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afree\Documents\Github\MacroEconomic History\DATA\TESTS\"/>
    </mc:Choice>
  </mc:AlternateContent>
  <xr:revisionPtr revIDLastSave="0" documentId="13_ncr:1_{19910791-40D4-4E66-95E8-9A578EFE066E}" xr6:coauthVersionLast="45" xr6:coauthVersionMax="45" xr10:uidLastSave="{00000000-0000-0000-0000-000000000000}"/>
  <bookViews>
    <workbookView xWindow="-98" yWindow="-98" windowWidth="28996" windowHeight="15945" activeTab="2" xr2:uid="{00000000-000D-0000-FFFF-FFFF00000000}"/>
  </bookViews>
  <sheets>
    <sheet name="Copyright" sheetId="2" r:id="rId1"/>
    <sheet name="Explanation" sheetId="3" r:id="rId2"/>
    <sheet name="GDP" sheetId="4" r:id="rId3"/>
    <sheet name="POP" sheetId="5" r:id="rId4"/>
    <sheet name="Interbloc Theil" sheetId="8" r:id="rId5"/>
    <sheet name="Global Theil" sheetId="9" r:id="rId6"/>
    <sheet name="Decomposition" sheetId="10" r:id="rId7"/>
    <sheet name="Chart Decomposition" sheetId="11" r:id="rId8"/>
    <sheet name="Discrepancy" sheetId="12" r:id="rId9"/>
  </sheets>
  <functionGroups builtInGroupCount="19"/>
  <definedNames>
    <definedName name="North_GDP">GDP!$B$11:$BI$29</definedName>
    <definedName name="North_Pop">POP!$B$11:$BI$29</definedName>
  </definedNames>
  <calcPr calcId="191029"/>
  <pivotCaches>
    <pivotCache cacheId="0" r:id="rId10"/>
    <pivotCache cacheId="1" r:id="rId11"/>
    <pivotCache cacheId="2"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I14" i="10" l="1"/>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BI9" i="10"/>
  <c r="BH9" i="10"/>
  <c r="BH36" i="10" s="1"/>
  <c r="BG9" i="10"/>
  <c r="BF9" i="10"/>
  <c r="BF36" i="10" s="1"/>
  <c r="BE9" i="10"/>
  <c r="BD9" i="10"/>
  <c r="BC9" i="10"/>
  <c r="BB9" i="10"/>
  <c r="BA9" i="10"/>
  <c r="AZ9" i="10"/>
  <c r="AY9" i="10"/>
  <c r="AY36" i="10" s="1"/>
  <c r="AX9" i="10"/>
  <c r="AX36" i="10" s="1"/>
  <c r="AW9" i="10"/>
  <c r="AV9" i="10"/>
  <c r="AV36" i="10" s="1"/>
  <c r="AU9" i="10"/>
  <c r="AT9" i="10"/>
  <c r="AS9" i="10"/>
  <c r="AR9" i="10"/>
  <c r="AR36" i="10" s="1"/>
  <c r="AQ9" i="10"/>
  <c r="AP9" i="10"/>
  <c r="AP36" i="10" s="1"/>
  <c r="AO9" i="10"/>
  <c r="AN9" i="10"/>
  <c r="AM9" i="10"/>
  <c r="AL9" i="10"/>
  <c r="AK9" i="10"/>
  <c r="AJ9" i="10"/>
  <c r="AI9" i="10"/>
  <c r="AI36" i="10" s="1"/>
  <c r="AH9" i="10"/>
  <c r="AH36" i="10" s="1"/>
  <c r="AG9" i="10"/>
  <c r="AF9" i="10"/>
  <c r="AF36" i="10" s="1"/>
  <c r="AE9" i="10"/>
  <c r="AD9" i="10"/>
  <c r="AC9" i="10"/>
  <c r="AB9" i="10"/>
  <c r="AB36" i="10" s="1"/>
  <c r="AA9" i="10"/>
  <c r="Z9" i="10"/>
  <c r="Z36" i="10" s="1"/>
  <c r="Y9" i="10"/>
  <c r="X9" i="10"/>
  <c r="W9" i="10"/>
  <c r="V9" i="10"/>
  <c r="U9" i="10"/>
  <c r="T9" i="10"/>
  <c r="S9" i="10"/>
  <c r="S36" i="10" s="1"/>
  <c r="R9" i="10"/>
  <c r="R36" i="10" s="1"/>
  <c r="Q9" i="10"/>
  <c r="P9" i="10"/>
  <c r="P36" i="10" s="1"/>
  <c r="O9" i="10"/>
  <c r="N9" i="10"/>
  <c r="M9" i="10"/>
  <c r="L9" i="10"/>
  <c r="L36" i="10" s="1"/>
  <c r="K9" i="10"/>
  <c r="J9" i="10"/>
  <c r="J36" i="10" s="1"/>
  <c r="I9" i="10"/>
  <c r="H9" i="10"/>
  <c r="G9" i="10"/>
  <c r="F9" i="10"/>
  <c r="E9" i="10"/>
  <c r="D9" i="10"/>
  <c r="C9" i="10"/>
  <c r="C36" i="10" s="1"/>
  <c r="BI52" i="10"/>
  <c r="BI58" i="10" s="1"/>
  <c r="BH52" i="10"/>
  <c r="BH58" i="10" s="1"/>
  <c r="BG52" i="10"/>
  <c r="BG58" i="10" s="1"/>
  <c r="BF52" i="10"/>
  <c r="BF58" i="10" s="1"/>
  <c r="BE52" i="10"/>
  <c r="BE58" i="10" s="1"/>
  <c r="BD52" i="10"/>
  <c r="BD58" i="10" s="1"/>
  <c r="BC52" i="10"/>
  <c r="BC58" i="10" s="1"/>
  <c r="BB52" i="10"/>
  <c r="BB58" i="10" s="1"/>
  <c r="BA52" i="10"/>
  <c r="BA58" i="10" s="1"/>
  <c r="AZ52" i="10"/>
  <c r="AZ58" i="10" s="1"/>
  <c r="AY52" i="10"/>
  <c r="AY58" i="10" s="1"/>
  <c r="AX52" i="10"/>
  <c r="AX58" i="10" s="1"/>
  <c r="AW52" i="10"/>
  <c r="AW58" i="10" s="1"/>
  <c r="AV52" i="10"/>
  <c r="AV58" i="10" s="1"/>
  <c r="AU52" i="10"/>
  <c r="AU58" i="10" s="1"/>
  <c r="AT52" i="10"/>
  <c r="AT58" i="10" s="1"/>
  <c r="AS52" i="10"/>
  <c r="AS58" i="10" s="1"/>
  <c r="AR52" i="10"/>
  <c r="AR58" i="10" s="1"/>
  <c r="AQ52" i="10"/>
  <c r="AQ58" i="10" s="1"/>
  <c r="AP52" i="10"/>
  <c r="AP58" i="10" s="1"/>
  <c r="AO52" i="10"/>
  <c r="AO58" i="10" s="1"/>
  <c r="AN52" i="10"/>
  <c r="AN58" i="10" s="1"/>
  <c r="AM52" i="10"/>
  <c r="AM58" i="10" s="1"/>
  <c r="AL52" i="10"/>
  <c r="AL58" i="10" s="1"/>
  <c r="AK52" i="10"/>
  <c r="AK58" i="10" s="1"/>
  <c r="AJ52" i="10"/>
  <c r="AJ58" i="10" s="1"/>
  <c r="AI52" i="10"/>
  <c r="AI58" i="10" s="1"/>
  <c r="AH52" i="10"/>
  <c r="AH58" i="10" s="1"/>
  <c r="AG52" i="10"/>
  <c r="AG58" i="10" s="1"/>
  <c r="AF52" i="10"/>
  <c r="AF58" i="10" s="1"/>
  <c r="AE52" i="10"/>
  <c r="AE58" i="10" s="1"/>
  <c r="AD52" i="10"/>
  <c r="AD58" i="10" s="1"/>
  <c r="AC52" i="10"/>
  <c r="AC58" i="10" s="1"/>
  <c r="AB52" i="10"/>
  <c r="AB58" i="10" s="1"/>
  <c r="AA52" i="10"/>
  <c r="AA58" i="10" s="1"/>
  <c r="Z52" i="10"/>
  <c r="Z58" i="10" s="1"/>
  <c r="Y52" i="10"/>
  <c r="Y58" i="10" s="1"/>
  <c r="X52" i="10"/>
  <c r="X58" i="10" s="1"/>
  <c r="W52" i="10"/>
  <c r="W58" i="10" s="1"/>
  <c r="V52" i="10"/>
  <c r="V58" i="10" s="1"/>
  <c r="U52" i="10"/>
  <c r="U58" i="10" s="1"/>
  <c r="T52" i="10"/>
  <c r="T58" i="10" s="1"/>
  <c r="S52" i="10"/>
  <c r="S58" i="10" s="1"/>
  <c r="R52" i="10"/>
  <c r="R58" i="10" s="1"/>
  <c r="Q52" i="10"/>
  <c r="Q58" i="10" s="1"/>
  <c r="P52" i="10"/>
  <c r="P58" i="10" s="1"/>
  <c r="O52" i="10"/>
  <c r="O58" i="10" s="1"/>
  <c r="N52" i="10"/>
  <c r="N58" i="10" s="1"/>
  <c r="M52" i="10"/>
  <c r="M58" i="10" s="1"/>
  <c r="L52" i="10"/>
  <c r="L58" i="10" s="1"/>
  <c r="K52" i="10"/>
  <c r="K58" i="10" s="1"/>
  <c r="J52" i="10"/>
  <c r="J58" i="10" s="1"/>
  <c r="I52" i="10"/>
  <c r="I58" i="10" s="1"/>
  <c r="H52" i="10"/>
  <c r="H58" i="10" s="1"/>
  <c r="G52" i="10"/>
  <c r="G58" i="10" s="1"/>
  <c r="F52" i="10"/>
  <c r="F58" i="10" s="1"/>
  <c r="E52" i="10"/>
  <c r="E58" i="10" s="1"/>
  <c r="D52" i="10"/>
  <c r="D58" i="10" s="1"/>
  <c r="C52" i="10"/>
  <c r="C58" i="10" s="1"/>
  <c r="BI35" i="10"/>
  <c r="BH35" i="10"/>
  <c r="BG35" i="10"/>
  <c r="BF35" i="10"/>
  <c r="BE35" i="10"/>
  <c r="BD35" i="10"/>
  <c r="BC35" i="10"/>
  <c r="BB35" i="10"/>
  <c r="BA35" i="10"/>
  <c r="AZ35" i="10"/>
  <c r="AY35" i="10"/>
  <c r="AX35" i="10"/>
  <c r="AW35" i="10"/>
  <c r="AV35" i="10"/>
  <c r="AU35"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BI34" i="10"/>
  <c r="BH34" i="10"/>
  <c r="BG34" i="10"/>
  <c r="BF34" i="10"/>
  <c r="BE34" i="10"/>
  <c r="BD34" i="10"/>
  <c r="BC34" i="10"/>
  <c r="BB34" i="10"/>
  <c r="BA34" i="10"/>
  <c r="AZ34" i="10"/>
  <c r="AY34" i="10"/>
  <c r="AX34"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5" i="10"/>
  <c r="C34" i="10"/>
  <c r="BI27" i="10"/>
  <c r="BH27" i="10"/>
  <c r="BG27" i="10"/>
  <c r="BF27" i="10"/>
  <c r="BE27" i="10"/>
  <c r="BD27" i="10"/>
  <c r="BC27" i="10"/>
  <c r="BB27" i="10"/>
  <c r="BA27" i="10"/>
  <c r="AZ27" i="10"/>
  <c r="AY27" i="10"/>
  <c r="AX27" i="10"/>
  <c r="AW27" i="10"/>
  <c r="AV27" i="10"/>
  <c r="AU27" i="10"/>
  <c r="AT27" i="10"/>
  <c r="AS27" i="10"/>
  <c r="AR27" i="10"/>
  <c r="AQ27" i="10"/>
  <c r="AP27" i="10"/>
  <c r="AO27" i="10"/>
  <c r="AN27" i="10"/>
  <c r="AM27" i="10"/>
  <c r="AL27" i="10"/>
  <c r="AK27" i="10"/>
  <c r="AJ27" i="10"/>
  <c r="AI27" i="10"/>
  <c r="AH27" i="10"/>
  <c r="AG27" i="10"/>
  <c r="AF27" i="10"/>
  <c r="AE27" i="10"/>
  <c r="AD27" i="10"/>
  <c r="AC27" i="10"/>
  <c r="AB27" i="10"/>
  <c r="AA27" i="10"/>
  <c r="Z27" i="10"/>
  <c r="Y27" i="10"/>
  <c r="X27" i="10"/>
  <c r="W27" i="10"/>
  <c r="V27" i="10"/>
  <c r="U27" i="10"/>
  <c r="T27" i="10"/>
  <c r="S27" i="10"/>
  <c r="R27" i="10"/>
  <c r="Q27" i="10"/>
  <c r="P27" i="10"/>
  <c r="O27" i="10"/>
  <c r="N27" i="10"/>
  <c r="M27" i="10"/>
  <c r="L27" i="10"/>
  <c r="K27" i="10"/>
  <c r="J27" i="10"/>
  <c r="I27" i="10"/>
  <c r="H27" i="10"/>
  <c r="G27" i="10"/>
  <c r="F27" i="10"/>
  <c r="E27" i="10"/>
  <c r="D27" i="10"/>
  <c r="BI26" i="10"/>
  <c r="BH26" i="10"/>
  <c r="BG26" i="10"/>
  <c r="BG32" i="10" s="1"/>
  <c r="BF26" i="10"/>
  <c r="BF32" i="10" s="1"/>
  <c r="BE26" i="10"/>
  <c r="BE32" i="10" s="1"/>
  <c r="BD26" i="10"/>
  <c r="BD32" i="10" s="1"/>
  <c r="BC26" i="10"/>
  <c r="BB26" i="10"/>
  <c r="BA26" i="10"/>
  <c r="AZ26" i="10"/>
  <c r="AZ32" i="10" s="1"/>
  <c r="AY26" i="10"/>
  <c r="AX26" i="10"/>
  <c r="AW26" i="10"/>
  <c r="AV26" i="10"/>
  <c r="AV30" i="10" s="1"/>
  <c r="AU26" i="10"/>
  <c r="AT26" i="10"/>
  <c r="AS26" i="10"/>
  <c r="AR26" i="10"/>
  <c r="AQ26" i="10"/>
  <c r="AQ32" i="10" s="1"/>
  <c r="AP26" i="10"/>
  <c r="AP32" i="10" s="1"/>
  <c r="AO26" i="10"/>
  <c r="AO32" i="10" s="1"/>
  <c r="AN26" i="10"/>
  <c r="AN32" i="10" s="1"/>
  <c r="AM26" i="10"/>
  <c r="AL26" i="10"/>
  <c r="AK26" i="10"/>
  <c r="AJ26" i="10"/>
  <c r="AJ32" i="10" s="1"/>
  <c r="AI26" i="10"/>
  <c r="AH26" i="10"/>
  <c r="AG26" i="10"/>
  <c r="AF26" i="10"/>
  <c r="AF30" i="10" s="1"/>
  <c r="AE26" i="10"/>
  <c r="AD26" i="10"/>
  <c r="AC26" i="10"/>
  <c r="AB26" i="10"/>
  <c r="AA26" i="10"/>
  <c r="Z26" i="10"/>
  <c r="Z32" i="10" s="1"/>
  <c r="Y26" i="10"/>
  <c r="Y32" i="10" s="1"/>
  <c r="X26" i="10"/>
  <c r="X32" i="10" s="1"/>
  <c r="W26" i="10"/>
  <c r="V26" i="10"/>
  <c r="U26" i="10"/>
  <c r="T26" i="10"/>
  <c r="T32" i="10" s="1"/>
  <c r="S26" i="10"/>
  <c r="R26" i="10"/>
  <c r="Q26" i="10"/>
  <c r="P26" i="10"/>
  <c r="P30" i="10" s="1"/>
  <c r="O26" i="10"/>
  <c r="N26" i="10"/>
  <c r="M26" i="10"/>
  <c r="L26" i="10"/>
  <c r="K26" i="10"/>
  <c r="J26" i="10"/>
  <c r="J32" i="10" s="1"/>
  <c r="I26" i="10"/>
  <c r="I32" i="10" s="1"/>
  <c r="H26" i="10"/>
  <c r="H32" i="10" s="1"/>
  <c r="G26" i="10"/>
  <c r="F26" i="10"/>
  <c r="E26" i="10"/>
  <c r="D26" i="10"/>
  <c r="D32" i="10" s="1"/>
  <c r="C27" i="10"/>
  <c r="C26" i="10"/>
  <c r="BI23" i="10"/>
  <c r="BH23" i="10"/>
  <c r="BG23" i="10"/>
  <c r="BF23" i="10"/>
  <c r="BE23" i="10"/>
  <c r="BD23" i="10"/>
  <c r="BC23" i="10"/>
  <c r="BB23" i="10"/>
  <c r="BA23" i="10"/>
  <c r="AZ23" i="10"/>
  <c r="AY23" i="10"/>
  <c r="AX23" i="10"/>
  <c r="AW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BI22" i="10"/>
  <c r="BH22" i="10"/>
  <c r="BG22" i="10"/>
  <c r="BF22" i="10"/>
  <c r="BE22" i="10"/>
  <c r="BD22" i="10"/>
  <c r="BC22" i="10"/>
  <c r="BB22" i="10"/>
  <c r="BA22" i="10"/>
  <c r="AZ22" i="10"/>
  <c r="AY22" i="10"/>
  <c r="AX22" i="10"/>
  <c r="AW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3" i="10"/>
  <c r="C22" i="10"/>
  <c r="BI6" i="10"/>
  <c r="BI46" i="10" s="1"/>
  <c r="BI56" i="10" s="1"/>
  <c r="BH6" i="10"/>
  <c r="BH46" i="10" s="1"/>
  <c r="BH56" i="10" s="1"/>
  <c r="BG6" i="10"/>
  <c r="BG46" i="10" s="1"/>
  <c r="BG56" i="10" s="1"/>
  <c r="BF6" i="10"/>
  <c r="BF46" i="10" s="1"/>
  <c r="BF56" i="10" s="1"/>
  <c r="BE6" i="10"/>
  <c r="BE46" i="10" s="1"/>
  <c r="BE56" i="10" s="1"/>
  <c r="BD6" i="10"/>
  <c r="BD46" i="10" s="1"/>
  <c r="BD56" i="10" s="1"/>
  <c r="BC6" i="10"/>
  <c r="BC46" i="10" s="1"/>
  <c r="BC56" i="10" s="1"/>
  <c r="BB6" i="10"/>
  <c r="BB46" i="10" s="1"/>
  <c r="BB56" i="10" s="1"/>
  <c r="BA6" i="10"/>
  <c r="BA46" i="10" s="1"/>
  <c r="BA56" i="10" s="1"/>
  <c r="AZ6" i="10"/>
  <c r="AZ46" i="10" s="1"/>
  <c r="AZ56" i="10" s="1"/>
  <c r="AY6" i="10"/>
  <c r="AY46" i="10" s="1"/>
  <c r="AY56" i="10" s="1"/>
  <c r="AX6" i="10"/>
  <c r="AX46" i="10" s="1"/>
  <c r="AX56" i="10" s="1"/>
  <c r="AW6" i="10"/>
  <c r="AW46" i="10" s="1"/>
  <c r="AW56" i="10" s="1"/>
  <c r="AV6" i="10"/>
  <c r="AV46" i="10" s="1"/>
  <c r="AV56" i="10" s="1"/>
  <c r="AU6" i="10"/>
  <c r="AU46" i="10" s="1"/>
  <c r="AU56" i="10" s="1"/>
  <c r="AT6" i="10"/>
  <c r="AT46" i="10" s="1"/>
  <c r="AT56" i="10" s="1"/>
  <c r="AS6" i="10"/>
  <c r="AS46" i="10" s="1"/>
  <c r="AS56" i="10" s="1"/>
  <c r="AR6" i="10"/>
  <c r="AR46" i="10" s="1"/>
  <c r="AR56" i="10" s="1"/>
  <c r="AQ6" i="10"/>
  <c r="AQ46" i="10" s="1"/>
  <c r="AQ56" i="10" s="1"/>
  <c r="AP6" i="10"/>
  <c r="AP46" i="10" s="1"/>
  <c r="AP56" i="10" s="1"/>
  <c r="AO6" i="10"/>
  <c r="AO46" i="10" s="1"/>
  <c r="AO56" i="10" s="1"/>
  <c r="AN6" i="10"/>
  <c r="AN46" i="10" s="1"/>
  <c r="AN56" i="10" s="1"/>
  <c r="AM6" i="10"/>
  <c r="AM46" i="10" s="1"/>
  <c r="AM56" i="10" s="1"/>
  <c r="AL6" i="10"/>
  <c r="AL46" i="10" s="1"/>
  <c r="AL56" i="10" s="1"/>
  <c r="AK6" i="10"/>
  <c r="AK46" i="10" s="1"/>
  <c r="AK56" i="10" s="1"/>
  <c r="AJ6" i="10"/>
  <c r="AJ46" i="10" s="1"/>
  <c r="AJ56" i="10" s="1"/>
  <c r="AI6" i="10"/>
  <c r="AI46" i="10" s="1"/>
  <c r="AI56" i="10" s="1"/>
  <c r="AH6" i="10"/>
  <c r="AH46" i="10" s="1"/>
  <c r="AH56" i="10" s="1"/>
  <c r="AG6" i="10"/>
  <c r="AG46" i="10" s="1"/>
  <c r="AG56" i="10" s="1"/>
  <c r="AF6" i="10"/>
  <c r="AF46" i="10" s="1"/>
  <c r="AF56" i="10" s="1"/>
  <c r="AE6" i="10"/>
  <c r="AE46" i="10" s="1"/>
  <c r="AE56" i="10" s="1"/>
  <c r="AD6" i="10"/>
  <c r="AD46" i="10" s="1"/>
  <c r="AD56" i="10" s="1"/>
  <c r="AC6" i="10"/>
  <c r="AC46" i="10" s="1"/>
  <c r="AC56" i="10" s="1"/>
  <c r="AB6" i="10"/>
  <c r="AB46" i="10" s="1"/>
  <c r="AB56" i="10" s="1"/>
  <c r="AA6" i="10"/>
  <c r="AA46" i="10" s="1"/>
  <c r="AA56" i="10" s="1"/>
  <c r="Z6" i="10"/>
  <c r="Z46" i="10" s="1"/>
  <c r="Z56" i="10" s="1"/>
  <c r="Y6" i="10"/>
  <c r="Y46" i="10" s="1"/>
  <c r="Y56" i="10" s="1"/>
  <c r="X6" i="10"/>
  <c r="X46" i="10" s="1"/>
  <c r="X56" i="10" s="1"/>
  <c r="W6" i="10"/>
  <c r="W46" i="10" s="1"/>
  <c r="W56" i="10" s="1"/>
  <c r="V6" i="10"/>
  <c r="V46" i="10" s="1"/>
  <c r="V56" i="10" s="1"/>
  <c r="U6" i="10"/>
  <c r="U46" i="10" s="1"/>
  <c r="U56" i="10" s="1"/>
  <c r="T6" i="10"/>
  <c r="T46" i="10" s="1"/>
  <c r="T56" i="10" s="1"/>
  <c r="S6" i="10"/>
  <c r="S46" i="10" s="1"/>
  <c r="S56" i="10" s="1"/>
  <c r="R6" i="10"/>
  <c r="R46" i="10" s="1"/>
  <c r="R56" i="10" s="1"/>
  <c r="Q6" i="10"/>
  <c r="Q46" i="10" s="1"/>
  <c r="Q56" i="10" s="1"/>
  <c r="P6" i="10"/>
  <c r="P46" i="10" s="1"/>
  <c r="P56" i="10" s="1"/>
  <c r="O6" i="10"/>
  <c r="O46" i="10" s="1"/>
  <c r="O56" i="10" s="1"/>
  <c r="N6" i="10"/>
  <c r="N46" i="10" s="1"/>
  <c r="N56" i="10" s="1"/>
  <c r="M6" i="10"/>
  <c r="M46" i="10" s="1"/>
  <c r="M56" i="10" s="1"/>
  <c r="L6" i="10"/>
  <c r="L46" i="10" s="1"/>
  <c r="L56" i="10" s="1"/>
  <c r="K6" i="10"/>
  <c r="K46" i="10" s="1"/>
  <c r="K56" i="10" s="1"/>
  <c r="J6" i="10"/>
  <c r="J46" i="10" s="1"/>
  <c r="J56" i="10" s="1"/>
  <c r="I6" i="10"/>
  <c r="I46" i="10" s="1"/>
  <c r="I56" i="10" s="1"/>
  <c r="H6" i="10"/>
  <c r="H46" i="10" s="1"/>
  <c r="H56" i="10" s="1"/>
  <c r="G6" i="10"/>
  <c r="G46" i="10" s="1"/>
  <c r="G56" i="10" s="1"/>
  <c r="F6" i="10"/>
  <c r="F46" i="10" s="1"/>
  <c r="F56" i="10" s="1"/>
  <c r="E6" i="10"/>
  <c r="E46" i="10" s="1"/>
  <c r="E56" i="10" s="1"/>
  <c r="D6" i="10"/>
  <c r="D46" i="10" s="1"/>
  <c r="D56" i="10" s="1"/>
  <c r="C6" i="10"/>
  <c r="C46" i="10" s="1"/>
  <c r="C56" i="10" s="1"/>
  <c r="BI13" i="10"/>
  <c r="BH13" i="10"/>
  <c r="BG13" i="10"/>
  <c r="BF13" i="10"/>
  <c r="BE13" i="10"/>
  <c r="BD13" i="10"/>
  <c r="BC13" i="10"/>
  <c r="BB13" i="10"/>
  <c r="BA13" i="10"/>
  <c r="AZ13" i="10"/>
  <c r="AY13" i="10"/>
  <c r="AX13" i="10"/>
  <c r="AW13" i="10"/>
  <c r="AV13"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3" i="10"/>
  <c r="C12" i="10"/>
  <c r="BI8" i="10"/>
  <c r="BH8" i="10"/>
  <c r="BG8" i="10"/>
  <c r="BF8" i="10"/>
  <c r="BE8" i="10"/>
  <c r="BD8" i="10"/>
  <c r="BC8" i="10"/>
  <c r="BB8" i="10"/>
  <c r="BA8" i="10"/>
  <c r="AZ8" i="10"/>
  <c r="BI7" i="10"/>
  <c r="BH7" i="10"/>
  <c r="BG7" i="10"/>
  <c r="BF7" i="10"/>
  <c r="BE7" i="10"/>
  <c r="BD7" i="10"/>
  <c r="BC7" i="10"/>
  <c r="BB7" i="10"/>
  <c r="BA7" i="10"/>
  <c r="AZ7" i="10"/>
  <c r="AY8" i="10"/>
  <c r="AX8" i="10"/>
  <c r="AW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Y7" i="10"/>
  <c r="AX7" i="10"/>
  <c r="AW7" i="10"/>
  <c r="AV7" i="10"/>
  <c r="AU7" i="10"/>
  <c r="AT7" i="10"/>
  <c r="AT10" i="10" s="1"/>
  <c r="AS7" i="10"/>
  <c r="AR7" i="10"/>
  <c r="AQ7" i="10"/>
  <c r="AP7" i="10"/>
  <c r="AO7" i="10"/>
  <c r="AN7" i="10"/>
  <c r="AM7" i="10"/>
  <c r="AL7" i="10"/>
  <c r="AK7" i="10"/>
  <c r="AJ7" i="10"/>
  <c r="AI7" i="10"/>
  <c r="AH7" i="10"/>
  <c r="AG7" i="10"/>
  <c r="AF7" i="10"/>
  <c r="AE7" i="10"/>
  <c r="AD7" i="10"/>
  <c r="AD10" i="10" s="1"/>
  <c r="AC7" i="10"/>
  <c r="AB7" i="10"/>
  <c r="AA7" i="10"/>
  <c r="Z7" i="10"/>
  <c r="Y7" i="10"/>
  <c r="X7" i="10"/>
  <c r="W7" i="10"/>
  <c r="V7" i="10"/>
  <c r="U7" i="10"/>
  <c r="T7" i="10"/>
  <c r="S7" i="10"/>
  <c r="R7" i="10"/>
  <c r="Q7" i="10"/>
  <c r="P7" i="10"/>
  <c r="O7" i="10"/>
  <c r="N7" i="10"/>
  <c r="N10" i="10" s="1"/>
  <c r="M7" i="10"/>
  <c r="L7" i="10"/>
  <c r="K7" i="10"/>
  <c r="J7" i="10"/>
  <c r="I7" i="10"/>
  <c r="H7" i="10"/>
  <c r="G7" i="10"/>
  <c r="F7" i="10"/>
  <c r="E7" i="10"/>
  <c r="D7" i="10"/>
  <c r="C7" i="10"/>
  <c r="M36" i="10" l="1"/>
  <c r="AC36" i="10"/>
  <c r="AS36" i="10"/>
  <c r="BI36" i="10"/>
  <c r="D36" i="10"/>
  <c r="T36" i="10"/>
  <c r="AJ36" i="10"/>
  <c r="AZ36" i="10"/>
  <c r="F36" i="10"/>
  <c r="V36" i="10"/>
  <c r="AL36" i="10"/>
  <c r="BB36" i="10"/>
  <c r="AO36" i="10"/>
  <c r="W15" i="10"/>
  <c r="G15" i="10"/>
  <c r="Q30" i="10"/>
  <c r="AG30" i="10"/>
  <c r="AW30" i="10"/>
  <c r="K36" i="10"/>
  <c r="AA36" i="10"/>
  <c r="AQ36" i="10"/>
  <c r="BG36" i="10"/>
  <c r="I15" i="10"/>
  <c r="Y15" i="10"/>
  <c r="AO15" i="10"/>
  <c r="BE15" i="10"/>
  <c r="R32" i="10"/>
  <c r="AH32" i="10"/>
  <c r="AX32" i="10"/>
  <c r="S32" i="10"/>
  <c r="AI32" i="10"/>
  <c r="AY32" i="10"/>
  <c r="N36" i="10"/>
  <c r="AD36" i="10"/>
  <c r="AT36" i="10"/>
  <c r="E32" i="10"/>
  <c r="U32" i="10"/>
  <c r="AK32" i="10"/>
  <c r="BA32" i="10"/>
  <c r="F32" i="10"/>
  <c r="V32" i="10"/>
  <c r="AL32" i="10"/>
  <c r="BB32" i="10"/>
  <c r="O31" i="10"/>
  <c r="AE31" i="10"/>
  <c r="AU31" i="10"/>
  <c r="I36" i="10"/>
  <c r="Y36" i="10"/>
  <c r="BE36" i="10"/>
  <c r="L10" i="10"/>
  <c r="AB10" i="10"/>
  <c r="AR10" i="10"/>
  <c r="G32" i="10"/>
  <c r="W32" i="10"/>
  <c r="AM32" i="10"/>
  <c r="BC32" i="10"/>
  <c r="M31" i="10"/>
  <c r="AC31" i="10"/>
  <c r="AS31" i="10"/>
  <c r="BI31" i="10"/>
  <c r="Q36" i="10"/>
  <c r="AG36" i="10"/>
  <c r="AW36" i="10"/>
  <c r="E36" i="10"/>
  <c r="U36" i="10"/>
  <c r="AK36" i="10"/>
  <c r="BA36" i="10"/>
  <c r="AB32" i="10"/>
  <c r="AR32" i="10"/>
  <c r="BH32" i="10"/>
  <c r="L32" i="10"/>
  <c r="G36" i="10"/>
  <c r="W36" i="10"/>
  <c r="AM36" i="10"/>
  <c r="BC36" i="10"/>
  <c r="BG10" i="10"/>
  <c r="E15" i="10"/>
  <c r="U15" i="10"/>
  <c r="AK15" i="10"/>
  <c r="BA15" i="10"/>
  <c r="N30" i="10"/>
  <c r="AD30" i="10"/>
  <c r="AT30" i="10"/>
  <c r="H36" i="10"/>
  <c r="X36" i="10"/>
  <c r="AN36" i="10"/>
  <c r="BD36" i="10"/>
  <c r="C10" i="10"/>
  <c r="S10" i="10"/>
  <c r="AI10" i="10"/>
  <c r="AY10" i="10"/>
  <c r="K31" i="10"/>
  <c r="AA31" i="10"/>
  <c r="O36" i="10"/>
  <c r="AE36" i="10"/>
  <c r="AU36" i="10"/>
  <c r="P31" i="10"/>
  <c r="AF31" i="10"/>
  <c r="AV31" i="10"/>
  <c r="R15" i="10"/>
  <c r="AH15" i="10"/>
  <c r="AX15" i="10"/>
  <c r="K32" i="10"/>
  <c r="AA32" i="10"/>
  <c r="Q31" i="10"/>
  <c r="AG31" i="10"/>
  <c r="AW31" i="10"/>
  <c r="R31" i="10"/>
  <c r="AH31" i="10"/>
  <c r="AX31" i="10"/>
  <c r="BF10" i="10"/>
  <c r="D15" i="10"/>
  <c r="T15" i="10"/>
  <c r="AJ15" i="10"/>
  <c r="AZ15" i="10"/>
  <c r="M32" i="10"/>
  <c r="AC32" i="10"/>
  <c r="AS32" i="10"/>
  <c r="BI32" i="10"/>
  <c r="S31" i="10"/>
  <c r="AI31" i="10"/>
  <c r="AY31" i="10"/>
  <c r="D31" i="10"/>
  <c r="T31" i="10"/>
  <c r="AJ31" i="10"/>
  <c r="AZ31" i="10"/>
  <c r="O30" i="10"/>
  <c r="AE30" i="10"/>
  <c r="AU30" i="10"/>
  <c r="E31" i="10"/>
  <c r="U31" i="10"/>
  <c r="AK31" i="10"/>
  <c r="BA31" i="10"/>
  <c r="F31" i="10"/>
  <c r="V31" i="10"/>
  <c r="AL31" i="10"/>
  <c r="BB31" i="10"/>
  <c r="G31" i="10"/>
  <c r="W31" i="10"/>
  <c r="AM31" i="10"/>
  <c r="BC31" i="10"/>
  <c r="P10" i="10"/>
  <c r="AF10" i="10"/>
  <c r="AV10" i="10"/>
  <c r="C30" i="10"/>
  <c r="H31" i="10"/>
  <c r="X31" i="10"/>
  <c r="AN31" i="10"/>
  <c r="BD31" i="10"/>
  <c r="I31" i="10"/>
  <c r="Y31" i="10"/>
  <c r="AO31" i="10"/>
  <c r="BE31" i="10"/>
  <c r="J31" i="10"/>
  <c r="Z31" i="10"/>
  <c r="AP31" i="10"/>
  <c r="BF31" i="10"/>
  <c r="AQ31" i="10"/>
  <c r="BG31" i="10"/>
  <c r="L31" i="10"/>
  <c r="AB31" i="10"/>
  <c r="AR31" i="10"/>
  <c r="BH31" i="10"/>
  <c r="F10" i="10"/>
  <c r="V10" i="10"/>
  <c r="AL10" i="10"/>
  <c r="N31" i="10"/>
  <c r="AD31" i="10"/>
  <c r="AT31" i="10"/>
  <c r="R30" i="10"/>
  <c r="AH30" i="10"/>
  <c r="AX30" i="10"/>
  <c r="N32" i="10"/>
  <c r="AD32" i="10"/>
  <c r="AT32" i="10"/>
  <c r="C32" i="10"/>
  <c r="S30" i="10"/>
  <c r="AI30" i="10"/>
  <c r="AY30" i="10"/>
  <c r="O32" i="10"/>
  <c r="AE32" i="10"/>
  <c r="AU32" i="10"/>
  <c r="BH10" i="10"/>
  <c r="D30" i="10"/>
  <c r="T30" i="10"/>
  <c r="AJ30" i="10"/>
  <c r="AZ30" i="10"/>
  <c r="P32" i="10"/>
  <c r="AF32" i="10"/>
  <c r="AV32" i="10"/>
  <c r="BI10" i="10"/>
  <c r="AM15" i="10"/>
  <c r="BC15" i="10"/>
  <c r="E30" i="10"/>
  <c r="U30" i="10"/>
  <c r="AK30" i="10"/>
  <c r="BA30" i="10"/>
  <c r="Q32" i="10"/>
  <c r="AG32" i="10"/>
  <c r="AW32" i="10"/>
  <c r="F30" i="10"/>
  <c r="V30" i="10"/>
  <c r="AL30" i="10"/>
  <c r="BB30" i="10"/>
  <c r="G30" i="10"/>
  <c r="W30" i="10"/>
  <c r="AM30" i="10"/>
  <c r="BC30" i="10"/>
  <c r="C31" i="10"/>
  <c r="H30" i="10"/>
  <c r="X30" i="10"/>
  <c r="AN30" i="10"/>
  <c r="BD30" i="10"/>
  <c r="I30" i="10"/>
  <c r="Y30" i="10"/>
  <c r="AO30" i="10"/>
  <c r="BE30" i="10"/>
  <c r="J30" i="10"/>
  <c r="Z30" i="10"/>
  <c r="AP30" i="10"/>
  <c r="BF30" i="10"/>
  <c r="K30" i="10"/>
  <c r="AA30" i="10"/>
  <c r="AQ30" i="10"/>
  <c r="BG30" i="10"/>
  <c r="E10" i="10"/>
  <c r="U10" i="10"/>
  <c r="AZ10" i="10"/>
  <c r="N15" i="10"/>
  <c r="AD15" i="10"/>
  <c r="AT15" i="10"/>
  <c r="L30" i="10"/>
  <c r="AB30" i="10"/>
  <c r="AR30" i="10"/>
  <c r="BH30" i="10"/>
  <c r="M30" i="10"/>
  <c r="AC30" i="10"/>
  <c r="AS30" i="10"/>
  <c r="BI30" i="10"/>
  <c r="BE10" i="10"/>
  <c r="S15" i="10"/>
  <c r="AI15" i="10"/>
  <c r="AI37" i="10" s="1"/>
  <c r="AI41" i="10" s="1"/>
  <c r="AY15" i="10"/>
  <c r="H15" i="10"/>
  <c r="X15" i="10"/>
  <c r="AN15" i="10"/>
  <c r="BD15" i="10"/>
  <c r="AP15" i="10"/>
  <c r="AB15" i="10"/>
  <c r="BH15" i="10"/>
  <c r="J15" i="10"/>
  <c r="BG15" i="10"/>
  <c r="BG37" i="10" s="1"/>
  <c r="AQ15" i="10"/>
  <c r="L15" i="10"/>
  <c r="AR15" i="10"/>
  <c r="AR37" i="10" s="1"/>
  <c r="AR41" i="10" s="1"/>
  <c r="Z15" i="10"/>
  <c r="BF15" i="10"/>
  <c r="H10" i="10"/>
  <c r="X10" i="10"/>
  <c r="AN10" i="10"/>
  <c r="BC10" i="10"/>
  <c r="Q15" i="10"/>
  <c r="AG15" i="10"/>
  <c r="AW15" i="10"/>
  <c r="R10" i="10"/>
  <c r="AH10" i="10"/>
  <c r="AX10" i="10"/>
  <c r="K15" i="10"/>
  <c r="AA15" i="10"/>
  <c r="AW10" i="10"/>
  <c r="Q10" i="10"/>
  <c r="D10" i="10"/>
  <c r="T10" i="10"/>
  <c r="AJ10" i="10"/>
  <c r="M15" i="10"/>
  <c r="AC15" i="10"/>
  <c r="AS15" i="10"/>
  <c r="BI15" i="10"/>
  <c r="AK10" i="10"/>
  <c r="AE15" i="10"/>
  <c r="BA10" i="10"/>
  <c r="O15" i="10"/>
  <c r="AU15" i="10"/>
  <c r="G10" i="10"/>
  <c r="W10" i="10"/>
  <c r="AM10" i="10"/>
  <c r="BB10" i="10"/>
  <c r="P15" i="10"/>
  <c r="AF15" i="10"/>
  <c r="AV15" i="10"/>
  <c r="I10" i="10"/>
  <c r="Y10" i="10"/>
  <c r="AO10" i="10"/>
  <c r="BD10" i="10"/>
  <c r="C15" i="10"/>
  <c r="AG10" i="10"/>
  <c r="J10" i="10"/>
  <c r="Z10" i="10"/>
  <c r="AP10" i="10"/>
  <c r="K10" i="10"/>
  <c r="AA10" i="10"/>
  <c r="AQ10" i="10"/>
  <c r="M10" i="10"/>
  <c r="AC10" i="10"/>
  <c r="AS10" i="10"/>
  <c r="F15" i="10"/>
  <c r="V15" i="10"/>
  <c r="AL15" i="10"/>
  <c r="BB15" i="10"/>
  <c r="O10" i="10"/>
  <c r="AE10" i="10"/>
  <c r="AU10" i="10"/>
  <c r="BH18" i="10" a="1"/>
  <c r="BH19" i="10" a="1"/>
  <c r="BH17" i="10" a="1"/>
  <c r="AT19" i="10" a="1"/>
  <c r="AT17" i="10" a="1"/>
  <c r="AT18" i="10" a="1"/>
  <c r="AK17" i="10" a="1"/>
  <c r="AK18" i="10" a="1"/>
  <c r="AK19" i="10" a="1"/>
  <c r="AE19" i="10" a="1"/>
  <c r="AE17" i="10" a="1"/>
  <c r="AE18" i="10" a="1"/>
  <c r="AU18" i="10" a="1"/>
  <c r="AU17" i="10" a="1"/>
  <c r="AU19" i="10" a="1"/>
  <c r="C17" i="10" a="1"/>
  <c r="C18" i="10" a="1"/>
  <c r="C19" i="10" a="1"/>
  <c r="AG17" i="10" a="1"/>
  <c r="AG18" i="10" a="1"/>
  <c r="AG19" i="10" a="1"/>
  <c r="O19" i="10" a="1"/>
  <c r="O17" i="10" a="1"/>
  <c r="O18" i="10" a="1"/>
  <c r="S17" i="10" a="1"/>
  <c r="S18" i="10" a="1"/>
  <c r="S19" i="10" a="1"/>
  <c r="R18" i="10" a="1"/>
  <c r="R17" i="10" a="1"/>
  <c r="R19" i="10" a="1"/>
  <c r="BA17" i="10" a="1"/>
  <c r="BA18" i="10" a="1"/>
  <c r="BA19" i="10" a="1"/>
  <c r="J19" i="10" a="1"/>
  <c r="J17" i="10" a="1"/>
  <c r="J18" i="10" a="1"/>
  <c r="AI17" i="10" a="1"/>
  <c r="AI19" i="10" a="1"/>
  <c r="AI18" i="10" a="1"/>
  <c r="AH17" i="10" a="1"/>
  <c r="AH18" i="10" a="1"/>
  <c r="AH19" i="10" a="1"/>
  <c r="Z18" i="10" a="1"/>
  <c r="Z19" i="10" a="1"/>
  <c r="Z17" i="10" a="1"/>
  <c r="Q17" i="10" a="1"/>
  <c r="Q18" i="10" a="1"/>
  <c r="Q19" i="10" a="1"/>
  <c r="BD17" i="10" a="1"/>
  <c r="BD18" i="10" a="1"/>
  <c r="BD19" i="10" a="1"/>
  <c r="AY17" i="10" a="1"/>
  <c r="AY18" i="10" a="1"/>
  <c r="AY19" i="10" a="1"/>
  <c r="AX17" i="10" a="1"/>
  <c r="AX18" i="10" a="1"/>
  <c r="AX19" i="10" a="1"/>
  <c r="AP17" i="10" a="1"/>
  <c r="AP18" i="10" a="1"/>
  <c r="AP19" i="10" a="1"/>
  <c r="AQ17" i="10" a="1"/>
  <c r="AQ18" i="10" a="1"/>
  <c r="AQ19" i="10" a="1"/>
  <c r="AL17" i="10" a="1"/>
  <c r="AL18" i="10" a="1"/>
  <c r="AL19" i="10" a="1"/>
  <c r="BG18" i="10" a="1"/>
  <c r="BG17" i="10" a="1"/>
  <c r="BG19" i="10" a="1"/>
  <c r="G19" i="10" a="1"/>
  <c r="G17" i="10" a="1"/>
  <c r="G18" i="10" a="1"/>
  <c r="K17" i="10" a="1"/>
  <c r="K18" i="10" a="1"/>
  <c r="K19" i="10" a="1"/>
  <c r="BB19" i="10" a="1"/>
  <c r="BB17" i="10" a="1"/>
  <c r="BB18" i="10" a="1"/>
  <c r="AS17" i="10" a="1"/>
  <c r="AS18" i="10" a="1"/>
  <c r="AS19" i="10" a="1"/>
  <c r="W19" i="10" a="1"/>
  <c r="W17" i="10" a="1"/>
  <c r="W18" i="10" a="1"/>
  <c r="AA18" i="10" a="1"/>
  <c r="AA17" i="10" a="1"/>
  <c r="AA19" i="10" a="1"/>
  <c r="AM18" i="10" a="1"/>
  <c r="AM19" i="10" a="1"/>
  <c r="AM17" i="10" a="1"/>
  <c r="T17" i="10" a="1"/>
  <c r="T18" i="10" a="1"/>
  <c r="T19" i="10" a="1"/>
  <c r="BC18" i="10" a="1"/>
  <c r="BC19" i="10" a="1"/>
  <c r="BC17" i="10" a="1"/>
  <c r="P17" i="10" a="1"/>
  <c r="P18" i="10" a="1"/>
  <c r="P19" i="10" a="1"/>
  <c r="AW19" i="10" a="1"/>
  <c r="AW18" i="10" a="1"/>
  <c r="AW17" i="10" a="1"/>
  <c r="V17" i="10" a="1"/>
  <c r="V18" i="10" a="1"/>
  <c r="V19" i="10" a="1"/>
  <c r="BF17" i="10" a="1"/>
  <c r="BF18" i="10" a="1"/>
  <c r="BF19" i="10" a="1"/>
  <c r="AF17" i="10" a="1"/>
  <c r="AF18" i="10" a="1"/>
  <c r="AF19" i="10" a="1"/>
  <c r="BI18" i="10" a="1"/>
  <c r="BI19" i="10" a="1"/>
  <c r="BI17" i="10" a="1"/>
  <c r="M17" i="10" a="1"/>
  <c r="M18" i="10" a="1"/>
  <c r="M19" i="10" a="1"/>
  <c r="AV18" i="10" a="1"/>
  <c r="AV17" i="10" a="1"/>
  <c r="AV19" i="10" a="1"/>
  <c r="BE19" i="10" a="1"/>
  <c r="BE17" i="10" a="1"/>
  <c r="BE18" i="10" a="1"/>
  <c r="D17" i="10" a="1"/>
  <c r="D18" i="10" a="1"/>
  <c r="D19" i="10" a="1"/>
  <c r="AC17" i="10" a="1"/>
  <c r="AC18" i="10" a="1"/>
  <c r="AC19" i="10" a="1"/>
  <c r="AD17" i="10" a="1"/>
  <c r="AD18" i="10" a="1"/>
  <c r="AD19" i="10" a="1"/>
  <c r="L19" i="10" a="1"/>
  <c r="L17" i="10" a="1"/>
  <c r="L18" i="10" a="1"/>
  <c r="E18" i="10" a="1"/>
  <c r="E19" i="10" a="1"/>
  <c r="E17" i="10" a="1"/>
  <c r="H18" i="10" a="1"/>
  <c r="H19" i="10" a="1"/>
  <c r="H17" i="10" a="1"/>
  <c r="AJ19" i="10" a="1"/>
  <c r="AJ18" i="10" a="1"/>
  <c r="AJ17" i="10" a="1"/>
  <c r="X17" i="10" a="1"/>
  <c r="X18" i="10" a="1"/>
  <c r="X19" i="10" a="1"/>
  <c r="AB19" i="10" a="1"/>
  <c r="AB17" i="10" a="1"/>
  <c r="AB18" i="10" a="1"/>
  <c r="U18" i="10" a="1"/>
  <c r="U19" i="10" a="1"/>
  <c r="U17" i="10" a="1"/>
  <c r="I17" i="10" a="1"/>
  <c r="I18" i="10" a="1"/>
  <c r="I19" i="10" a="1"/>
  <c r="Y19" i="10" a="1"/>
  <c r="Y17" i="10" a="1"/>
  <c r="Y18" i="10" a="1"/>
  <c r="AO19" i="10" a="1"/>
  <c r="AO17" i="10" a="1"/>
  <c r="AO18" i="10" a="1"/>
  <c r="AR19" i="10" a="1"/>
  <c r="AR17" i="10" a="1"/>
  <c r="AR18" i="10" a="1"/>
  <c r="F17" i="10" a="1"/>
  <c r="F18" i="10" a="1"/>
  <c r="F19" i="10" a="1"/>
  <c r="AZ18" i="10" a="1"/>
  <c r="AZ19" i="10" a="1"/>
  <c r="AZ17" i="10" a="1"/>
  <c r="AN17" i="10" a="1"/>
  <c r="AN18" i="10" a="1"/>
  <c r="AN19" i="10" a="1"/>
  <c r="N18" i="10" a="1"/>
  <c r="N17" i="10" a="1"/>
  <c r="N19" i="10" a="1"/>
  <c r="L37" i="10" l="1"/>
  <c r="L41" i="10" s="1"/>
  <c r="AB37" i="10"/>
  <c r="AB39" i="10" s="1"/>
  <c r="AB43" i="10" s="1"/>
  <c r="AB47" i="10" s="1"/>
  <c r="N19" i="10"/>
  <c r="N17" i="10"/>
  <c r="N18" i="10"/>
  <c r="AN19" i="10"/>
  <c r="AN18" i="10"/>
  <c r="AN17" i="10"/>
  <c r="AZ17" i="10"/>
  <c r="AZ19" i="10"/>
  <c r="AZ18" i="10"/>
  <c r="F19" i="10"/>
  <c r="F18" i="10"/>
  <c r="F17" i="10"/>
  <c r="AR18" i="10"/>
  <c r="AR17" i="10"/>
  <c r="AR19" i="10"/>
  <c r="AO18" i="10"/>
  <c r="AO17" i="10"/>
  <c r="AO19" i="10"/>
  <c r="Y18" i="10"/>
  <c r="Y20" i="10" s="1"/>
  <c r="Y50" i="10" s="1"/>
  <c r="Y17" i="10"/>
  <c r="Y19" i="10"/>
  <c r="I19" i="10"/>
  <c r="I18" i="10"/>
  <c r="I17" i="10"/>
  <c r="U17" i="10"/>
  <c r="U19" i="10"/>
  <c r="U18" i="10"/>
  <c r="AB18" i="10"/>
  <c r="AB17" i="10"/>
  <c r="AB19" i="10"/>
  <c r="X19" i="10"/>
  <c r="X18" i="10"/>
  <c r="X17" i="10"/>
  <c r="AJ17" i="10"/>
  <c r="AJ18" i="10"/>
  <c r="AJ19" i="10"/>
  <c r="H17" i="10"/>
  <c r="H19" i="10"/>
  <c r="H18" i="10"/>
  <c r="H20" i="10" s="1"/>
  <c r="H50" i="10" s="1"/>
  <c r="E17" i="10"/>
  <c r="E19" i="10"/>
  <c r="E18" i="10"/>
  <c r="L18" i="10"/>
  <c r="L17" i="10"/>
  <c r="L19" i="10"/>
  <c r="AD19" i="10"/>
  <c r="AD18" i="10"/>
  <c r="AD17" i="10"/>
  <c r="AC19" i="10"/>
  <c r="AC18" i="10"/>
  <c r="AC17" i="10"/>
  <c r="D19" i="10"/>
  <c r="D18" i="10"/>
  <c r="D17" i="10"/>
  <c r="BE18" i="10"/>
  <c r="BE17" i="10"/>
  <c r="BE19" i="10"/>
  <c r="AV19" i="10"/>
  <c r="AV17" i="10"/>
  <c r="AV18" i="10"/>
  <c r="M19" i="10"/>
  <c r="M18" i="10"/>
  <c r="M17" i="10"/>
  <c r="M20" i="10" s="1"/>
  <c r="M50" i="10" s="1"/>
  <c r="BI17" i="10"/>
  <c r="BI19" i="10"/>
  <c r="BI18" i="10"/>
  <c r="AF19" i="10"/>
  <c r="AF18" i="10"/>
  <c r="AF17" i="10"/>
  <c r="BF19" i="10"/>
  <c r="BF18" i="10"/>
  <c r="BF17" i="10"/>
  <c r="V19" i="10"/>
  <c r="V18" i="10"/>
  <c r="V20" i="10" s="1"/>
  <c r="V50" i="10" s="1"/>
  <c r="V17" i="10"/>
  <c r="AW17" i="10"/>
  <c r="AW18" i="10"/>
  <c r="AW19" i="10"/>
  <c r="P19" i="10"/>
  <c r="P18" i="10"/>
  <c r="P17" i="10"/>
  <c r="BC17" i="10"/>
  <c r="BC19" i="10"/>
  <c r="BC18" i="10"/>
  <c r="T19" i="10"/>
  <c r="T18" i="10"/>
  <c r="T17" i="10"/>
  <c r="AM17" i="10"/>
  <c r="AM19" i="10"/>
  <c r="AM18" i="10"/>
  <c r="AM20" i="10" s="1"/>
  <c r="AM50" i="10" s="1"/>
  <c r="AA19" i="10"/>
  <c r="AA17" i="10"/>
  <c r="AA18" i="10"/>
  <c r="W18" i="10"/>
  <c r="W17" i="10"/>
  <c r="W20" i="10" s="1"/>
  <c r="W50" i="10" s="1"/>
  <c r="W19" i="10"/>
  <c r="AS19" i="10"/>
  <c r="AS18" i="10"/>
  <c r="AS17" i="10"/>
  <c r="BB18" i="10"/>
  <c r="BB17" i="10"/>
  <c r="BB19" i="10"/>
  <c r="K19" i="10"/>
  <c r="K18" i="10"/>
  <c r="K17" i="10"/>
  <c r="G18" i="10"/>
  <c r="G17" i="10"/>
  <c r="G19" i="10"/>
  <c r="BG19" i="10"/>
  <c r="BG17" i="10"/>
  <c r="BG18" i="10"/>
  <c r="AL19" i="10"/>
  <c r="AL18" i="10"/>
  <c r="AL17" i="10"/>
  <c r="AQ19" i="10"/>
  <c r="AQ18" i="10"/>
  <c r="AQ17" i="10"/>
  <c r="AP19" i="10"/>
  <c r="AP18" i="10"/>
  <c r="AP17" i="10"/>
  <c r="AX19" i="10"/>
  <c r="AX18" i="10"/>
  <c r="AX17" i="10"/>
  <c r="AY19" i="10"/>
  <c r="AY18" i="10"/>
  <c r="AY20" i="10" s="1"/>
  <c r="AY50" i="10" s="1"/>
  <c r="AY17" i="10"/>
  <c r="BD19" i="10"/>
  <c r="BD18" i="10"/>
  <c r="BD17" i="10"/>
  <c r="Q19" i="10"/>
  <c r="Q18" i="10"/>
  <c r="Q17" i="10"/>
  <c r="Z17" i="10"/>
  <c r="Z19" i="10"/>
  <c r="Z18" i="10"/>
  <c r="AH19" i="10"/>
  <c r="AH18" i="10"/>
  <c r="AH17" i="10"/>
  <c r="AI18" i="10"/>
  <c r="AI19" i="10"/>
  <c r="AI17" i="10"/>
  <c r="J18" i="10"/>
  <c r="J17" i="10"/>
  <c r="J20" i="10" s="1"/>
  <c r="J50" i="10" s="1"/>
  <c r="J19" i="10"/>
  <c r="BA19" i="10"/>
  <c r="BA18" i="10"/>
  <c r="BA17" i="10"/>
  <c r="R19" i="10"/>
  <c r="R17" i="10"/>
  <c r="R18" i="10"/>
  <c r="S19" i="10"/>
  <c r="S18" i="10"/>
  <c r="S17" i="10"/>
  <c r="O18" i="10"/>
  <c r="O17" i="10"/>
  <c r="O19" i="10"/>
  <c r="AG19" i="10"/>
  <c r="AG18" i="10"/>
  <c r="AG17" i="10"/>
  <c r="C19" i="10"/>
  <c r="C18" i="10"/>
  <c r="C20" i="10" s="1"/>
  <c r="C50" i="10" s="1"/>
  <c r="C17" i="10"/>
  <c r="AU19" i="10"/>
  <c r="AU17" i="10"/>
  <c r="AU18" i="10"/>
  <c r="AE18" i="10"/>
  <c r="AE17" i="10"/>
  <c r="AE19" i="10"/>
  <c r="AK19" i="10"/>
  <c r="AK18" i="10"/>
  <c r="AK17" i="10"/>
  <c r="AT18" i="10"/>
  <c r="AT17" i="10"/>
  <c r="AT19" i="10"/>
  <c r="BH17" i="10"/>
  <c r="BH19" i="10"/>
  <c r="BH18" i="10"/>
  <c r="N37" i="10"/>
  <c r="AO37" i="10"/>
  <c r="Y37" i="10"/>
  <c r="Y39" i="10" s="1"/>
  <c r="I37" i="10"/>
  <c r="I39" i="10" s="1"/>
  <c r="I43" i="10" s="1"/>
  <c r="I47" i="10" s="1"/>
  <c r="AJ37" i="10"/>
  <c r="AJ40" i="10" s="1"/>
  <c r="AJ44" i="10" s="1"/>
  <c r="AJ48" i="10" s="1"/>
  <c r="E37" i="10"/>
  <c r="E40" i="10" s="1"/>
  <c r="AD37" i="10"/>
  <c r="D37" i="10"/>
  <c r="D40" i="10" s="1"/>
  <c r="BE37" i="10"/>
  <c r="BE40" i="10" s="1"/>
  <c r="BE44" i="10" s="1"/>
  <c r="BE48" i="10" s="1"/>
  <c r="AT45" i="10"/>
  <c r="AT49" i="10" s="1"/>
  <c r="T37" i="10"/>
  <c r="T40" i="10" s="1"/>
  <c r="T44" i="10" s="1"/>
  <c r="T48" i="10" s="1"/>
  <c r="W37" i="10"/>
  <c r="W41" i="10" s="1"/>
  <c r="W45" i="10" s="1"/>
  <c r="W49" i="10" s="1"/>
  <c r="AS37" i="10"/>
  <c r="AS39" i="10" s="1"/>
  <c r="AS43" i="10" s="1"/>
  <c r="AS47" i="10" s="1"/>
  <c r="G37" i="10"/>
  <c r="G40" i="10" s="1"/>
  <c r="BG41" i="10"/>
  <c r="BG45" i="10" s="1"/>
  <c r="BG49" i="10" s="1"/>
  <c r="AX37" i="10"/>
  <c r="Q37" i="10"/>
  <c r="Q40" i="10" s="1"/>
  <c r="Q44" i="10" s="1"/>
  <c r="Q48" i="10" s="1"/>
  <c r="AH37" i="10"/>
  <c r="AH40" i="10" s="1"/>
  <c r="AH44" i="10" s="1"/>
  <c r="AH48" i="10" s="1"/>
  <c r="AG37" i="10"/>
  <c r="AG39" i="10" s="1"/>
  <c r="AG43" i="10" s="1"/>
  <c r="AG47" i="10" s="1"/>
  <c r="AT37" i="10"/>
  <c r="AT41" i="10" s="1"/>
  <c r="BD37" i="10"/>
  <c r="BD41" i="10" s="1"/>
  <c r="BD45" i="10" s="1"/>
  <c r="BD49" i="10" s="1"/>
  <c r="N41" i="10"/>
  <c r="N45" i="10" s="1"/>
  <c r="N49" i="10" s="1"/>
  <c r="K37" i="10"/>
  <c r="K41" i="10" s="1"/>
  <c r="K45" i="10" s="1"/>
  <c r="K49" i="10" s="1"/>
  <c r="U37" i="10"/>
  <c r="U40" i="10" s="1"/>
  <c r="AX39" i="10"/>
  <c r="AX43" i="10" s="1"/>
  <c r="AX47" i="10" s="1"/>
  <c r="AI45" i="10"/>
  <c r="AI49" i="10" s="1"/>
  <c r="AT40" i="10"/>
  <c r="AT44" i="10" s="1"/>
  <c r="AT48" i="10" s="1"/>
  <c r="AD40" i="10"/>
  <c r="AD44" i="10" s="1"/>
  <c r="AD48" i="10" s="1"/>
  <c r="S37" i="10"/>
  <c r="S41" i="10" s="1"/>
  <c r="S45" i="10" s="1"/>
  <c r="S49" i="10" s="1"/>
  <c r="D44" i="10"/>
  <c r="D48" i="10" s="1"/>
  <c r="H37" i="10"/>
  <c r="H40" i="10" s="1"/>
  <c r="H44" i="10" s="1"/>
  <c r="H48" i="10" s="1"/>
  <c r="U41" i="10"/>
  <c r="AC37" i="10"/>
  <c r="AC41" i="10" s="1"/>
  <c r="AC45" i="10" s="1"/>
  <c r="AC49" i="10" s="1"/>
  <c r="M37" i="10"/>
  <c r="M40" i="10" s="1"/>
  <c r="M44" i="10" s="1"/>
  <c r="M48" i="10" s="1"/>
  <c r="BA37" i="10"/>
  <c r="BA41" i="10" s="1"/>
  <c r="BA45" i="10" s="1"/>
  <c r="BA49" i="10" s="1"/>
  <c r="R37" i="10"/>
  <c r="R41" i="10" s="1"/>
  <c r="R45" i="10" s="1"/>
  <c r="R49" i="10" s="1"/>
  <c r="U45" i="10"/>
  <c r="U49" i="10" s="1"/>
  <c r="AU37" i="10"/>
  <c r="AU41" i="10" s="1"/>
  <c r="AU45" i="10" s="1"/>
  <c r="AU49" i="10" s="1"/>
  <c r="L45" i="10"/>
  <c r="L49" i="10" s="1"/>
  <c r="AR45" i="10"/>
  <c r="AR49" i="10" s="1"/>
  <c r="AB41" i="10"/>
  <c r="AB45" i="10" s="1"/>
  <c r="AB49" i="10" s="1"/>
  <c r="AB40" i="10"/>
  <c r="AB44" i="10" s="1"/>
  <c r="AB48" i="10" s="1"/>
  <c r="AA37" i="10"/>
  <c r="G44" i="10"/>
  <c r="G48" i="10" s="1"/>
  <c r="AO39" i="10"/>
  <c r="AO43" i="10" s="1"/>
  <c r="AO47" i="10" s="1"/>
  <c r="BE39" i="10"/>
  <c r="BE43" i="10" s="1"/>
  <c r="BE47" i="10" s="1"/>
  <c r="C37" i="10"/>
  <c r="C41" i="10" s="1"/>
  <c r="C45" i="10" s="1"/>
  <c r="C49" i="10" s="1"/>
  <c r="AK37" i="10"/>
  <c r="AK41" i="10" s="1"/>
  <c r="AK45" i="10" s="1"/>
  <c r="AK49" i="10" s="1"/>
  <c r="AJ41" i="10"/>
  <c r="AJ45" i="10" s="1"/>
  <c r="AJ49" i="10" s="1"/>
  <c r="AM37" i="10"/>
  <c r="AM41" i="10" s="1"/>
  <c r="AM45" i="10" s="1"/>
  <c r="AM49" i="10" s="1"/>
  <c r="D39" i="10"/>
  <c r="D43" i="10" s="1"/>
  <c r="D47" i="10" s="1"/>
  <c r="AN37" i="10"/>
  <c r="AN41" i="10" s="1"/>
  <c r="AN45" i="10" s="1"/>
  <c r="AN49" i="10" s="1"/>
  <c r="AY37" i="10"/>
  <c r="AY41" i="10" s="1"/>
  <c r="AY45" i="10" s="1"/>
  <c r="AY49" i="10" s="1"/>
  <c r="AS41" i="10"/>
  <c r="AS45" i="10" s="1"/>
  <c r="AS49" i="10" s="1"/>
  <c r="D41" i="10"/>
  <c r="D45" i="10" s="1"/>
  <c r="D49" i="10" s="1"/>
  <c r="E41" i="10"/>
  <c r="E45" i="10" s="1"/>
  <c r="E49" i="10" s="1"/>
  <c r="AR40" i="10"/>
  <c r="AR44" i="10" s="1"/>
  <c r="AR48" i="10" s="1"/>
  <c r="AR39" i="10"/>
  <c r="AR43" i="10" s="1"/>
  <c r="AR47" i="10" s="1"/>
  <c r="L39" i="10"/>
  <c r="L43" i="10" s="1"/>
  <c r="L47" i="10" s="1"/>
  <c r="L40" i="10"/>
  <c r="L44" i="10" s="1"/>
  <c r="L48" i="10" s="1"/>
  <c r="BG39" i="10"/>
  <c r="BG40" i="10"/>
  <c r="BG44" i="10" s="1"/>
  <c r="BG48" i="10" s="1"/>
  <c r="AI40" i="10"/>
  <c r="AI44" i="10" s="1"/>
  <c r="AI48" i="10" s="1"/>
  <c r="AI39" i="10"/>
  <c r="BB37" i="10"/>
  <c r="BB41" i="10" s="1"/>
  <c r="BB45" i="10" s="1"/>
  <c r="BB49" i="10" s="1"/>
  <c r="BI37" i="10"/>
  <c r="BI41" i="10" s="1"/>
  <c r="BI45" i="10" s="1"/>
  <c r="BI49" i="10" s="1"/>
  <c r="H39" i="10"/>
  <c r="H43" i="10" s="1"/>
  <c r="H47" i="10" s="1"/>
  <c r="AQ37" i="10"/>
  <c r="AQ41" i="10" s="1"/>
  <c r="AQ45" i="10" s="1"/>
  <c r="AQ49" i="10" s="1"/>
  <c r="AW37" i="10"/>
  <c r="AW41" i="10" s="1"/>
  <c r="AW45" i="10" s="1"/>
  <c r="AW49" i="10" s="1"/>
  <c r="T39" i="10"/>
  <c r="T43" i="10" s="1"/>
  <c r="T47" i="10" s="1"/>
  <c r="AP37" i="10"/>
  <c r="AP41" i="10" s="1"/>
  <c r="AP45" i="10" s="1"/>
  <c r="AP49" i="10" s="1"/>
  <c r="Z37" i="10"/>
  <c r="Z41" i="10" s="1"/>
  <c r="Z45" i="10" s="1"/>
  <c r="Z49" i="10" s="1"/>
  <c r="AV37" i="10"/>
  <c r="AV41" i="10" s="1"/>
  <c r="AV45" i="10" s="1"/>
  <c r="AV49" i="10" s="1"/>
  <c r="J37" i="10"/>
  <c r="J41" i="10" s="1"/>
  <c r="J45" i="10" s="1"/>
  <c r="J49" i="10" s="1"/>
  <c r="AF37" i="10"/>
  <c r="AF41" i="10" s="1"/>
  <c r="AF45" i="10" s="1"/>
  <c r="AF49" i="10" s="1"/>
  <c r="BF37" i="10"/>
  <c r="BF41" i="10" s="1"/>
  <c r="BF45" i="10" s="1"/>
  <c r="BF49" i="10" s="1"/>
  <c r="P37" i="10"/>
  <c r="P41" i="10" s="1"/>
  <c r="P45" i="10" s="1"/>
  <c r="P49" i="10" s="1"/>
  <c r="AE37" i="10"/>
  <c r="AE41" i="10" s="1"/>
  <c r="AE45" i="10" s="1"/>
  <c r="AE49" i="10" s="1"/>
  <c r="BH37" i="10"/>
  <c r="BH41" i="10" s="1"/>
  <c r="BH45" i="10" s="1"/>
  <c r="BH49" i="10" s="1"/>
  <c r="O37" i="10"/>
  <c r="O41" i="10" s="1"/>
  <c r="O45" i="10" s="1"/>
  <c r="O49" i="10" s="1"/>
  <c r="AL37" i="10"/>
  <c r="AL41" i="10" s="1"/>
  <c r="AL45" i="10" s="1"/>
  <c r="AL49" i="10" s="1"/>
  <c r="BC37" i="10"/>
  <c r="BC41" i="10" s="1"/>
  <c r="BC45" i="10" s="1"/>
  <c r="BC49" i="10" s="1"/>
  <c r="V37" i="10"/>
  <c r="V41" i="10" s="1"/>
  <c r="V45" i="10" s="1"/>
  <c r="V49" i="10" s="1"/>
  <c r="AZ37" i="10"/>
  <c r="AZ41" i="10" s="1"/>
  <c r="AZ45" i="10" s="1"/>
  <c r="AZ49" i="10" s="1"/>
  <c r="F37" i="10"/>
  <c r="F41" i="10" s="1"/>
  <c r="F45" i="10" s="1"/>
  <c r="F49" i="10" s="1"/>
  <c r="X37" i="10"/>
  <c r="X41" i="10" s="1"/>
  <c r="X45" i="10" s="1"/>
  <c r="X49" i="10" s="1"/>
  <c r="U20" i="10"/>
  <c r="U50" i="10" s="1"/>
  <c r="X20" i="10"/>
  <c r="X50" i="10" s="1"/>
  <c r="BC20" i="10"/>
  <c r="BC50" i="10" s="1"/>
  <c r="Y43" i="10"/>
  <c r="Y47" i="10" s="1"/>
  <c r="AI43" i="10"/>
  <c r="AI47" i="10" s="1"/>
  <c r="AG20" i="10"/>
  <c r="AG50" i="10" s="1"/>
  <c r="O20" i="10"/>
  <c r="O50" i="10" s="1"/>
  <c r="AS20" i="10"/>
  <c r="AS50" i="10" s="1"/>
  <c r="BA20" i="10"/>
  <c r="BA50" i="10" s="1"/>
  <c r="G20" i="10"/>
  <c r="G50" i="10" s="1"/>
  <c r="AP20" i="10"/>
  <c r="AP50" i="10" s="1"/>
  <c r="BG43" i="10"/>
  <c r="BG47" i="10" s="1"/>
  <c r="U44" i="10"/>
  <c r="U48" i="10" s="1"/>
  <c r="E44" i="10"/>
  <c r="E48" i="10" s="1"/>
  <c r="E20" i="10"/>
  <c r="E50" i="10" s="1"/>
  <c r="AD20" i="10"/>
  <c r="AD50" i="10" s="1"/>
  <c r="AZ20" i="10"/>
  <c r="AZ50" i="10" s="1"/>
  <c r="AJ39" i="10" l="1"/>
  <c r="AJ43" i="10" s="1"/>
  <c r="AJ47" i="10" s="1"/>
  <c r="H41" i="10"/>
  <c r="H45" i="10" s="1"/>
  <c r="H49" i="10" s="1"/>
  <c r="H51" i="10" s="1"/>
  <c r="AI20" i="10"/>
  <c r="AI50" i="10" s="1"/>
  <c r="AI51" i="10" s="1"/>
  <c r="G41" i="10"/>
  <c r="G45" i="10" s="1"/>
  <c r="G49" i="10" s="1"/>
  <c r="BE20" i="10"/>
  <c r="BE50" i="10" s="1"/>
  <c r="BE51" i="10" s="1"/>
  <c r="R20" i="10"/>
  <c r="R50" i="10" s="1"/>
  <c r="AN20" i="10"/>
  <c r="AN50" i="10" s="1"/>
  <c r="BE41" i="10"/>
  <c r="BE45" i="10" s="1"/>
  <c r="BE49" i="10" s="1"/>
  <c r="AG40" i="10"/>
  <c r="AG44" i="10" s="1"/>
  <c r="AG48" i="10" s="1"/>
  <c r="Q41" i="10"/>
  <c r="Q45" i="10" s="1"/>
  <c r="Q49" i="10" s="1"/>
  <c r="Y40" i="10"/>
  <c r="Y44" i="10" s="1"/>
  <c r="Y48" i="10" s="1"/>
  <c r="W40" i="10"/>
  <c r="W44" i="10" s="1"/>
  <c r="W48" i="10" s="1"/>
  <c r="W39" i="10"/>
  <c r="W43" i="10" s="1"/>
  <c r="W47" i="10" s="1"/>
  <c r="I40" i="10"/>
  <c r="I44" i="10" s="1"/>
  <c r="I48" i="10" s="1"/>
  <c r="Q39" i="10"/>
  <c r="Q43" i="10" s="1"/>
  <c r="Q47" i="10" s="1"/>
  <c r="AG41" i="10"/>
  <c r="AG45" i="10" s="1"/>
  <c r="AG49" i="10" s="1"/>
  <c r="I41" i="10"/>
  <c r="I45" i="10" s="1"/>
  <c r="I49" i="10" s="1"/>
  <c r="T41" i="10"/>
  <c r="T45" i="10" s="1"/>
  <c r="T49" i="10" s="1"/>
  <c r="AT39" i="10"/>
  <c r="AT43" i="10" s="1"/>
  <c r="AT47" i="10" s="1"/>
  <c r="AD41" i="10"/>
  <c r="AD45" i="10" s="1"/>
  <c r="AD49" i="10" s="1"/>
  <c r="AD39" i="10"/>
  <c r="AD43" i="10" s="1"/>
  <c r="AD47" i="10" s="1"/>
  <c r="G39" i="10"/>
  <c r="G43" i="10" s="1"/>
  <c r="G47" i="10" s="1"/>
  <c r="G51" i="10" s="1"/>
  <c r="AS40" i="10"/>
  <c r="AS44" i="10" s="1"/>
  <c r="AS48" i="10" s="1"/>
  <c r="Y41" i="10"/>
  <c r="Y45" i="10" s="1"/>
  <c r="Y49" i="10" s="1"/>
  <c r="Y51" i="10" s="1"/>
  <c r="AH41" i="10"/>
  <c r="AH45" i="10" s="1"/>
  <c r="AH49" i="10" s="1"/>
  <c r="AH39" i="10"/>
  <c r="AH43" i="10" s="1"/>
  <c r="AH47" i="10" s="1"/>
  <c r="AO41" i="10"/>
  <c r="AO45" i="10" s="1"/>
  <c r="AO49" i="10" s="1"/>
  <c r="AO40" i="10"/>
  <c r="AO44" i="10" s="1"/>
  <c r="AO48" i="10" s="1"/>
  <c r="E39" i="10"/>
  <c r="E43" i="10" s="1"/>
  <c r="E47" i="10" s="1"/>
  <c r="E51" i="10" s="1"/>
  <c r="U39" i="10"/>
  <c r="U43" i="10" s="1"/>
  <c r="U47" i="10" s="1"/>
  <c r="U51" i="10" s="1"/>
  <c r="AX41" i="10"/>
  <c r="AX45" i="10" s="1"/>
  <c r="AX49" i="10" s="1"/>
  <c r="AX40" i="10"/>
  <c r="AX44" i="10" s="1"/>
  <c r="AX48" i="10" s="1"/>
  <c r="N40" i="10"/>
  <c r="N44" i="10" s="1"/>
  <c r="N48" i="10" s="1"/>
  <c r="N39" i="10"/>
  <c r="N43" i="10" s="1"/>
  <c r="N47" i="10" s="1"/>
  <c r="S39" i="10"/>
  <c r="S43" i="10" s="1"/>
  <c r="S47" i="10" s="1"/>
  <c r="AC39" i="10"/>
  <c r="AC43" i="10" s="1"/>
  <c r="AC47" i="10" s="1"/>
  <c r="AH20" i="10"/>
  <c r="AH50" i="10" s="1"/>
  <c r="K39" i="10"/>
  <c r="K43" i="10" s="1"/>
  <c r="K47" i="10" s="1"/>
  <c r="K40" i="10"/>
  <c r="K44" i="10" s="1"/>
  <c r="K48" i="10" s="1"/>
  <c r="S20" i="10"/>
  <c r="S50" i="10" s="1"/>
  <c r="Z20" i="10"/>
  <c r="Z50" i="10" s="1"/>
  <c r="BD40" i="10"/>
  <c r="BD44" i="10" s="1"/>
  <c r="BD48" i="10" s="1"/>
  <c r="BD39" i="10"/>
  <c r="BD43" i="10" s="1"/>
  <c r="BD47" i="10" s="1"/>
  <c r="AX20" i="10"/>
  <c r="AX50" i="10" s="1"/>
  <c r="AX51" i="10" s="1"/>
  <c r="S40" i="10"/>
  <c r="S44" i="10" s="1"/>
  <c r="S48" i="10" s="1"/>
  <c r="M41" i="10"/>
  <c r="M45" i="10" s="1"/>
  <c r="M49" i="10" s="1"/>
  <c r="M39" i="10"/>
  <c r="M43" i="10" s="1"/>
  <c r="M47" i="10" s="1"/>
  <c r="C39" i="10"/>
  <c r="C43" i="10" s="1"/>
  <c r="C47" i="10" s="1"/>
  <c r="AU39" i="10"/>
  <c r="AU43" i="10" s="1"/>
  <c r="AU47" i="10" s="1"/>
  <c r="AU40" i="10"/>
  <c r="AU44" i="10" s="1"/>
  <c r="AU48" i="10" s="1"/>
  <c r="R40" i="10"/>
  <c r="R44" i="10" s="1"/>
  <c r="R48" i="10" s="1"/>
  <c r="R39" i="10"/>
  <c r="R43" i="10" s="1"/>
  <c r="R47" i="10" s="1"/>
  <c r="AC40" i="10"/>
  <c r="AC44" i="10" s="1"/>
  <c r="AC48" i="10" s="1"/>
  <c r="BA40" i="10"/>
  <c r="BA44" i="10" s="1"/>
  <c r="BA48" i="10" s="1"/>
  <c r="BA39" i="10"/>
  <c r="BA43" i="10" s="1"/>
  <c r="BA47" i="10" s="1"/>
  <c r="AN39" i="10"/>
  <c r="AN43" i="10" s="1"/>
  <c r="AN47" i="10" s="1"/>
  <c r="AN40" i="10"/>
  <c r="AN44" i="10" s="1"/>
  <c r="AN48" i="10" s="1"/>
  <c r="AN51" i="10" s="1"/>
  <c r="AM40" i="10"/>
  <c r="AM44" i="10" s="1"/>
  <c r="AM48" i="10" s="1"/>
  <c r="AM39" i="10"/>
  <c r="AM43" i="10" s="1"/>
  <c r="AM47" i="10" s="1"/>
  <c r="AA41" i="10"/>
  <c r="AA45" i="10" s="1"/>
  <c r="AA49" i="10" s="1"/>
  <c r="AA40" i="10"/>
  <c r="AA44" i="10" s="1"/>
  <c r="AA48" i="10" s="1"/>
  <c r="AA39" i="10"/>
  <c r="AA43" i="10" s="1"/>
  <c r="AA47" i="10" s="1"/>
  <c r="AY39" i="10"/>
  <c r="AY43" i="10" s="1"/>
  <c r="AY47" i="10" s="1"/>
  <c r="AK39" i="10"/>
  <c r="AK43" i="10" s="1"/>
  <c r="AK47" i="10" s="1"/>
  <c r="AK40" i="10"/>
  <c r="AK44" i="10" s="1"/>
  <c r="AK48" i="10" s="1"/>
  <c r="AY40" i="10"/>
  <c r="AY44" i="10" s="1"/>
  <c r="AY48" i="10" s="1"/>
  <c r="C40" i="10"/>
  <c r="C44" i="10" s="1"/>
  <c r="C48" i="10" s="1"/>
  <c r="BH40" i="10"/>
  <c r="BH44" i="10" s="1"/>
  <c r="BH48" i="10" s="1"/>
  <c r="BH39" i="10"/>
  <c r="BH43" i="10" s="1"/>
  <c r="BH47" i="10" s="1"/>
  <c r="BI39" i="10"/>
  <c r="BI43" i="10" s="1"/>
  <c r="BI47" i="10" s="1"/>
  <c r="BI40" i="10"/>
  <c r="BI44" i="10" s="1"/>
  <c r="BI48" i="10" s="1"/>
  <c r="AE40" i="10"/>
  <c r="AE44" i="10" s="1"/>
  <c r="AE48" i="10" s="1"/>
  <c r="AE39" i="10"/>
  <c r="AE43" i="10" s="1"/>
  <c r="AE47" i="10" s="1"/>
  <c r="BB39" i="10"/>
  <c r="BB43" i="10" s="1"/>
  <c r="BB47" i="10" s="1"/>
  <c r="BB40" i="10"/>
  <c r="BB44" i="10" s="1"/>
  <c r="BB48" i="10" s="1"/>
  <c r="P40" i="10"/>
  <c r="P44" i="10" s="1"/>
  <c r="P48" i="10" s="1"/>
  <c r="P39" i="10"/>
  <c r="P43" i="10" s="1"/>
  <c r="P47" i="10" s="1"/>
  <c r="BF39" i="10"/>
  <c r="BF43" i="10" s="1"/>
  <c r="BF47" i="10" s="1"/>
  <c r="BF40" i="10"/>
  <c r="BF44" i="10" s="1"/>
  <c r="BF48" i="10" s="1"/>
  <c r="AF39" i="10"/>
  <c r="AF43" i="10" s="1"/>
  <c r="AF47" i="10" s="1"/>
  <c r="AF40" i="10"/>
  <c r="AF44" i="10" s="1"/>
  <c r="AF48" i="10" s="1"/>
  <c r="J39" i="10"/>
  <c r="J43" i="10" s="1"/>
  <c r="J47" i="10" s="1"/>
  <c r="J40" i="10"/>
  <c r="J44" i="10" s="1"/>
  <c r="J48" i="10" s="1"/>
  <c r="AV39" i="10"/>
  <c r="AV43" i="10" s="1"/>
  <c r="AV47" i="10" s="1"/>
  <c r="AV40" i="10"/>
  <c r="AV44" i="10" s="1"/>
  <c r="AV48" i="10" s="1"/>
  <c r="Z39" i="10"/>
  <c r="Z43" i="10" s="1"/>
  <c r="Z47" i="10" s="1"/>
  <c r="Z40" i="10"/>
  <c r="Z44" i="10" s="1"/>
  <c r="Z48" i="10" s="1"/>
  <c r="X40" i="10"/>
  <c r="X44" i="10" s="1"/>
  <c r="X48" i="10" s="1"/>
  <c r="X39" i="10"/>
  <c r="X43" i="10" s="1"/>
  <c r="X47" i="10" s="1"/>
  <c r="X51" i="10" s="1"/>
  <c r="AP39" i="10"/>
  <c r="AP43" i="10" s="1"/>
  <c r="AP47" i="10" s="1"/>
  <c r="AP40" i="10"/>
  <c r="AP44" i="10" s="1"/>
  <c r="AP48" i="10" s="1"/>
  <c r="F40" i="10"/>
  <c r="F44" i="10" s="1"/>
  <c r="F48" i="10" s="1"/>
  <c r="F39" i="10"/>
  <c r="F43" i="10" s="1"/>
  <c r="F47" i="10" s="1"/>
  <c r="AZ40" i="10"/>
  <c r="AZ44" i="10" s="1"/>
  <c r="AZ48" i="10" s="1"/>
  <c r="AZ39" i="10"/>
  <c r="AZ43" i="10" s="1"/>
  <c r="AZ47" i="10" s="1"/>
  <c r="V39" i="10"/>
  <c r="V43" i="10" s="1"/>
  <c r="V47" i="10" s="1"/>
  <c r="V40" i="10"/>
  <c r="V44" i="10" s="1"/>
  <c r="V48" i="10" s="1"/>
  <c r="BC39" i="10"/>
  <c r="BC43" i="10" s="1"/>
  <c r="BC47" i="10" s="1"/>
  <c r="BC40" i="10"/>
  <c r="BC44" i="10" s="1"/>
  <c r="BC48" i="10" s="1"/>
  <c r="AW40" i="10"/>
  <c r="AW44" i="10" s="1"/>
  <c r="AW48" i="10" s="1"/>
  <c r="AW39" i="10"/>
  <c r="AW43" i="10" s="1"/>
  <c r="AW47" i="10" s="1"/>
  <c r="AL39" i="10"/>
  <c r="AL43" i="10" s="1"/>
  <c r="AL47" i="10" s="1"/>
  <c r="AL40" i="10"/>
  <c r="AL44" i="10" s="1"/>
  <c r="AL48" i="10" s="1"/>
  <c r="AQ40" i="10"/>
  <c r="AQ44" i="10" s="1"/>
  <c r="AQ48" i="10" s="1"/>
  <c r="AQ39" i="10"/>
  <c r="AQ43" i="10" s="1"/>
  <c r="AQ47" i="10" s="1"/>
  <c r="O39" i="10"/>
  <c r="O43" i="10" s="1"/>
  <c r="O47" i="10" s="1"/>
  <c r="O40" i="10"/>
  <c r="O44" i="10" s="1"/>
  <c r="O48" i="10" s="1"/>
  <c r="AS51" i="10"/>
  <c r="L20" i="10"/>
  <c r="L50" i="10" s="1"/>
  <c r="L51" i="10" s="1"/>
  <c r="AL20" i="10"/>
  <c r="AL50" i="10" s="1"/>
  <c r="AE20" i="10"/>
  <c r="AE50" i="10" s="1"/>
  <c r="T20" i="10"/>
  <c r="T50" i="10" s="1"/>
  <c r="T51" i="10" s="1"/>
  <c r="F20" i="10"/>
  <c r="F50" i="10" s="1"/>
  <c r="AC20" i="10"/>
  <c r="AC50" i="10" s="1"/>
  <c r="AW20" i="10"/>
  <c r="AW50" i="10" s="1"/>
  <c r="AK20" i="10"/>
  <c r="AK50" i="10" s="1"/>
  <c r="AU20" i="10"/>
  <c r="AU50" i="10" s="1"/>
  <c r="I20" i="10"/>
  <c r="I50" i="10" s="1"/>
  <c r="AA20" i="10"/>
  <c r="AA50" i="10" s="1"/>
  <c r="AT20" i="10"/>
  <c r="AT50" i="10" s="1"/>
  <c r="AR20" i="10"/>
  <c r="AR50" i="10" s="1"/>
  <c r="AR51" i="10" s="1"/>
  <c r="AO20" i="10"/>
  <c r="AO50" i="10" s="1"/>
  <c r="Q20" i="10"/>
  <c r="Q50" i="10" s="1"/>
  <c r="AB20" i="10"/>
  <c r="AB50" i="10" s="1"/>
  <c r="AB51" i="10" s="1"/>
  <c r="BF20" i="10"/>
  <c r="BF50" i="10" s="1"/>
  <c r="BB20" i="10"/>
  <c r="BB50" i="10" s="1"/>
  <c r="AG51" i="10"/>
  <c r="AF20" i="10"/>
  <c r="AF50" i="10" s="1"/>
  <c r="BD20" i="10"/>
  <c r="BD50" i="10" s="1"/>
  <c r="BD51" i="10" s="1"/>
  <c r="P20" i="10"/>
  <c r="P50" i="10" s="1"/>
  <c r="BG20" i="10"/>
  <c r="BG50" i="10" s="1"/>
  <c r="BG51" i="10" s="1"/>
  <c r="AV20" i="10"/>
  <c r="AV50" i="10" s="1"/>
  <c r="BI20" i="10"/>
  <c r="BI50" i="10" s="1"/>
  <c r="N20" i="10"/>
  <c r="N50" i="10" s="1"/>
  <c r="D20" i="10"/>
  <c r="D50" i="10" s="1"/>
  <c r="D51" i="10" s="1"/>
  <c r="AQ20" i="10"/>
  <c r="AQ50" i="10" s="1"/>
  <c r="K20" i="10"/>
  <c r="K50" i="10" s="1"/>
  <c r="BH20" i="10"/>
  <c r="BH50" i="10" s="1"/>
  <c r="AJ20" i="10"/>
  <c r="AJ50" i="10" s="1"/>
  <c r="G54" i="10" l="1"/>
  <c r="G57" i="10"/>
  <c r="AI54" i="10"/>
  <c r="AI57" i="10"/>
  <c r="BE54" i="10"/>
  <c r="BE57" i="10"/>
  <c r="H54" i="10"/>
  <c r="H57" i="10"/>
  <c r="BD54" i="10"/>
  <c r="BD57" i="10"/>
  <c r="J51" i="10"/>
  <c r="AB54" i="10"/>
  <c r="AB57" i="10"/>
  <c r="L54" i="10"/>
  <c r="L57" i="10"/>
  <c r="AJ51" i="10"/>
  <c r="Q51" i="10"/>
  <c r="AS54" i="10"/>
  <c r="AS57" i="10"/>
  <c r="M51" i="10"/>
  <c r="R51" i="10"/>
  <c r="U54" i="10"/>
  <c r="U57" i="10"/>
  <c r="K51" i="10"/>
  <c r="AR54" i="10"/>
  <c r="AR57" i="10"/>
  <c r="E54" i="10"/>
  <c r="E57" i="10"/>
  <c r="AX54" i="10"/>
  <c r="AX57" i="10"/>
  <c r="W51" i="10"/>
  <c r="D54" i="10"/>
  <c r="D57" i="10"/>
  <c r="T54" i="10"/>
  <c r="T57" i="10"/>
  <c r="AH51" i="10"/>
  <c r="X54" i="10"/>
  <c r="X57" i="10"/>
  <c r="AN54" i="10"/>
  <c r="AN57" i="10"/>
  <c r="Y54" i="10"/>
  <c r="Y57" i="10"/>
  <c r="BG54" i="10"/>
  <c r="BG57" i="10"/>
  <c r="BA51" i="10"/>
  <c r="AG54" i="10"/>
  <c r="AG57" i="10"/>
  <c r="AD51" i="10"/>
  <c r="Z51" i="10"/>
  <c r="S51" i="10"/>
  <c r="AT51" i="10"/>
  <c r="N51" i="10"/>
  <c r="AO51" i="10"/>
  <c r="AQ51" i="10"/>
  <c r="I51" i="10"/>
  <c r="AU51" i="10"/>
  <c r="F51" i="10"/>
  <c r="AM51" i="10"/>
  <c r="V51" i="10"/>
  <c r="C51" i="10"/>
  <c r="AA51" i="10"/>
  <c r="AF51" i="10"/>
  <c r="AK51" i="10"/>
  <c r="AC51" i="10"/>
  <c r="AY51" i="10"/>
  <c r="BH51" i="10"/>
  <c r="AE51" i="10"/>
  <c r="O51" i="10"/>
  <c r="P51" i="10"/>
  <c r="BC51" i="10"/>
  <c r="AW51" i="10"/>
  <c r="AZ51" i="10"/>
  <c r="AP51" i="10"/>
  <c r="AV51" i="10"/>
  <c r="BB51" i="10"/>
  <c r="BF51" i="10"/>
  <c r="AL51" i="10"/>
  <c r="BI51" i="10"/>
  <c r="BH54" i="10" l="1"/>
  <c r="BH57" i="10"/>
  <c r="AD54" i="10"/>
  <c r="AD57" i="10"/>
  <c r="AJ54" i="10"/>
  <c r="AJ57" i="10"/>
  <c r="AK54" i="10"/>
  <c r="AK57" i="10"/>
  <c r="W54" i="10"/>
  <c r="W57" i="10"/>
  <c r="M54" i="10"/>
  <c r="M57" i="10"/>
  <c r="AT54" i="10"/>
  <c r="AT57" i="10"/>
  <c r="AC54" i="10"/>
  <c r="AC57" i="10"/>
  <c r="BI54" i="10"/>
  <c r="BI57" i="10"/>
  <c r="AF54" i="10"/>
  <c r="AF57" i="10"/>
  <c r="AL54" i="10"/>
  <c r="AL57" i="10"/>
  <c r="AA54" i="10"/>
  <c r="AA57" i="10"/>
  <c r="BA54" i="10"/>
  <c r="BA57" i="10"/>
  <c r="O54" i="10"/>
  <c r="O57" i="10"/>
  <c r="AY54" i="10"/>
  <c r="AY57" i="10"/>
  <c r="C54" i="10"/>
  <c r="C57" i="10"/>
  <c r="BB54" i="10"/>
  <c r="BB57" i="10"/>
  <c r="V54" i="10"/>
  <c r="V57" i="10"/>
  <c r="J54" i="10"/>
  <c r="J57" i="10"/>
  <c r="Q54" i="10"/>
  <c r="Q57" i="10"/>
  <c r="AM54" i="10"/>
  <c r="AM57" i="10"/>
  <c r="F54" i="10"/>
  <c r="F57" i="10"/>
  <c r="AZ54" i="10"/>
  <c r="AZ57" i="10"/>
  <c r="AU54" i="10"/>
  <c r="AU57" i="10"/>
  <c r="K54" i="10"/>
  <c r="K57" i="10"/>
  <c r="AW54" i="10"/>
  <c r="AW57" i="10"/>
  <c r="I54" i="10"/>
  <c r="I57" i="10"/>
  <c r="N54" i="10"/>
  <c r="N57" i="10"/>
  <c r="AH54" i="10"/>
  <c r="AH57" i="10"/>
  <c r="AE54" i="10"/>
  <c r="AE57" i="10"/>
  <c r="S54" i="10"/>
  <c r="S57" i="10"/>
  <c r="Z54" i="10"/>
  <c r="Z57" i="10"/>
  <c r="BF54" i="10"/>
  <c r="BF57" i="10"/>
  <c r="AV54" i="10"/>
  <c r="AV57" i="10"/>
  <c r="AP54" i="10"/>
  <c r="AP57" i="10"/>
  <c r="BC54" i="10"/>
  <c r="BC57" i="10"/>
  <c r="AQ54" i="10"/>
  <c r="AQ57" i="10"/>
  <c r="P54" i="10"/>
  <c r="P57" i="10"/>
  <c r="AO54" i="10"/>
  <c r="AO57" i="10"/>
  <c r="R54" i="10"/>
  <c r="R57" i="10"/>
  <c r="BI89" i="8"/>
  <c r="BH89" i="8"/>
  <c r="BG89" i="8"/>
  <c r="BF89" i="8"/>
  <c r="BE89" i="8"/>
  <c r="BD89" i="8"/>
  <c r="BC89" i="8"/>
  <c r="BB89" i="8"/>
  <c r="BA89" i="8"/>
  <c r="AZ89" i="8"/>
  <c r="AY89" i="8"/>
  <c r="AX89" i="8"/>
  <c r="AW89" i="8"/>
  <c r="AV89" i="8"/>
  <c r="AU89" i="8"/>
  <c r="AT89" i="8"/>
  <c r="AS89" i="8"/>
  <c r="AR89" i="8"/>
  <c r="AQ89" i="8"/>
  <c r="AP89" i="8"/>
  <c r="AO89" i="8"/>
  <c r="AN89" i="8"/>
  <c r="AM89" i="8"/>
  <c r="AL89" i="8"/>
  <c r="AK89" i="8"/>
  <c r="AJ89" i="8"/>
  <c r="AI89" i="8"/>
  <c r="AH89" i="8"/>
  <c r="AG89" i="8"/>
  <c r="AF89" i="8"/>
  <c r="AE89" i="8"/>
  <c r="AD89" i="8"/>
  <c r="AC89" i="8"/>
  <c r="AB89" i="8"/>
  <c r="AA89" i="8"/>
  <c r="Z89" i="8"/>
  <c r="Y89" i="8"/>
  <c r="X89" i="8"/>
  <c r="W89" i="8"/>
  <c r="V89" i="8"/>
  <c r="U89" i="8"/>
  <c r="T89" i="8"/>
  <c r="S89" i="8"/>
  <c r="R89" i="8"/>
  <c r="Q89" i="8"/>
  <c r="P89" i="8"/>
  <c r="O89" i="8"/>
  <c r="N89" i="8"/>
  <c r="M89" i="8"/>
  <c r="L89" i="8"/>
  <c r="K89" i="8"/>
  <c r="J89" i="8"/>
  <c r="I89" i="8"/>
  <c r="H89" i="8"/>
  <c r="G89" i="8"/>
  <c r="F89" i="8"/>
  <c r="E89" i="8"/>
  <c r="D89" i="8"/>
  <c r="C89" i="8"/>
  <c r="BI84" i="9"/>
  <c r="BH84" i="9"/>
  <c r="BG84" i="9"/>
  <c r="BF84" i="9"/>
  <c r="BE84" i="9"/>
  <c r="BD84" i="9"/>
  <c r="BC84" i="9"/>
  <c r="BB84" i="9"/>
  <c r="BA84" i="9"/>
  <c r="AZ84" i="9"/>
  <c r="AY84" i="9"/>
  <c r="AX84" i="9"/>
  <c r="AW84" i="9"/>
  <c r="AV84" i="9"/>
  <c r="AU84" i="9"/>
  <c r="AT84" i="9"/>
  <c r="AS84" i="9"/>
  <c r="AR84" i="9"/>
  <c r="AQ84" i="9"/>
  <c r="AP84" i="9"/>
  <c r="AO84" i="9"/>
  <c r="AN84" i="9"/>
  <c r="AM84" i="9"/>
  <c r="AL84" i="9"/>
  <c r="AK84" i="9"/>
  <c r="AJ84" i="9"/>
  <c r="AI84" i="9"/>
  <c r="AH84" i="9"/>
  <c r="AG84" i="9"/>
  <c r="AF84" i="9"/>
  <c r="AE84" i="9"/>
  <c r="AD84" i="9"/>
  <c r="AC84" i="9"/>
  <c r="AB84" i="9"/>
  <c r="AA84" i="9"/>
  <c r="Z84" i="9"/>
  <c r="Y84" i="9"/>
  <c r="X84" i="9"/>
  <c r="W84" i="9"/>
  <c r="V84" i="9"/>
  <c r="U84" i="9"/>
  <c r="T84" i="9"/>
  <c r="S84" i="9"/>
  <c r="R84" i="9"/>
  <c r="Q84" i="9"/>
  <c r="P84" i="9"/>
  <c r="O84" i="9"/>
  <c r="N84" i="9"/>
  <c r="M84" i="9"/>
  <c r="L84" i="9"/>
  <c r="K84" i="9"/>
  <c r="J84" i="9"/>
  <c r="I84" i="9"/>
  <c r="H84" i="9"/>
  <c r="G84" i="9"/>
  <c r="F84" i="9"/>
  <c r="E84" i="9"/>
  <c r="D84" i="9"/>
  <c r="C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A6" i="9"/>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B5" i="9"/>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A5"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D3" i="9"/>
  <c r="C3" i="9"/>
  <c r="A25" i="8"/>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5" i="8"/>
  <c r="A6" i="8" s="1"/>
  <c r="A7" i="8" s="1"/>
  <c r="A8" i="8" s="1"/>
  <c r="A9" i="8" s="1"/>
  <c r="A10" i="8" s="1"/>
  <c r="A11" i="8" s="1"/>
  <c r="A12" i="8" s="1"/>
  <c r="A13" i="8" s="1"/>
  <c r="A14" i="8" s="1"/>
  <c r="A15" i="8" s="1"/>
  <c r="A16" i="8" s="1"/>
  <c r="A17" i="8" s="1"/>
  <c r="A18" i="8" s="1"/>
  <c r="A19" i="8" s="1"/>
  <c r="A20" i="8" s="1"/>
  <c r="A21" i="8" s="1"/>
  <c r="A22" i="8" s="1"/>
  <c r="BI83" i="9" a="1"/>
  <c r="BA83" i="9" a="1"/>
  <c r="AS83" i="9" a="1"/>
  <c r="AK83" i="9" a="1"/>
  <c r="BH83" i="9" a="1"/>
  <c r="AZ83" i="9" a="1"/>
  <c r="AR83" i="9" a="1"/>
  <c r="AJ83" i="9" a="1"/>
  <c r="AB83" i="9" a="1"/>
  <c r="T83" i="9" a="1"/>
  <c r="BG83" i="9" a="1"/>
  <c r="AY83" i="9" a="1"/>
  <c r="AQ83" i="9" a="1"/>
  <c r="AI83" i="9" a="1"/>
  <c r="AA83" i="9" a="1"/>
  <c r="S83" i="9" a="1"/>
  <c r="K83" i="9" a="1"/>
  <c r="C83" i="9" a="1"/>
  <c r="BF83" i="9" a="1"/>
  <c r="AX83" i="9" a="1"/>
  <c r="AP83" i="9" a="1"/>
  <c r="AH83" i="9" a="1"/>
  <c r="Z83" i="9" a="1"/>
  <c r="R83" i="9" a="1"/>
  <c r="J83" i="9" a="1"/>
  <c r="BI82" i="9" a="1"/>
  <c r="BA82" i="9" a="1"/>
  <c r="AS82" i="9" a="1"/>
  <c r="AK82" i="9" a="1"/>
  <c r="AC82" i="9" a="1"/>
  <c r="U82" i="9" a="1"/>
  <c r="M82" i="9" a="1"/>
  <c r="E82" i="9" a="1"/>
  <c r="BD81" i="9" a="1"/>
  <c r="AV81" i="9" a="1"/>
  <c r="AN81" i="9" a="1"/>
  <c r="AF81" i="9" a="1"/>
  <c r="X81" i="9" a="1"/>
  <c r="P81" i="9" a="1"/>
  <c r="H81" i="9" a="1"/>
  <c r="BG80" i="9" a="1"/>
  <c r="AY80" i="9" a="1"/>
  <c r="AQ80" i="9" a="1"/>
  <c r="AI80" i="9" a="1"/>
  <c r="AA80" i="9" a="1"/>
  <c r="S80" i="9" a="1"/>
  <c r="K80" i="9" a="1"/>
  <c r="C80" i="9" a="1"/>
  <c r="BB79" i="9" a="1"/>
  <c r="AT79" i="9" a="1"/>
  <c r="AL79" i="9" a="1"/>
  <c r="AD79" i="9" a="1"/>
  <c r="V79" i="9" a="1"/>
  <c r="BE83" i="9" a="1"/>
  <c r="AW83" i="9" a="1"/>
  <c r="AO83" i="9" a="1"/>
  <c r="AG83" i="9" a="1"/>
  <c r="BD83" i="9" a="1"/>
  <c r="AV83" i="9" a="1"/>
  <c r="AN83" i="9" a="1"/>
  <c r="AF83" i="9" a="1"/>
  <c r="X83" i="9" a="1"/>
  <c r="P83" i="9" a="1"/>
  <c r="BC83" i="9" a="1"/>
  <c r="M83" i="9" a="1"/>
  <c r="AY82" i="9" a="1"/>
  <c r="AG82" i="9" a="1"/>
  <c r="O82" i="9" a="1"/>
  <c r="BC81" i="9" a="1"/>
  <c r="AK81" i="9" a="1"/>
  <c r="S81" i="9" a="1"/>
  <c r="BH80" i="9" a="1"/>
  <c r="AO80" i="9" a="1"/>
  <c r="W80" i="9" a="1"/>
  <c r="E80" i="9" a="1"/>
  <c r="AS79" i="9" a="1"/>
  <c r="AA79" i="9" a="1"/>
  <c r="J79" i="9" a="1"/>
  <c r="BA78" i="9" a="1"/>
  <c r="AK78" i="9" a="1"/>
  <c r="U78" i="9" a="1"/>
  <c r="BA77" i="9" a="1"/>
  <c r="AN77" i="9" a="1"/>
  <c r="AA77" i="9" a="1"/>
  <c r="N77" i="9" a="1"/>
  <c r="AV76" i="9" a="1"/>
  <c r="AI76" i="9" a="1"/>
  <c r="V76" i="9" a="1"/>
  <c r="I76" i="9" a="1"/>
  <c r="AQ75" i="9" a="1"/>
  <c r="AD75" i="9" a="1"/>
  <c r="Q75" i="9" a="1"/>
  <c r="D75" i="9" a="1"/>
  <c r="Q74" i="9" a="1"/>
  <c r="AR73" i="9" a="1"/>
  <c r="L73" i="9" a="1"/>
  <c r="AM72" i="9" a="1"/>
  <c r="AC72" i="9" a="1"/>
  <c r="U72" i="9" a="1"/>
  <c r="M72" i="9" a="1"/>
  <c r="E72" i="9" a="1"/>
  <c r="BD71" i="9" a="1"/>
  <c r="AV71" i="9" a="1"/>
  <c r="AN71" i="9" a="1"/>
  <c r="AF71" i="9" a="1"/>
  <c r="X71" i="9" a="1"/>
  <c r="P71" i="9" a="1"/>
  <c r="H71" i="9" a="1"/>
  <c r="BG70" i="9" a="1"/>
  <c r="AY70" i="9" a="1"/>
  <c r="AQ70" i="9" a="1"/>
  <c r="AI70" i="9" a="1"/>
  <c r="AA70" i="9" a="1"/>
  <c r="S70" i="9" a="1"/>
  <c r="K70" i="9" a="1"/>
  <c r="C70" i="9" a="1"/>
  <c r="BB83" i="9" a="1"/>
  <c r="L83" i="9" a="1"/>
  <c r="AX82" i="9" a="1"/>
  <c r="AF82" i="9" a="1"/>
  <c r="N82" i="9" a="1"/>
  <c r="BB81" i="9" a="1"/>
  <c r="AJ81" i="9" a="1"/>
  <c r="R81" i="9" a="1"/>
  <c r="BF80" i="9" a="1"/>
  <c r="AN80" i="9" a="1"/>
  <c r="V80" i="9" a="1"/>
  <c r="D80" i="9" a="1"/>
  <c r="AR79" i="9" a="1"/>
  <c r="Z79" i="9" a="1"/>
  <c r="I79" i="9" a="1"/>
  <c r="AZ78" i="9" a="1"/>
  <c r="AJ78" i="9" a="1"/>
  <c r="T78" i="9" a="1"/>
  <c r="F78" i="9" a="1"/>
  <c r="AZ77" i="9" a="1"/>
  <c r="AM77" i="9" a="1"/>
  <c r="Z77" i="9" a="1"/>
  <c r="BH76" i="9" a="1"/>
  <c r="AU76" i="9" a="1"/>
  <c r="AH76" i="9" a="1"/>
  <c r="U76" i="9" a="1"/>
  <c r="BC75" i="9" a="1"/>
  <c r="AP75" i="9" a="1"/>
  <c r="AC75" i="9" a="1"/>
  <c r="P75" i="9" a="1"/>
  <c r="AX74" i="9" a="1"/>
  <c r="AL74" i="9" a="1"/>
  <c r="AA74" i="9" a="1"/>
  <c r="P74" i="9" a="1"/>
  <c r="F74" i="9" a="1"/>
  <c r="BB73" i="9" a="1"/>
  <c r="AQ73" i="9" a="1"/>
  <c r="AG73" i="9" a="1"/>
  <c r="V73" i="9" a="1"/>
  <c r="K73" i="9" a="1"/>
  <c r="BH72" i="9" a="1"/>
  <c r="AW72" i="9" a="1"/>
  <c r="AL72" i="9" a="1"/>
  <c r="AU83" i="9" a="1"/>
  <c r="I83" i="9" a="1"/>
  <c r="AW82" i="9" a="1"/>
  <c r="AE82" i="9" a="1"/>
  <c r="L82" i="9" a="1"/>
  <c r="BA81" i="9" a="1"/>
  <c r="AI81" i="9" a="1"/>
  <c r="Q81" i="9" a="1"/>
  <c r="BE80" i="9" a="1"/>
  <c r="AM80" i="9" a="1"/>
  <c r="U80" i="9" a="1"/>
  <c r="BI79" i="9" a="1"/>
  <c r="AQ79" i="9" a="1"/>
  <c r="Y79" i="9" a="1"/>
  <c r="H79" i="9" a="1"/>
  <c r="AY78" i="9" a="1"/>
  <c r="AI78" i="9" a="1"/>
  <c r="S78" i="9" a="1"/>
  <c r="E78" i="9" a="1"/>
  <c r="AY77" i="9" a="1"/>
  <c r="AL77" i="9" a="1"/>
  <c r="M77" i="9" a="1"/>
  <c r="BG76" i="9" a="1"/>
  <c r="AT76" i="9" a="1"/>
  <c r="AG76" i="9" a="1"/>
  <c r="H76" i="9" a="1"/>
  <c r="BB75" i="9" a="1"/>
  <c r="AO75" i="9" a="1"/>
  <c r="AB75" i="9" a="1"/>
  <c r="C75" i="9" a="1"/>
  <c r="AW74" i="9" a="1"/>
  <c r="AK74" i="9" a="1"/>
  <c r="E74" i="9" a="1"/>
  <c r="AF73" i="9" a="1"/>
  <c r="BG72" i="9" a="1"/>
  <c r="AB72" i="9" a="1"/>
  <c r="T72" i="9" a="1"/>
  <c r="L72" i="9" a="1"/>
  <c r="D72" i="9" a="1"/>
  <c r="BC71" i="9" a="1"/>
  <c r="AU71" i="9" a="1"/>
  <c r="AM71" i="9" a="1"/>
  <c r="AE71" i="9" a="1"/>
  <c r="W71" i="9" a="1"/>
  <c r="O71" i="9" a="1"/>
  <c r="G71" i="9" a="1"/>
  <c r="BF70" i="9" a="1"/>
  <c r="AX70" i="9" a="1"/>
  <c r="AP70" i="9" a="1"/>
  <c r="AH70" i="9" a="1"/>
  <c r="Z70" i="9" a="1"/>
  <c r="R70" i="9" a="1"/>
  <c r="J70" i="9" a="1"/>
  <c r="BI69" i="9" a="1"/>
  <c r="BA69" i="9" a="1"/>
  <c r="AS69" i="9" a="1"/>
  <c r="AK69" i="9" a="1"/>
  <c r="AC69" i="9" a="1"/>
  <c r="U69" i="9" a="1"/>
  <c r="M69" i="9" a="1"/>
  <c r="E69" i="9" a="1"/>
  <c r="BD68" i="9" a="1"/>
  <c r="AV68" i="9" a="1"/>
  <c r="AN68" i="9" a="1"/>
  <c r="AF68" i="9" a="1"/>
  <c r="X68" i="9" a="1"/>
  <c r="P68" i="9" a="1"/>
  <c r="H68" i="9" a="1"/>
  <c r="BG67" i="9" a="1"/>
  <c r="AY67" i="9" a="1"/>
  <c r="AQ67" i="9" a="1"/>
  <c r="AI67" i="9" a="1"/>
  <c r="AA67" i="9" a="1"/>
  <c r="S67" i="9" a="1"/>
  <c r="K67" i="9" a="1"/>
  <c r="AT83" i="9" a="1"/>
  <c r="H83" i="9" a="1"/>
  <c r="AV82" i="9" a="1"/>
  <c r="AD82" i="9" a="1"/>
  <c r="K82" i="9" a="1"/>
  <c r="AZ81" i="9" a="1"/>
  <c r="AH81" i="9" a="1"/>
  <c r="O81" i="9" a="1"/>
  <c r="BD80" i="9" a="1"/>
  <c r="AL80" i="9" a="1"/>
  <c r="T80" i="9" a="1"/>
  <c r="BH79" i="9" a="1"/>
  <c r="AP79" i="9" a="1"/>
  <c r="X79" i="9" a="1"/>
  <c r="G79" i="9" a="1"/>
  <c r="AX78" i="9" a="1"/>
  <c r="AH78" i="9" a="1"/>
  <c r="R78" i="9" a="1"/>
  <c r="D78" i="9" a="1"/>
  <c r="AX77" i="9" a="1"/>
  <c r="Y77" i="9" a="1"/>
  <c r="L77" i="9" a="1"/>
  <c r="BF76" i="9" a="1"/>
  <c r="AS76" i="9" a="1"/>
  <c r="T76" i="9" a="1"/>
  <c r="G76" i="9" a="1"/>
  <c r="BA75" i="9" a="1"/>
  <c r="AN75" i="9" a="1"/>
  <c r="O75" i="9" a="1"/>
  <c r="BI74" i="9" a="1"/>
  <c r="AV74" i="9" a="1"/>
  <c r="AJ74" i="9" a="1"/>
  <c r="Z74" i="9" a="1"/>
  <c r="O74" i="9" a="1"/>
  <c r="D74" i="9" a="1"/>
  <c r="BA73" i="9" a="1"/>
  <c r="AP73" i="9" a="1"/>
  <c r="AE73" i="9" a="1"/>
  <c r="U73" i="9" a="1"/>
  <c r="J73" i="9" a="1"/>
  <c r="BF72" i="9" a="1"/>
  <c r="AV72" i="9" a="1"/>
  <c r="AK72" i="9" a="1"/>
  <c r="AM83" i="9" a="1"/>
  <c r="G83" i="9" a="1"/>
  <c r="AU82" i="9" a="1"/>
  <c r="AB82" i="9" a="1"/>
  <c r="J82" i="9" a="1"/>
  <c r="AY81" i="9" a="1"/>
  <c r="AG81" i="9" a="1"/>
  <c r="N81" i="9" a="1"/>
  <c r="BC80" i="9" a="1"/>
  <c r="AK80" i="9" a="1"/>
  <c r="R80" i="9" a="1"/>
  <c r="BG79" i="9" a="1"/>
  <c r="AO79" i="9" a="1"/>
  <c r="W79" i="9" a="1"/>
  <c r="F79" i="9" a="1"/>
  <c r="AW78" i="9" a="1"/>
  <c r="AG78" i="9" a="1"/>
  <c r="Q78" i="9" a="1"/>
  <c r="C78" i="9" a="1"/>
  <c r="AK77" i="9" a="1"/>
  <c r="X77" i="9" a="1"/>
  <c r="K77" i="9" a="1"/>
  <c r="BE76" i="9" a="1"/>
  <c r="AF76" i="9" a="1"/>
  <c r="S76" i="9" a="1"/>
  <c r="F76" i="9" a="1"/>
  <c r="AZ75" i="9" a="1"/>
  <c r="AA75" i="9" a="1"/>
  <c r="N75" i="9" a="1"/>
  <c r="BH74" i="9" a="1"/>
  <c r="AU74" i="9" a="1"/>
  <c r="Y74" i="9" a="1"/>
  <c r="AZ73" i="9" a="1"/>
  <c r="T73" i="9" a="1"/>
  <c r="AU72" i="9" a="1"/>
  <c r="AA72" i="9" a="1"/>
  <c r="S72" i="9" a="1"/>
  <c r="K72" i="9" a="1"/>
  <c r="C72" i="9" a="1"/>
  <c r="BB71" i="9" a="1"/>
  <c r="AT71" i="9" a="1"/>
  <c r="AL71" i="9" a="1"/>
  <c r="AD71" i="9" a="1"/>
  <c r="V71" i="9" a="1"/>
  <c r="N71" i="9" a="1"/>
  <c r="F71" i="9" a="1"/>
  <c r="BE70" i="9" a="1"/>
  <c r="AW70" i="9" a="1"/>
  <c r="AO70" i="9" a="1"/>
  <c r="AG70" i="9" a="1"/>
  <c r="Y70" i="9" a="1"/>
  <c r="Q70" i="9" a="1"/>
  <c r="I70" i="9" a="1"/>
  <c r="BH69" i="9" a="1"/>
  <c r="AZ69" i="9" a="1"/>
  <c r="AR69" i="9" a="1"/>
  <c r="AJ69" i="9" a="1"/>
  <c r="AB69" i="9" a="1"/>
  <c r="T69" i="9" a="1"/>
  <c r="L69" i="9" a="1"/>
  <c r="D69" i="9" a="1"/>
  <c r="BC68" i="9" a="1"/>
  <c r="AU68" i="9" a="1"/>
  <c r="AL83" i="9" a="1"/>
  <c r="F83" i="9" a="1"/>
  <c r="AT82" i="9" a="1"/>
  <c r="AA82" i="9" a="1"/>
  <c r="I82" i="9" a="1"/>
  <c r="AX81" i="9" a="1"/>
  <c r="AE81" i="9" a="1"/>
  <c r="M81" i="9" a="1"/>
  <c r="BB80" i="9" a="1"/>
  <c r="AJ80" i="9" a="1"/>
  <c r="Q80" i="9" a="1"/>
  <c r="BF79" i="9" a="1"/>
  <c r="AN79" i="9" a="1"/>
  <c r="U79" i="9" a="1"/>
  <c r="E79" i="9" a="1"/>
  <c r="AV78" i="9" a="1"/>
  <c r="AF78" i="9" a="1"/>
  <c r="P78" i="9" a="1"/>
  <c r="AW77" i="9" a="1"/>
  <c r="AJ77" i="9" a="1"/>
  <c r="W77" i="9" a="1"/>
  <c r="J77" i="9" a="1"/>
  <c r="AR76" i="9" a="1"/>
  <c r="AE76" i="9" a="1"/>
  <c r="R76" i="9" a="1"/>
  <c r="E76" i="9" a="1"/>
  <c r="AM75" i="9" a="1"/>
  <c r="Z75" i="9" a="1"/>
  <c r="M75" i="9" a="1"/>
  <c r="BG74" i="9" a="1"/>
  <c r="AI74" i="9" a="1"/>
  <c r="X74" i="9" a="1"/>
  <c r="N74" i="9" a="1"/>
  <c r="C74" i="9" a="1"/>
  <c r="AY73" i="9" a="1"/>
  <c r="AO73" i="9" a="1"/>
  <c r="AD73" i="9" a="1"/>
  <c r="S73" i="9" a="1"/>
  <c r="I73" i="9" a="1"/>
  <c r="BE72" i="9" a="1"/>
  <c r="AT72" i="9" a="1"/>
  <c r="AJ72" i="9" a="1"/>
  <c r="AE83" i="9" a="1"/>
  <c r="E83" i="9" a="1"/>
  <c r="AR82" i="9" a="1"/>
  <c r="Z82" i="9" a="1"/>
  <c r="H82" i="9" a="1"/>
  <c r="AW81" i="9" a="1"/>
  <c r="AD81" i="9" a="1"/>
  <c r="L81" i="9" a="1"/>
  <c r="BA80" i="9" a="1"/>
  <c r="AH80" i="9" a="1"/>
  <c r="P80" i="9" a="1"/>
  <c r="BE79" i="9" a="1"/>
  <c r="AM79" i="9" a="1"/>
  <c r="T79" i="9" a="1"/>
  <c r="D79" i="9" a="1"/>
  <c r="AU78" i="9" a="1"/>
  <c r="AE78" i="9" a="1"/>
  <c r="O78" i="9" a="1"/>
  <c r="BI77" i="9" a="1"/>
  <c r="AV77" i="9" a="1"/>
  <c r="AI77" i="9" a="1"/>
  <c r="V77" i="9" a="1"/>
  <c r="BD76" i="9" a="1"/>
  <c r="AQ76" i="9" a="1"/>
  <c r="AD76" i="9" a="1"/>
  <c r="Q76" i="9" a="1"/>
  <c r="AY75" i="9" a="1"/>
  <c r="AL75" i="9" a="1"/>
  <c r="Y75" i="9" a="1"/>
  <c r="L75" i="9" a="1"/>
  <c r="AT74" i="9" a="1"/>
  <c r="M74" i="9" a="1"/>
  <c r="AN73" i="9" a="1"/>
  <c r="H73" i="9" a="1"/>
  <c r="AI72" i="9" a="1"/>
  <c r="Z72" i="9" a="1"/>
  <c r="R72" i="9" a="1"/>
  <c r="J72" i="9" a="1"/>
  <c r="BI71" i="9" a="1"/>
  <c r="BA71" i="9" a="1"/>
  <c r="AS71" i="9" a="1"/>
  <c r="AK71" i="9" a="1"/>
  <c r="AC71" i="9" a="1"/>
  <c r="U71" i="9" a="1"/>
  <c r="M71" i="9" a="1"/>
  <c r="E71" i="9" a="1"/>
  <c r="BD70" i="9" a="1"/>
  <c r="AV70" i="9" a="1"/>
  <c r="AN70" i="9" a="1"/>
  <c r="AF70" i="9" a="1"/>
  <c r="X70" i="9" a="1"/>
  <c r="P70" i="9" a="1"/>
  <c r="H70" i="9" a="1"/>
  <c r="BG69" i="9" a="1"/>
  <c r="AY69" i="9" a="1"/>
  <c r="AQ69" i="9" a="1"/>
  <c r="AI69" i="9" a="1"/>
  <c r="AA69" i="9" a="1"/>
  <c r="S69" i="9" a="1"/>
  <c r="K69" i="9" a="1"/>
  <c r="C69" i="9" a="1"/>
  <c r="BB68" i="9" a="1"/>
  <c r="AT68" i="9" a="1"/>
  <c r="AL68" i="9" a="1"/>
  <c r="AD68" i="9" a="1"/>
  <c r="V68" i="9" a="1"/>
  <c r="N68" i="9" a="1"/>
  <c r="F68" i="9" a="1"/>
  <c r="BE67" i="9" a="1"/>
  <c r="AW67" i="9" a="1"/>
  <c r="AO67" i="9" a="1"/>
  <c r="AG67" i="9" a="1"/>
  <c r="Y67" i="9" a="1"/>
  <c r="Q67" i="9" a="1"/>
  <c r="I67" i="9" a="1"/>
  <c r="AD83" i="9" a="1"/>
  <c r="D83" i="9" a="1"/>
  <c r="AQ82" i="9" a="1"/>
  <c r="Y82" i="9" a="1"/>
  <c r="G82" i="9" a="1"/>
  <c r="AU81" i="9" a="1"/>
  <c r="AC81" i="9" a="1"/>
  <c r="K81" i="9" a="1"/>
  <c r="AZ80" i="9" a="1"/>
  <c r="AG80" i="9" a="1"/>
  <c r="O80" i="9" a="1"/>
  <c r="BD79" i="9" a="1"/>
  <c r="AK79" i="9" a="1"/>
  <c r="S79" i="9" a="1"/>
  <c r="C79" i="9" a="1"/>
  <c r="AT78" i="9" a="1"/>
  <c r="AD78" i="9" a="1"/>
  <c r="N78" i="9" a="1"/>
  <c r="BH77" i="9" a="1"/>
  <c r="AU77" i="9" a="1"/>
  <c r="AH77" i="9" a="1"/>
  <c r="I77" i="9" a="1"/>
  <c r="BC76" i="9" a="1"/>
  <c r="AP76" i="9" a="1"/>
  <c r="AC76" i="9" a="1"/>
  <c r="D76" i="9" a="1"/>
  <c r="AX75" i="9" a="1"/>
  <c r="AK75" i="9" a="1"/>
  <c r="X75" i="9" a="1"/>
  <c r="BF74" i="9" a="1"/>
  <c r="AS74" i="9" a="1"/>
  <c r="AH74" i="9" a="1"/>
  <c r="W74" i="9" a="1"/>
  <c r="L74" i="9" a="1"/>
  <c r="BI73" i="9" a="1"/>
  <c r="AX73" i="9" a="1"/>
  <c r="AM73" i="9" a="1"/>
  <c r="AC73" i="9" a="1"/>
  <c r="R73" i="9" a="1"/>
  <c r="G73" i="9" a="1"/>
  <c r="BD72" i="9" a="1"/>
  <c r="AS72" i="9" a="1"/>
  <c r="AH72" i="9" a="1"/>
  <c r="AC83" i="9" a="1"/>
  <c r="BH82" i="9" a="1"/>
  <c r="AP82" i="9" a="1"/>
  <c r="X82" i="9" a="1"/>
  <c r="F82" i="9" a="1"/>
  <c r="AT81" i="9" a="1"/>
  <c r="AB81" i="9" a="1"/>
  <c r="J81" i="9" a="1"/>
  <c r="AX80" i="9" a="1"/>
  <c r="AF80" i="9" a="1"/>
  <c r="N80" i="9" a="1"/>
  <c r="BC79" i="9" a="1"/>
  <c r="AJ79" i="9" a="1"/>
  <c r="R79" i="9" a="1"/>
  <c r="BI78" i="9" a="1"/>
  <c r="AS78" i="9" a="1"/>
  <c r="AC78" i="9" a="1"/>
  <c r="M78" i="9" a="1"/>
  <c r="BG77" i="9" a="1"/>
  <c r="AT77" i="9" a="1"/>
  <c r="U77" i="9" a="1"/>
  <c r="H77" i="9" a="1"/>
  <c r="BB76" i="9" a="1"/>
  <c r="AO76" i="9" a="1"/>
  <c r="P76" i="9" a="1"/>
  <c r="C76" i="9" a="1"/>
  <c r="AW75" i="9" a="1"/>
  <c r="AJ75" i="9" a="1"/>
  <c r="K75" i="9" a="1"/>
  <c r="BE74" i="9" a="1"/>
  <c r="AR74" i="9" a="1"/>
  <c r="AG74" i="9" a="1"/>
  <c r="BH73" i="9" a="1"/>
  <c r="AB73" i="9" a="1"/>
  <c r="BC72" i="9" a="1"/>
  <c r="Y72" i="9" a="1"/>
  <c r="Q72" i="9" a="1"/>
  <c r="I72" i="9" a="1"/>
  <c r="BH71" i="9" a="1"/>
  <c r="AZ71" i="9" a="1"/>
  <c r="AR71" i="9" a="1"/>
  <c r="AJ71" i="9" a="1"/>
  <c r="AB71" i="9" a="1"/>
  <c r="T71" i="9" a="1"/>
  <c r="L71" i="9" a="1"/>
  <c r="D71" i="9" a="1"/>
  <c r="BC70" i="9" a="1"/>
  <c r="AU70" i="9" a="1"/>
  <c r="AM70" i="9" a="1"/>
  <c r="AE70" i="9" a="1"/>
  <c r="W70" i="9" a="1"/>
  <c r="O70" i="9" a="1"/>
  <c r="G70" i="9" a="1"/>
  <c r="BF69" i="9" a="1"/>
  <c r="AX69" i="9" a="1"/>
  <c r="AP69" i="9" a="1"/>
  <c r="AH69" i="9" a="1"/>
  <c r="Z69" i="9" a="1"/>
  <c r="R69" i="9" a="1"/>
  <c r="J69" i="9" a="1"/>
  <c r="BI68" i="9" a="1"/>
  <c r="BA68" i="9" a="1"/>
  <c r="AS68" i="9" a="1"/>
  <c r="AK68" i="9" a="1"/>
  <c r="AC68" i="9" a="1"/>
  <c r="U68" i="9" a="1"/>
  <c r="M68" i="9" a="1"/>
  <c r="E68" i="9" a="1"/>
  <c r="BD67" i="9" a="1"/>
  <c r="AV67" i="9" a="1"/>
  <c r="AN67" i="9" a="1"/>
  <c r="AF67" i="9" a="1"/>
  <c r="X67" i="9" a="1"/>
  <c r="Y83" i="9" a="1"/>
  <c r="BG82" i="9" a="1"/>
  <c r="AO82" i="9" a="1"/>
  <c r="W82" i="9" a="1"/>
  <c r="D82" i="9" a="1"/>
  <c r="AS81" i="9" a="1"/>
  <c r="AA81" i="9" a="1"/>
  <c r="I81" i="9" a="1"/>
  <c r="AW80" i="9" a="1"/>
  <c r="AE80" i="9" a="1"/>
  <c r="M80" i="9" a="1"/>
  <c r="BA79" i="9" a="1"/>
  <c r="AI79" i="9" a="1"/>
  <c r="Q79" i="9" a="1"/>
  <c r="BH78" i="9" a="1"/>
  <c r="AR78" i="9" a="1"/>
  <c r="AB78" i="9" a="1"/>
  <c r="L78" i="9" a="1"/>
  <c r="BF77" i="9" a="1"/>
  <c r="AG77" i="9" a="1"/>
  <c r="T77" i="9" a="1"/>
  <c r="G77" i="9" a="1"/>
  <c r="BA76" i="9" a="1"/>
  <c r="AB76" i="9" a="1"/>
  <c r="O76" i="9" a="1"/>
  <c r="BI75" i="9" a="1"/>
  <c r="AV75" i="9" a="1"/>
  <c r="W75" i="9" a="1"/>
  <c r="J75" i="9" a="1"/>
  <c r="BD74" i="9" a="1"/>
  <c r="AQ74" i="9" a="1"/>
  <c r="AF74" i="9" a="1"/>
  <c r="V74" i="9" a="1"/>
  <c r="K74" i="9" a="1"/>
  <c r="BG73" i="9" a="1"/>
  <c r="AW73" i="9" a="1"/>
  <c r="AL73" i="9" a="1"/>
  <c r="AA73" i="9" a="1"/>
  <c r="Q73" i="9" a="1"/>
  <c r="F73" i="9" a="1"/>
  <c r="BB72" i="9" a="1"/>
  <c r="AR72" i="9" a="1"/>
  <c r="AG72" i="9" a="1"/>
  <c r="W83" i="9" a="1"/>
  <c r="BF82" i="9" a="1"/>
  <c r="AN82" i="9" a="1"/>
  <c r="V82" i="9" a="1"/>
  <c r="C82" i="9" a="1"/>
  <c r="AR81" i="9" a="1"/>
  <c r="Z81" i="9" a="1"/>
  <c r="G81" i="9" a="1"/>
  <c r="AV80" i="9" a="1"/>
  <c r="AD80" i="9" a="1"/>
  <c r="L80" i="9" a="1"/>
  <c r="AZ79" i="9" a="1"/>
  <c r="AH79" i="9" a="1"/>
  <c r="P79" i="9" a="1"/>
  <c r="BG78" i="9" a="1"/>
  <c r="AQ78" i="9" a="1"/>
  <c r="AA78" i="9" a="1"/>
  <c r="K78" i="9" a="1"/>
  <c r="AS77" i="9" a="1"/>
  <c r="AF77" i="9" a="1"/>
  <c r="S77" i="9" a="1"/>
  <c r="F77" i="9" a="1"/>
  <c r="AN76" i="9" a="1"/>
  <c r="AA76" i="9" a="1"/>
  <c r="N76" i="9" a="1"/>
  <c r="BH75" i="9" a="1"/>
  <c r="AI75" i="9" a="1"/>
  <c r="V75" i="9" a="1"/>
  <c r="I75" i="9" a="1"/>
  <c r="BC74" i="9" a="1"/>
  <c r="U74" i="9" a="1"/>
  <c r="AV73" i="9" a="1"/>
  <c r="P73" i="9" a="1"/>
  <c r="AQ72" i="9" a="1"/>
  <c r="X72" i="9" a="1"/>
  <c r="P72" i="9" a="1"/>
  <c r="H72" i="9" a="1"/>
  <c r="BG71" i="9" a="1"/>
  <c r="AY71" i="9" a="1"/>
  <c r="AQ71" i="9" a="1"/>
  <c r="AI71" i="9" a="1"/>
  <c r="AA71" i="9" a="1"/>
  <c r="S71" i="9" a="1"/>
  <c r="K71" i="9" a="1"/>
  <c r="C71" i="9" a="1"/>
  <c r="BB70" i="9" a="1"/>
  <c r="AT70" i="9" a="1"/>
  <c r="AL70" i="9" a="1"/>
  <c r="AD70" i="9" a="1"/>
  <c r="V70" i="9" a="1"/>
  <c r="N70" i="9" a="1"/>
  <c r="F70" i="9" a="1"/>
  <c r="BE69" i="9" a="1"/>
  <c r="AW69" i="9" a="1"/>
  <c r="AO69" i="9" a="1"/>
  <c r="AG69" i="9" a="1"/>
  <c r="Y69" i="9" a="1"/>
  <c r="Q69" i="9" a="1"/>
  <c r="I69" i="9" a="1"/>
  <c r="BH68" i="9" a="1"/>
  <c r="AZ68" i="9" a="1"/>
  <c r="AR68" i="9" a="1"/>
  <c r="AJ68" i="9" a="1"/>
  <c r="AB68" i="9" a="1"/>
  <c r="T68" i="9" a="1"/>
  <c r="L68" i="9" a="1"/>
  <c r="D68" i="9" a="1"/>
  <c r="BC67" i="9" a="1"/>
  <c r="AU67" i="9" a="1"/>
  <c r="AM67" i="9" a="1"/>
  <c r="AE67" i="9" a="1"/>
  <c r="W67" i="9" a="1"/>
  <c r="V83" i="9" a="1"/>
  <c r="BE82" i="9" a="1"/>
  <c r="AM82" i="9" a="1"/>
  <c r="T82" i="9" a="1"/>
  <c r="BI81" i="9" a="1"/>
  <c r="AQ81" i="9" a="1"/>
  <c r="Y81" i="9" a="1"/>
  <c r="F81" i="9" a="1"/>
  <c r="AU80" i="9" a="1"/>
  <c r="AC80" i="9" a="1"/>
  <c r="J80" i="9" a="1"/>
  <c r="AY79" i="9" a="1"/>
  <c r="AG79" i="9" a="1"/>
  <c r="O79" i="9" a="1"/>
  <c r="BF78" i="9" a="1"/>
  <c r="AP78" i="9" a="1"/>
  <c r="Z78" i="9" a="1"/>
  <c r="BE77" i="9" a="1"/>
  <c r="AR77" i="9" a="1"/>
  <c r="AE77" i="9" a="1"/>
  <c r="R77" i="9" a="1"/>
  <c r="AZ76" i="9" a="1"/>
  <c r="AM76" i="9" a="1"/>
  <c r="Z76" i="9" a="1"/>
  <c r="M76" i="9" a="1"/>
  <c r="AU75" i="9" a="1"/>
  <c r="AH75" i="9" a="1"/>
  <c r="U75" i="9" a="1"/>
  <c r="H75" i="9" a="1"/>
  <c r="AP74" i="9" a="1"/>
  <c r="AE74" i="9" a="1"/>
  <c r="T74" i="9" a="1"/>
  <c r="J74" i="9" a="1"/>
  <c r="BF73" i="9" a="1"/>
  <c r="AU73" i="9" a="1"/>
  <c r="AK73" i="9" a="1"/>
  <c r="Z73" i="9" a="1"/>
  <c r="O73" i="9" a="1"/>
  <c r="E73" i="9" a="1"/>
  <c r="BA72" i="9" a="1"/>
  <c r="AP72" i="9" a="1"/>
  <c r="AF72" i="9" a="1"/>
  <c r="U83" i="9" a="1"/>
  <c r="BD82" i="9" a="1"/>
  <c r="AL82" i="9" a="1"/>
  <c r="S82" i="9" a="1"/>
  <c r="BH81" i="9" a="1"/>
  <c r="AP81" i="9" a="1"/>
  <c r="W81" i="9" a="1"/>
  <c r="E81" i="9" a="1"/>
  <c r="AT80" i="9" a="1"/>
  <c r="AB80" i="9" a="1"/>
  <c r="I80" i="9" a="1"/>
  <c r="AX79" i="9" a="1"/>
  <c r="AF79" i="9" a="1"/>
  <c r="N79" i="9" a="1"/>
  <c r="BE78" i="9" a="1"/>
  <c r="AO78" i="9" a="1"/>
  <c r="Y78" i="9" a="1"/>
  <c r="J78" i="9" a="1"/>
  <c r="BD77" i="9" a="1"/>
  <c r="AQ77" i="9" a="1"/>
  <c r="AD77" i="9" a="1"/>
  <c r="E77" i="9" a="1"/>
  <c r="AY76" i="9" a="1"/>
  <c r="AL76" i="9" a="1"/>
  <c r="Y76" i="9" a="1"/>
  <c r="BG75" i="9" a="1"/>
  <c r="AT75" i="9" a="1"/>
  <c r="AG75" i="9" a="1"/>
  <c r="T75" i="9" a="1"/>
  <c r="BB74" i="9" a="1"/>
  <c r="AO74" i="9" a="1"/>
  <c r="I74" i="9" a="1"/>
  <c r="AJ73" i="9" a="1"/>
  <c r="D73" i="9" a="1"/>
  <c r="AE72" i="9" a="1"/>
  <c r="W72" i="9" a="1"/>
  <c r="O72" i="9" a="1"/>
  <c r="G72" i="9" a="1"/>
  <c r="BF71" i="9" a="1"/>
  <c r="AX71" i="9" a="1"/>
  <c r="AP71" i="9" a="1"/>
  <c r="AH71" i="9" a="1"/>
  <c r="Z71" i="9" a="1"/>
  <c r="R71" i="9" a="1"/>
  <c r="J71" i="9" a="1"/>
  <c r="Q83" i="9" a="1"/>
  <c r="BC82" i="9" a="1"/>
  <c r="AJ82" i="9" a="1"/>
  <c r="R82" i="9" a="1"/>
  <c r="BG81" i="9" a="1"/>
  <c r="AO81" i="9" a="1"/>
  <c r="V81" i="9" a="1"/>
  <c r="D81" i="9" a="1"/>
  <c r="AS80" i="9" a="1"/>
  <c r="Z80" i="9" a="1"/>
  <c r="H80" i="9" a="1"/>
  <c r="AW79" i="9" a="1"/>
  <c r="AE79" i="9" a="1"/>
  <c r="M79" i="9" a="1"/>
  <c r="BD78" i="9" a="1"/>
  <c r="AN78" i="9" a="1"/>
  <c r="X78" i="9" a="1"/>
  <c r="I78" i="9" a="1"/>
  <c r="BC77" i="9" a="1"/>
  <c r="AP77" i="9" a="1"/>
  <c r="Q77" i="9" a="1"/>
  <c r="D77" i="9" a="1"/>
  <c r="AX76" i="9" a="1"/>
  <c r="AK76" i="9" a="1"/>
  <c r="L76" i="9" a="1"/>
  <c r="BF75" i="9" a="1"/>
  <c r="AS75" i="9" a="1"/>
  <c r="AF75" i="9" a="1"/>
  <c r="G75" i="9" a="1"/>
  <c r="BA74" i="9" a="1"/>
  <c r="AN74" i="9" a="1"/>
  <c r="AD74" i="9" a="1"/>
  <c r="S74" i="9" a="1"/>
  <c r="H74" i="9" a="1"/>
  <c r="BE73" i="9" a="1"/>
  <c r="AT73" i="9" a="1"/>
  <c r="AI73" i="9" a="1"/>
  <c r="Y73" i="9" a="1"/>
  <c r="N73" i="9" a="1"/>
  <c r="C73" i="9" a="1"/>
  <c r="AZ72" i="9" a="1"/>
  <c r="AO72" i="9" a="1"/>
  <c r="O83" i="9" a="1"/>
  <c r="BB82" i="9" a="1"/>
  <c r="AI82" i="9" a="1"/>
  <c r="Q82" i="9" a="1"/>
  <c r="BF81" i="9" a="1"/>
  <c r="AM81" i="9" a="1"/>
  <c r="U81" i="9" a="1"/>
  <c r="C81" i="9" a="1"/>
  <c r="AR80" i="9" a="1"/>
  <c r="Y80" i="9" a="1"/>
  <c r="G80" i="9" a="1"/>
  <c r="AV79" i="9" a="1"/>
  <c r="AC79" i="9" a="1"/>
  <c r="L79" i="9" a="1"/>
  <c r="BC78" i="9" a="1"/>
  <c r="AM78" i="9" a="1"/>
  <c r="W78" i="9" a="1"/>
  <c r="H78" i="9" a="1"/>
  <c r="BB77" i="9" a="1"/>
  <c r="AC77" i="9" a="1"/>
  <c r="P77" i="9" a="1"/>
  <c r="C77" i="9" a="1"/>
  <c r="AW76" i="9" a="1"/>
  <c r="X76" i="9" a="1"/>
  <c r="K76" i="9" a="1"/>
  <c r="BE75" i="9" a="1"/>
  <c r="AR75" i="9" a="1"/>
  <c r="S75" i="9" a="1"/>
  <c r="F75" i="9" a="1"/>
  <c r="AZ74" i="9" a="1"/>
  <c r="AC74" i="9" a="1"/>
  <c r="BD73" i="9" a="1"/>
  <c r="X73" i="9" a="1"/>
  <c r="AY72" i="9" a="1"/>
  <c r="AD72" i="9" a="1"/>
  <c r="V72" i="9" a="1"/>
  <c r="N72" i="9" a="1"/>
  <c r="F72" i="9" a="1"/>
  <c r="BE71" i="9" a="1"/>
  <c r="AW71" i="9" a="1"/>
  <c r="AO71" i="9" a="1"/>
  <c r="AG71" i="9" a="1"/>
  <c r="Y71" i="9" a="1"/>
  <c r="Q71" i="9" a="1"/>
  <c r="I71" i="9" a="1"/>
  <c r="BH70" i="9" a="1"/>
  <c r="AZ70" i="9" a="1"/>
  <c r="AR70" i="9" a="1"/>
  <c r="AJ70" i="9" a="1"/>
  <c r="AB70" i="9" a="1"/>
  <c r="T70" i="9" a="1"/>
  <c r="L70" i="9" a="1"/>
  <c r="D70" i="9" a="1"/>
  <c r="BC69" i="9" a="1"/>
  <c r="AU69" i="9" a="1"/>
  <c r="AM69" i="9" a="1"/>
  <c r="AE69" i="9" a="1"/>
  <c r="W69" i="9" a="1"/>
  <c r="O69" i="9" a="1"/>
  <c r="G69" i="9" a="1"/>
  <c r="BF68" i="9" a="1"/>
  <c r="AX68" i="9" a="1"/>
  <c r="AP68" i="9" a="1"/>
  <c r="AH68" i="9" a="1"/>
  <c r="Z68" i="9" a="1"/>
  <c r="R68" i="9" a="1"/>
  <c r="J68" i="9" a="1"/>
  <c r="BI67" i="9" a="1"/>
  <c r="BA67" i="9" a="1"/>
  <c r="AS67" i="9" a="1"/>
  <c r="AK67" i="9" a="1"/>
  <c r="AC67" i="9" a="1"/>
  <c r="U67" i="9" a="1"/>
  <c r="M67" i="9" a="1"/>
  <c r="N83" i="9" a="1"/>
  <c r="V78" i="9" a="1"/>
  <c r="AY74" i="9" a="1"/>
  <c r="AC70" i="9" a="1"/>
  <c r="AL69" i="9" a="1"/>
  <c r="BG68" i="9" a="1"/>
  <c r="G68" i="9" a="1"/>
  <c r="AL67" i="9" a="1"/>
  <c r="O67" i="9" a="1"/>
  <c r="BG66" i="9" a="1"/>
  <c r="AT66" i="9" a="1"/>
  <c r="AG66" i="9" a="1"/>
  <c r="U66" i="9" a="1"/>
  <c r="BB65" i="9" a="1"/>
  <c r="AO65" i="9" a="1"/>
  <c r="AB65" i="9" a="1"/>
  <c r="AZ82" i="9" a="1"/>
  <c r="G78" i="9" a="1"/>
  <c r="AM74" i="9" a="1"/>
  <c r="AF69" i="9" a="1"/>
  <c r="AE68" i="9" a="1"/>
  <c r="C68" i="9" a="1"/>
  <c r="N67" i="9" a="1"/>
  <c r="BF66" i="9" a="1"/>
  <c r="AF66" i="9" a="1"/>
  <c r="T66" i="9" a="1"/>
  <c r="G66" i="9" a="1"/>
  <c r="BA65" i="9" a="1"/>
  <c r="AA65" i="9" a="1"/>
  <c r="P65" i="9" a="1"/>
  <c r="H65" i="9" a="1"/>
  <c r="BG64" i="9" a="1"/>
  <c r="AY64" i="9" a="1"/>
  <c r="AQ64" i="9" a="1"/>
  <c r="AI64" i="9" a="1"/>
  <c r="AA64" i="9" a="1"/>
  <c r="S64" i="9" a="1"/>
  <c r="K64" i="9" a="1"/>
  <c r="C64" i="9" a="1"/>
  <c r="BB63" i="9" a="1"/>
  <c r="AT63" i="9" a="1"/>
  <c r="AL63" i="9" a="1"/>
  <c r="AD63" i="9" a="1"/>
  <c r="V63" i="9" a="1"/>
  <c r="N63" i="9" a="1"/>
  <c r="F63" i="9" a="1"/>
  <c r="BE62" i="9" a="1"/>
  <c r="AW62" i="9" a="1"/>
  <c r="AO62" i="9" a="1"/>
  <c r="AG62" i="9" a="1"/>
  <c r="Y62" i="9" a="1"/>
  <c r="Q62" i="9" a="1"/>
  <c r="I62" i="9" a="1"/>
  <c r="BH61" i="9" a="1"/>
  <c r="AZ61" i="9" a="1"/>
  <c r="AR61" i="9" a="1"/>
  <c r="AJ61" i="9" a="1"/>
  <c r="AB61" i="9" a="1"/>
  <c r="T61" i="9" a="1"/>
  <c r="L61" i="9" a="1"/>
  <c r="D61" i="9" a="1"/>
  <c r="BC60" i="9" a="1"/>
  <c r="AU60" i="9" a="1"/>
  <c r="AH82" i="9" a="1"/>
  <c r="AB74" i="9" a="1"/>
  <c r="U70" i="9" a="1"/>
  <c r="BE68" i="9" a="1"/>
  <c r="AA68" i="9" a="1"/>
  <c r="AJ67" i="9" a="1"/>
  <c r="BE66" i="9" a="1"/>
  <c r="AS66" i="9" a="1"/>
  <c r="S66" i="9" a="1"/>
  <c r="F66" i="9" a="1"/>
  <c r="AZ65" i="9" a="1"/>
  <c r="AN65" i="9" a="1"/>
  <c r="P82" i="9" a="1"/>
  <c r="AO77" i="9" a="1"/>
  <c r="R74" i="9" a="1"/>
  <c r="AD69" i="9" a="1"/>
  <c r="BH67" i="9" a="1"/>
  <c r="L67" i="9" a="1"/>
  <c r="BD66" i="9" a="1"/>
  <c r="AR66" i="9" a="1"/>
  <c r="AE66" i="9" a="1"/>
  <c r="R66" i="9" a="1"/>
  <c r="AY65" i="9" a="1"/>
  <c r="AM65" i="9" a="1"/>
  <c r="Z65" i="9" a="1"/>
  <c r="O65" i="9" a="1"/>
  <c r="G65" i="9" a="1"/>
  <c r="BF64" i="9" a="1"/>
  <c r="AX64" i="9" a="1"/>
  <c r="AP64" i="9" a="1"/>
  <c r="AH64" i="9" a="1"/>
  <c r="Z64" i="9" a="1"/>
  <c r="R64" i="9" a="1"/>
  <c r="J64" i="9" a="1"/>
  <c r="BI63" i="9" a="1"/>
  <c r="BA63" i="9" a="1"/>
  <c r="AS63" i="9" a="1"/>
  <c r="AK63" i="9" a="1"/>
  <c r="AC63" i="9" a="1"/>
  <c r="U63" i="9" a="1"/>
  <c r="M63" i="9" a="1"/>
  <c r="E63" i="9" a="1"/>
  <c r="BD62" i="9" a="1"/>
  <c r="AV62" i="9" a="1"/>
  <c r="AN62" i="9" a="1"/>
  <c r="AF62" i="9" a="1"/>
  <c r="X62" i="9" a="1"/>
  <c r="P62" i="9" a="1"/>
  <c r="H62" i="9" a="1"/>
  <c r="BG61" i="9" a="1"/>
  <c r="AY61" i="9" a="1"/>
  <c r="AQ61" i="9" a="1"/>
  <c r="AI61" i="9" a="1"/>
  <c r="AA61" i="9" a="1"/>
  <c r="S61" i="9" a="1"/>
  <c r="K61" i="9" a="1"/>
  <c r="C61" i="9" a="1"/>
  <c r="BB60" i="9" a="1"/>
  <c r="BE81" i="9" a="1"/>
  <c r="AB77" i="9" a="1"/>
  <c r="G74" i="9" a="1"/>
  <c r="M70" i="9" a="1"/>
  <c r="X69" i="9" a="1"/>
  <c r="AY68" i="9" a="1"/>
  <c r="Y68" i="9" a="1"/>
  <c r="AH67" i="9" a="1"/>
  <c r="AQ66" i="9" a="1"/>
  <c r="AD66" i="9" a="1"/>
  <c r="Q66" i="9" a="1"/>
  <c r="E66" i="9" a="1"/>
  <c r="AL65" i="9" a="1"/>
  <c r="Y65" i="9" a="1"/>
  <c r="AL81" i="9" a="1"/>
  <c r="O77" i="9" a="1"/>
  <c r="BC73" i="9" a="1"/>
  <c r="BF67" i="9" a="1"/>
  <c r="AD67" i="9" a="1"/>
  <c r="J67" i="9" a="1"/>
  <c r="BC66" i="9" a="1"/>
  <c r="AP66" i="9" a="1"/>
  <c r="P66" i="9" a="1"/>
  <c r="D66" i="9" a="1"/>
  <c r="AX65" i="9" a="1"/>
  <c r="AK65" i="9" a="1"/>
  <c r="N65" i="9" a="1"/>
  <c r="F65" i="9" a="1"/>
  <c r="BE64" i="9" a="1"/>
  <c r="AW64" i="9" a="1"/>
  <c r="AO64" i="9" a="1"/>
  <c r="AG64" i="9" a="1"/>
  <c r="Y64" i="9" a="1"/>
  <c r="Q64" i="9" a="1"/>
  <c r="I64" i="9" a="1"/>
  <c r="BH63" i="9" a="1"/>
  <c r="AZ63" i="9" a="1"/>
  <c r="AR63" i="9" a="1"/>
  <c r="AJ63" i="9" a="1"/>
  <c r="AB63" i="9" a="1"/>
  <c r="T63" i="9" a="1"/>
  <c r="L63" i="9" a="1"/>
  <c r="D63" i="9" a="1"/>
  <c r="BC62" i="9" a="1"/>
  <c r="AU62" i="9" a="1"/>
  <c r="AM62" i="9" a="1"/>
  <c r="AE62" i="9" a="1"/>
  <c r="W62" i="9" a="1"/>
  <c r="O62" i="9" a="1"/>
  <c r="G62" i="9" a="1"/>
  <c r="BF61" i="9" a="1"/>
  <c r="AX61" i="9" a="1"/>
  <c r="AP61" i="9" a="1"/>
  <c r="AH61" i="9" a="1"/>
  <c r="Z61" i="9" a="1"/>
  <c r="R61" i="9" a="1"/>
  <c r="J61" i="9" a="1"/>
  <c r="BI60" i="9" a="1"/>
  <c r="BA60" i="9" a="1"/>
  <c r="AS60" i="9" a="1"/>
  <c r="T81" i="9" a="1"/>
  <c r="BI76" i="9" a="1"/>
  <c r="AS73" i="9" a="1"/>
  <c r="E70" i="9" a="1"/>
  <c r="V69" i="9" a="1"/>
  <c r="AW68" i="9" a="1"/>
  <c r="W68" i="9" a="1"/>
  <c r="BB67" i="9" a="1"/>
  <c r="H67" i="9" a="1"/>
  <c r="BB66" i="9" a="1"/>
  <c r="AO66" i="9" a="1"/>
  <c r="AC66" i="9" a="1"/>
  <c r="C66" i="9" a="1"/>
  <c r="AW65" i="9" a="1"/>
  <c r="AJ65" i="9" a="1"/>
  <c r="X65" i="9" a="1"/>
  <c r="BI80" i="9" a="1"/>
  <c r="AH73" i="9" a="1"/>
  <c r="S68" i="9" a="1"/>
  <c r="AB67" i="9" a="1"/>
  <c r="G67" i="9" a="1"/>
  <c r="AN66" i="9" a="1"/>
  <c r="AB66" i="9" a="1"/>
  <c r="O66" i="9" a="1"/>
  <c r="BI65" i="9" a="1"/>
  <c r="AI65" i="9" a="1"/>
  <c r="W65" i="9" a="1"/>
  <c r="M65" i="9" a="1"/>
  <c r="E65" i="9" a="1"/>
  <c r="BD64" i="9" a="1"/>
  <c r="AV64" i="9" a="1"/>
  <c r="AN64" i="9" a="1"/>
  <c r="AF64" i="9" a="1"/>
  <c r="X64" i="9" a="1"/>
  <c r="P64" i="9" a="1"/>
  <c r="H64" i="9" a="1"/>
  <c r="BG63" i="9" a="1"/>
  <c r="AY63" i="9" a="1"/>
  <c r="AQ63" i="9" a="1"/>
  <c r="AI63" i="9" a="1"/>
  <c r="AA63" i="9" a="1"/>
  <c r="S63" i="9" a="1"/>
  <c r="K63" i="9" a="1"/>
  <c r="C63" i="9" a="1"/>
  <c r="BB62" i="9" a="1"/>
  <c r="AT62" i="9" a="1"/>
  <c r="AL62" i="9" a="1"/>
  <c r="AD62" i="9" a="1"/>
  <c r="V62" i="9" a="1"/>
  <c r="N62" i="9" a="1"/>
  <c r="F62" i="9" a="1"/>
  <c r="BE61" i="9" a="1"/>
  <c r="AW61" i="9" a="1"/>
  <c r="AO61" i="9" a="1"/>
  <c r="AG61" i="9" a="1"/>
  <c r="Y61" i="9" a="1"/>
  <c r="Q61" i="9" a="1"/>
  <c r="I61" i="9" a="1"/>
  <c r="BH60" i="9" a="1"/>
  <c r="AZ60" i="9" a="1"/>
  <c r="AP80" i="9" a="1"/>
  <c r="AJ76" i="9" a="1"/>
  <c r="W73" i="9" a="1"/>
  <c r="BI70" i="9" a="1"/>
  <c r="BD69" i="9" a="1"/>
  <c r="P69" i="9" a="1"/>
  <c r="AQ68" i="9" a="1"/>
  <c r="AZ67" i="9" a="1"/>
  <c r="F67" i="9" a="1"/>
  <c r="BA66" i="9" a="1"/>
  <c r="AA66" i="9" a="1"/>
  <c r="N66" i="9" a="1"/>
  <c r="BH65" i="9" a="1"/>
  <c r="AV65" i="9" a="1"/>
  <c r="V65" i="9" a="1"/>
  <c r="X80" i="9" a="1"/>
  <c r="W76" i="9" a="1"/>
  <c r="M73" i="9" a="1"/>
  <c r="Q68" i="9" a="1"/>
  <c r="Z67" i="9" a="1"/>
  <c r="E67" i="9" a="1"/>
  <c r="AZ66" i="9" a="1"/>
  <c r="AM66" i="9" a="1"/>
  <c r="Z66" i="9" a="1"/>
  <c r="BG65" i="9" a="1"/>
  <c r="AU65" i="9" a="1"/>
  <c r="AH65" i="9" a="1"/>
  <c r="U65" i="9" a="1"/>
  <c r="L65" i="9" a="1"/>
  <c r="D65" i="9" a="1"/>
  <c r="BC64" i="9" a="1"/>
  <c r="AU64" i="9" a="1"/>
  <c r="AM64" i="9" a="1"/>
  <c r="AE64" i="9" a="1"/>
  <c r="W64" i="9" a="1"/>
  <c r="O64" i="9" a="1"/>
  <c r="G64" i="9" a="1"/>
  <c r="BF63" i="9" a="1"/>
  <c r="AX63" i="9" a="1"/>
  <c r="AP63" i="9" a="1"/>
  <c r="AH63" i="9" a="1"/>
  <c r="Z63" i="9" a="1"/>
  <c r="R63" i="9" a="1"/>
  <c r="J63" i="9" a="1"/>
  <c r="BI62" i="9" a="1"/>
  <c r="BA62" i="9" a="1"/>
  <c r="AS62" i="9" a="1"/>
  <c r="AK62" i="9" a="1"/>
  <c r="AC62" i="9" a="1"/>
  <c r="U62" i="9" a="1"/>
  <c r="M62" i="9" a="1"/>
  <c r="E62" i="9" a="1"/>
  <c r="BD61" i="9" a="1"/>
  <c r="AV61" i="9" a="1"/>
  <c r="AN61" i="9" a="1"/>
  <c r="AF61" i="9" a="1"/>
  <c r="X61" i="9" a="1"/>
  <c r="P61" i="9" a="1"/>
  <c r="H61" i="9" a="1"/>
  <c r="BG60" i="9" a="1"/>
  <c r="AY60" i="9" a="1"/>
  <c r="AQ60" i="9" a="1"/>
  <c r="F80" i="9" a="1"/>
  <c r="J76" i="9" a="1"/>
  <c r="BI72" i="9" a="1"/>
  <c r="BA70" i="9" a="1"/>
  <c r="BB69" i="9" a="1"/>
  <c r="N69" i="9" a="1"/>
  <c r="AO68" i="9" a="1"/>
  <c r="AX67" i="9" a="1"/>
  <c r="V67" i="9" a="1"/>
  <c r="AY66" i="9" a="1"/>
  <c r="AL66" i="9" a="1"/>
  <c r="Y66" i="9" a="1"/>
  <c r="M66" i="9" a="1"/>
  <c r="AT65" i="9" a="1"/>
  <c r="AG65" i="9" a="1"/>
  <c r="T65" i="9" a="1"/>
  <c r="AU79" i="9" a="1"/>
  <c r="BD75" i="9" a="1"/>
  <c r="AX72" i="9" a="1"/>
  <c r="AV69" i="9" a="1"/>
  <c r="O68" i="9" a="1"/>
  <c r="AT67" i="9" a="1"/>
  <c r="D67" i="9" a="1"/>
  <c r="AX66" i="9" a="1"/>
  <c r="X66" i="9" a="1"/>
  <c r="L66" i="9" a="1"/>
  <c r="BF65" i="9" a="1"/>
  <c r="AS65" i="9" a="1"/>
  <c r="S65" i="9" a="1"/>
  <c r="K65" i="9" a="1"/>
  <c r="C65" i="9" a="1"/>
  <c r="BB64" i="9" a="1"/>
  <c r="AT64" i="9" a="1"/>
  <c r="AL64" i="9" a="1"/>
  <c r="AD64" i="9" a="1"/>
  <c r="V64" i="9" a="1"/>
  <c r="N64" i="9" a="1"/>
  <c r="F64" i="9" a="1"/>
  <c r="BE63" i="9" a="1"/>
  <c r="AW63" i="9" a="1"/>
  <c r="AO63" i="9" a="1"/>
  <c r="AG63" i="9" a="1"/>
  <c r="Y63" i="9" a="1"/>
  <c r="Q63" i="9" a="1"/>
  <c r="I63" i="9" a="1"/>
  <c r="BH62" i="9" a="1"/>
  <c r="AZ62" i="9" a="1"/>
  <c r="AR62" i="9" a="1"/>
  <c r="AJ62" i="9" a="1"/>
  <c r="AB62" i="9" a="1"/>
  <c r="T62" i="9" a="1"/>
  <c r="L62" i="9" a="1"/>
  <c r="D62" i="9" a="1"/>
  <c r="BC61" i="9" a="1"/>
  <c r="AU61" i="9" a="1"/>
  <c r="AM61" i="9" a="1"/>
  <c r="AE61" i="9" a="1"/>
  <c r="W61" i="9" a="1"/>
  <c r="O61" i="9" a="1"/>
  <c r="G61" i="9" a="1"/>
  <c r="BF60" i="9" a="1"/>
  <c r="AX60" i="9" a="1"/>
  <c r="AB79" i="9" a="1"/>
  <c r="AN72" i="9" a="1"/>
  <c r="AS70" i="9" a="1"/>
  <c r="H69" i="9" a="1"/>
  <c r="AM68" i="9" a="1"/>
  <c r="K68" i="9" a="1"/>
  <c r="T67" i="9" a="1"/>
  <c r="C67" i="9" a="1"/>
  <c r="AW66" i="9" a="1"/>
  <c r="AK66" i="9" a="1"/>
  <c r="K66" i="9" a="1"/>
  <c r="BE65" i="9" a="1"/>
  <c r="AR65" i="9" a="1"/>
  <c r="AF65" i="9" a="1"/>
  <c r="K79" i="9" a="1"/>
  <c r="AE75" i="9" a="1"/>
  <c r="AT69" i="9" a="1"/>
  <c r="AI68" i="9" a="1"/>
  <c r="AR67" i="9" a="1"/>
  <c r="AV66" i="9" a="1"/>
  <c r="AJ66" i="9" a="1"/>
  <c r="W66" i="9" a="1"/>
  <c r="J66" i="9" a="1"/>
  <c r="AQ65" i="9" a="1"/>
  <c r="AE65" i="9" a="1"/>
  <c r="R65" i="9" a="1"/>
  <c r="J65" i="9" a="1"/>
  <c r="BI64" i="9" a="1"/>
  <c r="BA64" i="9" a="1"/>
  <c r="AS64" i="9" a="1"/>
  <c r="AK64" i="9" a="1"/>
  <c r="AC64" i="9" a="1"/>
  <c r="U64" i="9" a="1"/>
  <c r="M64" i="9" a="1"/>
  <c r="E64" i="9" a="1"/>
  <c r="BD63" i="9" a="1"/>
  <c r="AV63" i="9" a="1"/>
  <c r="AN63" i="9" a="1"/>
  <c r="AF63" i="9" a="1"/>
  <c r="X63" i="9" a="1"/>
  <c r="P63" i="9" a="1"/>
  <c r="H63" i="9" a="1"/>
  <c r="BG62" i="9" a="1"/>
  <c r="AY62" i="9" a="1"/>
  <c r="AQ62" i="9" a="1"/>
  <c r="AI62" i="9" a="1"/>
  <c r="AA62" i="9" a="1"/>
  <c r="S62" i="9" a="1"/>
  <c r="K62" i="9" a="1"/>
  <c r="C62" i="9" a="1"/>
  <c r="BB61" i="9" a="1"/>
  <c r="AT61" i="9" a="1"/>
  <c r="AL61" i="9" a="1"/>
  <c r="AD61" i="9" a="1"/>
  <c r="V61" i="9" a="1"/>
  <c r="N61" i="9" a="1"/>
  <c r="F61" i="9" a="1"/>
  <c r="BE60" i="9" a="1"/>
  <c r="AW60" i="9" a="1"/>
  <c r="BB78" i="9" a="1"/>
  <c r="R75" i="9" a="1"/>
  <c r="AK70" i="9" a="1"/>
  <c r="AN69" i="9" a="1"/>
  <c r="F69" i="9" a="1"/>
  <c r="I68" i="9" a="1"/>
  <c r="R67" i="9" a="1"/>
  <c r="BI66" i="9" a="1"/>
  <c r="AI66" i="9" a="1"/>
  <c r="V66" i="9" a="1"/>
  <c r="I66" i="9" a="1"/>
  <c r="BD65" i="9" a="1"/>
  <c r="AD65" i="9" a="1"/>
  <c r="AL78" i="9" a="1"/>
  <c r="AP65" i="9" a="1"/>
  <c r="W63" i="9" a="1"/>
  <c r="M61" i="9" a="1"/>
  <c r="AF60" i="9" a="1"/>
  <c r="P60" i="9" a="1"/>
  <c r="BG59" i="9" a="1"/>
  <c r="AQ59" i="9" a="1"/>
  <c r="AA59" i="9" a="1"/>
  <c r="K59" i="9" a="1"/>
  <c r="BB58" i="9" a="1"/>
  <c r="AL58" i="9" a="1"/>
  <c r="V58" i="9" a="1"/>
  <c r="F58" i="9" a="1"/>
  <c r="AW57" i="9" a="1"/>
  <c r="AG57" i="9" a="1"/>
  <c r="Q57" i="9" a="1"/>
  <c r="BH56" i="9" a="1"/>
  <c r="AR56" i="9" a="1"/>
  <c r="AB56" i="9" a="1"/>
  <c r="L56" i="9" a="1"/>
  <c r="BC55" i="9" a="1"/>
  <c r="AQ55" i="9" a="1"/>
  <c r="AI55" i="9" a="1"/>
  <c r="AA55" i="9" a="1"/>
  <c r="S55" i="9" a="1"/>
  <c r="K55" i="9" a="1"/>
  <c r="C55" i="9" a="1"/>
  <c r="BB54" i="9" a="1"/>
  <c r="AT54" i="9" a="1"/>
  <c r="AL54" i="9" a="1"/>
  <c r="AD54" i="9" a="1"/>
  <c r="V54" i="9" a="1"/>
  <c r="N54" i="9" a="1"/>
  <c r="F54" i="9" a="1"/>
  <c r="E75" i="9" a="1"/>
  <c r="AC65" i="9" a="1"/>
  <c r="O63" i="9" a="1"/>
  <c r="E61" i="9" a="1"/>
  <c r="AE60" i="9" a="1"/>
  <c r="O60" i="9" a="1"/>
  <c r="BF59" i="9" a="1"/>
  <c r="AP59" i="9" a="1"/>
  <c r="Z59" i="9" a="1"/>
  <c r="J59" i="9" a="1"/>
  <c r="BA58" i="9" a="1"/>
  <c r="AK58" i="9" a="1"/>
  <c r="U58" i="9" a="1"/>
  <c r="E58" i="9" a="1"/>
  <c r="AV57" i="9" a="1"/>
  <c r="AF57" i="9" a="1"/>
  <c r="P57" i="9" a="1"/>
  <c r="BG56" i="9" a="1"/>
  <c r="AQ56" i="9" a="1"/>
  <c r="AA56" i="9" a="1"/>
  <c r="K56" i="9" a="1"/>
  <c r="BB55" i="9" a="1"/>
  <c r="Q65" i="9" a="1"/>
  <c r="G63" i="9" a="1"/>
  <c r="BD60" i="9" a="1"/>
  <c r="AD60" i="9" a="1"/>
  <c r="N60" i="9" a="1"/>
  <c r="BE59" i="9" a="1"/>
  <c r="AO59" i="9" a="1"/>
  <c r="Y59" i="9" a="1"/>
  <c r="I59" i="9" a="1"/>
  <c r="AZ58" i="9" a="1"/>
  <c r="AJ58" i="9" a="1"/>
  <c r="T58" i="9" a="1"/>
  <c r="D58" i="9" a="1"/>
  <c r="AU57" i="9" a="1"/>
  <c r="AE57" i="9" a="1"/>
  <c r="O57" i="9" a="1"/>
  <c r="BF56" i="9" a="1"/>
  <c r="AP56" i="9" a="1"/>
  <c r="Z56" i="9" a="1"/>
  <c r="J56" i="9" a="1"/>
  <c r="BA55" i="9" a="1"/>
  <c r="AP55" i="9" a="1"/>
  <c r="AH55" i="9" a="1"/>
  <c r="Z55" i="9" a="1"/>
  <c r="R55" i="9" a="1"/>
  <c r="J55" i="9" a="1"/>
  <c r="BI54" i="9" a="1"/>
  <c r="BA54" i="9" a="1"/>
  <c r="AS54" i="9" a="1"/>
  <c r="AK54" i="9" a="1"/>
  <c r="AC54" i="9" a="1"/>
  <c r="U54" i="9" a="1"/>
  <c r="M54" i="9" a="1"/>
  <c r="E54" i="9" a="1"/>
  <c r="BD53" i="9" a="1"/>
  <c r="AV53" i="9" a="1"/>
  <c r="AN53" i="9" a="1"/>
  <c r="AF53" i="9" a="1"/>
  <c r="X53" i="9" a="1"/>
  <c r="P53" i="9" a="1"/>
  <c r="H53" i="9" a="1"/>
  <c r="BG52" i="9" a="1"/>
  <c r="AY52" i="9" a="1"/>
  <c r="AQ52" i="9" a="1"/>
  <c r="AI52" i="9" a="1"/>
  <c r="AA52" i="9" a="1"/>
  <c r="S52" i="9" a="1"/>
  <c r="K52" i="9" a="1"/>
  <c r="C52" i="9" a="1"/>
  <c r="BB51" i="9" a="1"/>
  <c r="AT51" i="9" a="1"/>
  <c r="AL51" i="9" a="1"/>
  <c r="AD51" i="9" a="1"/>
  <c r="V51" i="9" a="1"/>
  <c r="N51" i="9" a="1"/>
  <c r="I65" i="9" a="1"/>
  <c r="BF62" i="9" a="1"/>
  <c r="AV60" i="9" a="1"/>
  <c r="AC60" i="9" a="1"/>
  <c r="M60" i="9" a="1"/>
  <c r="BD59" i="9" a="1"/>
  <c r="AN59" i="9" a="1"/>
  <c r="X59" i="9" a="1"/>
  <c r="H59" i="9" a="1"/>
  <c r="AY58" i="9" a="1"/>
  <c r="AI58" i="9" a="1"/>
  <c r="S58" i="9" a="1"/>
  <c r="C58" i="9" a="1"/>
  <c r="AT57" i="9" a="1"/>
  <c r="AD57" i="9" a="1"/>
  <c r="N57" i="9" a="1"/>
  <c r="BE56" i="9" a="1"/>
  <c r="AO56" i="9" a="1"/>
  <c r="Y56" i="9" a="1"/>
  <c r="I56" i="9" a="1"/>
  <c r="AZ55" i="9" a="1"/>
  <c r="BH64" i="9" a="1"/>
  <c r="AX62" i="9" a="1"/>
  <c r="AT60" i="9" a="1"/>
  <c r="AB60" i="9" a="1"/>
  <c r="L60" i="9" a="1"/>
  <c r="BC59" i="9" a="1"/>
  <c r="AM59" i="9" a="1"/>
  <c r="W59" i="9" a="1"/>
  <c r="G59" i="9" a="1"/>
  <c r="AX58" i="9" a="1"/>
  <c r="AH58" i="9" a="1"/>
  <c r="R58" i="9" a="1"/>
  <c r="BI57" i="9" a="1"/>
  <c r="AS57" i="9" a="1"/>
  <c r="AC57" i="9" a="1"/>
  <c r="M57" i="9" a="1"/>
  <c r="BD56" i="9" a="1"/>
  <c r="AN56" i="9" a="1"/>
  <c r="AZ64" i="9" a="1"/>
  <c r="AP62" i="9" a="1"/>
  <c r="AR60" i="9" a="1"/>
  <c r="AA60" i="9" a="1"/>
  <c r="K60" i="9" a="1"/>
  <c r="BB59" i="9" a="1"/>
  <c r="AL59" i="9" a="1"/>
  <c r="V59" i="9" a="1"/>
  <c r="F59" i="9" a="1"/>
  <c r="AW58" i="9" a="1"/>
  <c r="AG58" i="9" a="1"/>
  <c r="Q58" i="9" a="1"/>
  <c r="BH57" i="9" a="1"/>
  <c r="AR57" i="9" a="1"/>
  <c r="AB57" i="9" a="1"/>
  <c r="L57" i="9" a="1"/>
  <c r="BC56" i="9" a="1"/>
  <c r="AM56" i="9" a="1"/>
  <c r="W56" i="9" a="1"/>
  <c r="G56" i="9" a="1"/>
  <c r="AX55" i="9" a="1"/>
  <c r="AG68" i="9" a="1"/>
  <c r="AR64" i="9" a="1"/>
  <c r="AH62" i="9" a="1"/>
  <c r="AP60" i="9" a="1"/>
  <c r="Z60" i="9" a="1"/>
  <c r="J60" i="9" a="1"/>
  <c r="BA59" i="9" a="1"/>
  <c r="AK59" i="9" a="1"/>
  <c r="U59" i="9" a="1"/>
  <c r="E59" i="9" a="1"/>
  <c r="AV58" i="9" a="1"/>
  <c r="AF58" i="9" a="1"/>
  <c r="P58" i="9" a="1"/>
  <c r="BG57" i="9" a="1"/>
  <c r="AQ57" i="9" a="1"/>
  <c r="AA57" i="9" a="1"/>
  <c r="K57" i="9" a="1"/>
  <c r="BB56" i="9" a="1"/>
  <c r="AL56" i="9" a="1"/>
  <c r="V56" i="9" a="1"/>
  <c r="F56" i="9" a="1"/>
  <c r="AW55" i="9" a="1"/>
  <c r="AN55" i="9" a="1"/>
  <c r="AF55" i="9" a="1"/>
  <c r="X55" i="9" a="1"/>
  <c r="P55" i="9" a="1"/>
  <c r="H55" i="9" a="1"/>
  <c r="BG54" i="9" a="1"/>
  <c r="AY54" i="9" a="1"/>
  <c r="AQ54" i="9" a="1"/>
  <c r="AI54" i="9" a="1"/>
  <c r="AA54" i="9" a="1"/>
  <c r="S54" i="9" a="1"/>
  <c r="K54" i="9" a="1"/>
  <c r="C54" i="9" a="1"/>
  <c r="BB53" i="9" a="1"/>
  <c r="AT53" i="9" a="1"/>
  <c r="AL53" i="9" a="1"/>
  <c r="AD53" i="9" a="1"/>
  <c r="V53" i="9" a="1"/>
  <c r="N53" i="9" a="1"/>
  <c r="F53" i="9" a="1"/>
  <c r="BE52" i="9" a="1"/>
  <c r="AW52" i="9" a="1"/>
  <c r="AO52" i="9" a="1"/>
  <c r="AG52" i="9" a="1"/>
  <c r="Y52" i="9" a="1"/>
  <c r="Q52" i="9" a="1"/>
  <c r="I52" i="9" a="1"/>
  <c r="BH51" i="9" a="1"/>
  <c r="AZ51" i="9" a="1"/>
  <c r="AR51" i="9" a="1"/>
  <c r="AJ51" i="9" a="1"/>
  <c r="AB51" i="9" a="1"/>
  <c r="T51" i="9" a="1"/>
  <c r="AJ64" i="9" a="1"/>
  <c r="Z62" i="9" a="1"/>
  <c r="AO60" i="9" a="1"/>
  <c r="Y60" i="9" a="1"/>
  <c r="I60" i="9" a="1"/>
  <c r="AZ59" i="9" a="1"/>
  <c r="AJ59" i="9" a="1"/>
  <c r="T59" i="9" a="1"/>
  <c r="D59" i="9" a="1"/>
  <c r="AU58" i="9" a="1"/>
  <c r="AE58" i="9" a="1"/>
  <c r="O58" i="9" a="1"/>
  <c r="BF57" i="9" a="1"/>
  <c r="AP57" i="9" a="1"/>
  <c r="Z57" i="9" a="1"/>
  <c r="J57" i="9" a="1"/>
  <c r="BA56" i="9" a="1"/>
  <c r="AK56" i="9" a="1"/>
  <c r="U56" i="9" a="1"/>
  <c r="E56" i="9" a="1"/>
  <c r="AV55" i="9" a="1"/>
  <c r="AP67" i="9" a="1"/>
  <c r="AB64" i="9" a="1"/>
  <c r="R62" i="9" a="1"/>
  <c r="AN60" i="9" a="1"/>
  <c r="X60" i="9" a="1"/>
  <c r="H60" i="9" a="1"/>
  <c r="AY59" i="9" a="1"/>
  <c r="AI59" i="9" a="1"/>
  <c r="S59" i="9" a="1"/>
  <c r="C59" i="9" a="1"/>
  <c r="AT58" i="9" a="1"/>
  <c r="AD58" i="9" a="1"/>
  <c r="N58" i="9" a="1"/>
  <c r="BE57" i="9" a="1"/>
  <c r="AO57" i="9" a="1"/>
  <c r="Y57" i="9" a="1"/>
  <c r="I57" i="9" a="1"/>
  <c r="AZ56" i="9" a="1"/>
  <c r="AJ56" i="9" a="1"/>
  <c r="T56" i="9" a="1"/>
  <c r="D56" i="9" a="1"/>
  <c r="AM55" i="9" a="1"/>
  <c r="AE55" i="9" a="1"/>
  <c r="W55" i="9" a="1"/>
  <c r="O55" i="9" a="1"/>
  <c r="G55" i="9" a="1"/>
  <c r="BF54" i="9" a="1"/>
  <c r="AX54" i="9" a="1"/>
  <c r="AP54" i="9" a="1"/>
  <c r="AH54" i="9" a="1"/>
  <c r="Z54" i="9" a="1"/>
  <c r="R54" i="9" a="1"/>
  <c r="J54" i="9" a="1"/>
  <c r="BI53" i="9" a="1"/>
  <c r="BA53" i="9" a="1"/>
  <c r="AS53" i="9" a="1"/>
  <c r="AK53" i="9" a="1"/>
  <c r="AC53" i="9" a="1"/>
  <c r="U53" i="9" a="1"/>
  <c r="M53" i="9" a="1"/>
  <c r="E53" i="9" a="1"/>
  <c r="BD52" i="9" a="1"/>
  <c r="AV52" i="9" a="1"/>
  <c r="AN52" i="9" a="1"/>
  <c r="AF52" i="9" a="1"/>
  <c r="X52" i="9" a="1"/>
  <c r="P52" i="9" a="1"/>
  <c r="H52" i="9" a="1"/>
  <c r="BG51" i="9" a="1"/>
  <c r="AY51" i="9" a="1"/>
  <c r="AQ51" i="9" a="1"/>
  <c r="AI51" i="9" a="1"/>
  <c r="P67" i="9" a="1"/>
  <c r="T64" i="9" a="1"/>
  <c r="J62" i="9" a="1"/>
  <c r="AM60" i="9" a="1"/>
  <c r="W60" i="9" a="1"/>
  <c r="G60" i="9" a="1"/>
  <c r="AX59" i="9" a="1"/>
  <c r="AH59" i="9" a="1"/>
  <c r="R59" i="9" a="1"/>
  <c r="BI58" i="9" a="1"/>
  <c r="AS58" i="9" a="1"/>
  <c r="AC58" i="9" a="1"/>
  <c r="M58" i="9" a="1"/>
  <c r="BD57" i="9" a="1"/>
  <c r="AN57" i="9" a="1"/>
  <c r="X57" i="9" a="1"/>
  <c r="H57" i="9" a="1"/>
  <c r="AY56" i="9" a="1"/>
  <c r="AI56" i="9" a="1"/>
  <c r="S56" i="9" a="1"/>
  <c r="C56" i="9" a="1"/>
  <c r="AU55" i="9" a="1"/>
  <c r="BH66" i="9" a="1"/>
  <c r="L64" i="9" a="1"/>
  <c r="BI61" i="9" a="1"/>
  <c r="AL60" i="9" a="1"/>
  <c r="V60" i="9" a="1"/>
  <c r="F60" i="9" a="1"/>
  <c r="AW59" i="9" a="1"/>
  <c r="AG59" i="9" a="1"/>
  <c r="Q59" i="9" a="1"/>
  <c r="BH58" i="9" a="1"/>
  <c r="AR58" i="9" a="1"/>
  <c r="AB58" i="9" a="1"/>
  <c r="L58" i="9" a="1"/>
  <c r="BC57" i="9" a="1"/>
  <c r="AM57" i="9" a="1"/>
  <c r="W57" i="9" a="1"/>
  <c r="G57" i="9" a="1"/>
  <c r="AX56" i="9" a="1"/>
  <c r="AH56" i="9" a="1"/>
  <c r="R56" i="9" a="1"/>
  <c r="BI55" i="9" a="1"/>
  <c r="AT55" i="9" a="1"/>
  <c r="AL55" i="9" a="1"/>
  <c r="AD55" i="9" a="1"/>
  <c r="V55" i="9" a="1"/>
  <c r="N55" i="9" a="1"/>
  <c r="F55" i="9" a="1"/>
  <c r="BE54" i="9" a="1"/>
  <c r="AW54" i="9" a="1"/>
  <c r="AO54" i="9" a="1"/>
  <c r="AG54" i="9" a="1"/>
  <c r="Y54" i="9" a="1"/>
  <c r="Q54" i="9" a="1"/>
  <c r="I54" i="9" a="1"/>
  <c r="BH53" i="9" a="1"/>
  <c r="AZ53" i="9" a="1"/>
  <c r="AR53" i="9" a="1"/>
  <c r="AJ53" i="9" a="1"/>
  <c r="AB53" i="9" a="1"/>
  <c r="T53" i="9" a="1"/>
  <c r="L53" i="9" a="1"/>
  <c r="D53" i="9" a="1"/>
  <c r="BC52" i="9" a="1"/>
  <c r="AU52" i="9" a="1"/>
  <c r="AM52" i="9" a="1"/>
  <c r="AE52" i="9" a="1"/>
  <c r="W52" i="9" a="1"/>
  <c r="O52" i="9" a="1"/>
  <c r="G52" i="9" a="1"/>
  <c r="BF51" i="9" a="1"/>
  <c r="AX51" i="9" a="1"/>
  <c r="AP51" i="9" a="1"/>
  <c r="AH51" i="9" a="1"/>
  <c r="Z51" i="9" a="1"/>
  <c r="R51" i="9" a="1"/>
  <c r="J51" i="9" a="1"/>
  <c r="AU66" i="9" a="1"/>
  <c r="D64" i="9" a="1"/>
  <c r="BA61" i="9" a="1"/>
  <c r="AK60" i="9" a="1"/>
  <c r="U60" i="9" a="1"/>
  <c r="E60" i="9" a="1"/>
  <c r="AV59" i="9" a="1"/>
  <c r="AF59" i="9" a="1"/>
  <c r="P59" i="9" a="1"/>
  <c r="BG58" i="9" a="1"/>
  <c r="AQ58" i="9" a="1"/>
  <c r="AA58" i="9" a="1"/>
  <c r="K58" i="9" a="1"/>
  <c r="BB57" i="9" a="1"/>
  <c r="AL57" i="9" a="1"/>
  <c r="V57" i="9" a="1"/>
  <c r="F57" i="9" a="1"/>
  <c r="AW56" i="9" a="1"/>
  <c r="AG56" i="9" a="1"/>
  <c r="Q56" i="9" a="1"/>
  <c r="BH55" i="9" a="1"/>
  <c r="AH66" i="9" a="1"/>
  <c r="BC63" i="9" a="1"/>
  <c r="AS61" i="9" a="1"/>
  <c r="AJ60" i="9" a="1"/>
  <c r="T60" i="9" a="1"/>
  <c r="D60" i="9" a="1"/>
  <c r="AU59" i="9" a="1"/>
  <c r="AE59" i="9" a="1"/>
  <c r="O59" i="9" a="1"/>
  <c r="BF58" i="9" a="1"/>
  <c r="AP58" i="9" a="1"/>
  <c r="Z58" i="9" a="1"/>
  <c r="J58" i="9" a="1"/>
  <c r="BA57" i="9" a="1"/>
  <c r="AK57" i="9" a="1"/>
  <c r="U57" i="9" a="1"/>
  <c r="E57" i="9" a="1"/>
  <c r="AV56" i="9" a="1"/>
  <c r="AF56" i="9" a="1"/>
  <c r="P56" i="9" a="1"/>
  <c r="BG55" i="9" a="1"/>
  <c r="AS55" i="9" a="1"/>
  <c r="AK55" i="9" a="1"/>
  <c r="AC55" i="9" a="1"/>
  <c r="U55" i="9" a="1"/>
  <c r="M55" i="9" a="1"/>
  <c r="E55" i="9" a="1"/>
  <c r="BD54" i="9" a="1"/>
  <c r="AV54" i="9" a="1"/>
  <c r="AN54" i="9" a="1"/>
  <c r="AF54" i="9" a="1"/>
  <c r="X54" i="9" a="1"/>
  <c r="P54" i="9" a="1"/>
  <c r="H54" i="9" a="1"/>
  <c r="BG53" i="9" a="1"/>
  <c r="AY53" i="9" a="1"/>
  <c r="AQ53" i="9" a="1"/>
  <c r="AI53" i="9" a="1"/>
  <c r="AA53" i="9" a="1"/>
  <c r="S53" i="9" a="1"/>
  <c r="K53" i="9" a="1"/>
  <c r="C53" i="9" a="1"/>
  <c r="BB52" i="9" a="1"/>
  <c r="AT52" i="9" a="1"/>
  <c r="AL52" i="9" a="1"/>
  <c r="AD52" i="9" a="1"/>
  <c r="V52" i="9" a="1"/>
  <c r="N52" i="9" a="1"/>
  <c r="F52" i="9" a="1"/>
  <c r="BE51" i="9" a="1"/>
  <c r="AW51" i="9" a="1"/>
  <c r="AO51" i="9" a="1"/>
  <c r="AG51" i="9" a="1"/>
  <c r="Y51" i="9" a="1"/>
  <c r="Q51" i="9" a="1"/>
  <c r="I51" i="9" a="1"/>
  <c r="BH50" i="9" a="1"/>
  <c r="AZ50" i="9" a="1"/>
  <c r="AU63" i="9" a="1"/>
  <c r="AK61" i="9" a="1"/>
  <c r="AI60" i="9" a="1"/>
  <c r="S60" i="9" a="1"/>
  <c r="C60" i="9" a="1"/>
  <c r="AT59" i="9" a="1"/>
  <c r="AD59" i="9" a="1"/>
  <c r="N59" i="9" a="1"/>
  <c r="BE58" i="9" a="1"/>
  <c r="AO58" i="9" a="1"/>
  <c r="Y58" i="9" a="1"/>
  <c r="I58" i="9" a="1"/>
  <c r="AZ57" i="9" a="1"/>
  <c r="AJ57" i="9" a="1"/>
  <c r="T57" i="9" a="1"/>
  <c r="D57" i="9" a="1"/>
  <c r="AU56" i="9" a="1"/>
  <c r="AE56" i="9" a="1"/>
  <c r="O56" i="9" a="1"/>
  <c r="BF55" i="9" a="1"/>
  <c r="BC65" i="9" a="1"/>
  <c r="AE63" i="9" a="1"/>
  <c r="U61" i="9" a="1"/>
  <c r="AG60" i="9" a="1"/>
  <c r="Q60" i="9" a="1"/>
  <c r="BH59" i="9" a="1"/>
  <c r="AR59" i="9" a="1"/>
  <c r="AB59" i="9" a="1"/>
  <c r="L59" i="9" a="1"/>
  <c r="BC58" i="9" a="1"/>
  <c r="AM58" i="9" a="1"/>
  <c r="W58" i="9" a="1"/>
  <c r="G58" i="9" a="1"/>
  <c r="AX57" i="9" a="1"/>
  <c r="AH57" i="9" a="1"/>
  <c r="R57" i="9" a="1"/>
  <c r="BI56" i="9" a="1"/>
  <c r="AS56" i="9" a="1"/>
  <c r="AC56" i="9" a="1"/>
  <c r="M56" i="9" a="1"/>
  <c r="BD55" i="9" a="1"/>
  <c r="H66" i="9" a="1"/>
  <c r="C57" i="9" a="1"/>
  <c r="L55" i="9" a="1"/>
  <c r="G54" i="9" a="1"/>
  <c r="W53" i="9" a="1"/>
  <c r="AK52" i="9" a="1"/>
  <c r="BC51" i="9" a="1"/>
  <c r="P51" i="9" a="1"/>
  <c r="BC50" i="9" a="1"/>
  <c r="AL50" i="9" a="1"/>
  <c r="V50" i="9" a="1"/>
  <c r="F50" i="9" a="1"/>
  <c r="AW49" i="9" a="1"/>
  <c r="AG49" i="9" a="1"/>
  <c r="Q49" i="9" a="1"/>
  <c r="BH48" i="9" a="1"/>
  <c r="AR48" i="9" a="1"/>
  <c r="AB48" i="9" a="1"/>
  <c r="L48" i="9" a="1"/>
  <c r="BC47" i="9" a="1"/>
  <c r="AM47" i="9" a="1"/>
  <c r="W47" i="9" a="1"/>
  <c r="G47" i="9" a="1"/>
  <c r="AX46" i="9" a="1"/>
  <c r="AH46" i="9" a="1"/>
  <c r="R46" i="9" a="1"/>
  <c r="G46" i="9" a="1"/>
  <c r="BF45" i="9" a="1"/>
  <c r="AX45" i="9" a="1"/>
  <c r="AP45" i="9" a="1"/>
  <c r="AH45" i="9" a="1"/>
  <c r="Z45" i="9" a="1"/>
  <c r="R45" i="9" a="1"/>
  <c r="J45" i="9" a="1"/>
  <c r="BI44" i="9" a="1"/>
  <c r="BA44" i="9" a="1"/>
  <c r="AS44" i="9" a="1"/>
  <c r="AK44" i="9" a="1"/>
  <c r="AC44" i="9" a="1"/>
  <c r="U44" i="9" a="1"/>
  <c r="M44" i="9" a="1"/>
  <c r="E44" i="9" a="1"/>
  <c r="BD43" i="9" a="1"/>
  <c r="AM63" i="9" a="1"/>
  <c r="AT56" i="9" a="1"/>
  <c r="I55" i="9" a="1"/>
  <c r="D54" i="9" a="1"/>
  <c r="R53" i="9" a="1"/>
  <c r="AJ52" i="9" a="1"/>
  <c r="BA51" i="9" a="1"/>
  <c r="O51" i="9" a="1"/>
  <c r="BB50" i="9" a="1"/>
  <c r="AK50" i="9" a="1"/>
  <c r="U50" i="9" a="1"/>
  <c r="E50" i="9" a="1"/>
  <c r="AV49" i="9" a="1"/>
  <c r="AF49" i="9" a="1"/>
  <c r="P49" i="9" a="1"/>
  <c r="BG48" i="9" a="1"/>
  <c r="AQ48" i="9" a="1"/>
  <c r="AA48" i="9" a="1"/>
  <c r="K48" i="9" a="1"/>
  <c r="BB47" i="9" a="1"/>
  <c r="AL47" i="9" a="1"/>
  <c r="AC61" i="9" a="1"/>
  <c r="AD56" i="9" a="1"/>
  <c r="D55" i="9" a="1"/>
  <c r="BF53" i="9" a="1"/>
  <c r="Q53" i="9" a="1"/>
  <c r="AH52" i="9" a="1"/>
  <c r="AV51" i="9" a="1"/>
  <c r="M51" i="9" a="1"/>
  <c r="BA50" i="9" a="1"/>
  <c r="AJ50" i="9" a="1"/>
  <c r="T50" i="9" a="1"/>
  <c r="D50" i="9" a="1"/>
  <c r="AU49" i="9" a="1"/>
  <c r="AE49" i="9" a="1"/>
  <c r="O49" i="9" a="1"/>
  <c r="BF48" i="9" a="1"/>
  <c r="AP48" i="9" a="1"/>
  <c r="Z48" i="9" a="1"/>
  <c r="J48" i="9" a="1"/>
  <c r="BA47" i="9" a="1"/>
  <c r="AK47" i="9" a="1"/>
  <c r="U47" i="9" a="1"/>
  <c r="E47" i="9" a="1"/>
  <c r="AV46" i="9" a="1"/>
  <c r="AF46" i="9" a="1"/>
  <c r="P46" i="9" a="1"/>
  <c r="F46" i="9" a="1"/>
  <c r="BE45" i="9" a="1"/>
  <c r="AW45" i="9" a="1"/>
  <c r="AO45" i="9" a="1"/>
  <c r="AG45" i="9" a="1"/>
  <c r="Y45" i="9" a="1"/>
  <c r="Q45" i="9" a="1"/>
  <c r="AH60" i="9" a="1"/>
  <c r="X56" i="9" a="1"/>
  <c r="BH54" i="9" a="1"/>
  <c r="BE53" i="9" a="1"/>
  <c r="O53" i="9" a="1"/>
  <c r="AC52" i="9" a="1"/>
  <c r="AU51" i="9" a="1"/>
  <c r="L51" i="9" a="1"/>
  <c r="AY50" i="9" a="1"/>
  <c r="AI50" i="9" a="1"/>
  <c r="S50" i="9" a="1"/>
  <c r="C50" i="9" a="1"/>
  <c r="AT49" i="9" a="1"/>
  <c r="AD49" i="9" a="1"/>
  <c r="N49" i="9" a="1"/>
  <c r="BE48" i="9" a="1"/>
  <c r="AO48" i="9" a="1"/>
  <c r="Y48" i="9" a="1"/>
  <c r="I48" i="9" a="1"/>
  <c r="AZ47" i="9" a="1"/>
  <c r="AJ47" i="9" a="1"/>
  <c r="T47" i="9" a="1"/>
  <c r="D47" i="9" a="1"/>
  <c r="AU46" i="9" a="1"/>
  <c r="AE46" i="9" a="1"/>
  <c r="O46" i="9" a="1"/>
  <c r="R60" i="9" a="1"/>
  <c r="N56" i="9" a="1"/>
  <c r="BC54" i="9" a="1"/>
  <c r="BC53" i="9" a="1"/>
  <c r="J53" i="9" a="1"/>
  <c r="AB52" i="9" a="1"/>
  <c r="AS51" i="9" a="1"/>
  <c r="K51" i="9" a="1"/>
  <c r="AX50" i="9" a="1"/>
  <c r="AH50" i="9" a="1"/>
  <c r="R50" i="9" a="1"/>
  <c r="BI49" i="9" a="1"/>
  <c r="AS49" i="9" a="1"/>
  <c r="AC49" i="9" a="1"/>
  <c r="M49" i="9" a="1"/>
  <c r="BD48" i="9" a="1"/>
  <c r="AN48" i="9" a="1"/>
  <c r="X48" i="9" a="1"/>
  <c r="H48" i="9" a="1"/>
  <c r="AY47" i="9" a="1"/>
  <c r="AI47" i="9" a="1"/>
  <c r="S47" i="9" a="1"/>
  <c r="C47" i="9" a="1"/>
  <c r="AT46" i="9" a="1"/>
  <c r="AD46" i="9" a="1"/>
  <c r="N46" i="9" a="1"/>
  <c r="E46" i="9" a="1"/>
  <c r="BD45" i="9" a="1"/>
  <c r="AV45" i="9" a="1"/>
  <c r="AN45" i="9" a="1"/>
  <c r="AF45" i="9" a="1"/>
  <c r="X45" i="9" a="1"/>
  <c r="P45" i="9" a="1"/>
  <c r="BI59" i="9" a="1"/>
  <c r="H56" i="9" a="1"/>
  <c r="AZ54" i="9" a="1"/>
  <c r="AX53" i="9" a="1"/>
  <c r="I53" i="9" a="1"/>
  <c r="Z52" i="9" a="1"/>
  <c r="AN51" i="9" a="1"/>
  <c r="H51" i="9" a="1"/>
  <c r="AW50" i="9" a="1"/>
  <c r="AG50" i="9" a="1"/>
  <c r="Q50" i="9" a="1"/>
  <c r="BH49" i="9" a="1"/>
  <c r="AR49" i="9" a="1"/>
  <c r="AB49" i="9" a="1"/>
  <c r="L49" i="9" a="1"/>
  <c r="BC48" i="9" a="1"/>
  <c r="AM48" i="9" a="1"/>
  <c r="W48" i="9" a="1"/>
  <c r="G48" i="9" a="1"/>
  <c r="AX47" i="9" a="1"/>
  <c r="AH47" i="9" a="1"/>
  <c r="R47" i="9" a="1"/>
  <c r="BI46" i="9" a="1"/>
  <c r="AS46" i="9" a="1"/>
  <c r="AC46" i="9" a="1"/>
  <c r="M46" i="9" a="1"/>
  <c r="AS59" i="9" a="1"/>
  <c r="BE55" i="9" a="1"/>
  <c r="AU54" i="9" a="1"/>
  <c r="AW53" i="9" a="1"/>
  <c r="G53" i="9" a="1"/>
  <c r="U52" i="9" a="1"/>
  <c r="AM51" i="9" a="1"/>
  <c r="G51" i="9" a="1"/>
  <c r="AV50" i="9" a="1"/>
  <c r="AF50" i="9" a="1"/>
  <c r="P50" i="9" a="1"/>
  <c r="BG49" i="9" a="1"/>
  <c r="AQ49" i="9" a="1"/>
  <c r="AA49" i="9" a="1"/>
  <c r="K49" i="9" a="1"/>
  <c r="BB48" i="9" a="1"/>
  <c r="AL48" i="9" a="1"/>
  <c r="V48" i="9" a="1"/>
  <c r="F48" i="9" a="1"/>
  <c r="AW47" i="9" a="1"/>
  <c r="AG47" i="9" a="1"/>
  <c r="Q47" i="9" a="1"/>
  <c r="BH46" i="9" a="1"/>
  <c r="AR46" i="9" a="1"/>
  <c r="AB46" i="9" a="1"/>
  <c r="D46" i="9" a="1"/>
  <c r="BC45" i="9" a="1"/>
  <c r="AU45" i="9" a="1"/>
  <c r="AM45" i="9" a="1"/>
  <c r="AE45" i="9" a="1"/>
  <c r="W45" i="9" a="1"/>
  <c r="O45" i="9" a="1"/>
  <c r="G45" i="9" a="1"/>
  <c r="BF44" i="9" a="1"/>
  <c r="AX44" i="9" a="1"/>
  <c r="AP44" i="9" a="1"/>
  <c r="AH44" i="9" a="1"/>
  <c r="Z44" i="9" a="1"/>
  <c r="R44" i="9" a="1"/>
  <c r="J44" i="9" a="1"/>
  <c r="BI43" i="9" a="1"/>
  <c r="BA43" i="9" a="1"/>
  <c r="AS43" i="9" a="1"/>
  <c r="AK43" i="9" a="1"/>
  <c r="AC43" i="9" a="1"/>
  <c r="U43" i="9" a="1"/>
  <c r="M43" i="9" a="1"/>
  <c r="E43" i="9" a="1"/>
  <c r="BD42" i="9" a="1"/>
  <c r="AV42" i="9" a="1"/>
  <c r="AN42" i="9" a="1"/>
  <c r="AF42" i="9" a="1"/>
  <c r="X42" i="9" a="1"/>
  <c r="P42" i="9" a="1"/>
  <c r="H42" i="9" a="1"/>
  <c r="AC59" i="9" a="1"/>
  <c r="AY55" i="9" a="1"/>
  <c r="AR54" i="9" a="1"/>
  <c r="AU53" i="9" a="1"/>
  <c r="BI52" i="9" a="1"/>
  <c r="T52" i="9" a="1"/>
  <c r="AK51" i="9" a="1"/>
  <c r="F51" i="9" a="1"/>
  <c r="AU50" i="9" a="1"/>
  <c r="AE50" i="9" a="1"/>
  <c r="O50" i="9" a="1"/>
  <c r="BF49" i="9" a="1"/>
  <c r="AP49" i="9" a="1"/>
  <c r="Z49" i="9" a="1"/>
  <c r="J49" i="9" a="1"/>
  <c r="BA48" i="9" a="1"/>
  <c r="AK48" i="9" a="1"/>
  <c r="U48" i="9" a="1"/>
  <c r="E48" i="9" a="1"/>
  <c r="AV47" i="9" a="1"/>
  <c r="AF47" i="9" a="1"/>
  <c r="P47" i="9" a="1"/>
  <c r="BG46" i="9" a="1"/>
  <c r="AQ46" i="9" a="1"/>
  <c r="AA46" i="9" a="1"/>
  <c r="L46" i="9" a="1"/>
  <c r="M59" i="9" a="1"/>
  <c r="AR55" i="9" a="1"/>
  <c r="AM54" i="9" a="1"/>
  <c r="AP53" i="9" a="1"/>
  <c r="BH52" i="9" a="1"/>
  <c r="R52" i="9" a="1"/>
  <c r="AF51" i="9" a="1"/>
  <c r="E51" i="9" a="1"/>
  <c r="AT50" i="9" a="1"/>
  <c r="AD50" i="9" a="1"/>
  <c r="N50" i="9" a="1"/>
  <c r="BE49" i="9" a="1"/>
  <c r="AO49" i="9" a="1"/>
  <c r="Y49" i="9" a="1"/>
  <c r="I49" i="9" a="1"/>
  <c r="AZ48" i="9" a="1"/>
  <c r="AJ48" i="9" a="1"/>
  <c r="T48" i="9" a="1"/>
  <c r="D48" i="9" a="1"/>
  <c r="AU47" i="9" a="1"/>
  <c r="AE47" i="9" a="1"/>
  <c r="O47" i="9" a="1"/>
  <c r="BF46" i="9" a="1"/>
  <c r="AP46" i="9" a="1"/>
  <c r="Z46" i="9" a="1"/>
  <c r="K46" i="9" a="1"/>
  <c r="C46" i="9" a="1"/>
  <c r="BB45" i="9" a="1"/>
  <c r="AT45" i="9" a="1"/>
  <c r="AL45" i="9" a="1"/>
  <c r="AD45" i="9" a="1"/>
  <c r="V45" i="9" a="1"/>
  <c r="N45" i="9" a="1"/>
  <c r="F45" i="9" a="1"/>
  <c r="BE44" i="9" a="1"/>
  <c r="AW44" i="9" a="1"/>
  <c r="AO44" i="9" a="1"/>
  <c r="AG44" i="9" a="1"/>
  <c r="Y44" i="9" a="1"/>
  <c r="Q44" i="9" a="1"/>
  <c r="I44" i="9" a="1"/>
  <c r="BH43" i="9" a="1"/>
  <c r="BD58" i="9" a="1"/>
  <c r="AO55" i="9" a="1"/>
  <c r="AJ54" i="9" a="1"/>
  <c r="AO53" i="9" a="1"/>
  <c r="BF52" i="9" a="1"/>
  <c r="M52" i="9" a="1"/>
  <c r="AE51" i="9" a="1"/>
  <c r="D51" i="9" a="1"/>
  <c r="AS50" i="9" a="1"/>
  <c r="AC50" i="9" a="1"/>
  <c r="M50" i="9" a="1"/>
  <c r="BD49" i="9" a="1"/>
  <c r="AN49" i="9" a="1"/>
  <c r="X49" i="9" a="1"/>
  <c r="H49" i="9" a="1"/>
  <c r="AY48" i="9" a="1"/>
  <c r="AI48" i="9" a="1"/>
  <c r="S48" i="9" a="1"/>
  <c r="C48" i="9" a="1"/>
  <c r="AT47" i="9" a="1"/>
  <c r="AD47" i="9" a="1"/>
  <c r="N47" i="9" a="1"/>
  <c r="BE46" i="9" a="1"/>
  <c r="AO46" i="9" a="1"/>
  <c r="Y46" i="9" a="1"/>
  <c r="AN58" i="9" a="1"/>
  <c r="AJ55" i="9" a="1"/>
  <c r="AE54" i="9" a="1"/>
  <c r="AM53" i="9" a="1"/>
  <c r="BA52" i="9" a="1"/>
  <c r="L52" i="9" a="1"/>
  <c r="AC51" i="9" a="1"/>
  <c r="C51" i="9" a="1"/>
  <c r="AR50" i="9" a="1"/>
  <c r="AB50" i="9" a="1"/>
  <c r="L50" i="9" a="1"/>
  <c r="BC49" i="9" a="1"/>
  <c r="AM49" i="9" a="1"/>
  <c r="W49" i="9" a="1"/>
  <c r="G49" i="9" a="1"/>
  <c r="AX48" i="9" a="1"/>
  <c r="AH48" i="9" a="1"/>
  <c r="R48" i="9" a="1"/>
  <c r="BI47" i="9" a="1"/>
  <c r="AS47" i="9" a="1"/>
  <c r="AC47" i="9" a="1"/>
  <c r="M47" i="9" a="1"/>
  <c r="BD46" i="9" a="1"/>
  <c r="AN46" i="9" a="1"/>
  <c r="X46" i="9" a="1"/>
  <c r="J46" i="9" a="1"/>
  <c r="BI45" i="9" a="1"/>
  <c r="BA45" i="9" a="1"/>
  <c r="AS45" i="9" a="1"/>
  <c r="AK45" i="9" a="1"/>
  <c r="AC45" i="9" a="1"/>
  <c r="U45" i="9" a="1"/>
  <c r="M45" i="9" a="1"/>
  <c r="E45" i="9" a="1"/>
  <c r="BD44" i="9" a="1"/>
  <c r="AV44" i="9" a="1"/>
  <c r="AN44" i="9" a="1"/>
  <c r="AF44" i="9" a="1"/>
  <c r="X44" i="9" a="1"/>
  <c r="P44" i="9" a="1"/>
  <c r="H44" i="9" a="1"/>
  <c r="BG43" i="9" a="1"/>
  <c r="AY43" i="9" a="1"/>
  <c r="X58" i="9" a="1"/>
  <c r="AG55" i="9" a="1"/>
  <c r="AB54" i="9" a="1"/>
  <c r="AH53" i="9" a="1"/>
  <c r="AZ52" i="9" a="1"/>
  <c r="J52" i="9" a="1"/>
  <c r="AA51" i="9" a="1"/>
  <c r="BI50" i="9" a="1"/>
  <c r="AY57" i="9" a="1"/>
  <c r="Y55" i="9" a="1"/>
  <c r="T54" i="9" a="1"/>
  <c r="AE53" i="9" a="1"/>
  <c r="AS52" i="9" a="1"/>
  <c r="D52" i="9" a="1"/>
  <c r="W51" i="9" a="1"/>
  <c r="BF50" i="9" a="1"/>
  <c r="AO50" i="9" a="1"/>
  <c r="Y50" i="9" a="1"/>
  <c r="I50" i="9" a="1"/>
  <c r="AZ49" i="9" a="1"/>
  <c r="AJ49" i="9" a="1"/>
  <c r="T49" i="9" a="1"/>
  <c r="D49" i="9" a="1"/>
  <c r="AU48" i="9" a="1"/>
  <c r="AE48" i="9" a="1"/>
  <c r="O48" i="9" a="1"/>
  <c r="BF47" i="9" a="1"/>
  <c r="AP47" i="9" a="1"/>
  <c r="Z47" i="9" a="1"/>
  <c r="J47" i="9" a="1"/>
  <c r="BA46" i="9" a="1"/>
  <c r="AK46" i="9" a="1"/>
  <c r="U46" i="9" a="1"/>
  <c r="AI57" i="9" a="1"/>
  <c r="T55" i="9" a="1"/>
  <c r="O54" i="9" a="1"/>
  <c r="Z53" i="9" a="1"/>
  <c r="AR52" i="9" a="1"/>
  <c r="BI51" i="9" a="1"/>
  <c r="U51" i="9" a="1"/>
  <c r="BE50" i="9" a="1"/>
  <c r="AN50" i="9" a="1"/>
  <c r="X50" i="9" a="1"/>
  <c r="H50" i="9" a="1"/>
  <c r="AY49" i="9" a="1"/>
  <c r="AI49" i="9" a="1"/>
  <c r="S49" i="9" a="1"/>
  <c r="C49" i="9" a="1"/>
  <c r="AT48" i="9" a="1"/>
  <c r="AD48" i="9" a="1"/>
  <c r="N48" i="9" a="1"/>
  <c r="BE47" i="9" a="1"/>
  <c r="AO47" i="9" a="1"/>
  <c r="Y47" i="9" a="1"/>
  <c r="I47" i="9" a="1"/>
  <c r="AZ46" i="9" a="1"/>
  <c r="AJ46" i="9" a="1"/>
  <c r="T46" i="9" a="1"/>
  <c r="H46" i="9" a="1"/>
  <c r="S57" i="9" a="1"/>
  <c r="Q55" i="9" a="1"/>
  <c r="L54" i="9" a="1"/>
  <c r="Y53" i="9" a="1"/>
  <c r="AP52" i="9" a="1"/>
  <c r="BD51" i="9" a="1"/>
  <c r="S51" i="9" a="1"/>
  <c r="BD50" i="9" a="1"/>
  <c r="AM50" i="9" a="1"/>
  <c r="W50" i="9" a="1"/>
  <c r="G50" i="9" a="1"/>
  <c r="AX49" i="9" a="1"/>
  <c r="AH49" i="9" a="1"/>
  <c r="R49" i="9" a="1"/>
  <c r="BI48" i="9" a="1"/>
  <c r="AS48" i="9" a="1"/>
  <c r="AC48" i="9" a="1"/>
  <c r="M48" i="9" a="1"/>
  <c r="BD47" i="9" a="1"/>
  <c r="AN47" i="9" a="1"/>
  <c r="X47" i="9" a="1"/>
  <c r="H47" i="9" a="1"/>
  <c r="AY46" i="9" a="1"/>
  <c r="AI46" i="9" a="1"/>
  <c r="S46" i="9" a="1"/>
  <c r="H58" i="9" a="1"/>
  <c r="AL49" i="9" a="1"/>
  <c r="AB47" i="9" a="1"/>
  <c r="I46" i="9" a="1"/>
  <c r="AI45" i="9" a="1"/>
  <c r="AR44" i="9" a="1"/>
  <c r="V44" i="9" a="1"/>
  <c r="AB43" i="9" a="1"/>
  <c r="O43" i="9" a="1"/>
  <c r="BG42" i="9" a="1"/>
  <c r="AS42" i="9" a="1"/>
  <c r="AD42" i="9" a="1"/>
  <c r="Q42" i="9" a="1"/>
  <c r="AJ41" i="9" a="1"/>
  <c r="W41" i="9" a="1"/>
  <c r="J41" i="9" a="1"/>
  <c r="AE40" i="9" a="1"/>
  <c r="R40" i="9" a="1"/>
  <c r="E40" i="9" a="1"/>
  <c r="Z39" i="9" a="1"/>
  <c r="M39" i="9" a="1"/>
  <c r="BG38" i="9" a="1"/>
  <c r="U38" i="9" a="1"/>
  <c r="H38" i="9" a="1"/>
  <c r="BD37" i="9" a="1"/>
  <c r="AR37" i="9" a="1"/>
  <c r="I37" i="9" a="1"/>
  <c r="AB55" i="9" a="1"/>
  <c r="AK49" i="9" a="1"/>
  <c r="AA47" i="9" a="1"/>
  <c r="D45" i="9" a="1"/>
  <c r="AQ44" i="9" a="1"/>
  <c r="BF43" i="9" a="1"/>
  <c r="AP43" i="9" a="1"/>
  <c r="AA43" i="9" a="1"/>
  <c r="N43" i="9" a="1"/>
  <c r="AR42" i="9" a="1"/>
  <c r="O42" i="9" a="1"/>
  <c r="BI41" i="9" a="1"/>
  <c r="AV41" i="9" a="1"/>
  <c r="AI41" i="9" a="1"/>
  <c r="V41" i="9" a="1"/>
  <c r="I41" i="9" a="1"/>
  <c r="BD40" i="9" a="1"/>
  <c r="W54" i="9" a="1"/>
  <c r="V49" i="9" a="1"/>
  <c r="V47" i="9" a="1"/>
  <c r="C45" i="9" a="1"/>
  <c r="T44" i="9" a="1"/>
  <c r="BE43" i="9" a="1"/>
  <c r="AO43" i="9" a="1"/>
  <c r="L43" i="9" a="1"/>
  <c r="BF42" i="9" a="1"/>
  <c r="AQ42" i="9" a="1"/>
  <c r="AC42" i="9" a="1"/>
  <c r="N42" i="9" a="1"/>
  <c r="BH41" i="9" a="1"/>
  <c r="AU41" i="9" a="1"/>
  <c r="AH41" i="9" a="1"/>
  <c r="AG53" i="9" a="1"/>
  <c r="U49" i="9" a="1"/>
  <c r="L47" i="9" a="1"/>
  <c r="BH45" i="9" a="1"/>
  <c r="AB45" i="9" a="1"/>
  <c r="AM44" i="9" a="1"/>
  <c r="S44" i="9" a="1"/>
  <c r="AN43" i="9" a="1"/>
  <c r="Z43" i="9" a="1"/>
  <c r="K43" i="9" a="1"/>
  <c r="BE42" i="9" a="1"/>
  <c r="AB42" i="9" a="1"/>
  <c r="BG41" i="9" a="1"/>
  <c r="AT41" i="9" a="1"/>
  <c r="AG41" i="9" a="1"/>
  <c r="U41" i="9" a="1"/>
  <c r="H41" i="9" a="1"/>
  <c r="BB40" i="9" a="1"/>
  <c r="AO40" i="9" a="1"/>
  <c r="AB40" i="9" a="1"/>
  <c r="P40" i="9" a="1"/>
  <c r="AX52" i="9" a="1"/>
  <c r="F49" i="9" a="1"/>
  <c r="K47" i="9" a="1"/>
  <c r="BG45" i="9" a="1"/>
  <c r="AA45" i="9" a="1"/>
  <c r="BH44" i="9" a="1"/>
  <c r="AL44" i="9" a="1"/>
  <c r="BC43" i="9" a="1"/>
  <c r="Y43" i="9" a="1"/>
  <c r="BC42" i="9" a="1"/>
  <c r="AP42" i="9" a="1"/>
  <c r="AA42" i="9" a="1"/>
  <c r="M42" i="9" a="1"/>
  <c r="BF41" i="9" a="1"/>
  <c r="T41" i="9" a="1"/>
  <c r="G41" i="9" a="1"/>
  <c r="BA40" i="9" a="1"/>
  <c r="O40" i="9" a="1"/>
  <c r="BI39" i="9" a="1"/>
  <c r="AV39" i="9" a="1"/>
  <c r="J39" i="9" a="1"/>
  <c r="BD38" i="9" a="1"/>
  <c r="AQ38" i="9" a="1"/>
  <c r="E52" i="9" a="1"/>
  <c r="E49" i="9" a="1"/>
  <c r="F47" i="9" a="1"/>
  <c r="BG44" i="9" a="1"/>
  <c r="O44" i="9" a="1"/>
  <c r="BB43" i="9" a="1"/>
  <c r="AM43" i="9" a="1"/>
  <c r="X43" i="9" a="1"/>
  <c r="J43" i="9" a="1"/>
  <c r="BB42" i="9" a="1"/>
  <c r="AO42" i="9" a="1"/>
  <c r="L42" i="9" a="1"/>
  <c r="BE41" i="9" a="1"/>
  <c r="AS41" i="9" a="1"/>
  <c r="AF41" i="9" a="1"/>
  <c r="S41" i="9" a="1"/>
  <c r="F41" i="9" a="1"/>
  <c r="AZ40" i="9" a="1"/>
  <c r="AN40" i="9" a="1"/>
  <c r="AA40" i="9" a="1"/>
  <c r="N40" i="9" a="1"/>
  <c r="BH39" i="9" a="1"/>
  <c r="AU39" i="9" a="1"/>
  <c r="X51" i="9" a="1"/>
  <c r="AW48" i="9" a="1"/>
  <c r="BC46" i="9" a="1"/>
  <c r="AJ44" i="9" a="1"/>
  <c r="N44" i="9" a="1"/>
  <c r="AZ43" i="9" a="1"/>
  <c r="AL43" i="9" a="1"/>
  <c r="I43" i="9" a="1"/>
  <c r="AM42" i="9" a="1"/>
  <c r="Z42" i="9" a="1"/>
  <c r="K42" i="9" a="1"/>
  <c r="AR41" i="9" a="1"/>
  <c r="AE41" i="9" a="1"/>
  <c r="R41" i="9" a="1"/>
  <c r="AM40" i="9" a="1"/>
  <c r="Z40" i="9" a="1"/>
  <c r="M40" i="9" a="1"/>
  <c r="AH39" i="9" a="1"/>
  <c r="U39" i="9" a="1"/>
  <c r="H39" i="9" a="1"/>
  <c r="AC38" i="9" a="1"/>
  <c r="P38" i="9" a="1"/>
  <c r="D38" i="9" a="1"/>
  <c r="AY37" i="9" a="1"/>
  <c r="AN37" i="9" a="1"/>
  <c r="AB37" i="9" a="1"/>
  <c r="BG50" i="9" a="1"/>
  <c r="AV48" i="9" a="1"/>
  <c r="BB46" i="9" a="1"/>
  <c r="AZ45" i="9" a="1"/>
  <c r="T45" i="9" a="1"/>
  <c r="BC44" i="9" a="1"/>
  <c r="AI44" i="9" a="1"/>
  <c r="AJ43" i="9" a="1"/>
  <c r="W43" i="9" a="1"/>
  <c r="H43" i="9" a="1"/>
  <c r="BA42" i="9" a="1"/>
  <c r="AL42" i="9" a="1"/>
  <c r="Y42" i="9" a="1"/>
  <c r="BD41" i="9" a="1"/>
  <c r="AQ41" i="9" a="1"/>
  <c r="AD41" i="9" a="1"/>
  <c r="Q41" i="9" a="1"/>
  <c r="E41" i="9" a="1"/>
  <c r="AY40" i="9" a="1"/>
  <c r="AL40" i="9" a="1"/>
  <c r="Y40" i="9" a="1"/>
  <c r="L40" i="9" a="1"/>
  <c r="BG39" i="9" a="1"/>
  <c r="AT39" i="9" a="1"/>
  <c r="AG39" i="9" a="1"/>
  <c r="T39" i="9" a="1"/>
  <c r="G39" i="9" a="1"/>
  <c r="BB38" i="9" a="1"/>
  <c r="AO38" i="9" a="1"/>
  <c r="AB38" i="9" a="1"/>
  <c r="O38" i="9" a="1"/>
  <c r="C38" i="9" a="1"/>
  <c r="AX37" i="9" a="1"/>
  <c r="AM37" i="9" a="1"/>
  <c r="AA37" i="9" a="1"/>
  <c r="P37" i="9" a="1"/>
  <c r="D37" i="9" a="1"/>
  <c r="BA36" i="9" a="1"/>
  <c r="AS36" i="9" a="1"/>
  <c r="AK36" i="9" a="1"/>
  <c r="AC36" i="9" a="1"/>
  <c r="U36" i="9" a="1"/>
  <c r="M36" i="9" a="1"/>
  <c r="E36" i="9" a="1"/>
  <c r="BD35" i="9" a="1"/>
  <c r="AV35" i="9" a="1"/>
  <c r="AN35" i="9" a="1"/>
  <c r="AF35" i="9" a="1"/>
  <c r="X35" i="9" a="1"/>
  <c r="P35" i="9" a="1"/>
  <c r="H35" i="9" a="1"/>
  <c r="BG34" i="9" a="1"/>
  <c r="AY34" i="9" a="1"/>
  <c r="AQ34" i="9" a="1"/>
  <c r="AI34" i="9" a="1"/>
  <c r="AA34" i="9" a="1"/>
  <c r="S34" i="9" a="1"/>
  <c r="AQ50" i="9" a="1"/>
  <c r="AG48" i="9" a="1"/>
  <c r="AW46" i="9" a="1"/>
  <c r="AY45" i="9" a="1"/>
  <c r="S45" i="9" a="1"/>
  <c r="BB44" i="9" a="1"/>
  <c r="L44" i="9" a="1"/>
  <c r="AX43" i="9" a="1"/>
  <c r="AI43" i="9" a="1"/>
  <c r="V43" i="9" a="1"/>
  <c r="AZ42" i="9" a="1"/>
  <c r="W42" i="9" a="1"/>
  <c r="J42" i="9" a="1"/>
  <c r="BC41" i="9" a="1"/>
  <c r="AP41" i="9" a="1"/>
  <c r="D41" i="9" a="1"/>
  <c r="AX40" i="9" a="1"/>
  <c r="AK40" i="9" a="1"/>
  <c r="BF39" i="9" a="1"/>
  <c r="AS39" i="9" a="1"/>
  <c r="AF39" i="9" a="1"/>
  <c r="BA38" i="9" a="1"/>
  <c r="AN38" i="9" a="1"/>
  <c r="AA38" i="9" a="1"/>
  <c r="BI37" i="9" a="1"/>
  <c r="AL37" i="9" a="1"/>
  <c r="Z37" i="9" a="1"/>
  <c r="O37" i="9" a="1"/>
  <c r="C37" i="9" a="1"/>
  <c r="AP50" i="9" a="1"/>
  <c r="AF48" i="9" a="1"/>
  <c r="AM46" i="9" a="1"/>
  <c r="AE44" i="9" a="1"/>
  <c r="K44" i="9" a="1"/>
  <c r="AW43" i="9" a="1"/>
  <c r="T43" i="9" a="1"/>
  <c r="G43" i="9" a="1"/>
  <c r="AY42" i="9" a="1"/>
  <c r="AK42" i="9" a="1"/>
  <c r="V42" i="9" a="1"/>
  <c r="I42" i="9" a="1"/>
  <c r="BB41" i="9" a="1"/>
  <c r="AO41" i="9" a="1"/>
  <c r="AC41" i="9" a="1"/>
  <c r="P41" i="9" a="1"/>
  <c r="C41" i="9" a="1"/>
  <c r="AA50" i="9" a="1"/>
  <c r="Q48" i="9" a="1"/>
  <c r="AL46" i="9" a="1"/>
  <c r="AZ44" i="9" a="1"/>
  <c r="AD44" i="9" a="1"/>
  <c r="AV43" i="9" a="1"/>
  <c r="AH43" i="9" a="1"/>
  <c r="S43" i="9" a="1"/>
  <c r="F43" i="9" a="1"/>
  <c r="AJ42" i="9" a="1"/>
  <c r="G42" i="9" a="1"/>
  <c r="AB41" i="9" a="1"/>
  <c r="O41" i="9" a="1"/>
  <c r="BI40" i="9" a="1"/>
  <c r="W40" i="9" a="1"/>
  <c r="J40" i="9" a="1"/>
  <c r="BD39" i="9" a="1"/>
  <c r="R39" i="9" a="1"/>
  <c r="E39" i="9" a="1"/>
  <c r="AY38" i="9" a="1"/>
  <c r="M38" i="9" a="1"/>
  <c r="BH37" i="9" a="1"/>
  <c r="Y37" i="9" a="1"/>
  <c r="M37" i="9" a="1"/>
  <c r="Z50" i="9" a="1"/>
  <c r="P48" i="9" a="1"/>
  <c r="AG46" i="9" a="1"/>
  <c r="AR45" i="9" a="1"/>
  <c r="L45" i="9" a="1"/>
  <c r="AY44" i="9" a="1"/>
  <c r="G44" i="9" a="1"/>
  <c r="AG43" i="9" a="1"/>
  <c r="D43" i="9" a="1"/>
  <c r="AX42" i="9" a="1"/>
  <c r="AI42" i="9" a="1"/>
  <c r="U42" i="9" a="1"/>
  <c r="F42" i="9" a="1"/>
  <c r="BA41" i="9" a="1"/>
  <c r="AN41" i="9" a="1"/>
  <c r="AA41" i="9" a="1"/>
  <c r="N41" i="9" a="1"/>
  <c r="BH40" i="9" a="1"/>
  <c r="AV40" i="9" a="1"/>
  <c r="AI40" i="9" a="1"/>
  <c r="V40" i="9" a="1"/>
  <c r="I40" i="9" a="1"/>
  <c r="K50" i="9" a="1"/>
  <c r="BH47" i="9" a="1"/>
  <c r="W46" i="9" a="1"/>
  <c r="AQ45" i="9" a="1"/>
  <c r="K45" i="9" a="1"/>
  <c r="AB44" i="9" a="1"/>
  <c r="F44" i="9" a="1"/>
  <c r="AU43" i="9" a="1"/>
  <c r="AF43" i="9" a="1"/>
  <c r="R43" i="9" a="1"/>
  <c r="C43" i="9" a="1"/>
  <c r="AW42" i="9" a="1"/>
  <c r="T42" i="9" a="1"/>
  <c r="AZ41" i="9" a="1"/>
  <c r="AM41" i="9" a="1"/>
  <c r="Z41" i="9" a="1"/>
  <c r="BA49" i="9" a="1"/>
  <c r="AQ47" i="9" a="1"/>
  <c r="AJ45" i="9" a="1"/>
  <c r="H45" i="9" a="1"/>
  <c r="W44" i="9" a="1"/>
  <c r="C44" i="9" a="1"/>
  <c r="AQ43" i="9" a="1"/>
  <c r="AD43" i="9" a="1"/>
  <c r="BH42" i="9" a="1"/>
  <c r="AE42" i="9" a="1"/>
  <c r="R42" i="9" a="1"/>
  <c r="C42" i="9" a="1"/>
  <c r="AW41" i="9" a="1"/>
  <c r="AK41" i="9" a="1"/>
  <c r="X41" i="9" a="1"/>
  <c r="K41" i="9" a="1"/>
  <c r="BE40" i="9" a="1"/>
  <c r="AR40" i="9" a="1"/>
  <c r="AF40" i="9" a="1"/>
  <c r="S40" i="9" a="1"/>
  <c r="F40" i="9" a="1"/>
  <c r="AZ39" i="9" a="1"/>
  <c r="AM39" i="9" a="1"/>
  <c r="AA39" i="9" a="1"/>
  <c r="N39" i="9" a="1"/>
  <c r="BH38" i="9" a="1"/>
  <c r="AU38" i="9" a="1"/>
  <c r="AH38" i="9" a="1"/>
  <c r="V38" i="9" a="1"/>
  <c r="I38" i="9" a="1"/>
  <c r="AG37" i="9" a="1"/>
  <c r="U37" i="9" a="1"/>
  <c r="BE36" i="9" a="1"/>
  <c r="AW36" i="9" a="1"/>
  <c r="AO36" i="9" a="1"/>
  <c r="AG36" i="9" a="1"/>
  <c r="Y36" i="9" a="1"/>
  <c r="Q36" i="9" a="1"/>
  <c r="I36" i="9" a="1"/>
  <c r="BH35" i="9" a="1"/>
  <c r="AZ35" i="9" a="1"/>
  <c r="AR35" i="9" a="1"/>
  <c r="AJ35" i="9" a="1"/>
  <c r="AB35" i="9" a="1"/>
  <c r="T35" i="9" a="1"/>
  <c r="L35" i="9" a="1"/>
  <c r="D35" i="9" a="1"/>
  <c r="BC34" i="9" a="1"/>
  <c r="AU34" i="9" a="1"/>
  <c r="AM34" i="9" a="1"/>
  <c r="AE34" i="9" a="1"/>
  <c r="W34" i="9" a="1"/>
  <c r="O34" i="9" a="1"/>
  <c r="G34" i="9" a="1"/>
  <c r="BF33" i="9" a="1"/>
  <c r="AX33" i="9" a="1"/>
  <c r="AP33" i="9" a="1"/>
  <c r="AH33" i="9" a="1"/>
  <c r="J50" i="9" a="1"/>
  <c r="AT43" i="9" a="1"/>
  <c r="AY41" i="9" a="1"/>
  <c r="AU40" i="9" a="1"/>
  <c r="AR39" i="9" a="1"/>
  <c r="W39" i="9" a="1"/>
  <c r="BF38" i="9" a="1"/>
  <c r="AJ38" i="9" a="1"/>
  <c r="Q38" i="9" a="1"/>
  <c r="BC37" i="9" a="1"/>
  <c r="AJ37" i="9" a="1"/>
  <c r="R37" i="9" a="1"/>
  <c r="BG36" i="9" a="1"/>
  <c r="AT36" i="9" a="1"/>
  <c r="AF36" i="9" a="1"/>
  <c r="S36" i="9" a="1"/>
  <c r="G36" i="9" a="1"/>
  <c r="BA35" i="9" a="1"/>
  <c r="AO35" i="9" a="1"/>
  <c r="AA35" i="9" a="1"/>
  <c r="N35" i="9" a="1"/>
  <c r="BB49" i="9" a="1"/>
  <c r="AR43" i="9" a="1"/>
  <c r="AX41" i="9" a="1"/>
  <c r="AT40" i="9" a="1"/>
  <c r="K40" i="9" a="1"/>
  <c r="AQ39" i="9" a="1"/>
  <c r="V39" i="9" a="1"/>
  <c r="AI38" i="9" a="1"/>
  <c r="N38" i="9" a="1"/>
  <c r="BB37" i="9" a="1"/>
  <c r="AI37" i="9" a="1"/>
  <c r="BG47" i="9" a="1"/>
  <c r="AL41" i="9" a="1"/>
  <c r="AS40" i="9" a="1"/>
  <c r="AP39" i="9" a="1"/>
  <c r="S39" i="9" a="1"/>
  <c r="BE38" i="9" a="1"/>
  <c r="AG38" i="9" a="1"/>
  <c r="L38" i="9" a="1"/>
  <c r="BA37" i="9" a="1"/>
  <c r="AH37" i="9" a="1"/>
  <c r="AR47" i="9" a="1"/>
  <c r="AE43" i="9" a="1"/>
  <c r="AQ40" i="9" a="1"/>
  <c r="H40" i="9" a="1"/>
  <c r="AO39" i="9" a="1"/>
  <c r="Q39" i="9" a="1"/>
  <c r="BC38" i="9" a="1"/>
  <c r="AF38" i="9" a="1"/>
  <c r="K38" i="9" a="1"/>
  <c r="N37" i="9" a="1"/>
  <c r="D36" i="9" a="1"/>
  <c r="BF34" i="9" a="1"/>
  <c r="H34" i="9" a="1"/>
  <c r="AF33" i="9" a="1"/>
  <c r="U33" i="9" a="1"/>
  <c r="BG32" i="9" a="1"/>
  <c r="AV32" i="9" a="1"/>
  <c r="AA32" i="9" a="1"/>
  <c r="P32" i="9" a="1"/>
  <c r="BB31" i="9" a="1"/>
  <c r="AQ31" i="9" a="1"/>
  <c r="V31" i="9" a="1"/>
  <c r="Q46" i="9" a="1"/>
  <c r="P43" i="9" a="1"/>
  <c r="AJ40" i="9" a="1"/>
  <c r="D40" i="9" a="1"/>
  <c r="AL39" i="9" a="1"/>
  <c r="O39" i="9" a="1"/>
  <c r="AX38" i="9" a="1"/>
  <c r="AW37" i="9" a="1"/>
  <c r="AE37" i="9" a="1"/>
  <c r="L37" i="9" a="1"/>
  <c r="AB36" i="9" a="1"/>
  <c r="AH40" i="9" a="1"/>
  <c r="AK39" i="9" a="1"/>
  <c r="AD38" i="9" a="1"/>
  <c r="G38" i="9" a="1"/>
  <c r="AV37" i="9" a="1"/>
  <c r="AD37" i="9" a="1"/>
  <c r="K37" i="9" a="1"/>
  <c r="BB36" i="9" a="1"/>
  <c r="AN36" i="9" a="1"/>
  <c r="AA36" i="9" a="1"/>
  <c r="O36" i="9" a="1"/>
  <c r="BI35" i="9" a="1"/>
  <c r="AW35" i="9" a="1"/>
  <c r="AI35" i="9" a="1"/>
  <c r="V35" i="9" a="1"/>
  <c r="J35" i="9" a="1"/>
  <c r="BD34" i="9" a="1"/>
  <c r="AR34" i="9" a="1"/>
  <c r="AD34" i="9" a="1"/>
  <c r="Q34" i="9" a="1"/>
  <c r="BA33" i="9" a="1"/>
  <c r="AO33" i="9" a="1"/>
  <c r="AD33" i="9" a="1"/>
  <c r="S33" i="9" a="1"/>
  <c r="BE32" i="9" a="1"/>
  <c r="AT32" i="9" a="1"/>
  <c r="Y32" i="9" a="1"/>
  <c r="N32" i="9" a="1"/>
  <c r="AZ31" i="9" a="1"/>
  <c r="AO31" i="9" a="1"/>
  <c r="T31" i="9" a="1"/>
  <c r="I31" i="9" a="1"/>
  <c r="AU30" i="9" a="1"/>
  <c r="AJ30" i="9" a="1"/>
  <c r="O30" i="9" a="1"/>
  <c r="D30" i="9" a="1"/>
  <c r="AP29" i="9" a="1"/>
  <c r="AG29" i="9" a="1"/>
  <c r="Y29" i="9" a="1"/>
  <c r="Q29" i="9" a="1"/>
  <c r="I29" i="9" a="1"/>
  <c r="BH28" i="9" a="1"/>
  <c r="AZ28" i="9" a="1"/>
  <c r="AR28" i="9" a="1"/>
  <c r="AJ28" i="9" a="1"/>
  <c r="BI42" i="9" a="1"/>
  <c r="AG40" i="9" a="1"/>
  <c r="C40" i="9" a="1"/>
  <c r="AJ39" i="9" a="1"/>
  <c r="L39" i="9" a="1"/>
  <c r="AW38" i="9" a="1"/>
  <c r="Z38" i="9" a="1"/>
  <c r="AU37" i="9" a="1"/>
  <c r="AC37" i="9" a="1"/>
  <c r="J37" i="9" a="1"/>
  <c r="AZ36" i="9" a="1"/>
  <c r="AU35" i="9" a="1"/>
  <c r="AU42" i="9" a="1"/>
  <c r="M41" i="9" a="1"/>
  <c r="BE39" i="9" a="1"/>
  <c r="AI39" i="9" a="1"/>
  <c r="AV38" i="9" a="1"/>
  <c r="Y38" i="9" a="1"/>
  <c r="F38" i="9" a="1"/>
  <c r="AT37" i="9" a="1"/>
  <c r="AY36" i="9" a="1"/>
  <c r="AM36" i="9" a="1"/>
  <c r="Z36" i="9" a="1"/>
  <c r="N36" i="9" a="1"/>
  <c r="BG35" i="9" a="1"/>
  <c r="AT35" i="9" a="1"/>
  <c r="AH35" i="9" a="1"/>
  <c r="U35" i="9" a="1"/>
  <c r="I35" i="9" a="1"/>
  <c r="BB34" i="9" a="1"/>
  <c r="AO34" i="9" a="1"/>
  <c r="AC34" i="9" a="1"/>
  <c r="P34" i="9" a="1"/>
  <c r="AN33" i="9" a="1"/>
  <c r="AB33" i="9" a="1"/>
  <c r="R33" i="9" a="1"/>
  <c r="BC32" i="9" a="1"/>
  <c r="AS32" i="9" a="1"/>
  <c r="W32" i="9" a="1"/>
  <c r="M32" i="9" a="1"/>
  <c r="AX31" i="9" a="1"/>
  <c r="AN31" i="9" a="1"/>
  <c r="R31" i="9" a="1"/>
  <c r="H31" i="9" a="1"/>
  <c r="AS30" i="9" a="1"/>
  <c r="AI30" i="9" a="1"/>
  <c r="M30" i="9" a="1"/>
  <c r="C30" i="9" a="1"/>
  <c r="AF29" i="9" a="1"/>
  <c r="X29" i="9" a="1"/>
  <c r="P29" i="9" a="1"/>
  <c r="H29" i="9" a="1"/>
  <c r="BG28" i="9" a="1"/>
  <c r="AY28" i="9" a="1"/>
  <c r="AQ28" i="9" a="1"/>
  <c r="AI28" i="9" a="1"/>
  <c r="AA28" i="9" a="1"/>
  <c r="S28" i="9" a="1"/>
  <c r="K28" i="9" a="1"/>
  <c r="C28" i="9" a="1"/>
  <c r="BB27" i="9" a="1"/>
  <c r="I45" i="9" a="1"/>
  <c r="AT42" i="9" a="1"/>
  <c r="L41" i="9" a="1"/>
  <c r="AD40" i="9" a="1"/>
  <c r="BC39" i="9" a="1"/>
  <c r="AE39" i="9" a="1"/>
  <c r="K39" i="9" a="1"/>
  <c r="AT38" i="9" a="1"/>
  <c r="X38" i="9" a="1"/>
  <c r="AS37" i="9" a="1"/>
  <c r="H37" i="9" a="1"/>
  <c r="AU44" i="9" a="1"/>
  <c r="AH42" i="9" a="1"/>
  <c r="AC40" i="9" a="1"/>
  <c r="AD39" i="9" a="1"/>
  <c r="I39" i="9" a="1"/>
  <c r="AS38" i="9" a="1"/>
  <c r="W38" i="9" a="1"/>
  <c r="E38" i="9" a="1"/>
  <c r="AQ37" i="9" a="1"/>
  <c r="G37" i="9" a="1"/>
  <c r="AX36" i="9" a="1"/>
  <c r="AL36" i="9" a="1"/>
  <c r="X36" i="9" a="1"/>
  <c r="K36" i="9" a="1"/>
  <c r="BF35" i="9" a="1"/>
  <c r="AS35" i="9" a="1"/>
  <c r="AG35" i="9" a="1"/>
  <c r="S35" i="9" a="1"/>
  <c r="AT44" i="9" a="1"/>
  <c r="AG42" i="9" a="1"/>
  <c r="X40" i="9" a="1"/>
  <c r="BB39" i="9" a="1"/>
  <c r="AC39" i="9" a="1"/>
  <c r="F39" i="9" a="1"/>
  <c r="AR38" i="9" a="1"/>
  <c r="AP37" i="9" a="1"/>
  <c r="X37" i="9" a="1"/>
  <c r="F37" i="9" a="1"/>
  <c r="AJ36" i="9" a="1"/>
  <c r="AE35" i="9" a="1"/>
  <c r="Z34" i="9" a="1"/>
  <c r="BI33" i="9" a="1"/>
  <c r="AW33" i="9" a="1"/>
  <c r="AL33" i="9" a="1"/>
  <c r="P33" i="9" a="1"/>
  <c r="E33" i="9" a="1"/>
  <c r="AQ32" i="9" a="1"/>
  <c r="AF32" i="9" a="1"/>
  <c r="K32" i="9" a="1"/>
  <c r="BG31" i="9" a="1"/>
  <c r="AL31" i="9" a="1"/>
  <c r="AA31" i="9" a="1"/>
  <c r="AA44" i="9" a="1"/>
  <c r="S42" i="9" a="1"/>
  <c r="BG40" i="9" a="1"/>
  <c r="U40" i="9" a="1"/>
  <c r="BA39" i="9" a="1"/>
  <c r="AB39" i="9" a="1"/>
  <c r="D39" i="9" a="1"/>
  <c r="AP38" i="9" a="1"/>
  <c r="T38" i="9" a="1"/>
  <c r="BG37" i="9" a="1"/>
  <c r="W37" i="9" a="1"/>
  <c r="BF40" i="9" a="1"/>
  <c r="T40" i="9" a="1"/>
  <c r="AY39" i="9" a="1"/>
  <c r="AM38" i="9" a="1"/>
  <c r="S38" i="9" a="1"/>
  <c r="BF37" i="9" a="1"/>
  <c r="AO37" i="9" a="1"/>
  <c r="V37" i="9" a="1"/>
  <c r="BI36" i="9" a="1"/>
  <c r="BC35" i="9" a="1"/>
  <c r="AX34" i="9" a="1"/>
  <c r="AV33" i="9" a="1"/>
  <c r="AJ33" i="9" a="1"/>
  <c r="Y33" i="9" a="1"/>
  <c r="O33" i="9" a="1"/>
  <c r="AZ32" i="9" a="1"/>
  <c r="AP32" i="9" a="1"/>
  <c r="T32" i="9" a="1"/>
  <c r="J32" i="9" a="1"/>
  <c r="AU31" i="9" a="1"/>
  <c r="AK31" i="9" a="1"/>
  <c r="O31" i="9" a="1"/>
  <c r="E31" i="9" a="1"/>
  <c r="AP30" i="9" a="1"/>
  <c r="AF30" i="9" a="1"/>
  <c r="J30" i="9" a="1"/>
  <c r="D44" i="9" a="1"/>
  <c r="D42" i="9" a="1"/>
  <c r="AW40" i="9" a="1"/>
  <c r="Q40" i="9" a="1"/>
  <c r="AW39" i="9" a="1"/>
  <c r="X39" i="9" a="1"/>
  <c r="BI38" i="9" a="1"/>
  <c r="AK38" i="9" a="1"/>
  <c r="BE37" i="9" a="1"/>
  <c r="AK37" i="9" a="1"/>
  <c r="S37" i="9" a="1"/>
  <c r="T36" i="9" a="1"/>
  <c r="O35" i="9" a="1"/>
  <c r="K34" i="9" a="1"/>
  <c r="AU33" i="9" a="1"/>
  <c r="AI33" i="9" a="1"/>
  <c r="X33" i="9" a="1"/>
  <c r="M33" i="9" a="1"/>
  <c r="AY32" i="9" a="1"/>
  <c r="AN32" i="9" a="1"/>
  <c r="S32" i="9" a="1"/>
  <c r="H32" i="9" a="1"/>
  <c r="AT31" i="9" a="1"/>
  <c r="AI31" i="9" a="1"/>
  <c r="N31" i="9" a="1"/>
  <c r="C31" i="9" a="1"/>
  <c r="AO30" i="9" a="1"/>
  <c r="AD30" i="9" a="1"/>
  <c r="I30" i="9" a="1"/>
  <c r="BE29" i="9" a="1"/>
  <c r="AK29" i="9" a="1"/>
  <c r="V46" i="9" a="1"/>
  <c r="AE38" i="9" a="1"/>
  <c r="AV36" i="9" a="1"/>
  <c r="P36" i="9" a="1"/>
  <c r="AQ35" i="9" a="1"/>
  <c r="R35" i="9" a="1"/>
  <c r="AH34" i="9" a="1"/>
  <c r="N34" i="9" a="1"/>
  <c r="BC33" i="9" a="1"/>
  <c r="BH32" i="9" a="1"/>
  <c r="I32" i="9" a="1"/>
  <c r="AY31" i="9" a="1"/>
  <c r="Q31" i="9" a="1"/>
  <c r="BI30" i="9" a="1"/>
  <c r="S30" i="9" a="1"/>
  <c r="E30" i="9" a="1"/>
  <c r="AY29" i="9" a="1"/>
  <c r="AB29" i="9" a="1"/>
  <c r="AV28" i="9" a="1"/>
  <c r="AL28" i="9" a="1"/>
  <c r="J28" i="9" a="1"/>
  <c r="BH27" i="9" a="1"/>
  <c r="AY27" i="9" a="1"/>
  <c r="AP27" i="9" a="1"/>
  <c r="Y27" i="9" a="1"/>
  <c r="H27" i="9" a="1"/>
  <c r="AX26" i="9" a="1"/>
  <c r="AG26" i="9" a="1"/>
  <c r="P26" i="9" a="1"/>
  <c r="BF25" i="9" a="1"/>
  <c r="AO25" i="9" a="1"/>
  <c r="AF25" i="9" a="1"/>
  <c r="O25" i="9" a="1"/>
  <c r="BE24" i="9" a="1"/>
  <c r="AN24" i="9" a="1"/>
  <c r="W24" i="9" a="1"/>
  <c r="F24" i="9" a="1"/>
  <c r="AV23" i="9" a="1"/>
  <c r="AE23" i="9" a="1"/>
  <c r="W23" i="9" a="1"/>
  <c r="O23" i="9" a="1"/>
  <c r="G23" i="9" a="1"/>
  <c r="BF22" i="9" a="1"/>
  <c r="AX22" i="9" a="1"/>
  <c r="AP22" i="9" a="1"/>
  <c r="AH22" i="9" a="1"/>
  <c r="Z22" i="9" a="1"/>
  <c r="R22" i="9" a="1"/>
  <c r="J22" i="9" a="1"/>
  <c r="BI21" i="9" a="1"/>
  <c r="BA21" i="9" a="1"/>
  <c r="AS21" i="9" a="1"/>
  <c r="AK21" i="9" a="1"/>
  <c r="AC21" i="9" a="1"/>
  <c r="U21" i="9" a="1"/>
  <c r="M21" i="9" a="1"/>
  <c r="E21" i="9" a="1"/>
  <c r="BD20" i="9" a="1"/>
  <c r="AV20" i="9" a="1"/>
  <c r="R38" i="9" a="1"/>
  <c r="AU36" i="9" a="1"/>
  <c r="L36" i="9" a="1"/>
  <c r="AP35" i="9" a="1"/>
  <c r="Q35" i="9" a="1"/>
  <c r="AG34" i="9" a="1"/>
  <c r="M34" i="9" a="1"/>
  <c r="BB33" i="9" a="1"/>
  <c r="Q33" i="9" a="1"/>
  <c r="Z32" i="9" a="1"/>
  <c r="G32" i="9" a="1"/>
  <c r="AG31" i="9" a="1"/>
  <c r="AV30" i="9" a="1"/>
  <c r="AG30" i="9" a="1"/>
  <c r="Q43" i="9" a="1"/>
  <c r="J38" i="9" a="1"/>
  <c r="AR36" i="9" a="1"/>
  <c r="J36" i="9" a="1"/>
  <c r="AM35" i="9" a="1"/>
  <c r="BA34" i="9" a="1"/>
  <c r="AF34" i="9" a="1"/>
  <c r="L34" i="9" a="1"/>
  <c r="AZ33" i="9" a="1"/>
  <c r="AG33" i="9" a="1"/>
  <c r="AO32" i="9" a="1"/>
  <c r="X32" i="9" a="1"/>
  <c r="AW31" i="9" a="1"/>
  <c r="AF31" i="9" a="1"/>
  <c r="P31" i="9" a="1"/>
  <c r="BH30" i="9" a="1"/>
  <c r="AT30" i="9" a="1"/>
  <c r="AW29" i="9" a="1"/>
  <c r="AA29" i="9" a="1"/>
  <c r="G29" i="9" a="1"/>
  <c r="AK28" i="9" a="1"/>
  <c r="R28" i="9" a="1"/>
  <c r="I28" i="9" a="1"/>
  <c r="BG27" i="9" a="1"/>
  <c r="AO27" i="9" a="1"/>
  <c r="X27" i="9" a="1"/>
  <c r="G27" i="9" a="1"/>
  <c r="AW26" i="9" a="1"/>
  <c r="AF26" i="9" a="1"/>
  <c r="O26" i="9" a="1"/>
  <c r="BE25" i="9" a="1"/>
  <c r="AV25" i="9" a="1"/>
  <c r="AE25" i="9" a="1"/>
  <c r="N25" i="9" a="1"/>
  <c r="BD24" i="9" a="1"/>
  <c r="AM24" i="9" a="1"/>
  <c r="V24" i="9" a="1"/>
  <c r="E24" i="9" a="1"/>
  <c r="AU23" i="9" a="1"/>
  <c r="AL23" i="9" a="1"/>
  <c r="AD23" i="9" a="1"/>
  <c r="V23" i="9" a="1"/>
  <c r="N23" i="9" a="1"/>
  <c r="F23" i="9" a="1"/>
  <c r="BE22" i="9" a="1"/>
  <c r="AW22" i="9" a="1"/>
  <c r="AO22" i="9" a="1"/>
  <c r="AG22" i="9" a="1"/>
  <c r="Y22" i="9" a="1"/>
  <c r="Q22" i="9" a="1"/>
  <c r="I22" i="9" a="1"/>
  <c r="BH21" i="9" a="1"/>
  <c r="E42" i="9" a="1"/>
  <c r="AQ36" i="9" a="1"/>
  <c r="H36" i="9" a="1"/>
  <c r="AL35" i="9" a="1"/>
  <c r="M35" i="9" a="1"/>
  <c r="AZ34" i="9" a="1"/>
  <c r="J34" i="9" a="1"/>
  <c r="AY33" i="9" a="1"/>
  <c r="BF32" i="9" a="1"/>
  <c r="AM32" i="9" a="1"/>
  <c r="F32" i="9" a="1"/>
  <c r="AV31" i="9" a="1"/>
  <c r="AE31" i="9" a="1"/>
  <c r="AE30" i="9" a="1"/>
  <c r="Q30" i="9" a="1"/>
  <c r="BI29" i="9" a="1"/>
  <c r="AV29" i="9" a="1"/>
  <c r="BD28" i="9" a="1"/>
  <c r="AT28" i="9" a="1"/>
  <c r="BF27" i="9" a="1"/>
  <c r="AW27" i="9" a="1"/>
  <c r="AF27" i="9" a="1"/>
  <c r="O27" i="9" a="1"/>
  <c r="BE26" i="9" a="1"/>
  <c r="AN26" i="9" a="1"/>
  <c r="W26" i="9" a="1"/>
  <c r="F26" i="9" a="1"/>
  <c r="BD25" i="9" a="1"/>
  <c r="AM25" i="9" a="1"/>
  <c r="V25" i="9" a="1"/>
  <c r="E25" i="9" a="1"/>
  <c r="Y41" i="9" a="1"/>
  <c r="AZ37" i="9" a="1"/>
  <c r="AP36" i="9" a="1"/>
  <c r="AK35" i="9" a="1"/>
  <c r="K35" i="9" a="1"/>
  <c r="AW34" i="9" a="1"/>
  <c r="I34" i="9" a="1"/>
  <c r="N33" i="9" a="1"/>
  <c r="BD32" i="9" a="1"/>
  <c r="V32" i="9" a="1"/>
  <c r="E32" i="9" a="1"/>
  <c r="AD31" i="9" a="1"/>
  <c r="BG30" i="9" a="1"/>
  <c r="AR30" i="9" a="1"/>
  <c r="AC30" i="9" a="1"/>
  <c r="AJ29" i="9" a="1"/>
  <c r="Z29" i="9" a="1"/>
  <c r="F29" i="9" a="1"/>
  <c r="BC28" i="9" a="1"/>
  <c r="Z28" i="9" a="1"/>
  <c r="Q28" i="9" a="1"/>
  <c r="H28" i="9" a="1"/>
  <c r="AN27" i="9" a="1"/>
  <c r="W27" i="9" a="1"/>
  <c r="F27" i="9" a="1"/>
  <c r="AV26" i="9" a="1"/>
  <c r="AE26" i="9" a="1"/>
  <c r="N26" i="9" a="1"/>
  <c r="E26" i="9" a="1"/>
  <c r="AU25" i="9" a="1"/>
  <c r="AD25" i="9" a="1"/>
  <c r="M25" i="9" a="1"/>
  <c r="BC24" i="9" a="1"/>
  <c r="AL24" i="9" a="1"/>
  <c r="U24" i="9" a="1"/>
  <c r="D24" i="9" a="1"/>
  <c r="BB23" i="9" a="1"/>
  <c r="AK23" i="9" a="1"/>
  <c r="AC23" i="9" a="1"/>
  <c r="U23" i="9" a="1"/>
  <c r="M23" i="9" a="1"/>
  <c r="E23" i="9" a="1"/>
  <c r="BD22" i="9" a="1"/>
  <c r="AV22" i="9" a="1"/>
  <c r="AN22" i="9" a="1"/>
  <c r="AF22" i="9" a="1"/>
  <c r="X22" i="9" a="1"/>
  <c r="P22" i="9" a="1"/>
  <c r="H22" i="9" a="1"/>
  <c r="BG21" i="9" a="1"/>
  <c r="AY21" i="9" a="1"/>
  <c r="AQ21" i="9" a="1"/>
  <c r="AI21" i="9" a="1"/>
  <c r="AA21" i="9" a="1"/>
  <c r="BC40" i="9" a="1"/>
  <c r="F36" i="9" a="1"/>
  <c r="AV34" i="9" a="1"/>
  <c r="AE33" i="9" a="1"/>
  <c r="L33" i="9" a="1"/>
  <c r="AL32" i="9" a="1"/>
  <c r="U32" i="9" a="1"/>
  <c r="D32" i="9" a="1"/>
  <c r="AC31" i="9" a="1"/>
  <c r="M31" i="9" a="1"/>
  <c r="BF30" i="9" a="1"/>
  <c r="P30" i="9" a="1"/>
  <c r="BH29" i="9" a="1"/>
  <c r="AU29" i="9" a="1"/>
  <c r="O29" i="9" a="1"/>
  <c r="AS28" i="9" a="1"/>
  <c r="G28" i="9" a="1"/>
  <c r="BE27" i="9" a="1"/>
  <c r="AV27" i="9" a="1"/>
  <c r="AE27" i="9" a="1"/>
  <c r="N27" i="9" a="1"/>
  <c r="BD26" i="9" a="1"/>
  <c r="AM26" i="9" a="1"/>
  <c r="V26" i="9" a="1"/>
  <c r="M26" i="9" a="1"/>
  <c r="BC25" i="9" a="1"/>
  <c r="AL25" i="9" a="1"/>
  <c r="U25" i="9" a="1"/>
  <c r="D25" i="9" a="1"/>
  <c r="AT24" i="9" a="1"/>
  <c r="AC24" i="9" a="1"/>
  <c r="L24" i="9" a="1"/>
  <c r="C24" i="9" a="1"/>
  <c r="AS23" i="9" a="1"/>
  <c r="AP40" i="9" a="1"/>
  <c r="AF37" i="9" a="1"/>
  <c r="AI36" i="9" a="1"/>
  <c r="C36" i="9" a="1"/>
  <c r="AB34" i="9" a="1"/>
  <c r="AC33" i="9" a="1"/>
  <c r="BB32" i="9" a="1"/>
  <c r="AK32" i="9" a="1"/>
  <c r="C32" i="9" a="1"/>
  <c r="AS31" i="9" a="1"/>
  <c r="AB31" i="9" a="1"/>
  <c r="L31" i="9" a="1"/>
  <c r="BE30" i="9" a="1"/>
  <c r="AQ30" i="9" a="1"/>
  <c r="AB30" i="9" a="1"/>
  <c r="N30" i="9" a="1"/>
  <c r="AT29" i="9" a="1"/>
  <c r="AI29" i="9" a="1"/>
  <c r="E29" i="9" a="1"/>
  <c r="BB28" i="9" a="1"/>
  <c r="AH28" i="9" a="1"/>
  <c r="Y28" i="9" a="1"/>
  <c r="P28" i="9" a="1"/>
  <c r="AM27" i="9" a="1"/>
  <c r="V27" i="9" a="1"/>
  <c r="E27" i="9" a="1"/>
  <c r="AU26" i="9" a="1"/>
  <c r="AD26" i="9" a="1"/>
  <c r="U26" i="9" a="1"/>
  <c r="D26" i="9" a="1"/>
  <c r="AT25" i="9" a="1"/>
  <c r="AC25" i="9" a="1"/>
  <c r="L25" i="9" a="1"/>
  <c r="BB24" i="9" a="1"/>
  <c r="AK24" i="9" a="1"/>
  <c r="T24" i="9" a="1"/>
  <c r="K24" i="9" a="1"/>
  <c r="BA23" i="9" a="1"/>
  <c r="AJ23" i="9" a="1"/>
  <c r="AB23" i="9" a="1"/>
  <c r="T23" i="9" a="1"/>
  <c r="L23" i="9" a="1"/>
  <c r="D23" i="9" a="1"/>
  <c r="BC22" i="9" a="1"/>
  <c r="AU22" i="9" a="1"/>
  <c r="AM22" i="9" a="1"/>
  <c r="AE22" i="9" a="1"/>
  <c r="W22" i="9" a="1"/>
  <c r="O22" i="9" a="1"/>
  <c r="G22" i="9" a="1"/>
  <c r="BF21" i="9" a="1"/>
  <c r="AX21" i="9" a="1"/>
  <c r="AP21" i="9" a="1"/>
  <c r="AH21" i="9" a="1"/>
  <c r="Z21" i="9" a="1"/>
  <c r="R21" i="9" a="1"/>
  <c r="J21" i="9" a="1"/>
  <c r="BI20" i="9" a="1"/>
  <c r="BA20" i="9" a="1"/>
  <c r="AS20" i="9" a="1"/>
  <c r="AK20" i="9" a="1"/>
  <c r="AC20" i="9" a="1"/>
  <c r="U20" i="9" a="1"/>
  <c r="M20" i="9" a="1"/>
  <c r="E20" i="9" a="1"/>
  <c r="BD19" i="9" a="1"/>
  <c r="AV19" i="9" a="1"/>
  <c r="AN19" i="9" a="1"/>
  <c r="AF19" i="9" a="1"/>
  <c r="T37" i="9" a="1"/>
  <c r="AH36" i="9" a="1"/>
  <c r="G35" i="9" a="1"/>
  <c r="AT34" i="9" a="1"/>
  <c r="Y34" i="9" a="1"/>
  <c r="F34" i="9" a="1"/>
  <c r="AT33" i="9" a="1"/>
  <c r="K33" i="9" a="1"/>
  <c r="BA32" i="9" a="1"/>
  <c r="AJ32" i="9" a="1"/>
  <c r="BI31" i="9" a="1"/>
  <c r="AR31" i="9" a="1"/>
  <c r="Z31" i="9" a="1"/>
  <c r="K31" i="9" a="1"/>
  <c r="BD30" i="9" a="1"/>
  <c r="BG29" i="9" a="1"/>
  <c r="AS29" i="9" a="1"/>
  <c r="N29" i="9" a="1"/>
  <c r="D29" i="9" a="1"/>
  <c r="O28" i="9" a="1"/>
  <c r="F28" i="9" a="1"/>
  <c r="BD27" i="9" a="1"/>
  <c r="AU27" i="9" a="1"/>
  <c r="AD27" i="9" a="1"/>
  <c r="M27" i="9" a="1"/>
  <c r="BC26" i="9" a="1"/>
  <c r="AL26" i="9" a="1"/>
  <c r="AC26" i="9" a="1"/>
  <c r="L26" i="9" a="1"/>
  <c r="BB25" i="9" a="1"/>
  <c r="AK25" i="9" a="1"/>
  <c r="T25" i="9" a="1"/>
  <c r="C25" i="9" a="1"/>
  <c r="AS24" i="9" a="1"/>
  <c r="AB24" i="9" a="1"/>
  <c r="S24" i="9" a="1"/>
  <c r="BI23" i="9" a="1"/>
  <c r="AR23" i="9" a="1"/>
  <c r="G40" i="9" a="1"/>
  <c r="Q37" i="9" a="1"/>
  <c r="AD35" i="9" a="1"/>
  <c r="F35" i="9" a="1"/>
  <c r="AS34" i="9" a="1"/>
  <c r="X34" i="9" a="1"/>
  <c r="E34" i="9" a="1"/>
  <c r="AS33" i="9" a="1"/>
  <c r="AA33" i="9" a="1"/>
  <c r="J33" i="9" a="1"/>
  <c r="AI32" i="9" a="1"/>
  <c r="R32" i="9" a="1"/>
  <c r="BH31" i="9" a="1"/>
  <c r="AP31" i="9" a="1"/>
  <c r="Y31" i="9" a="1"/>
  <c r="J31" i="9" a="1"/>
  <c r="BC30" i="9" a="1"/>
  <c r="AA30" i="9" a="1"/>
  <c r="L30" i="9" a="1"/>
  <c r="BF29" i="9" a="1"/>
  <c r="AH29" i="9" a="1"/>
  <c r="W29" i="9" a="1"/>
  <c r="BA28" i="9" a="1"/>
  <c r="AG28" i="9" a="1"/>
  <c r="X28" i="9" a="1"/>
  <c r="AL27" i="9" a="1"/>
  <c r="U27" i="9" a="1"/>
  <c r="D27" i="9" a="1"/>
  <c r="AT26" i="9" a="1"/>
  <c r="AK26" i="9" a="1"/>
  <c r="T26" i="9" a="1"/>
  <c r="C26" i="9" a="1"/>
  <c r="AS25" i="9" a="1"/>
  <c r="AB25" i="9" a="1"/>
  <c r="K25" i="9" a="1"/>
  <c r="BA24" i="9" a="1"/>
  <c r="AJ24" i="9" a="1"/>
  <c r="AA24" i="9" a="1"/>
  <c r="J24" i="9" a="1"/>
  <c r="AZ23" i="9" a="1"/>
  <c r="AI23" i="9" a="1"/>
  <c r="AA23" i="9" a="1"/>
  <c r="S23" i="9" a="1"/>
  <c r="AX39" i="9" a="1"/>
  <c r="AE36" i="9" a="1"/>
  <c r="BE35" i="9" a="1"/>
  <c r="AC35" i="9" a="1"/>
  <c r="E35" i="9" a="1"/>
  <c r="V34" i="9" a="1"/>
  <c r="D34" i="9" a="1"/>
  <c r="AR33" i="9" a="1"/>
  <c r="Z33" i="9" a="1"/>
  <c r="I33" i="9" a="1"/>
  <c r="AH32" i="9" a="1"/>
  <c r="Q32" i="9" a="1"/>
  <c r="BF31" i="9" a="1"/>
  <c r="X31" i="9" a="1"/>
  <c r="BB30" i="9" a="1"/>
  <c r="AN30" i="9" a="1"/>
  <c r="Z30" i="9" a="1"/>
  <c r="BD29" i="9" a="1"/>
  <c r="AR29" i="9" a="1"/>
  <c r="M29" i="9" a="1"/>
  <c r="C29" i="9" a="1"/>
  <c r="AP28" i="9" a="1"/>
  <c r="W28" i="9" a="1"/>
  <c r="N28" i="9" a="1"/>
  <c r="E28" i="9" a="1"/>
  <c r="BC27" i="9" a="1"/>
  <c r="AT27" i="9" a="1"/>
  <c r="AC27" i="9" a="1"/>
  <c r="L27" i="9" a="1"/>
  <c r="BB26" i="9" a="1"/>
  <c r="AS26" i="9" a="1"/>
  <c r="AB26" i="9" a="1"/>
  <c r="K26" i="9" a="1"/>
  <c r="BA25" i="9" a="1"/>
  <c r="AJ25" i="9" a="1"/>
  <c r="S25" i="9" a="1"/>
  <c r="BI24" i="9" a="1"/>
  <c r="AR24" i="9" a="1"/>
  <c r="AI24" i="9" a="1"/>
  <c r="R24" i="9" a="1"/>
  <c r="BH23" i="9" a="1"/>
  <c r="AQ23" i="9" a="1"/>
  <c r="AN39" i="9" a="1"/>
  <c r="E37" i="9" a="1"/>
  <c r="AD36" i="9" a="1"/>
  <c r="BB35" i="9" a="1"/>
  <c r="C35" i="9" a="1"/>
  <c r="AP34" i="9" a="1"/>
  <c r="C34" i="9" a="1"/>
  <c r="AQ33" i="9" a="1"/>
  <c r="H33" i="9" a="1"/>
  <c r="AX32" i="9" a="1"/>
  <c r="AG32" i="9" a="1"/>
  <c r="O32" i="9" a="1"/>
  <c r="BE31" i="9" a="1"/>
  <c r="W31" i="9" a="1"/>
  <c r="BA30" i="9" a="1"/>
  <c r="AM30" i="9" a="1"/>
  <c r="Y30" i="9" a="1"/>
  <c r="K30" i="9" a="1"/>
  <c r="V29" i="9" a="1"/>
  <c r="L29" i="9" a="1"/>
  <c r="AF28" i="9" a="1"/>
  <c r="AK27" i="9" a="1"/>
  <c r="T27" i="9" a="1"/>
  <c r="C27" i="9" a="1"/>
  <c r="BA26" i="9" a="1"/>
  <c r="AJ26" i="9" a="1"/>
  <c r="S26" i="9" a="1"/>
  <c r="BI25" i="9" a="1"/>
  <c r="AR25" i="9" a="1"/>
  <c r="AA25" i="9" a="1"/>
  <c r="J25" i="9" a="1"/>
  <c r="AZ24" i="9" a="1"/>
  <c r="AQ24" i="9" a="1"/>
  <c r="Z24" i="9" a="1"/>
  <c r="I24" i="9" a="1"/>
  <c r="AY23" i="9" a="1"/>
  <c r="AH23" i="9" a="1"/>
  <c r="Z23" i="9" a="1"/>
  <c r="R23" i="9" a="1"/>
  <c r="J23" i="9" a="1"/>
  <c r="BI22" i="9" a="1"/>
  <c r="BA22" i="9" a="1"/>
  <c r="AS22" i="9" a="1"/>
  <c r="AK22" i="9" a="1"/>
  <c r="AC22" i="9" a="1"/>
  <c r="U22" i="9" a="1"/>
  <c r="M22" i="9" a="1"/>
  <c r="E22" i="9" a="1"/>
  <c r="BD21" i="9" a="1"/>
  <c r="AV21" i="9" a="1"/>
  <c r="AN21" i="9" a="1"/>
  <c r="AF21" i="9" a="1"/>
  <c r="X21" i="9" a="1"/>
  <c r="P21" i="9" a="1"/>
  <c r="H21" i="9" a="1"/>
  <c r="BG20" i="9" a="1"/>
  <c r="AY20" i="9" a="1"/>
  <c r="AQ20" i="9" a="1"/>
  <c r="AI20" i="9" a="1"/>
  <c r="AA20" i="9" a="1"/>
  <c r="S20" i="9" a="1"/>
  <c r="K20" i="9" a="1"/>
  <c r="C20" i="9" a="1"/>
  <c r="BB19" i="9" a="1"/>
  <c r="AT19" i="9" a="1"/>
  <c r="AL19" i="9" a="1"/>
  <c r="AD19" i="9" a="1"/>
  <c r="V19" i="9" a="1"/>
  <c r="N19" i="9" a="1"/>
  <c r="F19" i="9" a="1"/>
  <c r="BE18" i="9" a="1"/>
  <c r="AW18" i="9" a="1"/>
  <c r="AO18" i="9" a="1"/>
  <c r="AG18" i="9" a="1"/>
  <c r="Y18" i="9" a="1"/>
  <c r="Y39" i="9" a="1"/>
  <c r="BH36" i="9" a="1"/>
  <c r="Z35" i="9" a="1"/>
  <c r="BI34" i="9" a="1"/>
  <c r="U34" i="9" a="1"/>
  <c r="BH33" i="9" a="1"/>
  <c r="G33" i="9" a="1"/>
  <c r="AW32" i="9" a="1"/>
  <c r="AE32" i="9" a="1"/>
  <c r="BD31" i="9" a="1"/>
  <c r="AM31" i="9" a="1"/>
  <c r="G31" i="9" a="1"/>
  <c r="AZ30" i="9" a="1"/>
  <c r="AL30" i="9" a="1"/>
  <c r="X30" i="9" a="1"/>
  <c r="BC29" i="9" a="1"/>
  <c r="AQ29" i="9" a="1"/>
  <c r="AE29" i="9" a="1"/>
  <c r="BI28" i="9" a="1"/>
  <c r="AO28" i="9" a="1"/>
  <c r="AE28" i="9" a="1"/>
  <c r="V28" i="9" a="1"/>
  <c r="M28" i="9" a="1"/>
  <c r="D28" i="9" a="1"/>
  <c r="AS27" i="9" a="1"/>
  <c r="AB27" i="9" a="1"/>
  <c r="K27" i="9" a="1"/>
  <c r="BI26" i="9" a="1"/>
  <c r="AR26" i="9" a="1"/>
  <c r="AA26" i="9" a="1"/>
  <c r="J26" i="9" a="1"/>
  <c r="AZ25" i="9" a="1"/>
  <c r="AI25" i="9" a="1"/>
  <c r="R25" i="9" a="1"/>
  <c r="BH24" i="9" a="1"/>
  <c r="AY24" i="9" a="1"/>
  <c r="AH24" i="9" a="1"/>
  <c r="Q24" i="9" a="1"/>
  <c r="BG23" i="9" a="1"/>
  <c r="AP23" i="9" a="1"/>
  <c r="P39" i="9" a="1"/>
  <c r="BF36" i="9" a="1"/>
  <c r="W36" i="9" a="1"/>
  <c r="AY35" i="9" a="1"/>
  <c r="Y35" i="9" a="1"/>
  <c r="AN34" i="9" a="1"/>
  <c r="T34" i="9" a="1"/>
  <c r="BG33" i="9" a="1"/>
  <c r="W33" i="9" a="1"/>
  <c r="F33" i="9" a="1"/>
  <c r="AU32" i="9" a="1"/>
  <c r="AD32" i="9" a="1"/>
  <c r="BC31" i="9" a="1"/>
  <c r="AY30" i="9" a="1"/>
  <c r="AK30" i="9" a="1"/>
  <c r="W30" i="9" a="1"/>
  <c r="AO29" i="9" a="1"/>
  <c r="U29" i="9" a="1"/>
  <c r="K29" i="9" a="1"/>
  <c r="AX28" i="9" a="1"/>
  <c r="BA27" i="9" a="1"/>
  <c r="AJ27" i="9" a="1"/>
  <c r="S27" i="9" a="1"/>
  <c r="J27" i="9" a="1"/>
  <c r="AZ26" i="9" a="1"/>
  <c r="AI26" i="9" a="1"/>
  <c r="R26" i="9" a="1"/>
  <c r="BH25" i="9" a="1"/>
  <c r="AQ25" i="9" a="1"/>
  <c r="Z25" i="9" a="1"/>
  <c r="I25" i="9" a="1"/>
  <c r="BG24" i="9" a="1"/>
  <c r="AP24" i="9" a="1"/>
  <c r="Y24" i="9" a="1"/>
  <c r="H24" i="9" a="1"/>
  <c r="AX23" i="9" a="1"/>
  <c r="AG23" i="9" a="1"/>
  <c r="Y23" i="9" a="1"/>
  <c r="Q23" i="9" a="1"/>
  <c r="I23" i="9" a="1"/>
  <c r="BH22" i="9" a="1"/>
  <c r="AZ22" i="9" a="1"/>
  <c r="AR22" i="9" a="1"/>
  <c r="AJ22" i="9" a="1"/>
  <c r="AB22" i="9" a="1"/>
  <c r="T22" i="9" a="1"/>
  <c r="L22" i="9" a="1"/>
  <c r="D22" i="9" a="1"/>
  <c r="BC21" i="9" a="1"/>
  <c r="AU21" i="9" a="1"/>
  <c r="AM21" i="9" a="1"/>
  <c r="AE21" i="9" a="1"/>
  <c r="W21" i="9" a="1"/>
  <c r="O21" i="9" a="1"/>
  <c r="G21" i="9" a="1"/>
  <c r="BF20" i="9" a="1"/>
  <c r="AX20" i="9" a="1"/>
  <c r="AL38" i="9" a="1"/>
  <c r="R36" i="9" a="1"/>
  <c r="AJ34" i="9" a="1"/>
  <c r="BD33" i="9" a="1"/>
  <c r="AK33" i="9" a="1"/>
  <c r="BI32" i="9" a="1"/>
  <c r="AR32" i="9" a="1"/>
  <c r="BA31" i="9" a="1"/>
  <c r="AH31" i="9" a="1"/>
  <c r="D31" i="9" a="1"/>
  <c r="AW30" i="9" a="1"/>
  <c r="AH30" i="9" a="1"/>
  <c r="T30" i="9" a="1"/>
  <c r="F30" i="9" a="1"/>
  <c r="AZ29" i="9" a="1"/>
  <c r="AM29" i="9" a="1"/>
  <c r="AC29" i="9" a="1"/>
  <c r="S29" i="9" a="1"/>
  <c r="BF28" i="9" a="1"/>
  <c r="AC28" i="9" a="1"/>
  <c r="T28" i="9" a="1"/>
  <c r="AQ27" i="9" a="1"/>
  <c r="AH27" i="9" a="1"/>
  <c r="Q27" i="9" a="1"/>
  <c r="BG26" i="9" a="1"/>
  <c r="AP26" i="9" a="1"/>
  <c r="Y26" i="9" a="1"/>
  <c r="H26" i="9" a="1"/>
  <c r="AX25" i="9" a="1"/>
  <c r="AG25" i="9" a="1"/>
  <c r="X25" i="9" a="1"/>
  <c r="G25" i="9" a="1"/>
  <c r="AW24" i="9" a="1"/>
  <c r="AF24" i="9" a="1"/>
  <c r="O24" i="9" a="1"/>
  <c r="BE23" i="9" a="1"/>
  <c r="AN23" i="9" a="1"/>
  <c r="C39" i="9" a="1"/>
  <c r="BE33" i="9" a="1"/>
  <c r="BB29" i="9" a="1"/>
  <c r="R27" i="9" a="1"/>
  <c r="AH26" i="9" a="1"/>
  <c r="AW25" i="9" a="1"/>
  <c r="AY22" i="9" a="1"/>
  <c r="Q21" i="9" a="1"/>
  <c r="BE20" i="9" a="1"/>
  <c r="AN20" i="9" a="1"/>
  <c r="L20" i="9" a="1"/>
  <c r="AB19" i="9" a="1"/>
  <c r="P19" i="9" a="1"/>
  <c r="C19" i="9" a="1"/>
  <c r="AY18" i="9" a="1"/>
  <c r="AM18" i="9" a="1"/>
  <c r="AB18" i="9" a="1"/>
  <c r="P18" i="9" a="1"/>
  <c r="BB17" i="9" a="1"/>
  <c r="AQ17" i="9" a="1"/>
  <c r="V17" i="9" a="1"/>
  <c r="K17" i="9" a="1"/>
  <c r="AW16" i="9" a="1"/>
  <c r="AL16" i="9" a="1"/>
  <c r="Q16" i="9" a="1"/>
  <c r="F16" i="9" a="1"/>
  <c r="AR15" i="9" a="1"/>
  <c r="AG15" i="9" a="1"/>
  <c r="L15" i="9" a="1"/>
  <c r="BH14" i="9" a="1"/>
  <c r="AM14" i="9" a="1"/>
  <c r="J14" i="9" a="1"/>
  <c r="AZ38" i="9" a="1"/>
  <c r="AJ31" i="9" a="1"/>
  <c r="BA29" i="9" a="1"/>
  <c r="BE28" i="9" a="1"/>
  <c r="BF24" i="9" a="1"/>
  <c r="X24" i="9" a="1"/>
  <c r="AW23" i="9" a="1"/>
  <c r="P23" i="9" a="1"/>
  <c r="BE21" i="9" a="1"/>
  <c r="AJ21" i="9" a="1"/>
  <c r="Y20" i="9" a="1"/>
  <c r="J20" i="9" a="1"/>
  <c r="BD36" i="9" a="1"/>
  <c r="U31" i="9" a="1"/>
  <c r="AX29" i="9" a="1"/>
  <c r="BI27" i="9" a="1"/>
  <c r="P27" i="9" a="1"/>
  <c r="Z26" i="9" a="1"/>
  <c r="AP25" i="9" a="1"/>
  <c r="V22" i="9" a="1"/>
  <c r="N21" i="9" a="1"/>
  <c r="BC20" i="9" a="1"/>
  <c r="AM20" i="9" a="1"/>
  <c r="X20" i="9" a="1"/>
  <c r="BC19" i="9" a="1"/>
  <c r="M19" i="9" a="1"/>
  <c r="BI18" i="9" a="1"/>
  <c r="Z18" i="9" a="1"/>
  <c r="O18" i="9" a="1"/>
  <c r="AZ17" i="9" a="1"/>
  <c r="AP17" i="9" a="1"/>
  <c r="T17" i="9" a="1"/>
  <c r="J17" i="9" a="1"/>
  <c r="BC36" i="9" a="1"/>
  <c r="AM33" i="9" a="1"/>
  <c r="S31" i="9" a="1"/>
  <c r="AN29" i="9" a="1"/>
  <c r="AW28" i="9" a="1"/>
  <c r="AN25" i="9" a="1"/>
  <c r="AT23" i="9" a="1"/>
  <c r="AT22" i="9" a="1"/>
  <c r="BB21" i="9" a="1"/>
  <c r="AG21" i="9" a="1"/>
  <c r="I20" i="9" a="1"/>
  <c r="BA19" i="9" a="1"/>
  <c r="AO19" i="9" a="1"/>
  <c r="Z19" i="9" a="1"/>
  <c r="AV18" i="9" a="1"/>
  <c r="AK18" i="9" a="1"/>
  <c r="V36" i="9" a="1"/>
  <c r="V33" i="9" a="1"/>
  <c r="F31" i="9" a="1"/>
  <c r="AU28" i="9" a="1"/>
  <c r="I27" i="9" a="1"/>
  <c r="X26" i="9" a="1"/>
  <c r="AH25" i="9" a="1"/>
  <c r="AX24" i="9" a="1"/>
  <c r="P24" i="9" a="1"/>
  <c r="AO23" i="9" a="1"/>
  <c r="K23" i="9" a="1"/>
  <c r="S22" i="9" a="1"/>
  <c r="L21" i="9" a="1"/>
  <c r="BB20" i="9" a="1"/>
  <c r="AL20" i="9" a="1"/>
  <c r="W20" i="9" a="1"/>
  <c r="H20" i="9" a="1"/>
  <c r="AM19" i="9" a="1"/>
  <c r="L19" i="9" a="1"/>
  <c r="BH18" i="9" a="1"/>
  <c r="X18" i="9" a="1"/>
  <c r="C18" i="9" a="1"/>
  <c r="AY17" i="9" a="1"/>
  <c r="AD17" i="9" a="1"/>
  <c r="S17" i="9" a="1"/>
  <c r="BE16" i="9" a="1"/>
  <c r="AT16" i="9" a="1"/>
  <c r="Y16" i="9" a="1"/>
  <c r="N16" i="9" a="1"/>
  <c r="AZ15" i="9" a="1"/>
  <c r="AO15" i="9" a="1"/>
  <c r="T15" i="9" a="1"/>
  <c r="I15" i="9" a="1"/>
  <c r="AU14" i="9" a="1"/>
  <c r="AJ14" i="9" a="1"/>
  <c r="Z14" i="9" a="1"/>
  <c r="Q14" i="9" a="1"/>
  <c r="H14" i="9" a="1"/>
  <c r="U13" i="9" a="1"/>
  <c r="L13" i="9" a="1"/>
  <c r="C13" i="9" a="1"/>
  <c r="P12" i="9" a="1"/>
  <c r="G12" i="9" a="1"/>
  <c r="BE11" i="9" a="1"/>
  <c r="T33" i="9" a="1"/>
  <c r="AL29" i="9" a="1"/>
  <c r="AN28" i="9" a="1"/>
  <c r="AZ27" i="9" a="1"/>
  <c r="AQ22" i="9" a="1"/>
  <c r="AZ21" i="9" a="1"/>
  <c r="AD21" i="9" a="1"/>
  <c r="AZ20" i="9" a="1"/>
  <c r="AJ20" i="9" a="1"/>
  <c r="AZ19" i="9" a="1"/>
  <c r="AK19" i="9" a="1"/>
  <c r="Y19" i="9" a="1"/>
  <c r="K19" i="9" a="1"/>
  <c r="BG18" i="9" a="1"/>
  <c r="AU18" i="9" a="1"/>
  <c r="AJ18" i="9" a="1"/>
  <c r="M18" i="9" a="1"/>
  <c r="BI17" i="9" a="1"/>
  <c r="AN17" i="9" a="1"/>
  <c r="AX35" i="9" a="1"/>
  <c r="D33" i="9" a="1"/>
  <c r="AX30" i="9" a="1"/>
  <c r="AD29" i="9" a="1"/>
  <c r="AM28" i="9" a="1"/>
  <c r="AX27" i="9" a="1"/>
  <c r="BH26" i="9" a="1"/>
  <c r="Q26" i="9" a="1"/>
  <c r="AV24" i="9" a="1"/>
  <c r="N24" i="9" a="1"/>
  <c r="AM23" i="9" a="1"/>
  <c r="H23" i="9" a="1"/>
  <c r="K21" i="9" a="1"/>
  <c r="AH20" i="9" a="1"/>
  <c r="V20" i="9" a="1"/>
  <c r="G20" i="9" a="1"/>
  <c r="AY19" i="9" a="1"/>
  <c r="X19" i="9" a="1"/>
  <c r="BF18" i="9" a="1"/>
  <c r="AT18" i="9" a="1"/>
  <c r="AI18" i="9" a="1"/>
  <c r="W18" i="9" a="1"/>
  <c r="BH17" i="9" a="1"/>
  <c r="AX17" i="9" a="1"/>
  <c r="AB17" i="9" a="1"/>
  <c r="R17" i="9" a="1"/>
  <c r="BC16" i="9" a="1"/>
  <c r="AS16" i="9" a="1"/>
  <c r="W16" i="9" a="1"/>
  <c r="M16" i="9" a="1"/>
  <c r="AX15" i="9" a="1"/>
  <c r="AN15" i="9" a="1"/>
  <c r="R15" i="9" a="1"/>
  <c r="H15" i="9" a="1"/>
  <c r="AS14" i="9" a="1"/>
  <c r="AI14" i="9" a="1"/>
  <c r="Y14" i="9" a="1"/>
  <c r="P14" i="9" a="1"/>
  <c r="AC13" i="9" a="1"/>
  <c r="T13" i="9" a="1"/>
  <c r="K13" i="9" a="1"/>
  <c r="X12" i="9" a="1"/>
  <c r="O12" i="9" a="1"/>
  <c r="F12" i="9" a="1"/>
  <c r="C33" i="9" a="1"/>
  <c r="AR27" i="9" a="1"/>
  <c r="AU24" i="9" a="1"/>
  <c r="M24" i="9" a="1"/>
  <c r="N22" i="9" a="1"/>
  <c r="AW21" i="9" a="1"/>
  <c r="AB21" i="9" a="1"/>
  <c r="I21" i="9" a="1"/>
  <c r="AW20" i="9" a="1"/>
  <c r="T20" i="9" a="1"/>
  <c r="AJ19" i="9" a="1"/>
  <c r="W19" i="9" a="1"/>
  <c r="J19" i="9" a="1"/>
  <c r="AH18" i="9" a="1"/>
  <c r="W35" i="9" a="1"/>
  <c r="AD28" i="9" a="1"/>
  <c r="BF26" i="9" a="1"/>
  <c r="I26" i="9" a="1"/>
  <c r="Y25" i="9" a="1"/>
  <c r="AL22" i="9" a="1"/>
  <c r="AG20" i="9" a="1"/>
  <c r="R20" i="9" a="1"/>
  <c r="F20" i="9" a="1"/>
  <c r="AX19" i="9" a="1"/>
  <c r="AI19" i="9" a="1"/>
  <c r="U19" i="9" a="1"/>
  <c r="BD18" i="9" a="1"/>
  <c r="AS18" i="9" a="1"/>
  <c r="K18" i="9" a="1"/>
  <c r="BG17" i="9" a="1"/>
  <c r="AL17" i="9" a="1"/>
  <c r="AA17" i="9" a="1"/>
  <c r="F17" i="9" a="1"/>
  <c r="BB16" i="9" a="1"/>
  <c r="AG16" i="9" a="1"/>
  <c r="V16" i="9" a="1"/>
  <c r="BH15" i="9" a="1"/>
  <c r="AW15" i="9" a="1"/>
  <c r="AB15" i="9" a="1"/>
  <c r="Q15" i="9" a="1"/>
  <c r="BC14" i="9" a="1"/>
  <c r="AR14" i="9" a="1"/>
  <c r="X14" i="9" a="1"/>
  <c r="AK13" i="9" a="1"/>
  <c r="AB13" i="9" a="1"/>
  <c r="S13" i="9" a="1"/>
  <c r="AF12" i="9" a="1"/>
  <c r="W12" i="9" a="1"/>
  <c r="N12" i="9" a="1"/>
  <c r="T29" i="9" a="1"/>
  <c r="W25" i="9" a="1"/>
  <c r="AO24" i="9" a="1"/>
  <c r="G24" i="9" a="1"/>
  <c r="AF23" i="9" a="1"/>
  <c r="C23" i="9" a="1"/>
  <c r="K22" i="9" a="1"/>
  <c r="AT21" i="9" a="1"/>
  <c r="Y21" i="9" a="1"/>
  <c r="F21" i="9" a="1"/>
  <c r="AU20" i="9" a="1"/>
  <c r="AF20" i="9" a="1"/>
  <c r="D20" i="9" a="1"/>
  <c r="I19" i="9" a="1"/>
  <c r="AF18" i="9" a="1"/>
  <c r="U18" i="9" a="1"/>
  <c r="J18" i="9" a="1"/>
  <c r="AV17" i="9" a="1"/>
  <c r="AK17" i="9" a="1"/>
  <c r="P17" i="9" a="1"/>
  <c r="E17" i="9" a="1"/>
  <c r="AQ16" i="9" a="1"/>
  <c r="AF16" i="9" a="1"/>
  <c r="K16" i="9" a="1"/>
  <c r="BG15" i="9" a="1"/>
  <c r="AL15" i="9" a="1"/>
  <c r="AA15" i="9" a="1"/>
  <c r="F15" i="9" a="1"/>
  <c r="BB14" i="9" a="1"/>
  <c r="AG14" i="9" a="1"/>
  <c r="W14" i="9" a="1"/>
  <c r="BH34" i="9" a="1"/>
  <c r="AC32" i="9" a="1"/>
  <c r="V30" i="9" a="1"/>
  <c r="AB28" i="9" a="1"/>
  <c r="AY26" i="9" a="1"/>
  <c r="G26" i="9" a="1"/>
  <c r="Q25" i="9" a="1"/>
  <c r="AI22" i="9" a="1"/>
  <c r="Q20" i="9" a="1"/>
  <c r="BI19" i="9" a="1"/>
  <c r="AW19" i="9" a="1"/>
  <c r="AH19" i="9" a="1"/>
  <c r="T19" i="9" a="1"/>
  <c r="H19" i="9" a="1"/>
  <c r="BC18" i="9" a="1"/>
  <c r="AR18" i="9" a="1"/>
  <c r="I18" i="9" a="1"/>
  <c r="BF17" i="9" a="1"/>
  <c r="AJ17" i="9" a="1"/>
  <c r="Z17" i="9" a="1"/>
  <c r="D17" i="9" a="1"/>
  <c r="BA16" i="9" a="1"/>
  <c r="AE16" i="9" a="1"/>
  <c r="U16" i="9" a="1"/>
  <c r="BF15" i="9" a="1"/>
  <c r="AV15" i="9" a="1"/>
  <c r="Z15" i="9" a="1"/>
  <c r="P15" i="9" a="1"/>
  <c r="BA14" i="9" a="1"/>
  <c r="BE34" i="9" a="1"/>
  <c r="AB32" i="9" a="1"/>
  <c r="U30" i="9" a="1"/>
  <c r="R29" i="9" a="1"/>
  <c r="U28" i="9" a="1"/>
  <c r="AI27" i="9" a="1"/>
  <c r="P25" i="9" a="1"/>
  <c r="BG22" i="9" a="1"/>
  <c r="AR21" i="9" a="1"/>
  <c r="V21" i="9" a="1"/>
  <c r="D21" i="9" a="1"/>
  <c r="AT20" i="9" a="1"/>
  <c r="AE20" i="9" a="1"/>
  <c r="AL34" i="9" a="1"/>
  <c r="L32" i="9" a="1"/>
  <c r="R30" i="9" a="1"/>
  <c r="AG27" i="9" a="1"/>
  <c r="AQ26" i="9" a="1"/>
  <c r="BG25" i="9" a="1"/>
  <c r="AG24" i="9" a="1"/>
  <c r="BF23" i="9" a="1"/>
  <c r="F22" i="9" a="1"/>
  <c r="AR20" i="9" a="1"/>
  <c r="BH19" i="9" a="1"/>
  <c r="AS19" i="9" a="1"/>
  <c r="AG19" i="9" a="1"/>
  <c r="AP18" i="9" a="1"/>
  <c r="AD18" i="9" a="1"/>
  <c r="S18" i="9" a="1"/>
  <c r="H18" i="9" a="1"/>
  <c r="AT17" i="9" a="1"/>
  <c r="F25" i="9" a="1"/>
  <c r="AD24" i="9" a="1"/>
  <c r="BC23" i="9" a="1"/>
  <c r="AA22" i="9" a="1"/>
  <c r="AL21" i="9" a="1"/>
  <c r="S21" i="9" a="1"/>
  <c r="AO20" i="9" a="1"/>
  <c r="Z20" i="9" a="1"/>
  <c r="N20" i="9" a="1"/>
  <c r="BF19" i="9" a="1"/>
  <c r="AQ19" i="9" a="1"/>
  <c r="Q19" i="9" a="1"/>
  <c r="D19" i="9" a="1"/>
  <c r="AZ18" i="9" a="1"/>
  <c r="F18" i="9" a="1"/>
  <c r="BC17" i="9" a="1"/>
  <c r="AG17" i="9" a="1"/>
  <c r="W17" i="9" a="1"/>
  <c r="BH16" i="9" a="1"/>
  <c r="AX16" i="9" a="1"/>
  <c r="AB16" i="9" a="1"/>
  <c r="R16" i="9" a="1"/>
  <c r="BC15" i="9" a="1"/>
  <c r="AS15" i="9" a="1"/>
  <c r="W15" i="9" a="1"/>
  <c r="M15" i="9" a="1"/>
  <c r="AX14" i="9" a="1"/>
  <c r="AN14" i="9" a="1"/>
  <c r="AC14" i="9" a="1"/>
  <c r="T14" i="9" a="1"/>
  <c r="K14" i="9" a="1"/>
  <c r="AP13" i="9" a="1"/>
  <c r="AG13" i="9" a="1"/>
  <c r="X13" i="9" a="1"/>
  <c r="O13" i="9" a="1"/>
  <c r="F13" i="9" a="1"/>
  <c r="AK12" i="9" a="1"/>
  <c r="AB12" i="9" a="1"/>
  <c r="S12" i="9" a="1"/>
  <c r="J12" i="9" a="1"/>
  <c r="BH11" i="9" a="1"/>
  <c r="AF11" i="9" a="1"/>
  <c r="X11" i="9" a="1"/>
  <c r="P11" i="9" a="1"/>
  <c r="H11" i="9" a="1"/>
  <c r="BG10" i="9" a="1"/>
  <c r="AY10" i="9" a="1"/>
  <c r="AQ10" i="9" a="1"/>
  <c r="AI10" i="9" a="1"/>
  <c r="AA10" i="9" a="1"/>
  <c r="S10" i="9" a="1"/>
  <c r="K10" i="9" a="1"/>
  <c r="C10" i="9" a="1"/>
  <c r="BB9" i="9" a="1"/>
  <c r="AT9" i="9" a="1"/>
  <c r="AL9" i="9" a="1"/>
  <c r="AK34" i="9" a="1"/>
  <c r="H25" i="9" a="1"/>
  <c r="T21" i="9" a="1"/>
  <c r="BA18" i="9" a="1"/>
  <c r="AS17" i="9" a="1"/>
  <c r="BI16" i="9" a="1"/>
  <c r="AO16" i="9" a="1"/>
  <c r="D16" i="9" a="1"/>
  <c r="AQ15" i="9" a="1"/>
  <c r="E15" i="9" a="1"/>
  <c r="AT14" i="9" a="1"/>
  <c r="N14" i="9" a="1"/>
  <c r="BI13" i="9" a="1"/>
  <c r="AW13" i="9" a="1"/>
  <c r="AJ13" i="9" a="1"/>
  <c r="AU12" i="9" a="1"/>
  <c r="AI12" i="9" a="1"/>
  <c r="V12" i="9" a="1"/>
  <c r="AG11" i="9" a="1"/>
  <c r="C11" i="9" a="1"/>
  <c r="BA10" i="9" a="1"/>
  <c r="AR10" i="9" a="1"/>
  <c r="P10" i="9" a="1"/>
  <c r="G10" i="9" a="1"/>
  <c r="BE9" i="9" a="1"/>
  <c r="AV9" i="9" a="1"/>
  <c r="AM9" i="9" a="1"/>
  <c r="AD9" i="9" a="1"/>
  <c r="M9" i="9" a="1"/>
  <c r="BC8" i="9" a="1"/>
  <c r="AT8" i="9" a="1"/>
  <c r="AC8" i="9" a="1"/>
  <c r="L8" i="9" a="1"/>
  <c r="BB7" i="9" a="1"/>
  <c r="AM6" i="9" a="1"/>
  <c r="BF5" i="9" a="1"/>
  <c r="AH5" i="9" a="1"/>
  <c r="J5" i="9" a="1"/>
  <c r="AM13" i="9" a="1"/>
  <c r="BE6" i="9" a="1"/>
  <c r="L5" i="9" a="1"/>
  <c r="AT11" i="9" a="1"/>
  <c r="N9" i="9" a="1"/>
  <c r="BC7" i="9" a="1"/>
  <c r="R34" i="9" a="1"/>
  <c r="AR19" i="9" a="1"/>
  <c r="N18" i="9" a="1"/>
  <c r="AR17" i="9" a="1"/>
  <c r="U17" i="9" a="1"/>
  <c r="BG16" i="9" a="1"/>
  <c r="AN16" i="9" a="1"/>
  <c r="T16" i="9" a="1"/>
  <c r="C16" i="9" a="1"/>
  <c r="AP15" i="9" a="1"/>
  <c r="X15" i="9" a="1"/>
  <c r="D15" i="9" a="1"/>
  <c r="AB14" i="9" a="1"/>
  <c r="BH13" i="9" a="1"/>
  <c r="AV13" i="9" a="1"/>
  <c r="BF12" i="9" a="1"/>
  <c r="AT12" i="9" a="1"/>
  <c r="AH12" i="9" a="1"/>
  <c r="U12" i="9" a="1"/>
  <c r="BD11" i="9" a="1"/>
  <c r="AR11" i="9" a="1"/>
  <c r="V11" i="9" a="1"/>
  <c r="L11" i="9" a="1"/>
  <c r="AH10" i="9" a="1"/>
  <c r="Y10" i="9" a="1"/>
  <c r="U9" i="9" a="1"/>
  <c r="D9" i="9" a="1"/>
  <c r="BB8" i="9" a="1"/>
  <c r="AK8" i="9" a="1"/>
  <c r="T8" i="9" a="1"/>
  <c r="C8" i="9" a="1"/>
  <c r="AS7" i="9" a="1"/>
  <c r="AB7" i="9" a="1"/>
  <c r="T7" i="9" a="1"/>
  <c r="L7" i="9" a="1"/>
  <c r="D7" i="9" a="1"/>
  <c r="AU6" i="9" a="1"/>
  <c r="AE6" i="9" a="1"/>
  <c r="W6" i="9" a="1"/>
  <c r="G6" i="9" a="1"/>
  <c r="AP5" i="9" a="1"/>
  <c r="R5" i="9" a="1"/>
  <c r="Z13" i="9" a="1"/>
  <c r="N7" i="9" a="1"/>
  <c r="AR5" i="9" a="1"/>
  <c r="AW17" i="9" a="1"/>
  <c r="AH11" i="9" a="1"/>
  <c r="M8" i="9" a="1"/>
  <c r="C21" i="9" a="1"/>
  <c r="AP19" i="9" a="1"/>
  <c r="AX18" i="9" a="1"/>
  <c r="L18" i="9" a="1"/>
  <c r="AM16" i="9" a="1"/>
  <c r="BI15" i="9" a="1"/>
  <c r="V15" i="9" a="1"/>
  <c r="C15" i="9" a="1"/>
  <c r="AQ14" i="9" a="1"/>
  <c r="M14" i="9" a="1"/>
  <c r="AU13" i="9" a="1"/>
  <c r="AI13" i="9" a="1"/>
  <c r="W13" i="9" a="1"/>
  <c r="J13" i="9" a="1"/>
  <c r="AS12" i="9" a="1"/>
  <c r="AG12" i="9" a="1"/>
  <c r="I12" i="9" a="1"/>
  <c r="BC11" i="9" a="1"/>
  <c r="AQ11" i="9" a="1"/>
  <c r="AE11" i="9" a="1"/>
  <c r="U11" i="9" a="1"/>
  <c r="K11" i="9" a="1"/>
  <c r="BI10" i="9" a="1"/>
  <c r="AZ10" i="9" a="1"/>
  <c r="X10" i="9" a="1"/>
  <c r="O10" i="9" a="1"/>
  <c r="F10" i="9" a="1"/>
  <c r="BD9" i="9" a="1"/>
  <c r="AU9" i="9" a="1"/>
  <c r="AC9" i="9" a="1"/>
  <c r="L9" i="9" a="1"/>
  <c r="C9" i="9" a="1"/>
  <c r="AS8" i="9" a="1"/>
  <c r="AB8" i="9" a="1"/>
  <c r="K8" i="9" a="1"/>
  <c r="BA7" i="9" a="1"/>
  <c r="AJ7" i="9" a="1"/>
  <c r="AJ8" i="9" a="1"/>
  <c r="BI7" i="9" a="1"/>
  <c r="AR7" i="9" a="1"/>
  <c r="S7" i="9" a="1"/>
  <c r="C7" i="9" a="1"/>
  <c r="AT6" i="9" a="1"/>
  <c r="AD6" i="9" a="1"/>
  <c r="N6" i="9" a="1"/>
  <c r="BE5" i="9" a="1"/>
  <c r="AO5" i="9" a="1"/>
  <c r="AG5" i="9" a="1"/>
  <c r="Q5" i="9" a="1"/>
  <c r="AW14" i="9" a="1"/>
  <c r="AU7" i="9" a="1"/>
  <c r="BH5" i="9" a="1"/>
  <c r="C17" i="9" a="1"/>
  <c r="N13" i="9" a="1"/>
  <c r="AM8" i="9" a="1"/>
  <c r="AE24" i="9" a="1"/>
  <c r="BH20" i="9" a="1"/>
  <c r="AQ18" i="9" a="1"/>
  <c r="AO17" i="9" a="1"/>
  <c r="BF16" i="9" a="1"/>
  <c r="S16" i="9" a="1"/>
  <c r="BI14" i="9" a="1"/>
  <c r="AP14" i="9" a="1"/>
  <c r="AA14" i="9" a="1"/>
  <c r="BG13" i="9" a="1"/>
  <c r="AT13" i="9" a="1"/>
  <c r="AH13" i="9" a="1"/>
  <c r="I13" i="9" a="1"/>
  <c r="BE12" i="9" a="1"/>
  <c r="T12" i="9" a="1"/>
  <c r="H12" i="9" a="1"/>
  <c r="BB11" i="9" a="1"/>
  <c r="AP10" i="9" a="1"/>
  <c r="AG10" i="9" a="1"/>
  <c r="AK9" i="9" a="1"/>
  <c r="T9" i="9" a="1"/>
  <c r="K9" i="9" a="1"/>
  <c r="BA8" i="9" a="1"/>
  <c r="S8" i="9" a="1"/>
  <c r="AA7" i="9" a="1"/>
  <c r="K7" i="9" a="1"/>
  <c r="BB6" i="9" a="1"/>
  <c r="AL6" i="9" a="1"/>
  <c r="V6" i="9" a="1"/>
  <c r="F6" i="9" a="1"/>
  <c r="AW5" i="9" a="1"/>
  <c r="Y5" i="9" a="1"/>
  <c r="I5" i="9" a="1"/>
  <c r="BG11" i="9" a="1"/>
  <c r="W9" i="9" a="1"/>
  <c r="AD7" i="9" a="1"/>
  <c r="I6" i="9" a="1"/>
  <c r="AL13" i="9" a="1"/>
  <c r="N11" i="9" a="1"/>
  <c r="H30" i="9" a="1"/>
  <c r="AP20" i="9" a="1"/>
  <c r="AE19" i="9" a="1"/>
  <c r="AM17" i="9" a="1"/>
  <c r="Q17" i="9" a="1"/>
  <c r="BD16" i="9" a="1"/>
  <c r="AK16" i="9" a="1"/>
  <c r="BE15" i="9" a="1"/>
  <c r="AM15" i="9" a="1"/>
  <c r="U15" i="9" a="1"/>
  <c r="L14" i="9" a="1"/>
  <c r="BF13" i="9" a="1"/>
  <c r="AS13" i="9" a="1"/>
  <c r="V13" i="9" a="1"/>
  <c r="BD12" i="9" a="1"/>
  <c r="AR12" i="9" a="1"/>
  <c r="AE12" i="9" a="1"/>
  <c r="AP11" i="9" a="1"/>
  <c r="AD11" i="9" a="1"/>
  <c r="T11" i="9" a="1"/>
  <c r="J11" i="9" a="1"/>
  <c r="BH10" i="9" a="1"/>
  <c r="AF10" i="9" a="1"/>
  <c r="W10" i="9" a="1"/>
  <c r="N10" i="9" a="1"/>
  <c r="E10" i="9" a="1"/>
  <c r="BC9" i="9" a="1"/>
  <c r="AB9" i="9" a="1"/>
  <c r="S9" i="9" a="1"/>
  <c r="BI8" i="9" a="1"/>
  <c r="AR8" i="9" a="1"/>
  <c r="AA8" i="9" a="1"/>
  <c r="J8" i="9" a="1"/>
  <c r="AZ7" i="9" a="1"/>
  <c r="AI7" i="9" a="1"/>
  <c r="Y7" i="9" a="1"/>
  <c r="AZ6" i="9" a="1"/>
  <c r="T6" i="9" a="1"/>
  <c r="BC5" i="9" a="1"/>
  <c r="W5" i="9" a="1"/>
  <c r="E5" i="9" a="1"/>
  <c r="L12" i="9" a="1"/>
  <c r="I10" i="9" a="1"/>
  <c r="Q6" i="9" a="1"/>
  <c r="D5" i="9" a="1"/>
  <c r="BE19" i="9" a="1"/>
  <c r="AV12" i="9" a="1"/>
  <c r="G30" i="9" a="1"/>
  <c r="BD23" i="9" a="1"/>
  <c r="AC19" i="9" a="1"/>
  <c r="AN18" i="9" a="1"/>
  <c r="G18" i="9" a="1"/>
  <c r="O17" i="9" a="1"/>
  <c r="AJ16" i="9" a="1"/>
  <c r="P16" i="9" a="1"/>
  <c r="AK15" i="9" a="1"/>
  <c r="S15" i="9" a="1"/>
  <c r="BG14" i="9" a="1"/>
  <c r="AO14" i="9" a="1"/>
  <c r="BE13" i="9" a="1"/>
  <c r="H13" i="9" a="1"/>
  <c r="BC12" i="9" a="1"/>
  <c r="AQ12" i="9" a="1"/>
  <c r="BA11" i="9" a="1"/>
  <c r="AO11" i="9" a="1"/>
  <c r="AC11" i="9" a="1"/>
  <c r="S11" i="9" a="1"/>
  <c r="AX10" i="9" a="1"/>
  <c r="AO10" i="9" a="1"/>
  <c r="AS9" i="9" a="1"/>
  <c r="AJ9" i="9" a="1"/>
  <c r="AA9" i="9" a="1"/>
  <c r="J9" i="9" a="1"/>
  <c r="AZ8" i="9" a="1"/>
  <c r="AI8" i="9" a="1"/>
  <c r="R8" i="9" a="1"/>
  <c r="BH7" i="9" a="1"/>
  <c r="AQ7" i="9" a="1"/>
  <c r="Z7" i="9" a="1"/>
  <c r="R7" i="9" a="1"/>
  <c r="J7" i="9" a="1"/>
  <c r="BI6" i="9" a="1"/>
  <c r="BA6" i="9" a="1"/>
  <c r="AS6" i="9" a="1"/>
  <c r="AK6" i="9" a="1"/>
  <c r="AC6" i="9" a="1"/>
  <c r="U6" i="9" a="1"/>
  <c r="M6" i="9" a="1"/>
  <c r="E6" i="9" a="1"/>
  <c r="BD5" i="9" a="1"/>
  <c r="AV5" i="9" a="1"/>
  <c r="AN5" i="9" a="1"/>
  <c r="AF5" i="9" a="1"/>
  <c r="X5" i="9" a="1"/>
  <c r="P5" i="9" a="1"/>
  <c r="H5" i="9" a="1"/>
  <c r="AP7" i="9" a="1"/>
  <c r="BH6" i="9" a="1"/>
  <c r="AJ6" i="9" a="1"/>
  <c r="D6" i="9" a="1"/>
  <c r="AE5" i="9" a="1"/>
  <c r="O5" i="9" a="1"/>
  <c r="T18" i="9" a="1"/>
  <c r="V8" i="9" a="1"/>
  <c r="AR16" i="9" a="1"/>
  <c r="AJ12" i="9" a="1"/>
  <c r="AW9" i="9" a="1"/>
  <c r="J29" i="9" a="1"/>
  <c r="X23" i="9" a="1"/>
  <c r="AD20" i="9" a="1"/>
  <c r="AA19" i="9" a="1"/>
  <c r="AL18" i="9" a="1"/>
  <c r="E18" i="9" a="1"/>
  <c r="AI17" i="9" a="1"/>
  <c r="N17" i="9" a="1"/>
  <c r="AZ16" i="9" a="1"/>
  <c r="AI16" i="9" a="1"/>
  <c r="O16" i="9" a="1"/>
  <c r="BD15" i="9" a="1"/>
  <c r="AJ15" i="9" a="1"/>
  <c r="BF14" i="9" a="1"/>
  <c r="BD13" i="9" a="1"/>
  <c r="AR13" i="9" a="1"/>
  <c r="AF13" i="9" a="1"/>
  <c r="AP12" i="9" a="1"/>
  <c r="AD12" i="9" a="1"/>
  <c r="R12" i="9" a="1"/>
  <c r="E12" i="9" a="1"/>
  <c r="AN11" i="9" a="1"/>
  <c r="I11" i="9" a="1"/>
  <c r="AN10" i="9" a="1"/>
  <c r="AE10" i="9" a="1"/>
  <c r="V10" i="9" a="1"/>
  <c r="M10" i="9" a="1"/>
  <c r="D10" i="9" a="1"/>
  <c r="AI9" i="9" a="1"/>
  <c r="R9" i="9" a="1"/>
  <c r="BH8" i="9" a="1"/>
  <c r="AQ8" i="9" a="1"/>
  <c r="Z8" i="9" a="1"/>
  <c r="I8" i="9" a="1"/>
  <c r="AY7" i="9" a="1"/>
  <c r="AH7" i="9" a="1"/>
  <c r="BG7" i="9" a="1"/>
  <c r="I7" i="9" a="1"/>
  <c r="AB6" i="9" a="1"/>
  <c r="AU5" i="9" a="1"/>
  <c r="AE8" i="9" a="1"/>
  <c r="H10" i="9" a="1"/>
  <c r="AB20" i="9" a="1"/>
  <c r="S19" i="9" a="1"/>
  <c r="AE18" i="9" a="1"/>
  <c r="D18" i="9" a="1"/>
  <c r="M17" i="9" a="1"/>
  <c r="AH16" i="9" a="1"/>
  <c r="BB15" i="9" a="1"/>
  <c r="AI15" i="9" a="1"/>
  <c r="O15" i="9" a="1"/>
  <c r="BE14" i="9" a="1"/>
  <c r="AL14" i="9" a="1"/>
  <c r="V14" i="9" a="1"/>
  <c r="I14" i="9" a="1"/>
  <c r="BC13" i="9" a="1"/>
  <c r="R13" i="9" a="1"/>
  <c r="G13" i="9" a="1"/>
  <c r="BB12" i="9" a="1"/>
  <c r="AO12" i="9" a="1"/>
  <c r="AC12" i="9" a="1"/>
  <c r="D12" i="9" a="1"/>
  <c r="AZ11" i="9" a="1"/>
  <c r="AB11" i="9" a="1"/>
  <c r="R11" i="9" a="1"/>
  <c r="BF10" i="9" a="1"/>
  <c r="AW10" i="9" a="1"/>
  <c r="BA9" i="9" a="1"/>
  <c r="AR9" i="9" a="1"/>
  <c r="Z9" i="9" a="1"/>
  <c r="I9" i="9" a="1"/>
  <c r="AY8" i="9" a="1"/>
  <c r="AH8" i="9" a="1"/>
  <c r="Q8" i="9" a="1"/>
  <c r="AG7" i="9" a="1"/>
  <c r="Q7" i="9" a="1"/>
  <c r="AR6" i="9" a="1"/>
  <c r="L6" i="9" a="1"/>
  <c r="AM5" i="9" a="1"/>
  <c r="G5" i="9" a="1"/>
  <c r="V7" i="9" a="1"/>
  <c r="AB5" i="9" a="1"/>
  <c r="AT15" i="9" a="1"/>
  <c r="AS10" i="9" a="1"/>
  <c r="AL7" i="9" a="1"/>
  <c r="P20" i="9" a="1"/>
  <c r="R19" i="9" a="1"/>
  <c r="AH17" i="9" a="1"/>
  <c r="L17" i="9" a="1"/>
  <c r="AY16" i="9" a="1"/>
  <c r="AH15" i="9" a="1"/>
  <c r="BD14" i="9" a="1"/>
  <c r="AK14" i="9" a="1"/>
  <c r="AQ13" i="9" a="1"/>
  <c r="AE13" i="9" a="1"/>
  <c r="BA12" i="9" a="1"/>
  <c r="AN12" i="9" a="1"/>
  <c r="Q12" i="9" a="1"/>
  <c r="AY11" i="9" a="1"/>
  <c r="AM11" i="9" a="1"/>
  <c r="AA11" i="9" a="1"/>
  <c r="AV10" i="9" a="1"/>
  <c r="AM10" i="9" a="1"/>
  <c r="AD10" i="9" a="1"/>
  <c r="U10" i="9" a="1"/>
  <c r="L10" i="9" a="1"/>
  <c r="AQ9" i="9" a="1"/>
  <c r="AH9" i="9" a="1"/>
  <c r="Q9" i="9" a="1"/>
  <c r="BG8" i="9" a="1"/>
  <c r="AP8" i="9" a="1"/>
  <c r="Y8" i="9" a="1"/>
  <c r="H8" i="9" a="1"/>
  <c r="AX7" i="9" a="1"/>
  <c r="AO7" i="9" a="1"/>
  <c r="AC5" i="9" a="1"/>
  <c r="AG6" i="9" a="1"/>
  <c r="T5" i="9" a="1"/>
  <c r="R18" i="9" a="1"/>
  <c r="AE9" i="9" a="1"/>
  <c r="L28" i="9" a="1"/>
  <c r="BB22" i="9" a="1"/>
  <c r="O20" i="9" a="1"/>
  <c r="AC18" i="9" a="1"/>
  <c r="BE17" i="9" a="1"/>
  <c r="AF17" i="9" a="1"/>
  <c r="AD16" i="9" a="1"/>
  <c r="L16" i="9" a="1"/>
  <c r="BA15" i="9" a="1"/>
  <c r="N15" i="9" a="1"/>
  <c r="U14" i="9" a="1"/>
  <c r="G14" i="9" a="1"/>
  <c r="BB13" i="9" a="1"/>
  <c r="AD13" i="9" a="1"/>
  <c r="Q13" i="9" a="1"/>
  <c r="E13" i="9" a="1"/>
  <c r="AZ12" i="9" a="1"/>
  <c r="C12" i="9" a="1"/>
  <c r="AX11" i="9" a="1"/>
  <c r="AL11" i="9" a="1"/>
  <c r="Q11" i="9" a="1"/>
  <c r="G11" i="9" a="1"/>
  <c r="BE10" i="9" a="1"/>
  <c r="BI9" i="9" a="1"/>
  <c r="AZ9" i="9" a="1"/>
  <c r="Y9" i="9" a="1"/>
  <c r="H9" i="9" a="1"/>
  <c r="AX8" i="9" a="1"/>
  <c r="AG8" i="9" a="1"/>
  <c r="P8" i="9" a="1"/>
  <c r="BF7" i="9" a="1"/>
  <c r="AW7" i="9" a="1"/>
  <c r="AF7" i="9" a="1"/>
  <c r="X7" i="9" a="1"/>
  <c r="P7" i="9" a="1"/>
  <c r="H7" i="9" a="1"/>
  <c r="BG6" i="9" a="1"/>
  <c r="AY6" i="9" a="1"/>
  <c r="AQ6" i="9" a="1"/>
  <c r="AI6" i="9" a="1"/>
  <c r="AA6" i="9" a="1"/>
  <c r="S6" i="9" a="1"/>
  <c r="K6" i="9" a="1"/>
  <c r="C6" i="9" a="1"/>
  <c r="BB5" i="9" a="1"/>
  <c r="AT5" i="9" a="1"/>
  <c r="AL5" i="9" a="1"/>
  <c r="AD5" i="9" a="1"/>
  <c r="V5" i="9" a="1"/>
  <c r="N5" i="9" a="1"/>
  <c r="F5" i="9" a="1"/>
  <c r="AP6" i="9" a="1"/>
  <c r="BI5" i="9" a="1"/>
  <c r="AK5" i="9" a="1"/>
  <c r="Y17" i="9" a="1"/>
  <c r="Y6" i="9" a="1"/>
  <c r="AX13" i="9" a="1"/>
  <c r="BB10" i="9" a="1"/>
  <c r="AA27" i="9" a="1"/>
  <c r="AD22" i="9" a="1"/>
  <c r="O19" i="9" a="1"/>
  <c r="AA18" i="9" a="1"/>
  <c r="BD17" i="9" a="1"/>
  <c r="AE17" i="9" a="1"/>
  <c r="I17" i="9" a="1"/>
  <c r="AV16" i="9" a="1"/>
  <c r="J16" i="9" a="1"/>
  <c r="AY15" i="9" a="1"/>
  <c r="AF15" i="9" a="1"/>
  <c r="AZ14" i="9" a="1"/>
  <c r="F14" i="9" a="1"/>
  <c r="BA13" i="9" a="1"/>
  <c r="AO13" i="9" a="1"/>
  <c r="AY12" i="9" a="1"/>
  <c r="AM12" i="9" a="1"/>
  <c r="AA12" i="9" a="1"/>
  <c r="AK11" i="9" a="1"/>
  <c r="Z11" i="9" a="1"/>
  <c r="BD10" i="9" a="1"/>
  <c r="AU10" i="9" a="1"/>
  <c r="AL10" i="9" a="1"/>
  <c r="AC10" i="9" a="1"/>
  <c r="T10" i="9" a="1"/>
  <c r="AY9" i="9" a="1"/>
  <c r="AP9" i="9" a="1"/>
  <c r="AG9" i="9" a="1"/>
  <c r="P9" i="9" a="1"/>
  <c r="BF8" i="9" a="1"/>
  <c r="AO8" i="9" a="1"/>
  <c r="X8" i="9" a="1"/>
  <c r="G8" i="9" a="1"/>
  <c r="BE7" i="9" a="1"/>
  <c r="AN7" i="9" a="1"/>
  <c r="O8" i="9" a="1"/>
  <c r="AV7" i="9" a="1"/>
  <c r="AE7" i="9" a="1"/>
  <c r="O7" i="9" a="1"/>
  <c r="BF6" i="9" a="1"/>
  <c r="AH6" i="9" a="1"/>
  <c r="R6" i="9" a="1"/>
  <c r="AS5" i="9" a="1"/>
  <c r="M5" i="9" a="1"/>
  <c r="G16" i="9" a="1"/>
  <c r="AN9" i="9" a="1"/>
  <c r="Z27" i="9" a="1"/>
  <c r="G19" i="9" a="1"/>
  <c r="AC17" i="9" a="1"/>
  <c r="H17" i="9" a="1"/>
  <c r="AU16" i="9" a="1"/>
  <c r="AC16" i="9" a="1"/>
  <c r="I16" i="9" a="1"/>
  <c r="AE15" i="9" a="1"/>
  <c r="K15" i="9" a="1"/>
  <c r="AH14" i="9" a="1"/>
  <c r="S14" i="9" a="1"/>
  <c r="E14" i="9" a="1"/>
  <c r="P13" i="9" a="1"/>
  <c r="D13" i="9" a="1"/>
  <c r="AX12" i="9" a="1"/>
  <c r="M12" i="9" a="1"/>
  <c r="BI11" i="9" a="1"/>
  <c r="AW11" i="9" a="1"/>
  <c r="AJ11" i="9" a="1"/>
  <c r="F11" i="9" a="1"/>
  <c r="J10" i="9" a="1"/>
  <c r="BH9" i="9" a="1"/>
  <c r="X9" i="9" a="1"/>
  <c r="G9" i="9" a="1"/>
  <c r="AW8" i="9" a="1"/>
  <c r="AF8" i="9" a="1"/>
  <c r="F8" i="9" a="1"/>
  <c r="W7" i="9" a="1"/>
  <c r="G7" i="9" a="1"/>
  <c r="AX6" i="9" a="1"/>
  <c r="Z6" i="9" a="1"/>
  <c r="J6" i="9" a="1"/>
  <c r="BA5" i="9" a="1"/>
  <c r="U5" i="9" a="1"/>
  <c r="E8" i="9" a="1"/>
  <c r="AW6" i="9" a="1"/>
  <c r="AZ5" i="9" a="1"/>
  <c r="AO21" i="9" a="1"/>
  <c r="AE14" i="9" a="1"/>
  <c r="D11" i="9" a="1"/>
  <c r="BD8" i="9" a="1"/>
  <c r="BG19" i="9" a="1"/>
  <c r="E19" i="9" a="1"/>
  <c r="V18" i="9" a="1"/>
  <c r="BA17" i="9" a="1"/>
  <c r="G17" i="9" a="1"/>
  <c r="AA16" i="9" a="1"/>
  <c r="H16" i="9" a="1"/>
  <c r="AU15" i="9" a="1"/>
  <c r="AD15" i="9" a="1"/>
  <c r="J15" i="9" a="1"/>
  <c r="AY14" i="9" a="1"/>
  <c r="R14" i="9" a="1"/>
  <c r="AZ13" i="9" a="1"/>
  <c r="AN13" i="9" a="1"/>
  <c r="AA13" i="9" a="1"/>
  <c r="AL12" i="9" a="1"/>
  <c r="Z12" i="9" a="1"/>
  <c r="AV11" i="9" a="1"/>
  <c r="AI11" i="9" a="1"/>
  <c r="Y11" i="9" a="1"/>
  <c r="O11" i="9" a="1"/>
  <c r="E11" i="9" a="1"/>
  <c r="BC10" i="9" a="1"/>
  <c r="AT10" i="9" a="1"/>
  <c r="AK10" i="9" a="1"/>
  <c r="AB10" i="9" a="1"/>
  <c r="BG9" i="9" a="1"/>
  <c r="AX9" i="9" a="1"/>
  <c r="AO9" i="9" a="1"/>
  <c r="AF9" i="9" a="1"/>
  <c r="O9" i="9" a="1"/>
  <c r="BE8" i="9" a="1"/>
  <c r="AN8" i="9" a="1"/>
  <c r="W8" i="9" a="1"/>
  <c r="N8" i="9" a="1"/>
  <c r="BD7" i="9" a="1"/>
  <c r="AM7" i="9" a="1"/>
  <c r="AO26" i="9" a="1"/>
  <c r="C22" i="9" a="1"/>
  <c r="AC15" i="9" a="1"/>
  <c r="AF14" i="9" a="1"/>
  <c r="AY13" i="9" a="1"/>
  <c r="BI12" i="9" a="1"/>
  <c r="AW12" i="9" a="1"/>
  <c r="Y12" i="9" a="1"/>
  <c r="AU11" i="9" a="1"/>
  <c r="R10" i="9" a="1"/>
  <c r="AV8" i="9" a="1"/>
  <c r="F7" i="9" a="1"/>
  <c r="AJ5" i="9" a="1"/>
  <c r="AJ10" i="9" a="1"/>
  <c r="AD8" i="9" a="1"/>
  <c r="AY25" i="9" a="1"/>
  <c r="AU19" i="9" a="1"/>
  <c r="BB18" i="9" a="1"/>
  <c r="Q18" i="9" a="1"/>
  <c r="AU17" i="9" a="1"/>
  <c r="X17" i="9" a="1"/>
  <c r="AP16" i="9" a="1"/>
  <c r="X16" i="9" a="1"/>
  <c r="E16" i="9" a="1"/>
  <c r="Y15" i="9" a="1"/>
  <c r="G15" i="9" a="1"/>
  <c r="AV14" i="9" a="1"/>
  <c r="AD14" i="9" a="1"/>
  <c r="O14" i="9" a="1"/>
  <c r="C14" i="9" a="1"/>
  <c r="Y13" i="9" a="1"/>
  <c r="M13" i="9" a="1"/>
  <c r="BG12" i="9" a="1"/>
  <c r="K12" i="9" a="1"/>
  <c r="BF11" i="9" a="1"/>
  <c r="AS11" i="9" a="1"/>
  <c r="W11" i="9" a="1"/>
  <c r="M11" i="9" a="1"/>
  <c r="Z10" i="9" a="1"/>
  <c r="Q10" i="9" a="1"/>
  <c r="V9" i="9" a="1"/>
  <c r="E9" i="9" a="1"/>
  <c r="AU8" i="9" a="1"/>
  <c r="AL8" i="9" a="1"/>
  <c r="U8" i="9" a="1"/>
  <c r="D8" i="9" a="1"/>
  <c r="AT7" i="9" a="1"/>
  <c r="AC7" i="9" a="1"/>
  <c r="U7" i="9" a="1"/>
  <c r="M7" i="9" a="1"/>
  <c r="E7" i="9" a="1"/>
  <c r="BD6" i="9" a="1"/>
  <c r="AV6" i="9" a="1"/>
  <c r="AN6" i="9" a="1"/>
  <c r="AF6" i="9" a="1"/>
  <c r="X6" i="9" a="1"/>
  <c r="P6" i="9" a="1"/>
  <c r="H6" i="9" a="1"/>
  <c r="BG5" i="9" a="1"/>
  <c r="AY5" i="9" a="1"/>
  <c r="AQ5" i="9" a="1"/>
  <c r="AI5" i="9" a="1"/>
  <c r="AA5" i="9" a="1"/>
  <c r="S5" i="9" a="1"/>
  <c r="K5" i="9" a="1"/>
  <c r="AK7" i="9" a="1"/>
  <c r="BC6" i="9" a="1"/>
  <c r="O6" i="9" a="1"/>
  <c r="AX5" i="9" a="1"/>
  <c r="Z5" i="9" a="1"/>
  <c r="D14" i="9" a="1"/>
  <c r="F9" i="9" a="1"/>
  <c r="AO6" i="9" a="1"/>
  <c r="Z16" i="9" a="1"/>
  <c r="BH12" i="9" a="1"/>
  <c r="BF9" i="9" a="1"/>
  <c r="C5" i="9" a="1"/>
  <c r="BI4" i="9" a="1"/>
  <c r="BA4" i="9" a="1"/>
  <c r="AS4" i="9" a="1"/>
  <c r="AK4" i="9" a="1"/>
  <c r="AC4" i="9" a="1"/>
  <c r="U4" i="9" a="1"/>
  <c r="M4" i="9" a="1"/>
  <c r="E4" i="9" a="1"/>
  <c r="O4" i="9" a="1"/>
  <c r="F4" i="9" a="1"/>
  <c r="BH4" i="9" a="1"/>
  <c r="AZ4" i="9" a="1"/>
  <c r="AR4" i="9" a="1"/>
  <c r="AJ4" i="9" a="1"/>
  <c r="AB4" i="9" a="1"/>
  <c r="T4" i="9" a="1"/>
  <c r="L4" i="9" a="1"/>
  <c r="D4" i="9" a="1"/>
  <c r="BG4" i="9" a="1"/>
  <c r="AY4" i="9" a="1"/>
  <c r="AQ4" i="9" a="1"/>
  <c r="AI4" i="9" a="1"/>
  <c r="AA4" i="9" a="1"/>
  <c r="S4" i="9" a="1"/>
  <c r="K4" i="9" a="1"/>
  <c r="G4" i="9" a="1"/>
  <c r="N4" i="9" a="1"/>
  <c r="BF4" i="9" a="1"/>
  <c r="AX4" i="9" a="1"/>
  <c r="AP4" i="9" a="1"/>
  <c r="AH4" i="9" a="1"/>
  <c r="Z4" i="9" a="1"/>
  <c r="R4" i="9" a="1"/>
  <c r="J4" i="9" a="1"/>
  <c r="H4" i="9" a="1"/>
  <c r="BE4" i="9" a="1"/>
  <c r="AW4" i="9" a="1"/>
  <c r="AO4" i="9" a="1"/>
  <c r="AG4" i="9" a="1"/>
  <c r="Y4" i="9" a="1"/>
  <c r="Q4" i="9" a="1"/>
  <c r="I4" i="9" a="1"/>
  <c r="X4" i="9" a="1"/>
  <c r="BD4" i="9" a="1"/>
  <c r="AV4" i="9" a="1"/>
  <c r="AN4" i="9" a="1"/>
  <c r="AF4" i="9" a="1"/>
  <c r="P4" i="9" a="1"/>
  <c r="BC4" i="9" a="1"/>
  <c r="AU4" i="9" a="1"/>
  <c r="AM4" i="9" a="1"/>
  <c r="AE4" i="9" a="1"/>
  <c r="W4" i="9" a="1"/>
  <c r="BB4" i="9" a="1"/>
  <c r="AT4" i="9" a="1"/>
  <c r="AL4" i="9" a="1"/>
  <c r="AD4" i="9" a="1"/>
  <c r="V4" i="9" a="1"/>
  <c r="C4" i="9" a="1"/>
  <c r="BF9" i="9" l="1"/>
  <c r="BH12" i="9"/>
  <c r="Z16" i="9"/>
  <c r="AO6" i="9"/>
  <c r="F9" i="9"/>
  <c r="D14" i="9"/>
  <c r="Z5" i="9"/>
  <c r="AX5" i="9"/>
  <c r="O6" i="9"/>
  <c r="BC6" i="9"/>
  <c r="AK7" i="9"/>
  <c r="K5" i="9"/>
  <c r="S5" i="9"/>
  <c r="AA5" i="9"/>
  <c r="AI5" i="9"/>
  <c r="AQ5" i="9"/>
  <c r="AY5" i="9"/>
  <c r="BG5" i="9"/>
  <c r="H6" i="9"/>
  <c r="P6" i="9"/>
  <c r="X6" i="9"/>
  <c r="AF6" i="9"/>
  <c r="AN6" i="9"/>
  <c r="AV6" i="9"/>
  <c r="BD6" i="9"/>
  <c r="E7" i="9"/>
  <c r="M7" i="9"/>
  <c r="U7" i="9"/>
  <c r="AC7" i="9"/>
  <c r="AT7" i="9"/>
  <c r="D8" i="9"/>
  <c r="U8" i="9"/>
  <c r="AL8" i="9"/>
  <c r="AU8" i="9"/>
  <c r="E9" i="9"/>
  <c r="V9" i="9"/>
  <c r="Q10" i="9"/>
  <c r="Z10" i="9"/>
  <c r="M11" i="9"/>
  <c r="W11" i="9"/>
  <c r="AS11" i="9"/>
  <c r="BF11" i="9"/>
  <c r="K12" i="9"/>
  <c r="BG12" i="9"/>
  <c r="M13" i="9"/>
  <c r="Y13" i="9"/>
  <c r="C14" i="9"/>
  <c r="O14" i="9"/>
  <c r="AD14" i="9"/>
  <c r="AV14" i="9"/>
  <c r="G15" i="9"/>
  <c r="Y15" i="9"/>
  <c r="E16" i="9"/>
  <c r="X16" i="9"/>
  <c r="AP16" i="9"/>
  <c r="X17" i="9"/>
  <c r="AU17" i="9"/>
  <c r="Q18" i="9"/>
  <c r="BB18" i="9"/>
  <c r="AU19" i="9"/>
  <c r="AY25" i="9"/>
  <c r="AD8" i="9"/>
  <c r="AJ10" i="9"/>
  <c r="AJ5" i="9"/>
  <c r="F7" i="9"/>
  <c r="AV8" i="9"/>
  <c r="R10" i="9"/>
  <c r="AU11" i="9"/>
  <c r="Y12" i="9"/>
  <c r="AW12" i="9"/>
  <c r="BI12" i="9"/>
  <c r="AY13" i="9"/>
  <c r="AF14" i="9"/>
  <c r="AC15" i="9"/>
  <c r="C22" i="9"/>
  <c r="AO26" i="9"/>
  <c r="AM7" i="9"/>
  <c r="BD7" i="9"/>
  <c r="N8" i="9"/>
  <c r="W8" i="9"/>
  <c r="AN8" i="9"/>
  <c r="BE8" i="9"/>
  <c r="O9" i="9"/>
  <c r="AF9" i="9"/>
  <c r="AO9" i="9"/>
  <c r="AX9" i="9"/>
  <c r="BG9" i="9"/>
  <c r="AB10" i="9"/>
  <c r="AK10" i="9"/>
  <c r="AT10" i="9"/>
  <c r="BC10" i="9"/>
  <c r="E11" i="9"/>
  <c r="O11" i="9"/>
  <c r="Y11" i="9"/>
  <c r="AI11" i="9"/>
  <c r="AV11" i="9"/>
  <c r="Z12" i="9"/>
  <c r="AL12" i="9"/>
  <c r="AA13" i="9"/>
  <c r="AN13" i="9"/>
  <c r="AZ13" i="9"/>
  <c r="R14" i="9"/>
  <c r="AY14" i="9"/>
  <c r="J15" i="9"/>
  <c r="AD15" i="9"/>
  <c r="AU15" i="9"/>
  <c r="H16" i="9"/>
  <c r="AA16" i="9"/>
  <c r="G17" i="9"/>
  <c r="BA17" i="9"/>
  <c r="V18" i="9"/>
  <c r="E19" i="9"/>
  <c r="BG19" i="9"/>
  <c r="BD8" i="9"/>
  <c r="D11" i="9"/>
  <c r="AE14" i="9"/>
  <c r="AO21" i="9"/>
  <c r="AZ5" i="9"/>
  <c r="AW6" i="9"/>
  <c r="E8" i="9"/>
  <c r="U5" i="9"/>
  <c r="BA5" i="9"/>
  <c r="J6" i="9"/>
  <c r="Z6" i="9"/>
  <c r="AX6" i="9"/>
  <c r="G7" i="9"/>
  <c r="W7" i="9"/>
  <c r="F8" i="9"/>
  <c r="AF8" i="9"/>
  <c r="AW8" i="9"/>
  <c r="G9" i="9"/>
  <c r="X9" i="9"/>
  <c r="BH9" i="9"/>
  <c r="J10" i="9"/>
  <c r="F11" i="9"/>
  <c r="AJ11" i="9"/>
  <c r="AW11" i="9"/>
  <c r="BI11" i="9"/>
  <c r="M12" i="9"/>
  <c r="AX12" i="9"/>
  <c r="D13" i="9"/>
  <c r="P13" i="9"/>
  <c r="E14" i="9"/>
  <c r="S14" i="9"/>
  <c r="AH14" i="9"/>
  <c r="K15" i="9"/>
  <c r="AE15" i="9"/>
  <c r="I16" i="9"/>
  <c r="AC16" i="9"/>
  <c r="AU16" i="9"/>
  <c r="H17" i="9"/>
  <c r="AC17" i="9"/>
  <c r="G19" i="9"/>
  <c r="Z27" i="9"/>
  <c r="AN9" i="9"/>
  <c r="G16" i="9"/>
  <c r="M5" i="9"/>
  <c r="AS5" i="9"/>
  <c r="R6" i="9"/>
  <c r="AH6" i="9"/>
  <c r="BF6" i="9"/>
  <c r="O7" i="9"/>
  <c r="AE7" i="9"/>
  <c r="AV7" i="9"/>
  <c r="O8" i="9"/>
  <c r="AN7" i="9"/>
  <c r="BE7" i="9"/>
  <c r="G8" i="9"/>
  <c r="X8" i="9"/>
  <c r="AO8" i="9"/>
  <c r="BF8" i="9"/>
  <c r="P9" i="9"/>
  <c r="AG9" i="9"/>
  <c r="AP9" i="9"/>
  <c r="AY9" i="9"/>
  <c r="T10" i="9"/>
  <c r="AC10" i="9"/>
  <c r="AL10" i="9"/>
  <c r="AU10" i="9"/>
  <c r="BD10" i="9"/>
  <c r="Z11" i="9"/>
  <c r="AK11" i="9"/>
  <c r="AA12" i="9"/>
  <c r="AM12" i="9"/>
  <c r="AY12" i="9"/>
  <c r="AO13" i="9"/>
  <c r="BA13" i="9"/>
  <c r="F14" i="9"/>
  <c r="AZ14" i="9"/>
  <c r="AF15" i="9"/>
  <c r="AY15" i="9"/>
  <c r="J16" i="9"/>
  <c r="AV16" i="9"/>
  <c r="I17" i="9"/>
  <c r="AE17" i="9"/>
  <c r="BD17" i="9"/>
  <c r="AA18" i="9"/>
  <c r="O19" i="9"/>
  <c r="AD22" i="9"/>
  <c r="AA27" i="9"/>
  <c r="BB10" i="9"/>
  <c r="AX13" i="9"/>
  <c r="Y6" i="9"/>
  <c r="Y17" i="9"/>
  <c r="AK5" i="9"/>
  <c r="BI5" i="9"/>
  <c r="AP6" i="9"/>
  <c r="F5" i="9"/>
  <c r="N5" i="9"/>
  <c r="V5" i="9"/>
  <c r="AD5" i="9"/>
  <c r="AL5" i="9"/>
  <c r="AT5" i="9"/>
  <c r="BB5" i="9"/>
  <c r="C6" i="9"/>
  <c r="K6" i="9"/>
  <c r="S6" i="9"/>
  <c r="AA6" i="9"/>
  <c r="AI6" i="9"/>
  <c r="AQ6" i="9"/>
  <c r="AY6" i="9"/>
  <c r="BG6" i="9"/>
  <c r="H7" i="9"/>
  <c r="P7" i="9"/>
  <c r="X7" i="9"/>
  <c r="AF7" i="9"/>
  <c r="AW7" i="9"/>
  <c r="BF7" i="9"/>
  <c r="P8" i="9"/>
  <c r="AG8" i="9"/>
  <c r="AX8" i="9"/>
  <c r="H9" i="9"/>
  <c r="Y9" i="9"/>
  <c r="AZ9" i="9"/>
  <c r="BI9" i="9"/>
  <c r="BE10" i="9"/>
  <c r="G11" i="9"/>
  <c r="Q11" i="9"/>
  <c r="AL11" i="9"/>
  <c r="AX11" i="9"/>
  <c r="C12" i="9"/>
  <c r="AZ12" i="9"/>
  <c r="E13" i="9"/>
  <c r="Q13" i="9"/>
  <c r="AD13" i="9"/>
  <c r="BB13" i="9"/>
  <c r="G14" i="9"/>
  <c r="U14" i="9"/>
  <c r="N15" i="9"/>
  <c r="BA15" i="9"/>
  <c r="L16" i="9"/>
  <c r="AD16" i="9"/>
  <c r="AF17" i="9"/>
  <c r="BE17" i="9"/>
  <c r="AC18" i="9"/>
  <c r="O20" i="9"/>
  <c r="BB22" i="9"/>
  <c r="L28" i="9"/>
  <c r="AE9" i="9"/>
  <c r="R18" i="9"/>
  <c r="T5" i="9"/>
  <c r="AG6" i="9"/>
  <c r="AC5" i="9"/>
  <c r="AO7" i="9"/>
  <c r="AX7" i="9"/>
  <c r="H8" i="9"/>
  <c r="Y8" i="9"/>
  <c r="AP8" i="9"/>
  <c r="BG8" i="9"/>
  <c r="Q9" i="9"/>
  <c r="AH9" i="9"/>
  <c r="AQ9" i="9"/>
  <c r="L10" i="9"/>
  <c r="U10" i="9"/>
  <c r="AD10" i="9"/>
  <c r="AM10" i="9"/>
  <c r="AV10" i="9"/>
  <c r="AA11" i="9"/>
  <c r="AM11" i="9"/>
  <c r="AY11" i="9"/>
  <c r="Q12" i="9"/>
  <c r="AN12" i="9"/>
  <c r="BA12" i="9"/>
  <c r="AE13" i="9"/>
  <c r="AQ13" i="9"/>
  <c r="AK14" i="9"/>
  <c r="BD14" i="9"/>
  <c r="AH15" i="9"/>
  <c r="AY16" i="9"/>
  <c r="L17" i="9"/>
  <c r="AH17" i="9"/>
  <c r="R19" i="9"/>
  <c r="P20" i="9"/>
  <c r="AL7" i="9"/>
  <c r="AS10" i="9"/>
  <c r="AT15" i="9"/>
  <c r="AB5" i="9"/>
  <c r="V7" i="9"/>
  <c r="G5" i="9"/>
  <c r="AM5" i="9"/>
  <c r="L6" i="9"/>
  <c r="AR6" i="9"/>
  <c r="Q7" i="9"/>
  <c r="AG7" i="9"/>
  <c r="Q8" i="9"/>
  <c r="AH8" i="9"/>
  <c r="AY8" i="9"/>
  <c r="I9" i="9"/>
  <c r="Z9" i="9"/>
  <c r="AR9" i="9"/>
  <c r="BA9" i="9"/>
  <c r="AW10" i="9"/>
  <c r="BF10" i="9"/>
  <c r="R11" i="9"/>
  <c r="AB11" i="9"/>
  <c r="AZ11" i="9"/>
  <c r="D12" i="9"/>
  <c r="AC12" i="9"/>
  <c r="AO12" i="9"/>
  <c r="BB12" i="9"/>
  <c r="G13" i="9"/>
  <c r="R13" i="9"/>
  <c r="BC13" i="9"/>
  <c r="I14" i="9"/>
  <c r="V14" i="9"/>
  <c r="AL14" i="9"/>
  <c r="BE14" i="9"/>
  <c r="O15" i="9"/>
  <c r="AI15" i="9"/>
  <c r="BB15" i="9"/>
  <c r="AH16" i="9"/>
  <c r="M17" i="9"/>
  <c r="D18" i="9"/>
  <c r="AE18" i="9"/>
  <c r="S19" i="9"/>
  <c r="AB20" i="9"/>
  <c r="H10" i="9"/>
  <c r="AE8" i="9"/>
  <c r="AU5" i="9"/>
  <c r="AB6" i="9"/>
  <c r="I7" i="9"/>
  <c r="BG7" i="9"/>
  <c r="AH7" i="9"/>
  <c r="AY7" i="9"/>
  <c r="I8" i="9"/>
  <c r="Z8" i="9"/>
  <c r="AQ8" i="9"/>
  <c r="BH8" i="9"/>
  <c r="R9" i="9"/>
  <c r="AI9" i="9"/>
  <c r="D10" i="9"/>
  <c r="M10" i="9"/>
  <c r="V10" i="9"/>
  <c r="AE10" i="9"/>
  <c r="AN10" i="9"/>
  <c r="I11" i="9"/>
  <c r="AN11" i="9"/>
  <c r="E12" i="9"/>
  <c r="R12" i="9"/>
  <c r="AD12" i="9"/>
  <c r="AP12" i="9"/>
  <c r="AF13" i="9"/>
  <c r="AR13" i="9"/>
  <c r="BD13" i="9"/>
  <c r="BF14" i="9"/>
  <c r="AJ15" i="9"/>
  <c r="BD15" i="9"/>
  <c r="O16" i="9"/>
  <c r="AI16" i="9"/>
  <c r="AZ16" i="9"/>
  <c r="N17" i="9"/>
  <c r="AI17" i="9"/>
  <c r="E18" i="9"/>
  <c r="AL18" i="9"/>
  <c r="AA19" i="9"/>
  <c r="AD20" i="9"/>
  <c r="X23" i="9"/>
  <c r="J29" i="9"/>
  <c r="AW9" i="9"/>
  <c r="AJ12" i="9"/>
  <c r="AR16" i="9"/>
  <c r="V8" i="9"/>
  <c r="T18" i="9"/>
  <c r="O5" i="9"/>
  <c r="AE5" i="9"/>
  <c r="D6" i="9"/>
  <c r="AJ6" i="9"/>
  <c r="BH6" i="9"/>
  <c r="AP7" i="9"/>
  <c r="H5" i="9"/>
  <c r="P5" i="9"/>
  <c r="X5" i="9"/>
  <c r="AF5" i="9"/>
  <c r="AN5" i="9"/>
  <c r="AV5" i="9"/>
  <c r="BD5" i="9"/>
  <c r="E6" i="9"/>
  <c r="M6" i="9"/>
  <c r="U6" i="9"/>
  <c r="AC6" i="9"/>
  <c r="AK6" i="9"/>
  <c r="AS6" i="9"/>
  <c r="BA6" i="9"/>
  <c r="BI6" i="9"/>
  <c r="J7" i="9"/>
  <c r="R7" i="9"/>
  <c r="Z7" i="9"/>
  <c r="AQ7" i="9"/>
  <c r="BH7" i="9"/>
  <c r="R8" i="9"/>
  <c r="AI8" i="9"/>
  <c r="AZ8" i="9"/>
  <c r="J9" i="9"/>
  <c r="AA9" i="9"/>
  <c r="AJ9" i="9"/>
  <c r="AS9" i="9"/>
  <c r="AO10" i="9"/>
  <c r="AX10" i="9"/>
  <c r="S11" i="9"/>
  <c r="AC11" i="9"/>
  <c r="AO11" i="9"/>
  <c r="BA11" i="9"/>
  <c r="AQ12" i="9"/>
  <c r="BC12" i="9"/>
  <c r="H13" i="9"/>
  <c r="BE13" i="9"/>
  <c r="AO14" i="9"/>
  <c r="BG14" i="9"/>
  <c r="S15" i="9"/>
  <c r="AK15" i="9"/>
  <c r="P16" i="9"/>
  <c r="AJ16" i="9"/>
  <c r="O17" i="9"/>
  <c r="G18" i="9"/>
  <c r="AN18" i="9"/>
  <c r="AC19" i="9"/>
  <c r="BD23" i="9"/>
  <c r="G30" i="9"/>
  <c r="AV12" i="9"/>
  <c r="BE19" i="9"/>
  <c r="D5" i="9"/>
  <c r="Q6" i="9"/>
  <c r="I10" i="9"/>
  <c r="L12" i="9"/>
  <c r="E5" i="9"/>
  <c r="W5" i="9"/>
  <c r="BC5" i="9"/>
  <c r="T6" i="9"/>
  <c r="AZ6" i="9"/>
  <c r="Y7" i="9"/>
  <c r="AI7" i="9"/>
  <c r="AZ7" i="9"/>
  <c r="J8" i="9"/>
  <c r="AA8" i="9"/>
  <c r="AR8" i="9"/>
  <c r="BI8" i="9"/>
  <c r="S9" i="9"/>
  <c r="AB9" i="9"/>
  <c r="BC9" i="9"/>
  <c r="E10" i="9"/>
  <c r="N10" i="9"/>
  <c r="W10" i="9"/>
  <c r="AF10" i="9"/>
  <c r="BH10" i="9"/>
  <c r="J11" i="9"/>
  <c r="T11" i="9"/>
  <c r="AD11" i="9"/>
  <c r="AP11" i="9"/>
  <c r="AE12" i="9"/>
  <c r="AR12" i="9"/>
  <c r="BD12" i="9"/>
  <c r="V13" i="9"/>
  <c r="AS13" i="9"/>
  <c r="BF13" i="9"/>
  <c r="L14" i="9"/>
  <c r="U15" i="9"/>
  <c r="AM15" i="9"/>
  <c r="BE15" i="9"/>
  <c r="AK16" i="9"/>
  <c r="BD16" i="9"/>
  <c r="Q17" i="9"/>
  <c r="AM17" i="9"/>
  <c r="AE19" i="9"/>
  <c r="AP20" i="9"/>
  <c r="H30" i="9"/>
  <c r="N11" i="9"/>
  <c r="AL13" i="9"/>
  <c r="I6" i="9"/>
  <c r="AD7" i="9"/>
  <c r="W9" i="9"/>
  <c r="BG11" i="9"/>
  <c r="I5" i="9"/>
  <c r="Y5" i="9"/>
  <c r="AW5" i="9"/>
  <c r="F6" i="9"/>
  <c r="V6" i="9"/>
  <c r="AL6" i="9"/>
  <c r="BB6" i="9"/>
  <c r="K7" i="9"/>
  <c r="AA7" i="9"/>
  <c r="S8" i="9"/>
  <c r="BA8" i="9"/>
  <c r="K9" i="9"/>
  <c r="T9" i="9"/>
  <c r="AK9" i="9"/>
  <c r="AG10" i="9"/>
  <c r="AP10" i="9"/>
  <c r="BB11" i="9"/>
  <c r="H12" i="9"/>
  <c r="T12" i="9"/>
  <c r="BE12" i="9"/>
  <c r="I13" i="9"/>
  <c r="AH13" i="9"/>
  <c r="AT13" i="9"/>
  <c r="BG13" i="9"/>
  <c r="AA14" i="9"/>
  <c r="AP14" i="9"/>
  <c r="BI14" i="9"/>
  <c r="S16" i="9"/>
  <c r="BF16" i="9"/>
  <c r="AO17" i="9"/>
  <c r="AQ18" i="9"/>
  <c r="BH20" i="9"/>
  <c r="AE24" i="9"/>
  <c r="AM8" i="9"/>
  <c r="N13" i="9"/>
  <c r="C17" i="9"/>
  <c r="BH5" i="9"/>
  <c r="AU7" i="9"/>
  <c r="AW14" i="9"/>
  <c r="Q5" i="9"/>
  <c r="AG5" i="9"/>
  <c r="AO5" i="9"/>
  <c r="BE5" i="9"/>
  <c r="N6" i="9"/>
  <c r="AD6" i="9"/>
  <c r="AT6" i="9"/>
  <c r="C7" i="9"/>
  <c r="S7" i="9"/>
  <c r="AR7" i="9"/>
  <c r="BI7" i="9"/>
  <c r="AJ8" i="9"/>
  <c r="AJ7" i="9"/>
  <c r="BA7" i="9"/>
  <c r="K8" i="9"/>
  <c r="AB8" i="9"/>
  <c r="AS8" i="9"/>
  <c r="C9" i="9"/>
  <c r="L9" i="9"/>
  <c r="AC9" i="9"/>
  <c r="AU9" i="9"/>
  <c r="BD9" i="9"/>
  <c r="F10" i="9"/>
  <c r="O10" i="9"/>
  <c r="X10" i="9"/>
  <c r="AZ10" i="9"/>
  <c r="BI10" i="9"/>
  <c r="K11" i="9"/>
  <c r="U11" i="9"/>
  <c r="AE11" i="9"/>
  <c r="AQ11" i="9"/>
  <c r="BC11" i="9"/>
  <c r="I12" i="9"/>
  <c r="AG12" i="9"/>
  <c r="AS12" i="9"/>
  <c r="J13" i="9"/>
  <c r="W13" i="9"/>
  <c r="AI13" i="9"/>
  <c r="AU13" i="9"/>
  <c r="M14" i="9"/>
  <c r="AQ14" i="9"/>
  <c r="C15" i="9"/>
  <c r="V15" i="9"/>
  <c r="BI15" i="9"/>
  <c r="AM16" i="9"/>
  <c r="L18" i="9"/>
  <c r="AX18" i="9"/>
  <c r="AP19" i="9"/>
  <c r="C21" i="9"/>
  <c r="M8" i="9"/>
  <c r="AH11" i="9"/>
  <c r="AW17" i="9"/>
  <c r="AR5" i="9"/>
  <c r="N7" i="9"/>
  <c r="Z13" i="9"/>
  <c r="R5" i="9"/>
  <c r="AP5" i="9"/>
  <c r="G6" i="9"/>
  <c r="W6" i="9"/>
  <c r="AE6" i="9"/>
  <c r="AU6" i="9"/>
  <c r="D7" i="9"/>
  <c r="L7" i="9"/>
  <c r="T7" i="9"/>
  <c r="AB7" i="9"/>
  <c r="AS7" i="9"/>
  <c r="C8" i="9"/>
  <c r="T8" i="9"/>
  <c r="AK8" i="9"/>
  <c r="BB8" i="9"/>
  <c r="D9" i="9"/>
  <c r="U9" i="9"/>
  <c r="Y10" i="9"/>
  <c r="AH10" i="9"/>
  <c r="L11" i="9"/>
  <c r="V11" i="9"/>
  <c r="AR11" i="9"/>
  <c r="BD11" i="9"/>
  <c r="U12" i="9"/>
  <c r="AH12" i="9"/>
  <c r="AT12" i="9"/>
  <c r="BF12" i="9"/>
  <c r="AV13" i="9"/>
  <c r="BH13" i="9"/>
  <c r="AB14" i="9"/>
  <c r="D15" i="9"/>
  <c r="X15" i="9"/>
  <c r="AP15" i="9"/>
  <c r="C16" i="9"/>
  <c r="T16" i="9"/>
  <c r="AN16" i="9"/>
  <c r="BG16" i="9"/>
  <c r="U17" i="9"/>
  <c r="AR17" i="9"/>
  <c r="N18" i="9"/>
  <c r="AR19" i="9"/>
  <c r="R34" i="9"/>
  <c r="BC7" i="9"/>
  <c r="N9" i="9"/>
  <c r="AT11" i="9"/>
  <c r="L5" i="9"/>
  <c r="BE6" i="9"/>
  <c r="AM13" i="9"/>
  <c r="J5" i="9"/>
  <c r="AH5" i="9"/>
  <c r="BF5" i="9"/>
  <c r="AM6" i="9"/>
  <c r="BB7" i="9"/>
  <c r="L8" i="9"/>
  <c r="AC8" i="9"/>
  <c r="AT8" i="9"/>
  <c r="BC8" i="9"/>
  <c r="M9" i="9"/>
  <c r="AD9" i="9"/>
  <c r="AM9" i="9"/>
  <c r="AV9" i="9"/>
  <c r="BE9" i="9"/>
  <c r="G10" i="9"/>
  <c r="P10" i="9"/>
  <c r="AR10" i="9"/>
  <c r="BA10" i="9"/>
  <c r="C11" i="9"/>
  <c r="AG11" i="9"/>
  <c r="V12" i="9"/>
  <c r="AI12" i="9"/>
  <c r="AU12" i="9"/>
  <c r="AJ13" i="9"/>
  <c r="AW13" i="9"/>
  <c r="BI13" i="9"/>
  <c r="N14" i="9"/>
  <c r="AT14" i="9"/>
  <c r="E15" i="9"/>
  <c r="AQ15" i="9"/>
  <c r="D16" i="9"/>
  <c r="AO16" i="9"/>
  <c r="BI16" i="9"/>
  <c r="AS17" i="9"/>
  <c r="BA18" i="9"/>
  <c r="T21" i="9"/>
  <c r="H25" i="9"/>
  <c r="AK34" i="9"/>
  <c r="AL9" i="9"/>
  <c r="AT9" i="9"/>
  <c r="BB9" i="9"/>
  <c r="C10" i="9"/>
  <c r="K10" i="9"/>
  <c r="S10" i="9"/>
  <c r="AA10" i="9"/>
  <c r="AI10" i="9"/>
  <c r="AQ10" i="9"/>
  <c r="AY10" i="9"/>
  <c r="BG10" i="9"/>
  <c r="H11" i="9"/>
  <c r="P11" i="9"/>
  <c r="X11" i="9"/>
  <c r="AF11" i="9"/>
  <c r="BH11" i="9"/>
  <c r="J12" i="9"/>
  <c r="S12" i="9"/>
  <c r="AB12" i="9"/>
  <c r="AK12" i="9"/>
  <c r="F13" i="9"/>
  <c r="O13" i="9"/>
  <c r="X13" i="9"/>
  <c r="AG13" i="9"/>
  <c r="AP13" i="9"/>
  <c r="K14" i="9"/>
  <c r="T14" i="9"/>
  <c r="AC14" i="9"/>
  <c r="AN14" i="9"/>
  <c r="AX14" i="9"/>
  <c r="M15" i="9"/>
  <c r="W15" i="9"/>
  <c r="AS15" i="9"/>
  <c r="BC15" i="9"/>
  <c r="R16" i="9"/>
  <c r="AB16" i="9"/>
  <c r="AX16" i="9"/>
  <c r="BH16" i="9"/>
  <c r="W17" i="9"/>
  <c r="AG17" i="9"/>
  <c r="BC17" i="9"/>
  <c r="F18" i="9"/>
  <c r="AZ18" i="9"/>
  <c r="D19" i="9"/>
  <c r="Q19" i="9"/>
  <c r="AQ19" i="9"/>
  <c r="BF19" i="9"/>
  <c r="N20" i="9"/>
  <c r="Z20" i="9"/>
  <c r="AO20" i="9"/>
  <c r="S21" i="9"/>
  <c r="AL21" i="9"/>
  <c r="AA22" i="9"/>
  <c r="BC23" i="9"/>
  <c r="AD24" i="9"/>
  <c r="F25" i="9"/>
  <c r="AT17" i="9"/>
  <c r="H18" i="9"/>
  <c r="S18" i="9"/>
  <c r="AD18" i="9"/>
  <c r="AP18" i="9"/>
  <c r="AG19" i="9"/>
  <c r="AS19" i="9"/>
  <c r="BH19" i="9"/>
  <c r="AR20" i="9"/>
  <c r="F22" i="9"/>
  <c r="BF23" i="9"/>
  <c r="AG24" i="9"/>
  <c r="BG25" i="9"/>
  <c r="AQ26" i="9"/>
  <c r="AG27" i="9"/>
  <c r="R30" i="9"/>
  <c r="L32" i="9"/>
  <c r="AL34" i="9"/>
  <c r="AE20" i="9"/>
  <c r="AT20" i="9"/>
  <c r="D21" i="9"/>
  <c r="V21" i="9"/>
  <c r="AR21" i="9"/>
  <c r="BG22" i="9"/>
  <c r="P25" i="9"/>
  <c r="AI27" i="9"/>
  <c r="U28" i="9"/>
  <c r="R29" i="9"/>
  <c r="U30" i="9"/>
  <c r="AB32" i="9"/>
  <c r="BE34" i="9"/>
  <c r="BA14" i="9"/>
  <c r="P15" i="9"/>
  <c r="Z15" i="9"/>
  <c r="AV15" i="9"/>
  <c r="BF15" i="9"/>
  <c r="U16" i="9"/>
  <c r="AE16" i="9"/>
  <c r="BA16" i="9"/>
  <c r="D17" i="9"/>
  <c r="Z17" i="9"/>
  <c r="AJ17" i="9"/>
  <c r="BF17" i="9"/>
  <c r="I18" i="9"/>
  <c r="AR18" i="9"/>
  <c r="BC18" i="9"/>
  <c r="H19" i="9"/>
  <c r="T19" i="9"/>
  <c r="AH19" i="9"/>
  <c r="AW19" i="9"/>
  <c r="BI19" i="9"/>
  <c r="Q20" i="9"/>
  <c r="AI22" i="9"/>
  <c r="Q25" i="9"/>
  <c r="G26" i="9"/>
  <c r="AY26" i="9"/>
  <c r="AB28" i="9"/>
  <c r="V30" i="9"/>
  <c r="AC32" i="9"/>
  <c r="BH34" i="9"/>
  <c r="W14" i="9"/>
  <c r="AG14" i="9"/>
  <c r="BB14" i="9"/>
  <c r="F15" i="9"/>
  <c r="AA15" i="9"/>
  <c r="AL15" i="9"/>
  <c r="BG15" i="9"/>
  <c r="K16" i="9"/>
  <c r="AF16" i="9"/>
  <c r="AQ16" i="9"/>
  <c r="E17" i="9"/>
  <c r="P17" i="9"/>
  <c r="AK17" i="9"/>
  <c r="AV17" i="9"/>
  <c r="J18" i="9"/>
  <c r="U18" i="9"/>
  <c r="AF18" i="9"/>
  <c r="I19" i="9"/>
  <c r="D20" i="9"/>
  <c r="AF20" i="9"/>
  <c r="AU20" i="9"/>
  <c r="F21" i="9"/>
  <c r="Y21" i="9"/>
  <c r="AT21" i="9"/>
  <c r="K22" i="9"/>
  <c r="C23" i="9"/>
  <c r="AF23" i="9"/>
  <c r="G24" i="9"/>
  <c r="AO24" i="9"/>
  <c r="W25" i="9"/>
  <c r="T29" i="9"/>
  <c r="N12" i="9"/>
  <c r="W12" i="9"/>
  <c r="AF12" i="9"/>
  <c r="S13" i="9"/>
  <c r="AB13" i="9"/>
  <c r="AK13" i="9"/>
  <c r="X14" i="9"/>
  <c r="AR14" i="9"/>
  <c r="BC14" i="9"/>
  <c r="Q15" i="9"/>
  <c r="AB15" i="9"/>
  <c r="AW15" i="9"/>
  <c r="BH15" i="9"/>
  <c r="V16" i="9"/>
  <c r="AG16" i="9"/>
  <c r="BB16" i="9"/>
  <c r="F17" i="9"/>
  <c r="AA17" i="9"/>
  <c r="AL17" i="9"/>
  <c r="BG17" i="9"/>
  <c r="K18" i="9"/>
  <c r="AS18" i="9"/>
  <c r="BD18" i="9"/>
  <c r="U19" i="9"/>
  <c r="AI19" i="9"/>
  <c r="AX19" i="9"/>
  <c r="F20" i="9"/>
  <c r="R20" i="9"/>
  <c r="AG20" i="9"/>
  <c r="AL22" i="9"/>
  <c r="Y25" i="9"/>
  <c r="I26" i="9"/>
  <c r="BF26" i="9"/>
  <c r="AD28" i="9"/>
  <c r="W35" i="9"/>
  <c r="AH18" i="9"/>
  <c r="J19" i="9"/>
  <c r="W19" i="9"/>
  <c r="AJ19" i="9"/>
  <c r="T20" i="9"/>
  <c r="AW20" i="9"/>
  <c r="I21" i="9"/>
  <c r="AB21" i="9"/>
  <c r="AW21" i="9"/>
  <c r="N22" i="9"/>
  <c r="M24" i="9"/>
  <c r="AU24" i="9"/>
  <c r="AR27" i="9"/>
  <c r="C33" i="9"/>
  <c r="F12" i="9"/>
  <c r="O12" i="9"/>
  <c r="X12" i="9"/>
  <c r="K13" i="9"/>
  <c r="T13" i="9"/>
  <c r="AC13" i="9"/>
  <c r="P14" i="9"/>
  <c r="Y14" i="9"/>
  <c r="AI14" i="9"/>
  <c r="AS14" i="9"/>
  <c r="H15" i="9"/>
  <c r="R15" i="9"/>
  <c r="AN15" i="9"/>
  <c r="AX15" i="9"/>
  <c r="M16" i="9"/>
  <c r="W16" i="9"/>
  <c r="AS16" i="9"/>
  <c r="BC16" i="9"/>
  <c r="R17" i="9"/>
  <c r="AB17" i="9"/>
  <c r="AX17" i="9"/>
  <c r="BH17" i="9"/>
  <c r="W18" i="9"/>
  <c r="AI18" i="9"/>
  <c r="AT18" i="9"/>
  <c r="BF18" i="9"/>
  <c r="X19" i="9"/>
  <c r="AY19" i="9"/>
  <c r="G20" i="9"/>
  <c r="V20" i="9"/>
  <c r="AH20" i="9"/>
  <c r="K21" i="9"/>
  <c r="H23" i="9"/>
  <c r="AM23" i="9"/>
  <c r="N24" i="9"/>
  <c r="AV24" i="9"/>
  <c r="Q26" i="9"/>
  <c r="BH26" i="9"/>
  <c r="AX27" i="9"/>
  <c r="AM28" i="9"/>
  <c r="AD29" i="9"/>
  <c r="AX30" i="9"/>
  <c r="D33" i="9"/>
  <c r="AX35" i="9"/>
  <c r="AN17" i="9"/>
  <c r="BI17" i="9"/>
  <c r="M18" i="9"/>
  <c r="AJ18" i="9"/>
  <c r="AU18" i="9"/>
  <c r="BG18" i="9"/>
  <c r="K19" i="9"/>
  <c r="Y19" i="9"/>
  <c r="AK19" i="9"/>
  <c r="AZ19" i="9"/>
  <c r="AJ20" i="9"/>
  <c r="AZ20" i="9"/>
  <c r="AD21" i="9"/>
  <c r="AZ21" i="9"/>
  <c r="AQ22" i="9"/>
  <c r="AZ27" i="9"/>
  <c r="AN28" i="9"/>
  <c r="AL29" i="9"/>
  <c r="T33" i="9"/>
  <c r="BE11" i="9"/>
  <c r="G12" i="9"/>
  <c r="P12" i="9"/>
  <c r="C13" i="9"/>
  <c r="L13" i="9"/>
  <c r="U13" i="9"/>
  <c r="H14" i="9"/>
  <c r="Q14" i="9"/>
  <c r="Z14" i="9"/>
  <c r="AJ14" i="9"/>
  <c r="AU14" i="9"/>
  <c r="I15" i="9"/>
  <c r="T15" i="9"/>
  <c r="AO15" i="9"/>
  <c r="AZ15" i="9"/>
  <c r="N16" i="9"/>
  <c r="Y16" i="9"/>
  <c r="AT16" i="9"/>
  <c r="BE16" i="9"/>
  <c r="S17" i="9"/>
  <c r="AD17" i="9"/>
  <c r="AY17" i="9"/>
  <c r="C18" i="9"/>
  <c r="X18" i="9"/>
  <c r="BH18" i="9"/>
  <c r="L19" i="9"/>
  <c r="AM19" i="9"/>
  <c r="H20" i="9"/>
  <c r="W20" i="9"/>
  <c r="AL20" i="9"/>
  <c r="BB20" i="9"/>
  <c r="L21" i="9"/>
  <c r="S22" i="9"/>
  <c r="K23" i="9"/>
  <c r="AO23" i="9"/>
  <c r="P24" i="9"/>
  <c r="AX24" i="9"/>
  <c r="AH25" i="9"/>
  <c r="X26" i="9"/>
  <c r="I27" i="9"/>
  <c r="AU28" i="9"/>
  <c r="F31" i="9"/>
  <c r="V33" i="9"/>
  <c r="V36" i="9"/>
  <c r="AK18" i="9"/>
  <c r="AV18" i="9"/>
  <c r="Z19" i="9"/>
  <c r="AO19" i="9"/>
  <c r="BA19" i="9"/>
  <c r="I20" i="9"/>
  <c r="AG21" i="9"/>
  <c r="BB21" i="9"/>
  <c r="AT22" i="9"/>
  <c r="AT23" i="9"/>
  <c r="AN25" i="9"/>
  <c r="AW28" i="9"/>
  <c r="AN29" i="9"/>
  <c r="S31" i="9"/>
  <c r="AM33" i="9"/>
  <c r="BC36" i="9"/>
  <c r="J17" i="9"/>
  <c r="T17" i="9"/>
  <c r="AP17" i="9"/>
  <c r="AZ17" i="9"/>
  <c r="O18" i="9"/>
  <c r="Z18" i="9"/>
  <c r="BI18" i="9"/>
  <c r="M19" i="9"/>
  <c r="BC19" i="9"/>
  <c r="X20" i="9"/>
  <c r="AM20" i="9"/>
  <c r="BC20" i="9"/>
  <c r="N21" i="9"/>
  <c r="V22" i="9"/>
  <c r="AP25" i="9"/>
  <c r="Z26" i="9"/>
  <c r="P27" i="9"/>
  <c r="BI27" i="9"/>
  <c r="AX29" i="9"/>
  <c r="U31" i="9"/>
  <c r="BD36" i="9"/>
  <c r="J20" i="9"/>
  <c r="Y20" i="9"/>
  <c r="AJ21" i="9"/>
  <c r="BE21" i="9"/>
  <c r="P23" i="9"/>
  <c r="AW23" i="9"/>
  <c r="X24" i="9"/>
  <c r="BF24" i="9"/>
  <c r="BE28" i="9"/>
  <c r="BA29" i="9"/>
  <c r="AJ31" i="9"/>
  <c r="AZ38" i="9"/>
  <c r="J14" i="9"/>
  <c r="AM14" i="9"/>
  <c r="BH14" i="9"/>
  <c r="L15" i="9"/>
  <c r="AG15" i="9"/>
  <c r="AR15" i="9"/>
  <c r="F16" i="9"/>
  <c r="Q16" i="9"/>
  <c r="AL16" i="9"/>
  <c r="AW16" i="9"/>
  <c r="K17" i="9"/>
  <c r="V17" i="9"/>
  <c r="AQ17" i="9"/>
  <c r="BB17" i="9"/>
  <c r="P18" i="9"/>
  <c r="AB18" i="9"/>
  <c r="AM18" i="9"/>
  <c r="AY18" i="9"/>
  <c r="C19" i="9"/>
  <c r="P19" i="9"/>
  <c r="AB19" i="9"/>
  <c r="L20" i="9"/>
  <c r="AN20" i="9"/>
  <c r="BE20" i="9"/>
  <c r="Q21" i="9"/>
  <c r="AY22" i="9"/>
  <c r="AW25" i="9"/>
  <c r="AH26" i="9"/>
  <c r="R27" i="9"/>
  <c r="BB29" i="9"/>
  <c r="BE33" i="9"/>
  <c r="C39" i="9"/>
  <c r="AN23" i="9"/>
  <c r="BE23" i="9"/>
  <c r="O24" i="9"/>
  <c r="AF24" i="9"/>
  <c r="AW24" i="9"/>
  <c r="G25" i="9"/>
  <c r="X25" i="9"/>
  <c r="AG25" i="9"/>
  <c r="AX25" i="9"/>
  <c r="H26" i="9"/>
  <c r="Y26" i="9"/>
  <c r="AP26" i="9"/>
  <c r="BG26" i="9"/>
  <c r="Q27" i="9"/>
  <c r="AH27" i="9"/>
  <c r="AQ27" i="9"/>
  <c r="T28" i="9"/>
  <c r="AC28" i="9"/>
  <c r="BF28" i="9"/>
  <c r="S29" i="9"/>
  <c r="AC29" i="9"/>
  <c r="AM29" i="9"/>
  <c r="AZ29" i="9"/>
  <c r="F30" i="9"/>
  <c r="T30" i="9"/>
  <c r="AH30" i="9"/>
  <c r="AW30" i="9"/>
  <c r="D31" i="9"/>
  <c r="AH31" i="9"/>
  <c r="BA31" i="9"/>
  <c r="AR32" i="9"/>
  <c r="BI32" i="9"/>
  <c r="AK33" i="9"/>
  <c r="BD33" i="9"/>
  <c r="AJ34" i="9"/>
  <c r="R36" i="9"/>
  <c r="AL38" i="9"/>
  <c r="AX20" i="9"/>
  <c r="BF20" i="9"/>
  <c r="G21" i="9"/>
  <c r="O21" i="9"/>
  <c r="W21" i="9"/>
  <c r="AE21" i="9"/>
  <c r="AM21" i="9"/>
  <c r="AU21" i="9"/>
  <c r="BC21" i="9"/>
  <c r="D22" i="9"/>
  <c r="L22" i="9"/>
  <c r="T22" i="9"/>
  <c r="AB22" i="9"/>
  <c r="AJ22" i="9"/>
  <c r="AR22" i="9"/>
  <c r="AZ22" i="9"/>
  <c r="BH22" i="9"/>
  <c r="I23" i="9"/>
  <c r="Q23" i="9"/>
  <c r="Y23" i="9"/>
  <c r="AG23" i="9"/>
  <c r="AX23" i="9"/>
  <c r="H24" i="9"/>
  <c r="Y24" i="9"/>
  <c r="AP24" i="9"/>
  <c r="BG24" i="9"/>
  <c r="I25" i="9"/>
  <c r="Z25" i="9"/>
  <c r="AQ25" i="9"/>
  <c r="BH25" i="9"/>
  <c r="R26" i="9"/>
  <c r="AI26" i="9"/>
  <c r="AZ26" i="9"/>
  <c r="J27" i="9"/>
  <c r="S27" i="9"/>
  <c r="AJ27" i="9"/>
  <c r="BA27" i="9"/>
  <c r="AX28" i="9"/>
  <c r="K29" i="9"/>
  <c r="U29" i="9"/>
  <c r="AO29" i="9"/>
  <c r="W30" i="9"/>
  <c r="AK30" i="9"/>
  <c r="AY30" i="9"/>
  <c r="BC31" i="9"/>
  <c r="AD32" i="9"/>
  <c r="AU32" i="9"/>
  <c r="F33" i="9"/>
  <c r="W33" i="9"/>
  <c r="BG33" i="9"/>
  <c r="T34" i="9"/>
  <c r="AN34" i="9"/>
  <c r="Y35" i="9"/>
  <c r="AY35" i="9"/>
  <c r="W36" i="9"/>
  <c r="BF36" i="9"/>
  <c r="P39" i="9"/>
  <c r="AP23" i="9"/>
  <c r="BG23" i="9"/>
  <c r="Q24" i="9"/>
  <c r="AH24" i="9"/>
  <c r="AY24" i="9"/>
  <c r="BH24" i="9"/>
  <c r="R25" i="9"/>
  <c r="AI25" i="9"/>
  <c r="AZ25" i="9"/>
  <c r="J26" i="9"/>
  <c r="AA26" i="9"/>
  <c r="AR26" i="9"/>
  <c r="BI26" i="9"/>
  <c r="K27" i="9"/>
  <c r="AB27" i="9"/>
  <c r="AS27" i="9"/>
  <c r="D28" i="9"/>
  <c r="M28" i="9"/>
  <c r="V28" i="9"/>
  <c r="AE28" i="9"/>
  <c r="AO28" i="9"/>
  <c r="BI28" i="9"/>
  <c r="AE29" i="9"/>
  <c r="AQ29" i="9"/>
  <c r="BC29" i="9"/>
  <c r="X30" i="9"/>
  <c r="AL30" i="9"/>
  <c r="AZ30" i="9"/>
  <c r="G31" i="9"/>
  <c r="AM31" i="9"/>
  <c r="BD31" i="9"/>
  <c r="AE32" i="9"/>
  <c r="AW32" i="9"/>
  <c r="G33" i="9"/>
  <c r="BH33" i="9"/>
  <c r="U34" i="9"/>
  <c r="BI34" i="9"/>
  <c r="Z35" i="9"/>
  <c r="BH36" i="9"/>
  <c r="Y39" i="9"/>
  <c r="Y18" i="9"/>
  <c r="AG18" i="9"/>
  <c r="AO18" i="9"/>
  <c r="AW18" i="9"/>
  <c r="BE18" i="9"/>
  <c r="F19" i="9"/>
  <c r="N19" i="9"/>
  <c r="V19" i="9"/>
  <c r="AD19" i="9"/>
  <c r="AL19" i="9"/>
  <c r="AT19" i="9"/>
  <c r="BB19" i="9"/>
  <c r="C20" i="9"/>
  <c r="K20" i="9"/>
  <c r="S20" i="9"/>
  <c r="AA20" i="9"/>
  <c r="AI20" i="9"/>
  <c r="AQ20" i="9"/>
  <c r="AY20" i="9"/>
  <c r="BG20" i="9"/>
  <c r="H21" i="9"/>
  <c r="P21" i="9"/>
  <c r="X21" i="9"/>
  <c r="AF21" i="9"/>
  <c r="AN21" i="9"/>
  <c r="AV21" i="9"/>
  <c r="BD21" i="9"/>
  <c r="E22" i="9"/>
  <c r="M22" i="9"/>
  <c r="U22" i="9"/>
  <c r="AC22" i="9"/>
  <c r="AK22" i="9"/>
  <c r="AS22" i="9"/>
  <c r="BA22" i="9"/>
  <c r="BI22" i="9"/>
  <c r="J23" i="9"/>
  <c r="R23" i="9"/>
  <c r="Z23" i="9"/>
  <c r="AH23" i="9"/>
  <c r="AY23" i="9"/>
  <c r="I24" i="9"/>
  <c r="Z24" i="9"/>
  <c r="AQ24" i="9"/>
  <c r="AZ24" i="9"/>
  <c r="J25" i="9"/>
  <c r="AA25" i="9"/>
  <c r="AR25" i="9"/>
  <c r="BI25" i="9"/>
  <c r="S26" i="9"/>
  <c r="AJ26" i="9"/>
  <c r="BA26" i="9"/>
  <c r="C27" i="9"/>
  <c r="T27" i="9"/>
  <c r="AK27" i="9"/>
  <c r="AF28" i="9"/>
  <c r="L29" i="9"/>
  <c r="V29" i="9"/>
  <c r="K30" i="9"/>
  <c r="Y30" i="9"/>
  <c r="AM30" i="9"/>
  <c r="BA30" i="9"/>
  <c r="W31" i="9"/>
  <c r="BE31" i="9"/>
  <c r="O32" i="9"/>
  <c r="AG32" i="9"/>
  <c r="AX32" i="9"/>
  <c r="H33" i="9"/>
  <c r="AQ33" i="9"/>
  <c r="C34" i="9"/>
  <c r="AP34" i="9"/>
  <c r="C35" i="9"/>
  <c r="BB35" i="9"/>
  <c r="AD36" i="9"/>
  <c r="E37" i="9"/>
  <c r="AN39" i="9"/>
  <c r="AQ23" i="9"/>
  <c r="BH23" i="9"/>
  <c r="R24" i="9"/>
  <c r="AI24" i="9"/>
  <c r="AR24" i="9"/>
  <c r="BI24" i="9"/>
  <c r="S25" i="9"/>
  <c r="AJ25" i="9"/>
  <c r="BA25" i="9"/>
  <c r="K26" i="9"/>
  <c r="AB26" i="9"/>
  <c r="AS26" i="9"/>
  <c r="BB26" i="9"/>
  <c r="L27" i="9"/>
  <c r="AC27" i="9"/>
  <c r="AT27" i="9"/>
  <c r="BC27" i="9"/>
  <c r="E28" i="9"/>
  <c r="N28" i="9"/>
  <c r="W28" i="9"/>
  <c r="AP28" i="9"/>
  <c r="C29" i="9"/>
  <c r="M29" i="9"/>
  <c r="AR29" i="9"/>
  <c r="BD29" i="9"/>
  <c r="Z30" i="9"/>
  <c r="AN30" i="9"/>
  <c r="BB30" i="9"/>
  <c r="X31" i="9"/>
  <c r="BF31" i="9"/>
  <c r="Q32" i="9"/>
  <c r="AH32" i="9"/>
  <c r="I33" i="9"/>
  <c r="Z33" i="9"/>
  <c r="AR33" i="9"/>
  <c r="D34" i="9"/>
  <c r="V34" i="9"/>
  <c r="E35" i="9"/>
  <c r="AC35" i="9"/>
  <c r="BE35" i="9"/>
  <c r="AE36" i="9"/>
  <c r="AX39" i="9"/>
  <c r="S23" i="9"/>
  <c r="AA23" i="9"/>
  <c r="AI23" i="9"/>
  <c r="AZ23" i="9"/>
  <c r="J24" i="9"/>
  <c r="AA24" i="9"/>
  <c r="AJ24" i="9"/>
  <c r="BA24" i="9"/>
  <c r="K25" i="9"/>
  <c r="AB25" i="9"/>
  <c r="AS25" i="9"/>
  <c r="C26" i="9"/>
  <c r="T26" i="9"/>
  <c r="AK26" i="9"/>
  <c r="AT26" i="9"/>
  <c r="D27" i="9"/>
  <c r="U27" i="9"/>
  <c r="AL27" i="9"/>
  <c r="X28" i="9"/>
  <c r="AG28" i="9"/>
  <c r="BA28" i="9"/>
  <c r="W29" i="9"/>
  <c r="AH29" i="9"/>
  <c r="BF29" i="9"/>
  <c r="L30" i="9"/>
  <c r="AA30" i="9"/>
  <c r="BC30" i="9"/>
  <c r="J31" i="9"/>
  <c r="Y31" i="9"/>
  <c r="AP31" i="9"/>
  <c r="BH31" i="9"/>
  <c r="R32" i="9"/>
  <c r="AI32" i="9"/>
  <c r="J33" i="9"/>
  <c r="AA33" i="9"/>
  <c r="AS33" i="9"/>
  <c r="E34" i="9"/>
  <c r="X34" i="9"/>
  <c r="AS34" i="9"/>
  <c r="F35" i="9"/>
  <c r="AD35" i="9"/>
  <c r="Q37" i="9"/>
  <c r="G40" i="9"/>
  <c r="AR23" i="9"/>
  <c r="BI23" i="9"/>
  <c r="S24" i="9"/>
  <c r="AB24" i="9"/>
  <c r="AS24" i="9"/>
  <c r="C25" i="9"/>
  <c r="T25" i="9"/>
  <c r="AK25" i="9"/>
  <c r="BB25" i="9"/>
  <c r="L26" i="9"/>
  <c r="AC26" i="9"/>
  <c r="AL26" i="9"/>
  <c r="BC26" i="9"/>
  <c r="M27" i="9"/>
  <c r="AD27" i="9"/>
  <c r="AU27" i="9"/>
  <c r="BD27" i="9"/>
  <c r="F28" i="9"/>
  <c r="O28" i="9"/>
  <c r="D29" i="9"/>
  <c r="N29" i="9"/>
  <c r="AS29" i="9"/>
  <c r="BG29" i="9"/>
  <c r="BD30" i="9"/>
  <c r="K31" i="9"/>
  <c r="Z31" i="9"/>
  <c r="AR31" i="9"/>
  <c r="BI31" i="9"/>
  <c r="AJ32" i="9"/>
  <c r="BA32" i="9"/>
  <c r="K33" i="9"/>
  <c r="AT33" i="9"/>
  <c r="F34" i="9"/>
  <c r="Y34" i="9"/>
  <c r="AT34" i="9"/>
  <c r="G35" i="9"/>
  <c r="AH36" i="9"/>
  <c r="T37" i="9"/>
  <c r="AF19" i="9"/>
  <c r="AN19" i="9"/>
  <c r="AV19" i="9"/>
  <c r="BD19" i="9"/>
  <c r="E20" i="9"/>
  <c r="M20" i="9"/>
  <c r="U20" i="9"/>
  <c r="AC20" i="9"/>
  <c r="AK20" i="9"/>
  <c r="AS20" i="9"/>
  <c r="BA20" i="9"/>
  <c r="BI20" i="9"/>
  <c r="J21" i="9"/>
  <c r="R21" i="9"/>
  <c r="Z21" i="9"/>
  <c r="AH21" i="9"/>
  <c r="AP21" i="9"/>
  <c r="AX21" i="9"/>
  <c r="BF21" i="9"/>
  <c r="G22" i="9"/>
  <c r="O22" i="9"/>
  <c r="W22" i="9"/>
  <c r="AE22" i="9"/>
  <c r="AM22" i="9"/>
  <c r="AU22" i="9"/>
  <c r="BC22" i="9"/>
  <c r="D23" i="9"/>
  <c r="L23" i="9"/>
  <c r="T23" i="9"/>
  <c r="AB23" i="9"/>
  <c r="AJ23" i="9"/>
  <c r="BA23" i="9"/>
  <c r="K24" i="9"/>
  <c r="T24" i="9"/>
  <c r="AK24" i="9"/>
  <c r="BB24" i="9"/>
  <c r="L25" i="9"/>
  <c r="AC25" i="9"/>
  <c r="AT25" i="9"/>
  <c r="D26" i="9"/>
  <c r="U26" i="9"/>
  <c r="AD26" i="9"/>
  <c r="AU26" i="9"/>
  <c r="E27" i="9"/>
  <c r="V27" i="9"/>
  <c r="AM27" i="9"/>
  <c r="P28" i="9"/>
  <c r="Y28" i="9"/>
  <c r="AH28" i="9"/>
  <c r="BB28" i="9"/>
  <c r="E29" i="9"/>
  <c r="AI29" i="9"/>
  <c r="AT29" i="9"/>
  <c r="N30" i="9"/>
  <c r="AB30" i="9"/>
  <c r="AQ30" i="9"/>
  <c r="BE30" i="9"/>
  <c r="L31" i="9"/>
  <c r="AB31" i="9"/>
  <c r="AS31" i="9"/>
  <c r="C32" i="9"/>
  <c r="AK32" i="9"/>
  <c r="BB32" i="9"/>
  <c r="AC33" i="9"/>
  <c r="AB34" i="9"/>
  <c r="C36" i="9"/>
  <c r="AI36" i="9"/>
  <c r="AF37" i="9"/>
  <c r="AP40" i="9"/>
  <c r="AS23" i="9"/>
  <c r="C24" i="9"/>
  <c r="L24" i="9"/>
  <c r="AC24" i="9"/>
  <c r="AT24" i="9"/>
  <c r="D25" i="9"/>
  <c r="U25" i="9"/>
  <c r="AL25" i="9"/>
  <c r="BC25" i="9"/>
  <c r="M26" i="9"/>
  <c r="V26" i="9"/>
  <c r="AM26" i="9"/>
  <c r="BD26" i="9"/>
  <c r="N27" i="9"/>
  <c r="AE27" i="9"/>
  <c r="AV27" i="9"/>
  <c r="BE27" i="9"/>
  <c r="G28" i="9"/>
  <c r="AS28" i="9"/>
  <c r="O29" i="9"/>
  <c r="AU29" i="9"/>
  <c r="BH29" i="9"/>
  <c r="P30" i="9"/>
  <c r="BF30" i="9"/>
  <c r="M31" i="9"/>
  <c r="AC31" i="9"/>
  <c r="D32" i="9"/>
  <c r="U32" i="9"/>
  <c r="AL32" i="9"/>
  <c r="L33" i="9"/>
  <c r="AE33" i="9"/>
  <c r="AV34" i="9"/>
  <c r="F36" i="9"/>
  <c r="BC40" i="9"/>
  <c r="AA21" i="9"/>
  <c r="AI21" i="9"/>
  <c r="AQ21" i="9"/>
  <c r="AY21" i="9"/>
  <c r="BG21" i="9"/>
  <c r="H22" i="9"/>
  <c r="P22" i="9"/>
  <c r="X22" i="9"/>
  <c r="AF22" i="9"/>
  <c r="AN22" i="9"/>
  <c r="AV22" i="9"/>
  <c r="BD22" i="9"/>
  <c r="E23" i="9"/>
  <c r="M23" i="9"/>
  <c r="U23" i="9"/>
  <c r="AC23" i="9"/>
  <c r="AK23" i="9"/>
  <c r="BB23" i="9"/>
  <c r="D24" i="9"/>
  <c r="U24" i="9"/>
  <c r="AL24" i="9"/>
  <c r="BC24" i="9"/>
  <c r="M25" i="9"/>
  <c r="AD25" i="9"/>
  <c r="AU25" i="9"/>
  <c r="E26" i="9"/>
  <c r="N26" i="9"/>
  <c r="AE26" i="9"/>
  <c r="AV26" i="9"/>
  <c r="F27" i="9"/>
  <c r="W27" i="9"/>
  <c r="AN27" i="9"/>
  <c r="H28" i="9"/>
  <c r="Q28" i="9"/>
  <c r="Z28" i="9"/>
  <c r="BC28" i="9"/>
  <c r="F29" i="9"/>
  <c r="Z29" i="9"/>
  <c r="AJ29" i="9"/>
  <c r="AC30" i="9"/>
  <c r="AR30" i="9"/>
  <c r="BG30" i="9"/>
  <c r="AD31" i="9"/>
  <c r="E32" i="9"/>
  <c r="V32" i="9"/>
  <c r="BD32" i="9"/>
  <c r="N33" i="9"/>
  <c r="I34" i="9"/>
  <c r="AW34" i="9"/>
  <c r="K35" i="9"/>
  <c r="AK35" i="9"/>
  <c r="AP36" i="9"/>
  <c r="AZ37" i="9"/>
  <c r="Y41" i="9"/>
  <c r="E25" i="9"/>
  <c r="V25" i="9"/>
  <c r="AM25" i="9"/>
  <c r="BD25" i="9"/>
  <c r="F26" i="9"/>
  <c r="W26" i="9"/>
  <c r="AN26" i="9"/>
  <c r="BE26" i="9"/>
  <c r="O27" i="9"/>
  <c r="AF27" i="9"/>
  <c r="AW27" i="9"/>
  <c r="BF27" i="9"/>
  <c r="AT28" i="9"/>
  <c r="BD28" i="9"/>
  <c r="AV29" i="9"/>
  <c r="BI29" i="9"/>
  <c r="Q30" i="9"/>
  <c r="AE30" i="9"/>
  <c r="AE31" i="9"/>
  <c r="AV31" i="9"/>
  <c r="F32" i="9"/>
  <c r="AM32" i="9"/>
  <c r="BF32" i="9"/>
  <c r="AY33" i="9"/>
  <c r="J34" i="9"/>
  <c r="AZ34" i="9"/>
  <c r="M35" i="9"/>
  <c r="AL35" i="9"/>
  <c r="H36" i="9"/>
  <c r="AQ36" i="9"/>
  <c r="E42" i="9"/>
  <c r="BH21" i="9"/>
  <c r="I22" i="9"/>
  <c r="Q22" i="9"/>
  <c r="Y22" i="9"/>
  <c r="AG22" i="9"/>
  <c r="AO22" i="9"/>
  <c r="AW22" i="9"/>
  <c r="BE22" i="9"/>
  <c r="F23" i="9"/>
  <c r="N23" i="9"/>
  <c r="V23" i="9"/>
  <c r="AD23" i="9"/>
  <c r="AL23" i="9"/>
  <c r="AU23" i="9"/>
  <c r="E24" i="9"/>
  <c r="V24" i="9"/>
  <c r="AM24" i="9"/>
  <c r="BD24" i="9"/>
  <c r="N25" i="9"/>
  <c r="AE25" i="9"/>
  <c r="AV25" i="9"/>
  <c r="BE25" i="9"/>
  <c r="O26" i="9"/>
  <c r="AF26" i="9"/>
  <c r="AW26" i="9"/>
  <c r="G27" i="9"/>
  <c r="X27" i="9"/>
  <c r="AO27" i="9"/>
  <c r="BG27" i="9"/>
  <c r="I28" i="9"/>
  <c r="R28" i="9"/>
  <c r="AK28" i="9"/>
  <c r="G29" i="9"/>
  <c r="AA29" i="9"/>
  <c r="AW29" i="9"/>
  <c r="AT30" i="9"/>
  <c r="BH30" i="9"/>
  <c r="P31" i="9"/>
  <c r="AF31" i="9"/>
  <c r="AW31" i="9"/>
  <c r="X32" i="9"/>
  <c r="AO32" i="9"/>
  <c r="AG33" i="9"/>
  <c r="AZ33" i="9"/>
  <c r="L34" i="9"/>
  <c r="AF34" i="9"/>
  <c r="BA34" i="9"/>
  <c r="AM35" i="9"/>
  <c r="J36" i="9"/>
  <c r="AR36" i="9"/>
  <c r="J38" i="9"/>
  <c r="Q43" i="9"/>
  <c r="AG30" i="9"/>
  <c r="AV30" i="9"/>
  <c r="AG31" i="9"/>
  <c r="G32" i="9"/>
  <c r="Z32" i="9"/>
  <c r="Q33" i="9"/>
  <c r="BB33" i="9"/>
  <c r="M34" i="9"/>
  <c r="AG34" i="9"/>
  <c r="Q35" i="9"/>
  <c r="AP35" i="9"/>
  <c r="L36" i="9"/>
  <c r="AU36" i="9"/>
  <c r="R38" i="9"/>
  <c r="AV20" i="9"/>
  <c r="BD20" i="9"/>
  <c r="E21" i="9"/>
  <c r="M21" i="9"/>
  <c r="U21" i="9"/>
  <c r="AC21" i="9"/>
  <c r="AK21" i="9"/>
  <c r="AS21" i="9"/>
  <c r="BA21" i="9"/>
  <c r="BI21" i="9"/>
  <c r="J22" i="9"/>
  <c r="R22" i="9"/>
  <c r="Z22" i="9"/>
  <c r="AH22" i="9"/>
  <c r="AP22" i="9"/>
  <c r="AX22" i="9"/>
  <c r="BF22" i="9"/>
  <c r="G23" i="9"/>
  <c r="O23" i="9"/>
  <c r="W23" i="9"/>
  <c r="AE23" i="9"/>
  <c r="AV23" i="9"/>
  <c r="F24" i="9"/>
  <c r="W24" i="9"/>
  <c r="AN24" i="9"/>
  <c r="BE24" i="9"/>
  <c r="O25" i="9"/>
  <c r="AF25" i="9"/>
  <c r="AO25" i="9"/>
  <c r="BF25" i="9"/>
  <c r="P26" i="9"/>
  <c r="AG26" i="9"/>
  <c r="AX26" i="9"/>
  <c r="H27" i="9"/>
  <c r="Y27" i="9"/>
  <c r="AP27" i="9"/>
  <c r="AY27" i="9"/>
  <c r="BH27" i="9"/>
  <c r="J28" i="9"/>
  <c r="AL28" i="9"/>
  <c r="AV28" i="9"/>
  <c r="AB29" i="9"/>
  <c r="AY29" i="9"/>
  <c r="E30" i="9"/>
  <c r="S30" i="9"/>
  <c r="BI30" i="9"/>
  <c r="Q31" i="9"/>
  <c r="AY31" i="9"/>
  <c r="I32" i="9"/>
  <c r="BH32" i="9"/>
  <c r="BC33" i="9"/>
  <c r="N34" i="9"/>
  <c r="AH34" i="9"/>
  <c r="R35" i="9"/>
  <c r="AQ35" i="9"/>
  <c r="P36" i="9"/>
  <c r="AV36" i="9"/>
  <c r="AE38" i="9"/>
  <c r="V46" i="9"/>
  <c r="AK29" i="9"/>
  <c r="BE29" i="9"/>
  <c r="I30" i="9"/>
  <c r="AD30" i="9"/>
  <c r="AO30" i="9"/>
  <c r="C31" i="9"/>
  <c r="N31" i="9"/>
  <c r="AI31" i="9"/>
  <c r="AT31" i="9"/>
  <c r="H32" i="9"/>
  <c r="S32" i="9"/>
  <c r="AN32" i="9"/>
  <c r="AY32" i="9"/>
  <c r="M33" i="9"/>
  <c r="X33" i="9"/>
  <c r="AI33" i="9"/>
  <c r="AU33" i="9"/>
  <c r="K34" i="9"/>
  <c r="O35" i="9"/>
  <c r="T36" i="9"/>
  <c r="S37" i="9"/>
  <c r="AK37" i="9"/>
  <c r="BE37" i="9"/>
  <c r="AK38" i="9"/>
  <c r="BI38" i="9"/>
  <c r="X39" i="9"/>
  <c r="AW39" i="9"/>
  <c r="Q40" i="9"/>
  <c r="AW40" i="9"/>
  <c r="D42" i="9"/>
  <c r="D44" i="9"/>
  <c r="J30" i="9"/>
  <c r="AF30" i="9"/>
  <c r="AP30" i="9"/>
  <c r="E31" i="9"/>
  <c r="O31" i="9"/>
  <c r="AK31" i="9"/>
  <c r="AU31" i="9"/>
  <c r="J32" i="9"/>
  <c r="T32" i="9"/>
  <c r="AP32" i="9"/>
  <c r="AZ32" i="9"/>
  <c r="O33" i="9"/>
  <c r="Y33" i="9"/>
  <c r="AJ33" i="9"/>
  <c r="AV33" i="9"/>
  <c r="AX34" i="9"/>
  <c r="BC35" i="9"/>
  <c r="BI36" i="9"/>
  <c r="V37" i="9"/>
  <c r="AO37" i="9"/>
  <c r="BF37" i="9"/>
  <c r="S38" i="9"/>
  <c r="AM38" i="9"/>
  <c r="AY39" i="9"/>
  <c r="T40" i="9"/>
  <c r="BF40" i="9"/>
  <c r="W37" i="9"/>
  <c r="BG37" i="9"/>
  <c r="T38" i="9"/>
  <c r="AP38" i="9"/>
  <c r="D39" i="9"/>
  <c r="AB39" i="9"/>
  <c r="BA39" i="9"/>
  <c r="U40" i="9"/>
  <c r="BG40" i="9"/>
  <c r="S42" i="9"/>
  <c r="AA44" i="9"/>
  <c r="AA31" i="9"/>
  <c r="AL31" i="9"/>
  <c r="BG31" i="9"/>
  <c r="K32" i="9"/>
  <c r="AF32" i="9"/>
  <c r="AQ32" i="9"/>
  <c r="E33" i="9"/>
  <c r="P33" i="9"/>
  <c r="AL33" i="9"/>
  <c r="AW33" i="9"/>
  <c r="BI33" i="9"/>
  <c r="Z34" i="9"/>
  <c r="AE35" i="9"/>
  <c r="AJ36" i="9"/>
  <c r="F37" i="9"/>
  <c r="X37" i="9"/>
  <c r="AP37" i="9"/>
  <c r="AR38" i="9"/>
  <c r="F39" i="9"/>
  <c r="AC39" i="9"/>
  <c r="BB39" i="9"/>
  <c r="X40" i="9"/>
  <c r="AG42" i="9"/>
  <c r="AT44" i="9"/>
  <c r="S35" i="9"/>
  <c r="AG35" i="9"/>
  <c r="AS35" i="9"/>
  <c r="BF35" i="9"/>
  <c r="K36" i="9"/>
  <c r="X36" i="9"/>
  <c r="AL36" i="9"/>
  <c r="AX36" i="9"/>
  <c r="G37" i="9"/>
  <c r="AQ37" i="9"/>
  <c r="E38" i="9"/>
  <c r="W38" i="9"/>
  <c r="AS38" i="9"/>
  <c r="I39" i="9"/>
  <c r="AD39" i="9"/>
  <c r="AC40" i="9"/>
  <c r="AH42" i="9"/>
  <c r="AU44" i="9"/>
  <c r="H37" i="9"/>
  <c r="AS37" i="9"/>
  <c r="X38" i="9"/>
  <c r="AT38" i="9"/>
  <c r="K39" i="9"/>
  <c r="AE39" i="9"/>
  <c r="BC39" i="9"/>
  <c r="AD40" i="9"/>
  <c r="L41" i="9"/>
  <c r="AT42" i="9"/>
  <c r="I45" i="9"/>
  <c r="BB27" i="9"/>
  <c r="C28" i="9"/>
  <c r="K28" i="9"/>
  <c r="S28" i="9"/>
  <c r="AA28" i="9"/>
  <c r="AI28" i="9"/>
  <c r="AQ28" i="9"/>
  <c r="AY28" i="9"/>
  <c r="BG28" i="9"/>
  <c r="H29" i="9"/>
  <c r="P29" i="9"/>
  <c r="X29" i="9"/>
  <c r="AF29" i="9"/>
  <c r="C30" i="9"/>
  <c r="M30" i="9"/>
  <c r="AI30" i="9"/>
  <c r="AS30" i="9"/>
  <c r="H31" i="9"/>
  <c r="R31" i="9"/>
  <c r="AN31" i="9"/>
  <c r="AX31" i="9"/>
  <c r="M32" i="9"/>
  <c r="W32" i="9"/>
  <c r="AS32" i="9"/>
  <c r="BC32" i="9"/>
  <c r="R33" i="9"/>
  <c r="AB33" i="9"/>
  <c r="AN33" i="9"/>
  <c r="P34" i="9"/>
  <c r="AC34" i="9"/>
  <c r="AO34" i="9"/>
  <c r="BB34" i="9"/>
  <c r="I35" i="9"/>
  <c r="U35" i="9"/>
  <c r="AH35" i="9"/>
  <c r="AT35" i="9"/>
  <c r="BG35" i="9"/>
  <c r="N36" i="9"/>
  <c r="Z36" i="9"/>
  <c r="AM36" i="9"/>
  <c r="AY36" i="9"/>
  <c r="AT37" i="9"/>
  <c r="F38" i="9"/>
  <c r="Y38" i="9"/>
  <c r="AV38" i="9"/>
  <c r="AI39" i="9"/>
  <c r="BE39" i="9"/>
  <c r="M41" i="9"/>
  <c r="AU42" i="9"/>
  <c r="AU35" i="9"/>
  <c r="AZ36" i="9"/>
  <c r="J37" i="9"/>
  <c r="AC37" i="9"/>
  <c r="AU37" i="9"/>
  <c r="Z38" i="9"/>
  <c r="AW38" i="9"/>
  <c r="L39" i="9"/>
  <c r="AJ39" i="9"/>
  <c r="C40" i="9"/>
  <c r="AG40" i="9"/>
  <c r="BI42" i="9"/>
  <c r="AJ28" i="9"/>
  <c r="AR28" i="9"/>
  <c r="AZ28" i="9"/>
  <c r="BH28" i="9"/>
  <c r="I29" i="9"/>
  <c r="Q29" i="9"/>
  <c r="Y29" i="9"/>
  <c r="AG29" i="9"/>
  <c r="AP29" i="9"/>
  <c r="D30" i="9"/>
  <c r="O30" i="9"/>
  <c r="AJ30" i="9"/>
  <c r="AU30" i="9"/>
  <c r="I31" i="9"/>
  <c r="T31" i="9"/>
  <c r="AO31" i="9"/>
  <c r="AZ31" i="9"/>
  <c r="N32" i="9"/>
  <c r="Y32" i="9"/>
  <c r="AT32" i="9"/>
  <c r="BE32" i="9"/>
  <c r="S33" i="9"/>
  <c r="AD33" i="9"/>
  <c r="AO33" i="9"/>
  <c r="BA33" i="9"/>
  <c r="Q34" i="9"/>
  <c r="AD34" i="9"/>
  <c r="AR34" i="9"/>
  <c r="BD34" i="9"/>
  <c r="J35" i="9"/>
  <c r="V35" i="9"/>
  <c r="AI35" i="9"/>
  <c r="AW35" i="9"/>
  <c r="BI35" i="9"/>
  <c r="O36" i="9"/>
  <c r="AA36" i="9"/>
  <c r="AN36" i="9"/>
  <c r="BB36" i="9"/>
  <c r="K37" i="9"/>
  <c r="AD37" i="9"/>
  <c r="AV37" i="9"/>
  <c r="G38" i="9"/>
  <c r="AD38" i="9"/>
  <c r="AK39" i="9"/>
  <c r="AH40" i="9"/>
  <c r="AB36" i="9"/>
  <c r="L37" i="9"/>
  <c r="AE37" i="9"/>
  <c r="AW37" i="9"/>
  <c r="AX38" i="9"/>
  <c r="O39" i="9"/>
  <c r="AL39" i="9"/>
  <c r="D40" i="9"/>
  <c r="AJ40" i="9"/>
  <c r="P43" i="9"/>
  <c r="Q46" i="9"/>
  <c r="V31" i="9"/>
  <c r="AQ31" i="9"/>
  <c r="BB31" i="9"/>
  <c r="P32" i="9"/>
  <c r="AA32" i="9"/>
  <c r="AV32" i="9"/>
  <c r="BG32" i="9"/>
  <c r="U33" i="9"/>
  <c r="AF33" i="9"/>
  <c r="H34" i="9"/>
  <c r="BF34" i="9"/>
  <c r="D36" i="9"/>
  <c r="N37" i="9"/>
  <c r="K38" i="9"/>
  <c r="AF38" i="9"/>
  <c r="BC38" i="9"/>
  <c r="Q39" i="9"/>
  <c r="AO39" i="9"/>
  <c r="H40" i="9"/>
  <c r="AQ40" i="9"/>
  <c r="AE43" i="9"/>
  <c r="AR47" i="9"/>
  <c r="AH37" i="9"/>
  <c r="BA37" i="9"/>
  <c r="L38" i="9"/>
  <c r="AG38" i="9"/>
  <c r="BE38" i="9"/>
  <c r="S39" i="9"/>
  <c r="AP39" i="9"/>
  <c r="AS40" i="9"/>
  <c r="AL41" i="9"/>
  <c r="BG47" i="9"/>
  <c r="AI37" i="9"/>
  <c r="BB37" i="9"/>
  <c r="N38" i="9"/>
  <c r="AI38" i="9"/>
  <c r="V39" i="9"/>
  <c r="AQ39" i="9"/>
  <c r="K40" i="9"/>
  <c r="AT40" i="9"/>
  <c r="AX41" i="9"/>
  <c r="AR43" i="9"/>
  <c r="BB49" i="9"/>
  <c r="N35" i="9"/>
  <c r="AA35" i="9"/>
  <c r="AO35" i="9"/>
  <c r="BA35" i="9"/>
  <c r="G36" i="9"/>
  <c r="S36" i="9"/>
  <c r="AF36" i="9"/>
  <c r="AT36" i="9"/>
  <c r="BG36" i="9"/>
  <c r="R37" i="9"/>
  <c r="AJ37" i="9"/>
  <c r="BC37" i="9"/>
  <c r="Q38" i="9"/>
  <c r="AJ38" i="9"/>
  <c r="BF38" i="9"/>
  <c r="W39" i="9"/>
  <c r="AR39" i="9"/>
  <c r="AU40" i="9"/>
  <c r="AY41" i="9"/>
  <c r="AT43" i="9"/>
  <c r="J50" i="9"/>
  <c r="AH33" i="9"/>
  <c r="AP33" i="9"/>
  <c r="AX33" i="9"/>
  <c r="BF33" i="9"/>
  <c r="G34" i="9"/>
  <c r="O34" i="9"/>
  <c r="W34" i="9"/>
  <c r="AE34" i="9"/>
  <c r="AM34" i="9"/>
  <c r="AU34" i="9"/>
  <c r="BC34" i="9"/>
  <c r="D35" i="9"/>
  <c r="L35" i="9"/>
  <c r="T35" i="9"/>
  <c r="AB35" i="9"/>
  <c r="AJ35" i="9"/>
  <c r="AR35" i="9"/>
  <c r="AZ35" i="9"/>
  <c r="BH35" i="9"/>
  <c r="I36" i="9"/>
  <c r="Q36" i="9"/>
  <c r="Y36" i="9"/>
  <c r="AG36" i="9"/>
  <c r="AO36" i="9"/>
  <c r="AW36" i="9"/>
  <c r="BE36" i="9"/>
  <c r="U37" i="9"/>
  <c r="AG37" i="9"/>
  <c r="I38" i="9"/>
  <c r="V38" i="9"/>
  <c r="AH38" i="9"/>
  <c r="AU38" i="9"/>
  <c r="BH38" i="9"/>
  <c r="N39" i="9"/>
  <c r="AA39" i="9"/>
  <c r="AM39" i="9"/>
  <c r="AZ39" i="9"/>
  <c r="F40" i="9"/>
  <c r="S40" i="9"/>
  <c r="AF40" i="9"/>
  <c r="AR40" i="9"/>
  <c r="BE40" i="9"/>
  <c r="K41" i="9"/>
  <c r="X41" i="9"/>
  <c r="AK41" i="9"/>
  <c r="AW41" i="9"/>
  <c r="C42" i="9"/>
  <c r="R42" i="9"/>
  <c r="AE42" i="9"/>
  <c r="BH42" i="9"/>
  <c r="AD43" i="9"/>
  <c r="AQ43" i="9"/>
  <c r="C44" i="9"/>
  <c r="W44" i="9"/>
  <c r="H45" i="9"/>
  <c r="AJ45" i="9"/>
  <c r="AQ47" i="9"/>
  <c r="BA49" i="9"/>
  <c r="Z41" i="9"/>
  <c r="AM41" i="9"/>
  <c r="AZ41" i="9"/>
  <c r="T42" i="9"/>
  <c r="AW42" i="9"/>
  <c r="C43" i="9"/>
  <c r="R43" i="9"/>
  <c r="AF43" i="9"/>
  <c r="AU43" i="9"/>
  <c r="F44" i="9"/>
  <c r="AB44" i="9"/>
  <c r="K45" i="9"/>
  <c r="AQ45" i="9"/>
  <c r="W46" i="9"/>
  <c r="BH47" i="9"/>
  <c r="K50" i="9"/>
  <c r="I40" i="9"/>
  <c r="V40" i="9"/>
  <c r="AI40" i="9"/>
  <c r="AV40" i="9"/>
  <c r="BH40" i="9"/>
  <c r="N41" i="9"/>
  <c r="AA41" i="9"/>
  <c r="AN41" i="9"/>
  <c r="BA41" i="9"/>
  <c r="F42" i="9"/>
  <c r="U42" i="9"/>
  <c r="AI42" i="9"/>
  <c r="AX42" i="9"/>
  <c r="D43" i="9"/>
  <c r="AG43" i="9"/>
  <c r="G44" i="9"/>
  <c r="AY44" i="9"/>
  <c r="L45" i="9"/>
  <c r="AR45" i="9"/>
  <c r="AG46" i="9"/>
  <c r="P48" i="9"/>
  <c r="Z50" i="9"/>
  <c r="M37" i="9"/>
  <c r="Y37" i="9"/>
  <c r="BH37" i="9"/>
  <c r="M38" i="9"/>
  <c r="AY38" i="9"/>
  <c r="E39" i="9"/>
  <c r="R39" i="9"/>
  <c r="BD39" i="9"/>
  <c r="J40" i="9"/>
  <c r="W40" i="9"/>
  <c r="BI40" i="9"/>
  <c r="O41" i="9"/>
  <c r="AB41" i="9"/>
  <c r="G42" i="9"/>
  <c r="AJ42" i="9"/>
  <c r="F43" i="9"/>
  <c r="S43" i="9"/>
  <c r="AH43" i="9"/>
  <c r="AV43" i="9"/>
  <c r="AD44" i="9"/>
  <c r="AZ44" i="9"/>
  <c r="AL46" i="9"/>
  <c r="Q48" i="9"/>
  <c r="AA50" i="9"/>
  <c r="C41" i="9"/>
  <c r="P41" i="9"/>
  <c r="AC41" i="9"/>
  <c r="AO41" i="9"/>
  <c r="BB41" i="9"/>
  <c r="I42" i="9"/>
  <c r="V42" i="9"/>
  <c r="AK42" i="9"/>
  <c r="AY42" i="9"/>
  <c r="G43" i="9"/>
  <c r="T43" i="9"/>
  <c r="AW43" i="9"/>
  <c r="K44" i="9"/>
  <c r="AE44" i="9"/>
  <c r="AM46" i="9"/>
  <c r="AF48" i="9"/>
  <c r="AP50" i="9"/>
  <c r="C37" i="9"/>
  <c r="O37" i="9"/>
  <c r="Z37" i="9"/>
  <c r="AL37" i="9"/>
  <c r="BI37" i="9"/>
  <c r="AA38" i="9"/>
  <c r="AN38" i="9"/>
  <c r="BA38" i="9"/>
  <c r="AF39" i="9"/>
  <c r="AS39" i="9"/>
  <c r="BF39" i="9"/>
  <c r="AK40" i="9"/>
  <c r="AX40" i="9"/>
  <c r="D41" i="9"/>
  <c r="AP41" i="9"/>
  <c r="BC41" i="9"/>
  <c r="J42" i="9"/>
  <c r="W42" i="9"/>
  <c r="AZ42" i="9"/>
  <c r="V43" i="9"/>
  <c r="AI43" i="9"/>
  <c r="AX43" i="9"/>
  <c r="L44" i="9"/>
  <c r="BB44" i="9"/>
  <c r="S45" i="9"/>
  <c r="AY45" i="9"/>
  <c r="AW46" i="9"/>
  <c r="AG48" i="9"/>
  <c r="AQ50" i="9"/>
  <c r="S34" i="9"/>
  <c r="AA34" i="9"/>
  <c r="AI34" i="9"/>
  <c r="AQ34" i="9"/>
  <c r="AY34" i="9"/>
  <c r="BG34" i="9"/>
  <c r="H35" i="9"/>
  <c r="P35" i="9"/>
  <c r="X35" i="9"/>
  <c r="AF35" i="9"/>
  <c r="AN35" i="9"/>
  <c r="AV35" i="9"/>
  <c r="BD35" i="9"/>
  <c r="E36" i="9"/>
  <c r="M36" i="9"/>
  <c r="U36" i="9"/>
  <c r="AC36" i="9"/>
  <c r="AK36" i="9"/>
  <c r="AS36" i="9"/>
  <c r="BA36" i="9"/>
  <c r="D37" i="9"/>
  <c r="P37" i="9"/>
  <c r="AA37" i="9"/>
  <c r="AM37" i="9"/>
  <c r="AX37" i="9"/>
  <c r="C38" i="9"/>
  <c r="O38" i="9"/>
  <c r="AB38" i="9"/>
  <c r="AO38" i="9"/>
  <c r="BB38" i="9"/>
  <c r="G39" i="9"/>
  <c r="T39" i="9"/>
  <c r="AG39" i="9"/>
  <c r="AT39" i="9"/>
  <c r="BG39" i="9"/>
  <c r="L40" i="9"/>
  <c r="Y40" i="9"/>
  <c r="AL40" i="9"/>
  <c r="AY40" i="9"/>
  <c r="E41" i="9"/>
  <c r="Q41" i="9"/>
  <c r="AD41" i="9"/>
  <c r="AQ41" i="9"/>
  <c r="BD41" i="9"/>
  <c r="Y42" i="9"/>
  <c r="AL42" i="9"/>
  <c r="BA42" i="9"/>
  <c r="H43" i="9"/>
  <c r="W43" i="9"/>
  <c r="AJ43" i="9"/>
  <c r="AI44" i="9"/>
  <c r="BC44" i="9"/>
  <c r="T45" i="9"/>
  <c r="AZ45" i="9"/>
  <c r="BB46" i="9"/>
  <c r="AV48" i="9"/>
  <c r="BG50" i="9"/>
  <c r="AB37" i="9"/>
  <c r="AN37" i="9"/>
  <c r="AY37" i="9"/>
  <c r="D38" i="9"/>
  <c r="P38" i="9"/>
  <c r="AC38" i="9"/>
  <c r="H39" i="9"/>
  <c r="U39" i="9"/>
  <c r="AH39" i="9"/>
  <c r="M40" i="9"/>
  <c r="Z40" i="9"/>
  <c r="AM40" i="9"/>
  <c r="R41" i="9"/>
  <c r="AE41" i="9"/>
  <c r="AR41" i="9"/>
  <c r="K42" i="9"/>
  <c r="Z42" i="9"/>
  <c r="AM42" i="9"/>
  <c r="I43" i="9"/>
  <c r="AL43" i="9"/>
  <c r="AZ43" i="9"/>
  <c r="N44" i="9"/>
  <c r="AJ44" i="9"/>
  <c r="BC46" i="9"/>
  <c r="AW48" i="9"/>
  <c r="X51" i="9"/>
  <c r="AU39" i="9"/>
  <c r="BH39" i="9"/>
  <c r="N40" i="9"/>
  <c r="AA40" i="9"/>
  <c r="AN40" i="9"/>
  <c r="AZ40" i="9"/>
  <c r="F41" i="9"/>
  <c r="S41" i="9"/>
  <c r="AF41" i="9"/>
  <c r="AS41" i="9"/>
  <c r="BE41" i="9"/>
  <c r="L42" i="9"/>
  <c r="AO42" i="9"/>
  <c r="BB42" i="9"/>
  <c r="J43" i="9"/>
  <c r="X43" i="9"/>
  <c r="AM43" i="9"/>
  <c r="BB43" i="9"/>
  <c r="O44" i="9"/>
  <c r="BG44" i="9"/>
  <c r="F47" i="9"/>
  <c r="E49" i="9"/>
  <c r="E52" i="9"/>
  <c r="AQ38" i="9"/>
  <c r="BD38" i="9"/>
  <c r="J39" i="9"/>
  <c r="AV39" i="9"/>
  <c r="BI39" i="9"/>
  <c r="O40" i="9"/>
  <c r="BA40" i="9"/>
  <c r="G41" i="9"/>
  <c r="T41" i="9"/>
  <c r="BF41" i="9"/>
  <c r="M42" i="9"/>
  <c r="AA42" i="9"/>
  <c r="AP42" i="9"/>
  <c r="BC42" i="9"/>
  <c r="Y43" i="9"/>
  <c r="BC43" i="9"/>
  <c r="AL44" i="9"/>
  <c r="BH44" i="9"/>
  <c r="AA45" i="9"/>
  <c r="BG45" i="9"/>
  <c r="K47" i="9"/>
  <c r="F49" i="9"/>
  <c r="AX52" i="9"/>
  <c r="P40" i="9"/>
  <c r="AB40" i="9"/>
  <c r="AO40" i="9"/>
  <c r="BB40" i="9"/>
  <c r="H41" i="9"/>
  <c r="U41" i="9"/>
  <c r="AG41" i="9"/>
  <c r="AT41" i="9"/>
  <c r="BG41" i="9"/>
  <c r="AB42" i="9"/>
  <c r="BE42" i="9"/>
  <c r="K43" i="9"/>
  <c r="Z43" i="9"/>
  <c r="AN43" i="9"/>
  <c r="S44" i="9"/>
  <c r="AM44" i="9"/>
  <c r="AB45" i="9"/>
  <c r="BH45" i="9"/>
  <c r="L47" i="9"/>
  <c r="U49" i="9"/>
  <c r="AG53" i="9"/>
  <c r="AH41" i="9"/>
  <c r="AU41" i="9"/>
  <c r="BH41" i="9"/>
  <c r="N42" i="9"/>
  <c r="AC42" i="9"/>
  <c r="AQ42" i="9"/>
  <c r="BF42" i="9"/>
  <c r="L43" i="9"/>
  <c r="AO43" i="9"/>
  <c r="BE43" i="9"/>
  <c r="T44" i="9"/>
  <c r="C45" i="9"/>
  <c r="V47" i="9"/>
  <c r="V49" i="9"/>
  <c r="W54" i="9"/>
  <c r="BD40" i="9"/>
  <c r="I41" i="9"/>
  <c r="V41" i="9"/>
  <c r="AI41" i="9"/>
  <c r="AV41" i="9"/>
  <c r="BI41" i="9"/>
  <c r="O42" i="9"/>
  <c r="AR42" i="9"/>
  <c r="N43" i="9"/>
  <c r="AA43" i="9"/>
  <c r="AP43" i="9"/>
  <c r="BF43" i="9"/>
  <c r="AQ44" i="9"/>
  <c r="D45" i="9"/>
  <c r="AA47" i="9"/>
  <c r="AK49" i="9"/>
  <c r="AB55" i="9"/>
  <c r="I37" i="9"/>
  <c r="AR37" i="9"/>
  <c r="BD37" i="9"/>
  <c r="H38" i="9"/>
  <c r="U38" i="9"/>
  <c r="BG38" i="9"/>
  <c r="M39" i="9"/>
  <c r="Z39" i="9"/>
  <c r="E40" i="9"/>
  <c r="R40" i="9"/>
  <c r="AE40" i="9"/>
  <c r="J41" i="9"/>
  <c r="W41" i="9"/>
  <c r="AJ41" i="9"/>
  <c r="Q42" i="9"/>
  <c r="AD42" i="9"/>
  <c r="AS42" i="9"/>
  <c r="BG42" i="9"/>
  <c r="O43" i="9"/>
  <c r="AB43" i="9"/>
  <c r="V44" i="9"/>
  <c r="AR44" i="9"/>
  <c r="AI45" i="9"/>
  <c r="I46" i="9"/>
  <c r="AB47" i="9"/>
  <c r="AL49" i="9"/>
  <c r="H58" i="9"/>
  <c r="S46" i="9"/>
  <c r="AI46" i="9"/>
  <c r="AY46" i="9"/>
  <c r="H47" i="9"/>
  <c r="X47" i="9"/>
  <c r="AN47" i="9"/>
  <c r="BD47" i="9"/>
  <c r="M48" i="9"/>
  <c r="AC48" i="9"/>
  <c r="AS48" i="9"/>
  <c r="BI48" i="9"/>
  <c r="R49" i="9"/>
  <c r="AH49" i="9"/>
  <c r="AX49" i="9"/>
  <c r="G50" i="9"/>
  <c r="W50" i="9"/>
  <c r="AM50" i="9"/>
  <c r="BD50" i="9"/>
  <c r="S51" i="9"/>
  <c r="BD51" i="9"/>
  <c r="AP52" i="9"/>
  <c r="Y53" i="9"/>
  <c r="L54" i="9"/>
  <c r="Q55" i="9"/>
  <c r="S57" i="9"/>
  <c r="H46" i="9"/>
  <c r="T46" i="9"/>
  <c r="AJ46" i="9"/>
  <c r="AZ46" i="9"/>
  <c r="I47" i="9"/>
  <c r="Y47" i="9"/>
  <c r="AO47" i="9"/>
  <c r="BE47" i="9"/>
  <c r="N48" i="9"/>
  <c r="AD48" i="9"/>
  <c r="AT48" i="9"/>
  <c r="C49" i="9"/>
  <c r="S49" i="9"/>
  <c r="AI49" i="9"/>
  <c r="AY49" i="9"/>
  <c r="H50" i="9"/>
  <c r="X50" i="9"/>
  <c r="AN50" i="9"/>
  <c r="BE50" i="9"/>
  <c r="U51" i="9"/>
  <c r="BI51" i="9"/>
  <c r="AR52" i="9"/>
  <c r="Z53" i="9"/>
  <c r="O54" i="9"/>
  <c r="T55" i="9"/>
  <c r="AI57" i="9"/>
  <c r="U46" i="9"/>
  <c r="AK46" i="9"/>
  <c r="BA46" i="9"/>
  <c r="J47" i="9"/>
  <c r="Z47" i="9"/>
  <c r="AP47" i="9"/>
  <c r="BF47" i="9"/>
  <c r="O48" i="9"/>
  <c r="AE48" i="9"/>
  <c r="AU48" i="9"/>
  <c r="D49" i="9"/>
  <c r="T49" i="9"/>
  <c r="AJ49" i="9"/>
  <c r="AZ49" i="9"/>
  <c r="I50" i="9"/>
  <c r="Y50" i="9"/>
  <c r="AO50" i="9"/>
  <c r="BF50" i="9"/>
  <c r="W51" i="9"/>
  <c r="D52" i="9"/>
  <c r="AS52" i="9"/>
  <c r="AE53" i="9"/>
  <c r="T54" i="9"/>
  <c r="Y55" i="9"/>
  <c r="AY57" i="9"/>
  <c r="BI50" i="9"/>
  <c r="AA51" i="9"/>
  <c r="J52" i="9"/>
  <c r="AZ52" i="9"/>
  <c r="AH53" i="9"/>
  <c r="AB54" i="9"/>
  <c r="AG55" i="9"/>
  <c r="X58" i="9"/>
  <c r="AY43" i="9"/>
  <c r="BG43" i="9"/>
  <c r="H44" i="9"/>
  <c r="P44" i="9"/>
  <c r="X44" i="9"/>
  <c r="AF44" i="9"/>
  <c r="AN44" i="9"/>
  <c r="AV44" i="9"/>
  <c r="BD44" i="9"/>
  <c r="E45" i="9"/>
  <c r="M45" i="9"/>
  <c r="U45" i="9"/>
  <c r="AC45" i="9"/>
  <c r="AK45" i="9"/>
  <c r="AS45" i="9"/>
  <c r="BA45" i="9"/>
  <c r="BI45" i="9"/>
  <c r="J46" i="9"/>
  <c r="X46" i="9"/>
  <c r="AN46" i="9"/>
  <c r="BD46" i="9"/>
  <c r="M47" i="9"/>
  <c r="AC47" i="9"/>
  <c r="AS47" i="9"/>
  <c r="BI47" i="9"/>
  <c r="R48" i="9"/>
  <c r="AH48" i="9"/>
  <c r="AX48" i="9"/>
  <c r="G49" i="9"/>
  <c r="W49" i="9"/>
  <c r="AM49" i="9"/>
  <c r="BC49" i="9"/>
  <c r="L50" i="9"/>
  <c r="AB50" i="9"/>
  <c r="AR50" i="9"/>
  <c r="C51" i="9"/>
  <c r="AC51" i="9"/>
  <c r="L52" i="9"/>
  <c r="BA52" i="9"/>
  <c r="AM53" i="9"/>
  <c r="AE54" i="9"/>
  <c r="AJ55" i="9"/>
  <c r="AN58" i="9"/>
  <c r="Y46" i="9"/>
  <c r="AO46" i="9"/>
  <c r="BE46" i="9"/>
  <c r="N47" i="9"/>
  <c r="AD47" i="9"/>
  <c r="AT47" i="9"/>
  <c r="C48" i="9"/>
  <c r="S48" i="9"/>
  <c r="AI48" i="9"/>
  <c r="AY48" i="9"/>
  <c r="H49" i="9"/>
  <c r="X49" i="9"/>
  <c r="AN49" i="9"/>
  <c r="BD49" i="9"/>
  <c r="M50" i="9"/>
  <c r="AC50" i="9"/>
  <c r="AS50" i="9"/>
  <c r="D51" i="9"/>
  <c r="AE51" i="9"/>
  <c r="M52" i="9"/>
  <c r="BF52" i="9"/>
  <c r="AO53" i="9"/>
  <c r="AJ54" i="9"/>
  <c r="AO55" i="9"/>
  <c r="BD58" i="9"/>
  <c r="BH43" i="9"/>
  <c r="I44" i="9"/>
  <c r="Q44" i="9"/>
  <c r="Y44" i="9"/>
  <c r="AG44" i="9"/>
  <c r="AO44" i="9"/>
  <c r="AW44" i="9"/>
  <c r="BE44" i="9"/>
  <c r="F45" i="9"/>
  <c r="N45" i="9"/>
  <c r="V45" i="9"/>
  <c r="AD45" i="9"/>
  <c r="AL45" i="9"/>
  <c r="AT45" i="9"/>
  <c r="BB45" i="9"/>
  <c r="C46" i="9"/>
  <c r="K46" i="9"/>
  <c r="Z46" i="9"/>
  <c r="AP46" i="9"/>
  <c r="BF46" i="9"/>
  <c r="O47" i="9"/>
  <c r="AE47" i="9"/>
  <c r="AU47" i="9"/>
  <c r="D48" i="9"/>
  <c r="T48" i="9"/>
  <c r="AJ48" i="9"/>
  <c r="AZ48" i="9"/>
  <c r="I49" i="9"/>
  <c r="Y49" i="9"/>
  <c r="AO49" i="9"/>
  <c r="BE49" i="9"/>
  <c r="N50" i="9"/>
  <c r="AD50" i="9"/>
  <c r="AT50" i="9"/>
  <c r="E51" i="9"/>
  <c r="AF51" i="9"/>
  <c r="R52" i="9"/>
  <c r="BH52" i="9"/>
  <c r="AP53" i="9"/>
  <c r="AM54" i="9"/>
  <c r="AR55" i="9"/>
  <c r="M59" i="9"/>
  <c r="L46" i="9"/>
  <c r="AA46" i="9"/>
  <c r="AQ46" i="9"/>
  <c r="BG46" i="9"/>
  <c r="P47" i="9"/>
  <c r="AF47" i="9"/>
  <c r="AV47" i="9"/>
  <c r="E48" i="9"/>
  <c r="U48" i="9"/>
  <c r="AK48" i="9"/>
  <c r="BA48" i="9"/>
  <c r="J49" i="9"/>
  <c r="Z49" i="9"/>
  <c r="AP49" i="9"/>
  <c r="BF49" i="9"/>
  <c r="O50" i="9"/>
  <c r="AE50" i="9"/>
  <c r="AU50" i="9"/>
  <c r="F51" i="9"/>
  <c r="AK51" i="9"/>
  <c r="T52" i="9"/>
  <c r="BI52" i="9"/>
  <c r="AU53" i="9"/>
  <c r="AR54" i="9"/>
  <c r="AY55" i="9"/>
  <c r="AC59" i="9"/>
  <c r="H42" i="9"/>
  <c r="P42" i="9"/>
  <c r="X42" i="9"/>
  <c r="AF42" i="9"/>
  <c r="AN42" i="9"/>
  <c r="AV42" i="9"/>
  <c r="BD42" i="9"/>
  <c r="E43" i="9"/>
  <c r="M43" i="9"/>
  <c r="U43" i="9"/>
  <c r="AC43" i="9"/>
  <c r="AK43" i="9"/>
  <c r="AS43" i="9"/>
  <c r="BA43" i="9"/>
  <c r="BI43" i="9"/>
  <c r="J44" i="9"/>
  <c r="R44" i="9"/>
  <c r="Z44" i="9"/>
  <c r="AH44" i="9"/>
  <c r="AP44" i="9"/>
  <c r="AX44" i="9"/>
  <c r="BF44" i="9"/>
  <c r="G45" i="9"/>
  <c r="O45" i="9"/>
  <c r="W45" i="9"/>
  <c r="AE45" i="9"/>
  <c r="AM45" i="9"/>
  <c r="AU45" i="9"/>
  <c r="BC45" i="9"/>
  <c r="D46" i="9"/>
  <c r="AB46" i="9"/>
  <c r="AR46" i="9"/>
  <c r="BH46" i="9"/>
  <c r="Q47" i="9"/>
  <c r="AG47" i="9"/>
  <c r="AW47" i="9"/>
  <c r="F48" i="9"/>
  <c r="V48" i="9"/>
  <c r="AL48" i="9"/>
  <c r="BB48" i="9"/>
  <c r="K49" i="9"/>
  <c r="AA49" i="9"/>
  <c r="AQ49" i="9"/>
  <c r="BG49" i="9"/>
  <c r="P50" i="9"/>
  <c r="AF50" i="9"/>
  <c r="AV50" i="9"/>
  <c r="G51" i="9"/>
  <c r="AM51" i="9"/>
  <c r="U52" i="9"/>
  <c r="G53" i="9"/>
  <c r="AW53" i="9"/>
  <c r="AU54" i="9"/>
  <c r="BE55" i="9"/>
  <c r="AS59" i="9"/>
  <c r="M46" i="9"/>
  <c r="AC46" i="9"/>
  <c r="AS46" i="9"/>
  <c r="BI46" i="9"/>
  <c r="R47" i="9"/>
  <c r="AH47" i="9"/>
  <c r="AX47" i="9"/>
  <c r="G48" i="9"/>
  <c r="W48" i="9"/>
  <c r="AM48" i="9"/>
  <c r="BC48" i="9"/>
  <c r="L49" i="9"/>
  <c r="AB49" i="9"/>
  <c r="AR49" i="9"/>
  <c r="BH49" i="9"/>
  <c r="Q50" i="9"/>
  <c r="AG50" i="9"/>
  <c r="AW50" i="9"/>
  <c r="H51" i="9"/>
  <c r="AN51" i="9"/>
  <c r="Z52" i="9"/>
  <c r="I53" i="9"/>
  <c r="AX53" i="9"/>
  <c r="AZ54" i="9"/>
  <c r="H56" i="9"/>
  <c r="BI59" i="9"/>
  <c r="P45" i="9"/>
  <c r="X45" i="9"/>
  <c r="AF45" i="9"/>
  <c r="AN45" i="9"/>
  <c r="AV45" i="9"/>
  <c r="BD45" i="9"/>
  <c r="E46" i="9"/>
  <c r="N46" i="9"/>
  <c r="AD46" i="9"/>
  <c r="AT46" i="9"/>
  <c r="C47" i="9"/>
  <c r="S47" i="9"/>
  <c r="AI47" i="9"/>
  <c r="AY47" i="9"/>
  <c r="H48" i="9"/>
  <c r="X48" i="9"/>
  <c r="AN48" i="9"/>
  <c r="BD48" i="9"/>
  <c r="M49" i="9"/>
  <c r="AC49" i="9"/>
  <c r="AS49" i="9"/>
  <c r="BI49" i="9"/>
  <c r="R50" i="9"/>
  <c r="AH50" i="9"/>
  <c r="AX50" i="9"/>
  <c r="K51" i="9"/>
  <c r="AS51" i="9"/>
  <c r="AB52" i="9"/>
  <c r="J53" i="9"/>
  <c r="BC53" i="9"/>
  <c r="BC54" i="9"/>
  <c r="N56" i="9"/>
  <c r="R60" i="9"/>
  <c r="O46" i="9"/>
  <c r="AE46" i="9"/>
  <c r="AU46" i="9"/>
  <c r="D47" i="9"/>
  <c r="T47" i="9"/>
  <c r="AJ47" i="9"/>
  <c r="AZ47" i="9"/>
  <c r="I48" i="9"/>
  <c r="Y48" i="9"/>
  <c r="AO48" i="9"/>
  <c r="BE48" i="9"/>
  <c r="N49" i="9"/>
  <c r="AD49" i="9"/>
  <c r="AT49" i="9"/>
  <c r="C50" i="9"/>
  <c r="S50" i="9"/>
  <c r="AI50" i="9"/>
  <c r="AY50" i="9"/>
  <c r="L51" i="9"/>
  <c r="AU51" i="9"/>
  <c r="AC52" i="9"/>
  <c r="O53" i="9"/>
  <c r="BE53" i="9"/>
  <c r="BH54" i="9"/>
  <c r="X56" i="9"/>
  <c r="AH60" i="9"/>
  <c r="Q45" i="9"/>
  <c r="Y45" i="9"/>
  <c r="AG45" i="9"/>
  <c r="AO45" i="9"/>
  <c r="AW45" i="9"/>
  <c r="BE45" i="9"/>
  <c r="F46" i="9"/>
  <c r="P46" i="9"/>
  <c r="AF46" i="9"/>
  <c r="AV46" i="9"/>
  <c r="E47" i="9"/>
  <c r="U47" i="9"/>
  <c r="AK47" i="9"/>
  <c r="BA47" i="9"/>
  <c r="J48" i="9"/>
  <c r="Z48" i="9"/>
  <c r="AP48" i="9"/>
  <c r="BF48" i="9"/>
  <c r="O49" i="9"/>
  <c r="AE49" i="9"/>
  <c r="AU49" i="9"/>
  <c r="D50" i="9"/>
  <c r="T50" i="9"/>
  <c r="AJ50" i="9"/>
  <c r="BA50" i="9"/>
  <c r="M51" i="9"/>
  <c r="AV51" i="9"/>
  <c r="AH52" i="9"/>
  <c r="Q53" i="9"/>
  <c r="BF53" i="9"/>
  <c r="D55" i="9"/>
  <c r="AD56" i="9"/>
  <c r="AC61" i="9"/>
  <c r="AL47" i="9"/>
  <c r="BB47" i="9"/>
  <c r="K48" i="9"/>
  <c r="AA48" i="9"/>
  <c r="AQ48" i="9"/>
  <c r="BG48" i="9"/>
  <c r="P49" i="9"/>
  <c r="AF49" i="9"/>
  <c r="AV49" i="9"/>
  <c r="E50" i="9"/>
  <c r="U50" i="9"/>
  <c r="AK50" i="9"/>
  <c r="BB50" i="9"/>
  <c r="O51" i="9"/>
  <c r="BA51" i="9"/>
  <c r="AJ52" i="9"/>
  <c r="R53" i="9"/>
  <c r="D54" i="9"/>
  <c r="I55" i="9"/>
  <c r="AT56" i="9"/>
  <c r="AM63" i="9"/>
  <c r="BD43" i="9"/>
  <c r="E44" i="9"/>
  <c r="M44" i="9"/>
  <c r="U44" i="9"/>
  <c r="AC44" i="9"/>
  <c r="AK44" i="9"/>
  <c r="AS44" i="9"/>
  <c r="BA44" i="9"/>
  <c r="BI44" i="9"/>
  <c r="J45" i="9"/>
  <c r="R45" i="9"/>
  <c r="Z45" i="9"/>
  <c r="AH45" i="9"/>
  <c r="AP45" i="9"/>
  <c r="AX45" i="9"/>
  <c r="BF45" i="9"/>
  <c r="G46" i="9"/>
  <c r="R46" i="9"/>
  <c r="AH46" i="9"/>
  <c r="AX46" i="9"/>
  <c r="G47" i="9"/>
  <c r="W47" i="9"/>
  <c r="AM47" i="9"/>
  <c r="BC47" i="9"/>
  <c r="L48" i="9"/>
  <c r="AB48" i="9"/>
  <c r="AR48" i="9"/>
  <c r="BH48" i="9"/>
  <c r="Q49" i="9"/>
  <c r="AG49" i="9"/>
  <c r="AW49" i="9"/>
  <c r="F50" i="9"/>
  <c r="V50" i="9"/>
  <c r="AL50" i="9"/>
  <c r="BC50" i="9"/>
  <c r="P51" i="9"/>
  <c r="BC51" i="9"/>
  <c r="AK52" i="9"/>
  <c r="W53" i="9"/>
  <c r="G54" i="9"/>
  <c r="L55" i="9"/>
  <c r="C57" i="9"/>
  <c r="H66" i="9"/>
  <c r="BD55" i="9"/>
  <c r="M56" i="9"/>
  <c r="AC56" i="9"/>
  <c r="AS56" i="9"/>
  <c r="BI56" i="9"/>
  <c r="R57" i="9"/>
  <c r="AH57" i="9"/>
  <c r="AX57" i="9"/>
  <c r="G58" i="9"/>
  <c r="W58" i="9"/>
  <c r="AM58" i="9"/>
  <c r="BC58" i="9"/>
  <c r="L59" i="9"/>
  <c r="AB59" i="9"/>
  <c r="AR59" i="9"/>
  <c r="BH59" i="9"/>
  <c r="Q60" i="9"/>
  <c r="AG60" i="9"/>
  <c r="U61" i="9"/>
  <c r="AE63" i="9"/>
  <c r="BC65" i="9"/>
  <c r="BF55" i="9"/>
  <c r="O56" i="9"/>
  <c r="AE56" i="9"/>
  <c r="AU56" i="9"/>
  <c r="D57" i="9"/>
  <c r="T57" i="9"/>
  <c r="AJ57" i="9"/>
  <c r="AZ57" i="9"/>
  <c r="I58" i="9"/>
  <c r="Y58" i="9"/>
  <c r="AO58" i="9"/>
  <c r="BE58" i="9"/>
  <c r="N59" i="9"/>
  <c r="AD59" i="9"/>
  <c r="AT59" i="9"/>
  <c r="C60" i="9"/>
  <c r="S60" i="9"/>
  <c r="AI60" i="9"/>
  <c r="AK61" i="9"/>
  <c r="AU63" i="9"/>
  <c r="AZ50" i="9"/>
  <c r="BH50" i="9"/>
  <c r="I51" i="9"/>
  <c r="Q51" i="9"/>
  <c r="Y51" i="9"/>
  <c r="AG51" i="9"/>
  <c r="AO51" i="9"/>
  <c r="AW51" i="9"/>
  <c r="BE51" i="9"/>
  <c r="F52" i="9"/>
  <c r="N52" i="9"/>
  <c r="V52" i="9"/>
  <c r="AD52" i="9"/>
  <c r="AL52" i="9"/>
  <c r="AT52" i="9"/>
  <c r="BB52" i="9"/>
  <c r="C53" i="9"/>
  <c r="K53" i="9"/>
  <c r="S53" i="9"/>
  <c r="AA53" i="9"/>
  <c r="AI53" i="9"/>
  <c r="AQ53" i="9"/>
  <c r="AY53" i="9"/>
  <c r="BG53" i="9"/>
  <c r="H54" i="9"/>
  <c r="P54" i="9"/>
  <c r="X54" i="9"/>
  <c r="AF54" i="9"/>
  <c r="AN54" i="9"/>
  <c r="AV54" i="9"/>
  <c r="BD54" i="9"/>
  <c r="E55" i="9"/>
  <c r="M55" i="9"/>
  <c r="U55" i="9"/>
  <c r="AC55" i="9"/>
  <c r="AK55" i="9"/>
  <c r="AS55" i="9"/>
  <c r="BG55" i="9"/>
  <c r="P56" i="9"/>
  <c r="AF56" i="9"/>
  <c r="AV56" i="9"/>
  <c r="E57" i="9"/>
  <c r="U57" i="9"/>
  <c r="AK57" i="9"/>
  <c r="BA57" i="9"/>
  <c r="J58" i="9"/>
  <c r="Z58" i="9"/>
  <c r="AP58" i="9"/>
  <c r="BF58" i="9"/>
  <c r="O59" i="9"/>
  <c r="AE59" i="9"/>
  <c r="AU59" i="9"/>
  <c r="D60" i="9"/>
  <c r="T60" i="9"/>
  <c r="AJ60" i="9"/>
  <c r="AS61" i="9"/>
  <c r="BC63" i="9"/>
  <c r="AH66" i="9"/>
  <c r="BH55" i="9"/>
  <c r="Q56" i="9"/>
  <c r="AG56" i="9"/>
  <c r="AW56" i="9"/>
  <c r="F57" i="9"/>
  <c r="V57" i="9"/>
  <c r="AL57" i="9"/>
  <c r="BB57" i="9"/>
  <c r="K58" i="9"/>
  <c r="AA58" i="9"/>
  <c r="AQ58" i="9"/>
  <c r="BG58" i="9"/>
  <c r="P59" i="9"/>
  <c r="AF59" i="9"/>
  <c r="AV59" i="9"/>
  <c r="E60" i="9"/>
  <c r="U60" i="9"/>
  <c r="AK60" i="9"/>
  <c r="BA61" i="9"/>
  <c r="D64" i="9"/>
  <c r="AU66" i="9"/>
  <c r="J51" i="9"/>
  <c r="R51" i="9"/>
  <c r="Z51" i="9"/>
  <c r="AH51" i="9"/>
  <c r="AP51" i="9"/>
  <c r="AX51" i="9"/>
  <c r="BF51" i="9"/>
  <c r="G52" i="9"/>
  <c r="O52" i="9"/>
  <c r="W52" i="9"/>
  <c r="AE52" i="9"/>
  <c r="AM52" i="9"/>
  <c r="AU52" i="9"/>
  <c r="BC52" i="9"/>
  <c r="D53" i="9"/>
  <c r="L53" i="9"/>
  <c r="T53" i="9"/>
  <c r="AB53" i="9"/>
  <c r="AJ53" i="9"/>
  <c r="AR53" i="9"/>
  <c r="AZ53" i="9"/>
  <c r="BH53" i="9"/>
  <c r="I54" i="9"/>
  <c r="Q54" i="9"/>
  <c r="Y54" i="9"/>
  <c r="AG54" i="9"/>
  <c r="AO54" i="9"/>
  <c r="AW54" i="9"/>
  <c r="BE54" i="9"/>
  <c r="F55" i="9"/>
  <c r="N55" i="9"/>
  <c r="V55" i="9"/>
  <c r="AD55" i="9"/>
  <c r="AL55" i="9"/>
  <c r="AT55" i="9"/>
  <c r="BI55" i="9"/>
  <c r="R56" i="9"/>
  <c r="AH56" i="9"/>
  <c r="AX56" i="9"/>
  <c r="G57" i="9"/>
  <c r="W57" i="9"/>
  <c r="AM57" i="9"/>
  <c r="BC57" i="9"/>
  <c r="L58" i="9"/>
  <c r="AB58" i="9"/>
  <c r="AR58" i="9"/>
  <c r="BH58" i="9"/>
  <c r="Q59" i="9"/>
  <c r="AG59" i="9"/>
  <c r="AW59" i="9"/>
  <c r="F60" i="9"/>
  <c r="V60" i="9"/>
  <c r="AL60" i="9"/>
  <c r="BI61" i="9"/>
  <c r="L64" i="9"/>
  <c r="BH66" i="9"/>
  <c r="AU55" i="9"/>
  <c r="C56" i="9"/>
  <c r="S56" i="9"/>
  <c r="AI56" i="9"/>
  <c r="AY56" i="9"/>
  <c r="H57" i="9"/>
  <c r="X57" i="9"/>
  <c r="AN57" i="9"/>
  <c r="BD57" i="9"/>
  <c r="M58" i="9"/>
  <c r="AC58" i="9"/>
  <c r="AS58" i="9"/>
  <c r="BI58" i="9"/>
  <c r="R59" i="9"/>
  <c r="AH59" i="9"/>
  <c r="AX59" i="9"/>
  <c r="G60" i="9"/>
  <c r="W60" i="9"/>
  <c r="AM60" i="9"/>
  <c r="J62" i="9"/>
  <c r="T64" i="9"/>
  <c r="P67" i="9"/>
  <c r="AI51" i="9"/>
  <c r="AQ51" i="9"/>
  <c r="AY51" i="9"/>
  <c r="BG51" i="9"/>
  <c r="H52" i="9"/>
  <c r="P52" i="9"/>
  <c r="X52" i="9"/>
  <c r="AF52" i="9"/>
  <c r="AN52" i="9"/>
  <c r="AV52" i="9"/>
  <c r="BD52" i="9"/>
  <c r="E53" i="9"/>
  <c r="M53" i="9"/>
  <c r="U53" i="9"/>
  <c r="AC53" i="9"/>
  <c r="AK53" i="9"/>
  <c r="AS53" i="9"/>
  <c r="BA53" i="9"/>
  <c r="BI53" i="9"/>
  <c r="J54" i="9"/>
  <c r="R54" i="9"/>
  <c r="Z54" i="9"/>
  <c r="AH54" i="9"/>
  <c r="AP54" i="9"/>
  <c r="AX54" i="9"/>
  <c r="BF54" i="9"/>
  <c r="G55" i="9"/>
  <c r="O55" i="9"/>
  <c r="W55" i="9"/>
  <c r="AE55" i="9"/>
  <c r="AM55" i="9"/>
  <c r="D56" i="9"/>
  <c r="T56" i="9"/>
  <c r="AJ56" i="9"/>
  <c r="AZ56" i="9"/>
  <c r="I57" i="9"/>
  <c r="Y57" i="9"/>
  <c r="AO57" i="9"/>
  <c r="BE57" i="9"/>
  <c r="N58" i="9"/>
  <c r="AD58" i="9"/>
  <c r="AT58" i="9"/>
  <c r="C59" i="9"/>
  <c r="S59" i="9"/>
  <c r="AI59" i="9"/>
  <c r="AY59" i="9"/>
  <c r="H60" i="9"/>
  <c r="X60" i="9"/>
  <c r="AN60" i="9"/>
  <c r="R62" i="9"/>
  <c r="AB64" i="9"/>
  <c r="AP67" i="9"/>
  <c r="AV55" i="9"/>
  <c r="E56" i="9"/>
  <c r="U56" i="9"/>
  <c r="AK56" i="9"/>
  <c r="BA56" i="9"/>
  <c r="J57" i="9"/>
  <c r="Z57" i="9"/>
  <c r="AP57" i="9"/>
  <c r="BF57" i="9"/>
  <c r="O58" i="9"/>
  <c r="AE58" i="9"/>
  <c r="AU58" i="9"/>
  <c r="D59" i="9"/>
  <c r="T59" i="9"/>
  <c r="AJ59" i="9"/>
  <c r="AZ59" i="9"/>
  <c r="I60" i="9"/>
  <c r="Y60" i="9"/>
  <c r="AO60" i="9"/>
  <c r="Z62" i="9"/>
  <c r="AJ64" i="9"/>
  <c r="T51" i="9"/>
  <c r="AB51" i="9"/>
  <c r="AJ51" i="9"/>
  <c r="AR51" i="9"/>
  <c r="AZ51" i="9"/>
  <c r="BH51" i="9"/>
  <c r="I52" i="9"/>
  <c r="Q52" i="9"/>
  <c r="Y52" i="9"/>
  <c r="AG52" i="9"/>
  <c r="AO52" i="9"/>
  <c r="AW52" i="9"/>
  <c r="BE52" i="9"/>
  <c r="F53" i="9"/>
  <c r="N53" i="9"/>
  <c r="V53" i="9"/>
  <c r="AD53" i="9"/>
  <c r="AL53" i="9"/>
  <c r="AT53" i="9"/>
  <c r="BB53" i="9"/>
  <c r="C54" i="9"/>
  <c r="K54" i="9"/>
  <c r="S54" i="9"/>
  <c r="AA54" i="9"/>
  <c r="AI54" i="9"/>
  <c r="AQ54" i="9"/>
  <c r="AY54" i="9"/>
  <c r="BG54" i="9"/>
  <c r="H55" i="9"/>
  <c r="P55" i="9"/>
  <c r="X55" i="9"/>
  <c r="AF55" i="9"/>
  <c r="AN55" i="9"/>
  <c r="AW55" i="9"/>
  <c r="F56" i="9"/>
  <c r="V56" i="9"/>
  <c r="AL56" i="9"/>
  <c r="BB56" i="9"/>
  <c r="K57" i="9"/>
  <c r="AA57" i="9"/>
  <c r="AQ57" i="9"/>
  <c r="BG57" i="9"/>
  <c r="P58" i="9"/>
  <c r="AF58" i="9"/>
  <c r="AV58" i="9"/>
  <c r="E59" i="9"/>
  <c r="U59" i="9"/>
  <c r="AK59" i="9"/>
  <c r="BA59" i="9"/>
  <c r="J60" i="9"/>
  <c r="Z60" i="9"/>
  <c r="AP60" i="9"/>
  <c r="AH62" i="9"/>
  <c r="AR64" i="9"/>
  <c r="AG68" i="9"/>
  <c r="AX55" i="9"/>
  <c r="G56" i="9"/>
  <c r="W56" i="9"/>
  <c r="AM56" i="9"/>
  <c r="BC56" i="9"/>
  <c r="L57" i="9"/>
  <c r="AB57" i="9"/>
  <c r="AR57" i="9"/>
  <c r="BH57" i="9"/>
  <c r="Q58" i="9"/>
  <c r="AG58" i="9"/>
  <c r="AW58" i="9"/>
  <c r="F59" i="9"/>
  <c r="V59" i="9"/>
  <c r="AL59" i="9"/>
  <c r="BB59" i="9"/>
  <c r="K60" i="9"/>
  <c r="AA60" i="9"/>
  <c r="AR60" i="9"/>
  <c r="AP62" i="9"/>
  <c r="AZ64" i="9"/>
  <c r="AN56" i="9"/>
  <c r="BD56" i="9"/>
  <c r="M57" i="9"/>
  <c r="AC57" i="9"/>
  <c r="AS57" i="9"/>
  <c r="BI57" i="9"/>
  <c r="R58" i="9"/>
  <c r="AH58" i="9"/>
  <c r="AX58" i="9"/>
  <c r="G59" i="9"/>
  <c r="W59" i="9"/>
  <c r="AM59" i="9"/>
  <c r="BC59" i="9"/>
  <c r="L60" i="9"/>
  <c r="AB60" i="9"/>
  <c r="AT60" i="9"/>
  <c r="AX62" i="9"/>
  <c r="BH64" i="9"/>
  <c r="AZ55" i="9"/>
  <c r="I56" i="9"/>
  <c r="Y56" i="9"/>
  <c r="AO56" i="9"/>
  <c r="BE56" i="9"/>
  <c r="N57" i="9"/>
  <c r="AD57" i="9"/>
  <c r="AT57" i="9"/>
  <c r="C58" i="9"/>
  <c r="S58" i="9"/>
  <c r="AI58" i="9"/>
  <c r="AY58" i="9"/>
  <c r="H59" i="9"/>
  <c r="X59" i="9"/>
  <c r="AN59" i="9"/>
  <c r="BD59" i="9"/>
  <c r="M60" i="9"/>
  <c r="AC60" i="9"/>
  <c r="AV60" i="9"/>
  <c r="BF62" i="9"/>
  <c r="I65" i="9"/>
  <c r="N51" i="9"/>
  <c r="V51" i="9"/>
  <c r="AD51" i="9"/>
  <c r="AL51" i="9"/>
  <c r="AT51" i="9"/>
  <c r="BB51" i="9"/>
  <c r="C52" i="9"/>
  <c r="K52" i="9"/>
  <c r="S52" i="9"/>
  <c r="AA52" i="9"/>
  <c r="AI52" i="9"/>
  <c r="AQ52" i="9"/>
  <c r="AY52" i="9"/>
  <c r="BG52" i="9"/>
  <c r="H53" i="9"/>
  <c r="P53" i="9"/>
  <c r="X53" i="9"/>
  <c r="AF53" i="9"/>
  <c r="AN53" i="9"/>
  <c r="AV53" i="9"/>
  <c r="BD53" i="9"/>
  <c r="E54" i="9"/>
  <c r="M54" i="9"/>
  <c r="U54" i="9"/>
  <c r="AC54" i="9"/>
  <c r="AK54" i="9"/>
  <c r="AS54" i="9"/>
  <c r="BA54" i="9"/>
  <c r="BI54" i="9"/>
  <c r="J55" i="9"/>
  <c r="R55" i="9"/>
  <c r="Z55" i="9"/>
  <c r="AH55" i="9"/>
  <c r="AP55" i="9"/>
  <c r="BA55" i="9"/>
  <c r="J56" i="9"/>
  <c r="Z56" i="9"/>
  <c r="AP56" i="9"/>
  <c r="BF56" i="9"/>
  <c r="O57" i="9"/>
  <c r="AE57" i="9"/>
  <c r="AU57" i="9"/>
  <c r="D58" i="9"/>
  <c r="T58" i="9"/>
  <c r="AJ58" i="9"/>
  <c r="AZ58" i="9"/>
  <c r="I59" i="9"/>
  <c r="Y59" i="9"/>
  <c r="AO59" i="9"/>
  <c r="BE59" i="9"/>
  <c r="N60" i="9"/>
  <c r="AD60" i="9"/>
  <c r="BD60" i="9"/>
  <c r="G63" i="9"/>
  <c r="Q65" i="9"/>
  <c r="BB55" i="9"/>
  <c r="K56" i="9"/>
  <c r="AA56" i="9"/>
  <c r="AQ56" i="9"/>
  <c r="BG56" i="9"/>
  <c r="P57" i="9"/>
  <c r="AF57" i="9"/>
  <c r="AV57" i="9"/>
  <c r="E58" i="9"/>
  <c r="U58" i="9"/>
  <c r="AK58" i="9"/>
  <c r="BA58" i="9"/>
  <c r="J59" i="9"/>
  <c r="Z59" i="9"/>
  <c r="AP59" i="9"/>
  <c r="BF59" i="9"/>
  <c r="O60" i="9"/>
  <c r="AE60" i="9"/>
  <c r="E61" i="9"/>
  <c r="O63" i="9"/>
  <c r="AC65" i="9"/>
  <c r="E75" i="9"/>
  <c r="F54" i="9"/>
  <c r="N54" i="9"/>
  <c r="V54" i="9"/>
  <c r="AD54" i="9"/>
  <c r="AL54" i="9"/>
  <c r="AT54" i="9"/>
  <c r="BB54" i="9"/>
  <c r="C55" i="9"/>
  <c r="K55" i="9"/>
  <c r="S55" i="9"/>
  <c r="AA55" i="9"/>
  <c r="AI55" i="9"/>
  <c r="AQ55" i="9"/>
  <c r="BC55" i="9"/>
  <c r="L56" i="9"/>
  <c r="AB56" i="9"/>
  <c r="AR56" i="9"/>
  <c r="BH56" i="9"/>
  <c r="Q57" i="9"/>
  <c r="AG57" i="9"/>
  <c r="AW57" i="9"/>
  <c r="F58" i="9"/>
  <c r="V58" i="9"/>
  <c r="AL58" i="9"/>
  <c r="BB58" i="9"/>
  <c r="K59" i="9"/>
  <c r="AA59" i="9"/>
  <c r="AQ59" i="9"/>
  <c r="BG59" i="9"/>
  <c r="P60" i="9"/>
  <c r="AF60" i="9"/>
  <c r="M61" i="9"/>
  <c r="W63" i="9"/>
  <c r="AP65" i="9"/>
  <c r="AL78" i="9"/>
  <c r="AD65" i="9"/>
  <c r="BD65" i="9"/>
  <c r="I66" i="9"/>
  <c r="V66" i="9"/>
  <c r="AI66" i="9"/>
  <c r="BI66" i="9"/>
  <c r="R67" i="9"/>
  <c r="I68" i="9"/>
  <c r="F69" i="9"/>
  <c r="AN69" i="9"/>
  <c r="AK70" i="9"/>
  <c r="R75" i="9"/>
  <c r="BB78" i="9"/>
  <c r="AW60" i="9"/>
  <c r="BE60" i="9"/>
  <c r="F61" i="9"/>
  <c r="N61" i="9"/>
  <c r="V61" i="9"/>
  <c r="AD61" i="9"/>
  <c r="AL61" i="9"/>
  <c r="AT61" i="9"/>
  <c r="BB61" i="9"/>
  <c r="C62" i="9"/>
  <c r="K62" i="9"/>
  <c r="S62" i="9"/>
  <c r="AA62" i="9"/>
  <c r="AI62" i="9"/>
  <c r="AQ62" i="9"/>
  <c r="AY62" i="9"/>
  <c r="BG62" i="9"/>
  <c r="H63" i="9"/>
  <c r="P63" i="9"/>
  <c r="X63" i="9"/>
  <c r="AF63" i="9"/>
  <c r="AN63" i="9"/>
  <c r="AV63" i="9"/>
  <c r="BD63" i="9"/>
  <c r="E64" i="9"/>
  <c r="M64" i="9"/>
  <c r="U64" i="9"/>
  <c r="AC64" i="9"/>
  <c r="AK64" i="9"/>
  <c r="AS64" i="9"/>
  <c r="BA64" i="9"/>
  <c r="BI64" i="9"/>
  <c r="J65" i="9"/>
  <c r="R65" i="9"/>
  <c r="AE65" i="9"/>
  <c r="AQ65" i="9"/>
  <c r="J66" i="9"/>
  <c r="W66" i="9"/>
  <c r="AJ66" i="9"/>
  <c r="AV66" i="9"/>
  <c r="AR67" i="9"/>
  <c r="AI68" i="9"/>
  <c r="AT69" i="9"/>
  <c r="AE75" i="9"/>
  <c r="K79" i="9"/>
  <c r="AF65" i="9"/>
  <c r="AR65" i="9"/>
  <c r="BE65" i="9"/>
  <c r="K66" i="9"/>
  <c r="AK66" i="9"/>
  <c r="AW66" i="9"/>
  <c r="C67" i="9"/>
  <c r="T67" i="9"/>
  <c r="K68" i="9"/>
  <c r="AM68" i="9"/>
  <c r="H69" i="9"/>
  <c r="AS70" i="9"/>
  <c r="AN72" i="9"/>
  <c r="AB79" i="9"/>
  <c r="AX60" i="9"/>
  <c r="BF60" i="9"/>
  <c r="G61" i="9"/>
  <c r="O61" i="9"/>
  <c r="W61" i="9"/>
  <c r="AE61" i="9"/>
  <c r="AM61" i="9"/>
  <c r="AU61" i="9"/>
  <c r="BC61" i="9"/>
  <c r="D62" i="9"/>
  <c r="L62" i="9"/>
  <c r="T62" i="9"/>
  <c r="AB62" i="9"/>
  <c r="AJ62" i="9"/>
  <c r="AR62" i="9"/>
  <c r="AZ62" i="9"/>
  <c r="BH62" i="9"/>
  <c r="I63" i="9"/>
  <c r="Q63" i="9"/>
  <c r="Y63" i="9"/>
  <c r="AG63" i="9"/>
  <c r="AO63" i="9"/>
  <c r="AW63" i="9"/>
  <c r="BE63" i="9"/>
  <c r="F64" i="9"/>
  <c r="N64" i="9"/>
  <c r="V64" i="9"/>
  <c r="AD64" i="9"/>
  <c r="AL64" i="9"/>
  <c r="AT64" i="9"/>
  <c r="BB64" i="9"/>
  <c r="C65" i="9"/>
  <c r="K65" i="9"/>
  <c r="S65" i="9"/>
  <c r="AS65" i="9"/>
  <c r="BF65" i="9"/>
  <c r="L66" i="9"/>
  <c r="X66" i="9"/>
  <c r="AX66" i="9"/>
  <c r="D67" i="9"/>
  <c r="AT67" i="9"/>
  <c r="O68" i="9"/>
  <c r="AV69" i="9"/>
  <c r="AX72" i="9"/>
  <c r="BD75" i="9"/>
  <c r="AU79" i="9"/>
  <c r="T65" i="9"/>
  <c r="AG65" i="9"/>
  <c r="AT65" i="9"/>
  <c r="M66" i="9"/>
  <c r="Y66" i="9"/>
  <c r="AL66" i="9"/>
  <c r="AY66" i="9"/>
  <c r="V67" i="9"/>
  <c r="AX67" i="9"/>
  <c r="AO68" i="9"/>
  <c r="N69" i="9"/>
  <c r="BB69" i="9"/>
  <c r="BA70" i="9"/>
  <c r="BI72" i="9"/>
  <c r="J76" i="9"/>
  <c r="F80" i="9"/>
  <c r="AQ60" i="9"/>
  <c r="AY60" i="9"/>
  <c r="BG60" i="9"/>
  <c r="H61" i="9"/>
  <c r="P61" i="9"/>
  <c r="X61" i="9"/>
  <c r="AF61" i="9"/>
  <c r="AN61" i="9"/>
  <c r="AV61" i="9"/>
  <c r="BD61" i="9"/>
  <c r="E62" i="9"/>
  <c r="M62" i="9"/>
  <c r="U62" i="9"/>
  <c r="AC62" i="9"/>
  <c r="AK62" i="9"/>
  <c r="AS62" i="9"/>
  <c r="BA62" i="9"/>
  <c r="BI62" i="9"/>
  <c r="J63" i="9"/>
  <c r="R63" i="9"/>
  <c r="Z63" i="9"/>
  <c r="AH63" i="9"/>
  <c r="AP63" i="9"/>
  <c r="AX63" i="9"/>
  <c r="BF63" i="9"/>
  <c r="G64" i="9"/>
  <c r="O64" i="9"/>
  <c r="W64" i="9"/>
  <c r="AE64" i="9"/>
  <c r="AM64" i="9"/>
  <c r="AU64" i="9"/>
  <c r="BC64" i="9"/>
  <c r="D65" i="9"/>
  <c r="L65" i="9"/>
  <c r="U65" i="9"/>
  <c r="AH65" i="9"/>
  <c r="AU65" i="9"/>
  <c r="BG65" i="9"/>
  <c r="Z66" i="9"/>
  <c r="AM66" i="9"/>
  <c r="AZ66" i="9"/>
  <c r="E67" i="9"/>
  <c r="Z67" i="9"/>
  <c r="Q68" i="9"/>
  <c r="M73" i="9"/>
  <c r="W76" i="9"/>
  <c r="X80" i="9"/>
  <c r="V65" i="9"/>
  <c r="AV65" i="9"/>
  <c r="BH65" i="9"/>
  <c r="N66" i="9"/>
  <c r="AA66" i="9"/>
  <c r="BA66" i="9"/>
  <c r="F67" i="9"/>
  <c r="AZ67" i="9"/>
  <c r="AQ68" i="9"/>
  <c r="P69" i="9"/>
  <c r="BD69" i="9"/>
  <c r="BI70" i="9"/>
  <c r="W73" i="9"/>
  <c r="AJ76" i="9"/>
  <c r="AP80" i="9"/>
  <c r="AZ60" i="9"/>
  <c r="BH60" i="9"/>
  <c r="I61" i="9"/>
  <c r="Q61" i="9"/>
  <c r="Y61" i="9"/>
  <c r="AG61" i="9"/>
  <c r="AO61" i="9"/>
  <c r="AW61" i="9"/>
  <c r="BE61" i="9"/>
  <c r="F62" i="9"/>
  <c r="N62" i="9"/>
  <c r="V62" i="9"/>
  <c r="AD62" i="9"/>
  <c r="AL62" i="9"/>
  <c r="AT62" i="9"/>
  <c r="BB62" i="9"/>
  <c r="C63" i="9"/>
  <c r="K63" i="9"/>
  <c r="S63" i="9"/>
  <c r="AA63" i="9"/>
  <c r="AI63" i="9"/>
  <c r="AQ63" i="9"/>
  <c r="AY63" i="9"/>
  <c r="BG63" i="9"/>
  <c r="H64" i="9"/>
  <c r="P64" i="9"/>
  <c r="X64" i="9"/>
  <c r="AF64" i="9"/>
  <c r="AN64" i="9"/>
  <c r="AV64" i="9"/>
  <c r="BD64" i="9"/>
  <c r="E65" i="9"/>
  <c r="M65" i="9"/>
  <c r="W65" i="9"/>
  <c r="AI65" i="9"/>
  <c r="BI65" i="9"/>
  <c r="O66" i="9"/>
  <c r="AB66" i="9"/>
  <c r="AN66" i="9"/>
  <c r="G67" i="9"/>
  <c r="AB67" i="9"/>
  <c r="S68" i="9"/>
  <c r="AH73" i="9"/>
  <c r="BI80" i="9"/>
  <c r="X65" i="9"/>
  <c r="AJ65" i="9"/>
  <c r="AW65" i="9"/>
  <c r="C66" i="9"/>
  <c r="AC66" i="9"/>
  <c r="AO66" i="9"/>
  <c r="BB66" i="9"/>
  <c r="H67" i="9"/>
  <c r="BB67" i="9"/>
  <c r="W68" i="9"/>
  <c r="AW68" i="9"/>
  <c r="V69" i="9"/>
  <c r="E70" i="9"/>
  <c r="AS73" i="9"/>
  <c r="BI76" i="9"/>
  <c r="T81" i="9"/>
  <c r="AS60" i="9"/>
  <c r="BA60" i="9"/>
  <c r="BI60" i="9"/>
  <c r="J61" i="9"/>
  <c r="R61" i="9"/>
  <c r="Z61" i="9"/>
  <c r="AH61" i="9"/>
  <c r="AP61" i="9"/>
  <c r="AX61" i="9"/>
  <c r="BF61" i="9"/>
  <c r="G62" i="9"/>
  <c r="O62" i="9"/>
  <c r="W62" i="9"/>
  <c r="AE62" i="9"/>
  <c r="AM62" i="9"/>
  <c r="AU62" i="9"/>
  <c r="BC62" i="9"/>
  <c r="D63" i="9"/>
  <c r="L63" i="9"/>
  <c r="T63" i="9"/>
  <c r="AB63" i="9"/>
  <c r="AJ63" i="9"/>
  <c r="AR63" i="9"/>
  <c r="AZ63" i="9"/>
  <c r="BH63" i="9"/>
  <c r="I64" i="9"/>
  <c r="Q64" i="9"/>
  <c r="Y64" i="9"/>
  <c r="AG64" i="9"/>
  <c r="AO64" i="9"/>
  <c r="AW64" i="9"/>
  <c r="BE64" i="9"/>
  <c r="F65" i="9"/>
  <c r="N65" i="9"/>
  <c r="AK65" i="9"/>
  <c r="AX65" i="9"/>
  <c r="D66" i="9"/>
  <c r="P66" i="9"/>
  <c r="AP66" i="9"/>
  <c r="BC66" i="9"/>
  <c r="J67" i="9"/>
  <c r="AD67" i="9"/>
  <c r="BF67" i="9"/>
  <c r="BC73" i="9"/>
  <c r="O77" i="9"/>
  <c r="AL81" i="9"/>
  <c r="Y65" i="9"/>
  <c r="AL65" i="9"/>
  <c r="E66" i="9"/>
  <c r="Q66" i="9"/>
  <c r="AD66" i="9"/>
  <c r="AQ66" i="9"/>
  <c r="AH67" i="9"/>
  <c r="Y68" i="9"/>
  <c r="AY68" i="9"/>
  <c r="X69" i="9"/>
  <c r="M70" i="9"/>
  <c r="G74" i="9"/>
  <c r="AB77" i="9"/>
  <c r="BE81" i="9"/>
  <c r="BB60" i="9"/>
  <c r="C61" i="9"/>
  <c r="K61" i="9"/>
  <c r="S61" i="9"/>
  <c r="AA61" i="9"/>
  <c r="AI61" i="9"/>
  <c r="AQ61" i="9"/>
  <c r="AY61" i="9"/>
  <c r="BG61" i="9"/>
  <c r="H62" i="9"/>
  <c r="P62" i="9"/>
  <c r="X62" i="9"/>
  <c r="AF62" i="9"/>
  <c r="AN62" i="9"/>
  <c r="AV62" i="9"/>
  <c r="BD62" i="9"/>
  <c r="E63" i="9"/>
  <c r="M63" i="9"/>
  <c r="U63" i="9"/>
  <c r="AC63" i="9"/>
  <c r="AK63" i="9"/>
  <c r="AS63" i="9"/>
  <c r="BA63" i="9"/>
  <c r="BI63" i="9"/>
  <c r="J64" i="9"/>
  <c r="R64" i="9"/>
  <c r="Z64" i="9"/>
  <c r="AH64" i="9"/>
  <c r="AP64" i="9"/>
  <c r="AX64" i="9"/>
  <c r="BF64" i="9"/>
  <c r="G65" i="9"/>
  <c r="O65" i="9"/>
  <c r="Z65" i="9"/>
  <c r="AM65" i="9"/>
  <c r="AY65" i="9"/>
  <c r="R66" i="9"/>
  <c r="AE66" i="9"/>
  <c r="AR66" i="9"/>
  <c r="BD66" i="9"/>
  <c r="L67" i="9"/>
  <c r="BH67" i="9"/>
  <c r="AD69" i="9"/>
  <c r="R74" i="9"/>
  <c r="AO77" i="9"/>
  <c r="P82" i="9"/>
  <c r="AN65" i="9"/>
  <c r="AZ65" i="9"/>
  <c r="F66" i="9"/>
  <c r="S66" i="9"/>
  <c r="AS66" i="9"/>
  <c r="BE66" i="9"/>
  <c r="AJ67" i="9"/>
  <c r="AA68" i="9"/>
  <c r="BE68" i="9"/>
  <c r="U70" i="9"/>
  <c r="AB74" i="9"/>
  <c r="AH82" i="9"/>
  <c r="AU60" i="9"/>
  <c r="BC60" i="9"/>
  <c r="D61" i="9"/>
  <c r="L61" i="9"/>
  <c r="T61" i="9"/>
  <c r="AB61" i="9"/>
  <c r="AJ61" i="9"/>
  <c r="AR61" i="9"/>
  <c r="AZ61" i="9"/>
  <c r="BH61" i="9"/>
  <c r="I62" i="9"/>
  <c r="Q62" i="9"/>
  <c r="Y62" i="9"/>
  <c r="AG62" i="9"/>
  <c r="AO62" i="9"/>
  <c r="AW62" i="9"/>
  <c r="BE62" i="9"/>
  <c r="F63" i="9"/>
  <c r="N63" i="9"/>
  <c r="V63" i="9"/>
  <c r="AD63" i="9"/>
  <c r="AL63" i="9"/>
  <c r="AT63" i="9"/>
  <c r="BB63" i="9"/>
  <c r="C64" i="9"/>
  <c r="K64" i="9"/>
  <c r="S64" i="9"/>
  <c r="AA64" i="9"/>
  <c r="AI64" i="9"/>
  <c r="AQ64" i="9"/>
  <c r="AY64" i="9"/>
  <c r="BG64" i="9"/>
  <c r="H65" i="9"/>
  <c r="P65" i="9"/>
  <c r="AA65" i="9"/>
  <c r="BA65" i="9"/>
  <c r="G66" i="9"/>
  <c r="T66" i="9"/>
  <c r="AF66" i="9"/>
  <c r="BF66" i="9"/>
  <c r="N67" i="9"/>
  <c r="C68" i="9"/>
  <c r="AE68" i="9"/>
  <c r="AF69" i="9"/>
  <c r="AM74" i="9"/>
  <c r="G78" i="9"/>
  <c r="AZ82" i="9"/>
  <c r="AB65" i="9"/>
  <c r="AO65" i="9"/>
  <c r="BB65" i="9"/>
  <c r="U66" i="9"/>
  <c r="AG66" i="9"/>
  <c r="AT66" i="9"/>
  <c r="BG66" i="9"/>
  <c r="O67" i="9"/>
  <c r="AL67" i="9"/>
  <c r="G68" i="9"/>
  <c r="BG68" i="9"/>
  <c r="AL69" i="9"/>
  <c r="AC70" i="9"/>
  <c r="AY74" i="9"/>
  <c r="V78" i="9"/>
  <c r="N83" i="9"/>
  <c r="M67" i="9"/>
  <c r="U67" i="9"/>
  <c r="AC67" i="9"/>
  <c r="AK67" i="9"/>
  <c r="AS67" i="9"/>
  <c r="BA67" i="9"/>
  <c r="BI67" i="9"/>
  <c r="J68" i="9"/>
  <c r="R68" i="9"/>
  <c r="Z68" i="9"/>
  <c r="AH68" i="9"/>
  <c r="AP68" i="9"/>
  <c r="AX68" i="9"/>
  <c r="BF68" i="9"/>
  <c r="G69" i="9"/>
  <c r="O69" i="9"/>
  <c r="W69" i="9"/>
  <c r="AE69" i="9"/>
  <c r="AM69" i="9"/>
  <c r="AU69" i="9"/>
  <c r="BC69" i="9"/>
  <c r="D70" i="9"/>
  <c r="L70" i="9"/>
  <c r="T70" i="9"/>
  <c r="AB70" i="9"/>
  <c r="AJ70" i="9"/>
  <c r="AR70" i="9"/>
  <c r="AZ70" i="9"/>
  <c r="BH70" i="9"/>
  <c r="I71" i="9"/>
  <c r="Q71" i="9"/>
  <c r="Y71" i="9"/>
  <c r="AG71" i="9"/>
  <c r="AO71" i="9"/>
  <c r="AW71" i="9"/>
  <c r="BE71" i="9"/>
  <c r="F72" i="9"/>
  <c r="N72" i="9"/>
  <c r="V72" i="9"/>
  <c r="AD72" i="9"/>
  <c r="AY72" i="9"/>
  <c r="X73" i="9"/>
  <c r="BD73" i="9"/>
  <c r="AC74" i="9"/>
  <c r="AZ74" i="9"/>
  <c r="F75" i="9"/>
  <c r="S75" i="9"/>
  <c r="AR75" i="9"/>
  <c r="BE75" i="9"/>
  <c r="K76" i="9"/>
  <c r="X76" i="9"/>
  <c r="AW76" i="9"/>
  <c r="C77" i="9"/>
  <c r="P77" i="9"/>
  <c r="AC77" i="9"/>
  <c r="BB77" i="9"/>
  <c r="H78" i="9"/>
  <c r="W78" i="9"/>
  <c r="AM78" i="9"/>
  <c r="BC78" i="9"/>
  <c r="L79" i="9"/>
  <c r="AC79" i="9"/>
  <c r="AV79" i="9"/>
  <c r="G80" i="9"/>
  <c r="Y80" i="9"/>
  <c r="AR80" i="9"/>
  <c r="C81" i="9"/>
  <c r="U81" i="9"/>
  <c r="AM81" i="9"/>
  <c r="BF81" i="9"/>
  <c r="Q82" i="9"/>
  <c r="AI82" i="9"/>
  <c r="BB82" i="9"/>
  <c r="O83" i="9"/>
  <c r="AO72" i="9"/>
  <c r="AZ72" i="9"/>
  <c r="C73" i="9"/>
  <c r="N73" i="9"/>
  <c r="Y73" i="9"/>
  <c r="AI73" i="9"/>
  <c r="AT73" i="9"/>
  <c r="BE73" i="9"/>
  <c r="H74" i="9"/>
  <c r="S74" i="9"/>
  <c r="AD74" i="9"/>
  <c r="AN74" i="9"/>
  <c r="BA74" i="9"/>
  <c r="G75" i="9"/>
  <c r="AF75" i="9"/>
  <c r="AS75" i="9"/>
  <c r="BF75" i="9"/>
  <c r="L76" i="9"/>
  <c r="AK76" i="9"/>
  <c r="AX76" i="9"/>
  <c r="D77" i="9"/>
  <c r="Q77" i="9"/>
  <c r="AP77" i="9"/>
  <c r="BC77" i="9"/>
  <c r="I78" i="9"/>
  <c r="X78" i="9"/>
  <c r="AN78" i="9"/>
  <c r="BD78" i="9"/>
  <c r="M79" i="9"/>
  <c r="AE79" i="9"/>
  <c r="AW79" i="9"/>
  <c r="H80" i="9"/>
  <c r="Z80" i="9"/>
  <c r="AS80" i="9"/>
  <c r="D81" i="9"/>
  <c r="V81" i="9"/>
  <c r="AO81" i="9"/>
  <c r="BG81" i="9"/>
  <c r="R82" i="9"/>
  <c r="AJ82" i="9"/>
  <c r="BC82" i="9"/>
  <c r="Q83" i="9"/>
  <c r="J71" i="9"/>
  <c r="R71" i="9"/>
  <c r="Z71" i="9"/>
  <c r="AH71" i="9"/>
  <c r="AP71" i="9"/>
  <c r="AX71" i="9"/>
  <c r="BF71" i="9"/>
  <c r="G72" i="9"/>
  <c r="O72" i="9"/>
  <c r="W72" i="9"/>
  <c r="AE72" i="9"/>
  <c r="D73" i="9"/>
  <c r="AJ73" i="9"/>
  <c r="I74" i="9"/>
  <c r="AO74" i="9"/>
  <c r="BB74" i="9"/>
  <c r="T75" i="9"/>
  <c r="AG75" i="9"/>
  <c r="AT75" i="9"/>
  <c r="BG75" i="9"/>
  <c r="Y76" i="9"/>
  <c r="AL76" i="9"/>
  <c r="AY76" i="9"/>
  <c r="E77" i="9"/>
  <c r="AD77" i="9"/>
  <c r="AQ77" i="9"/>
  <c r="BD77" i="9"/>
  <c r="J78" i="9"/>
  <c r="Y78" i="9"/>
  <c r="AO78" i="9"/>
  <c r="BE78" i="9"/>
  <c r="N79" i="9"/>
  <c r="AF79" i="9"/>
  <c r="AX79" i="9"/>
  <c r="I80" i="9"/>
  <c r="AB80" i="9"/>
  <c r="AT80" i="9"/>
  <c r="E81" i="9"/>
  <c r="W81" i="9"/>
  <c r="AP81" i="9"/>
  <c r="BH81" i="9"/>
  <c r="S82" i="9"/>
  <c r="AL82" i="9"/>
  <c r="BD82" i="9"/>
  <c r="U83" i="9"/>
  <c r="AF72" i="9"/>
  <c r="AP72" i="9"/>
  <c r="BA72" i="9"/>
  <c r="E73" i="9"/>
  <c r="O73" i="9"/>
  <c r="Z73" i="9"/>
  <c r="AK73" i="9"/>
  <c r="AU73" i="9"/>
  <c r="BF73" i="9"/>
  <c r="J74" i="9"/>
  <c r="T74" i="9"/>
  <c r="AE74" i="9"/>
  <c r="AP74" i="9"/>
  <c r="H75" i="9"/>
  <c r="U75" i="9"/>
  <c r="AH75" i="9"/>
  <c r="AU75" i="9"/>
  <c r="M76" i="9"/>
  <c r="Z76" i="9"/>
  <c r="AM76" i="9"/>
  <c r="AZ76" i="9"/>
  <c r="R77" i="9"/>
  <c r="AE77" i="9"/>
  <c r="AR77" i="9"/>
  <c r="BE77" i="9"/>
  <c r="Z78" i="9"/>
  <c r="AP78" i="9"/>
  <c r="BF78" i="9"/>
  <c r="O79" i="9"/>
  <c r="AG79" i="9"/>
  <c r="AY79" i="9"/>
  <c r="J80" i="9"/>
  <c r="AC80" i="9"/>
  <c r="AU80" i="9"/>
  <c r="F81" i="9"/>
  <c r="Y81" i="9"/>
  <c r="AQ81" i="9"/>
  <c r="BI81" i="9"/>
  <c r="T82" i="9"/>
  <c r="AM82" i="9"/>
  <c r="BE82" i="9"/>
  <c r="V83" i="9"/>
  <c r="W67" i="9"/>
  <c r="AE67" i="9"/>
  <c r="AM67" i="9"/>
  <c r="AU67" i="9"/>
  <c r="BC67" i="9"/>
  <c r="D68" i="9"/>
  <c r="L68" i="9"/>
  <c r="T68" i="9"/>
  <c r="AB68" i="9"/>
  <c r="AJ68" i="9"/>
  <c r="AR68" i="9"/>
  <c r="AZ68" i="9"/>
  <c r="BH68" i="9"/>
  <c r="I69" i="9"/>
  <c r="Q69" i="9"/>
  <c r="Y69" i="9"/>
  <c r="AG69" i="9"/>
  <c r="AO69" i="9"/>
  <c r="AW69" i="9"/>
  <c r="BE69" i="9"/>
  <c r="F70" i="9"/>
  <c r="N70" i="9"/>
  <c r="V70" i="9"/>
  <c r="AD70" i="9"/>
  <c r="AL70" i="9"/>
  <c r="AT70" i="9"/>
  <c r="BB70" i="9"/>
  <c r="C71" i="9"/>
  <c r="K71" i="9"/>
  <c r="S71" i="9"/>
  <c r="AA71" i="9"/>
  <c r="AI71" i="9"/>
  <c r="AQ71" i="9"/>
  <c r="AY71" i="9"/>
  <c r="BG71" i="9"/>
  <c r="H72" i="9"/>
  <c r="P72" i="9"/>
  <c r="X72" i="9"/>
  <c r="AQ72" i="9"/>
  <c r="P73" i="9"/>
  <c r="AV73" i="9"/>
  <c r="U74" i="9"/>
  <c r="BC74" i="9"/>
  <c r="I75" i="9"/>
  <c r="V75" i="9"/>
  <c r="AI75" i="9"/>
  <c r="BH75" i="9"/>
  <c r="N76" i="9"/>
  <c r="AA76" i="9"/>
  <c r="AN76" i="9"/>
  <c r="F77" i="9"/>
  <c r="S77" i="9"/>
  <c r="AF77" i="9"/>
  <c r="AS77" i="9"/>
  <c r="K78" i="9"/>
  <c r="AA78" i="9"/>
  <c r="AQ78" i="9"/>
  <c r="BG78" i="9"/>
  <c r="P79" i="9"/>
  <c r="AH79" i="9"/>
  <c r="AZ79" i="9"/>
  <c r="L80" i="9"/>
  <c r="AD80" i="9"/>
  <c r="AV80" i="9"/>
  <c r="G81" i="9"/>
  <c r="Z81" i="9"/>
  <c r="AR81" i="9"/>
  <c r="C82" i="9"/>
  <c r="V82" i="9"/>
  <c r="AN82" i="9"/>
  <c r="BF82" i="9"/>
  <c r="W83" i="9"/>
  <c r="AG72" i="9"/>
  <c r="AR72" i="9"/>
  <c r="BB72" i="9"/>
  <c r="F73" i="9"/>
  <c r="Q73" i="9"/>
  <c r="AA73" i="9"/>
  <c r="AL73" i="9"/>
  <c r="AW73" i="9"/>
  <c r="BG73" i="9"/>
  <c r="K74" i="9"/>
  <c r="V74" i="9"/>
  <c r="AF74" i="9"/>
  <c r="AQ74" i="9"/>
  <c r="BD74" i="9"/>
  <c r="J75" i="9"/>
  <c r="W75" i="9"/>
  <c r="AV75" i="9"/>
  <c r="BI75" i="9"/>
  <c r="O76" i="9"/>
  <c r="AB76" i="9"/>
  <c r="BA76" i="9"/>
  <c r="G77" i="9"/>
  <c r="T77" i="9"/>
  <c r="AG77" i="9"/>
  <c r="BF77" i="9"/>
  <c r="L78" i="9"/>
  <c r="AB78" i="9"/>
  <c r="AR78" i="9"/>
  <c r="BH78" i="9"/>
  <c r="Q79" i="9"/>
  <c r="AI79" i="9"/>
  <c r="BA79" i="9"/>
  <c r="M80" i="9"/>
  <c r="AE80" i="9"/>
  <c r="AW80" i="9"/>
  <c r="I81" i="9"/>
  <c r="AA81" i="9"/>
  <c r="AS81" i="9"/>
  <c r="D82" i="9"/>
  <c r="W82" i="9"/>
  <c r="AO82" i="9"/>
  <c r="BG82" i="9"/>
  <c r="Y83" i="9"/>
  <c r="X67" i="9"/>
  <c r="AF67" i="9"/>
  <c r="AN67" i="9"/>
  <c r="AV67" i="9"/>
  <c r="BD67" i="9"/>
  <c r="E68" i="9"/>
  <c r="M68" i="9"/>
  <c r="U68" i="9"/>
  <c r="AC68" i="9"/>
  <c r="AK68" i="9"/>
  <c r="AS68" i="9"/>
  <c r="BA68" i="9"/>
  <c r="BI68" i="9"/>
  <c r="J69" i="9"/>
  <c r="R69" i="9"/>
  <c r="Z69" i="9"/>
  <c r="AH69" i="9"/>
  <c r="AP69" i="9"/>
  <c r="AX69" i="9"/>
  <c r="BF69" i="9"/>
  <c r="G70" i="9"/>
  <c r="O70" i="9"/>
  <c r="W70" i="9"/>
  <c r="AE70" i="9"/>
  <c r="AM70" i="9"/>
  <c r="AU70" i="9"/>
  <c r="BC70" i="9"/>
  <c r="D71" i="9"/>
  <c r="L71" i="9"/>
  <c r="T71" i="9"/>
  <c r="AB71" i="9"/>
  <c r="AJ71" i="9"/>
  <c r="AR71" i="9"/>
  <c r="AZ71" i="9"/>
  <c r="BH71" i="9"/>
  <c r="I72" i="9"/>
  <c r="Q72" i="9"/>
  <c r="Y72" i="9"/>
  <c r="BC72" i="9"/>
  <c r="AB73" i="9"/>
  <c r="BH73" i="9"/>
  <c r="AG74" i="9"/>
  <c r="AR74" i="9"/>
  <c r="BE74" i="9"/>
  <c r="K75" i="9"/>
  <c r="AJ75" i="9"/>
  <c r="AW75" i="9"/>
  <c r="C76" i="9"/>
  <c r="P76" i="9"/>
  <c r="AO76" i="9"/>
  <c r="BB76" i="9"/>
  <c r="H77" i="9"/>
  <c r="U77" i="9"/>
  <c r="AT77" i="9"/>
  <c r="BG77" i="9"/>
  <c r="M78" i="9"/>
  <c r="AC78" i="9"/>
  <c r="AS78" i="9"/>
  <c r="BI78" i="9"/>
  <c r="R79" i="9"/>
  <c r="AJ79" i="9"/>
  <c r="BC79" i="9"/>
  <c r="N80" i="9"/>
  <c r="AF80" i="9"/>
  <c r="AX80" i="9"/>
  <c r="J81" i="9"/>
  <c r="AB81" i="9"/>
  <c r="AT81" i="9"/>
  <c r="F82" i="9"/>
  <c r="X82" i="9"/>
  <c r="AP82" i="9"/>
  <c r="BH82" i="9"/>
  <c r="AC83" i="9"/>
  <c r="AH72" i="9"/>
  <c r="AS72" i="9"/>
  <c r="BD72" i="9"/>
  <c r="G73" i="9"/>
  <c r="R73" i="9"/>
  <c r="AC73" i="9"/>
  <c r="AM73" i="9"/>
  <c r="AX73" i="9"/>
  <c r="BI73" i="9"/>
  <c r="L74" i="9"/>
  <c r="W74" i="9"/>
  <c r="AH74" i="9"/>
  <c r="AS74" i="9"/>
  <c r="BF74" i="9"/>
  <c r="X75" i="9"/>
  <c r="AK75" i="9"/>
  <c r="AX75" i="9"/>
  <c r="D76" i="9"/>
  <c r="AC76" i="9"/>
  <c r="AP76" i="9"/>
  <c r="BC76" i="9"/>
  <c r="I77" i="9"/>
  <c r="AH77" i="9"/>
  <c r="AU77" i="9"/>
  <c r="BH77" i="9"/>
  <c r="N78" i="9"/>
  <c r="AD78" i="9"/>
  <c r="AT78" i="9"/>
  <c r="C79" i="9"/>
  <c r="S79" i="9"/>
  <c r="AK79" i="9"/>
  <c r="BD79" i="9"/>
  <c r="O80" i="9"/>
  <c r="AG80" i="9"/>
  <c r="AZ80" i="9"/>
  <c r="K81" i="9"/>
  <c r="AC81" i="9"/>
  <c r="AU81" i="9"/>
  <c r="G82" i="9"/>
  <c r="Y82" i="9"/>
  <c r="AQ82" i="9"/>
  <c r="D83" i="9"/>
  <c r="AD83" i="9"/>
  <c r="I67" i="9"/>
  <c r="Q67" i="9"/>
  <c r="Y67" i="9"/>
  <c r="AG67" i="9"/>
  <c r="AO67" i="9"/>
  <c r="AW67" i="9"/>
  <c r="BE67" i="9"/>
  <c r="F68" i="9"/>
  <c r="N68" i="9"/>
  <c r="V68" i="9"/>
  <c r="AD68" i="9"/>
  <c r="AL68" i="9"/>
  <c r="AT68" i="9"/>
  <c r="BB68" i="9"/>
  <c r="C69" i="9"/>
  <c r="K69" i="9"/>
  <c r="S69" i="9"/>
  <c r="AA69" i="9"/>
  <c r="AI69" i="9"/>
  <c r="AQ69" i="9"/>
  <c r="AY69" i="9"/>
  <c r="BG69" i="9"/>
  <c r="H70" i="9"/>
  <c r="P70" i="9"/>
  <c r="X70" i="9"/>
  <c r="AF70" i="9"/>
  <c r="AN70" i="9"/>
  <c r="AV70" i="9"/>
  <c r="BD70" i="9"/>
  <c r="E71" i="9"/>
  <c r="M71" i="9"/>
  <c r="U71" i="9"/>
  <c r="AC71" i="9"/>
  <c r="AK71" i="9"/>
  <c r="AS71" i="9"/>
  <c r="BA71" i="9"/>
  <c r="BI71" i="9"/>
  <c r="J72" i="9"/>
  <c r="R72" i="9"/>
  <c r="Z72" i="9"/>
  <c r="AI72" i="9"/>
  <c r="H73" i="9"/>
  <c r="AN73" i="9"/>
  <c r="M74" i="9"/>
  <c r="AT74" i="9"/>
  <c r="L75" i="9"/>
  <c r="Y75" i="9"/>
  <c r="AL75" i="9"/>
  <c r="AY75" i="9"/>
  <c r="Q76" i="9"/>
  <c r="AD76" i="9"/>
  <c r="AQ76" i="9"/>
  <c r="BD76" i="9"/>
  <c r="V77" i="9"/>
  <c r="AI77" i="9"/>
  <c r="AV77" i="9"/>
  <c r="BI77" i="9"/>
  <c r="O78" i="9"/>
  <c r="AE78" i="9"/>
  <c r="AU78" i="9"/>
  <c r="D79" i="9"/>
  <c r="T79" i="9"/>
  <c r="AM79" i="9"/>
  <c r="BE79" i="9"/>
  <c r="P80" i="9"/>
  <c r="AH80" i="9"/>
  <c r="BA80" i="9"/>
  <c r="L81" i="9"/>
  <c r="AD81" i="9"/>
  <c r="AW81" i="9"/>
  <c r="H82" i="9"/>
  <c r="Z82" i="9"/>
  <c r="AR82" i="9"/>
  <c r="E83" i="9"/>
  <c r="AE83" i="9"/>
  <c r="AJ72" i="9"/>
  <c r="AT72" i="9"/>
  <c r="BE72" i="9"/>
  <c r="I73" i="9"/>
  <c r="S73" i="9"/>
  <c r="AD73" i="9"/>
  <c r="AO73" i="9"/>
  <c r="AY73" i="9"/>
  <c r="C74" i="9"/>
  <c r="N74" i="9"/>
  <c r="X74" i="9"/>
  <c r="AI74" i="9"/>
  <c r="BG74" i="9"/>
  <c r="M75" i="9"/>
  <c r="Z75" i="9"/>
  <c r="AM75" i="9"/>
  <c r="E76" i="9"/>
  <c r="R76" i="9"/>
  <c r="AE76" i="9"/>
  <c r="AR76" i="9"/>
  <c r="J77" i="9"/>
  <c r="W77" i="9"/>
  <c r="AJ77" i="9"/>
  <c r="AW77" i="9"/>
  <c r="P78" i="9"/>
  <c r="AF78" i="9"/>
  <c r="AV78" i="9"/>
  <c r="E79" i="9"/>
  <c r="U79" i="9"/>
  <c r="AN79" i="9"/>
  <c r="BF79" i="9"/>
  <c r="Q80" i="9"/>
  <c r="AJ80" i="9"/>
  <c r="BB80" i="9"/>
  <c r="M81" i="9"/>
  <c r="AE81" i="9"/>
  <c r="AX81" i="9"/>
  <c r="I82" i="9"/>
  <c r="AA82" i="9"/>
  <c r="AT82" i="9"/>
  <c r="F83" i="9"/>
  <c r="AL83" i="9"/>
  <c r="AU68" i="9"/>
  <c r="BC68" i="9"/>
  <c r="D69" i="9"/>
  <c r="L69" i="9"/>
  <c r="T69" i="9"/>
  <c r="AB69" i="9"/>
  <c r="AJ69" i="9"/>
  <c r="AR69" i="9"/>
  <c r="AZ69" i="9"/>
  <c r="BH69" i="9"/>
  <c r="I70" i="9"/>
  <c r="Q70" i="9"/>
  <c r="Y70" i="9"/>
  <c r="AG70" i="9"/>
  <c r="AO70" i="9"/>
  <c r="AW70" i="9"/>
  <c r="BE70" i="9"/>
  <c r="F71" i="9"/>
  <c r="N71" i="9"/>
  <c r="V71" i="9"/>
  <c r="AD71" i="9"/>
  <c r="AL71" i="9"/>
  <c r="AT71" i="9"/>
  <c r="BB71" i="9"/>
  <c r="C72" i="9"/>
  <c r="K72" i="9"/>
  <c r="S72" i="9"/>
  <c r="AA72" i="9"/>
  <c r="AU72" i="9"/>
  <c r="T73" i="9"/>
  <c r="AZ73" i="9"/>
  <c r="Y74" i="9"/>
  <c r="AU74" i="9"/>
  <c r="BH74" i="9"/>
  <c r="N75" i="9"/>
  <c r="AA75" i="9"/>
  <c r="AZ75" i="9"/>
  <c r="F76" i="9"/>
  <c r="S76" i="9"/>
  <c r="AF76" i="9"/>
  <c r="BE76" i="9"/>
  <c r="K77" i="9"/>
  <c r="X77" i="9"/>
  <c r="AK77" i="9"/>
  <c r="C78" i="9"/>
  <c r="Q78" i="9"/>
  <c r="AG78" i="9"/>
  <c r="AW78" i="9"/>
  <c r="F79" i="9"/>
  <c r="W79" i="9"/>
  <c r="AO79" i="9"/>
  <c r="BG79" i="9"/>
  <c r="R80" i="9"/>
  <c r="AK80" i="9"/>
  <c r="BC80" i="9"/>
  <c r="N81" i="9"/>
  <c r="AG81" i="9"/>
  <c r="AY81" i="9"/>
  <c r="J82" i="9"/>
  <c r="AB82" i="9"/>
  <c r="AU82" i="9"/>
  <c r="G83" i="9"/>
  <c r="AM83" i="9"/>
  <c r="AK72" i="9"/>
  <c r="AV72" i="9"/>
  <c r="BF72" i="9"/>
  <c r="J73" i="9"/>
  <c r="U73" i="9"/>
  <c r="AE73" i="9"/>
  <c r="AP73" i="9"/>
  <c r="BA73" i="9"/>
  <c r="D74" i="9"/>
  <c r="O74" i="9"/>
  <c r="Z74" i="9"/>
  <c r="AJ74" i="9"/>
  <c r="AV74" i="9"/>
  <c r="BI74" i="9"/>
  <c r="O75" i="9"/>
  <c r="AN75" i="9"/>
  <c r="BA75" i="9"/>
  <c r="G76" i="9"/>
  <c r="T76" i="9"/>
  <c r="AS76" i="9"/>
  <c r="BF76" i="9"/>
  <c r="L77" i="9"/>
  <c r="Y77" i="9"/>
  <c r="AX77" i="9"/>
  <c r="D78" i="9"/>
  <c r="R78" i="9"/>
  <c r="AH78" i="9"/>
  <c r="AX78" i="9"/>
  <c r="G79" i="9"/>
  <c r="X79" i="9"/>
  <c r="AP79" i="9"/>
  <c r="BH79" i="9"/>
  <c r="T80" i="9"/>
  <c r="AL80" i="9"/>
  <c r="BD80" i="9"/>
  <c r="O81" i="9"/>
  <c r="AH81" i="9"/>
  <c r="AZ81" i="9"/>
  <c r="K82" i="9"/>
  <c r="AD82" i="9"/>
  <c r="AV82" i="9"/>
  <c r="H83" i="9"/>
  <c r="AT83" i="9"/>
  <c r="K67" i="9"/>
  <c r="S67" i="9"/>
  <c r="AA67" i="9"/>
  <c r="AI67" i="9"/>
  <c r="AQ67" i="9"/>
  <c r="AY67" i="9"/>
  <c r="BG67" i="9"/>
  <c r="H68" i="9"/>
  <c r="P68" i="9"/>
  <c r="X68" i="9"/>
  <c r="AF68" i="9"/>
  <c r="AN68" i="9"/>
  <c r="AV68" i="9"/>
  <c r="BD68" i="9"/>
  <c r="E69" i="9"/>
  <c r="M69" i="9"/>
  <c r="U69" i="9"/>
  <c r="AC69" i="9"/>
  <c r="AK69" i="9"/>
  <c r="AS69" i="9"/>
  <c r="BA69" i="9"/>
  <c r="BI69" i="9"/>
  <c r="J70" i="9"/>
  <c r="R70" i="9"/>
  <c r="Z70" i="9"/>
  <c r="AH70" i="9"/>
  <c r="AP70" i="9"/>
  <c r="AX70" i="9"/>
  <c r="BF70" i="9"/>
  <c r="G71" i="9"/>
  <c r="O71" i="9"/>
  <c r="W71" i="9"/>
  <c r="AE71" i="9"/>
  <c r="AM71" i="9"/>
  <c r="AU71" i="9"/>
  <c r="BC71" i="9"/>
  <c r="D72" i="9"/>
  <c r="L72" i="9"/>
  <c r="T72" i="9"/>
  <c r="AB72" i="9"/>
  <c r="BG72" i="9"/>
  <c r="AF73" i="9"/>
  <c r="E74" i="9"/>
  <c r="AK74" i="9"/>
  <c r="AW74" i="9"/>
  <c r="C75" i="9"/>
  <c r="AB75" i="9"/>
  <c r="AO75" i="9"/>
  <c r="BB75" i="9"/>
  <c r="H76" i="9"/>
  <c r="AG76" i="9"/>
  <c r="AT76" i="9"/>
  <c r="BG76" i="9"/>
  <c r="M77" i="9"/>
  <c r="AL77" i="9"/>
  <c r="AY77" i="9"/>
  <c r="E78" i="9"/>
  <c r="S78" i="9"/>
  <c r="AI78" i="9"/>
  <c r="AY78" i="9"/>
  <c r="H79" i="9"/>
  <c r="Y79" i="9"/>
  <c r="AQ79" i="9"/>
  <c r="BI79" i="9"/>
  <c r="U80" i="9"/>
  <c r="AM80" i="9"/>
  <c r="BE80" i="9"/>
  <c r="Q81" i="9"/>
  <c r="AI81" i="9"/>
  <c r="BA81" i="9"/>
  <c r="L82" i="9"/>
  <c r="AE82" i="9"/>
  <c r="AW82" i="9"/>
  <c r="I83" i="9"/>
  <c r="AU83" i="9"/>
  <c r="AL72" i="9"/>
  <c r="AW72" i="9"/>
  <c r="BH72" i="9"/>
  <c r="K73" i="9"/>
  <c r="V73" i="9"/>
  <c r="AG73" i="9"/>
  <c r="AQ73" i="9"/>
  <c r="BB73" i="9"/>
  <c r="F74" i="9"/>
  <c r="P74" i="9"/>
  <c r="AA74" i="9"/>
  <c r="AL74" i="9"/>
  <c r="AX74" i="9"/>
  <c r="P75" i="9"/>
  <c r="AC75" i="9"/>
  <c r="AP75" i="9"/>
  <c r="BC75" i="9"/>
  <c r="U76" i="9"/>
  <c r="AH76" i="9"/>
  <c r="AU76" i="9"/>
  <c r="BH76" i="9"/>
  <c r="Z77" i="9"/>
  <c r="AM77" i="9"/>
  <c r="AZ77" i="9"/>
  <c r="F78" i="9"/>
  <c r="T78" i="9"/>
  <c r="AJ78" i="9"/>
  <c r="AZ78" i="9"/>
  <c r="I79" i="9"/>
  <c r="Z79" i="9"/>
  <c r="AR79" i="9"/>
  <c r="D80" i="9"/>
  <c r="V80" i="9"/>
  <c r="AN80" i="9"/>
  <c r="BF80" i="9"/>
  <c r="R81" i="9"/>
  <c r="AJ81" i="9"/>
  <c r="BB81" i="9"/>
  <c r="N82" i="9"/>
  <c r="AF82" i="9"/>
  <c r="AX82" i="9"/>
  <c r="L83" i="9"/>
  <c r="BB83" i="9"/>
  <c r="C70" i="9"/>
  <c r="K70" i="9"/>
  <c r="S70" i="9"/>
  <c r="AA70" i="9"/>
  <c r="AI70" i="9"/>
  <c r="AQ70" i="9"/>
  <c r="AY70" i="9"/>
  <c r="BG70" i="9"/>
  <c r="H71" i="9"/>
  <c r="P71" i="9"/>
  <c r="X71" i="9"/>
  <c r="AF71" i="9"/>
  <c r="AN71" i="9"/>
  <c r="AV71" i="9"/>
  <c r="BD71" i="9"/>
  <c r="E72" i="9"/>
  <c r="M72" i="9"/>
  <c r="U72" i="9"/>
  <c r="AC72" i="9"/>
  <c r="AM72" i="9"/>
  <c r="L73" i="9"/>
  <c r="AR73" i="9"/>
  <c r="Q74" i="9"/>
  <c r="D75" i="9"/>
  <c r="Q75" i="9"/>
  <c r="AD75" i="9"/>
  <c r="AQ75" i="9"/>
  <c r="I76" i="9"/>
  <c r="V76" i="9"/>
  <c r="AI76" i="9"/>
  <c r="AV76" i="9"/>
  <c r="N77" i="9"/>
  <c r="AA77" i="9"/>
  <c r="AN77" i="9"/>
  <c r="BA77" i="9"/>
  <c r="U78" i="9"/>
  <c r="AK78" i="9"/>
  <c r="BA78" i="9"/>
  <c r="J79" i="9"/>
  <c r="AA79" i="9"/>
  <c r="AS79" i="9"/>
  <c r="E80" i="9"/>
  <c r="W80" i="9"/>
  <c r="AO80" i="9"/>
  <c r="BH80" i="9"/>
  <c r="S81" i="9"/>
  <c r="AK81" i="9"/>
  <c r="BC81" i="9"/>
  <c r="O82" i="9"/>
  <c r="AG82" i="9"/>
  <c r="AY82" i="9"/>
  <c r="M83" i="9"/>
  <c r="BC83" i="9"/>
  <c r="P83" i="9"/>
  <c r="X83" i="9"/>
  <c r="AF83" i="9"/>
  <c r="AN83" i="9"/>
  <c r="AV83" i="9"/>
  <c r="BD83" i="9"/>
  <c r="AG83" i="9"/>
  <c r="AO83" i="9"/>
  <c r="AW83" i="9"/>
  <c r="BE83" i="9"/>
  <c r="V79" i="9"/>
  <c r="AD79" i="9"/>
  <c r="AL79" i="9"/>
  <c r="AT79" i="9"/>
  <c r="BB79" i="9"/>
  <c r="C80" i="9"/>
  <c r="K80" i="9"/>
  <c r="S80" i="9"/>
  <c r="AA80" i="9"/>
  <c r="AI80" i="9"/>
  <c r="AQ80" i="9"/>
  <c r="AY80" i="9"/>
  <c r="BG80" i="9"/>
  <c r="H81" i="9"/>
  <c r="P81" i="9"/>
  <c r="X81" i="9"/>
  <c r="AF81" i="9"/>
  <c r="AN81" i="9"/>
  <c r="AV81" i="9"/>
  <c r="BD81" i="9"/>
  <c r="E82" i="9"/>
  <c r="M82" i="9"/>
  <c r="U82" i="9"/>
  <c r="AC82" i="9"/>
  <c r="AK82" i="9"/>
  <c r="AS82" i="9"/>
  <c r="BA82" i="9"/>
  <c r="BI82" i="9"/>
  <c r="J83" i="9"/>
  <c r="R83" i="9"/>
  <c r="Z83" i="9"/>
  <c r="AH83" i="9"/>
  <c r="AP83" i="9"/>
  <c r="AX83" i="9"/>
  <c r="BF83" i="9"/>
  <c r="C83" i="9"/>
  <c r="K83" i="9"/>
  <c r="S83" i="9"/>
  <c r="AA83" i="9"/>
  <c r="AI83" i="9"/>
  <c r="AQ83" i="9"/>
  <c r="AY83" i="9"/>
  <c r="BG83" i="9"/>
  <c r="T83" i="9"/>
  <c r="AB83" i="9"/>
  <c r="AJ83" i="9"/>
  <c r="AR83" i="9"/>
  <c r="AZ83" i="9"/>
  <c r="BH83" i="9"/>
  <c r="AK83" i="9"/>
  <c r="AS83" i="9"/>
  <c r="BA83" i="9"/>
  <c r="BI83" i="9"/>
  <c r="C5" i="9"/>
  <c r="V4" i="9"/>
  <c r="AD4" i="9"/>
  <c r="AL4" i="9"/>
  <c r="AT4" i="9"/>
  <c r="BB4" i="9"/>
  <c r="W4" i="9"/>
  <c r="AE4" i="9"/>
  <c r="AM4" i="9"/>
  <c r="AU4" i="9"/>
  <c r="BC4" i="9"/>
  <c r="P4" i="9"/>
  <c r="AF4" i="9"/>
  <c r="AN4" i="9"/>
  <c r="AV4" i="9"/>
  <c r="BD4" i="9"/>
  <c r="X4" i="9"/>
  <c r="I4" i="9"/>
  <c r="Q4" i="9"/>
  <c r="Y4" i="9"/>
  <c r="AG4" i="9"/>
  <c r="AO4" i="9"/>
  <c r="AW4" i="9"/>
  <c r="BE4" i="9"/>
  <c r="H4" i="9"/>
  <c r="J4" i="9"/>
  <c r="R4" i="9"/>
  <c r="Z4" i="9"/>
  <c r="AH4" i="9"/>
  <c r="AP4" i="9"/>
  <c r="AX4" i="9"/>
  <c r="BF4" i="9"/>
  <c r="N4" i="9"/>
  <c r="G4" i="9"/>
  <c r="K4" i="9"/>
  <c r="S4" i="9"/>
  <c r="AA4" i="9"/>
  <c r="AI4" i="9"/>
  <c r="AQ4" i="9"/>
  <c r="AY4" i="9"/>
  <c r="BG4" i="9"/>
  <c r="D4" i="9"/>
  <c r="L4" i="9"/>
  <c r="T4" i="9"/>
  <c r="AB4" i="9"/>
  <c r="AJ4" i="9"/>
  <c r="AR4" i="9"/>
  <c r="AZ4" i="9"/>
  <c r="BH4" i="9"/>
  <c r="F4" i="9"/>
  <c r="O4" i="9"/>
  <c r="E4" i="9"/>
  <c r="M4" i="9"/>
  <c r="U4" i="9"/>
  <c r="AC4" i="9"/>
  <c r="AK4" i="9"/>
  <c r="AS4" i="9"/>
  <c r="BA4" i="9"/>
  <c r="BI4" i="9"/>
  <c r="C4" i="9"/>
  <c r="BJ12" i="5"/>
  <c r="BJ13" i="5" s="1"/>
  <c r="BJ14" i="5" s="1"/>
  <c r="BJ15" i="5" s="1"/>
  <c r="BJ16" i="5" s="1"/>
  <c r="BJ17" i="5" s="1"/>
  <c r="BJ18" i="5" s="1"/>
  <c r="BJ19" i="5" s="1"/>
  <c r="BJ20" i="5" s="1"/>
  <c r="BJ21" i="5" s="1"/>
  <c r="BJ22" i="5" s="1"/>
  <c r="BJ23" i="5" s="1"/>
  <c r="BJ24" i="5" s="1"/>
  <c r="BJ25" i="5" s="1"/>
  <c r="BJ26" i="5" s="1"/>
  <c r="BJ27" i="5" s="1"/>
  <c r="BJ28" i="5" s="1"/>
  <c r="BJ29" i="5" s="1"/>
  <c r="C9" i="5"/>
  <c r="Z9" i="4"/>
  <c r="X9" i="4"/>
  <c r="A87" i="4"/>
  <c r="A80" i="4"/>
  <c r="B75" i="4"/>
  <c r="B42" i="4"/>
  <c r="B91" i="4"/>
  <c r="A10" i="4"/>
  <c r="A83" i="4"/>
  <c r="AG9" i="4"/>
  <c r="A73" i="4"/>
  <c r="B40" i="4"/>
  <c r="B48" i="4"/>
  <c r="V9" i="4"/>
  <c r="AN9" i="4"/>
  <c r="BA9" i="4"/>
  <c r="A78" i="4"/>
  <c r="B62" i="4"/>
  <c r="A53" i="4"/>
  <c r="B68" i="4"/>
  <c r="B17" i="4"/>
  <c r="AA9" i="4"/>
  <c r="A84" i="4"/>
  <c r="A49" i="4"/>
  <c r="A27" i="4"/>
  <c r="A25" i="4"/>
  <c r="A12" i="4"/>
  <c r="D9" i="4"/>
  <c r="B80" i="4"/>
  <c r="B50" i="4"/>
  <c r="A47" i="4"/>
  <c r="A44" i="4"/>
  <c r="AQ9" i="4"/>
  <c r="AM9" i="4"/>
  <c r="A51" i="4"/>
  <c r="P9" i="4"/>
  <c r="A46" i="4"/>
  <c r="A31" i="4"/>
  <c r="AZ9" i="4"/>
  <c r="B87" i="4"/>
  <c r="A64" i="4"/>
  <c r="A32" i="4"/>
  <c r="A22" i="4"/>
  <c r="B31" i="4"/>
  <c r="B14" i="4"/>
  <c r="W9" i="4"/>
  <c r="A61" i="4"/>
  <c r="B57" i="4"/>
  <c r="B85" i="4"/>
  <c r="M9" i="4"/>
  <c r="A86" i="4"/>
  <c r="AI9" i="4"/>
  <c r="B78" i="4"/>
  <c r="B52" i="4"/>
  <c r="A24" i="4"/>
  <c r="B44" i="4"/>
  <c r="B21" i="4"/>
  <c r="C9" i="4"/>
  <c r="A8" i="4"/>
  <c r="B70" i="4"/>
  <c r="A28" i="4"/>
  <c r="C3" i="8" l="1"/>
  <c r="C85" i="8" s="1"/>
  <c r="B64" i="8"/>
  <c r="B14" i="8"/>
  <c r="B38" i="8"/>
  <c r="B46" i="8"/>
  <c r="B72" i="8"/>
  <c r="B79" i="8"/>
  <c r="B51" i="8"/>
  <c r="B7" i="8"/>
  <c r="B25" i="8"/>
  <c r="B81" i="8"/>
  <c r="B44" i="8"/>
  <c r="B74" i="8"/>
  <c r="B10" i="8"/>
  <c r="B62" i="8"/>
  <c r="B56" i="8"/>
  <c r="B42" i="8"/>
  <c r="B34" i="8"/>
  <c r="B36" i="8"/>
  <c r="B69" i="8"/>
  <c r="AM91" i="4"/>
  <c r="C91" i="4"/>
  <c r="B84" i="4"/>
  <c r="R9" i="4"/>
  <c r="B86" i="4"/>
  <c r="B77" i="4"/>
  <c r="R14" i="4"/>
  <c r="Z14" i="4"/>
  <c r="Z70" i="4"/>
  <c r="P50" i="4"/>
  <c r="B71" i="8" l="1"/>
  <c r="B80" i="8"/>
  <c r="B78" i="8"/>
  <c r="AA91" i="4"/>
  <c r="AN42" i="4"/>
  <c r="AG50" i="4"/>
  <c r="AM62" i="4"/>
  <c r="AZ57" i="4"/>
  <c r="Z44" i="4"/>
  <c r="AG48" i="4"/>
  <c r="Z91" i="4"/>
  <c r="A81" i="4"/>
  <c r="A74" i="4"/>
  <c r="A40" i="4"/>
  <c r="B39" i="4"/>
  <c r="A36" i="4"/>
  <c r="BG9" i="4"/>
  <c r="T9" i="4"/>
  <c r="B33" i="4"/>
  <c r="A37" i="4"/>
  <c r="A92" i="4"/>
  <c r="A58" i="4"/>
  <c r="B19" i="4"/>
  <c r="A68" i="4"/>
  <c r="AQ70" i="4"/>
  <c r="B64" i="4"/>
  <c r="M14" i="4"/>
  <c r="X31" i="4"/>
  <c r="AI48" i="4"/>
  <c r="AG33" i="4"/>
  <c r="P33" i="4"/>
  <c r="AQ33" i="4"/>
  <c r="B58" i="8" l="1"/>
  <c r="B12" i="8"/>
  <c r="B27" i="8"/>
  <c r="B33" i="8"/>
  <c r="M91" i="4"/>
  <c r="T91" i="4"/>
  <c r="B81" i="4"/>
  <c r="B72" i="4"/>
  <c r="B69" i="4"/>
  <c r="A34" i="4"/>
  <c r="AE9" i="4"/>
  <c r="AE42" i="4" s="1"/>
  <c r="N9" i="4"/>
  <c r="I9" i="4"/>
  <c r="B13" i="4"/>
  <c r="AW9" i="4"/>
  <c r="B25" i="4"/>
  <c r="B51" i="4"/>
  <c r="A89" i="4"/>
  <c r="B47" i="4"/>
  <c r="X13" i="4"/>
  <c r="AI17" i="4"/>
  <c r="A71" i="4"/>
  <c r="AN13" i="4"/>
  <c r="V72" i="4"/>
  <c r="B41" i="8" l="1"/>
  <c r="B45" i="8"/>
  <c r="B18" i="8"/>
  <c r="B6" i="8"/>
  <c r="B63" i="8"/>
  <c r="B66" i="8"/>
  <c r="B75" i="8"/>
  <c r="AI91" i="4"/>
  <c r="A14" i="4"/>
  <c r="AG14" i="4"/>
  <c r="Z39" i="4"/>
  <c r="B71" i="4"/>
  <c r="D14" i="4"/>
  <c r="AN33" i="4"/>
  <c r="A72" i="4"/>
  <c r="B65" i="8" l="1"/>
  <c r="P91" i="4"/>
  <c r="N39" i="4"/>
  <c r="AN69" i="4"/>
  <c r="W21" i="4"/>
  <c r="Z57" i="4"/>
  <c r="D48" i="4"/>
  <c r="X48" i="4"/>
  <c r="BA42" i="4"/>
  <c r="V64" i="4"/>
  <c r="I91" i="4"/>
  <c r="AZ68" i="4"/>
  <c r="AW51" i="4"/>
  <c r="AN21" i="4"/>
  <c r="A77" i="4"/>
  <c r="B74" i="4"/>
  <c r="A59" i="4"/>
  <c r="B26" i="4"/>
  <c r="B18" i="4"/>
  <c r="G9" i="4"/>
  <c r="A16" i="4"/>
  <c r="A56" i="4"/>
  <c r="BI9" i="4"/>
  <c r="A65" i="4"/>
  <c r="AA14" i="4"/>
  <c r="B60" i="4"/>
  <c r="O9" i="4"/>
  <c r="BI18" i="4"/>
  <c r="A54" i="4"/>
  <c r="AE13" i="4"/>
  <c r="P18" i="4"/>
  <c r="T18" i="4"/>
  <c r="B59" i="4"/>
  <c r="AG47" i="4"/>
  <c r="G31" i="4"/>
  <c r="AM59" i="4"/>
  <c r="AI47" i="4"/>
  <c r="D51" i="4"/>
  <c r="I48" i="4"/>
  <c r="I21" i="4"/>
  <c r="B53" i="8" l="1"/>
  <c r="B54" i="8"/>
  <c r="B11" i="8"/>
  <c r="B19" i="8"/>
  <c r="B68" i="8"/>
  <c r="AQ91" i="4"/>
  <c r="X44" i="4"/>
  <c r="T47" i="4"/>
  <c r="X71" i="4"/>
  <c r="M44" i="4"/>
  <c r="X51" i="4"/>
  <c r="G26" i="4"/>
  <c r="M64" i="4"/>
  <c r="W69" i="4"/>
  <c r="A79" i="4"/>
  <c r="B63" i="4"/>
  <c r="B49" i="4"/>
  <c r="AT9" i="4"/>
  <c r="AO9" i="4"/>
  <c r="Y9" i="4"/>
  <c r="Y33" i="4" s="1"/>
  <c r="AJ9" i="4"/>
  <c r="B83" i="4"/>
  <c r="AV9" i="4"/>
  <c r="AZ21" i="4"/>
  <c r="A17" i="4"/>
  <c r="AP9" i="4"/>
  <c r="W13" i="4"/>
  <c r="C26" i="4"/>
  <c r="B54" i="4"/>
  <c r="B10" i="4"/>
  <c r="BA14" i="4"/>
  <c r="B43" i="4"/>
  <c r="G10" i="4"/>
  <c r="C39" i="4"/>
  <c r="AP39" i="4"/>
  <c r="AE21" i="4"/>
  <c r="B4" i="9" l="1"/>
  <c r="B37" i="8"/>
  <c r="B48" i="8"/>
  <c r="B77" i="8"/>
  <c r="B43" i="8"/>
  <c r="B57" i="8"/>
  <c r="AZ91" i="4"/>
  <c r="A60" i="4"/>
  <c r="AG10" i="4"/>
  <c r="AM44" i="4"/>
  <c r="AA33" i="4"/>
  <c r="A43" i="4"/>
  <c r="AZ19" i="4"/>
  <c r="AI14" i="4"/>
  <c r="O10" i="4"/>
  <c r="G25" i="4"/>
  <c r="D42" i="4"/>
  <c r="O64" i="4"/>
  <c r="AE50" i="4"/>
  <c r="T52" i="4"/>
  <c r="Z48" i="4"/>
  <c r="N42" i="4"/>
  <c r="AP69" i="4"/>
  <c r="A66" i="4"/>
  <c r="A67" i="4"/>
  <c r="B24" i="4"/>
  <c r="AB9" i="4"/>
  <c r="A19" i="4"/>
  <c r="BC9" i="4"/>
  <c r="A88" i="4"/>
  <c r="B58" i="4"/>
  <c r="AO14" i="4"/>
  <c r="BA31" i="4"/>
  <c r="K9" i="4"/>
  <c r="K14" i="4" s="1"/>
  <c r="AL9" i="4"/>
  <c r="AB17" i="4"/>
  <c r="B52" i="8" l="1"/>
  <c r="B17" i="8"/>
  <c r="D91" i="4"/>
  <c r="B41" i="4"/>
  <c r="A33" i="4"/>
  <c r="AN17" i="4"/>
  <c r="Y10" i="4"/>
  <c r="AO44" i="4"/>
  <c r="AW13" i="4"/>
  <c r="B56" i="4"/>
  <c r="BI10" i="4"/>
  <c r="O56" i="4"/>
  <c r="B29" i="4"/>
  <c r="BG13" i="4"/>
  <c r="AG21" i="4"/>
  <c r="AI40" i="4"/>
  <c r="AQ31" i="4"/>
  <c r="AP49" i="4"/>
  <c r="M40" i="4"/>
  <c r="AN47" i="4"/>
  <c r="AT70" i="4"/>
  <c r="AB51" i="4"/>
  <c r="N51" i="4"/>
  <c r="X42" i="4"/>
  <c r="Y57" i="4"/>
  <c r="C60" i="4"/>
  <c r="AE48" i="4"/>
  <c r="AM71" i="4"/>
  <c r="D52" i="4"/>
  <c r="AN51" i="4"/>
  <c r="AW54" i="4"/>
  <c r="AV57" i="4"/>
  <c r="B22" i="8" l="1"/>
  <c r="B50" i="8"/>
  <c r="B35" i="8"/>
  <c r="Y91" i="4"/>
  <c r="X25" i="4"/>
  <c r="AZ70" i="4"/>
  <c r="BC50" i="4"/>
  <c r="BA48" i="4"/>
  <c r="BG51" i="4"/>
  <c r="AE56" i="4"/>
  <c r="AA48" i="4"/>
  <c r="AV44" i="4"/>
  <c r="AL68" i="4"/>
  <c r="X49" i="4"/>
  <c r="AV42" i="4"/>
  <c r="V39" i="4"/>
  <c r="AN43" i="4"/>
  <c r="BC44" i="4"/>
  <c r="K39" i="4"/>
  <c r="B76" i="4"/>
  <c r="B53" i="4"/>
  <c r="B36" i="4"/>
  <c r="BE9" i="4"/>
  <c r="E9" i="4"/>
  <c r="B15" i="4"/>
  <c r="A63" i="4"/>
  <c r="B55" i="4"/>
  <c r="W36" i="4"/>
  <c r="B12" i="4"/>
  <c r="G13" i="4"/>
  <c r="C17" i="4"/>
  <c r="AX9" i="4"/>
  <c r="Z24" i="4"/>
  <c r="Z33" i="4"/>
  <c r="A48" i="4"/>
  <c r="AP24" i="4"/>
  <c r="N49" i="4"/>
  <c r="B30" i="4"/>
  <c r="X15" i="4"/>
  <c r="AI26" i="4"/>
  <c r="A85" i="4"/>
  <c r="AP18" i="4"/>
  <c r="AA13" i="4"/>
  <c r="M25" i="4"/>
  <c r="AA39" i="4"/>
  <c r="A42" i="4"/>
  <c r="BG18" i="4"/>
  <c r="BG21" i="4"/>
  <c r="V44" i="4"/>
  <c r="A38" i="4"/>
  <c r="AD9" i="4"/>
  <c r="C18" i="4"/>
  <c r="AZ49" i="4"/>
  <c r="Z51" i="4"/>
  <c r="O54" i="4"/>
  <c r="BE26" i="4"/>
  <c r="AD50" i="4"/>
  <c r="AE53" i="4"/>
  <c r="AD56" i="4"/>
  <c r="AG56" i="4"/>
  <c r="C48" i="4"/>
  <c r="AD31" i="4"/>
  <c r="BC62" i="4"/>
  <c r="C51" i="4"/>
  <c r="K57" i="4"/>
  <c r="AG29" i="4"/>
  <c r="BA24" i="4"/>
  <c r="D70" i="4"/>
  <c r="G86" i="4"/>
  <c r="Z31" i="4"/>
  <c r="T57" i="4"/>
  <c r="BG59" i="4"/>
  <c r="O63" i="4"/>
  <c r="T63" i="4"/>
  <c r="O33" i="4"/>
  <c r="AZ29" i="4"/>
  <c r="O53" i="4"/>
  <c r="BA55" i="4"/>
  <c r="Y21" i="4"/>
  <c r="I44" i="4"/>
  <c r="V29" i="4"/>
  <c r="V59" i="4"/>
  <c r="B24" i="8" l="1"/>
  <c r="B5" i="8"/>
  <c r="B49" i="8"/>
  <c r="B8" i="8"/>
  <c r="B30" i="8"/>
  <c r="B47" i="8"/>
  <c r="B70" i="8"/>
  <c r="K91" i="4"/>
  <c r="AO47" i="4"/>
  <c r="R43" i="4"/>
  <c r="AN44" i="4"/>
  <c r="AJ47" i="4"/>
  <c r="D44" i="4"/>
  <c r="AX43" i="4"/>
  <c r="G48" i="4"/>
  <c r="BC39" i="4"/>
  <c r="AW62" i="4"/>
  <c r="C57" i="4"/>
  <c r="AO60" i="4"/>
  <c r="B38" i="4"/>
  <c r="A29" i="4"/>
  <c r="AU9" i="4"/>
  <c r="B27" i="4"/>
  <c r="B32" i="4"/>
  <c r="AH9" i="4"/>
  <c r="A55" i="4"/>
  <c r="B61" i="4"/>
  <c r="F9" i="4"/>
  <c r="BC21" i="4"/>
  <c r="BE44" i="4"/>
  <c r="Y24" i="4"/>
  <c r="X38" i="4"/>
  <c r="B23" i="4"/>
  <c r="AJ32" i="4"/>
  <c r="AL21" i="4"/>
  <c r="A39" i="4"/>
  <c r="AI15" i="4"/>
  <c r="B16" i="8" l="1"/>
  <c r="B55" i="8"/>
  <c r="B26" i="8"/>
  <c r="B20" i="8"/>
  <c r="B32" i="8"/>
  <c r="AJ91" i="4"/>
  <c r="A76" i="4"/>
  <c r="AN18" i="4"/>
  <c r="AQ10" i="4"/>
  <c r="G33" i="4"/>
  <c r="AW25" i="4"/>
  <c r="B45" i="4"/>
  <c r="K43" i="4"/>
  <c r="P30" i="4"/>
  <c r="AM51" i="4"/>
  <c r="A21" i="4"/>
  <c r="C12" i="4"/>
  <c r="AG27" i="4"/>
  <c r="BE29" i="4"/>
  <c r="AI19" i="4"/>
  <c r="AO41" i="4"/>
  <c r="AU54" i="4"/>
  <c r="AU56" i="4"/>
  <c r="Y59" i="4"/>
  <c r="BG71" i="4"/>
  <c r="W30" i="4"/>
  <c r="W55" i="4"/>
  <c r="AO58" i="4"/>
  <c r="R69" i="4"/>
  <c r="AX19" i="4"/>
  <c r="BC30" i="4"/>
  <c r="AE27" i="4"/>
  <c r="V56" i="4"/>
  <c r="AO62" i="4"/>
  <c r="T29" i="4"/>
  <c r="AA42" i="4"/>
  <c r="BA49" i="4"/>
  <c r="AM52" i="4"/>
  <c r="N55" i="4"/>
  <c r="AW24" i="4"/>
  <c r="AE62" i="4"/>
  <c r="R33" i="4"/>
  <c r="AD49" i="4"/>
  <c r="AA55" i="4"/>
  <c r="X58" i="4"/>
  <c r="V61" i="4"/>
  <c r="BA25" i="4"/>
  <c r="Y50" i="4"/>
  <c r="D33" i="4"/>
  <c r="AO64" i="4"/>
  <c r="W43" i="4"/>
  <c r="AD47" i="4"/>
  <c r="G49" i="4"/>
  <c r="AV51" i="4"/>
  <c r="P55" i="4"/>
  <c r="P48" i="4"/>
  <c r="AW50" i="4"/>
  <c r="BC53" i="4"/>
  <c r="C44" i="4"/>
  <c r="AD21" i="4"/>
  <c r="AM49" i="4"/>
  <c r="W52" i="4"/>
  <c r="AE45" i="4"/>
  <c r="AJ39" i="4"/>
  <c r="AV69" i="4"/>
  <c r="AM54" i="4"/>
  <c r="R40" i="4"/>
  <c r="B34" i="4"/>
  <c r="A45" i="4"/>
  <c r="AR9" i="4"/>
  <c r="U9" i="4"/>
  <c r="A15" i="4"/>
  <c r="B88" i="4"/>
  <c r="A62" i="4"/>
  <c r="A50" i="4"/>
  <c r="AH21" i="4"/>
  <c r="AO32" i="4"/>
  <c r="BA12" i="4"/>
  <c r="BC18" i="4"/>
  <c r="F26" i="4"/>
  <c r="AX15" i="4"/>
  <c r="U14" i="4"/>
  <c r="T32" i="4"/>
  <c r="AT24" i="4"/>
  <c r="A35" i="4"/>
  <c r="BE15" i="4"/>
  <c r="BE36" i="4"/>
  <c r="E26" i="4"/>
  <c r="AC9" i="4"/>
  <c r="T39" i="4"/>
  <c r="Z26" i="4"/>
  <c r="D39" i="4"/>
  <c r="B79" i="4"/>
  <c r="C14" i="4"/>
  <c r="AO24" i="4"/>
  <c r="K33" i="4"/>
  <c r="A91" i="4"/>
  <c r="I13" i="4"/>
  <c r="AB34" i="4"/>
  <c r="L9" i="4"/>
  <c r="AD19" i="4"/>
  <c r="AM33" i="4"/>
  <c r="V27" i="4"/>
  <c r="K40" i="4"/>
  <c r="AU23" i="4"/>
  <c r="R47" i="4"/>
  <c r="BG30" i="4"/>
  <c r="O60" i="4"/>
  <c r="P62" i="4"/>
  <c r="AD23" i="4"/>
  <c r="AI34" i="4"/>
  <c r="Z30" i="4"/>
  <c r="M61" i="4"/>
  <c r="P68" i="4"/>
  <c r="L32" i="4"/>
  <c r="AT41" i="4"/>
  <c r="O75" i="4"/>
  <c r="C52" i="4"/>
  <c r="AI54" i="4"/>
  <c r="AZ61" i="4"/>
  <c r="AN64" i="4"/>
  <c r="AJ68" i="4"/>
  <c r="AV24" i="4"/>
  <c r="AE32" i="4"/>
  <c r="AV54" i="4"/>
  <c r="Y60" i="4"/>
  <c r="BG40" i="4"/>
  <c r="AB68" i="4"/>
  <c r="AN71" i="4"/>
  <c r="AX38" i="4"/>
  <c r="AJ60" i="4"/>
  <c r="U64" i="4"/>
  <c r="AA79" i="4"/>
  <c r="B73" i="8" l="1"/>
  <c r="B82" i="8"/>
  <c r="B28" i="8"/>
  <c r="B39" i="8"/>
  <c r="AO91" i="4"/>
  <c r="AN25" i="4"/>
  <c r="E68" i="4"/>
  <c r="O71" i="4"/>
  <c r="L51" i="4"/>
  <c r="U49" i="4"/>
  <c r="BC38" i="4"/>
  <c r="Z25" i="4"/>
  <c r="K54" i="4"/>
  <c r="AX56" i="4"/>
  <c r="R49" i="4"/>
  <c r="R29" i="4"/>
  <c r="AZ52" i="4"/>
  <c r="F56" i="4"/>
  <c r="C59" i="4"/>
  <c r="M50" i="4"/>
  <c r="AI39" i="4"/>
  <c r="BA52" i="4"/>
  <c r="AX54" i="4"/>
  <c r="AB57" i="4"/>
  <c r="G38" i="4"/>
  <c r="L61" i="4"/>
  <c r="AH45" i="4"/>
  <c r="AJ44" i="4"/>
  <c r="F68" i="4"/>
  <c r="AD80" i="4"/>
  <c r="AR49" i="4"/>
  <c r="BA45" i="4"/>
  <c r="A30" i="4"/>
  <c r="AF9" i="4"/>
  <c r="B11" i="4"/>
  <c r="AY9" i="4"/>
  <c r="B16" i="4"/>
  <c r="B65" i="4"/>
  <c r="A52" i="4"/>
  <c r="A41" i="4"/>
  <c r="U13" i="4"/>
  <c r="W18" i="4"/>
  <c r="X17" i="4"/>
  <c r="BE13" i="4"/>
  <c r="D32" i="4"/>
  <c r="B59" i="8" l="1"/>
  <c r="B9" i="8"/>
  <c r="B4" i="8"/>
  <c r="W91" i="4"/>
  <c r="BG11" i="4"/>
  <c r="E33" i="4"/>
  <c r="AL36" i="4"/>
  <c r="X32" i="4"/>
  <c r="B46" i="4"/>
  <c r="F49" i="4"/>
  <c r="AB33" i="4"/>
  <c r="BB9" i="4"/>
  <c r="AP44" i="4"/>
  <c r="B66" i="4"/>
  <c r="O18" i="4"/>
  <c r="AF10" i="4"/>
  <c r="AI43" i="4"/>
  <c r="Z38" i="4"/>
  <c r="BH9" i="4"/>
  <c r="AW14" i="4"/>
  <c r="AV21" i="4"/>
  <c r="V18" i="4"/>
  <c r="AU39" i="4"/>
  <c r="BA26" i="4"/>
  <c r="BF9" i="4"/>
  <c r="AT11" i="4"/>
  <c r="T14" i="4"/>
  <c r="T38" i="4"/>
  <c r="AG30" i="4"/>
  <c r="G46" i="4"/>
  <c r="AX23" i="4"/>
  <c r="Y65" i="4"/>
  <c r="AF68" i="4"/>
  <c r="V71" i="4"/>
  <c r="BF27" i="4"/>
  <c r="AH39" i="4"/>
  <c r="AL34" i="4"/>
  <c r="C70" i="4"/>
  <c r="AY36" i="4"/>
  <c r="M23" i="4"/>
  <c r="AU36" i="4"/>
  <c r="BH31" i="4"/>
  <c r="V47" i="4"/>
  <c r="I54" i="4"/>
  <c r="F57" i="4"/>
  <c r="AT59" i="4"/>
  <c r="AY70" i="4"/>
  <c r="W31" i="4"/>
  <c r="C43" i="4"/>
  <c r="R38" i="4"/>
  <c r="BF59" i="4"/>
  <c r="AI63" i="4"/>
  <c r="AR66" i="4"/>
  <c r="K32" i="4"/>
  <c r="BC46" i="4"/>
  <c r="C41" i="4"/>
  <c r="C38" i="4"/>
  <c r="Y39" i="4"/>
  <c r="U42" i="4"/>
  <c r="Y36" i="4"/>
  <c r="AX49" i="4"/>
  <c r="AV43" i="4"/>
  <c r="L66" i="4"/>
  <c r="BA70" i="4"/>
  <c r="Y48" i="4"/>
  <c r="AE33" i="4"/>
  <c r="B60" i="8" l="1"/>
  <c r="B40" i="8"/>
  <c r="L91" i="4"/>
  <c r="AD43" i="4"/>
  <c r="AV50" i="4"/>
  <c r="AG53" i="4"/>
  <c r="M56" i="4"/>
  <c r="AO21" i="4"/>
  <c r="AD44" i="4"/>
  <c r="AL29" i="4"/>
  <c r="AO57" i="4"/>
  <c r="AO59" i="4"/>
  <c r="X21" i="4"/>
  <c r="AC32" i="4"/>
  <c r="U29" i="4"/>
  <c r="AL58" i="4"/>
  <c r="P61" i="4"/>
  <c r="M65" i="4"/>
  <c r="L45" i="4"/>
  <c r="N91" i="4"/>
  <c r="T58" i="4"/>
  <c r="BF62" i="4"/>
  <c r="AQ43" i="4"/>
  <c r="V25" i="4"/>
  <c r="I62" i="4"/>
  <c r="AV48" i="4"/>
  <c r="Y51" i="4"/>
  <c r="AG54" i="4"/>
  <c r="AJ54" i="4"/>
  <c r="K27" i="4"/>
  <c r="B22" i="4"/>
  <c r="H9" i="4"/>
  <c r="B82" i="4"/>
  <c r="A82" i="4"/>
  <c r="A75" i="4"/>
  <c r="B28" i="4"/>
  <c r="B35" i="4"/>
  <c r="T24" i="4"/>
  <c r="N44" i="4"/>
  <c r="AM21" i="4"/>
  <c r="AE12" i="4"/>
  <c r="T11" i="4"/>
  <c r="K24" i="4"/>
  <c r="B92" i="4"/>
  <c r="Q9" i="4"/>
  <c r="AW18" i="4"/>
  <c r="AF42" i="4"/>
  <c r="AS9" i="4"/>
  <c r="AN34" i="4"/>
  <c r="BI16" i="4"/>
  <c r="AQ24" i="4"/>
  <c r="AU38" i="4"/>
  <c r="A20" i="4"/>
  <c r="AS18" i="4"/>
  <c r="G12" i="4"/>
  <c r="D21" i="4"/>
  <c r="AG25" i="4"/>
  <c r="B67" i="4"/>
  <c r="AU13" i="4"/>
  <c r="AX32" i="4"/>
  <c r="AR13" i="4"/>
  <c r="Z53" i="4"/>
  <c r="BI43" i="4"/>
  <c r="A18" i="4"/>
  <c r="P19" i="4"/>
  <c r="AM12" i="4"/>
  <c r="C10" i="4"/>
  <c r="AR45" i="4"/>
  <c r="C30" i="4"/>
  <c r="BD9" i="4"/>
  <c r="V16" i="4"/>
  <c r="AF18" i="4"/>
  <c r="AJ18" i="4"/>
  <c r="P44" i="4"/>
  <c r="AS34" i="4"/>
  <c r="AF71" i="4"/>
  <c r="AO31" i="4"/>
  <c r="Q28" i="4"/>
  <c r="D41" i="4"/>
  <c r="AL71" i="4"/>
  <c r="AA51" i="4"/>
  <c r="BE53" i="4"/>
  <c r="H31" i="4"/>
  <c r="AF45" i="4"/>
  <c r="AM39" i="4"/>
  <c r="K79" i="4"/>
  <c r="V38" i="4"/>
  <c r="R41" i="4"/>
  <c r="AZ30" i="4"/>
  <c r="V42" i="4"/>
  <c r="AE36" i="4"/>
  <c r="R59" i="4"/>
  <c r="BD62" i="4"/>
  <c r="BG65" i="4"/>
  <c r="AN31" i="4"/>
  <c r="M46" i="4"/>
  <c r="T40" i="4"/>
  <c r="BB38" i="4"/>
  <c r="AX41" i="4"/>
  <c r="AY35" i="4"/>
  <c r="BB48" i="4"/>
  <c r="G43" i="4"/>
  <c r="AD42" i="4"/>
  <c r="AA65" i="4"/>
  <c r="E70" i="4"/>
  <c r="BB47" i="4"/>
  <c r="AT36" i="4"/>
  <c r="AY29" i="4"/>
  <c r="AL46" i="4"/>
  <c r="O42" i="4"/>
  <c r="BA43" i="4"/>
  <c r="AW46" i="4"/>
  <c r="BE41" i="4"/>
  <c r="C24" i="4"/>
  <c r="BE49" i="4"/>
  <c r="AC47" i="4"/>
  <c r="AQ79" i="4"/>
  <c r="BG52" i="4"/>
  <c r="AI25" i="4"/>
  <c r="AD38" i="4"/>
  <c r="AH33" i="4"/>
  <c r="BI49" i="4"/>
  <c r="AT55" i="4"/>
  <c r="AR58" i="4"/>
  <c r="AO61" i="4"/>
  <c r="H26" i="4"/>
  <c r="AG52" i="4"/>
  <c r="T33" i="4"/>
  <c r="AY62" i="4"/>
  <c r="F65" i="4"/>
  <c r="N68" i="4"/>
  <c r="AZ25" i="4"/>
  <c r="AW36" i="4"/>
  <c r="AF32" i="4"/>
  <c r="AY63" i="4"/>
  <c r="BH66" i="4"/>
  <c r="BB70" i="4"/>
  <c r="AV71" i="4"/>
  <c r="AN26" i="4"/>
  <c r="AL57" i="4"/>
  <c r="AZ33" i="4"/>
  <c r="AC63" i="4"/>
  <c r="BA65" i="4"/>
  <c r="BI68" i="4"/>
  <c r="I50" i="4"/>
  <c r="AX29" i="4"/>
  <c r="Y25" i="4"/>
  <c r="AB53" i="4"/>
  <c r="AT56" i="4"/>
  <c r="AQ59" i="4"/>
  <c r="AU59" i="4"/>
  <c r="AL30" i="4"/>
  <c r="BG26" i="4"/>
  <c r="A13" i="4"/>
  <c r="AJ11" i="4"/>
  <c r="D18" i="4"/>
  <c r="H36" i="4"/>
  <c r="AM64" i="4"/>
  <c r="Y72" i="4"/>
  <c r="BB50" i="4"/>
  <c r="F44" i="4"/>
  <c r="P36" i="4"/>
  <c r="F52" i="4"/>
  <c r="E35" i="4"/>
  <c r="C49" i="4"/>
  <c r="AQ51" i="4"/>
  <c r="AZ54" i="4"/>
  <c r="BE54" i="4"/>
  <c r="F45" i="4"/>
  <c r="W35" i="4"/>
  <c r="AG22" i="4"/>
  <c r="D49" i="4"/>
  <c r="AH50" i="4"/>
  <c r="Q53" i="4"/>
  <c r="AQ22" i="4"/>
  <c r="AV33" i="4"/>
  <c r="B61" i="8" l="1"/>
  <c r="B29" i="8"/>
  <c r="B21" i="8"/>
  <c r="B76" i="8"/>
  <c r="B15" i="8"/>
  <c r="AS91" i="4"/>
  <c r="N60" i="4"/>
  <c r="BA62" i="4"/>
  <c r="AO66" i="4"/>
  <c r="I67" i="4"/>
  <c r="AD48" i="4"/>
  <c r="Z27" i="4"/>
  <c r="BA38" i="4"/>
  <c r="F34" i="4"/>
  <c r="I66" i="4"/>
  <c r="Q69" i="4"/>
  <c r="AV59" i="4"/>
  <c r="C54" i="4"/>
  <c r="AF58" i="4"/>
  <c r="I78" i="4"/>
  <c r="AG58" i="4"/>
  <c r="U92" i="4"/>
  <c r="AI87" i="4"/>
  <c r="AI56" i="4"/>
  <c r="P60" i="4"/>
  <c r="BE68" i="4"/>
  <c r="AC88" i="4"/>
  <c r="AE83" i="4"/>
  <c r="AP92" i="4"/>
  <c r="BD87" i="4"/>
  <c r="L60" i="4"/>
  <c r="BF77" i="4"/>
  <c r="AG63" i="4"/>
  <c r="AD67" i="4"/>
  <c r="G84" i="4"/>
  <c r="E81" i="4"/>
  <c r="AD60" i="4"/>
  <c r="BG78" i="4"/>
  <c r="AP76" i="4"/>
  <c r="AX77" i="4"/>
  <c r="AT87" i="4"/>
  <c r="AR84" i="4"/>
  <c r="AC60" i="4"/>
  <c r="L79" i="4"/>
  <c r="AJ59" i="4"/>
  <c r="V79" i="4"/>
  <c r="K81" i="4"/>
  <c r="AL88" i="4"/>
  <c r="BA57" i="4"/>
  <c r="BH69" i="4"/>
  <c r="AX84" i="4"/>
  <c r="AV81" i="4"/>
  <c r="BG88" i="4"/>
  <c r="AD61" i="4"/>
  <c r="BI78" i="4"/>
  <c r="AJ64" i="4"/>
  <c r="AW68" i="4"/>
  <c r="H82" i="4"/>
  <c r="AV61" i="4"/>
  <c r="Q80" i="4"/>
  <c r="AS77" i="4"/>
  <c r="BA78" i="4"/>
  <c r="AU85" i="4"/>
  <c r="AU61" i="4"/>
  <c r="O80" i="4"/>
  <c r="AM60" i="4"/>
  <c r="Y80" i="4"/>
  <c r="N82" i="4"/>
  <c r="BB62" i="4"/>
  <c r="R71" i="4"/>
  <c r="AV72" i="4"/>
  <c r="BA85" i="4"/>
  <c r="AY82" i="4"/>
  <c r="Q92" i="4"/>
  <c r="AV62" i="4"/>
  <c r="C80" i="4"/>
  <c r="AX65" i="4"/>
  <c r="AZ69" i="4"/>
  <c r="M86" i="4"/>
  <c r="K83" i="4"/>
  <c r="AS63" i="4"/>
  <c r="AV78" i="4"/>
  <c r="BD79" i="4"/>
  <c r="G92" i="4"/>
  <c r="E87" i="4"/>
  <c r="N70" i="4"/>
  <c r="B20" i="4"/>
  <c r="AA24" i="4"/>
  <c r="N25" i="4"/>
  <c r="AB31" i="4"/>
  <c r="D58" i="4"/>
  <c r="Z52" i="4"/>
  <c r="AW33" i="4"/>
  <c r="AI69" i="4"/>
  <c r="AP59" i="4"/>
  <c r="AP63" i="4"/>
  <c r="X50" i="4"/>
  <c r="AU53" i="4"/>
  <c r="D57" i="4"/>
  <c r="U60" i="4"/>
  <c r="E60" i="4"/>
  <c r="L57" i="4"/>
  <c r="AL40" i="4"/>
  <c r="AS26" i="4"/>
  <c r="AV53" i="4"/>
  <c r="AV55" i="4"/>
  <c r="AA58" i="4"/>
  <c r="AE38" i="4"/>
  <c r="AY33" i="4"/>
  <c r="AT65" i="4"/>
  <c r="BB68" i="4"/>
  <c r="BD81" i="4"/>
  <c r="AB59" i="4"/>
  <c r="AS53" i="4"/>
  <c r="AW44" i="4"/>
  <c r="BF38" i="4"/>
  <c r="T72" i="4"/>
  <c r="AE40" i="4"/>
  <c r="AL65" i="4"/>
  <c r="AG59" i="4"/>
  <c r="AD64" i="4"/>
  <c r="BD72" i="4"/>
  <c r="AS62" i="4"/>
  <c r="AJ84" i="4"/>
  <c r="AH81" i="4"/>
  <c r="X62" i="4"/>
  <c r="BH64" i="4"/>
  <c r="BB74" i="4"/>
  <c r="BG87" i="4"/>
  <c r="BE84" i="4"/>
  <c r="I58" i="4"/>
  <c r="AD66" i="4"/>
  <c r="BD67" i="4"/>
  <c r="BF71" i="4"/>
  <c r="AG85" i="4"/>
  <c r="AX66" i="4"/>
  <c r="P74" i="4"/>
  <c r="M88" i="4"/>
  <c r="AS81" i="4"/>
  <c r="L67" i="4"/>
  <c r="AV63" i="4"/>
  <c r="X74" i="4"/>
  <c r="AM85" i="4"/>
  <c r="AQ63" i="4"/>
  <c r="AC66" i="4"/>
  <c r="AI74" i="4"/>
  <c r="BE75" i="4"/>
  <c r="BH85" i="4"/>
  <c r="AT66" i="4"/>
  <c r="AK9" i="4"/>
  <c r="AX25" i="4"/>
  <c r="F50" i="4"/>
  <c r="AM46" i="4"/>
  <c r="E77" i="4"/>
  <c r="V52" i="4"/>
  <c r="BE47" i="4"/>
  <c r="M38" i="4"/>
  <c r="AC68" i="4"/>
  <c r="BE38" i="4"/>
  <c r="BD21" i="4"/>
  <c r="Y30" i="4"/>
  <c r="AI59" i="4"/>
  <c r="O62" i="4"/>
  <c r="BC65" i="4"/>
  <c r="W66" i="4"/>
  <c r="BH22" i="4"/>
  <c r="O46" i="4"/>
  <c r="K30" i="4"/>
  <c r="Q59" i="4"/>
  <c r="Q61" i="4"/>
  <c r="BH63" i="4"/>
  <c r="U30" i="4"/>
  <c r="AC44" i="4"/>
  <c r="AJ38" i="4"/>
  <c r="BI71" i="4"/>
  <c r="O40" i="4"/>
  <c r="N65" i="4"/>
  <c r="N59" i="4"/>
  <c r="D35" i="4"/>
  <c r="AG57" i="4"/>
  <c r="AF44" i="4"/>
  <c r="AO40" i="4"/>
  <c r="R42" i="4"/>
  <c r="BG44" i="4"/>
  <c r="AW71" i="4"/>
  <c r="BD64" i="4"/>
  <c r="H78" i="4"/>
  <c r="W77" i="4"/>
  <c r="G67" i="4"/>
  <c r="AW77" i="4"/>
  <c r="AV88" i="4"/>
  <c r="AT85" i="4"/>
  <c r="AA69" i="4"/>
  <c r="AL69" i="4"/>
  <c r="AR77" i="4"/>
  <c r="U79" i="4"/>
  <c r="BF81" i="4"/>
  <c r="W62" i="4"/>
  <c r="AX50" i="4"/>
  <c r="AQ77" i="4"/>
  <c r="AE72" i="4"/>
  <c r="Q76" i="4"/>
  <c r="R82" i="4"/>
  <c r="BG47" i="4"/>
  <c r="AB78" i="4"/>
  <c r="BB54" i="4"/>
  <c r="BE85" i="4"/>
  <c r="P49" i="4"/>
  <c r="Z78" i="4"/>
  <c r="AZ78" i="4"/>
  <c r="D87" i="4"/>
  <c r="BI70" i="4"/>
  <c r="L71" i="4"/>
  <c r="AU78" i="4"/>
  <c r="X80" i="4"/>
  <c r="BI82" i="4"/>
  <c r="AA92" i="4"/>
  <c r="BI65" i="4"/>
  <c r="BA51" i="4"/>
  <c r="AT78" i="4"/>
  <c r="T77" i="4"/>
  <c r="U83" i="4"/>
  <c r="AV92" i="4"/>
  <c r="AW49" i="4"/>
  <c r="AE79" i="4"/>
  <c r="BE55" i="4"/>
  <c r="V78" i="4"/>
  <c r="BH86" i="4"/>
  <c r="M84" i="4"/>
  <c r="AA50" i="4"/>
  <c r="AC79" i="4"/>
  <c r="B73" i="4"/>
  <c r="J9" i="4"/>
  <c r="A11" i="4"/>
  <c r="AD53" i="4"/>
  <c r="G36" i="4"/>
  <c r="AQ60" i="4"/>
  <c r="AK25" i="4"/>
  <c r="AQ20" i="4"/>
  <c r="BG79" i="4"/>
  <c r="AN62" i="4"/>
  <c r="V30" i="4"/>
  <c r="BG64" i="4"/>
  <c r="G68" i="4"/>
  <c r="BE72" i="4"/>
  <c r="AY58" i="4"/>
  <c r="AA27" i="4"/>
  <c r="BD78" i="4"/>
  <c r="AM34" i="4"/>
  <c r="AL64" i="4"/>
  <c r="Y67" i="4"/>
  <c r="H70" i="4"/>
  <c r="AW34" i="4"/>
  <c r="BF54" i="4"/>
  <c r="L44" i="4"/>
  <c r="Y40" i="4"/>
  <c r="AU41" i="4"/>
  <c r="AQ44" i="4"/>
  <c r="Y71" i="4"/>
  <c r="AF64" i="4"/>
  <c r="N40" i="4"/>
  <c r="AA31" i="4"/>
  <c r="AY52" i="4"/>
  <c r="H45" i="4"/>
  <c r="AD46" i="4"/>
  <c r="Z49" i="4"/>
  <c r="BG54" i="4"/>
  <c r="G71" i="4"/>
  <c r="X53" i="4"/>
  <c r="AR73" i="4"/>
  <c r="AI72" i="4"/>
  <c r="AE82" i="4"/>
  <c r="M92" i="4"/>
  <c r="AU52" i="4"/>
  <c r="M74" i="4"/>
  <c r="U54" i="4"/>
  <c r="W74" i="4"/>
  <c r="I86" i="4"/>
  <c r="AM83" i="4"/>
  <c r="P51" i="4"/>
  <c r="AW55" i="4"/>
  <c r="AX64" i="4"/>
  <c r="BG76" i="4"/>
  <c r="AC80" i="4"/>
  <c r="AD86" i="4"/>
  <c r="AR83" i="4"/>
  <c r="X54" i="4"/>
  <c r="AT73" i="4"/>
  <c r="U59" i="4"/>
  <c r="AM63" i="4"/>
  <c r="X92" i="4"/>
  <c r="V87" i="4"/>
  <c r="BI54" i="4"/>
  <c r="AU74" i="4"/>
  <c r="AD72" i="4"/>
  <c r="AL73" i="4"/>
  <c r="AX83" i="4"/>
  <c r="AV80" i="4"/>
  <c r="BH54" i="4"/>
  <c r="P75" i="4"/>
  <c r="X55" i="4"/>
  <c r="Z75" i="4"/>
  <c r="L87" i="4"/>
  <c r="AP84" i="4"/>
  <c r="AB52" i="4"/>
  <c r="AZ56" i="4"/>
  <c r="C66" i="4"/>
  <c r="Q78" i="4"/>
  <c r="AL80" i="4"/>
  <c r="AW87" i="4"/>
  <c r="AU84" i="4"/>
  <c r="BI55" i="4"/>
  <c r="D75" i="4"/>
  <c r="X60" i="4"/>
  <c r="A70" i="4"/>
  <c r="AQ39" i="4"/>
  <c r="AB42" i="4"/>
  <c r="AC56" i="4"/>
  <c r="G52" i="4"/>
  <c r="O28" i="4"/>
  <c r="E39" i="4"/>
  <c r="AO71" i="4"/>
  <c r="U63" i="4"/>
  <c r="BI32" i="4"/>
  <c r="I71" i="4"/>
  <c r="AR39" i="4"/>
  <c r="AA64" i="4"/>
  <c r="BB30" i="4"/>
  <c r="N27" i="4"/>
  <c r="AN39" i="4"/>
  <c r="V70" i="4"/>
  <c r="AI50" i="4"/>
  <c r="BI52" i="4"/>
  <c r="AZ39" i="4"/>
  <c r="K31" i="4"/>
  <c r="AN50" i="4"/>
  <c r="BA44" i="4"/>
  <c r="N46" i="4"/>
  <c r="J49" i="4"/>
  <c r="AN54" i="4"/>
  <c r="AP70" i="4"/>
  <c r="AX45" i="4"/>
  <c r="BC35" i="4"/>
  <c r="D23" i="4"/>
  <c r="AJ49" i="4"/>
  <c r="H51" i="4"/>
  <c r="BD53" i="4"/>
  <c r="I60" i="4"/>
  <c r="AA53" i="4"/>
  <c r="AF59" i="4"/>
  <c r="K78" i="4"/>
  <c r="BC75" i="4"/>
  <c r="AU76" i="4"/>
  <c r="BG86" i="4"/>
  <c r="BE83" i="4"/>
  <c r="BA58" i="4"/>
  <c r="Y78" i="4"/>
  <c r="AW58" i="4"/>
  <c r="AI78" i="4"/>
  <c r="AK92" i="4"/>
  <c r="AY87" i="4"/>
  <c r="BC56" i="4"/>
  <c r="AF60" i="4"/>
  <c r="L69" i="4"/>
  <c r="AX70" i="4"/>
  <c r="AU83" i="4"/>
  <c r="BF92" i="4"/>
  <c r="K88" i="4"/>
  <c r="AE60" i="4"/>
  <c r="M78" i="4"/>
  <c r="AW63" i="4"/>
  <c r="AT67" i="4"/>
  <c r="W84" i="4"/>
  <c r="U81" i="4"/>
  <c r="AX60" i="4"/>
  <c r="N79" i="4"/>
  <c r="BF76" i="4"/>
  <c r="E78" i="4"/>
  <c r="Q88" i="4"/>
  <c r="BH84" i="4"/>
  <c r="AW60" i="4"/>
  <c r="AB79" i="4"/>
  <c r="AZ59" i="4"/>
  <c r="AL79" i="4"/>
  <c r="AA81" i="4"/>
  <c r="BB88" i="4"/>
  <c r="L58" i="4"/>
  <c r="AI61" i="4"/>
  <c r="O70" i="4"/>
  <c r="BA71" i="4"/>
  <c r="E85" i="4"/>
  <c r="C82" i="4"/>
  <c r="AW61" i="4"/>
  <c r="P79" i="4"/>
  <c r="AZ64" i="4"/>
  <c r="D69" i="4"/>
  <c r="Z85" i="4"/>
  <c r="X82" i="4"/>
  <c r="G62" i="4"/>
  <c r="AG80" i="4"/>
  <c r="A69" i="4"/>
  <c r="AH22" i="4"/>
  <c r="AR16" i="4"/>
  <c r="G59" i="4"/>
  <c r="BE45" i="4"/>
  <c r="AK41" i="4"/>
  <c r="BD49" i="4"/>
  <c r="N47" i="4"/>
  <c r="AO38" i="4"/>
  <c r="B67" i="8" l="1"/>
  <c r="B13" i="8"/>
  <c r="X91" i="4"/>
  <c r="AQ26" i="4"/>
  <c r="AC43" i="4"/>
  <c r="BB39" i="4"/>
  <c r="O41" i="4"/>
  <c r="K44" i="4"/>
  <c r="AJ70" i="4"/>
  <c r="U35" i="4"/>
  <c r="AO30" i="4"/>
  <c r="AJ45" i="4"/>
  <c r="AJ52" i="4"/>
  <c r="AD55" i="4"/>
  <c r="H58" i="4"/>
  <c r="AC45" i="4"/>
  <c r="AM35" i="4"/>
  <c r="AW22" i="4"/>
  <c r="T49" i="4"/>
  <c r="AY50" i="4"/>
  <c r="AK53" i="4"/>
  <c r="AW59" i="4"/>
  <c r="K53" i="4"/>
  <c r="H66" i="4"/>
  <c r="U41" i="4"/>
  <c r="P27" i="4"/>
  <c r="AA54" i="4"/>
  <c r="Z56" i="4"/>
  <c r="F59" i="4"/>
  <c r="AM65" i="4"/>
  <c r="BC57" i="4"/>
  <c r="AQ65" i="4"/>
  <c r="AC73" i="4"/>
  <c r="F80" i="4"/>
  <c r="BF80" i="4"/>
  <c r="X88" i="4"/>
  <c r="AO65" i="4"/>
  <c r="K73" i="4"/>
  <c r="BI62" i="4"/>
  <c r="AK73" i="4"/>
  <c r="AZ84" i="4"/>
  <c r="AX81" i="4"/>
  <c r="AQ62" i="4"/>
  <c r="J65" i="4"/>
  <c r="AV73" i="4"/>
  <c r="I75" i="4"/>
  <c r="N88" i="4"/>
  <c r="L85" i="4"/>
  <c r="AC58" i="4"/>
  <c r="BB66" i="4"/>
  <c r="AE73" i="4"/>
  <c r="K68" i="4"/>
  <c r="E72" i="4"/>
  <c r="AI88" i="4"/>
  <c r="AW85" i="4"/>
  <c r="M67" i="4"/>
  <c r="AF74" i="4"/>
  <c r="BF50" i="4"/>
  <c r="W73" i="4"/>
  <c r="BI81" i="4"/>
  <c r="AI67" i="4"/>
  <c r="N74" i="4"/>
  <c r="C64" i="4"/>
  <c r="AN74" i="4"/>
  <c r="BC85" i="4"/>
  <c r="BA82" i="4"/>
  <c r="F64" i="4"/>
  <c r="AS66" i="4"/>
  <c r="AY74" i="4"/>
  <c r="L76" i="4"/>
  <c r="O86" i="4"/>
  <c r="Y69" i="4"/>
  <c r="W68" i="4"/>
  <c r="AX74" i="4"/>
  <c r="N69" i="4"/>
  <c r="H73" i="4"/>
  <c r="AZ86" i="4"/>
  <c r="AF69" i="4"/>
  <c r="AI75" i="4"/>
  <c r="B37" i="4"/>
  <c r="BA32" i="4"/>
  <c r="AL23" i="4"/>
  <c r="AJ35" i="4"/>
  <c r="AR41" i="4"/>
  <c r="T42" i="4"/>
  <c r="F24" i="4"/>
  <c r="BE60" i="4"/>
  <c r="AE51" i="4"/>
  <c r="F30" i="4"/>
  <c r="BA29" i="4"/>
  <c r="AC49" i="4"/>
  <c r="U44" i="4"/>
  <c r="AQ45" i="4"/>
  <c r="AM48" i="4"/>
  <c r="O29" i="4"/>
  <c r="AJ40" i="4"/>
  <c r="H35" i="4"/>
  <c r="L36" i="4"/>
  <c r="AP57" i="4"/>
  <c r="R61" i="4"/>
  <c r="BI63" i="4"/>
  <c r="AZ60" i="4"/>
  <c r="BI40" i="4"/>
  <c r="BI26" i="4"/>
  <c r="H54" i="4"/>
  <c r="G56" i="4"/>
  <c r="AT58" i="4"/>
  <c r="O65" i="4"/>
  <c r="AM57" i="4"/>
  <c r="AE23" i="4"/>
  <c r="BD46" i="4"/>
  <c r="AQ30" i="4"/>
  <c r="BE59" i="4"/>
  <c r="BD61" i="4"/>
  <c r="AT64" i="4"/>
  <c r="AO73" i="4"/>
  <c r="F62" i="4"/>
  <c r="L74" i="4"/>
  <c r="AO77" i="4"/>
  <c r="F54" i="4"/>
  <c r="AF76" i="4"/>
  <c r="I85" i="4"/>
  <c r="W82" i="4"/>
  <c r="AC48" i="4"/>
  <c r="AM77" i="4"/>
  <c r="W67" i="4"/>
  <c r="D78" i="4"/>
  <c r="Q86" i="4"/>
  <c r="AY69" i="4"/>
  <c r="BB69" i="4"/>
  <c r="BH77" i="4"/>
  <c r="AK79" i="4"/>
  <c r="M82" i="4"/>
  <c r="AP62" i="4"/>
  <c r="E51" i="4"/>
  <c r="BG77" i="4"/>
  <c r="AU72" i="4"/>
  <c r="AG76" i="4"/>
  <c r="AH82" i="4"/>
  <c r="N48" i="4"/>
  <c r="AR78" i="4"/>
  <c r="I55" i="4"/>
  <c r="AI77" i="4"/>
  <c r="L86" i="4"/>
  <c r="Z83" i="4"/>
  <c r="AF49" i="4"/>
  <c r="AP78" i="4"/>
  <c r="Z68" i="4"/>
  <c r="G79" i="4"/>
  <c r="F92" i="4"/>
  <c r="T87" i="4"/>
  <c r="AA71" i="4"/>
  <c r="AB71" i="4"/>
  <c r="R79" i="4"/>
  <c r="AT80" i="4"/>
  <c r="P83" i="4"/>
  <c r="AQ92" i="4"/>
  <c r="X66" i="4"/>
  <c r="H52" i="4"/>
  <c r="Q79" i="4"/>
  <c r="E74" i="4"/>
  <c r="AJ77" i="4"/>
  <c r="AK83" i="4"/>
  <c r="AY80" i="4"/>
  <c r="L50" i="4"/>
  <c r="AU79" i="4"/>
  <c r="L56" i="4"/>
  <c r="AL78" i="4"/>
  <c r="O87" i="4"/>
  <c r="AC84" i="4"/>
  <c r="AQ50" i="4"/>
  <c r="AS79" i="4"/>
  <c r="AC69" i="4"/>
  <c r="J80" i="4"/>
  <c r="AO80" i="4"/>
  <c r="W88" i="4"/>
  <c r="AP50" i="4"/>
  <c r="W72" i="4"/>
  <c r="U80" i="4"/>
  <c r="AG72" i="4"/>
  <c r="AW81" i="4"/>
  <c r="AN68" i="4"/>
  <c r="AQ53" i="4"/>
  <c r="T80" i="4"/>
  <c r="H75" i="4"/>
  <c r="AM78" i="4"/>
  <c r="AN84" i="4"/>
  <c r="BB81" i="4"/>
  <c r="AK57" i="4"/>
  <c r="W76" i="4"/>
  <c r="AQ61" i="4"/>
  <c r="BD65" i="4"/>
  <c r="AG82" i="4"/>
  <c r="AE64" i="4"/>
  <c r="AP72" i="4"/>
  <c r="AA80" i="4"/>
  <c r="AM92" i="4"/>
  <c r="AK87" i="4"/>
  <c r="AC71" i="4"/>
  <c r="AZ76" i="4"/>
  <c r="AJ66" i="4"/>
  <c r="A26" i="4"/>
  <c r="AS44" i="4"/>
  <c r="T70" i="4"/>
  <c r="BC66" i="4"/>
  <c r="U43" i="4"/>
  <c r="AV23" i="4"/>
  <c r="AW32" i="4"/>
  <c r="AZ48" i="4"/>
  <c r="Y27" i="4"/>
  <c r="D43" i="4"/>
  <c r="BG38" i="4"/>
  <c r="Q22" i="4"/>
  <c r="AW48" i="4"/>
  <c r="R50" i="4"/>
  <c r="BH52" i="4"/>
  <c r="BI33" i="4"/>
  <c r="L46" i="4"/>
  <c r="AN40" i="4"/>
  <c r="AZ62" i="4"/>
  <c r="Z67" i="4"/>
  <c r="AH70" i="4"/>
  <c r="O23" i="4"/>
  <c r="AJ46" i="4"/>
  <c r="AA30" i="4"/>
  <c r="AL59" i="4"/>
  <c r="AK61" i="4"/>
  <c r="W64" i="4"/>
  <c r="BB71" i="4"/>
  <c r="AY61" i="4"/>
  <c r="BG27" i="4"/>
  <c r="AH23" i="4"/>
  <c r="J35" i="4"/>
  <c r="C65" i="4"/>
  <c r="H68" i="4"/>
  <c r="BD70" i="4"/>
  <c r="AO54" i="4"/>
  <c r="M66" i="4"/>
  <c r="AX52" i="4"/>
  <c r="BG72" i="4"/>
  <c r="AH58" i="4"/>
  <c r="X81" i="4"/>
  <c r="AI86" i="4"/>
  <c r="AR53" i="4"/>
  <c r="BH73" i="4"/>
  <c r="AI71" i="4"/>
  <c r="AY72" i="4"/>
  <c r="AU82" i="4"/>
  <c r="AC92" i="4"/>
  <c r="E53" i="4"/>
  <c r="AC74" i="4"/>
  <c r="AK54" i="4"/>
  <c r="AM74" i="4"/>
  <c r="Y86" i="4"/>
  <c r="BC83" i="4"/>
  <c r="AH51" i="4"/>
  <c r="D56" i="4"/>
  <c r="P65" i="4"/>
  <c r="N77" i="4"/>
  <c r="AN81" i="4"/>
  <c r="AT86" i="4"/>
  <c r="BH83" i="4"/>
  <c r="AQ54" i="4"/>
  <c r="Q74" i="4"/>
  <c r="AK59" i="4"/>
  <c r="BC63" i="4"/>
  <c r="AN92" i="4"/>
  <c r="AL87" i="4"/>
  <c r="T55" i="4"/>
  <c r="R75" i="4"/>
  <c r="AT72" i="4"/>
  <c r="BB73" i="4"/>
  <c r="E84" i="4"/>
  <c r="C81" i="4"/>
  <c r="AF75" i="4"/>
  <c r="AN55" i="4"/>
  <c r="AP75" i="4"/>
  <c r="AB87" i="4"/>
  <c r="BF84" i="4"/>
  <c r="AT52" i="4"/>
  <c r="G57" i="4"/>
  <c r="AG78" i="4"/>
  <c r="BB80" i="4"/>
  <c r="D88" i="4"/>
  <c r="R85" i="4"/>
  <c r="T75" i="4"/>
  <c r="AN60" i="4"/>
  <c r="BF64" i="4"/>
  <c r="N81" i="4"/>
  <c r="AO88" i="4"/>
  <c r="AL56" i="4"/>
  <c r="U76" i="4"/>
  <c r="D74" i="4"/>
  <c r="BE74" i="4"/>
  <c r="H85" i="4"/>
  <c r="F82" i="4"/>
  <c r="AK56" i="4"/>
  <c r="AI76" i="4"/>
  <c r="AQ56" i="4"/>
  <c r="AS76" i="4"/>
  <c r="AE88" i="4"/>
  <c r="BI85" i="4"/>
  <c r="BI53" i="4"/>
  <c r="AP58" i="4"/>
  <c r="V67" i="4"/>
  <c r="AJ79" i="4"/>
  <c r="BE81" i="4"/>
  <c r="U86" i="4"/>
  <c r="BE16" i="4"/>
  <c r="A23" i="4"/>
  <c r="O34" i="4"/>
  <c r="O45" i="4"/>
  <c r="Q46" i="4"/>
  <c r="Q33" i="4"/>
  <c r="BF51" i="4"/>
  <c r="AQ64" i="4"/>
  <c r="B31" i="8" l="1"/>
  <c r="H91" i="4"/>
  <c r="AA26" i="4"/>
  <c r="P59" i="4"/>
  <c r="AC26" i="4"/>
  <c r="AC53" i="4"/>
  <c r="AC55" i="4"/>
  <c r="G58" i="4"/>
  <c r="AV38" i="4"/>
  <c r="L72" i="4"/>
  <c r="P46" i="4"/>
  <c r="G45" i="4"/>
  <c r="BA68" i="4"/>
  <c r="T50" i="4"/>
  <c r="G50" i="4"/>
  <c r="AQ27" i="4"/>
  <c r="R23" i="4"/>
  <c r="BC34" i="4"/>
  <c r="BI64" i="4"/>
  <c r="AU67" i="4"/>
  <c r="AD70" i="4"/>
  <c r="T54" i="4"/>
  <c r="BF65" i="4"/>
  <c r="Y31" i="4"/>
  <c r="AT27" i="4"/>
  <c r="AQ40" i="4"/>
  <c r="K71" i="4"/>
  <c r="I51" i="4"/>
  <c r="AL53" i="4"/>
  <c r="AX59" i="4"/>
  <c r="Y70" i="4"/>
  <c r="BC58" i="4"/>
  <c r="Z77" i="4"/>
  <c r="AT62" i="4"/>
  <c r="BG66" i="4"/>
  <c r="AJ83" i="4"/>
  <c r="AU92" i="4"/>
  <c r="AY59" i="4"/>
  <c r="AA78" i="4"/>
  <c r="J76" i="4"/>
  <c r="R77" i="4"/>
  <c r="N87" i="4"/>
  <c r="L84" i="4"/>
  <c r="K59" i="4"/>
  <c r="AO78" i="4"/>
  <c r="D59" i="4"/>
  <c r="AY78" i="4"/>
  <c r="BA92" i="4"/>
  <c r="F88" i="4"/>
  <c r="M57" i="4"/>
  <c r="AV60" i="4"/>
  <c r="AB69" i="4"/>
  <c r="E71" i="4"/>
  <c r="R84" i="4"/>
  <c r="P81" i="4"/>
  <c r="AA88" i="4"/>
  <c r="AY60" i="4"/>
  <c r="AC78" i="4"/>
  <c r="D64" i="4"/>
  <c r="Q68" i="4"/>
  <c r="AM84" i="4"/>
  <c r="AK81" i="4"/>
  <c r="H61" i="4"/>
  <c r="AD79" i="4"/>
  <c r="M77" i="4"/>
  <c r="U78" i="4"/>
  <c r="AG88" i="4"/>
  <c r="O85" i="4"/>
  <c r="G61" i="4"/>
  <c r="AR79" i="4"/>
  <c r="G60" i="4"/>
  <c r="BB79" i="4"/>
  <c r="AQ81" i="4"/>
  <c r="AE58" i="4"/>
  <c r="V62" i="4"/>
  <c r="AE70" i="4"/>
  <c r="P72" i="4"/>
  <c r="AW31" i="4"/>
  <c r="BC36" i="4"/>
  <c r="S9" i="4"/>
  <c r="L41" i="4"/>
  <c r="P41" i="4"/>
  <c r="AA49" i="4"/>
  <c r="K62" i="4"/>
  <c r="AD51" i="4"/>
  <c r="M39" i="4"/>
  <c r="K37" i="4"/>
  <c r="AK69" i="4"/>
  <c r="AT91" i="4"/>
  <c r="BG58" i="4"/>
  <c r="BG60" i="4"/>
  <c r="AK63" i="4"/>
  <c r="AT44" i="4"/>
  <c r="BB25" i="4"/>
  <c r="AS21" i="4"/>
  <c r="S49" i="4"/>
  <c r="S52" i="4"/>
  <c r="L55" i="4"/>
  <c r="O55" i="4"/>
  <c r="I31" i="4"/>
  <c r="AD27" i="4"/>
  <c r="U40" i="4"/>
  <c r="AS70" i="4"/>
  <c r="AZ50" i="4"/>
  <c r="R53" i="4"/>
  <c r="AE59" i="4"/>
  <c r="I70" i="4"/>
  <c r="BA35" i="4"/>
  <c r="L31" i="4"/>
  <c r="S46" i="4"/>
  <c r="L53" i="4"/>
  <c r="H56" i="4"/>
  <c r="AU58" i="4"/>
  <c r="S65" i="4"/>
  <c r="AR52" i="4"/>
  <c r="AR65" i="4"/>
  <c r="AR72" i="4"/>
  <c r="X67" i="4"/>
  <c r="Z71" i="4"/>
  <c r="AV87" i="4"/>
  <c r="AT84" i="4"/>
  <c r="F66" i="4"/>
  <c r="AS73" i="4"/>
  <c r="V80" i="4"/>
  <c r="AJ72" i="4"/>
  <c r="M81" i="4"/>
  <c r="AN88" i="4"/>
  <c r="Z66" i="4"/>
  <c r="AA73" i="4"/>
  <c r="P63" i="4"/>
  <c r="BA73" i="4"/>
  <c r="G85" i="4"/>
  <c r="E82" i="4"/>
  <c r="C63" i="4"/>
  <c r="Z65" i="4"/>
  <c r="C74" i="4"/>
  <c r="Y75" i="4"/>
  <c r="AD88" i="4"/>
  <c r="AB85" i="4"/>
  <c r="AN63" i="4"/>
  <c r="O67" i="4"/>
  <c r="AU73" i="4"/>
  <c r="AA68" i="4"/>
  <c r="U72" i="4"/>
  <c r="AY88" i="4"/>
  <c r="D86" i="4"/>
  <c r="AJ67" i="4"/>
  <c r="AV74" i="4"/>
  <c r="M51" i="4"/>
  <c r="AM73" i="4"/>
  <c r="P82" i="4"/>
  <c r="BG67" i="4"/>
  <c r="AD74" i="4"/>
  <c r="S64" i="4"/>
  <c r="BD74" i="4"/>
  <c r="J86" i="4"/>
  <c r="H83" i="4"/>
  <c r="AC64" i="4"/>
  <c r="BI66" i="4"/>
  <c r="F75" i="4"/>
  <c r="AB76" i="4"/>
  <c r="AE86" i="4"/>
  <c r="K70" i="4"/>
  <c r="AU68" i="4"/>
  <c r="G91" i="4"/>
  <c r="U21" i="4"/>
  <c r="M21" i="4"/>
  <c r="AX42" i="4"/>
  <c r="AF23" i="4"/>
  <c r="K20" i="4"/>
  <c r="G55" i="4"/>
  <c r="AZ67" i="4"/>
  <c r="AQ42" i="4"/>
  <c r="AK38" i="4"/>
  <c r="BC61" i="4"/>
  <c r="W34" i="4"/>
  <c r="N64" i="4"/>
  <c r="AM66" i="4"/>
  <c r="AU69" i="4"/>
  <c r="Y54" i="4"/>
  <c r="BF91" i="4"/>
  <c r="BE25" i="4"/>
  <c r="G54" i="4"/>
  <c r="X57" i="4"/>
  <c r="AP60" i="4"/>
  <c r="Z60" i="4"/>
  <c r="AK35" i="4"/>
  <c r="BE30" i="4"/>
  <c r="BF45" i="4"/>
  <c r="BB52" i="4"/>
  <c r="AX55" i="4"/>
  <c r="AB58" i="4"/>
  <c r="BB64" i="4"/>
  <c r="AU29" i="4"/>
  <c r="S41" i="4"/>
  <c r="AN35" i="4"/>
  <c r="AR36" i="4"/>
  <c r="U58" i="4"/>
  <c r="BE61" i="4"/>
  <c r="AU64" i="4"/>
  <c r="D72" i="4"/>
  <c r="AS61" i="4"/>
  <c r="AB74" i="4"/>
  <c r="K77" i="4"/>
  <c r="AZ71" i="4"/>
  <c r="AD75" i="4"/>
  <c r="AE81" i="4"/>
  <c r="X78" i="4"/>
  <c r="BE77" i="4"/>
  <c r="V54" i="4"/>
  <c r="AV76" i="4"/>
  <c r="Y85" i="4"/>
  <c r="AM82" i="4"/>
  <c r="AS48" i="4"/>
  <c r="BC77" i="4"/>
  <c r="AM67" i="4"/>
  <c r="T78" i="4"/>
  <c r="AG86" i="4"/>
  <c r="M70" i="4"/>
  <c r="AO70" i="4"/>
  <c r="O78" i="4"/>
  <c r="BA79" i="4"/>
  <c r="AC82" i="4"/>
  <c r="E64" i="4"/>
  <c r="U51" i="4"/>
  <c r="N78" i="4"/>
  <c r="R73" i="4"/>
  <c r="AW76" i="4"/>
  <c r="AX82" i="4"/>
  <c r="P92" i="4"/>
  <c r="Q49" i="4"/>
  <c r="BH78" i="4"/>
  <c r="Y55" i="4"/>
  <c r="AY77" i="4"/>
  <c r="AB86" i="4"/>
  <c r="AP83" i="4"/>
  <c r="AV49" i="4"/>
  <c r="BF78" i="4"/>
  <c r="AP68" i="4"/>
  <c r="W79" i="4"/>
  <c r="V92" i="4"/>
  <c r="AJ87" i="4"/>
  <c r="BA77" i="4"/>
  <c r="AR71" i="4"/>
  <c r="AH79" i="4"/>
  <c r="AG84" i="4"/>
  <c r="AB14" i="4"/>
  <c r="AZ32" i="4"/>
  <c r="AY32" i="4"/>
  <c r="AD45" i="4"/>
  <c r="F43" i="4"/>
  <c r="M47" i="4"/>
  <c r="Q64" i="4"/>
  <c r="AV29" i="4"/>
  <c r="E34" i="4"/>
  <c r="U70" i="4"/>
  <c r="C50" i="4"/>
  <c r="R39" i="4"/>
  <c r="BG69" i="4"/>
  <c r="S50" i="4"/>
  <c r="AQ52" i="4"/>
  <c r="AA22" i="4"/>
  <c r="AF33" i="4"/>
  <c r="AC91" i="4"/>
  <c r="BD59" i="4"/>
  <c r="AH62" i="4"/>
  <c r="Q66" i="4"/>
  <c r="AE29" i="4"/>
  <c r="BF40" i="4"/>
  <c r="X35" i="4"/>
  <c r="AB36" i="4"/>
  <c r="BI57" i="4"/>
  <c r="AL61" i="4"/>
  <c r="X64" i="4"/>
  <c r="BC71" i="4"/>
  <c r="AF34" i="4"/>
  <c r="BB46" i="4"/>
  <c r="V41" i="4"/>
  <c r="K41" i="4"/>
  <c r="AD63" i="4"/>
  <c r="L68" i="4"/>
  <c r="W71" i="4"/>
  <c r="L52" i="4"/>
  <c r="AK77" i="4"/>
  <c r="Q55" i="4"/>
  <c r="R64" i="4"/>
  <c r="AA76" i="4"/>
  <c r="BF79" i="4"/>
  <c r="BG85" i="4"/>
  <c r="L83" i="4"/>
  <c r="G53" i="4"/>
  <c r="N73" i="4"/>
  <c r="AX58" i="4"/>
  <c r="AJ85" i="4"/>
  <c r="AY86" i="4"/>
  <c r="W54" i="4"/>
  <c r="O74" i="4"/>
  <c r="AY71" i="4"/>
  <c r="F73" i="4"/>
  <c r="R83" i="4"/>
  <c r="AS92" i="4"/>
  <c r="W53" i="4"/>
  <c r="AS74" i="4"/>
  <c r="BA54" i="4"/>
  <c r="BC74" i="4"/>
  <c r="AO86" i="4"/>
  <c r="J84" i="4"/>
  <c r="AZ51" i="4"/>
  <c r="T56" i="4"/>
  <c r="AF65" i="4"/>
  <c r="AD77" i="4"/>
  <c r="AZ85" i="4"/>
  <c r="Q87" i="4"/>
  <c r="O84" i="4"/>
  <c r="U55" i="4"/>
  <c r="AG74" i="4"/>
  <c r="BA59" i="4"/>
  <c r="J64" i="4"/>
  <c r="BD92" i="4"/>
  <c r="BB87" i="4"/>
  <c r="AM55" i="4"/>
  <c r="AH75" i="4"/>
  <c r="Q73" i="4"/>
  <c r="I74" i="4"/>
  <c r="U84" i="4"/>
  <c r="S81" i="4"/>
  <c r="AL55" i="4"/>
  <c r="AV75" i="4"/>
  <c r="BD55" i="4"/>
  <c r="BF75" i="4"/>
  <c r="AR87" i="4"/>
  <c r="M85" i="4"/>
  <c r="D53" i="4"/>
  <c r="W57" i="4"/>
  <c r="AI66" i="4"/>
  <c r="AW78" i="4"/>
  <c r="I81" i="4"/>
  <c r="T88" i="4"/>
  <c r="AH85" i="4"/>
  <c r="AM56" i="4"/>
  <c r="AJ75" i="4"/>
  <c r="BD60" i="4"/>
  <c r="H65" i="4"/>
  <c r="AD81" i="4"/>
  <c r="BE88" i="4"/>
  <c r="BE56" i="4"/>
  <c r="AK76" i="4"/>
  <c r="T74" i="4"/>
  <c r="L75" i="4"/>
  <c r="X85" i="4"/>
  <c r="V82" i="4"/>
  <c r="BD56" i="4"/>
  <c r="AY76" i="4"/>
  <c r="BG56" i="4"/>
  <c r="Y15" i="4"/>
  <c r="D38" i="4"/>
  <c r="P31" i="4"/>
  <c r="S35" i="4"/>
  <c r="BG48" i="4"/>
  <c r="AQ46" i="4"/>
  <c r="F58" i="4"/>
  <c r="BE91" i="4"/>
  <c r="BA36" i="4"/>
  <c r="O69" i="4"/>
  <c r="AE65" i="4"/>
  <c r="P45" i="4"/>
  <c r="R52" i="4"/>
  <c r="K55" i="4"/>
  <c r="AX57" i="4"/>
  <c r="BC26" i="4"/>
  <c r="K38" i="4"/>
  <c r="AI33" i="4"/>
  <c r="W65" i="4"/>
  <c r="AE68" i="4"/>
  <c r="AH76" i="4"/>
  <c r="P34" i="4"/>
  <c r="AH46" i="4"/>
  <c r="AM40" i="4"/>
  <c r="BD40" i="4"/>
  <c r="K63" i="4"/>
  <c r="AW67" i="4"/>
  <c r="BF70" i="4"/>
  <c r="BC51" i="4"/>
  <c r="AE39" i="4"/>
  <c r="M22" i="4"/>
  <c r="BE46" i="4"/>
  <c r="AM45" i="4"/>
  <c r="AM69" i="4"/>
  <c r="BA50" i="4"/>
  <c r="AM50" i="4"/>
  <c r="AJ57" i="4"/>
  <c r="P56" i="4"/>
  <c r="BI59" i="4"/>
  <c r="AO68" i="4"/>
  <c r="Q84" i="4"/>
  <c r="O83" i="4"/>
  <c r="Z92" i="4"/>
  <c r="AN87" i="4"/>
  <c r="BB59" i="4"/>
  <c r="AP77" i="4"/>
  <c r="Q63" i="4"/>
  <c r="N67" i="4"/>
  <c r="AZ83" i="4"/>
  <c r="AX80" i="4"/>
  <c r="K60" i="4"/>
  <c r="AQ78" i="4"/>
  <c r="Z76" i="4"/>
  <c r="AH77" i="4"/>
  <c r="AD87" i="4"/>
  <c r="AB84" i="4"/>
  <c r="J60" i="4"/>
  <c r="BE78" i="4"/>
  <c r="T59" i="4"/>
  <c r="F79" i="4"/>
  <c r="BD80" i="4"/>
  <c r="V88" i="4"/>
  <c r="AH57" i="4"/>
  <c r="C61" i="4"/>
  <c r="AR69" i="4"/>
  <c r="U71" i="4"/>
  <c r="AH84" i="4"/>
  <c r="AF81" i="4"/>
  <c r="AQ88" i="4"/>
  <c r="I61" i="4"/>
  <c r="AS78" i="4"/>
  <c r="T64" i="4"/>
  <c r="AG68" i="4"/>
  <c r="BC84" i="4"/>
  <c r="BA81" i="4"/>
  <c r="AC61" i="4"/>
  <c r="AT79" i="4"/>
  <c r="AC77" i="4"/>
  <c r="AK78" i="4"/>
  <c r="AW88" i="4"/>
  <c r="AE85" i="4"/>
  <c r="AB61" i="4"/>
  <c r="BH79" i="4"/>
  <c r="W60" i="4"/>
  <c r="I80" i="4"/>
  <c r="BG81" i="4"/>
  <c r="AZ58" i="4"/>
  <c r="AL62" i="4"/>
  <c r="AM28" i="4"/>
  <c r="A57" i="4"/>
  <c r="AX63" i="4"/>
  <c r="BH47" i="4"/>
  <c r="AI28" i="4"/>
  <c r="AE75" i="4"/>
  <c r="AB67" i="4"/>
  <c r="W42" i="4"/>
  <c r="AJ55" i="4"/>
  <c r="AF36" i="4"/>
  <c r="Y52" i="4"/>
  <c r="X68" i="4"/>
  <c r="V57" i="4"/>
  <c r="BH60" i="4"/>
  <c r="AL63" i="4"/>
  <c r="E30" i="4"/>
  <c r="G44" i="4"/>
  <c r="N38" i="4"/>
  <c r="AG71" i="4"/>
  <c r="S37" i="4"/>
  <c r="BH39" i="4"/>
  <c r="J39" i="4"/>
  <c r="BF21" i="4"/>
  <c r="AK46" i="4"/>
  <c r="W45" i="4"/>
  <c r="P69" i="4"/>
  <c r="AJ50" i="4"/>
  <c r="W50" i="4"/>
  <c r="Q57" i="4"/>
  <c r="AB45" i="4"/>
  <c r="Y26" i="4"/>
  <c r="P22" i="4"/>
  <c r="AY49" i="4"/>
  <c r="BC52" i="4"/>
  <c r="AY55" i="4"/>
  <c r="BB55" i="4"/>
  <c r="AU62" i="4"/>
  <c r="D62" i="4"/>
  <c r="AR64" i="4"/>
  <c r="P73" i="4"/>
  <c r="AL74" i="4"/>
  <c r="AQ87" i="4"/>
  <c r="AO84" i="4"/>
  <c r="T53" i="4"/>
  <c r="G66" i="4"/>
  <c r="BH72" i="4"/>
  <c r="AN67" i="4"/>
  <c r="AP71" i="4"/>
  <c r="C88" i="4"/>
  <c r="Q85" i="4"/>
  <c r="AB66" i="4"/>
  <c r="BI73" i="4"/>
  <c r="AN80" i="4"/>
  <c r="AZ72" i="4"/>
  <c r="AC81" i="4"/>
  <c r="BD88" i="4"/>
  <c r="AW66" i="4"/>
  <c r="AQ73" i="4"/>
  <c r="AF63" i="4"/>
  <c r="H74" i="4"/>
  <c r="W85" i="4"/>
  <c r="U82" i="4"/>
  <c r="V63" i="4"/>
  <c r="AP65" i="4"/>
  <c r="S74" i="4"/>
  <c r="AO75" i="4"/>
  <c r="AT88" i="4"/>
  <c r="AR85" i="4"/>
  <c r="Y64" i="4"/>
  <c r="AK67" i="4"/>
  <c r="R74" i="4"/>
  <c r="AQ68" i="4"/>
  <c r="AK72" i="4"/>
  <c r="T86" i="4"/>
  <c r="BH67" i="4"/>
  <c r="C75" i="4"/>
  <c r="AC51" i="4"/>
  <c r="BC73" i="4"/>
  <c r="AF82" i="4"/>
  <c r="U68" i="4"/>
  <c r="AT74" i="4"/>
  <c r="AI64" i="4"/>
  <c r="K75" i="4"/>
  <c r="Z86" i="4"/>
  <c r="X83" i="4"/>
  <c r="BA64" i="4"/>
  <c r="P67" i="4"/>
  <c r="BG14" i="4"/>
  <c r="G21" i="4"/>
  <c r="BG41" i="4"/>
  <c r="C56" i="4"/>
  <c r="AO52" i="4"/>
  <c r="BI42" i="4"/>
  <c r="AG36" i="4"/>
  <c r="X56" i="4"/>
  <c r="L39" i="4"/>
  <c r="Q34" i="4"/>
  <c r="AZ44" i="4"/>
  <c r="AD68" i="4"/>
  <c r="D50" i="4"/>
  <c r="BH49" i="4"/>
  <c r="AF39" i="4"/>
  <c r="BD30" i="4"/>
  <c r="BG49" i="4"/>
  <c r="AK44" i="4"/>
  <c r="BG45" i="4"/>
  <c r="BC48" i="4"/>
  <c r="BI56" i="4"/>
  <c r="J91" i="4"/>
  <c r="L26" i="4"/>
  <c r="Z54" i="4"/>
  <c r="AQ57" i="4"/>
  <c r="BI60" i="4"/>
  <c r="AS60" i="4"/>
  <c r="V68" i="4"/>
  <c r="BG22" i="4"/>
  <c r="C34" i="4"/>
  <c r="BI91" i="4"/>
  <c r="AH60" i="4"/>
  <c r="L63" i="4"/>
  <c r="C67" i="4"/>
  <c r="AE67" i="4"/>
  <c r="AT48" i="4"/>
  <c r="AC52" i="4"/>
  <c r="BF73" i="4"/>
  <c r="E54" i="4"/>
  <c r="G74" i="4"/>
  <c r="BB85" i="4"/>
  <c r="W83" i="4"/>
  <c r="BG50" i="4"/>
  <c r="AG55" i="4"/>
  <c r="AH64" i="4"/>
  <c r="AQ76" i="4"/>
  <c r="M80" i="4"/>
  <c r="N86" i="4"/>
  <c r="AB83" i="4"/>
  <c r="Y53" i="4"/>
  <c r="AD73" i="4"/>
  <c r="E59" i="4"/>
  <c r="H92" i="4"/>
  <c r="F87" i="4"/>
  <c r="AP54" i="4"/>
  <c r="AE74" i="4"/>
  <c r="N72" i="4"/>
  <c r="V73" i="4"/>
  <c r="AH83" i="4"/>
  <c r="BI92" i="4"/>
  <c r="AP53" i="4"/>
  <c r="BI74" i="4"/>
  <c r="H55" i="4"/>
  <c r="J75" i="4"/>
  <c r="BE86" i="4"/>
  <c r="Z84" i="4"/>
  <c r="J52" i="4"/>
  <c r="AJ56" i="4"/>
  <c r="AV65" i="4"/>
  <c r="AT77" i="4"/>
  <c r="C92" i="4"/>
  <c r="AG87" i="4"/>
  <c r="AE84" i="4"/>
  <c r="AP55" i="4"/>
  <c r="AW74" i="4"/>
  <c r="H60" i="4"/>
  <c r="Z64" i="4"/>
  <c r="AQ80" i="4"/>
  <c r="I88" i="4"/>
  <c r="BH55" i="4"/>
  <c r="AX75" i="4"/>
  <c r="AG73" i="4"/>
  <c r="Y74" i="4"/>
  <c r="AK84" i="4"/>
  <c r="AI81" i="4"/>
  <c r="BG55" i="4"/>
  <c r="C76" i="4"/>
  <c r="K56" i="4"/>
  <c r="M76" i="4"/>
  <c r="BH87" i="4"/>
  <c r="AC85" i="4"/>
  <c r="V53" i="4"/>
  <c r="J58" i="4"/>
  <c r="AY66" i="4"/>
  <c r="D79" i="4"/>
  <c r="Y81" i="4"/>
  <c r="AJ88" i="4"/>
  <c r="AX85" i="4"/>
  <c r="BF56" i="4"/>
  <c r="AZ75" i="4"/>
  <c r="K61" i="4"/>
  <c r="X65" i="4"/>
  <c r="AT81" i="4"/>
  <c r="BD57" i="4"/>
  <c r="BA76" i="4"/>
  <c r="AJ74" i="4"/>
  <c r="AB75" i="4"/>
  <c r="AN85" i="4"/>
  <c r="AL82" i="4"/>
  <c r="D63" i="4"/>
  <c r="AI92" i="4"/>
  <c r="AP61" i="4"/>
  <c r="R72" i="4"/>
  <c r="AG83" i="4"/>
  <c r="AR92" i="4"/>
  <c r="BF67" i="4"/>
  <c r="AI68" i="4"/>
  <c r="AO76" i="4"/>
  <c r="R78" i="4"/>
  <c r="BC80" i="4"/>
  <c r="U88" i="4"/>
  <c r="BH70" i="4"/>
  <c r="AD54" i="4"/>
  <c r="AP87" i="4"/>
  <c r="B89" i="4"/>
  <c r="AA52" i="4"/>
  <c r="AS54" i="4"/>
  <c r="AU81" i="4"/>
  <c r="AE78" i="4"/>
  <c r="BG68" i="4"/>
  <c r="U85" i="4"/>
  <c r="X52" i="4"/>
  <c r="AD69" i="4"/>
  <c r="AP86" i="4"/>
  <c r="AN82" i="4"/>
  <c r="AN52" i="4"/>
  <c r="Q65" i="4"/>
  <c r="AN73" i="4"/>
  <c r="BE89" i="4"/>
  <c r="X63" i="4"/>
  <c r="F67" i="4"/>
  <c r="Z80" i="4"/>
  <c r="X84" i="4"/>
  <c r="K67" i="4"/>
  <c r="V76" i="4"/>
  <c r="S73" i="4"/>
  <c r="Q83" i="4"/>
  <c r="P85" i="4"/>
  <c r="Z63" i="4"/>
  <c r="AJ80" i="4"/>
  <c r="AI73" i="4"/>
  <c r="AY84" i="4"/>
  <c r="AQ84" i="4"/>
  <c r="W63" i="4"/>
  <c r="AA82" i="4"/>
  <c r="S53" i="4"/>
  <c r="K66" i="4"/>
  <c r="AR80" i="4"/>
  <c r="BA86" i="4"/>
  <c r="AC59" i="4"/>
  <c r="BE76" i="4"/>
  <c r="AJ73" i="4"/>
  <c r="V85" i="4"/>
  <c r="AZ82" i="4"/>
  <c r="AU89" i="4"/>
  <c r="F72" i="4"/>
  <c r="Y77" i="4"/>
  <c r="AY53" i="4"/>
  <c r="P76" i="4"/>
  <c r="BB84" i="4"/>
  <c r="G82" i="4"/>
  <c r="AW15" i="4"/>
  <c r="AJ10" i="4"/>
  <c r="BF82" i="4"/>
  <c r="AB88" i="4"/>
  <c r="P28" i="4"/>
  <c r="AE47" i="4"/>
  <c r="AA29" i="4"/>
  <c r="AG13" i="4"/>
  <c r="U19" i="4"/>
  <c r="S22" i="4"/>
  <c r="E21" i="4"/>
  <c r="J28" i="4"/>
  <c r="AT35" i="4"/>
  <c r="AE31" i="4"/>
  <c r="AO18" i="4"/>
  <c r="I24" i="4"/>
  <c r="K21" i="4"/>
  <c r="AA23" i="4"/>
  <c r="R31" i="4"/>
  <c r="U18" i="4"/>
  <c r="AD22" i="4"/>
  <c r="BC16" i="4"/>
  <c r="N19" i="4"/>
  <c r="BB41" i="4"/>
  <c r="BA22" i="4"/>
  <c r="AF43" i="4"/>
  <c r="AL45" i="4"/>
  <c r="AB25" i="4"/>
  <c r="AF47" i="4"/>
  <c r="AJ31" i="4"/>
  <c r="D40" i="4"/>
  <c r="K15" i="4"/>
  <c r="W15" i="4"/>
  <c r="D13" i="4"/>
  <c r="D20" i="4"/>
  <c r="AF35" i="4"/>
  <c r="S45" i="4"/>
  <c r="W19" i="4"/>
  <c r="S19" i="4"/>
  <c r="I17" i="4"/>
  <c r="AW19" i="4"/>
  <c r="P35" i="4"/>
  <c r="BH44" i="4"/>
  <c r="G19" i="4"/>
  <c r="C19" i="4"/>
  <c r="BB16" i="4"/>
  <c r="AG19" i="4"/>
  <c r="BI34" i="4"/>
  <c r="AL44" i="4"/>
  <c r="AZ18" i="4"/>
  <c r="AV18" i="4"/>
  <c r="AL16" i="4"/>
  <c r="O25" i="4"/>
  <c r="E23" i="4"/>
  <c r="AW10" i="4"/>
  <c r="BH30" i="4"/>
  <c r="AU48" i="4"/>
  <c r="R37" i="4"/>
  <c r="BB19" i="4"/>
  <c r="BI45" i="4"/>
  <c r="V10" i="4"/>
  <c r="Z29" i="4"/>
  <c r="L20" i="4"/>
  <c r="BF42" i="4"/>
  <c r="S26" i="4"/>
  <c r="L21" i="4"/>
  <c r="AP37" i="4"/>
  <c r="S48" i="4"/>
  <c r="BH15" i="4"/>
  <c r="V21" i="4"/>
  <c r="BF36" i="4"/>
  <c r="AP48" i="4"/>
  <c r="J29" i="4"/>
  <c r="BI25" i="4"/>
  <c r="AY43" i="4"/>
  <c r="C58" i="4"/>
  <c r="AC89" i="4"/>
  <c r="H80" i="4"/>
  <c r="F78" i="4"/>
  <c r="AF83" i="4"/>
  <c r="BH71" i="4"/>
  <c r="U74" i="4"/>
  <c r="BB92" i="4"/>
  <c r="G87" i="4"/>
  <c r="AF67" i="4"/>
  <c r="P78" i="4"/>
  <c r="G78" i="4"/>
  <c r="BD83" i="4"/>
  <c r="R70" i="4"/>
  <c r="AH71" i="4"/>
  <c r="AN79" i="4"/>
  <c r="AZ88" i="4"/>
  <c r="BH50" i="4"/>
  <c r="BG82" i="4"/>
  <c r="AE77" i="4"/>
  <c r="AC87" i="4"/>
  <c r="AB89" i="4"/>
  <c r="S70" i="4"/>
  <c r="AL67" i="4"/>
  <c r="AU77" i="4"/>
  <c r="R89" i="4"/>
  <c r="J89" i="4"/>
  <c r="AL70" i="4"/>
  <c r="X77" i="4"/>
  <c r="AE57" i="4"/>
  <c r="AM70" i="4"/>
  <c r="K85" i="4"/>
  <c r="AA60" i="4"/>
  <c r="L64" i="4"/>
  <c r="AH53" i="4"/>
  <c r="AV77" i="4"/>
  <c r="AX89" i="4"/>
  <c r="C87" i="4"/>
  <c r="AZ16" i="4"/>
  <c r="AE52" i="4"/>
  <c r="AQ72" i="4"/>
  <c r="R58" i="4"/>
  <c r="AB80" i="4"/>
  <c r="U89" i="4"/>
  <c r="S86" i="4"/>
  <c r="AY10" i="4"/>
  <c r="J82" i="4"/>
  <c r="AO87" i="4"/>
  <c r="D16" i="4"/>
  <c r="AV84" i="4"/>
  <c r="BC41" i="4"/>
  <c r="BH24" i="4"/>
  <c r="AC21" i="4"/>
  <c r="BB14" i="4"/>
  <c r="AN38" i="4"/>
  <c r="AQ23" i="4"/>
  <c r="AH31" i="4"/>
  <c r="AK18" i="4"/>
  <c r="AJ24" i="4"/>
  <c r="J17" i="4"/>
  <c r="BA23" i="4"/>
  <c r="R48" i="4"/>
  <c r="AJ27" i="4"/>
  <c r="BI13" i="4"/>
  <c r="V12" i="4"/>
  <c r="AJ20" i="4"/>
  <c r="C36" i="4"/>
  <c r="V46" i="4"/>
  <c r="J20" i="4"/>
  <c r="AC20" i="4"/>
  <c r="AO17" i="4"/>
  <c r="AJ41" i="4"/>
  <c r="Y28" i="4"/>
  <c r="AP34" i="4"/>
  <c r="F11" i="4"/>
  <c r="R11" i="4"/>
  <c r="AA25" i="4"/>
  <c r="J47" i="4"/>
  <c r="T31" i="4"/>
  <c r="AS39" i="4"/>
  <c r="BD14" i="4"/>
  <c r="G15" i="4"/>
  <c r="AW12" i="4"/>
  <c r="AY46" i="4"/>
  <c r="D31" i="4"/>
  <c r="W39" i="4"/>
  <c r="AN14" i="4"/>
  <c r="AZ14" i="4"/>
  <c r="AG12" i="4"/>
  <c r="AC46" i="4"/>
  <c r="AW30" i="4"/>
  <c r="AP38" i="4"/>
  <c r="X14" i="4"/>
  <c r="AJ14" i="4"/>
  <c r="Q12" i="4"/>
  <c r="AA12" i="4"/>
  <c r="AP36" i="4"/>
  <c r="I23" i="4"/>
  <c r="AL10" i="4"/>
  <c r="AB30" i="4"/>
  <c r="AN48" i="4"/>
  <c r="R36" i="4"/>
  <c r="L19" i="4"/>
  <c r="BH33" i="4"/>
  <c r="V26" i="4"/>
  <c r="I29" i="4"/>
  <c r="L13" i="4"/>
  <c r="BF28" i="4"/>
  <c r="B83" i="8" l="1"/>
  <c r="S91" i="4"/>
  <c r="Z34" i="4"/>
  <c r="AG40" i="4"/>
  <c r="BC33" i="4"/>
  <c r="AT12" i="4"/>
  <c r="BD23" i="4"/>
  <c r="AC30" i="4"/>
  <c r="BA19" i="4"/>
  <c r="AC29" i="4"/>
  <c r="S15" i="4"/>
  <c r="BC19" i="4"/>
  <c r="BF16" i="4"/>
  <c r="F22" i="4"/>
  <c r="G40" i="4"/>
  <c r="I40" i="4"/>
  <c r="T61" i="4"/>
  <c r="AQ47" i="4"/>
  <c r="AS82" i="4"/>
  <c r="BA72" i="4"/>
  <c r="AL92" i="4"/>
  <c r="Q75" i="4"/>
  <c r="AF72" i="4"/>
  <c r="BA84" i="4"/>
  <c r="F81" i="4"/>
  <c r="G72" i="4"/>
  <c r="P52" i="4"/>
  <c r="T92" i="4"/>
  <c r="AH86" i="4"/>
  <c r="AR50" i="4"/>
  <c r="BB75" i="4"/>
  <c r="BF74" i="4"/>
  <c r="F83" i="4"/>
  <c r="AR62" i="4"/>
  <c r="G76" i="4"/>
  <c r="AW72" i="4"/>
  <c r="L81" i="4"/>
  <c r="AA83" i="4"/>
  <c r="BG53" i="4"/>
  <c r="M72" i="4"/>
  <c r="D73" i="4"/>
  <c r="AS87" i="4"/>
  <c r="BB82" i="4"/>
  <c r="AD52" i="4"/>
  <c r="BB76" i="4"/>
  <c r="BG61" i="4"/>
  <c r="AQ74" i="4"/>
  <c r="AM89" i="4"/>
  <c r="AK55" i="4"/>
  <c r="AY68" i="4"/>
  <c r="AT57" i="4"/>
  <c r="AX72" i="4"/>
  <c r="D84" i="4"/>
  <c r="AU80" i="4"/>
  <c r="AV12" i="4"/>
  <c r="AJ58" i="4"/>
  <c r="J77" i="4"/>
  <c r="AD62" i="4"/>
  <c r="AQ66" i="4"/>
  <c r="T83" i="4"/>
  <c r="AE92" i="4"/>
  <c r="AZ80" i="4"/>
  <c r="BB86" i="4"/>
  <c r="R16" i="4"/>
  <c r="AV91" i="4"/>
  <c r="AE89" i="4"/>
  <c r="D36" i="4"/>
  <c r="AX47" i="4"/>
  <c r="AF16" i="4"/>
  <c r="AF28" i="4"/>
  <c r="AS20" i="4"/>
  <c r="AR48" i="4"/>
  <c r="AZ27" i="4"/>
  <c r="I14" i="4"/>
  <c r="AL12" i="4"/>
  <c r="O11" i="4"/>
  <c r="AQ18" i="4"/>
  <c r="M42" i="4"/>
  <c r="H23" i="4"/>
  <c r="U46" i="4"/>
  <c r="AL48" i="4"/>
  <c r="BF26" i="4"/>
  <c r="BD47" i="4"/>
  <c r="AZ31" i="4"/>
  <c r="Z40" i="4"/>
  <c r="AA15" i="4"/>
  <c r="AM15" i="4"/>
  <c r="T13" i="4"/>
  <c r="AX35" i="4"/>
  <c r="M24" i="4"/>
  <c r="N30" i="4"/>
  <c r="AA35" i="4"/>
  <c r="U15" i="4"/>
  <c r="AF12" i="4"/>
  <c r="N41" i="4"/>
  <c r="I28" i="4"/>
  <c r="N22" i="4"/>
  <c r="BA40" i="4"/>
  <c r="BB27" i="4"/>
  <c r="J34" i="4"/>
  <c r="AL27" i="4"/>
  <c r="W20" i="4"/>
  <c r="BD10" i="4"/>
  <c r="R20" i="4"/>
  <c r="L33" i="4"/>
  <c r="BH37" i="4"/>
  <c r="L15" i="4"/>
  <c r="S17" i="4"/>
  <c r="AY42" i="4"/>
  <c r="Y42" i="4"/>
  <c r="AE41" i="4"/>
  <c r="D61" i="4"/>
  <c r="L78" i="4"/>
  <c r="K92" i="4"/>
  <c r="AR86" i="4"/>
  <c r="AV82" i="4"/>
  <c r="E76" i="4"/>
  <c r="AR76" i="4"/>
  <c r="T89" i="4"/>
  <c r="AT89" i="4"/>
  <c r="S76" i="4"/>
  <c r="AB56" i="4"/>
  <c r="C84" i="4"/>
  <c r="AT92" i="4"/>
  <c r="AG69" i="4"/>
  <c r="J61" i="4"/>
  <c r="I79" i="4"/>
  <c r="AH87" i="4"/>
  <c r="BA69" i="4"/>
  <c r="S80" i="4"/>
  <c r="BI76" i="4"/>
  <c r="AY83" i="4"/>
  <c r="BC87" i="4"/>
  <c r="BF58" i="4"/>
  <c r="Y76" i="4"/>
  <c r="P77" i="4"/>
  <c r="AB81" i="4"/>
  <c r="U87" i="4"/>
  <c r="AI58" i="4"/>
  <c r="K72" i="4"/>
  <c r="AK66" i="4"/>
  <c r="J79" i="4"/>
  <c r="BB83" i="4"/>
  <c r="Y61" i="4"/>
  <c r="Z73" i="4"/>
  <c r="M62" i="4"/>
  <c r="Q77" i="4"/>
  <c r="P88" i="4"/>
  <c r="N85" i="4"/>
  <c r="O13" i="4"/>
  <c r="U65" i="4"/>
  <c r="AB72" i="4"/>
  <c r="H67" i="4"/>
  <c r="J71" i="4"/>
  <c r="AF87" i="4"/>
  <c r="AD84" i="4"/>
  <c r="F86" i="4"/>
  <c r="S13" i="4"/>
  <c r="AR47" i="4"/>
  <c r="O12" i="4"/>
  <c r="BA16" i="4"/>
  <c r="AK31" i="4"/>
  <c r="K42" i="4"/>
  <c r="K12" i="4"/>
  <c r="AD17" i="4"/>
  <c r="R12" i="4"/>
  <c r="BE18" i="4"/>
  <c r="AJ42" i="4"/>
  <c r="X23" i="4"/>
  <c r="AH49" i="4"/>
  <c r="AD58" i="4"/>
  <c r="T28" i="4"/>
  <c r="AZ20" i="4"/>
  <c r="V36" i="4"/>
  <c r="AR46" i="4"/>
  <c r="AH20" i="4"/>
  <c r="BD20" i="4"/>
  <c r="BE17" i="4"/>
  <c r="BD41" i="4"/>
  <c r="AO28" i="4"/>
  <c r="BF34" i="4"/>
  <c r="V11" i="4"/>
  <c r="AH11" i="4"/>
  <c r="S39" i="4"/>
  <c r="V31" i="4"/>
  <c r="AA47" i="4"/>
  <c r="AV26" i="4"/>
  <c r="F19" i="4"/>
  <c r="P58" i="4"/>
  <c r="AH35" i="4"/>
  <c r="BF23" i="4"/>
  <c r="Q91" i="4"/>
  <c r="U33" i="4"/>
  <c r="AX14" i="4"/>
  <c r="BI11" i="4"/>
  <c r="R35" i="4"/>
  <c r="AP23" i="4"/>
  <c r="AG91" i="4"/>
  <c r="O31" i="4"/>
  <c r="AL13" i="4"/>
  <c r="AC11" i="4"/>
  <c r="AU34" i="4"/>
  <c r="Z23" i="4"/>
  <c r="AW91" i="4"/>
  <c r="BA28" i="4"/>
  <c r="AI12" i="4"/>
  <c r="M11" i="4"/>
  <c r="Y12" i="4"/>
  <c r="AP28" i="4"/>
  <c r="BC23" i="4"/>
  <c r="S43" i="4"/>
  <c r="M30" i="4"/>
  <c r="BF19" i="4"/>
  <c r="V28" i="4"/>
  <c r="AP16" i="4"/>
  <c r="BF46" i="4"/>
  <c r="AA44" i="4"/>
  <c r="AT68" i="4"/>
  <c r="AL54" i="4"/>
  <c r="AW64" i="4"/>
  <c r="V89" i="4"/>
  <c r="BG80" i="4"/>
  <c r="AF79" i="4"/>
  <c r="AS88" i="4"/>
  <c r="C83" i="4"/>
  <c r="AI70" i="4"/>
  <c r="AE80" i="4"/>
  <c r="AH65" i="4"/>
  <c r="O88" i="4"/>
  <c r="AS84" i="4"/>
  <c r="BD52" i="4"/>
  <c r="AG65" i="4"/>
  <c r="BD73" i="4"/>
  <c r="L92" i="4"/>
  <c r="R51" i="4"/>
  <c r="BA75" i="4"/>
  <c r="BI88" i="4"/>
  <c r="R88" i="4"/>
  <c r="I59" i="4"/>
  <c r="AO63" i="4"/>
  <c r="AT83" i="4"/>
  <c r="AD76" i="4"/>
  <c r="BD85" i="4"/>
  <c r="T81" i="4"/>
  <c r="AD71" i="4"/>
  <c r="AM76" i="4"/>
  <c r="D71" i="4"/>
  <c r="AB82" i="4"/>
  <c r="AJ82" i="4"/>
  <c r="T68" i="4"/>
  <c r="AL77" i="4"/>
  <c r="AV70" i="4"/>
  <c r="C72" i="4"/>
  <c r="BH81" i="4"/>
  <c r="AP89" i="4"/>
  <c r="E61" i="4"/>
  <c r="I72" i="4"/>
  <c r="BD76" i="4"/>
  <c r="AJ71" i="4"/>
  <c r="N75" i="4"/>
  <c r="O81" i="4"/>
  <c r="BF88" i="4"/>
  <c r="R13" i="4"/>
  <c r="Q36" i="4"/>
  <c r="W10" i="4"/>
  <c r="BI83" i="4"/>
  <c r="AX10" i="4"/>
  <c r="Z28" i="4"/>
  <c r="T36" i="4"/>
  <c r="AK33" i="4"/>
  <c r="AX22" i="4"/>
  <c r="AM25" i="4"/>
  <c r="AA18" i="4"/>
  <c r="AO36" i="4"/>
  <c r="E47" i="4"/>
  <c r="BI20" i="4"/>
  <c r="S21" i="4"/>
  <c r="L18" i="4"/>
  <c r="U48" i="4"/>
  <c r="G32" i="4"/>
  <c r="AV40" i="4"/>
  <c r="AQ15" i="4"/>
  <c r="BC15" i="4"/>
  <c r="AJ13" i="4"/>
  <c r="E36" i="4"/>
  <c r="AC24" i="4"/>
  <c r="AD30" i="4"/>
  <c r="BE37" i="4"/>
  <c r="H16" i="4"/>
  <c r="C13" i="4"/>
  <c r="K28" i="4"/>
  <c r="AF41" i="4"/>
  <c r="AJ22" i="4"/>
  <c r="BC14" i="4"/>
  <c r="BC20" i="4"/>
  <c r="AO11" i="4"/>
  <c r="F31" i="4"/>
  <c r="G47" i="4"/>
  <c r="AF26" i="4"/>
  <c r="AY18" i="4"/>
  <c r="AK48" i="4"/>
  <c r="U10" i="4"/>
  <c r="AY30" i="4"/>
  <c r="AU46" i="4"/>
  <c r="P26" i="4"/>
  <c r="AI18" i="4"/>
  <c r="AK45" i="4"/>
  <c r="AD12" i="4"/>
  <c r="AI30" i="4"/>
  <c r="X46" i="4"/>
  <c r="S18" i="4"/>
  <c r="H12" i="4"/>
  <c r="AS16" i="4"/>
  <c r="T48" i="4"/>
  <c r="E45" i="4"/>
  <c r="E69" i="4"/>
  <c r="C77" i="4"/>
  <c r="AK51" i="4"/>
  <c r="BF83" i="4"/>
  <c r="S82" i="4"/>
  <c r="E75" i="4"/>
  <c r="AA75" i="4"/>
  <c r="AP85" i="4"/>
  <c r="BE67" i="4"/>
  <c r="AG75" i="4"/>
  <c r="AT69" i="4"/>
  <c r="AD82" i="4"/>
  <c r="BD82" i="4"/>
  <c r="Z58" i="4"/>
  <c r="AS69" i="4"/>
  <c r="W78" i="4"/>
  <c r="K84" i="4"/>
  <c r="AN70" i="4"/>
  <c r="AX71" i="4"/>
  <c r="N76" i="4"/>
  <c r="Q82" i="4"/>
  <c r="C69" i="4"/>
  <c r="S68" i="4"/>
  <c r="N57" i="4"/>
  <c r="D85" i="4"/>
  <c r="W92" i="4"/>
  <c r="AF85" i="4"/>
  <c r="BD51" i="4"/>
  <c r="N83" i="4"/>
  <c r="AN75" i="4"/>
  <c r="BD86" i="4"/>
  <c r="AV86" i="4"/>
  <c r="BB51" i="4"/>
  <c r="X72" i="4"/>
  <c r="W75" i="4"/>
  <c r="O76" i="4"/>
  <c r="AA86" i="4"/>
  <c r="Y83" i="4"/>
  <c r="AB73" i="4"/>
  <c r="AT54" i="4"/>
  <c r="AU63" i="4"/>
  <c r="K76" i="4"/>
  <c r="AP79" i="4"/>
  <c r="AQ85" i="4"/>
  <c r="BE82" i="4"/>
  <c r="AW41" i="4"/>
  <c r="AZ10" i="4"/>
  <c r="M83" i="4"/>
  <c r="AR88" i="4"/>
  <c r="C85" i="4"/>
  <c r="BG23" i="4"/>
  <c r="AX31" i="4"/>
  <c r="BA18" i="4"/>
  <c r="R27" i="4"/>
  <c r="Z17" i="4"/>
  <c r="AX48" i="4"/>
  <c r="W32" i="4"/>
  <c r="G41" i="4"/>
  <c r="BG15" i="4"/>
  <c r="J16" i="4"/>
  <c r="AZ13" i="4"/>
  <c r="Q42" i="4"/>
  <c r="BE28" i="4"/>
  <c r="M35" i="4"/>
  <c r="AL11" i="4"/>
  <c r="AX11" i="4"/>
  <c r="H10" i="4"/>
  <c r="AL31" i="4"/>
  <c r="AY47" i="4"/>
  <c r="C27" i="4"/>
  <c r="V19" i="4"/>
  <c r="AK10" i="4"/>
  <c r="AQ11" i="4"/>
  <c r="AR23" i="4"/>
  <c r="AU35" i="4"/>
  <c r="AU31" i="4"/>
  <c r="AL15" i="4"/>
  <c r="AJ17" i="4"/>
  <c r="BD27" i="4"/>
  <c r="I41" i="4"/>
  <c r="T22" i="4"/>
  <c r="AM14" i="4"/>
  <c r="AB20" i="4"/>
  <c r="BE11" i="4"/>
  <c r="AN27" i="4"/>
  <c r="AX40" i="4"/>
  <c r="D22" i="4"/>
  <c r="W14" i="4"/>
  <c r="AL19" i="4"/>
  <c r="L12" i="4"/>
  <c r="X27" i="4"/>
  <c r="AC40" i="4"/>
  <c r="AW21" i="4"/>
  <c r="G14" i="4"/>
  <c r="R19" i="4"/>
  <c r="AB12" i="4"/>
  <c r="AK12" i="4"/>
  <c r="AP26" i="4"/>
  <c r="AS50" i="4"/>
  <c r="BB43" i="4"/>
  <c r="AC18" i="4"/>
  <c r="M48" i="4"/>
  <c r="AE19" i="4"/>
  <c r="AP19" i="4"/>
  <c r="BH53" i="4"/>
  <c r="Z32" i="4"/>
  <c r="I26" i="4"/>
  <c r="V69" i="4"/>
  <c r="AO85" i="4"/>
  <c r="AD78" i="4"/>
  <c r="AJ86" i="4"/>
  <c r="BG92" i="4"/>
  <c r="AG79" i="4"/>
  <c r="BC79" i="4"/>
  <c r="BB89" i="4"/>
  <c r="Y66" i="4"/>
  <c r="AQ82" i="4"/>
  <c r="AK74" i="4"/>
  <c r="BF86" i="4"/>
  <c r="W87" i="4"/>
  <c r="I63" i="4"/>
  <c r="AF78" i="4"/>
  <c r="AO81" i="4"/>
  <c r="AM88" i="4"/>
  <c r="S51" i="4"/>
  <c r="I76" i="4"/>
  <c r="BI80" i="4"/>
  <c r="AC86" i="4"/>
  <c r="S54" i="4"/>
  <c r="BC72" i="4"/>
  <c r="D66" i="4"/>
  <c r="AR75" i="4"/>
  <c r="F84" i="4"/>
  <c r="AQ83" i="4"/>
  <c r="BE57" i="4"/>
  <c r="X76" i="4"/>
  <c r="G80" i="4"/>
  <c r="F85" i="4"/>
  <c r="BH92" i="4"/>
  <c r="BB57" i="4"/>
  <c r="AM86" i="4"/>
  <c r="AI79" i="4"/>
  <c r="H81" i="4"/>
  <c r="BC92" i="4"/>
  <c r="BA87" i="4"/>
  <c r="BF55" i="4"/>
  <c r="AS59" i="4"/>
  <c r="Y68" i="4"/>
  <c r="AS80" i="4"/>
  <c r="BH82" i="4"/>
  <c r="J92" i="4"/>
  <c r="X87" i="4"/>
  <c r="D10" i="4"/>
  <c r="Z82" i="4"/>
  <c r="BE87" i="4"/>
  <c r="T16" i="4"/>
  <c r="AH92" i="4"/>
  <c r="M49" i="4"/>
  <c r="G28" i="4"/>
  <c r="Y14" i="4"/>
  <c r="BB12" i="4"/>
  <c r="AU11" i="4"/>
  <c r="AM42" i="4"/>
  <c r="L29" i="4"/>
  <c r="AC35" i="4"/>
  <c r="BB11" i="4"/>
  <c r="E12" i="4"/>
  <c r="X10" i="4"/>
  <c r="X36" i="4"/>
  <c r="AS24" i="4"/>
  <c r="AT30" i="4"/>
  <c r="AS40" i="4"/>
  <c r="AN16" i="4"/>
  <c r="AI13" i="4"/>
  <c r="AA28" i="4"/>
  <c r="BA41" i="4"/>
  <c r="AZ22" i="4"/>
  <c r="J15" i="4"/>
  <c r="R21" i="4"/>
  <c r="I11" i="4"/>
  <c r="AF19" i="4"/>
  <c r="AI31" i="4"/>
  <c r="AQ14" i="4"/>
  <c r="AZ28" i="4"/>
  <c r="AG11" i="4"/>
  <c r="J11" i="4"/>
  <c r="AB23" i="4"/>
  <c r="AE35" i="4"/>
  <c r="AE91" i="4"/>
  <c r="V15" i="4"/>
  <c r="G18" i="4"/>
  <c r="L23" i="4"/>
  <c r="O35" i="4"/>
  <c r="W29" i="4"/>
  <c r="F15" i="4"/>
  <c r="AM18" i="4"/>
  <c r="BE22" i="4"/>
  <c r="BH34" i="4"/>
  <c r="AD26" i="4"/>
  <c r="AU10" i="4"/>
  <c r="AY14" i="4"/>
  <c r="J19" i="4"/>
  <c r="AZ12" i="4"/>
  <c r="AP17" i="4"/>
  <c r="BD25" i="4"/>
  <c r="BI21" i="4"/>
  <c r="AB77" i="4"/>
  <c r="BC82" i="4"/>
  <c r="AH73" i="4"/>
  <c r="K50" i="4"/>
  <c r="AZ87" i="4"/>
  <c r="AU70" i="4"/>
  <c r="AO74" i="4"/>
  <c r="BA83" i="4"/>
  <c r="Z50" i="4"/>
  <c r="AY75" i="4"/>
  <c r="BH76" i="4"/>
  <c r="AJ89" i="4"/>
  <c r="V81" i="4"/>
  <c r="AV67" i="4"/>
  <c r="AF52" i="4"/>
  <c r="H86" i="4"/>
  <c r="AX86" i="4"/>
  <c r="R57" i="4"/>
  <c r="AK80" i="4"/>
  <c r="M75" i="4"/>
  <c r="AO92" i="4"/>
  <c r="AU60" i="4"/>
  <c r="F77" i="4"/>
  <c r="P70" i="4"/>
  <c r="K80" i="4"/>
  <c r="AH88" i="4"/>
  <c r="J88" i="4"/>
  <c r="AT63" i="4"/>
  <c r="AD83" i="4"/>
  <c r="AY73" i="4"/>
  <c r="AH89" i="4"/>
  <c r="BG84" i="4"/>
  <c r="AR63" i="4"/>
  <c r="AN77" i="4"/>
  <c r="AI53" i="4"/>
  <c r="BI75" i="4"/>
  <c r="AL84" i="4"/>
  <c r="AZ81" i="4"/>
  <c r="AT61" i="4"/>
  <c r="AB64" i="4"/>
  <c r="BI72" i="4"/>
  <c r="V74" i="4"/>
  <c r="AA87" i="4"/>
  <c r="Y84" i="4"/>
  <c r="AM81" i="4"/>
  <c r="G81" i="4"/>
  <c r="I87" i="4"/>
  <c r="AH16" i="4"/>
  <c r="P20" i="4"/>
  <c r="AW23" i="4"/>
  <c r="BE42" i="4"/>
  <c r="AN23" i="4"/>
  <c r="J69" i="4"/>
  <c r="BD29" i="4"/>
  <c r="AQ36" i="4"/>
  <c r="BI24" i="4"/>
  <c r="Q31" i="4"/>
  <c r="AE43" i="4"/>
  <c r="AA17" i="4"/>
  <c r="AY13" i="4"/>
  <c r="BB31" i="4"/>
  <c r="O48" i="4"/>
  <c r="S27" i="4"/>
  <c r="AR19" i="4"/>
  <c r="N12" i="4"/>
  <c r="AF15" i="4"/>
  <c r="BH23" i="4"/>
  <c r="U36" i="4"/>
  <c r="BA33" i="4"/>
  <c r="E11" i="4"/>
  <c r="BB15" i="4"/>
  <c r="T17" i="4"/>
  <c r="F46" i="4"/>
  <c r="X28" i="4"/>
  <c r="Q38" i="4"/>
  <c r="R18" i="4"/>
  <c r="AD18" i="4"/>
  <c r="E17" i="4"/>
  <c r="H71" i="4"/>
  <c r="S31" i="4"/>
  <c r="AR12" i="4"/>
  <c r="AC27" i="4"/>
  <c r="Q11" i="4"/>
  <c r="Z11" i="4"/>
  <c r="BC59" i="4"/>
  <c r="C31" i="4"/>
  <c r="Y11" i="4"/>
  <c r="BH25" i="4"/>
  <c r="AP11" i="4"/>
  <c r="AN56" i="4"/>
  <c r="AV30" i="4"/>
  <c r="AN24" i="4"/>
  <c r="BF11" i="4"/>
  <c r="AH12" i="4"/>
  <c r="AP20" i="4"/>
  <c r="J22" i="4"/>
  <c r="BG43" i="4"/>
  <c r="AC14" i="4"/>
  <c r="M19" i="4"/>
  <c r="AB19" i="4"/>
  <c r="BH18" i="4"/>
  <c r="O59" i="4"/>
  <c r="BG29" i="4"/>
  <c r="L25" i="4"/>
  <c r="BD15" i="4"/>
  <c r="AD25" i="4"/>
  <c r="AK27" i="4"/>
  <c r="AU12" i="4"/>
  <c r="J33" i="4"/>
  <c r="BB42" i="4"/>
  <c r="BG19" i="4"/>
  <c r="BH21" i="4"/>
  <c r="AD29" i="4"/>
  <c r="BD13" i="4"/>
  <c r="BD18" i="4"/>
  <c r="V40" i="4"/>
  <c r="AD24" i="4"/>
  <c r="BF69" i="4"/>
  <c r="AI49" i="4"/>
  <c r="E79" i="4"/>
  <c r="BI48" i="4"/>
  <c r="D77" i="4"/>
  <c r="H69" i="4"/>
  <c r="N92" i="4"/>
  <c r="V75" i="4"/>
  <c r="H79" i="4"/>
  <c r="AI82" i="4"/>
  <c r="Q56" i="4"/>
  <c r="R80" i="4"/>
  <c r="Q72" i="4"/>
  <c r="S83" i="4"/>
  <c r="BG70" i="4"/>
  <c r="K82" i="4"/>
  <c r="AR56" i="4"/>
  <c r="AJ92" i="4"/>
  <c r="AW80" i="4"/>
  <c r="F63" i="4"/>
  <c r="Z61" i="4"/>
  <c r="Y79" i="4"/>
  <c r="V83" i="4"/>
  <c r="AH67" i="4"/>
  <c r="T76" i="4"/>
  <c r="AZ74" i="4"/>
  <c r="AC75" i="4"/>
  <c r="AS86" i="4"/>
  <c r="I82" i="4"/>
  <c r="AE71" i="4"/>
  <c r="BB67" i="4"/>
  <c r="T73" i="4"/>
  <c r="AW83" i="4"/>
  <c r="Z89" i="4"/>
  <c r="AW52" i="4"/>
  <c r="BF72" i="4"/>
  <c r="AU57" i="4"/>
  <c r="L80" i="4"/>
  <c r="E89" i="4"/>
  <c r="C86" i="4"/>
  <c r="AR68" i="4"/>
  <c r="F69" i="4"/>
  <c r="L77" i="4"/>
  <c r="AX78" i="4"/>
  <c r="Z81" i="4"/>
  <c r="BA88" i="4"/>
  <c r="AY85" i="4"/>
  <c r="V86" i="4"/>
  <c r="AI21" i="4"/>
  <c r="AV13" i="4"/>
  <c r="O14" i="4"/>
  <c r="S10" i="4"/>
  <c r="BI36" i="4"/>
  <c r="Y47" i="4"/>
  <c r="AA21" i="4"/>
  <c r="AU21" i="4"/>
  <c r="AB18" i="4"/>
  <c r="I32" i="4"/>
  <c r="AQ48" i="4"/>
  <c r="AI27" i="4"/>
  <c r="I20" i="4"/>
  <c r="P15" i="4"/>
  <c r="AI16" i="4"/>
  <c r="AQ28" i="4"/>
  <c r="L42" i="4"/>
  <c r="G23" i="4"/>
  <c r="Z15" i="4"/>
  <c r="AR21" i="4"/>
  <c r="AV19" i="4"/>
  <c r="AY31" i="4"/>
  <c r="AD15" i="4"/>
  <c r="BI30" i="4"/>
  <c r="AW11" i="4"/>
  <c r="AF40" i="4"/>
  <c r="BE23" i="4"/>
  <c r="AU19" i="4"/>
  <c r="BF13" i="4"/>
  <c r="I10" i="4"/>
  <c r="K25" i="4"/>
  <c r="AU45" i="4"/>
  <c r="H28" i="4"/>
  <c r="AR35" i="4"/>
  <c r="AU17" i="4"/>
  <c r="AQ17" i="4"/>
  <c r="U17" i="4"/>
  <c r="Y45" i="4"/>
  <c r="BA27" i="4"/>
  <c r="AL33" i="4"/>
  <c r="AE17" i="4"/>
  <c r="K17" i="4"/>
  <c r="AK17" i="4"/>
  <c r="C45" i="4"/>
  <c r="AF31" i="4"/>
  <c r="O17" i="4"/>
  <c r="X16" i="4"/>
  <c r="BA17" i="4"/>
  <c r="AL42" i="4"/>
  <c r="N43" i="4"/>
  <c r="M17" i="4"/>
  <c r="BB56" i="4"/>
  <c r="BF29" i="4"/>
  <c r="BF44" i="4"/>
  <c r="AD11" i="4"/>
  <c r="BF43" i="4"/>
  <c r="N80" i="4"/>
  <c r="AK52" i="4"/>
  <c r="AP81" i="4"/>
  <c r="J78" i="4"/>
  <c r="E83" i="4"/>
  <c r="M79" i="4"/>
  <c r="Y88" i="4"/>
  <c r="AX79" i="4"/>
  <c r="Z74" i="4"/>
  <c r="AU86" i="4"/>
  <c r="E62" i="4"/>
  <c r="AV79" i="4"/>
  <c r="AC76" i="4"/>
  <c r="AE87" i="4"/>
  <c r="R68" i="4"/>
  <c r="AW75" i="4"/>
  <c r="Q70" i="4"/>
  <c r="AT82" i="4"/>
  <c r="BI84" i="4"/>
  <c r="BD69" i="4"/>
  <c r="AW65" i="4"/>
  <c r="AN65" i="4"/>
  <c r="AX87" i="4"/>
  <c r="Q51" i="4"/>
  <c r="AF80" i="4"/>
  <c r="C79" i="4"/>
  <c r="AO79" i="4"/>
  <c r="BE92" i="4"/>
  <c r="AK86" i="4"/>
  <c r="N54" i="4"/>
  <c r="AC72" i="4"/>
  <c r="AF77" i="4"/>
  <c r="BI87" i="4"/>
  <c r="I83" i="4"/>
  <c r="BB58" i="4"/>
  <c r="I77" i="4"/>
  <c r="N62" i="4"/>
  <c r="AA66" i="4"/>
  <c r="D83" i="4"/>
  <c r="O92" i="4"/>
  <c r="K52" i="4"/>
  <c r="AP73" i="4"/>
  <c r="AX53" i="4"/>
  <c r="AZ73" i="4"/>
  <c r="AL85" i="4"/>
  <c r="G83" i="4"/>
  <c r="R92" i="4"/>
  <c r="AH13" i="4"/>
  <c r="C47" i="4"/>
  <c r="BC10" i="4"/>
  <c r="P84" i="4"/>
  <c r="O49" i="4"/>
  <c r="AM32" i="4"/>
  <c r="AC41" i="4"/>
  <c r="N16" i="4"/>
  <c r="Z16" i="4"/>
  <c r="P14" i="4"/>
  <c r="BG28" i="4"/>
  <c r="AI42" i="4"/>
  <c r="W23" i="4"/>
  <c r="AP15" i="4"/>
  <c r="V22" i="4"/>
  <c r="O24" i="4"/>
  <c r="AN36" i="4"/>
  <c r="BG35" i="4"/>
  <c r="U11" i="4"/>
  <c r="I16" i="4"/>
  <c r="AW16" i="4"/>
  <c r="AB46" i="4"/>
  <c r="AN28" i="4"/>
  <c r="F41" i="4"/>
  <c r="AH18" i="4"/>
  <c r="AK19" i="4"/>
  <c r="AU22" i="4"/>
  <c r="AT34" i="4"/>
  <c r="W46" i="4"/>
  <c r="AC15" i="4"/>
  <c r="AD10" i="4"/>
  <c r="AT18" i="4"/>
  <c r="AS14" i="4"/>
  <c r="J40" i="4"/>
  <c r="AO23" i="4"/>
  <c r="Y19" i="4"/>
  <c r="AP13" i="4"/>
  <c r="W47" i="4"/>
  <c r="AE26" i="4"/>
  <c r="AW39" i="4"/>
  <c r="BE69" i="4"/>
  <c r="I19" i="4"/>
  <c r="Z13" i="4"/>
  <c r="J21" i="4"/>
  <c r="BI27" i="4"/>
  <c r="AC39" i="4"/>
  <c r="K64" i="4"/>
  <c r="BB18" i="4"/>
  <c r="J13" i="4"/>
  <c r="F17" i="4"/>
  <c r="X29" i="4"/>
  <c r="F28" i="4"/>
  <c r="AX20" i="4"/>
  <c r="J42" i="4"/>
  <c r="AP43" i="4"/>
  <c r="BB28" i="4"/>
  <c r="M27" i="4"/>
  <c r="Z19" i="4"/>
  <c r="AH56" i="4"/>
  <c r="BH20" i="4"/>
  <c r="AO29" i="4"/>
  <c r="AR29" i="4"/>
  <c r="BD32" i="4"/>
  <c r="AD39" i="4"/>
  <c r="G17" i="4"/>
  <c r="G63" i="4"/>
  <c r="BG33" i="4"/>
  <c r="AP14" i="4"/>
  <c r="BC17" i="4"/>
  <c r="AX12" i="4"/>
  <c r="BB33" i="4"/>
  <c r="U56" i="4"/>
  <c r="AQ29" i="4"/>
  <c r="AD20" i="4"/>
  <c r="BH65" i="4"/>
  <c r="AE55" i="4"/>
  <c r="H89" i="4"/>
  <c r="BC67" i="4"/>
  <c r="AF92" i="4"/>
  <c r="S75" i="4"/>
  <c r="AD89" i="4"/>
  <c r="AY64" i="4"/>
  <c r="T69" i="4"/>
  <c r="Q81" i="4"/>
  <c r="G69" i="4"/>
  <c r="U75" i="4"/>
  <c r="BA80" i="4"/>
  <c r="BF85" i="4"/>
  <c r="AO53" i="4"/>
  <c r="BI79" i="4"/>
  <c r="BA74" i="4"/>
  <c r="M87" i="4"/>
  <c r="AM87" i="4"/>
  <c r="Y63" i="4"/>
  <c r="BI69" i="4"/>
  <c r="G70" i="4"/>
  <c r="D82" i="4"/>
  <c r="P57" i="4"/>
  <c r="H77" i="4"/>
  <c r="C53" i="4"/>
  <c r="W70" i="4"/>
  <c r="BD84" i="4"/>
  <c r="F60" i="4"/>
  <c r="M59" i="4"/>
  <c r="BF87" i="4"/>
  <c r="AH72" i="4"/>
  <c r="AR81" i="4"/>
  <c r="AJ81" i="4"/>
  <c r="BC64" i="4"/>
  <c r="AA72" i="4"/>
  <c r="BA66" i="4"/>
  <c r="BC70" i="4"/>
  <c r="P87" i="4"/>
  <c r="N84" i="4"/>
  <c r="M58" i="4"/>
  <c r="BB77" i="4"/>
  <c r="Q58" i="4"/>
  <c r="C78" i="4"/>
  <c r="E92" i="4"/>
  <c r="S87" i="4"/>
  <c r="C16" i="4"/>
  <c r="Q20" i="4"/>
  <c r="BB10" i="4"/>
  <c r="AC83" i="4"/>
  <c r="BH88" i="4"/>
  <c r="BG42" i="4"/>
  <c r="AB29" i="4"/>
  <c r="AS35" i="4"/>
  <c r="I12" i="4"/>
  <c r="U12" i="4"/>
  <c r="AN10" i="4"/>
  <c r="AE24" i="4"/>
  <c r="BG36" i="4"/>
  <c r="AM38" i="4"/>
  <c r="AK11" i="4"/>
  <c r="Y16" i="4"/>
  <c r="AG16" i="4"/>
  <c r="C20" i="4"/>
  <c r="F32" i="4"/>
  <c r="Q16" i="4"/>
  <c r="F33" i="4"/>
  <c r="D12" i="4"/>
  <c r="AZ40" i="4"/>
  <c r="L24" i="4"/>
  <c r="M20" i="4"/>
  <c r="F14" i="4"/>
  <c r="AA11" i="4"/>
  <c r="AH30" i="4"/>
  <c r="AW40" i="4"/>
  <c r="AN15" i="4"/>
  <c r="AH44" i="4"/>
  <c r="AD34" i="4"/>
  <c r="C46" i="4"/>
  <c r="M15" i="4"/>
  <c r="N10" i="4"/>
  <c r="BG17" i="4"/>
  <c r="V17" i="4"/>
  <c r="N34" i="4"/>
  <c r="AP45" i="4"/>
  <c r="BF14" i="4"/>
  <c r="BD16" i="4"/>
  <c r="H34" i="4"/>
  <c r="T45" i="4"/>
  <c r="BG25" i="4"/>
  <c r="AK15" i="4"/>
  <c r="AG42" i="4"/>
  <c r="J24" i="4"/>
  <c r="AM43" i="4"/>
  <c r="M18" i="4"/>
  <c r="AT19" i="4"/>
  <c r="BH38" i="4"/>
  <c r="H29" i="4"/>
  <c r="BF22" i="4"/>
  <c r="L34" i="4"/>
  <c r="X40" i="4"/>
  <c r="AI55" i="4"/>
  <c r="C62" i="4"/>
  <c r="AJ78" i="4"/>
  <c r="AG49" i="4"/>
  <c r="BF68" i="4"/>
  <c r="J67" i="4"/>
  <c r="M69" i="4"/>
  <c r="X73" i="4"/>
  <c r="AN83" i="4"/>
  <c r="E63" i="4"/>
  <c r="AW79" i="4"/>
  <c r="AQ75" i="4"/>
  <c r="I92" i="4"/>
  <c r="AD59" i="4"/>
  <c r="BC86" i="4"/>
  <c r="T79" i="4"/>
  <c r="BE80" i="4"/>
  <c r="AL81" i="4"/>
  <c r="C68" i="4"/>
  <c r="AV52" i="4"/>
  <c r="K74" i="4"/>
  <c r="P86" i="4"/>
  <c r="AJ51" i="4"/>
  <c r="Z72" i="4"/>
  <c r="O57" i="4"/>
  <c r="AA74" i="4"/>
  <c r="W89" i="4"/>
  <c r="L70" i="4"/>
  <c r="BE63" i="4"/>
  <c r="AD57" i="4"/>
  <c r="AT76" i="4"/>
  <c r="K86" i="4"/>
  <c r="AV85" i="4"/>
  <c r="BD71" i="4"/>
  <c r="BC76" i="4"/>
  <c r="T71" i="4"/>
  <c r="BG74" i="4"/>
  <c r="BH80" i="4"/>
  <c r="AP88" i="4"/>
  <c r="G64" i="4"/>
  <c r="AN72" i="4"/>
  <c r="AC62" i="4"/>
  <c r="E73" i="4"/>
  <c r="T84" i="4"/>
  <c r="R81" i="4"/>
  <c r="P13" i="4"/>
  <c r="T10" i="4"/>
  <c r="AP82" i="4"/>
  <c r="L88" i="4"/>
  <c r="AJ16" i="4"/>
  <c r="X37" i="4"/>
  <c r="P25" i="4"/>
  <c r="AG31" i="4"/>
  <c r="T46" i="4"/>
  <c r="N18" i="4"/>
  <c r="AE14" i="4"/>
  <c r="S20" i="4"/>
  <c r="V32" i="4"/>
  <c r="D17" i="4"/>
  <c r="L35" i="4"/>
  <c r="T12" i="4"/>
  <c r="AX46" i="4"/>
  <c r="BD28" i="4"/>
  <c r="BC43" i="4"/>
  <c r="AX18" i="4"/>
  <c r="Z20" i="4"/>
  <c r="AU15" i="4"/>
  <c r="Q35" i="4"/>
  <c r="AS46" i="4"/>
  <c r="AS15" i="4"/>
  <c r="AT10" i="4"/>
  <c r="BI19" i="4"/>
  <c r="AY22" i="4"/>
  <c r="W27" i="4"/>
  <c r="BG34" i="4"/>
  <c r="AS27" i="4"/>
  <c r="K11" i="4"/>
  <c r="O21" i="4"/>
  <c r="BB23" i="4"/>
  <c r="R30" i="4"/>
  <c r="AA40" i="4"/>
  <c r="H15" i="4"/>
  <c r="AV15" i="4"/>
  <c r="W17" i="4"/>
  <c r="BA91" i="4"/>
  <c r="E40" i="4"/>
  <c r="R10" i="4"/>
  <c r="AK14" i="4"/>
  <c r="AQ55" i="4"/>
  <c r="AM17" i="4"/>
  <c r="AK91" i="4"/>
  <c r="AT39" i="4"/>
  <c r="W11" i="4"/>
  <c r="E14" i="4"/>
  <c r="J48" i="4"/>
  <c r="E28" i="4"/>
  <c r="P42" i="4"/>
  <c r="Q18" i="4"/>
  <c r="BC47" i="4"/>
  <c r="AL43" i="4"/>
  <c r="BB32" i="4"/>
  <c r="M16" i="4"/>
  <c r="O19" i="4"/>
  <c r="Z45" i="4"/>
  <c r="BH35" i="4"/>
  <c r="C29" i="4"/>
  <c r="L30" i="4"/>
  <c r="BF33" i="4"/>
  <c r="BD12" i="4"/>
  <c r="AD13" i="4"/>
  <c r="W25" i="4"/>
  <c r="K34" i="4"/>
  <c r="AU26" i="4"/>
  <c r="AV47" i="4"/>
  <c r="R54" i="4"/>
  <c r="V45" i="4"/>
  <c r="BD36" i="4"/>
  <c r="AG62" i="4"/>
  <c r="Z62" i="4"/>
  <c r="AN78" i="4"/>
  <c r="AI89" i="4"/>
  <c r="BI67" i="4"/>
  <c r="AS51" i="4"/>
  <c r="J50" i="4"/>
  <c r="AW73" i="4"/>
  <c r="AZ77" i="4"/>
  <c r="G88" i="4"/>
  <c r="BC69" i="4"/>
  <c r="AL75" i="4"/>
  <c r="X79" i="4"/>
  <c r="H84" i="4"/>
  <c r="AV66" i="4"/>
  <c r="F76" i="4"/>
  <c r="C73" i="4"/>
  <c r="AZ89" i="4"/>
  <c r="E86" i="4"/>
  <c r="AM72" i="4"/>
  <c r="BH56" i="4"/>
  <c r="X86" i="4"/>
  <c r="AB92" i="4"/>
  <c r="N58" i="4"/>
  <c r="AL76" i="4"/>
  <c r="U66" i="4"/>
  <c r="BC78" i="4"/>
  <c r="AL83" i="4"/>
  <c r="R55" i="4"/>
  <c r="J73" i="4"/>
  <c r="BF61" i="4"/>
  <c r="P89" i="4"/>
  <c r="V84" i="4"/>
  <c r="BH89" i="4"/>
  <c r="M52" i="4"/>
  <c r="Z87" i="4"/>
  <c r="BD75" i="4"/>
  <c r="Z79" i="4"/>
  <c r="AA85" i="4"/>
  <c r="AO82" i="4"/>
  <c r="BE73" i="4"/>
  <c r="G77" i="4"/>
  <c r="AZ66" i="4"/>
  <c r="AG77" i="4"/>
  <c r="AF88" i="4"/>
  <c r="AD85" i="4"/>
  <c r="O15" i="4"/>
  <c r="BC81" i="4"/>
  <c r="Y87" i="4"/>
  <c r="AX16" i="4"/>
  <c r="P12" i="4"/>
  <c r="Y32" i="4"/>
  <c r="K49" i="4"/>
  <c r="AY27" i="4"/>
  <c r="AG20" i="4"/>
  <c r="Y18" i="4"/>
  <c r="I18" i="4"/>
  <c r="I47" i="4"/>
  <c r="K29" i="4"/>
  <c r="AO46" i="4"/>
  <c r="E19" i="4"/>
  <c r="P21" i="4"/>
  <c r="AE15" i="4"/>
  <c r="M41" i="4"/>
  <c r="AB24" i="4"/>
  <c r="AN20" i="4"/>
  <c r="V14" i="4"/>
  <c r="Z10" i="4"/>
  <c r="C22" i="4"/>
  <c r="AX30" i="4"/>
  <c r="H41" i="4"/>
  <c r="K16" i="4"/>
  <c r="AO10" i="4"/>
  <c r="BE19" i="4"/>
  <c r="BD22" i="4"/>
  <c r="AE30" i="4"/>
  <c r="AX17" i="4"/>
  <c r="AE20" i="4"/>
  <c r="W16" i="4"/>
  <c r="AU20" i="4"/>
  <c r="G27" i="4"/>
  <c r="AQ34" i="4"/>
  <c r="O26" i="4"/>
  <c r="AW20" i="4"/>
  <c r="AZ26" i="4"/>
  <c r="AA34" i="4"/>
  <c r="BD24" i="4"/>
  <c r="E10" i="4"/>
  <c r="Y20" i="4"/>
  <c r="AT26" i="4"/>
  <c r="AJ26" i="4"/>
  <c r="AG23" i="4"/>
  <c r="E49" i="4"/>
  <c r="BH19" i="4"/>
  <c r="AG51" i="4"/>
  <c r="E41" i="4"/>
  <c r="L43" i="4"/>
  <c r="BB17" i="4"/>
  <c r="AA19" i="4"/>
  <c r="BI29" i="4"/>
  <c r="AN66" i="4"/>
  <c r="AG60" i="4"/>
  <c r="AA77" i="4"/>
  <c r="AW86" i="4"/>
  <c r="O79" i="4"/>
  <c r="AM79" i="4"/>
  <c r="AS68" i="4"/>
  <c r="BI77" i="4"/>
  <c r="AK85" i="4"/>
  <c r="AY81" i="4"/>
  <c r="AB50" i="4"/>
  <c r="E80" i="4"/>
  <c r="AP74" i="4"/>
  <c r="R87" i="4"/>
  <c r="Y62" i="4"/>
  <c r="AH80" i="4"/>
  <c r="O77" i="4"/>
  <c r="AI83" i="4"/>
  <c r="AG92" i="4"/>
  <c r="W86" i="4"/>
  <c r="AA61" i="4"/>
  <c r="AZ92" i="4"/>
  <c r="AA84" i="4"/>
  <c r="H64" i="4"/>
  <c r="J87" i="4"/>
  <c r="AW70" i="4"/>
  <c r="L82" i="4"/>
  <c r="E88" i="4"/>
  <c r="F61" i="4"/>
  <c r="V77" i="4"/>
  <c r="T66" i="4"/>
  <c r="BH75" i="4"/>
  <c r="AX88" i="4"/>
  <c r="BG83" i="4"/>
  <c r="O58" i="4"/>
  <c r="AN76" i="4"/>
  <c r="W80" i="4"/>
  <c r="AR82" i="4"/>
  <c r="BC89" i="4"/>
  <c r="H87" i="4"/>
  <c r="F53" i="4"/>
  <c r="AY92" i="4"/>
  <c r="C71" i="4"/>
  <c r="S72" i="4"/>
  <c r="O82" i="4"/>
  <c r="BF89" i="4"/>
  <c r="AW92" i="4"/>
  <c r="AL86" i="4"/>
  <c r="AI44" i="4"/>
  <c r="AV31" i="4"/>
  <c r="AF84" i="4"/>
  <c r="N29" i="4"/>
  <c r="BD42" i="4"/>
  <c r="AM23" i="4"/>
  <c r="BF15" i="4"/>
  <c r="F23" i="4"/>
  <c r="AI41" i="4"/>
  <c r="AR24" i="4"/>
  <c r="C21" i="4"/>
  <c r="AL14" i="4"/>
  <c r="BF10" i="4"/>
  <c r="AF21" i="4"/>
  <c r="AG35" i="4"/>
  <c r="F47" i="4"/>
  <c r="BI15" i="4"/>
  <c r="AQ21" i="4"/>
  <c r="AT14" i="4"/>
  <c r="AM27" i="4"/>
  <c r="N35" i="4"/>
  <c r="G29" i="4"/>
  <c r="BI14" i="4"/>
  <c r="AP21" i="4"/>
  <c r="AR28" i="4"/>
  <c r="AB47" i="4"/>
  <c r="D27" i="4"/>
  <c r="AC13" i="4"/>
  <c r="AY11" i="4"/>
  <c r="AV41" i="4"/>
  <c r="AM31" i="4"/>
  <c r="AN22" i="4"/>
  <c r="O30" i="4"/>
  <c r="AH17" i="4"/>
  <c r="AO19" i="4"/>
  <c r="G16" i="4"/>
  <c r="X22" i="4"/>
  <c r="AX91" i="4"/>
  <c r="R17" i="4"/>
  <c r="D19" i="4"/>
  <c r="AZ15" i="4"/>
  <c r="BB22" i="4"/>
  <c r="H22" i="4"/>
  <c r="AH91" i="4"/>
  <c r="AU16" i="4"/>
  <c r="AG18" i="4"/>
  <c r="T15" i="4"/>
  <c r="AY25" i="4"/>
  <c r="T51" i="4"/>
  <c r="AY41" i="4"/>
  <c r="M10" i="4"/>
  <c r="T43" i="4"/>
  <c r="O20" i="4"/>
  <c r="R44" i="4"/>
  <c r="AC19" i="4"/>
  <c r="U45" i="4"/>
  <c r="V23" i="4"/>
  <c r="AP29" i="4"/>
  <c r="L11" i="4"/>
  <c r="BF24" i="4"/>
  <c r="BD17" i="4"/>
  <c r="AD16" i="4"/>
  <c r="J70" i="4"/>
  <c r="AP91" i="4"/>
  <c r="O72" i="4"/>
  <c r="AK70" i="4"/>
  <c r="AH74" i="4"/>
  <c r="J74" i="4"/>
  <c r="R56" i="4"/>
  <c r="BI51" i="4"/>
  <c r="D92" i="4"/>
  <c r="R86" i="4"/>
  <c r="AA62" i="4"/>
  <c r="AA56" i="4"/>
  <c r="BB78" i="4"/>
  <c r="AG81" i="4"/>
  <c r="AE69" i="4"/>
  <c r="AK75" i="4"/>
  <c r="AW84" i="4"/>
  <c r="AU87" i="4"/>
  <c r="U77" i="4"/>
  <c r="D76" i="4"/>
  <c r="E66" i="4"/>
  <c r="AI84" i="4"/>
  <c r="BC88" i="4"/>
  <c r="F71" i="4"/>
  <c r="AI80" i="4"/>
  <c r="X75" i="4"/>
  <c r="AN86" i="4"/>
  <c r="T82" i="4"/>
  <c r="AI51" i="4"/>
  <c r="H72" i="4"/>
  <c r="AF70" i="4"/>
  <c r="AS75" i="4"/>
  <c r="AW82" i="4"/>
  <c r="Z88" i="4"/>
  <c r="I64" i="4"/>
  <c r="I68" i="4"/>
  <c r="F74" i="4"/>
  <c r="K87" i="4"/>
  <c r="I84" i="4"/>
  <c r="W81" i="4"/>
  <c r="L59" i="4"/>
  <c r="BD77" i="4"/>
  <c r="AM75" i="4"/>
  <c r="AE76" i="4"/>
  <c r="AQ86" i="4"/>
  <c r="AO83" i="4"/>
  <c r="S85" i="4"/>
  <c r="AX13" i="4"/>
  <c r="X47" i="4"/>
  <c r="O44" i="4"/>
  <c r="O89" i="4"/>
  <c r="AU24" i="4"/>
  <c r="T37" i="4"/>
  <c r="Y41" i="4"/>
  <c r="BA11" i="4"/>
  <c r="AO16" i="4"/>
  <c r="AW35" i="4"/>
  <c r="Z47" i="4"/>
  <c r="P16" i="4"/>
  <c r="AQ25" i="4"/>
  <c r="Z41" i="4"/>
  <c r="E31" i="4"/>
  <c r="AD41" i="4"/>
  <c r="X11" i="4"/>
  <c r="AQ16" i="4"/>
  <c r="G22" i="4"/>
  <c r="K23" i="4"/>
  <c r="AU30" i="4"/>
  <c r="E18" i="4"/>
  <c r="T21" i="4"/>
  <c r="AM16" i="4"/>
  <c r="AF24" i="4"/>
  <c r="AG41" i="4"/>
  <c r="AK22" i="4"/>
  <c r="AT40" i="4"/>
  <c r="AZ42" i="4"/>
  <c r="H24" i="4"/>
  <c r="AB28" i="4"/>
  <c r="H47" i="4"/>
  <c r="AW26" i="4"/>
  <c r="M13" i="4"/>
  <c r="AI11" i="4"/>
  <c r="AL17" i="4"/>
  <c r="AJ21" i="4"/>
  <c r="AV46" i="4"/>
  <c r="AG26" i="4"/>
  <c r="BF12" i="4"/>
  <c r="S11" i="4"/>
  <c r="Q13" i="4"/>
  <c r="BE27" i="4"/>
  <c r="Y46" i="4"/>
  <c r="Q26" i="4"/>
  <c r="AP12" i="4"/>
  <c r="U53" i="4"/>
  <c r="R25" i="4"/>
  <c r="BI37" i="4"/>
  <c r="AK23" i="4"/>
  <c r="J10" i="4"/>
  <c r="P43" i="4"/>
  <c r="O36" i="4"/>
  <c r="R26" i="4"/>
  <c r="AQ19" i="4"/>
  <c r="R45" i="4"/>
  <c r="V13" i="4"/>
  <c r="Y29" i="4"/>
  <c r="L16" i="4"/>
  <c r="BF18" i="4"/>
  <c r="S14" i="4"/>
  <c r="H62" i="4"/>
  <c r="D81" i="4"/>
  <c r="AK88" i="4"/>
  <c r="AK37" i="4"/>
  <c r="T27" i="4"/>
  <c r="BI23" i="4"/>
  <c r="F10" i="4"/>
  <c r="BH17" i="4"/>
  <c r="BD34" i="4"/>
  <c r="R65" i="4"/>
  <c r="AL51" i="4"/>
  <c r="AI85" i="4"/>
  <c r="AJ12" i="4"/>
  <c r="AS13" i="4"/>
  <c r="AY40" i="4"/>
  <c r="AJ43" i="4"/>
  <c r="BH11" i="4"/>
  <c r="AV83" i="4"/>
  <c r="H76" i="4"/>
  <c r="T65" i="4"/>
  <c r="BH14" i="4"/>
  <c r="F12" i="4"/>
  <c r="E22" i="4"/>
  <c r="BH43" i="4"/>
  <c r="V91" i="4"/>
  <c r="S44" i="4"/>
  <c r="AD92" i="4"/>
  <c r="AZ79" i="4"/>
  <c r="M73" i="4"/>
  <c r="U31" i="4"/>
  <c r="BE10" i="4"/>
  <c r="AB35" i="4"/>
  <c r="O43" i="4"/>
  <c r="BE64" i="4"/>
  <c r="S12" i="4"/>
  <c r="I69" i="4"/>
  <c r="AM80" i="4"/>
  <c r="AY79" i="4"/>
  <c r="AZ41" i="4"/>
  <c r="T20" i="4"/>
  <c r="N37" i="4"/>
  <c r="AC17" i="4"/>
  <c r="AG64" i="4"/>
  <c r="S32" i="4"/>
  <c r="BC60" i="4"/>
  <c r="AF86" i="4"/>
  <c r="T85" i="4"/>
  <c r="BD11" i="4"/>
  <c r="AV35" i="4"/>
  <c r="O22" i="4"/>
  <c r="AC16" i="4"/>
  <c r="AH59" i="4"/>
  <c r="S16" i="4"/>
  <c r="AO55" i="4"/>
  <c r="AM29" i="4"/>
  <c r="Q19" i="4"/>
  <c r="AU88" i="4"/>
  <c r="AZ17" i="4"/>
  <c r="AS49" i="4"/>
  <c r="AJ69" i="4"/>
  <c r="AI57" i="4"/>
  <c r="AP80" i="4"/>
  <c r="BG16" i="4"/>
  <c r="AO45" i="4"/>
  <c r="AS23" i="4"/>
  <c r="K48" i="4"/>
  <c r="AS29" i="4"/>
  <c r="AS85" i="4"/>
  <c r="AJ76" i="4"/>
  <c r="H88" i="4"/>
  <c r="AE11" i="4"/>
  <c r="AS19" i="4"/>
  <c r="AD40" i="4"/>
  <c r="L48" i="4"/>
  <c r="M29" i="4"/>
  <c r="Y92" i="4"/>
  <c r="O91" i="4"/>
  <c r="AK21" i="4"/>
  <c r="AB60" i="4"/>
  <c r="U22" i="4"/>
  <c r="X19" i="4"/>
  <c r="P80" i="4"/>
  <c r="AI20" i="4"/>
  <c r="BF37" i="4"/>
  <c r="H19" i="4"/>
  <c r="AH78" i="4"/>
  <c r="C40" i="4"/>
  <c r="BF20" i="4"/>
  <c r="J81" i="4"/>
  <c r="BC22" i="4"/>
  <c r="BF17" i="4"/>
  <c r="BI50" i="4"/>
  <c r="G75" i="4"/>
  <c r="AX92" i="4"/>
  <c r="N14" i="4"/>
  <c r="AM19" i="4"/>
  <c r="AH69" i="4"/>
  <c r="M43" i="4"/>
  <c r="AT29" i="4"/>
  <c r="D80" i="4"/>
  <c r="BE79" i="4"/>
  <c r="Q15" i="4"/>
  <c r="BC27" i="4"/>
  <c r="Y17" i="4"/>
  <c r="V33" i="4"/>
  <c r="R15" i="4"/>
  <c r="BH29" i="4"/>
  <c r="AG34" i="4"/>
  <c r="BG75" i="4"/>
  <c r="BI86" i="4"/>
  <c r="BA10" i="4"/>
  <c r="AD35" i="4"/>
  <c r="P24" i="4"/>
  <c r="BE34" i="4"/>
  <c r="T19" i="4"/>
  <c r="L10" i="4"/>
  <c r="AB26" i="4"/>
  <c r="Y82" i="4"/>
  <c r="AS83" i="4"/>
  <c r="J41" i="4"/>
  <c r="K19" i="4"/>
  <c r="AT75" i="4"/>
  <c r="BE71" i="4"/>
  <c r="U16" i="4"/>
  <c r="AY16" i="4"/>
  <c r="AF25" i="4"/>
  <c r="L14" i="4"/>
  <c r="BE70" i="4"/>
  <c r="AS72" i="4"/>
  <c r="R22" i="4"/>
  <c r="BI35" i="4"/>
  <c r="L17" i="4"/>
  <c r="AG70" i="4"/>
  <c r="AL32" i="4"/>
  <c r="Y23" i="4"/>
  <c r="AP64" i="4"/>
  <c r="BA47" i="4"/>
  <c r="D45" i="4"/>
  <c r="AE9" i="5"/>
  <c r="A80" i="5"/>
  <c r="A18" i="5"/>
  <c r="AX9" i="5"/>
  <c r="A58" i="5"/>
  <c r="A27" i="5"/>
  <c r="A31" i="5"/>
  <c r="A89" i="5"/>
  <c r="B61" i="5"/>
  <c r="BE9" i="5"/>
  <c r="B79" i="5"/>
  <c r="B16" i="5"/>
  <c r="A77" i="5"/>
  <c r="B44" i="5"/>
  <c r="BG9" i="5"/>
  <c r="A56" i="5"/>
  <c r="BI9" i="5"/>
  <c r="AV9" i="5"/>
  <c r="B55" i="5"/>
  <c r="B42" i="5"/>
  <c r="AZ9" i="5"/>
  <c r="A69" i="5"/>
  <c r="B57" i="5"/>
  <c r="B75" i="5"/>
  <c r="AL9" i="5"/>
  <c r="B56" i="5"/>
  <c r="B40" i="5"/>
  <c r="A43" i="5"/>
  <c r="A48" i="5"/>
  <c r="AC9" i="5"/>
  <c r="A82" i="5"/>
  <c r="B62" i="5"/>
  <c r="E9" i="5"/>
  <c r="B19" i="5"/>
  <c r="A64" i="5"/>
  <c r="A34" i="5"/>
  <c r="A59" i="5"/>
  <c r="B22" i="5"/>
  <c r="B48" i="5"/>
  <c r="B28" i="5"/>
  <c r="D9" i="5"/>
  <c r="B80" i="5"/>
  <c r="A40" i="5"/>
  <c r="B25" i="5"/>
  <c r="B88" i="5"/>
  <c r="B81" i="5"/>
  <c r="A39" i="5"/>
  <c r="B24" i="5"/>
  <c r="AD9" i="5"/>
  <c r="A66" i="5"/>
  <c r="A30" i="5"/>
  <c r="A84" i="5"/>
  <c r="B85" i="5"/>
  <c r="A45" i="5"/>
  <c r="A52" i="5"/>
  <c r="B71" i="5"/>
  <c r="A53" i="5"/>
  <c r="Y9" i="5"/>
  <c r="B58" i="5"/>
  <c r="B69" i="5"/>
  <c r="B30" i="5"/>
  <c r="AT9" i="5"/>
  <c r="L9" i="5"/>
  <c r="A62" i="5"/>
  <c r="B37" i="5"/>
  <c r="B82" i="5"/>
  <c r="A71" i="5"/>
  <c r="B36" i="5"/>
  <c r="A23" i="5"/>
  <c r="A54" i="5"/>
  <c r="B33" i="5"/>
  <c r="B60" i="5"/>
  <c r="A60" i="5"/>
  <c r="B46" i="5"/>
  <c r="BH9" i="5"/>
  <c r="W9" i="5"/>
  <c r="B45" i="5"/>
  <c r="A12" i="5"/>
  <c r="A68" i="5"/>
  <c r="A26" i="5"/>
  <c r="B78" i="5"/>
  <c r="A32" i="5"/>
  <c r="AU9" i="5"/>
  <c r="A8" i="5"/>
  <c r="B67" i="5"/>
  <c r="B38" i="5"/>
  <c r="B72" i="5"/>
  <c r="A67" i="5"/>
  <c r="BA9" i="5"/>
  <c r="AM9" i="5"/>
  <c r="X9" i="5"/>
  <c r="B41" i="5"/>
  <c r="A24" i="5"/>
  <c r="A50" i="5"/>
  <c r="B53" i="5"/>
  <c r="A92" i="5"/>
  <c r="B52" i="5"/>
  <c r="AC56" i="5"/>
  <c r="D38" i="5"/>
  <c r="AC41" i="5"/>
  <c r="AE62" i="5"/>
  <c r="BI71" i="5"/>
  <c r="Y19" i="5"/>
  <c r="BG36" i="5"/>
  <c r="BE45" i="5"/>
  <c r="E25" i="5"/>
  <c r="AL24" i="5"/>
  <c r="BI24" i="5"/>
  <c r="AX42" i="5"/>
  <c r="AV37" i="5"/>
  <c r="AL37" i="5"/>
  <c r="AL30" i="5"/>
  <c r="Y25" i="5"/>
  <c r="W24" i="5"/>
  <c r="BG38" i="5"/>
  <c r="BE48" i="5"/>
  <c r="AD67" i="5"/>
  <c r="A86" i="5"/>
  <c r="B51" i="5"/>
  <c r="B15" i="5"/>
  <c r="B39" i="5"/>
  <c r="A51" i="5"/>
  <c r="A13" i="5"/>
  <c r="A11" i="5"/>
  <c r="AN9" i="5"/>
  <c r="A42" i="5"/>
  <c r="A20" i="5"/>
  <c r="A46" i="5"/>
  <c r="B50" i="5"/>
  <c r="B54" i="5"/>
  <c r="B10" i="5"/>
  <c r="Z9" i="5"/>
  <c r="W45" i="5"/>
  <c r="Y16" i="5"/>
  <c r="BG19" i="5"/>
  <c r="X22" i="5"/>
  <c r="W39" i="5"/>
  <c r="AU16" i="5"/>
  <c r="Z41" i="5"/>
  <c r="AT42" i="5"/>
  <c r="AE51" i="5"/>
  <c r="Z19" i="5"/>
  <c r="AX19" i="5"/>
  <c r="BG45" i="5"/>
  <c r="AE42" i="5"/>
  <c r="AN39" i="5"/>
  <c r="Y39" i="5"/>
  <c r="A76" i="5"/>
  <c r="A47" i="5"/>
  <c r="J9" i="5"/>
  <c r="A87" i="5"/>
  <c r="B27" i="5"/>
  <c r="A35" i="5"/>
  <c r="A10" i="5"/>
  <c r="AO9" i="5"/>
  <c r="B23" i="5"/>
  <c r="B21" i="5"/>
  <c r="B91" i="5"/>
  <c r="AJ9" i="5"/>
  <c r="A61" i="5"/>
  <c r="AB9" i="5"/>
  <c r="AK9" i="5"/>
  <c r="AN45" i="5"/>
  <c r="BA33" i="5"/>
  <c r="Z30" i="5"/>
  <c r="J15" i="5"/>
  <c r="L21" i="5"/>
  <c r="Z16" i="5"/>
  <c r="L10" i="5"/>
  <c r="J23" i="5"/>
  <c r="BI21" i="5"/>
  <c r="Z40" i="5"/>
  <c r="BH28" i="5"/>
  <c r="AE16" i="5"/>
  <c r="Y27" i="5"/>
  <c r="J41" i="5"/>
  <c r="AT21" i="5"/>
  <c r="BA15" i="5"/>
  <c r="AM45" i="5"/>
  <c r="AU24" i="5"/>
  <c r="AO10" i="5"/>
  <c r="D30" i="5"/>
  <c r="AM44" i="5"/>
  <c r="BA30" i="5"/>
  <c r="AX39" i="5"/>
  <c r="AJ33" i="5"/>
  <c r="X44" i="5"/>
  <c r="Z33" i="5"/>
  <c r="BA27" i="5"/>
  <c r="AO44" i="5"/>
  <c r="B65" i="5"/>
  <c r="B63" i="5"/>
  <c r="AX63" i="5" s="1"/>
  <c r="B11" i="5"/>
  <c r="A63" i="5"/>
  <c r="B31" i="5"/>
  <c r="A28" i="5"/>
  <c r="A15" i="5"/>
  <c r="C25" i="5"/>
  <c r="A78" i="5"/>
  <c r="A29" i="5"/>
  <c r="A17" i="5"/>
  <c r="A57" i="5"/>
  <c r="B14" i="5"/>
  <c r="A49" i="5"/>
  <c r="BF9" i="5"/>
  <c r="L30" i="5"/>
  <c r="BH15" i="5"/>
  <c r="L28" i="5"/>
  <c r="AM14" i="5"/>
  <c r="L14" i="5"/>
  <c r="BA21" i="5"/>
  <c r="AV24" i="5"/>
  <c r="J16" i="5"/>
  <c r="AM22" i="5"/>
  <c r="AO19" i="5"/>
  <c r="AM16" i="5"/>
  <c r="AB11" i="5"/>
  <c r="D37" i="5"/>
  <c r="AD45" i="5"/>
  <c r="AZ16" i="5"/>
  <c r="AD28" i="5"/>
  <c r="AD21" i="5"/>
  <c r="E11" i="5"/>
  <c r="AK15" i="5"/>
  <c r="AN40" i="5"/>
  <c r="L16" i="5"/>
  <c r="J19" i="5"/>
  <c r="BF30" i="5"/>
  <c r="W23" i="5"/>
  <c r="C19" i="5"/>
  <c r="W19" i="5"/>
  <c r="L61" i="5"/>
  <c r="Z50" i="5"/>
  <c r="X78" i="5"/>
  <c r="X53" i="5"/>
  <c r="AC30" i="5"/>
  <c r="Y28" i="5"/>
  <c r="L54" i="5"/>
  <c r="B73" i="5"/>
  <c r="A38" i="5"/>
  <c r="AF9" i="5"/>
  <c r="A65" i="5"/>
  <c r="A25" i="5"/>
  <c r="V9" i="5"/>
  <c r="BC9" i="5"/>
  <c r="B89" i="5"/>
  <c r="A81" i="5"/>
  <c r="N9" i="5"/>
  <c r="I9" i="5"/>
  <c r="B29" i="5"/>
  <c r="M9" i="5"/>
  <c r="B47" i="5"/>
  <c r="F9" i="5"/>
  <c r="AW9" i="5"/>
  <c r="AK21" i="5"/>
  <c r="AO27" i="5"/>
  <c r="AD24" i="5"/>
  <c r="E33" i="5"/>
  <c r="X10" i="5"/>
  <c r="AE10" i="5"/>
  <c r="BC15" i="5"/>
  <c r="AJ38" i="5"/>
  <c r="M21" i="5"/>
  <c r="AC15" i="5"/>
  <c r="AB28" i="5"/>
  <c r="AN11" i="5"/>
  <c r="BF24" i="5"/>
  <c r="N36" i="5"/>
  <c r="AU10" i="5"/>
  <c r="W16" i="5"/>
  <c r="L11" i="5"/>
  <c r="AN14" i="5"/>
  <c r="AJ16" i="5"/>
  <c r="AB31" i="5"/>
  <c r="AV31" i="5"/>
  <c r="AE50" i="5"/>
  <c r="C21" i="5"/>
  <c r="N21" i="5"/>
  <c r="F45" i="5"/>
  <c r="BE15" i="5"/>
  <c r="AU14" i="5"/>
  <c r="BC23" i="5"/>
  <c r="AM11" i="5"/>
  <c r="AT23" i="5"/>
  <c r="Y24" i="5"/>
  <c r="J60" i="5"/>
  <c r="AJ14" i="5"/>
  <c r="I10" i="5"/>
  <c r="BE23" i="5"/>
  <c r="AX52" i="5"/>
  <c r="BE38" i="5"/>
  <c r="Y50" i="5"/>
  <c r="BC38" i="5"/>
  <c r="AJ28" i="5"/>
  <c r="AB38" i="5"/>
  <c r="BC48" i="5"/>
  <c r="W25" i="5"/>
  <c r="C30" i="5"/>
  <c r="AF39" i="5"/>
  <c r="M55" i="5"/>
  <c r="X25" i="5"/>
  <c r="AZ57" i="5"/>
  <c r="AW62" i="5"/>
  <c r="AN58" i="5"/>
  <c r="A33" i="5"/>
  <c r="T9" i="5"/>
  <c r="A73" i="5"/>
  <c r="B13" i="5"/>
  <c r="AY9" i="5"/>
  <c r="H9" i="5"/>
  <c r="A88" i="5"/>
  <c r="B68" i="5"/>
  <c r="AP9" i="5"/>
  <c r="U9" i="5"/>
  <c r="A21" i="5"/>
  <c r="A41" i="5"/>
  <c r="BD9" i="5"/>
  <c r="AY25" i="5"/>
  <c r="U21" i="5"/>
  <c r="BE24" i="5"/>
  <c r="L24" i="5"/>
  <c r="BH30" i="5"/>
  <c r="AC11" i="5"/>
  <c r="C10" i="5"/>
  <c r="AM15" i="5"/>
  <c r="AE11" i="5"/>
  <c r="Z14" i="5"/>
  <c r="BH19" i="5"/>
  <c r="AZ21" i="5"/>
  <c r="X11" i="5"/>
  <c r="AN24" i="5"/>
  <c r="BD10" i="5"/>
  <c r="AN27" i="5"/>
  <c r="X14" i="5"/>
  <c r="T16" i="5"/>
  <c r="AN15" i="5"/>
  <c r="L31" i="5"/>
  <c r="M25" i="5"/>
  <c r="AB45" i="5"/>
  <c r="AE79" i="5"/>
  <c r="AB15" i="5"/>
  <c r="BG24" i="5"/>
  <c r="AM40" i="5"/>
  <c r="AB36" i="5"/>
  <c r="AZ24" i="5"/>
  <c r="AW19" i="5"/>
  <c r="AO15" i="5"/>
  <c r="T50" i="5"/>
  <c r="AN13" i="5"/>
  <c r="AK24" i="5"/>
  <c r="V25" i="5"/>
  <c r="AY15" i="5"/>
  <c r="F19" i="5"/>
  <c r="BA24" i="5"/>
  <c r="BA10" i="5"/>
  <c r="AB24" i="5"/>
  <c r="BI41" i="5"/>
  <c r="BF89" i="5"/>
  <c r="BD42" i="5"/>
  <c r="F53" i="5"/>
  <c r="H50" i="5"/>
  <c r="Z68" i="5"/>
  <c r="AT48" i="5"/>
  <c r="AB91" i="5"/>
  <c r="AJ30" i="5"/>
  <c r="D40" i="5"/>
  <c r="C62" i="5"/>
  <c r="A91" i="5"/>
  <c r="O9" i="5"/>
  <c r="A44" i="5"/>
  <c r="AR9" i="5"/>
  <c r="B20" i="5"/>
  <c r="BA25" i="5"/>
  <c r="B64" i="5"/>
  <c r="A55" i="5"/>
  <c r="G9" i="5"/>
  <c r="A19" i="5"/>
  <c r="BB9" i="5"/>
  <c r="B43" i="5"/>
  <c r="A79" i="5"/>
  <c r="BD23" i="5"/>
  <c r="AT28" i="5"/>
  <c r="AT10" i="5"/>
  <c r="AC14" i="5"/>
  <c r="W15" i="5"/>
  <c r="D10" i="5"/>
  <c r="AR19" i="5"/>
  <c r="D21" i="5"/>
  <c r="AY19" i="5"/>
  <c r="Z20" i="5"/>
  <c r="G25" i="5"/>
  <c r="H11" i="5"/>
  <c r="U24" i="5"/>
  <c r="BE91" i="5"/>
  <c r="H10" i="5"/>
  <c r="AZ15" i="5"/>
  <c r="BB10" i="5"/>
  <c r="X27" i="5"/>
  <c r="BA13" i="5"/>
  <c r="D16" i="5"/>
  <c r="X15" i="5"/>
  <c r="BE30" i="5"/>
  <c r="AF20" i="5"/>
  <c r="BB24" i="5"/>
  <c r="G20" i="5"/>
  <c r="L15" i="5"/>
  <c r="H25" i="5"/>
  <c r="AO24" i="5"/>
  <c r="W40" i="5"/>
  <c r="AB50" i="5"/>
  <c r="AM29" i="5"/>
  <c r="BG20" i="5"/>
  <c r="O10" i="5"/>
  <c r="E15" i="5"/>
  <c r="BC10" i="5"/>
  <c r="AY44" i="5"/>
  <c r="X13" i="5"/>
  <c r="AR13" i="5"/>
  <c r="H20" i="5"/>
  <c r="I25" i="5"/>
  <c r="BH24" i="5"/>
  <c r="AL23" i="5"/>
  <c r="W11" i="5"/>
  <c r="AN10" i="5"/>
  <c r="AD23" i="5"/>
  <c r="F24" i="5"/>
  <c r="AM13" i="5"/>
  <c r="X48" i="5"/>
  <c r="N10" i="5"/>
  <c r="T14" i="5"/>
  <c r="AL19" i="5"/>
  <c r="H23" i="5"/>
  <c r="AX10" i="5"/>
  <c r="BH22" i="5"/>
  <c r="H24" i="5"/>
  <c r="N14" i="5"/>
  <c r="AX13" i="5"/>
  <c r="BB91" i="5"/>
  <c r="AP91" i="5"/>
  <c r="J39" i="5"/>
  <c r="BB47" i="5"/>
  <c r="Z91" i="5"/>
  <c r="BC37" i="5"/>
  <c r="BG47" i="5"/>
  <c r="AL27" i="5"/>
  <c r="G24" i="5"/>
  <c r="AK48" i="5"/>
  <c r="J28" i="5"/>
  <c r="BA63" i="5"/>
  <c r="E69" i="5"/>
  <c r="X65" i="5"/>
  <c r="AL73" i="5"/>
  <c r="Z45" i="5"/>
  <c r="X31" i="5"/>
  <c r="U40" i="5"/>
  <c r="T72" i="5"/>
  <c r="A75" i="5"/>
  <c r="AA9" i="5"/>
  <c r="B35" i="5"/>
  <c r="K9" i="5"/>
  <c r="A37" i="5"/>
  <c r="B66" i="5"/>
  <c r="A72" i="5"/>
  <c r="R9" i="5"/>
  <c r="B84" i="5"/>
  <c r="AS9" i="5"/>
  <c r="AG9" i="5"/>
  <c r="S9" i="5"/>
  <c r="A83" i="5"/>
  <c r="AD15" i="5"/>
  <c r="AT15" i="5"/>
  <c r="AT24" i="5"/>
  <c r="G15" i="5"/>
  <c r="AD36" i="5"/>
  <c r="AB19" i="5"/>
  <c r="AG20" i="5"/>
  <c r="J20" i="5"/>
  <c r="AX24" i="5"/>
  <c r="C24" i="5"/>
  <c r="AW29" i="5"/>
  <c r="BI11" i="5"/>
  <c r="AJ15" i="5"/>
  <c r="H27" i="5"/>
  <c r="AK13" i="5"/>
  <c r="AW15" i="5"/>
  <c r="C20" i="5"/>
  <c r="H15" i="5"/>
  <c r="AO30" i="5"/>
  <c r="BF10" i="5"/>
  <c r="AJ24" i="5"/>
  <c r="AZ19" i="5"/>
  <c r="X35" i="5"/>
  <c r="BE14" i="5"/>
  <c r="AY24" i="5"/>
  <c r="V24" i="5"/>
  <c r="G40" i="5"/>
  <c r="AX14" i="5"/>
  <c r="G10" i="5"/>
  <c r="BC44" i="5"/>
  <c r="AO25" i="5"/>
  <c r="K33" i="5"/>
  <c r="BC22" i="5"/>
  <c r="AG19" i="5"/>
  <c r="Y15" i="5"/>
  <c r="AZ10" i="5"/>
  <c r="AP24" i="5"/>
  <c r="AP17" i="8" s="1" a="1"/>
  <c r="V23" i="5"/>
  <c r="G11" i="5"/>
  <c r="S14" i="5"/>
  <c r="AZ22" i="5"/>
  <c r="O46" i="5"/>
  <c r="AU52" i="5"/>
  <c r="AF16" i="5"/>
  <c r="AY16" i="5"/>
  <c r="AD56" i="5"/>
  <c r="BH10" i="5"/>
  <c r="BC39" i="5"/>
  <c r="AX25" i="5"/>
  <c r="AP20" i="5"/>
  <c r="AP13" i="8" s="1" a="1"/>
  <c r="BE22" i="5"/>
  <c r="BE15" i="8" s="1" a="1"/>
  <c r="AX33" i="5"/>
  <c r="BB33" i="5"/>
  <c r="V43" i="5"/>
  <c r="N57" i="5"/>
  <c r="BF78" i="5"/>
  <c r="AL42" i="5"/>
  <c r="AD57" i="5"/>
  <c r="BC30" i="5"/>
  <c r="AT61" i="5"/>
  <c r="BI28" i="5"/>
  <c r="I39" i="5"/>
  <c r="AY28" i="5"/>
  <c r="J43" i="5"/>
  <c r="AR61" i="5"/>
  <c r="K31" i="5"/>
  <c r="AC68" i="5"/>
  <c r="L51" i="5"/>
  <c r="AP39" i="5"/>
  <c r="G29" i="5"/>
  <c r="BH38" i="5"/>
  <c r="BF48" i="5"/>
  <c r="Z71" i="5"/>
  <c r="M51" i="5"/>
  <c r="N40" i="5"/>
  <c r="R27" i="5"/>
  <c r="AZ35" i="5"/>
  <c r="AW44" i="5"/>
  <c r="AP79" i="5"/>
  <c r="X72" i="5"/>
  <c r="B49" i="5"/>
  <c r="A16" i="5"/>
  <c r="B87" i="5"/>
  <c r="A36" i="5"/>
  <c r="A22" i="5"/>
  <c r="B17" i="5"/>
  <c r="B77" i="5"/>
  <c r="A74" i="5"/>
  <c r="B26" i="5"/>
  <c r="AH9" i="5"/>
  <c r="B92" i="5"/>
  <c r="AQ9" i="5"/>
  <c r="A14" i="5"/>
  <c r="B86" i="5"/>
  <c r="B76" i="5"/>
  <c r="BF19" i="5"/>
  <c r="M20" i="5"/>
  <c r="J14" i="5"/>
  <c r="AT19" i="5"/>
  <c r="S19" i="5"/>
  <c r="AM19" i="5"/>
  <c r="AE24" i="5"/>
  <c r="AU23" i="5"/>
  <c r="AQ27" i="5"/>
  <c r="AM10" i="5"/>
  <c r="D11" i="5"/>
  <c r="T15" i="5"/>
  <c r="I51" i="5"/>
  <c r="BA26" i="5"/>
  <c r="E13" i="5"/>
  <c r="AG15" i="5"/>
  <c r="AV19" i="5"/>
  <c r="BA14" i="5"/>
  <c r="Y30" i="5"/>
  <c r="AP10" i="5"/>
  <c r="BI19" i="5"/>
  <c r="R24" i="5"/>
  <c r="AJ19" i="5"/>
  <c r="H35" i="5"/>
  <c r="AO14" i="5"/>
  <c r="AF24" i="5"/>
  <c r="AY10" i="5"/>
  <c r="D24" i="5"/>
  <c r="AZ39" i="5"/>
  <c r="BD19" i="5"/>
  <c r="M14" i="5"/>
  <c r="AH14" i="5"/>
  <c r="S44" i="5"/>
  <c r="T21" i="5"/>
  <c r="I15" i="5"/>
  <c r="AN49" i="5"/>
  <c r="AS49" i="5"/>
  <c r="M91" i="5"/>
  <c r="AM37" i="5"/>
  <c r="H13" i="5"/>
  <c r="L13" i="5"/>
  <c r="AS23" i="5"/>
  <c r="BA19" i="5"/>
  <c r="F23" i="5"/>
  <c r="C14" i="5"/>
  <c r="BI10" i="5"/>
  <c r="S15" i="5"/>
  <c r="AK17" i="5"/>
  <c r="AU19" i="5"/>
  <c r="N23" i="5"/>
  <c r="AX23" i="5"/>
  <c r="BG10" i="5"/>
  <c r="I45" i="5"/>
  <c r="AY11" i="5"/>
  <c r="D14" i="5"/>
  <c r="AF17" i="5"/>
  <c r="AA10" i="5"/>
  <c r="BA22" i="5"/>
  <c r="AH10" i="5"/>
  <c r="AR22" i="5"/>
  <c r="AY23" i="5"/>
  <c r="Y10" i="5"/>
  <c r="BG13" i="5"/>
  <c r="AH13" i="5"/>
  <c r="F91" i="5"/>
  <c r="F13" i="5"/>
  <c r="BB22" i="5"/>
  <c r="AK39" i="5"/>
  <c r="AC22" i="5"/>
  <c r="U38" i="5"/>
  <c r="AY47" i="5"/>
  <c r="AG27" i="5"/>
  <c r="X39" i="5"/>
  <c r="BI91" i="5"/>
  <c r="R47" i="5"/>
  <c r="T27" i="5"/>
  <c r="F35" i="5"/>
  <c r="M66" i="5"/>
  <c r="T33" i="5"/>
  <c r="H44" i="5"/>
  <c r="J33" i="5"/>
  <c r="BE47" i="5"/>
  <c r="AK27" i="5"/>
  <c r="AM35" i="5"/>
  <c r="BB25" i="5"/>
  <c r="Y44" i="5"/>
  <c r="AA33" i="5"/>
  <c r="AA43" i="5"/>
  <c r="BE65" i="5"/>
  <c r="AL53" i="5"/>
  <c r="BA77" i="5"/>
  <c r="BC25" i="5"/>
  <c r="M45" i="5"/>
  <c r="C40" i="5"/>
  <c r="BE49" i="5"/>
  <c r="AS55" i="5"/>
  <c r="G79" i="5"/>
  <c r="B18" i="5"/>
  <c r="AI9" i="5"/>
  <c r="AK26" i="5"/>
  <c r="Z10" i="5"/>
  <c r="AT18" i="5"/>
  <c r="O18" i="5"/>
  <c r="AJ22" i="5"/>
  <c r="C71" i="5"/>
  <c r="BB50" i="5"/>
  <c r="AF69" i="5"/>
  <c r="AQ40" i="5"/>
  <c r="AF30" i="5"/>
  <c r="AH48" i="5"/>
  <c r="W28" i="5"/>
  <c r="I36" i="5"/>
  <c r="AA45" i="5"/>
  <c r="M49" i="5"/>
  <c r="AN28" i="5"/>
  <c r="AP36" i="5"/>
  <c r="BB75" i="5"/>
  <c r="AQ51" i="5"/>
  <c r="AC39" i="5"/>
  <c r="BB49" i="5"/>
  <c r="L29" i="5"/>
  <c r="BH54" i="5"/>
  <c r="AD41" i="5"/>
  <c r="AI31" i="5"/>
  <c r="AG49" i="5"/>
  <c r="J29" i="5"/>
  <c r="BE36" i="5"/>
  <c r="H68" i="5"/>
  <c r="J64" i="5"/>
  <c r="W76" i="5"/>
  <c r="V61" i="5"/>
  <c r="AJ54" i="5"/>
  <c r="AR27" i="5"/>
  <c r="V46" i="5"/>
  <c r="AF25" i="5"/>
  <c r="L55" i="5"/>
  <c r="AY87" i="5"/>
  <c r="AW31" i="5"/>
  <c r="BF60" i="5"/>
  <c r="AK36" i="5"/>
  <c r="J46" i="5"/>
  <c r="D26" i="5"/>
  <c r="AE61" i="5"/>
  <c r="F48" i="5"/>
  <c r="T37" i="5"/>
  <c r="AD26" i="5"/>
  <c r="BB36" i="5"/>
  <c r="AC46" i="5"/>
  <c r="T47" i="5"/>
  <c r="AY68" i="5"/>
  <c r="AU62" i="5"/>
  <c r="AZ42" i="5"/>
  <c r="X29" i="5"/>
  <c r="BF37" i="5"/>
  <c r="F47" i="5"/>
  <c r="AM53" i="5"/>
  <c r="I75" i="5"/>
  <c r="O54" i="5"/>
  <c r="AV28" i="5"/>
  <c r="L48" i="5"/>
  <c r="Y42" i="5"/>
  <c r="AV57" i="5"/>
  <c r="F58" i="5"/>
  <c r="AQ56" i="5"/>
  <c r="H33" i="5"/>
  <c r="W54" i="5"/>
  <c r="AC33" i="5"/>
  <c r="BF42" i="5"/>
  <c r="BE64" i="5"/>
  <c r="F49" i="5"/>
  <c r="AN38" i="5"/>
  <c r="AR25" i="5"/>
  <c r="N43" i="5"/>
  <c r="AT76" i="5"/>
  <c r="G44" i="5"/>
  <c r="BE33" i="5"/>
  <c r="E53" i="5"/>
  <c r="U30" i="5"/>
  <c r="R39" i="5"/>
  <c r="AK82" i="5"/>
  <c r="AB63" i="5"/>
  <c r="AP56" i="5"/>
  <c r="H52" i="5"/>
  <c r="M57" i="5"/>
  <c r="AR89" i="5"/>
  <c r="Z28" i="5"/>
  <c r="Z21" i="8" s="1" a="1"/>
  <c r="AO16" i="5"/>
  <c r="AK42" i="5"/>
  <c r="N92" i="5"/>
  <c r="AV87" i="5"/>
  <c r="AB54" i="5"/>
  <c r="AM62" i="5"/>
  <c r="AO82" i="5"/>
  <c r="B59" i="5"/>
  <c r="AS19" i="5"/>
  <c r="BB14" i="5"/>
  <c r="S18" i="5"/>
  <c r="J24" i="5"/>
  <c r="C38" i="5"/>
  <c r="AQ45" i="5"/>
  <c r="O35" i="5"/>
  <c r="M61" i="5"/>
  <c r="AN31" i="5"/>
  <c r="AK40" i="5"/>
  <c r="AN72" i="5"/>
  <c r="F39" i="5"/>
  <c r="AO51" i="5"/>
  <c r="L39" i="5"/>
  <c r="AN65" i="5"/>
  <c r="BE31" i="5"/>
  <c r="BB40" i="5"/>
  <c r="K54" i="5"/>
  <c r="O36" i="5"/>
  <c r="BH26" i="5"/>
  <c r="AB44" i="5"/>
  <c r="AJ63" i="5"/>
  <c r="AA59" i="5"/>
  <c r="AL46" i="5"/>
  <c r="AH36" i="5"/>
  <c r="AE67" i="5"/>
  <c r="X41" i="5"/>
  <c r="AM73" i="5"/>
  <c r="AG68" i="5"/>
  <c r="BI48" i="5"/>
  <c r="AX65" i="5"/>
  <c r="AV58" i="5"/>
  <c r="H54" i="5"/>
  <c r="AJ50" i="5"/>
  <c r="AR29" i="5"/>
  <c r="AN59" i="5"/>
  <c r="AM26" i="5"/>
  <c r="AV36" i="5"/>
  <c r="AC26" i="5"/>
  <c r="D41" i="5"/>
  <c r="AA51" i="5"/>
  <c r="E91" i="5"/>
  <c r="BG65" i="5"/>
  <c r="AF62" i="5"/>
  <c r="C42" i="5"/>
  <c r="AX30" i="5"/>
  <c r="U41" i="5"/>
  <c r="AH52" i="5"/>
  <c r="AF51" i="5"/>
  <c r="BA47" i="5"/>
  <c r="I42" i="5"/>
  <c r="N56" i="5"/>
  <c r="AY57" i="5"/>
  <c r="E46" i="5"/>
  <c r="AQ58" i="5"/>
  <c r="O67" i="5"/>
  <c r="X37" i="5"/>
  <c r="C47" i="5"/>
  <c r="AZ26" i="5"/>
  <c r="AH62" i="5"/>
  <c r="K24" i="5"/>
  <c r="BI23" i="5"/>
  <c r="BI16" i="8" s="1" a="1"/>
  <c r="U49" i="5"/>
  <c r="D44" i="5"/>
  <c r="AU49" i="5"/>
  <c r="O44" i="5"/>
  <c r="BF47" i="5"/>
  <c r="AM51" i="5"/>
  <c r="AD40" i="5"/>
  <c r="AH27" i="5"/>
  <c r="G36" i="5"/>
  <c r="D45" i="5"/>
  <c r="AE80" i="5"/>
  <c r="U44" i="5"/>
  <c r="K26" i="5"/>
  <c r="K44" i="5"/>
  <c r="F28" i="5"/>
  <c r="X36" i="5"/>
  <c r="U45" i="5"/>
  <c r="AM58" i="5"/>
  <c r="N41" i="5"/>
  <c r="N35" i="8" s="1" a="1"/>
  <c r="C31" i="5"/>
  <c r="L49" i="5"/>
  <c r="BC28" i="5"/>
  <c r="AO36" i="5"/>
  <c r="AX67" i="5"/>
  <c r="BC63" i="5"/>
  <c r="Z55" i="5"/>
  <c r="AG41" i="5"/>
  <c r="U28" i="5"/>
  <c r="BC36" i="5"/>
  <c r="BC45" i="5"/>
  <c r="AD87" i="5"/>
  <c r="AQ73" i="5"/>
  <c r="L53" i="5"/>
  <c r="BH62" i="5"/>
  <c r="AU36" i="5"/>
  <c r="AE27" i="5"/>
  <c r="BH44" i="5"/>
  <c r="AW75" i="5"/>
  <c r="G64" i="5"/>
  <c r="AA30" i="5"/>
  <c r="AE41" i="5"/>
  <c r="AW30" i="5"/>
  <c r="O25" i="5"/>
  <c r="AG33" i="5"/>
  <c r="D71" i="5"/>
  <c r="AE28" i="5"/>
  <c r="BF46" i="5"/>
  <c r="D36" i="5"/>
  <c r="AZ45" i="5"/>
  <c r="C26" i="5"/>
  <c r="AR55" i="5"/>
  <c r="AY51" i="5"/>
  <c r="I65" i="5"/>
  <c r="H37" i="5"/>
  <c r="AT46" i="5"/>
  <c r="AJ26" i="5"/>
  <c r="R62" i="5"/>
  <c r="AG50" i="5"/>
  <c r="AP27" i="5"/>
  <c r="AI37" i="5"/>
  <c r="AF27" i="5"/>
  <c r="AZ41" i="5"/>
  <c r="T53" i="5"/>
  <c r="U91" i="5"/>
  <c r="AT66" i="5"/>
  <c r="AP71" i="5"/>
  <c r="AY42" i="5"/>
  <c r="BA31" i="5"/>
  <c r="M24" i="5"/>
  <c r="M17" i="8" s="1" a="1"/>
  <c r="T19" i="5"/>
  <c r="AZ46" i="5"/>
  <c r="AT13" i="5"/>
  <c r="E18" i="5"/>
  <c r="BB37" i="5"/>
  <c r="R49" i="5"/>
  <c r="I52" i="5"/>
  <c r="J26" i="5"/>
  <c r="AC45" i="5"/>
  <c r="AY30" i="5"/>
  <c r="S40" i="5"/>
  <c r="BI55" i="5"/>
  <c r="AQ49" i="5"/>
  <c r="AE30" i="5"/>
  <c r="AE49" i="5"/>
  <c r="W31" i="5"/>
  <c r="AZ40" i="5"/>
  <c r="C51" i="5"/>
  <c r="AY62" i="5"/>
  <c r="S46" i="5"/>
  <c r="R36" i="5"/>
  <c r="Y65" i="5"/>
  <c r="H41" i="5"/>
  <c r="S73" i="5"/>
  <c r="L68" i="5"/>
  <c r="M27" i="5"/>
  <c r="M20" i="8" s="1" a="1"/>
  <c r="W46" i="5"/>
  <c r="AL31" i="5"/>
  <c r="F41" i="5"/>
  <c r="BG51" i="5"/>
  <c r="AV56" i="5"/>
  <c r="AZ87" i="5"/>
  <c r="AN57" i="5"/>
  <c r="AG76" i="5"/>
  <c r="AA67" i="5"/>
  <c r="AT41" i="5"/>
  <c r="AY31" i="5"/>
  <c r="AZ49" i="5"/>
  <c r="Z29" i="5"/>
  <c r="Z22" i="8" s="1" a="1"/>
  <c r="L37" i="5"/>
  <c r="AB68" i="5"/>
  <c r="AP35" i="5"/>
  <c r="BE46" i="5"/>
  <c r="AF35" i="5"/>
  <c r="AH50" i="5"/>
  <c r="AQ29" i="5"/>
  <c r="AS37" i="5"/>
  <c r="AW77" i="5"/>
  <c r="BI56" i="5"/>
  <c r="AV40" i="5"/>
  <c r="Y51" i="5"/>
  <c r="T91" i="5"/>
  <c r="K60" i="5"/>
  <c r="J27" i="5"/>
  <c r="S37" i="5"/>
  <c r="AJ41" i="5"/>
  <c r="AG52" i="5"/>
  <c r="BA91" i="5"/>
  <c r="AD66" i="5"/>
  <c r="AS54" i="5"/>
  <c r="AD31" i="5"/>
  <c r="AH42" i="5"/>
  <c r="AJ31" i="5"/>
  <c r="H46" i="5"/>
  <c r="R26" i="5"/>
  <c r="V72" i="5"/>
  <c r="AN19" i="5"/>
  <c r="AW37" i="5"/>
  <c r="S43" i="5"/>
  <c r="AK73" i="5"/>
  <c r="AK56" i="5"/>
  <c r="N30" i="5"/>
  <c r="N24" i="8" s="1" a="1"/>
  <c r="R35" i="5"/>
  <c r="AE44" i="5"/>
  <c r="AR76" i="5"/>
  <c r="L60" i="5"/>
  <c r="AP77" i="5"/>
  <c r="AD35" i="5"/>
  <c r="Y75" i="5"/>
  <c r="AI35" i="5"/>
  <c r="C45" i="5"/>
  <c r="AT45" i="5"/>
  <c r="R67" i="5"/>
  <c r="AZ52" i="5"/>
  <c r="E28" i="5"/>
  <c r="AM36" i="5"/>
  <c r="AK45" i="5"/>
  <c r="AP84" i="5"/>
  <c r="V73" i="5"/>
  <c r="AP55" i="5"/>
  <c r="E36" i="5"/>
  <c r="AI45" i="5"/>
  <c r="AG25" i="5"/>
  <c r="BH60" i="5"/>
  <c r="N49" i="5"/>
  <c r="N43" i="8" s="1" a="1"/>
  <c r="G62" i="5"/>
  <c r="AU53" i="5"/>
  <c r="AH72" i="5"/>
  <c r="BD46" i="5"/>
  <c r="AX36" i="5"/>
  <c r="AN41" i="5"/>
  <c r="Y40" i="5"/>
  <c r="BG56" i="5"/>
  <c r="O40" i="5"/>
  <c r="AV75" i="5"/>
  <c r="BE41" i="5"/>
  <c r="N55" i="5"/>
  <c r="N49" i="8" s="1" a="1"/>
  <c r="AH37" i="5"/>
  <c r="AH28" i="5"/>
  <c r="AE45" i="5"/>
  <c r="AD25" i="5"/>
  <c r="AF33" i="5"/>
  <c r="AM64" i="5"/>
  <c r="N31" i="5"/>
  <c r="R42" i="5"/>
  <c r="T31" i="5"/>
  <c r="AY45" i="5"/>
  <c r="AU25" i="5"/>
  <c r="AR71" i="5"/>
  <c r="BE58" i="5"/>
  <c r="AC36" i="5"/>
  <c r="I48" i="5"/>
  <c r="S36" i="5"/>
  <c r="AW51" i="5"/>
  <c r="S91" i="5"/>
  <c r="AF38" i="5"/>
  <c r="AR79" i="5"/>
  <c r="V33" i="5"/>
  <c r="N67" i="5"/>
  <c r="N61" i="8" s="1" a="1"/>
  <c r="AI41" i="5"/>
  <c r="R53" i="5"/>
  <c r="G30" i="5"/>
  <c r="BG60" i="5"/>
  <c r="M28" i="5"/>
  <c r="F38" i="5"/>
  <c r="C28" i="5"/>
  <c r="AE23" i="5"/>
  <c r="G18" i="5"/>
  <c r="AH25" i="5"/>
  <c r="BB30" i="5"/>
  <c r="AP49" i="5"/>
  <c r="D25" i="5"/>
  <c r="M35" i="5"/>
  <c r="J25" i="5"/>
  <c r="AD39" i="5"/>
  <c r="AJ49" i="5"/>
  <c r="BF28" i="5"/>
  <c r="AN64" i="5"/>
  <c r="BA53" i="5"/>
  <c r="AC40" i="5"/>
  <c r="O91" i="5"/>
  <c r="AU39" i="5"/>
  <c r="BD49" i="5"/>
  <c r="M50" i="5"/>
  <c r="W72" i="5"/>
  <c r="BF26" i="5"/>
  <c r="D46" i="5"/>
  <c r="V31" i="5"/>
  <c r="AY40" i="5"/>
  <c r="AC51" i="5"/>
  <c r="AF56" i="5"/>
  <c r="G26" i="5"/>
  <c r="BI35" i="5"/>
  <c r="BF25" i="5"/>
  <c r="AG40" i="5"/>
  <c r="AL50" i="5"/>
  <c r="AS29" i="5"/>
  <c r="AA65" i="5"/>
  <c r="AP53" i="5"/>
  <c r="S66" i="5"/>
  <c r="N58" i="5"/>
  <c r="N52" i="8" s="1" a="1"/>
  <c r="AA79" i="5"/>
  <c r="AT56" i="5"/>
  <c r="AW41" i="5"/>
  <c r="AK28" i="5"/>
  <c r="J37" i="5"/>
  <c r="L46" i="5"/>
  <c r="X45" i="5"/>
  <c r="AD27" i="5"/>
  <c r="N45" i="5"/>
  <c r="I29" i="5"/>
  <c r="AA37" i="5"/>
  <c r="AE46" i="5"/>
  <c r="AP59" i="5"/>
  <c r="AG42" i="5"/>
  <c r="AF50" i="5"/>
  <c r="BF29" i="5"/>
  <c r="AR37" i="5"/>
  <c r="G69" i="5"/>
  <c r="M36" i="5"/>
  <c r="AX47" i="5"/>
  <c r="C36" i="5"/>
  <c r="W51" i="5"/>
  <c r="AI91" i="5"/>
  <c r="BI78" i="5"/>
  <c r="X63" i="5"/>
  <c r="L41" i="5"/>
  <c r="AV62" i="5"/>
  <c r="AH41" i="5"/>
  <c r="AS25" i="5"/>
  <c r="AU33" i="5"/>
  <c r="AR42" i="5"/>
  <c r="AK38" i="5"/>
  <c r="U29" i="5"/>
  <c r="AK25" i="5"/>
  <c r="R14" i="5"/>
  <c r="BG23" i="5"/>
  <c r="BE35" i="5"/>
  <c r="AY39" i="5"/>
  <c r="BE59" i="5"/>
  <c r="H91" i="5"/>
  <c r="BE39" i="5"/>
  <c r="BB29" i="5"/>
  <c r="BF43" i="5"/>
  <c r="F68" i="5"/>
  <c r="BG31" i="5"/>
  <c r="AA69" i="5"/>
  <c r="BE26" i="5"/>
  <c r="BE19" i="8" s="1" a="1"/>
  <c r="L45" i="5"/>
  <c r="N44" i="5"/>
  <c r="N38" i="8" s="1" a="1"/>
  <c r="R73" i="5"/>
  <c r="Y54" i="5"/>
  <c r="AU79" i="5"/>
  <c r="AT30" i="5"/>
  <c r="U54" i="5"/>
  <c r="AX35" i="5"/>
  <c r="R45" i="5"/>
  <c r="AR60" i="5"/>
  <c r="BD91" i="5"/>
  <c r="BH40" i="5"/>
  <c r="AT91" i="5"/>
  <c r="AS44" i="5"/>
  <c r="M76" i="5"/>
  <c r="BB57" i="5"/>
  <c r="K71" i="5"/>
  <c r="AP62" i="5"/>
  <c r="AM60" i="5"/>
  <c r="AC27" i="5"/>
  <c r="BG46" i="5"/>
  <c r="BB31" i="5"/>
  <c r="V41" i="5"/>
  <c r="AJ52" i="5"/>
  <c r="C57" i="5"/>
  <c r="D52" i="5"/>
  <c r="AX31" i="5"/>
  <c r="R51" i="5"/>
  <c r="BC41" i="5"/>
  <c r="AJ53" i="5"/>
  <c r="BB63" i="5"/>
  <c r="AW47" i="5"/>
  <c r="U37" i="5"/>
  <c r="Z75" i="5"/>
  <c r="N33" i="5"/>
  <c r="K42" i="5"/>
  <c r="F75" i="5"/>
  <c r="BE40" i="5"/>
  <c r="AP60" i="5"/>
  <c r="AU40" i="5"/>
  <c r="AC25" i="5"/>
  <c r="AE33" i="5"/>
  <c r="AB42" i="5"/>
  <c r="AT55" i="5"/>
  <c r="BC67" i="5"/>
  <c r="AI46" i="5"/>
  <c r="AG28" i="5"/>
  <c r="X46" i="5"/>
  <c r="BE29" i="5"/>
  <c r="BE22" i="8" s="1" a="1"/>
  <c r="N38" i="5"/>
  <c r="N32" i="8" s="1" a="1"/>
  <c r="Z47" i="5"/>
  <c r="AC60" i="5"/>
  <c r="AJ43" i="5"/>
  <c r="I33" i="5"/>
  <c r="AU51" i="5"/>
  <c r="AX91" i="5"/>
  <c r="AE38" i="5"/>
  <c r="BI36" i="5"/>
  <c r="AW48" i="5"/>
  <c r="F37" i="5"/>
  <c r="H53" i="5"/>
  <c r="F30" i="5"/>
  <c r="C39" i="5"/>
  <c r="BB81" i="5"/>
  <c r="AK43" i="5"/>
  <c r="S47" i="5"/>
  <c r="E27" i="5"/>
  <c r="G35" i="5"/>
  <c r="AO73" i="5"/>
  <c r="BH59" i="5"/>
  <c r="AW73" i="5"/>
  <c r="AV64" i="5"/>
  <c r="AS62" i="5"/>
  <c r="BA56" i="5"/>
  <c r="AO66" i="5"/>
  <c r="AO89" i="5"/>
  <c r="AN87" i="5"/>
  <c r="BI88" i="5"/>
  <c r="AX61" i="5"/>
  <c r="AJ66" i="5"/>
  <c r="BC66" i="5"/>
  <c r="AJ72" i="5"/>
  <c r="BI73" i="5"/>
  <c r="U86" i="5"/>
  <c r="AX89" i="5"/>
  <c r="K79" i="5"/>
  <c r="AI77" i="5"/>
  <c r="N89" i="5"/>
  <c r="AY76" i="5"/>
  <c r="BA80" i="5"/>
  <c r="AK62" i="5"/>
  <c r="W67" i="5"/>
  <c r="Z67" i="5"/>
  <c r="D87" i="5"/>
  <c r="U92" i="5"/>
  <c r="F10" i="5"/>
  <c r="BG73" i="5"/>
  <c r="U17" i="5"/>
  <c r="AC42" i="5"/>
  <c r="AS71" i="5"/>
  <c r="K45" i="5"/>
  <c r="BF33" i="5"/>
  <c r="BB48" i="5"/>
  <c r="X28" i="5"/>
  <c r="Z36" i="5"/>
  <c r="AC75" i="5"/>
  <c r="BI30" i="5"/>
  <c r="O51" i="5"/>
  <c r="M39" i="5"/>
  <c r="AI49" i="5"/>
  <c r="BE28" i="5"/>
  <c r="BE21" i="8" s="1" a="1"/>
  <c r="BA58" i="5"/>
  <c r="AZ25" i="5"/>
  <c r="AS35" i="5"/>
  <c r="AP25" i="5"/>
  <c r="N50" i="5"/>
  <c r="AC29" i="5"/>
  <c r="K65" i="5"/>
  <c r="T46" i="5"/>
  <c r="BA49" i="5"/>
  <c r="K29" i="5"/>
  <c r="M37" i="5"/>
  <c r="AX76" i="5"/>
  <c r="U62" i="5"/>
  <c r="BD76" i="5"/>
  <c r="BB66" i="5"/>
  <c r="AY64" i="5"/>
  <c r="AG31" i="5"/>
  <c r="AZ58" i="5"/>
  <c r="U36" i="5"/>
  <c r="U30" i="8" s="1" a="1"/>
  <c r="BA45" i="5"/>
  <c r="AW25" i="5"/>
  <c r="O61" i="5"/>
  <c r="AV47" i="5"/>
  <c r="AW36" i="5"/>
  <c r="N26" i="5"/>
  <c r="AL36" i="5"/>
  <c r="K46" i="5"/>
  <c r="D47" i="5"/>
  <c r="AE68" i="5"/>
  <c r="AO60" i="5"/>
  <c r="AJ42" i="5"/>
  <c r="H29" i="5"/>
  <c r="H22" i="8" s="1" a="1"/>
  <c r="AP37" i="5"/>
  <c r="AV46" i="5"/>
  <c r="W53" i="5"/>
  <c r="F46" i="5"/>
  <c r="AO29" i="5"/>
  <c r="BG37" i="5"/>
  <c r="G47" i="5"/>
  <c r="M60" i="5"/>
  <c r="D73" i="5"/>
  <c r="K55" i="5"/>
  <c r="D53" i="5"/>
  <c r="M33" i="5"/>
  <c r="AP42" i="5"/>
  <c r="AW57" i="5"/>
  <c r="AO64" i="5"/>
  <c r="AV48" i="5"/>
  <c r="X38" i="5"/>
  <c r="AF19" i="5"/>
  <c r="C44" i="5"/>
  <c r="X24" i="5"/>
  <c r="AE19" i="5"/>
  <c r="AW42" i="5"/>
  <c r="M30" i="5"/>
  <c r="K48" i="5"/>
  <c r="AY38" i="5"/>
  <c r="N51" i="5"/>
  <c r="N45" i="8" s="1" a="1"/>
  <c r="AO38" i="5"/>
  <c r="AH63" i="5"/>
  <c r="AO31" i="5"/>
  <c r="AL40" i="5"/>
  <c r="BD53" i="5"/>
  <c r="AR35" i="5"/>
  <c r="AR26" i="5"/>
  <c r="L44" i="5"/>
  <c r="AW67" i="5"/>
  <c r="T63" i="5"/>
  <c r="AN91" i="5"/>
  <c r="AR40" i="5"/>
  <c r="AD91" i="5"/>
  <c r="AC44" i="5"/>
  <c r="BB39" i="5"/>
  <c r="BA52" i="5"/>
  <c r="AR39" i="5"/>
  <c r="Y41" i="5"/>
  <c r="AQ54" i="5"/>
  <c r="AW66" i="5"/>
  <c r="AS53" i="5"/>
  <c r="M72" i="5"/>
  <c r="W26" i="5"/>
  <c r="AF36" i="5"/>
  <c r="M26" i="5"/>
  <c r="AW40" i="5"/>
  <c r="BH50" i="5"/>
  <c r="BI29" i="5"/>
  <c r="BI22" i="8" s="1" a="1"/>
  <c r="AQ65" i="5"/>
  <c r="Z60" i="5"/>
  <c r="AV41" i="5"/>
  <c r="AH30" i="5"/>
  <c r="E41" i="5"/>
  <c r="BE51" i="5"/>
  <c r="BI27" i="5"/>
  <c r="BI20" i="8" s="1" a="1"/>
  <c r="AH47" i="5"/>
  <c r="BB41" i="5"/>
  <c r="BC54" i="5"/>
  <c r="AI57" i="5"/>
  <c r="AZ53" i="5"/>
  <c r="T52" i="5"/>
  <c r="Z42" i="5"/>
  <c r="AA56" i="5"/>
  <c r="Y64" i="5"/>
  <c r="AU80" i="5"/>
  <c r="AU48" i="5"/>
  <c r="AZ37" i="5"/>
  <c r="Y37" i="5"/>
  <c r="E47" i="5"/>
  <c r="AZ47" i="5"/>
  <c r="AC69" i="5"/>
  <c r="BG66" i="5"/>
  <c r="W43" i="5"/>
  <c r="BD29" i="5"/>
  <c r="AC38" i="5"/>
  <c r="AQ47" i="5"/>
  <c r="J54" i="5"/>
  <c r="K47" i="5"/>
  <c r="T29" i="5"/>
  <c r="T22" i="8" s="1" a="1"/>
  <c r="BH46" i="5"/>
  <c r="AG91" i="5"/>
  <c r="AT38" i="5"/>
  <c r="U48" i="5"/>
  <c r="U42" i="8" s="1" a="1"/>
  <c r="BI60" i="5"/>
  <c r="O42" i="5"/>
  <c r="Y69" i="5"/>
  <c r="U42" i="5"/>
  <c r="U36" i="8" s="1" a="1"/>
  <c r="AF26" i="5"/>
  <c r="AE43" i="5"/>
  <c r="D57" i="5"/>
  <c r="K69" i="5"/>
  <c r="AY55" i="5"/>
  <c r="F67" i="5"/>
  <c r="R69" i="5"/>
  <c r="N78" i="5"/>
  <c r="N72" i="8" s="1" a="1"/>
  <c r="BD87" i="5"/>
  <c r="D88" i="5"/>
  <c r="AB82" i="5"/>
  <c r="B12" i="5"/>
  <c r="AK14" i="5"/>
  <c r="AO12" i="5"/>
  <c r="BG22" i="5"/>
  <c r="AI16" i="5"/>
  <c r="AI9" i="8" s="1" a="1"/>
  <c r="AY58" i="5"/>
  <c r="AW49" i="5"/>
  <c r="AD65" i="5"/>
  <c r="E44" i="5"/>
  <c r="BD25" i="5"/>
  <c r="BD43" i="5"/>
  <c r="AY27" i="5"/>
  <c r="H36" i="5"/>
  <c r="E45" i="5"/>
  <c r="W58" i="5"/>
  <c r="BG40" i="5"/>
  <c r="AV30" i="5"/>
  <c r="BA48" i="5"/>
  <c r="AM28" i="5"/>
  <c r="Y36" i="5"/>
  <c r="AF67" i="5"/>
  <c r="AR45" i="5"/>
  <c r="AH49" i="5"/>
  <c r="BD28" i="5"/>
  <c r="BF36" i="5"/>
  <c r="R76" i="5"/>
  <c r="BA44" i="5"/>
  <c r="BG26" i="5"/>
  <c r="AQ44" i="5"/>
  <c r="AL28" i="5"/>
  <c r="BD36" i="5"/>
  <c r="BD45" i="5"/>
  <c r="J59" i="5"/>
  <c r="AU71" i="5"/>
  <c r="BE57" i="5"/>
  <c r="AR78" i="5"/>
  <c r="K30" i="5"/>
  <c r="O41" i="5"/>
  <c r="BI44" i="5"/>
  <c r="AG81" i="5"/>
  <c r="BH27" i="5"/>
  <c r="AN46" i="5"/>
  <c r="AW35" i="5"/>
  <c r="AG45" i="5"/>
  <c r="AV25" i="5"/>
  <c r="AB55" i="5"/>
  <c r="AM92" i="5"/>
  <c r="C63" i="5"/>
  <c r="BA36" i="5"/>
  <c r="AB46" i="5"/>
  <c r="T26" i="5"/>
  <c r="AU61" i="5"/>
  <c r="Z48" i="5"/>
  <c r="AJ37" i="5"/>
  <c r="AT26" i="5"/>
  <c r="AT19" i="8" s="1" a="1"/>
  <c r="I37" i="5"/>
  <c r="AU46" i="5"/>
  <c r="AJ47" i="5"/>
  <c r="I69" i="5"/>
  <c r="BG53" i="5"/>
  <c r="F69" i="5"/>
  <c r="AI42" i="5"/>
  <c r="AK31" i="5"/>
  <c r="BA41" i="5"/>
  <c r="BA54" i="5"/>
  <c r="C52" i="5"/>
  <c r="H75" i="5"/>
  <c r="B34" i="5"/>
  <c r="B70" i="5"/>
  <c r="B83" i="5"/>
  <c r="A85" i="5"/>
  <c r="I30" i="5"/>
  <c r="Y14" i="5"/>
  <c r="AC23" i="5"/>
  <c r="AH23" i="5"/>
  <c r="BA16" i="5"/>
  <c r="BA9" i="8" s="1" a="1"/>
  <c r="BC19" i="5"/>
  <c r="E31" i="5"/>
  <c r="Z38" i="5"/>
  <c r="AC70" i="5"/>
  <c r="W49" i="5"/>
  <c r="BH91" i="5"/>
  <c r="K49" i="5"/>
  <c r="G31" i="5"/>
  <c r="AJ40" i="5"/>
  <c r="AP50" i="5"/>
  <c r="AI62" i="5"/>
  <c r="BI45" i="5"/>
  <c r="AU35" i="5"/>
  <c r="S63" i="5"/>
  <c r="BD31" i="5"/>
  <c r="BA40" i="5"/>
  <c r="BI72" i="5"/>
  <c r="AL39" i="5"/>
  <c r="O52" i="5"/>
  <c r="AB39" i="5"/>
  <c r="AV67" i="5"/>
  <c r="I41" i="5"/>
  <c r="AA54" i="5"/>
  <c r="AT50" i="5"/>
  <c r="R31" i="5"/>
  <c r="I50" i="5"/>
  <c r="BC31" i="5"/>
  <c r="W41" i="5"/>
  <c r="BH51" i="5"/>
  <c r="V63" i="5"/>
  <c r="BD77" i="5"/>
  <c r="X62" i="5"/>
  <c r="AS52" i="5"/>
  <c r="Z35" i="5"/>
  <c r="AM46" i="5"/>
  <c r="AM40" i="8" s="1" a="1"/>
  <c r="K50" i="5"/>
  <c r="AA29" i="5"/>
  <c r="AC37" i="5"/>
  <c r="S77" i="5"/>
  <c r="AN55" i="5"/>
  <c r="AF40" i="5"/>
  <c r="BG50" i="5"/>
  <c r="BH29" i="5"/>
  <c r="BD59" i="5"/>
  <c r="BC26" i="5"/>
  <c r="C37" i="5"/>
  <c r="AS26" i="5"/>
  <c r="T41" i="5"/>
  <c r="BC51" i="5"/>
  <c r="AK91" i="5"/>
  <c r="N66" i="5"/>
  <c r="AL64" i="5"/>
  <c r="S42" i="5"/>
  <c r="U31" i="5"/>
  <c r="U25" i="8" s="1" a="1"/>
  <c r="AK41" i="5"/>
  <c r="U53" i="5"/>
  <c r="U47" i="8" s="1" a="1"/>
  <c r="AV51" i="5"/>
  <c r="Z58" i="5"/>
  <c r="R29" i="5"/>
  <c r="AG47" i="5"/>
  <c r="AJ36" i="5"/>
  <c r="AA46" i="5"/>
  <c r="AI26" i="5"/>
  <c r="AI19" i="8" s="1" a="1"/>
  <c r="O56" i="5"/>
  <c r="V52" i="5"/>
  <c r="G33" i="5"/>
  <c r="S72" i="5"/>
  <c r="AN37" i="5"/>
  <c r="V47" i="5"/>
  <c r="G27" i="5"/>
  <c r="AX62" i="5"/>
  <c r="AR49" i="5"/>
  <c r="W38" i="5"/>
  <c r="D28" i="5"/>
  <c r="BE37" i="5"/>
  <c r="AP47" i="5"/>
  <c r="W48" i="5"/>
  <c r="H70" i="5"/>
  <c r="Y60" i="5"/>
  <c r="AN33" i="5"/>
  <c r="F59" i="5"/>
  <c r="BI33" i="5"/>
  <c r="AC43" i="5"/>
  <c r="F64" i="5"/>
  <c r="AB65" i="5"/>
  <c r="BH92" i="5"/>
  <c r="AD64" i="5"/>
  <c r="AY54" i="5"/>
  <c r="V77" i="5"/>
  <c r="BD82" i="5"/>
  <c r="AP51" i="5"/>
  <c r="R58" i="5"/>
  <c r="S81" i="5"/>
  <c r="AB89" i="5"/>
  <c r="AA76" i="5"/>
  <c r="N24" i="5"/>
  <c r="AK19" i="5"/>
  <c r="AK12" i="8" s="1" a="1"/>
  <c r="Z18" i="5"/>
  <c r="W44" i="5"/>
  <c r="AJ48" i="5"/>
  <c r="BE75" i="5"/>
  <c r="N35" i="5"/>
  <c r="N29" i="8" s="1" a="1"/>
  <c r="AL72" i="5"/>
  <c r="S35" i="5"/>
  <c r="AV44" i="5"/>
  <c r="V84" i="5"/>
  <c r="AU66" i="5"/>
  <c r="N52" i="5"/>
  <c r="AT40" i="5"/>
  <c r="AX27" i="5"/>
  <c r="W36" i="5"/>
  <c r="T45" i="5"/>
  <c r="BA81" i="5"/>
  <c r="AK44" i="5"/>
  <c r="AA26" i="5"/>
  <c r="AA44" i="5"/>
  <c r="V28" i="5"/>
  <c r="AN36" i="5"/>
  <c r="AL45" i="5"/>
  <c r="BC58" i="5"/>
  <c r="L47" i="5"/>
  <c r="AQ25" i="5"/>
  <c r="F36" i="5"/>
  <c r="AJ45" i="5"/>
  <c r="AG46" i="5"/>
  <c r="AZ67" i="5"/>
  <c r="BD52" i="5"/>
  <c r="AZ66" i="5"/>
  <c r="BE56" i="5"/>
  <c r="I40" i="5"/>
  <c r="G54" i="5"/>
  <c r="BH39" i="5"/>
  <c r="BH33" i="8" s="1" a="1"/>
  <c r="BE72" i="5"/>
  <c r="AO41" i="5"/>
  <c r="BG54" i="5"/>
  <c r="R37" i="5"/>
  <c r="R28" i="5"/>
  <c r="O45" i="5"/>
  <c r="AD80" i="5"/>
  <c r="W64" i="5"/>
  <c r="BG30" i="5"/>
  <c r="AU41" i="5"/>
  <c r="D31" i="5"/>
  <c r="AF45" i="5"/>
  <c r="AE25" i="5"/>
  <c r="AW33" i="5"/>
  <c r="X71" i="5"/>
  <c r="AU28" i="5"/>
  <c r="O47" i="5"/>
  <c r="T36" i="5"/>
  <c r="I46" i="5"/>
  <c r="S26" i="5"/>
  <c r="S19" i="8" s="1" a="1"/>
  <c r="BH55" i="5"/>
  <c r="BH49" i="8" s="1" a="1"/>
  <c r="F52" i="5"/>
  <c r="AL62" i="5"/>
  <c r="F33" i="5"/>
  <c r="H65" i="5"/>
  <c r="S41" i="5"/>
  <c r="AE52" i="5"/>
  <c r="AZ91" i="5"/>
  <c r="AQ60" i="5"/>
  <c r="Q9" i="5"/>
  <c r="B74" i="5"/>
  <c r="AC24" i="5"/>
  <c r="AL10" i="5"/>
  <c r="U71" i="5"/>
  <c r="U65" i="8" s="1" a="1"/>
  <c r="T71" i="5"/>
  <c r="D18" i="5"/>
  <c r="AO22" i="5"/>
  <c r="L34" i="5"/>
  <c r="I28" i="5"/>
  <c r="BA51" i="5"/>
  <c r="E52" i="5"/>
  <c r="M40" i="5"/>
  <c r="BC29" i="5"/>
  <c r="AE39" i="5"/>
  <c r="AK49" i="5"/>
  <c r="BF49" i="5"/>
  <c r="C72" i="5"/>
  <c r="AP26" i="5"/>
  <c r="AP19" i="8" s="1" a="1"/>
  <c r="AU45" i="5"/>
  <c r="F31" i="5"/>
  <c r="AI40" i="5"/>
  <c r="AO50" i="5"/>
  <c r="X50" i="5"/>
  <c r="AU30" i="5"/>
  <c r="AY49" i="5"/>
  <c r="AM31" i="5"/>
  <c r="AM25" i="8" s="1" a="1"/>
  <c r="G41" i="5"/>
  <c r="AD51" i="5"/>
  <c r="F63" i="5"/>
  <c r="AS56" i="5"/>
  <c r="BI40" i="5"/>
  <c r="AE91" i="5"/>
  <c r="AH40" i="5"/>
  <c r="AN50" i="5"/>
  <c r="AS50" i="5"/>
  <c r="U73" i="5"/>
  <c r="W57" i="5"/>
  <c r="AY71" i="5"/>
  <c r="X61" i="5"/>
  <c r="H45" i="5"/>
  <c r="N27" i="5"/>
  <c r="BG44" i="5"/>
  <c r="BB28" i="5"/>
  <c r="K37" i="5"/>
  <c r="M46" i="5"/>
  <c r="Z59" i="5"/>
  <c r="Q42" i="5"/>
  <c r="J50" i="5"/>
  <c r="AP29" i="5"/>
  <c r="AP22" i="8" s="1" a="1"/>
  <c r="AB37" i="5"/>
  <c r="AW68" i="5"/>
  <c r="BF35" i="5"/>
  <c r="N47" i="5"/>
  <c r="N41" i="8" s="1" a="1"/>
  <c r="AV35" i="5"/>
  <c r="BF50" i="5"/>
  <c r="BG29" i="5"/>
  <c r="BI37" i="5"/>
  <c r="Y78" i="5"/>
  <c r="BE60" i="5"/>
  <c r="C41" i="5"/>
  <c r="AX51" i="5"/>
  <c r="AJ91" i="5"/>
  <c r="AA60" i="5"/>
  <c r="AH56" i="5"/>
  <c r="E67" i="5"/>
  <c r="E38" i="5"/>
  <c r="E29" i="5"/>
  <c r="G46" i="5"/>
  <c r="Q26" i="5"/>
  <c r="C34" i="5"/>
  <c r="J65" i="5"/>
  <c r="AT31" i="5"/>
  <c r="E43" i="5"/>
  <c r="AZ31" i="5"/>
  <c r="B32" i="5"/>
  <c r="P9" i="5"/>
  <c r="AD10" i="5"/>
  <c r="AV23" i="5"/>
  <c r="X69" i="5"/>
  <c r="AT17" i="5"/>
  <c r="X54" i="5"/>
  <c r="E58" i="5"/>
  <c r="T56" i="5"/>
  <c r="AO26" i="5"/>
  <c r="BE44" i="5"/>
  <c r="BG33" i="5"/>
  <c r="BG43" i="5"/>
  <c r="AQ70" i="5"/>
  <c r="I54" i="5"/>
  <c r="F79" i="5"/>
  <c r="AD30" i="5"/>
  <c r="AR51" i="5"/>
  <c r="AH35" i="5"/>
  <c r="AU44" i="5"/>
  <c r="U84" i="5"/>
  <c r="U78" i="8" s="1" a="1"/>
  <c r="AB60" i="5"/>
  <c r="BE89" i="5"/>
  <c r="AT35" i="5"/>
  <c r="AA25" i="5"/>
  <c r="AY35" i="5"/>
  <c r="S45" i="5"/>
  <c r="Q46" i="5"/>
  <c r="AH67" i="5"/>
  <c r="AB27" i="5"/>
  <c r="C46" i="5"/>
  <c r="AT34" i="5"/>
  <c r="AT44" i="5"/>
  <c r="AH81" i="5"/>
  <c r="BE54" i="5"/>
  <c r="O82" i="5"/>
  <c r="AI61" i="5"/>
  <c r="C78" i="5"/>
  <c r="AZ65" i="5"/>
  <c r="K51" i="5"/>
  <c r="AH31" i="5"/>
  <c r="BD50" i="5"/>
  <c r="J32" i="5"/>
  <c r="AM41" i="5"/>
  <c r="AK52" i="5"/>
  <c r="AL63" i="5"/>
  <c r="AE47" i="5"/>
  <c r="E37" i="5"/>
  <c r="AM72" i="5"/>
  <c r="AM66" i="8" s="1" a="1"/>
  <c r="BG32" i="5"/>
  <c r="BD41" i="5"/>
  <c r="AP74" i="5"/>
  <c r="AO40" i="5"/>
  <c r="AJ58" i="5"/>
  <c r="AE40" i="5"/>
  <c r="Z80" i="5"/>
  <c r="O33" i="5"/>
  <c r="L42" i="5"/>
  <c r="AD55" i="5"/>
  <c r="AX37" i="5"/>
  <c r="AX28" i="5"/>
  <c r="AW45" i="5"/>
  <c r="AT25" i="5"/>
  <c r="AV33" i="5"/>
  <c r="BC64" i="5"/>
  <c r="AT60" i="5"/>
  <c r="G72" i="5"/>
  <c r="T43" i="5"/>
  <c r="BB32" i="5"/>
  <c r="S51" i="5"/>
  <c r="AH91" i="5"/>
  <c r="O38" i="5"/>
  <c r="AT69" i="5"/>
  <c r="AS36" i="5"/>
  <c r="AD48" i="5"/>
  <c r="AI36" i="5"/>
  <c r="AD52" i="5"/>
  <c r="AY91" i="5"/>
  <c r="AV38" i="5"/>
  <c r="AG80" i="5"/>
  <c r="AL33" i="5"/>
  <c r="AQ69" i="5"/>
  <c r="D15" i="5"/>
  <c r="AJ39" i="5"/>
  <c r="J30" i="5"/>
  <c r="Y33" i="5"/>
  <c r="D58" i="5"/>
  <c r="AH33" i="5"/>
  <c r="AK30" i="5"/>
  <c r="BE53" i="5"/>
  <c r="AF60" i="5"/>
  <c r="AS30" i="5"/>
  <c r="AZ50" i="5"/>
  <c r="BF38" i="5"/>
  <c r="O49" i="5"/>
  <c r="AO28" i="5"/>
  <c r="AK58" i="5"/>
  <c r="AJ25" i="5"/>
  <c r="AC35" i="5"/>
  <c r="Z25" i="5"/>
  <c r="Z18" i="8" s="1" a="1"/>
  <c r="AT39" i="5"/>
  <c r="BC49" i="5"/>
  <c r="M29" i="5"/>
  <c r="M22" i="8" s="1" a="1"/>
  <c r="BD64" i="5"/>
  <c r="X55" i="5"/>
  <c r="AS40" i="5"/>
  <c r="AU91" i="5"/>
  <c r="R40" i="5"/>
  <c r="O50" i="5"/>
  <c r="AC50" i="5"/>
  <c r="AQ72" i="5"/>
  <c r="AF31" i="5"/>
  <c r="Q52" i="5"/>
  <c r="BI39" i="5"/>
  <c r="L50" i="5"/>
  <c r="AB29" i="5"/>
  <c r="X59" i="5"/>
  <c r="O55" i="5"/>
  <c r="AU65" i="5"/>
  <c r="AQ52" i="5"/>
  <c r="BE70" i="5"/>
  <c r="AD47" i="5"/>
  <c r="AG36" i="5"/>
  <c r="BG25" i="5"/>
  <c r="V36" i="5"/>
  <c r="BB45" i="5"/>
  <c r="AW46" i="5"/>
  <c r="K68" i="5"/>
  <c r="AI58" i="5"/>
  <c r="D42" i="5"/>
  <c r="BA28" i="5"/>
  <c r="BA21" i="8" s="1" a="1"/>
  <c r="Z37" i="5"/>
  <c r="AD46" i="5"/>
  <c r="G53" i="5"/>
  <c r="AO45" i="5"/>
  <c r="AT27" i="5"/>
  <c r="AT20" i="8" s="1" a="1"/>
  <c r="AV45" i="5"/>
  <c r="Y29" i="5"/>
  <c r="AQ37" i="5"/>
  <c r="AX46" i="5"/>
  <c r="BF59" i="5"/>
  <c r="D43" i="5"/>
  <c r="AL32" i="5"/>
  <c r="BE50" i="5"/>
  <c r="R91" i="5"/>
  <c r="BH37" i="5"/>
  <c r="BH31" i="8" s="1" a="1"/>
  <c r="Z69" i="5"/>
  <c r="M65" i="5"/>
  <c r="AL78" i="5"/>
  <c r="AB48" i="5"/>
  <c r="H38" i="5"/>
  <c r="L25" i="5"/>
  <c r="AT33" i="5"/>
  <c r="AQ42" i="5"/>
  <c r="AZ75" i="5"/>
  <c r="AR41" i="5"/>
  <c r="BB64" i="5"/>
  <c r="AX41" i="5"/>
  <c r="BI25" i="5"/>
  <c r="BI18" i="8" s="1" a="1"/>
  <c r="R34" i="5"/>
  <c r="BH42" i="5"/>
  <c r="AG56" i="5"/>
  <c r="BA38" i="5"/>
  <c r="AK29" i="5"/>
  <c r="AQ46" i="5"/>
  <c r="AW26" i="5"/>
  <c r="AI34" i="5"/>
  <c r="AP65" i="5"/>
  <c r="AW61" i="5"/>
  <c r="I34" i="5"/>
  <c r="R72" i="5"/>
  <c r="V42" i="5"/>
  <c r="BG55" i="5"/>
  <c r="AM30" i="5"/>
  <c r="AD61" i="5"/>
  <c r="AK57" i="5"/>
  <c r="O68" i="5"/>
  <c r="D55" i="5"/>
  <c r="AG73" i="5"/>
  <c r="T67" i="5"/>
  <c r="I72" i="5"/>
  <c r="AG72" i="5"/>
  <c r="BD78" i="5"/>
  <c r="AH78" i="5"/>
  <c r="V78" i="5"/>
  <c r="H79" i="5"/>
  <c r="V51" i="5"/>
  <c r="AH54" i="5"/>
  <c r="M62" i="5"/>
  <c r="Z84" i="5"/>
  <c r="Y82" i="5"/>
  <c r="D85" i="5"/>
  <c r="S56" i="5"/>
  <c r="BA61" i="5"/>
  <c r="K62" i="5"/>
  <c r="AC67" i="5"/>
  <c r="D70" i="5"/>
  <c r="L92" i="5"/>
  <c r="AL85" i="5"/>
  <c r="BB51" i="5"/>
  <c r="E55" i="5"/>
  <c r="BI62" i="5"/>
  <c r="H85" i="5"/>
  <c r="H83" i="5"/>
  <c r="AJ85" i="5"/>
  <c r="AU69" i="5"/>
  <c r="J57" i="5"/>
  <c r="E32" i="5"/>
  <c r="AN29" i="5"/>
  <c r="AW27" i="5"/>
  <c r="AD38" i="5"/>
  <c r="Q67" i="5"/>
  <c r="BH66" i="5"/>
  <c r="BH60" i="8" s="1" a="1"/>
  <c r="AB33" i="5"/>
  <c r="M43" i="5"/>
  <c r="Z54" i="5"/>
  <c r="AF37" i="5"/>
  <c r="BA29" i="5"/>
  <c r="BA22" i="8" s="1" a="1"/>
  <c r="AM42" i="5"/>
  <c r="AM36" i="8" s="1" a="1"/>
  <c r="V27" i="5"/>
  <c r="U63" i="5"/>
  <c r="U57" i="8" s="1" a="1"/>
  <c r="AC59" i="5"/>
  <c r="D86" i="5"/>
  <c r="BG48" i="5"/>
  <c r="BH63" i="5"/>
  <c r="BH57" i="8" s="1" a="1"/>
  <c r="AY53" i="5"/>
  <c r="BA84" i="5"/>
  <c r="P78" i="5"/>
  <c r="AL56" i="5"/>
  <c r="AA86" i="5"/>
  <c r="F86" i="5"/>
  <c r="W88" i="5"/>
  <c r="AR82" i="5"/>
  <c r="AD70" i="5"/>
  <c r="AW59" i="5"/>
  <c r="AB79" i="5"/>
  <c r="V82" i="5"/>
  <c r="AR86" i="5"/>
  <c r="G84" i="5"/>
  <c r="AV79" i="5"/>
  <c r="H62" i="5"/>
  <c r="Q53" i="5"/>
  <c r="O81" i="5"/>
  <c r="AB72" i="5"/>
  <c r="AV89" i="5"/>
  <c r="M59" i="5"/>
  <c r="S60" i="5"/>
  <c r="O63" i="5"/>
  <c r="AI81" i="5"/>
  <c r="P86" i="5"/>
  <c r="AW80" i="5"/>
  <c r="C91" i="5"/>
  <c r="P82" i="5"/>
  <c r="BF52" i="5"/>
  <c r="P53" i="5"/>
  <c r="AK59" i="5"/>
  <c r="Y83" i="5"/>
  <c r="AQ79" i="5"/>
  <c r="AT77" i="5"/>
  <c r="AL57" i="5"/>
  <c r="K63" i="5"/>
  <c r="N63" i="5"/>
  <c r="AR68" i="5"/>
  <c r="G71" i="5"/>
  <c r="I82" i="5"/>
  <c r="AO86" i="5"/>
  <c r="AH39" i="5"/>
  <c r="L27" i="5"/>
  <c r="AI76" i="5"/>
  <c r="AT51" i="5"/>
  <c r="M38" i="5"/>
  <c r="AZ36" i="5"/>
  <c r="W47" i="5"/>
  <c r="AO72" i="5"/>
  <c r="X33" i="5"/>
  <c r="BD37" i="5"/>
  <c r="AG57" i="5"/>
  <c r="AL58" i="5"/>
  <c r="AC47" i="5"/>
  <c r="BD38" i="5"/>
  <c r="AK54" i="5"/>
  <c r="AY34" i="5"/>
  <c r="AY67" i="5"/>
  <c r="AO63" i="5"/>
  <c r="H56" i="5"/>
  <c r="P55" i="5"/>
  <c r="P69" i="5"/>
  <c r="AD62" i="5"/>
  <c r="AV92" i="5"/>
  <c r="BD86" i="5"/>
  <c r="AG61" i="5"/>
  <c r="AK61" i="5"/>
  <c r="AC57" i="5"/>
  <c r="BG81" i="5"/>
  <c r="Z82" i="5"/>
  <c r="K87" i="5"/>
  <c r="AL51" i="5"/>
  <c r="AF64" i="5"/>
  <c r="V54" i="5"/>
  <c r="BE87" i="5"/>
  <c r="Y79" i="5"/>
  <c r="S88" i="5"/>
  <c r="Q50" i="5"/>
  <c r="G73" i="5"/>
  <c r="BI57" i="5"/>
  <c r="AX86" i="5"/>
  <c r="J77" i="5"/>
  <c r="C79" i="5"/>
  <c r="BH64" i="5"/>
  <c r="BH58" i="8" s="1" a="1"/>
  <c r="R65" i="5"/>
  <c r="V68" i="5"/>
  <c r="I87" i="5"/>
  <c r="AF68" i="5"/>
  <c r="Z86" i="5"/>
  <c r="D51" i="5"/>
  <c r="AO57" i="5"/>
  <c r="BH57" i="5"/>
  <c r="D64" i="5"/>
  <c r="BH88" i="5"/>
  <c r="BH82" i="8" s="1" a="1"/>
  <c r="AN85" i="5"/>
  <c r="M82" i="5"/>
  <c r="AN63" i="5"/>
  <c r="R68" i="5"/>
  <c r="BH68" i="5"/>
  <c r="S74" i="5"/>
  <c r="S75" i="5"/>
  <c r="G88" i="5"/>
  <c r="O76" i="5"/>
  <c r="BG91" i="5"/>
  <c r="AS45" i="5"/>
  <c r="T58" i="5"/>
  <c r="AP32" i="5"/>
  <c r="Y47" i="5"/>
  <c r="Y46" i="5"/>
  <c r="M56" i="5"/>
  <c r="AS60" i="5"/>
  <c r="F43" i="5"/>
  <c r="W42" i="5"/>
  <c r="F27" i="5"/>
  <c r="E63" i="5"/>
  <c r="D50" i="5"/>
  <c r="BC43" i="5"/>
  <c r="AW91" i="5"/>
  <c r="AD43" i="5"/>
  <c r="AQ84" i="5"/>
  <c r="Y73" i="5"/>
  <c r="AJ60" i="5"/>
  <c r="AH61" i="5"/>
  <c r="P75" i="5"/>
  <c r="BF66" i="5"/>
  <c r="AO71" i="5"/>
  <c r="BC80" i="5"/>
  <c r="AZ68" i="5"/>
  <c r="AD72" i="5"/>
  <c r="L62" i="5"/>
  <c r="BB87" i="5"/>
  <c r="X88" i="5"/>
  <c r="AQ76" i="5"/>
  <c r="X57" i="5"/>
  <c r="P70" i="5"/>
  <c r="AX58" i="5"/>
  <c r="P74" i="5"/>
  <c r="BH84" i="5"/>
  <c r="BH78" i="8" s="1" a="1"/>
  <c r="AI56" i="5"/>
  <c r="AH88" i="5"/>
  <c r="AR62" i="5"/>
  <c r="AM82" i="5"/>
  <c r="AM76" i="8" s="1" a="1"/>
  <c r="E89" i="5"/>
  <c r="O83" i="5"/>
  <c r="AC71" i="5"/>
  <c r="BC70" i="5"/>
  <c r="N74" i="5"/>
  <c r="N68" i="8" s="1" a="1"/>
  <c r="V83" i="5"/>
  <c r="AR72" i="5"/>
  <c r="BE76" i="5"/>
  <c r="V57" i="5"/>
  <c r="BD62" i="5"/>
  <c r="BG62" i="5"/>
  <c r="X68" i="5"/>
  <c r="AZ70" i="5"/>
  <c r="AX81" i="5"/>
  <c r="Y86" i="5"/>
  <c r="AZ69" i="5"/>
  <c r="I74" i="5"/>
  <c r="BE74" i="5"/>
  <c r="AK89" i="5"/>
  <c r="AN80" i="5"/>
  <c r="AV80" i="5"/>
  <c r="AV74" i="8" s="1" a="1"/>
  <c r="AQ80" i="5"/>
  <c r="BI92" i="5"/>
  <c r="BE80" i="5"/>
  <c r="T59" i="5"/>
  <c r="BH89" i="5"/>
  <c r="BH83" i="8" s="1" a="1"/>
  <c r="AJ78" i="5"/>
  <c r="AR64" i="5"/>
  <c r="AD34" i="5"/>
  <c r="AF41" i="5"/>
  <c r="J42" i="5"/>
  <c r="BC53" i="5"/>
  <c r="AB25" i="5"/>
  <c r="AY26" i="5"/>
  <c r="AV69" i="5"/>
  <c r="AV63" i="8" s="1" a="1"/>
  <c r="AE48" i="5"/>
  <c r="AR46" i="5"/>
  <c r="W30" i="5"/>
  <c r="AG67" i="5"/>
  <c r="AU77" i="5"/>
  <c r="AC49" i="5"/>
  <c r="L38" i="5"/>
  <c r="AN48" i="5"/>
  <c r="P61" i="5"/>
  <c r="F51" i="5"/>
  <c r="AL69" i="5"/>
  <c r="F74" i="5"/>
  <c r="R54" i="5"/>
  <c r="Q72" i="5"/>
  <c r="H76" i="5"/>
  <c r="F85" i="5"/>
  <c r="BC77" i="5"/>
  <c r="BE82" i="5"/>
  <c r="K67" i="5"/>
  <c r="BI89" i="5"/>
  <c r="BB83" i="5"/>
  <c r="J81" i="5"/>
  <c r="BC62" i="5"/>
  <c r="AH76" i="5"/>
  <c r="Q63" i="5"/>
  <c r="N79" i="5"/>
  <c r="N73" i="8" s="1" a="1"/>
  <c r="BF92" i="5"/>
  <c r="AH68" i="5"/>
  <c r="T55" i="5"/>
  <c r="C68" i="5"/>
  <c r="AK88" i="5"/>
  <c r="I83" i="5"/>
  <c r="AQ87" i="5"/>
  <c r="AX80" i="5"/>
  <c r="AO78" i="5"/>
  <c r="Q58" i="5"/>
  <c r="BE88" i="5"/>
  <c r="AG77" i="5"/>
  <c r="X81" i="5"/>
  <c r="H63" i="5"/>
  <c r="BF67" i="5"/>
  <c r="BF61" i="8" s="1" a="1"/>
  <c r="AN68" i="5"/>
  <c r="BE73" i="5"/>
  <c r="C75" i="5"/>
  <c r="AU87" i="5"/>
  <c r="BA92" i="5"/>
  <c r="X77" i="5"/>
  <c r="H51" i="5"/>
  <c r="D54" i="5"/>
  <c r="E72" i="5"/>
  <c r="O86" i="5"/>
  <c r="AT86" i="5"/>
  <c r="J85" i="5"/>
  <c r="AB53" i="5"/>
  <c r="X56" i="5"/>
  <c r="C64" i="5"/>
  <c r="AF86" i="5"/>
  <c r="AB35" i="5"/>
  <c r="AD44" i="5"/>
  <c r="R30" i="5"/>
  <c r="BD54" i="5"/>
  <c r="BF27" i="5"/>
  <c r="L33" i="5"/>
  <c r="L27" i="8" s="1" a="1"/>
  <c r="S34" i="5"/>
  <c r="AE75" i="5"/>
  <c r="AO33" i="5"/>
  <c r="P26" i="5"/>
  <c r="AU38" i="5"/>
  <c r="T73" i="5"/>
  <c r="J91" i="5"/>
  <c r="BG78" i="5"/>
  <c r="AN42" i="5"/>
  <c r="E64" i="5"/>
  <c r="AA70" i="5"/>
  <c r="AH55" i="5"/>
  <c r="AM50" i="5"/>
  <c r="AM44" i="8" s="1" a="1"/>
  <c r="BC57" i="5"/>
  <c r="BI63" i="5"/>
  <c r="O70" i="5"/>
  <c r="E82" i="5"/>
  <c r="AH89" i="5"/>
  <c r="AD49" i="5"/>
  <c r="AG54" i="5"/>
  <c r="L73" i="5"/>
  <c r="R88" i="5"/>
  <c r="AY89" i="5"/>
  <c r="V85" i="5"/>
  <c r="AL67" i="5"/>
  <c r="M52" i="5"/>
  <c r="BD72" i="5"/>
  <c r="AZ84" i="5"/>
  <c r="H80" i="5"/>
  <c r="AG75" i="5"/>
  <c r="C60" i="5"/>
  <c r="BB73" i="5"/>
  <c r="AR92" i="5"/>
  <c r="G89" i="5"/>
  <c r="N77" i="5"/>
  <c r="N71" i="8" s="1" a="1"/>
  <c r="Y52" i="5"/>
  <c r="U55" i="5"/>
  <c r="U49" i="8" s="1" a="1"/>
  <c r="P63" i="5"/>
  <c r="AC85" i="5"/>
  <c r="AB83" i="5"/>
  <c r="AZ85" i="5"/>
  <c r="AE69" i="5"/>
  <c r="AX73" i="5"/>
  <c r="AJ74" i="5"/>
  <c r="AW86" i="5"/>
  <c r="Q80" i="5"/>
  <c r="AB80" i="5"/>
  <c r="AA80" i="5"/>
  <c r="N54" i="5"/>
  <c r="N48" i="8" s="1" a="1"/>
  <c r="G56" i="5"/>
  <c r="C59" i="5"/>
  <c r="AN76" i="5"/>
  <c r="U81" i="5"/>
  <c r="U75" i="8" s="1" a="1"/>
  <c r="AQ75" i="5"/>
  <c r="V89" i="5"/>
  <c r="Q20" i="5"/>
  <c r="AB26" i="5"/>
  <c r="N76" i="5"/>
  <c r="N70" i="8" s="1" a="1"/>
  <c r="AX40" i="5"/>
  <c r="I64" i="5"/>
  <c r="BB46" i="5"/>
  <c r="G42" i="5"/>
  <c r="BG42" i="5"/>
  <c r="AL52" i="5"/>
  <c r="AM43" i="5"/>
  <c r="AM37" i="8" s="1" a="1"/>
  <c r="AS33" i="5"/>
  <c r="T48" i="5"/>
  <c r="AW56" i="5"/>
  <c r="H39" i="5"/>
  <c r="S28" i="5"/>
  <c r="AM47" i="5"/>
  <c r="AM27" i="5"/>
  <c r="S76" i="5"/>
  <c r="AT59" i="5"/>
  <c r="R59" i="5"/>
  <c r="Y63" i="5"/>
  <c r="AO75" i="5"/>
  <c r="L80" i="5"/>
  <c r="L74" i="8" s="1" a="1"/>
  <c r="F82" i="5"/>
  <c r="AJ83" i="5"/>
  <c r="C56" i="5"/>
  <c r="AF59" i="5"/>
  <c r="AB86" i="5"/>
  <c r="E76" i="5"/>
  <c r="N84" i="5"/>
  <c r="N78" i="8" s="1" a="1"/>
  <c r="X79" i="5"/>
  <c r="AR54" i="5"/>
  <c r="Z73" i="5"/>
  <c r="L57" i="5"/>
  <c r="L51" i="8" s="1" a="1"/>
  <c r="X80" i="5"/>
  <c r="AA92" i="5"/>
  <c r="AR85" i="5"/>
  <c r="AR79" i="8" s="1" a="1"/>
  <c r="K53" i="5"/>
  <c r="AU64" i="5"/>
  <c r="AT57" i="5"/>
  <c r="X83" i="5"/>
  <c r="AJ84" i="5"/>
  <c r="AP81" i="5"/>
  <c r="K58" i="5"/>
  <c r="T60" i="5"/>
  <c r="AT67" i="5"/>
  <c r="I78" i="5"/>
  <c r="Z89" i="5"/>
  <c r="C92" i="5"/>
  <c r="BB76" i="5"/>
  <c r="BA50" i="5"/>
  <c r="BA44" i="8" s="1" a="1"/>
  <c r="AW53" i="5"/>
  <c r="AX71" i="5"/>
  <c r="BC85" i="5"/>
  <c r="V86" i="5"/>
  <c r="BC84" i="5"/>
  <c r="BI59" i="5"/>
  <c r="AY60" i="5"/>
  <c r="AU63" i="5"/>
  <c r="R82" i="5"/>
  <c r="BG86" i="5"/>
  <c r="AF81" i="5"/>
  <c r="E57" i="5"/>
  <c r="AC64" i="5"/>
  <c r="F66" i="5"/>
  <c r="Q74" i="5"/>
  <c r="AU84" i="5"/>
  <c r="AF84" i="5"/>
  <c r="F80" i="5"/>
  <c r="E73" i="5"/>
  <c r="K72" i="5"/>
  <c r="G76" i="5"/>
  <c r="AS84" i="5"/>
  <c r="AU73" i="5"/>
  <c r="BH77" i="5"/>
  <c r="BH71" i="8" s="1" a="1"/>
  <c r="BC52" i="5"/>
  <c r="BH58" i="5"/>
  <c r="AH59" i="5"/>
  <c r="G65" i="5"/>
  <c r="AT92" i="5"/>
  <c r="C87" i="5"/>
  <c r="C81" i="8" s="1" a="1"/>
  <c r="C15" i="5"/>
  <c r="AO43" i="5"/>
  <c r="AO54" i="5"/>
  <c r="AB51" i="5"/>
  <c r="H48" i="5"/>
  <c r="E49" i="5"/>
  <c r="Z46" i="5"/>
  <c r="BB59" i="5"/>
  <c r="Q32" i="5"/>
  <c r="AY48" i="5"/>
  <c r="X42" i="5"/>
  <c r="BH61" i="5"/>
  <c r="L65" i="5"/>
  <c r="Y49" i="5"/>
  <c r="V37" i="5"/>
  <c r="D27" i="5"/>
  <c r="AN30" i="5"/>
  <c r="I53" i="5"/>
  <c r="M64" i="5"/>
  <c r="AD63" i="5"/>
  <c r="BA69" i="5"/>
  <c r="BA63" i="8" s="1" a="1"/>
  <c r="Y56" i="5"/>
  <c r="AU85" i="5"/>
  <c r="AG83" i="5"/>
  <c r="AJ67" i="5"/>
  <c r="O64" i="5"/>
  <c r="BE66" i="5"/>
  <c r="AM81" i="5"/>
  <c r="AM75" i="8" s="1" a="1"/>
  <c r="AZ89" i="5"/>
  <c r="AZ83" i="5"/>
  <c r="T62" i="5"/>
  <c r="J52" i="5"/>
  <c r="J67" i="5"/>
  <c r="AU70" i="5"/>
  <c r="AG85" i="5"/>
  <c r="Y76" i="5"/>
  <c r="BF58" i="5"/>
  <c r="BF52" i="8" s="1" a="1"/>
  <c r="N70" i="5"/>
  <c r="N64" i="8" s="1" a="1"/>
  <c r="AB67" i="5"/>
  <c r="BG88" i="5"/>
  <c r="AE92" i="5"/>
  <c r="BB85" i="5"/>
  <c r="AU55" i="5"/>
  <c r="Z63" i="5"/>
  <c r="S65" i="5"/>
  <c r="N73" i="5"/>
  <c r="N67" i="8" s="1" a="1"/>
  <c r="AR83" i="5"/>
  <c r="AR77" i="8" s="1" a="1"/>
  <c r="AC83" i="5"/>
  <c r="S79" i="5"/>
  <c r="AQ53" i="5"/>
  <c r="AZ55" i="5"/>
  <c r="AF58" i="5"/>
  <c r="T76" i="5"/>
  <c r="AO80" i="5"/>
  <c r="AA75" i="5"/>
  <c r="AA69" i="8" s="1" a="1"/>
  <c r="F89" i="5"/>
  <c r="AE65" i="5"/>
  <c r="AE59" i="8" s="1" a="1"/>
  <c r="E66" i="5"/>
  <c r="BI68" i="5"/>
  <c r="BA87" i="5"/>
  <c r="BA81" i="8" s="1" a="1"/>
  <c r="C69" i="5"/>
  <c r="C63" i="8" s="1" a="1"/>
  <c r="F87" i="5"/>
  <c r="Z64" i="5"/>
  <c r="AH69" i="5"/>
  <c r="BA71" i="5"/>
  <c r="BA65" i="8" s="1" a="1"/>
  <c r="AJ89" i="5"/>
  <c r="AS92" i="5"/>
  <c r="AD92" i="5"/>
  <c r="AH84" i="5"/>
  <c r="M48" i="5"/>
  <c r="R83" i="5"/>
  <c r="AJ59" i="5"/>
  <c r="V92" i="5"/>
  <c r="BE78" i="5"/>
  <c r="AA82" i="5"/>
  <c r="AA76" i="8" s="1" a="1"/>
  <c r="AO58" i="5"/>
  <c r="BG63" i="5"/>
  <c r="AG64" i="5"/>
  <c r="AP69" i="5"/>
  <c r="BC71" i="5"/>
  <c r="L83" i="5"/>
  <c r="L77" i="8" s="1" a="1"/>
  <c r="AB87" i="5"/>
  <c r="AE54" i="5"/>
  <c r="K57" i="5"/>
  <c r="F65" i="5"/>
  <c r="AI87" i="5"/>
  <c r="AH85" i="5"/>
  <c r="Z87" i="5"/>
  <c r="F72" i="5"/>
  <c r="AF76" i="5"/>
  <c r="AK77" i="5"/>
  <c r="BE68" i="5"/>
  <c r="W82" i="5"/>
  <c r="AH82" i="5"/>
  <c r="Q82" i="5"/>
  <c r="D61" i="5"/>
  <c r="BF62" i="5"/>
  <c r="BF56" i="8" s="1" a="1"/>
  <c r="AN70" i="5"/>
  <c r="BF80" i="5"/>
  <c r="BF74" i="8" s="1" a="1"/>
  <c r="AR80" i="5"/>
  <c r="AR74" i="8" s="1" a="1"/>
  <c r="M77" i="5"/>
  <c r="AT72" i="5"/>
  <c r="AT66" i="8" s="1" a="1"/>
  <c r="AF77" i="5"/>
  <c r="AS78" i="5"/>
  <c r="AS72" i="8" s="1" a="1"/>
  <c r="AB69" i="5"/>
  <c r="F83" i="5"/>
  <c r="M83" i="5"/>
  <c r="AW82" i="5"/>
  <c r="S50" i="5"/>
  <c r="O53" i="5"/>
  <c r="Z61" i="5"/>
  <c r="W83" i="5"/>
  <c r="V81" i="5"/>
  <c r="V75" i="8" s="1" a="1"/>
  <c r="Q84" i="5"/>
  <c r="BD75" i="5"/>
  <c r="AO65" i="5"/>
  <c r="AH80" i="5"/>
  <c r="BI50" i="5"/>
  <c r="AK37" i="5"/>
  <c r="AH29" i="5"/>
  <c r="Q91" i="5"/>
  <c r="H30" i="5"/>
  <c r="BH41" i="5"/>
  <c r="D75" i="5"/>
  <c r="U47" i="5"/>
  <c r="W27" i="5"/>
  <c r="BC75" i="5"/>
  <c r="AN74" i="5"/>
  <c r="Q47" i="5"/>
  <c r="AW34" i="5"/>
  <c r="S39" i="5"/>
  <c r="D62" i="5"/>
  <c r="AJ68" i="5"/>
  <c r="U68" i="5"/>
  <c r="U62" i="8" s="1" a="1"/>
  <c r="Y77" i="5"/>
  <c r="AN61" i="5"/>
  <c r="AJ81" i="5"/>
  <c r="BC83" i="5"/>
  <c r="X52" i="5"/>
  <c r="AK69" i="5"/>
  <c r="AY78" i="5"/>
  <c r="AK87" i="5"/>
  <c r="AP78" i="5"/>
  <c r="C88" i="5"/>
  <c r="C82" i="8" s="1" a="1"/>
  <c r="J69" i="5"/>
  <c r="BB56" i="5"/>
  <c r="K73" i="5"/>
  <c r="N75" i="5"/>
  <c r="N69" i="8" s="1" a="1"/>
  <c r="BI67" i="5"/>
  <c r="T85" i="5"/>
  <c r="AB64" i="5"/>
  <c r="D78" i="5"/>
  <c r="BC72" i="5"/>
  <c r="AV76" i="5"/>
  <c r="AV70" i="8" s="1" a="1"/>
  <c r="BF84" i="5"/>
  <c r="BF78" i="8" s="1" a="1"/>
  <c r="BD79" i="5"/>
  <c r="AZ62" i="5"/>
  <c r="Q68" i="5"/>
  <c r="BD70" i="5"/>
  <c r="Q81" i="5"/>
  <c r="U89" i="5"/>
  <c r="U83" i="8" s="1" a="1"/>
  <c r="AA89" i="5"/>
  <c r="AE83" i="5"/>
  <c r="AE77" i="8" s="1" a="1"/>
  <c r="AS59" i="5"/>
  <c r="AS53" i="8" s="1" a="1"/>
  <c r="AI60" i="5"/>
  <c r="AE63" i="5"/>
  <c r="BC81" i="5"/>
  <c r="AJ86" i="5"/>
  <c r="K81" i="5"/>
  <c r="AA72" i="5"/>
  <c r="AA66" i="8" s="1" a="1"/>
  <c r="AF71" i="5"/>
  <c r="BF74" i="5"/>
  <c r="BF68" i="8" s="1" a="1"/>
  <c r="D84" i="5"/>
  <c r="O73" i="5"/>
  <c r="AB77" i="5"/>
  <c r="BF31" i="5"/>
  <c r="AE36" i="5"/>
  <c r="AE30" i="8" s="1" a="1"/>
  <c r="AP73" i="5"/>
  <c r="AL79" i="5"/>
  <c r="C29" i="5"/>
  <c r="C22" i="8" s="1" a="1"/>
  <c r="AO37" i="5"/>
  <c r="AJ34" i="5"/>
  <c r="S58" i="5"/>
  <c r="G32" i="5"/>
  <c r="AM54" i="5"/>
  <c r="AM48" i="8" s="1" a="1"/>
  <c r="X30" i="5"/>
  <c r="BB52" i="5"/>
  <c r="AI29" i="5"/>
  <c r="T28" i="5"/>
  <c r="T21" i="8" s="1" a="1"/>
  <c r="BI38" i="5"/>
  <c r="AO48" i="5"/>
  <c r="F71" i="5"/>
  <c r="AS85" i="5"/>
  <c r="AS79" i="8" s="1" a="1"/>
  <c r="AM83" i="5"/>
  <c r="AM77" i="8" s="1" a="1"/>
  <c r="AY50" i="5"/>
  <c r="AM66" i="5"/>
  <c r="AM60" i="8" s="1" a="1"/>
  <c r="AH87" i="5"/>
  <c r="AC89" i="5"/>
  <c r="J58" i="5"/>
  <c r="AN75" i="5"/>
  <c r="F54" i="5"/>
  <c r="AW69" i="5"/>
  <c r="AN84" i="5"/>
  <c r="C11" i="5"/>
  <c r="AB78" i="5"/>
  <c r="G67" i="5"/>
  <c r="M89" i="5"/>
  <c r="AZ80" i="5"/>
  <c r="L72" i="5"/>
  <c r="L66" i="8" s="1" a="1"/>
  <c r="AF89" i="5"/>
  <c r="J71" i="5"/>
  <c r="D60" i="5"/>
  <c r="N80" i="5"/>
  <c r="N74" i="8" s="1" a="1"/>
  <c r="AP82" i="5"/>
  <c r="AF92" i="5"/>
  <c r="W84" i="5"/>
  <c r="I70" i="5"/>
  <c r="AC74" i="5"/>
  <c r="AJ77" i="5"/>
  <c r="BB54" i="5"/>
  <c r="G77" i="5"/>
  <c r="BE84" i="5"/>
  <c r="BG87" i="5"/>
  <c r="O65" i="5"/>
  <c r="AH65" i="5"/>
  <c r="AP68" i="5"/>
  <c r="AG87" i="5"/>
  <c r="AV68" i="5"/>
  <c r="AU86" i="5"/>
  <c r="K88" i="5"/>
  <c r="C80" i="5"/>
  <c r="C74" i="8" s="1" a="1"/>
  <c r="D59" i="5"/>
  <c r="AN89" i="5"/>
  <c r="M78" i="5"/>
  <c r="BD81" i="5"/>
  <c r="D63" i="5"/>
  <c r="O27" i="5"/>
  <c r="AS27" i="5"/>
  <c r="AD33" i="5"/>
  <c r="AY37" i="5"/>
  <c r="H42" i="5"/>
  <c r="AR47" i="5"/>
  <c r="AR41" i="8" s="1" a="1"/>
  <c r="U74" i="5"/>
  <c r="U68" i="8" s="1" a="1"/>
  <c r="E42" i="5"/>
  <c r="E30" i="5"/>
  <c r="AZ34" i="5"/>
  <c r="U57" i="5"/>
  <c r="AM33" i="5"/>
  <c r="AM27" i="8" s="1" a="1"/>
  <c r="X32" i="5"/>
  <c r="L43" i="5"/>
  <c r="L37" i="8" s="1" a="1"/>
  <c r="AM48" i="5"/>
  <c r="AM42" i="8" s="1" a="1"/>
  <c r="BA76" i="5"/>
  <c r="BA70" i="8" s="1" a="1"/>
  <c r="R60" i="5"/>
  <c r="BB60" i="5"/>
  <c r="W62" i="5"/>
  <c r="L81" i="5"/>
  <c r="L75" i="8" s="1" a="1"/>
  <c r="E84" i="5"/>
  <c r="AO85" i="5"/>
  <c r="BE63" i="5"/>
  <c r="AG59" i="5"/>
  <c r="AH58" i="5"/>
  <c r="BC78" i="5"/>
  <c r="AH92" i="5"/>
  <c r="AT49" i="5"/>
  <c r="AW72" i="5"/>
  <c r="AS57" i="5"/>
  <c r="AD86" i="5"/>
  <c r="AD80" i="8" s="1" a="1"/>
  <c r="AV82" i="5"/>
  <c r="AV76" i="8" s="1" a="1"/>
  <c r="AV78" i="5"/>
  <c r="AV72" i="8" s="1" a="1"/>
  <c r="BB79" i="5"/>
  <c r="C65" i="5"/>
  <c r="C59" i="8" s="1" a="1"/>
  <c r="AL54" i="5"/>
  <c r="T88" i="5"/>
  <c r="AS79" i="5"/>
  <c r="AS73" i="8" s="1" a="1"/>
  <c r="AI88" i="5"/>
  <c r="AS80" i="5"/>
  <c r="AS74" i="8" s="1" a="1"/>
  <c r="AP52" i="5"/>
  <c r="BI52" i="5"/>
  <c r="U59" i="5"/>
  <c r="U53" i="8" s="1" a="1"/>
  <c r="E83" i="5"/>
  <c r="BB92" i="5"/>
  <c r="AD77" i="5"/>
  <c r="AD71" i="8" s="1" a="1"/>
  <c r="AV71" i="5"/>
  <c r="AV65" i="8" s="1" a="1"/>
  <c r="M71" i="5"/>
  <c r="AK74" i="5"/>
  <c r="AP83" i="5"/>
  <c r="BH72" i="5"/>
  <c r="BH66" i="8" s="1" a="1"/>
  <c r="L77" i="5"/>
  <c r="L71" i="8" s="1" a="1"/>
  <c r="BE52" i="5"/>
  <c r="BA55" i="5"/>
  <c r="BA49" i="8" s="1" a="1"/>
  <c r="AV63" i="5"/>
  <c r="AV57" i="8" s="1" a="1"/>
  <c r="K86" i="5"/>
  <c r="K84" i="5"/>
  <c r="W86" i="5"/>
  <c r="G52" i="5"/>
  <c r="AB58" i="5"/>
  <c r="AE58" i="5"/>
  <c r="AE52" i="8" s="1" a="1"/>
  <c r="AJ64" i="5"/>
  <c r="AQ89" i="5"/>
  <c r="T86" i="5"/>
  <c r="AS82" i="5"/>
  <c r="AS76" i="8" s="1" a="1"/>
  <c r="BA57" i="5"/>
  <c r="BA51" i="8" s="1" a="1"/>
  <c r="AS64" i="5"/>
  <c r="V66" i="5"/>
  <c r="AL74" i="5"/>
  <c r="I85" i="5"/>
  <c r="BD84" i="5"/>
  <c r="V80" i="5"/>
  <c r="V74" i="8" s="1" a="1"/>
  <c r="BA79" i="5"/>
  <c r="BA73" i="8" s="1" a="1"/>
  <c r="BD51" i="5"/>
  <c r="G55" i="5"/>
  <c r="BA72" i="5"/>
  <c r="BA66" i="8" s="1" a="1"/>
  <c r="R87" i="5"/>
  <c r="AW87" i="5"/>
  <c r="BF85" i="5"/>
  <c r="BF79" i="8" s="1" a="1"/>
  <c r="AC65" i="5"/>
  <c r="AF70" i="5"/>
  <c r="AF64" i="8" s="1" a="1"/>
  <c r="X91" i="5"/>
  <c r="AR44" i="5"/>
  <c r="P47" i="5"/>
  <c r="AA42" i="5"/>
  <c r="AA36" i="8" s="1" a="1"/>
  <c r="AW28" i="5"/>
  <c r="AS46" i="5"/>
  <c r="AS40" i="8" s="1" a="1"/>
  <c r="G48" i="5"/>
  <c r="AX29" i="5"/>
  <c r="AX22" i="8" s="1" a="1"/>
  <c r="AQ55" i="5"/>
  <c r="AS38" i="5"/>
  <c r="O43" i="5"/>
  <c r="BI65" i="5"/>
  <c r="AL38" i="5"/>
  <c r="W37" i="5"/>
  <c r="BH47" i="5"/>
  <c r="BH41" i="8" s="1" a="1"/>
  <c r="AY52" i="5"/>
  <c r="H47" i="5"/>
  <c r="O69" i="5"/>
  <c r="U65" i="5"/>
  <c r="U59" i="8" s="1" a="1"/>
  <c r="AV72" i="5"/>
  <c r="AV66" i="8" s="1" a="1"/>
  <c r="BE61" i="5"/>
  <c r="U82" i="5"/>
  <c r="U76" i="8" s="1" a="1"/>
  <c r="P84" i="5"/>
  <c r="K70" i="5"/>
  <c r="BE69" i="5"/>
  <c r="AT62" i="5"/>
  <c r="AT56" i="8" s="1" a="1"/>
  <c r="AC84" i="5"/>
  <c r="AT79" i="5"/>
  <c r="AT73" i="8" s="1" a="1"/>
  <c r="E62" i="5"/>
  <c r="AT85" i="5"/>
  <c r="AT79" i="8" s="1" a="1"/>
  <c r="AB62" i="5"/>
  <c r="S82" i="5"/>
  <c r="AQ88" i="5"/>
  <c r="BH82" i="5"/>
  <c r="BH76" i="8" s="1" a="1"/>
  <c r="BD57" i="5"/>
  <c r="AI70" i="5"/>
  <c r="E59" i="5"/>
  <c r="T70" i="5"/>
  <c r="S85" i="5"/>
  <c r="AW50" i="5"/>
  <c r="Y57" i="5"/>
  <c r="AR57" i="5"/>
  <c r="AW63" i="5"/>
  <c r="AN88" i="5"/>
  <c r="Q85" i="5"/>
  <c r="BF81" i="5"/>
  <c r="BF75" i="8" s="1" a="1"/>
  <c r="Y85" i="5"/>
  <c r="U79" i="5"/>
  <c r="U73" i="8" s="1" a="1"/>
  <c r="AW58" i="5"/>
  <c r="S89" i="5"/>
  <c r="BB77" i="5"/>
  <c r="BB71" i="8" s="1" a="1"/>
  <c r="AN81" i="5"/>
  <c r="BG58" i="5"/>
  <c r="G61" i="5"/>
  <c r="W68" i="5"/>
  <c r="AZ78" i="5"/>
  <c r="H92" i="5"/>
  <c r="AI92" i="5"/>
  <c r="I58" i="5"/>
  <c r="AA63" i="5"/>
  <c r="AT63" i="5"/>
  <c r="AT57" i="8" s="1" a="1"/>
  <c r="D69" i="5"/>
  <c r="W71" i="5"/>
  <c r="R46" i="5"/>
  <c r="AY41" i="5"/>
  <c r="L40" i="5"/>
  <c r="BG72" i="5"/>
  <c r="I32" i="5"/>
  <c r="AB75" i="5"/>
  <c r="G38" i="5"/>
  <c r="AG26" i="5"/>
  <c r="AG19" i="8" s="1" a="1"/>
  <c r="S52" i="5"/>
  <c r="AZ43" i="5"/>
  <c r="H32" i="5"/>
  <c r="BE42" i="5"/>
  <c r="BI61" i="5"/>
  <c r="U76" i="5"/>
  <c r="U70" i="8" s="1" a="1"/>
  <c r="G49" i="5"/>
  <c r="BI46" i="5"/>
  <c r="AF57" i="5"/>
  <c r="R57" i="5"/>
  <c r="AJ51" i="5"/>
  <c r="AD74" i="5"/>
  <c r="AD68" i="8" s="1" a="1"/>
  <c r="BG69" i="5"/>
  <c r="V56" i="5"/>
  <c r="V50" i="8" s="1" a="1"/>
  <c r="BD66" i="5"/>
  <c r="AX75" i="5"/>
  <c r="Z79" i="5"/>
  <c r="BE77" i="5"/>
  <c r="C76" i="5"/>
  <c r="C70" i="8" s="1" a="1"/>
  <c r="M67" i="5"/>
  <c r="F92" i="5"/>
  <c r="W85" i="5"/>
  <c r="M68" i="5"/>
  <c r="AW54" i="5"/>
  <c r="AR67" i="5"/>
  <c r="AT84" i="5"/>
  <c r="AT78" i="8" s="1" a="1"/>
  <c r="AX82" i="5"/>
  <c r="AA87" i="5"/>
  <c r="AA81" i="8" s="1" a="1"/>
  <c r="J63" i="5"/>
  <c r="D77" i="5"/>
  <c r="AG63" i="5"/>
  <c r="AK79" i="5"/>
  <c r="BD74" i="5"/>
  <c r="F57" i="5"/>
  <c r="F51" i="8" s="1" a="1"/>
  <c r="AN62" i="5"/>
  <c r="AQ62" i="5"/>
  <c r="E68" i="5"/>
  <c r="AJ70" i="5"/>
  <c r="BC92" i="5"/>
  <c r="I86" i="5"/>
  <c r="AO52" i="5"/>
  <c r="AK55" i="5"/>
  <c r="AF63" i="5"/>
  <c r="AF57" i="8" s="1" a="1"/>
  <c r="AW85" i="5"/>
  <c r="AY83" i="5"/>
  <c r="G86" i="5"/>
  <c r="AX56" i="5"/>
  <c r="BF63" i="5"/>
  <c r="AY65" i="5"/>
  <c r="BC73" i="5"/>
  <c r="BC67" i="8" s="1" a="1"/>
  <c r="AA84" i="5"/>
  <c r="AA78" i="8" s="1" a="1"/>
  <c r="L84" i="5"/>
  <c r="L78" i="8" s="1" a="1"/>
  <c r="AY79" i="5"/>
  <c r="N91" i="5"/>
  <c r="AS32" i="5"/>
  <c r="AL41" i="5"/>
  <c r="AX69" i="5"/>
  <c r="J48" i="5"/>
  <c r="Q34" i="5"/>
  <c r="AE56" i="5"/>
  <c r="AE50" i="8" s="1" a="1"/>
  <c r="BH71" i="5"/>
  <c r="BH65" i="8" s="1" a="1"/>
  <c r="G37" i="5"/>
  <c r="AO47" i="5"/>
  <c r="AI52" i="5"/>
  <c r="BA46" i="5"/>
  <c r="AJ29" i="5"/>
  <c r="BH25" i="5"/>
  <c r="V30" i="5"/>
  <c r="V24" i="8" s="1" a="1"/>
  <c r="BF65" i="5"/>
  <c r="BF59" i="8" s="1" a="1"/>
  <c r="AV55" i="5"/>
  <c r="AV49" i="8" s="1" a="1"/>
  <c r="AK50" i="5"/>
  <c r="V75" i="5"/>
  <c r="V69" i="8" s="1" a="1"/>
  <c r="U61" i="5"/>
  <c r="BB72" i="5"/>
  <c r="Q87" i="5"/>
  <c r="BI84" i="5"/>
  <c r="H57" i="5"/>
  <c r="BF51" i="5"/>
  <c r="BF45" i="8" s="1" a="1"/>
  <c r="AD79" i="5"/>
  <c r="AD73" i="8" s="1" a="1"/>
  <c r="M85" i="5"/>
  <c r="BG92" i="5"/>
  <c r="J75" i="5"/>
  <c r="AV59" i="5"/>
  <c r="AV53" i="8" s="1" a="1"/>
  <c r="AH73" i="5"/>
  <c r="AH67" i="8" s="1" a="1"/>
  <c r="W92" i="5"/>
  <c r="AR88" i="5"/>
  <c r="AR82" i="8" s="1" a="1"/>
  <c r="BG76" i="5"/>
  <c r="BG70" i="8" s="1" a="1"/>
  <c r="BE67" i="5"/>
  <c r="AC52" i="5"/>
  <c r="AU67" i="5"/>
  <c r="L85" i="5"/>
  <c r="L79" i="8" s="1" a="1"/>
  <c r="AC80" i="5"/>
  <c r="BA62" i="5"/>
  <c r="BA56" i="8" s="1" a="1"/>
  <c r="AM67" i="5"/>
  <c r="AM61" i="8" s="1" a="1"/>
  <c r="AP67" i="5"/>
  <c r="AJ73" i="5"/>
  <c r="AV74" i="5"/>
  <c r="AV68" i="8" s="1" a="1"/>
  <c r="X87" i="5"/>
  <c r="AK92" i="5"/>
  <c r="AA58" i="5"/>
  <c r="AA52" i="8" s="1" a="1"/>
  <c r="AZ60" i="5"/>
  <c r="D68" i="5"/>
  <c r="AC78" i="5"/>
  <c r="AT89" i="5"/>
  <c r="AT83" i="8" s="1" a="1"/>
  <c r="S92" i="5"/>
  <c r="AM63" i="5"/>
  <c r="AM57" i="8" s="1" a="1"/>
  <c r="N69" i="5"/>
  <c r="N63" i="8" s="1" a="1"/>
  <c r="AG71" i="5"/>
  <c r="AV86" i="5"/>
  <c r="AV80" i="8" s="1" a="1"/>
  <c r="X92" i="5"/>
  <c r="J92" i="5"/>
  <c r="R84" i="5"/>
  <c r="M44" i="5"/>
  <c r="AZ63" i="5"/>
  <c r="AH53" i="5"/>
  <c r="AH47" i="8" s="1" a="1"/>
  <c r="C50" i="5"/>
  <c r="C44" i="8" s="1" a="1"/>
  <c r="AF48" i="5"/>
  <c r="AO42" i="5"/>
  <c r="Z65" i="5"/>
  <c r="S29" i="5"/>
  <c r="F42" i="5"/>
  <c r="K56" i="5"/>
  <c r="AU56" i="5"/>
  <c r="T51" i="5"/>
  <c r="AM38" i="5"/>
  <c r="AM32" i="8" s="1" a="1"/>
  <c r="AF91" i="5"/>
  <c r="Q39" i="5"/>
  <c r="Q77" i="5"/>
  <c r="AA64" i="5"/>
  <c r="AA58" i="8" s="1" a="1"/>
  <c r="P59" i="5"/>
  <c r="AG58" i="5"/>
  <c r="T66" i="5"/>
  <c r="AN83" i="5"/>
  <c r="AG69" i="5"/>
  <c r="AL92" i="5"/>
  <c r="V67" i="5"/>
  <c r="V61" i="8" s="1" a="1"/>
  <c r="AO56" i="5"/>
  <c r="AE70" i="5"/>
  <c r="AE64" i="8" s="1" a="1"/>
  <c r="AS67" i="5"/>
  <c r="AK80" i="5"/>
  <c r="AK74" i="8" s="1" a="1"/>
  <c r="AN52" i="5"/>
  <c r="AE64" i="5"/>
  <c r="AE58" i="8" s="1" a="1"/>
  <c r="AC62" i="5"/>
  <c r="C83" i="5"/>
  <c r="C77" i="8" s="1" a="1"/>
  <c r="M84" i="5"/>
  <c r="Z81" i="5"/>
  <c r="AE55" i="5"/>
  <c r="AE49" i="8" s="1" a="1"/>
  <c r="H74" i="5"/>
  <c r="H68" i="8" s="1" a="1"/>
  <c r="AB57" i="5"/>
  <c r="AC81" i="5"/>
  <c r="AU92" i="5"/>
  <c r="C86" i="5"/>
  <c r="C80" i="8" s="1" a="1"/>
  <c r="BA68" i="5"/>
  <c r="BA62" i="8" s="1" a="1"/>
  <c r="AA73" i="5"/>
  <c r="AA67" i="8" s="1" a="1"/>
  <c r="M74" i="5"/>
  <c r="BH83" i="5"/>
  <c r="BH77" i="8" s="1" a="1"/>
  <c r="BF79" i="5"/>
  <c r="BF73" i="8" s="1" a="1"/>
  <c r="D80" i="5"/>
  <c r="K80" i="5"/>
  <c r="R56" i="5"/>
  <c r="AP63" i="5"/>
  <c r="AI65" i="5"/>
  <c r="AI73" i="5"/>
  <c r="AI67" i="8" s="1" a="1"/>
  <c r="F84" i="5"/>
  <c r="F78" i="8" s="1" a="1"/>
  <c r="BA83" i="5"/>
  <c r="BA77" i="8" s="1" a="1"/>
  <c r="AI79" i="5"/>
  <c r="AI73" i="8" s="1" a="1"/>
  <c r="AA71" i="5"/>
  <c r="AA65" i="8" s="1" a="1"/>
  <c r="M75" i="5"/>
  <c r="V79" i="5"/>
  <c r="V73" i="8" s="1" a="1"/>
  <c r="Y55" i="5"/>
  <c r="AY77" i="5"/>
  <c r="AM85" i="5"/>
  <c r="AM79" i="8" s="1" a="1"/>
  <c r="AD88" i="5"/>
  <c r="AD82" i="8" s="1" a="1"/>
  <c r="AI78" i="5"/>
  <c r="AI72" i="8" s="1" a="1"/>
  <c r="X51" i="5"/>
  <c r="X45" i="8" s="1" a="1"/>
  <c r="T54" i="5"/>
  <c r="U72" i="5"/>
  <c r="U66" i="8" s="1" a="1"/>
  <c r="AI86" i="5"/>
  <c r="AI80" i="8" s="1" a="1"/>
  <c r="E87" i="5"/>
  <c r="Z85" i="5"/>
  <c r="W52" i="5"/>
  <c r="W46" i="8" s="1" a="1"/>
  <c r="AR58" i="5"/>
  <c r="AR52" i="8" s="1" a="1"/>
  <c r="AU58" i="5"/>
  <c r="AU52" i="8" s="1" a="1"/>
  <c r="AZ64" i="5"/>
  <c r="Z92" i="5"/>
  <c r="AQ86" i="5"/>
  <c r="BI82" i="5"/>
  <c r="AV73" i="5"/>
  <c r="AV67" i="8" s="1" a="1"/>
  <c r="AE72" i="5"/>
  <c r="AE66" i="8" s="1" a="1"/>
  <c r="AJ76" i="5"/>
  <c r="G85" i="5"/>
  <c r="R74" i="5"/>
  <c r="A70" i="5"/>
  <c r="N32" i="5"/>
  <c r="AX70" i="5"/>
  <c r="AW52" i="5"/>
  <c r="G43" i="5"/>
  <c r="AP46" i="5"/>
  <c r="AH26" i="5"/>
  <c r="V58" i="5"/>
  <c r="U43" i="5"/>
  <c r="U37" i="8" s="1" a="1"/>
  <c r="P91" i="5"/>
  <c r="P19" i="8" s="1" a="1"/>
  <c r="AH34" i="5"/>
  <c r="Y70" i="5"/>
  <c r="AC28" i="5"/>
  <c r="AX48" i="5"/>
  <c r="K38" i="5"/>
  <c r="AM59" i="5"/>
  <c r="AM53" i="8" s="1" a="1"/>
  <c r="BB58" i="5"/>
  <c r="BB52" i="8" s="1" a="1"/>
  <c r="Q55" i="5"/>
  <c r="I73" i="5"/>
  <c r="BA67" i="5"/>
  <c r="BI58" i="5"/>
  <c r="BF71" i="5"/>
  <c r="BF65" i="8" s="1" a="1"/>
  <c r="I84" i="5"/>
  <c r="AW84" i="5"/>
  <c r="AG88" i="5"/>
  <c r="AZ72" i="5"/>
  <c r="AF80" i="5"/>
  <c r="AF74" i="8" s="1" a="1"/>
  <c r="AD76" i="5"/>
  <c r="AD70" i="8" s="1" a="1"/>
  <c r="AF78" i="5"/>
  <c r="AF72" i="8" s="1" a="1"/>
  <c r="L64" i="5"/>
  <c r="L58" i="8" s="1" a="1"/>
  <c r="AX54" i="5"/>
  <c r="AI72" i="5"/>
  <c r="AI66" i="8" s="1" a="1"/>
  <c r="X76" i="5"/>
  <c r="X70" i="8" s="1" a="1"/>
  <c r="AK84" i="5"/>
  <c r="AK78" i="8" s="1" a="1"/>
  <c r="AN79" i="5"/>
  <c r="AD69" i="5"/>
  <c r="AD63" i="8" s="1" a="1"/>
  <c r="I57" i="5"/>
  <c r="BA73" i="5"/>
  <c r="BA67" i="8" s="1" a="1"/>
  <c r="AD75" i="5"/>
  <c r="AD69" i="8" s="1" a="1"/>
  <c r="P68" i="5"/>
  <c r="H81" i="5"/>
  <c r="H75" i="8" s="1" a="1"/>
  <c r="AA53" i="5"/>
  <c r="AA47" i="8" s="1" a="1"/>
  <c r="AJ55" i="5"/>
  <c r="P58" i="5"/>
  <c r="AT75" i="5"/>
  <c r="AT69" i="8" s="1" a="1"/>
  <c r="R80" i="5"/>
  <c r="K75" i="5"/>
  <c r="AY88" i="5"/>
  <c r="AB70" i="5"/>
  <c r="AZ74" i="5"/>
  <c r="G78" i="5"/>
  <c r="I55" i="5"/>
  <c r="AA77" i="5"/>
  <c r="AA71" i="8" s="1" a="1"/>
  <c r="P85" i="5"/>
  <c r="N88" i="5"/>
  <c r="N82" i="8" s="1" a="1"/>
  <c r="AZ51" i="5"/>
  <c r="L58" i="5"/>
  <c r="L52" i="8" s="1" a="1"/>
  <c r="O58" i="5"/>
  <c r="T64" i="5"/>
  <c r="W89" i="5"/>
  <c r="W83" i="8" s="1" a="1"/>
  <c r="BI85" i="5"/>
  <c r="AC82" i="5"/>
  <c r="P60" i="5"/>
  <c r="F61" i="5"/>
  <c r="F55" i="8" s="1" a="1"/>
  <c r="R64" i="5"/>
  <c r="AL82" i="5"/>
  <c r="AL76" i="8" s="1" a="1"/>
  <c r="S87" i="5"/>
  <c r="AZ81" i="5"/>
  <c r="K64" i="5"/>
  <c r="BD68" i="5"/>
  <c r="AM69" i="5"/>
  <c r="AM63" i="8" s="1" a="1"/>
  <c r="BI74" i="5"/>
  <c r="AY75" i="5"/>
  <c r="AX88" i="5"/>
  <c r="AU76" i="5"/>
  <c r="AU70" i="8" s="1" a="1"/>
  <c r="BH53" i="5"/>
  <c r="BH47" i="8" s="1" a="1"/>
  <c r="BD56" i="5"/>
  <c r="AI64" i="5"/>
  <c r="AI58" i="8" s="1" a="1"/>
  <c r="N87" i="5"/>
  <c r="N81" i="8" s="1" a="1"/>
  <c r="N85" i="5"/>
  <c r="N79" i="8" s="1" a="1"/>
  <c r="J87" i="5"/>
  <c r="J81" i="8" s="1" a="1"/>
  <c r="AB71" i="5"/>
  <c r="BI75" i="5"/>
  <c r="E77" i="5"/>
  <c r="AO68" i="5"/>
  <c r="C82" i="5"/>
  <c r="C76" i="8" s="1" a="1"/>
  <c r="J82" i="5"/>
  <c r="J76" i="8" s="1" a="1"/>
  <c r="AT81" i="5"/>
  <c r="AT75" i="8" s="1" a="1"/>
  <c r="BD58" i="5"/>
  <c r="AF65" i="5"/>
  <c r="AF59" i="8" s="1" a="1"/>
  <c r="Y67" i="5"/>
  <c r="AS75" i="5"/>
  <c r="AS69" i="8" s="1" a="1"/>
  <c r="L86" i="5"/>
  <c r="L80" i="8" s="1" a="1"/>
  <c r="BG85" i="5"/>
  <c r="BG79" i="8" s="1" a="1"/>
  <c r="I81" i="5"/>
  <c r="J88" i="5"/>
  <c r="J82" i="8" s="1" a="1"/>
  <c r="BG52" i="5"/>
  <c r="BG46" i="8" s="1" a="1"/>
  <c r="BC55" i="5"/>
  <c r="AN73" i="5"/>
  <c r="U88" i="5"/>
  <c r="U82" i="8" s="1" a="1"/>
  <c r="AZ88" i="5"/>
  <c r="AS86" i="5"/>
  <c r="AS80" i="8" s="1" a="1"/>
  <c r="BG59" i="5"/>
  <c r="BG53" i="8" s="1" a="1"/>
  <c r="C66" i="5"/>
  <c r="C60" i="8" s="1" a="1"/>
  <c r="T68" i="5"/>
  <c r="AL76" i="5"/>
  <c r="AL70" i="8" s="1" a="1"/>
  <c r="BA86" i="5"/>
  <c r="BA80" i="8" s="1" a="1"/>
  <c r="AL86" i="5"/>
  <c r="AL80" i="8" s="1" a="1"/>
  <c r="AO81" i="5"/>
  <c r="AG66" i="5"/>
  <c r="L71" i="5"/>
  <c r="L65" i="8" s="1" a="1"/>
  <c r="BB71" i="5"/>
  <c r="BB65" i="8" s="1" a="1"/>
  <c r="AO77" i="5"/>
  <c r="AZ77" i="5"/>
  <c r="BD92" i="5"/>
  <c r="AK78" i="5"/>
  <c r="AK72" i="8" s="1" a="1"/>
  <c r="M69" i="5"/>
  <c r="BA64" i="5"/>
  <c r="BA58" i="8" s="1" a="1"/>
  <c r="BD80" i="5"/>
  <c r="BD74" i="8" s="1" a="1"/>
  <c r="E92" i="5"/>
  <c r="BC68" i="5"/>
  <c r="W61" i="5"/>
  <c r="L79" i="5"/>
  <c r="L73" i="8" s="1" a="1"/>
  <c r="AC87" i="5"/>
  <c r="AQ63" i="5"/>
  <c r="AN69" i="5"/>
  <c r="AB84" i="5"/>
  <c r="N82" i="5"/>
  <c r="N76" i="8" s="1" a="1"/>
  <c r="L70" i="5"/>
  <c r="L64" i="8" s="1" a="1"/>
  <c r="AY59" i="5"/>
  <c r="AD85" i="5"/>
  <c r="AD79" i="8" s="1" a="1"/>
  <c r="AY81" i="5"/>
  <c r="AJ82" i="5"/>
  <c r="H67" i="5"/>
  <c r="H61" i="8" s="1" a="1"/>
  <c r="G60" i="5"/>
  <c r="AX85" i="5"/>
  <c r="V87" i="5"/>
  <c r="V81" i="8" s="1" a="1"/>
  <c r="AF83" i="5"/>
  <c r="AF77" i="8" s="1" a="1"/>
  <c r="BF77" i="5"/>
  <c r="BF71" i="8" s="1" a="1"/>
  <c r="E60" i="5"/>
  <c r="E54" i="8" s="1" a="1"/>
  <c r="L76" i="5"/>
  <c r="L70" i="8" s="1" a="1"/>
  <c r="G83" i="5"/>
  <c r="BA88" i="5"/>
  <c r="BA82" i="8" s="1" a="1"/>
  <c r="Y72" i="5"/>
  <c r="AO62" i="5"/>
  <c r="L78" i="5"/>
  <c r="L72" i="8" s="1" a="1"/>
  <c r="Q88" i="5"/>
  <c r="G82" i="5"/>
  <c r="AZ79" i="5"/>
  <c r="T61" i="5"/>
  <c r="BC50" i="5"/>
  <c r="BC44" i="8" s="1" a="1"/>
  <c r="J66" i="5"/>
  <c r="AE77" i="5"/>
  <c r="AE71" i="8" s="1" a="1"/>
  <c r="W78" i="5"/>
  <c r="W72" i="8" s="1" a="1"/>
  <c r="AA48" i="5"/>
  <c r="AA42" i="8" s="1" a="1"/>
  <c r="AW65" i="5"/>
  <c r="Z56" i="5"/>
  <c r="Z50" i="8" s="1" a="1"/>
  <c r="C85" i="5"/>
  <c r="C79" i="8" s="1" a="1"/>
  <c r="AK75" i="5"/>
  <c r="AK69" i="8" s="1" a="1"/>
  <c r="AS77" i="5"/>
  <c r="AS71" i="8" s="1" a="1"/>
  <c r="AK51" i="5"/>
  <c r="AK45" i="8" s="1" a="1"/>
  <c r="AS58" i="5"/>
  <c r="AQ83" i="5"/>
  <c r="AT58" i="5"/>
  <c r="AT52" i="8" s="1" a="1"/>
  <c r="H61" i="5"/>
  <c r="H55" i="8" s="1" a="1"/>
  <c r="AV27" i="5"/>
  <c r="BF61" i="5"/>
  <c r="BF55" i="8" s="1" a="1"/>
  <c r="AJ62" i="5"/>
  <c r="N71" i="5"/>
  <c r="AT71" i="5"/>
  <c r="I80" i="5"/>
  <c r="J78" i="5"/>
  <c r="J72" i="8" s="1" a="1"/>
  <c r="AR77" i="5"/>
  <c r="AR71" i="8" s="1" a="1"/>
  <c r="O75" i="5"/>
  <c r="S64" i="5"/>
  <c r="AM71" i="5"/>
  <c r="AM65" i="8" s="1" a="1"/>
  <c r="AX87" i="5"/>
  <c r="AC76" i="5"/>
  <c r="AX64" i="5"/>
  <c r="AR73" i="5"/>
  <c r="AR67" i="8" s="1" a="1"/>
  <c r="AK76" i="5"/>
  <c r="AK70" i="8" s="1" a="1"/>
  <c r="AW55" i="5"/>
  <c r="AX72" i="5"/>
  <c r="BI69" i="5"/>
  <c r="BH73" i="5"/>
  <c r="BH67" i="8" s="1" a="1"/>
  <c r="AW81" i="5"/>
  <c r="AR87" i="5"/>
  <c r="AR81" i="8" s="1" a="1"/>
  <c r="AS65" i="5"/>
  <c r="AV54" i="5"/>
  <c r="AV48" i="8" s="1" a="1"/>
  <c r="D65" i="5"/>
  <c r="X73" i="5"/>
  <c r="X67" i="8" s="1" a="1"/>
  <c r="D89" i="5"/>
  <c r="AU78" i="5"/>
  <c r="AU72" i="8" s="1" a="1"/>
  <c r="AJ56" i="5"/>
  <c r="AN67" i="5"/>
  <c r="BC60" i="5"/>
  <c r="BC54" i="8" s="1" a="1"/>
  <c r="AG86" i="5"/>
  <c r="E88" i="5"/>
  <c r="E82" i="8" s="1" a="1"/>
  <c r="C84" i="5"/>
  <c r="C78" i="8" s="1" a="1"/>
  <c r="AW71" i="5"/>
  <c r="AL55" i="5"/>
  <c r="AL49" i="8" s="1" a="1"/>
  <c r="S71" i="5"/>
  <c r="AO88" i="5"/>
  <c r="BF83" i="5"/>
  <c r="BF77" i="8" s="1" a="1"/>
  <c r="AC54" i="5"/>
  <c r="AN78" i="5"/>
  <c r="Y61" i="5"/>
  <c r="AP92" i="5"/>
  <c r="BH86" i="5"/>
  <c r="BH80" i="8" s="1" a="1"/>
  <c r="BE81" i="5"/>
  <c r="AM57" i="5"/>
  <c r="AM51" i="8" s="1" a="1"/>
  <c r="AR63" i="5"/>
  <c r="AR57" i="8" s="1" a="1"/>
  <c r="AS81" i="5"/>
  <c r="AS75" i="8" s="1" a="1"/>
  <c r="Y66" i="5"/>
  <c r="AP66" i="5"/>
  <c r="AN54" i="5"/>
  <c r="AS73" i="5"/>
  <c r="AS67" i="8" s="1" a="1"/>
  <c r="Z52" i="5"/>
  <c r="Z46" i="8" s="1" a="1"/>
  <c r="BG83" i="5"/>
  <c r="BG77" i="8" s="1" a="1"/>
  <c r="AH45" i="5"/>
  <c r="AH39" i="8" s="1" a="1"/>
  <c r="AV53" i="5"/>
  <c r="AV47" i="8" s="1" a="1"/>
  <c r="H84" i="5"/>
  <c r="H78" i="8" s="1" a="1"/>
  <c r="K82" i="5"/>
  <c r="AP64" i="5"/>
  <c r="AP58" i="8" s="1" a="1"/>
  <c r="AN51" i="5"/>
  <c r="V69" i="5"/>
  <c r="V63" i="8" s="1" a="1"/>
  <c r="T81" i="5"/>
  <c r="BC86" i="5"/>
  <c r="BC80" i="8" s="1" a="1"/>
  <c r="P54" i="5"/>
  <c r="R70" i="5"/>
  <c r="BB78" i="5"/>
  <c r="BB72" i="8" s="1" a="1"/>
  <c r="AI82" i="5"/>
  <c r="AI76" i="8" s="1" a="1"/>
  <c r="S61" i="5"/>
  <c r="L52" i="5"/>
  <c r="L46" i="8" s="1" a="1"/>
  <c r="W75" i="5"/>
  <c r="W69" i="8" s="1" a="1"/>
  <c r="M79" i="5"/>
  <c r="W87" i="5"/>
  <c r="W81" i="8" s="1" a="1"/>
  <c r="AH77" i="5"/>
  <c r="AH71" i="8" s="1" a="1"/>
  <c r="E74" i="5"/>
  <c r="E68" i="8" s="1" a="1"/>
  <c r="AE59" i="5"/>
  <c r="AE53" i="8" s="1" a="1"/>
  <c r="AK70" i="5"/>
  <c r="AK64" i="8" s="1" a="1"/>
  <c r="Z78" i="5"/>
  <c r="Z72" i="8" s="1" a="1"/>
  <c r="V70" i="5"/>
  <c r="V64" i="8" s="1" a="1"/>
  <c r="N83" i="5"/>
  <c r="N77" i="8" s="1" a="1"/>
  <c r="F62" i="5"/>
  <c r="F56" i="8" s="1" a="1"/>
  <c r="AY73" i="5"/>
  <c r="AL65" i="5"/>
  <c r="AL59" i="8" s="1" a="1"/>
  <c r="AE74" i="5"/>
  <c r="AE68" i="8" s="1" a="1"/>
  <c r="AE82" i="5"/>
  <c r="AE76" i="8" s="1" a="1"/>
  <c r="O88" i="5"/>
  <c r="O79" i="5"/>
  <c r="AK60" i="5"/>
  <c r="K77" i="5"/>
  <c r="AX83" i="5"/>
  <c r="AI89" i="5"/>
  <c r="AI83" i="8" s="1" a="1"/>
  <c r="AE60" i="5"/>
  <c r="AE54" i="8" s="1" a="1"/>
  <c r="AD53" i="5"/>
  <c r="AD47" i="8" s="1" a="1"/>
  <c r="X66" i="5"/>
  <c r="X60" i="8" s="1" a="1"/>
  <c r="AY86" i="5"/>
  <c r="W81" i="5"/>
  <c r="W75" i="8" s="1" a="1"/>
  <c r="X86" i="5"/>
  <c r="X80" i="8" s="1" a="1"/>
  <c r="I63" i="5"/>
  <c r="BF68" i="5"/>
  <c r="BF62" i="8" s="1" a="1"/>
  <c r="AG84" i="5"/>
  <c r="T89" i="5"/>
  <c r="Q69" i="5"/>
  <c r="P76" i="5"/>
  <c r="U80" i="5"/>
  <c r="U74" i="8" s="1" a="1"/>
  <c r="AA62" i="5"/>
  <c r="AA56" i="8" s="1" a="1"/>
  <c r="AP89" i="5"/>
  <c r="AP83" i="8" s="1" a="1"/>
  <c r="BD63" i="5"/>
  <c r="T69" i="5"/>
  <c r="AI75" i="5"/>
  <c r="AI69" i="8" s="1" a="1"/>
  <c r="AM86" i="5"/>
  <c r="AM80" i="8" s="1" a="1"/>
  <c r="D72" i="5"/>
  <c r="AM56" i="5"/>
  <c r="AM50" i="8" s="1" a="1"/>
  <c r="AS51" i="5"/>
  <c r="AS45" i="8" s="1" a="1"/>
  <c r="BF86" i="5"/>
  <c r="BF80" i="8" s="1" a="1"/>
  <c r="J76" i="5"/>
  <c r="J70" i="8" s="1" a="1"/>
  <c r="AJ69" i="5"/>
  <c r="AZ59" i="5"/>
  <c r="AV84" i="5"/>
  <c r="AV78" i="8" s="1" a="1"/>
  <c r="I88" i="5"/>
  <c r="U67" i="5"/>
  <c r="J62" i="5"/>
  <c r="P52" i="5"/>
  <c r="K85" i="5"/>
  <c r="AI83" i="5"/>
  <c r="AI77" i="8" s="1" a="1"/>
  <c r="M86" i="5"/>
  <c r="X47" i="5"/>
  <c r="X41" i="8" s="1" a="1"/>
  <c r="AT64" i="5"/>
  <c r="AT58" i="8" s="1" a="1"/>
  <c r="AM55" i="5"/>
  <c r="AM49" i="8" s="1" a="1"/>
  <c r="BI83" i="5"/>
  <c r="AX74" i="5"/>
  <c r="AP87" i="5"/>
  <c r="AP81" i="8" s="1" a="1"/>
  <c r="BD67" i="5"/>
  <c r="BD61" i="8" s="1" a="1"/>
  <c r="AR52" i="5"/>
  <c r="AR46" i="8" s="1" a="1"/>
  <c r="I76" i="5"/>
  <c r="BE79" i="5"/>
  <c r="F88" i="5"/>
  <c r="F82" i="8" s="1" a="1"/>
  <c r="E78" i="5"/>
  <c r="E72" i="8" s="1" a="1"/>
  <c r="AV66" i="5"/>
  <c r="AV60" i="8" s="1" a="1"/>
  <c r="S55" i="5"/>
  <c r="AJ65" i="5"/>
  <c r="BD73" i="5"/>
  <c r="BD67" i="8" s="1" a="1"/>
  <c r="AS89" i="5"/>
  <c r="AH79" i="5"/>
  <c r="AH73" i="8" s="1" a="1"/>
  <c r="W73" i="5"/>
  <c r="W67" i="8" s="1" a="1"/>
  <c r="AC58" i="5"/>
  <c r="BD71" i="5"/>
  <c r="BD65" i="8" s="1" a="1"/>
  <c r="BF88" i="5"/>
  <c r="BF82" i="8" s="1" a="1"/>
  <c r="U87" i="5"/>
  <c r="U81" i="8" s="1" a="1"/>
  <c r="AZ92" i="5"/>
  <c r="BC76" i="5"/>
  <c r="BC70" i="8" s="1" a="1"/>
  <c r="O72" i="5"/>
  <c r="T87" i="5"/>
  <c r="W33" i="5"/>
  <c r="R71" i="5"/>
  <c r="AU89" i="5"/>
  <c r="AU83" i="8" s="1" a="1"/>
  <c r="J70" i="5"/>
  <c r="J64" i="8" s="1" a="1"/>
  <c r="T75" i="5"/>
  <c r="BI80" i="5"/>
  <c r="AY92" i="5"/>
  <c r="AX45" i="5"/>
  <c r="AL61" i="5"/>
  <c r="AL55" i="8" s="1" a="1"/>
  <c r="BE55" i="5"/>
  <c r="D82" i="5"/>
  <c r="AX84" i="5"/>
  <c r="H58" i="5"/>
  <c r="H52" i="8" s="1" a="1"/>
  <c r="AM75" i="5"/>
  <c r="AM69" i="8" s="1" a="1"/>
  <c r="AO69" i="5"/>
  <c r="F76" i="5"/>
  <c r="F70" i="8" s="1" a="1"/>
  <c r="O78" i="5"/>
  <c r="G74" i="5"/>
  <c r="I67" i="5"/>
  <c r="AB56" i="5"/>
  <c r="AQ67" i="5"/>
  <c r="AD89" i="5"/>
  <c r="AD83" i="8" s="1" a="1"/>
  <c r="Y92" i="5"/>
  <c r="Z53" i="5"/>
  <c r="Z47" i="8" s="1" a="1"/>
  <c r="M70" i="5"/>
  <c r="V60" i="5"/>
  <c r="AM89" i="5"/>
  <c r="AM83" i="8" s="1" a="1"/>
  <c r="BH79" i="5"/>
  <c r="BH73" i="8" s="1" a="1"/>
  <c r="BF76" i="5"/>
  <c r="BF70" i="8" s="1" a="1"/>
  <c r="L75" i="5"/>
  <c r="L69" i="8" s="1" a="1"/>
  <c r="AQ57" i="5"/>
  <c r="AV52" i="5"/>
  <c r="AV46" i="8" s="1" a="1"/>
  <c r="AY85" i="5"/>
  <c r="AY79" i="8" s="1" a="1"/>
  <c r="O84" i="5"/>
  <c r="AG82" i="5"/>
  <c r="AT74" i="5"/>
  <c r="AT68" i="8" s="1" a="1"/>
  <c r="AH60" i="5"/>
  <c r="AH54" i="8" s="1" a="1"/>
  <c r="AI71" i="5"/>
  <c r="AI65" i="8" s="1" a="1"/>
  <c r="I79" i="5"/>
  <c r="BB70" i="5"/>
  <c r="BB64" i="8" s="1" a="1"/>
  <c r="AT83" i="5"/>
  <c r="AT77" i="8" s="1" a="1"/>
  <c r="U51" i="5"/>
  <c r="U45" i="8" s="1" a="1"/>
  <c r="L63" i="5"/>
  <c r="L57" i="8" s="1" a="1"/>
  <c r="M80" i="5"/>
  <c r="AL81" i="5"/>
  <c r="AL75" i="8" s="1" a="1"/>
  <c r="AY82" i="5"/>
  <c r="AY76" i="8" s="1" a="1"/>
  <c r="W80" i="5"/>
  <c r="W74" i="8" s="1" a="1"/>
  <c r="AI50" i="5"/>
  <c r="AI44" i="8" s="1" a="1"/>
  <c r="P81" i="5"/>
  <c r="AS88" i="5"/>
  <c r="AS82" i="8" s="1" a="1"/>
  <c r="U52" i="5"/>
  <c r="F73" i="5"/>
  <c r="F67" i="8" s="1" a="1"/>
  <c r="BD85" i="5"/>
  <c r="BD79" i="8" s="1" a="1"/>
  <c r="AU83" i="5"/>
  <c r="AU77" i="8" s="1" a="1"/>
  <c r="AD54" i="5"/>
  <c r="AD48" i="8" s="1" a="1"/>
  <c r="S59" i="5"/>
  <c r="AR81" i="5"/>
  <c r="AR75" i="8" s="1" a="1"/>
  <c r="AT88" i="5"/>
  <c r="AT82" i="8" s="1" a="1"/>
  <c r="Y58" i="5"/>
  <c r="AK66" i="5"/>
  <c r="AK60" i="8" s="1" a="1"/>
  <c r="X60" i="5"/>
  <c r="X54" i="8" s="1" a="1"/>
  <c r="AM87" i="5"/>
  <c r="AM81" i="8" s="1" a="1"/>
  <c r="Q89" i="5"/>
  <c r="BF64" i="5"/>
  <c r="BF58" i="8" s="1" a="1"/>
  <c r="BC56" i="5"/>
  <c r="BC50" i="8" s="1" a="1"/>
  <c r="BH74" i="5"/>
  <c r="AQ81" i="5"/>
  <c r="AQ82" i="5"/>
  <c r="AS48" i="5"/>
  <c r="AS42" i="8" s="1" a="1"/>
  <c r="J73" i="5"/>
  <c r="J67" i="8" s="1" a="1"/>
  <c r="BD60" i="5"/>
  <c r="BD54" i="8" s="1" a="1"/>
  <c r="J72" i="5"/>
  <c r="H88" i="5"/>
  <c r="H82" i="8" s="1" a="1"/>
  <c r="AB59" i="5"/>
  <c r="AA52" i="5"/>
  <c r="AA46" i="8" s="1" a="1"/>
  <c r="AK65" i="5"/>
  <c r="AV85" i="5"/>
  <c r="AV79" i="8" s="1" a="1"/>
  <c r="BE85" i="5"/>
  <c r="AK85" i="5"/>
  <c r="AK79" i="8" s="1" a="1"/>
  <c r="AF49" i="5"/>
  <c r="AF43" i="8" s="1" a="1"/>
  <c r="AO67" i="5"/>
  <c r="BH56" i="5"/>
  <c r="BH50" i="8" s="1" a="1"/>
  <c r="N68" i="5"/>
  <c r="N62" i="8" s="1" a="1"/>
  <c r="M92" i="5"/>
  <c r="BE92" i="5"/>
  <c r="BD47" i="5"/>
  <c r="BD41" i="8" s="1" a="1"/>
  <c r="AG65" i="5"/>
  <c r="J56" i="5"/>
  <c r="AR84" i="5"/>
  <c r="AR78" i="8" s="1" a="1"/>
  <c r="U75" i="5"/>
  <c r="U69" i="8" s="1" a="1"/>
  <c r="M88" i="5"/>
  <c r="M82" i="8" s="1" a="1"/>
  <c r="G57" i="5"/>
  <c r="AL68" i="5"/>
  <c r="AL62" i="8" s="1" a="1"/>
  <c r="I66" i="5"/>
  <c r="O87" i="5"/>
  <c r="AV88" i="5"/>
  <c r="AV82" i="8" s="1" a="1"/>
  <c r="AI84" i="5"/>
  <c r="AI78" i="8" s="1" a="1"/>
  <c r="U56" i="5"/>
  <c r="U50" i="8" s="1" a="1"/>
  <c r="Y71" i="5"/>
  <c r="Y65" i="8" s="1" a="1"/>
  <c r="BG68" i="5"/>
  <c r="BG62" i="8" s="1" a="1"/>
  <c r="I56" i="5"/>
  <c r="AX26" i="5"/>
  <c r="BD61" i="5"/>
  <c r="BD55" i="8" s="1" a="1"/>
  <c r="AO76" i="5"/>
  <c r="AN92" i="5"/>
  <c r="R66" i="5"/>
  <c r="U69" i="5"/>
  <c r="S69" i="5"/>
  <c r="AG78" i="5"/>
  <c r="AW70" i="5"/>
  <c r="AN56" i="5"/>
  <c r="AN50" i="8" s="1" a="1"/>
  <c r="W69" i="5"/>
  <c r="W63" i="8" s="1" a="1"/>
  <c r="AI69" i="5"/>
  <c r="AI63" i="8" s="1" a="1"/>
  <c r="AW78" i="5"/>
  <c r="AS72" i="5"/>
  <c r="AS66" i="8" s="1" a="1"/>
  <c r="BB61" i="5"/>
  <c r="BI51" i="5"/>
  <c r="X82" i="5"/>
  <c r="X76" i="8" s="1" a="1"/>
  <c r="Z76" i="5"/>
  <c r="Z70" i="8" s="1" a="1"/>
  <c r="AG60" i="5"/>
  <c r="E86" i="5"/>
  <c r="E80" i="8" s="1" a="1"/>
  <c r="W65" i="5"/>
  <c r="W59" i="8" s="1" a="1"/>
  <c r="AB76" i="5"/>
  <c r="BH76" i="5"/>
  <c r="BH70" i="8" s="1" a="1"/>
  <c r="N65" i="5"/>
  <c r="N59" i="8" s="1" a="1"/>
  <c r="AP57" i="5"/>
  <c r="AP51" i="8" s="1" a="1"/>
  <c r="BF70" i="5"/>
  <c r="BF64" i="8" s="1" a="1"/>
  <c r="BH81" i="5"/>
  <c r="BH75" i="8" s="1" a="1"/>
  <c r="T80" i="5"/>
  <c r="D92" i="5"/>
  <c r="R55" i="5"/>
  <c r="AZ73" i="5"/>
  <c r="AZ67" i="8" s="1" a="1"/>
  <c r="AA61" i="5"/>
  <c r="AA55" i="8" s="1" a="1"/>
  <c r="AP72" i="5"/>
  <c r="AP66" i="8" s="1" a="1"/>
  <c r="BB82" i="5"/>
  <c r="BB76" i="8" s="1" a="1"/>
  <c r="M54" i="5"/>
  <c r="BA70" i="5"/>
  <c r="BA64" i="8" s="1" a="1"/>
  <c r="I61" i="5"/>
  <c r="R92" i="5"/>
  <c r="AP80" i="5"/>
  <c r="AP74" i="8" s="1" a="1"/>
  <c r="AC77" i="5"/>
  <c r="BB62" i="5"/>
  <c r="BB56" i="8" s="1" a="1"/>
  <c r="AG74" i="5"/>
  <c r="Q71" i="5"/>
  <c r="R75" i="5"/>
  <c r="R69" i="8" s="1" a="1"/>
  <c r="K83" i="5"/>
  <c r="AU88" i="5"/>
  <c r="AU82" i="8" s="1" a="1"/>
  <c r="AZ61" i="5"/>
  <c r="AZ55" i="8" s="1" a="1"/>
  <c r="O92" i="5"/>
  <c r="AS63" i="5"/>
  <c r="AS57" i="8" s="1" a="1"/>
  <c r="AM77" i="5"/>
  <c r="AM71" i="8" s="1" a="1"/>
  <c r="N62" i="5"/>
  <c r="N56" i="8" s="1" a="1"/>
  <c r="N61" i="5"/>
  <c r="BG74" i="5"/>
  <c r="BG68" i="8" s="1" a="1"/>
  <c r="M53" i="5"/>
  <c r="AU72" i="5"/>
  <c r="AU66" i="8" s="1" a="1"/>
  <c r="AR75" i="5"/>
  <c r="AR69" i="8" s="1" a="1"/>
  <c r="AE73" i="5"/>
  <c r="AE67" i="8" s="1" a="1"/>
  <c r="BE86" i="5"/>
  <c r="BE80" i="8" s="1" a="1"/>
  <c r="J79" i="5"/>
  <c r="J73" i="8" s="1" a="1"/>
  <c r="AM61" i="5"/>
  <c r="I68" i="5"/>
  <c r="BB84" i="5"/>
  <c r="BB78" i="8" s="1" a="1"/>
  <c r="L87" i="5"/>
  <c r="L81" i="8" s="1" a="1"/>
  <c r="U46" i="5"/>
  <c r="U40" i="8" s="1" a="1"/>
  <c r="BA66" i="5"/>
  <c r="BA60" i="8" s="1" a="1"/>
  <c r="L56" i="5"/>
  <c r="L50" i="8" s="1" a="1"/>
  <c r="V88" i="5"/>
  <c r="V82" i="8" s="1" a="1"/>
  <c r="AL80" i="5"/>
  <c r="AL74" i="8" s="1" a="1"/>
  <c r="P65" i="5"/>
  <c r="AI54" i="5"/>
  <c r="AI48" i="8" s="1" a="1"/>
  <c r="U70" i="5"/>
  <c r="U64" i="8" s="1" a="1"/>
  <c r="AL87" i="5"/>
  <c r="AL81" i="8" s="1" a="1"/>
  <c r="BC82" i="5"/>
  <c r="BC76" i="8" s="1" a="1"/>
  <c r="X85" i="5"/>
  <c r="X79" i="8" s="1" a="1"/>
  <c r="Y62" i="5"/>
  <c r="Y56" i="8" s="1" a="1"/>
  <c r="AL77" i="5"/>
  <c r="AL71" i="8" s="1" a="1"/>
  <c r="BC87" i="5"/>
  <c r="BC81" i="8" s="1" a="1"/>
  <c r="AV81" i="5"/>
  <c r="AV75" i="8" s="1" a="1"/>
  <c r="AJ79" i="5"/>
  <c r="AV65" i="5"/>
  <c r="AV59" i="8" s="1" a="1"/>
  <c r="W50" i="5"/>
  <c r="W44" i="8" s="1" a="1"/>
  <c r="BC65" i="5"/>
  <c r="BC59" i="8" s="1" a="1"/>
  <c r="H77" i="5"/>
  <c r="H71" i="8" s="1" a="1"/>
  <c r="AN77" i="5"/>
  <c r="AN71" i="8" s="1" a="1"/>
  <c r="O60" i="5"/>
  <c r="O54" i="8" s="1" a="1"/>
  <c r="N53" i="5"/>
  <c r="H66" i="5"/>
  <c r="H60" i="8" s="1" a="1"/>
  <c r="AE86" i="5"/>
  <c r="AE80" i="8" s="1" a="1"/>
  <c r="AK86" i="5"/>
  <c r="AK80" i="8" s="1" a="1"/>
  <c r="H86" i="5"/>
  <c r="H80" i="8" s="1" a="1"/>
  <c r="BB68" i="5"/>
  <c r="BB62" i="8" s="1" a="1"/>
  <c r="AD58" i="5"/>
  <c r="AD52" i="8" s="1" a="1"/>
  <c r="I77" i="5"/>
  <c r="AJ80" i="5"/>
  <c r="AW88" i="5"/>
  <c r="D83" i="5"/>
  <c r="D77" i="8" s="1" a="1"/>
  <c r="AY66" i="5"/>
  <c r="AY60" i="8" s="1" a="1"/>
  <c r="AK71" i="5"/>
  <c r="AJ87" i="5"/>
  <c r="BB86" i="5"/>
  <c r="BB80" i="8" s="1" a="1"/>
  <c r="AF55" i="5"/>
  <c r="BE71" i="5"/>
  <c r="BE65" i="8" s="1" a="1"/>
  <c r="V76" i="5"/>
  <c r="V70" i="8" s="1" a="1"/>
  <c r="AF53" i="5"/>
  <c r="N59" i="5"/>
  <c r="N53" i="8" s="1" a="1"/>
  <c r="AQ68" i="5"/>
  <c r="AE84" i="5"/>
  <c r="AE78" i="8" s="1" a="1"/>
  <c r="AE76" i="5"/>
  <c r="AE70" i="8" s="1" a="1"/>
  <c r="AT54" i="5"/>
  <c r="AT48" i="8" s="1" a="1"/>
  <c r="AF72" i="5"/>
  <c r="AF66" i="8" s="1" a="1"/>
  <c r="AK72" i="5"/>
  <c r="AK66" i="8" s="1" a="1"/>
  <c r="AW92" i="5"/>
  <c r="N81" i="5"/>
  <c r="N75" i="8" s="1" a="1"/>
  <c r="AQ64" i="5"/>
  <c r="BB88" i="5"/>
  <c r="BB82" i="8" s="1" a="1"/>
  <c r="AN60" i="5"/>
  <c r="AN54" i="8" s="1" a="1"/>
  <c r="AY69" i="5"/>
  <c r="AY63" i="8" s="1" a="1"/>
  <c r="E85" i="5"/>
  <c r="E79" i="8" s="1" a="1"/>
  <c r="Z77" i="5"/>
  <c r="Z71" i="8" s="1" a="1"/>
  <c r="AX59" i="5"/>
  <c r="AU75" i="5"/>
  <c r="AU82" i="5"/>
  <c r="AU76" i="8" s="1" a="1"/>
  <c r="AF88" i="5"/>
  <c r="AF82" i="8" s="1" a="1"/>
  <c r="D56" i="5"/>
  <c r="D50" i="8" s="1" a="1"/>
  <c r="X67" i="5"/>
  <c r="X61" i="8" s="1" a="1"/>
  <c r="W60" i="5"/>
  <c r="W54" i="8" s="1" a="1"/>
  <c r="AI80" i="5"/>
  <c r="AI74" i="8" s="1" a="1"/>
  <c r="AS87" i="5"/>
  <c r="AS81" i="8" s="1" a="1"/>
  <c r="AV83" i="5"/>
  <c r="AV77" i="8" s="1" a="1"/>
  <c r="AD71" i="5"/>
  <c r="AD65" i="8" s="1" a="1"/>
  <c r="V55" i="5"/>
  <c r="BH70" i="5"/>
  <c r="BH64" i="8" s="1" a="1"/>
  <c r="AT82" i="5"/>
  <c r="AT76" i="8" s="1" a="1"/>
  <c r="AL83" i="5"/>
  <c r="AL77" i="8" s="1" a="1"/>
  <c r="Q66" i="5"/>
  <c r="M58" i="5"/>
  <c r="M52" i="8" s="1" a="1"/>
  <c r="AJ71" i="5"/>
  <c r="AN82" i="5"/>
  <c r="AN76" i="8" s="1" a="1"/>
  <c r="C81" i="5"/>
  <c r="C75" i="8" s="1" a="1"/>
  <c r="AJ92" i="5"/>
  <c r="BF75" i="5"/>
  <c r="BF69" i="8" s="1" a="1"/>
  <c r="AC63" i="5"/>
  <c r="S53" i="5"/>
  <c r="AH86" i="5"/>
  <c r="AH80" i="8" s="1" a="1"/>
  <c r="BG84" i="5"/>
  <c r="BG78" i="8" s="1" a="1"/>
  <c r="P87" i="5"/>
  <c r="AC72" i="5"/>
  <c r="BI81" i="5"/>
  <c r="AO87" i="5"/>
  <c r="Q75" i="5"/>
  <c r="AH83" i="5"/>
  <c r="AH77" i="8" s="1" a="1"/>
  <c r="AL43" i="5"/>
  <c r="AL37" i="8" s="1" a="1"/>
  <c r="P89" i="5"/>
  <c r="U50" i="5"/>
  <c r="BA59" i="5"/>
  <c r="BA53" i="8" s="1" a="1"/>
  <c r="AL75" i="5"/>
  <c r="AL69" i="8" s="1" a="1"/>
  <c r="AO55" i="5"/>
  <c r="AC92" i="5"/>
  <c r="BG80" i="5"/>
  <c r="BG74" i="8" s="1" a="1"/>
  <c r="AV60" i="5"/>
  <c r="AV54" i="8" s="1" a="1"/>
  <c r="F81" i="5"/>
  <c r="F75" i="8" s="1" a="1"/>
  <c r="W77" i="5"/>
  <c r="W71" i="8" s="1" a="1"/>
  <c r="AX92" i="5"/>
  <c r="AP85" i="5"/>
  <c r="AP79" i="8" s="1" a="1"/>
  <c r="H71" i="5"/>
  <c r="H65" i="8" s="1" a="1"/>
  <c r="BC61" i="5"/>
  <c r="BC55" i="8" s="1" a="1"/>
  <c r="X75" i="5"/>
  <c r="X69" i="8" s="1" a="1"/>
  <c r="P79" i="5"/>
  <c r="AG89" i="5"/>
  <c r="AF54" i="5"/>
  <c r="AW64" i="5"/>
  <c r="AW58" i="8" s="1" a="1"/>
  <c r="H73" i="5"/>
  <c r="H67" i="8" s="1" a="1"/>
  <c r="AP88" i="5"/>
  <c r="AP82" i="8" s="1" a="1"/>
  <c r="AE78" i="5"/>
  <c r="AE72" i="8" s="1" a="1"/>
  <c r="AY61" i="5"/>
  <c r="AY55" i="8" s="1" a="1"/>
  <c r="AD73" i="5"/>
  <c r="AD67" i="8" s="1" a="1"/>
  <c r="V65" i="5"/>
  <c r="O74" i="5"/>
  <c r="O68" i="8" s="1" a="1"/>
  <c r="H82" i="5"/>
  <c r="H76" i="8" s="1" a="1"/>
  <c r="BH87" i="5"/>
  <c r="BH81" i="8" s="1" a="1"/>
  <c r="K59" i="5"/>
  <c r="AM78" i="5"/>
  <c r="AM72" i="8" s="1" a="1"/>
  <c r="U60" i="5"/>
  <c r="U54" i="8" s="1" a="1"/>
  <c r="AM76" i="5"/>
  <c r="AM70" i="8" s="1" a="1"/>
  <c r="AA83" i="5"/>
  <c r="AA77" i="8" s="1" a="1"/>
  <c r="L89" i="5"/>
  <c r="E51" i="5"/>
  <c r="E45" i="8" s="1" a="1"/>
  <c r="BE62" i="5"/>
  <c r="AX78" i="5"/>
  <c r="AL88" i="5"/>
  <c r="AL82" i="8" s="1" a="1"/>
  <c r="AD82" i="5"/>
  <c r="AD76" i="8" s="1" a="1"/>
  <c r="G80" i="5"/>
  <c r="E56" i="5"/>
  <c r="AM68" i="5"/>
  <c r="AE57" i="5"/>
  <c r="AE51" i="8" s="1" a="1"/>
  <c r="AT68" i="5"/>
  <c r="AT62" i="8" s="1" a="1"/>
  <c r="AK83" i="5"/>
  <c r="AK77" i="8" s="1" a="1"/>
  <c r="AV16" i="5"/>
  <c r="AD60" i="5"/>
  <c r="AD54" i="8" s="1" a="1"/>
  <c r="AY80" i="5"/>
  <c r="AY74" i="8" s="1" a="1"/>
  <c r="AU81" i="5"/>
  <c r="AU75" i="8" s="1" a="1"/>
  <c r="L82" i="5"/>
  <c r="L76" i="8" s="1" a="1"/>
  <c r="AI53" i="5"/>
  <c r="AI47" i="8" s="1" a="1"/>
  <c r="AM80" i="5"/>
  <c r="AM74" i="8" s="1" a="1"/>
  <c r="AR33" i="5"/>
  <c r="AG53" i="5"/>
  <c r="AS83" i="5"/>
  <c r="AS77" i="8" s="1" a="1"/>
  <c r="AC53" i="5"/>
  <c r="AC47" i="8" s="1" a="1"/>
  <c r="H60" i="5"/>
  <c r="H54" i="8" s="1" a="1"/>
  <c r="BH85" i="5"/>
  <c r="BH79" i="8" s="1" a="1"/>
  <c r="AL89" i="5"/>
  <c r="AH66" i="5"/>
  <c r="C54" i="5"/>
  <c r="C48" i="8" s="1" a="1"/>
  <c r="BF82" i="5"/>
  <c r="BF76" i="8" s="1" a="1"/>
  <c r="S86" i="5"/>
  <c r="BB89" i="5"/>
  <c r="BB83" i="8" s="1" a="1"/>
  <c r="AG55" i="5"/>
  <c r="AL66" i="5"/>
  <c r="Y68" i="5"/>
  <c r="Y62" i="8" s="1" a="1"/>
  <c r="AO79" i="5"/>
  <c r="D79" i="5"/>
  <c r="D73" i="8" s="1" a="1"/>
  <c r="X58" i="5"/>
  <c r="X52" i="8" s="1" a="1"/>
  <c r="O59" i="5"/>
  <c r="O53" i="8" s="1" a="1"/>
  <c r="Q70" i="5"/>
  <c r="F78" i="5"/>
  <c r="F72" i="8" s="1" a="1"/>
  <c r="F70" i="5"/>
  <c r="BG82" i="5"/>
  <c r="BG76" i="8" s="1" a="1"/>
  <c r="AK67" i="5"/>
  <c r="AK61" i="8" s="1" a="1"/>
  <c r="AB52" i="5"/>
  <c r="S70" i="5"/>
  <c r="AG79" i="5"/>
  <c r="AT87" i="5"/>
  <c r="AT81" i="8" s="1" a="1"/>
  <c r="AX77" i="5"/>
  <c r="AF66" i="5"/>
  <c r="C55" i="5"/>
  <c r="T65" i="5"/>
  <c r="L69" i="5"/>
  <c r="L63" i="8" s="1" a="1"/>
  <c r="Y89" i="5"/>
  <c r="R79" i="5"/>
  <c r="R73" i="8" s="1" a="1"/>
  <c r="AZ56" i="5"/>
  <c r="AZ50" i="8" s="1" a="1"/>
  <c r="S68" i="5"/>
  <c r="J61" i="5"/>
  <c r="J55" i="8" s="1" a="1"/>
  <c r="R81" i="5"/>
  <c r="R75" i="8" s="1" a="1"/>
  <c r="Y88" i="5"/>
  <c r="Y82" i="8" s="1" a="1"/>
  <c r="S84" i="5"/>
  <c r="AJ61" i="5"/>
  <c r="AI74" i="5"/>
  <c r="AI68" i="8" s="1" a="1"/>
  <c r="BG61" i="5"/>
  <c r="BG55" i="8" s="1" a="1"/>
  <c r="M73" i="5"/>
  <c r="M67" i="8" s="1" a="1"/>
  <c r="AE89" i="5"/>
  <c r="AE83" i="8" s="1" a="1"/>
  <c r="AI67" i="5"/>
  <c r="AI61" i="8" s="1" a="1"/>
  <c r="F56" i="5"/>
  <c r="F50" i="8" s="1" a="1"/>
  <c r="BI77" i="5"/>
  <c r="AH75" i="5"/>
  <c r="AH69" i="8" s="1" a="1"/>
  <c r="BI47" i="5"/>
  <c r="AP58" i="5"/>
  <c r="AP52" i="8" s="1" a="1"/>
  <c r="AH71" i="5"/>
  <c r="AH65" i="8" s="1" a="1"/>
  <c r="Y80" i="5"/>
  <c r="Y74" i="8" s="1" a="1"/>
  <c r="AK68" i="5"/>
  <c r="AM74" i="5"/>
  <c r="AM68" i="8" s="1" a="1"/>
  <c r="AT80" i="5"/>
  <c r="AT74" i="8" s="1" a="1"/>
  <c r="AR53" i="5"/>
  <c r="AR47" i="8" s="1" a="1"/>
  <c r="Q64" i="5"/>
  <c r="AJ88" i="5"/>
  <c r="AJ82" i="8" s="1" a="1"/>
  <c r="E81" i="5"/>
  <c r="E75" i="8" s="1" a="1"/>
  <c r="C61" i="5"/>
  <c r="C55" i="8" s="1" a="1"/>
  <c r="AY72" i="5"/>
  <c r="AY66" i="8" s="1" a="1"/>
  <c r="AQ77" i="5"/>
  <c r="O85" i="5"/>
  <c r="O79" i="8" s="1" a="1"/>
  <c r="P83" i="5"/>
  <c r="C73" i="5"/>
  <c r="C67" i="8" s="1" a="1"/>
  <c r="N64" i="5"/>
  <c r="N58" i="8" s="1" a="1"/>
  <c r="W55" i="5"/>
  <c r="W49" i="8" s="1" a="1"/>
  <c r="AO83" i="5"/>
  <c r="AH74" i="5"/>
  <c r="AH68" i="8" s="1" a="1"/>
  <c r="AP76" i="5"/>
  <c r="AP70" i="8" s="1" a="1"/>
  <c r="AB74" i="5"/>
  <c r="AA57" i="5"/>
  <c r="AF52" i="5"/>
  <c r="AF46" i="8" s="1" a="1"/>
  <c r="AE85" i="5"/>
  <c r="AE79" i="8" s="1" a="1"/>
  <c r="BD83" i="5"/>
  <c r="BD77" i="8" s="1" a="1"/>
  <c r="AC86" i="5"/>
  <c r="AC80" i="8" s="1" a="1"/>
  <c r="Y74" i="5"/>
  <c r="Y68" i="8" s="1" a="1"/>
  <c r="AU59" i="5"/>
  <c r="AU53" i="8" s="1" a="1"/>
  <c r="O71" i="5"/>
  <c r="O65" i="8" s="1" a="1"/>
  <c r="AT78" i="5"/>
  <c r="AT72" i="8" s="1" a="1"/>
  <c r="AL70" i="5"/>
  <c r="AL64" i="8" s="1" a="1"/>
  <c r="AD83" i="5"/>
  <c r="AD77" i="8" s="1" a="1"/>
  <c r="V62" i="5"/>
  <c r="V56" i="8" s="1" a="1"/>
  <c r="J74" i="5"/>
  <c r="J68" i="8" s="1" a="1"/>
  <c r="BB65" i="5"/>
  <c r="AU74" i="5"/>
  <c r="AU68" i="8" s="1" a="1"/>
  <c r="AZ82" i="5"/>
  <c r="AZ76" i="8" s="1" a="1"/>
  <c r="AE88" i="5"/>
  <c r="AE82" i="8" s="1" a="1"/>
  <c r="AI66" i="5"/>
  <c r="AI60" i="8" s="1" a="1"/>
  <c r="J51" i="5"/>
  <c r="Z66" i="5"/>
  <c r="Z60" i="8" s="1" a="1"/>
  <c r="Z83" i="5"/>
  <c r="Z77" i="8" s="1" a="1"/>
  <c r="AQ78" i="5"/>
  <c r="AQ48" i="5"/>
  <c r="E61" i="5"/>
  <c r="E55" i="8" s="1" a="1"/>
  <c r="BB74" i="5"/>
  <c r="BB68" i="8" s="1" a="1"/>
  <c r="J83" i="5"/>
  <c r="Z51" i="5"/>
  <c r="Z45" i="8" s="1" a="1"/>
  <c r="AP54" i="5"/>
  <c r="AP48" i="8" s="1" a="1"/>
  <c r="BD69" i="5"/>
  <c r="BD63" i="8" s="1" a="1"/>
  <c r="AF85" i="5"/>
  <c r="AF79" i="8" s="1" a="1"/>
  <c r="Q78" i="5"/>
  <c r="BA74" i="5"/>
  <c r="BA68" i="8" s="1" a="1"/>
  <c r="BB67" i="5"/>
  <c r="BB61" i="8" s="1" a="1"/>
  <c r="AF82" i="5"/>
  <c r="AF76" i="8" s="1" a="1"/>
  <c r="AD59" i="5"/>
  <c r="AD53" i="8" s="1" a="1"/>
  <c r="AP75" i="5"/>
  <c r="AP69" i="8" s="1" a="1"/>
  <c r="AZ86" i="5"/>
  <c r="AZ80" i="8" s="1" a="1"/>
  <c r="BA82" i="5"/>
  <c r="BA76" i="8" s="1" a="1"/>
  <c r="AX66" i="5"/>
  <c r="S83" i="5"/>
  <c r="U83" i="5"/>
  <c r="U77" i="8" s="1" a="1"/>
  <c r="D81" i="5"/>
  <c r="D75" i="8" s="1" a="1"/>
  <c r="R77" i="5"/>
  <c r="R71" i="8" s="1" a="1"/>
  <c r="AK46" i="5"/>
  <c r="AK40" i="8" s="1" a="1"/>
  <c r="BC69" i="5"/>
  <c r="BC63" i="8" s="1" a="1"/>
  <c r="F60" i="5"/>
  <c r="F54" i="8" s="1" a="1"/>
  <c r="O89" i="5"/>
  <c r="O83" i="8" s="1" a="1"/>
  <c r="AM79" i="5"/>
  <c r="AM73" i="8" s="1" a="1"/>
  <c r="BB80" i="5"/>
  <c r="BB74" i="8" s="1" a="1"/>
  <c r="P49" i="5"/>
  <c r="Z62" i="5"/>
  <c r="Z56" i="8" s="1" a="1"/>
  <c r="AR56" i="5"/>
  <c r="AR50" i="8" s="1" a="1"/>
  <c r="BG67" i="5"/>
  <c r="BG61" i="8" s="1" a="1"/>
  <c r="BA89" i="5"/>
  <c r="AO92" i="5"/>
  <c r="AN47" i="5"/>
  <c r="AN41" i="8" s="1" a="1"/>
  <c r="Q65" i="5"/>
  <c r="H78" i="5"/>
  <c r="H72" i="8" s="1" a="1"/>
  <c r="X84" i="5"/>
  <c r="X78" i="8" s="1" a="1"/>
  <c r="E75" i="5"/>
  <c r="E69" i="8" s="1" a="1"/>
  <c r="BF87" i="5"/>
  <c r="BF81" i="8" s="1" a="1"/>
  <c r="AI68" i="5"/>
  <c r="AI62" i="8" s="1" a="1"/>
  <c r="BH52" i="5"/>
  <c r="BH46" i="8" s="1" a="1"/>
  <c r="BG70" i="5"/>
  <c r="BG64" i="8" s="1" a="1"/>
  <c r="P80" i="5"/>
  <c r="Z88" i="5"/>
  <c r="Z82" i="8" s="1" a="1"/>
  <c r="U78" i="5"/>
  <c r="U72" i="8" s="1" a="1"/>
  <c r="H72" i="5"/>
  <c r="H66" i="8" s="1" a="1"/>
  <c r="BB55" i="5"/>
  <c r="BB49" i="8" s="1" a="1"/>
  <c r="AL71" i="5"/>
  <c r="AL65" i="8" s="1" a="1"/>
  <c r="C89" i="5"/>
  <c r="T84" i="5"/>
  <c r="BI54" i="5"/>
  <c r="D66" i="5"/>
  <c r="D60" i="8" s="1" a="1"/>
  <c r="M81" i="5"/>
  <c r="M75" i="8" s="1" a="1"/>
  <c r="AN86" i="5"/>
  <c r="AN80" i="8" s="1" a="1"/>
  <c r="AU57" i="5"/>
  <c r="AU51" i="8" s="1" a="1"/>
  <c r="AP70" i="5"/>
  <c r="AP64" i="8" s="1" a="1"/>
  <c r="Z74" i="5"/>
  <c r="Z68" i="8" s="1" a="1"/>
  <c r="L67" i="5"/>
  <c r="L61" i="8" s="1" a="1"/>
  <c r="AQ85" i="5"/>
  <c r="W56" i="5"/>
  <c r="C77" i="5"/>
  <c r="C71" i="8" s="1" a="1"/>
  <c r="AA88" i="5"/>
  <c r="AA82" i="8" s="1" a="1"/>
  <c r="BB69" i="5"/>
  <c r="BB63" i="8" s="1" a="1"/>
  <c r="AZ54" i="5"/>
  <c r="AZ48" i="8" s="1" a="1"/>
  <c r="AF79" i="5"/>
  <c r="AF73" i="8" s="1" a="1"/>
  <c r="AE81" i="5"/>
  <c r="AE75" i="8" s="1" a="1"/>
  <c r="AC48" i="5"/>
  <c r="AC42" i="8" s="1" a="1"/>
  <c r="S54" i="5"/>
  <c r="BD88" i="5"/>
  <c r="BD82" i="8" s="1" a="1"/>
  <c r="AP86" i="5"/>
  <c r="AP80" i="8" s="1" a="1"/>
  <c r="AD81" i="5"/>
  <c r="AD75" i="8" s="1" a="1"/>
  <c r="J53" i="5"/>
  <c r="K52" i="5"/>
  <c r="E65" i="5"/>
  <c r="AB85" i="5"/>
  <c r="BI79" i="5"/>
  <c r="U85" i="5"/>
  <c r="U79" i="8" s="1" a="1"/>
  <c r="AU54" i="5"/>
  <c r="AU48" i="8" s="1" a="1"/>
  <c r="AF73" i="5"/>
  <c r="K61" i="5"/>
  <c r="Z72" i="5"/>
  <c r="Z66" i="8" s="1" a="1"/>
  <c r="AB88" i="5"/>
  <c r="BF53" i="5"/>
  <c r="AG70" i="5"/>
  <c r="AL60" i="5"/>
  <c r="BG89" i="5"/>
  <c r="S80" i="5"/>
  <c r="Y81" i="5"/>
  <c r="Y75" i="8" s="1" a="1"/>
  <c r="AJ75" i="5"/>
  <c r="AJ69" i="8" s="1" a="1"/>
  <c r="BG57" i="5"/>
  <c r="C53" i="5"/>
  <c r="C47" i="8" s="1" a="1"/>
  <c r="N86" i="5"/>
  <c r="N80" i="8" s="1" a="1"/>
  <c r="AL84" i="5"/>
  <c r="AL78" i="8" s="1" a="1"/>
  <c r="BI86" i="5"/>
  <c r="N60" i="5"/>
  <c r="N54" i="8" s="1" a="1"/>
  <c r="BG79" i="5"/>
  <c r="BG73" i="8" s="1" a="1"/>
  <c r="BA60" i="5"/>
  <c r="AR69" i="5"/>
  <c r="AR63" i="8" s="1" a="1"/>
  <c r="J84" i="5"/>
  <c r="J78" i="8" s="1" a="1"/>
  <c r="BD89" i="5"/>
  <c r="AU60" i="5"/>
  <c r="AU54" i="8" s="1" a="1"/>
  <c r="AE71" i="5"/>
  <c r="AE65" i="8" s="1" a="1"/>
  <c r="M87" i="5"/>
  <c r="M81" i="8" s="1" a="1"/>
  <c r="BH80" i="5"/>
  <c r="BH74" i="8" s="1" a="1"/>
  <c r="AQ59" i="5"/>
  <c r="BH67" i="5"/>
  <c r="BH61" i="8" s="1" a="1"/>
  <c r="AM88" i="5"/>
  <c r="AM82" i="8" s="1" a="1"/>
  <c r="AM84" i="5"/>
  <c r="AM78" i="8" s="1" a="1"/>
  <c r="U66" i="5"/>
  <c r="U60" i="8" s="1" a="1"/>
  <c r="L88" i="5"/>
  <c r="L82" i="8" s="1" a="1"/>
  <c r="G81" i="5"/>
  <c r="BH75" i="5"/>
  <c r="BH69" i="8" s="1" a="1"/>
  <c r="AI59" i="5"/>
  <c r="AI53" i="8" s="1" a="1"/>
  <c r="AB73" i="5"/>
  <c r="Y87" i="5"/>
  <c r="Y81" i="8" s="1" a="1"/>
  <c r="Q60" i="5"/>
  <c r="BF69" i="5"/>
  <c r="BF63" i="8" s="1" a="1"/>
  <c r="AQ92" i="5"/>
  <c r="AB81" i="5"/>
  <c r="I92" i="5"/>
  <c r="L59" i="5"/>
  <c r="L53" i="8" s="1" a="1"/>
  <c r="Z57" i="5"/>
  <c r="Z51" i="8" s="1" a="1"/>
  <c r="AM70" i="5"/>
  <c r="AM64" i="8" s="1" a="1"/>
  <c r="AK81" i="5"/>
  <c r="AK75" i="8" s="1" a="1"/>
  <c r="AI85" i="5"/>
  <c r="AI79" i="8" s="1" a="1"/>
  <c r="AW89" i="5"/>
  <c r="AW60" i="5"/>
  <c r="AW54" i="8" s="1" a="1"/>
  <c r="BC88" i="5"/>
  <c r="BC82" i="8" s="1" a="1"/>
  <c r="AM65" i="5"/>
  <c r="AM59" i="8" s="1" a="1"/>
  <c r="AW76" i="5"/>
  <c r="AW70" i="8" s="1" a="1"/>
  <c r="T77" i="5"/>
  <c r="AR59" i="5"/>
  <c r="BI76" i="5"/>
  <c r="BA65" i="5"/>
  <c r="BA59" i="8" s="1" a="1"/>
  <c r="J86" i="5"/>
  <c r="J80" i="8" s="1" a="1"/>
  <c r="Q86" i="5"/>
  <c r="BA85" i="5"/>
  <c r="BA79" i="8" s="1" a="1"/>
  <c r="AV49" i="5"/>
  <c r="AV43" i="8" s="1" a="1"/>
  <c r="M63" i="5"/>
  <c r="O57" i="5"/>
  <c r="O51" i="8" s="1" a="1"/>
  <c r="AD68" i="5"/>
  <c r="AD62" i="8" s="1" a="1"/>
  <c r="AG92" i="5"/>
  <c r="AW11" i="5"/>
  <c r="AW4" i="8" s="1" a="1"/>
  <c r="C67" i="5"/>
  <c r="C61" i="8" s="1" a="1"/>
  <c r="AI55" i="5"/>
  <c r="AI49" i="8" s="1" a="1"/>
  <c r="G66" i="5"/>
  <c r="K74" i="5"/>
  <c r="G92" i="5"/>
  <c r="AX79" i="5"/>
  <c r="D67" i="5"/>
  <c r="Q79" i="5"/>
  <c r="BA75" i="5"/>
  <c r="BA69" i="8" s="1" a="1"/>
  <c r="AE53" i="5"/>
  <c r="AE47" i="8" s="1" a="1"/>
  <c r="H89" i="5"/>
  <c r="H83" i="8" s="1" a="1"/>
  <c r="K92" i="5"/>
  <c r="P71" i="5"/>
  <c r="AC88" i="5"/>
  <c r="AC82" i="8" s="1" a="1"/>
  <c r="R78" i="5"/>
  <c r="R72" i="8" s="1" a="1"/>
  <c r="AA74" i="5"/>
  <c r="AA68" i="8" s="1" a="1"/>
  <c r="AN66" i="5"/>
  <c r="AN60" i="8" s="1" a="1"/>
  <c r="W63" i="5"/>
  <c r="W57" i="8" s="1" a="1"/>
  <c r="BG64" i="5"/>
  <c r="BG58" i="8" s="1" a="1"/>
  <c r="T82" i="5"/>
  <c r="W66" i="5"/>
  <c r="W60" i="8" s="1" a="1"/>
  <c r="K78" i="5"/>
  <c r="K72" i="8" s="1" a="1"/>
  <c r="X89" i="5"/>
  <c r="AA85" i="5"/>
  <c r="AA79" i="8" s="1" a="1"/>
  <c r="I62" i="5"/>
  <c r="I56" i="8" s="1" a="1"/>
  <c r="R86" i="5"/>
  <c r="R80" i="8" s="1" a="1"/>
  <c r="AT73" i="5"/>
  <c r="AT67" i="8" s="1" a="1"/>
  <c r="AP61" i="5"/>
  <c r="AP55" i="8" s="1" a="1"/>
  <c r="BG71" i="5"/>
  <c r="BG65" i="8" s="1" a="1"/>
  <c r="BG77" i="5"/>
  <c r="BG71" i="8" s="1" a="1"/>
  <c r="J80" i="5"/>
  <c r="J74" i="8" s="1" a="1"/>
  <c r="BC89" i="5"/>
  <c r="BC83" i="8" s="1" a="1"/>
  <c r="AB92" i="5"/>
  <c r="AZ71" i="5"/>
  <c r="AZ65" i="8" s="1" a="1"/>
  <c r="F77" i="5"/>
  <c r="F71" i="8" s="1" a="1"/>
  <c r="T92" i="5"/>
  <c r="AT53" i="5"/>
  <c r="AC73" i="5"/>
  <c r="AC67" i="8" s="1" a="1"/>
  <c r="BA78" i="5"/>
  <c r="BA72" i="8" s="1" a="1"/>
  <c r="BH69" i="5"/>
  <c r="BH63" i="8" s="1" a="1"/>
  <c r="AF87" i="5"/>
  <c r="AF81" i="8" s="1" a="1"/>
  <c r="AO84" i="5"/>
  <c r="AO78" i="8" s="1" a="1"/>
  <c r="Y84" i="5"/>
  <c r="Y78" i="8" s="1" a="1"/>
  <c r="O80" i="5"/>
  <c r="O74" i="8" s="1" a="1"/>
  <c r="R85" i="5"/>
  <c r="R79" i="8" s="1" a="1"/>
  <c r="AW83" i="5"/>
  <c r="AW77" i="8" s="1" a="1"/>
  <c r="BG75" i="5"/>
  <c r="BG69" i="8" s="1" a="1"/>
  <c r="AA81" i="5"/>
  <c r="AA75" i="8" s="1" a="1"/>
  <c r="AX55" i="5"/>
  <c r="I89" i="5"/>
  <c r="R89" i="5"/>
  <c r="R83" i="8" s="1" a="1"/>
  <c r="BE83" i="5"/>
  <c r="BE77" i="8" s="1" a="1"/>
  <c r="T79" i="5"/>
  <c r="T73" i="8" s="1" a="1"/>
  <c r="L74" i="5"/>
  <c r="L68" i="8" s="1" a="1"/>
  <c r="AY84" i="5"/>
  <c r="AY78" i="8" s="1" a="1"/>
  <c r="T83" i="5"/>
  <c r="T77" i="8" s="1" a="1"/>
  <c r="BI53" i="5"/>
  <c r="AQ61" i="5"/>
  <c r="AQ55" i="8" s="1" a="1"/>
  <c r="AH64" i="5"/>
  <c r="AH58" i="8" s="1" a="1"/>
  <c r="AY70" i="5"/>
  <c r="AY64" i="8" s="1" a="1"/>
  <c r="BF72" i="5"/>
  <c r="BF66" i="8" s="1" a="1"/>
  <c r="K76" i="5"/>
  <c r="K70" i="8" s="1" a="1"/>
  <c r="AD78" i="5"/>
  <c r="AD72" i="8" s="1" a="1"/>
  <c r="F55" i="5"/>
  <c r="K89" i="5"/>
  <c r="Q76" i="5"/>
  <c r="AO70" i="5"/>
  <c r="AO64" i="8" s="1" a="1"/>
  <c r="AO61" i="5"/>
  <c r="AO55" i="8" s="1" a="1"/>
  <c r="BI87" i="5"/>
  <c r="AF75" i="5"/>
  <c r="AF69" i="8" s="1" a="1"/>
  <c r="E80" i="5"/>
  <c r="E74" i="8" s="1" a="1"/>
  <c r="AW79" i="5"/>
  <c r="AW73" i="8" s="1" a="1"/>
  <c r="D91" i="5"/>
  <c r="BI64" i="5"/>
  <c r="Q83" i="5"/>
  <c r="AX60" i="5"/>
  <c r="AD84" i="5"/>
  <c r="AD78" i="8" s="1" a="1"/>
  <c r="D76" i="5"/>
  <c r="D70" i="8" s="1" a="1"/>
  <c r="W79" i="5"/>
  <c r="W73" i="8" s="1" a="1"/>
  <c r="E79" i="5"/>
  <c r="E73" i="8" s="1" a="1"/>
  <c r="Y53" i="5"/>
  <c r="Y47" i="8" s="1" a="1"/>
  <c r="J89" i="5"/>
  <c r="J83" i="8" s="1" a="1"/>
  <c r="BF57" i="5"/>
  <c r="I71" i="5"/>
  <c r="I65" i="8" s="1" a="1"/>
  <c r="N72" i="5"/>
  <c r="N66" i="8" s="1" a="1"/>
  <c r="BF56" i="5"/>
  <c r="BF50" i="8" s="1" a="1"/>
  <c r="S57" i="5"/>
  <c r="AJ12" i="5"/>
  <c r="AJ5" i="8" s="1" a="1"/>
  <c r="AR10" i="5"/>
  <c r="BC79" i="5"/>
  <c r="BC73" i="8" s="1" a="1"/>
  <c r="AZ12" i="5"/>
  <c r="AZ5" i="8" s="1" a="1"/>
  <c r="AT65" i="5"/>
  <c r="AT59" i="8" s="1" a="1"/>
  <c r="AC79" i="5"/>
  <c r="AC73" i="8" s="1" a="1"/>
  <c r="S17" i="5"/>
  <c r="S10" i="8" s="1" a="1"/>
  <c r="C17" i="5"/>
  <c r="C10" i="8" s="1" a="1"/>
  <c r="AI17" i="5"/>
  <c r="AI10" i="8" s="1" a="1"/>
  <c r="BH20" i="5"/>
  <c r="W13" i="5"/>
  <c r="T12" i="5"/>
  <c r="T5" i="8" s="1" a="1"/>
  <c r="O21" i="5"/>
  <c r="AU21" i="5"/>
  <c r="D12" i="5"/>
  <c r="D5" i="8" s="1" a="1"/>
  <c r="AK10" i="5"/>
  <c r="S62" i="5"/>
  <c r="R50" i="5"/>
  <c r="R44" i="8" s="1" a="1"/>
  <c r="T40" i="5"/>
  <c r="T34" i="8" s="1" a="1"/>
  <c r="AZ30" i="5"/>
  <c r="AZ24" i="8" s="1" a="1"/>
  <c r="AZ48" i="5"/>
  <c r="AZ42" i="8" s="1" a="1"/>
  <c r="AR91" i="5"/>
  <c r="D49" i="5"/>
  <c r="D43" i="8" s="1" a="1"/>
  <c r="AO59" i="5"/>
  <c r="AO53" i="8" s="1" a="1"/>
  <c r="BI70" i="5"/>
  <c r="BH43" i="5"/>
  <c r="BH37" i="8" s="1" a="1"/>
  <c r="AE34" i="5"/>
  <c r="AD50" i="5"/>
  <c r="AD44" i="8" s="1" a="1"/>
  <c r="AA91" i="5"/>
  <c r="AO53" i="5"/>
  <c r="AO47" i="8" s="1" a="1"/>
  <c r="AX57" i="5"/>
  <c r="BB27" i="5"/>
  <c r="Q48" i="5"/>
  <c r="J38" i="5"/>
  <c r="AB49" i="5"/>
  <c r="BF91" i="5"/>
  <c r="C74" i="5"/>
  <c r="C68" i="8" s="1" a="1"/>
  <c r="W35" i="5"/>
  <c r="W29" i="8" s="1" a="1"/>
  <c r="U27" i="5"/>
  <c r="AL47" i="5"/>
  <c r="BC32" i="5"/>
  <c r="BA43" i="5"/>
  <c r="BA37" i="8" s="1" a="1"/>
  <c r="AW32" i="5"/>
  <c r="AW26" i="8" s="1" a="1"/>
  <c r="I49" i="5"/>
  <c r="V38" i="5"/>
  <c r="V32" i="8" s="1" a="1"/>
  <c r="P37" i="5"/>
  <c r="Y20" i="5"/>
  <c r="E20" i="5"/>
  <c r="AL16" i="5"/>
  <c r="AO13" i="5"/>
  <c r="AO91" i="5"/>
  <c r="J11" i="5"/>
  <c r="J4" i="8" s="1" a="1"/>
  <c r="O37" i="5"/>
  <c r="AP19" i="5"/>
  <c r="AP12" i="8" s="1" a="1"/>
  <c r="AT52" i="5"/>
  <c r="AT46" i="8" s="1" a="1"/>
  <c r="AR16" i="5"/>
  <c r="AZ20" i="5"/>
  <c r="AZ13" i="8" s="1" a="1"/>
  <c r="T11" i="5"/>
  <c r="T4" i="8" s="1" a="1"/>
  <c r="AZ44" i="5"/>
  <c r="AZ38" i="8" s="1" a="1"/>
  <c r="AP41" i="5"/>
  <c r="AM91" i="5"/>
  <c r="AO11" i="5"/>
  <c r="AO4" i="8" s="1" a="1"/>
  <c r="BD34" i="5"/>
  <c r="BD28" i="8" s="1" a="1"/>
  <c r="R17" i="5"/>
  <c r="AE32" i="5"/>
  <c r="AE26" i="8" s="1" a="1"/>
  <c r="BG16" i="5"/>
  <c r="BB21" i="5"/>
  <c r="AM17" i="5"/>
  <c r="AM10" i="8" s="1" a="1"/>
  <c r="AD16" i="5"/>
  <c r="BG28" i="5"/>
  <c r="O12" i="5"/>
  <c r="Z17" i="5"/>
  <c r="Z10" i="8" s="1" a="1"/>
  <c r="H12" i="5"/>
  <c r="H5" i="8" s="1" a="1"/>
  <c r="Q12" i="5"/>
  <c r="Q5" i="8" s="1" a="1"/>
  <c r="AL44" i="5"/>
  <c r="AL38" i="8" s="1" a="1"/>
  <c r="Y91" i="5"/>
  <c r="AQ12" i="5"/>
  <c r="BH36" i="5"/>
  <c r="T10" i="5"/>
  <c r="AA15" i="5"/>
  <c r="AA8" i="8" s="1" a="1"/>
  <c r="M17" i="5"/>
  <c r="M10" i="8" s="1" a="1"/>
  <c r="I12" i="5"/>
  <c r="AF15" i="5"/>
  <c r="BF14" i="5"/>
  <c r="BF7" i="8" s="1" a="1"/>
  <c r="F29" i="5"/>
  <c r="F50" i="5"/>
  <c r="F44" i="8" s="1" a="1"/>
  <c r="Y48" i="5"/>
  <c r="Y42" i="8" s="1" a="1"/>
  <c r="AZ13" i="5"/>
  <c r="AZ6" i="8" s="1" a="1"/>
  <c r="AD12" i="5"/>
  <c r="AI43" i="5"/>
  <c r="AI37" i="8" s="1" a="1"/>
  <c r="AN34" i="5"/>
  <c r="AN28" i="8" s="1" a="1"/>
  <c r="L36" i="5"/>
  <c r="L30" i="8" s="1" a="1"/>
  <c r="AI33" i="5"/>
  <c r="AI27" i="8" s="1" a="1"/>
  <c r="BD22" i="5"/>
  <c r="AD20" i="5"/>
  <c r="BH21" i="5"/>
  <c r="AN21" i="5"/>
  <c r="L18" i="5"/>
  <c r="O15" i="5"/>
  <c r="AS16" i="5"/>
  <c r="BE16" i="5"/>
  <c r="BE9" i="8" s="1" a="1"/>
  <c r="AS13" i="5"/>
  <c r="AR36" i="5"/>
  <c r="AR30" i="8" s="1" a="1"/>
  <c r="J40" i="5"/>
  <c r="J34" i="8" s="1" a="1"/>
  <c r="AC12" i="5"/>
  <c r="Q10" i="5"/>
  <c r="AF21" i="5"/>
  <c r="AD22" i="5"/>
  <c r="AG37" i="5"/>
  <c r="AQ18" i="5"/>
  <c r="AG16" i="5"/>
  <c r="AG9" i="8" s="1" a="1"/>
  <c r="C58" i="5"/>
  <c r="C52" i="8" s="1" a="1"/>
  <c r="AU17" i="5"/>
  <c r="BC21" i="5"/>
  <c r="P10" i="5"/>
  <c r="I47" i="5"/>
  <c r="I41" i="8" s="1" a="1"/>
  <c r="S13" i="5"/>
  <c r="S6" i="8" s="1" a="1"/>
  <c r="K17" i="5"/>
  <c r="AB13" i="5"/>
  <c r="T23" i="5"/>
  <c r="L19" i="5"/>
  <c r="AJ10" i="5"/>
  <c r="BE18" i="5"/>
  <c r="BE11" i="8" s="1" a="1"/>
  <c r="AR20" i="5"/>
  <c r="G58" i="5"/>
  <c r="G52" i="8" s="1" a="1"/>
  <c r="AX44" i="5"/>
  <c r="BA35" i="5"/>
  <c r="BA29" i="8" s="1" a="1"/>
  <c r="AI27" i="5"/>
  <c r="AI20" i="8" s="1" a="1"/>
  <c r="AN43" i="5"/>
  <c r="AN37" i="8" s="1" a="1"/>
  <c r="AN25" i="5"/>
  <c r="AH43" i="5"/>
  <c r="AC55" i="5"/>
  <c r="AC49" i="8" s="1" a="1"/>
  <c r="AL49" i="5"/>
  <c r="AV39" i="5"/>
  <c r="S30" i="5"/>
  <c r="BF44" i="5"/>
  <c r="BF38" i="8" s="1" a="1"/>
  <c r="AM25" i="5"/>
  <c r="AM18" i="8" s="1" a="1"/>
  <c r="U77" i="5"/>
  <c r="U71" i="8" s="1" a="1"/>
  <c r="V53" i="5"/>
  <c r="V47" i="8" s="1" a="1"/>
  <c r="AY63" i="5"/>
  <c r="AY57" i="8" s="1" a="1"/>
  <c r="K43" i="5"/>
  <c r="K37" i="8" s="1" a="1"/>
  <c r="BD32" i="5"/>
  <c r="BD26" i="8" s="1" a="1"/>
  <c r="I44" i="5"/>
  <c r="I38" i="8" s="1" a="1"/>
  <c r="AL25" i="5"/>
  <c r="J68" i="5"/>
  <c r="BD30" i="5"/>
  <c r="BD24" i="8" s="1" a="1"/>
  <c r="AL59" i="5"/>
  <c r="AL53" i="8" s="1" a="1"/>
  <c r="BC42" i="5"/>
  <c r="AI28" i="5"/>
  <c r="AI21" i="8" s="1" a="1"/>
  <c r="BB38" i="5"/>
  <c r="BB32" i="8" s="1" a="1"/>
  <c r="AS28" i="5"/>
  <c r="Z44" i="5"/>
  <c r="Z38" i="8" s="1" a="1"/>
  <c r="J34" i="5"/>
  <c r="J28" i="8" s="1" a="1"/>
  <c r="D33" i="5"/>
  <c r="D27" i="8" s="1" a="1"/>
  <c r="G14" i="5"/>
  <c r="AL15" i="5"/>
  <c r="Z12" i="5"/>
  <c r="F26" i="5"/>
  <c r="AA21" i="5"/>
  <c r="AA14" i="8" s="1" a="1"/>
  <c r="I91" i="5"/>
  <c r="U16" i="5"/>
  <c r="AQ14" i="5"/>
  <c r="N46" i="5"/>
  <c r="N40" i="8" s="1" a="1"/>
  <c r="AF12" i="5"/>
  <c r="X16" i="5"/>
  <c r="X9" i="8" s="1" a="1"/>
  <c r="AG22" i="5"/>
  <c r="AG15" i="8" s="1" a="1"/>
  <c r="N37" i="5"/>
  <c r="N31" i="8" s="1" a="1"/>
  <c r="AP21" i="5"/>
  <c r="AP14" i="8" s="1" a="1"/>
  <c r="S33" i="5"/>
  <c r="F22" i="5"/>
  <c r="S12" i="5"/>
  <c r="S5" i="8" s="1" a="1"/>
  <c r="N29" i="5"/>
  <c r="N22" i="8" s="1" a="1"/>
  <c r="AE12" i="5"/>
  <c r="AE5" i="8" s="1" a="1"/>
  <c r="AP17" i="5"/>
  <c r="AP10" i="8" s="1" a="1"/>
  <c r="K13" i="5"/>
  <c r="AJ13" i="5"/>
  <c r="AJ6" i="8" s="1" a="1"/>
  <c r="J47" i="5"/>
  <c r="J41" i="8" s="1" a="1"/>
  <c r="AE31" i="5"/>
  <c r="AE25" i="8" s="1" a="1"/>
  <c r="BG12" i="5"/>
  <c r="E39" i="5"/>
  <c r="E33" i="8" s="1" a="1"/>
  <c r="AG11" i="5"/>
  <c r="AG4" i="8" s="1" a="1"/>
  <c r="AV22" i="5"/>
  <c r="AO21" i="5"/>
  <c r="AO14" i="8" s="1" a="1"/>
  <c r="AL26" i="5"/>
  <c r="AX21" i="5"/>
  <c r="AK23" i="5"/>
  <c r="AK16" i="8" s="1" a="1"/>
  <c r="W14" i="5"/>
  <c r="AT12" i="5"/>
  <c r="AT5" i="8" s="1" a="1"/>
  <c r="AP45" i="5"/>
  <c r="AP39" i="8" s="1" a="1"/>
  <c r="AT36" i="5"/>
  <c r="AT30" i="8" s="1" a="1"/>
  <c r="BC24" i="5"/>
  <c r="BD44" i="5"/>
  <c r="AX43" i="5"/>
  <c r="R38" i="5"/>
  <c r="R32" i="8" s="1" a="1"/>
  <c r="AO35" i="5"/>
  <c r="K23" i="5"/>
  <c r="AG21" i="5"/>
  <c r="AG14" i="8" s="1" a="1"/>
  <c r="O22" i="5"/>
  <c r="BD21" i="5"/>
  <c r="AB18" i="5"/>
  <c r="AE15" i="5"/>
  <c r="AE8" i="8" s="1" a="1"/>
  <c r="BI16" i="5"/>
  <c r="BI9" i="8" s="1" a="1"/>
  <c r="L17" i="5"/>
  <c r="BI13" i="5"/>
  <c r="BI6" i="8" s="1" a="1"/>
  <c r="AX38" i="5"/>
  <c r="P42" i="5"/>
  <c r="AS12" i="5"/>
  <c r="AG10" i="5"/>
  <c r="AV21" i="5"/>
  <c r="AT22" i="5"/>
  <c r="AM39" i="5"/>
  <c r="AM33" i="8" s="1" a="1"/>
  <c r="AD19" i="5"/>
  <c r="AW16" i="5"/>
  <c r="AW9" i="8" s="1" a="1"/>
  <c r="I60" i="5"/>
  <c r="I54" i="8" s="1" a="1"/>
  <c r="R18" i="5"/>
  <c r="J22" i="5"/>
  <c r="J15" i="8" s="1" a="1"/>
  <c r="AV10" i="5"/>
  <c r="AA47" i="5"/>
  <c r="AA41" i="8" s="1" a="1"/>
  <c r="AI13" i="5"/>
  <c r="AI6" i="8" s="1" a="1"/>
  <c r="AA17" i="5"/>
  <c r="AA10" i="8" s="1" a="1"/>
  <c r="AE14" i="5"/>
  <c r="AE7" i="8" s="1" a="1"/>
  <c r="AJ23" i="5"/>
  <c r="AS42" i="5"/>
  <c r="H40" i="5"/>
  <c r="AR12" i="5"/>
  <c r="Y45" i="5"/>
  <c r="Y39" i="8" s="1" a="1"/>
  <c r="U18" i="5"/>
  <c r="W12" i="5"/>
  <c r="AP14" i="5"/>
  <c r="AP7" i="8" s="1" a="1"/>
  <c r="AJ11" i="5"/>
  <c r="AJ4" i="8" s="1" a="1"/>
  <c r="AX22" i="5"/>
  <c r="AX15" i="8" s="1" a="1"/>
  <c r="AN53" i="5"/>
  <c r="V40" i="5"/>
  <c r="V34" i="8" s="1" a="1"/>
  <c r="Y31" i="5"/>
  <c r="Y25" i="8" s="1" a="1"/>
  <c r="AB61" i="5"/>
  <c r="AB55" i="8" s="1" a="1"/>
  <c r="Y38" i="5"/>
  <c r="AX50" i="5"/>
  <c r="AI38" i="5"/>
  <c r="BH78" i="5"/>
  <c r="BH72" i="8" s="1" a="1"/>
  <c r="AG44" i="5"/>
  <c r="AJ35" i="5"/>
  <c r="AJ29" i="8" s="1" a="1"/>
  <c r="AU26" i="5"/>
  <c r="AQ39" i="5"/>
  <c r="AQ33" i="8" s="1" a="1"/>
  <c r="AV50" i="5"/>
  <c r="AV44" i="8" s="1" a="1"/>
  <c r="E71" i="5"/>
  <c r="E65" i="8" s="1" a="1"/>
  <c r="J49" i="5"/>
  <c r="J43" i="8" s="1" a="1"/>
  <c r="AL48" i="5"/>
  <c r="AL42" i="8" s="1" a="1"/>
  <c r="AR38" i="5"/>
  <c r="AZ28" i="5"/>
  <c r="AZ21" i="8" s="1" a="1"/>
  <c r="Z39" i="5"/>
  <c r="Z33" i="8" s="1" a="1"/>
  <c r="AU50" i="5"/>
  <c r="AK63" i="5"/>
  <c r="AK57" i="8" s="1" a="1"/>
  <c r="BC27" i="5"/>
  <c r="R48" i="5"/>
  <c r="R42" i="8" s="1" a="1"/>
  <c r="AA38" i="5"/>
  <c r="AZ23" i="5"/>
  <c r="BC33" i="5"/>
  <c r="BC27" i="8" s="1" a="1"/>
  <c r="BF73" i="5"/>
  <c r="BF67" i="8" s="1" a="1"/>
  <c r="BG39" i="5"/>
  <c r="AQ91" i="5"/>
  <c r="AF29" i="5"/>
  <c r="AU31" i="5"/>
  <c r="AU25" i="8" s="1" a="1"/>
  <c r="Z11" i="5"/>
  <c r="Z4" i="8" s="1" a="1"/>
  <c r="AG43" i="5"/>
  <c r="AC20" i="5"/>
  <c r="AK53" i="5"/>
  <c r="AK47" i="8" s="1" a="1"/>
  <c r="BH16" i="5"/>
  <c r="G21" i="5"/>
  <c r="AP13" i="5"/>
  <c r="AP6" i="8" s="1" a="1"/>
  <c r="AB47" i="5"/>
  <c r="AB41" i="8" s="1" a="1"/>
  <c r="BF41" i="5"/>
  <c r="AS31" i="5"/>
  <c r="BE11" i="5"/>
  <c r="BE4" i="8" s="1" a="1"/>
  <c r="G39" i="5"/>
  <c r="AH17" i="5"/>
  <c r="AH10" i="8" s="1" a="1"/>
  <c r="AU32" i="5"/>
  <c r="N17" i="5"/>
  <c r="I22" i="5"/>
  <c r="BC17" i="5"/>
  <c r="Q17" i="5"/>
  <c r="AX53" i="5"/>
  <c r="AK33" i="5"/>
  <c r="AK27" i="8" s="1" a="1"/>
  <c r="N13" i="5"/>
  <c r="K41" i="5"/>
  <c r="K35" i="8" s="1" a="1"/>
  <c r="AS15" i="5"/>
  <c r="C23" i="5"/>
  <c r="BE21" i="5"/>
  <c r="C33" i="5"/>
  <c r="E22" i="5"/>
  <c r="BB44" i="5"/>
  <c r="N16" i="5"/>
  <c r="N9" i="8" s="1" a="1"/>
  <c r="AC17" i="5"/>
  <c r="BE12" i="5"/>
  <c r="AV15" i="5"/>
  <c r="I19" i="5"/>
  <c r="I12" i="8" s="1" a="1"/>
  <c r="X40" i="5"/>
  <c r="X34" i="8" s="1" a="1"/>
  <c r="AU37" i="5"/>
  <c r="AA23" i="5"/>
  <c r="AA16" i="8" s="1" a="1"/>
  <c r="AW21" i="5"/>
  <c r="AW14" i="8" s="1" a="1"/>
  <c r="R52" i="5"/>
  <c r="R46" i="8" s="1" a="1"/>
  <c r="AB40" i="5"/>
  <c r="V39" i="5"/>
  <c r="V33" i="8" s="1" a="1"/>
  <c r="AE22" i="5"/>
  <c r="K22" i="5"/>
  <c r="AR18" i="5"/>
  <c r="AU15" i="5"/>
  <c r="P17" i="5"/>
  <c r="AB17" i="5"/>
  <c r="P14" i="5"/>
  <c r="P7" i="8" s="1" a="1"/>
  <c r="BD40" i="5"/>
  <c r="BD34" i="8" s="1" a="1"/>
  <c r="V44" i="5"/>
  <c r="V38" i="8" s="1" a="1"/>
  <c r="BI12" i="5"/>
  <c r="AW10" i="5"/>
  <c r="C22" i="5"/>
  <c r="C15" i="8" s="1" a="1"/>
  <c r="Q23" i="5"/>
  <c r="AS41" i="5"/>
  <c r="AW20" i="5"/>
  <c r="AW13" i="8" s="1" a="1"/>
  <c r="D17" i="5"/>
  <c r="D10" i="8" s="1" a="1"/>
  <c r="O62" i="5"/>
  <c r="O56" i="8" s="1" a="1"/>
  <c r="AH18" i="5"/>
  <c r="AH11" i="8" s="1" a="1"/>
  <c r="Z22" i="5"/>
  <c r="AX11" i="5"/>
  <c r="AX4" i="8" s="1" a="1"/>
  <c r="AS47" i="5"/>
  <c r="AY13" i="5"/>
  <c r="AQ17" i="5"/>
  <c r="AQ10" i="8" s="1" a="1"/>
  <c r="AH15" i="5"/>
  <c r="BA23" i="5"/>
  <c r="BA16" i="8" s="1" a="1"/>
  <c r="BI42" i="5"/>
  <c r="N42" i="5"/>
  <c r="N36" i="8" s="1" a="1"/>
  <c r="BH12" i="5"/>
  <c r="C49" i="5"/>
  <c r="C43" i="8" s="1" a="1"/>
  <c r="AK18" i="5"/>
  <c r="AK11" i="8" s="1" a="1"/>
  <c r="AG38" i="5"/>
  <c r="AS22" i="5"/>
  <c r="AQ41" i="5"/>
  <c r="I23" i="5"/>
  <c r="I16" i="8" s="1" a="1"/>
  <c r="V13" i="5"/>
  <c r="N28" i="5"/>
  <c r="BB18" i="5"/>
  <c r="H26" i="5"/>
  <c r="H19" i="8" s="1" a="1"/>
  <c r="E10" i="5"/>
  <c r="G13" i="5"/>
  <c r="R61" i="5"/>
  <c r="R55" i="8" s="1" a="1"/>
  <c r="G75" i="5"/>
  <c r="G69" i="8" s="1" a="1"/>
  <c r="J36" i="5"/>
  <c r="H28" i="5"/>
  <c r="H21" i="8" s="1" a="1"/>
  <c r="AI48" i="5"/>
  <c r="AI42" i="8" s="1" a="1"/>
  <c r="AP33" i="5"/>
  <c r="AN44" i="5"/>
  <c r="AN38" i="8" s="1" a="1"/>
  <c r="AZ33" i="5"/>
  <c r="AZ27" i="8" s="1" a="1"/>
  <c r="AQ71" i="5"/>
  <c r="E40" i="5"/>
  <c r="E34" i="8" s="1" a="1"/>
  <c r="H31" i="5"/>
  <c r="H25" i="8" s="1" a="1"/>
  <c r="P57" i="5"/>
  <c r="AR34" i="5"/>
  <c r="J45" i="5"/>
  <c r="BH65" i="5"/>
  <c r="BH59" i="8" s="1" a="1"/>
  <c r="AA68" i="5"/>
  <c r="AA62" i="8" s="1" a="1"/>
  <c r="BI43" i="5"/>
  <c r="AF34" i="5"/>
  <c r="AF28" i="8" s="1" a="1"/>
  <c r="R63" i="5"/>
  <c r="K34" i="5"/>
  <c r="K28" i="8" s="1" a="1"/>
  <c r="AQ66" i="5"/>
  <c r="AQ60" i="8" s="1" a="1"/>
  <c r="I59" i="5"/>
  <c r="I53" i="8" s="1" a="1"/>
  <c r="K66" i="5"/>
  <c r="K60" i="8" s="1" a="1"/>
  <c r="AB43" i="5"/>
  <c r="BH33" i="5"/>
  <c r="BH27" i="8" s="1" a="1"/>
  <c r="AX49" i="5"/>
  <c r="AY29" i="5"/>
  <c r="BE43" i="5"/>
  <c r="AE35" i="5"/>
  <c r="AE29" i="8" s="1" a="1"/>
  <c r="Z26" i="5"/>
  <c r="Z19" i="8" s="1" a="1"/>
  <c r="T25" i="5"/>
  <c r="AQ21" i="5"/>
  <c r="AQ14" i="8" s="1" a="1"/>
  <c r="O31" i="5"/>
  <c r="O25" i="8" s="1" a="1"/>
  <c r="H17" i="5"/>
  <c r="BG14" i="5"/>
  <c r="AF46" i="5"/>
  <c r="AV12" i="5"/>
  <c r="AN16" i="5"/>
  <c r="AL11" i="5"/>
  <c r="AW22" i="5"/>
  <c r="AW15" i="8" s="1" a="1"/>
  <c r="AD37" i="5"/>
  <c r="BF21" i="5"/>
  <c r="BF14" i="8" s="1" a="1"/>
  <c r="Y35" i="5"/>
  <c r="V22" i="5"/>
  <c r="AI12" i="5"/>
  <c r="AI5" i="8" s="1" a="1"/>
  <c r="AD29" i="5"/>
  <c r="AU12" i="5"/>
  <c r="BF17" i="5"/>
  <c r="BF10" i="8" s="1" a="1"/>
  <c r="AA13" i="5"/>
  <c r="AA6" i="8" s="1" a="1"/>
  <c r="Z15" i="5"/>
  <c r="Z8" i="8" s="1" a="1"/>
  <c r="S23" i="5"/>
  <c r="L22" i="5"/>
  <c r="U39" i="5"/>
  <c r="U22" i="5"/>
  <c r="BI15" i="5"/>
  <c r="BI8" i="8" s="1" a="1"/>
  <c r="AT16" i="5"/>
  <c r="AS17" i="5"/>
  <c r="BH13" i="5"/>
  <c r="C16" i="5"/>
  <c r="C9" i="8" s="1" a="1"/>
  <c r="U23" i="5"/>
  <c r="BC14" i="5"/>
  <c r="Q13" i="5"/>
  <c r="Q6" i="8" s="1" a="1"/>
  <c r="AO49" i="5"/>
  <c r="AZ38" i="5"/>
  <c r="AU22" i="5"/>
  <c r="AA22" i="5"/>
  <c r="AA15" i="8" s="1" a="1"/>
  <c r="BH18" i="5"/>
  <c r="R16" i="5"/>
  <c r="AO46" i="5"/>
  <c r="AO40" i="8" s="1" a="1"/>
  <c r="P36" i="5"/>
  <c r="J35" i="5"/>
  <c r="J29" i="8" s="1" a="1"/>
  <c r="AV17" i="5"/>
  <c r="AR17" i="5"/>
  <c r="AF14" i="5"/>
  <c r="G45" i="5"/>
  <c r="G39" i="8" s="1" a="1"/>
  <c r="AJ46" i="5"/>
  <c r="AJ40" i="8" s="1" a="1"/>
  <c r="P13" i="5"/>
  <c r="P6" i="8" s="1" a="1"/>
  <c r="S22" i="5"/>
  <c r="S15" i="8" s="1" a="1"/>
  <c r="AG23" i="5"/>
  <c r="AG16" i="8" s="1" a="1"/>
  <c r="AY43" i="5"/>
  <c r="AY37" i="8" s="1" a="1"/>
  <c r="AJ21" i="5"/>
  <c r="AJ14" i="8" s="1" a="1"/>
  <c r="T17" i="5"/>
  <c r="T10" i="8" s="1" a="1"/>
  <c r="U64" i="5"/>
  <c r="U58" i="8" s="1" a="1"/>
  <c r="AX18" i="5"/>
  <c r="AX11" i="8" s="1" a="1"/>
  <c r="AP22" i="5"/>
  <c r="E12" i="5"/>
  <c r="C48" i="5"/>
  <c r="C42" i="8" s="1" a="1"/>
  <c r="F14" i="5"/>
  <c r="BG17" i="5"/>
  <c r="AK16" i="5"/>
  <c r="I24" i="5"/>
  <c r="I17" i="8" s="1" a="1"/>
  <c r="P43" i="5"/>
  <c r="T44" i="5"/>
  <c r="O13" i="5"/>
  <c r="V64" i="5"/>
  <c r="V58" i="8" s="1" a="1"/>
  <c r="BA18" i="5"/>
  <c r="BA11" i="8" s="1" a="1"/>
  <c r="AW38" i="5"/>
  <c r="BI22" i="5"/>
  <c r="AW43" i="5"/>
  <c r="Y23" i="5"/>
  <c r="Y16" i="8" s="1" a="1"/>
  <c r="AL13" i="5"/>
  <c r="E34" i="5"/>
  <c r="E28" i="8" s="1" a="1"/>
  <c r="AG18" i="5"/>
  <c r="AG11" i="8" s="1" a="1"/>
  <c r="L23" i="5"/>
  <c r="BF18" i="5"/>
  <c r="BF11" i="8" s="1" a="1"/>
  <c r="AC21" i="5"/>
  <c r="Q21" i="5"/>
  <c r="K10" i="5"/>
  <c r="AT20" i="5"/>
  <c r="E23" i="5"/>
  <c r="AY56" i="5"/>
  <c r="H69" i="5"/>
  <c r="H63" i="8" s="1" a="1"/>
  <c r="AQ31" i="5"/>
  <c r="AQ25" i="8" s="1" a="1"/>
  <c r="BD65" i="5"/>
  <c r="BD59" i="8" s="1" a="1"/>
  <c r="AP43" i="5"/>
  <c r="AP37" i="8" s="1" a="1"/>
  <c r="AL29" i="5"/>
  <c r="AO39" i="5"/>
  <c r="AV29" i="5"/>
  <c r="AS66" i="5"/>
  <c r="AS60" i="8" s="1" a="1"/>
  <c r="AL35" i="5"/>
  <c r="AZ27" i="5"/>
  <c r="AZ20" i="8" s="1" a="1"/>
  <c r="BC47" i="5"/>
  <c r="BC41" i="8" s="1" a="1"/>
  <c r="AS91" i="5"/>
  <c r="BD39" i="5"/>
  <c r="AV61" i="5"/>
  <c r="AV55" i="8" s="1" a="1"/>
  <c r="AM49" i="5"/>
  <c r="AM43" i="8" s="1" a="1"/>
  <c r="AW39" i="5"/>
  <c r="AW33" i="8" s="1" a="1"/>
  <c r="T30" i="5"/>
  <c r="N48" i="5"/>
  <c r="N42" i="8" s="1" a="1"/>
  <c r="L91" i="5"/>
  <c r="E48" i="5"/>
  <c r="BF54" i="5"/>
  <c r="BF48" i="8" s="1" a="1"/>
  <c r="BH48" i="5"/>
  <c r="P39" i="5"/>
  <c r="AV91" i="5"/>
  <c r="J44" i="5"/>
  <c r="S78" i="5"/>
  <c r="AS39" i="5"/>
  <c r="AS33" i="8" s="1" a="1"/>
  <c r="S31" i="5"/>
  <c r="E54" i="5"/>
  <c r="E48" i="8" s="1" a="1"/>
  <c r="H55" i="5"/>
  <c r="H49" i="8" s="1" a="1"/>
  <c r="O17" i="5"/>
  <c r="W21" i="5"/>
  <c r="AL17" i="5"/>
  <c r="J55" i="5"/>
  <c r="M42" i="5"/>
  <c r="M36" i="8" s="1" a="1"/>
  <c r="AY33" i="5"/>
  <c r="AY27" i="8" s="1" a="1"/>
  <c r="L12" i="5"/>
  <c r="L5" i="8" s="1" a="1"/>
  <c r="M41" i="5"/>
  <c r="M35" i="8" s="1" a="1"/>
  <c r="AX17" i="5"/>
  <c r="AX10" i="8" s="1" a="1"/>
  <c r="R33" i="5"/>
  <c r="R27" i="8" s="1" a="1"/>
  <c r="AD17" i="5"/>
  <c r="Y22" i="5"/>
  <c r="J18" i="5"/>
  <c r="G19" i="5"/>
  <c r="R25" i="5"/>
  <c r="AQ35" i="5"/>
  <c r="AD13" i="5"/>
  <c r="Q43" i="5"/>
  <c r="BE19" i="5"/>
  <c r="BE12" i="8" s="1" a="1"/>
  <c r="AG17" i="5"/>
  <c r="BI17" i="5"/>
  <c r="E16" i="5"/>
  <c r="S16" i="5"/>
  <c r="S9" i="8" s="1" a="1"/>
  <c r="AV42" i="5"/>
  <c r="AV36" i="8" s="1" a="1"/>
  <c r="AP15" i="5"/>
  <c r="AP8" i="8" s="1" a="1"/>
  <c r="AG13" i="5"/>
  <c r="AG6" i="8" s="1" a="1"/>
  <c r="AU68" i="5"/>
  <c r="AU62" i="8" s="1" a="1"/>
  <c r="BF40" i="5"/>
  <c r="BF34" i="8" s="1" a="1"/>
  <c r="AD42" i="5"/>
  <c r="AD36" i="8" s="1" a="1"/>
  <c r="BA39" i="5"/>
  <c r="AQ23" i="5"/>
  <c r="AQ16" i="8" s="1" a="1"/>
  <c r="D22" i="5"/>
  <c r="D15" i="8" s="1" a="1"/>
  <c r="C18" i="5"/>
  <c r="C11" i="8" s="1" a="1"/>
  <c r="BH17" i="5"/>
  <c r="AV14" i="5"/>
  <c r="D48" i="5"/>
  <c r="D42" i="8" s="1" a="1"/>
  <c r="T42" i="5"/>
  <c r="T36" i="8" s="1" a="1"/>
  <c r="D32" i="5"/>
  <c r="D26" i="8" s="1" a="1"/>
  <c r="AQ30" i="5"/>
  <c r="AQ24" i="8" s="1" a="1"/>
  <c r="AF13" i="5"/>
  <c r="AI22" i="5"/>
  <c r="AW23" i="5"/>
  <c r="AW16" i="8" s="1" a="1"/>
  <c r="BH45" i="5"/>
  <c r="W22" i="5"/>
  <c r="AJ17" i="5"/>
  <c r="AJ10" i="8" s="1" a="1"/>
  <c r="AA66" i="5"/>
  <c r="AA60" i="8" s="1" a="1"/>
  <c r="E19" i="5"/>
  <c r="BF22" i="5"/>
  <c r="BF15" i="8" s="1" a="1"/>
  <c r="V11" i="5"/>
  <c r="U12" i="5"/>
  <c r="V48" i="5"/>
  <c r="V14" i="5"/>
  <c r="N18" i="5"/>
  <c r="N11" i="8" s="1" a="1"/>
  <c r="BD17" i="5"/>
  <c r="AA24" i="5"/>
  <c r="AA17" i="8" s="1" a="1"/>
  <c r="AF43" i="5"/>
  <c r="AF37" i="8" s="1" a="1"/>
  <c r="AH46" i="5"/>
  <c r="AH40" i="8" s="1" a="1"/>
  <c r="AE13" i="5"/>
  <c r="AE6" i="8" s="1" a="1"/>
  <c r="M10" i="5"/>
  <c r="H19" i="5"/>
  <c r="H12" i="8" s="1" a="1"/>
  <c r="D39" i="5"/>
  <c r="D33" i="8" s="1" a="1"/>
  <c r="P23" i="5"/>
  <c r="BF45" i="5"/>
  <c r="BF39" i="8" s="1" a="1"/>
  <c r="AO23" i="5"/>
  <c r="AO16" i="8" s="1" a="1"/>
  <c r="BB13" i="5"/>
  <c r="U34" i="5"/>
  <c r="AW18" i="5"/>
  <c r="AW11" i="8" s="1" a="1"/>
  <c r="AB23" i="5"/>
  <c r="M19" i="5"/>
  <c r="M12" i="8" s="1" a="1"/>
  <c r="Z24" i="5"/>
  <c r="Z17" i="8" s="1" a="1"/>
  <c r="V91" i="5"/>
  <c r="E14" i="5"/>
  <c r="BI18" i="5"/>
  <c r="BI11" i="8" s="1" a="1"/>
  <c r="AD14" i="5"/>
  <c r="O11" i="5"/>
  <c r="AX16" i="5"/>
  <c r="AX9" i="8" s="1" a="1"/>
  <c r="AH16" i="5"/>
  <c r="AH9" i="8" s="1" a="1"/>
  <c r="AE21" i="5"/>
  <c r="AE14" i="8" s="1" a="1"/>
  <c r="AM52" i="5"/>
  <c r="AM46" i="8" s="1" a="1"/>
  <c r="X64" i="5"/>
  <c r="X58" i="8" s="1" a="1"/>
  <c r="AP28" i="5"/>
  <c r="AP21" i="8" s="1" a="1"/>
  <c r="Q49" i="5"/>
  <c r="N39" i="5"/>
  <c r="N33" i="8" s="1" a="1"/>
  <c r="AM24" i="5"/>
  <c r="BF34" i="5"/>
  <c r="BF28" i="8" s="1" a="1"/>
  <c r="AW24" i="5"/>
  <c r="AW17" i="8" s="1" a="1"/>
  <c r="AG62" i="5"/>
  <c r="AG56" i="8" s="1" a="1"/>
  <c r="Z31" i="5"/>
  <c r="Z25" i="8" s="1" a="1"/>
  <c r="AC61" i="5"/>
  <c r="AC55" i="8" s="1" a="1"/>
  <c r="I43" i="5"/>
  <c r="BE25" i="5"/>
  <c r="BE18" i="8" s="1" a="1"/>
  <c r="BE34" i="5"/>
  <c r="BE28" i="8" s="1" a="1"/>
  <c r="AJ57" i="5"/>
  <c r="AJ51" i="8" s="1" a="1"/>
  <c r="R44" i="5"/>
  <c r="R38" i="8" s="1" a="1"/>
  <c r="U35" i="5"/>
  <c r="U29" i="8" s="1" a="1"/>
  <c r="C27" i="5"/>
  <c r="C20" i="8" s="1" a="1"/>
  <c r="BA42" i="5"/>
  <c r="BA36" i="8" s="1" a="1"/>
  <c r="T78" i="5"/>
  <c r="T72" i="8" s="1" a="1"/>
  <c r="AU42" i="5"/>
  <c r="AV77" i="5"/>
  <c r="AV71" i="8" s="1" a="1"/>
  <c r="AT43" i="5"/>
  <c r="D35" i="5"/>
  <c r="D29" i="8" s="1" a="1"/>
  <c r="O26" i="5"/>
  <c r="K39" i="5"/>
  <c r="K33" i="8" s="1" a="1"/>
  <c r="E50" i="5"/>
  <c r="AG35" i="5"/>
  <c r="AG29" i="8" s="1" a="1"/>
  <c r="AU27" i="5"/>
  <c r="M47" i="5"/>
  <c r="M41" i="8" s="1" a="1"/>
  <c r="AY46" i="5"/>
  <c r="AY40" i="8" s="1" a="1"/>
  <c r="C13" i="5"/>
  <c r="C6" i="8" s="1" a="1"/>
  <c r="BD16" i="5"/>
  <c r="Y12" i="5"/>
  <c r="Y5" i="8" s="1" a="1"/>
  <c r="D23" i="5"/>
  <c r="D16" i="8" s="1" a="1"/>
  <c r="AT37" i="5"/>
  <c r="M22" i="5"/>
  <c r="M15" i="8" s="1" a="1"/>
  <c r="AE37" i="5"/>
  <c r="AL22" i="5"/>
  <c r="AY12" i="5"/>
  <c r="AT29" i="5"/>
  <c r="AT22" i="8" s="1" a="1"/>
  <c r="R13" i="5"/>
  <c r="M18" i="5"/>
  <c r="M11" i="8" s="1" a="1"/>
  <c r="AQ13" i="5"/>
  <c r="I20" i="5"/>
  <c r="I13" i="8" s="1" a="1"/>
  <c r="AI23" i="5"/>
  <c r="AB22" i="5"/>
  <c r="R10" i="5"/>
  <c r="AK22" i="5"/>
  <c r="AK15" i="8" s="1" a="1"/>
  <c r="U10" i="5"/>
  <c r="AC16" i="5"/>
  <c r="AW13" i="5"/>
  <c r="AW6" i="8" s="1" a="1"/>
  <c r="AC10" i="5"/>
  <c r="C43" i="5"/>
  <c r="C37" i="8" s="1" a="1"/>
  <c r="AJ44" i="5"/>
  <c r="AJ38" i="8" s="1" a="1"/>
  <c r="BG41" i="5"/>
  <c r="BG35" i="8" s="1" a="1"/>
  <c r="BH23" i="5"/>
  <c r="T22" i="5"/>
  <c r="T15" i="8" s="1" a="1"/>
  <c r="R23" i="5"/>
  <c r="AQ22" i="5"/>
  <c r="AQ15" i="8" s="1" a="1"/>
  <c r="O19" i="5"/>
  <c r="E17" i="5"/>
  <c r="W10" i="5"/>
  <c r="AV13" i="5"/>
  <c r="AV6" i="8" s="1" a="1"/>
  <c r="AY22" i="5"/>
  <c r="BA37" i="5"/>
  <c r="AF28" i="5"/>
  <c r="Z27" i="5"/>
  <c r="Z20" i="8" s="1" a="1"/>
  <c r="E24" i="5"/>
  <c r="V50" i="5"/>
  <c r="Z23" i="5"/>
  <c r="Z16" i="8" s="1" a="1"/>
  <c r="AZ17" i="5"/>
  <c r="AZ10" i="8" s="1" a="1"/>
  <c r="AS68" i="5"/>
  <c r="AS62" i="8" s="1" a="1"/>
  <c r="U19" i="5"/>
  <c r="M23" i="5"/>
  <c r="M16" i="8" s="1" a="1"/>
  <c r="BB11" i="5"/>
  <c r="AK12" i="5"/>
  <c r="AK5" i="8" s="1" a="1"/>
  <c r="AP48" i="5"/>
  <c r="AP42" i="8" s="1" a="1"/>
  <c r="AL14" i="5"/>
  <c r="AD18" i="5"/>
  <c r="N19" i="5"/>
  <c r="N12" i="8" s="1" a="1"/>
  <c r="BE27" i="5"/>
  <c r="BE20" i="8" s="1" a="1"/>
  <c r="AV43" i="5"/>
  <c r="AV37" i="8" s="1" a="1"/>
  <c r="AG51" i="5"/>
  <c r="AG45" i="8" s="1" a="1"/>
  <c r="AU13" i="5"/>
  <c r="X19" i="5"/>
  <c r="X12" i="8" s="1" a="1"/>
  <c r="T39" i="5"/>
  <c r="T33" i="8" s="1" a="1"/>
  <c r="AF23" i="5"/>
  <c r="BI49" i="5"/>
  <c r="BF23" i="5"/>
  <c r="BF16" i="8" s="1" a="1"/>
  <c r="I14" i="5"/>
  <c r="I7" i="8" s="1" a="1"/>
  <c r="AK34" i="5"/>
  <c r="D19" i="5"/>
  <c r="D12" i="8" s="1" a="1"/>
  <c r="AR23" i="5"/>
  <c r="AC19" i="5"/>
  <c r="J10" i="5"/>
  <c r="AL91" i="5"/>
  <c r="U14" i="5"/>
  <c r="P19" i="5"/>
  <c r="P12" i="8" s="1" a="1"/>
  <c r="AT14" i="5"/>
  <c r="AT7" i="8" s="1" a="1"/>
  <c r="AU11" i="5"/>
  <c r="U26" i="5"/>
  <c r="F44" i="5"/>
  <c r="F38" i="8" s="1" a="1"/>
  <c r="AW14" i="5"/>
  <c r="AW7" i="8" s="1" a="1"/>
  <c r="AI11" i="5"/>
  <c r="AI4" i="8" s="1" a="1"/>
  <c r="AB20" i="5"/>
  <c r="S11" i="5"/>
  <c r="S4" i="8" s="1" a="1"/>
  <c r="V15" i="5"/>
  <c r="V8" i="8" s="1" a="1"/>
  <c r="AX15" i="5"/>
  <c r="AX8" i="8" s="1" a="1"/>
  <c r="BG15" i="5"/>
  <c r="P15" i="5"/>
  <c r="P8" i="8" s="1" a="1"/>
  <c r="AN71" i="5"/>
  <c r="AN65" i="8" s="1" a="1"/>
  <c r="AN22" i="5"/>
  <c r="AF10" i="5"/>
  <c r="AB10" i="5"/>
  <c r="BE10" i="5"/>
  <c r="AJ27" i="5"/>
  <c r="AJ20" i="8" s="1" a="1"/>
  <c r="AM23" i="5"/>
  <c r="AM16" i="8" s="1" a="1"/>
  <c r="AP23" i="5"/>
  <c r="AP16" i="8" s="1" a="1"/>
  <c r="AN23" i="5"/>
  <c r="X23" i="5"/>
  <c r="X16" i="8" s="1" a="1"/>
  <c r="J21" i="5"/>
  <c r="J14" i="8" s="1" a="1"/>
  <c r="AI21" i="5"/>
  <c r="AI14" i="8" s="1" a="1"/>
  <c r="V21" i="5"/>
  <c r="V14" i="8" s="1" a="1"/>
  <c r="I21" i="5"/>
  <c r="I14" i="8" s="1" a="1"/>
  <c r="R21" i="5"/>
  <c r="AB21" i="5"/>
  <c r="H21" i="5"/>
  <c r="BG21" i="5"/>
  <c r="E21" i="5"/>
  <c r="K21" i="5"/>
  <c r="Z21" i="5"/>
  <c r="AY21" i="5"/>
  <c r="AL21" i="5"/>
  <c r="Y21" i="5"/>
  <c r="Y14" i="8" s="1" a="1"/>
  <c r="AH21" i="5"/>
  <c r="AH14" i="8" s="1" a="1"/>
  <c r="AR21" i="5"/>
  <c r="X21" i="5"/>
  <c r="X14" i="8" s="1" a="1"/>
  <c r="P21" i="5"/>
  <c r="P14" i="8" s="1" a="1"/>
  <c r="AM21" i="5"/>
  <c r="AM14" i="8" s="1" a="1"/>
  <c r="AC91" i="5"/>
  <c r="G91" i="5"/>
  <c r="W91" i="5"/>
  <c r="AB16" i="5"/>
  <c r="AB30" i="5"/>
  <c r="AB24" i="8" s="1" a="1"/>
  <c r="AB41" i="5"/>
  <c r="AZ11" i="5"/>
  <c r="BC11" i="5"/>
  <c r="AS11" i="5"/>
  <c r="BA11" i="5"/>
  <c r="BA4" i="8" s="1" a="1"/>
  <c r="I11" i="5"/>
  <c r="I4" i="8" s="1" a="1"/>
  <c r="AR11" i="5"/>
  <c r="U11" i="5"/>
  <c r="N11" i="5"/>
  <c r="AT11" i="5"/>
  <c r="AT4" i="8" s="1" a="1"/>
  <c r="AQ11" i="5"/>
  <c r="AQ4" i="8" s="1" a="1"/>
  <c r="AP11" i="5"/>
  <c r="AP4" i="8" s="1" a="1"/>
  <c r="AV11" i="5"/>
  <c r="AF11" i="5"/>
  <c r="Y11" i="5"/>
  <c r="Y4" i="8" s="1" a="1"/>
  <c r="P11" i="5"/>
  <c r="BG11" i="5"/>
  <c r="BF11" i="5"/>
  <c r="BF4" i="8" s="1" a="1"/>
  <c r="BH11" i="5"/>
  <c r="AK11" i="5"/>
  <c r="AK4" i="8" s="1" a="1"/>
  <c r="AD11" i="5"/>
  <c r="F11" i="5"/>
  <c r="AA31" i="5"/>
  <c r="AA25" i="8" s="1" a="1"/>
  <c r="BH31" i="5"/>
  <c r="BH25" i="8" s="1" a="1"/>
  <c r="BI31" i="5"/>
  <c r="J31" i="5"/>
  <c r="M31" i="5"/>
  <c r="AC31" i="5"/>
  <c r="AZ14" i="5"/>
  <c r="AZ7" i="8" s="1" a="1"/>
  <c r="K14" i="5"/>
  <c r="AB14" i="5"/>
  <c r="H14" i="5"/>
  <c r="BI14" i="5"/>
  <c r="BI7" i="8" s="1" a="1"/>
  <c r="AR14" i="5"/>
  <c r="AA14" i="5"/>
  <c r="AA7" i="8" s="1" a="1"/>
  <c r="BD14" i="5"/>
  <c r="BH14" i="5"/>
  <c r="BF39" i="5"/>
  <c r="BF15" i="5"/>
  <c r="BF8" i="8" s="1" a="1"/>
  <c r="BF55" i="5"/>
  <c r="BF49" i="8" s="1" a="1"/>
  <c r="BF16" i="5"/>
  <c r="BF9" i="8" s="1" a="1"/>
  <c r="AF61" i="5"/>
  <c r="AF42" i="5"/>
  <c r="AF36" i="8" s="1" a="1"/>
  <c r="AF44" i="5"/>
  <c r="AF38" i="8" s="1" a="1"/>
  <c r="AF22" i="5"/>
  <c r="V10" i="5"/>
  <c r="V19" i="5"/>
  <c r="V12" i="8" s="1" a="1"/>
  <c r="V45" i="5"/>
  <c r="V39" i="8" s="1" a="1"/>
  <c r="V71" i="5"/>
  <c r="V65" i="8" s="1" a="1"/>
  <c r="V16" i="5"/>
  <c r="V9" i="8" s="1" a="1"/>
  <c r="BC46" i="5"/>
  <c r="BC40" i="8" s="1" a="1"/>
  <c r="BC40" i="5"/>
  <c r="BC16" i="5"/>
  <c r="BC91" i="5"/>
  <c r="N25" i="5"/>
  <c r="N18" i="8" s="1" a="1"/>
  <c r="N15" i="5"/>
  <c r="N22" i="5"/>
  <c r="N15" i="8" s="1" a="1"/>
  <c r="I31" i="5"/>
  <c r="I25" i="8" s="1" a="1"/>
  <c r="I38" i="5"/>
  <c r="I27" i="5"/>
  <c r="I16" i="5"/>
  <c r="I9" i="8" s="1" a="1"/>
  <c r="AU29" i="5"/>
  <c r="AZ29" i="5"/>
  <c r="AZ22" i="8" s="1" a="1"/>
  <c r="O29" i="5"/>
  <c r="W29" i="5"/>
  <c r="W22" i="8" s="1" a="1"/>
  <c r="V29" i="5"/>
  <c r="V22" i="8" s="1" a="1"/>
  <c r="P29" i="5"/>
  <c r="AG29" i="5"/>
  <c r="AG22" i="8" s="1" a="1"/>
  <c r="AE29" i="5"/>
  <c r="AE22" i="8" s="1" a="1"/>
  <c r="Q29" i="5"/>
  <c r="D29" i="5"/>
  <c r="M11" i="5"/>
  <c r="M4" i="8" s="1" a="1"/>
  <c r="M15" i="5"/>
  <c r="M8" i="8" s="1" a="1"/>
  <c r="M16" i="5"/>
  <c r="M9" i="8" s="1" a="1"/>
  <c r="AI47" i="5"/>
  <c r="AI41" i="8" s="1" a="1"/>
  <c r="AU47" i="5"/>
  <c r="AK47" i="5"/>
  <c r="AF47" i="5"/>
  <c r="AF41" i="8" s="1" a="1"/>
  <c r="AT47" i="5"/>
  <c r="F40" i="5"/>
  <c r="F16" i="5"/>
  <c r="F21" i="5"/>
  <c r="F15" i="5"/>
  <c r="F25" i="5"/>
  <c r="T38" i="5"/>
  <c r="T32" i="8" s="1" a="1"/>
  <c r="T24" i="5"/>
  <c r="T17" i="8" s="1" a="1"/>
  <c r="T57" i="5"/>
  <c r="T51" i="8" s="1" a="1"/>
  <c r="BC13" i="5"/>
  <c r="BD13" i="5"/>
  <c r="J13" i="5"/>
  <c r="J6" i="8" s="1" a="1"/>
  <c r="BE13" i="5"/>
  <c r="BE6" i="8" s="1" a="1"/>
  <c r="I13" i="5"/>
  <c r="I6" i="8" s="1" a="1"/>
  <c r="Z13" i="5"/>
  <c r="Z6" i="8" s="1" a="1"/>
  <c r="U13" i="5"/>
  <c r="BF13" i="5"/>
  <c r="BF6" i="8" s="1" a="1"/>
  <c r="Y13" i="5"/>
  <c r="M13" i="5"/>
  <c r="M6" i="8" s="1" a="1"/>
  <c r="T13" i="5"/>
  <c r="T6" i="8" s="1" a="1"/>
  <c r="D13" i="5"/>
  <c r="D6" i="8" s="1" a="1"/>
  <c r="AC13" i="5"/>
  <c r="AC6" i="8" s="1" a="1"/>
  <c r="AY14" i="5"/>
  <c r="AY36" i="5"/>
  <c r="AY30" i="8" s="1" a="1"/>
  <c r="H22" i="5"/>
  <c r="H15" i="8" s="1" a="1"/>
  <c r="H16" i="5"/>
  <c r="H9" i="8" s="1" a="1"/>
  <c r="G68" i="5"/>
  <c r="G62" i="8" s="1" a="1"/>
  <c r="AX68" i="5"/>
  <c r="AP31" i="5"/>
  <c r="AP44" i="5"/>
  <c r="AP38" i="8" s="1" a="1"/>
  <c r="AP38" i="5"/>
  <c r="AP32" i="8" s="1" a="1"/>
  <c r="AP30" i="5"/>
  <c r="AP40" i="5"/>
  <c r="AP16" i="5"/>
  <c r="AP9" i="8" s="1" a="1"/>
  <c r="U15" i="5"/>
  <c r="U58" i="5"/>
  <c r="U52" i="8" s="1" a="1"/>
  <c r="U25" i="5"/>
  <c r="U33" i="5"/>
  <c r="U27" i="8" s="1" a="1"/>
  <c r="BD24" i="5"/>
  <c r="BD15" i="5"/>
  <c r="BD27" i="5"/>
  <c r="BD48" i="5"/>
  <c r="BD33" i="5"/>
  <c r="BD11" i="5"/>
  <c r="BD55" i="5"/>
  <c r="BD49" i="8" s="1" a="1"/>
  <c r="O48" i="5"/>
  <c r="O42" i="8" s="1" a="1"/>
  <c r="O14" i="5"/>
  <c r="O30" i="5"/>
  <c r="O24" i="8" s="1" a="1"/>
  <c r="O23" i="5"/>
  <c r="O16" i="5"/>
  <c r="O28" i="5"/>
  <c r="O39" i="5"/>
  <c r="O24" i="5"/>
  <c r="AR50" i="5"/>
  <c r="AR44" i="8" s="1" a="1"/>
  <c r="AR28" i="5"/>
  <c r="AR24" i="5"/>
  <c r="AR65" i="5"/>
  <c r="AR59" i="8" s="1" a="1"/>
  <c r="AR31" i="5"/>
  <c r="AR15" i="5"/>
  <c r="AR30" i="5"/>
  <c r="AR48" i="5"/>
  <c r="AR42" i="8" s="1" a="1"/>
  <c r="X20" i="5"/>
  <c r="W20" i="5"/>
  <c r="W13" i="8" s="1" a="1"/>
  <c r="AV20" i="5"/>
  <c r="AI20" i="5"/>
  <c r="AI13" i="8" s="1" a="1"/>
  <c r="BF20" i="5"/>
  <c r="BF13" i="8" s="1" a="1"/>
  <c r="F20" i="5"/>
  <c r="L20" i="5"/>
  <c r="L13" i="8" s="1" a="1"/>
  <c r="AH20" i="5"/>
  <c r="AH13" i="8" s="1" a="1"/>
  <c r="AN20" i="5"/>
  <c r="D20" i="5"/>
  <c r="D13" i="8" s="1" a="1"/>
  <c r="AM20" i="5"/>
  <c r="AY20" i="5"/>
  <c r="V20" i="5"/>
  <c r="O20" i="5"/>
  <c r="AO20" i="5"/>
  <c r="U20" i="5"/>
  <c r="AA20" i="5"/>
  <c r="K20" i="5"/>
  <c r="T20" i="5"/>
  <c r="T13" i="8" s="1" a="1"/>
  <c r="AL20" i="5"/>
  <c r="AE20" i="5"/>
  <c r="AE13" i="8" s="1" a="1"/>
  <c r="BE20" i="5"/>
  <c r="AK20" i="5"/>
  <c r="AX20" i="5"/>
  <c r="AX13" i="8" s="1" a="1"/>
  <c r="BD20" i="5"/>
  <c r="BC20" i="5"/>
  <c r="BB20" i="5"/>
  <c r="AU20" i="5"/>
  <c r="BA20" i="5"/>
  <c r="AS20" i="5"/>
  <c r="AS13" i="8" s="1" a="1"/>
  <c r="AJ20" i="5"/>
  <c r="AJ13" i="8" s="1" a="1"/>
  <c r="BI20" i="5"/>
  <c r="BI13" i="8" s="1" a="1"/>
  <c r="N20" i="5"/>
  <c r="AK64" i="5"/>
  <c r="H64" i="5"/>
  <c r="H58" i="8" s="1" a="1"/>
  <c r="G63" i="5"/>
  <c r="G57" i="8" s="1" a="1"/>
  <c r="G28" i="5"/>
  <c r="G21" i="8" s="1" a="1"/>
  <c r="G23" i="5"/>
  <c r="G16" i="8" s="1" a="1"/>
  <c r="G16" i="5"/>
  <c r="G9" i="8" s="1" a="1"/>
  <c r="G22" i="5"/>
  <c r="G15" i="8" s="1" a="1"/>
  <c r="G50" i="5"/>
  <c r="G44" i="8" s="1" a="1"/>
  <c r="G51" i="5"/>
  <c r="BB16" i="5"/>
  <c r="BB15" i="5"/>
  <c r="BB53" i="5"/>
  <c r="BB23" i="5"/>
  <c r="BB19" i="5"/>
  <c r="BB42" i="5"/>
  <c r="BB36" i="8" s="1" a="1"/>
  <c r="AR43" i="5"/>
  <c r="BB43" i="5"/>
  <c r="BB37" i="8" s="1" a="1"/>
  <c r="X43" i="5"/>
  <c r="Y43" i="5"/>
  <c r="H43" i="5"/>
  <c r="R43" i="5"/>
  <c r="R37" i="8" s="1" a="1"/>
  <c r="AS43" i="5"/>
  <c r="AQ43" i="5"/>
  <c r="AQ37" i="8" s="1" a="1"/>
  <c r="Z43" i="5"/>
  <c r="AU43" i="5"/>
  <c r="AA40" i="5"/>
  <c r="AA34" i="8" s="1" a="1"/>
  <c r="AA41" i="5"/>
  <c r="AA50" i="5"/>
  <c r="AA44" i="8" s="1" a="1"/>
  <c r="AA39" i="5"/>
  <c r="AA33" i="8" s="1" a="1"/>
  <c r="AA27" i="5"/>
  <c r="AA20" i="8" s="1" a="1"/>
  <c r="AA11" i="5"/>
  <c r="AA4" i="8" s="1" a="1"/>
  <c r="AA19" i="5"/>
  <c r="AA12" i="8" s="1" a="1"/>
  <c r="AA78" i="5"/>
  <c r="AA72" i="8" s="1" a="1"/>
  <c r="AA55" i="5"/>
  <c r="AA49" i="8" s="1" a="1"/>
  <c r="AA36" i="5"/>
  <c r="AA28" i="5"/>
  <c r="AA21" i="8" s="1" a="1"/>
  <c r="AA16" i="5"/>
  <c r="AN35" i="5"/>
  <c r="AN29" i="8" s="1" a="1"/>
  <c r="BB35" i="5"/>
  <c r="BH35" i="5"/>
  <c r="BH29" i="8" s="1" a="1"/>
  <c r="BD35" i="5"/>
  <c r="L35" i="5"/>
  <c r="L29" i="8" s="1" a="1"/>
  <c r="AK35" i="5"/>
  <c r="AK29" i="8" s="1" a="1"/>
  <c r="T35" i="5"/>
  <c r="K35" i="5"/>
  <c r="BC35" i="5"/>
  <c r="BC29" i="8" s="1" a="1"/>
  <c r="V35" i="5"/>
  <c r="E35" i="5"/>
  <c r="E29" i="8" s="1" a="1"/>
  <c r="I35" i="5"/>
  <c r="BG35" i="5"/>
  <c r="BG29" i="8" s="1" a="1"/>
  <c r="C35" i="5"/>
  <c r="AA35" i="5"/>
  <c r="AA29" i="8" s="1" a="1"/>
  <c r="K40" i="5"/>
  <c r="K34" i="8" s="1" a="1"/>
  <c r="K91" i="5"/>
  <c r="K36" i="5"/>
  <c r="K11" i="5"/>
  <c r="K4" i="8" s="1" a="1"/>
  <c r="K19" i="5"/>
  <c r="K12" i="8" s="1" a="1"/>
  <c r="K25" i="5"/>
  <c r="K18" i="8" s="1" a="1"/>
  <c r="K16" i="5"/>
  <c r="K9" i="8" s="1" a="1"/>
  <c r="K15" i="5"/>
  <c r="K8" i="8" s="1" a="1"/>
  <c r="K28" i="5"/>
  <c r="K21" i="8" s="1" a="1"/>
  <c r="K27" i="5"/>
  <c r="K20" i="8" s="1" a="1"/>
  <c r="O66" i="5"/>
  <c r="BI66" i="5"/>
  <c r="L66" i="5"/>
  <c r="L60" i="8" s="1" a="1"/>
  <c r="AR66" i="5"/>
  <c r="AR60" i="8" s="1" a="1"/>
  <c r="AC66" i="5"/>
  <c r="AC60" i="8" s="1" a="1"/>
  <c r="AE66" i="5"/>
  <c r="AB66" i="5"/>
  <c r="AB60" i="8" s="1" a="1"/>
  <c r="R20" i="5"/>
  <c r="R11" i="5"/>
  <c r="R19" i="5"/>
  <c r="R22" i="5"/>
  <c r="R15" i="5"/>
  <c r="R41" i="5"/>
  <c r="R35" i="8" s="1" a="1"/>
  <c r="AS14" i="5"/>
  <c r="AS7" i="8" s="1" a="1"/>
  <c r="AS61" i="5"/>
  <c r="AS55" i="8" s="1" a="1"/>
  <c r="AS24" i="5"/>
  <c r="AS17" i="8" s="1" a="1"/>
  <c r="AS21" i="5"/>
  <c r="AS14" i="8" s="1" a="1"/>
  <c r="AS10" i="5"/>
  <c r="AS69" i="5"/>
  <c r="AS63" i="8" s="1" a="1"/>
  <c r="AG48" i="5"/>
  <c r="AG42" i="8" s="1" a="1"/>
  <c r="AG14" i="5"/>
  <c r="AG7" i="8" s="1" a="1"/>
  <c r="AG39" i="5"/>
  <c r="AG30" i="5"/>
  <c r="AG24" i="8" s="1" a="1"/>
  <c r="AG24" i="5"/>
  <c r="S67" i="5"/>
  <c r="S24" i="5"/>
  <c r="S20" i="5"/>
  <c r="S13" i="8" s="1" a="1"/>
  <c r="S10" i="5"/>
  <c r="S27" i="5"/>
  <c r="S20" i="8" s="1" a="1"/>
  <c r="S48" i="5"/>
  <c r="S38" i="5"/>
  <c r="S25" i="5"/>
  <c r="S21" i="5"/>
  <c r="S14" i="8" s="1" a="1"/>
  <c r="Z49" i="5"/>
  <c r="Z43" i="8" s="1" a="1"/>
  <c r="BH49" i="5"/>
  <c r="BH43" i="8" s="1" a="1"/>
  <c r="H49" i="5"/>
  <c r="BG49" i="5"/>
  <c r="BG43" i="8" s="1" a="1"/>
  <c r="S49" i="5"/>
  <c r="T49" i="5"/>
  <c r="T43" i="8" s="1" a="1"/>
  <c r="X49" i="5"/>
  <c r="X43" i="8" s="1" a="1"/>
  <c r="V49" i="5"/>
  <c r="AA49" i="5"/>
  <c r="AA43" i="8" s="1" a="1"/>
  <c r="H87" i="5"/>
  <c r="H81" i="8" s="1" a="1"/>
  <c r="G87" i="5"/>
  <c r="G81" i="8" s="1" a="1"/>
  <c r="AE87" i="5"/>
  <c r="AE81" i="8" s="1" a="1"/>
  <c r="AN17" i="5"/>
  <c r="BA17" i="5"/>
  <c r="BA10" i="8" s="1" a="1"/>
  <c r="V17" i="5"/>
  <c r="V10" i="8" s="1" a="1"/>
  <c r="BB17" i="5"/>
  <c r="F17" i="5"/>
  <c r="AY17" i="5"/>
  <c r="I17" i="5"/>
  <c r="I10" i="8" s="1" a="1"/>
  <c r="Y17" i="5"/>
  <c r="Y10" i="8" s="1" a="1"/>
  <c r="G17" i="5"/>
  <c r="G10" i="8" s="1" a="1"/>
  <c r="AO17" i="5"/>
  <c r="AO10" i="8" s="1" a="1"/>
  <c r="X17" i="5"/>
  <c r="X10" i="8" s="1" a="1"/>
  <c r="AW17" i="5"/>
  <c r="W17" i="5"/>
  <c r="W10" i="8" s="1" a="1"/>
  <c r="J17" i="5"/>
  <c r="J10" i="8" s="1" a="1"/>
  <c r="BE17" i="5"/>
  <c r="BE10" i="8" s="1" a="1"/>
  <c r="AE17" i="5"/>
  <c r="AE10" i="8" s="1" a="1"/>
  <c r="O77" i="5"/>
  <c r="O71" i="8" s="1" a="1"/>
  <c r="P77" i="5"/>
  <c r="I26" i="5"/>
  <c r="I19" i="8" s="1" a="1"/>
  <c r="E26" i="5"/>
  <c r="X26" i="5"/>
  <c r="V26" i="5"/>
  <c r="V19" i="8" s="1" a="1"/>
  <c r="L26" i="5"/>
  <c r="L19" i="8" s="1" a="1"/>
  <c r="BB26" i="5"/>
  <c r="AE26" i="5"/>
  <c r="AE19" i="8" s="1" a="1"/>
  <c r="AQ26" i="5"/>
  <c r="AQ19" i="8" s="1" a="1"/>
  <c r="Y26" i="5"/>
  <c r="Y19" i="8" s="1" a="1"/>
  <c r="AV26" i="5"/>
  <c r="AV19" i="8" s="1" a="1"/>
  <c r="BI26" i="5"/>
  <c r="BI19" i="8" s="1" a="1"/>
  <c r="AN26" i="5"/>
  <c r="BD26" i="5"/>
  <c r="AH24" i="5"/>
  <c r="AH57" i="5"/>
  <c r="AH51" i="8" s="1" a="1"/>
  <c r="AH11" i="5"/>
  <c r="AH4" i="8" s="1" a="1"/>
  <c r="AH44" i="5"/>
  <c r="AH38" i="8" s="1" a="1"/>
  <c r="AH38" i="5"/>
  <c r="AH22" i="5"/>
  <c r="AH15" i="8" s="1" a="1"/>
  <c r="AH19" i="5"/>
  <c r="AH51" i="5"/>
  <c r="AH45" i="8" s="1" a="1"/>
  <c r="AQ20" i="5"/>
  <c r="AQ13" i="8" s="1" a="1"/>
  <c r="AQ38" i="5"/>
  <c r="AQ10" i="5"/>
  <c r="AQ50" i="5"/>
  <c r="AQ44" i="8" s="1" a="1"/>
  <c r="AQ33" i="5"/>
  <c r="AQ27" i="8" s="1" a="1"/>
  <c r="AQ24" i="5"/>
  <c r="AQ17" i="8" s="1" a="1"/>
  <c r="AQ19" i="5"/>
  <c r="AQ12" i="8" s="1" a="1"/>
  <c r="AQ36" i="5"/>
  <c r="AQ30" i="8" s="1" a="1"/>
  <c r="AQ15" i="5"/>
  <c r="AQ8" i="8" s="1" a="1"/>
  <c r="AQ16" i="5"/>
  <c r="AQ9" i="8" s="1" a="1"/>
  <c r="AQ28" i="5"/>
  <c r="AQ21" i="8" s="1" a="1"/>
  <c r="AZ76" i="5"/>
  <c r="AZ70" i="8" s="1" a="1"/>
  <c r="AS76" i="5"/>
  <c r="AS70" i="8" s="1" a="1"/>
  <c r="AC18" i="5"/>
  <c r="AC11" i="8" s="1" a="1"/>
  <c r="AI18" i="5"/>
  <c r="AI11" i="8" s="1" a="1"/>
  <c r="AE18" i="5"/>
  <c r="AO18" i="5"/>
  <c r="AO11" i="8" s="1" a="1"/>
  <c r="Q18" i="5"/>
  <c r="Q11" i="8" s="1" a="1"/>
  <c r="AP18" i="5"/>
  <c r="AP11" i="8" s="1" a="1"/>
  <c r="AJ18" i="5"/>
  <c r="AJ11" i="8" s="1" a="1"/>
  <c r="AF18" i="5"/>
  <c r="AY18" i="5"/>
  <c r="AU18" i="5"/>
  <c r="W18" i="5"/>
  <c r="W11" i="8" s="1" a="1"/>
  <c r="I18" i="5"/>
  <c r="I11" i="8" s="1" a="1"/>
  <c r="V18" i="5"/>
  <c r="V11" i="8" s="1" a="1"/>
  <c r="AS18" i="5"/>
  <c r="AS11" i="8" s="1" a="1"/>
  <c r="AM18" i="5"/>
  <c r="AM11" i="8" s="1" a="1"/>
  <c r="F18" i="5"/>
  <c r="AZ18" i="5"/>
  <c r="AZ11" i="8" s="1" a="1"/>
  <c r="AV18" i="5"/>
  <c r="AV11" i="8" s="1" a="1"/>
  <c r="AA18" i="5"/>
  <c r="AA11" i="8" s="1" a="1"/>
  <c r="BC18" i="5"/>
  <c r="BD18" i="5"/>
  <c r="H18" i="5"/>
  <c r="BG18" i="5"/>
  <c r="Y18" i="5"/>
  <c r="Y11" i="8" s="1" a="1"/>
  <c r="X18" i="5"/>
  <c r="AL18" i="5"/>
  <c r="T18" i="5"/>
  <c r="T11" i="8" s="1" a="1"/>
  <c r="AN18" i="5"/>
  <c r="K18" i="5"/>
  <c r="AI30" i="5"/>
  <c r="AI24" i="8" s="1" a="1"/>
  <c r="AI24" i="5"/>
  <c r="AI15" i="5"/>
  <c r="AI8" i="8" s="1" a="1"/>
  <c r="AI44" i="5"/>
  <c r="AI38" i="8" s="1" a="1"/>
  <c r="AI19" i="5"/>
  <c r="AI12" i="8" s="1" a="1"/>
  <c r="AI10" i="5"/>
  <c r="AI14" i="5"/>
  <c r="AI7" i="8" s="1" a="1"/>
  <c r="AI25" i="5"/>
  <c r="AI18" i="8" s="1" a="1"/>
  <c r="AI63" i="5"/>
  <c r="AI57" i="8" s="1" a="1"/>
  <c r="AI51" i="5"/>
  <c r="AI45" i="8" s="1" a="1"/>
  <c r="AI39" i="5"/>
  <c r="AI33" i="8" s="1" a="1"/>
  <c r="BC59" i="5"/>
  <c r="BC53" i="8" s="1" a="1"/>
  <c r="H59" i="5"/>
  <c r="G59" i="5"/>
  <c r="G53" i="8" s="1" a="1"/>
  <c r="Y59" i="5"/>
  <c r="Y53" i="8" s="1" a="1"/>
  <c r="V59" i="5"/>
  <c r="V53" i="8" s="1" a="1"/>
  <c r="W59" i="5"/>
  <c r="BA12" i="5"/>
  <c r="BA5" i="8" s="1" a="1"/>
  <c r="AH12" i="5"/>
  <c r="AH5" i="8" s="1" a="1"/>
  <c r="AB12" i="5"/>
  <c r="G12" i="5"/>
  <c r="G5" i="8" s="1" a="1"/>
  <c r="AL12" i="5"/>
  <c r="BC12" i="5"/>
  <c r="AM12" i="5"/>
  <c r="AM5" i="8" s="1" a="1"/>
  <c r="F12" i="5"/>
  <c r="BB12" i="5"/>
  <c r="R12" i="5"/>
  <c r="AX12" i="5"/>
  <c r="AX5" i="8" s="1" a="1"/>
  <c r="AP12" i="5"/>
  <c r="AP5" i="8" s="1" a="1"/>
  <c r="AW12" i="5"/>
  <c r="AW5" i="8" s="1" a="1"/>
  <c r="K12" i="5"/>
  <c r="K5" i="8" s="1" a="1"/>
  <c r="X12" i="5"/>
  <c r="BF12" i="5"/>
  <c r="BF5" i="8" s="1" a="1"/>
  <c r="BD12" i="5"/>
  <c r="V12" i="5"/>
  <c r="V5" i="8" s="1" a="1"/>
  <c r="AA12" i="5"/>
  <c r="AA5" i="8" s="1" a="1"/>
  <c r="AG12" i="5"/>
  <c r="AG5" i="8" s="1" a="1"/>
  <c r="J12" i="5"/>
  <c r="P12" i="5"/>
  <c r="P5" i="8" s="1" a="1"/>
  <c r="C12" i="5"/>
  <c r="C5" i="8" s="1" a="1"/>
  <c r="N12" i="5"/>
  <c r="N5" i="8" s="1" a="1"/>
  <c r="M12" i="5"/>
  <c r="AN12" i="5"/>
  <c r="AC34" i="5"/>
  <c r="AM34" i="5"/>
  <c r="AM28" i="8" s="1" a="1"/>
  <c r="AX34" i="5"/>
  <c r="BI34" i="5"/>
  <c r="BC34" i="5"/>
  <c r="BC28" i="8" s="1" a="1"/>
  <c r="G34" i="5"/>
  <c r="N34" i="5"/>
  <c r="N28" i="8" s="1" a="1"/>
  <c r="D34" i="5"/>
  <c r="BA34" i="5"/>
  <c r="T34" i="5"/>
  <c r="X34" i="5"/>
  <c r="AU34" i="5"/>
  <c r="AU28" i="8" s="1" a="1"/>
  <c r="AG34" i="5"/>
  <c r="AG28" i="8" s="1" a="1"/>
  <c r="M34" i="5"/>
  <c r="W34" i="5"/>
  <c r="W28" i="8" s="1" a="1"/>
  <c r="Y34" i="5"/>
  <c r="V34" i="5"/>
  <c r="BH34" i="5"/>
  <c r="BH28" i="8" s="1" a="1"/>
  <c r="AV34" i="5"/>
  <c r="AA34" i="5"/>
  <c r="AA28" i="8" s="1" a="1"/>
  <c r="Z34" i="5"/>
  <c r="Z28" i="8" s="1" a="1"/>
  <c r="O34" i="5"/>
  <c r="O28" i="8" s="1" a="1"/>
  <c r="AQ34" i="5"/>
  <c r="AQ28" i="8" s="1" a="1"/>
  <c r="H34" i="5"/>
  <c r="H28" i="8" s="1" a="1"/>
  <c r="P34" i="5"/>
  <c r="AS34" i="5"/>
  <c r="AS28" i="8" s="1" a="1"/>
  <c r="AB34" i="5"/>
  <c r="AB28" i="8" s="1" a="1"/>
  <c r="BB34" i="5"/>
  <c r="BG34" i="5"/>
  <c r="BG28" i="8" s="1" a="1"/>
  <c r="AP34" i="5"/>
  <c r="AP28" i="8" s="1" a="1"/>
  <c r="AO34" i="5"/>
  <c r="F34" i="5"/>
  <c r="F28" i="8" s="1" a="1"/>
  <c r="AL34" i="5"/>
  <c r="AL28" i="8" s="1" a="1"/>
  <c r="AS70" i="5"/>
  <c r="AS64" i="8" s="1" a="1"/>
  <c r="W70" i="5"/>
  <c r="W64" i="8" s="1" a="1"/>
  <c r="G70" i="5"/>
  <c r="G64" i="8" s="1" a="1"/>
  <c r="E70" i="5"/>
  <c r="E64" i="8" s="1" a="1"/>
  <c r="Z70" i="5"/>
  <c r="Z64" i="8" s="1" a="1"/>
  <c r="C70" i="5"/>
  <c r="C64" i="8" s="1" a="1"/>
  <c r="AH70" i="5"/>
  <c r="AH64" i="8" s="1" a="1"/>
  <c r="X70" i="5"/>
  <c r="AR70" i="5"/>
  <c r="AV70" i="5"/>
  <c r="AV64" i="8" s="1" a="1"/>
  <c r="AT70" i="5"/>
  <c r="AT64" i="8" s="1" a="1"/>
  <c r="Q36" i="5"/>
  <c r="Q33" i="5"/>
  <c r="Q30" i="5"/>
  <c r="Q61" i="5"/>
  <c r="Q27" i="5"/>
  <c r="Q73" i="5"/>
  <c r="Q28" i="5"/>
  <c r="Q21" i="8" s="1" a="1"/>
  <c r="Q40" i="5"/>
  <c r="Q92" i="5"/>
  <c r="Q15" i="5"/>
  <c r="Q8" i="8" s="1" a="1"/>
  <c r="Q59" i="5"/>
  <c r="Q53" i="8" s="1" a="1"/>
  <c r="Q25" i="5"/>
  <c r="Q56" i="5"/>
  <c r="Q50" i="8" s="1" a="1"/>
  <c r="Q31" i="5"/>
  <c r="Q25" i="8" s="1" a="1"/>
  <c r="Q41" i="5"/>
  <c r="Q51" i="5"/>
  <c r="Q45" i="8" s="1" a="1"/>
  <c r="Q57" i="5"/>
  <c r="Q51" i="8" s="1" a="1"/>
  <c r="Q54" i="5"/>
  <c r="Q45" i="5"/>
  <c r="Q35" i="5"/>
  <c r="Q29" i="8" s="1" a="1"/>
  <c r="Q38" i="5"/>
  <c r="Q32" i="8" s="1" a="1"/>
  <c r="Q19" i="5"/>
  <c r="Q12" i="8" s="1" a="1"/>
  <c r="Q14" i="5"/>
  <c r="Q24" i="5"/>
  <c r="Q11" i="5"/>
  <c r="Q4" i="8" s="1" a="1"/>
  <c r="Q44" i="5"/>
  <c r="Q37" i="5"/>
  <c r="Q62" i="5"/>
  <c r="Q22" i="5"/>
  <c r="Q15" i="8" s="1" a="1"/>
  <c r="Q16" i="5"/>
  <c r="Q9" i="8" s="1" a="1"/>
  <c r="T74" i="5"/>
  <c r="T68" i="8" s="1" a="1"/>
  <c r="AS74" i="5"/>
  <c r="AS68" i="8" s="1" a="1"/>
  <c r="AW74" i="5"/>
  <c r="AW68" i="8" s="1" a="1"/>
  <c r="BC74" i="5"/>
  <c r="BC68" i="8" s="1" a="1"/>
  <c r="D74" i="5"/>
  <c r="D68" i="8" s="1" a="1"/>
  <c r="AF74" i="5"/>
  <c r="AF68" i="8" s="1" a="1"/>
  <c r="V74" i="5"/>
  <c r="V68" i="8" s="1" a="1"/>
  <c r="X74" i="5"/>
  <c r="X68" i="8" s="1" a="1"/>
  <c r="AY74" i="5"/>
  <c r="AY68" i="8" s="1" a="1"/>
  <c r="AQ74" i="5"/>
  <c r="AQ68" i="8" s="1" a="1"/>
  <c r="W74" i="5"/>
  <c r="W68" i="8" s="1" a="1"/>
  <c r="AR74" i="5"/>
  <c r="AO74" i="5"/>
  <c r="AO68" i="8" s="1" a="1"/>
  <c r="AY32" i="5"/>
  <c r="AY26" i="8" s="1" a="1"/>
  <c r="F32" i="5"/>
  <c r="F26" i="8" s="1" a="1"/>
  <c r="AR32" i="5"/>
  <c r="S32" i="5"/>
  <c r="L32" i="5"/>
  <c r="L26" i="8" s="1" a="1"/>
  <c r="T32" i="5"/>
  <c r="T26" i="8" s="1" a="1"/>
  <c r="BF32" i="5"/>
  <c r="U32" i="5"/>
  <c r="Y32" i="5"/>
  <c r="Y26" i="8" s="1" a="1"/>
  <c r="AB32" i="5"/>
  <c r="AD32" i="5"/>
  <c r="M32" i="5"/>
  <c r="BA32" i="5"/>
  <c r="BA26" i="8" s="1" a="1"/>
  <c r="W32" i="5"/>
  <c r="W26" i="8" s="1" a="1"/>
  <c r="AG32" i="5"/>
  <c r="Z32" i="5"/>
  <c r="Z26" i="8" s="1" a="1"/>
  <c r="AT32" i="5"/>
  <c r="V32" i="5"/>
  <c r="V26" i="8" s="1" a="1"/>
  <c r="BH32" i="5"/>
  <c r="AQ32" i="5"/>
  <c r="AI32" i="5"/>
  <c r="K32" i="5"/>
  <c r="K26" i="8" s="1" a="1"/>
  <c r="AJ32" i="5"/>
  <c r="AJ26" i="8" s="1" a="1"/>
  <c r="BI32" i="5"/>
  <c r="AZ32" i="5"/>
  <c r="AZ26" i="8" s="1" a="1"/>
  <c r="AO32" i="5"/>
  <c r="AO26" i="8" s="1" a="1"/>
  <c r="C32" i="5"/>
  <c r="AA32" i="5"/>
  <c r="AC32" i="5"/>
  <c r="AC26" i="8" s="1" a="1"/>
  <c r="BE32" i="5"/>
  <c r="P32" i="5"/>
  <c r="AN32" i="5"/>
  <c r="R32" i="5"/>
  <c r="AK32" i="5"/>
  <c r="AV32" i="5"/>
  <c r="AX32" i="5"/>
  <c r="AF32" i="5"/>
  <c r="AF26" i="8" s="1" a="1"/>
  <c r="O32" i="5"/>
  <c r="AM32" i="5"/>
  <c r="AM26" i="8" s="1" a="1"/>
  <c r="AH32" i="5"/>
  <c r="P56" i="5"/>
  <c r="P33" i="5"/>
  <c r="P18" i="5"/>
  <c r="P11" i="8" s="1" a="1"/>
  <c r="P35" i="5"/>
  <c r="P51" i="5"/>
  <c r="P16" i="5"/>
  <c r="P9" i="8" s="1" a="1"/>
  <c r="P46" i="5"/>
  <c r="P73" i="5"/>
  <c r="P88" i="5"/>
  <c r="P38" i="5"/>
  <c r="P92" i="5"/>
  <c r="P27" i="5"/>
  <c r="P20" i="8" s="1" a="1"/>
  <c r="P50" i="5"/>
  <c r="P44" i="8" s="1" a="1"/>
  <c r="P45" i="5"/>
  <c r="P39" i="8" s="1" a="1"/>
  <c r="P62" i="5"/>
  <c r="P56" i="8" s="1" a="1"/>
  <c r="P28" i="5"/>
  <c r="P21" i="8" s="1" a="1"/>
  <c r="P40" i="5"/>
  <c r="P24" i="5"/>
  <c r="P17" i="8" s="1" a="1"/>
  <c r="P72" i="5"/>
  <c r="P66" i="8" s="1" a="1"/>
  <c r="P64" i="5"/>
  <c r="P66" i="5"/>
  <c r="P31" i="5"/>
  <c r="P25" i="8" s="1" a="1"/>
  <c r="P67" i="5"/>
  <c r="P61" i="8" s="1" a="1"/>
  <c r="P20" i="5"/>
  <c r="P13" i="8" s="1" a="1"/>
  <c r="P44" i="5"/>
  <c r="P38" i="8" s="1" a="1"/>
  <c r="P30" i="5"/>
  <c r="P24" i="8" s="1" a="1"/>
  <c r="P41" i="5"/>
  <c r="P35" i="8" s="1" a="1"/>
  <c r="P25" i="5"/>
  <c r="P18" i="8" s="1" a="1"/>
  <c r="P48" i="5"/>
  <c r="P42" i="8" s="1" a="1"/>
  <c r="P22" i="5"/>
  <c r="P15" i="8" s="1" a="1"/>
  <c r="AO67" i="4"/>
  <c r="AO61" i="8" s="1" a="1"/>
  <c r="AL25" i="4"/>
  <c r="Y44" i="4"/>
  <c r="Y38" i="8" s="1" a="1"/>
  <c r="W48" i="4"/>
  <c r="W42" i="8" s="1" a="1"/>
  <c r="AA45" i="4"/>
  <c r="AA39" i="8" s="1" a="1"/>
  <c r="E44" i="4"/>
  <c r="E38" i="8" s="1" a="1"/>
  <c r="BH48" i="4"/>
  <c r="BH42" i="8" s="1" a="1"/>
  <c r="X30" i="4"/>
  <c r="X24" i="8" s="1" a="1"/>
  <c r="AW38" i="4"/>
  <c r="AW32" i="8" s="1" a="1"/>
  <c r="AB49" i="4"/>
  <c r="AB43" i="8" s="1" a="1"/>
  <c r="R76" i="4"/>
  <c r="R70" i="8" s="1" a="1"/>
  <c r="AR67" i="4"/>
  <c r="AR61" i="8" s="1" a="1"/>
  <c r="T44" i="4"/>
  <c r="T38" i="8" s="1" a="1"/>
  <c r="M45" i="4"/>
  <c r="M39" i="8" s="1" a="1"/>
  <c r="S57" i="4"/>
  <c r="AS37" i="4"/>
  <c r="AS31" i="8" s="1" a="1"/>
  <c r="I57" i="4"/>
  <c r="I51" i="8" s="1" a="1"/>
  <c r="AE54" i="4"/>
  <c r="AE48" i="8" s="1" a="1"/>
  <c r="AI52" i="4"/>
  <c r="AI46" i="8" s="1" a="1"/>
  <c r="AP25" i="4"/>
  <c r="AP18" i="8" s="1" a="1"/>
  <c r="O39" i="4"/>
  <c r="O33" i="8" s="1" a="1"/>
  <c r="AU49" i="4"/>
  <c r="AU43" i="8" s="1" a="1"/>
  <c r="BE48" i="4"/>
  <c r="BE42" i="8" s="1" a="1"/>
  <c r="AQ71" i="4"/>
  <c r="AQ65" i="8" s="1" a="1"/>
  <c r="BF66" i="4"/>
  <c r="BF60" i="8" s="1" a="1"/>
  <c r="AW43" i="4"/>
  <c r="AW37" i="8" s="1" a="1"/>
  <c r="AE44" i="4"/>
  <c r="AE38" i="8" s="1" a="1"/>
  <c r="N52" i="4"/>
  <c r="N46" i="8" s="1" a="1"/>
  <c r="D37" i="4"/>
  <c r="D31" i="8" s="1" a="1"/>
  <c r="BG63" i="4"/>
  <c r="BG57" i="8" s="1" a="1"/>
  <c r="AK60" i="4"/>
  <c r="AK54" i="8" s="1" a="1"/>
  <c r="BG57" i="4"/>
  <c r="BG51" i="8" s="1" a="1"/>
  <c r="AX28" i="4"/>
  <c r="AX21" i="8" s="1" a="1"/>
  <c r="BF31" i="4"/>
  <c r="BF25" i="8" s="1" a="1"/>
  <c r="BA20" i="4"/>
  <c r="BA13" i="8" s="1" a="1"/>
  <c r="AK42" i="4"/>
  <c r="AK36" i="8" s="1" a="1"/>
  <c r="AO39" i="4"/>
  <c r="AO33" i="8" s="1" a="1"/>
  <c r="S38" i="4"/>
  <c r="W41" i="4"/>
  <c r="W35" i="8" s="1" a="1"/>
  <c r="P47" i="4"/>
  <c r="P41" i="8" s="1" a="1"/>
  <c r="AA32" i="4"/>
  <c r="AA26" i="8" s="1" a="1"/>
  <c r="AL50" i="4"/>
  <c r="AL44" i="8" s="1" a="1"/>
  <c r="AA70" i="4"/>
  <c r="AA64" i="8" s="1" a="1"/>
  <c r="S67" i="4"/>
  <c r="BB36" i="4"/>
  <c r="BB30" i="8" s="1" a="1"/>
  <c r="H25" i="4"/>
  <c r="H18" i="8" s="1" a="1"/>
  <c r="AW29" i="4"/>
  <c r="AW22" i="8" s="1" a="1"/>
  <c r="X61" i="4"/>
  <c r="X55" i="8" s="1" a="1"/>
  <c r="AL37" i="4"/>
  <c r="AL31" i="8" s="1" a="1"/>
  <c r="N71" i="4"/>
  <c r="N65" i="8" s="1" a="1"/>
  <c r="D68" i="4"/>
  <c r="D62" i="8" s="1" a="1"/>
  <c r="Y35" i="4"/>
  <c r="Y29" i="8" s="1" a="1"/>
  <c r="AK40" i="4"/>
  <c r="AK34" i="8" s="1" a="1"/>
  <c r="AS28" i="4"/>
  <c r="AS21" i="8" s="1" a="1"/>
  <c r="R66" i="4"/>
  <c r="R60" i="8" s="1" a="1"/>
  <c r="M63" i="4"/>
  <c r="M57" i="8" s="1" a="1"/>
  <c r="N61" i="4"/>
  <c r="N55" i="8" s="1" a="1"/>
  <c r="AT31" i="4"/>
  <c r="AT25" i="8" s="1" a="1"/>
  <c r="AB48" i="4"/>
  <c r="AB42" i="8" s="1" a="1"/>
  <c r="AX24" i="4"/>
  <c r="AX17" i="8" s="1" a="1"/>
  <c r="AM68" i="4"/>
  <c r="AM62" i="8" s="1" a="1"/>
  <c r="M68" i="4"/>
  <c r="M62" i="8" s="1" a="1"/>
  <c r="P64" i="4"/>
  <c r="P58" i="8" s="1" a="1"/>
  <c r="AF61" i="4"/>
  <c r="AF55" i="8" s="1" a="1"/>
  <c r="AP30" i="4"/>
  <c r="AP24" i="8" s="1" a="1"/>
  <c r="AY34" i="4"/>
  <c r="AY28" i="8" s="1" a="1"/>
  <c r="AT23" i="4"/>
  <c r="AT16" i="8" s="1" a="1"/>
  <c r="AI65" i="4"/>
  <c r="AI59" i="8" s="1" a="1"/>
  <c r="AI62" i="4"/>
  <c r="AI56" i="8" s="1" a="1"/>
  <c r="AI60" i="4"/>
  <c r="AI54" i="8" s="1" a="1"/>
  <c r="N31" i="4"/>
  <c r="N25" i="8" s="1" a="1"/>
  <c r="AM47" i="4"/>
  <c r="AM41" i="8" s="1" a="1"/>
  <c r="R24" i="4"/>
  <c r="N56" i="4"/>
  <c r="N50" i="8" s="1" a="1"/>
  <c r="I56" i="4"/>
  <c r="I50" i="8" s="1" a="1"/>
  <c r="M53" i="4"/>
  <c r="M47" i="8" s="1" a="1"/>
  <c r="N50" i="4"/>
  <c r="N44" i="8" s="1" a="1"/>
  <c r="AF22" i="4"/>
  <c r="AO26" i="4"/>
  <c r="AO19" i="8" s="1" a="1"/>
  <c r="AW45" i="4"/>
  <c r="AW39" i="8" s="1" a="1"/>
  <c r="O15" i="8" a="1"/>
  <c r="O13" i="8" a="1"/>
  <c r="O19" i="8" a="1"/>
  <c r="O8" i="8" a="1"/>
  <c r="O12" i="8" a="1"/>
  <c r="O14" i="8" a="1"/>
  <c r="O17" i="8" a="1"/>
  <c r="O10" i="8" a="1"/>
  <c r="O7" i="8" a="1"/>
  <c r="O5" i="8" a="1"/>
  <c r="O6" i="8" a="1"/>
  <c r="O4" i="8" a="1"/>
  <c r="O18" i="8" a="1"/>
  <c r="O16" i="8" a="1"/>
  <c r="O22" i="8" a="1"/>
  <c r="O21" i="8" a="1"/>
  <c r="O11" i="8" a="1"/>
  <c r="BI44" i="8" a="1"/>
  <c r="AX82" i="8" a="1"/>
  <c r="AX24" i="8" a="1"/>
  <c r="AX40" i="8" a="1"/>
  <c r="AX47" i="8" a="1"/>
  <c r="AX81" i="8" a="1"/>
  <c r="AX73" i="8" a="1"/>
  <c r="AX72" i="8" a="1"/>
  <c r="AX80" i="8" a="1"/>
  <c r="AX34" i="8" a="1"/>
  <c r="AX42" i="8" a="1"/>
  <c r="AX25" i="8" a="1"/>
  <c r="AX65" i="8" a="1"/>
  <c r="AX29" i="8" a="1"/>
  <c r="AX41" i="8" a="1"/>
  <c r="AX66" i="8" a="1"/>
  <c r="AX83" i="8" a="1"/>
  <c r="AX79" i="8" a="1"/>
  <c r="AX69" i="8" a="1"/>
  <c r="AX57" i="8" a="1"/>
  <c r="AX74" i="8" a="1"/>
  <c r="AX51" i="8" a="1"/>
  <c r="AX52" i="8" a="1"/>
  <c r="AX76" i="8" a="1"/>
  <c r="AX49" i="8" a="1"/>
  <c r="AX36" i="8" a="1"/>
  <c r="AX53" i="8" a="1"/>
  <c r="AX46" i="8" a="1"/>
  <c r="AX68" i="8" a="1"/>
  <c r="AX75" i="8" a="1"/>
  <c r="AX54" i="8" a="1"/>
  <c r="AX64" i="8" a="1"/>
  <c r="AX39" i="8" a="1"/>
  <c r="AX77" i="8" a="1"/>
  <c r="AX58" i="8" a="1"/>
  <c r="AX44" i="8" a="1"/>
  <c r="AX60" i="8" a="1"/>
  <c r="AX59" i="8" a="1"/>
  <c r="AX78" i="8" a="1"/>
  <c r="AX71" i="8" a="1"/>
  <c r="AX35" i="8" a="1"/>
  <c r="AX26" i="8" a="1"/>
  <c r="AX43" i="8" a="1"/>
  <c r="AX48" i="8" a="1"/>
  <c r="AX50" i="8" a="1"/>
  <c r="AX32" i="8" a="1"/>
  <c r="AX37" i="8" a="1"/>
  <c r="BI80" i="8" a="1"/>
  <c r="BI29" i="8" a="1"/>
  <c r="BI65" i="8" a="1"/>
  <c r="BE16" i="8" a="1"/>
  <c r="BE8" i="8" a="1"/>
  <c r="Z13" i="8" a="1"/>
  <c r="Z7" i="8" a="1"/>
  <c r="Z9" i="8" a="1"/>
  <c r="Z12" i="8" a="1"/>
  <c r="M7" i="8" a="1"/>
  <c r="M13" i="8" a="1"/>
  <c r="M18" i="8" a="1"/>
  <c r="M14" i="8" a="1"/>
  <c r="BI12" i="8" a="1"/>
  <c r="BI4" i="8" a="1"/>
  <c r="BI14" i="8" a="1"/>
  <c r="BI17" i="8" a="1"/>
  <c r="N37" i="8" a="1"/>
  <c r="N34" i="8" a="1"/>
  <c r="N51" i="8" a="1"/>
  <c r="BI42" i="8" a="1"/>
  <c r="BI49" i="8" a="1"/>
  <c r="BI50" i="8" a="1"/>
  <c r="T12" i="8" a="1"/>
  <c r="T20" i="8" a="1"/>
  <c r="T14" i="8" a="1"/>
  <c r="T8" i="8" a="1"/>
  <c r="T7" i="8" a="1"/>
  <c r="T9" i="8" a="1"/>
  <c r="BA15" i="8" a="1"/>
  <c r="BA12" i="8" a="1"/>
  <c r="BA7" i="8" a="1"/>
  <c r="BA19" i="8" a="1"/>
  <c r="BA18" i="8" a="1"/>
  <c r="BA17" i="8" a="1"/>
  <c r="BA20" i="8" a="1"/>
  <c r="S11" i="8" a="1"/>
  <c r="S8" i="8" a="1"/>
  <c r="S12" i="8" a="1"/>
  <c r="S7" i="8" a="1"/>
  <c r="BI72" i="8" a="1"/>
  <c r="H8" i="8" a="1"/>
  <c r="H17" i="8" a="1"/>
  <c r="H16" i="8" a="1"/>
  <c r="AT11" i="8" a="1"/>
  <c r="AT12" i="8" a="1"/>
  <c r="AT17" i="8" a="1"/>
  <c r="AX16" i="8" a="1"/>
  <c r="AX18" i="8" a="1"/>
  <c r="AX7" i="8" a="1"/>
  <c r="AX6" i="8" a="1"/>
  <c r="AX12" i="8" a="1"/>
  <c r="BI30" i="8" a="1"/>
  <c r="BI82" i="8" a="1"/>
  <c r="BI67" i="8" a="1"/>
  <c r="U80" i="8" a="1"/>
  <c r="U48" i="8" a="1"/>
  <c r="U39" i="8" a="1"/>
  <c r="U38" i="8" a="1"/>
  <c r="U43" i="8" a="1"/>
  <c r="U35" i="8" a="1"/>
  <c r="U24" i="8" a="1"/>
  <c r="U34" i="8" a="1"/>
  <c r="BI24" i="8" a="1"/>
  <c r="AG18" i="8" a="1"/>
  <c r="AG20" i="8" a="1"/>
  <c r="AG12" i="8" a="1"/>
  <c r="AG13" i="8" a="1"/>
  <c r="BI54" i="8" a="1"/>
  <c r="AM54" i="8" a="1"/>
  <c r="AM58" i="8" a="1"/>
  <c r="AM45" i="8" a="1"/>
  <c r="AM67" i="8" a="1"/>
  <c r="AM56" i="8" a="1"/>
  <c r="AM29" i="8" a="1"/>
  <c r="AM34" i="8" a="1"/>
  <c r="AM38" i="8" a="1"/>
  <c r="AM39" i="8" a="1"/>
  <c r="BI39" i="8" a="1"/>
  <c r="BI66" i="8" a="1"/>
  <c r="AK7" i="8" a="1"/>
  <c r="AK18" i="8" a="1"/>
  <c r="AK20" i="8" a="1"/>
  <c r="AK10" i="8" a="1"/>
  <c r="AK14" i="8" a="1"/>
  <c r="AK8" i="8" a="1"/>
  <c r="BI27" i="8" a="1"/>
  <c r="BH44" i="8" a="1"/>
  <c r="BH54" i="8" a="1"/>
  <c r="BH38" i="8" a="1"/>
  <c r="BH48" i="8" a="1"/>
  <c r="BH32" i="8" a="1"/>
  <c r="BH24" i="8" a="1"/>
  <c r="AZ18" i="8" a="1"/>
  <c r="AZ19" i="8" a="1"/>
  <c r="AZ15" i="8" a="1"/>
  <c r="AZ12" i="8" a="1"/>
  <c r="AZ8" i="8" a="1"/>
  <c r="AZ14" i="8" a="1"/>
  <c r="AZ9" i="8" a="1"/>
  <c r="BI34" i="8" a="1"/>
  <c r="AE12" i="8" a="1"/>
  <c r="AE16" i="8" a="1"/>
  <c r="AE20" i="8" a="1"/>
  <c r="AE17" i="8" a="1"/>
  <c r="AE4" i="8" a="1"/>
  <c r="BI31" i="8" a="1"/>
  <c r="AJ19" i="8" a="1"/>
  <c r="AJ15" i="8" a="1"/>
  <c r="AJ17" i="8" a="1"/>
  <c r="AJ7" i="8" a="1"/>
  <c r="AJ9" i="8" a="1"/>
  <c r="AH16" i="8" a="1"/>
  <c r="AH6" i="8" a="1"/>
  <c r="L44" i="8" a="1"/>
  <c r="L36" i="8" a="1"/>
  <c r="L28" i="8" a="1"/>
  <c r="L38" i="8" a="1"/>
  <c r="L39" i="8" a="1"/>
  <c r="L35" i="8" a="1"/>
  <c r="L40" i="8" a="1"/>
  <c r="L54" i="8" a="1"/>
  <c r="L62" i="8" a="1"/>
  <c r="L47" i="8" a="1"/>
  <c r="L33" i="8" a="1"/>
  <c r="L42" i="8" a="1"/>
  <c r="L49" i="8" a="1"/>
  <c r="L45" i="8" a="1"/>
  <c r="L25" i="8" a="1"/>
  <c r="L55" i="8" a="1"/>
  <c r="L24" i="8" a="1"/>
  <c r="BI56" i="8" a="1"/>
  <c r="C19" i="8" a="1"/>
  <c r="C7" i="8" a="1"/>
  <c r="C13" i="8" a="1"/>
  <c r="C17" i="8" a="1"/>
  <c r="C14" i="8" a="1"/>
  <c r="C12" i="8" a="1"/>
  <c r="AV73" i="8" a="1"/>
  <c r="AV32" i="8" a="1"/>
  <c r="AV27" i="8" a="1"/>
  <c r="AV29" i="8" a="1"/>
  <c r="AV38" i="8" a="1"/>
  <c r="AV45" i="8" a="1"/>
  <c r="AV61" i="8" a="1"/>
  <c r="AV24" i="8" a="1"/>
  <c r="AV35" i="8" a="1"/>
  <c r="AV42" i="8" a="1"/>
  <c r="AV40" i="8" a="1"/>
  <c r="AV41" i="8" a="1"/>
  <c r="AV56" i="8" a="1"/>
  <c r="AV69" i="8" a="1"/>
  <c r="AV34" i="8" a="1"/>
  <c r="AV81" i="8" a="1"/>
  <c r="AV51" i="8" a="1"/>
  <c r="AV25" i="8" a="1"/>
  <c r="BI51" i="8" a="1"/>
  <c r="AW19" i="8" a="1"/>
  <c r="AW18" i="8" a="1"/>
  <c r="AW8" i="8" a="1"/>
  <c r="AW12" i="8" a="1"/>
  <c r="BF53" i="8" a="1"/>
  <c r="BF32" i="8" a="1"/>
  <c r="BF44" i="8" a="1"/>
  <c r="BF30" i="8" a="1"/>
  <c r="BF27" i="8" a="1"/>
  <c r="BF37" i="8" a="1"/>
  <c r="BF40" i="8" a="1"/>
  <c r="BF36" i="8" a="1"/>
  <c r="BF31" i="8" a="1"/>
  <c r="BF72" i="8" a="1"/>
  <c r="BF83" i="8" a="1"/>
  <c r="BA78" i="8" a="1"/>
  <c r="BA32" i="8" a="1"/>
  <c r="BA45" i="8" a="1"/>
  <c r="BA75" i="8" a="1"/>
  <c r="BA34" i="8" a="1"/>
  <c r="BA48" i="8" a="1"/>
  <c r="BA35" i="8" a="1"/>
  <c r="BA30" i="8" a="1"/>
  <c r="BA38" i="8" a="1"/>
  <c r="BA42" i="8" a="1"/>
  <c r="BA46" i="8" a="1"/>
  <c r="BA39" i="8" a="1"/>
  <c r="BA43" i="8" a="1"/>
  <c r="BA52" i="8" a="1"/>
  <c r="BA74" i="8" a="1"/>
  <c r="BA25" i="8" a="1"/>
  <c r="BA41" i="8" a="1"/>
  <c r="BA71" i="8" a="1"/>
  <c r="BA27" i="8" a="1"/>
  <c r="J17" i="8" a="1"/>
  <c r="J22" i="8" a="1"/>
  <c r="J13" i="8" a="1"/>
  <c r="J21" i="8" a="1"/>
  <c r="J12" i="8" a="1"/>
  <c r="J9" i="8" a="1"/>
  <c r="J8" i="8" a="1"/>
  <c r="BI57" i="8" a="1"/>
  <c r="AR40" i="8" a="1"/>
  <c r="AR58" i="8" a="1"/>
  <c r="AR66" i="8" a="1"/>
  <c r="AR56" i="8" a="1"/>
  <c r="AR62" i="8" a="1"/>
  <c r="AR80" i="8" a="1"/>
  <c r="AR76" i="8" a="1"/>
  <c r="AR35" i="8" a="1"/>
  <c r="AR43" i="8" a="1"/>
  <c r="AR72" i="8" a="1"/>
  <c r="AR39" i="8" a="1"/>
  <c r="AR33" i="8" a="1"/>
  <c r="AR29" i="8" a="1"/>
  <c r="AR73" i="8" a="1"/>
  <c r="AR65" i="8" a="1"/>
  <c r="AR70" i="8" a="1"/>
  <c r="AA74" i="8" a="1"/>
  <c r="AA80" i="8" a="1"/>
  <c r="AA54" i="8" a="1"/>
  <c r="AA38" i="8" a="1"/>
  <c r="AA70" i="8" a="1"/>
  <c r="AA48" i="8" a="1"/>
  <c r="AA50" i="8" a="1"/>
  <c r="AA63" i="8" a="1"/>
  <c r="AA73" i="8" a="1"/>
  <c r="AA59" i="8" a="1"/>
  <c r="AA24" i="8" a="1"/>
  <c r="AA45" i="8" a="1"/>
  <c r="AA27" i="8" a="1"/>
  <c r="C50" i="8" a="1"/>
  <c r="C53" i="8" a="1"/>
  <c r="C54" i="8" a="1"/>
  <c r="C58" i="8" a="1"/>
  <c r="C69" i="8" a="1"/>
  <c r="C62" i="8" a="1"/>
  <c r="C73" i="8" a="1"/>
  <c r="C72" i="8" a="1"/>
  <c r="C40" i="8" a="1"/>
  <c r="C28" i="8" a="1"/>
  <c r="C35" i="8" a="1"/>
  <c r="C66" i="8" a="1"/>
  <c r="C46" i="8" a="1"/>
  <c r="C57" i="8" a="1"/>
  <c r="C38" i="8" a="1"/>
  <c r="C33" i="8" a="1"/>
  <c r="C51" i="8" a="1"/>
  <c r="C30" i="8" a="1"/>
  <c r="C39" i="8" a="1"/>
  <c r="C45" i="8" a="1"/>
  <c r="C25" i="8" a="1"/>
  <c r="C41" i="8" a="1"/>
  <c r="C32" i="8" a="1"/>
  <c r="C65" i="8" a="1"/>
  <c r="C34" i="8" a="1"/>
  <c r="C56" i="8" a="1"/>
  <c r="C24" i="8" a="1"/>
  <c r="BI53" i="8" a="1"/>
  <c r="AT61" i="8" a="1"/>
  <c r="AT51" i="8" a="1"/>
  <c r="AT53" i="8" a="1"/>
  <c r="AT80" i="8" a="1"/>
  <c r="AT71" i="8" a="1"/>
  <c r="AT33" i="8" a="1"/>
  <c r="AT63" i="8" a="1"/>
  <c r="AT38" i="8" a="1"/>
  <c r="AT28" i="8" a="1"/>
  <c r="AT29" i="8" a="1"/>
  <c r="AT34" i="8" a="1"/>
  <c r="AT49" i="8" a="1"/>
  <c r="AT24" i="8" a="1"/>
  <c r="AT50" i="8" a="1"/>
  <c r="AT35" i="8" a="1"/>
  <c r="AT60" i="8" a="1"/>
  <c r="AT70" i="8" a="1"/>
  <c r="AT55" i="8" a="1"/>
  <c r="AT42" i="8" a="1"/>
  <c r="AE63" i="8" a="1"/>
  <c r="AE69" i="8" a="1"/>
  <c r="AE42" i="8" a="1"/>
  <c r="AE34" i="8" a="1"/>
  <c r="AE41" i="8" a="1"/>
  <c r="AE33" i="8" a="1"/>
  <c r="AE46" i="8" a="1"/>
  <c r="AE37" i="8" a="1"/>
  <c r="AE62" i="8" a="1"/>
  <c r="AE32" i="8" a="1"/>
  <c r="AE27" i="8" a="1"/>
  <c r="AE39" i="8" a="1"/>
  <c r="AE24" i="8" a="1"/>
  <c r="AE35" i="8" a="1"/>
  <c r="AE74" i="8" a="1"/>
  <c r="AE61" i="8" a="1"/>
  <c r="AE73" i="8" a="1"/>
  <c r="AE44" i="8" a="1"/>
  <c r="AE36" i="8" a="1"/>
  <c r="AE45" i="8" a="1"/>
  <c r="AE56" i="8" a="1"/>
  <c r="BI62" i="8" a="1"/>
  <c r="AS78" i="8" a="1"/>
  <c r="AS54" i="8" a="1"/>
  <c r="AS34" i="8" a="1"/>
  <c r="AS44" i="8" a="1"/>
  <c r="AS47" i="8" a="1"/>
  <c r="AS29" i="8" a="1"/>
  <c r="AS56" i="8" a="1"/>
  <c r="AS38" i="8" a="1"/>
  <c r="AS48" i="8" a="1"/>
  <c r="AS43" i="8" a="1"/>
  <c r="AD57" i="8" a="1"/>
  <c r="AD43" i="8" a="1"/>
  <c r="AD38" i="8" a="1"/>
  <c r="AD28" i="8" a="1"/>
  <c r="AD66" i="8" a="1"/>
  <c r="AD37" i="8" a="1"/>
  <c r="AD56" i="8" a="1"/>
  <c r="AD64" i="8" a="1"/>
  <c r="AD32" i="8" a="1"/>
  <c r="AD55" i="8" a="1"/>
  <c r="AD40" i="8" a="1"/>
  <c r="AD41" i="8" a="1"/>
  <c r="AD46" i="8" a="1"/>
  <c r="AD42" i="8" a="1"/>
  <c r="AD49" i="8" a="1"/>
  <c r="AD24" i="8" a="1"/>
  <c r="AD45" i="8" a="1"/>
  <c r="AD74" i="8" a="1"/>
  <c r="AD58" i="8" a="1"/>
  <c r="AD33" i="8" a="1"/>
  <c r="AD29" i="8" a="1"/>
  <c r="AD25" i="8" a="1"/>
  <c r="AD60" i="8" a="1"/>
  <c r="AD81" i="8" a="1"/>
  <c r="AD34" i="8" a="1"/>
  <c r="AD35" i="8" a="1"/>
  <c r="AD51" i="8" a="1"/>
  <c r="AD50" i="8" a="1"/>
  <c r="AD39" i="8" a="1"/>
  <c r="AD61" i="8" a="1"/>
  <c r="V80" i="8" a="1"/>
  <c r="V83" i="8" a="1"/>
  <c r="V79" i="8" a="1"/>
  <c r="V51" i="8" a="1"/>
  <c r="V77" i="8" a="1"/>
  <c r="V62" i="8" a="1"/>
  <c r="V48" i="8" a="1"/>
  <c r="V76" i="8" a="1"/>
  <c r="V72" i="8" a="1"/>
  <c r="V36" i="8" a="1"/>
  <c r="V30" i="8" a="1"/>
  <c r="V78" i="8" a="1"/>
  <c r="V71" i="8" a="1"/>
  <c r="V41" i="8" a="1"/>
  <c r="V46" i="8" a="1"/>
  <c r="V57" i="8" a="1"/>
  <c r="V35" i="8" a="1"/>
  <c r="V25" i="8" a="1"/>
  <c r="V27" i="8" a="1"/>
  <c r="V67" i="8" a="1"/>
  <c r="V66" i="8" a="1"/>
  <c r="V40" i="8" a="1"/>
  <c r="V55" i="8" a="1"/>
  <c r="Q13" i="8" a="1"/>
  <c r="Q19" i="8" a="1"/>
  <c r="BI61" i="8" a="1"/>
  <c r="AF65" i="8" a="1"/>
  <c r="AF71" i="8" a="1"/>
  <c r="AF70" i="8" a="1"/>
  <c r="AF52" i="8" a="1"/>
  <c r="AF78" i="8" a="1"/>
  <c r="AF75" i="8" a="1"/>
  <c r="AF53" i="8" a="1"/>
  <c r="AF80" i="8" a="1"/>
  <c r="AF35" i="8" a="1"/>
  <c r="AF62" i="8" a="1"/>
  <c r="AF58" i="8" a="1"/>
  <c r="AF25" i="8" a="1"/>
  <c r="AF54" i="8" a="1"/>
  <c r="AF39" i="8" a="1"/>
  <c r="AF34" i="8" a="1"/>
  <c r="AF61" i="8" a="1"/>
  <c r="AF30" i="8" a="1"/>
  <c r="AF27" i="8" a="1"/>
  <c r="AF29" i="8" a="1"/>
  <c r="AF63" i="8" a="1"/>
  <c r="AF33" i="8" a="1"/>
  <c r="AH52" i="8" a="1"/>
  <c r="AH59" i="8" a="1"/>
  <c r="AH81" i="8" a="1"/>
  <c r="AH74" i="8" a="1"/>
  <c r="AH76" i="8" a="1"/>
  <c r="AH79" i="8" a="1"/>
  <c r="AH78" i="8" a="1"/>
  <c r="AH63" i="8" a="1"/>
  <c r="AH53" i="8" a="1"/>
  <c r="AH83" i="8" a="1"/>
  <c r="AH70" i="8" a="1"/>
  <c r="AH82" i="8" a="1"/>
  <c r="AH33" i="8" a="1"/>
  <c r="AH72" i="8" a="1"/>
  <c r="AH27" i="8" a="1"/>
  <c r="AH25" i="8" a="1"/>
  <c r="AH75" i="8" a="1"/>
  <c r="AH61" i="8" a="1"/>
  <c r="AH29" i="8" a="1"/>
  <c r="AH50" i="8" a="1"/>
  <c r="AH43" i="8" a="1"/>
  <c r="AH24" i="8" a="1"/>
  <c r="AH66" i="8" a="1"/>
  <c r="AH44" i="8" a="1"/>
  <c r="AH56" i="8" a="1"/>
  <c r="BI46" i="8" a="1"/>
  <c r="BB73" i="8" a="1"/>
  <c r="BB48" i="8" a="1"/>
  <c r="BB46" i="8" a="1"/>
  <c r="BB50" i="8" a="1"/>
  <c r="BB79" i="8" a="1"/>
  <c r="BB53" i="8" a="1"/>
  <c r="BB70" i="8" a="1"/>
  <c r="BB40" i="8" a="1"/>
  <c r="BB67" i="8" a="1"/>
  <c r="BB77" i="8" a="1"/>
  <c r="BB81" i="8" a="1"/>
  <c r="BB45" i="8" a="1"/>
  <c r="BB58" i="8" a="1"/>
  <c r="BB26" i="8" a="1"/>
  <c r="BB35" i="8" a="1"/>
  <c r="BB33" i="8" a="1"/>
  <c r="BB60" i="8" a="1"/>
  <c r="BB42" i="8" a="1"/>
  <c r="BB75" i="8" a="1"/>
  <c r="BB25" i="8" a="1"/>
  <c r="BB51" i="8" a="1"/>
  <c r="BB24" i="8" a="1"/>
  <c r="BB69" i="8" a="1"/>
  <c r="BB44" i="8" a="1"/>
  <c r="BB27" i="8" a="1"/>
  <c r="BB41" i="8" a="1"/>
  <c r="X21" i="8" a="1"/>
  <c r="X22" i="8" a="1"/>
  <c r="X6" i="8" a="1"/>
  <c r="X8" i="8" a="1"/>
  <c r="X20" i="8" a="1"/>
  <c r="X7" i="8" a="1"/>
  <c r="X4" i="8" a="1"/>
  <c r="X18" i="8" a="1"/>
  <c r="X15" i="8" a="1"/>
  <c r="BI59" i="8" a="1"/>
  <c r="H41" i="8" a="1"/>
  <c r="H74" i="8" a="1"/>
  <c r="H45" i="8" a="1"/>
  <c r="H70" i="8" a="1"/>
  <c r="H50" i="8" a="1"/>
  <c r="H56" i="8" a="1"/>
  <c r="H77" i="8" a="1"/>
  <c r="H79" i="8" a="1"/>
  <c r="H73" i="8" a="1"/>
  <c r="H39" i="8" a="1"/>
  <c r="H59" i="8" a="1"/>
  <c r="H64" i="8" a="1"/>
  <c r="H69" i="8" a="1"/>
  <c r="H30" i="8" a="1"/>
  <c r="H35" i="8" a="1"/>
  <c r="H48" i="8" a="1"/>
  <c r="H46" i="8" a="1"/>
  <c r="H62" i="8" a="1"/>
  <c r="H29" i="8" a="1"/>
  <c r="AI64" i="8" a="1"/>
  <c r="AI82" i="8" a="1"/>
  <c r="AI81" i="8" a="1"/>
  <c r="AI50" i="8" a="1"/>
  <c r="AI70" i="8" a="1"/>
  <c r="AI75" i="8" a="1"/>
  <c r="AI28" i="8" a="1"/>
  <c r="AI52" i="8" a="1"/>
  <c r="AI55" i="8" a="1"/>
  <c r="AI34" i="8" a="1"/>
  <c r="AI36" i="8" a="1"/>
  <c r="AI51" i="8" a="1"/>
  <c r="AI43" i="8" a="1"/>
  <c r="AI71" i="8" a="1"/>
  <c r="AI35" i="8" a="1"/>
  <c r="AI25" i="8" a="1"/>
  <c r="F48" i="8" a="1"/>
  <c r="F65" i="8" a="1"/>
  <c r="F77" i="8" a="1"/>
  <c r="F66" i="8" a="1"/>
  <c r="F59" i="8" a="1"/>
  <c r="F81" i="8" a="1"/>
  <c r="F74" i="8" a="1"/>
  <c r="F60" i="8" a="1"/>
  <c r="F76" i="8" a="1"/>
  <c r="F79" i="8" a="1"/>
  <c r="F68" i="8" a="1"/>
  <c r="F37" i="8" a="1"/>
  <c r="F80" i="8" a="1"/>
  <c r="F73" i="8" a="1"/>
  <c r="F57" i="8" a="1"/>
  <c r="F25" i="8" a="1"/>
  <c r="F27" i="8" a="1"/>
  <c r="F46" i="8" a="1"/>
  <c r="F58" i="8" a="1"/>
  <c r="F53" i="8" a="1"/>
  <c r="F63" i="8" a="1"/>
  <c r="F61" i="8" a="1"/>
  <c r="F40" i="8" a="1"/>
  <c r="F24" i="8" a="1"/>
  <c r="F69" i="8" a="1"/>
  <c r="F62" i="8" a="1"/>
  <c r="F35" i="8" a="1"/>
  <c r="F43" i="8" a="1"/>
  <c r="F52" i="8" a="1"/>
  <c r="F41" i="8" a="1"/>
  <c r="F47" i="8" a="1"/>
  <c r="F39" i="8" a="1"/>
  <c r="BC72" i="8" a="1"/>
  <c r="BC75" i="8" a="1"/>
  <c r="BC66" i="8" a="1"/>
  <c r="BC77" i="8" a="1"/>
  <c r="BC69" i="8" a="1"/>
  <c r="BC65" i="8" a="1"/>
  <c r="BC46" i="8" a="1"/>
  <c r="BC78" i="8" a="1"/>
  <c r="BC79" i="8" a="1"/>
  <c r="BC51" i="8" a="1"/>
  <c r="BC56" i="8" a="1"/>
  <c r="BC71" i="8" a="1"/>
  <c r="BC47" i="8" a="1"/>
  <c r="BC64" i="8" a="1"/>
  <c r="BC74" i="8" a="1"/>
  <c r="BC37" i="8" a="1"/>
  <c r="BC58" i="8" a="1"/>
  <c r="BC52" i="8" a="1"/>
  <c r="BC45" i="8" a="1"/>
  <c r="BC60" i="8" a="1"/>
  <c r="BC61" i="8" a="1"/>
  <c r="BC35" i="8" a="1"/>
  <c r="BC30" i="8" a="1"/>
  <c r="BC57" i="8" a="1"/>
  <c r="BC24" i="8" a="1"/>
  <c r="BC33" i="8" a="1"/>
  <c r="BC38" i="8" a="1"/>
  <c r="BC42" i="8" a="1"/>
  <c r="BC32" i="8" a="1"/>
  <c r="N20" i="8" a="1"/>
  <c r="N7" i="8" a="1"/>
  <c r="BI78" i="8" a="1"/>
  <c r="BG63" i="8" a="1"/>
  <c r="BG66" i="8" a="1"/>
  <c r="BG52" i="8" a="1"/>
  <c r="BG81" i="8" a="1"/>
  <c r="BG82" i="8" a="1"/>
  <c r="BG80" i="8" a="1"/>
  <c r="BG36" i="8" a="1"/>
  <c r="BG72" i="8" a="1"/>
  <c r="BG75" i="8" a="1"/>
  <c r="BG42" i="8" a="1"/>
  <c r="BG49" i="8" a="1"/>
  <c r="BG37" i="8" a="1"/>
  <c r="BG27" i="8" a="1"/>
  <c r="BG38" i="8" a="1"/>
  <c r="BG24" i="8" a="1"/>
  <c r="BG48" i="8" a="1"/>
  <c r="BG44" i="8" a="1"/>
  <c r="BG47" i="8" a="1"/>
  <c r="BG34" i="8" a="1"/>
  <c r="BG60" i="8" a="1"/>
  <c r="BG54" i="8" a="1"/>
  <c r="BG50" i="8" a="1"/>
  <c r="BG45" i="8" a="1"/>
  <c r="BG59" i="8" a="1"/>
  <c r="BG41" i="8" a="1"/>
  <c r="BG39" i="8" a="1"/>
  <c r="BG32" i="8" a="1"/>
  <c r="BG30" i="8" a="1"/>
  <c r="W79" i="8" a="1"/>
  <c r="W65" i="8" a="1"/>
  <c r="W62" i="8" a="1"/>
  <c r="W80" i="8" a="1"/>
  <c r="W56" i="8" a="1"/>
  <c r="W78" i="8" a="1"/>
  <c r="W77" i="8" a="1"/>
  <c r="W76" i="8" a="1"/>
  <c r="W24" i="8" a="1"/>
  <c r="W36" i="8" a="1"/>
  <c r="W41" i="8" a="1"/>
  <c r="W82" i="8" a="1"/>
  <c r="W51" i="8" a="1"/>
  <c r="W58" i="8" a="1"/>
  <c r="W30" i="8" a="1"/>
  <c r="W37" i="8" a="1"/>
  <c r="W47" i="8" a="1"/>
  <c r="W61" i="8" a="1"/>
  <c r="W66" i="8" a="1"/>
  <c r="W40" i="8" a="1"/>
  <c r="W25" i="8" a="1"/>
  <c r="W48" i="8" a="1"/>
  <c r="W70" i="8" a="1"/>
  <c r="W33" i="8" a="1"/>
  <c r="W39" i="8" a="1"/>
  <c r="AK49" i="8" a="1"/>
  <c r="AK73" i="8" a="1"/>
  <c r="AK68" i="8" a="1"/>
  <c r="AK81" i="8" a="1"/>
  <c r="AK63" i="8" a="1"/>
  <c r="AK31" i="8" a="1"/>
  <c r="AK71" i="8" a="1"/>
  <c r="AK82" i="8" a="1"/>
  <c r="AK55" i="8" a="1"/>
  <c r="AK48" i="8" a="1"/>
  <c r="AK53" i="8" a="1"/>
  <c r="AK51" i="8" a="1"/>
  <c r="AK46" i="8" a="1"/>
  <c r="AK38" i="8" a="1"/>
  <c r="AK35" i="8" a="1"/>
  <c r="AK25" i="8" a="1"/>
  <c r="AK32" i="8" a="1"/>
  <c r="AK39" i="8" a="1"/>
  <c r="AK50" i="8" a="1"/>
  <c r="AK67" i="8" a="1"/>
  <c r="AK42" i="8" a="1"/>
  <c r="X81" i="8" a="1"/>
  <c r="X26" i="8" a="1"/>
  <c r="X46" i="8" a="1"/>
  <c r="X36" i="8" a="1"/>
  <c r="X77" i="8" a="1"/>
  <c r="X74" i="8" a="1"/>
  <c r="X73" i="8" a="1"/>
  <c r="X50" i="8" a="1"/>
  <c r="X71" i="8" a="1"/>
  <c r="X75" i="8" a="1"/>
  <c r="X62" i="8" a="1"/>
  <c r="X51" i="8" a="1"/>
  <c r="X82" i="8" a="1"/>
  <c r="X49" i="8" a="1"/>
  <c r="X48" i="8" a="1"/>
  <c r="X44" i="8" a="1"/>
  <c r="X65" i="8" a="1"/>
  <c r="X56" i="8" a="1"/>
  <c r="X32" i="8" a="1"/>
  <c r="X40" i="8" a="1"/>
  <c r="X57" i="8" a="1"/>
  <c r="X30" i="8" a="1"/>
  <c r="X31" i="8" a="1"/>
  <c r="X66" i="8" a="1"/>
  <c r="X29" i="8" a="1"/>
  <c r="X25" i="8" a="1"/>
  <c r="X59" i="8" a="1"/>
  <c r="X42" i="8" a="1"/>
  <c r="X47" i="8" a="1"/>
  <c r="X72" i="8" a="1"/>
  <c r="X38" i="8" a="1"/>
  <c r="J69" i="8" a="1"/>
  <c r="J42" i="8" a="1"/>
  <c r="J65" i="8" a="1"/>
  <c r="J52" i="8" a="1"/>
  <c r="J63" i="8" a="1"/>
  <c r="J61" i="8" a="1"/>
  <c r="J46" i="8" a="1"/>
  <c r="J75" i="8" a="1"/>
  <c r="J36" i="8" a="1"/>
  <c r="J71" i="8" a="1"/>
  <c r="J59" i="8" a="1"/>
  <c r="J44" i="8" a="1"/>
  <c r="J58" i="8" a="1"/>
  <c r="J27" i="8" a="1"/>
  <c r="J33" i="8" a="1"/>
  <c r="J54" i="8" a="1"/>
  <c r="J35" i="8" a="1"/>
  <c r="AL68" i="8" a="1"/>
  <c r="AL48" i="8" a="1"/>
  <c r="AL73" i="8" a="1"/>
  <c r="AL61" i="8" a="1"/>
  <c r="AL63" i="8" a="1"/>
  <c r="AL45" i="8" a="1"/>
  <c r="AL52" i="8" a="1"/>
  <c r="AL51" i="8" a="1"/>
  <c r="AL50" i="8" a="1"/>
  <c r="AL79" i="8" a="1"/>
  <c r="AL72" i="8" a="1"/>
  <c r="AL26" i="8" a="1"/>
  <c r="AL27" i="8" a="1"/>
  <c r="AL57" i="8" a="1"/>
  <c r="AL56" i="8" a="1"/>
  <c r="AL39" i="8" a="1"/>
  <c r="AL58" i="8" a="1"/>
  <c r="AL34" i="8" a="1"/>
  <c r="AL30" i="8" a="1"/>
  <c r="AL25" i="8" a="1"/>
  <c r="AL40" i="8" a="1"/>
  <c r="AL47" i="8" a="1"/>
  <c r="AL36" i="8" a="1"/>
  <c r="AL67" i="8" a="1"/>
  <c r="AL24" i="8" a="1"/>
  <c r="AU50" i="8" a="1"/>
  <c r="AU61" i="8" a="1"/>
  <c r="AU80" i="8" a="1"/>
  <c r="AU64" i="8" a="1"/>
  <c r="AU79" i="8" a="1"/>
  <c r="AU67" i="8" a="1"/>
  <c r="AU78" i="8" a="1"/>
  <c r="AU57" i="8" a="1"/>
  <c r="AU58" i="8" a="1"/>
  <c r="AU32" i="8" a="1"/>
  <c r="AU81" i="8" a="1"/>
  <c r="AU71" i="8" a="1"/>
  <c r="AU63" i="8" a="1"/>
  <c r="AU24" i="8" a="1"/>
  <c r="AU39" i="8" a="1"/>
  <c r="AU35" i="8" a="1"/>
  <c r="AU29" i="8" a="1"/>
  <c r="AU40" i="8" a="1"/>
  <c r="AU55" i="8" a="1"/>
  <c r="AU42" i="8" a="1"/>
  <c r="AU74" i="8" a="1"/>
  <c r="AU73" i="8" a="1"/>
  <c r="AU33" i="8" a="1"/>
  <c r="AU47" i="8" a="1"/>
  <c r="AU30" i="8" a="1"/>
  <c r="AU56" i="8" a="1"/>
  <c r="AU46" i="8" a="1"/>
  <c r="Z79" i="8" a="1"/>
  <c r="Z75" i="8" a="1"/>
  <c r="Z59" i="8" a="1"/>
  <c r="Z73" i="8" a="1"/>
  <c r="Z55" i="8" a="1"/>
  <c r="Z81" i="8" a="1"/>
  <c r="Z58" i="8" a="1"/>
  <c r="Z57" i="8" a="1"/>
  <c r="Z83" i="8" a="1"/>
  <c r="Z67" i="8" a="1"/>
  <c r="Z80" i="8" a="1"/>
  <c r="Z76" i="8" a="1"/>
  <c r="Z48" i="8" a="1"/>
  <c r="Z78" i="8" a="1"/>
  <c r="Z74" i="8" a="1"/>
  <c r="Z52" i="8" a="1"/>
  <c r="Z32" i="8" a="1"/>
  <c r="Z42" i="8" a="1"/>
  <c r="Z54" i="8" a="1"/>
  <c r="Z61" i="8" a="1"/>
  <c r="Z41" i="8" a="1"/>
  <c r="Z69" i="8" a="1"/>
  <c r="Z65" i="8" a="1"/>
  <c r="Z39" i="8" a="1"/>
  <c r="Z62" i="8" a="1"/>
  <c r="Z44" i="8" a="1"/>
  <c r="Z27" i="8" a="1"/>
  <c r="Z34" i="8" a="1"/>
  <c r="Z24" i="8" a="1"/>
  <c r="Z35" i="8" a="1"/>
  <c r="BI76" i="8" a="1"/>
  <c r="BI79" i="8" a="1"/>
  <c r="BI68" i="8" a="1"/>
  <c r="BI69" i="8" a="1"/>
  <c r="BD50" i="8" a="1"/>
  <c r="BD68" i="8" a="1"/>
  <c r="BD51" i="8" a="1"/>
  <c r="BD45" i="8" a="1"/>
  <c r="BD78" i="8" a="1"/>
  <c r="BD75" i="8" a="1"/>
  <c r="BD64" i="8" a="1"/>
  <c r="BD73" i="8" a="1"/>
  <c r="BD69" i="8" a="1"/>
  <c r="BD66" i="8" a="1"/>
  <c r="BD56" i="8" a="1"/>
  <c r="BD80" i="8" a="1"/>
  <c r="BD72" i="8" a="1"/>
  <c r="BD58" i="8" a="1"/>
  <c r="BD35" i="8" a="1"/>
  <c r="BD46" i="8" a="1"/>
  <c r="BD76" i="8" a="1"/>
  <c r="BD53" i="8" a="1"/>
  <c r="BD71" i="8" a="1"/>
  <c r="BD30" i="8" a="1"/>
  <c r="BD81" i="8" a="1"/>
  <c r="BD47" i="8" a="1"/>
  <c r="BD70" i="8" a="1"/>
  <c r="BD43" i="8" a="1"/>
  <c r="BD40" i="8" a="1"/>
  <c r="BD36" i="8" a="1"/>
  <c r="E71" i="8" a="1"/>
  <c r="E81" i="8" a="1"/>
  <c r="E62" i="8" a="1"/>
  <c r="E53" i="8" a="1"/>
  <c r="E56" i="8" a="1"/>
  <c r="E77" i="8" a="1"/>
  <c r="E78" i="8" a="1"/>
  <c r="E24" i="8" a="1"/>
  <c r="E60" i="8" a="1"/>
  <c r="E43" i="8" a="1"/>
  <c r="E67" i="8" a="1"/>
  <c r="E70" i="8" a="1"/>
  <c r="E76" i="8" a="1"/>
  <c r="E58" i="8" a="1"/>
  <c r="E66" i="8" a="1"/>
  <c r="E83" i="8" a="1"/>
  <c r="E57" i="8" a="1"/>
  <c r="E25" i="8" a="1"/>
  <c r="E39" i="8" a="1"/>
  <c r="E41" i="8" a="1"/>
  <c r="E35" i="8" a="1"/>
  <c r="E30" i="8" a="1"/>
  <c r="E47" i="8" a="1"/>
  <c r="E63" i="8" a="1"/>
  <c r="E27" i="8" a="1"/>
  <c r="BI63" i="8" a="1"/>
  <c r="AP57" i="8" a="1"/>
  <c r="AP77" i="8" a="1"/>
  <c r="AP62" i="8" a="1"/>
  <c r="AP76" i="8" a="1"/>
  <c r="AP67" i="8" a="1"/>
  <c r="AP72" i="8" a="1"/>
  <c r="AP63" i="8" a="1"/>
  <c r="AP75" i="8" a="1"/>
  <c r="AP59" i="8" a="1"/>
  <c r="AP68" i="8" a="1"/>
  <c r="AP44" i="8" a="1"/>
  <c r="AP31" i="8" a="1"/>
  <c r="AP54" i="8" a="1"/>
  <c r="AP56" i="8" a="1"/>
  <c r="AP53" i="8" a="1"/>
  <c r="AP47" i="8" a="1"/>
  <c r="AP43" i="8" a="1"/>
  <c r="AP49" i="8" a="1"/>
  <c r="AP78" i="8" a="1"/>
  <c r="AP71" i="8" a="1"/>
  <c r="AP65" i="8" a="1"/>
  <c r="AP30" i="8" a="1"/>
  <c r="AP73" i="8" a="1"/>
  <c r="AP33" i="8" a="1"/>
  <c r="BI77" i="8" a="1"/>
  <c r="AZ53" i="8" a="1"/>
  <c r="AZ73" i="8" a="1"/>
  <c r="AZ71" i="8" a="1"/>
  <c r="AZ82" i="8" a="1"/>
  <c r="AZ75" i="8" a="1"/>
  <c r="AZ45" i="8" a="1"/>
  <c r="AZ68" i="8" a="1"/>
  <c r="AZ66" i="8" a="1"/>
  <c r="AZ58" i="8" a="1"/>
  <c r="AZ54" i="8" a="1"/>
  <c r="AZ72" i="8" a="1"/>
  <c r="AZ74" i="8" a="1"/>
  <c r="AZ56" i="8" a="1"/>
  <c r="AZ77" i="8" a="1"/>
  <c r="AZ83" i="8" a="1"/>
  <c r="AZ79" i="8" a="1"/>
  <c r="AZ78" i="8" a="1"/>
  <c r="AZ63" i="8" a="1"/>
  <c r="AZ64" i="8" a="1"/>
  <c r="AZ62" i="8" a="1"/>
  <c r="AZ69" i="8" a="1"/>
  <c r="AZ44" i="8" a="1"/>
  <c r="AZ25" i="8" a="1"/>
  <c r="AZ60" i="8" a="1"/>
  <c r="AZ61" i="8" a="1"/>
  <c r="AZ52" i="8" a="1"/>
  <c r="AZ46" i="8" a="1"/>
  <c r="AZ43" i="8" a="1"/>
  <c r="AZ81" i="8" a="1"/>
  <c r="AZ34" i="8" a="1"/>
  <c r="AZ35" i="8" a="1"/>
  <c r="AZ36" i="8" a="1"/>
  <c r="AZ33" i="8" a="1"/>
  <c r="AZ51" i="8" a="1"/>
  <c r="BI74" i="8" a="1"/>
  <c r="AY80" i="8" a="1"/>
  <c r="AY67" i="8" a="1"/>
  <c r="AY75" i="8" a="1"/>
  <c r="AY53" i="8" a="1"/>
  <c r="AY69" i="8" a="1"/>
  <c r="AY82" i="8" a="1"/>
  <c r="AY71" i="8" a="1"/>
  <c r="AY73" i="8" a="1"/>
  <c r="AY77" i="8" a="1"/>
  <c r="AY35" i="8" a="1"/>
  <c r="AY46" i="8" a="1"/>
  <c r="AY44" i="8" a="1"/>
  <c r="AY72" i="8" a="1"/>
  <c r="AY54" i="8" a="1"/>
  <c r="AY47" i="8" a="1"/>
  <c r="AY29" i="8" a="1"/>
  <c r="AY65" i="8" a="1"/>
  <c r="AY43" i="8" a="1"/>
  <c r="AY52" i="8" a="1"/>
  <c r="AY49" i="8" a="1"/>
  <c r="AY58" i="8" a="1"/>
  <c r="AY70" i="8" a="1"/>
  <c r="AY34" i="8" a="1"/>
  <c r="AY25" i="8" a="1"/>
  <c r="AY56" i="8" a="1"/>
  <c r="AY24" i="8" a="1"/>
  <c r="AY36" i="8" a="1"/>
  <c r="AY62" i="8" a="1"/>
  <c r="AY81" i="8" a="1"/>
  <c r="AY41" i="8" a="1"/>
  <c r="Y60" i="8" a="1"/>
  <c r="Y55" i="8" a="1"/>
  <c r="Y66" i="8" a="1"/>
  <c r="Y61" i="8" a="1"/>
  <c r="Y64" i="8" a="1"/>
  <c r="Y49" i="8" a="1"/>
  <c r="Y79" i="8" a="1"/>
  <c r="Y51" i="8" a="1"/>
  <c r="Y71" i="8" a="1"/>
  <c r="Y70" i="8" a="1"/>
  <c r="Y57" i="8" a="1"/>
  <c r="Y46" i="8" a="1"/>
  <c r="Y80" i="8" a="1"/>
  <c r="Y40" i="8" a="1"/>
  <c r="Y41" i="8" a="1"/>
  <c r="Y73" i="8" a="1"/>
  <c r="Y77" i="8" a="1"/>
  <c r="Y76" i="8" a="1"/>
  <c r="Y27" i="8" a="1"/>
  <c r="Y72" i="8" a="1"/>
  <c r="Y54" i="8" a="1"/>
  <c r="Y30" i="8" a="1"/>
  <c r="Y63" i="8" a="1"/>
  <c r="Y58" i="8" a="1"/>
  <c r="Y35" i="8" a="1"/>
  <c r="Y48" i="8" a="1"/>
  <c r="Y34" i="8" a="1"/>
  <c r="Y69" i="8" a="1"/>
  <c r="Y45" i="8" a="1"/>
  <c r="Y59" i="8" a="1"/>
  <c r="Y36" i="8" a="1"/>
  <c r="Y24" i="8" a="1"/>
  <c r="Y44" i="8" a="1"/>
  <c r="Y33" i="8" a="1"/>
  <c r="M74" i="8" a="1"/>
  <c r="M64" i="8" a="1"/>
  <c r="M80" i="8" a="1"/>
  <c r="M73" i="8" a="1"/>
  <c r="M63" i="8" a="1"/>
  <c r="M69" i="8" a="1"/>
  <c r="M68" i="8" a="1"/>
  <c r="M78" i="8" a="1"/>
  <c r="M38" i="8" a="1"/>
  <c r="M79" i="8" a="1"/>
  <c r="M61" i="8" a="1"/>
  <c r="M72" i="8" a="1"/>
  <c r="M77" i="8" a="1"/>
  <c r="M71" i="8" a="1"/>
  <c r="M42" i="8" a="1"/>
  <c r="M58" i="8" a="1"/>
  <c r="M46" i="8" a="1"/>
  <c r="M50" i="8" a="1"/>
  <c r="M76" i="8" a="1"/>
  <c r="M32" i="8" a="1"/>
  <c r="M53" i="8" a="1"/>
  <c r="M37" i="8" a="1"/>
  <c r="M56" i="8" a="1"/>
  <c r="M59" i="8" a="1"/>
  <c r="M40" i="8" a="1"/>
  <c r="M34" i="8" a="1"/>
  <c r="M66" i="8" a="1"/>
  <c r="M24" i="8" a="1"/>
  <c r="M33" i="8" a="1"/>
  <c r="M70" i="8" a="1"/>
  <c r="M44" i="8" a="1"/>
  <c r="M29" i="8" a="1"/>
  <c r="M55" i="8" a="1"/>
  <c r="M51" i="8" a="1"/>
  <c r="M43" i="8" a="1"/>
  <c r="M60" i="8" a="1"/>
  <c r="M45" i="8" a="1"/>
  <c r="BE79" i="8" a="1"/>
  <c r="BE49" i="8" a="1"/>
  <c r="BE73" i="8" a="1"/>
  <c r="BE75" i="8" a="1"/>
  <c r="BE61" i="8" a="1"/>
  <c r="BE71" i="8" a="1"/>
  <c r="BE36" i="8" a="1"/>
  <c r="BE63" i="8" a="1"/>
  <c r="BE55" i="8" a="1"/>
  <c r="BE57" i="8" a="1"/>
  <c r="BE78" i="8" a="1"/>
  <c r="BE62" i="8" a="1"/>
  <c r="BE72" i="8" a="1"/>
  <c r="BE67" i="8" a="1"/>
  <c r="BE82" i="8" a="1"/>
  <c r="BE76" i="8" a="1"/>
  <c r="BE74" i="8" a="1"/>
  <c r="BE68" i="8" a="1"/>
  <c r="BE70" i="8" a="1"/>
  <c r="BE81" i="8" a="1"/>
  <c r="BE64" i="8" a="1"/>
  <c r="BE47" i="8" a="1"/>
  <c r="BE48" i="8" a="1"/>
  <c r="BE83" i="8" a="1"/>
  <c r="BE38" i="8" a="1"/>
  <c r="BE54" i="8" a="1"/>
  <c r="BE66" i="8" a="1"/>
  <c r="BE50" i="8" a="1"/>
  <c r="BE69" i="8" a="1"/>
  <c r="BE31" i="8" a="1"/>
  <c r="BE51" i="8" a="1"/>
  <c r="BE53" i="8" a="1"/>
  <c r="BE35" i="8" a="1"/>
  <c r="BE40" i="8" a="1"/>
  <c r="BE58" i="8" a="1"/>
  <c r="BE30" i="8" a="1"/>
  <c r="BE43" i="8" a="1"/>
  <c r="BE41" i="8" a="1"/>
  <c r="BE24" i="8" a="1"/>
  <c r="BE32" i="8" a="1"/>
  <c r="BE39" i="8" a="1"/>
  <c r="AN45" i="8" a="1"/>
  <c r="AN48" i="8" a="1"/>
  <c r="AN72" i="8" a="1"/>
  <c r="AN61" i="8" a="1"/>
  <c r="AN63" i="8" a="1"/>
  <c r="AN67" i="8" a="1"/>
  <c r="AN73" i="8" a="1"/>
  <c r="AN46" i="8" a="1"/>
  <c r="AN77" i="8" a="1"/>
  <c r="AN56" i="8" a="1"/>
  <c r="AN75" i="8" a="1"/>
  <c r="AN82" i="8" a="1"/>
  <c r="AN78" i="8" a="1"/>
  <c r="AN69" i="8" a="1"/>
  <c r="AN68" i="8" a="1"/>
  <c r="AN64" i="8" a="1"/>
  <c r="AN70" i="8" a="1"/>
  <c r="AN36" i="8" a="1"/>
  <c r="AN62" i="8" a="1"/>
  <c r="AN42" i="8" a="1"/>
  <c r="AN74" i="8" a="1"/>
  <c r="AN57" i="8" a="1"/>
  <c r="AN79" i="8" a="1"/>
  <c r="AN44" i="8" a="1"/>
  <c r="AN30" i="8" a="1"/>
  <c r="AN27" i="8" a="1"/>
  <c r="AN49" i="8" a="1"/>
  <c r="AN81" i="8" a="1"/>
  <c r="AN58" i="8" a="1"/>
  <c r="AN59" i="8" a="1"/>
  <c r="AN66" i="8" a="1"/>
  <c r="AN25" i="8" a="1"/>
  <c r="AN32" i="8" a="1"/>
  <c r="AN34" i="8" a="1"/>
  <c r="AN33" i="8" a="1"/>
  <c r="BI45" i="8" a="1"/>
  <c r="D76" i="8" a="1"/>
  <c r="D66" i="8" a="1"/>
  <c r="D74" i="8" a="1"/>
  <c r="D71" i="8" a="1"/>
  <c r="D63" i="8" a="1"/>
  <c r="D57" i="8" a="1"/>
  <c r="D53" i="8" a="1"/>
  <c r="D78" i="8" a="1"/>
  <c r="D72" i="8" a="1"/>
  <c r="D56" i="8" a="1"/>
  <c r="D69" i="8" a="1"/>
  <c r="D55" i="8" a="1"/>
  <c r="D44" i="8" a="1"/>
  <c r="D58" i="8" a="1"/>
  <c r="D45" i="8" a="1"/>
  <c r="D80" i="8" a="1"/>
  <c r="D64" i="8" a="1"/>
  <c r="D79" i="8" a="1"/>
  <c r="D37" i="8" a="1"/>
  <c r="D36" i="8" a="1"/>
  <c r="D52" i="8" a="1"/>
  <c r="D25" i="8" a="1"/>
  <c r="D82" i="8" a="1"/>
  <c r="D51" i="8" a="1"/>
  <c r="D47" i="8" a="1"/>
  <c r="D67" i="8" a="1"/>
  <c r="D81" i="8" a="1"/>
  <c r="D46" i="8" a="1"/>
  <c r="D30" i="8" a="1"/>
  <c r="D65" i="8" a="1"/>
  <c r="D39" i="8" a="1"/>
  <c r="D38" i="8" a="1"/>
  <c r="D35" i="8" a="1"/>
  <c r="D34" i="8" a="1"/>
  <c r="D32" i="8" a="1"/>
  <c r="R49" i="8" a="1"/>
  <c r="R65" i="8" a="1"/>
  <c r="R64" i="8" a="1"/>
  <c r="R58" i="8" a="1"/>
  <c r="R74" i="8" a="1"/>
  <c r="R68" i="8" a="1"/>
  <c r="R50" i="8" a="1"/>
  <c r="R78" i="8" a="1"/>
  <c r="R51" i="8" a="1"/>
  <c r="R81" i="8" a="1"/>
  <c r="R77" i="8" a="1"/>
  <c r="R76" i="8" a="1"/>
  <c r="R53" i="8" a="1"/>
  <c r="R82" i="8" a="1"/>
  <c r="R24" i="8" a="1"/>
  <c r="R48" i="8" a="1"/>
  <c r="R62" i="8" a="1"/>
  <c r="R59" i="8" a="1"/>
  <c r="R66" i="8" a="1"/>
  <c r="R34" i="8" a="1"/>
  <c r="R31" i="8" a="1"/>
  <c r="R52" i="8" a="1"/>
  <c r="R25" i="8" a="1"/>
  <c r="R63" i="8" a="1"/>
  <c r="R45" i="8" a="1"/>
  <c r="R39" i="8" a="1"/>
  <c r="R67" i="8" a="1"/>
  <c r="R47" i="8" a="1"/>
  <c r="R36" i="8" a="1"/>
  <c r="R29" i="8" a="1"/>
  <c r="R30" i="8" a="1"/>
  <c r="R43" i="8" a="1"/>
  <c r="R33" i="8" a="1"/>
  <c r="R41" i="8" a="1"/>
  <c r="O81" i="8" a="1"/>
  <c r="O78" i="8" a="1"/>
  <c r="O72" i="8" a="1"/>
  <c r="O66" i="8" a="1"/>
  <c r="O73" i="8" a="1"/>
  <c r="O82" i="8" a="1"/>
  <c r="O69" i="8" a="1"/>
  <c r="O52" i="8" a="1"/>
  <c r="O63" i="8" a="1"/>
  <c r="O37" i="8" a="1"/>
  <c r="O59" i="8" a="1"/>
  <c r="O47" i="8" a="1"/>
  <c r="O58" i="8" a="1"/>
  <c r="O64" i="8" a="1"/>
  <c r="O80" i="8" a="1"/>
  <c r="O77" i="8" a="1"/>
  <c r="O70" i="8" a="1"/>
  <c r="O57" i="8" a="1"/>
  <c r="O75" i="8" a="1"/>
  <c r="O49" i="8" a="1"/>
  <c r="O43" i="8" a="1"/>
  <c r="O27" i="8" a="1"/>
  <c r="O76" i="8" a="1"/>
  <c r="O39" i="8" a="1"/>
  <c r="O50" i="8" a="1"/>
  <c r="O35" i="8" a="1"/>
  <c r="O36" i="8" a="1"/>
  <c r="O34" i="8" a="1"/>
  <c r="O38" i="8" a="1"/>
  <c r="O61" i="8" a="1"/>
  <c r="O30" i="8" a="1"/>
  <c r="O29" i="8" a="1"/>
  <c r="O48" i="8" a="1"/>
  <c r="O40" i="8" a="1"/>
  <c r="AW82" i="8" a="1"/>
  <c r="AW72" i="8" a="1"/>
  <c r="AW64" i="8" a="1"/>
  <c r="AW65" i="8" a="1"/>
  <c r="AW75" i="8" a="1"/>
  <c r="AW49" i="8" a="1"/>
  <c r="AW59" i="8" a="1"/>
  <c r="AW78" i="8" a="1"/>
  <c r="AW46" i="8" a="1"/>
  <c r="AW79" i="8" a="1"/>
  <c r="AW48" i="8" a="1"/>
  <c r="AW52" i="8" a="1"/>
  <c r="AW57" i="8" a="1"/>
  <c r="AW44" i="8" a="1"/>
  <c r="AW81" i="8" a="1"/>
  <c r="AW66" i="8" a="1"/>
  <c r="AW28" i="8" a="1"/>
  <c r="AW76" i="8" a="1"/>
  <c r="AW80" i="8" a="1"/>
  <c r="AW74" i="8" a="1"/>
  <c r="AW53" i="8" a="1"/>
  <c r="AW55" i="8" a="1"/>
  <c r="AW40" i="8" a="1"/>
  <c r="AW62" i="8" a="1"/>
  <c r="AW27" i="8" a="1"/>
  <c r="AW29" i="8" a="1"/>
  <c r="AW43" i="8" a="1"/>
  <c r="AW34" i="8" a="1"/>
  <c r="AW60" i="8" a="1"/>
  <c r="AW61" i="8" a="1"/>
  <c r="AW30" i="8" a="1"/>
  <c r="AW67" i="8" a="1"/>
  <c r="AW42" i="8" a="1"/>
  <c r="AW35" i="8" a="1"/>
  <c r="AW45" i="8" a="1"/>
  <c r="AW71" i="8" a="1"/>
  <c r="AW24" i="8" a="1"/>
  <c r="AW69" i="8" a="1"/>
  <c r="AW25" i="8" a="1"/>
  <c r="AW38" i="8" a="1"/>
  <c r="AW56" i="8" a="1"/>
  <c r="AJ65" i="8" a="1"/>
  <c r="AJ81" i="8" a="1"/>
  <c r="AJ74" i="8" a="1"/>
  <c r="AJ73" i="8" a="1"/>
  <c r="AJ63" i="8" a="1"/>
  <c r="AJ50" i="8" a="1"/>
  <c r="AJ76" i="8" a="1"/>
  <c r="AJ49" i="8" a="1"/>
  <c r="AJ70" i="8" a="1"/>
  <c r="AJ67" i="8" a="1"/>
  <c r="AJ64" i="8" a="1"/>
  <c r="AJ45" i="8" a="1"/>
  <c r="AJ58" i="8" a="1"/>
  <c r="AJ71" i="8" a="1"/>
  <c r="AJ80" i="8" a="1"/>
  <c r="AJ75" i="8" a="1"/>
  <c r="AJ62" i="8" a="1"/>
  <c r="AJ53" i="8" a="1"/>
  <c r="AJ83" i="8" a="1"/>
  <c r="AJ61" i="8" a="1"/>
  <c r="AJ78" i="8" a="1"/>
  <c r="AJ77" i="8" a="1"/>
  <c r="AJ68" i="8" a="1"/>
  <c r="AJ72" i="8" a="1"/>
  <c r="AJ54" i="8" a="1"/>
  <c r="AJ79" i="8" a="1"/>
  <c r="AJ33" i="8" a="1"/>
  <c r="AJ52" i="8" a="1"/>
  <c r="AJ39" i="8" a="1"/>
  <c r="AJ34" i="8" a="1"/>
  <c r="AJ41" i="8" a="1"/>
  <c r="AJ36" i="8" a="1"/>
  <c r="AJ66" i="8" a="1"/>
  <c r="AJ60" i="8" a="1"/>
  <c r="AJ37" i="8" a="1"/>
  <c r="AJ46" i="8" a="1"/>
  <c r="AJ43" i="8" a="1"/>
  <c r="AJ25" i="8" a="1"/>
  <c r="AJ35" i="8" a="1"/>
  <c r="AJ44" i="8" a="1"/>
  <c r="AJ48" i="8" a="1"/>
  <c r="AJ32" i="8" a="1"/>
  <c r="BI75" i="8" a="1"/>
  <c r="AC66" i="8" a="1"/>
  <c r="AC57" i="8" a="1"/>
  <c r="AC71" i="8" a="1"/>
  <c r="AC52" i="8" a="1"/>
  <c r="AC70" i="8" a="1"/>
  <c r="AC81" i="8" a="1"/>
  <c r="AC76" i="8" a="1"/>
  <c r="AC75" i="8" a="1"/>
  <c r="AC56" i="8" a="1"/>
  <c r="AC72" i="8" a="1"/>
  <c r="AC74" i="8" a="1"/>
  <c r="AC46" i="8" a="1"/>
  <c r="AC78" i="8" a="1"/>
  <c r="AC68" i="8" a="1"/>
  <c r="AC83" i="8" a="1"/>
  <c r="AC77" i="8" a="1"/>
  <c r="AC58" i="8" a="1"/>
  <c r="AC79" i="8" a="1"/>
  <c r="AC43" i="8" a="1"/>
  <c r="AC65" i="8" a="1"/>
  <c r="AC41" i="8" a="1"/>
  <c r="AC53" i="8" a="1"/>
  <c r="AC29" i="8" a="1"/>
  <c r="AC37" i="8" a="1"/>
  <c r="AC63" i="8" a="1"/>
  <c r="AC38" i="8" a="1"/>
  <c r="AC69" i="8" a="1"/>
  <c r="AC54" i="8" a="1"/>
  <c r="AC45" i="8" a="1"/>
  <c r="AC34" i="8" a="1"/>
  <c r="AC39" i="8" a="1"/>
  <c r="AC40" i="8" a="1"/>
  <c r="AC33" i="8" a="1"/>
  <c r="AC62" i="8" a="1"/>
  <c r="AC24" i="8" a="1"/>
  <c r="AC35" i="8" a="1"/>
  <c r="AC50" i="8" a="1"/>
  <c r="BI71" i="8" a="1"/>
  <c r="AO77" i="8" a="1"/>
  <c r="AO73" i="8" a="1"/>
  <c r="AO49" i="8" a="1"/>
  <c r="AO81" i="8" a="1"/>
  <c r="AO70" i="8" a="1"/>
  <c r="AO82" i="8" a="1"/>
  <c r="AO56" i="8" a="1"/>
  <c r="AO71" i="8" a="1"/>
  <c r="AO75" i="8" a="1"/>
  <c r="AO62" i="8" a="1"/>
  <c r="AO41" i="8" a="1"/>
  <c r="AO46" i="8" a="1"/>
  <c r="AO79" i="8" a="1"/>
  <c r="AO59" i="8" a="1"/>
  <c r="AO52" i="8" a="1"/>
  <c r="AO74" i="8" a="1"/>
  <c r="AO48" i="8" a="1"/>
  <c r="AO69" i="8" a="1"/>
  <c r="AO72" i="8" a="1"/>
  <c r="AO65" i="8" a="1"/>
  <c r="AO51" i="8" a="1"/>
  <c r="AO57" i="8" a="1"/>
  <c r="AO80" i="8" a="1"/>
  <c r="AO39" i="8" a="1"/>
  <c r="AO34" i="8" a="1"/>
  <c r="AO35" i="8" a="1"/>
  <c r="AO25" i="8" a="1"/>
  <c r="AO32" i="8" a="1"/>
  <c r="AO58" i="8" a="1"/>
  <c r="AO54" i="8" a="1"/>
  <c r="AO60" i="8" a="1"/>
  <c r="AO67" i="8" a="1"/>
  <c r="AO30" i="8" a="1"/>
  <c r="AO76" i="8" a="1"/>
  <c r="AO24" i="8" a="1"/>
  <c r="AO38" i="8" a="1"/>
  <c r="BI48" i="8" a="1"/>
  <c r="BI73" i="8" a="1"/>
  <c r="AQ53" i="8" a="1"/>
  <c r="AQ79" i="8" a="1"/>
  <c r="AQ42" i="8" a="1"/>
  <c r="AQ72" i="8" a="1"/>
  <c r="AQ71" i="8" a="1"/>
  <c r="AQ58" i="8" a="1"/>
  <c r="AQ62" i="8" a="1"/>
  <c r="AQ76" i="8" a="1"/>
  <c r="AQ75" i="8" a="1"/>
  <c r="AQ51" i="8" a="1"/>
  <c r="AQ77" i="8" a="1"/>
  <c r="AQ57" i="8" a="1"/>
  <c r="AQ80" i="8" a="1"/>
  <c r="AQ56" i="8" a="1"/>
  <c r="AQ82" i="8" a="1"/>
  <c r="AQ49" i="8" a="1"/>
  <c r="AQ47" i="8" a="1"/>
  <c r="AQ69" i="8" a="1"/>
  <c r="AQ81" i="8" a="1"/>
  <c r="AQ74" i="8" a="1"/>
  <c r="AQ70" i="8" a="1"/>
  <c r="AQ78" i="8" a="1"/>
  <c r="AQ73" i="8" a="1"/>
  <c r="AQ40" i="8" a="1"/>
  <c r="AQ36" i="8" a="1"/>
  <c r="AQ46" i="8" a="1"/>
  <c r="AQ66" i="8" a="1"/>
  <c r="AQ64" i="8" a="1"/>
  <c r="AQ54" i="8" a="1"/>
  <c r="AQ38" i="8" a="1"/>
  <c r="AQ41" i="8" a="1"/>
  <c r="AQ59" i="8" a="1"/>
  <c r="AQ48" i="8" a="1"/>
  <c r="AQ67" i="8" a="1"/>
  <c r="AQ39" i="8" a="1"/>
  <c r="AQ50" i="8" a="1"/>
  <c r="AQ45" i="8" a="1"/>
  <c r="AQ34" i="8" a="1"/>
  <c r="I71" i="8" a="1"/>
  <c r="I62" i="8" a="1"/>
  <c r="I55" i="8" a="1"/>
  <c r="I60" i="8" a="1"/>
  <c r="I73" i="8" a="1"/>
  <c r="I61" i="8" a="1"/>
  <c r="I70" i="8" a="1"/>
  <c r="I82" i="8" a="1"/>
  <c r="I57" i="8" a="1"/>
  <c r="I74" i="8" a="1"/>
  <c r="I75" i="8" a="1"/>
  <c r="I49" i="8" a="1"/>
  <c r="I78" i="8" a="1"/>
  <c r="I80" i="8" a="1"/>
  <c r="I26" i="8" a="1"/>
  <c r="I52" i="8" a="1"/>
  <c r="I79" i="8" a="1"/>
  <c r="I64" i="8" a="1"/>
  <c r="I72" i="8" a="1"/>
  <c r="I58" i="8" a="1"/>
  <c r="I77" i="8" a="1"/>
  <c r="I68" i="8" a="1"/>
  <c r="I81" i="8" a="1"/>
  <c r="I76" i="8" a="1"/>
  <c r="I66" i="8" a="1"/>
  <c r="I48" i="8" a="1"/>
  <c r="I34" i="8" a="1"/>
  <c r="I44" i="8" a="1"/>
  <c r="I35" i="8" a="1"/>
  <c r="I63" i="8" a="1"/>
  <c r="I42" i="8" a="1"/>
  <c r="I69" i="8" a="1"/>
  <c r="I45" i="8" a="1"/>
  <c r="BI70" i="8" a="1"/>
  <c r="AG64" i="8" a="1"/>
  <c r="AG73" i="8" a="1"/>
  <c r="AG49" i="8" a="1"/>
  <c r="AG47" i="8" a="1"/>
  <c r="AG68" i="8" a="1"/>
  <c r="AG54" i="8" a="1"/>
  <c r="AG72" i="8" a="1"/>
  <c r="AG59" i="8" a="1"/>
  <c r="AG76" i="8" a="1"/>
  <c r="AG78" i="8" a="1"/>
  <c r="AG80" i="8" a="1"/>
  <c r="AG82" i="8" a="1"/>
  <c r="AG63" i="8" a="1"/>
  <c r="AG52" i="8" a="1"/>
  <c r="AG65" i="8" a="1"/>
  <c r="AG57" i="8" a="1"/>
  <c r="AG53" i="8" a="1"/>
  <c r="AG81" i="8" a="1"/>
  <c r="AG58" i="8" a="1"/>
  <c r="AG79" i="8" a="1"/>
  <c r="AG77" i="8" a="1"/>
  <c r="AG69" i="8" a="1"/>
  <c r="AG48" i="8" a="1"/>
  <c r="AG71" i="8" a="1"/>
  <c r="AG51" i="8" a="1"/>
  <c r="AG66" i="8" a="1"/>
  <c r="AG67" i="8" a="1"/>
  <c r="AG50" i="8" a="1"/>
  <c r="AG30" i="8" a="1"/>
  <c r="AG74" i="8" a="1"/>
  <c r="AG41" i="8" a="1"/>
  <c r="AG75" i="8" a="1"/>
  <c r="AG25" i="8" a="1"/>
  <c r="AG36" i="8" a="1"/>
  <c r="AG34" i="8" a="1"/>
  <c r="AG46" i="8" a="1"/>
  <c r="AG70" i="8" a="1"/>
  <c r="AG44" i="8" a="1"/>
  <c r="AG27" i="8" a="1"/>
  <c r="AG35" i="8" a="1"/>
  <c r="AG62" i="8" a="1"/>
  <c r="AG43" i="8" a="1"/>
  <c r="G60" i="8" a="1"/>
  <c r="G75" i="8" a="1"/>
  <c r="G74" i="8" a="1"/>
  <c r="G51" i="8" a="1"/>
  <c r="G68" i="8" a="1"/>
  <c r="G76" i="8" a="1"/>
  <c r="G77" i="8" a="1"/>
  <c r="G54" i="8" a="1"/>
  <c r="G72" i="8" a="1"/>
  <c r="G37" i="8" a="1"/>
  <c r="G79" i="8" a="1"/>
  <c r="G80" i="8" a="1"/>
  <c r="G43" i="8" a="1"/>
  <c r="G32" i="8" a="1"/>
  <c r="G55" i="8" a="1"/>
  <c r="G42" i="8" a="1"/>
  <c r="G49" i="8" a="1"/>
  <c r="G46" i="8" a="1"/>
  <c r="G71" i="8" a="1"/>
  <c r="G61" i="8" a="1"/>
  <c r="G26" i="8" a="1"/>
  <c r="G70" i="8" a="1"/>
  <c r="G50" i="8" a="1"/>
  <c r="G82" i="8" a="1"/>
  <c r="G65" i="8" a="1"/>
  <c r="G78" i="8" a="1"/>
  <c r="G47" i="8" a="1"/>
  <c r="G66" i="8" a="1"/>
  <c r="G40" i="8" a="1"/>
  <c r="G35" i="8" a="1"/>
  <c r="G48" i="8" a="1"/>
  <c r="G27" i="8" a="1"/>
  <c r="G25" i="8" a="1"/>
  <c r="G41" i="8" a="1"/>
  <c r="G63" i="8" a="1"/>
  <c r="G56" i="8" a="1"/>
  <c r="G58" i="8" a="1"/>
  <c r="G30" i="8" a="1"/>
  <c r="G38" i="8" a="1"/>
  <c r="G73" i="8" a="1"/>
  <c r="G34" i="8" a="1"/>
  <c r="K68" i="8" a="1"/>
  <c r="K55" i="8" a="1"/>
  <c r="K46" i="8" a="1"/>
  <c r="K53" i="8" a="1"/>
  <c r="K77" i="8" a="1"/>
  <c r="K79" i="8" a="1"/>
  <c r="K71" i="8" a="1"/>
  <c r="K76" i="8" a="1"/>
  <c r="K58" i="8" a="1"/>
  <c r="K69" i="8" a="1"/>
  <c r="K32" i="8" a="1"/>
  <c r="K74" i="8" a="1"/>
  <c r="K50" i="8" a="1"/>
  <c r="K64" i="8" a="1"/>
  <c r="K78" i="8" a="1"/>
  <c r="K80" i="8" a="1"/>
  <c r="K82" i="8" a="1"/>
  <c r="K75" i="8" a="1"/>
  <c r="K67" i="8" a="1"/>
  <c r="K51" i="8" a="1"/>
  <c r="K66" i="8" a="1"/>
  <c r="K47" i="8" a="1"/>
  <c r="K61" i="8" a="1"/>
  <c r="K81" i="8" a="1"/>
  <c r="K57" i="8" a="1"/>
  <c r="K56" i="8" a="1"/>
  <c r="K62" i="8" a="1"/>
  <c r="K31" i="8" a="1"/>
  <c r="K44" i="8" a="1"/>
  <c r="K43" i="8" a="1"/>
  <c r="K24" i="8" a="1"/>
  <c r="K42" i="8" a="1"/>
  <c r="K49" i="8" a="1"/>
  <c r="K73" i="8" a="1"/>
  <c r="K36" i="8" a="1"/>
  <c r="K65" i="8" a="1"/>
  <c r="K54" i="8" a="1"/>
  <c r="K38" i="8" a="1"/>
  <c r="K48" i="8" a="1"/>
  <c r="K25" i="8" a="1"/>
  <c r="K27" i="8" a="1"/>
  <c r="AB75" i="8" a="1"/>
  <c r="AB67" i="8" a="1"/>
  <c r="AB82" i="8" a="1"/>
  <c r="AB79" i="8" a="1"/>
  <c r="AB68" i="8" a="1"/>
  <c r="AB46" i="8" a="1"/>
  <c r="AB70" i="8" a="1"/>
  <c r="AB53" i="8" a="1"/>
  <c r="AB50" i="8" a="1"/>
  <c r="AB78" i="8" a="1"/>
  <c r="AB65" i="8" a="1"/>
  <c r="AB51" i="8" a="1"/>
  <c r="AB69" i="8" a="1"/>
  <c r="AB52" i="8" a="1"/>
  <c r="AB72" i="8" a="1"/>
  <c r="AB71" i="8" a="1"/>
  <c r="AB58" i="8" a="1"/>
  <c r="AB63" i="8" a="1"/>
  <c r="AB81" i="8" a="1"/>
  <c r="AB61" i="8" a="1"/>
  <c r="AB45" i="8" a="1"/>
  <c r="AB80" i="8" a="1"/>
  <c r="AB74" i="8" a="1"/>
  <c r="AB77" i="8" a="1"/>
  <c r="AB29" i="8" a="1"/>
  <c r="AB47" i="8" a="1"/>
  <c r="AB66" i="8" a="1"/>
  <c r="AB73" i="8" a="1"/>
  <c r="AB27" i="8" a="1"/>
  <c r="AB54" i="8" a="1"/>
  <c r="AB83" i="8" a="1"/>
  <c r="AB40" i="8" a="1"/>
  <c r="AB76" i="8" a="1"/>
  <c r="AB36" i="8" a="1"/>
  <c r="AB62" i="8" a="1"/>
  <c r="AB44" i="8" a="1"/>
  <c r="AB30" i="8" a="1"/>
  <c r="AB39" i="8" a="1"/>
  <c r="AB25" i="8" a="1"/>
  <c r="T76" i="8" a="1"/>
  <c r="T71" i="8" a="1"/>
  <c r="T78" i="8" a="1"/>
  <c r="T59" i="8" a="1"/>
  <c r="T74" i="8" a="1"/>
  <c r="T69" i="8" a="1"/>
  <c r="T81" i="8" a="1"/>
  <c r="T63" i="8" a="1"/>
  <c r="T83" i="8" a="1"/>
  <c r="T75" i="8" a="1"/>
  <c r="T55" i="8" a="1"/>
  <c r="T62" i="8" a="1"/>
  <c r="T58" i="8" a="1"/>
  <c r="T48" i="8" a="1"/>
  <c r="T60" i="8" a="1"/>
  <c r="T45" i="8" a="1"/>
  <c r="T64" i="8" a="1"/>
  <c r="T80" i="8" a="1"/>
  <c r="T82" i="8" a="1"/>
  <c r="T79" i="8" a="1"/>
  <c r="T70" i="8" a="1"/>
  <c r="T42" i="8" a="1"/>
  <c r="T67" i="8" a="1"/>
  <c r="T49" i="8" a="1"/>
  <c r="T53" i="8" a="1"/>
  <c r="T52" i="8" a="1"/>
  <c r="T37" i="8" a="1"/>
  <c r="T50" i="8" a="1"/>
  <c r="T65" i="8" a="1"/>
  <c r="T30" i="8" a="1"/>
  <c r="T39" i="8" a="1"/>
  <c r="T46" i="8" a="1"/>
  <c r="T57" i="8" a="1"/>
  <c r="T40" i="8" a="1"/>
  <c r="T25" i="8" a="1"/>
  <c r="T47" i="8" a="1"/>
  <c r="T41" i="8" a="1"/>
  <c r="T31" i="8" a="1"/>
  <c r="T27" i="8" a="1"/>
  <c r="T66" i="8" a="1"/>
  <c r="T44" i="8" a="1"/>
  <c r="BI47" i="8" a="1"/>
  <c r="BI81" i="8" a="1"/>
  <c r="D20" i="8" a="1"/>
  <c r="D11" i="8" a="1"/>
  <c r="D7" i="8" a="1"/>
  <c r="D9" i="8" a="1"/>
  <c r="D14" i="8" a="1"/>
  <c r="BI58" i="8" a="1"/>
  <c r="BI64" i="8" a="1"/>
  <c r="AA18" i="8" a="1"/>
  <c r="AA19" i="8" a="1"/>
  <c r="AA22" i="8" a="1"/>
  <c r="BF20" i="8" a="1"/>
  <c r="BF22" i="8" a="1"/>
  <c r="BF19" i="8" a="1"/>
  <c r="BF21" i="8" a="1"/>
  <c r="BF12" i="8" a="1"/>
  <c r="BF17" i="8" a="1"/>
  <c r="AO21" i="8" a="1"/>
  <c r="AO22" i="8" a="1"/>
  <c r="AO9" i="8" a="1"/>
  <c r="AO7" i="8" a="1"/>
  <c r="AO17" i="8" a="1"/>
  <c r="AO12" i="8" a="1"/>
  <c r="AM20" i="8" a="1"/>
  <c r="AM21" i="8" a="1"/>
  <c r="AM12" i="8" a="1"/>
  <c r="AM22" i="8" a="1"/>
  <c r="AM8" i="8" a="1"/>
  <c r="AM9" i="8" a="1"/>
  <c r="AM7" i="8" a="1"/>
  <c r="Y13" i="8" a="1"/>
  <c r="Y22" i="8" a="1"/>
  <c r="Y7" i="8" a="1"/>
  <c r="Y8" i="8" a="1"/>
  <c r="Y17" i="8" a="1"/>
  <c r="Y21" i="8" a="1"/>
  <c r="Y20" i="8" a="1"/>
  <c r="Y9" i="8" a="1"/>
  <c r="Y18" i="8" a="1"/>
  <c r="Y12" i="8" a="1"/>
  <c r="I5" i="8" a="1"/>
  <c r="I21" i="8" a="1"/>
  <c r="I22" i="8" a="1"/>
  <c r="AQ7" i="8" a="1"/>
  <c r="AQ11" i="8" a="1"/>
  <c r="AQ18" i="8" a="1"/>
  <c r="AQ22" i="8" a="1"/>
  <c r="AQ20" i="8" a="1"/>
  <c r="BI36" i="8" a="1"/>
  <c r="BI37" i="8" a="1"/>
  <c r="AS8" i="8" a="1"/>
  <c r="AS6" i="8" a="1"/>
  <c r="AS9" i="8" a="1"/>
  <c r="AS20" i="8" a="1"/>
  <c r="AS19" i="8" a="1"/>
  <c r="AS22" i="8" a="1"/>
  <c r="AS12" i="8" a="1"/>
  <c r="AS16" i="8" a="1"/>
  <c r="L16" i="8" a="1"/>
  <c r="L10" i="8" a="1"/>
  <c r="L12" i="8" a="1"/>
  <c r="L11" i="8" a="1"/>
  <c r="L18" i="8" a="1"/>
  <c r="L22" i="8" a="1"/>
  <c r="L6" i="8" a="1"/>
  <c r="L8" i="8" a="1"/>
  <c r="L17" i="8" a="1"/>
  <c r="L4" i="8" a="1"/>
  <c r="L9" i="8" a="1"/>
  <c r="L7" i="8" a="1"/>
  <c r="L14" i="8" a="1"/>
  <c r="AV22" i="8" a="1"/>
  <c r="AV5" i="8" a="1"/>
  <c r="AV8" i="8" a="1"/>
  <c r="AV14" i="8" a="1"/>
  <c r="AV16" i="8" a="1"/>
  <c r="AV12" i="8" a="1"/>
  <c r="AV17" i="8" a="1"/>
  <c r="V7" i="8" a="1"/>
  <c r="V4" i="8" a="1"/>
  <c r="V15" i="8" a="1"/>
  <c r="V6" i="8" a="1"/>
  <c r="V20" i="8" a="1"/>
  <c r="V21" i="8" a="1"/>
  <c r="V16" i="8" a="1"/>
  <c r="V18" i="8" a="1"/>
  <c r="BI43" i="8" a="1"/>
  <c r="AC12" i="8" a="1"/>
  <c r="AC9" i="8" a="1"/>
  <c r="AC14" i="8" a="1"/>
  <c r="AC10" i="8" a="1"/>
  <c r="AC13" i="8" a="1"/>
  <c r="AC17" i="8" a="1"/>
  <c r="AC22" i="8" a="1"/>
  <c r="AC20" i="8" a="1"/>
  <c r="AC19" i="8" a="1"/>
  <c r="AC7" i="8" a="1"/>
  <c r="AC4" i="8" a="1"/>
  <c r="AC8" i="8" a="1"/>
  <c r="G12" i="8" a="1"/>
  <c r="G6" i="8" a="1"/>
  <c r="G14" i="8" a="1"/>
  <c r="G7" i="8" a="1"/>
  <c r="G20" i="8" a="1"/>
  <c r="G19" i="8" a="1"/>
  <c r="G11" i="8" a="1"/>
  <c r="G22" i="8" a="1"/>
  <c r="G8" i="8" a="1"/>
  <c r="G18" i="8" a="1"/>
  <c r="W14" i="8" a="1"/>
  <c r="W7" i="8" a="1"/>
  <c r="W6" i="8" a="1"/>
  <c r="W20" i="8" a="1"/>
  <c r="W4" i="8" a="1"/>
  <c r="W8" i="8" a="1"/>
  <c r="W18" i="8" a="1"/>
  <c r="W9" i="8" a="1"/>
  <c r="W12" i="8" a="1"/>
  <c r="W16" i="8" a="1"/>
  <c r="K13" i="8" a="1"/>
  <c r="K7" i="8" a="1"/>
  <c r="K14" i="8" a="1"/>
  <c r="K16" i="8" a="1"/>
  <c r="K10" i="8" a="1"/>
  <c r="K22" i="8" a="1"/>
  <c r="K17" i="8" a="1"/>
  <c r="BI60" i="8" a="1"/>
  <c r="BI28" i="8" a="1"/>
  <c r="Q67" i="8" a="1"/>
  <c r="Q55" i="8" a="1"/>
  <c r="Q27" i="8" a="1"/>
  <c r="Q30" i="8" a="1"/>
  <c r="Q43" i="8" a="1"/>
  <c r="Q77" i="8" a="1"/>
  <c r="Q70" i="8" a="1"/>
  <c r="Q73" i="8" a="1"/>
  <c r="Q80" i="8" a="1"/>
  <c r="Q59" i="8" a="1"/>
  <c r="Q72" i="8" a="1"/>
  <c r="Q58" i="8" a="1"/>
  <c r="Q64" i="8" a="1"/>
  <c r="Q69" i="8" a="1"/>
  <c r="Q60" i="8" a="1"/>
  <c r="Q63" i="8" a="1"/>
  <c r="Q82" i="8" a="1"/>
  <c r="Q49" i="8" a="1"/>
  <c r="Q71" i="8" a="1"/>
  <c r="Q81" i="8" a="1"/>
  <c r="Q28" i="8" a="1"/>
  <c r="Q79" i="8" a="1"/>
  <c r="Q75" i="8" a="1"/>
  <c r="Q62" i="8" a="1"/>
  <c r="Q78" i="8" a="1"/>
  <c r="Q76" i="8" a="1"/>
  <c r="Q68" i="8" a="1"/>
  <c r="Q74" i="8" a="1"/>
  <c r="Q52" i="8" a="1"/>
  <c r="Q57" i="8" a="1"/>
  <c r="Q66" i="8" a="1"/>
  <c r="Q47" i="8" a="1"/>
  <c r="Q40" i="8" a="1"/>
  <c r="Q36" i="8" a="1"/>
  <c r="BI26" i="8" a="1"/>
  <c r="P82" i="8" a="1"/>
  <c r="P67" i="8" a="1"/>
  <c r="P40" i="8" a="1"/>
  <c r="P45" i="8" a="1"/>
  <c r="P29" i="8" a="1"/>
  <c r="P27" i="8" a="1"/>
  <c r="P50" i="8" a="1"/>
  <c r="P28" i="8" a="1"/>
  <c r="P71" i="8" a="1"/>
  <c r="P37" i="8" a="1"/>
  <c r="P30" i="8" a="1"/>
  <c r="P51" i="8" a="1"/>
  <c r="P36" i="8" a="1"/>
  <c r="P74" i="8" a="1"/>
  <c r="P43" i="8" a="1"/>
  <c r="P77" i="8" a="1"/>
  <c r="P73" i="8" a="1"/>
  <c r="P83" i="8" a="1"/>
  <c r="P81" i="8" a="1"/>
  <c r="P59" i="8" a="1"/>
  <c r="P75" i="8" a="1"/>
  <c r="P46" i="8" a="1"/>
  <c r="P70" i="8" a="1"/>
  <c r="P54" i="8" a="1"/>
  <c r="P79" i="8" a="1"/>
  <c r="P52" i="8" a="1"/>
  <c r="P62" i="8" a="1"/>
  <c r="P53" i="8" a="1"/>
  <c r="P78" i="8" a="1"/>
  <c r="P57" i="8" a="1"/>
  <c r="P55" i="8" a="1"/>
  <c r="P68" i="8" a="1"/>
  <c r="P64" i="8" a="1"/>
  <c r="P69" i="8" a="1"/>
  <c r="P63" i="8" a="1"/>
  <c r="P49" i="8" a="1"/>
  <c r="P76" i="8" a="1"/>
  <c r="P80" i="8" a="1"/>
  <c r="P72" i="8" a="1"/>
  <c r="P72" i="8" l="1"/>
  <c r="P80" i="8"/>
  <c r="P76" i="8"/>
  <c r="P49" i="8"/>
  <c r="P63" i="8"/>
  <c r="P69" i="8"/>
  <c r="P64" i="8"/>
  <c r="P68" i="8"/>
  <c r="P55" i="8"/>
  <c r="P57" i="8"/>
  <c r="P78" i="8"/>
  <c r="P53" i="8"/>
  <c r="P62" i="8"/>
  <c r="P52" i="8"/>
  <c r="P79" i="8"/>
  <c r="P54" i="8"/>
  <c r="P70" i="8"/>
  <c r="P46" i="8"/>
  <c r="P75" i="8"/>
  <c r="P59" i="8"/>
  <c r="P81" i="8"/>
  <c r="P83" i="8"/>
  <c r="P73" i="8"/>
  <c r="P77" i="8"/>
  <c r="P43" i="8"/>
  <c r="P36" i="8"/>
  <c r="P51" i="8"/>
  <c r="P30" i="8"/>
  <c r="P37" i="8"/>
  <c r="P71" i="8"/>
  <c r="P28" i="8"/>
  <c r="P50" i="8"/>
  <c r="P27" i="8"/>
  <c r="P29" i="8"/>
  <c r="P45" i="8"/>
  <c r="P40" i="8"/>
  <c r="P67" i="8"/>
  <c r="P82" i="8"/>
  <c r="BI26" i="8"/>
  <c r="Q36" i="8"/>
  <c r="Q40" i="8"/>
  <c r="Q47" i="8"/>
  <c r="Q66" i="8"/>
  <c r="Q57" i="8"/>
  <c r="Q52" i="8"/>
  <c r="Q74" i="8"/>
  <c r="Q68" i="8"/>
  <c r="Q76" i="8"/>
  <c r="Q78" i="8"/>
  <c r="Q62" i="8"/>
  <c r="Q75" i="8"/>
  <c r="Q79" i="8"/>
  <c r="Q28" i="8"/>
  <c r="Q81" i="8"/>
  <c r="Q71" i="8"/>
  <c r="Q49" i="8"/>
  <c r="Q82" i="8"/>
  <c r="Q63" i="8"/>
  <c r="Q60" i="8"/>
  <c r="Q69" i="8"/>
  <c r="Q64" i="8"/>
  <c r="Q58" i="8"/>
  <c r="Q72" i="8"/>
  <c r="Q59" i="8"/>
  <c r="Q80" i="8"/>
  <c r="Q73" i="8"/>
  <c r="Q70" i="8"/>
  <c r="Q77" i="8"/>
  <c r="Q43" i="8"/>
  <c r="Q30" i="8"/>
  <c r="Q27" i="8"/>
  <c r="Q55" i="8"/>
  <c r="Q67" i="8"/>
  <c r="BI28" i="8"/>
  <c r="BI60" i="8"/>
  <c r="K17" i="8"/>
  <c r="K22" i="8"/>
  <c r="K10" i="8"/>
  <c r="K16" i="8"/>
  <c r="K14" i="8"/>
  <c r="K7" i="8"/>
  <c r="K13" i="8"/>
  <c r="W16" i="8"/>
  <c r="W12" i="8"/>
  <c r="W9" i="8"/>
  <c r="W18" i="8"/>
  <c r="W8" i="8"/>
  <c r="W4" i="8"/>
  <c r="W20" i="8"/>
  <c r="W6" i="8"/>
  <c r="W7" i="8"/>
  <c r="W14" i="8"/>
  <c r="G18" i="8"/>
  <c r="G8" i="8"/>
  <c r="G22" i="8"/>
  <c r="G11" i="8"/>
  <c r="G19" i="8"/>
  <c r="G20" i="8"/>
  <c r="G7" i="8"/>
  <c r="G14" i="8"/>
  <c r="G6" i="8"/>
  <c r="G12" i="8"/>
  <c r="AC8" i="8"/>
  <c r="AC4" i="8"/>
  <c r="AC7" i="8"/>
  <c r="AC19" i="8"/>
  <c r="AC20" i="8"/>
  <c r="AC22" i="8"/>
  <c r="AC17" i="8"/>
  <c r="AC13" i="8"/>
  <c r="AC10" i="8"/>
  <c r="AC14" i="8"/>
  <c r="AC9" i="8"/>
  <c r="AC12" i="8"/>
  <c r="BI43" i="8"/>
  <c r="V18" i="8"/>
  <c r="V16" i="8"/>
  <c r="V21" i="8"/>
  <c r="V20" i="8"/>
  <c r="V6" i="8"/>
  <c r="V15" i="8"/>
  <c r="V4" i="8"/>
  <c r="V7" i="8"/>
  <c r="AV17" i="8"/>
  <c r="AV12" i="8"/>
  <c r="AV16" i="8"/>
  <c r="AV14" i="8"/>
  <c r="AV8" i="8"/>
  <c r="AV5" i="8"/>
  <c r="AV22" i="8"/>
  <c r="L14" i="8"/>
  <c r="L9" i="8"/>
  <c r="L4" i="8"/>
  <c r="L17" i="8"/>
  <c r="L8" i="8"/>
  <c r="L6" i="8"/>
  <c r="L22" i="8"/>
  <c r="L18" i="8"/>
  <c r="L11" i="8"/>
  <c r="L12" i="8"/>
  <c r="L16" i="8"/>
  <c r="AS16" i="8"/>
  <c r="AS12" i="8"/>
  <c r="AS22" i="8"/>
  <c r="AS19" i="8"/>
  <c r="AS20" i="8"/>
  <c r="AS9" i="8"/>
  <c r="AS6" i="8"/>
  <c r="AS8" i="8"/>
  <c r="BI37" i="8"/>
  <c r="BI36" i="8"/>
  <c r="AQ20" i="8"/>
  <c r="AQ22" i="8"/>
  <c r="AQ18" i="8"/>
  <c r="AQ11" i="8"/>
  <c r="AQ7" i="8"/>
  <c r="I22" i="8"/>
  <c r="I21" i="8"/>
  <c r="I5" i="8"/>
  <c r="Y12" i="8"/>
  <c r="Y18" i="8"/>
  <c r="Y9" i="8"/>
  <c r="Y20" i="8"/>
  <c r="Y21" i="8"/>
  <c r="Y17" i="8"/>
  <c r="Y8" i="8"/>
  <c r="Y7" i="8"/>
  <c r="Y22" i="8"/>
  <c r="Y13" i="8"/>
  <c r="AM7" i="8"/>
  <c r="AM9" i="8"/>
  <c r="AM8" i="8"/>
  <c r="AM22" i="8"/>
  <c r="AM21" i="8"/>
  <c r="AM20" i="8"/>
  <c r="AO12" i="8"/>
  <c r="AO17" i="8"/>
  <c r="AO7" i="8"/>
  <c r="AO9" i="8"/>
  <c r="AO22" i="8"/>
  <c r="AO21" i="8"/>
  <c r="BF17" i="8"/>
  <c r="BF12" i="8"/>
  <c r="BF21" i="8"/>
  <c r="BF19" i="8"/>
  <c r="BF22" i="8"/>
  <c r="BF20" i="8"/>
  <c r="AA22" i="8"/>
  <c r="AA19" i="8"/>
  <c r="AA18" i="8"/>
  <c r="BI64" i="8"/>
  <c r="BI58" i="8"/>
  <c r="D14" i="8"/>
  <c r="D9" i="8"/>
  <c r="D7" i="8"/>
  <c r="D11" i="8"/>
  <c r="D20" i="8"/>
  <c r="BI81" i="8"/>
  <c r="BI47" i="8"/>
  <c r="T44" i="8"/>
  <c r="T66" i="8"/>
  <c r="T27" i="8"/>
  <c r="T31" i="8"/>
  <c r="T41" i="8"/>
  <c r="T47" i="8"/>
  <c r="T25" i="8"/>
  <c r="T40" i="8"/>
  <c r="T57" i="8"/>
  <c r="T46" i="8"/>
  <c r="T39" i="8"/>
  <c r="T30" i="8"/>
  <c r="T65" i="8"/>
  <c r="T50" i="8"/>
  <c r="T37" i="8"/>
  <c r="T52" i="8"/>
  <c r="T53" i="8"/>
  <c r="T49" i="8"/>
  <c r="T67" i="8"/>
  <c r="T42" i="8"/>
  <c r="T70" i="8"/>
  <c r="T79" i="8"/>
  <c r="T82" i="8"/>
  <c r="T80" i="8"/>
  <c r="T64" i="8"/>
  <c r="T45" i="8"/>
  <c r="T60" i="8"/>
  <c r="T48" i="8"/>
  <c r="T58" i="8"/>
  <c r="T62" i="8"/>
  <c r="T55" i="8"/>
  <c r="T75" i="8"/>
  <c r="T83" i="8"/>
  <c r="T63" i="8"/>
  <c r="T81" i="8"/>
  <c r="T69" i="8"/>
  <c r="T74" i="8"/>
  <c r="T59" i="8"/>
  <c r="T78" i="8"/>
  <c r="T71" i="8"/>
  <c r="T76" i="8"/>
  <c r="AB25" i="8"/>
  <c r="AB39" i="8"/>
  <c r="AB30" i="8"/>
  <c r="AB44" i="8"/>
  <c r="AB62" i="8"/>
  <c r="AB36" i="8"/>
  <c r="AB76" i="8"/>
  <c r="AB40" i="8"/>
  <c r="AB83" i="8"/>
  <c r="AB27" i="8"/>
  <c r="AB73" i="8"/>
  <c r="AB66" i="8"/>
  <c r="AB47" i="8"/>
  <c r="AB29" i="8"/>
  <c r="AB77" i="8"/>
  <c r="AB74" i="8"/>
  <c r="AB80" i="8"/>
  <c r="AB45" i="8"/>
  <c r="AB61" i="8"/>
  <c r="AB81" i="8"/>
  <c r="AB63" i="8"/>
  <c r="AB58" i="8"/>
  <c r="AB71" i="8"/>
  <c r="AB72" i="8"/>
  <c r="AB52" i="8"/>
  <c r="AB69" i="8"/>
  <c r="AB51" i="8"/>
  <c r="AB65" i="8"/>
  <c r="AB78" i="8"/>
  <c r="AB50" i="8"/>
  <c r="AB53" i="8"/>
  <c r="AB70" i="8"/>
  <c r="AB46" i="8"/>
  <c r="AB68" i="8"/>
  <c r="AB79" i="8"/>
  <c r="AB82" i="8"/>
  <c r="AB67" i="8"/>
  <c r="AB75" i="8"/>
  <c r="K27" i="8"/>
  <c r="K25" i="8"/>
  <c r="K48" i="8"/>
  <c r="K38" i="8"/>
  <c r="K54" i="8"/>
  <c r="K65" i="8"/>
  <c r="K36" i="8"/>
  <c r="K73" i="8"/>
  <c r="K49" i="8"/>
  <c r="K42" i="8"/>
  <c r="K24" i="8"/>
  <c r="K43" i="8"/>
  <c r="K44" i="8"/>
  <c r="K31" i="8"/>
  <c r="K62" i="8"/>
  <c r="K56" i="8"/>
  <c r="K57" i="8"/>
  <c r="K81" i="8"/>
  <c r="K61" i="8"/>
  <c r="K47" i="8"/>
  <c r="K66" i="8"/>
  <c r="K51" i="8"/>
  <c r="K67" i="8"/>
  <c r="K75" i="8"/>
  <c r="K82" i="8"/>
  <c r="K80" i="8"/>
  <c r="K78" i="8"/>
  <c r="K64" i="8"/>
  <c r="K50" i="8"/>
  <c r="K74" i="8"/>
  <c r="K32" i="8"/>
  <c r="K69" i="8"/>
  <c r="K58" i="8"/>
  <c r="K76" i="8"/>
  <c r="K71" i="8"/>
  <c r="K79" i="8"/>
  <c r="K77" i="8"/>
  <c r="K53" i="8"/>
  <c r="K46" i="8"/>
  <c r="K55" i="8"/>
  <c r="K68" i="8"/>
  <c r="G34" i="8"/>
  <c r="G73" i="8"/>
  <c r="G38" i="8"/>
  <c r="G30" i="8"/>
  <c r="G58" i="8"/>
  <c r="G56" i="8"/>
  <c r="G63" i="8"/>
  <c r="G41" i="8"/>
  <c r="G25" i="8"/>
  <c r="G27" i="8"/>
  <c r="G48" i="8"/>
  <c r="G35" i="8"/>
  <c r="G40" i="8"/>
  <c r="G66" i="8"/>
  <c r="G47" i="8"/>
  <c r="G78" i="8"/>
  <c r="G65" i="8"/>
  <c r="G82" i="8"/>
  <c r="G50" i="8"/>
  <c r="G70" i="8"/>
  <c r="G26" i="8"/>
  <c r="G61" i="8"/>
  <c r="G71" i="8"/>
  <c r="G46" i="8"/>
  <c r="G49" i="8"/>
  <c r="G42" i="8"/>
  <c r="G55" i="8"/>
  <c r="G32" i="8"/>
  <c r="G43" i="8"/>
  <c r="G80" i="8"/>
  <c r="G79" i="8"/>
  <c r="G37" i="8"/>
  <c r="G72" i="8"/>
  <c r="G54" i="8"/>
  <c r="G77" i="8"/>
  <c r="G76" i="8"/>
  <c r="G68" i="8"/>
  <c r="G51" i="8"/>
  <c r="G74" i="8"/>
  <c r="G75" i="8"/>
  <c r="G60" i="8"/>
  <c r="AG43" i="8"/>
  <c r="AG62" i="8"/>
  <c r="AG35" i="8"/>
  <c r="AG27" i="8"/>
  <c r="AG44" i="8"/>
  <c r="AG70" i="8"/>
  <c r="AG46" i="8"/>
  <c r="AG34" i="8"/>
  <c r="AG36" i="8"/>
  <c r="AG25" i="8"/>
  <c r="AG75" i="8"/>
  <c r="AG41" i="8"/>
  <c r="AG74" i="8"/>
  <c r="AG30" i="8"/>
  <c r="AG50" i="8"/>
  <c r="AG67" i="8"/>
  <c r="AG66" i="8"/>
  <c r="AG51" i="8"/>
  <c r="AG71" i="8"/>
  <c r="AG48" i="8"/>
  <c r="AG69" i="8"/>
  <c r="AG77" i="8"/>
  <c r="AG79" i="8"/>
  <c r="AG58" i="8"/>
  <c r="AG81" i="8"/>
  <c r="AG53" i="8"/>
  <c r="AG57" i="8"/>
  <c r="AG65" i="8"/>
  <c r="AG52" i="8"/>
  <c r="AG63" i="8"/>
  <c r="AG82" i="8"/>
  <c r="AG80" i="8"/>
  <c r="AG78" i="8"/>
  <c r="AG76" i="8"/>
  <c r="AG59" i="8"/>
  <c r="AG72" i="8"/>
  <c r="AG54" i="8"/>
  <c r="AG68" i="8"/>
  <c r="AG47" i="8"/>
  <c r="AG49" i="8"/>
  <c r="AG73" i="8"/>
  <c r="BI70" i="8"/>
  <c r="I45" i="8"/>
  <c r="I69" i="8"/>
  <c r="I42" i="8"/>
  <c r="I63" i="8"/>
  <c r="I35" i="8"/>
  <c r="I44" i="8"/>
  <c r="I34" i="8"/>
  <c r="I48" i="8"/>
  <c r="I66" i="8"/>
  <c r="I76" i="8"/>
  <c r="I81" i="8"/>
  <c r="I68" i="8"/>
  <c r="I77" i="8"/>
  <c r="I58" i="8"/>
  <c r="I72" i="8"/>
  <c r="I64" i="8"/>
  <c r="I79" i="8"/>
  <c r="I52" i="8"/>
  <c r="I26" i="8"/>
  <c r="I80" i="8"/>
  <c r="I78" i="8"/>
  <c r="I49" i="8"/>
  <c r="I75" i="8"/>
  <c r="I74" i="8"/>
  <c r="I57" i="8"/>
  <c r="I82" i="8"/>
  <c r="I70" i="8"/>
  <c r="I61" i="8"/>
  <c r="I73" i="8"/>
  <c r="I60" i="8"/>
  <c r="I55" i="8"/>
  <c r="I62" i="8"/>
  <c r="I71" i="8"/>
  <c r="AQ34" i="8"/>
  <c r="AQ45" i="8"/>
  <c r="AQ50" i="8"/>
  <c r="AQ39" i="8"/>
  <c r="AQ67" i="8"/>
  <c r="AQ48" i="8"/>
  <c r="AQ59" i="8"/>
  <c r="AQ41" i="8"/>
  <c r="AQ38" i="8"/>
  <c r="AQ54" i="8"/>
  <c r="AQ64" i="8"/>
  <c r="AQ66" i="8"/>
  <c r="AQ46" i="8"/>
  <c r="AQ36" i="8"/>
  <c r="AQ40" i="8"/>
  <c r="AQ73" i="8"/>
  <c r="AQ78" i="8"/>
  <c r="AQ70" i="8"/>
  <c r="AQ74" i="8"/>
  <c r="AQ81" i="8"/>
  <c r="AQ69" i="8"/>
  <c r="AQ47" i="8"/>
  <c r="AQ49" i="8"/>
  <c r="AQ82" i="8"/>
  <c r="AQ56" i="8"/>
  <c r="AQ80" i="8"/>
  <c r="AQ57" i="8"/>
  <c r="AQ77" i="8"/>
  <c r="AQ51" i="8"/>
  <c r="AQ75" i="8"/>
  <c r="AQ76" i="8"/>
  <c r="AQ62" i="8"/>
  <c r="AQ58" i="8"/>
  <c r="AQ71" i="8"/>
  <c r="AQ72" i="8"/>
  <c r="AQ42" i="8"/>
  <c r="AQ79" i="8"/>
  <c r="AQ53" i="8"/>
  <c r="BI73" i="8"/>
  <c r="BI48" i="8"/>
  <c r="AO38" i="8"/>
  <c r="AO24" i="8"/>
  <c r="AO76" i="8"/>
  <c r="AO30" i="8"/>
  <c r="AO67" i="8"/>
  <c r="AO60" i="8"/>
  <c r="AO54" i="8"/>
  <c r="AO58" i="8"/>
  <c r="AO32" i="8"/>
  <c r="AO25" i="8"/>
  <c r="AO35" i="8"/>
  <c r="AO34" i="8"/>
  <c r="AO39" i="8"/>
  <c r="AO80" i="8"/>
  <c r="AO57" i="8"/>
  <c r="AO51" i="8"/>
  <c r="AO65" i="8"/>
  <c r="AO72" i="8"/>
  <c r="AO69" i="8"/>
  <c r="AO48" i="8"/>
  <c r="AO74" i="8"/>
  <c r="AO52" i="8"/>
  <c r="AO59" i="8"/>
  <c r="AO79" i="8"/>
  <c r="AO46" i="8"/>
  <c r="AO41" i="8"/>
  <c r="AO62" i="8"/>
  <c r="AO75" i="8"/>
  <c r="AO71" i="8"/>
  <c r="AO56" i="8"/>
  <c r="AO82" i="8"/>
  <c r="AO70" i="8"/>
  <c r="AO81" i="8"/>
  <c r="AO49" i="8"/>
  <c r="AO73" i="8"/>
  <c r="AO77" i="8"/>
  <c r="BI71" i="8"/>
  <c r="AC50" i="8"/>
  <c r="AC35" i="8"/>
  <c r="AC24" i="8"/>
  <c r="AC62" i="8"/>
  <c r="AC33" i="8"/>
  <c r="AC40" i="8"/>
  <c r="AC39" i="8"/>
  <c r="AC34" i="8"/>
  <c r="AC45" i="8"/>
  <c r="AC54" i="8"/>
  <c r="AC69" i="8"/>
  <c r="AC38" i="8"/>
  <c r="AC63" i="8"/>
  <c r="AC37" i="8"/>
  <c r="AC29" i="8"/>
  <c r="AC53" i="8"/>
  <c r="AC41" i="8"/>
  <c r="AC65" i="8"/>
  <c r="AC43" i="8"/>
  <c r="AC79" i="8"/>
  <c r="AC58" i="8"/>
  <c r="AC77" i="8"/>
  <c r="AC83" i="8"/>
  <c r="AC68" i="8"/>
  <c r="AC78" i="8"/>
  <c r="AC46" i="8"/>
  <c r="AC74" i="8"/>
  <c r="AC72" i="8"/>
  <c r="AC56" i="8"/>
  <c r="AC75" i="8"/>
  <c r="AC76" i="8"/>
  <c r="AC81" i="8"/>
  <c r="AC70" i="8"/>
  <c r="AC52" i="8"/>
  <c r="AC71" i="8"/>
  <c r="AC57" i="8"/>
  <c r="AC66" i="8"/>
  <c r="BI75" i="8"/>
  <c r="AJ32" i="8"/>
  <c r="AJ48" i="8"/>
  <c r="AJ44" i="8"/>
  <c r="AJ35" i="8"/>
  <c r="AJ25" i="8"/>
  <c r="AJ43" i="8"/>
  <c r="AJ46" i="8"/>
  <c r="AJ37" i="8"/>
  <c r="AJ60" i="8"/>
  <c r="AJ66" i="8"/>
  <c r="AJ36" i="8"/>
  <c r="AJ41" i="8"/>
  <c r="AJ34" i="8"/>
  <c r="AJ39" i="8"/>
  <c r="AJ52" i="8"/>
  <c r="AJ33" i="8"/>
  <c r="AJ79" i="8"/>
  <c r="AJ54" i="8"/>
  <c r="AJ72" i="8"/>
  <c r="AJ68" i="8"/>
  <c r="AJ77" i="8"/>
  <c r="AJ78" i="8"/>
  <c r="AJ61" i="8"/>
  <c r="AJ83" i="8"/>
  <c r="AJ53" i="8"/>
  <c r="AJ62" i="8"/>
  <c r="AJ75" i="8"/>
  <c r="AJ80" i="8"/>
  <c r="AJ71" i="8"/>
  <c r="AJ58" i="8"/>
  <c r="AJ45" i="8"/>
  <c r="AJ64" i="8"/>
  <c r="AJ67" i="8"/>
  <c r="AJ70" i="8"/>
  <c r="AJ49" i="8"/>
  <c r="AJ76" i="8"/>
  <c r="AJ50" i="8"/>
  <c r="AJ63" i="8"/>
  <c r="AJ73" i="8"/>
  <c r="AJ74" i="8"/>
  <c r="AJ81" i="8"/>
  <c r="AJ65" i="8"/>
  <c r="AW56" i="8"/>
  <c r="AW38" i="8"/>
  <c r="AW25" i="8"/>
  <c r="AW69" i="8"/>
  <c r="AW24" i="8"/>
  <c r="AW71" i="8"/>
  <c r="AW45" i="8"/>
  <c r="AW35" i="8"/>
  <c r="AW42" i="8"/>
  <c r="AW67" i="8"/>
  <c r="AW30" i="8"/>
  <c r="AW61" i="8"/>
  <c r="AW60" i="8"/>
  <c r="AW34" i="8"/>
  <c r="AW43" i="8"/>
  <c r="AW29" i="8"/>
  <c r="AW27" i="8"/>
  <c r="AW62" i="8"/>
  <c r="AW40" i="8"/>
  <c r="AW55" i="8"/>
  <c r="AW53" i="8"/>
  <c r="AW74" i="8"/>
  <c r="AW80" i="8"/>
  <c r="AW76" i="8"/>
  <c r="AW28" i="8"/>
  <c r="AW66" i="8"/>
  <c r="AW81" i="8"/>
  <c r="AW44" i="8"/>
  <c r="AW57" i="8"/>
  <c r="AW52" i="8"/>
  <c r="AW48" i="8"/>
  <c r="AW79" i="8"/>
  <c r="AW46" i="8"/>
  <c r="AW78" i="8"/>
  <c r="AW59" i="8"/>
  <c r="AW49" i="8"/>
  <c r="AW75" i="8"/>
  <c r="AW65" i="8"/>
  <c r="AW64" i="8"/>
  <c r="AW72" i="8"/>
  <c r="AW82" i="8"/>
  <c r="O40" i="8"/>
  <c r="O48" i="8"/>
  <c r="O29" i="8"/>
  <c r="O30" i="8"/>
  <c r="O61" i="8"/>
  <c r="O38" i="8"/>
  <c r="O34" i="8"/>
  <c r="O36" i="8"/>
  <c r="O35" i="8"/>
  <c r="O50" i="8"/>
  <c r="O39" i="8"/>
  <c r="O76" i="8"/>
  <c r="O27" i="8"/>
  <c r="O43" i="8"/>
  <c r="O49" i="8"/>
  <c r="O75" i="8"/>
  <c r="O57" i="8"/>
  <c r="O70" i="8"/>
  <c r="O77" i="8"/>
  <c r="O80" i="8"/>
  <c r="O64" i="8"/>
  <c r="O58" i="8"/>
  <c r="O47" i="8"/>
  <c r="O59" i="8"/>
  <c r="O37" i="8"/>
  <c r="O63" i="8"/>
  <c r="O52" i="8"/>
  <c r="O69" i="8"/>
  <c r="O82" i="8"/>
  <c r="O73" i="8"/>
  <c r="O66" i="8"/>
  <c r="O72" i="8"/>
  <c r="O78" i="8"/>
  <c r="O81" i="8"/>
  <c r="R41" i="8"/>
  <c r="R33" i="8"/>
  <c r="R43" i="8"/>
  <c r="R30" i="8"/>
  <c r="R29" i="8"/>
  <c r="R36" i="8"/>
  <c r="R47" i="8"/>
  <c r="R67" i="8"/>
  <c r="R39" i="8"/>
  <c r="R45" i="8"/>
  <c r="R63" i="8"/>
  <c r="R25" i="8"/>
  <c r="R52" i="8"/>
  <c r="R31" i="8"/>
  <c r="R34" i="8"/>
  <c r="R66" i="8"/>
  <c r="R59" i="8"/>
  <c r="R62" i="8"/>
  <c r="R48" i="8"/>
  <c r="R24" i="8"/>
  <c r="R82" i="8"/>
  <c r="R53" i="8"/>
  <c r="R76" i="8"/>
  <c r="R77" i="8"/>
  <c r="R81" i="8"/>
  <c r="R51" i="8"/>
  <c r="R78" i="8"/>
  <c r="R50" i="8"/>
  <c r="R68" i="8"/>
  <c r="R74" i="8"/>
  <c r="R58" i="8"/>
  <c r="R64" i="8"/>
  <c r="R65" i="8"/>
  <c r="R49" i="8"/>
  <c r="D32" i="8"/>
  <c r="D34" i="8"/>
  <c r="D35" i="8"/>
  <c r="D38" i="8"/>
  <c r="D65" i="8"/>
  <c r="D30" i="8"/>
  <c r="D46" i="8"/>
  <c r="D81" i="8"/>
  <c r="D67" i="8"/>
  <c r="D47" i="8"/>
  <c r="D51" i="8"/>
  <c r="D82" i="8"/>
  <c r="D25" i="8"/>
  <c r="D52" i="8"/>
  <c r="D36" i="8"/>
  <c r="D37" i="8"/>
  <c r="D79" i="8"/>
  <c r="D64" i="8"/>
  <c r="D80" i="8"/>
  <c r="D45" i="8"/>
  <c r="D58" i="8"/>
  <c r="D44" i="8"/>
  <c r="D55" i="8"/>
  <c r="D69" i="8"/>
  <c r="D56" i="8"/>
  <c r="D72" i="8"/>
  <c r="D78" i="8"/>
  <c r="D53" i="8"/>
  <c r="D57" i="8"/>
  <c r="D63" i="8"/>
  <c r="D71" i="8"/>
  <c r="D66" i="8"/>
  <c r="D76" i="8"/>
  <c r="BI45" i="8"/>
  <c r="AN33" i="8"/>
  <c r="AN34" i="8"/>
  <c r="AN32" i="8"/>
  <c r="AN25" i="8"/>
  <c r="AN66" i="8"/>
  <c r="AN59" i="8"/>
  <c r="AN58" i="8"/>
  <c r="AN81" i="8"/>
  <c r="AN49" i="8"/>
  <c r="AN27" i="8"/>
  <c r="AN30" i="8"/>
  <c r="AN44" i="8"/>
  <c r="AN79" i="8"/>
  <c r="AN57" i="8"/>
  <c r="AN74" i="8"/>
  <c r="AN42" i="8"/>
  <c r="AN62" i="8"/>
  <c r="AN36" i="8"/>
  <c r="AN70" i="8"/>
  <c r="AN64" i="8"/>
  <c r="AN68" i="8"/>
  <c r="AN69" i="8"/>
  <c r="AN78" i="8"/>
  <c r="AN82" i="8"/>
  <c r="AN75" i="8"/>
  <c r="AN56" i="8"/>
  <c r="AN77" i="8"/>
  <c r="AN46" i="8"/>
  <c r="AN73" i="8"/>
  <c r="AN67" i="8"/>
  <c r="AN63" i="8"/>
  <c r="AN61" i="8"/>
  <c r="AN72" i="8"/>
  <c r="AN48" i="8"/>
  <c r="AN45" i="8"/>
  <c r="BE39" i="8"/>
  <c r="BE32" i="8"/>
  <c r="BE24" i="8"/>
  <c r="BE41" i="8"/>
  <c r="BE43" i="8"/>
  <c r="BE30" i="8"/>
  <c r="BE58" i="8"/>
  <c r="BE40" i="8"/>
  <c r="BE35" i="8"/>
  <c r="BE53" i="8"/>
  <c r="BE51" i="8"/>
  <c r="BE31" i="8"/>
  <c r="BE69" i="8"/>
  <c r="BE50" i="8"/>
  <c r="BE66" i="8"/>
  <c r="BE54" i="8"/>
  <c r="BE38" i="8"/>
  <c r="BE83" i="8"/>
  <c r="BE48" i="8"/>
  <c r="BE47" i="8"/>
  <c r="BE81" i="8"/>
  <c r="BE70" i="8"/>
  <c r="BE68" i="8"/>
  <c r="BE74" i="8"/>
  <c r="BE76" i="8"/>
  <c r="BE82" i="8"/>
  <c r="BE67" i="8"/>
  <c r="BE72" i="8"/>
  <c r="BE62" i="8"/>
  <c r="BE78" i="8"/>
  <c r="BE57" i="8"/>
  <c r="BE55" i="8"/>
  <c r="BE63" i="8"/>
  <c r="BE36" i="8"/>
  <c r="BE71" i="8"/>
  <c r="BE61" i="8"/>
  <c r="BE75" i="8"/>
  <c r="BE49" i="8"/>
  <c r="BE79" i="8"/>
  <c r="M45" i="8"/>
  <c r="M60" i="8"/>
  <c r="M43" i="8"/>
  <c r="M51" i="8"/>
  <c r="M55" i="8"/>
  <c r="M29" i="8"/>
  <c r="M44" i="8"/>
  <c r="M70" i="8"/>
  <c r="M33" i="8"/>
  <c r="M24" i="8"/>
  <c r="M66" i="8"/>
  <c r="M34" i="8"/>
  <c r="M40" i="8"/>
  <c r="M59" i="8"/>
  <c r="M56" i="8"/>
  <c r="M53" i="8"/>
  <c r="M32" i="8"/>
  <c r="M76" i="8"/>
  <c r="M50" i="8"/>
  <c r="M46" i="8"/>
  <c r="M58" i="8"/>
  <c r="M42" i="8"/>
  <c r="M71" i="8"/>
  <c r="M77" i="8"/>
  <c r="M72" i="8"/>
  <c r="M61" i="8"/>
  <c r="M79" i="8"/>
  <c r="M38" i="8"/>
  <c r="M78" i="8"/>
  <c r="M68" i="8"/>
  <c r="M69" i="8"/>
  <c r="M63" i="8"/>
  <c r="M73" i="8"/>
  <c r="M80" i="8"/>
  <c r="M64" i="8"/>
  <c r="M74" i="8"/>
  <c r="Y33" i="8"/>
  <c r="Y44" i="8"/>
  <c r="Y24" i="8"/>
  <c r="Y36" i="8"/>
  <c r="Y59" i="8"/>
  <c r="Y45" i="8"/>
  <c r="Y69" i="8"/>
  <c r="Y34" i="8"/>
  <c r="Y48" i="8"/>
  <c r="Y35" i="8"/>
  <c r="Y58" i="8"/>
  <c r="Y63" i="8"/>
  <c r="Y30" i="8"/>
  <c r="Y54" i="8"/>
  <c r="Y72" i="8"/>
  <c r="Y27" i="8"/>
  <c r="Y77" i="8"/>
  <c r="Y73" i="8"/>
  <c r="Y41" i="8"/>
  <c r="Y40" i="8"/>
  <c r="Y80" i="8"/>
  <c r="Y46" i="8"/>
  <c r="Y57" i="8"/>
  <c r="Y70" i="8"/>
  <c r="Y71" i="8"/>
  <c r="Y51" i="8"/>
  <c r="Y79" i="8"/>
  <c r="Y49" i="8"/>
  <c r="Y64" i="8"/>
  <c r="Y61" i="8"/>
  <c r="Y66" i="8"/>
  <c r="Y55" i="8"/>
  <c r="Y60" i="8"/>
  <c r="AY41" i="8"/>
  <c r="AY81" i="8"/>
  <c r="AY62" i="8"/>
  <c r="AY36" i="8"/>
  <c r="AY24" i="8"/>
  <c r="AY56" i="8"/>
  <c r="AY25" i="8"/>
  <c r="AY34" i="8"/>
  <c r="AY70" i="8"/>
  <c r="AY58" i="8"/>
  <c r="AY49" i="8"/>
  <c r="AY52" i="8"/>
  <c r="AY43" i="8"/>
  <c r="AY65" i="8"/>
  <c r="AY29" i="8"/>
  <c r="AY47" i="8"/>
  <c r="AY54" i="8"/>
  <c r="AY72" i="8"/>
  <c r="AY44" i="8"/>
  <c r="AY46" i="8"/>
  <c r="AY35" i="8"/>
  <c r="AY77" i="8"/>
  <c r="AY73" i="8"/>
  <c r="AY71" i="8"/>
  <c r="AY82" i="8"/>
  <c r="AY69" i="8"/>
  <c r="AY53" i="8"/>
  <c r="AY75" i="8"/>
  <c r="AY67" i="8"/>
  <c r="AY80" i="8"/>
  <c r="BI74" i="8"/>
  <c r="AZ51" i="8"/>
  <c r="AZ33" i="8"/>
  <c r="AZ36" i="8"/>
  <c r="AZ35" i="8"/>
  <c r="AZ34" i="8"/>
  <c r="AZ81" i="8"/>
  <c r="AZ43" i="8"/>
  <c r="AZ46" i="8"/>
  <c r="AZ52" i="8"/>
  <c r="AZ61" i="8"/>
  <c r="AZ60" i="8"/>
  <c r="AZ25" i="8"/>
  <c r="AZ44" i="8"/>
  <c r="AZ69" i="8"/>
  <c r="AZ62" i="8"/>
  <c r="AZ64" i="8"/>
  <c r="AZ63" i="8"/>
  <c r="AZ78" i="8"/>
  <c r="AZ79" i="8"/>
  <c r="AZ83" i="8"/>
  <c r="AZ77" i="8"/>
  <c r="AZ56" i="8"/>
  <c r="AZ74" i="8"/>
  <c r="AZ72" i="8"/>
  <c r="AZ54" i="8"/>
  <c r="AZ58" i="8"/>
  <c r="AZ66" i="8"/>
  <c r="AZ68" i="8"/>
  <c r="AZ45" i="8"/>
  <c r="AZ75" i="8"/>
  <c r="AZ82" i="8"/>
  <c r="AZ71" i="8"/>
  <c r="AZ73" i="8"/>
  <c r="AZ53" i="8"/>
  <c r="BI77" i="8"/>
  <c r="AP33" i="8"/>
  <c r="AP73" i="8"/>
  <c r="AP30" i="8"/>
  <c r="AP65" i="8"/>
  <c r="AP71" i="8"/>
  <c r="AP78" i="8"/>
  <c r="AP49" i="8"/>
  <c r="AP43" i="8"/>
  <c r="AP47" i="8"/>
  <c r="AP53" i="8"/>
  <c r="AP56" i="8"/>
  <c r="AP54" i="8"/>
  <c r="AP31" i="8"/>
  <c r="AP44" i="8"/>
  <c r="AP68" i="8"/>
  <c r="AP59" i="8"/>
  <c r="AP75" i="8"/>
  <c r="AP63" i="8"/>
  <c r="AP72" i="8"/>
  <c r="AP67" i="8"/>
  <c r="AP76" i="8"/>
  <c r="AP62" i="8"/>
  <c r="AP77" i="8"/>
  <c r="AP57" i="8"/>
  <c r="BI63" i="8"/>
  <c r="E27" i="8"/>
  <c r="E63" i="8"/>
  <c r="E47" i="8"/>
  <c r="E30" i="8"/>
  <c r="E35" i="8"/>
  <c r="E41" i="8"/>
  <c r="E39" i="8"/>
  <c r="E25" i="8"/>
  <c r="E57" i="8"/>
  <c r="E83" i="8"/>
  <c r="E66" i="8"/>
  <c r="E58" i="8"/>
  <c r="E76" i="8"/>
  <c r="E70" i="8"/>
  <c r="E67" i="8"/>
  <c r="E43" i="8"/>
  <c r="E60" i="8"/>
  <c r="E24" i="8"/>
  <c r="E78" i="8"/>
  <c r="E77" i="8"/>
  <c r="E56" i="8"/>
  <c r="E53" i="8"/>
  <c r="E62" i="8"/>
  <c r="E81" i="8"/>
  <c r="E71" i="8"/>
  <c r="BD36" i="8"/>
  <c r="BD40" i="8"/>
  <c r="BD43" i="8"/>
  <c r="BD70" i="8"/>
  <c r="BD47" i="8"/>
  <c r="BD81" i="8"/>
  <c r="BD30" i="8"/>
  <c r="BD71" i="8"/>
  <c r="BD53" i="8"/>
  <c r="BD76" i="8"/>
  <c r="BD46" i="8"/>
  <c r="BD35" i="8"/>
  <c r="BD58" i="8"/>
  <c r="BD72" i="8"/>
  <c r="BD80" i="8"/>
  <c r="BD56" i="8"/>
  <c r="BD66" i="8"/>
  <c r="BD69" i="8"/>
  <c r="BD73" i="8"/>
  <c r="BD64" i="8"/>
  <c r="BD75" i="8"/>
  <c r="BD78" i="8"/>
  <c r="BD45" i="8"/>
  <c r="BD51" i="8"/>
  <c r="BD68" i="8"/>
  <c r="BD50" i="8"/>
  <c r="BI69" i="8"/>
  <c r="BI68" i="8"/>
  <c r="BI79" i="8"/>
  <c r="BI76" i="8"/>
  <c r="Z35" i="8"/>
  <c r="Z24" i="8"/>
  <c r="Z34" i="8"/>
  <c r="Z27" i="8"/>
  <c r="Z44" i="8"/>
  <c r="Z62" i="8"/>
  <c r="Z39" i="8"/>
  <c r="Z65" i="8"/>
  <c r="Z69" i="8"/>
  <c r="Z41" i="8"/>
  <c r="Z61" i="8"/>
  <c r="Z54" i="8"/>
  <c r="Z42" i="8"/>
  <c r="Z32" i="8"/>
  <c r="Z52" i="8"/>
  <c r="Z74" i="8"/>
  <c r="Z78" i="8"/>
  <c r="Z48" i="8"/>
  <c r="Z76" i="8"/>
  <c r="Z80" i="8"/>
  <c r="Z67" i="8"/>
  <c r="Z83" i="8"/>
  <c r="Z57" i="8"/>
  <c r="Z58" i="8"/>
  <c r="Z81" i="8"/>
  <c r="Z55" i="8"/>
  <c r="Z73" i="8"/>
  <c r="Z59" i="8"/>
  <c r="Z75" i="8"/>
  <c r="Z79" i="8"/>
  <c r="AU46" i="8"/>
  <c r="AU56" i="8"/>
  <c r="AU30" i="8"/>
  <c r="AU47" i="8"/>
  <c r="AU33" i="8"/>
  <c r="AU73" i="8"/>
  <c r="AU74" i="8"/>
  <c r="AU42" i="8"/>
  <c r="AU55" i="8"/>
  <c r="AU40" i="8"/>
  <c r="AU29" i="8"/>
  <c r="AU35" i="8"/>
  <c r="AU39" i="8"/>
  <c r="AU24" i="8"/>
  <c r="AU63" i="8"/>
  <c r="AU71" i="8"/>
  <c r="AU81" i="8"/>
  <c r="AU32" i="8"/>
  <c r="AU58" i="8"/>
  <c r="AU57" i="8"/>
  <c r="AU78" i="8"/>
  <c r="AU67" i="8"/>
  <c r="AU79" i="8"/>
  <c r="AU64" i="8"/>
  <c r="AU80" i="8"/>
  <c r="AU61" i="8"/>
  <c r="AU50" i="8"/>
  <c r="AL24" i="8"/>
  <c r="AL67" i="8"/>
  <c r="AL36" i="8"/>
  <c r="AL47" i="8"/>
  <c r="AL40" i="8"/>
  <c r="AL25" i="8"/>
  <c r="AL30" i="8"/>
  <c r="AL34" i="8"/>
  <c r="AL58" i="8"/>
  <c r="AL39" i="8"/>
  <c r="AL56" i="8"/>
  <c r="AL57" i="8"/>
  <c r="AL27" i="8"/>
  <c r="AL72" i="8"/>
  <c r="AL79" i="8"/>
  <c r="AL50" i="8"/>
  <c r="AL51" i="8"/>
  <c r="AL52" i="8"/>
  <c r="AL45" i="8"/>
  <c r="AL63" i="8"/>
  <c r="AL61" i="8"/>
  <c r="AL73" i="8"/>
  <c r="AL48" i="8"/>
  <c r="AL68" i="8"/>
  <c r="J54" i="8"/>
  <c r="J33" i="8"/>
  <c r="J27" i="8"/>
  <c r="J58" i="8"/>
  <c r="J44" i="8"/>
  <c r="J59" i="8"/>
  <c r="J71" i="8"/>
  <c r="J36" i="8"/>
  <c r="J46" i="8"/>
  <c r="J61" i="8"/>
  <c r="J63" i="8"/>
  <c r="J52" i="8"/>
  <c r="J65" i="8"/>
  <c r="J42" i="8"/>
  <c r="J69" i="8"/>
  <c r="X38" i="8"/>
  <c r="X72" i="8"/>
  <c r="X47" i="8"/>
  <c r="X42" i="8"/>
  <c r="X59" i="8"/>
  <c r="X25" i="8"/>
  <c r="X29" i="8"/>
  <c r="X66" i="8"/>
  <c r="X31" i="8"/>
  <c r="X30" i="8"/>
  <c r="X57" i="8"/>
  <c r="X40" i="8"/>
  <c r="X32" i="8"/>
  <c r="X56" i="8"/>
  <c r="X65" i="8"/>
  <c r="X44" i="8"/>
  <c r="X48" i="8"/>
  <c r="X49" i="8"/>
  <c r="X82" i="8"/>
  <c r="X51" i="8"/>
  <c r="X62" i="8"/>
  <c r="X75" i="8"/>
  <c r="X71" i="8"/>
  <c r="X50" i="8"/>
  <c r="X73" i="8"/>
  <c r="X74" i="8"/>
  <c r="X77" i="8"/>
  <c r="X36" i="8"/>
  <c r="X46" i="8"/>
  <c r="X26" i="8"/>
  <c r="X81" i="8"/>
  <c r="AK42" i="8"/>
  <c r="AK67" i="8"/>
  <c r="AK50" i="8"/>
  <c r="AK39" i="8"/>
  <c r="AK32" i="8"/>
  <c r="AK25" i="8"/>
  <c r="AK35" i="8"/>
  <c r="AK38" i="8"/>
  <c r="AK46" i="8"/>
  <c r="AK51" i="8"/>
  <c r="AK53" i="8"/>
  <c r="AK48" i="8"/>
  <c r="AK55" i="8"/>
  <c r="AK82" i="8"/>
  <c r="AK71" i="8"/>
  <c r="AK31" i="8"/>
  <c r="AK63" i="8"/>
  <c r="AK81" i="8"/>
  <c r="AK68" i="8"/>
  <c r="AK73" i="8"/>
  <c r="AK49" i="8"/>
  <c r="W39" i="8"/>
  <c r="W33" i="8"/>
  <c r="W70" i="8"/>
  <c r="W48" i="8"/>
  <c r="W25" i="8"/>
  <c r="W40" i="8"/>
  <c r="W66" i="8"/>
  <c r="W61" i="8"/>
  <c r="W47" i="8"/>
  <c r="W37" i="8"/>
  <c r="W30" i="8"/>
  <c r="W58" i="8"/>
  <c r="W51" i="8"/>
  <c r="W82" i="8"/>
  <c r="W41" i="8"/>
  <c r="W36" i="8"/>
  <c r="W24" i="8"/>
  <c r="W76" i="8"/>
  <c r="W77" i="8"/>
  <c r="W78" i="8"/>
  <c r="W56" i="8"/>
  <c r="W80" i="8"/>
  <c r="W62" i="8"/>
  <c r="W65" i="8"/>
  <c r="W79" i="8"/>
  <c r="BG30" i="8"/>
  <c r="BG32" i="8"/>
  <c r="BG39" i="8"/>
  <c r="BG41" i="8"/>
  <c r="BG59" i="8"/>
  <c r="BG45" i="8"/>
  <c r="BG50" i="8"/>
  <c r="BG54" i="8"/>
  <c r="BG60" i="8"/>
  <c r="BG34" i="8"/>
  <c r="BG47" i="8"/>
  <c r="BG44" i="8"/>
  <c r="BG48" i="8"/>
  <c r="BG24" i="8"/>
  <c r="BG38" i="8"/>
  <c r="BG27" i="8"/>
  <c r="BG37" i="8"/>
  <c r="BG49" i="8"/>
  <c r="BG42" i="8"/>
  <c r="BG75" i="8"/>
  <c r="BG72" i="8"/>
  <c r="BG36" i="8"/>
  <c r="BG80" i="8"/>
  <c r="BG82" i="8"/>
  <c r="BG81" i="8"/>
  <c r="BG52" i="8"/>
  <c r="BG66" i="8"/>
  <c r="BG63" i="8"/>
  <c r="BI78" i="8"/>
  <c r="N20" i="8"/>
  <c r="BC32" i="8"/>
  <c r="BC42" i="8"/>
  <c r="BC38" i="8"/>
  <c r="BC33" i="8"/>
  <c r="BC24" i="8"/>
  <c r="BC57" i="8"/>
  <c r="BC30" i="8"/>
  <c r="BC35" i="8"/>
  <c r="BC61" i="8"/>
  <c r="BC60" i="8"/>
  <c r="BC45" i="8"/>
  <c r="BC52" i="8"/>
  <c r="BC58" i="8"/>
  <c r="BC37" i="8"/>
  <c r="BC74" i="8"/>
  <c r="BC64" i="8"/>
  <c r="BC47" i="8"/>
  <c r="BC71" i="8"/>
  <c r="BC56" i="8"/>
  <c r="BC51" i="8"/>
  <c r="BC79" i="8"/>
  <c r="BC78" i="8"/>
  <c r="BC46" i="8"/>
  <c r="BC65" i="8"/>
  <c r="BC69" i="8"/>
  <c r="BC77" i="8"/>
  <c r="BC66" i="8"/>
  <c r="BC75" i="8"/>
  <c r="BC72" i="8"/>
  <c r="F39" i="8"/>
  <c r="F47" i="8"/>
  <c r="F41" i="8"/>
  <c r="F52" i="8"/>
  <c r="F43" i="8"/>
  <c r="F35" i="8"/>
  <c r="F62" i="8"/>
  <c r="F69" i="8"/>
  <c r="F24" i="8"/>
  <c r="F40" i="8"/>
  <c r="F61" i="8"/>
  <c r="F63" i="8"/>
  <c r="F53" i="8"/>
  <c r="F58" i="8"/>
  <c r="F46" i="8"/>
  <c r="F27" i="8"/>
  <c r="F25" i="8"/>
  <c r="F57" i="8"/>
  <c r="F73" i="8"/>
  <c r="F80" i="8"/>
  <c r="F37" i="8"/>
  <c r="F68" i="8"/>
  <c r="F79" i="8"/>
  <c r="F76" i="8"/>
  <c r="F60" i="8"/>
  <c r="F74" i="8"/>
  <c r="F81" i="8"/>
  <c r="F59" i="8"/>
  <c r="F66" i="8"/>
  <c r="F77" i="8"/>
  <c r="F65" i="8"/>
  <c r="F48" i="8"/>
  <c r="AI25" i="8"/>
  <c r="AI35" i="8"/>
  <c r="AI71" i="8"/>
  <c r="AI43" i="8"/>
  <c r="AI51" i="8"/>
  <c r="AI36" i="8"/>
  <c r="AI34" i="8"/>
  <c r="AI55" i="8"/>
  <c r="AI52" i="8"/>
  <c r="AI28" i="8"/>
  <c r="AI75" i="8"/>
  <c r="AI70" i="8"/>
  <c r="AI50" i="8"/>
  <c r="AI81" i="8"/>
  <c r="AI82" i="8"/>
  <c r="AI64" i="8"/>
  <c r="H29" i="8"/>
  <c r="H62" i="8"/>
  <c r="H46" i="8"/>
  <c r="H48" i="8"/>
  <c r="H35" i="8"/>
  <c r="H30" i="8"/>
  <c r="H69" i="8"/>
  <c r="H64" i="8"/>
  <c r="H59" i="8"/>
  <c r="H39" i="8"/>
  <c r="H73" i="8"/>
  <c r="H79" i="8"/>
  <c r="H77" i="8"/>
  <c r="H56" i="8"/>
  <c r="H50" i="8"/>
  <c r="H70" i="8"/>
  <c r="H45" i="8"/>
  <c r="H74" i="8"/>
  <c r="H41" i="8"/>
  <c r="BI59" i="8"/>
  <c r="X15" i="8"/>
  <c r="X18" i="8"/>
  <c r="X4" i="8"/>
  <c r="X7" i="8"/>
  <c r="X20" i="8"/>
  <c r="X8" i="8"/>
  <c r="X6" i="8"/>
  <c r="X22" i="8"/>
  <c r="X21" i="8"/>
  <c r="BB41" i="8"/>
  <c r="BB27" i="8"/>
  <c r="BB44" i="8"/>
  <c r="BB69" i="8"/>
  <c r="BB24" i="8"/>
  <c r="BB51" i="8"/>
  <c r="BB25" i="8"/>
  <c r="BB75" i="8"/>
  <c r="BB42" i="8"/>
  <c r="BB60" i="8"/>
  <c r="BB33" i="8"/>
  <c r="BB35" i="8"/>
  <c r="BB26" i="8"/>
  <c r="BB58" i="8"/>
  <c r="BB45" i="8"/>
  <c r="BB81" i="8"/>
  <c r="BB77" i="8"/>
  <c r="BB67" i="8"/>
  <c r="BB40" i="8"/>
  <c r="BB70" i="8"/>
  <c r="BB53" i="8"/>
  <c r="BB79" i="8"/>
  <c r="BB50" i="8"/>
  <c r="BB46" i="8"/>
  <c r="BB48" i="8"/>
  <c r="BB73" i="8"/>
  <c r="BI46" i="8"/>
  <c r="AH56" i="8"/>
  <c r="AH44" i="8"/>
  <c r="AH66" i="8"/>
  <c r="AH24" i="8"/>
  <c r="AH43" i="8"/>
  <c r="AH50" i="8"/>
  <c r="AH29" i="8"/>
  <c r="AH61" i="8"/>
  <c r="AH75" i="8"/>
  <c r="AH25" i="8"/>
  <c r="AH27" i="8"/>
  <c r="AH33" i="8"/>
  <c r="AH82" i="8"/>
  <c r="AH70" i="8"/>
  <c r="AH83" i="8"/>
  <c r="AH53" i="8"/>
  <c r="AH78" i="8"/>
  <c r="AH79" i="8"/>
  <c r="AH76" i="8"/>
  <c r="AH74" i="8"/>
  <c r="AH81" i="8"/>
  <c r="AH59" i="8"/>
  <c r="AH52" i="8"/>
  <c r="AF33" i="8"/>
  <c r="AF63" i="8"/>
  <c r="AF29" i="8"/>
  <c r="AF27" i="8"/>
  <c r="AF30" i="8"/>
  <c r="AF61" i="8"/>
  <c r="AF34" i="8"/>
  <c r="AF39" i="8"/>
  <c r="AF54" i="8"/>
  <c r="AF25" i="8"/>
  <c r="AF58" i="8"/>
  <c r="AF62" i="8"/>
  <c r="AF35" i="8"/>
  <c r="AF80" i="8"/>
  <c r="AF53" i="8"/>
  <c r="AF75" i="8"/>
  <c r="AF78" i="8"/>
  <c r="AF52" i="8"/>
  <c r="AF70" i="8"/>
  <c r="AF71" i="8"/>
  <c r="AF65" i="8"/>
  <c r="BI61" i="8"/>
  <c r="Q19" i="8"/>
  <c r="Q13" i="8"/>
  <c r="V55" i="8"/>
  <c r="V40" i="8"/>
  <c r="V66" i="8"/>
  <c r="V67" i="8"/>
  <c r="V25" i="8"/>
  <c r="V35" i="8"/>
  <c r="V57" i="8"/>
  <c r="V46" i="8"/>
  <c r="V41" i="8"/>
  <c r="V71" i="8"/>
  <c r="V78" i="8"/>
  <c r="V30" i="8"/>
  <c r="V36" i="8"/>
  <c r="V72" i="8"/>
  <c r="V76" i="8"/>
  <c r="V48" i="8"/>
  <c r="V62" i="8"/>
  <c r="V77" i="8"/>
  <c r="V51" i="8"/>
  <c r="V79" i="8"/>
  <c r="V83" i="8"/>
  <c r="V80" i="8"/>
  <c r="AD61" i="8"/>
  <c r="AD39" i="8"/>
  <c r="AD50" i="8"/>
  <c r="AD51" i="8"/>
  <c r="AD35" i="8"/>
  <c r="AD34" i="8"/>
  <c r="AD81" i="8"/>
  <c r="AD60" i="8"/>
  <c r="AD25" i="8"/>
  <c r="AD33" i="8"/>
  <c r="AD58" i="8"/>
  <c r="AD74" i="8"/>
  <c r="AD45" i="8"/>
  <c r="AD24" i="8"/>
  <c r="AD49" i="8"/>
  <c r="AD42" i="8"/>
  <c r="AD46" i="8"/>
  <c r="AD41" i="8"/>
  <c r="AD40" i="8"/>
  <c r="AD55" i="8"/>
  <c r="AD32" i="8"/>
  <c r="AD64" i="8"/>
  <c r="AD56" i="8"/>
  <c r="AD37" i="8"/>
  <c r="AD66" i="8"/>
  <c r="AD28" i="8"/>
  <c r="AD38" i="8"/>
  <c r="AD43" i="8"/>
  <c r="AD57" i="8"/>
  <c r="AS43" i="8"/>
  <c r="AS48" i="8"/>
  <c r="AS38" i="8"/>
  <c r="AS56" i="8"/>
  <c r="AS29" i="8"/>
  <c r="AS47" i="8"/>
  <c r="AS44" i="8"/>
  <c r="AS34" i="8"/>
  <c r="AS54" i="8"/>
  <c r="AS78" i="8"/>
  <c r="BI62" i="8"/>
  <c r="AE56" i="8"/>
  <c r="AE45" i="8"/>
  <c r="AE36" i="8"/>
  <c r="AE44" i="8"/>
  <c r="AE73" i="8"/>
  <c r="AE61" i="8"/>
  <c r="AE74" i="8"/>
  <c r="AE35" i="8"/>
  <c r="AE24" i="8"/>
  <c r="AE39" i="8"/>
  <c r="AE27" i="8"/>
  <c r="AE32" i="8"/>
  <c r="AE62" i="8"/>
  <c r="AE37" i="8"/>
  <c r="AE46" i="8"/>
  <c r="AE33" i="8"/>
  <c r="AE41" i="8"/>
  <c r="AE34" i="8"/>
  <c r="AE42" i="8"/>
  <c r="AE69" i="8"/>
  <c r="AE63" i="8"/>
  <c r="AT42" i="8"/>
  <c r="AT55" i="8"/>
  <c r="AT70" i="8"/>
  <c r="AT60" i="8"/>
  <c r="AT35" i="8"/>
  <c r="AT50" i="8"/>
  <c r="AT24" i="8"/>
  <c r="AT49" i="8"/>
  <c r="AT34" i="8"/>
  <c r="AT29" i="8"/>
  <c r="AT28" i="8"/>
  <c r="AT38" i="8"/>
  <c r="AT63" i="8"/>
  <c r="AT33" i="8"/>
  <c r="AT71" i="8"/>
  <c r="AT80" i="8"/>
  <c r="AT53" i="8"/>
  <c r="AT51" i="8"/>
  <c r="AT61" i="8"/>
  <c r="BI53" i="8"/>
  <c r="C24" i="8"/>
  <c r="C56" i="8"/>
  <c r="C65" i="8"/>
  <c r="C32" i="8"/>
  <c r="C41" i="8"/>
  <c r="C25" i="8"/>
  <c r="C45" i="8"/>
  <c r="C39" i="8"/>
  <c r="C30" i="8"/>
  <c r="C51" i="8"/>
  <c r="C33" i="8"/>
  <c r="C38" i="8"/>
  <c r="C57" i="8"/>
  <c r="C46" i="8"/>
  <c r="C66" i="8"/>
  <c r="C35" i="8"/>
  <c r="C28" i="8"/>
  <c r="C40" i="8"/>
  <c r="C72" i="8"/>
  <c r="C73" i="8"/>
  <c r="C62" i="8"/>
  <c r="C69" i="8"/>
  <c r="C58" i="8"/>
  <c r="C54" i="8"/>
  <c r="C53" i="8"/>
  <c r="C50" i="8"/>
  <c r="AA27" i="8"/>
  <c r="AA45" i="8"/>
  <c r="AA24" i="8"/>
  <c r="AA59" i="8"/>
  <c r="AA73" i="8"/>
  <c r="AA63" i="8"/>
  <c r="AA50" i="8"/>
  <c r="AA48" i="8"/>
  <c r="AA70" i="8"/>
  <c r="AA38" i="8"/>
  <c r="AA54" i="8"/>
  <c r="AA80" i="8"/>
  <c r="AA74" i="8"/>
  <c r="AR70" i="8"/>
  <c r="AR65" i="8"/>
  <c r="AR73" i="8"/>
  <c r="AR29" i="8"/>
  <c r="AR33" i="8"/>
  <c r="AR39" i="8"/>
  <c r="AR72" i="8"/>
  <c r="AR43" i="8"/>
  <c r="AR35" i="8"/>
  <c r="AR76" i="8"/>
  <c r="AR80" i="8"/>
  <c r="AR62" i="8"/>
  <c r="AR56" i="8"/>
  <c r="AR66" i="8"/>
  <c r="AR58" i="8"/>
  <c r="AR40" i="8"/>
  <c r="BI57" i="8"/>
  <c r="J8" i="8"/>
  <c r="J9" i="8"/>
  <c r="J12" i="8"/>
  <c r="J21" i="8"/>
  <c r="J13" i="8"/>
  <c r="J22" i="8"/>
  <c r="J17" i="8"/>
  <c r="BA27" i="8"/>
  <c r="BA71" i="8"/>
  <c r="BA25" i="8"/>
  <c r="BA74" i="8"/>
  <c r="BA52" i="8"/>
  <c r="BA43" i="8"/>
  <c r="BA39" i="8"/>
  <c r="BA46" i="8"/>
  <c r="BA42" i="8"/>
  <c r="BA38" i="8"/>
  <c r="BA30" i="8"/>
  <c r="BA35" i="8"/>
  <c r="BA48" i="8"/>
  <c r="BA34" i="8"/>
  <c r="BA75" i="8"/>
  <c r="BA45" i="8"/>
  <c r="BA32" i="8"/>
  <c r="BA78" i="8"/>
  <c r="BF83" i="8"/>
  <c r="BF72" i="8"/>
  <c r="BF36" i="8"/>
  <c r="BF40" i="8"/>
  <c r="BF37" i="8"/>
  <c r="BF27" i="8"/>
  <c r="BF30" i="8"/>
  <c r="BF44" i="8"/>
  <c r="BF32" i="8"/>
  <c r="BF53" i="8"/>
  <c r="AW12" i="8"/>
  <c r="AW8" i="8"/>
  <c r="AW18" i="8"/>
  <c r="AW19" i="8"/>
  <c r="BI51" i="8"/>
  <c r="AV25" i="8"/>
  <c r="AV51" i="8"/>
  <c r="AV81" i="8"/>
  <c r="AV34" i="8"/>
  <c r="AV69" i="8"/>
  <c r="AV56" i="8"/>
  <c r="AV41" i="8"/>
  <c r="AV40" i="8"/>
  <c r="AV42" i="8"/>
  <c r="AV35" i="8"/>
  <c r="AV24" i="8"/>
  <c r="AV61" i="8"/>
  <c r="AV45" i="8"/>
  <c r="AV38" i="8"/>
  <c r="AV29" i="8"/>
  <c r="AV27" i="8"/>
  <c r="AV32" i="8"/>
  <c r="AV73" i="8"/>
  <c r="C12" i="8"/>
  <c r="C14" i="8"/>
  <c r="C17" i="8"/>
  <c r="C13" i="8"/>
  <c r="C7" i="8"/>
  <c r="C19" i="8"/>
  <c r="BI56" i="8"/>
  <c r="L24" i="8"/>
  <c r="L55" i="8"/>
  <c r="L25" i="8"/>
  <c r="L45" i="8"/>
  <c r="L49" i="8"/>
  <c r="L42" i="8"/>
  <c r="L33" i="8"/>
  <c r="L47" i="8"/>
  <c r="L62" i="8"/>
  <c r="L54" i="8"/>
  <c r="L40" i="8"/>
  <c r="L35" i="8"/>
  <c r="L39" i="8"/>
  <c r="L38" i="8"/>
  <c r="L28" i="8"/>
  <c r="L36" i="8"/>
  <c r="L44" i="8"/>
  <c r="AH6" i="8"/>
  <c r="AH16" i="8"/>
  <c r="AJ9" i="8"/>
  <c r="AJ7" i="8"/>
  <c r="AJ17" i="8"/>
  <c r="AJ15" i="8"/>
  <c r="AJ19" i="8"/>
  <c r="BI31" i="8"/>
  <c r="AE4" i="8"/>
  <c r="AE17" i="8"/>
  <c r="AE20" i="8"/>
  <c r="AE16" i="8"/>
  <c r="AE12" i="8"/>
  <c r="BI34" i="8"/>
  <c r="AZ9" i="8"/>
  <c r="AZ14" i="8"/>
  <c r="AZ8" i="8"/>
  <c r="AZ12" i="8"/>
  <c r="AZ15" i="8"/>
  <c r="AZ19" i="8"/>
  <c r="AZ18" i="8"/>
  <c r="BH24" i="8"/>
  <c r="BH32" i="8"/>
  <c r="BH48" i="8"/>
  <c r="BH38" i="8"/>
  <c r="BH54" i="8"/>
  <c r="BH44" i="8"/>
  <c r="BI27" i="8"/>
  <c r="AK8" i="8"/>
  <c r="AK10" i="8"/>
  <c r="AK20" i="8"/>
  <c r="AK18" i="8"/>
  <c r="AK7" i="8"/>
  <c r="BI66" i="8"/>
  <c r="BI39" i="8"/>
  <c r="AM39" i="8"/>
  <c r="AM38" i="8"/>
  <c r="AM34" i="8"/>
  <c r="AM29" i="8"/>
  <c r="AM56" i="8"/>
  <c r="AM67" i="8"/>
  <c r="AM45" i="8"/>
  <c r="AM58" i="8"/>
  <c r="AM54" i="8"/>
  <c r="BI54" i="8"/>
  <c r="AG13" i="8"/>
  <c r="AG12" i="8"/>
  <c r="AG20" i="8"/>
  <c r="AG18" i="8"/>
  <c r="BI24" i="8"/>
  <c r="U34" i="8"/>
  <c r="U24" i="8"/>
  <c r="U35" i="8"/>
  <c r="U43" i="8"/>
  <c r="U38" i="8"/>
  <c r="U39" i="8"/>
  <c r="U48" i="8"/>
  <c r="U80" i="8"/>
  <c r="BI67" i="8"/>
  <c r="BI82" i="8"/>
  <c r="BI30" i="8"/>
  <c r="AX12" i="8"/>
  <c r="AX6" i="8"/>
  <c r="AX7" i="8"/>
  <c r="AX18" i="8"/>
  <c r="AX16" i="8"/>
  <c r="AT17" i="8"/>
  <c r="AT12" i="8"/>
  <c r="AT11" i="8"/>
  <c r="H16" i="8"/>
  <c r="H17" i="8"/>
  <c r="H8" i="8"/>
  <c r="BI72" i="8"/>
  <c r="S7" i="8"/>
  <c r="S12" i="8"/>
  <c r="S8" i="8"/>
  <c r="S11" i="8"/>
  <c r="BA20" i="8"/>
  <c r="BA17" i="8"/>
  <c r="BA18" i="8"/>
  <c r="BA19" i="8"/>
  <c r="BA7" i="8"/>
  <c r="BA12" i="8"/>
  <c r="BA15" i="8"/>
  <c r="T9" i="8"/>
  <c r="T7" i="8"/>
  <c r="T8" i="8"/>
  <c r="T14" i="8"/>
  <c r="T20" i="8"/>
  <c r="BI50" i="8"/>
  <c r="BI49" i="8"/>
  <c r="BI42" i="8"/>
  <c r="N51" i="8"/>
  <c r="N34" i="8"/>
  <c r="N37" i="8"/>
  <c r="BI17" i="8"/>
  <c r="BI14" i="8"/>
  <c r="BI4" i="8"/>
  <c r="BI12" i="8"/>
  <c r="M14" i="8"/>
  <c r="M18" i="8"/>
  <c r="M13" i="8"/>
  <c r="M7" i="8"/>
  <c r="Z12" i="8"/>
  <c r="Z9" i="8"/>
  <c r="Z7" i="8"/>
  <c r="Z13" i="8"/>
  <c r="BE8" i="8"/>
  <c r="BE16" i="8"/>
  <c r="BI65" i="8"/>
  <c r="P15" i="8"/>
  <c r="P42" i="8"/>
  <c r="P18" i="8"/>
  <c r="P35" i="8"/>
  <c r="P24" i="8"/>
  <c r="P38" i="8"/>
  <c r="P13" i="8"/>
  <c r="P61" i="8"/>
  <c r="P25" i="8"/>
  <c r="P66" i="8"/>
  <c r="P21" i="8"/>
  <c r="P56" i="8"/>
  <c r="P39" i="8"/>
  <c r="P44" i="8"/>
  <c r="P20" i="8"/>
  <c r="P9" i="8"/>
  <c r="P11" i="8"/>
  <c r="AM26" i="8"/>
  <c r="AF26" i="8"/>
  <c r="AC26" i="8"/>
  <c r="AO26" i="8"/>
  <c r="AZ26" i="8"/>
  <c r="BK32" i="5"/>
  <c r="BL32" i="5"/>
  <c r="AJ26" i="8"/>
  <c r="K26" i="8"/>
  <c r="V26" i="8"/>
  <c r="Z26" i="8"/>
  <c r="W26" i="8"/>
  <c r="BA26" i="8"/>
  <c r="Y26" i="8"/>
  <c r="T26" i="8"/>
  <c r="L26" i="8"/>
  <c r="F26" i="8"/>
  <c r="AY26" i="8"/>
  <c r="AO68" i="8"/>
  <c r="W68" i="8"/>
  <c r="AQ68" i="8"/>
  <c r="AY68" i="8"/>
  <c r="X68" i="8"/>
  <c r="V68" i="8"/>
  <c r="AF68" i="8"/>
  <c r="D68" i="8"/>
  <c r="BC68" i="8"/>
  <c r="AW68" i="8"/>
  <c r="AS68" i="8"/>
  <c r="T68" i="8"/>
  <c r="Q9" i="8"/>
  <c r="Q15" i="8"/>
  <c r="Q4" i="8"/>
  <c r="Q12" i="8"/>
  <c r="Q32" i="8"/>
  <c r="Q29" i="8"/>
  <c r="Q51" i="8"/>
  <c r="Q45" i="8"/>
  <c r="Q25" i="8"/>
  <c r="Q50" i="8"/>
  <c r="Q53" i="8"/>
  <c r="Q21" i="8"/>
  <c r="AT64" i="8"/>
  <c r="AV64" i="8"/>
  <c r="AH64" i="8"/>
  <c r="C64" i="8"/>
  <c r="Z64" i="8"/>
  <c r="E64" i="8"/>
  <c r="G64" i="8"/>
  <c r="W64" i="8"/>
  <c r="AS64" i="8"/>
  <c r="AL28" i="8"/>
  <c r="F28" i="8"/>
  <c r="AP28" i="8"/>
  <c r="BG28" i="8"/>
  <c r="AB28" i="8"/>
  <c r="AS28" i="8"/>
  <c r="H28" i="8"/>
  <c r="AQ28" i="8"/>
  <c r="O28" i="8"/>
  <c r="Z28" i="8"/>
  <c r="AA28" i="8"/>
  <c r="BH28" i="8"/>
  <c r="W28" i="8"/>
  <c r="AU28" i="8"/>
  <c r="N28" i="8"/>
  <c r="BC28" i="8"/>
  <c r="BK34" i="5"/>
  <c r="BL34" i="5"/>
  <c r="AM28" i="8"/>
  <c r="N5" i="8"/>
  <c r="C5" i="8"/>
  <c r="P5" i="8"/>
  <c r="AG5" i="8"/>
  <c r="AA5" i="8"/>
  <c r="V5" i="8"/>
  <c r="BF5" i="8"/>
  <c r="K5" i="8"/>
  <c r="AW5" i="8"/>
  <c r="AP5" i="8"/>
  <c r="AX5" i="8"/>
  <c r="AM5" i="8"/>
  <c r="G5" i="8"/>
  <c r="AH5" i="8"/>
  <c r="BA5" i="8"/>
  <c r="V53" i="8"/>
  <c r="Y53" i="8"/>
  <c r="G53" i="8"/>
  <c r="BC53" i="8"/>
  <c r="AI33" i="8"/>
  <c r="AI45" i="8"/>
  <c r="AI57" i="8"/>
  <c r="AI18" i="8"/>
  <c r="AI7" i="8"/>
  <c r="AI12" i="8"/>
  <c r="AI38" i="8"/>
  <c r="AI8" i="8"/>
  <c r="AI24" i="8"/>
  <c r="T11" i="8"/>
  <c r="Y11" i="8"/>
  <c r="AA11" i="8"/>
  <c r="AV11" i="8"/>
  <c r="AZ11" i="8"/>
  <c r="AM11" i="8"/>
  <c r="AS11" i="8"/>
  <c r="V11" i="8"/>
  <c r="I11" i="8"/>
  <c r="W11" i="8"/>
  <c r="AJ11" i="8"/>
  <c r="AP11" i="8"/>
  <c r="Q11" i="8"/>
  <c r="AO11" i="8"/>
  <c r="AI11" i="8"/>
  <c r="AC11" i="8"/>
  <c r="AS70" i="8"/>
  <c r="AZ70" i="8"/>
  <c r="AQ21" i="8"/>
  <c r="AQ9" i="8"/>
  <c r="AQ8" i="8"/>
  <c r="AQ30" i="8"/>
  <c r="AQ12" i="8"/>
  <c r="AQ17" i="8"/>
  <c r="AQ27" i="8"/>
  <c r="AQ44" i="8"/>
  <c r="AQ13" i="8"/>
  <c r="AH45" i="8"/>
  <c r="AH15" i="8"/>
  <c r="AH38" i="8"/>
  <c r="AH4" i="8"/>
  <c r="AH51" i="8"/>
  <c r="BI19" i="8"/>
  <c r="AV19" i="8"/>
  <c r="Y19" i="8"/>
  <c r="AQ19" i="8"/>
  <c r="AE19" i="8"/>
  <c r="L19" i="8"/>
  <c r="V19" i="8"/>
  <c r="I19" i="8"/>
  <c r="O71" i="8"/>
  <c r="AE10" i="8"/>
  <c r="BE10" i="8"/>
  <c r="J10" i="8"/>
  <c r="W10" i="8"/>
  <c r="X10" i="8"/>
  <c r="AO10" i="8"/>
  <c r="G10" i="8"/>
  <c r="I10" i="8"/>
  <c r="V10" i="8"/>
  <c r="BA10" i="8"/>
  <c r="AE81" i="8"/>
  <c r="G81" i="8"/>
  <c r="H81" i="8"/>
  <c r="AA43" i="8"/>
  <c r="X43" i="8"/>
  <c r="T43" i="8"/>
  <c r="BG43" i="8"/>
  <c r="BH43" i="8"/>
  <c r="Z43" i="8"/>
  <c r="S14" i="8"/>
  <c r="S20" i="8"/>
  <c r="S13" i="8"/>
  <c r="AG24" i="8"/>
  <c r="AG7" i="8"/>
  <c r="AG42" i="8"/>
  <c r="AS63" i="8"/>
  <c r="AS14" i="8"/>
  <c r="AS17" i="8"/>
  <c r="AS55" i="8"/>
  <c r="AS7" i="8"/>
  <c r="R35" i="8"/>
  <c r="AB60" i="8"/>
  <c r="AC60" i="8"/>
  <c r="AR60" i="8"/>
  <c r="L60" i="8"/>
  <c r="BK66" i="5"/>
  <c r="BL66" i="5"/>
  <c r="K20" i="8"/>
  <c r="K21" i="8"/>
  <c r="K8" i="8"/>
  <c r="K9" i="8"/>
  <c r="K18" i="8"/>
  <c r="K4" i="8"/>
  <c r="K34" i="8"/>
  <c r="AA29" i="8"/>
  <c r="BG29" i="8"/>
  <c r="E29" i="8"/>
  <c r="BC29" i="8"/>
  <c r="AK29" i="8"/>
  <c r="L29" i="8"/>
  <c r="BH29" i="8"/>
  <c r="AN29" i="8"/>
  <c r="AA21" i="8"/>
  <c r="AA49" i="8"/>
  <c r="AA72" i="8"/>
  <c r="AA12" i="8"/>
  <c r="AA4" i="8"/>
  <c r="AA20" i="8"/>
  <c r="AA33" i="8"/>
  <c r="AA44" i="8"/>
  <c r="AA34" i="8"/>
  <c r="AQ37" i="8"/>
  <c r="R37" i="8"/>
  <c r="BB37" i="8"/>
  <c r="BB36" i="8"/>
  <c r="G44" i="8"/>
  <c r="G15" i="8"/>
  <c r="G9" i="8"/>
  <c r="G16" i="8"/>
  <c r="G21" i="8"/>
  <c r="G57" i="8"/>
  <c r="H58" i="8"/>
  <c r="BI13" i="8"/>
  <c r="AJ13" i="8"/>
  <c r="AS13" i="8"/>
  <c r="AX13" i="8"/>
  <c r="AE13" i="8"/>
  <c r="T13" i="8"/>
  <c r="D13" i="8"/>
  <c r="AH13" i="8"/>
  <c r="L13" i="8"/>
  <c r="W13" i="8"/>
  <c r="AR42" i="8"/>
  <c r="AR59" i="8"/>
  <c r="AR44" i="8"/>
  <c r="O24" i="8"/>
  <c r="O42" i="8"/>
  <c r="BD49" i="8"/>
  <c r="U27" i="8"/>
  <c r="U52" i="8"/>
  <c r="AP9" i="8"/>
  <c r="AP32" i="8"/>
  <c r="AP38" i="8"/>
  <c r="G62" i="8"/>
  <c r="H9" i="8"/>
  <c r="H15" i="8"/>
  <c r="AY30" i="8"/>
  <c r="AC6" i="8"/>
  <c r="D6" i="8"/>
  <c r="T6" i="8"/>
  <c r="M6" i="8"/>
  <c r="BF6" i="8"/>
  <c r="Z6" i="8"/>
  <c r="I6" i="8"/>
  <c r="BE6" i="8"/>
  <c r="J6" i="8"/>
  <c r="T51" i="8"/>
  <c r="T17" i="8"/>
  <c r="T32" i="8"/>
  <c r="AF41" i="8"/>
  <c r="AI41" i="8"/>
  <c r="M9" i="8"/>
  <c r="M8" i="8"/>
  <c r="M4" i="8"/>
  <c r="AE22" i="8"/>
  <c r="AG22" i="8"/>
  <c r="V22" i="8"/>
  <c r="W22" i="8"/>
  <c r="AZ22" i="8"/>
  <c r="I9" i="8"/>
  <c r="I25" i="8"/>
  <c r="N15" i="8"/>
  <c r="N18" i="8"/>
  <c r="BC40" i="8"/>
  <c r="V9" i="8"/>
  <c r="V65" i="8"/>
  <c r="V39" i="8"/>
  <c r="V12" i="8"/>
  <c r="AF38" i="8"/>
  <c r="AF36" i="8"/>
  <c r="BF9" i="8"/>
  <c r="BF49" i="8"/>
  <c r="BF8" i="8"/>
  <c r="AA7" i="8"/>
  <c r="BI7" i="8"/>
  <c r="AZ7" i="8"/>
  <c r="BK31" i="5"/>
  <c r="BH25" i="8"/>
  <c r="AA25" i="8"/>
  <c r="AK4" i="8"/>
  <c r="BF4" i="8"/>
  <c r="Y4" i="8"/>
  <c r="AP4" i="8"/>
  <c r="AQ4" i="8"/>
  <c r="AT4" i="8"/>
  <c r="I4" i="8"/>
  <c r="BA4" i="8"/>
  <c r="AB24" i="8"/>
  <c r="AM14" i="8"/>
  <c r="P14" i="8"/>
  <c r="X14" i="8"/>
  <c r="AH14" i="8"/>
  <c r="Y14" i="8"/>
  <c r="I14" i="8"/>
  <c r="V14" i="8"/>
  <c r="AI14" i="8"/>
  <c r="J14" i="8"/>
  <c r="X16" i="8"/>
  <c r="AP16" i="8"/>
  <c r="AM16" i="8"/>
  <c r="AJ20" i="8"/>
  <c r="AN65" i="8"/>
  <c r="P8" i="8"/>
  <c r="AX8" i="8"/>
  <c r="V8" i="8"/>
  <c r="S4" i="8"/>
  <c r="AI4" i="8"/>
  <c r="AW7" i="8"/>
  <c r="F38" i="8"/>
  <c r="AT7" i="8"/>
  <c r="P12" i="8"/>
  <c r="D12" i="8"/>
  <c r="I7" i="8"/>
  <c r="BF16" i="8"/>
  <c r="BK49" i="5"/>
  <c r="BL49" i="5"/>
  <c r="T33" i="8"/>
  <c r="AG45" i="8"/>
  <c r="AV37" i="8"/>
  <c r="BE20" i="8"/>
  <c r="N12" i="8"/>
  <c r="AP42" i="8"/>
  <c r="AK5" i="8"/>
  <c r="M16" i="8"/>
  <c r="AS62" i="8"/>
  <c r="AZ10" i="8"/>
  <c r="Z16" i="8"/>
  <c r="Z20" i="8"/>
  <c r="AV6" i="8"/>
  <c r="AQ15" i="8"/>
  <c r="T15" i="8"/>
  <c r="BG35" i="8"/>
  <c r="AJ38" i="8"/>
  <c r="C37" i="8"/>
  <c r="AW6" i="8"/>
  <c r="AK15" i="8"/>
  <c r="I13" i="8"/>
  <c r="M11" i="8"/>
  <c r="M15" i="8"/>
  <c r="D16" i="8"/>
  <c r="Y5" i="8"/>
  <c r="C6" i="8"/>
  <c r="AY40" i="8"/>
  <c r="M41" i="8"/>
  <c r="AG29" i="8"/>
  <c r="K33" i="8"/>
  <c r="D29" i="8"/>
  <c r="AV71" i="8"/>
  <c r="T72" i="8"/>
  <c r="BA36" i="8"/>
  <c r="C20" i="8"/>
  <c r="U29" i="8"/>
  <c r="R38" i="8"/>
  <c r="AJ51" i="8"/>
  <c r="BE18" i="8"/>
  <c r="AC55" i="8"/>
  <c r="Z25" i="8"/>
  <c r="AG56" i="8"/>
  <c r="AW17" i="8"/>
  <c r="BF28" i="8"/>
  <c r="N33" i="8"/>
  <c r="AP21" i="8"/>
  <c r="X58" i="8"/>
  <c r="AM46" i="8"/>
  <c r="AE14" i="8"/>
  <c r="AH9" i="8"/>
  <c r="AX9" i="8"/>
  <c r="BI11" i="8"/>
  <c r="Z17" i="8"/>
  <c r="M12" i="8"/>
  <c r="AW11" i="8"/>
  <c r="AO16" i="8"/>
  <c r="BF39" i="8"/>
  <c r="D33" i="8"/>
  <c r="AE6" i="8"/>
  <c r="AH40" i="8"/>
  <c r="AF37" i="8"/>
  <c r="AA17" i="8"/>
  <c r="N11" i="8"/>
  <c r="BF15" i="8"/>
  <c r="AA60" i="8"/>
  <c r="AJ10" i="8"/>
  <c r="AW16" i="8"/>
  <c r="AQ24" i="8"/>
  <c r="D26" i="8"/>
  <c r="T36" i="8"/>
  <c r="D42" i="8"/>
  <c r="C11" i="8"/>
  <c r="D15" i="8"/>
  <c r="AQ16" i="8"/>
  <c r="AD36" i="8"/>
  <c r="BF34" i="8"/>
  <c r="AU62" i="8"/>
  <c r="AG6" i="8"/>
  <c r="AP8" i="8"/>
  <c r="AV36" i="8"/>
  <c r="S9" i="8"/>
  <c r="BE12" i="8"/>
  <c r="R27" i="8"/>
  <c r="AX10" i="8"/>
  <c r="M35" i="8"/>
  <c r="L5" i="8"/>
  <c r="AY27" i="8"/>
  <c r="M36" i="8"/>
  <c r="H49" i="8"/>
  <c r="E48" i="8"/>
  <c r="AS33" i="8"/>
  <c r="BF48" i="8"/>
  <c r="N42" i="8"/>
  <c r="AW33" i="8"/>
  <c r="AM43" i="8"/>
  <c r="AV55" i="8"/>
  <c r="BC41" i="8"/>
  <c r="AZ20" i="8"/>
  <c r="AS60" i="8"/>
  <c r="AP37" i="8"/>
  <c r="BD59" i="8"/>
  <c r="AQ25" i="8"/>
  <c r="H63" i="8"/>
  <c r="BF11" i="8"/>
  <c r="AG11" i="8"/>
  <c r="E28" i="8"/>
  <c r="BA11" i="8"/>
  <c r="V58" i="8"/>
  <c r="I17" i="8"/>
  <c r="C42" i="8"/>
  <c r="AX11" i="8"/>
  <c r="U58" i="8"/>
  <c r="T10" i="8"/>
  <c r="AJ14" i="8"/>
  <c r="AY37" i="8"/>
  <c r="AG16" i="8"/>
  <c r="S15" i="8"/>
  <c r="P6" i="8"/>
  <c r="AJ40" i="8"/>
  <c r="G39" i="8"/>
  <c r="J29" i="8"/>
  <c r="AO40" i="8"/>
  <c r="AA15" i="8"/>
  <c r="Q6" i="8"/>
  <c r="C9" i="8"/>
  <c r="BI8" i="8"/>
  <c r="Z8" i="8"/>
  <c r="AA6" i="8"/>
  <c r="AI5" i="8"/>
  <c r="BF14" i="8"/>
  <c r="AW15" i="8"/>
  <c r="O25" i="8"/>
  <c r="AQ14" i="8"/>
  <c r="Z19" i="8"/>
  <c r="AE29" i="8"/>
  <c r="BH27" i="8"/>
  <c r="K60" i="8"/>
  <c r="I53" i="8"/>
  <c r="AQ60" i="8"/>
  <c r="K28" i="8"/>
  <c r="AF28" i="8"/>
  <c r="BK43" i="5"/>
  <c r="BL43" i="5"/>
  <c r="AA62" i="8"/>
  <c r="BH59" i="8"/>
  <c r="H25" i="8"/>
  <c r="E34" i="8"/>
  <c r="AZ27" i="8"/>
  <c r="AN38" i="8"/>
  <c r="AI42" i="8"/>
  <c r="H21" i="8"/>
  <c r="R55" i="8"/>
  <c r="H19" i="8"/>
  <c r="I16" i="8"/>
  <c r="AK11" i="8"/>
  <c r="C43" i="8"/>
  <c r="N36" i="8"/>
  <c r="BK42" i="5"/>
  <c r="BL42" i="5"/>
  <c r="BA16" i="8"/>
  <c r="AQ10" i="8"/>
  <c r="AX4" i="8"/>
  <c r="AH11" i="8"/>
  <c r="O56" i="8"/>
  <c r="D10" i="8"/>
  <c r="AW13" i="8"/>
  <c r="C15" i="8"/>
  <c r="V38" i="8"/>
  <c r="BD34" i="8"/>
  <c r="P7" i="8"/>
  <c r="V33" i="8"/>
  <c r="R46" i="8"/>
  <c r="AW14" i="8"/>
  <c r="AA16" i="8"/>
  <c r="X34" i="8"/>
  <c r="I12" i="8"/>
  <c r="N9" i="8"/>
  <c r="K35" i="8"/>
  <c r="AK27" i="8"/>
  <c r="AH10" i="8"/>
  <c r="BE4" i="8"/>
  <c r="AB41" i="8"/>
  <c r="AP6" i="8"/>
  <c r="AK47" i="8"/>
  <c r="Z4" i="8"/>
  <c r="AU25" i="8"/>
  <c r="BF67" i="8"/>
  <c r="BC27" i="8"/>
  <c r="R42" i="8"/>
  <c r="AK57" i="8"/>
  <c r="Z33" i="8"/>
  <c r="AZ21" i="8"/>
  <c r="AL42" i="8"/>
  <c r="J43" i="8"/>
  <c r="E65" i="8"/>
  <c r="AV44" i="8"/>
  <c r="AQ33" i="8"/>
  <c r="AJ29" i="8"/>
  <c r="BH72" i="8"/>
  <c r="AB55" i="8"/>
  <c r="Y25" i="8"/>
  <c r="V34" i="8"/>
  <c r="AX15" i="8"/>
  <c r="AJ4" i="8"/>
  <c r="AP7" i="8"/>
  <c r="Y39" i="8"/>
  <c r="AE7" i="8"/>
  <c r="AA10" i="8"/>
  <c r="AI6" i="8"/>
  <c r="AA41" i="8"/>
  <c r="J15" i="8"/>
  <c r="I54" i="8"/>
  <c r="AW9" i="8"/>
  <c r="AM33" i="8"/>
  <c r="BI6" i="8"/>
  <c r="BI9" i="8"/>
  <c r="AE8" i="8"/>
  <c r="AG14" i="8"/>
  <c r="R32" i="8"/>
  <c r="AT30" i="8"/>
  <c r="AP39" i="8"/>
  <c r="AT5" i="8"/>
  <c r="AK16" i="8"/>
  <c r="AO14" i="8"/>
  <c r="AG4" i="8"/>
  <c r="E33" i="8"/>
  <c r="AE25" i="8"/>
  <c r="J41" i="8"/>
  <c r="AJ6" i="8"/>
  <c r="AP10" i="8"/>
  <c r="AE5" i="8"/>
  <c r="N22" i="8"/>
  <c r="S5" i="8"/>
  <c r="AP14" i="8"/>
  <c r="N31" i="8"/>
  <c r="AG15" i="8"/>
  <c r="X9" i="8"/>
  <c r="N40" i="8"/>
  <c r="AA14" i="8"/>
  <c r="D27" i="8"/>
  <c r="J28" i="8"/>
  <c r="Z38" i="8"/>
  <c r="BB32" i="8"/>
  <c r="AI21" i="8"/>
  <c r="AL53" i="8"/>
  <c r="BD24" i="8"/>
  <c r="I38" i="8"/>
  <c r="BD26" i="8"/>
  <c r="K37" i="8"/>
  <c r="AY57" i="8"/>
  <c r="V47" i="8"/>
  <c r="U71" i="8"/>
  <c r="AM18" i="8"/>
  <c r="BF38" i="8"/>
  <c r="AC49" i="8"/>
  <c r="AN37" i="8"/>
  <c r="AI20" i="8"/>
  <c r="BA29" i="8"/>
  <c r="G52" i="8"/>
  <c r="BE11" i="8"/>
  <c r="S6" i="8"/>
  <c r="I41" i="8"/>
  <c r="C52" i="8"/>
  <c r="AG9" i="8"/>
  <c r="J34" i="8"/>
  <c r="AR30" i="8"/>
  <c r="BE9" i="8"/>
  <c r="AI27" i="8"/>
  <c r="L30" i="8"/>
  <c r="AN28" i="8"/>
  <c r="AI37" i="8"/>
  <c r="AZ6" i="8"/>
  <c r="Y42" i="8"/>
  <c r="F44" i="8"/>
  <c r="BF7" i="8"/>
  <c r="M10" i="8"/>
  <c r="AA8" i="8"/>
  <c r="AL38" i="8"/>
  <c r="Q5" i="8"/>
  <c r="H5" i="8"/>
  <c r="Z10" i="8"/>
  <c r="AM10" i="8"/>
  <c r="AE26" i="8"/>
  <c r="BD28" i="8"/>
  <c r="AO4" i="8"/>
  <c r="AZ38" i="8"/>
  <c r="T4" i="8"/>
  <c r="AZ13" i="8"/>
  <c r="AT46" i="8"/>
  <c r="AP12" i="8"/>
  <c r="J4" i="8"/>
  <c r="V32" i="8"/>
  <c r="AW26" i="8"/>
  <c r="BA37" i="8"/>
  <c r="W29" i="8"/>
  <c r="C68" i="8"/>
  <c r="AO47" i="8"/>
  <c r="AD44" i="8"/>
  <c r="BH37" i="8"/>
  <c r="BK70" i="5"/>
  <c r="BL70" i="5"/>
  <c r="AO53" i="8"/>
  <c r="D43" i="8"/>
  <c r="AZ42" i="8"/>
  <c r="AZ24" i="8"/>
  <c r="T34" i="8"/>
  <c r="R44" i="8"/>
  <c r="D5" i="8"/>
  <c r="T5" i="8"/>
  <c r="AI10" i="8"/>
  <c r="C10" i="8"/>
  <c r="S10" i="8"/>
  <c r="AC73" i="8"/>
  <c r="AT59" i="8"/>
  <c r="AZ5" i="8"/>
  <c r="BC73" i="8"/>
  <c r="AJ5" i="8"/>
  <c r="BF50" i="8"/>
  <c r="N66" i="8"/>
  <c r="I65" i="8"/>
  <c r="J83" i="8"/>
  <c r="Y47" i="8"/>
  <c r="E73" i="8"/>
  <c r="W73" i="8"/>
  <c r="D70" i="8"/>
  <c r="AD78" i="8"/>
  <c r="BK64" i="5"/>
  <c r="BL64" i="5"/>
  <c r="AW73" i="8"/>
  <c r="E74" i="8"/>
  <c r="AF69" i="8"/>
  <c r="BK87" i="5"/>
  <c r="BL87" i="5"/>
  <c r="AO55" i="8"/>
  <c r="AO64" i="8"/>
  <c r="AD72" i="8"/>
  <c r="K70" i="8"/>
  <c r="BF66" i="8"/>
  <c r="AY64" i="8"/>
  <c r="AH58" i="8"/>
  <c r="AQ55" i="8"/>
  <c r="BK53" i="5"/>
  <c r="BL53" i="5"/>
  <c r="T77" i="8"/>
  <c r="AY78" i="8"/>
  <c r="L68" i="8"/>
  <c r="T73" i="8"/>
  <c r="BE77" i="8"/>
  <c r="R83" i="8"/>
  <c r="AA75" i="8"/>
  <c r="AW77" i="8"/>
  <c r="R79" i="8"/>
  <c r="O74" i="8"/>
  <c r="Y78" i="8"/>
  <c r="AO78" i="8"/>
  <c r="AF81" i="8"/>
  <c r="BH63" i="8"/>
  <c r="BA72" i="8"/>
  <c r="AC67" i="8"/>
  <c r="F71" i="8"/>
  <c r="AZ65" i="8"/>
  <c r="BC83" i="8"/>
  <c r="J74" i="8"/>
  <c r="BG71" i="8"/>
  <c r="BG65" i="8"/>
  <c r="AP55" i="8"/>
  <c r="AT67" i="8"/>
  <c r="R80" i="8"/>
  <c r="I56" i="8"/>
  <c r="AA79" i="8"/>
  <c r="K72" i="8"/>
  <c r="W60" i="8"/>
  <c r="BG58" i="8"/>
  <c r="W57" i="8"/>
  <c r="AN60" i="8"/>
  <c r="AA68" i="8"/>
  <c r="R72" i="8"/>
  <c r="AC82" i="8"/>
  <c r="H83" i="8"/>
  <c r="AE47" i="8"/>
  <c r="BA69" i="8"/>
  <c r="AI49" i="8"/>
  <c r="C61" i="8"/>
  <c r="AW4" i="8"/>
  <c r="AD62" i="8"/>
  <c r="O51" i="8"/>
  <c r="AV43" i="8"/>
  <c r="BA79" i="8"/>
  <c r="J80" i="8"/>
  <c r="BA59" i="8"/>
  <c r="BK76" i="5"/>
  <c r="BL76" i="5"/>
  <c r="AW70" i="8"/>
  <c r="AM59" i="8"/>
  <c r="BC82" i="8"/>
  <c r="AW54" i="8"/>
  <c r="AI79" i="8"/>
  <c r="AK75" i="8"/>
  <c r="AM64" i="8"/>
  <c r="Z51" i="8"/>
  <c r="L53" i="8"/>
  <c r="BF63" i="8"/>
  <c r="Y81" i="8"/>
  <c r="AI53" i="8"/>
  <c r="BH69" i="8"/>
  <c r="L82" i="8"/>
  <c r="U60" i="8"/>
  <c r="AM78" i="8"/>
  <c r="AM82" i="8"/>
  <c r="BH61" i="8"/>
  <c r="BH74" i="8"/>
  <c r="M81" i="8"/>
  <c r="AE65" i="8"/>
  <c r="AU54" i="8"/>
  <c r="J78" i="8"/>
  <c r="AR63" i="8"/>
  <c r="BG73" i="8"/>
  <c r="N54" i="8"/>
  <c r="BK86" i="5"/>
  <c r="AL78" i="8"/>
  <c r="N80" i="8"/>
  <c r="C47" i="8"/>
  <c r="AJ69" i="8"/>
  <c r="Y75" i="8"/>
  <c r="Z66" i="8"/>
  <c r="AU48" i="8"/>
  <c r="U79" i="8"/>
  <c r="BK79" i="5"/>
  <c r="BL79" i="5"/>
  <c r="AD75" i="8"/>
  <c r="AP80" i="8"/>
  <c r="BD82" i="8"/>
  <c r="AC42" i="8"/>
  <c r="AE75" i="8"/>
  <c r="AF73" i="8"/>
  <c r="AZ48" i="8"/>
  <c r="BB63" i="8"/>
  <c r="AA82" i="8"/>
  <c r="C71" i="8"/>
  <c r="L61" i="8"/>
  <c r="Z68" i="8"/>
  <c r="AP64" i="8"/>
  <c r="AU51" i="8"/>
  <c r="AN80" i="8"/>
  <c r="M75" i="8"/>
  <c r="D60" i="8"/>
  <c r="BK54" i="5"/>
  <c r="BL54" i="5"/>
  <c r="AL65" i="8"/>
  <c r="BB49" i="8"/>
  <c r="H66" i="8"/>
  <c r="U72" i="8"/>
  <c r="Z82" i="8"/>
  <c r="BG64" i="8"/>
  <c r="BH46" i="8"/>
  <c r="AI62" i="8"/>
  <c r="BF81" i="8"/>
  <c r="E69" i="8"/>
  <c r="X78" i="8"/>
  <c r="H72" i="8"/>
  <c r="AN41" i="8"/>
  <c r="BG61" i="8"/>
  <c r="AR50" i="8"/>
  <c r="Z56" i="8"/>
  <c r="BB74" i="8"/>
  <c r="AM73" i="8"/>
  <c r="O83" i="8"/>
  <c r="F54" i="8"/>
  <c r="BC63" i="8"/>
  <c r="AK40" i="8"/>
  <c r="R71" i="8"/>
  <c r="D75" i="8"/>
  <c r="U77" i="8"/>
  <c r="BA76" i="8"/>
  <c r="AZ80" i="8"/>
  <c r="AP69" i="8"/>
  <c r="AD53" i="8"/>
  <c r="AF76" i="8"/>
  <c r="BB61" i="8"/>
  <c r="BA68" i="8"/>
  <c r="AF79" i="8"/>
  <c r="BD63" i="8"/>
  <c r="AP48" i="8"/>
  <c r="Z45" i="8"/>
  <c r="BB68" i="8"/>
  <c r="E55" i="8"/>
  <c r="Z77" i="8"/>
  <c r="Z60" i="8"/>
  <c r="AI60" i="8"/>
  <c r="AE82" i="8"/>
  <c r="AZ76" i="8"/>
  <c r="AU68" i="8"/>
  <c r="J68" i="8"/>
  <c r="V56" i="8"/>
  <c r="AD77" i="8"/>
  <c r="AL64" i="8"/>
  <c r="AT72" i="8"/>
  <c r="O65" i="8"/>
  <c r="AU53" i="8"/>
  <c r="Y68" i="8"/>
  <c r="AC80" i="8"/>
  <c r="BD77" i="8"/>
  <c r="AE79" i="8"/>
  <c r="AF46" i="8"/>
  <c r="AP70" i="8"/>
  <c r="AH68" i="8"/>
  <c r="W49" i="8"/>
  <c r="N58" i="8"/>
  <c r="C67" i="8"/>
  <c r="O79" i="8"/>
  <c r="AY66" i="8"/>
  <c r="C55" i="8"/>
  <c r="E75" i="8"/>
  <c r="AJ82" i="8"/>
  <c r="AR47" i="8"/>
  <c r="AT74" i="8"/>
  <c r="AM68" i="8"/>
  <c r="Y74" i="8"/>
  <c r="AH65" i="8"/>
  <c r="AP52" i="8"/>
  <c r="BK47" i="5"/>
  <c r="AH69" i="8"/>
  <c r="BK77" i="5"/>
  <c r="BL77" i="5"/>
  <c r="F50" i="8"/>
  <c r="AI61" i="8"/>
  <c r="AE83" i="8"/>
  <c r="M67" i="8"/>
  <c r="BG55" i="8"/>
  <c r="AI68" i="8"/>
  <c r="Y82" i="8"/>
  <c r="R75" i="8"/>
  <c r="J55" i="8"/>
  <c r="AZ50" i="8"/>
  <c r="R73" i="8"/>
  <c r="L63" i="8"/>
  <c r="AT81" i="8"/>
  <c r="AK61" i="8"/>
  <c r="BG76" i="8"/>
  <c r="F72" i="8"/>
  <c r="O53" i="8"/>
  <c r="X52" i="8"/>
  <c r="D73" i="8"/>
  <c r="Y62" i="8"/>
  <c r="BB83" i="8"/>
  <c r="BF76" i="8"/>
  <c r="C48" i="8"/>
  <c r="BH79" i="8"/>
  <c r="H54" i="8"/>
  <c r="AC47" i="8"/>
  <c r="AM74" i="8"/>
  <c r="AI47" i="8"/>
  <c r="L76" i="8"/>
  <c r="AU75" i="8"/>
  <c r="AY74" i="8"/>
  <c r="AD54" i="8"/>
  <c r="AK77" i="8"/>
  <c r="AT62" i="8"/>
  <c r="AE51" i="8"/>
  <c r="AD76" i="8"/>
  <c r="AL82" i="8"/>
  <c r="E45" i="8"/>
  <c r="AA77" i="8"/>
  <c r="AM70" i="8"/>
  <c r="U54" i="8"/>
  <c r="AM72" i="8"/>
  <c r="BH81" i="8"/>
  <c r="H76" i="8"/>
  <c r="O68" i="8"/>
  <c r="AD67" i="8"/>
  <c r="AY55" i="8"/>
  <c r="AE72" i="8"/>
  <c r="AP82" i="8"/>
  <c r="H67" i="8"/>
  <c r="AW58" i="8"/>
  <c r="X69" i="8"/>
  <c r="BC55" i="8"/>
  <c r="H65" i="8"/>
  <c r="AP79" i="8"/>
  <c r="W71" i="8"/>
  <c r="F75" i="8"/>
  <c r="AV54" i="8"/>
  <c r="BG74" i="8"/>
  <c r="AL69" i="8"/>
  <c r="BA53" i="8"/>
  <c r="AL37" i="8"/>
  <c r="AH77" i="8"/>
  <c r="BK81" i="5"/>
  <c r="BL81" i="5"/>
  <c r="BG78" i="8"/>
  <c r="AH80" i="8"/>
  <c r="BF69" i="8"/>
  <c r="C75" i="8"/>
  <c r="AN76" i="8"/>
  <c r="M52" i="8"/>
  <c r="AL77" i="8"/>
  <c r="AT76" i="8"/>
  <c r="BH64" i="8"/>
  <c r="AD65" i="8"/>
  <c r="AV77" i="8"/>
  <c r="AS81" i="8"/>
  <c r="AI74" i="8"/>
  <c r="W54" i="8"/>
  <c r="X61" i="8"/>
  <c r="D50" i="8"/>
  <c r="AF82" i="8"/>
  <c r="AU76" i="8"/>
  <c r="Z71" i="8"/>
  <c r="E79" i="8"/>
  <c r="AY63" i="8"/>
  <c r="AN54" i="8"/>
  <c r="BB82" i="8"/>
  <c r="N75" i="8"/>
  <c r="AK66" i="8"/>
  <c r="AF66" i="8"/>
  <c r="AT48" i="8"/>
  <c r="AE70" i="8"/>
  <c r="AE78" i="8"/>
  <c r="N53" i="8"/>
  <c r="V70" i="8"/>
  <c r="BB80" i="8"/>
  <c r="AY60" i="8"/>
  <c r="D77" i="8"/>
  <c r="AD52" i="8"/>
  <c r="BB62" i="8"/>
  <c r="H80" i="8"/>
  <c r="AK80" i="8"/>
  <c r="AE80" i="8"/>
  <c r="H60" i="8"/>
  <c r="O54" i="8"/>
  <c r="AN71" i="8"/>
  <c r="H71" i="8"/>
  <c r="BC59" i="8"/>
  <c r="W44" i="8"/>
  <c r="AV59" i="8"/>
  <c r="AV75" i="8"/>
  <c r="BC81" i="8"/>
  <c r="AL71" i="8"/>
  <c r="Y56" i="8"/>
  <c r="X79" i="8"/>
  <c r="BC76" i="8"/>
  <c r="AL81" i="8"/>
  <c r="U64" i="8"/>
  <c r="AI48" i="8"/>
  <c r="AL74" i="8"/>
  <c r="V82" i="8"/>
  <c r="L50" i="8"/>
  <c r="BA60" i="8"/>
  <c r="U40" i="8"/>
  <c r="L81" i="8"/>
  <c r="BB78" i="8"/>
  <c r="J73" i="8"/>
  <c r="BE80" i="8"/>
  <c r="AE67" i="8"/>
  <c r="AR69" i="8"/>
  <c r="AU66" i="8"/>
  <c r="BG68" i="8"/>
  <c r="N56" i="8"/>
  <c r="AM71" i="8"/>
  <c r="AS57" i="8"/>
  <c r="AZ55" i="8"/>
  <c r="AU82" i="8"/>
  <c r="R69" i="8"/>
  <c r="BB56" i="8"/>
  <c r="AP74" i="8"/>
  <c r="BA64" i="8"/>
  <c r="BB76" i="8"/>
  <c r="AP66" i="8"/>
  <c r="AA55" i="8"/>
  <c r="AZ67" i="8"/>
  <c r="BH75" i="8"/>
  <c r="BF64" i="8"/>
  <c r="AP51" i="8"/>
  <c r="N59" i="8"/>
  <c r="BH70" i="8"/>
  <c r="W59" i="8"/>
  <c r="E80" i="8"/>
  <c r="Z70" i="8"/>
  <c r="X76" i="8"/>
  <c r="BK51" i="5"/>
  <c r="BL51" i="5"/>
  <c r="AI63" i="8"/>
  <c r="W63" i="8"/>
  <c r="AN50" i="8"/>
  <c r="BD55" i="8"/>
  <c r="BG62" i="8"/>
  <c r="Y65" i="8"/>
  <c r="U50" i="8"/>
  <c r="AI78" i="8"/>
  <c r="AV82" i="8"/>
  <c r="AL62" i="8"/>
  <c r="M82" i="8"/>
  <c r="U69" i="8"/>
  <c r="AR78" i="8"/>
  <c r="BD41" i="8"/>
  <c r="N62" i="8"/>
  <c r="BH50" i="8"/>
  <c r="AF43" i="8"/>
  <c r="AK79" i="8"/>
  <c r="AV79" i="8"/>
  <c r="AA46" i="8"/>
  <c r="H82" i="8"/>
  <c r="BD54" i="8"/>
  <c r="J67" i="8"/>
  <c r="AS42" i="8"/>
  <c r="BC50" i="8"/>
  <c r="BF58" i="8"/>
  <c r="AM81" i="8"/>
  <c r="X54" i="8"/>
  <c r="AK60" i="8"/>
  <c r="AT82" i="8"/>
  <c r="AR75" i="8"/>
  <c r="AD48" i="8"/>
  <c r="AU77" i="8"/>
  <c r="BD79" i="8"/>
  <c r="F67" i="8"/>
  <c r="AS82" i="8"/>
  <c r="AI44" i="8"/>
  <c r="W74" i="8"/>
  <c r="AY76" i="8"/>
  <c r="AL75" i="8"/>
  <c r="L57" i="8"/>
  <c r="U45" i="8"/>
  <c r="AT77" i="8"/>
  <c r="BB64" i="8"/>
  <c r="AI65" i="8"/>
  <c r="AH54" i="8"/>
  <c r="AT68" i="8"/>
  <c r="AY79" i="8"/>
  <c r="AV46" i="8"/>
  <c r="L69" i="8"/>
  <c r="BF70" i="8"/>
  <c r="BH73" i="8"/>
  <c r="AM83" i="8"/>
  <c r="Z47" i="8"/>
  <c r="AD83" i="8"/>
  <c r="F70" i="8"/>
  <c r="AM69" i="8"/>
  <c r="H52" i="8"/>
  <c r="AL55" i="8"/>
  <c r="BK80" i="5"/>
  <c r="BL80" i="5"/>
  <c r="J64" i="8"/>
  <c r="AU83" i="8"/>
  <c r="BC70" i="8"/>
  <c r="U81" i="8"/>
  <c r="BF82" i="8"/>
  <c r="BD65" i="8"/>
  <c r="W67" i="8"/>
  <c r="AH73" i="8"/>
  <c r="BD67" i="8"/>
  <c r="AV60" i="8"/>
  <c r="E72" i="8"/>
  <c r="F82" i="8"/>
  <c r="AR46" i="8"/>
  <c r="BD61" i="8"/>
  <c r="AP81" i="8"/>
  <c r="BK83" i="5"/>
  <c r="BL83" i="5"/>
  <c r="AM49" i="8"/>
  <c r="AT58" i="8"/>
  <c r="X41" i="8"/>
  <c r="AI77" i="8"/>
  <c r="AV78" i="8"/>
  <c r="J70" i="8"/>
  <c r="BF80" i="8"/>
  <c r="AS45" i="8"/>
  <c r="AM50" i="8"/>
  <c r="AM80" i="8"/>
  <c r="AI69" i="8"/>
  <c r="AP83" i="8"/>
  <c r="AA56" i="8"/>
  <c r="U74" i="8"/>
  <c r="BF62" i="8"/>
  <c r="X80" i="8"/>
  <c r="W75" i="8"/>
  <c r="X60" i="8"/>
  <c r="AD47" i="8"/>
  <c r="AE54" i="8"/>
  <c r="AI83" i="8"/>
  <c r="AE76" i="8"/>
  <c r="AE68" i="8"/>
  <c r="AL59" i="8"/>
  <c r="F56" i="8"/>
  <c r="N77" i="8"/>
  <c r="V64" i="8"/>
  <c r="Z72" i="8"/>
  <c r="AK64" i="8"/>
  <c r="AE53" i="8"/>
  <c r="E68" i="8"/>
  <c r="AH71" i="8"/>
  <c r="W81" i="8"/>
  <c r="W69" i="8"/>
  <c r="L46" i="8"/>
  <c r="AI76" i="8"/>
  <c r="BB72" i="8"/>
  <c r="BC80" i="8"/>
  <c r="V63" i="8"/>
  <c r="H78" i="8"/>
  <c r="AV47" i="8"/>
  <c r="AH39" i="8"/>
  <c r="BG77" i="8"/>
  <c r="Z46" i="8"/>
  <c r="AS67" i="8"/>
  <c r="AS75" i="8"/>
  <c r="AR57" i="8"/>
  <c r="AM51" i="8"/>
  <c r="BH80" i="8"/>
  <c r="BF77" i="8"/>
  <c r="AL49" i="8"/>
  <c r="C78" i="8"/>
  <c r="E82" i="8"/>
  <c r="BC54" i="8"/>
  <c r="AU72" i="8"/>
  <c r="X67" i="8"/>
  <c r="AV48" i="8"/>
  <c r="AR81" i="8"/>
  <c r="BH67" i="8"/>
  <c r="BK69" i="5"/>
  <c r="BL69" i="5"/>
  <c r="AK70" i="8"/>
  <c r="AR67" i="8"/>
  <c r="AM65" i="8"/>
  <c r="AR71" i="8"/>
  <c r="J72" i="8"/>
  <c r="BF55" i="8"/>
  <c r="H55" i="8"/>
  <c r="AT52" i="8"/>
  <c r="AK45" i="8"/>
  <c r="AS71" i="8"/>
  <c r="AK69" i="8"/>
  <c r="C79" i="8"/>
  <c r="Z50" i="8"/>
  <c r="AA42" i="8"/>
  <c r="W72" i="8"/>
  <c r="AE71" i="8"/>
  <c r="BC44" i="8"/>
  <c r="L72" i="8"/>
  <c r="BA82" i="8"/>
  <c r="L70" i="8"/>
  <c r="E54" i="8"/>
  <c r="BF71" i="8"/>
  <c r="AF77" i="8"/>
  <c r="V81" i="8"/>
  <c r="H61" i="8"/>
  <c r="AD79" i="8"/>
  <c r="L64" i="8"/>
  <c r="N76" i="8"/>
  <c r="L73" i="8"/>
  <c r="BD74" i="8"/>
  <c r="BA58" i="8"/>
  <c r="AK72" i="8"/>
  <c r="BB65" i="8"/>
  <c r="L65" i="8"/>
  <c r="AL80" i="8"/>
  <c r="BA80" i="8"/>
  <c r="AL70" i="8"/>
  <c r="C60" i="8"/>
  <c r="BG53" i="8"/>
  <c r="AS80" i="8"/>
  <c r="U82" i="8"/>
  <c r="BG46" i="8"/>
  <c r="J82" i="8"/>
  <c r="BG79" i="8"/>
  <c r="L80" i="8"/>
  <c r="AS69" i="8"/>
  <c r="AF59" i="8"/>
  <c r="AT75" i="8"/>
  <c r="J76" i="8"/>
  <c r="C76" i="8"/>
  <c r="BK75" i="5"/>
  <c r="BL75" i="5"/>
  <c r="J81" i="8"/>
  <c r="N79" i="8"/>
  <c r="N81" i="8"/>
  <c r="AI58" i="8"/>
  <c r="BH47" i="8"/>
  <c r="AU70" i="8"/>
  <c r="BK74" i="5"/>
  <c r="BL74" i="5"/>
  <c r="AM63" i="8"/>
  <c r="AL76" i="8"/>
  <c r="F55" i="8"/>
  <c r="BK85" i="5"/>
  <c r="BL85" i="5"/>
  <c r="W83" i="8"/>
  <c r="L52" i="8"/>
  <c r="N82" i="8"/>
  <c r="AA71" i="8"/>
  <c r="AA47" i="8"/>
  <c r="H75" i="8"/>
  <c r="AD69" i="8"/>
  <c r="BA67" i="8"/>
  <c r="AD63" i="8"/>
  <c r="AK78" i="8"/>
  <c r="X70" i="8"/>
  <c r="AI66" i="8"/>
  <c r="L58" i="8"/>
  <c r="AF72" i="8"/>
  <c r="AD70" i="8"/>
  <c r="AF74" i="8"/>
  <c r="BF65" i="8"/>
  <c r="BK58" i="5"/>
  <c r="BB52" i="8"/>
  <c r="AM53" i="8"/>
  <c r="P19" i="8"/>
  <c r="U37" i="8"/>
  <c r="AE66" i="8"/>
  <c r="AV67" i="8"/>
  <c r="BK82" i="5"/>
  <c r="BL82" i="5"/>
  <c r="AU52" i="8"/>
  <c r="AR52" i="8"/>
  <c r="W46" i="8"/>
  <c r="AI80" i="8"/>
  <c r="U66" i="8"/>
  <c r="X45" i="8"/>
  <c r="AI72" i="8"/>
  <c r="AD82" i="8"/>
  <c r="AM79" i="8"/>
  <c r="V73" i="8"/>
  <c r="AA65" i="8"/>
  <c r="AI73" i="8"/>
  <c r="BA77" i="8"/>
  <c r="F78" i="8"/>
  <c r="AI67" i="8"/>
  <c r="BF73" i="8"/>
  <c r="BH77" i="8"/>
  <c r="AA67" i="8"/>
  <c r="BA62" i="8"/>
  <c r="C80" i="8"/>
  <c r="H68" i="8"/>
  <c r="AE49" i="8"/>
  <c r="C77" i="8"/>
  <c r="AE58" i="8"/>
  <c r="AK74" i="8"/>
  <c r="AE64" i="8"/>
  <c r="V61" i="8"/>
  <c r="AA58" i="8"/>
  <c r="AM32" i="8"/>
  <c r="C44" i="8"/>
  <c r="AH47" i="8"/>
  <c r="AV80" i="8"/>
  <c r="N63" i="8"/>
  <c r="AM57" i="8"/>
  <c r="AT83" i="8"/>
  <c r="AA52" i="8"/>
  <c r="AV68" i="8"/>
  <c r="AM61" i="8"/>
  <c r="BA56" i="8"/>
  <c r="L79" i="8"/>
  <c r="BG70" i="8"/>
  <c r="AR82" i="8"/>
  <c r="AH67" i="8"/>
  <c r="AV53" i="8"/>
  <c r="AD73" i="8"/>
  <c r="BF45" i="8"/>
  <c r="BK84" i="5"/>
  <c r="BL84" i="5"/>
  <c r="V69" i="8"/>
  <c r="AV49" i="8"/>
  <c r="BF59" i="8"/>
  <c r="V24" i="8"/>
  <c r="BH65" i="8"/>
  <c r="AE50" i="8"/>
  <c r="L78" i="8"/>
  <c r="AA78" i="8"/>
  <c r="BC67" i="8"/>
  <c r="AF57" i="8"/>
  <c r="F51" i="8"/>
  <c r="AA81" i="8"/>
  <c r="AT78" i="8"/>
  <c r="C70" i="8"/>
  <c r="V50" i="8"/>
  <c r="AD68" i="8"/>
  <c r="BK46" i="5"/>
  <c r="U70" i="8"/>
  <c r="BK61" i="5"/>
  <c r="AG19" i="8"/>
  <c r="AT57" i="8"/>
  <c r="BB71" i="8"/>
  <c r="U73" i="8"/>
  <c r="BF75" i="8"/>
  <c r="BH76" i="8"/>
  <c r="AT79" i="8"/>
  <c r="AT73" i="8"/>
  <c r="AT56" i="8"/>
  <c r="U76" i="8"/>
  <c r="AV66" i="8"/>
  <c r="U59" i="8"/>
  <c r="BH41" i="8"/>
  <c r="BK65" i="5"/>
  <c r="BL65" i="5"/>
  <c r="AX22" i="8"/>
  <c r="AS40" i="8"/>
  <c r="AA36" i="8"/>
  <c r="AF64" i="8"/>
  <c r="BF79" i="8"/>
  <c r="BA66" i="8"/>
  <c r="BA73" i="8"/>
  <c r="V74" i="8"/>
  <c r="BA51" i="8"/>
  <c r="AS76" i="8"/>
  <c r="AE52" i="8"/>
  <c r="AV57" i="8"/>
  <c r="BA49" i="8"/>
  <c r="L71" i="8"/>
  <c r="BH66" i="8"/>
  <c r="AV65" i="8"/>
  <c r="AD71" i="8"/>
  <c r="U53" i="8"/>
  <c r="BK52" i="5"/>
  <c r="BL52" i="5"/>
  <c r="AS74" i="8"/>
  <c r="AS73" i="8"/>
  <c r="C59" i="8"/>
  <c r="AV72" i="8"/>
  <c r="AV76" i="8"/>
  <c r="AD80" i="8"/>
  <c r="L75" i="8"/>
  <c r="BA70" i="8"/>
  <c r="AM42" i="8"/>
  <c r="L37" i="8"/>
  <c r="AM27" i="8"/>
  <c r="U68" i="8"/>
  <c r="AR41" i="8"/>
  <c r="C74" i="8"/>
  <c r="N74" i="8"/>
  <c r="L66" i="8"/>
  <c r="AM60" i="8"/>
  <c r="AM77" i="8"/>
  <c r="AS79" i="8"/>
  <c r="BK38" i="5"/>
  <c r="T21" i="8"/>
  <c r="AM48" i="8"/>
  <c r="C22" i="8"/>
  <c r="AE30" i="8"/>
  <c r="BF68" i="8"/>
  <c r="AA66" i="8"/>
  <c r="AS53" i="8"/>
  <c r="AE77" i="8"/>
  <c r="U83" i="8"/>
  <c r="BF78" i="8"/>
  <c r="AV70" i="8"/>
  <c r="BK67" i="5"/>
  <c r="BL67" i="5"/>
  <c r="N69" i="8"/>
  <c r="C82" i="8"/>
  <c r="U62" i="8"/>
  <c r="BK50" i="5"/>
  <c r="V75" i="8"/>
  <c r="AS72" i="8"/>
  <c r="AT66" i="8"/>
  <c r="AR74" i="8"/>
  <c r="BF74" i="8"/>
  <c r="BF56" i="8"/>
  <c r="L77" i="8"/>
  <c r="AA76" i="8"/>
  <c r="BA65" i="8"/>
  <c r="C63" i="8"/>
  <c r="BA81" i="8"/>
  <c r="BK68" i="5"/>
  <c r="BL68" i="5"/>
  <c r="AE59" i="8"/>
  <c r="AA69" i="8"/>
  <c r="AR77" i="8"/>
  <c r="N67" i="8"/>
  <c r="N64" i="8"/>
  <c r="BF52" i="8"/>
  <c r="AM75" i="8"/>
  <c r="BA63" i="8"/>
  <c r="C81" i="8"/>
  <c r="BH71" i="8"/>
  <c r="BK59" i="5"/>
  <c r="BL59" i="5"/>
  <c r="BA44" i="8"/>
  <c r="AR79" i="8"/>
  <c r="L51" i="8"/>
  <c r="N78" i="8"/>
  <c r="L74" i="8"/>
  <c r="AM37" i="8"/>
  <c r="N70" i="8"/>
  <c r="U75" i="8"/>
  <c r="N48" i="8"/>
  <c r="U49" i="8"/>
  <c r="N71" i="8"/>
  <c r="BK63" i="5"/>
  <c r="BL63" i="5"/>
  <c r="BM63" i="5" s="1"/>
  <c r="BN63" i="5" s="1"/>
  <c r="AM44" i="8"/>
  <c r="L27" i="8"/>
  <c r="BF61" i="8"/>
  <c r="N73" i="8"/>
  <c r="BK89" i="5"/>
  <c r="AV63" i="8"/>
  <c r="BH83" i="8"/>
  <c r="BL92" i="5"/>
  <c r="AV74" i="8"/>
  <c r="N68" i="8"/>
  <c r="AM76" i="8"/>
  <c r="BH78" i="8"/>
  <c r="BH82" i="8"/>
  <c r="BH58" i="8"/>
  <c r="BK57" i="5"/>
  <c r="BL57" i="5"/>
  <c r="BM57" i="5" s="1"/>
  <c r="BN57" i="5" s="1"/>
  <c r="BO57" i="5" s="1"/>
  <c r="BH57" i="8"/>
  <c r="U57" i="8"/>
  <c r="AM36" i="8"/>
  <c r="BA22" i="8"/>
  <c r="BH60" i="8"/>
  <c r="BK62" i="5"/>
  <c r="BL62" i="5"/>
  <c r="BM62" i="5" s="1"/>
  <c r="BN62" i="5" s="1"/>
  <c r="BI18" i="8"/>
  <c r="BH31" i="8"/>
  <c r="AT20" i="8"/>
  <c r="BA21" i="8"/>
  <c r="BK39" i="5"/>
  <c r="M22" i="8"/>
  <c r="Z18" i="8"/>
  <c r="AM66" i="8"/>
  <c r="U78" i="8"/>
  <c r="P3" i="8"/>
  <c r="P85" i="8" s="1"/>
  <c r="BK37" i="5"/>
  <c r="BL37" i="5"/>
  <c r="BM37" i="5" s="1"/>
  <c r="BN37" i="5" s="1"/>
  <c r="N41" i="8"/>
  <c r="AP22" i="8"/>
  <c r="BK40" i="5"/>
  <c r="BL40" i="5"/>
  <c r="BM40" i="5" s="1"/>
  <c r="BN40" i="5" s="1"/>
  <c r="AM25" i="8"/>
  <c r="AP19" i="8"/>
  <c r="U65" i="8"/>
  <c r="Q3" i="8"/>
  <c r="Q85" i="8" s="1"/>
  <c r="BH49" i="8"/>
  <c r="S19" i="8"/>
  <c r="BH33" i="8"/>
  <c r="N29" i="8"/>
  <c r="AK12" i="8"/>
  <c r="BK33" i="5"/>
  <c r="BL33" i="5"/>
  <c r="AI19" i="8"/>
  <c r="U47" i="8"/>
  <c r="U25" i="8"/>
  <c r="AM40" i="8"/>
  <c r="BK72" i="5"/>
  <c r="BL72" i="5"/>
  <c r="BM72" i="5" s="1"/>
  <c r="BN72" i="5" s="1"/>
  <c r="BK45" i="5"/>
  <c r="BL45" i="5"/>
  <c r="BA9" i="8"/>
  <c r="AT19" i="8"/>
  <c r="BK44" i="5"/>
  <c r="AI9" i="8"/>
  <c r="N72" i="8"/>
  <c r="U36" i="8"/>
  <c r="BK60" i="5"/>
  <c r="BL60" i="5"/>
  <c r="U42" i="8"/>
  <c r="T22" i="8"/>
  <c r="BI20" i="8"/>
  <c r="BI22" i="8"/>
  <c r="N45" i="8"/>
  <c r="H22" i="8"/>
  <c r="U30" i="8"/>
  <c r="BE21" i="8"/>
  <c r="BK30" i="5"/>
  <c r="BL30" i="5"/>
  <c r="BM30" i="5" s="1"/>
  <c r="BN30" i="5" s="1"/>
  <c r="BK73" i="5"/>
  <c r="BL73" i="5"/>
  <c r="BK88" i="5"/>
  <c r="BL88" i="5"/>
  <c r="BM88" i="5" s="1"/>
  <c r="BN88" i="5" s="1"/>
  <c r="BO88" i="5" s="1"/>
  <c r="BK36" i="5"/>
  <c r="BL36" i="5"/>
  <c r="BM36" i="5" s="1"/>
  <c r="BN36" i="5" s="1"/>
  <c r="BO36" i="5" s="1"/>
  <c r="N32" i="8"/>
  <c r="BE22" i="8"/>
  <c r="N38" i="8"/>
  <c r="BE19" i="8"/>
  <c r="BK78" i="5"/>
  <c r="BL78" i="5"/>
  <c r="BM78" i="5" s="1"/>
  <c r="BN78" i="5" s="1"/>
  <c r="N52" i="8"/>
  <c r="BK35" i="5"/>
  <c r="N61" i="8"/>
  <c r="N49" i="8"/>
  <c r="N43" i="8"/>
  <c r="N24" i="8"/>
  <c r="BK56" i="5"/>
  <c r="BL56" i="5"/>
  <c r="BM56" i="5" s="1"/>
  <c r="BN56" i="5" s="1"/>
  <c r="BO56" i="5" s="1"/>
  <c r="Z22" i="8"/>
  <c r="M20" i="8"/>
  <c r="BK55" i="5"/>
  <c r="BL55" i="5"/>
  <c r="BM55" i="5" s="1"/>
  <c r="BN55" i="5" s="1"/>
  <c r="M17" i="8"/>
  <c r="N35" i="8"/>
  <c r="BI16" i="8"/>
  <c r="BK48" i="5"/>
  <c r="BL48" i="5"/>
  <c r="Z21" i="8"/>
  <c r="AI3" i="8"/>
  <c r="AI85" i="8" s="1"/>
  <c r="AQ3" i="8"/>
  <c r="AQ85" i="8" s="1"/>
  <c r="AH3" i="8"/>
  <c r="AH85" i="8" s="1"/>
  <c r="BE15" i="8"/>
  <c r="AP13" i="8"/>
  <c r="AP17" i="8"/>
  <c r="S3" i="8"/>
  <c r="S85" i="8" s="1"/>
  <c r="AG3" i="8"/>
  <c r="AG85" i="8" s="1"/>
  <c r="AS3" i="8"/>
  <c r="AS85" i="8" s="1"/>
  <c r="R3" i="8"/>
  <c r="R85" i="8" s="1"/>
  <c r="K3" i="8"/>
  <c r="K85" i="8" s="1"/>
  <c r="AA3" i="8"/>
  <c r="AA85" i="8" s="1"/>
  <c r="BB3" i="8"/>
  <c r="BB85" i="8" s="1"/>
  <c r="G3" i="8"/>
  <c r="G85" i="8" s="1"/>
  <c r="AR3" i="8"/>
  <c r="AR85" i="8" s="1"/>
  <c r="O3" i="8"/>
  <c r="O85" i="8" s="1"/>
  <c r="BK41" i="5"/>
  <c r="BD3" i="8"/>
  <c r="BD85" i="8" s="1"/>
  <c r="U3" i="8"/>
  <c r="U85" i="8" s="1"/>
  <c r="AP3" i="8"/>
  <c r="AP85" i="8" s="1"/>
  <c r="H3" i="8"/>
  <c r="H85" i="8" s="1"/>
  <c r="AY3" i="8"/>
  <c r="AY85" i="8" s="1"/>
  <c r="T3" i="8"/>
  <c r="T85" i="8" s="1"/>
  <c r="AW3" i="8"/>
  <c r="AW85" i="8" s="1"/>
  <c r="F3" i="8"/>
  <c r="F85" i="8" s="1"/>
  <c r="M3" i="8"/>
  <c r="M85" i="8" s="1"/>
  <c r="I3" i="8"/>
  <c r="I85" i="8" s="1"/>
  <c r="N3" i="8"/>
  <c r="N85" i="8" s="1"/>
  <c r="BC3" i="8"/>
  <c r="BC85" i="8" s="1"/>
  <c r="V3" i="8"/>
  <c r="V85" i="8" s="1"/>
  <c r="AF3" i="8"/>
  <c r="AF85" i="8" s="1"/>
  <c r="BF3" i="8"/>
  <c r="BF85" i="8" s="1"/>
  <c r="AK3" i="8"/>
  <c r="AK85" i="8" s="1"/>
  <c r="AB3" i="8"/>
  <c r="AB85" i="8" s="1"/>
  <c r="AJ3" i="8"/>
  <c r="AJ85" i="8" s="1"/>
  <c r="AO3" i="8"/>
  <c r="AO85" i="8" s="1"/>
  <c r="J3" i="8"/>
  <c r="J85" i="8" s="1"/>
  <c r="Z3" i="8"/>
  <c r="Z85" i="8" s="1"/>
  <c r="AN3" i="8"/>
  <c r="AN85" i="8" s="1"/>
  <c r="BK71" i="5"/>
  <c r="BL71" i="5"/>
  <c r="BM71" i="5" s="1"/>
  <c r="BN71" i="5" s="1"/>
  <c r="X3" i="8"/>
  <c r="X85" i="8" s="1"/>
  <c r="AM3" i="8"/>
  <c r="AM85" i="8" s="1"/>
  <c r="BA3" i="8"/>
  <c r="BA85" i="8" s="1"/>
  <c r="AU3" i="8"/>
  <c r="AU85" i="8" s="1"/>
  <c r="W3" i="8"/>
  <c r="W85" i="8" s="1"/>
  <c r="BH3" i="8"/>
  <c r="BH85" i="8" s="1"/>
  <c r="L3" i="8"/>
  <c r="L85" i="8" s="1"/>
  <c r="AT3" i="8"/>
  <c r="AT85" i="8" s="1"/>
  <c r="Y3" i="8"/>
  <c r="Y85" i="8" s="1"/>
  <c r="AD3" i="8"/>
  <c r="AD85" i="8" s="1"/>
  <c r="D3" i="8"/>
  <c r="D85" i="8" s="1"/>
  <c r="E3" i="8"/>
  <c r="E85" i="8" s="1"/>
  <c r="AC3" i="8"/>
  <c r="AC85" i="8" s="1"/>
  <c r="AL3" i="8"/>
  <c r="AL85" i="8" s="1"/>
  <c r="AZ3" i="8"/>
  <c r="AZ85" i="8" s="1"/>
  <c r="AV3" i="8"/>
  <c r="AV85" i="8" s="1"/>
  <c r="BI3" i="8"/>
  <c r="BI85" i="8" s="1"/>
  <c r="BG3" i="8"/>
  <c r="BG85" i="8" s="1"/>
  <c r="BE3" i="8"/>
  <c r="BE85" i="8" s="1"/>
  <c r="AX3" i="8"/>
  <c r="AX85" i="8" s="1"/>
  <c r="AE3" i="8"/>
  <c r="AE85" i="8" s="1"/>
  <c r="BI29" i="8"/>
  <c r="BI80" i="8"/>
  <c r="AX37" i="8"/>
  <c r="AX32" i="8"/>
  <c r="AX50" i="8"/>
  <c r="AX48" i="8"/>
  <c r="AX43" i="8"/>
  <c r="AX26" i="8"/>
  <c r="AX35" i="8"/>
  <c r="AX71" i="8"/>
  <c r="AX78" i="8"/>
  <c r="AX59" i="8"/>
  <c r="AX60" i="8"/>
  <c r="AX44" i="8"/>
  <c r="AX58" i="8"/>
  <c r="AX77" i="8"/>
  <c r="AX39" i="8"/>
  <c r="AX64" i="8"/>
  <c r="AX54" i="8"/>
  <c r="AX75" i="8"/>
  <c r="AX68" i="8"/>
  <c r="AX46" i="8"/>
  <c r="AX53" i="8"/>
  <c r="AX36" i="8"/>
  <c r="AX49" i="8"/>
  <c r="AX76" i="8"/>
  <c r="AX52" i="8"/>
  <c r="AX51" i="8"/>
  <c r="AX74" i="8"/>
  <c r="AX57" i="8"/>
  <c r="AX69" i="8"/>
  <c r="AX79" i="8"/>
  <c r="AX83" i="8"/>
  <c r="AX66" i="8"/>
  <c r="AX41" i="8"/>
  <c r="AX29" i="8"/>
  <c r="AX65" i="8"/>
  <c r="AX25" i="8"/>
  <c r="AX42" i="8"/>
  <c r="AX34" i="8"/>
  <c r="AX80" i="8"/>
  <c r="AX72" i="8"/>
  <c r="AX73" i="8"/>
  <c r="AX81" i="8"/>
  <c r="AX47" i="8"/>
  <c r="AX40" i="8"/>
  <c r="AX24" i="8"/>
  <c r="AX82" i="8"/>
  <c r="BI44" i="8"/>
  <c r="O11" i="8"/>
  <c r="O21" i="8"/>
  <c r="O22" i="8"/>
  <c r="O16" i="8"/>
  <c r="O18" i="8"/>
  <c r="O4" i="8"/>
  <c r="O6" i="8"/>
  <c r="O5" i="8"/>
  <c r="O7" i="8"/>
  <c r="O10" i="8"/>
  <c r="O17" i="8"/>
  <c r="O14" i="8"/>
  <c r="O12" i="8"/>
  <c r="O8" i="8"/>
  <c r="O19" i="8"/>
  <c r="O13" i="8"/>
  <c r="O15" i="8"/>
  <c r="AW39" i="8"/>
  <c r="AO19" i="8"/>
  <c r="N44" i="8"/>
  <c r="M47" i="8"/>
  <c r="I50" i="8"/>
  <c r="N50" i="8"/>
  <c r="AM41" i="8"/>
  <c r="N25" i="8"/>
  <c r="AI54" i="8"/>
  <c r="AI56" i="8"/>
  <c r="AI59" i="8"/>
  <c r="AT16" i="8"/>
  <c r="AY28" i="8"/>
  <c r="AP24" i="8"/>
  <c r="AF55" i="8"/>
  <c r="P58" i="8"/>
  <c r="M62" i="8"/>
  <c r="AM62" i="8"/>
  <c r="AX17" i="8"/>
  <c r="AB42" i="8"/>
  <c r="AT25" i="8"/>
  <c r="N55" i="8"/>
  <c r="M57" i="8"/>
  <c r="R60" i="8"/>
  <c r="AS21" i="8"/>
  <c r="AK34" i="8"/>
  <c r="Y29" i="8"/>
  <c r="D62" i="8"/>
  <c r="N65" i="8"/>
  <c r="AL31" i="8"/>
  <c r="X55" i="8"/>
  <c r="AW22" i="8"/>
  <c r="H18" i="8"/>
  <c r="BB30" i="8"/>
  <c r="AA64" i="8"/>
  <c r="AL44" i="8"/>
  <c r="AA26" i="8"/>
  <c r="P41" i="8"/>
  <c r="W35" i="8"/>
  <c r="AO33" i="8"/>
  <c r="AK36" i="8"/>
  <c r="BA13" i="8"/>
  <c r="BF25" i="8"/>
  <c r="AX21" i="8"/>
  <c r="BG51" i="8"/>
  <c r="AK54" i="8"/>
  <c r="BG57" i="8"/>
  <c r="D31" i="8"/>
  <c r="N46" i="8"/>
  <c r="AE38" i="8"/>
  <c r="AW37" i="8"/>
  <c r="BF60" i="8"/>
  <c r="AQ65" i="8"/>
  <c r="BE42" i="8"/>
  <c r="AU43" i="8"/>
  <c r="O33" i="8"/>
  <c r="AP18" i="8"/>
  <c r="AI46" i="8"/>
  <c r="AE48" i="8"/>
  <c r="I51" i="8"/>
  <c r="AS31" i="8"/>
  <c r="M39" i="8"/>
  <c r="T38" i="8"/>
  <c r="AR61" i="8"/>
  <c r="R70" i="8"/>
  <c r="AB43" i="8"/>
  <c r="AW32" i="8"/>
  <c r="X24" i="8"/>
  <c r="BH42" i="8"/>
  <c r="E38" i="8"/>
  <c r="AA39" i="8"/>
  <c r="W42" i="8"/>
  <c r="Y38" i="8"/>
  <c r="AO61" i="8"/>
  <c r="D39" i="8"/>
  <c r="BA41" i="8"/>
  <c r="AP58" i="8"/>
  <c r="Y16" i="8"/>
  <c r="AL26" i="8"/>
  <c r="AG64" i="8"/>
  <c r="L10" i="8"/>
  <c r="BL35" i="5"/>
  <c r="BM35" i="5" s="1"/>
  <c r="AS66" i="8"/>
  <c r="BE64" i="8"/>
  <c r="L7" i="8"/>
  <c r="BE65" i="8"/>
  <c r="AT69" i="8"/>
  <c r="K12" i="8"/>
  <c r="J35" i="8"/>
  <c r="AS77" i="8"/>
  <c r="Y76" i="8"/>
  <c r="T12" i="8"/>
  <c r="BE28" i="8"/>
  <c r="P17" i="8"/>
  <c r="AD29" i="8"/>
  <c r="BL86" i="5"/>
  <c r="BM86" i="5" s="1"/>
  <c r="BG69" i="8"/>
  <c r="AG28" i="8"/>
  <c r="V27" i="8"/>
  <c r="Y10" i="8"/>
  <c r="Q8" i="8"/>
  <c r="BE73" i="8"/>
  <c r="D74" i="8"/>
  <c r="AT22" i="8"/>
  <c r="M37" i="8"/>
  <c r="AH63" i="8"/>
  <c r="AM12" i="8"/>
  <c r="N7" i="8"/>
  <c r="G69" i="8"/>
  <c r="BL50" i="5"/>
  <c r="BM50" i="5" s="1"/>
  <c r="BF10" i="8"/>
  <c r="J75" i="8"/>
  <c r="BF13" i="8"/>
  <c r="C34" i="8"/>
  <c r="AH72" i="8"/>
  <c r="H12" i="8"/>
  <c r="BF31" i="8"/>
  <c r="AI13" i="8"/>
  <c r="P74" i="8"/>
  <c r="X12" i="8"/>
  <c r="AB54" i="8"/>
  <c r="AK14" i="8"/>
  <c r="U91" i="4"/>
  <c r="X39" i="4"/>
  <c r="X33" i="8" s="1" a="1"/>
  <c r="AO13" i="4"/>
  <c r="AO6" i="8" s="1" a="1"/>
  <c r="Q45" i="4"/>
  <c r="Q39" i="8" s="1" a="1"/>
  <c r="J18" i="4"/>
  <c r="J11" i="8" s="1" a="1"/>
  <c r="AV39" i="4"/>
  <c r="AV33" i="8" s="1" a="1"/>
  <c r="BG37" i="4"/>
  <c r="BG31" i="8" s="1" a="1"/>
  <c r="AV17" i="4"/>
  <c r="AV10" i="8" s="1" a="1"/>
  <c r="AE18" i="4"/>
  <c r="AE11" i="8" s="1" a="1"/>
  <c r="M60" i="4"/>
  <c r="M54" i="8" s="1" a="1"/>
  <c r="AN53" i="4"/>
  <c r="AN47" i="8" s="1" a="1"/>
  <c r="AR20" i="4"/>
  <c r="AC10" i="4"/>
  <c r="AY15" i="4"/>
  <c r="U26" i="4"/>
  <c r="U19" i="8" s="1" a="1"/>
  <c r="H33" i="4"/>
  <c r="H27" i="8" s="1" a="1"/>
  <c r="P10" i="4"/>
  <c r="BC13" i="4"/>
  <c r="AB11" i="4"/>
  <c r="AR38" i="4"/>
  <c r="AR32" i="8" s="1" a="1"/>
  <c r="AR17" i="4"/>
  <c r="BE50" i="4"/>
  <c r="BE44" i="8" s="1" a="1"/>
  <c r="AY51" i="4"/>
  <c r="AY45" i="8" s="1" a="1"/>
  <c r="AU25" i="4"/>
  <c r="AY21" i="4"/>
  <c r="C15" i="4"/>
  <c r="C8" i="8" s="1" a="1"/>
  <c r="I33" i="4"/>
  <c r="I27" i="8" s="1" a="1"/>
  <c r="AV68" i="4"/>
  <c r="AV62" i="8" s="1" a="1"/>
  <c r="E16" i="4"/>
  <c r="AO37" i="4"/>
  <c r="AO31" i="8" s="1" a="1"/>
  <c r="AV28" i="4"/>
  <c r="AV21" i="8" s="1" a="1"/>
  <c r="BB45" i="4"/>
  <c r="BB39" i="8" s="1" a="1"/>
  <c r="AE66" i="4"/>
  <c r="AE60" i="8" s="1" a="1"/>
  <c r="AB38" i="4"/>
  <c r="AB32" i="8" s="1" a="1"/>
  <c r="BD43" i="4"/>
  <c r="BD37" i="8" s="1" a="1"/>
  <c r="BH40" i="4"/>
  <c r="BH34" i="8" s="1" a="1"/>
  <c r="AL39" i="4"/>
  <c r="AL33" i="8" s="1" a="1"/>
  <c r="I43" i="4"/>
  <c r="I37" i="8" s="1" a="1"/>
  <c r="BB49" i="4"/>
  <c r="BB43" i="8" s="1" a="1"/>
  <c r="AT33" i="4"/>
  <c r="AT27" i="8" s="1" a="1"/>
  <c r="X69" i="4"/>
  <c r="X63" i="8" s="1" a="1"/>
  <c r="BB65" i="4"/>
  <c r="BB59" i="8" s="1" a="1"/>
  <c r="BB61" i="4"/>
  <c r="BB55" i="8" s="1" a="1"/>
  <c r="BA39" i="4"/>
  <c r="BA33" i="8" s="1" a="1"/>
  <c r="P39" i="4"/>
  <c r="P33" i="8" s="1" a="1"/>
  <c r="I45" i="4"/>
  <c r="I39" i="8" s="1" a="1"/>
  <c r="M33" i="4"/>
  <c r="M27" i="8" s="1" a="1"/>
  <c r="E52" i="4"/>
  <c r="E46" i="8" s="1" a="1"/>
  <c r="W49" i="4"/>
  <c r="W43" i="8" s="1" a="1"/>
  <c r="AT47" i="4"/>
  <c r="AT41" i="8" s="1" a="1"/>
  <c r="N21" i="4"/>
  <c r="N14" i="8" s="1" a="1"/>
  <c r="T34" i="4"/>
  <c r="T28" i="8" s="1" a="1"/>
  <c r="AR43" i="4"/>
  <c r="AR37" i="8" s="1" a="1"/>
  <c r="O68" i="4"/>
  <c r="O62" i="8" s="1" a="1"/>
  <c r="G65" i="4"/>
  <c r="G59" i="8" s="1" a="1"/>
  <c r="O61" i="4"/>
  <c r="O55" i="8" s="1" a="1"/>
  <c r="U39" i="4"/>
  <c r="U33" i="8" s="1" a="1"/>
  <c r="AG38" i="4"/>
  <c r="AG32" i="8" s="1" a="1"/>
  <c r="AB44" i="4"/>
  <c r="AB38" i="8" s="1" a="1"/>
  <c r="AP32" i="4"/>
  <c r="AP26" i="8" s="1" a="1"/>
  <c r="Y58" i="4"/>
  <c r="Y52" i="8" s="1" a="1"/>
  <c r="AB55" i="4"/>
  <c r="AB49" i="8" s="1" a="1"/>
  <c r="O52" i="4"/>
  <c r="O46" i="8" s="1" a="1"/>
  <c r="V24" i="4"/>
  <c r="V17" i="8" s="1" a="1"/>
  <c r="AE28" i="4"/>
  <c r="AE21" i="8" s="1" a="1"/>
  <c r="V48" i="4"/>
  <c r="V42" i="8" s="1" a="1"/>
  <c r="I38" i="4"/>
  <c r="I32" i="8" s="1" a="1"/>
  <c r="AL72" i="4"/>
  <c r="AL66" i="8" s="1" a="1"/>
  <c r="AX68" i="4"/>
  <c r="AX62" i="8" s="1" a="1"/>
  <c r="BE35" i="4"/>
  <c r="BE29" i="8" s="1" a="1"/>
  <c r="T41" i="4"/>
  <c r="T35" i="8" s="1" a="1"/>
  <c r="P29" i="4"/>
  <c r="P22" i="8" s="1" a="1"/>
  <c r="D67" i="4"/>
  <c r="D61" i="8" s="1" a="1"/>
  <c r="BD63" i="4"/>
  <c r="BD57" i="8" s="1" a="1"/>
  <c r="BA61" i="4"/>
  <c r="BA55" i="8" s="1" a="1"/>
  <c r="AG32" i="4"/>
  <c r="AG26" i="8" s="1" a="1"/>
  <c r="Y49" i="4"/>
  <c r="Y43" i="8" s="1" a="1"/>
  <c r="U25" i="4"/>
  <c r="U18" i="8" s="1" a="1"/>
  <c r="AW69" i="4"/>
  <c r="AW63" i="8" s="1" a="1"/>
  <c r="BH68" i="4"/>
  <c r="BH62" i="8" s="1" a="1"/>
  <c r="E65" i="4"/>
  <c r="E59" i="8" s="1" a="1"/>
  <c r="J62" i="4"/>
  <c r="J56" i="8" s="1" a="1"/>
  <c r="M31" i="4"/>
  <c r="M25" i="8" s="1" a="1"/>
  <c r="V35" i="4"/>
  <c r="V29" i="8" s="1" a="1"/>
  <c r="AG24" i="4"/>
  <c r="AG17" i="8" s="1" a="1"/>
  <c r="V60" i="4"/>
  <c r="V54" i="8" s="1" a="1"/>
  <c r="AR57" i="4"/>
  <c r="AR51" i="8" s="1" a="1"/>
  <c r="AS55" i="4"/>
  <c r="AS49" i="8" s="1" a="1"/>
  <c r="S28" i="4"/>
  <c r="S21" i="8" s="1" a="1"/>
  <c r="AR42" i="4"/>
  <c r="AR36" i="8" s="1" a="1"/>
  <c r="V20" i="4"/>
  <c r="U62" i="4"/>
  <c r="U56" i="8" s="1" a="1"/>
  <c r="R62" i="4"/>
  <c r="R56" i="8" s="1" a="1"/>
  <c r="BI58" i="4"/>
  <c r="AR55" i="4"/>
  <c r="AR49" i="8" s="1" a="1"/>
  <c r="O27" i="4"/>
  <c r="O20" i="8" s="1" a="1"/>
  <c r="AM30" i="4"/>
  <c r="AM24" i="8" s="1" a="1"/>
  <c r="AH19" i="4"/>
  <c r="AH12" i="8" s="1" a="1"/>
  <c r="AR59" i="4"/>
  <c r="AR53" i="8" s="1" a="1"/>
  <c r="E57" i="4"/>
  <c r="E51" i="8" s="1" a="1"/>
  <c r="E55" i="4"/>
  <c r="E49" i="8" s="1" a="1"/>
  <c r="AV27" i="4"/>
  <c r="AV20" i="8" s="1" a="1"/>
  <c r="C42" i="4"/>
  <c r="C36" i="8" s="1" a="1"/>
  <c r="AY19" i="4"/>
  <c r="BD50" i="4"/>
  <c r="BD44" i="8" s="1" a="1"/>
  <c r="J51" i="4"/>
  <c r="J45" i="8" s="1" a="1"/>
  <c r="X70" i="4"/>
  <c r="X64" i="8" s="1" a="1"/>
  <c r="BC45" i="4"/>
  <c r="BC39" i="8" s="1" a="1"/>
  <c r="S47" i="4"/>
  <c r="AC22" i="4"/>
  <c r="AC15" i="8" s="1" a="1"/>
  <c r="AY39" i="4"/>
  <c r="AY33" i="8" s="1" a="1"/>
  <c r="T26" i="4"/>
  <c r="T19" i="8" s="1" a="1"/>
  <c r="BD33" i="4"/>
  <c r="BD27" i="8" s="1" a="1"/>
  <c r="AL22" i="4"/>
  <c r="BH45" i="4"/>
  <c r="BH39" i="8" s="1" a="1"/>
  <c r="AJ19" i="4"/>
  <c r="AJ12" i="8" s="1" a="1"/>
  <c r="AN29" i="4"/>
  <c r="V65" i="4"/>
  <c r="V59" i="8" s="1" a="1"/>
  <c r="AC34" i="4"/>
  <c r="AC28" i="8" s="1" a="1"/>
  <c r="W33" i="4"/>
  <c r="W27" i="8" s="1" a="1"/>
  <c r="AQ13" i="4"/>
  <c r="AQ6" i="8" s="1" a="1"/>
  <c r="BG10" i="4"/>
  <c r="Z18" i="4"/>
  <c r="Z11" i="8" s="1" a="1"/>
  <c r="U9" i="8" a="1"/>
  <c r="U15" i="8" a="1"/>
  <c r="U5" i="8" a="1"/>
  <c r="U4" i="8" a="1"/>
  <c r="U10" i="8" a="1"/>
  <c r="U8" i="8" a="1"/>
  <c r="U11" i="8" a="1"/>
  <c r="U12" i="8" a="1"/>
  <c r="U14" i="8" a="1"/>
  <c r="U22" i="8" a="1"/>
  <c r="U6" i="8" a="1"/>
  <c r="U7" i="8" a="1"/>
  <c r="BI52" i="8" a="1"/>
  <c r="V13" i="8" a="1"/>
  <c r="BO40" i="5" l="1"/>
  <c r="BO55" i="5"/>
  <c r="BM60" i="5"/>
  <c r="BN60" i="5" s="1"/>
  <c r="BO60" i="5" s="1"/>
  <c r="BM33" i="5"/>
  <c r="BN33" i="5" s="1"/>
  <c r="BM84" i="5"/>
  <c r="BN84" i="5" s="1"/>
  <c r="BM68" i="5"/>
  <c r="BN68" i="5" s="1"/>
  <c r="BO68" i="5" s="1"/>
  <c r="BO71" i="5"/>
  <c r="BO30" i="5"/>
  <c r="BO62" i="5"/>
  <c r="BM67" i="5"/>
  <c r="BN67" i="5" s="1"/>
  <c r="BO67" i="5" s="1"/>
  <c r="BM80" i="5"/>
  <c r="BN80" i="5" s="1"/>
  <c r="BO80" i="5" s="1"/>
  <c r="BM52" i="5"/>
  <c r="BN52" i="5" s="1"/>
  <c r="BO52" i="5" s="1"/>
  <c r="BM85" i="5"/>
  <c r="BN85" i="5" s="1"/>
  <c r="BM66" i="5"/>
  <c r="BN66" i="5" s="1"/>
  <c r="BO66" i="5" s="1"/>
  <c r="BM69" i="5"/>
  <c r="BN69" i="5" s="1"/>
  <c r="BO69" i="5" s="1"/>
  <c r="BM59" i="5"/>
  <c r="BN59" i="5" s="1"/>
  <c r="BO33" i="5"/>
  <c r="BO37" i="5"/>
  <c r="BM65" i="5"/>
  <c r="BN65" i="5" s="1"/>
  <c r="BO65" i="5" s="1"/>
  <c r="BM74" i="5"/>
  <c r="BN74" i="5" s="1"/>
  <c r="BO74" i="5" s="1"/>
  <c r="BM54" i="5"/>
  <c r="BN54" i="5" s="1"/>
  <c r="BO54" i="5" s="1"/>
  <c r="BM49" i="5"/>
  <c r="BN49" i="5" s="1"/>
  <c r="BO49" i="5" s="1"/>
  <c r="BO63" i="5"/>
  <c r="BM82" i="5"/>
  <c r="BN82" i="5" s="1"/>
  <c r="BO82" i="5" s="1"/>
  <c r="BM42" i="5"/>
  <c r="BN42" i="5" s="1"/>
  <c r="BO42" i="5" s="1"/>
  <c r="BM43" i="5"/>
  <c r="BN43" i="5" s="1"/>
  <c r="BM73" i="5"/>
  <c r="BN73" i="5" s="1"/>
  <c r="BO73" i="5" s="1"/>
  <c r="BM81" i="5"/>
  <c r="BN81" i="5" s="1"/>
  <c r="BO81" i="5" s="1"/>
  <c r="BM79" i="5"/>
  <c r="BN79" i="5" s="1"/>
  <c r="BO79" i="5" s="1"/>
  <c r="BM87" i="5"/>
  <c r="BN87" i="5" s="1"/>
  <c r="BM70" i="5"/>
  <c r="BN70" i="5" s="1"/>
  <c r="BM77" i="5"/>
  <c r="BN77" i="5" s="1"/>
  <c r="BO77" i="5" s="1"/>
  <c r="BM32" i="5"/>
  <c r="BN32" i="5" s="1"/>
  <c r="BO32" i="5" s="1"/>
  <c r="BM45" i="5"/>
  <c r="BN45" i="5" s="1"/>
  <c r="BO45" i="5" s="1"/>
  <c r="BM34" i="5"/>
  <c r="BN34" i="5" s="1"/>
  <c r="BO34" i="5" s="1"/>
  <c r="BM48" i="5"/>
  <c r="BN48" i="5" s="1"/>
  <c r="BO48" i="5" s="1"/>
  <c r="BM51" i="5"/>
  <c r="BN51" i="5" s="1"/>
  <c r="BO51" i="5" s="1"/>
  <c r="BO78" i="5"/>
  <c r="BO72" i="5"/>
  <c r="BM75" i="5"/>
  <c r="BN75" i="5" s="1"/>
  <c r="BO75" i="5" s="1"/>
  <c r="BM76" i="5"/>
  <c r="BN76" i="5" s="1"/>
  <c r="BO76" i="5" s="1"/>
  <c r="BM64" i="5"/>
  <c r="BN64" i="5" s="1"/>
  <c r="BO64" i="5" s="1"/>
  <c r="BM83" i="5"/>
  <c r="BN83" i="5" s="1"/>
  <c r="BO83" i="5" s="1"/>
  <c r="BM53" i="5"/>
  <c r="BN53" i="5" s="1"/>
  <c r="BI52" i="8"/>
  <c r="U7" i="8"/>
  <c r="U6" i="8"/>
  <c r="U22" i="8"/>
  <c r="U14" i="8"/>
  <c r="U12" i="8"/>
  <c r="U11" i="8"/>
  <c r="U8" i="8"/>
  <c r="U10" i="8"/>
  <c r="U4" i="8"/>
  <c r="U5" i="8"/>
  <c r="U15" i="8"/>
  <c r="U9" i="8"/>
  <c r="Z11" i="8"/>
  <c r="AQ6" i="8"/>
  <c r="W27" i="8"/>
  <c r="AC28" i="8"/>
  <c r="V59" i="8"/>
  <c r="AJ12" i="8"/>
  <c r="BH39" i="8"/>
  <c r="BD27" i="8"/>
  <c r="T19" i="8"/>
  <c r="AY33" i="8"/>
  <c r="AC15" i="8"/>
  <c r="BC39" i="8"/>
  <c r="X64" i="8"/>
  <c r="J45" i="8"/>
  <c r="BD44" i="8"/>
  <c r="C36" i="8"/>
  <c r="AV20" i="8"/>
  <c r="E49" i="8"/>
  <c r="E51" i="8"/>
  <c r="AR53" i="8"/>
  <c r="AH12" i="8"/>
  <c r="AM24" i="8"/>
  <c r="O20" i="8"/>
  <c r="AR49" i="8"/>
  <c r="BL58" i="5"/>
  <c r="BM58" i="5" s="1"/>
  <c r="R56" i="8"/>
  <c r="U56" i="8"/>
  <c r="V13" i="8"/>
  <c r="AR36" i="8"/>
  <c r="S21" i="8"/>
  <c r="AS49" i="8"/>
  <c r="AR51" i="8"/>
  <c r="V54" i="8"/>
  <c r="AG17" i="8"/>
  <c r="V29" i="8"/>
  <c r="M25" i="8"/>
  <c r="J56" i="8"/>
  <c r="E59" i="8"/>
  <c r="BH62" i="8"/>
  <c r="AW63" i="8"/>
  <c r="U18" i="8"/>
  <c r="Y43" i="8"/>
  <c r="AG26" i="8"/>
  <c r="BA55" i="8"/>
  <c r="BD57" i="8"/>
  <c r="D61" i="8"/>
  <c r="P22" i="8"/>
  <c r="T35" i="8"/>
  <c r="BE29" i="8"/>
  <c r="AX62" i="8"/>
  <c r="AL66" i="8"/>
  <c r="I32" i="8"/>
  <c r="V42" i="8"/>
  <c r="AE21" i="8"/>
  <c r="V17" i="8"/>
  <c r="O46" i="8"/>
  <c r="AB49" i="8"/>
  <c r="Y52" i="8"/>
  <c r="AP26" i="8"/>
  <c r="AB38" i="8"/>
  <c r="AG32" i="8"/>
  <c r="U33" i="8"/>
  <c r="O55" i="8"/>
  <c r="G59" i="8"/>
  <c r="O62" i="8"/>
  <c r="AR37" i="8"/>
  <c r="T28" i="8"/>
  <c r="N14" i="8"/>
  <c r="AT41" i="8"/>
  <c r="W43" i="8"/>
  <c r="E46" i="8"/>
  <c r="M27" i="8"/>
  <c r="I39" i="8"/>
  <c r="P33" i="8"/>
  <c r="BA33" i="8"/>
  <c r="BB55" i="8"/>
  <c r="BB59" i="8"/>
  <c r="X63" i="8"/>
  <c r="AT27" i="8"/>
  <c r="BB43" i="8"/>
  <c r="I37" i="8"/>
  <c r="AL33" i="8"/>
  <c r="BH34" i="8"/>
  <c r="BD37" i="8"/>
  <c r="AB32" i="8"/>
  <c r="AE60" i="8"/>
  <c r="BB39" i="8"/>
  <c r="AV21" i="8"/>
  <c r="AO31" i="8"/>
  <c r="AV62" i="8"/>
  <c r="I27" i="8"/>
  <c r="C8" i="8"/>
  <c r="AY45" i="8"/>
  <c r="BE44" i="8"/>
  <c r="AR32" i="8"/>
  <c r="H27" i="8"/>
  <c r="U19" i="8"/>
  <c r="AN47" i="8"/>
  <c r="M54" i="8"/>
  <c r="AE11" i="8"/>
  <c r="AV10" i="8"/>
  <c r="BG31" i="8"/>
  <c r="AV33" i="8"/>
  <c r="J11" i="8"/>
  <c r="Q39" i="8"/>
  <c r="AO6" i="8"/>
  <c r="X33" i="8"/>
  <c r="BN50" i="5"/>
  <c r="BO50" i="5" s="1"/>
  <c r="BN35" i="5"/>
  <c r="BO35" i="5" s="1"/>
  <c r="BN86" i="5"/>
  <c r="BO86" i="5" s="1"/>
  <c r="BB91" i="4"/>
  <c r="Q44" i="4"/>
  <c r="Q38" i="8" s="1" a="1"/>
  <c r="AB21" i="4"/>
  <c r="AK28" i="4"/>
  <c r="AK21" i="8" s="1" a="1"/>
  <c r="N11" i="4"/>
  <c r="BB21" i="4"/>
  <c r="BB14" i="8" s="1" a="1"/>
  <c r="BG24" i="4"/>
  <c r="P17" i="4"/>
  <c r="P10" i="8" s="1" a="1"/>
  <c r="AA10" i="4"/>
  <c r="BI38" i="4"/>
  <c r="BB15" i="8" a="1"/>
  <c r="BB10" i="8" a="1"/>
  <c r="BB16" i="8" a="1"/>
  <c r="BB21" i="8" a="1"/>
  <c r="BB11" i="8" a="1"/>
  <c r="BB8" i="8" a="1"/>
  <c r="BB4" i="8" a="1"/>
  <c r="BB5" i="8" a="1"/>
  <c r="BB20" i="8" a="1"/>
  <c r="BB7" i="8" a="1"/>
  <c r="BB12" i="8" a="1"/>
  <c r="BB9" i="8" a="1"/>
  <c r="BB18" i="8" a="1"/>
  <c r="BI32" i="8" a="1"/>
  <c r="N4" i="8" a="1"/>
  <c r="BO87" i="5" l="1"/>
  <c r="BO84" i="5"/>
  <c r="BO59" i="5"/>
  <c r="BO85" i="5"/>
  <c r="BO43" i="5"/>
  <c r="BO70" i="5"/>
  <c r="BO53" i="5"/>
  <c r="V86" i="8"/>
  <c r="BI32" i="8"/>
  <c r="BB18" i="8"/>
  <c r="BB9" i="8"/>
  <c r="BB12" i="8"/>
  <c r="BB7" i="8"/>
  <c r="BB20" i="8"/>
  <c r="BB5" i="8"/>
  <c r="BB4" i="8"/>
  <c r="BB8" i="8"/>
  <c r="BB11" i="8"/>
  <c r="BB21" i="8"/>
  <c r="BB16" i="8"/>
  <c r="BB10" i="8"/>
  <c r="BB15" i="8"/>
  <c r="BL38" i="5"/>
  <c r="BM38" i="5" s="1"/>
  <c r="P10" i="8"/>
  <c r="BB14" i="8"/>
  <c r="N4" i="8"/>
  <c r="AK21" i="8"/>
  <c r="Q38" i="8"/>
  <c r="BN58" i="5"/>
  <c r="BO58" i="5" s="1"/>
  <c r="BC91" i="4"/>
  <c r="AO33" i="4"/>
  <c r="AO27" i="8" s="1" a="1"/>
  <c r="AZ24" i="4"/>
  <c r="AZ17" i="8" s="1" a="1"/>
  <c r="AM13" i="4"/>
  <c r="AM6" i="8" s="1" a="1"/>
  <c r="H42" i="4"/>
  <c r="H36" i="8" s="1" a="1"/>
  <c r="W44" i="4"/>
  <c r="W38" i="8" s="1" a="1"/>
  <c r="I49" i="4"/>
  <c r="I43" i="8" s="1" a="1"/>
  <c r="AN12" i="4"/>
  <c r="AE25" i="4"/>
  <c r="AE18" i="8" s="1" a="1"/>
  <c r="Z21" i="4"/>
  <c r="Z14" i="8" s="1" a="1"/>
  <c r="AM36" i="4"/>
  <c r="AM30" i="8" s="1" a="1"/>
  <c r="Y13" i="4"/>
  <c r="BG39" i="4"/>
  <c r="BG33" i="8" s="1" a="1"/>
  <c r="AY45" i="4"/>
  <c r="AY39" i="8" s="1" a="1"/>
  <c r="AS33" i="4"/>
  <c r="AS27" i="8" s="1" a="1"/>
  <c r="AB39" i="4"/>
  <c r="AB33" i="8" s="1" a="1"/>
  <c r="AV36" i="4"/>
  <c r="AV30" i="8" s="1" a="1"/>
  <c r="AR70" i="4"/>
  <c r="AR64" i="8" s="1" a="1"/>
  <c r="AG37" i="4"/>
  <c r="AG31" i="8" s="1" a="1"/>
  <c r="Z43" i="4"/>
  <c r="Z37" i="8" s="1" a="1"/>
  <c r="BC6" i="8" a="1"/>
  <c r="BC20" i="8" a="1"/>
  <c r="BC15" i="8" a="1"/>
  <c r="BC10" i="8" a="1"/>
  <c r="BC13" i="8" a="1"/>
  <c r="BC7" i="8" a="1"/>
  <c r="BC8" i="8" a="1"/>
  <c r="BC16" i="8" a="1"/>
  <c r="BC12" i="8" a="1"/>
  <c r="BC9" i="8" a="1"/>
  <c r="BC19" i="8" a="1"/>
  <c r="BC11" i="8" a="1"/>
  <c r="BC14" i="8" a="1"/>
  <c r="Y6" i="8" a="1"/>
  <c r="BC14" i="8" l="1"/>
  <c r="BC11" i="8"/>
  <c r="BC19" i="8"/>
  <c r="BC9" i="8"/>
  <c r="BC12" i="8"/>
  <c r="BC16" i="8"/>
  <c r="BC8" i="8"/>
  <c r="BC7" i="8"/>
  <c r="BC13" i="8"/>
  <c r="BC10" i="8"/>
  <c r="BC15" i="8"/>
  <c r="BC20" i="8"/>
  <c r="BC6" i="8"/>
  <c r="Z37" i="8"/>
  <c r="AG31" i="8"/>
  <c r="AR64" i="8"/>
  <c r="AV30" i="8"/>
  <c r="AB33" i="8"/>
  <c r="AS27" i="8"/>
  <c r="AY39" i="8"/>
  <c r="BG33" i="8"/>
  <c r="Y6" i="8"/>
  <c r="AM30" i="8"/>
  <c r="Z14" i="8"/>
  <c r="AE18" i="8"/>
  <c r="I43" i="8"/>
  <c r="W38" i="8"/>
  <c r="H36" i="8"/>
  <c r="AM6" i="8"/>
  <c r="AZ17" i="8"/>
  <c r="AO27" i="8"/>
  <c r="BN38" i="5"/>
  <c r="BO38" i="5" s="1"/>
  <c r="AN91" i="4"/>
  <c r="BG62" i="4"/>
  <c r="BG56" i="8" s="1" a="1"/>
  <c r="T60" i="4"/>
  <c r="T54" i="8" s="1" a="1"/>
  <c r="AS56" i="4"/>
  <c r="AS50" i="8" s="1" a="1"/>
  <c r="K58" i="4"/>
  <c r="K52" i="8" s="1" a="1"/>
  <c r="U34" i="4"/>
  <c r="U28" i="8" s="1" a="1"/>
  <c r="AG39" i="4"/>
  <c r="AG33" i="8" s="1" a="1"/>
  <c r="AO27" i="4"/>
  <c r="AO20" i="8" s="1" a="1"/>
  <c r="AZ47" i="4"/>
  <c r="AZ41" i="8" s="1" a="1"/>
  <c r="BD44" i="4"/>
  <c r="BD38" i="8" s="1" a="1"/>
  <c r="AH43" i="4"/>
  <c r="AH37" i="8" s="1" a="1"/>
  <c r="F48" i="4"/>
  <c r="F42" i="8" s="1" a="1"/>
  <c r="AN5" i="8" a="1"/>
  <c r="AN22" i="8" a="1"/>
  <c r="AN15" i="8" a="1"/>
  <c r="AN13" i="8" a="1"/>
  <c r="AN8" i="8" a="1"/>
  <c r="AN21" i="8" a="1"/>
  <c r="AN17" i="8" a="1"/>
  <c r="AN16" i="8" a="1"/>
  <c r="AN9" i="8" a="1"/>
  <c r="AN20" i="8" a="1"/>
  <c r="AN7" i="8" a="1"/>
  <c r="AN19" i="8" a="1"/>
  <c r="AN18" i="8" a="1"/>
  <c r="AN11" i="8" a="1"/>
  <c r="AN10" i="8" a="1"/>
  <c r="AN14" i="8" a="1"/>
  <c r="AN6" i="8" a="1"/>
  <c r="AN6" i="8" l="1"/>
  <c r="AN14" i="8"/>
  <c r="AN10" i="8"/>
  <c r="AN11" i="8"/>
  <c r="AN18" i="8"/>
  <c r="AN19" i="8"/>
  <c r="AN7" i="8"/>
  <c r="AN20" i="8"/>
  <c r="AN9" i="8"/>
  <c r="AN16" i="8"/>
  <c r="AN17" i="8"/>
  <c r="AN21" i="8"/>
  <c r="AN8" i="8"/>
  <c r="AN13" i="8"/>
  <c r="AN15" i="8"/>
  <c r="AN22" i="8"/>
  <c r="AN5" i="8"/>
  <c r="F42" i="8"/>
  <c r="AH37" i="8"/>
  <c r="BD38" i="8"/>
  <c r="AZ41" i="8"/>
  <c r="AO20" i="8"/>
  <c r="AG33" i="8"/>
  <c r="U28" i="8"/>
  <c r="K52" i="8"/>
  <c r="AS50" i="8"/>
  <c r="T54" i="8"/>
  <c r="BG56" i="8"/>
  <c r="BG91" i="4"/>
  <c r="H38" i="4"/>
  <c r="H32" i="8" s="1" a="1"/>
  <c r="T62" i="4"/>
  <c r="T56" i="8" s="1" a="1"/>
  <c r="W59" i="4"/>
  <c r="W53" i="8" s="1" a="1"/>
  <c r="E56" i="4"/>
  <c r="E50" i="8" s="1" a="1"/>
  <c r="AO50" i="4"/>
  <c r="AO44" i="8" s="1" a="1"/>
  <c r="AX33" i="4"/>
  <c r="AX27" i="8" s="1" a="1"/>
  <c r="AZ38" i="4"/>
  <c r="AZ32" i="8" s="1" a="1"/>
  <c r="I27" i="4"/>
  <c r="I20" i="8" s="1" a="1"/>
  <c r="P53" i="4"/>
  <c r="P47" i="8" s="1" a="1"/>
  <c r="Q50" i="4"/>
  <c r="Q44" i="8" s="1" a="1"/>
  <c r="AS47" i="4"/>
  <c r="AS41" i="8" s="1" a="1"/>
  <c r="AC50" i="4"/>
  <c r="AC44" i="8" s="1" a="1"/>
  <c r="S24" i="4"/>
  <c r="S17" i="8" s="1" a="1"/>
  <c r="S42" i="4"/>
  <c r="AQ69" i="4"/>
  <c r="AQ63" i="8" s="1" a="1"/>
  <c r="AZ65" i="4"/>
  <c r="AZ59" i="8" s="1" a="1"/>
  <c r="AX62" i="4"/>
  <c r="AX56" i="8" s="1" a="1"/>
  <c r="AS31" i="4"/>
  <c r="AS25" i="8" s="1" a="1"/>
  <c r="BB35" i="4"/>
  <c r="BB29" i="8" s="1" a="1"/>
  <c r="D25" i="4"/>
  <c r="D18" i="8" s="1" a="1"/>
  <c r="U61" i="4"/>
  <c r="U55" i="8" s="1" a="1"/>
  <c r="W58" i="4"/>
  <c r="W52" i="8" s="1" a="1"/>
  <c r="W56" i="4"/>
  <c r="W50" i="8" s="1" a="1"/>
  <c r="AY28" i="4"/>
  <c r="AA43" i="4"/>
  <c r="AA37" i="8" s="1" a="1"/>
  <c r="BB20" i="4"/>
  <c r="BB13" i="8" s="1" a="1"/>
  <c r="BH62" i="4"/>
  <c r="BH56" i="8" s="1" a="1"/>
  <c r="BE62" i="4"/>
  <c r="BE56" i="8" s="1" a="1"/>
  <c r="AN59" i="4"/>
  <c r="AN53" i="8" s="1" a="1"/>
  <c r="AO56" i="4"/>
  <c r="AO50" i="8" s="1" a="1"/>
  <c r="AU27" i="4"/>
  <c r="J31" i="4"/>
  <c r="J25" i="8" s="1" a="1"/>
  <c r="E20" i="4"/>
  <c r="M55" i="4"/>
  <c r="M49" i="8" s="1" a="1"/>
  <c r="AL52" i="4"/>
  <c r="AL46" i="8" s="1" a="1"/>
  <c r="AU50" i="4"/>
  <c r="AU44" i="8" s="1" a="1"/>
  <c r="G24" i="4"/>
  <c r="G17" i="8" s="1" a="1"/>
  <c r="I37" i="4"/>
  <c r="I31" i="8" s="1" a="1"/>
  <c r="L47" i="4"/>
  <c r="L41" i="8" s="1" a="1"/>
  <c r="BA56" i="4"/>
  <c r="BA50" i="8" s="1" a="1"/>
  <c r="AW56" i="4"/>
  <c r="AW50" i="8" s="1" a="1"/>
  <c r="AZ53" i="4"/>
  <c r="AZ47" i="8" s="1" a="1"/>
  <c r="AT50" i="4"/>
  <c r="AT44" i="8" s="1" a="1"/>
  <c r="C23" i="4"/>
  <c r="C16" i="8" s="1" a="1"/>
  <c r="L27" i="4"/>
  <c r="L20" i="8" s="1" a="1"/>
  <c r="AE46" i="4"/>
  <c r="AE40" i="8" s="1" a="1"/>
  <c r="AH54" i="4"/>
  <c r="AH48" i="8" s="1" a="1"/>
  <c r="AR51" i="4"/>
  <c r="AR45" i="8" s="1" a="1"/>
  <c r="O50" i="4"/>
  <c r="O44" i="8" s="1" a="1"/>
  <c r="AJ23" i="4"/>
  <c r="AJ16" i="8" s="1" a="1"/>
  <c r="AD36" i="4"/>
  <c r="AD30" i="8" s="1" a="1"/>
  <c r="AF46" i="4"/>
  <c r="AF40" i="8" s="1" a="1"/>
  <c r="AU71" i="4"/>
  <c r="AU65" i="8" s="1" a="1"/>
  <c r="AH68" i="4"/>
  <c r="AH62" i="8" s="1" a="1"/>
  <c r="BA63" i="4"/>
  <c r="BA57" i="8" s="1" a="1"/>
  <c r="AA41" i="4"/>
  <c r="AA35" i="8" s="1" a="1"/>
  <c r="AP41" i="4"/>
  <c r="AP35" i="8" s="1" a="1"/>
  <c r="O47" i="4"/>
  <c r="O41" i="8" s="1" a="1"/>
  <c r="AV34" i="4"/>
  <c r="AV28" i="8" s="1" a="1"/>
  <c r="BA21" i="4"/>
  <c r="BA14" i="8" s="1" a="1"/>
  <c r="BG17" i="8" a="1"/>
  <c r="BG9" i="8" a="1"/>
  <c r="BG18" i="8" a="1"/>
  <c r="BG10" i="8" a="1"/>
  <c r="BG21" i="8" a="1"/>
  <c r="BG12" i="8" a="1"/>
  <c r="BG22" i="8" a="1"/>
  <c r="BG8" i="8" a="1"/>
  <c r="BG16" i="8" a="1"/>
  <c r="BG15" i="8" a="1"/>
  <c r="BG7" i="8" a="1"/>
  <c r="BG19" i="8" a="1"/>
  <c r="BG4" i="8" a="1"/>
  <c r="BG14" i="8" a="1"/>
  <c r="BG11" i="8" a="1"/>
  <c r="BG6" i="8" a="1"/>
  <c r="BG6" i="8" l="1"/>
  <c r="BG11" i="8"/>
  <c r="BG14" i="8"/>
  <c r="BG4" i="8"/>
  <c r="BG19" i="8"/>
  <c r="BG7" i="8"/>
  <c r="BG15" i="8"/>
  <c r="BG16" i="8"/>
  <c r="BG8" i="8"/>
  <c r="BG22" i="8"/>
  <c r="BG12" i="8"/>
  <c r="BG21" i="8"/>
  <c r="BG10" i="8"/>
  <c r="BG18" i="8"/>
  <c r="BG9" i="8"/>
  <c r="BG17" i="8"/>
  <c r="BA14" i="8"/>
  <c r="AV28" i="8"/>
  <c r="O41" i="8"/>
  <c r="AP35" i="8"/>
  <c r="AA35" i="8"/>
  <c r="BA57" i="8"/>
  <c r="AH62" i="8"/>
  <c r="AU65" i="8"/>
  <c r="AF40" i="8"/>
  <c r="AD30" i="8"/>
  <c r="AJ16" i="8"/>
  <c r="O44" i="8"/>
  <c r="AR45" i="8"/>
  <c r="AH48" i="8"/>
  <c r="AE40" i="8"/>
  <c r="L20" i="8"/>
  <c r="C16" i="8"/>
  <c r="AT44" i="8"/>
  <c r="AZ47" i="8"/>
  <c r="AW50" i="8"/>
  <c r="BA50" i="8"/>
  <c r="L41" i="8"/>
  <c r="I31" i="8"/>
  <c r="G17" i="8"/>
  <c r="AU44" i="8"/>
  <c r="AL46" i="8"/>
  <c r="M49" i="8"/>
  <c r="J25" i="8"/>
  <c r="AO50" i="8"/>
  <c r="AN53" i="8"/>
  <c r="BE56" i="8"/>
  <c r="BH56" i="8"/>
  <c r="BB13" i="8"/>
  <c r="AA37" i="8"/>
  <c r="W50" i="8"/>
  <c r="W52" i="8"/>
  <c r="U55" i="8"/>
  <c r="D18" i="8"/>
  <c r="BB29" i="8"/>
  <c r="AS25" i="8"/>
  <c r="AX56" i="8"/>
  <c r="AZ59" i="8"/>
  <c r="AQ63" i="8"/>
  <c r="S17" i="8"/>
  <c r="AC44" i="8"/>
  <c r="AS41" i="8"/>
  <c r="Q44" i="8"/>
  <c r="P47" i="8"/>
  <c r="I20" i="8"/>
  <c r="AZ32" i="8"/>
  <c r="AX27" i="8"/>
  <c r="AO44" i="8"/>
  <c r="E50" i="8"/>
  <c r="W53" i="8"/>
  <c r="T56" i="8"/>
  <c r="H32" i="8"/>
  <c r="R91" i="4"/>
  <c r="AE16" i="4"/>
  <c r="AE9" i="8" s="1" a="1"/>
  <c r="N17" i="4"/>
  <c r="N10" i="8" s="1" a="1"/>
  <c r="D15" i="4"/>
  <c r="D8" i="8" s="1" a="1"/>
  <c r="AV45" i="4"/>
  <c r="AV39" i="8" s="1" a="1"/>
  <c r="Q30" i="4"/>
  <c r="Q24" i="8" s="1" a="1"/>
  <c r="AC25" i="4"/>
  <c r="AC18" i="8" s="1" a="1"/>
  <c r="R17" i="8" a="1"/>
  <c r="R15" i="8" a="1"/>
  <c r="R8" i="8" a="1"/>
  <c r="R19" i="8" a="1"/>
  <c r="R18" i="8" a="1"/>
  <c r="R10" i="8" a="1"/>
  <c r="R11" i="8" a="1"/>
  <c r="R14" i="8" a="1"/>
  <c r="R12" i="8" a="1"/>
  <c r="R20" i="8" a="1"/>
  <c r="R6" i="8" a="1"/>
  <c r="R5" i="8" a="1"/>
  <c r="R13" i="8" a="1"/>
  <c r="R9" i="8" a="1"/>
  <c r="R4" i="8" a="1"/>
  <c r="R16" i="8" a="1"/>
  <c r="R22" i="8" a="1"/>
  <c r="R7" i="8" a="1"/>
  <c r="R7" i="8" l="1"/>
  <c r="R22" i="8"/>
  <c r="R16" i="8"/>
  <c r="R4" i="8"/>
  <c r="R9" i="8"/>
  <c r="R13" i="8"/>
  <c r="R5" i="8"/>
  <c r="R6" i="8"/>
  <c r="R20" i="8"/>
  <c r="R12" i="8"/>
  <c r="R14" i="8"/>
  <c r="R11" i="8"/>
  <c r="R10" i="8"/>
  <c r="R18" i="8"/>
  <c r="R19" i="8"/>
  <c r="R8" i="8"/>
  <c r="R15" i="8"/>
  <c r="R17" i="8"/>
  <c r="AC18" i="8"/>
  <c r="Q24" i="8"/>
  <c r="AV39" i="8"/>
  <c r="D8" i="8"/>
  <c r="N10" i="8"/>
  <c r="AE9" i="8"/>
  <c r="AU91" i="4"/>
  <c r="E15" i="4"/>
  <c r="C32" i="4"/>
  <c r="C26" i="8" s="1" a="1"/>
  <c r="AK26" i="4"/>
  <c r="AK19" i="8" s="1" a="1"/>
  <c r="U38" i="4"/>
  <c r="U32" i="8" s="1" a="1"/>
  <c r="BC11" i="4"/>
  <c r="BI17" i="4"/>
  <c r="BI10" i="8" s="1" a="1"/>
  <c r="K18" i="4"/>
  <c r="K11" i="8" s="1" a="1"/>
  <c r="AQ49" i="4"/>
  <c r="AQ43" i="8" s="1" a="1"/>
  <c r="AK49" i="4"/>
  <c r="AK43" i="8" s="1" a="1"/>
  <c r="K13" i="4"/>
  <c r="K6" i="8" s="1" a="1"/>
  <c r="AC42" i="4"/>
  <c r="AC36" i="8" s="1" a="1"/>
  <c r="AU14" i="4"/>
  <c r="AL26" i="4"/>
  <c r="AL49" i="4"/>
  <c r="AL43" i="8" s="1" a="1"/>
  <c r="AG17" i="4"/>
  <c r="AG10" i="8" s="1" a="1"/>
  <c r="K10" i="4"/>
  <c r="AA38" i="4"/>
  <c r="AA32" i="8" s="1" a="1"/>
  <c r="AK32" i="4"/>
  <c r="AK26" i="8" s="1" a="1"/>
  <c r="AF20" i="4"/>
  <c r="AK16" i="4"/>
  <c r="AK9" i="8" s="1" a="1"/>
  <c r="BC42" i="4"/>
  <c r="BC36" i="8" s="1" a="1"/>
  <c r="X12" i="4"/>
  <c r="N15" i="4"/>
  <c r="N8" i="8" s="1" a="1"/>
  <c r="E32" i="4"/>
  <c r="E26" i="8" s="1" a="1"/>
  <c r="W22" i="4"/>
  <c r="W15" i="8" s="1" a="1"/>
  <c r="BA34" i="4"/>
  <c r="BA28" i="8" s="1" a="1"/>
  <c r="P40" i="4"/>
  <c r="P34" i="8" s="1" a="1"/>
  <c r="BH28" i="4"/>
  <c r="AS71" i="4"/>
  <c r="AS65" i="8" s="1" a="1"/>
  <c r="AS67" i="4"/>
  <c r="AS61" i="8" s="1" a="1"/>
  <c r="AK64" i="4"/>
  <c r="AK58" i="8" s="1" a="1"/>
  <c r="C33" i="4"/>
  <c r="C27" i="8" s="1" a="1"/>
  <c r="AB37" i="4"/>
  <c r="AB31" i="8" s="1" a="1"/>
  <c r="W26" i="4"/>
  <c r="W19" i="8" s="1" a="1"/>
  <c r="J57" i="4"/>
  <c r="J51" i="8" s="1" a="1"/>
  <c r="AF54" i="4"/>
  <c r="AF48" i="8" s="1" a="1"/>
  <c r="AP51" i="4"/>
  <c r="AP45" i="8" s="1" a="1"/>
  <c r="AG44" i="4"/>
  <c r="AG38" i="8" s="1" a="1"/>
  <c r="AU20" i="8" a="1"/>
  <c r="AU18" i="8" a="1"/>
  <c r="AU17" i="8" a="1"/>
  <c r="AU9" i="8" a="1"/>
  <c r="AU13" i="8" a="1"/>
  <c r="AU19" i="8" a="1"/>
  <c r="AU8" i="8" a="1"/>
  <c r="AU15" i="8" a="1"/>
  <c r="AU10" i="8" a="1"/>
  <c r="AU12" i="8" a="1"/>
  <c r="AU14" i="8" a="1"/>
  <c r="AU5" i="8" a="1"/>
  <c r="AU4" i="8" a="1"/>
  <c r="AU22" i="8" a="1"/>
  <c r="AU6" i="8" a="1"/>
  <c r="AU16" i="8" a="1"/>
  <c r="BC4" i="8" a="1"/>
  <c r="AU7" i="8" a="1"/>
  <c r="X5" i="8" a="1"/>
  <c r="AU16" i="8" l="1"/>
  <c r="AU6" i="8"/>
  <c r="AU22" i="8"/>
  <c r="AU4" i="8"/>
  <c r="AU5" i="8"/>
  <c r="AU14" i="8"/>
  <c r="AU12" i="8"/>
  <c r="AU10" i="8"/>
  <c r="AU15" i="8"/>
  <c r="AU8" i="8"/>
  <c r="AU19" i="8"/>
  <c r="AU13" i="8"/>
  <c r="AU9" i="8"/>
  <c r="AU17" i="8"/>
  <c r="AU18" i="8"/>
  <c r="AU20" i="8"/>
  <c r="AG38" i="8"/>
  <c r="AP45" i="8"/>
  <c r="AF48" i="8"/>
  <c r="J51" i="8"/>
  <c r="W19" i="8"/>
  <c r="AB31" i="8"/>
  <c r="C27" i="8"/>
  <c r="AK58" i="8"/>
  <c r="AS61" i="8"/>
  <c r="AS65" i="8"/>
  <c r="P34" i="8"/>
  <c r="BA28" i="8"/>
  <c r="W15" i="8"/>
  <c r="E26" i="8"/>
  <c r="N8" i="8"/>
  <c r="X5" i="8"/>
  <c r="BC36" i="8"/>
  <c r="AK9" i="8"/>
  <c r="AK26" i="8"/>
  <c r="AA32" i="8"/>
  <c r="AG10" i="8"/>
  <c r="AL43" i="8"/>
  <c r="AU7" i="8"/>
  <c r="AC36" i="8"/>
  <c r="K6" i="8"/>
  <c r="AK43" i="8"/>
  <c r="AQ43" i="8"/>
  <c r="K11" i="8"/>
  <c r="BI10" i="8"/>
  <c r="BC4" i="8"/>
  <c r="U32" i="8"/>
  <c r="AK19" i="8"/>
  <c r="C26" i="8"/>
  <c r="BH91" i="4"/>
  <c r="AH34" i="4"/>
  <c r="AH28" i="8" s="1" a="1"/>
  <c r="Z69" i="4"/>
  <c r="Z63" i="8" s="1" a="1"/>
  <c r="X43" i="4"/>
  <c r="X37" i="8" s="1" a="1"/>
  <c r="AB40" i="4"/>
  <c r="AB34" i="8" s="1" a="1"/>
  <c r="F39" i="4"/>
  <c r="F33" i="8" s="1" a="1"/>
  <c r="Z42" i="4"/>
  <c r="Z36" i="8" s="1" a="1"/>
  <c r="BD48" i="4"/>
  <c r="BD42" i="8" s="1" a="1"/>
  <c r="N33" i="4"/>
  <c r="N27" i="8" s="1" a="1"/>
  <c r="AF56" i="4"/>
  <c r="AF50" i="8" s="1" a="1"/>
  <c r="BB53" i="4"/>
  <c r="BB47" i="8" s="1" a="1"/>
  <c r="F51" i="4"/>
  <c r="F45" i="8" s="1" a="1"/>
  <c r="AZ43" i="4"/>
  <c r="AZ37" i="8" s="1" a="1"/>
  <c r="BH21" i="8" a="1"/>
  <c r="BH22" i="8" a="1"/>
  <c r="BH7" i="8" a="1"/>
  <c r="BH4" i="8" a="1"/>
  <c r="BH10" i="8" a="1"/>
  <c r="BH12" i="8" a="1"/>
  <c r="BH13" i="8" a="1"/>
  <c r="BH14" i="8" a="1"/>
  <c r="BH11" i="8" a="1"/>
  <c r="BH18" i="8" a="1"/>
  <c r="BH16" i="8" a="1"/>
  <c r="BH17" i="8" a="1"/>
  <c r="BH8" i="8" a="1"/>
  <c r="BH15" i="8" a="1"/>
  <c r="BH15" i="8" l="1"/>
  <c r="BH8" i="8"/>
  <c r="BH17" i="8"/>
  <c r="BH16" i="8"/>
  <c r="BH18" i="8"/>
  <c r="BH11" i="8"/>
  <c r="BH14" i="8"/>
  <c r="BH13" i="8"/>
  <c r="BH12" i="8"/>
  <c r="BH10" i="8"/>
  <c r="BH4" i="8"/>
  <c r="BH7" i="8"/>
  <c r="BH22" i="8"/>
  <c r="BH21" i="8"/>
  <c r="AZ37" i="8"/>
  <c r="F45" i="8"/>
  <c r="BB47" i="8"/>
  <c r="AF50" i="8"/>
  <c r="N27" i="8"/>
  <c r="BD42" i="8"/>
  <c r="Z36" i="8"/>
  <c r="F33" i="8"/>
  <c r="AB34" i="8"/>
  <c r="X37" i="8"/>
  <c r="Z63" i="8"/>
  <c r="AH28" i="8"/>
  <c r="AB91" i="4"/>
  <c r="AU33" i="4"/>
  <c r="AU27" i="8" s="1" a="1"/>
  <c r="AO48" i="4"/>
  <c r="AO42" i="8" s="1" a="1"/>
  <c r="P71" i="4"/>
  <c r="P65" i="8" s="1" a="1"/>
  <c r="AH66" i="4"/>
  <c r="AH60" i="8" s="1" a="1"/>
  <c r="AG43" i="4"/>
  <c r="AG37" i="8" s="1" a="1"/>
  <c r="J44" i="4"/>
  <c r="J38" i="8" s="1" a="1"/>
  <c r="V50" i="4"/>
  <c r="V44" i="8" s="1" a="1"/>
  <c r="AS36" i="4"/>
  <c r="AS30" i="8" s="1" a="1"/>
  <c r="AJ63" i="4"/>
  <c r="AJ57" i="8" s="1" a="1"/>
  <c r="R60" i="4"/>
  <c r="R54" i="8" s="1" a="1"/>
  <c r="AN57" i="4"/>
  <c r="AN51" i="8" s="1" a="1"/>
  <c r="AH28" i="4"/>
  <c r="AH21" i="8" s="1" a="1"/>
  <c r="AP31" i="4"/>
  <c r="AP25" i="8" s="1" a="1"/>
  <c r="AK20" i="4"/>
  <c r="AK13" i="8" s="1" a="1"/>
  <c r="AZ55" i="4"/>
  <c r="AZ49" i="8" s="1" a="1"/>
  <c r="N53" i="4"/>
  <c r="N47" i="8" s="1" a="1"/>
  <c r="W51" i="4"/>
  <c r="W45" i="8" s="1" a="1"/>
  <c r="AM24" i="4"/>
  <c r="AM17" i="8" s="1" a="1"/>
  <c r="AZ37" i="4"/>
  <c r="AZ31" i="8" s="1" a="1"/>
  <c r="BF47" i="4"/>
  <c r="BF41" i="8" s="1" a="1"/>
  <c r="AF57" i="4"/>
  <c r="AF51" i="8" s="1" a="1"/>
  <c r="AA57" i="4"/>
  <c r="AA51" i="8" s="1" a="1"/>
  <c r="AC54" i="4"/>
  <c r="AC48" i="8" s="1" a="1"/>
  <c r="V51" i="4"/>
  <c r="V45" i="8" s="1" a="1"/>
  <c r="AI23" i="4"/>
  <c r="AI16" i="8" s="1" a="1"/>
  <c r="AR27" i="4"/>
  <c r="K47" i="4"/>
  <c r="K41" i="8" s="1" a="1"/>
  <c r="U50" i="4"/>
  <c r="U44" i="8" s="1" a="1"/>
  <c r="AW47" i="4"/>
  <c r="AW41" i="8" s="1" a="1"/>
  <c r="K46" i="4"/>
  <c r="K40" i="8" s="1" a="1"/>
  <c r="AN19" i="4"/>
  <c r="AN12" i="8" s="1" a="1"/>
  <c r="AD32" i="4"/>
  <c r="AD26" i="8" s="1" a="1"/>
  <c r="AL41" i="4"/>
  <c r="AL35" i="8" s="1" a="1"/>
  <c r="AF51" i="4"/>
  <c r="AF45" i="8" s="1" a="1"/>
  <c r="AU51" i="4"/>
  <c r="AU45" i="8" s="1" a="1"/>
  <c r="M71" i="4"/>
  <c r="M65" i="8" s="1" a="1"/>
  <c r="Z46" i="4"/>
  <c r="Z40" i="8" s="1" a="1"/>
  <c r="E48" i="4"/>
  <c r="E42" i="8" s="1" a="1"/>
  <c r="BI22" i="4"/>
  <c r="BI15" i="8" s="1" a="1"/>
  <c r="AH40" i="4"/>
  <c r="AH34" i="8" s="1" a="1"/>
  <c r="BF49" i="4"/>
  <c r="BF43" i="8" s="1" a="1"/>
  <c r="Q47" i="4"/>
  <c r="Q41" i="8" s="1" a="1"/>
  <c r="AN45" i="4"/>
  <c r="AN39" i="8" s="1" a="1"/>
  <c r="BF57" i="4"/>
  <c r="BF51" i="8" s="1" a="1"/>
  <c r="BG31" i="4"/>
  <c r="BG25" i="8" s="1" a="1"/>
  <c r="BC40" i="4"/>
  <c r="BC34" i="8" s="1" a="1"/>
  <c r="L65" i="4"/>
  <c r="L59" i="8" s="1" a="1"/>
  <c r="Q62" i="4"/>
  <c r="Q56" i="8" s="1" a="1"/>
  <c r="AN58" i="4"/>
  <c r="AN52" i="8" s="1" a="1"/>
  <c r="BH36" i="4"/>
  <c r="BH30" i="8" s="1" a="1"/>
  <c r="BD35" i="4"/>
  <c r="BD29" i="8" s="1" a="1"/>
  <c r="AM41" i="4"/>
  <c r="AM35" i="8" s="1" a="1"/>
  <c r="T30" i="4"/>
  <c r="T24" i="8" s="1" a="1"/>
  <c r="E46" i="4"/>
  <c r="E40" i="8" s="1" a="1"/>
  <c r="AT25" i="4"/>
  <c r="AT18" i="8" s="1" a="1"/>
  <c r="Z12" i="4"/>
  <c r="AU47" i="4"/>
  <c r="AU41" i="8" s="1" a="1"/>
  <c r="BC29" i="4"/>
  <c r="BC22" i="8" s="1" a="1"/>
  <c r="AX39" i="4"/>
  <c r="AX33" i="8" s="1" a="1"/>
  <c r="F27" i="4"/>
  <c r="Q21" i="4"/>
  <c r="Q14" i="8" s="1" a="1"/>
  <c r="AE22" i="4"/>
  <c r="AE15" i="8" s="1" a="1"/>
  <c r="BB13" i="4"/>
  <c r="I22" i="4"/>
  <c r="I15" i="8" s="1" a="1"/>
  <c r="X33" i="4"/>
  <c r="X27" i="8" s="1" a="1"/>
  <c r="AH27" i="4"/>
  <c r="AH20" i="8" s="1" a="1"/>
  <c r="AB10" i="4"/>
  <c r="AM10" i="4"/>
  <c r="AO43" i="4"/>
  <c r="AO37" i="8" s="1" a="1"/>
  <c r="Q37" i="4"/>
  <c r="Q31" i="8" s="1" a="1"/>
  <c r="AA63" i="4"/>
  <c r="AA57" i="8" s="1" a="1"/>
  <c r="AF11" i="4"/>
  <c r="AJ36" i="4"/>
  <c r="AJ30" i="8" s="1" a="1"/>
  <c r="Z22" i="4"/>
  <c r="Z15" i="8" s="1" a="1"/>
  <c r="AN37" i="4"/>
  <c r="AN31" i="8" s="1" a="1"/>
  <c r="AE10" i="4"/>
  <c r="F13" i="4"/>
  <c r="AB14" i="8" a="1"/>
  <c r="AB4" i="8" a="1"/>
  <c r="AB19" i="8" a="1"/>
  <c r="AB21" i="8" a="1"/>
  <c r="AB17" i="8" a="1"/>
  <c r="AB22" i="8" a="1"/>
  <c r="AB11" i="8" a="1"/>
  <c r="AB12" i="8" a="1"/>
  <c r="AB16" i="8" a="1"/>
  <c r="AB5" i="8" a="1"/>
  <c r="AB13" i="8" a="1"/>
  <c r="AB18" i="8" a="1"/>
  <c r="AB7" i="8" a="1"/>
  <c r="AB10" i="8" a="1"/>
  <c r="Z5" i="8" a="1"/>
  <c r="BB6" i="8" a="1"/>
  <c r="AB10" i="8" l="1"/>
  <c r="AB7" i="8"/>
  <c r="AB18" i="8"/>
  <c r="AB13" i="8"/>
  <c r="AB5" i="8"/>
  <c r="AB16" i="8"/>
  <c r="AB12" i="8"/>
  <c r="AB11" i="8"/>
  <c r="AB22" i="8"/>
  <c r="AB17" i="8"/>
  <c r="AB21" i="8"/>
  <c r="AB19" i="8"/>
  <c r="AB4" i="8"/>
  <c r="AB14" i="8"/>
  <c r="AN31" i="8"/>
  <c r="Z15" i="8"/>
  <c r="AJ30" i="8"/>
  <c r="AA57" i="8"/>
  <c r="Q31" i="8"/>
  <c r="AO37" i="8"/>
  <c r="AH20" i="8"/>
  <c r="X27" i="8"/>
  <c r="I15" i="8"/>
  <c r="BB6" i="8"/>
  <c r="AE15" i="8"/>
  <c r="AE86" i="8" s="1"/>
  <c r="Q14" i="8"/>
  <c r="AX33" i="8"/>
  <c r="BC22" i="8"/>
  <c r="AU41" i="8"/>
  <c r="Z5" i="8"/>
  <c r="AT18" i="8"/>
  <c r="E40" i="8"/>
  <c r="T24" i="8"/>
  <c r="AM35" i="8"/>
  <c r="BD29" i="8"/>
  <c r="BH30" i="8"/>
  <c r="AN52" i="8"/>
  <c r="Q56" i="8"/>
  <c r="L59" i="8"/>
  <c r="BC34" i="8"/>
  <c r="BG25" i="8"/>
  <c r="BF51" i="8"/>
  <c r="AN39" i="8"/>
  <c r="Q41" i="8"/>
  <c r="BF43" i="8"/>
  <c r="AH34" i="8"/>
  <c r="BI15" i="8"/>
  <c r="E42" i="8"/>
  <c r="Z40" i="8"/>
  <c r="M65" i="8"/>
  <c r="AU45" i="8"/>
  <c r="AF45" i="8"/>
  <c r="AL35" i="8"/>
  <c r="AD26" i="8"/>
  <c r="AN12" i="8"/>
  <c r="K40" i="8"/>
  <c r="AW41" i="8"/>
  <c r="U44" i="8"/>
  <c r="K41" i="8"/>
  <c r="AI16" i="8"/>
  <c r="V45" i="8"/>
  <c r="AC48" i="8"/>
  <c r="AA51" i="8"/>
  <c r="AF51" i="8"/>
  <c r="BF41" i="8"/>
  <c r="AZ31" i="8"/>
  <c r="AM17" i="8"/>
  <c r="W45" i="8"/>
  <c r="N47" i="8"/>
  <c r="AZ49" i="8"/>
  <c r="AK13" i="8"/>
  <c r="AP25" i="8"/>
  <c r="AH21" i="8"/>
  <c r="AN51" i="8"/>
  <c r="R54" i="8"/>
  <c r="AJ57" i="8"/>
  <c r="AS30" i="8"/>
  <c r="V44" i="8"/>
  <c r="J38" i="8"/>
  <c r="AG37" i="8"/>
  <c r="AH60" i="8"/>
  <c r="P65" i="8"/>
  <c r="AO42" i="8"/>
  <c r="AU27" i="8"/>
  <c r="F91" i="4"/>
  <c r="BC28" i="4"/>
  <c r="BC21" i="8" s="1" a="1"/>
  <c r="AO15" i="4"/>
  <c r="AO8" i="8" s="1" a="1"/>
  <c r="H11" i="4"/>
  <c r="U32" i="4"/>
  <c r="U26" i="8" s="1" a="1"/>
  <c r="H20" i="4"/>
  <c r="H13" i="8" s="1" a="1"/>
  <c r="W28" i="4"/>
  <c r="W21" i="8" s="1" a="1"/>
  <c r="X24" i="4"/>
  <c r="X17" i="8" s="1" a="1"/>
  <c r="I39" i="4"/>
  <c r="I33" i="8" s="1" a="1"/>
  <c r="BD39" i="4"/>
  <c r="BD33" i="8" s="1" a="1"/>
  <c r="K69" i="4"/>
  <c r="K63" i="8" s="1" a="1"/>
  <c r="AO69" i="4"/>
  <c r="AO63" i="8" s="1" a="1"/>
  <c r="I52" i="4"/>
  <c r="I46" i="8" s="1" a="1"/>
  <c r="I42" i="4"/>
  <c r="I36" i="8" s="1" a="1"/>
  <c r="N13" i="4"/>
  <c r="BA13" i="4"/>
  <c r="AF13" i="4"/>
  <c r="E13" i="4"/>
  <c r="AT13" i="4"/>
  <c r="AB13" i="4"/>
  <c r="AW57" i="4"/>
  <c r="AW51" i="8" s="1" a="1"/>
  <c r="AW17" i="4"/>
  <c r="AW42" i="4"/>
  <c r="AW36" i="8" s="1" a="1"/>
  <c r="I25" i="4"/>
  <c r="I18" i="8" s="1" a="1"/>
  <c r="C25" i="4"/>
  <c r="C18" i="8" s="1" a="1"/>
  <c r="AO25" i="4"/>
  <c r="AO18" i="8" s="1" a="1"/>
  <c r="F25" i="4"/>
  <c r="F18" i="8" s="1" a="1"/>
  <c r="T25" i="4"/>
  <c r="T18" i="8" s="1" a="1"/>
  <c r="AV25" i="4"/>
  <c r="AV18" i="8" s="1" a="1"/>
  <c r="K51" i="4"/>
  <c r="K45" i="8" s="1" a="1"/>
  <c r="AT51" i="4"/>
  <c r="AT45" i="8" s="1" a="1"/>
  <c r="BE51" i="4"/>
  <c r="BE45" i="8" s="1" a="1"/>
  <c r="G51" i="4"/>
  <c r="G45" i="8" s="1" a="1"/>
  <c r="O51" i="4"/>
  <c r="O45" i="8" s="1" a="1"/>
  <c r="BI47" i="4"/>
  <c r="D47" i="4"/>
  <c r="D41" i="8" s="1" a="1"/>
  <c r="AM26" i="4"/>
  <c r="AM19" i="8" s="1" a="1"/>
  <c r="K26" i="4"/>
  <c r="K19" i="8" s="1" a="1"/>
  <c r="D26" i="4"/>
  <c r="D19" i="8" s="1" a="1"/>
  <c r="N26" i="4"/>
  <c r="N19" i="8" s="1" a="1"/>
  <c r="M26" i="4"/>
  <c r="M19" i="8" s="1" a="1"/>
  <c r="X26" i="4"/>
  <c r="X19" i="8" s="1" a="1"/>
  <c r="AH26" i="4"/>
  <c r="AH19" i="8" s="1" a="1"/>
  <c r="AR26" i="4"/>
  <c r="J26" i="4"/>
  <c r="J19" i="8" s="1" a="1"/>
  <c r="AX26" i="4"/>
  <c r="AX19" i="8" s="1" a="1"/>
  <c r="H18" i="4"/>
  <c r="H11" i="8" s="1" a="1"/>
  <c r="AL18" i="4"/>
  <c r="F18" i="4"/>
  <c r="F11" i="8" s="1" a="1"/>
  <c r="X18" i="4"/>
  <c r="G42" i="4"/>
  <c r="G36" i="8" s="1" a="1"/>
  <c r="G39" i="4"/>
  <c r="G33" i="8" s="1" a="1"/>
  <c r="BI39" i="4"/>
  <c r="BI31" i="4"/>
  <c r="BI44" i="4"/>
  <c r="AL60" i="4"/>
  <c r="AL54" i="8" s="1" a="1"/>
  <c r="BF60" i="4"/>
  <c r="BF54" i="8" s="1" a="1"/>
  <c r="Q60" i="4"/>
  <c r="Q54" i="8" s="1" a="1"/>
  <c r="D60" i="4"/>
  <c r="D54" i="8" s="1" a="1"/>
  <c r="AR60" i="4"/>
  <c r="AR54" i="8" s="1" a="1"/>
  <c r="BA60" i="4"/>
  <c r="BA54" i="8" s="1" a="1"/>
  <c r="AT60" i="4"/>
  <c r="AT54" i="8" s="1" a="1"/>
  <c r="Z59" i="4"/>
  <c r="Z53" i="8" s="1" a="1"/>
  <c r="AA59" i="4"/>
  <c r="AA53" i="8" s="1" a="1"/>
  <c r="X59" i="4"/>
  <c r="X53" i="8" s="1" a="1"/>
  <c r="BH59" i="4"/>
  <c r="BH53" i="8" s="1" a="1"/>
  <c r="AZ63" i="4"/>
  <c r="AZ57" i="8" s="1" a="1"/>
  <c r="AB63" i="4"/>
  <c r="AB57" i="8" s="1" a="1"/>
  <c r="N63" i="4"/>
  <c r="N57" i="8" s="1" a="1"/>
  <c r="R63" i="4"/>
  <c r="R57" i="8" s="1" a="1"/>
  <c r="BF63" i="4"/>
  <c r="BF57" i="8" s="1" a="1"/>
  <c r="J63" i="4"/>
  <c r="J57" i="8" s="1" a="1"/>
  <c r="AE63" i="4"/>
  <c r="AE57" i="8" s="1" a="1"/>
  <c r="H63" i="4"/>
  <c r="H57" i="8" s="1" a="1"/>
  <c r="V49" i="4"/>
  <c r="V43" i="8" s="1" a="1"/>
  <c r="AO49" i="4"/>
  <c r="AO43" i="8" s="1" a="1"/>
  <c r="AE49" i="4"/>
  <c r="AE43" i="8" s="1" a="1"/>
  <c r="AT49" i="4"/>
  <c r="AT43" i="8" s="1" a="1"/>
  <c r="BC49" i="4"/>
  <c r="BC43" i="8" s="1" a="1"/>
  <c r="AN49" i="4"/>
  <c r="AN43" i="8" s="1" a="1"/>
  <c r="AT42" i="4"/>
  <c r="AT36" i="8" s="1" a="1"/>
  <c r="AT71" i="4"/>
  <c r="AT65" i="8" s="1" a="1"/>
  <c r="AT21" i="4"/>
  <c r="AT14" i="8" s="1" a="1"/>
  <c r="AT17" i="4"/>
  <c r="AT10" i="8" s="1" a="1"/>
  <c r="AO72" i="4"/>
  <c r="AO66" i="8" s="1" a="1"/>
  <c r="AO51" i="4"/>
  <c r="AO45" i="8" s="1" a="1"/>
  <c r="AO42" i="4"/>
  <c r="AO36" i="8" s="1" a="1"/>
  <c r="AJ25" i="4"/>
  <c r="AJ18" i="8" s="1" a="1"/>
  <c r="AJ62" i="4"/>
  <c r="AJ56" i="8" s="1" a="1"/>
  <c r="AJ33" i="4"/>
  <c r="AJ27" i="8" s="1" a="1"/>
  <c r="AJ48" i="4"/>
  <c r="AJ42" i="8" s="1" a="1"/>
  <c r="AV64" i="4"/>
  <c r="AV58" i="8" s="1" a="1"/>
  <c r="AV14" i="4"/>
  <c r="AV7" i="8" s="1" a="1"/>
  <c r="AP42" i="4"/>
  <c r="AP36" i="8" s="1" a="1"/>
  <c r="AP47" i="4"/>
  <c r="AP41" i="8" s="1" a="1"/>
  <c r="AP33" i="4"/>
  <c r="AP27" i="8" s="1" a="1"/>
  <c r="AP52" i="4"/>
  <c r="AP46" i="8" s="1" a="1"/>
  <c r="AP40" i="4"/>
  <c r="AP34" i="8" s="1" a="1"/>
  <c r="L54" i="4"/>
  <c r="L48" i="8" s="1" a="1"/>
  <c r="D54" i="4"/>
  <c r="D48" i="8" s="1" a="1"/>
  <c r="AB54" i="4"/>
  <c r="AB48" i="8" s="1" a="1"/>
  <c r="BD54" i="4"/>
  <c r="BD48" i="8" s="1" a="1"/>
  <c r="P54" i="4"/>
  <c r="P48" i="8" s="1" a="1"/>
  <c r="Q54" i="4"/>
  <c r="Q48" i="8" s="1" a="1"/>
  <c r="M54" i="4"/>
  <c r="M48" i="8" s="1" a="1"/>
  <c r="AI10" i="4"/>
  <c r="AV10" i="4"/>
  <c r="AR10" i="4"/>
  <c r="AP10" i="4"/>
  <c r="AT43" i="4"/>
  <c r="AT37" i="8" s="1" a="1"/>
  <c r="AU43" i="4"/>
  <c r="AU37" i="8" s="1" a="1"/>
  <c r="AB43" i="4"/>
  <c r="AB37" i="8" s="1" a="1"/>
  <c r="Y43" i="4"/>
  <c r="Y37" i="8" s="1" a="1"/>
  <c r="E43" i="4"/>
  <c r="E37" i="8" s="1" a="1"/>
  <c r="AK43" i="4"/>
  <c r="AK37" i="8" s="1" a="1"/>
  <c r="V43" i="4"/>
  <c r="V37" i="8" s="1" a="1"/>
  <c r="BE43" i="4"/>
  <c r="BE37" i="8" s="1" a="1"/>
  <c r="N24" i="4"/>
  <c r="N17" i="8" s="1" a="1"/>
  <c r="W24" i="4"/>
  <c r="W17" i="8" s="1" a="1"/>
  <c r="BE24" i="4"/>
  <c r="BE17" i="8" s="1" a="1"/>
  <c r="BC24" i="4"/>
  <c r="BC17" i="8" s="1" a="1"/>
  <c r="AL24" i="4"/>
  <c r="AI24" i="4"/>
  <c r="AI17" i="8" s="1" a="1"/>
  <c r="AK24" i="4"/>
  <c r="AK17" i="8" s="1" a="1"/>
  <c r="E24" i="4"/>
  <c r="AB70" i="4"/>
  <c r="AB64" i="8" s="1" a="1"/>
  <c r="AB62" i="4"/>
  <c r="AB56" i="8" s="1" a="1"/>
  <c r="BC54" i="4"/>
  <c r="BC48" i="8" s="1" a="1"/>
  <c r="BC25" i="4"/>
  <c r="BC18" i="8" s="1" a="1"/>
  <c r="BC31" i="4"/>
  <c r="BC25" i="8" s="1" a="1"/>
  <c r="BC68" i="4"/>
  <c r="BC62" i="8" s="1" a="1"/>
  <c r="AQ58" i="4"/>
  <c r="AQ52" i="8" s="1" a="1"/>
  <c r="BH58" i="4"/>
  <c r="BH52" i="8" s="1" a="1"/>
  <c r="AM58" i="4"/>
  <c r="AM52" i="8" s="1" a="1"/>
  <c r="BE58" i="4"/>
  <c r="BE52" i="8" s="1" a="1"/>
  <c r="S58" i="4"/>
  <c r="AV58" i="4"/>
  <c r="AV52" i="8" s="1" a="1"/>
  <c r="AS58" i="4"/>
  <c r="AS52" i="8" s="1" a="1"/>
  <c r="E58" i="4"/>
  <c r="E52" i="8" s="1" a="1"/>
  <c r="BD58" i="4"/>
  <c r="BD52" i="8" s="1" a="1"/>
  <c r="AK58" i="4"/>
  <c r="AK52" i="8" s="1" a="1"/>
  <c r="V58" i="4"/>
  <c r="V52" i="8" s="1" a="1"/>
  <c r="AL47" i="4"/>
  <c r="AL41" i="8" s="1" a="1"/>
  <c r="F6" i="8" a="1"/>
  <c r="F20" i="8" a="1"/>
  <c r="F5" i="8" a="1"/>
  <c r="F16" i="8" a="1"/>
  <c r="F7" i="8" a="1"/>
  <c r="F21" i="8" a="1"/>
  <c r="F10" i="8" a="1"/>
  <c r="F8" i="8" a="1"/>
  <c r="F12" i="8" a="1"/>
  <c r="F15" i="8" a="1"/>
  <c r="F4" i="8" a="1"/>
  <c r="F17" i="8" a="1"/>
  <c r="F19" i="8" a="1"/>
  <c r="BI41" i="8" a="1"/>
  <c r="BI33" i="8" a="1"/>
  <c r="BI25" i="8" a="1"/>
  <c r="BI38" i="8" a="1"/>
  <c r="H4" i="8" a="1"/>
  <c r="N6" i="8" a="1"/>
  <c r="BA6" i="8" a="1"/>
  <c r="AT6" i="8" a="1"/>
  <c r="AB6" i="8" a="1"/>
  <c r="AW10" i="8" a="1"/>
  <c r="X11" i="8" a="1"/>
  <c r="Z86" i="8" l="1"/>
  <c r="BI38" i="8"/>
  <c r="BI25" i="8"/>
  <c r="BI33" i="8"/>
  <c r="BI41" i="8"/>
  <c r="F19" i="8"/>
  <c r="F17" i="8"/>
  <c r="F4" i="8"/>
  <c r="F15" i="8"/>
  <c r="F12" i="8"/>
  <c r="F8" i="8"/>
  <c r="F10" i="8"/>
  <c r="F21" i="8"/>
  <c r="F7" i="8"/>
  <c r="F16" i="8"/>
  <c r="F5" i="8"/>
  <c r="F20" i="8"/>
  <c r="F6" i="8"/>
  <c r="AL41" i="8"/>
  <c r="V52" i="8"/>
  <c r="AK52" i="8"/>
  <c r="BD52" i="8"/>
  <c r="E52" i="8"/>
  <c r="AS52" i="8"/>
  <c r="AV52" i="8"/>
  <c r="BE52" i="8"/>
  <c r="AM52" i="8"/>
  <c r="BH52" i="8"/>
  <c r="AQ52" i="8"/>
  <c r="BC62" i="8"/>
  <c r="BC25" i="8"/>
  <c r="BC18" i="8"/>
  <c r="BC48" i="8"/>
  <c r="AB56" i="8"/>
  <c r="AB64" i="8"/>
  <c r="AK17" i="8"/>
  <c r="AI17" i="8"/>
  <c r="BC17" i="8"/>
  <c r="BE17" i="8"/>
  <c r="W17" i="8"/>
  <c r="N17" i="8"/>
  <c r="BE37" i="8"/>
  <c r="V37" i="8"/>
  <c r="AK37" i="8"/>
  <c r="E37" i="8"/>
  <c r="Y37" i="8"/>
  <c r="AB37" i="8"/>
  <c r="AU37" i="8"/>
  <c r="AT37" i="8"/>
  <c r="M48" i="8"/>
  <c r="Q48" i="8"/>
  <c r="P48" i="8"/>
  <c r="BD48" i="8"/>
  <c r="AB48" i="8"/>
  <c r="D48" i="8"/>
  <c r="L48" i="8"/>
  <c r="AP34" i="8"/>
  <c r="AP46" i="8"/>
  <c r="AP27" i="8"/>
  <c r="AP41" i="8"/>
  <c r="AP36" i="8"/>
  <c r="AV7" i="8"/>
  <c r="AV58" i="8"/>
  <c r="AJ42" i="8"/>
  <c r="AJ27" i="8"/>
  <c r="AJ56" i="8"/>
  <c r="AJ18" i="8"/>
  <c r="AO36" i="8"/>
  <c r="AO45" i="8"/>
  <c r="AO66" i="8"/>
  <c r="AT10" i="8"/>
  <c r="AT14" i="8"/>
  <c r="AT65" i="8"/>
  <c r="AT36" i="8"/>
  <c r="AN43" i="8"/>
  <c r="BC43" i="8"/>
  <c r="AT43" i="8"/>
  <c r="AE43" i="8"/>
  <c r="AO43" i="8"/>
  <c r="V43" i="8"/>
  <c r="H57" i="8"/>
  <c r="AE57" i="8"/>
  <c r="J57" i="8"/>
  <c r="BF57" i="8"/>
  <c r="R57" i="8"/>
  <c r="N57" i="8"/>
  <c r="AB57" i="8"/>
  <c r="AZ57" i="8"/>
  <c r="BH53" i="8"/>
  <c r="X53" i="8"/>
  <c r="AA53" i="8"/>
  <c r="Z53" i="8"/>
  <c r="AT54" i="8"/>
  <c r="BA54" i="8"/>
  <c r="AR54" i="8"/>
  <c r="D54" i="8"/>
  <c r="Q54" i="8"/>
  <c r="BF54" i="8"/>
  <c r="AL54" i="8"/>
  <c r="BL44" i="5"/>
  <c r="BM44" i="5" s="1"/>
  <c r="BL31" i="5"/>
  <c r="BM31" i="5" s="1"/>
  <c r="BL39" i="5"/>
  <c r="BM39" i="5" s="1"/>
  <c r="G33" i="8"/>
  <c r="G36" i="8"/>
  <c r="X11" i="8"/>
  <c r="F11" i="8"/>
  <c r="H11" i="8"/>
  <c r="AX19" i="8"/>
  <c r="J19" i="8"/>
  <c r="AH19" i="8"/>
  <c r="X19" i="8"/>
  <c r="M19" i="8"/>
  <c r="N19" i="8"/>
  <c r="D19" i="8"/>
  <c r="K19" i="8"/>
  <c r="AM19" i="8"/>
  <c r="D41" i="8"/>
  <c r="BL47" i="5"/>
  <c r="BM47" i="5" s="1"/>
  <c r="O45" i="8"/>
  <c r="G45" i="8"/>
  <c r="BE45" i="8"/>
  <c r="AT45" i="8"/>
  <c r="K45" i="8"/>
  <c r="AV18" i="8"/>
  <c r="T18" i="8"/>
  <c r="F18" i="8"/>
  <c r="AO18" i="8"/>
  <c r="C18" i="8"/>
  <c r="I18" i="8"/>
  <c r="AW36" i="8"/>
  <c r="AW10" i="8"/>
  <c r="AW51" i="8"/>
  <c r="AB6" i="8"/>
  <c r="AT6" i="8"/>
  <c r="BA6" i="8"/>
  <c r="N6" i="8"/>
  <c r="I36" i="8"/>
  <c r="I46" i="8"/>
  <c r="AO63" i="8"/>
  <c r="K63" i="8"/>
  <c r="BD33" i="8"/>
  <c r="I33" i="8"/>
  <c r="X17" i="8"/>
  <c r="W21" i="8"/>
  <c r="H13" i="8"/>
  <c r="U26" i="8"/>
  <c r="H4" i="8"/>
  <c r="AO8" i="8"/>
  <c r="BC21" i="8"/>
  <c r="AL91" i="4"/>
  <c r="AQ41" i="4"/>
  <c r="AQ35" i="8" s="1" a="1"/>
  <c r="Q41" i="4"/>
  <c r="Q35" i="8" s="1" a="1"/>
  <c r="BI41" i="4"/>
  <c r="AS41" i="4"/>
  <c r="AS35" i="8" s="1" a="1"/>
  <c r="BF41" i="4"/>
  <c r="BF35" i="8" s="1" a="1"/>
  <c r="AB41" i="4"/>
  <c r="AB35" i="8" s="1" a="1"/>
  <c r="AN41" i="4"/>
  <c r="AN35" i="8" s="1" a="1"/>
  <c r="BH41" i="4"/>
  <c r="BH35" i="8" s="1" a="1"/>
  <c r="AH41" i="4"/>
  <c r="AH35" i="8" s="1" a="1"/>
  <c r="X41" i="4"/>
  <c r="X35" i="8" s="1" a="1"/>
  <c r="AY56" i="4"/>
  <c r="AY50" i="8" s="1" a="1"/>
  <c r="AP56" i="4"/>
  <c r="AP50" i="8" s="1" a="1"/>
  <c r="J56" i="4"/>
  <c r="J50" i="8" s="1" a="1"/>
  <c r="AV56" i="4"/>
  <c r="AV50" i="8" s="1" a="1"/>
  <c r="Y56" i="4"/>
  <c r="Y50" i="8" s="1" a="1"/>
  <c r="F29" i="4"/>
  <c r="F22" i="8" s="1" a="1"/>
  <c r="AK29" i="4"/>
  <c r="AK22" i="8" s="1" a="1"/>
  <c r="E29" i="4"/>
  <c r="AH29" i="4"/>
  <c r="AH22" i="8" s="1" a="1"/>
  <c r="AF29" i="4"/>
  <c r="AI29" i="4"/>
  <c r="AI22" i="8" s="1" a="1"/>
  <c r="D29" i="4"/>
  <c r="D22" i="8" s="1" a="1"/>
  <c r="BB29" i="4"/>
  <c r="BB22" i="8" s="1" a="1"/>
  <c r="AJ29" i="4"/>
  <c r="AJ22" i="8" s="1" a="1"/>
  <c r="Q29" i="4"/>
  <c r="Q22" i="8" s="1" a="1"/>
  <c r="BA53" i="4"/>
  <c r="BA47" i="8" s="1" a="1"/>
  <c r="AT53" i="4"/>
  <c r="AT47" i="8" s="1" a="1"/>
  <c r="AF53" i="4"/>
  <c r="AF47" i="8" s="1" a="1"/>
  <c r="AW53" i="4"/>
  <c r="AW47" i="8" s="1" a="1"/>
  <c r="J53" i="4"/>
  <c r="J47" i="8" s="1" a="1"/>
  <c r="I53" i="4"/>
  <c r="I47" i="8" s="1" a="1"/>
  <c r="AM53" i="4"/>
  <c r="AM47" i="8" s="1" a="1"/>
  <c r="AJ53" i="4"/>
  <c r="AJ47" i="8" s="1" a="1"/>
  <c r="AX36" i="4"/>
  <c r="AX30" i="8" s="1" a="1"/>
  <c r="AC36" i="4"/>
  <c r="AC30" i="8" s="1" a="1"/>
  <c r="F36" i="4"/>
  <c r="F30" i="8" s="1" a="1"/>
  <c r="AZ36" i="4"/>
  <c r="AZ30" i="8" s="1" a="1"/>
  <c r="K36" i="4"/>
  <c r="K30" i="8" s="1" a="1"/>
  <c r="AA36" i="4"/>
  <c r="AA30" i="8" s="1" a="1"/>
  <c r="AI36" i="4"/>
  <c r="AI30" i="8" s="1" a="1"/>
  <c r="M36" i="4"/>
  <c r="M30" i="8" s="1" a="1"/>
  <c r="Z36" i="4"/>
  <c r="Z30" i="8" s="1" a="1"/>
  <c r="I36" i="4"/>
  <c r="I30" i="8" s="1" a="1"/>
  <c r="N36" i="4"/>
  <c r="N30" i="8" s="1" a="1"/>
  <c r="BE40" i="4"/>
  <c r="BE34" i="8" s="1" a="1"/>
  <c r="BE52" i="4"/>
  <c r="BE46" i="8" s="1" a="1"/>
  <c r="BE33" i="4"/>
  <c r="BE27" i="8" s="1" a="1"/>
  <c r="BE14" i="4"/>
  <c r="BE7" i="8" s="1" a="1"/>
  <c r="BE39" i="4"/>
  <c r="BE33" i="8" s="1" a="1"/>
  <c r="BE31" i="4"/>
  <c r="BE25" i="8" s="1" a="1"/>
  <c r="BE21" i="4"/>
  <c r="BE14" i="8" s="1" a="1"/>
  <c r="E25" i="4"/>
  <c r="E50" i="4"/>
  <c r="E44" i="8" s="1" a="1"/>
  <c r="AL17" i="8" a="1"/>
  <c r="AL11" i="8" a="1"/>
  <c r="AL19" i="8" a="1"/>
  <c r="AL15" i="8" a="1"/>
  <c r="AL18" i="8" a="1"/>
  <c r="AL10" i="8" a="1"/>
  <c r="AL7" i="8" a="1"/>
  <c r="AL12" i="8" a="1"/>
  <c r="AL8" i="8" a="1"/>
  <c r="AL4" i="8" a="1"/>
  <c r="AL6" i="8" a="1"/>
  <c r="AL20" i="8" a="1"/>
  <c r="AL5" i="8" a="1"/>
  <c r="AL9" i="8" a="1"/>
  <c r="AL16" i="8" a="1"/>
  <c r="AL22" i="8" a="1"/>
  <c r="AL14" i="8" a="1"/>
  <c r="BI35" i="8" a="1"/>
  <c r="BI35" i="8" l="1"/>
  <c r="AL14" i="8"/>
  <c r="AL22" i="8"/>
  <c r="AL16" i="8"/>
  <c r="AL9" i="8"/>
  <c r="AL5" i="8"/>
  <c r="AL20" i="8"/>
  <c r="AL6" i="8"/>
  <c r="AL4" i="8"/>
  <c r="AL8" i="8"/>
  <c r="AL12" i="8"/>
  <c r="AL7" i="8"/>
  <c r="AL10" i="8"/>
  <c r="AL18" i="8"/>
  <c r="AL15" i="8"/>
  <c r="AL19" i="8"/>
  <c r="AL11" i="8"/>
  <c r="AL17" i="8"/>
  <c r="E44" i="8"/>
  <c r="BE14" i="8"/>
  <c r="BE25" i="8"/>
  <c r="BE33" i="8"/>
  <c r="BE7" i="8"/>
  <c r="BE27" i="8"/>
  <c r="BE46" i="8"/>
  <c r="BE34" i="8"/>
  <c r="N30" i="8"/>
  <c r="I30" i="8"/>
  <c r="Z30" i="8"/>
  <c r="M30" i="8"/>
  <c r="AI30" i="8"/>
  <c r="AA30" i="8"/>
  <c r="K30" i="8"/>
  <c r="AZ30" i="8"/>
  <c r="F30" i="8"/>
  <c r="AC30" i="8"/>
  <c r="AX30" i="8"/>
  <c r="AJ47" i="8"/>
  <c r="AM47" i="8"/>
  <c r="I47" i="8"/>
  <c r="J47" i="8"/>
  <c r="AW47" i="8"/>
  <c r="AF47" i="8"/>
  <c r="AT47" i="8"/>
  <c r="BA47" i="8"/>
  <c r="Q22" i="8"/>
  <c r="AJ22" i="8"/>
  <c r="BB22" i="8"/>
  <c r="D22" i="8"/>
  <c r="AI22" i="8"/>
  <c r="AH22" i="8"/>
  <c r="AK22" i="8"/>
  <c r="F22" i="8"/>
  <c r="Y50" i="8"/>
  <c r="AV50" i="8"/>
  <c r="J50" i="8"/>
  <c r="AP50" i="8"/>
  <c r="AY50" i="8"/>
  <c r="X35" i="8"/>
  <c r="AH35" i="8"/>
  <c r="BH35" i="8"/>
  <c r="AN35" i="8"/>
  <c r="AB35" i="8"/>
  <c r="BF35" i="8"/>
  <c r="AS35" i="8"/>
  <c r="BL41" i="5"/>
  <c r="BM41" i="5" s="1"/>
  <c r="Q35" i="8"/>
  <c r="AQ35" i="8"/>
  <c r="BN47" i="5"/>
  <c r="BO47" i="5" s="1"/>
  <c r="BN39" i="5"/>
  <c r="BO39" i="5" s="1"/>
  <c r="BN31" i="5"/>
  <c r="BO31" i="5" s="1"/>
  <c r="BN44" i="5"/>
  <c r="BO44" i="5" s="1"/>
  <c r="E91" i="4"/>
  <c r="E42" i="4"/>
  <c r="E36" i="8" s="1" a="1"/>
  <c r="AH15" i="4"/>
  <c r="AH8" i="8" s="1" a="1"/>
  <c r="AR15" i="4"/>
  <c r="AT15" i="4"/>
  <c r="BA15" i="4"/>
  <c r="AJ15" i="4"/>
  <c r="I15" i="4"/>
  <c r="AB15" i="4"/>
  <c r="Z55" i="4"/>
  <c r="Z49" i="8" s="1" a="1"/>
  <c r="V55" i="4"/>
  <c r="V49" i="8" s="1" a="1"/>
  <c r="AF55" i="4"/>
  <c r="AF49" i="8" s="1" a="1"/>
  <c r="BC55" i="4"/>
  <c r="BC49" i="8" s="1" a="1"/>
  <c r="J55" i="4"/>
  <c r="J49" i="8" s="1" a="1"/>
  <c r="C55" i="4"/>
  <c r="C49" i="8" s="1" a="1"/>
  <c r="AU55" i="4"/>
  <c r="AU49" i="8" s="1" a="1"/>
  <c r="F55" i="4"/>
  <c r="F49" i="8" s="1" a="1"/>
  <c r="AH55" i="4"/>
  <c r="AH49" i="8" s="1" a="1"/>
  <c r="D55" i="4"/>
  <c r="D49" i="8" s="1" a="1"/>
  <c r="BH12" i="4"/>
  <c r="BH5" i="8" s="1" a="1"/>
  <c r="AY12" i="4"/>
  <c r="AQ12" i="4"/>
  <c r="J12" i="4"/>
  <c r="BG12" i="4"/>
  <c r="M12" i="4"/>
  <c r="W12" i="4"/>
  <c r="BC12" i="4"/>
  <c r="AC12" i="4"/>
  <c r="BE12" i="4"/>
  <c r="BI12" i="4"/>
  <c r="AO12" i="4"/>
  <c r="AX76" i="4"/>
  <c r="AX70" i="8" s="1" a="1"/>
  <c r="AX69" i="4"/>
  <c r="AX63" i="8" s="1" a="1"/>
  <c r="AX51" i="4"/>
  <c r="AX45" i="8" s="1" a="1"/>
  <c r="AX21" i="4"/>
  <c r="AX44" i="4"/>
  <c r="AX38" i="8" s="1" a="1"/>
  <c r="AN30" i="4"/>
  <c r="AN24" i="8" s="1" a="1"/>
  <c r="I30" i="4"/>
  <c r="I24" i="8" s="1" a="1"/>
  <c r="D30" i="4"/>
  <c r="D24" i="8" s="1" a="1"/>
  <c r="AS30" i="4"/>
  <c r="AS24" i="8" s="1" a="1"/>
  <c r="AJ30" i="4"/>
  <c r="AJ24" i="8" s="1" a="1"/>
  <c r="BA30" i="4"/>
  <c r="BA24" i="8" s="1" a="1"/>
  <c r="AF30" i="4"/>
  <c r="AF24" i="8" s="1" a="1"/>
  <c r="J30" i="4"/>
  <c r="J24" i="8" s="1" a="1"/>
  <c r="G30" i="4"/>
  <c r="G24" i="8" s="1" a="1"/>
  <c r="AR30" i="4"/>
  <c r="AR24" i="8" s="1" a="1"/>
  <c r="AD33" i="4"/>
  <c r="AD27" i="8" s="1" a="1"/>
  <c r="E18" i="8" a="1"/>
  <c r="E22" i="8" a="1"/>
  <c r="E17" i="8" a="1"/>
  <c r="E6" i="8" a="1"/>
  <c r="E8" i="8" a="1"/>
  <c r="E13" i="8" a="1"/>
  <c r="E9" i="8" a="1"/>
  <c r="E15" i="8" a="1"/>
  <c r="E11" i="8" a="1"/>
  <c r="E12" i="8" a="1"/>
  <c r="E21" i="8" a="1"/>
  <c r="E7" i="8" a="1"/>
  <c r="E10" i="8" a="1"/>
  <c r="E4" i="8" a="1"/>
  <c r="E5" i="8" a="1"/>
  <c r="E16" i="8" a="1"/>
  <c r="E14" i="8" a="1"/>
  <c r="E19" i="8" a="1"/>
  <c r="AT8" i="8" a="1"/>
  <c r="BA8" i="8" a="1"/>
  <c r="AJ8" i="8" a="1"/>
  <c r="I8" i="8" a="1"/>
  <c r="AB8" i="8" a="1"/>
  <c r="AQ5" i="8" a="1"/>
  <c r="J5" i="8" a="1"/>
  <c r="BG5" i="8" a="1"/>
  <c r="M5" i="8" a="1"/>
  <c r="W5" i="8" a="1"/>
  <c r="BC5" i="8" a="1"/>
  <c r="AC5" i="8" a="1"/>
  <c r="BE5" i="8" a="1"/>
  <c r="BI5" i="8" a="1"/>
  <c r="AO5" i="8" a="1"/>
  <c r="AX14" i="8" a="1"/>
  <c r="E19" i="8" l="1"/>
  <c r="E14" i="8"/>
  <c r="E16" i="8"/>
  <c r="E5" i="8"/>
  <c r="E4" i="8"/>
  <c r="E10" i="8"/>
  <c r="E7" i="8"/>
  <c r="E21" i="8"/>
  <c r="E12" i="8"/>
  <c r="E11" i="8"/>
  <c r="E15" i="8"/>
  <c r="E9" i="8"/>
  <c r="E13" i="8"/>
  <c r="E8" i="8"/>
  <c r="E6" i="8"/>
  <c r="E17" i="8"/>
  <c r="E22" i="8"/>
  <c r="E18" i="8"/>
  <c r="AD27" i="8"/>
  <c r="AR24" i="8"/>
  <c r="G24" i="8"/>
  <c r="J24" i="8"/>
  <c r="AF24" i="8"/>
  <c r="BA24" i="8"/>
  <c r="AJ24" i="8"/>
  <c r="AS24" i="8"/>
  <c r="D24" i="8"/>
  <c r="I24" i="8"/>
  <c r="AN24" i="8"/>
  <c r="AX38" i="8"/>
  <c r="AX14" i="8"/>
  <c r="AX45" i="8"/>
  <c r="AX63" i="8"/>
  <c r="AX70" i="8"/>
  <c r="AO5" i="8"/>
  <c r="BI5" i="8"/>
  <c r="BE5" i="8"/>
  <c r="AC5" i="8"/>
  <c r="BC5" i="8"/>
  <c r="BC86" i="8" s="1"/>
  <c r="W5" i="8"/>
  <c r="W86" i="8" s="1"/>
  <c r="M5" i="8"/>
  <c r="BG5" i="8"/>
  <c r="J5" i="8"/>
  <c r="AQ5" i="8"/>
  <c r="AQ86" i="8" s="1"/>
  <c r="BH5" i="8"/>
  <c r="D49" i="8"/>
  <c r="AH49" i="8"/>
  <c r="F49" i="8"/>
  <c r="AU49" i="8"/>
  <c r="C49" i="8"/>
  <c r="J49" i="8"/>
  <c r="BC49" i="8"/>
  <c r="AF49" i="8"/>
  <c r="V49" i="8"/>
  <c r="Z49" i="8"/>
  <c r="AB8" i="8"/>
  <c r="I8" i="8"/>
  <c r="I86" i="8" s="1"/>
  <c r="AJ8" i="8"/>
  <c r="BA8" i="8"/>
  <c r="BA86" i="8" s="1"/>
  <c r="AT8" i="8"/>
  <c r="AH8" i="8"/>
  <c r="E36" i="8"/>
  <c r="BN41" i="5"/>
  <c r="BO41" i="5" s="1"/>
  <c r="AD91" i="4"/>
  <c r="AC38" i="4"/>
  <c r="AC32" i="8" s="1" a="1"/>
  <c r="BD38" i="4"/>
  <c r="BD32" i="8" s="1" a="1"/>
  <c r="AY38" i="4"/>
  <c r="AY32" i="8" s="1" a="1"/>
  <c r="AF38" i="4"/>
  <c r="AF32" i="8" s="1" a="1"/>
  <c r="AT38" i="4"/>
  <c r="AT32" i="8" s="1" a="1"/>
  <c r="E38" i="4"/>
  <c r="E32" i="8" s="1" a="1"/>
  <c r="P38" i="4"/>
  <c r="P32" i="8" s="1" a="1"/>
  <c r="F38" i="4"/>
  <c r="F32" i="8" s="1" a="1"/>
  <c r="AQ38" i="4"/>
  <c r="AQ32" i="8" s="1" a="1"/>
  <c r="O38" i="4"/>
  <c r="O32" i="8" s="1" a="1"/>
  <c r="AI38" i="4"/>
  <c r="AI32" i="8" s="1" a="1"/>
  <c r="L38" i="4"/>
  <c r="L32" i="8" s="1" a="1"/>
  <c r="AH38" i="4"/>
  <c r="AH32" i="8" s="1" a="1"/>
  <c r="AS38" i="4"/>
  <c r="AS32" i="8" s="1" a="1"/>
  <c r="W38" i="4"/>
  <c r="W32" i="8" s="1" a="1"/>
  <c r="Y38" i="4"/>
  <c r="Y32" i="8" s="1" a="1"/>
  <c r="AL38" i="4"/>
  <c r="AL32" i="8" s="1" a="1"/>
  <c r="AU44" i="4"/>
  <c r="AU38" i="8" s="1" a="1"/>
  <c r="AU18" i="4"/>
  <c r="AU42" i="4"/>
  <c r="AU36" i="8" s="1" a="1"/>
  <c r="AU40" i="4"/>
  <c r="AU34" i="8" s="1" a="1"/>
  <c r="AU75" i="4"/>
  <c r="AU69" i="8" s="1" a="1"/>
  <c r="AB27" i="4"/>
  <c r="AB20" i="8" s="1" a="1"/>
  <c r="E27" i="4"/>
  <c r="BH27" i="4"/>
  <c r="BH20" i="8" s="1" a="1"/>
  <c r="H27" i="4"/>
  <c r="H20" i="8" s="1" a="1"/>
  <c r="Q27" i="4"/>
  <c r="Q20" i="8" s="1" a="1"/>
  <c r="AP27" i="4"/>
  <c r="AP20" i="8" s="1" a="1"/>
  <c r="U27" i="4"/>
  <c r="U20" i="8" s="1" a="1"/>
  <c r="AW27" i="4"/>
  <c r="AX27" i="4"/>
  <c r="BF32" i="4"/>
  <c r="BF26" i="8" s="1" a="1"/>
  <c r="BG32" i="4"/>
  <c r="BG26" i="8" s="1" a="1"/>
  <c r="Q32" i="4"/>
  <c r="Q26" i="8" s="1" a="1"/>
  <c r="AN32" i="4"/>
  <c r="AN26" i="8" s="1" a="1"/>
  <c r="BE32" i="4"/>
  <c r="BE26" i="8" s="1" a="1"/>
  <c r="AV32" i="4"/>
  <c r="AV26" i="8" s="1" a="1"/>
  <c r="P32" i="4"/>
  <c r="P26" i="8" s="1" a="1"/>
  <c r="N32" i="4"/>
  <c r="N26" i="8" s="1" a="1"/>
  <c r="AI32" i="4"/>
  <c r="AI26" i="8" s="1" a="1"/>
  <c r="AS32" i="4"/>
  <c r="AS26" i="8" s="1" a="1"/>
  <c r="M32" i="4"/>
  <c r="M26" i="8" s="1" a="1"/>
  <c r="AQ32" i="4"/>
  <c r="AT32" i="4"/>
  <c r="AT26" i="8" s="1" a="1"/>
  <c r="O32" i="4"/>
  <c r="O26" i="8" s="1" a="1"/>
  <c r="AH32" i="4"/>
  <c r="AH26" i="8" s="1" a="1"/>
  <c r="AU32" i="4"/>
  <c r="AU26" i="8" s="1" a="1"/>
  <c r="AB32" i="4"/>
  <c r="AB26" i="8" s="1" a="1"/>
  <c r="H32" i="4"/>
  <c r="H26" i="8" s="1" a="1"/>
  <c r="BC32" i="4"/>
  <c r="BH32" i="4"/>
  <c r="BH26" i="8" s="1" a="1"/>
  <c r="AH48" i="4"/>
  <c r="AH42" i="8" s="1" a="1"/>
  <c r="AH36" i="4"/>
  <c r="AH30" i="8" s="1" a="1"/>
  <c r="AH24" i="4"/>
  <c r="AH17" i="8" s="1" a="1"/>
  <c r="AH14" i="4"/>
  <c r="AH7" i="8" s="1" a="1"/>
  <c r="AH47" i="4"/>
  <c r="AH41" i="8" s="1" a="1"/>
  <c r="AH63" i="4"/>
  <c r="AH57" i="8" s="1" a="1"/>
  <c r="AH42" i="4"/>
  <c r="AH36" i="8" s="1" a="1"/>
  <c r="AH10" i="4"/>
  <c r="AH25" i="4"/>
  <c r="AH18" i="8" s="1" a="1"/>
  <c r="AH52" i="4"/>
  <c r="AH46" i="8" s="1" a="1"/>
  <c r="BI61" i="4"/>
  <c r="AH61" i="4"/>
  <c r="AH55" i="8" s="1" a="1"/>
  <c r="AG61" i="4"/>
  <c r="AG55" i="8" s="1" a="1"/>
  <c r="AE61" i="4"/>
  <c r="AE55" i="8" s="1" a="1"/>
  <c r="AX61" i="4"/>
  <c r="AX55" i="8" s="1" a="1"/>
  <c r="AN61" i="4"/>
  <c r="AN55" i="8" s="1" a="1"/>
  <c r="AJ61" i="4"/>
  <c r="AJ55" i="8" s="1" a="1"/>
  <c r="W61" i="4"/>
  <c r="W55" i="8" s="1" a="1"/>
  <c r="AM61" i="4"/>
  <c r="AM55" i="8" s="1" a="1"/>
  <c r="F42" i="4"/>
  <c r="F36" i="8" s="1" a="1"/>
  <c r="F40" i="4"/>
  <c r="F34" i="8" s="1" a="1"/>
  <c r="F21" i="4"/>
  <c r="F14" i="8" s="1" a="1"/>
  <c r="F70" i="4"/>
  <c r="F64" i="8" s="1" a="1"/>
  <c r="S23" i="4"/>
  <c r="T23" i="4"/>
  <c r="AY23" i="4"/>
  <c r="P23" i="4"/>
  <c r="P16" i="8" s="1" a="1"/>
  <c r="AZ23" i="4"/>
  <c r="AZ16" i="8" s="1" a="1"/>
  <c r="U23" i="4"/>
  <c r="U16" i="8" s="1" a="1"/>
  <c r="AC23" i="4"/>
  <c r="N23" i="4"/>
  <c r="N16" i="8" s="1" a="1"/>
  <c r="Q23" i="4"/>
  <c r="Q16" i="8" s="1" a="1"/>
  <c r="K45" i="4"/>
  <c r="K39" i="8" s="1" a="1"/>
  <c r="X45" i="4"/>
  <c r="X39" i="8" s="1" a="1"/>
  <c r="N45" i="4"/>
  <c r="N39" i="8" s="1" a="1"/>
  <c r="BD45" i="4"/>
  <c r="BD39" i="8" s="1" a="1"/>
  <c r="J45" i="4"/>
  <c r="J39" i="8" s="1" a="1"/>
  <c r="AG45" i="4"/>
  <c r="AG39" i="8" s="1" a="1"/>
  <c r="AT45" i="4"/>
  <c r="AT39" i="8" s="1" a="1"/>
  <c r="AI45" i="4"/>
  <c r="AI39" i="8" s="1" a="1"/>
  <c r="AZ45" i="4"/>
  <c r="AZ39" i="8" s="1" a="1"/>
  <c r="AS45" i="4"/>
  <c r="AS39" i="8" s="1" a="1"/>
  <c r="AJ34" i="4"/>
  <c r="AJ28" i="8" s="1" a="1"/>
  <c r="D34" i="4"/>
  <c r="D28" i="8" s="1" a="1"/>
  <c r="AE34" i="4"/>
  <c r="AK34" i="4"/>
  <c r="AK28" i="8" s="1" a="1"/>
  <c r="AX34" i="4"/>
  <c r="AX28" i="8" s="1" a="1"/>
  <c r="M34" i="4"/>
  <c r="M28" i="8" s="1" a="1"/>
  <c r="I34" i="4"/>
  <c r="AO34" i="4"/>
  <c r="AO28" i="8" s="1" a="1"/>
  <c r="AR34" i="4"/>
  <c r="AR28" i="8" s="1" a="1"/>
  <c r="G34" i="4"/>
  <c r="G28" i="8" s="1" a="1"/>
  <c r="R34" i="4"/>
  <c r="R28" i="8" s="1" a="1"/>
  <c r="X34" i="4"/>
  <c r="X28" i="8" s="1" a="1"/>
  <c r="V34" i="4"/>
  <c r="S34" i="4"/>
  <c r="AZ34" i="4"/>
  <c r="AZ28" i="8" s="1" a="1"/>
  <c r="BB34" i="4"/>
  <c r="BB28" i="8" s="1" a="1"/>
  <c r="Y34" i="4"/>
  <c r="Y28" i="8" s="1" a="1"/>
  <c r="AR32" i="4"/>
  <c r="AR26" i="8" s="1" a="1"/>
  <c r="AR61" i="4"/>
  <c r="AR55" i="8" s="1" a="1"/>
  <c r="AR25" i="4"/>
  <c r="AR18" i="4"/>
  <c r="AR54" i="4"/>
  <c r="AR48" i="8" s="1" a="1"/>
  <c r="AR40" i="4"/>
  <c r="AR34" i="8" s="1" a="1"/>
  <c r="AD9" i="8" a="1"/>
  <c r="AD6" i="8" a="1"/>
  <c r="AD13" i="8" a="1"/>
  <c r="AD4" i="8" a="1"/>
  <c r="AD8" i="8" a="1"/>
  <c r="AD17" i="8" a="1"/>
  <c r="AD22" i="8" a="1"/>
  <c r="AD18" i="8" a="1"/>
  <c r="AD11" i="8" a="1"/>
  <c r="AD19" i="8" a="1"/>
  <c r="AD5" i="8" a="1"/>
  <c r="AD10" i="8" a="1"/>
  <c r="AD15" i="8" a="1"/>
  <c r="AD20" i="8" a="1"/>
  <c r="AD16" i="8" a="1"/>
  <c r="AD12" i="8" a="1"/>
  <c r="AD14" i="8" a="1"/>
  <c r="BI55" i="8" a="1"/>
  <c r="AU11" i="8" a="1"/>
  <c r="E20" i="8" a="1"/>
  <c r="AW20" i="8" a="1"/>
  <c r="AX20" i="8" a="1"/>
  <c r="AQ26" i="8" a="1"/>
  <c r="BC26" i="8" a="1"/>
  <c r="S16" i="8" a="1"/>
  <c r="T16" i="8" a="1"/>
  <c r="AC16" i="8" a="1"/>
  <c r="AE28" i="8" a="1"/>
  <c r="I28" i="8" a="1"/>
  <c r="V28" i="8" a="1"/>
  <c r="BI55" i="8" l="1"/>
  <c r="AD14" i="8"/>
  <c r="AD12" i="8"/>
  <c r="AD16" i="8"/>
  <c r="AD20" i="8"/>
  <c r="AD15" i="8"/>
  <c r="AD10" i="8"/>
  <c r="AD5" i="8"/>
  <c r="AD19" i="8"/>
  <c r="AD11" i="8"/>
  <c r="AD18" i="8"/>
  <c r="AD22" i="8"/>
  <c r="AD17" i="8"/>
  <c r="AD8" i="8"/>
  <c r="AD4" i="8"/>
  <c r="AD13" i="8"/>
  <c r="AD6" i="8"/>
  <c r="AD9" i="8"/>
  <c r="AR34" i="8"/>
  <c r="AR48" i="8"/>
  <c r="AR55" i="8"/>
  <c r="AR26" i="8"/>
  <c r="Y28" i="8"/>
  <c r="BB28" i="8"/>
  <c r="AZ28" i="8"/>
  <c r="V28" i="8"/>
  <c r="X28" i="8"/>
  <c r="R28" i="8"/>
  <c r="G28" i="8"/>
  <c r="AR28" i="8"/>
  <c r="AO28" i="8"/>
  <c r="I28" i="8"/>
  <c r="M28" i="8"/>
  <c r="AX28" i="8"/>
  <c r="AK28" i="8"/>
  <c r="AE28" i="8"/>
  <c r="D28" i="8"/>
  <c r="AJ28" i="8"/>
  <c r="AS39" i="8"/>
  <c r="AZ39" i="8"/>
  <c r="AI39" i="8"/>
  <c r="AT39" i="8"/>
  <c r="AG39" i="8"/>
  <c r="J39" i="8"/>
  <c r="BD39" i="8"/>
  <c r="N39" i="8"/>
  <c r="X39" i="8"/>
  <c r="K39" i="8"/>
  <c r="Q16" i="8"/>
  <c r="N16" i="8"/>
  <c r="AC16" i="8"/>
  <c r="U16" i="8"/>
  <c r="AZ16" i="8"/>
  <c r="P16" i="8"/>
  <c r="T16" i="8"/>
  <c r="T86" i="8" s="1"/>
  <c r="S16" i="8"/>
  <c r="F64" i="8"/>
  <c r="F14" i="8"/>
  <c r="F34" i="8"/>
  <c r="F36" i="8"/>
  <c r="AM55" i="8"/>
  <c r="W55" i="8"/>
  <c r="AJ55" i="8"/>
  <c r="AN55" i="8"/>
  <c r="AX55" i="8"/>
  <c r="AE55" i="8"/>
  <c r="AG55" i="8"/>
  <c r="AH55" i="8"/>
  <c r="BL61" i="5"/>
  <c r="BM61" i="5" s="1"/>
  <c r="AH46" i="8"/>
  <c r="AH18" i="8"/>
  <c r="AH36" i="8"/>
  <c r="AH57" i="8"/>
  <c r="AH41" i="8"/>
  <c r="AH7" i="8"/>
  <c r="AH17" i="8"/>
  <c r="AH30" i="8"/>
  <c r="AH42" i="8"/>
  <c r="BH26" i="8"/>
  <c r="BC26" i="8"/>
  <c r="H26" i="8"/>
  <c r="AB26" i="8"/>
  <c r="AU26" i="8"/>
  <c r="AH26" i="8"/>
  <c r="O26" i="8"/>
  <c r="AT26" i="8"/>
  <c r="AQ26" i="8"/>
  <c r="M26" i="8"/>
  <c r="AS26" i="8"/>
  <c r="AI26" i="8"/>
  <c r="N26" i="8"/>
  <c r="P26" i="8"/>
  <c r="AV26" i="8"/>
  <c r="BE26" i="8"/>
  <c r="AN26" i="8"/>
  <c r="Q26" i="8"/>
  <c r="BG26" i="8"/>
  <c r="BF26" i="8"/>
  <c r="AX20" i="8"/>
  <c r="AX86" i="8" s="1"/>
  <c r="AW20" i="8"/>
  <c r="U20" i="8"/>
  <c r="AP20" i="8"/>
  <c r="Q20" i="8"/>
  <c r="H20" i="8"/>
  <c r="BH20" i="8"/>
  <c r="E20" i="8"/>
  <c r="E86" i="8" s="1"/>
  <c r="AB20" i="8"/>
  <c r="AU69" i="8"/>
  <c r="AU34" i="8"/>
  <c r="AU36" i="8"/>
  <c r="AU11" i="8"/>
  <c r="AU38" i="8"/>
  <c r="AL32" i="8"/>
  <c r="Y32" i="8"/>
  <c r="W32" i="8"/>
  <c r="AS32" i="8"/>
  <c r="AH32" i="8"/>
  <c r="L32" i="8"/>
  <c r="AI32" i="8"/>
  <c r="O32" i="8"/>
  <c r="AQ32" i="8"/>
  <c r="F32" i="8"/>
  <c r="P32" i="8"/>
  <c r="E32" i="8"/>
  <c r="AT32" i="8"/>
  <c r="AF32" i="8"/>
  <c r="AY32" i="8"/>
  <c r="BD32" i="8"/>
  <c r="AC32" i="8"/>
  <c r="AR91" i="4"/>
  <c r="AR74" i="4"/>
  <c r="AR68" i="8" s="1" a="1"/>
  <c r="AR31" i="4"/>
  <c r="AR25" i="8" s="1" a="1"/>
  <c r="AR44" i="4"/>
  <c r="AR38" i="8" s="1" a="1"/>
  <c r="AR33" i="4"/>
  <c r="AR27" i="8" s="1" a="1"/>
  <c r="AR14" i="4"/>
  <c r="AR7" i="8" s="1" a="1"/>
  <c r="U69" i="4"/>
  <c r="U63" i="8" s="1" a="1"/>
  <c r="U24" i="4"/>
  <c r="U17" i="8" s="1" a="1"/>
  <c r="U57" i="4"/>
  <c r="U51" i="8" s="1" a="1"/>
  <c r="U47" i="4"/>
  <c r="U41" i="8" s="1" a="1"/>
  <c r="U52" i="4"/>
  <c r="U46" i="8" s="1" a="1"/>
  <c r="AC33" i="4"/>
  <c r="AC27" i="8" s="1" a="1"/>
  <c r="AC31" i="4"/>
  <c r="AC25" i="8" s="1" a="1"/>
  <c r="AC57" i="4"/>
  <c r="AC51" i="8" s="1" a="1"/>
  <c r="AC70" i="4"/>
  <c r="AC64" i="8" s="1" a="1"/>
  <c r="L62" i="4"/>
  <c r="L56" i="8" s="1" a="1"/>
  <c r="L49" i="4"/>
  <c r="L43" i="8" s="1" a="1"/>
  <c r="L40" i="4"/>
  <c r="L34" i="8" s="1" a="1"/>
  <c r="AF62" i="4"/>
  <c r="AF56" i="8" s="1" a="1"/>
  <c r="AF27" i="4"/>
  <c r="AF17" i="4"/>
  <c r="AF50" i="4"/>
  <c r="AF44" i="8" s="1" a="1"/>
  <c r="AF14" i="4"/>
  <c r="AR11" i="8" a="1"/>
  <c r="AR18" i="8" a="1"/>
  <c r="AR8" i="8" a="1"/>
  <c r="AR19" i="8" a="1"/>
  <c r="AR20" i="8" a="1"/>
  <c r="AR10" i="8" a="1"/>
  <c r="AR13" i="8" a="1"/>
  <c r="AR21" i="8" a="1"/>
  <c r="AR17" i="8" a="1"/>
  <c r="AR22" i="8" a="1"/>
  <c r="AR14" i="8" a="1"/>
  <c r="AR5" i="8" a="1"/>
  <c r="AR12" i="8" a="1"/>
  <c r="AR16" i="8" a="1"/>
  <c r="AR9" i="8" a="1"/>
  <c r="AR6" i="8" a="1"/>
  <c r="AR6" i="8" l="1"/>
  <c r="AR9" i="8"/>
  <c r="AR16" i="8"/>
  <c r="AR12" i="8"/>
  <c r="AR5" i="8"/>
  <c r="AR14" i="8"/>
  <c r="AR22" i="8"/>
  <c r="AR17" i="8"/>
  <c r="AR21" i="8"/>
  <c r="AR13" i="8"/>
  <c r="AR10" i="8"/>
  <c r="AR20" i="8"/>
  <c r="AR19" i="8"/>
  <c r="AR8" i="8"/>
  <c r="AR18" i="8"/>
  <c r="AR11" i="8"/>
  <c r="AF44" i="8"/>
  <c r="AF56" i="8"/>
  <c r="L34" i="8"/>
  <c r="L43" i="8"/>
  <c r="L56" i="8"/>
  <c r="AC64" i="8"/>
  <c r="AC51" i="8"/>
  <c r="AC25" i="8"/>
  <c r="AC27" i="8"/>
  <c r="U46" i="8"/>
  <c r="U41" i="8"/>
  <c r="U51" i="8"/>
  <c r="U17" i="8"/>
  <c r="U63" i="8"/>
  <c r="AR7" i="8"/>
  <c r="AR27" i="8"/>
  <c r="AR38" i="8"/>
  <c r="AR25" i="8"/>
  <c r="AR68" i="8"/>
  <c r="AH86" i="8"/>
  <c r="BN61" i="5"/>
  <c r="BO61" i="5" s="1"/>
  <c r="AF91" i="4"/>
  <c r="AF48" i="4"/>
  <c r="AF42" i="8" s="1" a="1"/>
  <c r="AZ11" i="4"/>
  <c r="G11" i="4"/>
  <c r="AS11" i="4"/>
  <c r="AS4" i="8" s="1" a="1"/>
  <c r="AV11" i="4"/>
  <c r="AN11" i="4"/>
  <c r="AM11" i="4"/>
  <c r="D11" i="4"/>
  <c r="P11" i="4"/>
  <c r="C11" i="4"/>
  <c r="AR11" i="4"/>
  <c r="AY24" i="4"/>
  <c r="AY17" i="4"/>
  <c r="AY44" i="4"/>
  <c r="AY38" i="8" s="1" a="1"/>
  <c r="AY54" i="4"/>
  <c r="AY48" i="8" s="1" a="1"/>
  <c r="AY57" i="4"/>
  <c r="AY51" i="8" s="1" a="1"/>
  <c r="AY26" i="4"/>
  <c r="AY48" i="4"/>
  <c r="AY42" i="8" s="1" a="1"/>
  <c r="AF7" i="8" a="1"/>
  <c r="AF10" i="8" a="1"/>
  <c r="AF20" i="8" a="1"/>
  <c r="AF22" i="8" a="1"/>
  <c r="AF6" i="8" a="1"/>
  <c r="AF4" i="8" a="1"/>
  <c r="AF13" i="8" a="1"/>
  <c r="AF15" i="8" a="1"/>
  <c r="AF18" i="8" a="1"/>
  <c r="AF17" i="8" a="1"/>
  <c r="AF14" i="8" a="1"/>
  <c r="AF8" i="8" a="1"/>
  <c r="AF12" i="8" a="1"/>
  <c r="AF19" i="8" a="1"/>
  <c r="AF5" i="8" a="1"/>
  <c r="AF21" i="8" a="1"/>
  <c r="AF9" i="8" a="1"/>
  <c r="AF16" i="8" a="1"/>
  <c r="AF11" i="8" a="1"/>
  <c r="G4" i="8" a="1"/>
  <c r="C4" i="8" a="1"/>
  <c r="AZ4" i="8" a="1"/>
  <c r="AV4" i="8" a="1"/>
  <c r="AN4" i="8" a="1"/>
  <c r="AM4" i="8" a="1"/>
  <c r="D4" i="8" a="1"/>
  <c r="P4" i="8" a="1"/>
  <c r="AR4" i="8" a="1"/>
  <c r="AF11" i="8" l="1"/>
  <c r="AF16" i="8"/>
  <c r="AF9" i="8"/>
  <c r="AF21" i="8"/>
  <c r="AF5" i="8"/>
  <c r="AF19" i="8"/>
  <c r="AF12" i="8"/>
  <c r="AF8" i="8"/>
  <c r="AF14" i="8"/>
  <c r="AF17" i="8"/>
  <c r="AF18" i="8"/>
  <c r="AF15" i="8"/>
  <c r="AF13" i="8"/>
  <c r="AF4" i="8"/>
  <c r="AF6" i="8"/>
  <c r="AF22" i="8"/>
  <c r="AF20" i="8"/>
  <c r="AF10" i="8"/>
  <c r="AF7" i="8"/>
  <c r="AY42" i="8"/>
  <c r="AY51" i="8"/>
  <c r="AY48" i="8"/>
  <c r="AY38" i="8"/>
  <c r="AR4" i="8"/>
  <c r="C4" i="8"/>
  <c r="P4" i="8"/>
  <c r="P86" i="8" s="1"/>
  <c r="D4" i="8"/>
  <c r="AM4" i="8"/>
  <c r="AN4" i="8"/>
  <c r="AN86" i="8" s="1"/>
  <c r="AV4" i="8"/>
  <c r="AS4" i="8"/>
  <c r="G4" i="8"/>
  <c r="AZ4" i="8"/>
  <c r="AZ86" i="8" s="1"/>
  <c r="AF42" i="8"/>
  <c r="AY91" i="4"/>
  <c r="F16" i="4"/>
  <c r="AV16" i="4"/>
  <c r="AA16" i="4"/>
  <c r="O16" i="4"/>
  <c r="AB16" i="4"/>
  <c r="BH16" i="4"/>
  <c r="BH9" i="8" s="1" a="1"/>
  <c r="AT16" i="4"/>
  <c r="K65" i="4"/>
  <c r="K59" i="8" s="1" a="1"/>
  <c r="AB65" i="4"/>
  <c r="AB59" i="8" s="1" a="1"/>
  <c r="BE65" i="4"/>
  <c r="BE59" i="8" s="1" a="1"/>
  <c r="AD65" i="4"/>
  <c r="AD59" i="8" s="1" a="1"/>
  <c r="D65" i="4"/>
  <c r="D59" i="8" s="1" a="1"/>
  <c r="AY65" i="4"/>
  <c r="AY59" i="8" s="1" a="1"/>
  <c r="AJ65" i="4"/>
  <c r="AJ59" i="8" s="1" a="1"/>
  <c r="AK65" i="4"/>
  <c r="AK59" i="8" s="1" a="1"/>
  <c r="I65" i="4"/>
  <c r="I59" i="8" s="1" a="1"/>
  <c r="AC65" i="4"/>
  <c r="AC59" i="8" s="1" a="1"/>
  <c r="AU65" i="4"/>
  <c r="AU59" i="8" s="1" a="1"/>
  <c r="AS65" i="4"/>
  <c r="AS59" i="8" s="1" a="1"/>
  <c r="AZ46" i="4"/>
  <c r="AZ40" i="8" s="1" a="1"/>
  <c r="H46" i="4"/>
  <c r="H40" i="8" s="1" a="1"/>
  <c r="I46" i="4"/>
  <c r="I40" i="8" s="1" a="1"/>
  <c r="D46" i="4"/>
  <c r="D40" i="8" s="1" a="1"/>
  <c r="AN46" i="4"/>
  <c r="AP46" i="4"/>
  <c r="AP40" i="8" s="1" a="1"/>
  <c r="J46" i="4"/>
  <c r="J40" i="8" s="1" a="1"/>
  <c r="AT46" i="4"/>
  <c r="AT40" i="8" s="1" a="1"/>
  <c r="BA46" i="4"/>
  <c r="BA40" i="8" s="1" a="1"/>
  <c r="AA46" i="4"/>
  <c r="AA40" i="8" s="1" a="1"/>
  <c r="BI46" i="4"/>
  <c r="BG46" i="4"/>
  <c r="BG40" i="8" s="1" a="1"/>
  <c r="AG46" i="4"/>
  <c r="AG40" i="8" s="1" a="1"/>
  <c r="R46" i="4"/>
  <c r="R40" i="8" s="1" a="1"/>
  <c r="BH46" i="4"/>
  <c r="BH40" i="8" s="1" a="1"/>
  <c r="AI46" i="4"/>
  <c r="AI40" i="8" s="1" a="1"/>
  <c r="BB24" i="4"/>
  <c r="BB63" i="4"/>
  <c r="BB57" i="8" s="1" a="1"/>
  <c r="BB72" i="4"/>
  <c r="BB66" i="8" s="1" a="1"/>
  <c r="BB60" i="4"/>
  <c r="BB54" i="8" s="1" a="1"/>
  <c r="BB40" i="4"/>
  <c r="BB34" i="8" s="1" a="1"/>
  <c r="BB44" i="4"/>
  <c r="BB38" i="8" s="1" a="1"/>
  <c r="BB26" i="4"/>
  <c r="BB19" i="8" s="1" a="1"/>
  <c r="P66" i="4"/>
  <c r="P60" i="8" s="1" a="1"/>
  <c r="J66" i="4"/>
  <c r="J60" i="8" s="1" a="1"/>
  <c r="BE66" i="4"/>
  <c r="BE60" i="8" s="1" a="1"/>
  <c r="AP66" i="4"/>
  <c r="AP60" i="8" s="1" a="1"/>
  <c r="O66" i="4"/>
  <c r="O60" i="8" s="1" a="1"/>
  <c r="AL66" i="4"/>
  <c r="AL60" i="8" s="1" a="1"/>
  <c r="V66" i="4"/>
  <c r="V60" i="8" s="1" a="1"/>
  <c r="AF66" i="4"/>
  <c r="AF60" i="8" s="1" a="1"/>
  <c r="AU66" i="4"/>
  <c r="AU60" i="8" s="1" a="1"/>
  <c r="N66" i="4"/>
  <c r="N60" i="8" s="1" a="1"/>
  <c r="AG66" i="4"/>
  <c r="AG60" i="8" s="1" a="1"/>
  <c r="BH10" i="4"/>
  <c r="BH42" i="4"/>
  <c r="BH36" i="8" s="1" a="1"/>
  <c r="BH61" i="4"/>
  <c r="BH55" i="8" s="1" a="1"/>
  <c r="BH26" i="4"/>
  <c r="BH19" i="8" s="1" a="1"/>
  <c r="BH51" i="4"/>
  <c r="BH45" i="8" s="1" a="1"/>
  <c r="BH74" i="4"/>
  <c r="BH68" i="8" s="1" a="1"/>
  <c r="BH13" i="4"/>
  <c r="BH6" i="8" s="1" a="1"/>
  <c r="BH57" i="4"/>
  <c r="BH51" i="8" s="1" a="1"/>
  <c r="BF25" i="4"/>
  <c r="BF30" i="4"/>
  <c r="BF24" i="8" s="1" a="1"/>
  <c r="BF53" i="4"/>
  <c r="BF47" i="8" s="1" a="1"/>
  <c r="BF48" i="4"/>
  <c r="BF42" i="8" s="1" a="1"/>
  <c r="BF39" i="4"/>
  <c r="BF33" i="8" s="1" a="1"/>
  <c r="BF52" i="4"/>
  <c r="BF46" i="8" s="1" a="1"/>
  <c r="L22" i="4"/>
  <c r="AT22" i="4"/>
  <c r="AT15" i="8" s="1" a="1"/>
  <c r="AR22" i="4"/>
  <c r="Y22" i="4"/>
  <c r="AM22" i="4"/>
  <c r="AM15" i="8" s="1" a="1"/>
  <c r="AV22" i="4"/>
  <c r="AV15" i="8" s="1" a="1"/>
  <c r="AS22" i="4"/>
  <c r="AS15" i="8" s="1" a="1"/>
  <c r="AO22" i="4"/>
  <c r="AO15" i="8" s="1" a="1"/>
  <c r="AP22" i="4"/>
  <c r="AB22" i="4"/>
  <c r="AB15" i="8" s="1" a="1"/>
  <c r="AI22" i="4"/>
  <c r="K22" i="4"/>
  <c r="H14" i="4"/>
  <c r="H7" i="8" s="1" a="1"/>
  <c r="H49" i="4"/>
  <c r="H43" i="8" s="1" a="1"/>
  <c r="H59" i="4"/>
  <c r="H53" i="8" s="1" a="1"/>
  <c r="H48" i="4"/>
  <c r="H42" i="8" s="1" a="1"/>
  <c r="H53" i="4"/>
  <c r="H47" i="8" s="1" a="1"/>
  <c r="H40" i="4"/>
  <c r="H34" i="8" s="1" a="1"/>
  <c r="H30" i="4"/>
  <c r="H24" i="8" s="1" a="1"/>
  <c r="H57" i="4"/>
  <c r="H51" i="8" s="1" a="1"/>
  <c r="H17" i="4"/>
  <c r="H10" i="8" s="1" a="1"/>
  <c r="H13" i="4"/>
  <c r="H50" i="4"/>
  <c r="H44" i="8" s="1" a="1"/>
  <c r="H43" i="4"/>
  <c r="H37" i="8" s="1" a="1"/>
  <c r="H21" i="4"/>
  <c r="H14" i="8" s="1" a="1"/>
  <c r="H39" i="4"/>
  <c r="H33" i="8" s="1" a="1"/>
  <c r="H44" i="4"/>
  <c r="H38" i="8" s="1" a="1"/>
  <c r="AC28" i="4"/>
  <c r="N28" i="4"/>
  <c r="N21" i="8" s="1" a="1"/>
  <c r="BI28" i="4"/>
  <c r="AW28" i="4"/>
  <c r="U28" i="4"/>
  <c r="U21" i="8" s="1" a="1"/>
  <c r="AT28" i="4"/>
  <c r="AT21" i="8" s="1" a="1"/>
  <c r="AL28" i="4"/>
  <c r="AL21" i="8" s="1" a="1"/>
  <c r="L28" i="4"/>
  <c r="L21" i="8" s="1" a="1"/>
  <c r="R28" i="4"/>
  <c r="C28" i="4"/>
  <c r="AU28" i="4"/>
  <c r="AG28" i="4"/>
  <c r="AG21" i="8" s="1" a="1"/>
  <c r="M28" i="4"/>
  <c r="AD28" i="4"/>
  <c r="AD21" i="8" s="1" a="1"/>
  <c r="AJ28" i="4"/>
  <c r="D28" i="4"/>
  <c r="D21" i="8" s="1" a="1"/>
  <c r="I35" i="4"/>
  <c r="Z35" i="4"/>
  <c r="AO35" i="4"/>
  <c r="AO29" i="8" s="1" a="1"/>
  <c r="F35" i="4"/>
  <c r="F29" i="8" s="1" a="1"/>
  <c r="AL35" i="4"/>
  <c r="AL29" i="8" s="1" a="1"/>
  <c r="BF35" i="4"/>
  <c r="BF29" i="8" s="1" a="1"/>
  <c r="G35" i="4"/>
  <c r="G29" i="8" s="1" a="1"/>
  <c r="AQ35" i="4"/>
  <c r="K35" i="4"/>
  <c r="K29" i="8" s="1" a="1"/>
  <c r="AI35" i="4"/>
  <c r="AI29" i="8" s="1" a="1"/>
  <c r="C35" i="4"/>
  <c r="C29" i="8" s="1" a="1"/>
  <c r="T35" i="4"/>
  <c r="AZ35" i="4"/>
  <c r="AP35" i="4"/>
  <c r="AP29" i="8" s="1" a="1"/>
  <c r="Q43" i="4"/>
  <c r="Q37" i="8" s="1" a="1"/>
  <c r="Q40" i="4"/>
  <c r="Q34" i="8" s="1" a="1"/>
  <c r="Q14" i="4"/>
  <c r="Q7" i="8" s="1" a="1"/>
  <c r="Q52" i="4"/>
  <c r="Q46" i="8" s="1" a="1"/>
  <c r="Q24" i="4"/>
  <c r="Q17" i="8" s="1" a="1"/>
  <c r="Q48" i="4"/>
  <c r="Q42" i="8" s="1" a="1"/>
  <c r="Q10" i="4"/>
  <c r="Q71" i="4"/>
  <c r="Q65" i="8" s="1" a="1"/>
  <c r="Q39" i="4"/>
  <c r="Q33" i="8" s="1" a="1"/>
  <c r="Q25" i="4"/>
  <c r="Q18" i="8" s="1" a="1"/>
  <c r="Q17" i="4"/>
  <c r="Q10" i="8" s="1" a="1"/>
  <c r="AS64" i="4"/>
  <c r="AS58" i="8" s="1" a="1"/>
  <c r="AS43" i="4"/>
  <c r="AS37" i="8" s="1" a="1"/>
  <c r="AS57" i="4"/>
  <c r="AS51" i="8" s="1" a="1"/>
  <c r="AS12" i="4"/>
  <c r="AS5" i="8" s="1" a="1"/>
  <c r="AS25" i="4"/>
  <c r="AS18" i="8" s="1" a="1"/>
  <c r="AS10" i="4"/>
  <c r="AS42" i="4"/>
  <c r="AS36" i="8" s="1" a="1"/>
  <c r="AS17" i="4"/>
  <c r="AS10" i="8" s="1" a="1"/>
  <c r="AS52" i="4"/>
  <c r="AS46" i="8" s="1" a="1"/>
  <c r="Q67" i="4"/>
  <c r="Q61" i="8" s="1" a="1"/>
  <c r="AP67" i="4"/>
  <c r="AP61" i="8" s="1" a="1"/>
  <c r="AC67" i="4"/>
  <c r="AC61" i="8" s="1" a="1"/>
  <c r="AX67" i="4"/>
  <c r="AX61" i="8" s="1" a="1"/>
  <c r="AY67" i="4"/>
  <c r="AY61" i="8" s="1" a="1"/>
  <c r="T67" i="4"/>
  <c r="T61" i="8" s="1" a="1"/>
  <c r="AQ67" i="4"/>
  <c r="AQ61" i="8" s="1" a="1"/>
  <c r="U67" i="4"/>
  <c r="U61" i="8" s="1" a="1"/>
  <c r="E67" i="4"/>
  <c r="E61" i="8" s="1" a="1"/>
  <c r="BA67" i="4"/>
  <c r="BA61" i="8" s="1" a="1"/>
  <c r="AA67" i="4"/>
  <c r="AA61" i="8" s="1" a="1"/>
  <c r="AG67" i="4"/>
  <c r="AG61" i="8" s="1" a="1"/>
  <c r="R67" i="4"/>
  <c r="R61" i="8" s="1" a="1"/>
  <c r="BD66" i="4"/>
  <c r="BD60" i="8" s="1" a="1"/>
  <c r="BD68" i="4"/>
  <c r="BD62" i="8" s="1" a="1"/>
  <c r="AY19" i="8" a="1"/>
  <c r="AY10" i="8" a="1"/>
  <c r="AY17" i="8" a="1"/>
  <c r="AY16" i="8" a="1"/>
  <c r="AY5" i="8" a="1"/>
  <c r="AY21" i="8" a="1"/>
  <c r="AY12" i="8" a="1"/>
  <c r="AY14" i="8" a="1"/>
  <c r="AY8" i="8" a="1"/>
  <c r="AY9" i="8" a="1"/>
  <c r="AY18" i="8" a="1"/>
  <c r="AY4" i="8" a="1"/>
  <c r="AY20" i="8" a="1"/>
  <c r="AY15" i="8" a="1"/>
  <c r="AY6" i="8" a="1"/>
  <c r="AY7" i="8" a="1"/>
  <c r="AY11" i="8" a="1"/>
  <c r="AY22" i="8" a="1"/>
  <c r="BI40" i="8" a="1"/>
  <c r="F9" i="8" a="1"/>
  <c r="AV9" i="8" a="1"/>
  <c r="AA9" i="8" a="1"/>
  <c r="O9" i="8" a="1"/>
  <c r="AB9" i="8" a="1"/>
  <c r="AT9" i="8" a="1"/>
  <c r="AN40" i="8" a="1"/>
  <c r="BB17" i="8" a="1"/>
  <c r="BF18" i="8" a="1"/>
  <c r="L15" i="8" a="1"/>
  <c r="AR15" i="8" a="1"/>
  <c r="Y15" i="8" a="1"/>
  <c r="AP15" i="8" a="1"/>
  <c r="AI15" i="8" a="1"/>
  <c r="K15" i="8" a="1"/>
  <c r="H6" i="8" a="1"/>
  <c r="AC21" i="8" a="1"/>
  <c r="BI21" i="8" a="1"/>
  <c r="AW21" i="8" a="1"/>
  <c r="R21" i="8" a="1"/>
  <c r="C21" i="8" a="1"/>
  <c r="AU21" i="8" a="1"/>
  <c r="M21" i="8" a="1"/>
  <c r="AJ21" i="8" a="1"/>
  <c r="I29" i="8" a="1"/>
  <c r="Z29" i="8" a="1"/>
  <c r="AQ29" i="8" a="1"/>
  <c r="T29" i="8" a="1"/>
  <c r="AZ29" i="8" a="1"/>
  <c r="AZ90" i="4" l="1"/>
  <c r="T90" i="4"/>
  <c r="AP90" i="4"/>
  <c r="BF90" i="4"/>
  <c r="BH90" i="4"/>
  <c r="AB90" i="4"/>
  <c r="BI40" i="8"/>
  <c r="AY22" i="8"/>
  <c r="AY11" i="8"/>
  <c r="AY7" i="8"/>
  <c r="AY6" i="8"/>
  <c r="AY15" i="8"/>
  <c r="AY20" i="8"/>
  <c r="AY4" i="8"/>
  <c r="AY18" i="8"/>
  <c r="AY9" i="8"/>
  <c r="AY8" i="8"/>
  <c r="AY14" i="8"/>
  <c r="AY12" i="8"/>
  <c r="AY21" i="8"/>
  <c r="AY5" i="8"/>
  <c r="AY16" i="8"/>
  <c r="AY17" i="8"/>
  <c r="AY10" i="8"/>
  <c r="AY19" i="8"/>
  <c r="BD62" i="8"/>
  <c r="BD60" i="8"/>
  <c r="R61" i="8"/>
  <c r="AG61" i="8"/>
  <c r="AA61" i="8"/>
  <c r="BA61" i="8"/>
  <c r="E61" i="8"/>
  <c r="U61" i="8"/>
  <c r="AQ61" i="8"/>
  <c r="T61" i="8"/>
  <c r="AY61" i="8"/>
  <c r="AX61" i="8"/>
  <c r="AC61" i="8"/>
  <c r="AP61" i="8"/>
  <c r="Q61" i="8"/>
  <c r="AS46" i="8"/>
  <c r="AS10" i="8"/>
  <c r="AS36" i="8"/>
  <c r="AS18" i="8"/>
  <c r="AS5" i="8"/>
  <c r="AS51" i="8"/>
  <c r="AS37" i="8"/>
  <c r="AS58" i="8"/>
  <c r="Q10" i="8"/>
  <c r="Q18" i="8"/>
  <c r="Q33" i="8"/>
  <c r="Q65" i="8"/>
  <c r="Q42" i="8"/>
  <c r="Q17" i="8"/>
  <c r="Q46" i="8"/>
  <c r="Q7" i="8"/>
  <c r="Q34" i="8"/>
  <c r="Q37" i="8"/>
  <c r="AP29" i="8"/>
  <c r="AZ29" i="8"/>
  <c r="T29" i="8"/>
  <c r="C29" i="8"/>
  <c r="AI29" i="8"/>
  <c r="K29" i="8"/>
  <c r="AQ29" i="8"/>
  <c r="G29" i="8"/>
  <c r="BF29" i="8"/>
  <c r="AL29" i="8"/>
  <c r="F29" i="8"/>
  <c r="AO29" i="8"/>
  <c r="Z29" i="8"/>
  <c r="I29" i="8"/>
  <c r="D21" i="8"/>
  <c r="AJ21" i="8"/>
  <c r="AJ86" i="8" s="1"/>
  <c r="AD21" i="8"/>
  <c r="M21" i="8"/>
  <c r="M86" i="8" s="1"/>
  <c r="AG21" i="8"/>
  <c r="AU21" i="8"/>
  <c r="AU86" i="8" s="1"/>
  <c r="C21" i="8"/>
  <c r="C86" i="8" s="1"/>
  <c r="R21" i="8"/>
  <c r="R86" i="8" s="1"/>
  <c r="L21" i="8"/>
  <c r="AL21" i="8"/>
  <c r="AT21" i="8"/>
  <c r="U21" i="8"/>
  <c r="AW21" i="8"/>
  <c r="AW86" i="8" s="1"/>
  <c r="BI21" i="8"/>
  <c r="BI86" i="8" s="1"/>
  <c r="N21" i="8"/>
  <c r="AC21" i="8"/>
  <c r="AC86" i="8" s="1"/>
  <c r="H38" i="8"/>
  <c r="H33" i="8"/>
  <c r="H14" i="8"/>
  <c r="H37" i="8"/>
  <c r="H44" i="8"/>
  <c r="H6" i="8"/>
  <c r="H10" i="8"/>
  <c r="H51" i="8"/>
  <c r="H24" i="8"/>
  <c r="H34" i="8"/>
  <c r="H47" i="8"/>
  <c r="H42" i="8"/>
  <c r="H53" i="8"/>
  <c r="H43" i="8"/>
  <c r="H7" i="8"/>
  <c r="K15" i="8"/>
  <c r="K86" i="8" s="1"/>
  <c r="AI15" i="8"/>
  <c r="AI86" i="8" s="1"/>
  <c r="AB15" i="8"/>
  <c r="AP15" i="8"/>
  <c r="AP86" i="8" s="1"/>
  <c r="AO15" i="8"/>
  <c r="AS15" i="8"/>
  <c r="AV15" i="8"/>
  <c r="AM15" i="8"/>
  <c r="Y15" i="8"/>
  <c r="Y86" i="8" s="1"/>
  <c r="AR15" i="8"/>
  <c r="AR86" i="8" s="1"/>
  <c r="AT15" i="8"/>
  <c r="L15" i="8"/>
  <c r="BF46" i="8"/>
  <c r="BF33" i="8"/>
  <c r="BF42" i="8"/>
  <c r="BF47" i="8"/>
  <c r="BF24" i="8"/>
  <c r="BF18" i="8"/>
  <c r="BF86" i="8" s="1"/>
  <c r="BH51" i="8"/>
  <c r="BH6" i="8"/>
  <c r="BH68" i="8"/>
  <c r="BH45" i="8"/>
  <c r="BH19" i="8"/>
  <c r="BH55" i="8"/>
  <c r="BH36" i="8"/>
  <c r="AG60" i="8"/>
  <c r="N60" i="8"/>
  <c r="AU60" i="8"/>
  <c r="AF60" i="8"/>
  <c r="V60" i="8"/>
  <c r="AL60" i="8"/>
  <c r="O60" i="8"/>
  <c r="AP60" i="8"/>
  <c r="BE60" i="8"/>
  <c r="J60" i="8"/>
  <c r="P60" i="8"/>
  <c r="BB19" i="8"/>
  <c r="BB38" i="8"/>
  <c r="BB34" i="8"/>
  <c r="BB54" i="8"/>
  <c r="BB66" i="8"/>
  <c r="BB57" i="8"/>
  <c r="BB17" i="8"/>
  <c r="AI40" i="8"/>
  <c r="BH40" i="8"/>
  <c r="R40" i="8"/>
  <c r="AG40" i="8"/>
  <c r="BG40" i="8"/>
  <c r="BL46" i="5"/>
  <c r="BM46" i="5" s="1"/>
  <c r="AA40" i="8"/>
  <c r="BA40" i="8"/>
  <c r="AT40" i="8"/>
  <c r="J40" i="8"/>
  <c r="AP40" i="8"/>
  <c r="AN40" i="8"/>
  <c r="D40" i="8"/>
  <c r="I40" i="8"/>
  <c r="H40" i="8"/>
  <c r="AZ40" i="8"/>
  <c r="AS59" i="8"/>
  <c r="AU59" i="8"/>
  <c r="AC59" i="8"/>
  <c r="I59" i="8"/>
  <c r="AK59" i="8"/>
  <c r="AJ59" i="8"/>
  <c r="AY59" i="8"/>
  <c r="D59" i="8"/>
  <c r="AD59" i="8"/>
  <c r="BE59" i="8"/>
  <c r="AB59" i="8"/>
  <c r="AB87" i="8" s="1"/>
  <c r="K59" i="8"/>
  <c r="AT9" i="8"/>
  <c r="BH9" i="8"/>
  <c r="AB9" i="8"/>
  <c r="O9" i="8"/>
  <c r="O86" i="8" s="1"/>
  <c r="AA9" i="8"/>
  <c r="AV9" i="8"/>
  <c r="F9" i="8"/>
  <c r="AF86" i="8"/>
  <c r="BD91" i="4"/>
  <c r="BD26" i="4"/>
  <c r="BD19" i="8" s="1" a="1"/>
  <c r="BD19" i="4"/>
  <c r="BD31" i="4"/>
  <c r="BD25" i="8" s="1" a="1"/>
  <c r="G20" i="4"/>
  <c r="AV20" i="4"/>
  <c r="BG20" i="4"/>
  <c r="AY20" i="4"/>
  <c r="U20" i="4"/>
  <c r="F20" i="4"/>
  <c r="AT20" i="4"/>
  <c r="AM20" i="4"/>
  <c r="N20" i="4"/>
  <c r="AL20" i="4"/>
  <c r="AO20" i="4"/>
  <c r="AA20" i="4"/>
  <c r="BE20" i="4"/>
  <c r="X20" i="4"/>
  <c r="AK82" i="4"/>
  <c r="AK76" i="8" s="1" a="1"/>
  <c r="AK30" i="4"/>
  <c r="AK24" i="8" s="1" a="1"/>
  <c r="AK71" i="4"/>
  <c r="AK65" i="8" s="1" a="1"/>
  <c r="AK13" i="4"/>
  <c r="AK36" i="4"/>
  <c r="AK30" i="8" s="1" a="1"/>
  <c r="AK62" i="4"/>
  <c r="AK56" i="8" s="1" a="1"/>
  <c r="AK39" i="4"/>
  <c r="AK33" i="8" s="1" a="1"/>
  <c r="AK47" i="4"/>
  <c r="AK41" i="8" s="1" a="1"/>
  <c r="AK50" i="4"/>
  <c r="AK44" i="8" s="1" a="1"/>
  <c r="AK68" i="4"/>
  <c r="AK62" i="8" s="1" a="1"/>
  <c r="AX73" i="4"/>
  <c r="AX67" i="8" s="1" a="1"/>
  <c r="BG73" i="4"/>
  <c r="BG67" i="8" s="1" a="1"/>
  <c r="G73" i="4"/>
  <c r="G67" i="8" s="1" a="1"/>
  <c r="O73" i="4"/>
  <c r="O67" i="8" s="1" a="1"/>
  <c r="AF73" i="4"/>
  <c r="AF67" i="8" s="1" a="1"/>
  <c r="U73" i="4"/>
  <c r="U67" i="8" s="1" a="1"/>
  <c r="I73" i="4"/>
  <c r="L73" i="4"/>
  <c r="L67" i="8" s="1" a="1"/>
  <c r="Y73" i="4"/>
  <c r="Y67" i="8" s="1" a="1"/>
  <c r="J68" i="4"/>
  <c r="J62" i="8" s="1" a="1"/>
  <c r="J83" i="4"/>
  <c r="J77" i="8" s="1" a="1"/>
  <c r="J27" i="4"/>
  <c r="J20" i="8" s="1" a="1"/>
  <c r="J72" i="4"/>
  <c r="J66" i="8" s="1" a="1"/>
  <c r="J59" i="4"/>
  <c r="J53" i="8" s="1" a="1"/>
  <c r="J85" i="4"/>
  <c r="J79" i="8" s="1" a="1"/>
  <c r="J32" i="4"/>
  <c r="J26" i="8" s="1" a="1"/>
  <c r="J14" i="4"/>
  <c r="J38" i="4"/>
  <c r="J32" i="8" s="1" a="1"/>
  <c r="J23" i="4"/>
  <c r="J16" i="8" s="1" a="1"/>
  <c r="J43" i="4"/>
  <c r="J37" i="8" s="1" a="1"/>
  <c r="J54" i="4"/>
  <c r="J48" i="8" s="1" a="1"/>
  <c r="J36" i="4"/>
  <c r="J30" i="8" s="1" a="1"/>
  <c r="J25" i="4"/>
  <c r="J18" i="8" s="1" a="1"/>
  <c r="C37" i="4"/>
  <c r="BC37" i="4"/>
  <c r="AI37" i="4"/>
  <c r="AY37" i="4"/>
  <c r="AY31" i="8" s="1" a="1"/>
  <c r="BD37" i="4"/>
  <c r="BD31" i="8" s="1" a="1"/>
  <c r="AF37" i="4"/>
  <c r="AE37" i="4"/>
  <c r="W37" i="4"/>
  <c r="J37" i="4"/>
  <c r="J31" i="8" s="1" a="1"/>
  <c r="V37" i="4"/>
  <c r="AR37" i="4"/>
  <c r="AH37" i="4"/>
  <c r="BA37" i="4"/>
  <c r="BB37" i="4"/>
  <c r="AA37" i="4"/>
  <c r="AA31" i="8" s="1" a="1"/>
  <c r="AM37" i="4"/>
  <c r="AM31" i="8" s="1" a="1"/>
  <c r="AJ37" i="4"/>
  <c r="Y37" i="4"/>
  <c r="AT37" i="4"/>
  <c r="AT31" i="8" s="1" a="1"/>
  <c r="M37" i="4"/>
  <c r="L37" i="4"/>
  <c r="AQ37" i="4"/>
  <c r="H37" i="4"/>
  <c r="Z37" i="4"/>
  <c r="AC37" i="4"/>
  <c r="AU37" i="4"/>
  <c r="O37" i="4"/>
  <c r="AX37" i="4"/>
  <c r="AD37" i="4"/>
  <c r="AD31" i="8" s="1" a="1"/>
  <c r="G37" i="4"/>
  <c r="G31" i="8" s="1" a="1"/>
  <c r="U37" i="4"/>
  <c r="U31" i="8" s="1" a="1"/>
  <c r="AW37" i="4"/>
  <c r="P37" i="4"/>
  <c r="E37" i="4"/>
  <c r="AV37" i="4"/>
  <c r="AV31" i="8" s="1" a="1"/>
  <c r="F37" i="4"/>
  <c r="F31" i="8" s="1" a="1"/>
  <c r="S56" i="4"/>
  <c r="S66" i="4"/>
  <c r="S55" i="4"/>
  <c r="S40" i="4"/>
  <c r="S79" i="4"/>
  <c r="S84" i="4"/>
  <c r="S29" i="4"/>
  <c r="S22" i="8" s="1" a="1"/>
  <c r="S71" i="4"/>
  <c r="S33" i="4"/>
  <c r="S77" i="4"/>
  <c r="S88" i="4"/>
  <c r="S69" i="4"/>
  <c r="S61" i="4"/>
  <c r="S78" i="4"/>
  <c r="S36" i="4"/>
  <c r="S92" i="4"/>
  <c r="S60" i="4"/>
  <c r="S54" i="8" s="1" a="1"/>
  <c r="S62" i="4"/>
  <c r="S56" i="8" s="1" a="1"/>
  <c r="S25" i="4"/>
  <c r="S59" i="4"/>
  <c r="S53" i="8" s="1" a="1"/>
  <c r="S63" i="4"/>
  <c r="S57" i="8" s="1" a="1"/>
  <c r="S30" i="4"/>
  <c r="S24" i="8" s="1" a="1"/>
  <c r="L89" i="4"/>
  <c r="L83" i="8" s="1" a="1"/>
  <c r="AV89" i="4"/>
  <c r="AV83" i="8" s="1" a="1"/>
  <c r="BG89" i="4"/>
  <c r="BG83" i="8" s="1" a="1"/>
  <c r="F89" i="4"/>
  <c r="F83" i="8" s="1" a="1"/>
  <c r="Y89" i="4"/>
  <c r="Y83" i="8" s="1" a="1"/>
  <c r="BA89" i="4"/>
  <c r="BA83" i="8" s="1" a="1"/>
  <c r="BD89" i="4"/>
  <c r="BD83" i="8" s="1" a="1"/>
  <c r="S89" i="4"/>
  <c r="S83" i="8" s="1" a="1"/>
  <c r="M89" i="4"/>
  <c r="M83" i="8" s="1" a="1"/>
  <c r="AW89" i="4"/>
  <c r="AW83" i="8" s="1" a="1"/>
  <c r="AQ89" i="4"/>
  <c r="AQ83" i="8" s="1" a="1"/>
  <c r="I89" i="4"/>
  <c r="I83" i="8" s="1" a="1"/>
  <c r="G89" i="4"/>
  <c r="G83" i="8" s="1" a="1"/>
  <c r="AK89" i="4"/>
  <c r="AK83" i="8" s="1" a="1"/>
  <c r="AR89" i="4"/>
  <c r="AR83" i="8" s="1" a="1"/>
  <c r="BI89" i="4"/>
  <c r="AN89" i="4"/>
  <c r="C89" i="4"/>
  <c r="C83" i="8" s="1" a="1"/>
  <c r="AL89" i="4"/>
  <c r="AL83" i="8" s="1" a="1"/>
  <c r="AG89" i="4"/>
  <c r="AG83" i="8" s="1" a="1"/>
  <c r="AA89" i="4"/>
  <c r="AA83" i="8" s="1" a="1"/>
  <c r="AF89" i="4"/>
  <c r="AF83" i="8" s="1" a="1"/>
  <c r="N89" i="4"/>
  <c r="N83" i="8" s="1" a="1"/>
  <c r="AY89" i="4"/>
  <c r="AY83" i="8" s="1" a="1"/>
  <c r="AS89" i="4"/>
  <c r="X89" i="4"/>
  <c r="X83" i="8" s="1" a="1"/>
  <c r="Q89" i="4"/>
  <c r="K89" i="4"/>
  <c r="AO89" i="4"/>
  <c r="AO83" i="8" s="1" a="1"/>
  <c r="D89" i="4"/>
  <c r="D83" i="8" s="1" a="1"/>
  <c r="BD4" i="8" a="1"/>
  <c r="BD10" i="8" a="1"/>
  <c r="BD17" i="8" a="1"/>
  <c r="BD15" i="8" a="1"/>
  <c r="BD5" i="8" a="1"/>
  <c r="BD21" i="8" a="1"/>
  <c r="BD9" i="8" a="1"/>
  <c r="BD11" i="8" a="1"/>
  <c r="BD6" i="8" a="1"/>
  <c r="BD8" i="8" a="1"/>
  <c r="BD22" i="8" a="1"/>
  <c r="BD18" i="8" a="1"/>
  <c r="BD20" i="8" a="1"/>
  <c r="BD13" i="8" a="1"/>
  <c r="BD16" i="8" a="1"/>
  <c r="BD7" i="8" a="1"/>
  <c r="BD14" i="8" a="1"/>
  <c r="S30" i="8" a="1"/>
  <c r="S72" i="8" a="1"/>
  <c r="S55" i="8" a="1"/>
  <c r="S63" i="8" a="1"/>
  <c r="S82" i="8" a="1"/>
  <c r="S71" i="8" a="1"/>
  <c r="S27" i="8" a="1"/>
  <c r="S65" i="8" a="1"/>
  <c r="S78" i="8" a="1"/>
  <c r="S73" i="8" a="1"/>
  <c r="S34" i="8" a="1"/>
  <c r="S49" i="8" a="1"/>
  <c r="S60" i="8" a="1"/>
  <c r="S50" i="8" a="1"/>
  <c r="S28" i="8" a="1"/>
  <c r="S52" i="8" a="1"/>
  <c r="S36" i="8" a="1"/>
  <c r="S41" i="8" a="1"/>
  <c r="S61" i="8" a="1"/>
  <c r="S32" i="8" a="1"/>
  <c r="S51" i="8" a="1"/>
  <c r="S26" i="8" a="1"/>
  <c r="S38" i="8" a="1"/>
  <c r="S79" i="8" a="1"/>
  <c r="S66" i="8" a="1"/>
  <c r="S81" i="8" a="1"/>
  <c r="S69" i="8" a="1"/>
  <c r="S77" i="8" a="1"/>
  <c r="S25" i="8" a="1"/>
  <c r="S48" i="8" a="1"/>
  <c r="S45" i="8" a="1"/>
  <c r="S62" i="8" a="1"/>
  <c r="S76" i="8" a="1"/>
  <c r="S37" i="8" a="1"/>
  <c r="S33" i="8" a="1"/>
  <c r="S74" i="8" a="1"/>
  <c r="S70" i="8" a="1"/>
  <c r="S80" i="8" a="1"/>
  <c r="S64" i="8" a="1"/>
  <c r="S42" i="8" a="1"/>
  <c r="S39" i="8" a="1"/>
  <c r="S47" i="8" a="1"/>
  <c r="S67" i="8" a="1"/>
  <c r="S68" i="8" a="1"/>
  <c r="S31" i="8" a="1"/>
  <c r="S29" i="8" a="1"/>
  <c r="S75" i="8" a="1"/>
  <c r="S44" i="8" a="1"/>
  <c r="S35" i="8" a="1"/>
  <c r="S58" i="8" a="1"/>
  <c r="S59" i="8" a="1"/>
  <c r="S40" i="8" a="1"/>
  <c r="S46" i="8" a="1"/>
  <c r="S43" i="8" a="1"/>
  <c r="BI83" i="8" a="1"/>
  <c r="BD12" i="8" a="1"/>
  <c r="G13" i="8" a="1"/>
  <c r="AV13" i="8" a="1"/>
  <c r="BG13" i="8" a="1"/>
  <c r="AY13" i="8" a="1"/>
  <c r="U13" i="8" a="1"/>
  <c r="F13" i="8" a="1"/>
  <c r="AT13" i="8" a="1"/>
  <c r="AM13" i="8" a="1"/>
  <c r="N13" i="8" a="1"/>
  <c r="AL13" i="8" a="1"/>
  <c r="AO13" i="8" a="1"/>
  <c r="AA13" i="8" a="1"/>
  <c r="BE13" i="8" a="1"/>
  <c r="X13" i="8" a="1"/>
  <c r="AK6" i="8" a="1"/>
  <c r="I67" i="8" a="1"/>
  <c r="J7" i="8" a="1"/>
  <c r="C31" i="8" a="1"/>
  <c r="BC31" i="8" a="1"/>
  <c r="AI31" i="8" a="1"/>
  <c r="AF31" i="8" a="1"/>
  <c r="AE31" i="8" a="1"/>
  <c r="W31" i="8" a="1"/>
  <c r="V31" i="8" a="1"/>
  <c r="AR31" i="8" a="1"/>
  <c r="AH31" i="8" a="1"/>
  <c r="BA31" i="8" a="1"/>
  <c r="BB31" i="8" a="1"/>
  <c r="AJ31" i="8" a="1"/>
  <c r="Y31" i="8" a="1"/>
  <c r="M31" i="8" a="1"/>
  <c r="L31" i="8" a="1"/>
  <c r="AQ31" i="8" a="1"/>
  <c r="H31" i="8" a="1"/>
  <c r="Z31" i="8" a="1"/>
  <c r="AC31" i="8" a="1"/>
  <c r="AU31" i="8" a="1"/>
  <c r="O31" i="8" a="1"/>
  <c r="AX31" i="8" a="1"/>
  <c r="AW31" i="8" a="1"/>
  <c r="P31" i="8" a="1"/>
  <c r="E31" i="8" a="1"/>
  <c r="S18" i="8" a="1"/>
  <c r="AN83" i="8" a="1"/>
  <c r="AS83" i="8" a="1"/>
  <c r="Q83" i="8" a="1"/>
  <c r="K83" i="8" a="1"/>
  <c r="L86" i="8" l="1"/>
  <c r="K90" i="4"/>
  <c r="Q90" i="4"/>
  <c r="AS90" i="4"/>
  <c r="AN90" i="4"/>
  <c r="BI90" i="4"/>
  <c r="S90" i="4"/>
  <c r="E90" i="4"/>
  <c r="P90" i="4"/>
  <c r="AW90" i="4"/>
  <c r="AX90" i="4"/>
  <c r="O90" i="4"/>
  <c r="AU90" i="4"/>
  <c r="AC90" i="4"/>
  <c r="Z90" i="4"/>
  <c r="H90" i="4"/>
  <c r="AQ90" i="4"/>
  <c r="L90" i="4"/>
  <c r="M90" i="4"/>
  <c r="Y90" i="4"/>
  <c r="AJ90" i="4"/>
  <c r="BB90" i="4"/>
  <c r="BA90" i="4"/>
  <c r="AH90" i="4"/>
  <c r="AR90" i="4"/>
  <c r="V90" i="4"/>
  <c r="AE90" i="4"/>
  <c r="AF90" i="4"/>
  <c r="AI90" i="4"/>
  <c r="BC90" i="4"/>
  <c r="C90" i="4"/>
  <c r="J90" i="4"/>
  <c r="I90" i="4"/>
  <c r="AK90" i="4"/>
  <c r="X90" i="4"/>
  <c r="BE90" i="4"/>
  <c r="AA90" i="4"/>
  <c r="AO90" i="4"/>
  <c r="AL90" i="4"/>
  <c r="N90" i="4"/>
  <c r="AM90" i="4"/>
  <c r="AT90" i="4"/>
  <c r="F90" i="4"/>
  <c r="U90" i="4"/>
  <c r="AY90" i="4"/>
  <c r="BG90" i="4"/>
  <c r="AV90" i="4"/>
  <c r="G90" i="4"/>
  <c r="BD90" i="4"/>
  <c r="AP87" i="8"/>
  <c r="BH86" i="8"/>
  <c r="AS86" i="8"/>
  <c r="BB86" i="8"/>
  <c r="AB86" i="8"/>
  <c r="BE87" i="8"/>
  <c r="BI83" i="8"/>
  <c r="BI87" i="8" s="1"/>
  <c r="S43" i="8"/>
  <c r="S46" i="8"/>
  <c r="S40" i="8"/>
  <c r="S59" i="8"/>
  <c r="S58" i="8"/>
  <c r="S35" i="8"/>
  <c r="S44" i="8"/>
  <c r="S75" i="8"/>
  <c r="S29" i="8"/>
  <c r="S31" i="8"/>
  <c r="S68" i="8"/>
  <c r="S67" i="8"/>
  <c r="S47" i="8"/>
  <c r="S39" i="8"/>
  <c r="S42" i="8"/>
  <c r="S64" i="8"/>
  <c r="S80" i="8"/>
  <c r="S70" i="8"/>
  <c r="S74" i="8"/>
  <c r="S33" i="8"/>
  <c r="S37" i="8"/>
  <c r="S76" i="8"/>
  <c r="S62" i="8"/>
  <c r="S45" i="8"/>
  <c r="S48" i="8"/>
  <c r="S25" i="8"/>
  <c r="S77" i="8"/>
  <c r="S69" i="8"/>
  <c r="S81" i="8"/>
  <c r="S66" i="8"/>
  <c r="S79" i="8"/>
  <c r="S38" i="8"/>
  <c r="S26" i="8"/>
  <c r="S51" i="8"/>
  <c r="S32" i="8"/>
  <c r="S61" i="8"/>
  <c r="S41" i="8"/>
  <c r="S36" i="8"/>
  <c r="S52" i="8"/>
  <c r="S28" i="8"/>
  <c r="S50" i="8"/>
  <c r="S60" i="8"/>
  <c r="S49" i="8"/>
  <c r="S34" i="8"/>
  <c r="S73" i="8"/>
  <c r="S78" i="8"/>
  <c r="S65" i="8"/>
  <c r="S27" i="8"/>
  <c r="S71" i="8"/>
  <c r="S82" i="8"/>
  <c r="S63" i="8"/>
  <c r="S55" i="8"/>
  <c r="S72" i="8"/>
  <c r="S30" i="8"/>
  <c r="BD14" i="8"/>
  <c r="BD7" i="8"/>
  <c r="BD16" i="8"/>
  <c r="BD13" i="8"/>
  <c r="BD20" i="8"/>
  <c r="BD18" i="8"/>
  <c r="BD22" i="8"/>
  <c r="BD8" i="8"/>
  <c r="BD6" i="8"/>
  <c r="BD11" i="8"/>
  <c r="BD9" i="8"/>
  <c r="BD21" i="8"/>
  <c r="BD5" i="8"/>
  <c r="BD15" i="8"/>
  <c r="BD17" i="8"/>
  <c r="BD10" i="8"/>
  <c r="BD4" i="8"/>
  <c r="D83" i="8"/>
  <c r="AO83" i="8"/>
  <c r="AO87" i="8" s="1"/>
  <c r="K83" i="8"/>
  <c r="Q83" i="8"/>
  <c r="X83" i="8"/>
  <c r="X87" i="8" s="1"/>
  <c r="AS83" i="8"/>
  <c r="AY83" i="8"/>
  <c r="N83" i="8"/>
  <c r="N87" i="8" s="1"/>
  <c r="AF83" i="8"/>
  <c r="AA83" i="8"/>
  <c r="AG83" i="8"/>
  <c r="AG87" i="8" s="1"/>
  <c r="AL83" i="8"/>
  <c r="AL87" i="8" s="1"/>
  <c r="C83" i="8"/>
  <c r="AN83" i="8"/>
  <c r="BL89" i="5"/>
  <c r="BM89" i="5" s="1"/>
  <c r="AR83" i="8"/>
  <c r="AK83" i="8"/>
  <c r="G83" i="8"/>
  <c r="I83" i="8"/>
  <c r="AQ83" i="8"/>
  <c r="AW83" i="8"/>
  <c r="M83" i="8"/>
  <c r="S83" i="8"/>
  <c r="BD83" i="8"/>
  <c r="BA83" i="8"/>
  <c r="Y83" i="8"/>
  <c r="F83" i="8"/>
  <c r="BG83" i="8"/>
  <c r="AV83" i="8"/>
  <c r="L83" i="8"/>
  <c r="S24" i="8"/>
  <c r="S57" i="8"/>
  <c r="S53" i="8"/>
  <c r="S18" i="8"/>
  <c r="S56" i="8"/>
  <c r="S54" i="8"/>
  <c r="S22" i="8"/>
  <c r="F31" i="8"/>
  <c r="AV31" i="8"/>
  <c r="E31" i="8"/>
  <c r="E87" i="8" s="1"/>
  <c r="P31" i="8"/>
  <c r="P87" i="8" s="1"/>
  <c r="AW31" i="8"/>
  <c r="U31" i="8"/>
  <c r="G31" i="8"/>
  <c r="AD31" i="8"/>
  <c r="AX31" i="8"/>
  <c r="O31" i="8"/>
  <c r="AU31" i="8"/>
  <c r="AU87" i="8" s="1"/>
  <c r="AC31" i="8"/>
  <c r="AC87" i="8" s="1"/>
  <c r="Z31" i="8"/>
  <c r="Z87" i="8" s="1"/>
  <c r="H31" i="8"/>
  <c r="AQ31" i="8"/>
  <c r="L31" i="8"/>
  <c r="M31" i="8"/>
  <c r="AT31" i="8"/>
  <c r="AT87" i="8" s="1"/>
  <c r="Y31" i="8"/>
  <c r="AJ31" i="8"/>
  <c r="AJ87" i="8" s="1"/>
  <c r="AM31" i="8"/>
  <c r="AM87" i="8" s="1"/>
  <c r="AA31" i="8"/>
  <c r="BB31" i="8"/>
  <c r="BB87" i="8" s="1"/>
  <c r="BA31" i="8"/>
  <c r="AH31" i="8"/>
  <c r="AH87" i="8" s="1"/>
  <c r="AR31" i="8"/>
  <c r="V31" i="8"/>
  <c r="V87" i="8" s="1"/>
  <c r="J31" i="8"/>
  <c r="W31" i="8"/>
  <c r="AE31" i="8"/>
  <c r="AE87" i="8" s="1"/>
  <c r="AF31" i="8"/>
  <c r="BD31" i="8"/>
  <c r="AY31" i="8"/>
  <c r="AI31" i="8"/>
  <c r="AI87" i="8" s="1"/>
  <c r="BC31" i="8"/>
  <c r="BC87" i="8" s="1"/>
  <c r="C31" i="8"/>
  <c r="J18" i="8"/>
  <c r="J30" i="8"/>
  <c r="J48" i="8"/>
  <c r="J37" i="8"/>
  <c r="J16" i="8"/>
  <c r="J32" i="8"/>
  <c r="J7" i="8"/>
  <c r="J26" i="8"/>
  <c r="J79" i="8"/>
  <c r="J53" i="8"/>
  <c r="J66" i="8"/>
  <c r="J20" i="8"/>
  <c r="J77" i="8"/>
  <c r="J62" i="8"/>
  <c r="Y67" i="8"/>
  <c r="L67" i="8"/>
  <c r="I67" i="8"/>
  <c r="I87" i="8" s="1"/>
  <c r="U67" i="8"/>
  <c r="U87" i="8" s="1"/>
  <c r="AF67" i="8"/>
  <c r="O67" i="8"/>
  <c r="G67" i="8"/>
  <c r="BG67" i="8"/>
  <c r="AX67" i="8"/>
  <c r="AK62" i="8"/>
  <c r="AK44" i="8"/>
  <c r="AK41" i="8"/>
  <c r="AK33" i="8"/>
  <c r="AK56" i="8"/>
  <c r="AK30" i="8"/>
  <c r="AK6" i="8"/>
  <c r="AK86" i="8" s="1"/>
  <c r="AK65" i="8"/>
  <c r="AK24" i="8"/>
  <c r="AK76" i="8"/>
  <c r="X13" i="8"/>
  <c r="X86" i="8" s="1"/>
  <c r="BE13" i="8"/>
  <c r="BE86" i="8" s="1"/>
  <c r="AA13" i="8"/>
  <c r="AO13" i="8"/>
  <c r="AO86" i="8" s="1"/>
  <c r="AL13" i="8"/>
  <c r="AL86" i="8" s="1"/>
  <c r="N13" i="8"/>
  <c r="N86" i="8" s="1"/>
  <c r="AM13" i="8"/>
  <c r="AM86" i="8" s="1"/>
  <c r="AT13" i="8"/>
  <c r="AT86" i="8" s="1"/>
  <c r="F13" i="8"/>
  <c r="U13" i="8"/>
  <c r="U86" i="8" s="1"/>
  <c r="AY13" i="8"/>
  <c r="AY86" i="8" s="1"/>
  <c r="BG13" i="8"/>
  <c r="AV13" i="8"/>
  <c r="AV86" i="8" s="1"/>
  <c r="G13" i="8"/>
  <c r="G86" i="8" s="1"/>
  <c r="BD25" i="8"/>
  <c r="BD12" i="8"/>
  <c r="BD19" i="8"/>
  <c r="Q86" i="8"/>
  <c r="BF87" i="8"/>
  <c r="F87" i="8"/>
  <c r="BN46" i="5"/>
  <c r="BO46" i="5" s="1"/>
  <c r="F86" i="8"/>
  <c r="Q87" i="8"/>
  <c r="H87" i="8"/>
  <c r="AQ87" i="8"/>
  <c r="BH87" i="8"/>
  <c r="K87" i="8"/>
  <c r="D87" i="8"/>
  <c r="AA86" i="8"/>
  <c r="T87" i="8"/>
  <c r="AN87" i="8"/>
  <c r="H86" i="8"/>
  <c r="AZ87" i="8"/>
  <c r="AS87" i="8"/>
  <c r="AD87" i="8"/>
  <c r="BK12" i="5" a="1"/>
  <c r="BK12" i="5" s="1"/>
  <c r="BN12" i="5" a="1"/>
  <c r="BN12" i="5" s="1"/>
  <c r="BL12" i="5" a="1"/>
  <c r="BL12" i="5" s="1"/>
  <c r="BP12" i="5" a="1"/>
  <c r="BP12" i="5" s="1"/>
  <c r="BM12" i="5" a="1"/>
  <c r="BM12" i="5" s="1"/>
  <c r="BK13" i="5" a="1"/>
  <c r="BK13" i="5" s="1"/>
  <c r="BN13" i="5" a="1"/>
  <c r="BN13" i="5" s="1"/>
  <c r="BM13" i="5" a="1"/>
  <c r="BM13" i="5" s="1"/>
  <c r="BP13" i="5" a="1"/>
  <c r="BP13" i="5" s="1"/>
  <c r="BL13" i="5" a="1"/>
  <c r="BL13" i="5" s="1"/>
  <c r="BP27" i="5" a="1"/>
  <c r="BP27" i="5" s="1"/>
  <c r="BL27" i="5" a="1"/>
  <c r="BL27" i="5" s="1"/>
  <c r="BK27" i="5" a="1"/>
  <c r="BK27" i="5" s="1"/>
  <c r="BM27" i="5" a="1"/>
  <c r="BM27" i="5" s="1"/>
  <c r="BN27" i="5" a="1"/>
  <c r="BN27" i="5" s="1"/>
  <c r="BP18" i="5" a="1"/>
  <c r="BP18" i="5" s="1"/>
  <c r="BL18" i="5" a="1"/>
  <c r="BL18" i="5" s="1"/>
  <c r="BK18" i="5" a="1"/>
  <c r="BK18" i="5" s="1"/>
  <c r="BN18" i="5" a="1"/>
  <c r="BN18" i="5" s="1"/>
  <c r="BM18" i="5" a="1"/>
  <c r="BM18" i="5" s="1"/>
  <c r="BP16" i="5" a="1"/>
  <c r="BP16" i="5" s="1"/>
  <c r="BM16" i="5" a="1"/>
  <c r="BM16" i="5" s="1"/>
  <c r="BN16" i="5" a="1"/>
  <c r="BN16" i="5" s="1"/>
  <c r="BK16" i="5" a="1"/>
  <c r="BK16" i="5" s="1"/>
  <c r="BL16" i="5" a="1"/>
  <c r="BL16" i="5" s="1"/>
  <c r="BM22" i="5" a="1"/>
  <c r="BM22" i="5" s="1"/>
  <c r="BK22" i="5" a="1"/>
  <c r="BK22" i="5" s="1"/>
  <c r="BL22" i="5" a="1"/>
  <c r="BL22" i="5" s="1"/>
  <c r="BN22" i="5" a="1"/>
  <c r="BN22" i="5" s="1"/>
  <c r="BP22" i="5" a="1"/>
  <c r="BP22" i="5" s="1"/>
  <c r="BK23" i="5" a="1"/>
  <c r="BK23" i="5" s="1"/>
  <c r="BM23" i="5" a="1"/>
  <c r="BM23" i="5" s="1"/>
  <c r="BL23" i="5" a="1"/>
  <c r="BL23" i="5" s="1"/>
  <c r="BN23" i="5" a="1"/>
  <c r="BN23" i="5" s="1"/>
  <c r="BP23" i="5" a="1"/>
  <c r="BP23" i="5" s="1"/>
  <c r="BM17" i="5" a="1"/>
  <c r="BM17" i="5" s="1"/>
  <c r="BP17" i="5" a="1"/>
  <c r="BP17" i="5" s="1"/>
  <c r="BN17" i="5" a="1"/>
  <c r="BN17" i="5" s="1"/>
  <c r="BK17" i="5" a="1"/>
  <c r="BK17" i="5" s="1"/>
  <c r="BL17" i="5" a="1"/>
  <c r="BL17" i="5" s="1"/>
  <c r="BP11" i="5" a="1"/>
  <c r="BP11" i="5" s="1"/>
  <c r="BL11" i="5" a="1"/>
  <c r="BL11" i="5" s="1"/>
  <c r="BM11" i="5" a="1"/>
  <c r="BM11" i="5" s="1"/>
  <c r="BO11" i="5" s="1"/>
  <c r="BN11" i="5" a="1"/>
  <c r="BN11" i="5" s="1"/>
  <c r="BK11" i="5" a="1"/>
  <c r="BK11" i="5" s="1"/>
  <c r="BK29" i="5" a="1"/>
  <c r="BK29" i="5" s="1"/>
  <c r="BN29" i="5" a="1"/>
  <c r="BN29" i="5" s="1"/>
  <c r="BL29" i="5" a="1"/>
  <c r="BL29" i="5" s="1"/>
  <c r="BP29" i="5" a="1"/>
  <c r="BP29" i="5" s="1"/>
  <c r="BM29" i="5" a="1"/>
  <c r="BM29" i="5" s="1"/>
  <c r="BM15" i="5" a="1"/>
  <c r="BM15" i="5" s="1"/>
  <c r="BN15" i="5" a="1"/>
  <c r="BN15" i="5" s="1"/>
  <c r="BP15" i="5" a="1"/>
  <c r="BP15" i="5" s="1"/>
  <c r="BK15" i="5" a="1"/>
  <c r="BK15" i="5" s="1"/>
  <c r="BL15" i="5" a="1"/>
  <c r="BL15" i="5" s="1"/>
  <c r="BN28" i="5" a="1"/>
  <c r="BN28" i="5" s="1"/>
  <c r="BK28" i="5" a="1"/>
  <c r="BK28" i="5" s="1"/>
  <c r="BL28" i="5" a="1"/>
  <c r="BL28" i="5" s="1"/>
  <c r="BM28" i="5" a="1"/>
  <c r="BM28" i="5" s="1"/>
  <c r="BP28" i="5" a="1"/>
  <c r="BP28" i="5" s="1"/>
  <c r="BP26" i="5" a="1"/>
  <c r="BP26" i="5" s="1"/>
  <c r="BL26" i="5" a="1"/>
  <c r="BL26" i="5" s="1"/>
  <c r="BK26" i="5" a="1"/>
  <c r="BK26" i="5" s="1"/>
  <c r="BM26" i="5" a="1"/>
  <c r="BM26" i="5" s="1"/>
  <c r="BN26" i="5" a="1"/>
  <c r="BN26" i="5" s="1"/>
  <c r="BN14" i="5" a="1"/>
  <c r="BN14" i="5" s="1"/>
  <c r="BK14" i="5" a="1"/>
  <c r="BK14" i="5" s="1"/>
  <c r="BP14" i="5" a="1"/>
  <c r="BP14" i="5" s="1"/>
  <c r="BL14" i="5" a="1"/>
  <c r="BL14" i="5" s="1"/>
  <c r="BM14" i="5" a="1"/>
  <c r="BM14" i="5" s="1"/>
  <c r="BL20" i="5" a="1"/>
  <c r="BL20" i="5" s="1"/>
  <c r="BN20" i="5" a="1"/>
  <c r="BN20" i="5" s="1"/>
  <c r="BP20" i="5" a="1"/>
  <c r="BP20" i="5" s="1"/>
  <c r="BM20" i="5" a="1"/>
  <c r="BM20" i="5" s="1"/>
  <c r="BK20" i="5" a="1"/>
  <c r="BK20" i="5" s="1"/>
  <c r="BK24" i="5" a="1"/>
  <c r="BK24" i="5" s="1"/>
  <c r="BL24" i="5" a="1"/>
  <c r="BL24" i="5" s="1"/>
  <c r="BM24" i="5" a="1"/>
  <c r="BM24" i="5" s="1"/>
  <c r="BN24" i="5" a="1"/>
  <c r="BN24" i="5" s="1"/>
  <c r="BP24" i="5" a="1"/>
  <c r="BP24" i="5" s="1"/>
  <c r="BL21" i="5" a="1"/>
  <c r="BL21" i="5" s="1"/>
  <c r="BK21" i="5" a="1"/>
  <c r="BK21" i="5" s="1"/>
  <c r="BP21" i="5" a="1"/>
  <c r="BP21" i="5" s="1"/>
  <c r="BM21" i="5" a="1"/>
  <c r="BM21" i="5" s="1"/>
  <c r="BN21" i="5" a="1"/>
  <c r="BN21" i="5" s="1"/>
  <c r="BN19" i="5" a="1"/>
  <c r="BN19" i="5" s="1"/>
  <c r="BP19" i="5" a="1"/>
  <c r="BP19" i="5" s="1"/>
  <c r="BK19" i="5" a="1"/>
  <c r="BK19" i="5" s="1"/>
  <c r="BL19" i="5" a="1"/>
  <c r="BL19" i="5" s="1"/>
  <c r="BM19" i="5" a="1"/>
  <c r="BM19" i="5" s="1"/>
  <c r="BL25" i="5" a="1"/>
  <c r="BL25" i="5" s="1"/>
  <c r="BP25" i="5" a="1"/>
  <c r="BP25" i="5" s="1"/>
  <c r="BN25" i="5" a="1"/>
  <c r="BN25" i="5" s="1"/>
  <c r="BM25" i="5" a="1"/>
  <c r="BM25" i="5" s="1"/>
  <c r="BK25" i="5" a="1"/>
  <c r="BK25" i="5" s="1"/>
  <c r="BO13" i="5"/>
  <c r="BO22" i="5"/>
  <c r="BO12" i="5"/>
  <c r="BO27" i="5"/>
  <c r="W40" i="4"/>
  <c r="AG15" i="4"/>
  <c r="R32" i="4"/>
  <c r="D24" i="4"/>
  <c r="AD14" i="4"/>
  <c r="BG27" i="5"/>
  <c r="BG20" i="8" s="1" a="1"/>
  <c r="AG8" i="8" a="1"/>
  <c r="D17" i="8" a="1"/>
  <c r="AD7" i="8" a="1"/>
  <c r="W34" i="8" a="1"/>
  <c r="R26" i="8" a="1"/>
  <c r="AD90" i="4" l="1"/>
  <c r="D90" i="4"/>
  <c r="R90" i="4"/>
  <c r="AG90" i="4"/>
  <c r="W90" i="4"/>
  <c r="BO16" i="5"/>
  <c r="BD87" i="8"/>
  <c r="BO28" i="5"/>
  <c r="BO15" i="5"/>
  <c r="BO29" i="5"/>
  <c r="BO26" i="5"/>
  <c r="BO23" i="5"/>
  <c r="BG20" i="8"/>
  <c r="BG86" i="8" s="1"/>
  <c r="S86" i="8"/>
  <c r="G87" i="8"/>
  <c r="BO17" i="5"/>
  <c r="BO18" i="5"/>
  <c r="BO24" i="5"/>
  <c r="AR87" i="8"/>
  <c r="O87" i="8"/>
  <c r="AX87" i="8"/>
  <c r="BA87" i="8"/>
  <c r="AY87" i="8"/>
  <c r="AD7" i="8"/>
  <c r="AD86" i="8" s="1"/>
  <c r="D17" i="8"/>
  <c r="D86" i="8" s="1"/>
  <c r="AG8" i="8"/>
  <c r="AG86" i="8" s="1"/>
  <c r="R26" i="8"/>
  <c r="R87" i="8" s="1"/>
  <c r="W34" i="8"/>
  <c r="W87" i="8" s="1"/>
  <c r="Y87" i="8"/>
  <c r="M87" i="8"/>
  <c r="L87" i="8"/>
  <c r="AF87" i="8"/>
  <c r="J87" i="8"/>
  <c r="J86" i="8"/>
  <c r="BD86" i="8"/>
  <c r="S87" i="8"/>
  <c r="BN89" i="5"/>
  <c r="BO89" i="5" s="1"/>
  <c r="AV87" i="8"/>
  <c r="C87" i="8"/>
  <c r="BG87" i="8"/>
  <c r="AW87" i="8"/>
  <c r="AA87" i="8"/>
  <c r="AK87" i="8"/>
  <c r="BO21" i="5"/>
  <c r="BO20" i="5"/>
  <c r="BO19" i="5"/>
  <c r="BO14" i="5"/>
  <c r="BO2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F2ECCDC-D72A-43FD-8CBE-B3BB12C5399F}"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152">
    <s v="DESKTOP-KSAPEQM AS Model"/>
    <s v="{[Data].[GDP and other output measures].[Output Definition].&amp;[Expenditure Approach]}"/>
    <s v="{[Geography].[WDI Availability].[wdi_availability].&amp;[From 1960],[Geography].[WDI Availability].[wdi_availability].&amp;[From 1961]}"/>
    <s v="{[Data].[Original Source Data].[Source].&amp;[WDI2020]}"/>
    <s v="{[Indicator Detail].[Industrial Sector (Agriculture/Manufacturing/etc)].&amp;[Whole economy]}"/>
    <s v="[Measures].[Item]"/>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Geography].[Blocs].[Major_Blocs].&amp;[China Mainland]"/>
    <s v="[Geography].[Blocs].[Country].&amp;[China Mainland]"/>
    <s v="[Geography].[Blocs].[Major_Blocs].&amp;[North]"/>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Blocs].[Major_Blocs].&amp;[South]"/>
    <s v="[Geography].[Blocs].[Country].&amp;[Bahamas]"/>
    <s v="[Geography].[Blocs].[Country].&amp;[Bangladesh]"/>
    <s v="[Geography].[Blocs].[Country].&amp;[Belize]"/>
    <s v="[Geography].[Blocs].[Country].&amp;[Benin]"/>
    <s v="[Geography].[Blocs].[Country].&amp;[Bolivia]"/>
    <s v="[Geography].[Blocs].[Country].&amp;[Botswana]"/>
    <s v="[Geography].[Blocs].[Country].&amp;[Brazil]"/>
    <s v="[Geography].[Blocs].[Country].&amp;[Burkina Faso]"/>
    <s v="[Geography].[Blocs].[Country].&amp;[Burundi]"/>
    <s v="[Geography].[Blocs].[Country].&amp;[Cameroon]"/>
    <s v="[Geography].[Blocs].[Country].&amp;[Central African Republic]"/>
    <s v="[Geography].[Blocs].[Country].&amp;[Chad]"/>
    <s v="[Geography].[Blocs].[Country].&amp;[Chile]"/>
    <s v="[Geography].[Blocs].[Country].&amp;[Colombia]"/>
    <s v="[Geography].[Blocs].[Country].&amp;[Congo DR]"/>
    <s v="[Geography].[Blocs].[Country].&amp;[Congo R]"/>
    <s v="[Geography].[Blocs].[Country].&amp;[Costa Rica]"/>
    <s v="[Geography].[Blocs].[Country].&amp;[Cote d'Ivoire]"/>
    <s v="[Geography].[Blocs].[Country].&amp;[Dominican Republic]"/>
    <s v="[Geography].[Blocs].[Country].&amp;[Ecuador]"/>
    <s v="[Geography].[Blocs].[Country].&amp;[Fiji]"/>
    <s v="[Geography].[Blocs].[Country].&amp;[Gabon]"/>
    <s v="[Geography].[Blocs].[Country].&amp;[Ghana]"/>
    <s v="[Geography].[Blocs].[Country].&amp;[Guatemala]"/>
    <s v="[Geography].[Blocs].[Country].&amp;[Guyana]"/>
    <s v="[Geography].[Blocs].[Country].&amp;[Haiti]"/>
    <s v="[Geography].[Blocs].[Country].&amp;[Honduras]"/>
    <s v="[Geography].[Blocs].[Country].&amp;[India]"/>
    <s v="[Geography].[Blocs].[Country].&amp;[Kenya]"/>
    <s v="[Geography].[Blocs].[Country].&amp;[Lesotho]"/>
    <s v="[Geography].[Blocs].[Country].&amp;[Madagascar]"/>
    <s v="[Geography].[Blocs].[Country].&amp;[Malawi]"/>
    <s v="[Geography].[Blocs].[Country].&amp;[Malaysia]"/>
    <s v="[Geography].[Blocs].[Country].&amp;[Mauritania]"/>
    <s v="[Geography].[Blocs].[Country].&amp;[Mexico]"/>
    <s v="[Geography].[Blocs].[Country].&amp;[Nepal]"/>
    <s v="[Geography].[Blocs].[Country].&amp;[Nicaragua]"/>
    <s v="[Geography].[Blocs].[Country].&amp;[Niger]"/>
    <s v="[Geography].[Blocs].[Country].&amp;[Nigeria]"/>
    <s v="[Geography].[Blocs].[Country].&amp;[Pakistan]"/>
    <s v="[Geography].[Blocs].[Country].&amp;[Panama]"/>
    <s v="[Geography].[Blocs].[Country].&amp;[Papua New Guinea]"/>
    <s v="[Geography].[Blocs].[Country].&amp;[Peru]"/>
    <s v="[Geography].[Blocs].[Country].&amp;[Philippines]"/>
    <s v="[Geography].[Blocs].[Country].&amp;[Puerto Rico]"/>
    <s v="[Geography].[Blocs].[Country].&amp;[Rwanda]"/>
    <s v="[Geography].[Blocs].[Country].&amp;[Senegal]"/>
    <s v="[Geography].[Blocs].[Country].&amp;[Seychelles]"/>
    <s v="[Geography].[Blocs].[Country].&amp;[Sierra Leone]"/>
    <s v="[Geography].[Blocs].[Country].&amp;[South Africa]"/>
    <s v="[Geography].[Blocs].[Country].&amp;[Sri Lanka]"/>
    <s v="[Geography].[Blocs].[Country].&amp;[Sudan (Former)]"/>
    <s v="[Geography].[Blocs].[Country].&amp;[Suriname]"/>
    <s v="[Geography].[Blocs].[Country].&amp;[Thailand]"/>
    <s v="[Geography].[Blocs].[Country].&amp;[Togo]"/>
    <s v="[Geography].[Blocs].[Country].&amp;[Trinidad and Tobago]"/>
    <s v="[Geography].[Blocs].[Country].&amp;[Turkey]"/>
    <s v="[Geography].[Blocs].[Country].&amp;[Uruguay]"/>
    <s v="[Geography].[Blocs].[Country].&amp;[Zambia]"/>
    <s v="[Geography].[Blocs].[Country].&amp;[Zimbabwe]"/>
    <s v="{[Indicator Detail].[Units].[Measure Type (Stock/Flow/etc)].&amp;[Flow].&amp;[Money].&amp;[USD].&amp;[Current]}"/>
    <s v="{[Indicator Detail].[Units].[Measure Type (Stock/Flow/etc)].&amp;[Stock].&amp;[Population].&amp;[Persons]}"/>
    <s v="{[Indicator Detail].[Industrial Sector (Agriculture/Manufacturing/etc)].[All]}"/>
    <s v="{[Data].[Demographics].[Population].&amp;[Total]}"/>
  </metadataStrings>
  <mdxMetadata count="9827">
    <mdx n="0" f="s">
      <ms ns="1" c="0"/>
    </mdx>
    <mdx n="0" f="s">
      <ms ns="2" c="0"/>
    </mdx>
    <mdx n="0" f="s">
      <ms ns="3" c="0"/>
    </mdx>
    <mdx n="0" f="s">
      <ms ns="4" c="0"/>
    </mdx>
    <mdx n="0" f="m">
      <t c="1">
        <n x="5"/>
      </t>
    </mdx>
    <mdx n="0" f="m">
      <t c="1">
        <n x="6"/>
      </t>
    </mdx>
    <mdx n="0" f="m">
      <t c="1">
        <n x="7"/>
      </t>
    </mdx>
    <mdx n="0" f="m">
      <t c="1">
        <n x="8"/>
      </t>
    </mdx>
    <mdx n="0" f="m">
      <t c="1">
        <n x="9"/>
      </t>
    </mdx>
    <mdx n="0" f="m">
      <t c="1">
        <n x="10"/>
      </t>
    </mdx>
    <mdx n="0" f="m">
      <t c="1">
        <n x="11"/>
      </t>
    </mdx>
    <mdx n="0" f="m">
      <t c="1">
        <n x="12"/>
      </t>
    </mdx>
    <mdx n="0" f="m">
      <t c="1">
        <n x="13"/>
      </t>
    </mdx>
    <mdx n="0" f="m">
      <t c="1">
        <n x="14"/>
      </t>
    </mdx>
    <mdx n="0" f="m">
      <t c="1">
        <n x="15"/>
      </t>
    </mdx>
    <mdx n="0" f="m">
      <t c="1">
        <n x="16"/>
      </t>
    </mdx>
    <mdx n="0" f="m">
      <t c="1">
        <n x="17"/>
      </t>
    </mdx>
    <mdx n="0" f="m">
      <t c="1">
        <n x="18"/>
      </t>
    </mdx>
    <mdx n="0" f="m">
      <t c="1">
        <n x="19"/>
      </t>
    </mdx>
    <mdx n="0" f="m">
      <t c="1">
        <n x="20"/>
      </t>
    </mdx>
    <mdx n="0" f="m">
      <t c="1">
        <n x="21"/>
      </t>
    </mdx>
    <mdx n="0" f="m">
      <t c="1">
        <n x="22"/>
      </t>
    </mdx>
    <mdx n="0" f="m">
      <t c="1">
        <n x="23"/>
      </t>
    </mdx>
    <mdx n="0" f="m">
      <t c="1">
        <n x="24"/>
      </t>
    </mdx>
    <mdx n="0" f="m">
      <t c="1">
        <n x="25"/>
      </t>
    </mdx>
    <mdx n="0" f="m">
      <t c="1">
        <n x="26"/>
      </t>
    </mdx>
    <mdx n="0" f="m">
      <t c="1">
        <n x="27"/>
      </t>
    </mdx>
    <mdx n="0" f="m">
      <t c="1">
        <n x="28"/>
      </t>
    </mdx>
    <mdx n="0" f="m">
      <t c="1">
        <n x="29"/>
      </t>
    </mdx>
    <mdx n="0" f="m">
      <t c="1">
        <n x="30"/>
      </t>
    </mdx>
    <mdx n="0" f="m">
      <t c="1">
        <n x="31"/>
      </t>
    </mdx>
    <mdx n="0" f="m">
      <t c="1">
        <n x="32"/>
      </t>
    </mdx>
    <mdx n="0" f="m">
      <t c="1">
        <n x="33"/>
      </t>
    </mdx>
    <mdx n="0" f="m">
      <t c="1">
        <n x="34"/>
      </t>
    </mdx>
    <mdx n="0" f="m">
      <t c="1">
        <n x="35"/>
      </t>
    </mdx>
    <mdx n="0" f="m">
      <t c="1">
        <n x="36"/>
      </t>
    </mdx>
    <mdx n="0" f="m">
      <t c="1">
        <n x="37"/>
      </t>
    </mdx>
    <mdx n="0" f="m">
      <t c="1">
        <n x="38"/>
      </t>
    </mdx>
    <mdx n="0" f="m">
      <t c="1">
        <n x="39"/>
      </t>
    </mdx>
    <mdx n="0" f="m">
      <t c="1">
        <n x="40"/>
      </t>
    </mdx>
    <mdx n="0" f="m">
      <t c="1">
        <n x="41"/>
      </t>
    </mdx>
    <mdx n="0" f="m">
      <t c="1">
        <n x="42"/>
      </t>
    </mdx>
    <mdx n="0" f="m">
      <t c="1">
        <n x="43"/>
      </t>
    </mdx>
    <mdx n="0" f="m">
      <t c="1">
        <n x="44"/>
      </t>
    </mdx>
    <mdx n="0" f="m">
      <t c="1">
        <n x="45"/>
      </t>
    </mdx>
    <mdx n="0" f="m">
      <t c="1">
        <n x="46"/>
      </t>
    </mdx>
    <mdx n="0" f="m">
      <t c="1">
        <n x="47"/>
      </t>
    </mdx>
    <mdx n="0" f="m">
      <t c="1">
        <n x="48"/>
      </t>
    </mdx>
    <mdx n="0" f="m">
      <t c="1">
        <n x="49"/>
      </t>
    </mdx>
    <mdx n="0" f="m">
      <t c="1">
        <n x="50"/>
      </t>
    </mdx>
    <mdx n="0" f="m">
      <t c="1">
        <n x="51"/>
      </t>
    </mdx>
    <mdx n="0" f="m">
      <t c="1">
        <n x="52"/>
      </t>
    </mdx>
    <mdx n="0" f="m">
      <t c="1">
        <n x="53"/>
      </t>
    </mdx>
    <mdx n="0" f="m">
      <t c="1">
        <n x="54"/>
      </t>
    </mdx>
    <mdx n="0" f="m">
      <t c="1">
        <n x="55"/>
      </t>
    </mdx>
    <mdx n="0" f="m">
      <t c="1">
        <n x="56"/>
      </t>
    </mdx>
    <mdx n="0" f="m">
      <t c="1">
        <n x="57"/>
      </t>
    </mdx>
    <mdx n="0" f="m">
      <t c="1">
        <n x="58"/>
      </t>
    </mdx>
    <mdx n="0" f="m">
      <t c="1">
        <n x="59"/>
      </t>
    </mdx>
    <mdx n="0" f="m">
      <t c="1">
        <n x="60"/>
      </t>
    </mdx>
    <mdx n="0" f="m">
      <t c="1">
        <n x="61"/>
      </t>
    </mdx>
    <mdx n="0" f="m">
      <t c="1">
        <n x="62"/>
      </t>
    </mdx>
    <mdx n="0" f="m">
      <t c="1">
        <n x="63"/>
      </t>
    </mdx>
    <mdx n="0" f="m">
      <t c="1">
        <n x="64"/>
      </t>
    </mdx>
    <mdx n="0" f="m">
      <t c="1">
        <n x="65"/>
      </t>
    </mdx>
    <mdx n="0" f="m">
      <t c="1">
        <n x="66"/>
      </t>
    </mdx>
    <mdx n="0" f="m">
      <t c="1">
        <n x="67"/>
      </t>
    </mdx>
    <mdx n="0" f="m">
      <t c="1">
        <n x="68"/>
      </t>
    </mdx>
    <mdx n="0" f="m">
      <t c="1">
        <n x="69"/>
      </t>
    </mdx>
    <mdx n="0" f="m">
      <t c="1">
        <n x="70"/>
      </t>
    </mdx>
    <mdx n="0" f="m">
      <t c="1">
        <n x="71"/>
      </t>
    </mdx>
    <mdx n="0" f="m">
      <t c="1">
        <n x="72"/>
      </t>
    </mdx>
    <mdx n="0" f="m">
      <t c="1">
        <n x="73"/>
      </t>
    </mdx>
    <mdx n="0" f="m">
      <t c="1">
        <n x="74"/>
      </t>
    </mdx>
    <mdx n="0" f="m">
      <t c="1">
        <n x="75"/>
      </t>
    </mdx>
    <mdx n="0" f="m">
      <t c="1">
        <n x="76"/>
      </t>
    </mdx>
    <mdx n="0" f="m">
      <t c="1">
        <n x="77"/>
      </t>
    </mdx>
    <mdx n="0" f="m">
      <t c="1">
        <n x="78"/>
      </t>
    </mdx>
    <mdx n="0" f="m">
      <t c="1">
        <n x="79"/>
      </t>
    </mdx>
    <mdx n="0" f="m">
      <t c="1">
        <n x="80"/>
      </t>
    </mdx>
    <mdx n="0" f="m">
      <t c="1">
        <n x="81"/>
      </t>
    </mdx>
    <mdx n="0" f="m">
      <t c="1">
        <n x="82"/>
      </t>
    </mdx>
    <mdx n="0" f="m">
      <t c="1">
        <n x="83"/>
      </t>
    </mdx>
    <mdx n="0" f="m">
      <t c="1">
        <n x="84"/>
      </t>
    </mdx>
    <mdx n="0" f="m">
      <t c="1">
        <n x="85"/>
      </t>
    </mdx>
    <mdx n="0" f="m">
      <t c="1">
        <n x="86"/>
      </t>
    </mdx>
    <mdx n="0" f="m">
      <t c="1">
        <n x="87"/>
      </t>
    </mdx>
    <mdx n="0" f="m">
      <t c="1">
        <n x="88"/>
      </t>
    </mdx>
    <mdx n="0" f="m">
      <t c="1">
        <n x="89"/>
      </t>
    </mdx>
    <mdx n="0" f="m">
      <t c="1">
        <n x="90"/>
      </t>
    </mdx>
    <mdx n="0" f="m">
      <t c="1">
        <n x="91"/>
      </t>
    </mdx>
    <mdx n="0" f="m">
      <t c="1">
        <n x="92"/>
      </t>
    </mdx>
    <mdx n="0" f="m">
      <t c="1">
        <n x="93"/>
      </t>
    </mdx>
    <mdx n="0" f="m">
      <t c="1">
        <n x="94"/>
      </t>
    </mdx>
    <mdx n="0" f="m">
      <t c="1">
        <n x="95"/>
      </t>
    </mdx>
    <mdx n="0" f="m">
      <t c="1">
        <n x="96"/>
      </t>
    </mdx>
    <mdx n="0" f="m">
      <t c="1">
        <n x="97"/>
      </t>
    </mdx>
    <mdx n="0" f="m">
      <t c="1">
        <n x="98"/>
      </t>
    </mdx>
    <mdx n="0" f="m">
      <t c="1">
        <n x="99"/>
      </t>
    </mdx>
    <mdx n="0" f="m">
      <t c="1">
        <n x="100"/>
      </t>
    </mdx>
    <mdx n="0" f="m">
      <t c="1">
        <n x="101"/>
      </t>
    </mdx>
    <mdx n="0" f="m">
      <t c="1">
        <n x="102"/>
      </t>
    </mdx>
    <mdx n="0" f="m">
      <t c="1">
        <n x="103"/>
      </t>
    </mdx>
    <mdx n="0" f="m">
      <t c="1">
        <n x="104"/>
      </t>
    </mdx>
    <mdx n="0" f="m">
      <t c="1">
        <n x="105"/>
      </t>
    </mdx>
    <mdx n="0" f="m">
      <t c="1">
        <n x="106"/>
      </t>
    </mdx>
    <mdx n="0" f="m">
      <t c="1">
        <n x="107"/>
      </t>
    </mdx>
    <mdx n="0" f="m">
      <t c="1">
        <n x="108"/>
      </t>
    </mdx>
    <mdx n="0" f="m">
      <t c="1">
        <n x="109"/>
      </t>
    </mdx>
    <mdx n="0" f="m">
      <t c="1">
        <n x="110"/>
      </t>
    </mdx>
    <mdx n="0" f="m">
      <t c="1">
        <n x="111"/>
      </t>
    </mdx>
    <mdx n="0" f="m">
      <t c="1">
        <n x="112"/>
      </t>
    </mdx>
    <mdx n="0" f="m">
      <t c="1">
        <n x="113"/>
      </t>
    </mdx>
    <mdx n="0" f="m">
      <t c="1">
        <n x="114"/>
      </t>
    </mdx>
    <mdx n="0" f="m">
      <t c="1">
        <n x="115"/>
      </t>
    </mdx>
    <mdx n="0" f="m">
      <t c="1">
        <n x="116"/>
      </t>
    </mdx>
    <mdx n="0" f="m">
      <t c="1">
        <n x="117"/>
      </t>
    </mdx>
    <mdx n="0" f="m">
      <t c="1">
        <n x="118"/>
      </t>
    </mdx>
    <mdx n="0" f="m">
      <t c="1">
        <n x="119"/>
      </t>
    </mdx>
    <mdx n="0" f="m">
      <t c="1">
        <n x="120"/>
      </t>
    </mdx>
    <mdx n="0" f="m">
      <t c="1">
        <n x="121"/>
      </t>
    </mdx>
    <mdx n="0" f="m">
      <t c="1">
        <n x="122"/>
      </t>
    </mdx>
    <mdx n="0" f="m">
      <t c="1">
        <n x="123"/>
      </t>
    </mdx>
    <mdx n="0" f="m">
      <t c="1">
        <n x="124"/>
      </t>
    </mdx>
    <mdx n="0" f="m">
      <t c="1">
        <n x="125"/>
      </t>
    </mdx>
    <mdx n="0" f="m">
      <t c="1">
        <n x="126"/>
      </t>
    </mdx>
    <mdx n="0" f="m">
      <t c="1">
        <n x="127"/>
      </t>
    </mdx>
    <mdx n="0" f="m">
      <t c="1">
        <n x="128"/>
      </t>
    </mdx>
    <mdx n="0" f="m">
      <t c="1">
        <n x="129"/>
      </t>
    </mdx>
    <mdx n="0" f="m">
      <t c="1">
        <n x="130"/>
      </t>
    </mdx>
    <mdx n="0" f="m">
      <t c="1">
        <n x="131"/>
      </t>
    </mdx>
    <mdx n="0" f="m">
      <t c="1">
        <n x="132"/>
      </t>
    </mdx>
    <mdx n="0" f="m">
      <t c="1">
        <n x="133"/>
      </t>
    </mdx>
    <mdx n="0" f="m">
      <t c="1">
        <n x="134"/>
      </t>
    </mdx>
    <mdx n="0" f="m">
      <t c="1">
        <n x="135"/>
      </t>
    </mdx>
    <mdx n="0" f="m">
      <t c="1">
        <n x="136"/>
      </t>
    </mdx>
    <mdx n="0" f="m">
      <t c="1">
        <n x="137"/>
      </t>
    </mdx>
    <mdx n="0" f="m">
      <t c="1">
        <n x="138"/>
      </t>
    </mdx>
    <mdx n="0" f="m">
      <t c="1">
        <n x="139"/>
      </t>
    </mdx>
    <mdx n="0" f="m">
      <t c="1">
        <n x="140"/>
      </t>
    </mdx>
    <mdx n="0" f="m">
      <t c="1">
        <n x="141"/>
      </t>
    </mdx>
    <mdx n="0" f="m">
      <t c="1">
        <n x="142"/>
      </t>
    </mdx>
    <mdx n="0" f="m">
      <t c="1">
        <n x="143"/>
      </t>
    </mdx>
    <mdx n="0" f="m">
      <t c="1">
        <n x="144"/>
      </t>
    </mdx>
    <mdx n="0" f="m">
      <t c="1">
        <n x="145"/>
      </t>
    </mdx>
    <mdx n="0" f="m">
      <t c="1">
        <n x="146"/>
      </t>
    </mdx>
    <mdx n="0" f="m">
      <t c="1">
        <n x="147"/>
      </t>
    </mdx>
    <mdx n="0" f="s">
      <ms ns="148" c="0"/>
    </mdx>
    <mdx n="0" f="v">
      <t c="8">
        <n x="1" s="1"/>
        <n x="2" s="1"/>
        <n x="148" s="1"/>
        <n x="3" s="1"/>
        <n x="4" s="1"/>
        <n x="5"/>
        <n x="111"/>
        <n x="11"/>
      </t>
    </mdx>
    <mdx n="0" f="v">
      <t c="8">
        <n x="1" s="1"/>
        <n x="2" s="1"/>
        <n x="148" s="1"/>
        <n x="3" s="1"/>
        <n x="4" s="1"/>
        <n x="5"/>
        <n x="102"/>
        <n x="60"/>
      </t>
    </mdx>
    <mdx n="0" f="v">
      <t c="8">
        <n x="1" s="1"/>
        <n x="2" s="1"/>
        <n x="148" s="1"/>
        <n x="3" s="1"/>
        <n x="4" s="1"/>
        <n x="5"/>
        <n x="100"/>
        <n x="11"/>
      </t>
    </mdx>
    <mdx n="0" f="v">
      <t c="8">
        <n x="1" s="1"/>
        <n x="2" s="1"/>
        <n x="148" s="1"/>
        <n x="3" s="1"/>
        <n x="4" s="1"/>
        <n x="5"/>
        <n x="94"/>
        <n x="39"/>
      </t>
    </mdx>
    <mdx n="0" f="v">
      <t c="8">
        <n x="1" s="1"/>
        <n x="2" s="1"/>
        <n x="148" s="1"/>
        <n x="3" s="1"/>
        <n x="4" s="1"/>
        <n x="5"/>
        <n x="92"/>
        <n x="27"/>
      </t>
    </mdx>
    <mdx n="0" f="v">
      <t c="8">
        <n x="1" s="1"/>
        <n x="2" s="1"/>
        <n x="148" s="1"/>
        <n x="3" s="1"/>
        <n x="4" s="1"/>
        <n x="5"/>
        <n x="88"/>
        <n x="15"/>
      </t>
    </mdx>
    <mdx n="0" f="v">
      <t c="8">
        <n x="1" s="1"/>
        <n x="2" s="1"/>
        <n x="148" s="1"/>
        <n x="3" s="1"/>
        <n x="4" s="1"/>
        <n x="5"/>
        <n x="86"/>
        <n x="58"/>
      </t>
    </mdx>
    <mdx n="0" f="v">
      <t c="8">
        <n x="1" s="1"/>
        <n x="2" s="1"/>
        <n x="148" s="1"/>
        <n x="3" s="1"/>
        <n x="4" s="1"/>
        <n x="5"/>
        <n x="83"/>
        <n x="50"/>
      </t>
    </mdx>
    <mdx n="0" f="v">
      <t c="8">
        <n x="1" s="1"/>
        <n x="2" s="1"/>
        <n x="148" s="1"/>
        <n x="3" s="1"/>
        <n x="4" s="1"/>
        <n x="5"/>
        <n x="79"/>
        <n x="57"/>
      </t>
    </mdx>
    <mdx n="0" f="v">
      <t c="8">
        <n x="1" s="1"/>
        <n x="2" s="1"/>
        <n x="148" s="1"/>
        <n x="3" s="1"/>
        <n x="4" s="1"/>
        <n x="5"/>
        <n x="78"/>
        <n x="39"/>
      </t>
    </mdx>
    <mdx n="0" f="v">
      <t c="8">
        <n x="1" s="1"/>
        <n x="2" s="1"/>
        <n x="148" s="1"/>
        <n x="3" s="1"/>
        <n x="4" s="1"/>
        <n x="5"/>
        <n x="77"/>
        <n x="50"/>
      </t>
    </mdx>
    <mdx n="0" f="v">
      <t c="8">
        <n x="1" s="1"/>
        <n x="2" s="1"/>
        <n x="148" s="1"/>
        <n x="3" s="1"/>
        <n x="4" s="1"/>
        <n x="5"/>
        <n x="76"/>
        <n x="60"/>
      </t>
    </mdx>
    <mdx n="0" f="v">
      <t c="8">
        <n x="1" s="1"/>
        <n x="2" s="1"/>
        <n x="148" s="1"/>
        <n x="3" s="1"/>
        <n x="4" s="1"/>
        <n x="5"/>
        <n x="76"/>
        <n x="17"/>
      </t>
    </mdx>
    <mdx n="0" f="v">
      <t c="8">
        <n x="1" s="1"/>
        <n x="2" s="1"/>
        <n x="148" s="1"/>
        <n x="3" s="1"/>
        <n x="4" s="1"/>
        <n x="5"/>
        <n x="75"/>
        <n x="46"/>
      </t>
    </mdx>
    <mdx n="0" f="v">
      <t c="8">
        <n x="1" s="1"/>
        <n x="2" s="1"/>
        <n x="148" s="1"/>
        <n x="3" s="1"/>
        <n x="4" s="1"/>
        <n x="5"/>
        <n x="75"/>
        <n x="30"/>
      </t>
    </mdx>
    <mdx n="0" f="v">
      <t c="8">
        <n x="1" s="1"/>
        <n x="2" s="1"/>
        <n x="148" s="1"/>
        <n x="3" s="1"/>
        <n x="4" s="1"/>
        <n x="5"/>
        <n x="74"/>
        <n x="59"/>
      </t>
    </mdx>
    <mdx n="0" f="v">
      <t c="8">
        <n x="1" s="1"/>
        <n x="2" s="1"/>
        <n x="148" s="1"/>
        <n x="3" s="1"/>
        <n x="4" s="1"/>
        <n x="5"/>
        <n x="74"/>
        <n x="27"/>
      </t>
    </mdx>
    <mdx n="0" f="v">
      <t c="8">
        <n x="1" s="1"/>
        <n x="2" s="1"/>
        <n x="148" s="1"/>
        <n x="3" s="1"/>
        <n x="4" s="1"/>
        <n x="5"/>
        <n x="72"/>
        <n x="53"/>
      </t>
    </mdx>
    <mdx n="0" f="v">
      <t c="8">
        <n x="1" s="1"/>
        <n x="2" s="1"/>
        <n x="148" s="1"/>
        <n x="3" s="1"/>
        <n x="4" s="1"/>
        <n x="5"/>
        <n x="72"/>
        <n x="21"/>
      </t>
    </mdx>
    <mdx n="0" f="v">
      <t c="8">
        <n x="1" s="1"/>
        <n x="2" s="1"/>
        <n x="148" s="1"/>
        <n x="3" s="1"/>
        <n x="4" s="1"/>
        <n x="5"/>
        <n x="71"/>
        <n x="50"/>
      </t>
    </mdx>
    <mdx n="0" f="v">
      <t c="8">
        <n x="1" s="1"/>
        <n x="2" s="1"/>
        <n x="148" s="1"/>
        <n x="3" s="1"/>
        <n x="4" s="1"/>
        <n x="5"/>
        <n x="68"/>
        <n x="48"/>
      </t>
    </mdx>
    <mdx n="0" f="v">
      <t c="8">
        <n x="1" s="1"/>
        <n x="2" s="1"/>
        <n x="148" s="1"/>
        <n x="3" s="1"/>
        <n x="4" s="1"/>
        <n x="5"/>
        <n x="66"/>
        <n x="61"/>
      </t>
    </mdx>
    <mdx n="0" f="v">
      <t c="8">
        <n x="1" s="1"/>
        <n x="2" s="1"/>
        <n x="148" s="1"/>
        <n x="3" s="1"/>
        <n x="4" s="1"/>
        <n x="5"/>
        <n x="66"/>
        <n x="29"/>
      </t>
    </mdx>
    <mdx n="0" f="v">
      <t c="8">
        <n x="1" s="1"/>
        <n x="2" s="1"/>
        <n x="148" s="1"/>
        <n x="3" s="1"/>
        <n x="4" s="1"/>
        <n x="5"/>
        <n x="81"/>
        <n x="7"/>
      </t>
    </mdx>
    <mdx n="0" f="v">
      <t c="8">
        <n x="1" s="1"/>
        <n x="2" s="1"/>
        <n x="148" s="1"/>
        <n x="3" s="1"/>
        <n x="4" s="1"/>
        <n x="5"/>
        <n x="66"/>
        <n x="28"/>
      </t>
    </mdx>
    <mdx n="0" f="v">
      <t c="8">
        <n x="1" s="1"/>
        <n x="2" s="1"/>
        <n x="148" s="1"/>
        <n x="3" s="1"/>
        <n x="4" s="1"/>
        <n x="5"/>
        <n x="90"/>
        <n x="21"/>
      </t>
    </mdx>
    <mdx n="0" f="v">
      <t c="8">
        <n x="1" s="1"/>
        <n x="2" s="1"/>
        <n x="148" s="1"/>
        <n x="3" s="1"/>
        <n x="4" s="1"/>
        <n x="5"/>
        <n x="86"/>
        <n x="42"/>
      </t>
    </mdx>
    <mdx n="0" f="v">
      <t c="8">
        <n x="1" s="1"/>
        <n x="2" s="1"/>
        <n x="148" s="1"/>
        <n x="3" s="1"/>
        <n x="4" s="1"/>
        <n x="5"/>
        <n x="80"/>
        <n x="56"/>
      </t>
    </mdx>
    <mdx n="0" f="v">
      <t c="8">
        <n x="1" s="1"/>
        <n x="2" s="1"/>
        <n x="148" s="1"/>
        <n x="3" s="1"/>
        <n x="4" s="1"/>
        <n x="5"/>
        <n x="75"/>
        <n x="60"/>
      </t>
    </mdx>
    <mdx n="0" f="v">
      <t c="8">
        <n x="1" s="1"/>
        <n x="2" s="1"/>
        <n x="148" s="1"/>
        <n x="3" s="1"/>
        <n x="4" s="1"/>
        <n x="5"/>
        <n x="74"/>
        <n x="57"/>
      </t>
    </mdx>
    <mdx n="0" f="v">
      <t c="8">
        <n x="1" s="1"/>
        <n x="2" s="1"/>
        <n x="148" s="1"/>
        <n x="3" s="1"/>
        <n x="4" s="1"/>
        <n x="5"/>
        <n x="71"/>
        <n x="32"/>
      </t>
    </mdx>
    <mdx n="0" f="v">
      <t c="8">
        <n x="1" s="1"/>
        <n x="2" s="1"/>
        <n x="148" s="1"/>
        <n x="3" s="1"/>
        <n x="4" s="1"/>
        <n x="5"/>
        <n x="68"/>
        <n x="62"/>
      </t>
    </mdx>
    <mdx n="0" f="v">
      <t c="8">
        <n x="1" s="1"/>
        <n x="2" s="1"/>
        <n x="148" s="1"/>
        <n x="3" s="1"/>
        <n x="4" s="1"/>
        <n x="5"/>
        <n x="108"/>
        <n x="60"/>
      </t>
    </mdx>
    <mdx n="0" f="v">
      <t c="8">
        <n x="1" s="1"/>
        <n x="2" s="1"/>
        <n x="148" s="1"/>
        <n x="3" s="1"/>
        <n x="4" s="1"/>
        <n x="5"/>
        <n x="96"/>
        <n x="64"/>
      </t>
    </mdx>
    <mdx n="0" f="v">
      <t c="8">
        <n x="1" s="1"/>
        <n x="2" s="1"/>
        <n x="148" s="1"/>
        <n x="3" s="1"/>
        <n x="4" s="1"/>
        <n x="5"/>
        <n x="92"/>
        <n x="12"/>
      </t>
    </mdx>
    <mdx n="0" f="v">
      <t c="8">
        <n x="1" s="1"/>
        <n x="2" s="1"/>
        <n x="148" s="1"/>
        <n x="3" s="1"/>
        <n x="4" s="1"/>
        <n x="5"/>
        <n x="90"/>
        <n x="6"/>
      </t>
    </mdx>
    <mdx n="0" f="v">
      <t c="8">
        <n x="1" s="1"/>
        <n x="2" s="1"/>
        <n x="148" s="1"/>
        <n x="3" s="1"/>
        <n x="4" s="1"/>
        <n x="5"/>
        <n x="86"/>
        <n x="43"/>
      </t>
    </mdx>
    <mdx n="0" f="v">
      <t c="8">
        <n x="1" s="1"/>
        <n x="2" s="1"/>
        <n x="148" s="1"/>
        <n x="3" s="1"/>
        <n x="4" s="1"/>
        <n x="5"/>
        <n x="85"/>
        <n x="8"/>
      </t>
    </mdx>
    <mdx n="0" f="v">
      <t c="8">
        <n x="1" s="1"/>
        <n x="2" s="1"/>
        <n x="148" s="1"/>
        <n x="3" s="1"/>
        <n x="4" s="1"/>
        <n x="5"/>
        <n x="83"/>
        <n x="49"/>
      </t>
    </mdx>
    <mdx n="0" f="v">
      <t c="8">
        <n x="1" s="1"/>
        <n x="2" s="1"/>
        <n x="148" s="1"/>
        <n x="3" s="1"/>
        <n x="4" s="1"/>
        <n x="5"/>
        <n x="82"/>
        <n x="26"/>
      </t>
    </mdx>
    <mdx n="0" f="v">
      <t c="8">
        <n x="1" s="1"/>
        <n x="2" s="1"/>
        <n x="148" s="1"/>
        <n x="3" s="1"/>
        <n x="4" s="1"/>
        <n x="5"/>
        <n x="80"/>
        <n x="57"/>
      </t>
    </mdx>
    <mdx n="0" f="v">
      <t c="8">
        <n x="1" s="1"/>
        <n x="2" s="1"/>
        <n x="148" s="1"/>
        <n x="3" s="1"/>
        <n x="4" s="1"/>
        <n x="5"/>
        <n x="79"/>
        <n x="54"/>
      </t>
    </mdx>
    <mdx n="0" f="v">
      <t c="8">
        <n x="1" s="1"/>
        <n x="2" s="1"/>
        <n x="148" s="1"/>
        <n x="3" s="1"/>
        <n x="4" s="1"/>
        <n x="5"/>
        <n x="79"/>
        <n x="10"/>
      </t>
    </mdx>
    <mdx n="0" f="v">
      <t c="8">
        <n x="1" s="1"/>
        <n x="2" s="1"/>
        <n x="148" s="1"/>
        <n x="3" s="1"/>
        <n x="4" s="1"/>
        <n x="5"/>
        <n x="78"/>
        <n x="14"/>
      </t>
    </mdx>
    <mdx n="0" f="v">
      <t c="8">
        <n x="1" s="1"/>
        <n x="2" s="1"/>
        <n x="148" s="1"/>
        <n x="3" s="1"/>
        <n x="4" s="1"/>
        <n x="5"/>
        <n x="77"/>
        <n x="48"/>
      </t>
    </mdx>
    <mdx n="0" f="v">
      <t c="8">
        <n x="1" s="1"/>
        <n x="2" s="1"/>
        <n x="148" s="1"/>
        <n x="3" s="1"/>
        <n x="4" s="1"/>
        <n x="5"/>
        <n x="77"/>
        <n x="21"/>
      </t>
    </mdx>
    <mdx n="0" f="v">
      <t c="8">
        <n x="1" s="1"/>
        <n x="2" s="1"/>
        <n x="148" s="1"/>
        <n x="3" s="1"/>
        <n x="4" s="1"/>
        <n x="5"/>
        <n x="76"/>
        <n x="58"/>
      </t>
    </mdx>
    <mdx n="0" f="v">
      <t c="8">
        <n x="1" s="1"/>
        <n x="2" s="1"/>
        <n x="148" s="1"/>
        <n x="3" s="1"/>
        <n x="4" s="1"/>
        <n x="5"/>
        <n x="76"/>
        <n x="32"/>
      </t>
    </mdx>
    <mdx n="0" f="v">
      <t c="8">
        <n x="1" s="1"/>
        <n x="2" s="1"/>
        <n x="148" s="1"/>
        <n x="3" s="1"/>
        <n x="4" s="1"/>
        <n x="5"/>
        <n x="76"/>
        <n x="16"/>
      </t>
    </mdx>
    <mdx n="0" f="v">
      <t c="8">
        <n x="1" s="1"/>
        <n x="2" s="1"/>
        <n x="148" s="1"/>
        <n x="3" s="1"/>
        <n x="4" s="1"/>
        <n x="5"/>
        <n x="75"/>
        <n x="61"/>
      </t>
    </mdx>
    <mdx n="0" f="v">
      <t c="8">
        <n x="1" s="1"/>
        <n x="2" s="1"/>
        <n x="148" s="1"/>
        <n x="3" s="1"/>
        <n x="4" s="1"/>
        <n x="5"/>
        <n x="75"/>
        <n x="45"/>
      </t>
    </mdx>
    <mdx n="0" f="v">
      <t c="8">
        <n x="1" s="1"/>
        <n x="2" s="1"/>
        <n x="148" s="1"/>
        <n x="3" s="1"/>
        <n x="4" s="1"/>
        <n x="5"/>
        <n x="75"/>
        <n x="29"/>
      </t>
    </mdx>
    <mdx n="0" f="v">
      <t c="8">
        <n x="1" s="1"/>
        <n x="2" s="1"/>
        <n x="148" s="1"/>
        <n x="3" s="1"/>
        <n x="4" s="1"/>
        <n x="5"/>
        <n x="75"/>
        <n x="13"/>
      </t>
    </mdx>
    <mdx n="0" f="v">
      <t c="8">
        <n x="1" s="1"/>
        <n x="2" s="1"/>
        <n x="148" s="1"/>
        <n x="3" s="1"/>
        <n x="4" s="1"/>
        <n x="5"/>
        <n x="74"/>
        <n x="58"/>
      </t>
    </mdx>
    <mdx n="0" f="v">
      <t c="8">
        <n x="1" s="1"/>
        <n x="2" s="1"/>
        <n x="148" s="1"/>
        <n x="3" s="1"/>
        <n x="4" s="1"/>
        <n x="5"/>
        <n x="74"/>
        <n x="42"/>
      </t>
    </mdx>
    <mdx n="0" f="v">
      <t c="8">
        <n x="1" s="1"/>
        <n x="2" s="1"/>
        <n x="148" s="1"/>
        <n x="3" s="1"/>
        <n x="4" s="1"/>
        <n x="5"/>
        <n x="74"/>
        <n x="26"/>
      </t>
    </mdx>
    <mdx n="0" f="v">
      <t c="8">
        <n x="1" s="1"/>
        <n x="2" s="1"/>
        <n x="148" s="1"/>
        <n x="3" s="1"/>
        <n x="4" s="1"/>
        <n x="5"/>
        <n x="74"/>
        <n x="10"/>
      </t>
    </mdx>
    <mdx n="0" f="v">
      <t c="8">
        <n x="1" s="1"/>
        <n x="2" s="1"/>
        <n x="148" s="1"/>
        <n x="3" s="1"/>
        <n x="4" s="1"/>
        <n x="5"/>
        <n x="71"/>
        <n x="49"/>
      </t>
    </mdx>
    <mdx n="0" f="v">
      <t c="8">
        <n x="1" s="1"/>
        <n x="2" s="1"/>
        <n x="148" s="1"/>
        <n x="3" s="1"/>
        <n x="4" s="1"/>
        <n x="5"/>
        <n x="71"/>
        <n x="17"/>
      </t>
    </mdx>
    <mdx n="0" f="v">
      <t c="8">
        <n x="1" s="1"/>
        <n x="2" s="1"/>
        <n x="148" s="1"/>
        <n x="3" s="1"/>
        <n x="4" s="1"/>
        <n x="5"/>
        <n x="69"/>
        <n x="50"/>
      </t>
    </mdx>
    <mdx n="0" f="v">
      <t c="8">
        <n x="1" s="1"/>
        <n x="2" s="1"/>
        <n x="148" s="1"/>
        <n x="3" s="1"/>
        <n x="4" s="1"/>
        <n x="5"/>
        <n x="69"/>
        <n x="34"/>
      </t>
    </mdx>
    <mdx n="0" f="v">
      <t c="8">
        <n x="1" s="1"/>
        <n x="2" s="1"/>
        <n x="148" s="1"/>
        <n x="3" s="1"/>
        <n x="4" s="1"/>
        <n x="5"/>
        <n x="68"/>
        <n x="63"/>
      </t>
    </mdx>
    <mdx n="0" f="v">
      <t c="8">
        <n x="1" s="1"/>
        <n x="2" s="1"/>
        <n x="148" s="1"/>
        <n x="3" s="1"/>
        <n x="4" s="1"/>
        <n x="5"/>
        <n x="68"/>
        <n x="47"/>
      </t>
    </mdx>
    <mdx n="0" f="v">
      <t c="8">
        <n x="1" s="1"/>
        <n x="2" s="1"/>
        <n x="148" s="1"/>
        <n x="3" s="1"/>
        <n x="4" s="1"/>
        <n x="5"/>
        <n x="68"/>
        <n x="31"/>
      </t>
    </mdx>
    <mdx n="0" f="v">
      <t c="8">
        <n x="1" s="1"/>
        <n x="2" s="1"/>
        <n x="148" s="1"/>
        <n x="3" s="1"/>
        <n x="4" s="1"/>
        <n x="5"/>
        <n x="68"/>
        <n x="15"/>
      </t>
    </mdx>
    <mdx n="0" f="v">
      <t c="8">
        <n x="1" s="1"/>
        <n x="2" s="1"/>
        <n x="148" s="1"/>
        <n x="3" s="1"/>
        <n x="4" s="1"/>
        <n x="5"/>
        <n x="66"/>
        <n x="60"/>
      </t>
    </mdx>
    <mdx n="0" f="v">
      <t c="8">
        <n x="1" s="1"/>
        <n x="2" s="1"/>
        <n x="148" s="1"/>
        <n x="3" s="1"/>
        <n x="4" s="1"/>
        <n x="5"/>
        <n x="66"/>
        <n x="12"/>
      </t>
    </mdx>
    <mdx n="0" f="v">
      <t c="8">
        <n x="1" s="1"/>
        <n x="2" s="1"/>
        <n x="148" s="1"/>
        <n x="3" s="1"/>
        <n x="4" s="1"/>
        <n x="5"/>
        <n x="92"/>
        <n x="11"/>
      </t>
    </mdx>
    <mdx n="0" f="v">
      <t c="8">
        <n x="1" s="1"/>
        <n x="2" s="1"/>
        <n x="148" s="1"/>
        <n x="3" s="1"/>
        <n x="4" s="1"/>
        <n x="5"/>
        <n x="74"/>
        <n x="25"/>
      </t>
    </mdx>
    <mdx n="0" f="v">
      <t c="8">
        <n x="1" s="1"/>
        <n x="2" s="1"/>
        <n x="148" s="1"/>
        <n x="3" s="1"/>
        <n x="4" s="1"/>
        <n x="5"/>
        <n x="71"/>
        <n x="48"/>
      </t>
    </mdx>
    <mdx n="0" f="v">
      <t c="8">
        <n x="1" s="1"/>
        <n x="2" s="1"/>
        <n x="148" s="1"/>
        <n x="3" s="1"/>
        <n x="4" s="1"/>
        <n x="5"/>
        <n x="68"/>
        <n x="30"/>
      </t>
    </mdx>
    <mdx n="0" f="v">
      <t c="8">
        <n x="1" s="1"/>
        <n x="2" s="1"/>
        <n x="148" s="1"/>
        <n x="3" s="1"/>
        <n x="4" s="1"/>
        <n x="5"/>
        <n x="99"/>
        <n x="29"/>
      </t>
    </mdx>
    <mdx n="0" f="v">
      <t c="8">
        <n x="1" s="1"/>
        <n x="2" s="1"/>
        <n x="148" s="1"/>
        <n x="3" s="1"/>
        <n x="4" s="1"/>
        <n x="5"/>
        <n x="96"/>
        <n x="43"/>
      </t>
    </mdx>
    <mdx n="0" f="v">
      <t c="8">
        <n x="1" s="1"/>
        <n x="2" s="1"/>
        <n x="148" s="1"/>
        <n x="3" s="1"/>
        <n x="4" s="1"/>
        <n x="5"/>
        <n x="93"/>
        <n x="63"/>
      </t>
    </mdx>
    <mdx n="0" f="v">
      <t c="8">
        <n x="1" s="1"/>
        <n x="2" s="1"/>
        <n x="148" s="1"/>
        <n x="3" s="1"/>
        <n x="4" s="1"/>
        <n x="5"/>
        <n x="91"/>
        <n x="57"/>
      </t>
    </mdx>
    <mdx n="0" f="v">
      <t c="8">
        <n x="1" s="1"/>
        <n x="2" s="1"/>
        <n x="148" s="1"/>
        <n x="3" s="1"/>
        <n x="4" s="1"/>
        <n x="5"/>
        <n x="67"/>
        <n x="35"/>
      </t>
    </mdx>
    <mdx n="0" f="v">
      <t c="8">
        <n x="1" s="1"/>
        <n x="2" s="1"/>
        <n x="148" s="1"/>
        <n x="3" s="1"/>
        <n x="4" s="1"/>
        <n x="5"/>
        <n x="86"/>
        <n x="27"/>
      </t>
    </mdx>
    <mdx n="0" f="v">
      <t c="8">
        <n x="1" s="1"/>
        <n x="2" s="1"/>
        <n x="148" s="1"/>
        <n x="3" s="1"/>
        <n x="4" s="1"/>
        <n x="5"/>
        <n x="84"/>
        <n x="64"/>
      </t>
    </mdx>
    <mdx n="0" f="v">
      <t c="8">
        <n x="1" s="1"/>
        <n x="2" s="1"/>
        <n x="148" s="1"/>
        <n x="3" s="1"/>
        <n x="4" s="1"/>
        <n x="5"/>
        <n x="83"/>
        <n x="34"/>
      </t>
    </mdx>
    <mdx n="0" f="v">
      <t c="8">
        <n x="1" s="1"/>
        <n x="2" s="1"/>
        <n x="148" s="1"/>
        <n x="3" s="1"/>
        <n x="4" s="1"/>
        <n x="5"/>
        <n x="82"/>
        <n x="14"/>
      </t>
    </mdx>
    <mdx n="0" f="v">
      <t c="8">
        <n x="1" s="1"/>
        <n x="2" s="1"/>
        <n x="148" s="1"/>
        <n x="3" s="1"/>
        <n x="4" s="1"/>
        <n x="5"/>
        <n x="79"/>
        <n x="50"/>
      </t>
    </mdx>
    <mdx n="0" f="v">
      <t c="8">
        <n x="1" s="1"/>
        <n x="2" s="1"/>
        <n x="148" s="1"/>
        <n x="3" s="1"/>
        <n x="4" s="1"/>
        <n x="5"/>
        <n x="79"/>
        <n x="6"/>
      </t>
    </mdx>
    <mdx n="0" f="v">
      <t c="8">
        <n x="1" s="1"/>
        <n x="2" s="1"/>
        <n x="148" s="1"/>
        <n x="3" s="1"/>
        <n x="4" s="1"/>
        <n x="5"/>
        <n x="78"/>
        <n x="35"/>
      </t>
    </mdx>
    <mdx n="0" f="v">
      <t c="8">
        <n x="1" s="1"/>
        <n x="2" s="1"/>
        <n x="148" s="1"/>
        <n x="3" s="1"/>
        <n x="4" s="1"/>
        <n x="5"/>
        <n x="78"/>
        <n x="8"/>
      </t>
    </mdx>
    <mdx n="0" f="v">
      <t c="8">
        <n x="1" s="1"/>
        <n x="2" s="1"/>
        <n x="148" s="1"/>
        <n x="3" s="1"/>
        <n x="4" s="1"/>
        <n x="5"/>
        <n x="77"/>
        <n x="45"/>
      </t>
    </mdx>
    <mdx n="0" f="v">
      <t c="8">
        <n x="1" s="1"/>
        <n x="2" s="1"/>
        <n x="148" s="1"/>
        <n x="3" s="1"/>
        <n x="4" s="1"/>
        <n x="5"/>
        <n x="76"/>
        <n x="56"/>
      </t>
    </mdx>
    <mdx n="0" f="v">
      <t c="8">
        <n x="1" s="1"/>
        <n x="2" s="1"/>
        <n x="148" s="1"/>
        <n x="3" s="1"/>
        <n x="4" s="1"/>
        <n x="5"/>
        <n x="76"/>
        <n x="30"/>
      </t>
    </mdx>
    <mdx n="0" f="v">
      <t c="8">
        <n x="1" s="1"/>
        <n x="2" s="1"/>
        <n x="148" s="1"/>
        <n x="3" s="1"/>
        <n x="4" s="1"/>
        <n x="5"/>
        <n x="76"/>
        <n x="14"/>
      </t>
    </mdx>
    <mdx n="0" f="v">
      <t c="8">
        <n x="1" s="1"/>
        <n x="2" s="1"/>
        <n x="148" s="1"/>
        <n x="3" s="1"/>
        <n x="4" s="1"/>
        <n x="5"/>
        <n x="75"/>
        <n x="59"/>
      </t>
    </mdx>
    <mdx n="0" f="v">
      <t c="8">
        <n x="1" s="1"/>
        <n x="2" s="1"/>
        <n x="148" s="1"/>
        <n x="3" s="1"/>
        <n x="4" s="1"/>
        <n x="5"/>
        <n x="75"/>
        <n x="43"/>
      </t>
    </mdx>
    <mdx n="0" f="v">
      <t c="8">
        <n x="1" s="1"/>
        <n x="2" s="1"/>
        <n x="148" s="1"/>
        <n x="3" s="1"/>
        <n x="4" s="1"/>
        <n x="5"/>
        <n x="75"/>
        <n x="27"/>
      </t>
    </mdx>
    <mdx n="0" f="v">
      <t c="8">
        <n x="1" s="1"/>
        <n x="2" s="1"/>
        <n x="148" s="1"/>
        <n x="3" s="1"/>
        <n x="4" s="1"/>
        <n x="5"/>
        <n x="75"/>
        <n x="11"/>
      </t>
    </mdx>
    <mdx n="0" f="v">
      <t c="8">
        <n x="1" s="1"/>
        <n x="2" s="1"/>
        <n x="148" s="1"/>
        <n x="3" s="1"/>
        <n x="4" s="1"/>
        <n x="5"/>
        <n x="74"/>
        <n x="56"/>
      </t>
    </mdx>
    <mdx n="0" f="v">
      <t c="8">
        <n x="1" s="1"/>
        <n x="2" s="1"/>
        <n x="148" s="1"/>
        <n x="3" s="1"/>
        <n x="4" s="1"/>
        <n x="5"/>
        <n x="74"/>
        <n x="40"/>
      </t>
    </mdx>
    <mdx n="0" f="v">
      <t c="8">
        <n x="1" s="1"/>
        <n x="2" s="1"/>
        <n x="148" s="1"/>
        <n x="3" s="1"/>
        <n x="4" s="1"/>
        <n x="5"/>
        <n x="74"/>
        <n x="24"/>
      </t>
    </mdx>
    <mdx n="0" f="v">
      <t c="8">
        <n x="1" s="1"/>
        <n x="2" s="1"/>
        <n x="148" s="1"/>
        <n x="3" s="1"/>
        <n x="4" s="1"/>
        <n x="5"/>
        <n x="74"/>
        <n x="8"/>
      </t>
    </mdx>
    <mdx n="0" f="v">
      <t c="8">
        <n x="1" s="1"/>
        <n x="2" s="1"/>
        <n x="148" s="1"/>
        <n x="3" s="1"/>
        <n x="4" s="1"/>
        <n x="5"/>
        <n x="72"/>
        <n x="50"/>
      </t>
    </mdx>
    <mdx n="0" f="v">
      <t c="8">
        <n x="1" s="1"/>
        <n x="2" s="1"/>
        <n x="148" s="1"/>
        <n x="3" s="1"/>
        <n x="4" s="1"/>
        <n x="5"/>
        <n x="72"/>
        <n x="34"/>
      </t>
    </mdx>
    <mdx n="0" f="v">
      <t c="8">
        <n x="1" s="1"/>
        <n x="2" s="1"/>
        <n x="148" s="1"/>
        <n x="3" s="1"/>
        <n x="4" s="1"/>
        <n x="5"/>
        <n x="71"/>
        <n x="63"/>
      </t>
    </mdx>
    <mdx n="0" f="v">
      <t c="8">
        <n x="1" s="1"/>
        <n x="2" s="1"/>
        <n x="148" s="1"/>
        <n x="3" s="1"/>
        <n x="4" s="1"/>
        <n x="5"/>
        <n x="71"/>
        <n x="47"/>
      </t>
    </mdx>
    <mdx n="0" f="v">
      <t c="8">
        <n x="1" s="1"/>
        <n x="2" s="1"/>
        <n x="148" s="1"/>
        <n x="3" s="1"/>
        <n x="4" s="1"/>
        <n x="5"/>
        <n x="71"/>
        <n x="31"/>
      </t>
    </mdx>
    <mdx n="0" f="v">
      <t c="8">
        <n x="1" s="1"/>
        <n x="2" s="1"/>
        <n x="148" s="1"/>
        <n x="3" s="1"/>
        <n x="4" s="1"/>
        <n x="5"/>
        <n x="71"/>
        <n x="15"/>
      </t>
    </mdx>
    <mdx n="0" f="v">
      <t c="8">
        <n x="1" s="1"/>
        <n x="2" s="1"/>
        <n x="148" s="1"/>
        <n x="3" s="1"/>
        <n x="4" s="1"/>
        <n x="5"/>
        <n x="70"/>
        <n x="35"/>
      </t>
    </mdx>
    <mdx n="0" f="v">
      <t c="8">
        <n x="1" s="1"/>
        <n x="2" s="1"/>
        <n x="148" s="1"/>
        <n x="3" s="1"/>
        <n x="4" s="1"/>
        <n x="5"/>
        <n x="69"/>
        <n x="64"/>
      </t>
    </mdx>
    <mdx n="0" f="v">
      <t c="8">
        <n x="1" s="1"/>
        <n x="2" s="1"/>
        <n x="148" s="1"/>
        <n x="3" s="1"/>
        <n x="4" s="1"/>
        <n x="5"/>
        <n x="69"/>
        <n x="48"/>
      </t>
    </mdx>
    <mdx n="0" f="v">
      <t c="8">
        <n x="1" s="1"/>
        <n x="2" s="1"/>
        <n x="148" s="1"/>
        <n x="3" s="1"/>
        <n x="4" s="1"/>
        <n x="5"/>
        <n x="69"/>
        <n x="32"/>
      </t>
    </mdx>
    <mdx n="0" f="v">
      <t c="8">
        <n x="1" s="1"/>
        <n x="2" s="1"/>
        <n x="148" s="1"/>
        <n x="3" s="1"/>
        <n x="4" s="1"/>
        <n x="5"/>
        <n x="69"/>
        <n x="16"/>
      </t>
    </mdx>
    <mdx n="0" f="v">
      <t c="8">
        <n x="1" s="1"/>
        <n x="2" s="1"/>
        <n x="148" s="1"/>
        <n x="3" s="1"/>
        <n x="4" s="1"/>
        <n x="5"/>
        <n x="68"/>
        <n x="61"/>
      </t>
    </mdx>
    <mdx n="0" f="v">
      <t c="8">
        <n x="1" s="1"/>
        <n x="2" s="1"/>
        <n x="148" s="1"/>
        <n x="3" s="1"/>
        <n x="4" s="1"/>
        <n x="5"/>
        <n x="68"/>
        <n x="45"/>
      </t>
    </mdx>
    <mdx n="0" f="v">
      <t c="8">
        <n x="1" s="1"/>
        <n x="2" s="1"/>
        <n x="148" s="1"/>
        <n x="3" s="1"/>
        <n x="4" s="1"/>
        <n x="5"/>
        <n x="68"/>
        <n x="29"/>
      </t>
    </mdx>
    <mdx n="0" f="v">
      <t c="8">
        <n x="1" s="1"/>
        <n x="2" s="1"/>
        <n x="148" s="1"/>
        <n x="3" s="1"/>
        <n x="4" s="1"/>
        <n x="5"/>
        <n x="68"/>
        <n x="13"/>
      </t>
    </mdx>
    <mdx n="0" f="v">
      <t c="8">
        <n x="1" s="1"/>
        <n x="2" s="1"/>
        <n x="148" s="1"/>
        <n x="3" s="1"/>
        <n x="4" s="1"/>
        <n x="5"/>
        <n x="66"/>
        <n x="58"/>
      </t>
    </mdx>
    <mdx n="0" f="v">
      <t c="8">
        <n x="1" s="1"/>
        <n x="2" s="1"/>
        <n x="148" s="1"/>
        <n x="3" s="1"/>
        <n x="4" s="1"/>
        <n x="5"/>
        <n x="66"/>
        <n x="42"/>
      </t>
    </mdx>
    <mdx n="0" f="v">
      <t c="8">
        <n x="1" s="1"/>
        <n x="2" s="1"/>
        <n x="148" s="1"/>
        <n x="3" s="1"/>
        <n x="4" s="1"/>
        <n x="5"/>
        <n x="66"/>
        <n x="26"/>
      </t>
    </mdx>
    <mdx n="0" f="v">
      <t c="8">
        <n x="1" s="1"/>
        <n x="2" s="1"/>
        <n x="148" s="1"/>
        <n x="3" s="1"/>
        <n x="4" s="1"/>
        <n x="5"/>
        <n x="66"/>
        <n x="10"/>
      </t>
    </mdx>
    <mdx n="0" f="v">
      <t c="8">
        <n x="1" s="1"/>
        <n x="2" s="1"/>
        <n x="148" s="1"/>
        <n x="3" s="1"/>
        <n x="4" s="1"/>
        <n x="5"/>
        <n x="72"/>
        <n x="36"/>
      </t>
    </mdx>
    <mdx n="0" f="v">
      <t c="8">
        <n x="1" s="1"/>
        <n x="2" s="1"/>
        <n x="148" s="1"/>
        <n x="3" s="1"/>
        <n x="4" s="1"/>
        <n x="5"/>
        <n x="84"/>
        <n x="53"/>
      </t>
    </mdx>
    <mdx n="0" f="v">
      <t c="8">
        <n x="1" s="1"/>
        <n x="2" s="1"/>
        <n x="148" s="1"/>
        <n x="3" s="1"/>
        <n x="4" s="1"/>
        <n x="5"/>
        <n x="79"/>
        <n x="49"/>
      </t>
    </mdx>
    <mdx n="0" f="v">
      <t c="8">
        <n x="1" s="1"/>
        <n x="2" s="1"/>
        <n x="148" s="1"/>
        <n x="3" s="1"/>
        <n x="4" s="1"/>
        <n x="5"/>
        <n x="77"/>
        <n x="44"/>
      </t>
    </mdx>
    <mdx n="0" f="v">
      <t c="8">
        <n x="1" s="1"/>
        <n x="2" s="1"/>
        <n x="148" s="1"/>
        <n x="3" s="1"/>
        <n x="4" s="1"/>
        <n x="5"/>
        <n x="76"/>
        <n x="55"/>
      </t>
    </mdx>
    <mdx n="0" f="v">
      <t c="8">
        <n x="1" s="1"/>
        <n x="2" s="1"/>
        <n x="148" s="1"/>
        <n x="3" s="1"/>
        <n x="4" s="1"/>
        <n x="5"/>
        <n x="76"/>
        <n x="13"/>
      </t>
    </mdx>
    <mdx n="0" f="v">
      <t c="8">
        <n x="1" s="1"/>
        <n x="2" s="1"/>
        <n x="148" s="1"/>
        <n x="3" s="1"/>
        <n x="4" s="1"/>
        <n x="5"/>
        <n x="75"/>
        <n x="42"/>
      </t>
    </mdx>
    <mdx n="0" f="v">
      <t c="8">
        <n x="1" s="1"/>
        <n x="2" s="1"/>
        <n x="148" s="1"/>
        <n x="3" s="1"/>
        <n x="4" s="1"/>
        <n x="5"/>
        <n x="75"/>
        <n x="10"/>
      </t>
    </mdx>
    <mdx n="0" f="v">
      <t c="8">
        <n x="1" s="1"/>
        <n x="2" s="1"/>
        <n x="148" s="1"/>
        <n x="3" s="1"/>
        <n x="4" s="1"/>
        <n x="5"/>
        <n x="74"/>
        <n x="39"/>
      </t>
    </mdx>
    <mdx n="0" f="v">
      <t c="8">
        <n x="1" s="1"/>
        <n x="2" s="1"/>
        <n x="148" s="1"/>
        <n x="3" s="1"/>
        <n x="4" s="1"/>
        <n x="5"/>
        <n x="74"/>
        <n x="23"/>
      </t>
    </mdx>
    <mdx n="0" f="v">
      <t c="8">
        <n x="1" s="1"/>
        <n x="2" s="1"/>
        <n x="148" s="1"/>
        <n x="3" s="1"/>
        <n x="4" s="1"/>
        <n x="5"/>
        <n x="73"/>
        <n x="52"/>
      </t>
    </mdx>
    <mdx n="0" f="v">
      <t c="8">
        <n x="1" s="1"/>
        <n x="2" s="1"/>
        <n x="148" s="1"/>
        <n x="3" s="1"/>
        <n x="4" s="1"/>
        <n x="5"/>
        <n x="73"/>
        <n x="36"/>
      </t>
    </mdx>
    <mdx n="0" f="v">
      <t c="8">
        <n x="1" s="1"/>
        <n x="2" s="1"/>
        <n x="148" s="1"/>
        <n x="3" s="1"/>
        <n x="4" s="1"/>
        <n x="5"/>
        <n x="72"/>
        <n x="49"/>
      </t>
    </mdx>
    <mdx n="0" f="v">
      <t c="8">
        <n x="1" s="1"/>
        <n x="2" s="1"/>
        <n x="148" s="1"/>
        <n x="3" s="1"/>
        <n x="4" s="1"/>
        <n x="5"/>
        <n x="72"/>
        <n x="17"/>
      </t>
    </mdx>
    <mdx n="0" f="v">
      <t c="8">
        <n x="1" s="1"/>
        <n x="2" s="1"/>
        <n x="148" s="1"/>
        <n x="3" s="1"/>
        <n x="4" s="1"/>
        <n x="5"/>
        <n x="71"/>
        <n x="62"/>
      </t>
    </mdx>
    <mdx n="0" f="v">
      <t c="8">
        <n x="1" s="1"/>
        <n x="2" s="1"/>
        <n x="148" s="1"/>
        <n x="3" s="1"/>
        <n x="4" s="1"/>
        <n x="5"/>
        <n x="71"/>
        <n x="30"/>
      </t>
    </mdx>
    <mdx n="0" f="v">
      <t c="8">
        <n x="1" s="1"/>
        <n x="2" s="1"/>
        <n x="148" s="1"/>
        <n x="3" s="1"/>
        <n x="4" s="1"/>
        <n x="5"/>
        <n x="71"/>
        <n x="14"/>
      </t>
    </mdx>
    <mdx n="0" f="v">
      <t c="8">
        <n x="1" s="1"/>
        <n x="2" s="1"/>
        <n x="148" s="1"/>
        <n x="3" s="1"/>
        <n x="4" s="1"/>
        <n x="5"/>
        <n x="70"/>
        <n x="50"/>
      </t>
    </mdx>
    <mdx n="0" f="v">
      <t c="8">
        <n x="1" s="1"/>
        <n x="2" s="1"/>
        <n x="148" s="1"/>
        <n x="3" s="1"/>
        <n x="4" s="1"/>
        <n x="5"/>
        <n x="70"/>
        <n x="34"/>
      </t>
    </mdx>
    <mdx n="0" f="v">
      <t c="8">
        <n x="1" s="1"/>
        <n x="2" s="1"/>
        <n x="148" s="1"/>
        <n x="3" s="1"/>
        <n x="4" s="1"/>
        <n x="5"/>
        <n x="69"/>
        <n x="63"/>
      </t>
    </mdx>
    <mdx n="0" f="v">
      <t c="8">
        <n x="1" s="1"/>
        <n x="2" s="1"/>
        <n x="148" s="1"/>
        <n x="3" s="1"/>
        <n x="4" s="1"/>
        <n x="5"/>
        <n x="69"/>
        <n x="31"/>
      </t>
    </mdx>
    <mdx n="0" f="v">
      <t c="8">
        <n x="1" s="1"/>
        <n x="2" s="1"/>
        <n x="148" s="1"/>
        <n x="3" s="1"/>
        <n x="4" s="1"/>
        <n x="5"/>
        <n x="69"/>
        <n x="15"/>
      </t>
    </mdx>
    <mdx n="0" f="v">
      <t c="8">
        <n x="1" s="1"/>
        <n x="2" s="1"/>
        <n x="148" s="1"/>
        <n x="3" s="1"/>
        <n x="4" s="1"/>
        <n x="5"/>
        <n x="68"/>
        <n x="60"/>
      </t>
    </mdx>
    <mdx n="0" f="v">
      <t c="8">
        <n x="1" s="1"/>
        <n x="2" s="1"/>
        <n x="148" s="1"/>
        <n x="3" s="1"/>
        <n x="4" s="1"/>
        <n x="5"/>
        <n x="68"/>
        <n x="44"/>
      </t>
    </mdx>
    <mdx n="0" f="v">
      <t c="8">
        <n x="1" s="1"/>
        <n x="2" s="1"/>
        <n x="148" s="1"/>
        <n x="3" s="1"/>
        <n x="4" s="1"/>
        <n x="5"/>
        <n x="68"/>
        <n x="12"/>
      </t>
    </mdx>
    <mdx n="0" f="v">
      <t c="8">
        <n x="1" s="1"/>
        <n x="2" s="1"/>
        <n x="148" s="1"/>
        <n x="3" s="1"/>
        <n x="4" s="1"/>
        <n x="5"/>
        <n x="66"/>
        <n x="57"/>
      </t>
    </mdx>
    <mdx n="0" f="v">
      <t c="8">
        <n x="1" s="1"/>
        <n x="2" s="1"/>
        <n x="148" s="1"/>
        <n x="3" s="1"/>
        <n x="4" s="1"/>
        <n x="5"/>
        <n x="66"/>
        <n x="25"/>
      </t>
    </mdx>
    <mdx n="0" f="v">
      <t c="8">
        <n x="1" s="1"/>
        <n x="2" s="1"/>
        <n x="148" s="1"/>
        <n x="3" s="1"/>
        <n x="4" s="1"/>
        <n x="5"/>
        <n x="66"/>
        <n x="9"/>
      </t>
    </mdx>
    <mdx n="0" f="v">
      <t c="8">
        <n x="1" s="1"/>
        <n x="2" s="1"/>
        <n x="148" s="1"/>
        <n x="3" s="1"/>
        <n x="4" s="1"/>
        <n x="5"/>
        <n x="68"/>
        <n x="11"/>
      </t>
    </mdx>
    <mdx n="0" f="v">
      <t c="8">
        <n x="1" s="1"/>
        <n x="2" s="1"/>
        <n x="148" s="1"/>
        <n x="3" s="1"/>
        <n x="4" s="1"/>
        <n x="5"/>
        <n x="66"/>
        <n x="39"/>
      </t>
    </mdx>
    <mdx n="0" f="v">
      <t c="8">
        <n x="1" s="1"/>
        <n x="2" s="1"/>
        <n x="148" s="1"/>
        <n x="3" s="1"/>
        <n x="4" s="1"/>
        <n x="5"/>
        <n x="66"/>
        <n x="36"/>
      </t>
    </mdx>
    <mdx n="0" f="v">
      <t c="8">
        <n x="1" s="1"/>
        <n x="2" s="1"/>
        <n x="148" s="1"/>
        <n x="3" s="1"/>
        <n x="4" s="1"/>
        <n x="5"/>
        <n x="71"/>
        <n x="33"/>
      </t>
    </mdx>
    <mdx n="0" f="v">
      <t c="8">
        <n x="1" s="1"/>
        <n x="2" s="1"/>
        <n x="148" s="1"/>
        <n x="3" s="1"/>
        <n x="4" s="1"/>
        <n x="5"/>
        <n x="79"/>
        <n x="9"/>
      </t>
    </mdx>
    <mdx n="0" f="v">
      <t c="8">
        <n x="1" s="1"/>
        <n x="2" s="1"/>
        <n x="148" s="1"/>
        <n x="3" s="1"/>
        <n x="4" s="1"/>
        <n x="5"/>
        <n x="69"/>
        <n x="33"/>
      </t>
    </mdx>
    <mdx n="0" f="v">
      <t c="8">
        <n x="1" s="1"/>
        <n x="2" s="1"/>
        <n x="148" s="1"/>
        <n x="3" s="1"/>
        <n x="4" s="1"/>
        <n x="5"/>
        <n x="66"/>
        <n x="24"/>
      </t>
    </mdx>
    <mdx n="0" f="v">
      <t c="8">
        <n x="1" s="1"/>
        <n x="2" s="1"/>
        <n x="148" s="1"/>
        <n x="3" s="1"/>
        <n x="4" s="1"/>
        <n x="5"/>
        <n x="66"/>
        <n x="27"/>
      </t>
    </mdx>
    <mdx n="0" f="v">
      <t c="8">
        <n x="1" s="1"/>
        <n x="2" s="1"/>
        <n x="148" s="1"/>
        <n x="3" s="1"/>
        <n x="4" s="1"/>
        <n x="5"/>
        <n x="68"/>
        <n x="46"/>
      </t>
    </mdx>
    <mdx n="0" f="v">
      <t c="8">
        <n x="1" s="1"/>
        <n x="2" s="1"/>
        <n x="148" s="1"/>
        <n x="3" s="1"/>
        <n x="4" s="1"/>
        <n x="5"/>
        <n x="72"/>
        <n x="35"/>
      </t>
    </mdx>
    <mdx n="0" f="v">
      <t c="8">
        <n x="1" s="1"/>
        <n x="2" s="1"/>
        <n x="148" s="1"/>
        <n x="3" s="1"/>
        <n x="4" s="1"/>
        <n x="5"/>
        <n x="73"/>
        <n x="38"/>
      </t>
    </mdx>
    <mdx n="0" f="v">
      <t c="8">
        <n x="1" s="1"/>
        <n x="2" s="1"/>
        <n x="148" s="1"/>
        <n x="3" s="1"/>
        <n x="4" s="1"/>
        <n x="5"/>
        <n x="75"/>
        <n x="12"/>
      </t>
    </mdx>
    <mdx n="0" f="v">
      <t c="8">
        <n x="1" s="1"/>
        <n x="2" s="1"/>
        <n x="148" s="1"/>
        <n x="3" s="1"/>
        <n x="4" s="1"/>
        <n x="5"/>
        <n x="76"/>
        <n x="31"/>
      </t>
    </mdx>
    <mdx n="0" f="v">
      <t c="8">
        <n x="1" s="1"/>
        <n x="2" s="1"/>
        <n x="148" s="1"/>
        <n x="3" s="1"/>
        <n x="4" s="1"/>
        <n x="5"/>
        <n x="82"/>
        <n x="15"/>
      </t>
    </mdx>
    <mdx n="0" f="v">
      <t c="8">
        <n x="1" s="1"/>
        <n x="2" s="1"/>
        <n x="148" s="1"/>
        <n x="3" s="1"/>
        <n x="4" s="1"/>
        <n x="5"/>
        <n x="66"/>
        <n x="44"/>
      </t>
    </mdx>
    <mdx n="0" f="v">
      <t c="8">
        <n x="1" s="1"/>
        <n x="2" s="1"/>
        <n x="148" s="1"/>
        <n x="3" s="1"/>
        <n x="4" s="1"/>
        <n x="5"/>
        <n x="66"/>
        <n x="13"/>
      </t>
    </mdx>
    <mdx n="0" f="v">
      <t c="8">
        <n x="1" s="1"/>
        <n x="2" s="1"/>
        <n x="148" s="1"/>
        <n x="3" s="1"/>
        <n x="4" s="1"/>
        <n x="5"/>
        <n x="66"/>
        <n x="45"/>
      </t>
    </mdx>
    <mdx n="0" f="v">
      <t c="8">
        <n x="1" s="1"/>
        <n x="2" s="1"/>
        <n x="148" s="1"/>
        <n x="3" s="1"/>
        <n x="4" s="1"/>
        <n x="5"/>
        <n x="68"/>
        <n x="16"/>
      </t>
    </mdx>
    <mdx n="0" f="v">
      <t c="8">
        <n x="1" s="1"/>
        <n x="2" s="1"/>
        <n x="148" s="1"/>
        <n x="3" s="1"/>
        <n x="4" s="1"/>
        <n x="5"/>
        <n x="68"/>
        <n x="32"/>
      </t>
    </mdx>
    <mdx n="0" f="v">
      <t c="8">
        <n x="1" s="1"/>
        <n x="2" s="1"/>
        <n x="148" s="1"/>
        <n x="3" s="1"/>
        <n x="4" s="1"/>
        <n x="5"/>
        <n x="68"/>
        <n x="64"/>
      </t>
    </mdx>
    <mdx n="0" f="v">
      <t c="8">
        <n x="1" s="1"/>
        <n x="2" s="1"/>
        <n x="148" s="1"/>
        <n x="3" s="1"/>
        <n x="4" s="1"/>
        <n x="5"/>
        <n x="69"/>
        <n x="35"/>
      </t>
    </mdx>
    <mdx n="0" f="v">
      <t c="8">
        <n x="1" s="1"/>
        <n x="2" s="1"/>
        <n x="148" s="1"/>
        <n x="3" s="1"/>
        <n x="4" s="1"/>
        <n x="5"/>
        <n x="70"/>
        <n x="6"/>
      </t>
    </mdx>
    <mdx n="0" f="v">
      <t c="8">
        <n x="1" s="1"/>
        <n x="2" s="1"/>
        <n x="148" s="1"/>
        <n x="3" s="1"/>
        <n x="4" s="1"/>
        <n x="5"/>
        <n x="70"/>
        <n x="38"/>
      </t>
    </mdx>
    <mdx n="0" f="v">
      <t c="8">
        <n x="1" s="1"/>
        <n x="2" s="1"/>
        <n x="148" s="1"/>
        <n x="3" s="1"/>
        <n x="4" s="1"/>
        <n x="5"/>
        <n x="70"/>
        <n x="54"/>
      </t>
    </mdx>
    <mdx n="0" f="v">
      <t c="8">
        <n x="1" s="1"/>
        <n x="2" s="1"/>
        <n x="148" s="1"/>
        <n x="3" s="1"/>
        <n x="4" s="1"/>
        <n x="5"/>
        <n x="71"/>
        <n x="34"/>
      </t>
    </mdx>
    <mdx n="0" f="v">
      <t c="8">
        <n x="1" s="1"/>
        <n x="2" s="1"/>
        <n x="148" s="1"/>
        <n x="3" s="1"/>
        <n x="4" s="1"/>
        <n x="5"/>
        <n x="72"/>
        <n x="37"/>
      </t>
    </mdx>
    <mdx n="0" f="v">
      <t c="8">
        <n x="1" s="1"/>
        <n x="2" s="1"/>
        <n x="148" s="1"/>
        <n x="3" s="1"/>
        <n x="4" s="1"/>
        <n x="5"/>
        <n x="73"/>
        <n x="8"/>
      </t>
    </mdx>
    <mdx n="0" f="v">
      <t c="8">
        <n x="1" s="1"/>
        <n x="2" s="1"/>
        <n x="148" s="1"/>
        <n x="3" s="1"/>
        <n x="4" s="1"/>
        <n x="5"/>
        <n x="73"/>
        <n x="40"/>
      </t>
    </mdx>
    <mdx n="0" f="v">
      <t c="8">
        <n x="1" s="1"/>
        <n x="2" s="1"/>
        <n x="148" s="1"/>
        <n x="3" s="1"/>
        <n x="4" s="1"/>
        <n x="5"/>
        <n x="74"/>
        <n x="11"/>
      </t>
    </mdx>
    <mdx n="0" f="v">
      <t c="8">
        <n x="1" s="1"/>
        <n x="2" s="1"/>
        <n x="148" s="1"/>
        <n x="3" s="1"/>
        <n x="4" s="1"/>
        <n x="5"/>
        <n x="74"/>
        <n x="43"/>
      </t>
    </mdx>
    <mdx n="0" f="v">
      <t c="8">
        <n x="1" s="1"/>
        <n x="2" s="1"/>
        <n x="148" s="1"/>
        <n x="3" s="1"/>
        <n x="4" s="1"/>
        <n x="5"/>
        <n x="75"/>
        <n x="14"/>
      </t>
    </mdx>
    <mdx n="0" f="v">
      <t c="8">
        <n x="1" s="1"/>
        <n x="2" s="1"/>
        <n x="148" s="1"/>
        <n x="3" s="1"/>
        <n x="4" s="1"/>
        <n x="5"/>
        <n x="75"/>
        <n x="62"/>
      </t>
    </mdx>
    <mdx n="0" f="v">
      <t c="8">
        <n x="1" s="1"/>
        <n x="2" s="1"/>
        <n x="148" s="1"/>
        <n x="3" s="1"/>
        <n x="4" s="1"/>
        <n x="5"/>
        <n x="76"/>
        <n x="33"/>
      </t>
    </mdx>
    <mdx n="0" f="v">
      <t c="8">
        <n x="1" s="1"/>
        <n x="2" s="1"/>
        <n x="148" s="1"/>
        <n x="3" s="1"/>
        <n x="4" s="1"/>
        <n x="5"/>
        <n x="77"/>
        <n x="26"/>
      </t>
    </mdx>
    <mdx n="0" f="v">
      <t c="8">
        <n x="1" s="1"/>
        <n x="2" s="1"/>
        <n x="148" s="1"/>
        <n x="3" s="1"/>
        <n x="4" s="1"/>
        <n x="5"/>
        <n x="78"/>
        <n x="15"/>
      </t>
    </mdx>
    <mdx n="0" f="v">
      <t c="8">
        <n x="1" s="1"/>
        <n x="2" s="1"/>
        <n x="148" s="1"/>
        <n x="3" s="1"/>
        <n x="4" s="1"/>
        <n x="5"/>
        <n x="79"/>
        <n x="17"/>
      </t>
    </mdx>
    <mdx n="0" f="v">
      <t c="8">
        <n x="1" s="1"/>
        <n x="2" s="1"/>
        <n x="148" s="1"/>
        <n x="3" s="1"/>
        <n x="4" s="1"/>
        <n x="5"/>
        <n x="82"/>
        <n x="30"/>
      </t>
    </mdx>
    <mdx n="0" f="v">
      <t c="8">
        <n x="1" s="1"/>
        <n x="2" s="1"/>
        <n x="148" s="1"/>
        <n x="3" s="1"/>
        <n x="4" s="1"/>
        <n x="5"/>
        <n x="97"/>
        <n x="22"/>
      </t>
    </mdx>
    <mdx n="0" f="v">
      <t c="8">
        <n x="1" s="1"/>
        <n x="2" s="1"/>
        <n x="148" s="1"/>
        <n x="3" s="1"/>
        <n x="4" s="1"/>
        <n x="5"/>
        <n x="66"/>
        <n x="11"/>
      </t>
    </mdx>
    <mdx n="0" f="v">
      <t c="8">
        <n x="1" s="1"/>
        <n x="2" s="1"/>
        <n x="148" s="1"/>
        <n x="3" s="1"/>
        <n x="4" s="1"/>
        <n x="5"/>
        <n x="66"/>
        <n x="43"/>
      </t>
    </mdx>
    <mdx n="0" f="v">
      <t c="8">
        <n x="1" s="1"/>
        <n x="2" s="1"/>
        <n x="148" s="1"/>
        <n x="3" s="1"/>
        <n x="4" s="1"/>
        <n x="5"/>
        <n x="66"/>
        <n x="59"/>
      </t>
    </mdx>
    <mdx n="0" f="v">
      <t c="8">
        <n x="1" s="1"/>
        <n x="2" s="1"/>
        <n x="148" s="1"/>
        <n x="3" s="1"/>
        <n x="4" s="1"/>
        <n x="5"/>
        <n x="66"/>
        <n x="14"/>
      </t>
    </mdx>
    <mdx n="0" f="v">
      <t c="8">
        <n x="1" s="1"/>
        <n x="2" s="1"/>
        <n x="148" s="1"/>
        <n x="3" s="1"/>
        <n x="4" s="1"/>
        <n x="5"/>
        <n x="66"/>
        <n x="30"/>
      </t>
    </mdx>
    <mdx n="0" f="v">
      <t c="8">
        <n x="1" s="1"/>
        <n x="2" s="1"/>
        <n x="148" s="1"/>
        <n x="3" s="1"/>
        <n x="4" s="1"/>
        <n x="5"/>
        <n x="66"/>
        <n x="46"/>
      </t>
    </mdx>
    <mdx n="0" f="v">
      <t c="8">
        <n x="1" s="1"/>
        <n x="2" s="1"/>
        <n x="148" s="1"/>
        <n x="3" s="1"/>
        <n x="4" s="1"/>
        <n x="5"/>
        <n x="66"/>
        <n x="62"/>
      </t>
    </mdx>
    <mdx n="0" f="v">
      <t c="8">
        <n x="1" s="1"/>
        <n x="2" s="1"/>
        <n x="148" s="1"/>
        <n x="3" s="1"/>
        <n x="4" s="1"/>
        <n x="5"/>
        <n x="68"/>
        <n x="17"/>
      </t>
    </mdx>
    <mdx n="0" f="v">
      <t c="8">
        <n x="1" s="1"/>
        <n x="2" s="1"/>
        <n x="148" s="1"/>
        <n x="3" s="1"/>
        <n x="4" s="1"/>
        <n x="5"/>
        <n x="68"/>
        <n x="33"/>
      </t>
    </mdx>
    <mdx n="0" f="v">
      <t c="8">
        <n x="1" s="1"/>
        <n x="2" s="1"/>
        <n x="148" s="1"/>
        <n x="3" s="1"/>
        <n x="4" s="1"/>
        <n x="5"/>
        <n x="68"/>
        <n x="49"/>
      </t>
    </mdx>
    <mdx n="0" f="v">
      <t c="8">
        <n x="1" s="1"/>
        <n x="2" s="1"/>
        <n x="148" s="1"/>
        <n x="3" s="1"/>
        <n x="4" s="1"/>
        <n x="5"/>
        <n x="69"/>
        <n x="20"/>
      </t>
    </mdx>
    <mdx n="0" f="v">
      <t c="8">
        <n x="1" s="1"/>
        <n x="2" s="1"/>
        <n x="148" s="1"/>
        <n x="3" s="1"/>
        <n x="4" s="1"/>
        <n x="5"/>
        <n x="69"/>
        <n x="36"/>
      </t>
    </mdx>
    <mdx n="0" f="v">
      <t c="8">
        <n x="1" s="1"/>
        <n x="2" s="1"/>
        <n x="148" s="1"/>
        <n x="3" s="1"/>
        <n x="4" s="1"/>
        <n x="5"/>
        <n x="69"/>
        <n x="52"/>
      </t>
    </mdx>
    <mdx n="0" f="v">
      <t c="8">
        <n x="1" s="1"/>
        <n x="2" s="1"/>
        <n x="148" s="1"/>
        <n x="3" s="1"/>
        <n x="4" s="1"/>
        <n x="5"/>
        <n x="70"/>
        <n x="7"/>
      </t>
    </mdx>
    <mdx n="0" f="v">
      <t c="8">
        <n x="1" s="1"/>
        <n x="2" s="1"/>
        <n x="148" s="1"/>
        <n x="3" s="1"/>
        <n x="4" s="1"/>
        <n x="5"/>
        <n x="70"/>
        <n x="23"/>
      </t>
    </mdx>
    <mdx n="0" f="v">
      <t c="8">
        <n x="1" s="1"/>
        <n x="2" s="1"/>
        <n x="148" s="1"/>
        <n x="3" s="1"/>
        <n x="4" s="1"/>
        <n x="5"/>
        <n x="70"/>
        <n x="39"/>
      </t>
    </mdx>
    <mdx n="0" f="v">
      <t c="8">
        <n x="1" s="1"/>
        <n x="2" s="1"/>
        <n x="148" s="1"/>
        <n x="3" s="1"/>
        <n x="4" s="1"/>
        <n x="5"/>
        <n x="70"/>
        <n x="55"/>
      </t>
    </mdx>
    <mdx n="0" f="v">
      <t c="8">
        <n x="1" s="1"/>
        <n x="2" s="1"/>
        <n x="148" s="1"/>
        <n x="3" s="1"/>
        <n x="4" s="1"/>
        <n x="5"/>
        <n x="71"/>
        <n x="19"/>
      </t>
    </mdx>
    <mdx n="0" f="v">
      <t c="8">
        <n x="1" s="1"/>
        <n x="2" s="1"/>
        <n x="148" s="1"/>
        <n x="3" s="1"/>
        <n x="4" s="1"/>
        <n x="5"/>
        <n x="71"/>
        <n x="35"/>
      </t>
    </mdx>
    <mdx n="0" f="v">
      <t c="8">
        <n x="1" s="1"/>
        <n x="2" s="1"/>
        <n x="148" s="1"/>
        <n x="3" s="1"/>
        <n x="4" s="1"/>
        <n x="5"/>
        <n x="71"/>
        <n x="51"/>
      </t>
    </mdx>
    <mdx n="0" f="v">
      <t c="8">
        <n x="1" s="1"/>
        <n x="2" s="1"/>
        <n x="148" s="1"/>
        <n x="3" s="1"/>
        <n x="4" s="1"/>
        <n x="5"/>
        <n x="72"/>
        <n x="6"/>
      </t>
    </mdx>
    <mdx n="0" f="v">
      <t c="8">
        <n x="1" s="1"/>
        <n x="2" s="1"/>
        <n x="148" s="1"/>
        <n x="3" s="1"/>
        <n x="4" s="1"/>
        <n x="5"/>
        <n x="72"/>
        <n x="22"/>
      </t>
    </mdx>
    <mdx n="0" f="v">
      <t c="8">
        <n x="1" s="1"/>
        <n x="2" s="1"/>
        <n x="148" s="1"/>
        <n x="3" s="1"/>
        <n x="4" s="1"/>
        <n x="5"/>
        <n x="72"/>
        <n x="38"/>
      </t>
    </mdx>
    <mdx n="0" f="v">
      <t c="8">
        <n x="1" s="1"/>
        <n x="2" s="1"/>
        <n x="148" s="1"/>
        <n x="3" s="1"/>
        <n x="4" s="1"/>
        <n x="5"/>
        <n x="72"/>
        <n x="54"/>
      </t>
    </mdx>
    <mdx n="0" f="v">
      <t c="8">
        <n x="1" s="1"/>
        <n x="2" s="1"/>
        <n x="148" s="1"/>
        <n x="3" s="1"/>
        <n x="4" s="1"/>
        <n x="5"/>
        <n x="73"/>
        <n x="9"/>
      </t>
    </mdx>
    <mdx n="0" f="v">
      <t c="8">
        <n x="1" s="1"/>
        <n x="2" s="1"/>
        <n x="148" s="1"/>
        <n x="3" s="1"/>
        <n x="4" s="1"/>
        <n x="5"/>
        <n x="73"/>
        <n x="25"/>
      </t>
    </mdx>
    <mdx n="0" f="v">
      <t c="8">
        <n x="1" s="1"/>
        <n x="2" s="1"/>
        <n x="148" s="1"/>
        <n x="3" s="1"/>
        <n x="4" s="1"/>
        <n x="5"/>
        <n x="73"/>
        <n x="41"/>
      </t>
    </mdx>
    <mdx n="0" f="v">
      <t c="8">
        <n x="1" s="1"/>
        <n x="2" s="1"/>
        <n x="148" s="1"/>
        <n x="3" s="1"/>
        <n x="4" s="1"/>
        <n x="5"/>
        <n x="73"/>
        <n x="57"/>
      </t>
    </mdx>
    <mdx n="0" f="v">
      <t c="8">
        <n x="1" s="1"/>
        <n x="2" s="1"/>
        <n x="148" s="1"/>
        <n x="3" s="1"/>
        <n x="4" s="1"/>
        <n x="5"/>
        <n x="74"/>
        <n x="12"/>
      </t>
    </mdx>
    <mdx n="0" f="v">
      <t c="8">
        <n x="1" s="1"/>
        <n x="2" s="1"/>
        <n x="148" s="1"/>
        <n x="3" s="1"/>
        <n x="4" s="1"/>
        <n x="5"/>
        <n x="74"/>
        <n x="28"/>
      </t>
    </mdx>
    <mdx n="0" f="v">
      <t c="8">
        <n x="1" s="1"/>
        <n x="2" s="1"/>
        <n x="148" s="1"/>
        <n x="3" s="1"/>
        <n x="4" s="1"/>
        <n x="5"/>
        <n x="74"/>
        <n x="44"/>
      </t>
    </mdx>
    <mdx n="0" f="v">
      <t c="8">
        <n x="1" s="1"/>
        <n x="2" s="1"/>
        <n x="148" s="1"/>
        <n x="3" s="1"/>
        <n x="4" s="1"/>
        <n x="5"/>
        <n x="74"/>
        <n x="60"/>
      </t>
    </mdx>
    <mdx n="0" f="v">
      <t c="8">
        <n x="1" s="1"/>
        <n x="2" s="1"/>
        <n x="148" s="1"/>
        <n x="3" s="1"/>
        <n x="4" s="1"/>
        <n x="5"/>
        <n x="75"/>
        <n x="15"/>
      </t>
    </mdx>
    <mdx n="0" f="v">
      <t c="8">
        <n x="1" s="1"/>
        <n x="2" s="1"/>
        <n x="148" s="1"/>
        <n x="3" s="1"/>
        <n x="4" s="1"/>
        <n x="5"/>
        <n x="75"/>
        <n x="31"/>
      </t>
    </mdx>
    <mdx n="0" f="v">
      <t c="8">
        <n x="1" s="1"/>
        <n x="2" s="1"/>
        <n x="148" s="1"/>
        <n x="3" s="1"/>
        <n x="4" s="1"/>
        <n x="5"/>
        <n x="75"/>
        <n x="47"/>
      </t>
    </mdx>
    <mdx n="0" f="v">
      <t c="8">
        <n x="1" s="1"/>
        <n x="2" s="1"/>
        <n x="148" s="1"/>
        <n x="3" s="1"/>
        <n x="4" s="1"/>
        <n x="5"/>
        <n x="75"/>
        <n x="63"/>
      </t>
    </mdx>
    <mdx n="0" f="v">
      <t c="8">
        <n x="1" s="1"/>
        <n x="2" s="1"/>
        <n x="148" s="1"/>
        <n x="3" s="1"/>
        <n x="4" s="1"/>
        <n x="5"/>
        <n x="76"/>
        <n x="18"/>
      </t>
    </mdx>
    <mdx n="0" f="v">
      <t c="8">
        <n x="1" s="1"/>
        <n x="2" s="1"/>
        <n x="148" s="1"/>
        <n x="3" s="1"/>
        <n x="4" s="1"/>
        <n x="5"/>
        <n x="76"/>
        <n x="34"/>
      </t>
    </mdx>
    <mdx n="0" f="v">
      <t c="8">
        <n x="1" s="1"/>
        <n x="2" s="1"/>
        <n x="148" s="1"/>
        <n x="3" s="1"/>
        <n x="4" s="1"/>
        <n x="5"/>
        <n x="76"/>
        <n x="61"/>
      </t>
    </mdx>
    <mdx n="0" f="v">
      <t c="8">
        <n x="1" s="1"/>
        <n x="2" s="1"/>
        <n x="148" s="1"/>
        <n x="3" s="1"/>
        <n x="4" s="1"/>
        <n x="5"/>
        <n x="77"/>
        <n x="27"/>
      </t>
    </mdx>
    <mdx n="0" f="v">
      <t c="8">
        <n x="1" s="1"/>
        <n x="2" s="1"/>
        <n x="148" s="1"/>
        <n x="3" s="1"/>
        <n x="4" s="1"/>
        <n x="5"/>
        <n x="77"/>
        <n x="51"/>
      </t>
    </mdx>
    <mdx n="0" f="v">
      <t c="8">
        <n x="1" s="1"/>
        <n x="2" s="1"/>
        <n x="148" s="1"/>
        <n x="3" s="1"/>
        <n x="4" s="1"/>
        <n x="5"/>
        <n x="78"/>
        <n x="16"/>
      </t>
    </mdx>
    <mdx n="0" f="v">
      <t c="8">
        <n x="1" s="1"/>
        <n x="2" s="1"/>
        <n x="148" s="1"/>
        <n x="3" s="1"/>
        <n x="4" s="1"/>
        <n x="5"/>
        <n x="78"/>
        <n x="40"/>
      </t>
    </mdx>
    <mdx n="0" f="v">
      <t c="8">
        <n x="1" s="1"/>
        <n x="2" s="1"/>
        <n x="148" s="1"/>
        <n x="3" s="1"/>
        <n x="4" s="1"/>
        <n x="5"/>
        <n x="79"/>
        <n x="18"/>
      </t>
    </mdx>
    <mdx n="0" f="v">
      <t c="8">
        <n x="1" s="1"/>
        <n x="2" s="1"/>
        <n x="148" s="1"/>
        <n x="3" s="1"/>
        <n x="4" s="1"/>
        <n x="5"/>
        <n x="79"/>
        <n x="58"/>
      </t>
    </mdx>
    <mdx n="0" f="v">
      <t c="8">
        <n x="1" s="1"/>
        <n x="2" s="1"/>
        <n x="148" s="1"/>
        <n x="3" s="1"/>
        <n x="4" s="1"/>
        <n x="5"/>
        <n x="81"/>
        <n x="11"/>
      </t>
    </mdx>
    <mdx n="0" f="v">
      <t c="8">
        <n x="1" s="1"/>
        <n x="2" s="1"/>
        <n x="148" s="1"/>
        <n x="3" s="1"/>
        <n x="4" s="1"/>
        <n x="5"/>
        <n x="82"/>
        <n x="31"/>
      </t>
    </mdx>
    <mdx n="0" f="v">
      <t c="8">
        <n x="1" s="1"/>
        <n x="2" s="1"/>
        <n x="148" s="1"/>
        <n x="3" s="1"/>
        <n x="4" s="1"/>
        <n x="5"/>
        <n x="83"/>
        <n x="61"/>
      </t>
    </mdx>
    <mdx n="0" f="v">
      <t c="8">
        <n x="1" s="1"/>
        <n x="2" s="1"/>
        <n x="148" s="1"/>
        <n x="3" s="1"/>
        <n x="4" s="1"/>
        <n x="5"/>
        <n x="85"/>
        <n x="23"/>
      </t>
    </mdx>
    <mdx n="0" f="v">
      <t c="8">
        <n x="1" s="1"/>
        <n x="2" s="1"/>
        <n x="148" s="1"/>
        <n x="3" s="1"/>
        <n x="4" s="1"/>
        <n x="5"/>
        <n x="86"/>
        <n x="59"/>
      </t>
    </mdx>
    <mdx n="0" f="v">
      <t c="8">
        <n x="1" s="1"/>
        <n x="2" s="1"/>
        <n x="148" s="1"/>
        <n x="3" s="1"/>
        <n x="4" s="1"/>
        <n x="5"/>
        <n x="88"/>
        <n x="16"/>
      </t>
    </mdx>
    <mdx n="0" f="v">
      <t c="8">
        <n x="1" s="1"/>
        <n x="2" s="1"/>
        <n x="148" s="1"/>
        <n x="3" s="1"/>
        <n x="4" s="1"/>
        <n x="5"/>
        <n x="90"/>
        <n x="22"/>
      </t>
    </mdx>
    <mdx n="0" f="v">
      <t c="8">
        <n x="1" s="1"/>
        <n x="2" s="1"/>
        <n x="148" s="1"/>
        <n x="3" s="1"/>
        <n x="4" s="1"/>
        <n x="5"/>
        <n x="92"/>
        <n x="28"/>
      </t>
    </mdx>
    <mdx n="0" f="v">
      <t c="8">
        <n x="1" s="1"/>
        <n x="2" s="1"/>
        <n x="148" s="1"/>
        <n x="3" s="1"/>
        <n x="4" s="1"/>
        <n x="5"/>
        <n x="94"/>
        <n x="40"/>
      </t>
    </mdx>
    <mdx n="0" f="v">
      <t c="8">
        <n x="1" s="1"/>
        <n x="2" s="1"/>
        <n x="148" s="1"/>
        <n x="3" s="1"/>
        <n x="4" s="1"/>
        <n x="5"/>
        <n x="97"/>
        <n x="23"/>
      </t>
    </mdx>
    <mdx n="0" f="v">
      <t c="8">
        <n x="1" s="1"/>
        <n x="2" s="1"/>
        <n x="148" s="1"/>
        <n x="3" s="1"/>
        <n x="4" s="1"/>
        <n x="5"/>
        <n x="100"/>
        <n x="12"/>
      </t>
    </mdx>
    <mdx n="0" f="v">
      <t c="8">
        <n x="1" s="1"/>
        <n x="2" s="1"/>
        <n x="148" s="1"/>
        <n x="3" s="1"/>
        <n x="4" s="1"/>
        <n x="5"/>
        <n x="102"/>
        <n x="61"/>
      </t>
    </mdx>
    <mdx n="0" f="v">
      <t c="8">
        <n x="1" s="1"/>
        <n x="2" s="1"/>
        <n x="148" s="1"/>
        <n x="3" s="1"/>
        <n x="4" s="1"/>
        <n x="5"/>
        <n x="105"/>
        <n x="50"/>
      </t>
    </mdx>
    <mdx n="0" f="v">
      <t c="8">
        <n x="1" s="1"/>
        <n x="2" s="1"/>
        <n x="148" s="1"/>
        <n x="3" s="1"/>
        <n x="4" s="1"/>
        <n x="5"/>
        <n x="111"/>
        <n x="24"/>
      </t>
    </mdx>
    <mdx n="0" f="v">
      <t c="8">
        <n x="1" s="1"/>
        <n x="2" s="1"/>
        <n x="148" s="1"/>
        <n x="3" s="1"/>
        <n x="4" s="1"/>
        <n x="5"/>
        <n x="70"/>
        <n x="20"/>
      </t>
    </mdx>
    <mdx n="0" f="v">
      <t c="8">
        <n x="1" s="1"/>
        <n x="2" s="1"/>
        <n x="148" s="1"/>
        <n x="3" s="1"/>
        <n x="4" s="1"/>
        <n x="5"/>
        <n x="74"/>
        <n x="41"/>
      </t>
    </mdx>
    <mdx n="0" f="v">
      <t c="8">
        <n x="1" s="1"/>
        <n x="2" s="1"/>
        <n x="148" s="1"/>
        <n x="3" s="1"/>
        <n x="4" s="1"/>
        <n x="5"/>
        <n x="99"/>
        <n x="51"/>
      </t>
    </mdx>
    <mdx n="0" f="v">
      <t c="8">
        <n x="1" s="1"/>
        <n x="2" s="1"/>
        <n x="148" s="1"/>
        <n x="3" s="1"/>
        <n x="4" s="1"/>
        <n x="5"/>
        <n x="66"/>
        <n x="47"/>
      </t>
    </mdx>
    <mdx n="0" f="v">
      <t c="8">
        <n x="1" s="1"/>
        <n x="2" s="1"/>
        <n x="148" s="1"/>
        <n x="3" s="1"/>
        <n x="4" s="1"/>
        <n x="5"/>
        <n x="68"/>
        <n x="18"/>
      </t>
    </mdx>
    <mdx n="0" f="v">
      <t c="8">
        <n x="1" s="1"/>
        <n x="2" s="1"/>
        <n x="148" s="1"/>
        <n x="3" s="1"/>
        <n x="4" s="1"/>
        <n x="5"/>
        <n x="68"/>
        <n x="50"/>
      </t>
    </mdx>
    <mdx n="0" f="v">
      <t c="8">
        <n x="1" s="1"/>
        <n x="2" s="1"/>
        <n x="148" s="1"/>
        <n x="3" s="1"/>
        <n x="4" s="1"/>
        <n x="5"/>
        <n x="69"/>
        <n x="37"/>
      </t>
    </mdx>
    <mdx n="0" f="v">
      <t c="8">
        <n x="1" s="1"/>
        <n x="2" s="1"/>
        <n x="148" s="1"/>
        <n x="3" s="1"/>
        <n x="4" s="1"/>
        <n x="5"/>
        <n x="69"/>
        <n x="53"/>
      </t>
    </mdx>
    <mdx n="0" f="v">
      <t c="8">
        <n x="1" s="1"/>
        <n x="2" s="1"/>
        <n x="148" s="1"/>
        <n x="3" s="1"/>
        <n x="4" s="1"/>
        <n x="5"/>
        <n x="70"/>
        <n x="8"/>
      </t>
    </mdx>
    <mdx n="0" f="v">
      <t c="8">
        <n x="1" s="1"/>
        <n x="2" s="1"/>
        <n x="148" s="1"/>
        <n x="3" s="1"/>
        <n x="4" s="1"/>
        <n x="5"/>
        <n x="70"/>
        <n x="40"/>
      </t>
    </mdx>
    <mdx n="0" f="v">
      <t c="8">
        <n x="1" s="1"/>
        <n x="2" s="1"/>
        <n x="148" s="1"/>
        <n x="3" s="1"/>
        <n x="4" s="1"/>
        <n x="5"/>
        <n x="71"/>
        <n x="20"/>
      </t>
    </mdx>
    <mdx n="0" f="v">
      <t c="8">
        <n x="1" s="1"/>
        <n x="2" s="1"/>
        <n x="148" s="1"/>
        <n x="3" s="1"/>
        <n x="4" s="1"/>
        <n x="5"/>
        <n x="71"/>
        <n x="36"/>
      </t>
    </mdx>
    <mdx n="0" f="v">
      <t c="8">
        <n x="1" s="1"/>
        <n x="2" s="1"/>
        <n x="148" s="1"/>
        <n x="3" s="1"/>
        <n x="4" s="1"/>
        <n x="5"/>
        <n x="71"/>
        <n x="52"/>
      </t>
    </mdx>
    <mdx n="0" f="v">
      <t c="8">
        <n x="1" s="1"/>
        <n x="2" s="1"/>
        <n x="148" s="1"/>
        <n x="3" s="1"/>
        <n x="4" s="1"/>
        <n x="5"/>
        <n x="72"/>
        <n x="7"/>
      </t>
    </mdx>
    <mdx n="0" f="v">
      <t c="8">
        <n x="1" s="1"/>
        <n x="2" s="1"/>
        <n x="148" s="1"/>
        <n x="3" s="1"/>
        <n x="4" s="1"/>
        <n x="5"/>
        <n x="72"/>
        <n x="23"/>
      </t>
    </mdx>
    <mdx n="0" f="v">
      <t c="8">
        <n x="1" s="1"/>
        <n x="2" s="1"/>
        <n x="148" s="1"/>
        <n x="3" s="1"/>
        <n x="4" s="1"/>
        <n x="5"/>
        <n x="72"/>
        <n x="55"/>
      </t>
    </mdx>
    <mdx n="0" f="v">
      <t c="8">
        <n x="1" s="1"/>
        <n x="2" s="1"/>
        <n x="148" s="1"/>
        <n x="3" s="1"/>
        <n x="4" s="1"/>
        <n x="5"/>
        <n x="73"/>
        <n x="10"/>
      </t>
    </mdx>
    <mdx n="0" f="v">
      <t c="8">
        <n x="1" s="1"/>
        <n x="2" s="1"/>
        <n x="148" s="1"/>
        <n x="3" s="1"/>
        <n x="4" s="1"/>
        <n x="5"/>
        <n x="73"/>
        <n x="26"/>
      </t>
    </mdx>
    <mdx n="0" f="v">
      <t c="8">
        <n x="1" s="1"/>
        <n x="2" s="1"/>
        <n x="148" s="1"/>
        <n x="3" s="1"/>
        <n x="4" s="1"/>
        <n x="5"/>
        <n x="73"/>
        <n x="42"/>
      </t>
    </mdx>
    <mdx n="0" f="v">
      <t c="8">
        <n x="1" s="1"/>
        <n x="2" s="1"/>
        <n x="148" s="1"/>
        <n x="3" s="1"/>
        <n x="4" s="1"/>
        <n x="5"/>
        <n x="73"/>
        <n x="58"/>
      </t>
    </mdx>
    <mdx n="0" f="v">
      <t c="8">
        <n x="1" s="1"/>
        <n x="2" s="1"/>
        <n x="148" s="1"/>
        <n x="3" s="1"/>
        <n x="4" s="1"/>
        <n x="5"/>
        <n x="74"/>
        <n x="13"/>
      </t>
    </mdx>
    <mdx n="0" f="v">
      <t c="8">
        <n x="1" s="1"/>
        <n x="2" s="1"/>
        <n x="148" s="1"/>
        <n x="3" s="1"/>
        <n x="4" s="1"/>
        <n x="5"/>
        <n x="74"/>
        <n x="29"/>
      </t>
    </mdx>
    <mdx n="0" f="v">
      <t c="8">
        <n x="1" s="1"/>
        <n x="2" s="1"/>
        <n x="148" s="1"/>
        <n x="3" s="1"/>
        <n x="4" s="1"/>
        <n x="5"/>
        <n x="74"/>
        <n x="45"/>
      </t>
    </mdx>
    <mdx n="0" f="v">
      <t c="8">
        <n x="1" s="1"/>
        <n x="2" s="1"/>
        <n x="148" s="1"/>
        <n x="3" s="1"/>
        <n x="4" s="1"/>
        <n x="5"/>
        <n x="74"/>
        <n x="61"/>
      </t>
    </mdx>
    <mdx n="0" f="v">
      <t c="8">
        <n x="1" s="1"/>
        <n x="2" s="1"/>
        <n x="148" s="1"/>
        <n x="3" s="1"/>
        <n x="4" s="1"/>
        <n x="5"/>
        <n x="75"/>
        <n x="16"/>
      </t>
    </mdx>
    <mdx n="0" f="v">
      <t c="8">
        <n x="1" s="1"/>
        <n x="2" s="1"/>
        <n x="148" s="1"/>
        <n x="3" s="1"/>
        <n x="4" s="1"/>
        <n x="5"/>
        <n x="75"/>
        <n x="32"/>
      </t>
    </mdx>
    <mdx n="0" f="v">
      <t c="8">
        <n x="1" s="1"/>
        <n x="2" s="1"/>
        <n x="148" s="1"/>
        <n x="3" s="1"/>
        <n x="4" s="1"/>
        <n x="5"/>
        <n x="75"/>
        <n x="48"/>
      </t>
    </mdx>
    <mdx n="0" f="v">
      <t c="8">
        <n x="1" s="1"/>
        <n x="2" s="1"/>
        <n x="148" s="1"/>
        <n x="3" s="1"/>
        <n x="4" s="1"/>
        <n x="5"/>
        <n x="75"/>
        <n x="64"/>
      </t>
    </mdx>
    <mdx n="0" f="v">
      <t c="8">
        <n x="1" s="1"/>
        <n x="2" s="1"/>
        <n x="148" s="1"/>
        <n x="3" s="1"/>
        <n x="4" s="1"/>
        <n x="5"/>
        <n x="76"/>
        <n x="19"/>
      </t>
    </mdx>
    <mdx n="0" f="v">
      <t c="8">
        <n x="1" s="1"/>
        <n x="2" s="1"/>
        <n x="148" s="1"/>
        <n x="3" s="1"/>
        <n x="4" s="1"/>
        <n x="5"/>
        <n x="76"/>
        <n x="39"/>
      </t>
    </mdx>
    <mdx n="0" f="v">
      <t c="8">
        <n x="1" s="1"/>
        <n x="2" s="1"/>
        <n x="148" s="1"/>
        <n x="3" s="1"/>
        <n x="4" s="1"/>
        <n x="5"/>
        <n x="76"/>
        <n x="63"/>
      </t>
    </mdx>
    <mdx n="0" f="v">
      <t c="8">
        <n x="1" s="1"/>
        <n x="2" s="1"/>
        <n x="148" s="1"/>
        <n x="3" s="1"/>
        <n x="4" s="1"/>
        <n x="5"/>
        <n x="77"/>
        <n x="28"/>
      </t>
    </mdx>
    <mdx n="0" f="v">
      <t c="8">
        <n x="1" s="1"/>
        <n x="2" s="1"/>
        <n x="148" s="1"/>
        <n x="3" s="1"/>
        <n x="4" s="1"/>
        <n x="5"/>
        <n x="77"/>
        <n x="52"/>
      </t>
    </mdx>
    <mdx n="0" f="v">
      <t c="8">
        <n x="1" s="1"/>
        <n x="2" s="1"/>
        <n x="148" s="1"/>
        <n x="3" s="1"/>
        <n x="4" s="1"/>
        <n x="5"/>
        <n x="78"/>
        <n x="18"/>
      </t>
    </mdx>
    <mdx n="0" f="v">
      <t c="8">
        <n x="1" s="1"/>
        <n x="2" s="1"/>
        <n x="148" s="1"/>
        <n x="3" s="1"/>
        <n x="4" s="1"/>
        <n x="5"/>
        <n x="78"/>
        <n x="45"/>
      </t>
    </mdx>
    <mdx n="0" f="v">
      <t c="8">
        <n x="1" s="1"/>
        <n x="2" s="1"/>
        <n x="148" s="1"/>
        <n x="3" s="1"/>
        <n x="4" s="1"/>
        <n x="5"/>
        <n x="79"/>
        <n x="21"/>
      </t>
    </mdx>
    <mdx n="0" f="v">
      <t c="8">
        <n x="1" s="1"/>
        <n x="2" s="1"/>
        <n x="148" s="1"/>
        <n x="3" s="1"/>
        <n x="4" s="1"/>
        <n x="5"/>
        <n x="81"/>
        <n x="12"/>
      </t>
    </mdx>
    <mdx n="0" f="v">
      <t c="8">
        <n x="1" s="1"/>
        <n x="2" s="1"/>
        <n x="148" s="1"/>
        <n x="3" s="1"/>
        <n x="4" s="1"/>
        <n x="5"/>
        <n x="82"/>
        <n x="42"/>
      </t>
    </mdx>
    <mdx n="0" f="v">
      <t c="8">
        <n x="1" s="1"/>
        <n x="2" s="1"/>
        <n x="148" s="1"/>
        <n x="3" s="1"/>
        <n x="4" s="1"/>
        <n x="5"/>
        <n x="85"/>
        <n x="24"/>
      </t>
    </mdx>
    <mdx n="0" f="v">
      <t c="8">
        <n x="1" s="1"/>
        <n x="2" s="1"/>
        <n x="148" s="1"/>
        <n x="3" s="1"/>
        <n x="4" s="1"/>
        <n x="5"/>
        <n x="88"/>
        <n x="31"/>
      </t>
    </mdx>
    <mdx n="0" f="v">
      <t c="8">
        <n x="1" s="1"/>
        <n x="2" s="1"/>
        <n x="148" s="1"/>
        <n x="3" s="1"/>
        <n x="4" s="1"/>
        <n x="5"/>
        <n x="90"/>
        <n x="37"/>
      </t>
    </mdx>
    <mdx n="0" f="v">
      <t c="8">
        <n x="1" s="1"/>
        <n x="2" s="1"/>
        <n x="148" s="1"/>
        <n x="3" s="1"/>
        <n x="4" s="1"/>
        <n x="5"/>
        <n x="92"/>
        <n x="43"/>
      </t>
    </mdx>
    <mdx n="0" f="v">
      <t c="8">
        <n x="1" s="1"/>
        <n x="2" s="1"/>
        <n x="148" s="1"/>
        <n x="3" s="1"/>
        <n x="4" s="1"/>
        <n x="5"/>
        <n x="94"/>
        <n x="58"/>
      </t>
    </mdx>
    <mdx n="0" f="v">
      <t c="8">
        <n x="1" s="1"/>
        <n x="2" s="1"/>
        <n x="148" s="1"/>
        <n x="3" s="1"/>
        <n x="4" s="1"/>
        <n x="5"/>
        <n x="97"/>
        <n x="45"/>
      </t>
    </mdx>
    <mdx n="0" f="v">
      <t c="8">
        <n x="1" s="1"/>
        <n x="2" s="1"/>
        <n x="148" s="1"/>
        <n x="3" s="1"/>
        <n x="4" s="1"/>
        <n x="5"/>
        <n x="100"/>
        <n x="31"/>
      </t>
    </mdx>
    <mdx n="0" f="v">
      <t c="8">
        <n x="1" s="1"/>
        <n x="2" s="1"/>
        <n x="148" s="1"/>
        <n x="3" s="1"/>
        <n x="4" s="1"/>
        <n x="5"/>
        <n x="103"/>
        <n x="20"/>
      </t>
    </mdx>
    <mdx n="0" f="v">
      <t c="8">
        <n x="1" s="1"/>
        <n x="2" s="1"/>
        <n x="148" s="1"/>
        <n x="3" s="1"/>
        <n x="4" s="1"/>
        <n x="5"/>
        <n x="106"/>
        <n x="13"/>
      </t>
    </mdx>
    <mdx n="0" f="v">
      <t c="8">
        <n x="1" s="1"/>
        <n x="2" s="1"/>
        <n x="148" s="1"/>
        <n x="3" s="1"/>
        <n x="4" s="1"/>
        <n x="5"/>
        <n x="113"/>
        <n x="46"/>
      </t>
    </mdx>
    <mdx n="0" f="v">
      <t c="8">
        <n x="1" s="1"/>
        <n x="2" s="1"/>
        <n x="148" s="1"/>
        <n x="3" s="1"/>
        <n x="4" s="1"/>
        <n x="5"/>
        <n x="72"/>
        <n x="51"/>
      </t>
    </mdx>
    <mdx n="0" f="v">
      <t c="8">
        <n x="1" s="1"/>
        <n x="2" s="1"/>
        <n x="148" s="1"/>
        <n x="3" s="1"/>
        <n x="4" s="1"/>
        <n x="5"/>
        <n x="102"/>
        <n x="37"/>
      </t>
    </mdx>
    <mdx n="0" f="v">
      <t c="8">
        <n x="1" s="1"/>
        <n x="2" s="1"/>
        <n x="148" s="1"/>
        <n x="3" s="1"/>
        <n x="4" s="1"/>
        <n x="5"/>
        <n x="66"/>
        <n x="31"/>
      </t>
    </mdx>
    <mdx n="0" f="v">
      <t c="8">
        <n x="1" s="1"/>
        <n x="2" s="1"/>
        <n x="148" s="1"/>
        <n x="3" s="1"/>
        <n x="4" s="1"/>
        <n x="5"/>
        <n x="68"/>
        <n x="34"/>
      </t>
    </mdx>
    <mdx n="0" f="v">
      <t c="8">
        <n x="1" s="1"/>
        <n x="2" s="1"/>
        <n x="148" s="1"/>
        <n x="3" s="1"/>
        <n x="4" s="1"/>
        <n x="5"/>
        <n x="69"/>
        <n x="21"/>
      </t>
    </mdx>
    <mdx n="0" f="v">
      <t c="8">
        <n x="1" s="1"/>
        <n x="2" s="1"/>
        <n x="148" s="1"/>
        <n x="3" s="1"/>
        <n x="4" s="1"/>
        <n x="5"/>
        <n x="70"/>
        <n x="24"/>
      </t>
    </mdx>
    <mdx n="0" f="v">
      <t c="8">
        <n x="1" s="1"/>
        <n x="2" s="1"/>
        <n x="148" s="1"/>
        <n x="3" s="1"/>
        <n x="4" s="1"/>
        <n x="5"/>
        <n x="72"/>
        <n x="39"/>
      </t>
    </mdx>
    <mdx n="0" f="v">
      <t c="8">
        <n x="1" s="1"/>
        <n x="2" s="1"/>
        <n x="148" s="1"/>
        <n x="3" s="1"/>
        <n x="4" s="1"/>
        <n x="5"/>
        <n x="66"/>
        <n x="16"/>
      </t>
    </mdx>
    <mdx n="0" f="v">
      <t c="8">
        <n x="1" s="1"/>
        <n x="2" s="1"/>
        <n x="148" s="1"/>
        <n x="3" s="1"/>
        <n x="4" s="1"/>
        <n x="5"/>
        <n x="68"/>
        <n x="35"/>
      </t>
    </mdx>
    <mdx n="0" f="v">
      <t c="8">
        <n x="1" s="1"/>
        <n x="2" s="1"/>
        <n x="148" s="1"/>
        <n x="3" s="1"/>
        <n x="4" s="1"/>
        <n x="5"/>
        <n x="69"/>
        <n x="54"/>
      </t>
    </mdx>
    <mdx n="0" f="v">
      <t c="8">
        <n x="1" s="1"/>
        <n x="2" s="1"/>
        <n x="148" s="1"/>
        <n x="3" s="1"/>
        <n x="4" s="1"/>
        <n x="5"/>
        <n x="70"/>
        <n x="57"/>
      </t>
    </mdx>
    <mdx n="0" f="v">
      <t c="8">
        <n x="1" s="1"/>
        <n x="2" s="1"/>
        <n x="148" s="1"/>
        <n x="3" s="1"/>
        <n x="4" s="1"/>
        <n x="5"/>
        <n x="71"/>
        <n x="21"/>
      </t>
    </mdx>
    <mdx n="0" f="v">
      <t c="8">
        <n x="1" s="1"/>
        <n x="2" s="1"/>
        <n x="148" s="1"/>
        <n x="3" s="1"/>
        <n x="4" s="1"/>
        <n x="5"/>
        <n x="72"/>
        <n x="40"/>
      </t>
    </mdx>
    <mdx n="0" f="v">
      <t c="8">
        <n x="1" s="1"/>
        <n x="2" s="1"/>
        <n x="148" s="1"/>
        <n x="3" s="1"/>
        <n x="4" s="1"/>
        <n x="5"/>
        <n x="73"/>
        <n x="59"/>
      </t>
    </mdx>
    <mdx n="0" f="v">
      <t c="8">
        <n x="1" s="1"/>
        <n x="2" s="1"/>
        <n x="148" s="1"/>
        <n x="3" s="1"/>
        <n x="4" s="1"/>
        <n x="5"/>
        <n x="74"/>
        <n x="62"/>
      </t>
    </mdx>
    <mdx n="0" f="v">
      <t c="8">
        <n x="1" s="1"/>
        <n x="2" s="1"/>
        <n x="148" s="1"/>
        <n x="3" s="1"/>
        <n x="4" s="1"/>
        <n x="5"/>
        <n x="75"/>
        <n x="49"/>
      </t>
    </mdx>
    <mdx n="0" f="v">
      <t c="8">
        <n x="1" s="1"/>
        <n x="2" s="1"/>
        <n x="148" s="1"/>
        <n x="3" s="1"/>
        <n x="4" s="1"/>
        <n x="5"/>
        <n x="76"/>
        <n x="64"/>
      </t>
    </mdx>
    <mdx n="0" f="v">
      <t c="8">
        <n x="1" s="1"/>
        <n x="2" s="1"/>
        <n x="148" s="1"/>
        <n x="3" s="1"/>
        <n x="4" s="1"/>
        <n x="5"/>
        <n x="78"/>
        <n x="46"/>
      </t>
    </mdx>
    <mdx n="0" f="v">
      <t c="8">
        <n x="1" s="1"/>
        <n x="2" s="1"/>
        <n x="148" s="1"/>
        <n x="3" s="1"/>
        <n x="4" s="1"/>
        <n x="5"/>
        <n x="82"/>
        <n x="46"/>
      </t>
    </mdx>
    <mdx n="0" f="v">
      <t c="8">
        <n x="1" s="1"/>
        <n x="2" s="1"/>
        <n x="148" s="1"/>
        <n x="3" s="1"/>
        <n x="4" s="1"/>
        <n x="5"/>
        <n x="85"/>
        <n x="35"/>
      </t>
    </mdx>
    <mdx n="0" f="v">
      <t c="8">
        <n x="1" s="1"/>
        <n x="2" s="1"/>
        <n x="148" s="1"/>
        <n x="3" s="1"/>
        <n x="4" s="1"/>
        <n x="5"/>
        <n x="88"/>
        <n x="32"/>
      </t>
    </mdx>
    <mdx n="0" f="v">
      <t c="8">
        <n x="1" s="1"/>
        <n x="2" s="1"/>
        <n x="148" s="1"/>
        <n x="3" s="1"/>
        <n x="4" s="1"/>
        <n x="5"/>
        <n x="90"/>
        <n x="38"/>
      </t>
    </mdx>
    <mdx n="0" f="v">
      <t c="8">
        <n x="1" s="1"/>
        <n x="2" s="1"/>
        <n x="148" s="1"/>
        <n x="3" s="1"/>
        <n x="4" s="1"/>
        <n x="5"/>
        <n x="94"/>
        <n x="59"/>
      </t>
    </mdx>
    <mdx n="0" f="v">
      <t c="8">
        <n x="1" s="1"/>
        <n x="2" s="1"/>
        <n x="148" s="1"/>
        <n x="3" s="1"/>
        <n x="4" s="1"/>
        <n x="5"/>
        <n x="97"/>
        <n x="46"/>
      </t>
    </mdx>
    <mdx n="0" f="v">
      <t c="8">
        <n x="1" s="1"/>
        <n x="2" s="1"/>
        <n x="148" s="1"/>
        <n x="3" s="1"/>
        <n x="4" s="1"/>
        <n x="5"/>
        <n x="100"/>
        <n x="32"/>
      </t>
    </mdx>
    <mdx n="0" f="v">
      <t c="8">
        <n x="1" s="1"/>
        <n x="2" s="1"/>
        <n x="148" s="1"/>
        <n x="3" s="1"/>
        <n x="4" s="1"/>
        <n x="5"/>
        <n x="103"/>
        <n x="21"/>
      </t>
    </mdx>
    <mdx n="0" f="v">
      <t c="8">
        <n x="1" s="1"/>
        <n x="2" s="1"/>
        <n x="148" s="1"/>
        <n x="3" s="1"/>
        <n x="4" s="1"/>
        <n x="5"/>
        <n x="71"/>
        <n x="16"/>
      </t>
    </mdx>
    <mdx n="0" f="v">
      <t c="8">
        <n x="1" s="1"/>
        <n x="2" s="1"/>
        <n x="148" s="1"/>
        <n x="3" s="1"/>
        <n x="4" s="1"/>
        <n x="5"/>
        <n x="74"/>
        <n x="9"/>
      </t>
    </mdx>
    <mdx n="0" f="v">
      <t c="8">
        <n x="1" s="1"/>
        <n x="2" s="1"/>
        <n x="148" s="1"/>
        <n x="3" s="1"/>
        <n x="4" s="1"/>
        <n x="5"/>
        <n x="78"/>
        <n x="13"/>
      </t>
    </mdx>
    <mdx n="0" f="v">
      <t c="8">
        <n x="1" s="1"/>
        <n x="2" s="1"/>
        <n x="148" s="1"/>
        <n x="3" s="1"/>
        <n x="4" s="1"/>
        <n x="5"/>
        <n x="105"/>
        <n x="26"/>
      </t>
    </mdx>
    <mdx n="0" f="v">
      <t c="8">
        <n x="1" s="1"/>
        <n x="2" s="1"/>
        <n x="148" s="1"/>
        <n x="3" s="1"/>
        <n x="4" s="1"/>
        <n x="5"/>
        <n x="66"/>
        <n x="63"/>
      </t>
    </mdx>
    <mdx n="0" f="v">
      <t c="8">
        <n x="1" s="1"/>
        <n x="2" s="1"/>
        <n x="148" s="1"/>
        <n x="3" s="1"/>
        <n x="4" s="1"/>
        <n x="5"/>
        <n x="66"/>
        <n x="32"/>
      </t>
    </mdx>
    <mdx n="0" f="v">
      <t c="8">
        <n x="1" s="1"/>
        <n x="2" s="1"/>
        <n x="148" s="1"/>
        <n x="3" s="1"/>
        <n x="4" s="1"/>
        <n x="5"/>
        <n x="66"/>
        <n x="64"/>
      </t>
    </mdx>
    <mdx n="0" f="v">
      <t c="8">
        <n x="1" s="1"/>
        <n x="2" s="1"/>
        <n x="148" s="1"/>
        <n x="3" s="1"/>
        <n x="4" s="1"/>
        <n x="5"/>
        <n x="68"/>
        <n x="51"/>
      </t>
    </mdx>
    <mdx n="0" f="v">
      <t c="8">
        <n x="1" s="1"/>
        <n x="2" s="1"/>
        <n x="148" s="1"/>
        <n x="3" s="1"/>
        <n x="4" s="1"/>
        <n x="5"/>
        <n x="69"/>
        <n x="22"/>
      </t>
    </mdx>
    <mdx n="0" f="v">
      <t c="8">
        <n x="1" s="1"/>
        <n x="2" s="1"/>
        <n x="148" s="1"/>
        <n x="3" s="1"/>
        <n x="4" s="1"/>
        <n x="5"/>
        <n x="70"/>
        <n x="9"/>
      </t>
    </mdx>
    <mdx n="0" f="v">
      <t c="8">
        <n x="1" s="1"/>
        <n x="2" s="1"/>
        <n x="148" s="1"/>
        <n x="3" s="1"/>
        <n x="4" s="1"/>
        <n x="5"/>
        <n x="70"/>
        <n x="25"/>
      </t>
    </mdx>
    <mdx n="0" f="v">
      <t c="8">
        <n x="1" s="1"/>
        <n x="2" s="1"/>
        <n x="148" s="1"/>
        <n x="3" s="1"/>
        <n x="4" s="1"/>
        <n x="5"/>
        <n x="71"/>
        <n x="37"/>
      </t>
    </mdx>
    <mdx n="0" f="v">
      <t c="8">
        <n x="1" s="1"/>
        <n x="2" s="1"/>
        <n x="148" s="1"/>
        <n x="3" s="1"/>
        <n x="4" s="1"/>
        <n x="5"/>
        <n x="72"/>
        <n x="8"/>
      </t>
    </mdx>
    <mdx n="0" f="v">
      <t c="8">
        <n x="1" s="1"/>
        <n x="2" s="1"/>
        <n x="148" s="1"/>
        <n x="3" s="1"/>
        <n x="4" s="1"/>
        <n x="5"/>
        <n x="72"/>
        <n x="56"/>
      </t>
    </mdx>
    <mdx n="0" f="v">
      <t c="8">
        <n x="1" s="1"/>
        <n x="2" s="1"/>
        <n x="148" s="1"/>
        <n x="3" s="1"/>
        <n x="4" s="1"/>
        <n x="5"/>
        <n x="73"/>
        <n x="27"/>
      </t>
    </mdx>
    <mdx n="0" f="v">
      <t c="8">
        <n x="1" s="1"/>
        <n x="2" s="1"/>
        <n x="148" s="1"/>
        <n x="3" s="1"/>
        <n x="4" s="1"/>
        <n x="5"/>
        <n x="74"/>
        <n x="14"/>
      </t>
    </mdx>
    <mdx n="0" f="v">
      <t c="8">
        <n x="1" s="1"/>
        <n x="2" s="1"/>
        <n x="148" s="1"/>
        <n x="3" s="1"/>
        <n x="4" s="1"/>
        <n x="5"/>
        <n x="74"/>
        <n x="46"/>
      </t>
    </mdx>
    <mdx n="0" f="v">
      <t c="8">
        <n x="1" s="1"/>
        <n x="2" s="1"/>
        <n x="148" s="1"/>
        <n x="3" s="1"/>
        <n x="4" s="1"/>
        <n x="5"/>
        <n x="75"/>
        <n x="33"/>
      </t>
    </mdx>
    <mdx n="0" f="v">
      <t c="8">
        <n x="1" s="1"/>
        <n x="2" s="1"/>
        <n x="148" s="1"/>
        <n x="3" s="1"/>
        <n x="4" s="1"/>
        <n x="5"/>
        <n x="76"/>
        <n x="40"/>
      </t>
    </mdx>
    <mdx n="0" f="v">
      <t c="8">
        <n x="1" s="1"/>
        <n x="2" s="1"/>
        <n x="148" s="1"/>
        <n x="3" s="1"/>
        <n x="4" s="1"/>
        <n x="5"/>
        <n x="77"/>
        <n x="29"/>
      </t>
    </mdx>
    <mdx n="0" f="v">
      <t c="8">
        <n x="1" s="1"/>
        <n x="2" s="1"/>
        <n x="148" s="1"/>
        <n x="3" s="1"/>
        <n x="4" s="1"/>
        <n x="5"/>
        <n x="78"/>
        <n x="19"/>
      </t>
    </mdx>
    <mdx n="0" f="v">
      <t c="8">
        <n x="1" s="1"/>
        <n x="2" s="1"/>
        <n x="148" s="1"/>
        <n x="3" s="1"/>
        <n x="4" s="1"/>
        <n x="5"/>
        <n x="79"/>
        <n x="22"/>
      </t>
    </mdx>
    <mdx n="0" f="v">
      <t c="8">
        <n x="1" s="1"/>
        <n x="2" s="1"/>
        <n x="148" s="1"/>
        <n x="3" s="1"/>
        <n x="4" s="1"/>
        <n x="5"/>
        <n x="81"/>
        <n x="23"/>
      </t>
    </mdx>
    <mdx n="0" f="v">
      <t c="8">
        <n x="1" s="1"/>
        <n x="2" s="1"/>
        <n x="148" s="1"/>
        <n x="3" s="1"/>
        <n x="4" s="1"/>
        <n x="5"/>
        <n x="92"/>
        <n x="44"/>
      </t>
    </mdx>
    <mdx n="0" f="v">
      <t c="8">
        <n x="1" s="1"/>
        <n x="2" s="1"/>
        <n x="148" s="1"/>
        <n x="3" s="1"/>
        <n x="4" s="1"/>
        <n x="5"/>
        <n x="113"/>
        <n x="58"/>
      </t>
    </mdx>
    <mdx n="0" f="v">
      <t c="8">
        <n x="1" s="1"/>
        <n x="2" s="1"/>
        <n x="148" s="1"/>
        <n x="3" s="1"/>
        <n x="4" s="1"/>
        <n x="5"/>
        <n x="66"/>
        <n x="17"/>
      </t>
    </mdx>
    <mdx n="0" f="v">
      <t c="8">
        <n x="1" s="1"/>
        <n x="2" s="1"/>
        <n x="148" s="1"/>
        <n x="3" s="1"/>
        <n x="4" s="1"/>
        <n x="5"/>
        <n x="66"/>
        <n x="33"/>
      </t>
    </mdx>
    <mdx n="0" f="v">
      <t c="8">
        <n x="1" s="1"/>
        <n x="2" s="1"/>
        <n x="148" s="1"/>
        <n x="3" s="1"/>
        <n x="4" s="1"/>
        <n x="5"/>
        <n x="66"/>
        <n x="49"/>
      </t>
    </mdx>
    <mdx n="0" f="v">
      <t c="8">
        <n x="1" s="1"/>
        <n x="2" s="1"/>
        <n x="148" s="1"/>
        <n x="3" s="1"/>
        <n x="4" s="1"/>
        <n x="5"/>
        <n x="68"/>
        <n x="20"/>
      </t>
    </mdx>
    <mdx n="0" f="v">
      <t c="8">
        <n x="1" s="1"/>
        <n x="2" s="1"/>
        <n x="148" s="1"/>
        <n x="3" s="1"/>
        <n x="4" s="1"/>
        <n x="5"/>
        <n x="68"/>
        <n x="36"/>
      </t>
    </mdx>
    <mdx n="0" f="v">
      <t c="8">
        <n x="1" s="1"/>
        <n x="2" s="1"/>
        <n x="148" s="1"/>
        <n x="3" s="1"/>
        <n x="4" s="1"/>
        <n x="5"/>
        <n x="68"/>
        <n x="52"/>
      </t>
    </mdx>
    <mdx n="0" f="v">
      <t c="8">
        <n x="1" s="1"/>
        <n x="2" s="1"/>
        <n x="148" s="1"/>
        <n x="3" s="1"/>
        <n x="4" s="1"/>
        <n x="5"/>
        <n x="69"/>
        <n x="7"/>
      </t>
    </mdx>
    <mdx n="0" f="v">
      <t c="8">
        <n x="1" s="1"/>
        <n x="2" s="1"/>
        <n x="148" s="1"/>
        <n x="3" s="1"/>
        <n x="4" s="1"/>
        <n x="5"/>
        <n x="69"/>
        <n x="23"/>
      </t>
    </mdx>
    <mdx n="0" f="v">
      <t c="8">
        <n x="1" s="1"/>
        <n x="2" s="1"/>
        <n x="148" s="1"/>
        <n x="3" s="1"/>
        <n x="4" s="1"/>
        <n x="5"/>
        <n x="69"/>
        <n x="39"/>
      </t>
    </mdx>
    <mdx n="0" f="v">
      <t c="8">
        <n x="1" s="1"/>
        <n x="2" s="1"/>
        <n x="148" s="1"/>
        <n x="3" s="1"/>
        <n x="4" s="1"/>
        <n x="5"/>
        <n x="69"/>
        <n x="55"/>
      </t>
    </mdx>
    <mdx n="0" f="v">
      <t c="8">
        <n x="1" s="1"/>
        <n x="2" s="1"/>
        <n x="148" s="1"/>
        <n x="3" s="1"/>
        <n x="4" s="1"/>
        <n x="5"/>
        <n x="70"/>
        <n x="10"/>
      </t>
    </mdx>
    <mdx n="0" f="v">
      <t c="8">
        <n x="1" s="1"/>
        <n x="2" s="1"/>
        <n x="148" s="1"/>
        <n x="3" s="1"/>
        <n x="4" s="1"/>
        <n x="5"/>
        <n x="70"/>
        <n x="26"/>
      </t>
    </mdx>
    <mdx n="0" f="v">
      <t c="8">
        <n x="1" s="1"/>
        <n x="2" s="1"/>
        <n x="148" s="1"/>
        <n x="3" s="1"/>
        <n x="4" s="1"/>
        <n x="5"/>
        <n x="70"/>
        <n x="42"/>
      </t>
    </mdx>
    <mdx n="0" f="v">
      <t c="8">
        <n x="1" s="1"/>
        <n x="2" s="1"/>
        <n x="148" s="1"/>
        <n x="3" s="1"/>
        <n x="4" s="1"/>
        <n x="5"/>
        <n x="70"/>
        <n x="58"/>
      </t>
    </mdx>
    <mdx n="0" f="v">
      <t c="8">
        <n x="1" s="1"/>
        <n x="2" s="1"/>
        <n x="148" s="1"/>
        <n x="3" s="1"/>
        <n x="4" s="1"/>
        <n x="5"/>
        <n x="71"/>
        <n x="6"/>
      </t>
    </mdx>
    <mdx n="0" f="v">
      <t c="8">
        <n x="1" s="1"/>
        <n x="2" s="1"/>
        <n x="148" s="1"/>
        <n x="3" s="1"/>
        <n x="4" s="1"/>
        <n x="5"/>
        <n x="71"/>
        <n x="22"/>
      </t>
    </mdx>
    <mdx n="0" f="v">
      <t c="8">
        <n x="1" s="1"/>
        <n x="2" s="1"/>
        <n x="148" s="1"/>
        <n x="3" s="1"/>
        <n x="4" s="1"/>
        <n x="5"/>
        <n x="71"/>
        <n x="38"/>
      </t>
    </mdx>
    <mdx n="0" f="v">
      <t c="8">
        <n x="1" s="1"/>
        <n x="2" s="1"/>
        <n x="148" s="1"/>
        <n x="3" s="1"/>
        <n x="4" s="1"/>
        <n x="5"/>
        <n x="71"/>
        <n x="54"/>
      </t>
    </mdx>
    <mdx n="0" f="v">
      <t c="8">
        <n x="1" s="1"/>
        <n x="2" s="1"/>
        <n x="148" s="1"/>
        <n x="3" s="1"/>
        <n x="4" s="1"/>
        <n x="5"/>
        <n x="72"/>
        <n x="9"/>
      </t>
    </mdx>
    <mdx n="0" f="v">
      <t c="8">
        <n x="1" s="1"/>
        <n x="2" s="1"/>
        <n x="148" s="1"/>
        <n x="3" s="1"/>
        <n x="4" s="1"/>
        <n x="5"/>
        <n x="72"/>
        <n x="25"/>
      </t>
    </mdx>
    <mdx n="0" f="v">
      <t c="8">
        <n x="1" s="1"/>
        <n x="2" s="1"/>
        <n x="148" s="1"/>
        <n x="3" s="1"/>
        <n x="4" s="1"/>
        <n x="5"/>
        <n x="72"/>
        <n x="41"/>
      </t>
    </mdx>
    <mdx n="0" f="v">
      <t c="8">
        <n x="1" s="1"/>
        <n x="2" s="1"/>
        <n x="148" s="1"/>
        <n x="3" s="1"/>
        <n x="4" s="1"/>
        <n x="5"/>
        <n x="72"/>
        <n x="57"/>
      </t>
    </mdx>
    <mdx n="0" f="v">
      <t c="8">
        <n x="1" s="1"/>
        <n x="2" s="1"/>
        <n x="148" s="1"/>
        <n x="3" s="1"/>
        <n x="4" s="1"/>
        <n x="5"/>
        <n x="73"/>
        <n x="12"/>
      </t>
    </mdx>
    <mdx n="0" f="v">
      <t c="8">
        <n x="1" s="1"/>
        <n x="2" s="1"/>
        <n x="148" s="1"/>
        <n x="3" s="1"/>
        <n x="4" s="1"/>
        <n x="5"/>
        <n x="73"/>
        <n x="28"/>
      </t>
    </mdx>
    <mdx n="0" f="v">
      <t c="8">
        <n x="1" s="1"/>
        <n x="2" s="1"/>
        <n x="148" s="1"/>
        <n x="3" s="1"/>
        <n x="4" s="1"/>
        <n x="5"/>
        <n x="73"/>
        <n x="44"/>
      </t>
    </mdx>
    <mdx n="0" f="v">
      <t c="8">
        <n x="1" s="1"/>
        <n x="2" s="1"/>
        <n x="148" s="1"/>
        <n x="3" s="1"/>
        <n x="4" s="1"/>
        <n x="5"/>
        <n x="73"/>
        <n x="60"/>
      </t>
    </mdx>
    <mdx n="0" f="v">
      <t c="8">
        <n x="1" s="1"/>
        <n x="2" s="1"/>
        <n x="148" s="1"/>
        <n x="3" s="1"/>
        <n x="4" s="1"/>
        <n x="5"/>
        <n x="74"/>
        <n x="15"/>
      </t>
    </mdx>
    <mdx n="0" f="v">
      <t c="8">
        <n x="1" s="1"/>
        <n x="2" s="1"/>
        <n x="148" s="1"/>
        <n x="3" s="1"/>
        <n x="4" s="1"/>
        <n x="5"/>
        <n x="74"/>
        <n x="31"/>
      </t>
    </mdx>
    <mdx n="0" f="v">
      <t c="8">
        <n x="1" s="1"/>
        <n x="2" s="1"/>
        <n x="148" s="1"/>
        <n x="3" s="1"/>
        <n x="4" s="1"/>
        <n x="5"/>
        <n x="74"/>
        <n x="47"/>
      </t>
    </mdx>
    <mdx n="0" f="v">
      <t c="8">
        <n x="1" s="1"/>
        <n x="2" s="1"/>
        <n x="148" s="1"/>
        <n x="3" s="1"/>
        <n x="4" s="1"/>
        <n x="5"/>
        <n x="74"/>
        <n x="63"/>
      </t>
    </mdx>
    <mdx n="0" f="v">
      <t c="8">
        <n x="1" s="1"/>
        <n x="2" s="1"/>
        <n x="148" s="1"/>
        <n x="3" s="1"/>
        <n x="4" s="1"/>
        <n x="5"/>
        <n x="75"/>
        <n x="18"/>
      </t>
    </mdx>
    <mdx n="0" f="v">
      <t c="8">
        <n x="1" s="1"/>
        <n x="2" s="1"/>
        <n x="148" s="1"/>
        <n x="3" s="1"/>
        <n x="4" s="1"/>
        <n x="5"/>
        <n x="75"/>
        <n x="34"/>
      </t>
    </mdx>
    <mdx n="0" f="v">
      <t c="8">
        <n x="1" s="1"/>
        <n x="2" s="1"/>
        <n x="148" s="1"/>
        <n x="3" s="1"/>
        <n x="4" s="1"/>
        <n x="5"/>
        <n x="75"/>
        <n x="50"/>
      </t>
    </mdx>
    <mdx n="0" f="v">
      <t c="8">
        <n x="1" s="1"/>
        <n x="2" s="1"/>
        <n x="148" s="1"/>
        <n x="3" s="1"/>
        <n x="4" s="1"/>
        <n x="5"/>
        <n x="76"/>
        <n x="21"/>
      </t>
    </mdx>
    <mdx n="0" f="v">
      <t c="8">
        <n x="1" s="1"/>
        <n x="2" s="1"/>
        <n x="148" s="1"/>
        <n x="3" s="1"/>
        <n x="4" s="1"/>
        <n x="5"/>
        <n x="76"/>
        <n x="41"/>
      </t>
    </mdx>
    <mdx n="0" f="v">
      <t c="8">
        <n x="1" s="1"/>
        <n x="2" s="1"/>
        <n x="148" s="1"/>
        <n x="3" s="1"/>
        <n x="4" s="1"/>
        <n x="5"/>
        <n x="77"/>
        <n x="31"/>
      </t>
    </mdx>
    <mdx n="0" f="v">
      <t c="8">
        <n x="1" s="1"/>
        <n x="2" s="1"/>
        <n x="148" s="1"/>
        <n x="3" s="1"/>
        <n x="4" s="1"/>
        <n x="5"/>
        <n x="77"/>
        <n x="58"/>
      </t>
    </mdx>
    <mdx n="0" f="v">
      <t c="8">
        <n x="1" s="1"/>
        <n x="2" s="1"/>
        <n x="148" s="1"/>
        <n x="3" s="1"/>
        <n x="4" s="1"/>
        <n x="5"/>
        <n x="78"/>
        <n x="21"/>
      </t>
    </mdx>
    <mdx n="0" f="v">
      <t c="8">
        <n x="1" s="1"/>
        <n x="2" s="1"/>
        <n x="148" s="1"/>
        <n x="3" s="1"/>
        <n x="4" s="1"/>
        <n x="5"/>
        <n x="78"/>
        <n x="47"/>
      </t>
    </mdx>
    <mdx n="0" f="v">
      <t c="8">
        <n x="1" s="1"/>
        <n x="2" s="1"/>
        <n x="148" s="1"/>
        <n x="3" s="1"/>
        <n x="4" s="1"/>
        <n x="5"/>
        <n x="79"/>
        <n x="25"/>
      </t>
    </mdx>
    <mdx n="0" f="v">
      <t c="8">
        <n x="1" s="1"/>
        <n x="2" s="1"/>
        <n x="148" s="1"/>
        <n x="3" s="1"/>
        <n x="4" s="1"/>
        <n x="5"/>
        <n x="80"/>
        <n x="9"/>
      </t>
    </mdx>
    <mdx n="0" f="v">
      <t c="8">
        <n x="1" s="1"/>
        <n x="2" s="1"/>
        <n x="148" s="1"/>
        <n x="3" s="1"/>
        <n x="4" s="1"/>
        <n x="5"/>
        <n x="81"/>
        <n x="27"/>
      </t>
    </mdx>
    <mdx n="0" f="v">
      <t c="8">
        <n x="1" s="1"/>
        <n x="2" s="1"/>
        <n x="148" s="1"/>
        <n x="3" s="1"/>
        <n x="4" s="1"/>
        <n x="5"/>
        <n x="82"/>
        <n x="47"/>
      </t>
    </mdx>
    <mdx n="0" f="v">
      <t c="8">
        <n x="1" s="1"/>
        <n x="2" s="1"/>
        <n x="148" s="1"/>
        <n x="3" s="1"/>
        <n x="4" s="1"/>
        <n x="5"/>
        <n x="84"/>
        <n x="16"/>
      </t>
    </mdx>
    <mdx n="0" f="v">
      <t c="8">
        <n x="1" s="1"/>
        <n x="2" s="1"/>
        <n x="148" s="1"/>
        <n x="3" s="1"/>
        <n x="4" s="1"/>
        <n x="5"/>
        <n x="85"/>
        <n x="39"/>
      </t>
    </mdx>
    <mdx n="0" f="v">
      <t c="8">
        <n x="1" s="1"/>
        <n x="2" s="1"/>
        <n x="148" s="1"/>
        <n x="3" s="1"/>
        <n x="4" s="1"/>
        <n x="5"/>
        <n x="88"/>
        <n x="47"/>
      </t>
    </mdx>
    <mdx n="0" f="v">
      <t c="8">
        <n x="1" s="1"/>
        <n x="2" s="1"/>
        <n x="148" s="1"/>
        <n x="3" s="1"/>
        <n x="4" s="1"/>
        <n x="5"/>
        <n x="90"/>
        <n x="53"/>
      </t>
    </mdx>
    <mdx n="0" f="v">
      <t c="8">
        <n x="1" s="1"/>
        <n x="2" s="1"/>
        <n x="148" s="1"/>
        <n x="3" s="1"/>
        <n x="4" s="1"/>
        <n x="5"/>
        <n x="92"/>
        <n x="59"/>
      </t>
    </mdx>
    <mdx n="0" f="v">
      <t c="8">
        <n x="1" s="1"/>
        <n x="2" s="1"/>
        <n x="148" s="1"/>
        <n x="3" s="1"/>
        <n x="4" s="1"/>
        <n x="5"/>
        <n x="95"/>
        <n x="16"/>
      </t>
    </mdx>
    <mdx n="0" f="v">
      <t c="8">
        <n x="1" s="1"/>
        <n x="2" s="1"/>
        <n x="148" s="1"/>
        <n x="3" s="1"/>
        <n x="4" s="1"/>
        <n x="5"/>
        <n x="100"/>
        <n x="54"/>
      </t>
    </mdx>
    <mdx n="0" f="v">
      <t c="8">
        <n x="1" s="1"/>
        <n x="2" s="1"/>
        <n x="148" s="1"/>
        <n x="3" s="1"/>
        <n x="4" s="1"/>
        <n x="5"/>
        <n x="103"/>
        <n x="40"/>
      </t>
    </mdx>
    <mdx n="0" f="v">
      <t c="8">
        <n x="1" s="1"/>
        <n x="2" s="1"/>
        <n x="148" s="1"/>
        <n x="3" s="1"/>
        <n x="4" s="1"/>
        <n x="5"/>
        <n x="106"/>
        <n x="40"/>
      </t>
    </mdx>
    <mdx n="0" f="v">
      <t c="8">
        <n x="1" s="1"/>
        <n x="2" s="1"/>
        <n x="148" s="1"/>
        <n x="3" s="1"/>
        <n x="4" s="1"/>
        <n x="5"/>
        <n x="116"/>
        <n x="19"/>
      </t>
    </mdx>
    <mdx n="0" f="v">
      <t c="8">
        <n x="1" s="1"/>
        <n x="2" s="1"/>
        <n x="148" s="1"/>
        <n x="3" s="1"/>
        <n x="4" s="1"/>
        <n x="5"/>
        <n x="66"/>
        <n x="40"/>
      </t>
    </mdx>
    <mdx n="0" f="v">
      <t c="8">
        <n x="1" s="1"/>
        <n x="2" s="1"/>
        <n x="148" s="1"/>
        <n x="3" s="1"/>
        <n x="4" s="1"/>
        <n x="5"/>
        <n x="69"/>
        <n x="17"/>
      </t>
    </mdx>
    <mdx n="0" f="v">
      <t c="8">
        <n x="1" s="1"/>
        <n x="2" s="1"/>
        <n x="148" s="1"/>
        <n x="3" s="1"/>
        <n x="4" s="1"/>
        <n x="5"/>
        <n x="72"/>
        <n x="19"/>
      </t>
    </mdx>
    <mdx n="0" f="v">
      <t c="8">
        <n x="1" s="1"/>
        <n x="2" s="1"/>
        <n x="148" s="1"/>
        <n x="3" s="1"/>
        <n x="4" s="1"/>
        <n x="5"/>
        <n x="75"/>
        <n x="28"/>
      </t>
    </mdx>
    <mdx n="0" f="v">
      <t c="8">
        <n x="1" s="1"/>
        <n x="2" s="1"/>
        <n x="148" s="1"/>
        <n x="3" s="1"/>
        <n x="4" s="1"/>
        <n x="5"/>
        <n x="83"/>
        <n x="45"/>
      </t>
    </mdx>
    <mdx n="0" f="v">
      <t c="8">
        <n x="1" s="1"/>
        <n x="2" s="1"/>
        <n x="148" s="1"/>
        <n x="3" s="1"/>
        <n x="4" s="1"/>
        <n x="5"/>
        <n x="108"/>
        <n x="48"/>
      </t>
    </mdx>
    <mdx n="0" f="v">
      <t c="8">
        <n x="1" s="1"/>
        <n x="2" s="1"/>
        <n x="148" s="1"/>
        <n x="3" s="1"/>
        <n x="4" s="1"/>
        <n x="5"/>
        <n x="66"/>
        <n x="15"/>
      </t>
    </mdx>
    <mdx n="0" f="v">
      <t c="8">
        <n x="1" s="1"/>
        <n x="2" s="1"/>
        <n x="148" s="1"/>
        <n x="3" s="1"/>
        <n x="4" s="1"/>
        <n x="5"/>
        <n x="70"/>
        <n x="56"/>
      </t>
    </mdx>
    <mdx n="0" f="v">
      <t c="8">
        <n x="1" s="1"/>
        <n x="2" s="1"/>
        <n x="148" s="1"/>
        <n x="3" s="1"/>
        <n x="4" s="1"/>
        <n x="5"/>
        <n x="66"/>
        <n x="48"/>
      </t>
    </mdx>
    <mdx n="0" f="v">
      <t c="8">
        <n x="1" s="1"/>
        <n x="2" s="1"/>
        <n x="148" s="1"/>
        <n x="3" s="1"/>
        <n x="4" s="1"/>
        <n x="5"/>
        <n x="68"/>
        <n x="19"/>
      </t>
    </mdx>
    <mdx n="0" f="v">
      <t c="8">
        <n x="1" s="1"/>
        <n x="2" s="1"/>
        <n x="148" s="1"/>
        <n x="3" s="1"/>
        <n x="4" s="1"/>
        <n x="5"/>
        <n x="69"/>
        <n x="6"/>
      </t>
    </mdx>
    <mdx n="0" f="v">
      <t c="8">
        <n x="1" s="1"/>
        <n x="2" s="1"/>
        <n x="148" s="1"/>
        <n x="3" s="1"/>
        <n x="4" s="1"/>
        <n x="5"/>
        <n x="69"/>
        <n x="38"/>
      </t>
    </mdx>
    <mdx n="0" f="v">
      <t c="8">
        <n x="1" s="1"/>
        <n x="2" s="1"/>
        <n x="148" s="1"/>
        <n x="3" s="1"/>
        <n x="4" s="1"/>
        <n x="5"/>
        <n x="70"/>
        <n x="41"/>
      </t>
    </mdx>
    <mdx n="0" f="v">
      <t c="8">
        <n x="1" s="1"/>
        <n x="2" s="1"/>
        <n x="148" s="1"/>
        <n x="3" s="1"/>
        <n x="4" s="1"/>
        <n x="5"/>
        <n x="71"/>
        <n x="53"/>
      </t>
    </mdx>
    <mdx n="0" f="v">
      <t c="8">
        <n x="1" s="1"/>
        <n x="2" s="1"/>
        <n x="148" s="1"/>
        <n x="3" s="1"/>
        <n x="4" s="1"/>
        <n x="5"/>
        <n x="72"/>
        <n x="24"/>
      </t>
    </mdx>
    <mdx n="0" f="v">
      <t c="8">
        <n x="1" s="1"/>
        <n x="2" s="1"/>
        <n x="148" s="1"/>
        <n x="3" s="1"/>
        <n x="4" s="1"/>
        <n x="5"/>
        <n x="73"/>
        <n x="11"/>
      </t>
    </mdx>
    <mdx n="0" f="v">
      <t c="8">
        <n x="1" s="1"/>
        <n x="2" s="1"/>
        <n x="148" s="1"/>
        <n x="3" s="1"/>
        <n x="4" s="1"/>
        <n x="5"/>
        <n x="73"/>
        <n x="43"/>
      </t>
    </mdx>
    <mdx n="0" f="v">
      <t c="8">
        <n x="1" s="1"/>
        <n x="2" s="1"/>
        <n x="148" s="1"/>
        <n x="3" s="1"/>
        <n x="4" s="1"/>
        <n x="5"/>
        <n x="74"/>
        <n x="30"/>
      </t>
    </mdx>
    <mdx n="0" f="v">
      <t c="8">
        <n x="1" s="1"/>
        <n x="2" s="1"/>
        <n x="148" s="1"/>
        <n x="3" s="1"/>
        <n x="4" s="1"/>
        <n x="5"/>
        <n x="75"/>
        <n x="17"/>
      </t>
    </mdx>
    <mdx n="0" f="v">
      <t c="8">
        <n x="1" s="1"/>
        <n x="2" s="1"/>
        <n x="148" s="1"/>
        <n x="3" s="1"/>
        <n x="4" s="1"/>
        <n x="5"/>
        <n x="76"/>
        <n x="20"/>
      </t>
    </mdx>
    <mdx n="0" f="v">
      <t c="8">
        <n x="1" s="1"/>
        <n x="2" s="1"/>
        <n x="148" s="1"/>
        <n x="3" s="1"/>
        <n x="4" s="1"/>
        <n x="5"/>
        <n x="77"/>
        <n x="53"/>
      </t>
    </mdx>
    <mdx n="0" f="v">
      <t c="8">
        <n x="1" s="1"/>
        <n x="2" s="1"/>
        <n x="148" s="1"/>
        <n x="3" s="1"/>
        <n x="4" s="1"/>
        <n x="5"/>
        <n x="80"/>
        <n x="8"/>
      </t>
    </mdx>
    <mdx n="0" f="v">
      <t c="8">
        <n x="1" s="1"/>
        <n x="2" s="1"/>
        <n x="148" s="1"/>
        <n x="3" s="1"/>
        <n x="4" s="1"/>
        <n x="5"/>
        <n x="106"/>
        <n x="14"/>
      </t>
    </mdx>
    <mdx n="0" f="v">
      <t c="8">
        <n x="1" s="1"/>
        <n x="2" s="1"/>
        <n x="148" s="1"/>
        <n x="3" s="1"/>
        <n x="4" s="1"/>
        <n x="5"/>
        <n x="66"/>
        <n x="18"/>
      </t>
    </mdx>
    <mdx n="0" f="v">
      <t c="8">
        <n x="1" s="1"/>
        <n x="2" s="1"/>
        <n x="148" s="1"/>
        <n x="3" s="1"/>
        <n x="4" s="1"/>
        <n x="5"/>
        <n x="66"/>
        <n x="34"/>
      </t>
    </mdx>
    <mdx n="0" f="v">
      <t c="8">
        <n x="1" s="1"/>
        <n x="2" s="1"/>
        <n x="148" s="1"/>
        <n x="3" s="1"/>
        <n x="4" s="1"/>
        <n x="5"/>
        <n x="66"/>
        <n x="50"/>
      </t>
    </mdx>
    <mdx n="0" f="v">
      <t c="8">
        <n x="1" s="1"/>
        <n x="2" s="1"/>
        <n x="148" s="1"/>
        <n x="3" s="1"/>
        <n x="4" s="1"/>
        <n x="5"/>
        <n x="68"/>
        <n x="21"/>
      </t>
    </mdx>
    <mdx n="0" f="v">
      <t c="8">
        <n x="1" s="1"/>
        <n x="2" s="1"/>
        <n x="148" s="1"/>
        <n x="3" s="1"/>
        <n x="4" s="1"/>
        <n x="5"/>
        <n x="68"/>
        <n x="37"/>
      </t>
    </mdx>
    <mdx n="0" f="v">
      <t c="8">
        <n x="1" s="1"/>
        <n x="2" s="1"/>
        <n x="148" s="1"/>
        <n x="3" s="1"/>
        <n x="4" s="1"/>
        <n x="5"/>
        <n x="68"/>
        <n x="53"/>
      </t>
    </mdx>
    <mdx n="0" f="v">
      <t c="8">
        <n x="1" s="1"/>
        <n x="2" s="1"/>
        <n x="148" s="1"/>
        <n x="3" s="1"/>
        <n x="4" s="1"/>
        <n x="5"/>
        <n x="69"/>
        <n x="8"/>
      </t>
    </mdx>
    <mdx n="0" f="v">
      <t c="8">
        <n x="1" s="1"/>
        <n x="2" s="1"/>
        <n x="148" s="1"/>
        <n x="3" s="1"/>
        <n x="4" s="1"/>
        <n x="5"/>
        <n x="69"/>
        <n x="24"/>
      </t>
    </mdx>
    <mdx n="0" f="v">
      <t c="8">
        <n x="1" s="1"/>
        <n x="2" s="1"/>
        <n x="148" s="1"/>
        <n x="3" s="1"/>
        <n x="4" s="1"/>
        <n x="5"/>
        <n x="69"/>
        <n x="40"/>
      </t>
    </mdx>
    <mdx n="0" f="v">
      <t c="8">
        <n x="1" s="1"/>
        <n x="2" s="1"/>
        <n x="148" s="1"/>
        <n x="3" s="1"/>
        <n x="4" s="1"/>
        <n x="5"/>
        <n x="69"/>
        <n x="56"/>
      </t>
    </mdx>
    <mdx n="0" f="v">
      <t c="8">
        <n x="1" s="1"/>
        <n x="2" s="1"/>
        <n x="148" s="1"/>
        <n x="3" s="1"/>
        <n x="4" s="1"/>
        <n x="5"/>
        <n x="70"/>
        <n x="11"/>
      </t>
    </mdx>
    <mdx n="0" f="v">
      <t c="8">
        <n x="1" s="1"/>
        <n x="2" s="1"/>
        <n x="148" s="1"/>
        <n x="3" s="1"/>
        <n x="4" s="1"/>
        <n x="5"/>
        <n x="70"/>
        <n x="27"/>
      </t>
    </mdx>
    <mdx n="0" f="v">
      <t c="8">
        <n x="1" s="1"/>
        <n x="2" s="1"/>
        <n x="148" s="1"/>
        <n x="3" s="1"/>
        <n x="4" s="1"/>
        <n x="5"/>
        <n x="70"/>
        <n x="43"/>
      </t>
    </mdx>
    <mdx n="0" f="v">
      <t c="8">
        <n x="1" s="1"/>
        <n x="2" s="1"/>
        <n x="148" s="1"/>
        <n x="3" s="1"/>
        <n x="4" s="1"/>
        <n x="5"/>
        <n x="70"/>
        <n x="59"/>
      </t>
    </mdx>
    <mdx n="0" f="v">
      <t c="8">
        <n x="1" s="1"/>
        <n x="2" s="1"/>
        <n x="148" s="1"/>
        <n x="3" s="1"/>
        <n x="4" s="1"/>
        <n x="5"/>
        <n x="71"/>
        <n x="7"/>
      </t>
    </mdx>
    <mdx n="0" f="v">
      <t c="8">
        <n x="1" s="1"/>
        <n x="2" s="1"/>
        <n x="148" s="1"/>
        <n x="3" s="1"/>
        <n x="4" s="1"/>
        <n x="5"/>
        <n x="71"/>
        <n x="23"/>
      </t>
    </mdx>
    <mdx n="0" f="v">
      <t c="8">
        <n x="1" s="1"/>
        <n x="2" s="1"/>
        <n x="148" s="1"/>
        <n x="3" s="1"/>
        <n x="4" s="1"/>
        <n x="5"/>
        <n x="71"/>
        <n x="39"/>
      </t>
    </mdx>
    <mdx n="0" f="v">
      <t c="8">
        <n x="1" s="1"/>
        <n x="2" s="1"/>
        <n x="148" s="1"/>
        <n x="3" s="1"/>
        <n x="4" s="1"/>
        <n x="5"/>
        <n x="71"/>
        <n x="55"/>
      </t>
    </mdx>
    <mdx n="0" f="v">
      <t c="8">
        <n x="1" s="1"/>
        <n x="2" s="1"/>
        <n x="148" s="1"/>
        <n x="3" s="1"/>
        <n x="4" s="1"/>
        <n x="5"/>
        <n x="72"/>
        <n x="10"/>
      </t>
    </mdx>
    <mdx n="0" f="v">
      <t c="8">
        <n x="1" s="1"/>
        <n x="2" s="1"/>
        <n x="148" s="1"/>
        <n x="3" s="1"/>
        <n x="4" s="1"/>
        <n x="5"/>
        <n x="72"/>
        <n x="26"/>
      </t>
    </mdx>
    <mdx n="0" f="v">
      <t c="8">
        <n x="1" s="1"/>
        <n x="2" s="1"/>
        <n x="148" s="1"/>
        <n x="3" s="1"/>
        <n x="4" s="1"/>
        <n x="5"/>
        <n x="72"/>
        <n x="42"/>
      </t>
    </mdx>
    <mdx n="0" f="v">
      <t c="8">
        <n x="1" s="1"/>
        <n x="2" s="1"/>
        <n x="148" s="1"/>
        <n x="3" s="1"/>
        <n x="4" s="1"/>
        <n x="5"/>
        <n x="72"/>
        <n x="58"/>
      </t>
    </mdx>
    <mdx n="0" f="v">
      <t c="8">
        <n x="1" s="1"/>
        <n x="2" s="1"/>
        <n x="148" s="1"/>
        <n x="3" s="1"/>
        <n x="4" s="1"/>
        <n x="5"/>
        <n x="73"/>
        <n x="13"/>
      </t>
    </mdx>
    <mdx n="0" f="v">
      <t c="8">
        <n x="1" s="1"/>
        <n x="2" s="1"/>
        <n x="148" s="1"/>
        <n x="3" s="1"/>
        <n x="4" s="1"/>
        <n x="5"/>
        <n x="73"/>
        <n x="29"/>
      </t>
    </mdx>
    <mdx n="0" f="v">
      <t c="8">
        <n x="1" s="1"/>
        <n x="2" s="1"/>
        <n x="148" s="1"/>
        <n x="3" s="1"/>
        <n x="4" s="1"/>
        <n x="5"/>
        <n x="73"/>
        <n x="45"/>
      </t>
    </mdx>
    <mdx n="0" f="v">
      <t c="8">
        <n x="1" s="1"/>
        <n x="2" s="1"/>
        <n x="148" s="1"/>
        <n x="3" s="1"/>
        <n x="4" s="1"/>
        <n x="5"/>
        <n x="73"/>
        <n x="61"/>
      </t>
    </mdx>
    <mdx n="0" f="v">
      <t c="8">
        <n x="1" s="1"/>
        <n x="2" s="1"/>
        <n x="148" s="1"/>
        <n x="3" s="1"/>
        <n x="4" s="1"/>
        <n x="5"/>
        <n x="74"/>
        <n x="16"/>
      </t>
    </mdx>
    <mdx n="0" f="v">
      <t c="8">
        <n x="1" s="1"/>
        <n x="2" s="1"/>
        <n x="148" s="1"/>
        <n x="3" s="1"/>
        <n x="4" s="1"/>
        <n x="5"/>
        <n x="74"/>
        <n x="32"/>
      </t>
    </mdx>
    <mdx n="0" f="v">
      <t c="8">
        <n x="1" s="1"/>
        <n x="2" s="1"/>
        <n x="148" s="1"/>
        <n x="3" s="1"/>
        <n x="4" s="1"/>
        <n x="5"/>
        <n x="74"/>
        <n x="48"/>
      </t>
    </mdx>
    <mdx n="0" f="v">
      <t c="8">
        <n x="1" s="1"/>
        <n x="2" s="1"/>
        <n x="148" s="1"/>
        <n x="3" s="1"/>
        <n x="4" s="1"/>
        <n x="5"/>
        <n x="74"/>
        <n x="64"/>
      </t>
    </mdx>
    <mdx n="0" f="v">
      <t c="8">
        <n x="1" s="1"/>
        <n x="2" s="1"/>
        <n x="148" s="1"/>
        <n x="3" s="1"/>
        <n x="4" s="1"/>
        <n x="5"/>
        <n x="75"/>
        <n x="19"/>
      </t>
    </mdx>
    <mdx n="0" f="v">
      <t c="8">
        <n x="1" s="1"/>
        <n x="2" s="1"/>
        <n x="148" s="1"/>
        <n x="3" s="1"/>
        <n x="4" s="1"/>
        <n x="5"/>
        <n x="75"/>
        <n x="35"/>
      </t>
    </mdx>
    <mdx n="0" f="v">
      <t c="8">
        <n x="1" s="1"/>
        <n x="2" s="1"/>
        <n x="148" s="1"/>
        <n x="3" s="1"/>
        <n x="4" s="1"/>
        <n x="5"/>
        <n x="75"/>
        <n x="51"/>
      </t>
    </mdx>
    <mdx n="0" f="v">
      <t c="8">
        <n x="1" s="1"/>
        <n x="2" s="1"/>
        <n x="148" s="1"/>
        <n x="3" s="1"/>
        <n x="4" s="1"/>
        <n x="5"/>
        <n x="76"/>
        <n x="6"/>
      </t>
    </mdx>
    <mdx n="0" f="v">
      <t c="8">
        <n x="1" s="1"/>
        <n x="2" s="1"/>
        <n x="148" s="1"/>
        <n x="3" s="1"/>
        <n x="4" s="1"/>
        <n x="5"/>
        <n x="76"/>
        <n x="22"/>
      </t>
    </mdx>
    <mdx n="0" f="v">
      <t c="8">
        <n x="1" s="1"/>
        <n x="2" s="1"/>
        <n x="148" s="1"/>
        <n x="3" s="1"/>
        <n x="4" s="1"/>
        <n x="5"/>
        <n x="76"/>
        <n x="42"/>
      </t>
    </mdx>
    <mdx n="0" f="v">
      <t c="8">
        <n x="1" s="1"/>
        <n x="2" s="1"/>
        <n x="148" s="1"/>
        <n x="3" s="1"/>
        <n x="4" s="1"/>
        <n x="5"/>
        <n x="77"/>
        <n x="32"/>
      </t>
    </mdx>
    <mdx n="0" f="v">
      <t c="8">
        <n x="1" s="1"/>
        <n x="2" s="1"/>
        <n x="148" s="1"/>
        <n x="3" s="1"/>
        <n x="4" s="1"/>
        <n x="5"/>
        <n x="77"/>
        <n x="59"/>
      </t>
    </mdx>
    <mdx n="0" f="v">
      <t c="8">
        <n x="1" s="1"/>
        <n x="2" s="1"/>
        <n x="148" s="1"/>
        <n x="3" s="1"/>
        <n x="4" s="1"/>
        <n x="5"/>
        <n x="78"/>
        <n x="22"/>
      </t>
    </mdx>
    <mdx n="0" f="v">
      <t c="8">
        <n x="1" s="1"/>
        <n x="2" s="1"/>
        <n x="148" s="1"/>
        <n x="3" s="1"/>
        <n x="4" s="1"/>
        <n x="5"/>
        <n x="78"/>
        <n x="50"/>
      </t>
    </mdx>
    <mdx n="0" f="v">
      <t c="8">
        <n x="1" s="1"/>
        <n x="2" s="1"/>
        <n x="148" s="1"/>
        <n x="3" s="1"/>
        <n x="4" s="1"/>
        <n x="5"/>
        <n x="79"/>
        <n x="26"/>
      </t>
    </mdx>
    <mdx n="0" f="v">
      <t c="8">
        <n x="1" s="1"/>
        <n x="2" s="1"/>
        <n x="148" s="1"/>
        <n x="3" s="1"/>
        <n x="4" s="1"/>
        <n x="5"/>
        <n x="80"/>
        <n x="12"/>
      </t>
    </mdx>
    <mdx n="0" f="v">
      <t c="8">
        <n x="1" s="1"/>
        <n x="2" s="1"/>
        <n x="148" s="1"/>
        <n x="3" s="1"/>
        <n x="4" s="1"/>
        <n x="5"/>
        <n x="81"/>
        <n x="28"/>
      </t>
    </mdx>
    <mdx n="0" f="v">
      <t c="8">
        <n x="1" s="1"/>
        <n x="2" s="1"/>
        <n x="148" s="1"/>
        <n x="3" s="1"/>
        <n x="4" s="1"/>
        <n x="5"/>
        <n x="82"/>
        <n x="58"/>
      </t>
    </mdx>
    <mdx n="0" f="v">
      <t c="8">
        <n x="1" s="1"/>
        <n x="2" s="1"/>
        <n x="148" s="1"/>
        <n x="3" s="1"/>
        <n x="4" s="1"/>
        <n x="5"/>
        <n x="84"/>
        <n x="20"/>
      </t>
    </mdx>
    <mdx n="0" f="v">
      <t c="8">
        <n x="1" s="1"/>
        <n x="2" s="1"/>
        <n x="148" s="1"/>
        <n x="3" s="1"/>
        <n x="4" s="1"/>
        <n x="5"/>
        <n x="85"/>
        <n x="40"/>
      </t>
    </mdx>
    <mdx n="0" f="v">
      <t c="8">
        <n x="1" s="1"/>
        <n x="2" s="1"/>
        <n x="148" s="1"/>
        <n x="3" s="1"/>
        <n x="4" s="1"/>
        <n x="5"/>
        <n x="88"/>
        <n x="48"/>
      </t>
    </mdx>
    <mdx n="0" f="v">
      <t c="8">
        <n x="1" s="1"/>
        <n x="2" s="1"/>
        <n x="148" s="1"/>
        <n x="3" s="1"/>
        <n x="4" s="1"/>
        <n x="5"/>
        <n x="90"/>
        <n x="54"/>
      </t>
    </mdx>
    <mdx n="0" f="v">
      <t c="8">
        <n x="1" s="1"/>
        <n x="2" s="1"/>
        <n x="148" s="1"/>
        <n x="3" s="1"/>
        <n x="4" s="1"/>
        <n x="5"/>
        <n x="92"/>
        <n x="60"/>
      </t>
    </mdx>
    <mdx n="0" f="v">
      <t c="8">
        <n x="1" s="1"/>
        <n x="2" s="1"/>
        <n x="148" s="1"/>
        <n x="3" s="1"/>
        <n x="4" s="1"/>
        <n x="5"/>
        <n x="95"/>
        <n x="17"/>
      </t>
    </mdx>
    <mdx n="0" f="v">
      <t c="8">
        <n x="1" s="1"/>
        <n x="2" s="1"/>
        <n x="148" s="1"/>
        <n x="3" s="1"/>
        <n x="4" s="1"/>
        <n x="5"/>
        <n x="98"/>
        <n x="6"/>
      </t>
    </mdx>
    <mdx n="0" f="v">
      <t c="8">
        <n x="1" s="1"/>
        <n x="2" s="1"/>
        <n x="148" s="1"/>
        <n x="3" s="1"/>
        <n x="4" s="1"/>
        <n x="5"/>
        <n x="100"/>
        <n x="55"/>
      </t>
    </mdx>
    <mdx n="0" f="v">
      <t c="8">
        <n x="1" s="1"/>
        <n x="2" s="1"/>
        <n x="148" s="1"/>
        <n x="3" s="1"/>
        <n x="4" s="1"/>
        <n x="5"/>
        <n x="103"/>
        <n x="41"/>
      </t>
    </mdx>
    <mdx n="0" f="v">
      <t c="8">
        <n x="1" s="1"/>
        <n x="2" s="1"/>
        <n x="148" s="1"/>
        <n x="3" s="1"/>
        <n x="4" s="1"/>
        <n x="5"/>
        <n x="106"/>
        <n x="41"/>
      </t>
    </mdx>
    <mdx n="0" f="v">
      <t c="8">
        <n x="1" s="1"/>
        <n x="2" s="1"/>
        <n x="148" s="1"/>
        <n x="3" s="1"/>
        <n x="4" s="1"/>
        <n x="5"/>
        <n x="116"/>
        <n x="33"/>
      </t>
    </mdx>
    <mdx n="0" f="v">
      <t c="8">
        <n x="1" s="1"/>
        <n x="2" s="1"/>
        <n x="148" s="1"/>
        <n x="3" s="1"/>
        <n x="4" s="1"/>
        <n x="5"/>
        <n x="73"/>
        <n x="22"/>
      </t>
    </mdx>
    <mdx n="0" f="v">
      <t c="8">
        <n x="1" s="1"/>
        <n x="2" s="1"/>
        <n x="148" s="1"/>
        <n x="3" s="1"/>
        <n x="4" s="1"/>
        <n x="5"/>
        <n x="76"/>
        <n x="15"/>
      </t>
    </mdx>
    <mdx n="0" f="v">
      <t c="8">
        <n x="1" s="1"/>
        <n x="2" s="1"/>
        <n x="148" s="1"/>
        <n x="3" s="1"/>
        <n x="4" s="1"/>
        <n x="5"/>
        <n x="94"/>
        <n x="18"/>
      </t>
    </mdx>
    <mdx n="0" f="v">
      <t c="8">
        <n x="1" s="1"/>
        <n x="2" s="1"/>
        <n x="148" s="1"/>
        <n x="3" s="1"/>
        <n x="4" s="1"/>
        <n x="5"/>
        <n x="66"/>
        <n x="35"/>
      </t>
    </mdx>
    <mdx n="0" f="v">
      <t c="8">
        <n x="1" s="1"/>
        <n x="2" s="1"/>
        <n x="148" s="1"/>
        <n x="3" s="1"/>
        <n x="4" s="1"/>
        <n x="5"/>
        <n x="66"/>
        <n x="51"/>
      </t>
    </mdx>
    <mdx n="0" f="v">
      <t c="8">
        <n x="1" s="1"/>
        <n x="2" s="1"/>
        <n x="148" s="1"/>
        <n x="3" s="1"/>
        <n x="4" s="1"/>
        <n x="5"/>
        <n x="68"/>
        <n x="22"/>
      </t>
    </mdx>
    <mdx n="0" f="v">
      <t c="8">
        <n x="1" s="1"/>
        <n x="2" s="1"/>
        <n x="148" s="1"/>
        <n x="3" s="1"/>
        <n x="4" s="1"/>
        <n x="5"/>
        <n x="68"/>
        <n x="38"/>
      </t>
    </mdx>
    <mdx n="0" f="v">
      <t c="8">
        <n x="1" s="1"/>
        <n x="2" s="1"/>
        <n x="148" s="1"/>
        <n x="3" s="1"/>
        <n x="4" s="1"/>
        <n x="5"/>
        <n x="68"/>
        <n x="54"/>
      </t>
    </mdx>
    <mdx n="0" f="v">
      <t c="8">
        <n x="1" s="1"/>
        <n x="2" s="1"/>
        <n x="148" s="1"/>
        <n x="3" s="1"/>
        <n x="4" s="1"/>
        <n x="5"/>
        <n x="69"/>
        <n x="9"/>
      </t>
    </mdx>
    <mdx n="0" f="v">
      <t c="8">
        <n x="1" s="1"/>
        <n x="2" s="1"/>
        <n x="148" s="1"/>
        <n x="3" s="1"/>
        <n x="4" s="1"/>
        <n x="5"/>
        <n x="69"/>
        <n x="25"/>
      </t>
    </mdx>
    <mdx n="0" f="v">
      <t c="8">
        <n x="1" s="1"/>
        <n x="2" s="1"/>
        <n x="148" s="1"/>
        <n x="3" s="1"/>
        <n x="4" s="1"/>
        <n x="5"/>
        <n x="69"/>
        <n x="41"/>
      </t>
    </mdx>
    <mdx n="0" f="v">
      <t c="8">
        <n x="1" s="1"/>
        <n x="2" s="1"/>
        <n x="148" s="1"/>
        <n x="3" s="1"/>
        <n x="4" s="1"/>
        <n x="5"/>
        <n x="69"/>
        <n x="57"/>
      </t>
    </mdx>
    <mdx n="0" f="v">
      <t c="8">
        <n x="1" s="1"/>
        <n x="2" s="1"/>
        <n x="148" s="1"/>
        <n x="3" s="1"/>
        <n x="4" s="1"/>
        <n x="5"/>
        <n x="70"/>
        <n x="28"/>
      </t>
    </mdx>
    <mdx n="0" f="v">
      <t c="8">
        <n x="1" s="1"/>
        <n x="2" s="1"/>
        <n x="148" s="1"/>
        <n x="3" s="1"/>
        <n x="4" s="1"/>
        <n x="5"/>
        <n x="70"/>
        <n x="60"/>
      </t>
    </mdx>
    <mdx n="0" f="v">
      <t c="8">
        <n x="1" s="1"/>
        <n x="2" s="1"/>
        <n x="148" s="1"/>
        <n x="3" s="1"/>
        <n x="4" s="1"/>
        <n x="5"/>
        <n x="71"/>
        <n x="24"/>
      </t>
    </mdx>
    <mdx n="0" f="v">
      <t c="8">
        <n x="1" s="1"/>
        <n x="2" s="1"/>
        <n x="148" s="1"/>
        <n x="3" s="1"/>
        <n x="4" s="1"/>
        <n x="5"/>
        <n x="71"/>
        <n x="56"/>
      </t>
    </mdx>
    <mdx n="0" f="v">
      <t c="8">
        <n x="1" s="1"/>
        <n x="2" s="1"/>
        <n x="148" s="1"/>
        <n x="3" s="1"/>
        <n x="4" s="1"/>
        <n x="5"/>
        <n x="72"/>
        <n x="27"/>
      </t>
    </mdx>
    <mdx n="0" f="v">
      <t c="8">
        <n x="1" s="1"/>
        <n x="2" s="1"/>
        <n x="148" s="1"/>
        <n x="3" s="1"/>
        <n x="4" s="1"/>
        <n x="5"/>
        <n x="72"/>
        <n x="59"/>
      </t>
    </mdx>
    <mdx n="0" f="v">
      <t c="8">
        <n x="1" s="1"/>
        <n x="2" s="1"/>
        <n x="148" s="1"/>
        <n x="3" s="1"/>
        <n x="4" s="1"/>
        <n x="5"/>
        <n x="73"/>
        <n x="30"/>
      </t>
    </mdx>
    <mdx n="0" f="v">
      <t c="8">
        <n x="1" s="1"/>
        <n x="2" s="1"/>
        <n x="148" s="1"/>
        <n x="3" s="1"/>
        <n x="4" s="1"/>
        <n x="5"/>
        <n x="74"/>
        <n x="17"/>
      </t>
    </mdx>
    <mdx n="0" f="v">
      <t c="8">
        <n x="1" s="1"/>
        <n x="2" s="1"/>
        <n x="148" s="1"/>
        <n x="3" s="1"/>
        <n x="4" s="1"/>
        <n x="5"/>
        <n x="75"/>
        <n x="36"/>
      </t>
    </mdx>
    <mdx n="0" f="v">
      <t c="8">
        <n x="1" s="1"/>
        <n x="2" s="1"/>
        <n x="148" s="1"/>
        <n x="3" s="1"/>
        <n x="4" s="1"/>
        <n x="5"/>
        <n x="76"/>
        <n x="7"/>
      </t>
    </mdx>
    <mdx n="0" f="v">
      <t c="8">
        <n x="1" s="1"/>
        <n x="2" s="1"/>
        <n x="148" s="1"/>
        <n x="3" s="1"/>
        <n x="4" s="1"/>
        <n x="5"/>
        <n x="76"/>
        <n x="44"/>
      </t>
    </mdx>
    <mdx n="0" f="v">
      <t c="8">
        <n x="1" s="1"/>
        <n x="2" s="1"/>
        <n x="148" s="1"/>
        <n x="3" s="1"/>
        <n x="4" s="1"/>
        <n x="5"/>
        <n x="77"/>
        <n x="34"/>
      </t>
    </mdx>
    <mdx n="0" f="v">
      <t c="8">
        <n x="1" s="1"/>
        <n x="2" s="1"/>
        <n x="148" s="1"/>
        <n x="3" s="1"/>
        <n x="4" s="1"/>
        <n x="5"/>
        <n x="78"/>
        <n x="23"/>
      </t>
    </mdx>
    <mdx n="0" f="v">
      <t c="8">
        <n x="1" s="1"/>
        <n x="2" s="1"/>
        <n x="148" s="1"/>
        <n x="3" s="1"/>
        <n x="4" s="1"/>
        <n x="5"/>
        <n x="79"/>
        <n x="33"/>
      </t>
    </mdx>
    <mdx n="0" f="v">
      <t c="8">
        <n x="1" s="1"/>
        <n x="2" s="1"/>
        <n x="148" s="1"/>
        <n x="3" s="1"/>
        <n x="4" s="1"/>
        <n x="5"/>
        <n x="81"/>
        <n x="39"/>
      </t>
    </mdx>
    <mdx n="0" f="v">
      <t c="8">
        <n x="1" s="1"/>
        <n x="2" s="1"/>
        <n x="148" s="1"/>
        <n x="3" s="1"/>
        <n x="4" s="1"/>
        <n x="5"/>
        <n x="84"/>
        <n x="21"/>
      </t>
    </mdx>
    <mdx n="0" f="v">
      <t c="8">
        <n x="1" s="1"/>
        <n x="2" s="1"/>
        <n x="148" s="1"/>
        <n x="3" s="1"/>
        <n x="4" s="1"/>
        <n x="5"/>
        <n x="85"/>
        <n x="51"/>
      </t>
    </mdx>
    <mdx n="0" f="v">
      <t c="8">
        <n x="1" s="1"/>
        <n x="2" s="1"/>
        <n x="148" s="1"/>
        <n x="3" s="1"/>
        <n x="4" s="1"/>
        <n x="5"/>
        <n x="88"/>
        <n x="63"/>
      </t>
    </mdx>
    <mdx n="0" f="v">
      <t c="8">
        <n x="1" s="1"/>
        <n x="2" s="1"/>
        <n x="148" s="1"/>
        <n x="3" s="1"/>
        <n x="4" s="1"/>
        <n x="5"/>
        <n x="91"/>
        <n x="8"/>
      </t>
    </mdx>
    <mdx n="0" f="v">
      <t c="8">
        <n x="1" s="1"/>
        <n x="2" s="1"/>
        <n x="148" s="1"/>
        <n x="3" s="1"/>
        <n x="4" s="1"/>
        <n x="5"/>
        <n x="93"/>
        <n x="14"/>
      </t>
    </mdx>
    <mdx n="0" f="v">
      <t c="8">
        <n x="1" s="1"/>
        <n x="2" s="1"/>
        <n x="148" s="1"/>
        <n x="3" s="1"/>
        <n x="4" s="1"/>
        <n x="5"/>
        <n x="95"/>
        <n x="39"/>
      </t>
    </mdx>
    <mdx n="0" f="v">
      <t c="8">
        <n x="1" s="1"/>
        <n x="2" s="1"/>
        <n x="148" s="1"/>
        <n x="3" s="1"/>
        <n x="4" s="1"/>
        <n x="5"/>
        <n x="98"/>
        <n x="25"/>
      </t>
    </mdx>
    <mdx n="0" f="v">
      <t c="8">
        <n x="1" s="1"/>
        <n x="2" s="1"/>
        <n x="148" s="1"/>
        <n x="3" s="1"/>
        <n x="4" s="1"/>
        <n x="5"/>
        <n x="101"/>
        <n x="14"/>
      </t>
    </mdx>
    <mdx n="0" f="v">
      <t c="8">
        <n x="1" s="1"/>
        <n x="2" s="1"/>
        <n x="148" s="1"/>
        <n x="3" s="1"/>
        <n x="4" s="1"/>
        <n x="5"/>
        <n x="103"/>
        <n x="63"/>
      </t>
    </mdx>
    <mdx n="0" f="v">
      <t c="8">
        <n x="1" s="1"/>
        <n x="2" s="1"/>
        <n x="148" s="1"/>
        <n x="3" s="1"/>
        <n x="4" s="1"/>
        <n x="5"/>
        <n x="107"/>
        <n x="8"/>
      </t>
    </mdx>
    <mdx n="0" f="v">
      <t c="8">
        <n x="1" s="1"/>
        <n x="2" s="1"/>
        <n x="148" s="1"/>
        <n x="3" s="1"/>
        <n x="4" s="1"/>
        <n x="5"/>
        <n x="66"/>
        <n x="8"/>
      </t>
    </mdx>
    <mdx n="0" f="v">
      <t c="8">
        <n x="1" s="1"/>
        <n x="2" s="1"/>
        <n x="148" s="1"/>
        <n x="3" s="1"/>
        <n x="4" s="1"/>
        <n x="5"/>
        <n x="68"/>
        <n x="14"/>
      </t>
    </mdx>
    <mdx n="0" f="v">
      <t c="8">
        <n x="1" s="1"/>
        <n x="2" s="1"/>
        <n x="148" s="1"/>
        <n x="3" s="1"/>
        <n x="4" s="1"/>
        <n x="5"/>
        <n x="71"/>
        <n x="64"/>
      </t>
    </mdx>
    <mdx n="0" f="v">
      <t c="8">
        <n x="1" s="1"/>
        <n x="2" s="1"/>
        <n x="148" s="1"/>
        <n x="3" s="1"/>
        <n x="4" s="1"/>
        <n x="5"/>
        <n x="73"/>
        <n x="54"/>
      </t>
    </mdx>
    <mdx n="0" f="v">
      <t c="8">
        <n x="1" s="1"/>
        <n x="2" s="1"/>
        <n x="148" s="1"/>
        <n x="3" s="1"/>
        <n x="4" s="1"/>
        <n x="5"/>
        <n x="75"/>
        <n x="44"/>
      </t>
    </mdx>
    <mdx n="0" f="v">
      <t c="8">
        <n x="1" s="1"/>
        <n x="2" s="1"/>
        <n x="148" s="1"/>
        <n x="3" s="1"/>
        <n x="4" s="1"/>
        <n x="5"/>
        <n x="79"/>
        <n x="53"/>
      </t>
    </mdx>
    <mdx n="0" f="v">
      <t c="8">
        <n x="1" s="1"/>
        <n x="2" s="1"/>
        <n x="148" s="1"/>
        <n x="3" s="1"/>
        <n x="4" s="1"/>
        <n x="5"/>
        <n x="96"/>
        <n x="63"/>
      </t>
    </mdx>
    <mdx n="0" f="v">
      <t c="8">
        <n x="1" s="1"/>
        <n x="2" s="1"/>
        <n x="148" s="1"/>
        <n x="3" s="1"/>
        <n x="4" s="1"/>
        <n x="5"/>
        <n x="66"/>
        <n x="41"/>
      </t>
    </mdx>
    <mdx n="0" f="v">
      <t c="8">
        <n x="1" s="1"/>
        <n x="2" s="1"/>
        <n x="148" s="1"/>
        <n x="3" s="1"/>
        <n x="4" s="1"/>
        <n x="5"/>
        <n x="66"/>
        <n x="19"/>
      </t>
    </mdx>
    <mdx n="0" f="v">
      <t c="8">
        <n x="1" s="1"/>
        <n x="2" s="1"/>
        <n x="148" s="1"/>
        <n x="3" s="1"/>
        <n x="4" s="1"/>
        <n x="5"/>
        <n x="68"/>
        <n x="6"/>
      </t>
    </mdx>
    <mdx n="0" f="v">
      <t c="8">
        <n x="1" s="1"/>
        <n x="2" s="1"/>
        <n x="148" s="1"/>
        <n x="3" s="1"/>
        <n x="4" s="1"/>
        <n x="5"/>
        <n x="70"/>
        <n x="12"/>
      </t>
    </mdx>
    <mdx n="0" f="v">
      <t c="8">
        <n x="1" s="1"/>
        <n x="2" s="1"/>
        <n x="148" s="1"/>
        <n x="3" s="1"/>
        <n x="4" s="1"/>
        <n x="5"/>
        <n x="70"/>
        <n x="44"/>
      </t>
    </mdx>
    <mdx n="0" f="v">
      <t c="8">
        <n x="1" s="1"/>
        <n x="2" s="1"/>
        <n x="148" s="1"/>
        <n x="3" s="1"/>
        <n x="4" s="1"/>
        <n x="5"/>
        <n x="71"/>
        <n x="8"/>
      </t>
    </mdx>
    <mdx n="0" f="v">
      <t c="8">
        <n x="1" s="1"/>
        <n x="2" s="1"/>
        <n x="148" s="1"/>
        <n x="3" s="1"/>
        <n x="4" s="1"/>
        <n x="5"/>
        <n x="71"/>
        <n x="40"/>
      </t>
    </mdx>
    <mdx n="0" f="v">
      <t c="8">
        <n x="1" s="1"/>
        <n x="2" s="1"/>
        <n x="148" s="1"/>
        <n x="3" s="1"/>
        <n x="4" s="1"/>
        <n x="5"/>
        <n x="72"/>
        <n x="11"/>
      </t>
    </mdx>
    <mdx n="0" f="v">
      <t c="8">
        <n x="1" s="1"/>
        <n x="2" s="1"/>
        <n x="148" s="1"/>
        <n x="3" s="1"/>
        <n x="4" s="1"/>
        <n x="5"/>
        <n x="72"/>
        <n x="43"/>
      </t>
    </mdx>
    <mdx n="0" f="v">
      <t c="8">
        <n x="1" s="1"/>
        <n x="2" s="1"/>
        <n x="148" s="1"/>
        <n x="3" s="1"/>
        <n x="4" s="1"/>
        <n x="5"/>
        <n x="73"/>
        <n x="14"/>
      </t>
    </mdx>
    <mdx n="0" f="v">
      <t c="8">
        <n x="1" s="1"/>
        <n x="2" s="1"/>
        <n x="148" s="1"/>
        <n x="3" s="1"/>
        <n x="4" s="1"/>
        <n x="5"/>
        <n x="73"/>
        <n x="46"/>
      </t>
    </mdx>
    <mdx n="0" f="v">
      <t c="8">
        <n x="1" s="1"/>
        <n x="2" s="1"/>
        <n x="148" s="1"/>
        <n x="3" s="1"/>
        <n x="4" s="1"/>
        <n x="5"/>
        <n x="73"/>
        <n x="62"/>
      </t>
    </mdx>
    <mdx n="0" f="v">
      <t c="8">
        <n x="1" s="1"/>
        <n x="2" s="1"/>
        <n x="148" s="1"/>
        <n x="3" s="1"/>
        <n x="4" s="1"/>
        <n x="5"/>
        <n x="74"/>
        <n x="33"/>
      </t>
    </mdx>
    <mdx n="0" f="v">
      <t c="8">
        <n x="1" s="1"/>
        <n x="2" s="1"/>
        <n x="148" s="1"/>
        <n x="3" s="1"/>
        <n x="4" s="1"/>
        <n x="5"/>
        <n x="74"/>
        <n x="49"/>
      </t>
    </mdx>
    <mdx n="0" f="v">
      <t c="8">
        <n x="1" s="1"/>
        <n x="2" s="1"/>
        <n x="148" s="1"/>
        <n x="3" s="1"/>
        <n x="4" s="1"/>
        <n x="5"/>
        <n x="75"/>
        <n x="20"/>
      </t>
    </mdx>
    <mdx n="0" f="v">
      <t c="8">
        <n x="1" s="1"/>
        <n x="2" s="1"/>
        <n x="148" s="1"/>
        <n x="3" s="1"/>
        <n x="4" s="1"/>
        <n x="5"/>
        <n x="75"/>
        <n x="52"/>
      </t>
    </mdx>
    <mdx n="0" f="v">
      <t c="8">
        <n x="1" s="1"/>
        <n x="2" s="1"/>
        <n x="148" s="1"/>
        <n x="3" s="1"/>
        <n x="4" s="1"/>
        <n x="5"/>
        <n x="76"/>
        <n x="23"/>
      </t>
    </mdx>
    <mdx n="0" f="v">
      <t c="8">
        <n x="1" s="1"/>
        <n x="2" s="1"/>
        <n x="148" s="1"/>
        <n x="3" s="1"/>
        <n x="4" s="1"/>
        <n x="5"/>
        <n x="77"/>
        <n x="10"/>
      </t>
    </mdx>
    <mdx n="0" f="v">
      <t c="8">
        <n x="1" s="1"/>
        <n x="2" s="1"/>
        <n x="148" s="1"/>
        <n x="3" s="1"/>
        <n x="4" s="1"/>
        <n x="5"/>
        <n x="77"/>
        <n x="60"/>
      </t>
    </mdx>
    <mdx n="0" f="v">
      <t c="8">
        <n x="1" s="1"/>
        <n x="2" s="1"/>
        <n x="148" s="1"/>
        <n x="3" s="1"/>
        <n x="4" s="1"/>
        <n x="5"/>
        <n x="78"/>
        <n x="51"/>
      </t>
    </mdx>
    <mdx n="0" f="v">
      <t c="8">
        <n x="1" s="1"/>
        <n x="2" s="1"/>
        <n x="148" s="1"/>
        <n x="3" s="1"/>
        <n x="4" s="1"/>
        <n x="5"/>
        <n x="80"/>
        <n x="20"/>
      </t>
    </mdx>
    <mdx n="0" f="v">
      <t c="8">
        <n x="1" s="1"/>
        <n x="2" s="1"/>
        <n x="148" s="1"/>
        <n x="3" s="1"/>
        <n x="4" s="1"/>
        <n x="5"/>
        <n x="82"/>
        <n x="62"/>
      </t>
    </mdx>
    <mdx n="0" f="v">
      <t c="8">
        <n x="1" s="1"/>
        <n x="2" s="1"/>
        <n x="148" s="1"/>
        <n x="3" s="1"/>
        <n x="4" s="1"/>
        <n x="5"/>
        <n x="121"/>
        <n x="10"/>
      </t>
    </mdx>
    <mdx n="0" f="v">
      <t c="8">
        <n x="1" s="1"/>
        <n x="2" s="1"/>
        <n x="148" s="1"/>
        <n x="3" s="1"/>
        <n x="4" s="1"/>
        <n x="5"/>
        <n x="66"/>
        <n x="20"/>
      </t>
    </mdx>
    <mdx n="0" f="v">
      <t c="8">
        <n x="1" s="1"/>
        <n x="2" s="1"/>
        <n x="148" s="1"/>
        <n x="3" s="1"/>
        <n x="4" s="1"/>
        <n x="5"/>
        <n x="66"/>
        <n x="52"/>
      </t>
    </mdx>
    <mdx n="0" f="v">
      <t c="8">
        <n x="1" s="1"/>
        <n x="2" s="1"/>
        <n x="148" s="1"/>
        <n x="3" s="1"/>
        <n x="4" s="1"/>
        <n x="5"/>
        <n x="68"/>
        <n x="7"/>
      </t>
    </mdx>
    <mdx n="0" f="v">
      <t c="8">
        <n x="1" s="1"/>
        <n x="2" s="1"/>
        <n x="148" s="1"/>
        <n x="3" s="1"/>
        <n x="4" s="1"/>
        <n x="5"/>
        <n x="68"/>
        <n x="23"/>
      </t>
    </mdx>
    <mdx n="0" f="v">
      <t c="8">
        <n x="1" s="1"/>
        <n x="2" s="1"/>
        <n x="148" s="1"/>
        <n x="3" s="1"/>
        <n x="4" s="1"/>
        <n x="5"/>
        <n x="68"/>
        <n x="39"/>
      </t>
    </mdx>
    <mdx n="0" f="v">
      <t c="8">
        <n x="1" s="1"/>
        <n x="2" s="1"/>
        <n x="148" s="1"/>
        <n x="3" s="1"/>
        <n x="4" s="1"/>
        <n x="5"/>
        <n x="68"/>
        <n x="55"/>
      </t>
    </mdx>
    <mdx n="0" f="v">
      <t c="8">
        <n x="1" s="1"/>
        <n x="2" s="1"/>
        <n x="148" s="1"/>
        <n x="3" s="1"/>
        <n x="4" s="1"/>
        <n x="5"/>
        <n x="69"/>
        <n x="10"/>
      </t>
    </mdx>
    <mdx n="0" f="v">
      <t c="8">
        <n x="1" s="1"/>
        <n x="2" s="1"/>
        <n x="148" s="1"/>
        <n x="3" s="1"/>
        <n x="4" s="1"/>
        <n x="5"/>
        <n x="69"/>
        <n x="26"/>
      </t>
    </mdx>
    <mdx n="0" f="v">
      <t c="8">
        <n x="1" s="1"/>
        <n x="2" s="1"/>
        <n x="148" s="1"/>
        <n x="3" s="1"/>
        <n x="4" s="1"/>
        <n x="5"/>
        <n x="69"/>
        <n x="42"/>
      </t>
    </mdx>
    <mdx n="0" f="v">
      <t c="8">
        <n x="1" s="1"/>
        <n x="2" s="1"/>
        <n x="148" s="1"/>
        <n x="3" s="1"/>
        <n x="4" s="1"/>
        <n x="5"/>
        <n x="69"/>
        <n x="58"/>
      </t>
    </mdx>
    <mdx n="0" f="v">
      <t c="8">
        <n x="1" s="1"/>
        <n x="2" s="1"/>
        <n x="148" s="1"/>
        <n x="3" s="1"/>
        <n x="4" s="1"/>
        <n x="5"/>
        <n x="70"/>
        <n x="13"/>
      </t>
    </mdx>
    <mdx n="0" f="v">
      <t c="8">
        <n x="1" s="1"/>
        <n x="2" s="1"/>
        <n x="148" s="1"/>
        <n x="3" s="1"/>
        <n x="4" s="1"/>
        <n x="5"/>
        <n x="70"/>
        <n x="29"/>
      </t>
    </mdx>
    <mdx n="0" f="v">
      <t c="8">
        <n x="1" s="1"/>
        <n x="2" s="1"/>
        <n x="148" s="1"/>
        <n x="3" s="1"/>
        <n x="4" s="1"/>
        <n x="5"/>
        <n x="70"/>
        <n x="45"/>
      </t>
    </mdx>
    <mdx n="0" f="v">
      <t c="8">
        <n x="1" s="1"/>
        <n x="2" s="1"/>
        <n x="148" s="1"/>
        <n x="3" s="1"/>
        <n x="4" s="1"/>
        <n x="5"/>
        <n x="70"/>
        <n x="61"/>
      </t>
    </mdx>
    <mdx n="0" f="v">
      <t c="8">
        <n x="1" s="1"/>
        <n x="2" s="1"/>
        <n x="148" s="1"/>
        <n x="3" s="1"/>
        <n x="4" s="1"/>
        <n x="5"/>
        <n x="71"/>
        <n x="9"/>
      </t>
    </mdx>
    <mdx n="0" f="v">
      <t c="8">
        <n x="1" s="1"/>
        <n x="2" s="1"/>
        <n x="148" s="1"/>
        <n x="3" s="1"/>
        <n x="4" s="1"/>
        <n x="5"/>
        <n x="71"/>
        <n x="25"/>
      </t>
    </mdx>
    <mdx n="0" f="v">
      <t c="8">
        <n x="1" s="1"/>
        <n x="2" s="1"/>
        <n x="148" s="1"/>
        <n x="3" s="1"/>
        <n x="4" s="1"/>
        <n x="5"/>
        <n x="71"/>
        <n x="41"/>
      </t>
    </mdx>
    <mdx n="0" f="v">
      <t c="8">
        <n x="1" s="1"/>
        <n x="2" s="1"/>
        <n x="148" s="1"/>
        <n x="3" s="1"/>
        <n x="4" s="1"/>
        <n x="5"/>
        <n x="71"/>
        <n x="57"/>
      </t>
    </mdx>
    <mdx n="0" f="v">
      <t c="8">
        <n x="1" s="1"/>
        <n x="2" s="1"/>
        <n x="148" s="1"/>
        <n x="3" s="1"/>
        <n x="4" s="1"/>
        <n x="5"/>
        <n x="72"/>
        <n x="12"/>
      </t>
    </mdx>
    <mdx n="0" f="v">
      <t c="8">
        <n x="1" s="1"/>
        <n x="2" s="1"/>
        <n x="148" s="1"/>
        <n x="3" s="1"/>
        <n x="4" s="1"/>
        <n x="5"/>
        <n x="72"/>
        <n x="28"/>
      </t>
    </mdx>
    <mdx n="0" f="v">
      <t c="8">
        <n x="1" s="1"/>
        <n x="2" s="1"/>
        <n x="148" s="1"/>
        <n x="3" s="1"/>
        <n x="4" s="1"/>
        <n x="5"/>
        <n x="72"/>
        <n x="44"/>
      </t>
    </mdx>
    <mdx n="0" f="v">
      <t c="8">
        <n x="1" s="1"/>
        <n x="2" s="1"/>
        <n x="148" s="1"/>
        <n x="3" s="1"/>
        <n x="4" s="1"/>
        <n x="5"/>
        <n x="72"/>
        <n x="60"/>
      </t>
    </mdx>
    <mdx n="0" f="v">
      <t c="8">
        <n x="1" s="1"/>
        <n x="2" s="1"/>
        <n x="148" s="1"/>
        <n x="3" s="1"/>
        <n x="4" s="1"/>
        <n x="5"/>
        <n x="73"/>
        <n x="15"/>
      </t>
    </mdx>
    <mdx n="0" f="v">
      <t c="8">
        <n x="1" s="1"/>
        <n x="2" s="1"/>
        <n x="148" s="1"/>
        <n x="3" s="1"/>
        <n x="4" s="1"/>
        <n x="5"/>
        <n x="73"/>
        <n x="31"/>
      </t>
    </mdx>
    <mdx n="0" f="v">
      <t c="8">
        <n x="1" s="1"/>
        <n x="2" s="1"/>
        <n x="148" s="1"/>
        <n x="3" s="1"/>
        <n x="4" s="1"/>
        <n x="5"/>
        <n x="73"/>
        <n x="47"/>
      </t>
    </mdx>
    <mdx n="0" f="v">
      <t c="8">
        <n x="1" s="1"/>
        <n x="2" s="1"/>
        <n x="148" s="1"/>
        <n x="3" s="1"/>
        <n x="4" s="1"/>
        <n x="5"/>
        <n x="73"/>
        <n x="63"/>
      </t>
    </mdx>
    <mdx n="0" f="v">
      <t c="8">
        <n x="1" s="1"/>
        <n x="2" s="1"/>
        <n x="148" s="1"/>
        <n x="3" s="1"/>
        <n x="4" s="1"/>
        <n x="5"/>
        <n x="74"/>
        <n x="18"/>
      </t>
    </mdx>
    <mdx n="0" f="v">
      <t c="8">
        <n x="1" s="1"/>
        <n x="2" s="1"/>
        <n x="148" s="1"/>
        <n x="3" s="1"/>
        <n x="4" s="1"/>
        <n x="5"/>
        <n x="74"/>
        <n x="34"/>
      </t>
    </mdx>
    <mdx n="0" f="v">
      <t c="8">
        <n x="1" s="1"/>
        <n x="2" s="1"/>
        <n x="148" s="1"/>
        <n x="3" s="1"/>
        <n x="4" s="1"/>
        <n x="5"/>
        <n x="74"/>
        <n x="50"/>
      </t>
    </mdx>
    <mdx n="0" f="v">
      <t c="8">
        <n x="1" s="1"/>
        <n x="2" s="1"/>
        <n x="148" s="1"/>
        <n x="3" s="1"/>
        <n x="4" s="1"/>
        <n x="5"/>
        <n x="75"/>
        <n x="21"/>
      </t>
    </mdx>
    <mdx n="0" f="v">
      <t c="8">
        <n x="1" s="1"/>
        <n x="2" s="1"/>
        <n x="148" s="1"/>
        <n x="3" s="1"/>
        <n x="4" s="1"/>
        <n x="5"/>
        <n x="75"/>
        <n x="37"/>
      </t>
    </mdx>
    <mdx n="0" f="v">
      <t c="8">
        <n x="1" s="1"/>
        <n x="2" s="1"/>
        <n x="148" s="1"/>
        <n x="3" s="1"/>
        <n x="4" s="1"/>
        <n x="5"/>
        <n x="75"/>
        <n x="53"/>
      </t>
    </mdx>
    <mdx n="0" f="v">
      <t c="8">
        <n x="1" s="1"/>
        <n x="2" s="1"/>
        <n x="148" s="1"/>
        <n x="3" s="1"/>
        <n x="4" s="1"/>
        <n x="5"/>
        <n x="76"/>
        <n x="8"/>
      </t>
    </mdx>
    <mdx n="0" f="v">
      <t c="8">
        <n x="1" s="1"/>
        <n x="2" s="1"/>
        <n x="148" s="1"/>
        <n x="3" s="1"/>
        <n x="4" s="1"/>
        <n x="5"/>
        <n x="76"/>
        <n x="24"/>
      </t>
    </mdx>
    <mdx n="0" f="v">
      <t c="8">
        <n x="1" s="1"/>
        <n x="2" s="1"/>
        <n x="148" s="1"/>
        <n x="3" s="1"/>
        <n x="4" s="1"/>
        <n x="5"/>
        <n x="76"/>
        <n x="45"/>
      </t>
    </mdx>
    <mdx n="0" f="v">
      <t c="8">
        <n x="1" s="1"/>
        <n x="2" s="1"/>
        <n x="148" s="1"/>
        <n x="3" s="1"/>
        <n x="4" s="1"/>
        <n x="5"/>
        <n x="77"/>
        <n x="11"/>
      </t>
    </mdx>
    <mdx n="0" f="v">
      <t c="8">
        <n x="1" s="1"/>
        <n x="2" s="1"/>
        <n x="148" s="1"/>
        <n x="3" s="1"/>
        <n x="4" s="1"/>
        <n x="5"/>
        <n x="77"/>
        <n x="35"/>
      </t>
    </mdx>
    <mdx n="0" f="v">
      <t c="8">
        <n x="1" s="1"/>
        <n x="2" s="1"/>
        <n x="148" s="1"/>
        <n x="3" s="1"/>
        <n x="4" s="1"/>
        <n x="5"/>
        <n x="77"/>
        <n x="61"/>
      </t>
    </mdx>
    <mdx n="0" f="v">
      <t c="8">
        <n x="1" s="1"/>
        <n x="2" s="1"/>
        <n x="148" s="1"/>
        <n x="3" s="1"/>
        <n x="4" s="1"/>
        <n x="5"/>
        <n x="78"/>
        <n x="24"/>
      </t>
    </mdx>
    <mdx n="0" f="v">
      <t c="8">
        <n x="1" s="1"/>
        <n x="2" s="1"/>
        <n x="148" s="1"/>
        <n x="3" s="1"/>
        <n x="4" s="1"/>
        <n x="5"/>
        <n x="78"/>
        <n x="53"/>
      </t>
    </mdx>
    <mdx n="0" f="v">
      <t c="8">
        <n x="1" s="1"/>
        <n x="2" s="1"/>
        <n x="148" s="1"/>
        <n x="3" s="1"/>
        <n x="4" s="1"/>
        <n x="5"/>
        <n x="79"/>
        <n x="34"/>
      </t>
    </mdx>
    <mdx n="0" f="v">
      <t c="8">
        <n x="1" s="1"/>
        <n x="2" s="1"/>
        <n x="148" s="1"/>
        <n x="3" s="1"/>
        <n x="4" s="1"/>
        <n x="5"/>
        <n x="80"/>
        <n x="24"/>
      </t>
    </mdx>
    <mdx n="0" f="v">
      <t c="8">
        <n x="1" s="1"/>
        <n x="2" s="1"/>
        <n x="148" s="1"/>
        <n x="3" s="1"/>
        <n x="4" s="1"/>
        <n x="5"/>
        <n x="81"/>
        <n x="43"/>
      </t>
    </mdx>
    <mdx n="0" f="v">
      <t c="8">
        <n x="1" s="1"/>
        <n x="2" s="1"/>
        <n x="148" s="1"/>
        <n x="3" s="1"/>
        <n x="4" s="1"/>
        <n x="5"/>
        <n x="82"/>
        <n x="63"/>
      </t>
    </mdx>
    <mdx n="0" f="v">
      <t c="8">
        <n x="1" s="1"/>
        <n x="2" s="1"/>
        <n x="148" s="1"/>
        <n x="3" s="1"/>
        <n x="4" s="1"/>
        <n x="5"/>
        <n x="84"/>
        <n x="32"/>
      </t>
    </mdx>
    <mdx n="0" f="v">
      <t c="8">
        <n x="1" s="1"/>
        <n x="2" s="1"/>
        <n x="148" s="1"/>
        <n x="3" s="1"/>
        <n x="4" s="1"/>
        <n x="5"/>
        <n x="85"/>
        <n x="55"/>
      </t>
    </mdx>
    <mdx n="0" f="v">
      <t c="8">
        <n x="1" s="1"/>
        <n x="2" s="1"/>
        <n x="148" s="1"/>
        <n x="3" s="1"/>
        <n x="4" s="1"/>
        <n x="5"/>
        <n x="88"/>
        <n x="64"/>
      </t>
    </mdx>
    <mdx n="0" f="v">
      <t c="8">
        <n x="1" s="1"/>
        <n x="2" s="1"/>
        <n x="148" s="1"/>
        <n x="3" s="1"/>
        <n x="4" s="1"/>
        <n x="5"/>
        <n x="91"/>
        <n x="9"/>
      </t>
    </mdx>
    <mdx n="0" f="v">
      <t c="8">
        <n x="1" s="1"/>
        <n x="2" s="1"/>
        <n x="148" s="1"/>
        <n x="3" s="1"/>
        <n x="4" s="1"/>
        <n x="5"/>
        <n x="93"/>
        <n x="15"/>
      </t>
    </mdx>
    <mdx n="0" f="v">
      <t c="8">
        <n x="1" s="1"/>
        <n x="2" s="1"/>
        <n x="148" s="1"/>
        <n x="3" s="1"/>
        <n x="4" s="1"/>
        <n x="5"/>
        <n x="95"/>
        <n x="40"/>
      </t>
    </mdx>
    <mdx n="0" f="v">
      <t c="8">
        <n x="1" s="1"/>
        <n x="2" s="1"/>
        <n x="148" s="1"/>
        <n x="3" s="1"/>
        <n x="4" s="1"/>
        <n x="5"/>
        <n x="98"/>
        <n x="26"/>
      </t>
    </mdx>
    <mdx n="0" f="v">
      <t c="8">
        <n x="1" s="1"/>
        <n x="2" s="1"/>
        <n x="148" s="1"/>
        <n x="3" s="1"/>
        <n x="4" s="1"/>
        <n x="5"/>
        <n x="101"/>
        <n x="15"/>
      </t>
    </mdx>
    <mdx n="0" f="v">
      <t c="8">
        <n x="1" s="1"/>
        <n x="2" s="1"/>
        <n x="148" s="1"/>
        <n x="3" s="1"/>
        <n x="4" s="1"/>
        <n x="5"/>
        <n x="103"/>
        <n x="64"/>
      </t>
    </mdx>
    <mdx n="0" f="v">
      <t c="8">
        <n x="1" s="1"/>
        <n x="2" s="1"/>
        <n x="148" s="1"/>
        <n x="3" s="1"/>
        <n x="4" s="1"/>
        <n x="5"/>
        <n x="107"/>
        <n x="9"/>
      </t>
    </mdx>
    <mdx n="0" f="v">
      <t c="8">
        <n x="1" s="1"/>
        <n x="2" s="1"/>
        <n x="148" s="1"/>
        <n x="3" s="1"/>
        <n x="4" s="1"/>
        <n x="5"/>
        <n x="121"/>
        <n x="30"/>
      </t>
    </mdx>
    <mdx n="0" f="v">
      <t c="8">
        <n x="1" s="1"/>
        <n x="2" s="1"/>
        <n x="148" s="1"/>
        <n x="3" s="1"/>
        <n x="4" s="1"/>
        <n x="5"/>
        <n x="70"/>
        <n x="52"/>
      </t>
    </mdx>
    <mdx n="0" f="v">
      <t c="8">
        <n x="1" s="1"/>
        <n x="2" s="1"/>
        <n x="148" s="1"/>
        <n x="3" s="1"/>
        <n x="4" s="1"/>
        <n x="5"/>
        <n x="67"/>
        <n x="50"/>
      </t>
    </mdx>
    <mdx n="0" f="v">
      <t c="8">
        <n x="1" s="1"/>
        <n x="2" s="1"/>
        <n x="148" s="1"/>
        <n x="3" s="1"/>
        <n x="4" s="1"/>
        <n x="5"/>
        <n x="66"/>
        <n x="21"/>
      </t>
    </mdx>
    <mdx n="0" f="v">
      <t c="8">
        <n x="1" s="1"/>
        <n x="2" s="1"/>
        <n x="148" s="1"/>
        <n x="3" s="1"/>
        <n x="4" s="1"/>
        <n x="5"/>
        <n x="66"/>
        <n x="37"/>
      </t>
    </mdx>
    <mdx n="0" f="v">
      <t c="8">
        <n x="1" s="1"/>
        <n x="2" s="1"/>
        <n x="148" s="1"/>
        <n x="3" s="1"/>
        <n x="4" s="1"/>
        <n x="5"/>
        <n x="66"/>
        <n x="53"/>
      </t>
    </mdx>
    <mdx n="0" f="v">
      <t c="8">
        <n x="1" s="1"/>
        <n x="2" s="1"/>
        <n x="148" s="1"/>
        <n x="3" s="1"/>
        <n x="4" s="1"/>
        <n x="5"/>
        <n x="68"/>
        <n x="8"/>
      </t>
    </mdx>
    <mdx n="0" f="v">
      <t c="8">
        <n x="1" s="1"/>
        <n x="2" s="1"/>
        <n x="148" s="1"/>
        <n x="3" s="1"/>
        <n x="4" s="1"/>
        <n x="5"/>
        <n x="68"/>
        <n x="24"/>
      </t>
    </mdx>
    <mdx n="0" f="v">
      <t c="8">
        <n x="1" s="1"/>
        <n x="2" s="1"/>
        <n x="148" s="1"/>
        <n x="3" s="1"/>
        <n x="4" s="1"/>
        <n x="5"/>
        <n x="68"/>
        <n x="40"/>
      </t>
    </mdx>
    <mdx n="0" f="v">
      <t c="8">
        <n x="1" s="1"/>
        <n x="2" s="1"/>
        <n x="148" s="1"/>
        <n x="3" s="1"/>
        <n x="4" s="1"/>
        <n x="5"/>
        <n x="68"/>
        <n x="56"/>
      </t>
    </mdx>
    <mdx n="0" f="v">
      <t c="8">
        <n x="1" s="1"/>
        <n x="2" s="1"/>
        <n x="148" s="1"/>
        <n x="3" s="1"/>
        <n x="4" s="1"/>
        <n x="5"/>
        <n x="69"/>
        <n x="11"/>
      </t>
    </mdx>
    <mdx n="0" f="v">
      <t c="8">
        <n x="1" s="1"/>
        <n x="2" s="1"/>
        <n x="148" s="1"/>
        <n x="3" s="1"/>
        <n x="4" s="1"/>
        <n x="5"/>
        <n x="69"/>
        <n x="27"/>
      </t>
    </mdx>
    <mdx n="0" f="v">
      <t c="8">
        <n x="1" s="1"/>
        <n x="2" s="1"/>
        <n x="148" s="1"/>
        <n x="3" s="1"/>
        <n x="4" s="1"/>
        <n x="5"/>
        <n x="69"/>
        <n x="43"/>
      </t>
    </mdx>
    <mdx n="0" f="v">
      <t c="8">
        <n x="1" s="1"/>
        <n x="2" s="1"/>
        <n x="148" s="1"/>
        <n x="3" s="1"/>
        <n x="4" s="1"/>
        <n x="5"/>
        <n x="69"/>
        <n x="59"/>
      </t>
    </mdx>
    <mdx n="0" f="v">
      <t c="8">
        <n x="1" s="1"/>
        <n x="2" s="1"/>
        <n x="148" s="1"/>
        <n x="3" s="1"/>
        <n x="4" s="1"/>
        <n x="5"/>
        <n x="70"/>
        <n x="14"/>
      </t>
    </mdx>
    <mdx n="0" f="v">
      <t c="8">
        <n x="1" s="1"/>
        <n x="2" s="1"/>
        <n x="148" s="1"/>
        <n x="3" s="1"/>
        <n x="4" s="1"/>
        <n x="5"/>
        <n x="70"/>
        <n x="30"/>
      </t>
    </mdx>
    <mdx n="0" f="v">
      <t c="8">
        <n x="1" s="1"/>
        <n x="2" s="1"/>
        <n x="148" s="1"/>
        <n x="3" s="1"/>
        <n x="4" s="1"/>
        <n x="5"/>
        <n x="70"/>
        <n x="46"/>
      </t>
    </mdx>
    <mdx n="0" f="v">
      <t c="8">
        <n x="1" s="1"/>
        <n x="2" s="1"/>
        <n x="148" s="1"/>
        <n x="3" s="1"/>
        <n x="4" s="1"/>
        <n x="5"/>
        <n x="70"/>
        <n x="62"/>
      </t>
    </mdx>
    <mdx n="0" f="v">
      <t c="8">
        <n x="1" s="1"/>
        <n x="2" s="1"/>
        <n x="148" s="1"/>
        <n x="3" s="1"/>
        <n x="4" s="1"/>
        <n x="5"/>
        <n x="71"/>
        <n x="10"/>
      </t>
    </mdx>
    <mdx n="0" f="v">
      <t c="8">
        <n x="1" s="1"/>
        <n x="2" s="1"/>
        <n x="148" s="1"/>
        <n x="3" s="1"/>
        <n x="4" s="1"/>
        <n x="5"/>
        <n x="71"/>
        <n x="26"/>
      </t>
    </mdx>
    <mdx n="0" f="v">
      <t c="8">
        <n x="1" s="1"/>
        <n x="2" s="1"/>
        <n x="148" s="1"/>
        <n x="3" s="1"/>
        <n x="4" s="1"/>
        <n x="5"/>
        <n x="71"/>
        <n x="42"/>
      </t>
    </mdx>
    <mdx n="0" f="v">
      <t c="8">
        <n x="1" s="1"/>
        <n x="2" s="1"/>
        <n x="148" s="1"/>
        <n x="3" s="1"/>
        <n x="4" s="1"/>
        <n x="5"/>
        <n x="71"/>
        <n x="58"/>
      </t>
    </mdx>
    <mdx n="0" f="v">
      <t c="8">
        <n x="1" s="1"/>
        <n x="2" s="1"/>
        <n x="148" s="1"/>
        <n x="3" s="1"/>
        <n x="4" s="1"/>
        <n x="5"/>
        <n x="72"/>
        <n x="13"/>
      </t>
    </mdx>
    <mdx n="0" f="v">
      <t c="8">
        <n x="1" s="1"/>
        <n x="2" s="1"/>
        <n x="148" s="1"/>
        <n x="3" s="1"/>
        <n x="4" s="1"/>
        <n x="5"/>
        <n x="72"/>
        <n x="29"/>
      </t>
    </mdx>
    <mdx n="0" f="v">
      <t c="8">
        <n x="1" s="1"/>
        <n x="2" s="1"/>
        <n x="148" s="1"/>
        <n x="3" s="1"/>
        <n x="4" s="1"/>
        <n x="5"/>
        <n x="72"/>
        <n x="45"/>
      </t>
    </mdx>
    <mdx n="0" f="v">
      <t c="8">
        <n x="1" s="1"/>
        <n x="2" s="1"/>
        <n x="148" s="1"/>
        <n x="3" s="1"/>
        <n x="4" s="1"/>
        <n x="5"/>
        <n x="72"/>
        <n x="61"/>
      </t>
    </mdx>
    <mdx n="0" f="v">
      <t c="8">
        <n x="1" s="1"/>
        <n x="2" s="1"/>
        <n x="148" s="1"/>
        <n x="3" s="1"/>
        <n x="4" s="1"/>
        <n x="5"/>
        <n x="73"/>
        <n x="16"/>
      </t>
    </mdx>
    <mdx n="0" f="v">
      <t c="8">
        <n x="1" s="1"/>
        <n x="2" s="1"/>
        <n x="148" s="1"/>
        <n x="3" s="1"/>
        <n x="4" s="1"/>
        <n x="5"/>
        <n x="73"/>
        <n x="32"/>
      </t>
    </mdx>
    <mdx n="0" f="v">
      <t c="8">
        <n x="1" s="1"/>
        <n x="2" s="1"/>
        <n x="148" s="1"/>
        <n x="3" s="1"/>
        <n x="4" s="1"/>
        <n x="5"/>
        <n x="73"/>
        <n x="48"/>
      </t>
    </mdx>
    <mdx n="0" f="v">
      <t c="8">
        <n x="1" s="1"/>
        <n x="2" s="1"/>
        <n x="148" s="1"/>
        <n x="3" s="1"/>
        <n x="4" s="1"/>
        <n x="5"/>
        <n x="73"/>
        <n x="64"/>
      </t>
    </mdx>
    <mdx n="0" f="v">
      <t c="8">
        <n x="1" s="1"/>
        <n x="2" s="1"/>
        <n x="148" s="1"/>
        <n x="3" s="1"/>
        <n x="4" s="1"/>
        <n x="5"/>
        <n x="74"/>
        <n x="19"/>
      </t>
    </mdx>
    <mdx n="0" f="v">
      <t c="8">
        <n x="1" s="1"/>
        <n x="2" s="1"/>
        <n x="148" s="1"/>
        <n x="3" s="1"/>
        <n x="4" s="1"/>
        <n x="5"/>
        <n x="74"/>
        <n x="35"/>
      </t>
    </mdx>
    <mdx n="0" f="v">
      <t c="8">
        <n x="1" s="1"/>
        <n x="2" s="1"/>
        <n x="148" s="1"/>
        <n x="3" s="1"/>
        <n x="4" s="1"/>
        <n x="5"/>
        <n x="74"/>
        <n x="51"/>
      </t>
    </mdx>
    <mdx n="0" f="v">
      <t c="8">
        <n x="1" s="1"/>
        <n x="2" s="1"/>
        <n x="148" s="1"/>
        <n x="3" s="1"/>
        <n x="4" s="1"/>
        <n x="5"/>
        <n x="75"/>
        <n x="6"/>
      </t>
    </mdx>
    <mdx n="0" f="v">
      <t c="8">
        <n x="1" s="1"/>
        <n x="2" s="1"/>
        <n x="148" s="1"/>
        <n x="3" s="1"/>
        <n x="4" s="1"/>
        <n x="5"/>
        <n x="75"/>
        <n x="22"/>
      </t>
    </mdx>
    <mdx n="0" f="v">
      <t c="8">
        <n x="1" s="1"/>
        <n x="2" s="1"/>
        <n x="148" s="1"/>
        <n x="3" s="1"/>
        <n x="4" s="1"/>
        <n x="5"/>
        <n x="75"/>
        <n x="38"/>
      </t>
    </mdx>
    <mdx n="0" f="v">
      <t c="8">
        <n x="1" s="1"/>
        <n x="2" s="1"/>
        <n x="148" s="1"/>
        <n x="3" s="1"/>
        <n x="4" s="1"/>
        <n x="5"/>
        <n x="75"/>
        <n x="54"/>
      </t>
    </mdx>
    <mdx n="0" f="v">
      <t c="8">
        <n x="1" s="1"/>
        <n x="2" s="1"/>
        <n x="148" s="1"/>
        <n x="3" s="1"/>
        <n x="4" s="1"/>
        <n x="5"/>
        <n x="76"/>
        <n x="9"/>
      </t>
    </mdx>
    <mdx n="0" f="v">
      <t c="8">
        <n x="1" s="1"/>
        <n x="2" s="1"/>
        <n x="148" s="1"/>
        <n x="3" s="1"/>
        <n x="4" s="1"/>
        <n x="5"/>
        <n x="76"/>
        <n x="25"/>
      </t>
    </mdx>
    <mdx n="0" f="v">
      <t c="8">
        <n x="1" s="1"/>
        <n x="2" s="1"/>
        <n x="148" s="1"/>
        <n x="3" s="1"/>
        <n x="4" s="1"/>
        <n x="5"/>
        <n x="76"/>
        <n x="47"/>
      </t>
    </mdx>
    <mdx n="0" f="v">
      <t c="8">
        <n x="1" s="1"/>
        <n x="2" s="1"/>
        <n x="148" s="1"/>
        <n x="3" s="1"/>
        <n x="4" s="1"/>
        <n x="5"/>
        <n x="77"/>
        <n x="12"/>
      </t>
    </mdx>
    <mdx n="0" f="v">
      <t c="8">
        <n x="1" s="1"/>
        <n x="2" s="1"/>
        <n x="148" s="1"/>
        <n x="3" s="1"/>
        <n x="4" s="1"/>
        <n x="5"/>
        <n x="77"/>
        <n x="36"/>
      </t>
    </mdx>
    <mdx n="0" f="v">
      <t c="8">
        <n x="1" s="1"/>
        <n x="2" s="1"/>
        <n x="148" s="1"/>
        <n x="3" s="1"/>
        <n x="4" s="1"/>
        <n x="5"/>
        <n x="77"/>
        <n x="63"/>
      </t>
    </mdx>
    <mdx n="0" f="v">
      <t c="8">
        <n x="1" s="1"/>
        <n x="2" s="1"/>
        <n x="148" s="1"/>
        <n x="3" s="1"/>
        <n x="4" s="1"/>
        <n x="5"/>
        <n x="78"/>
        <n x="29"/>
      </t>
    </mdx>
    <mdx n="0" f="v">
      <t c="8">
        <n x="1" s="1"/>
        <n x="2" s="1"/>
        <n x="148" s="1"/>
        <n x="3" s="1"/>
        <n x="4" s="1"/>
        <n x="5"/>
        <n x="78"/>
        <n x="54"/>
      </t>
    </mdx>
    <mdx n="0" f="v">
      <t c="8">
        <n x="1" s="1"/>
        <n x="2" s="1"/>
        <n x="148" s="1"/>
        <n x="3" s="1"/>
        <n x="4" s="1"/>
        <n x="5"/>
        <n x="79"/>
        <n x="37"/>
      </t>
    </mdx>
    <mdx n="0" f="v">
      <t c="8">
        <n x="1" s="1"/>
        <n x="2" s="1"/>
        <n x="148" s="1"/>
        <n x="3" s="1"/>
        <n x="4" s="1"/>
        <n x="5"/>
        <n x="80"/>
        <n x="25"/>
      </t>
    </mdx>
    <mdx n="0" f="v">
      <t c="8">
        <n x="1" s="1"/>
        <n x="2" s="1"/>
        <n x="148" s="1"/>
        <n x="3" s="1"/>
        <n x="4" s="1"/>
        <n x="5"/>
        <n x="81"/>
        <n x="44"/>
      </t>
    </mdx>
    <mdx n="0" f="v">
      <t c="8">
        <n x="1" s="1"/>
        <n x="2" s="1"/>
        <n x="148" s="1"/>
        <n x="3" s="1"/>
        <n x="4" s="1"/>
        <n x="5"/>
        <n x="83"/>
        <n x="13"/>
      </t>
    </mdx>
    <mdx n="0" f="v">
      <t c="8">
        <n x="1" s="1"/>
        <n x="2" s="1"/>
        <n x="148" s="1"/>
        <n x="3" s="1"/>
        <n x="4" s="1"/>
        <n x="5"/>
        <n x="84"/>
        <n x="36"/>
      </t>
    </mdx>
    <mdx n="0" f="v">
      <t c="8">
        <n x="1" s="1"/>
        <n x="2" s="1"/>
        <n x="148" s="1"/>
        <n x="3" s="1"/>
        <n x="4" s="1"/>
        <n x="5"/>
        <n x="85"/>
        <n x="56"/>
      </t>
    </mdx>
    <mdx n="0" f="v">
      <t c="8">
        <n x="1" s="1"/>
        <n x="2" s="1"/>
        <n x="148" s="1"/>
        <n x="3" s="1"/>
        <n x="4" s="1"/>
        <n x="5"/>
        <n x="89"/>
        <n x="18"/>
      </t>
    </mdx>
    <mdx n="0" f="v">
      <t c="8">
        <n x="1" s="1"/>
        <n x="2" s="1"/>
        <n x="148" s="1"/>
        <n x="3" s="1"/>
        <n x="4" s="1"/>
        <n x="5"/>
        <n x="91"/>
        <n x="24"/>
      </t>
    </mdx>
    <mdx n="0" f="v">
      <t c="8">
        <n x="1" s="1"/>
        <n x="2" s="1"/>
        <n x="148" s="1"/>
        <n x="3" s="1"/>
        <n x="4" s="1"/>
        <n x="5"/>
        <n x="93"/>
        <n x="30"/>
      </t>
    </mdx>
    <mdx n="0" f="v">
      <t c="8">
        <n x="1" s="1"/>
        <n x="2" s="1"/>
        <n x="148" s="1"/>
        <n x="3" s="1"/>
        <n x="4" s="1"/>
        <n x="5"/>
        <n x="95"/>
        <n x="60"/>
      </t>
    </mdx>
    <mdx n="0" f="v">
      <t c="8">
        <n x="1" s="1"/>
        <n x="2" s="1"/>
        <n x="148" s="1"/>
        <n x="3" s="1"/>
        <n x="4" s="1"/>
        <n x="5"/>
        <n x="98"/>
        <n x="48"/>
      </t>
    </mdx>
    <mdx n="0" f="v">
      <t c="8">
        <n x="1" s="1"/>
        <n x="2" s="1"/>
        <n x="148" s="1"/>
        <n x="3" s="1"/>
        <n x="4" s="1"/>
        <n x="5"/>
        <n x="101"/>
        <n x="34"/>
      </t>
    </mdx>
    <mdx n="0" f="v">
      <t c="8">
        <n x="1" s="1"/>
        <n x="2" s="1"/>
        <n x="148" s="1"/>
        <n x="3" s="1"/>
        <n x="4" s="1"/>
        <n x="5"/>
        <n x="104"/>
        <n x="23"/>
      </t>
    </mdx>
    <mdx n="0" f="v">
      <t c="8">
        <n x="1" s="1"/>
        <n x="2" s="1"/>
        <n x="148" s="1"/>
        <n x="3" s="1"/>
        <n x="4" s="1"/>
        <n x="5"/>
        <n x="107"/>
        <n x="34"/>
      </t>
    </mdx>
    <mdx n="0" f="v">
      <t c="8">
        <n x="1" s="1"/>
        <n x="2" s="1"/>
        <n x="148" s="1"/>
        <n x="3" s="1"/>
        <n x="4" s="1"/>
        <n x="5"/>
        <n x="126"/>
        <n x="51"/>
      </t>
    </mdx>
    <mdx n="0" f="v">
      <t c="8">
        <n x="1" s="1"/>
        <n x="2" s="1"/>
        <n x="148" s="1"/>
        <n x="3" s="1"/>
        <n x="4" s="1"/>
        <n x="5"/>
        <n x="85"/>
        <n x="7"/>
      </t>
    </mdx>
    <mdx n="0" f="v">
      <t c="8">
        <n x="1" s="1"/>
        <n x="2" s="1"/>
        <n x="148" s="1"/>
        <n x="3" s="1"/>
        <n x="4" s="1"/>
        <n x="5"/>
        <n x="66"/>
        <n x="6"/>
      </t>
    </mdx>
    <mdx n="0" f="v">
      <t c="8">
        <n x="1" s="1"/>
        <n x="2" s="1"/>
        <n x="148" s="1"/>
        <n x="3" s="1"/>
        <n x="4" s="1"/>
        <n x="5"/>
        <n x="66"/>
        <n x="22"/>
      </t>
    </mdx>
    <mdx n="0" f="v">
      <t c="8">
        <n x="1" s="1"/>
        <n x="2" s="1"/>
        <n x="148" s="1"/>
        <n x="3" s="1"/>
        <n x="4" s="1"/>
        <n x="5"/>
        <n x="66"/>
        <n x="38"/>
      </t>
    </mdx>
    <mdx n="0" f="v">
      <t c="8">
        <n x="1" s="1"/>
        <n x="2" s="1"/>
        <n x="148" s="1"/>
        <n x="3" s="1"/>
        <n x="4" s="1"/>
        <n x="5"/>
        <n x="66"/>
        <n x="54"/>
      </t>
    </mdx>
    <mdx n="0" f="v">
      <t c="8">
        <n x="1" s="1"/>
        <n x="2" s="1"/>
        <n x="148" s="1"/>
        <n x="3" s="1"/>
        <n x="4" s="1"/>
        <n x="5"/>
        <n x="68"/>
        <n x="9"/>
      </t>
    </mdx>
    <mdx n="0" f="v">
      <t c="8">
        <n x="1" s="1"/>
        <n x="2" s="1"/>
        <n x="148" s="1"/>
        <n x="3" s="1"/>
        <n x="4" s="1"/>
        <n x="5"/>
        <n x="68"/>
        <n x="25"/>
      </t>
    </mdx>
    <mdx n="0" f="v">
      <t c="8">
        <n x="1" s="1"/>
        <n x="2" s="1"/>
        <n x="148" s="1"/>
        <n x="3" s="1"/>
        <n x="4" s="1"/>
        <n x="5"/>
        <n x="68"/>
        <n x="41"/>
      </t>
    </mdx>
    <mdx n="0" f="v">
      <t c="8">
        <n x="1" s="1"/>
        <n x="2" s="1"/>
        <n x="148" s="1"/>
        <n x="3" s="1"/>
        <n x="4" s="1"/>
        <n x="5"/>
        <n x="68"/>
        <n x="57"/>
      </t>
    </mdx>
    <mdx n="0" f="v">
      <t c="8">
        <n x="1" s="1"/>
        <n x="2" s="1"/>
        <n x="148" s="1"/>
        <n x="3" s="1"/>
        <n x="4" s="1"/>
        <n x="5"/>
        <n x="69"/>
        <n x="12"/>
      </t>
    </mdx>
    <mdx n="0" f="v">
      <t c="8">
        <n x="1" s="1"/>
        <n x="2" s="1"/>
        <n x="148" s="1"/>
        <n x="3" s="1"/>
        <n x="4" s="1"/>
        <n x="5"/>
        <n x="69"/>
        <n x="28"/>
      </t>
    </mdx>
    <mdx n="0" f="v">
      <t c="8">
        <n x="1" s="1"/>
        <n x="2" s="1"/>
        <n x="148" s="1"/>
        <n x="3" s="1"/>
        <n x="4" s="1"/>
        <n x="5"/>
        <n x="69"/>
        <n x="44"/>
      </t>
    </mdx>
    <mdx n="0" f="v">
      <t c="8">
        <n x="1" s="1"/>
        <n x="2" s="1"/>
        <n x="148" s="1"/>
        <n x="3" s="1"/>
        <n x="4" s="1"/>
        <n x="5"/>
        <n x="69"/>
        <n x="60"/>
      </t>
    </mdx>
    <mdx n="0" f="v">
      <t c="8">
        <n x="1" s="1"/>
        <n x="2" s="1"/>
        <n x="148" s="1"/>
        <n x="3" s="1"/>
        <n x="4" s="1"/>
        <n x="5"/>
        <n x="70"/>
        <n x="15"/>
      </t>
    </mdx>
    <mdx n="0" f="v">
      <t c="8">
        <n x="1" s="1"/>
        <n x="2" s="1"/>
        <n x="148" s="1"/>
        <n x="3" s="1"/>
        <n x="4" s="1"/>
        <n x="5"/>
        <n x="70"/>
        <n x="31"/>
      </t>
    </mdx>
    <mdx n="0" f="v">
      <t c="8">
        <n x="1" s="1"/>
        <n x="2" s="1"/>
        <n x="148" s="1"/>
        <n x="3" s="1"/>
        <n x="4" s="1"/>
        <n x="5"/>
        <n x="70"/>
        <n x="47"/>
      </t>
    </mdx>
    <mdx n="0" f="v">
      <t c="8">
        <n x="1" s="1"/>
        <n x="2" s="1"/>
        <n x="148" s="1"/>
        <n x="3" s="1"/>
        <n x="4" s="1"/>
        <n x="5"/>
        <n x="70"/>
        <n x="63"/>
      </t>
    </mdx>
    <mdx n="0" f="v">
      <t c="8">
        <n x="1" s="1"/>
        <n x="2" s="1"/>
        <n x="148" s="1"/>
        <n x="3" s="1"/>
        <n x="4" s="1"/>
        <n x="5"/>
        <n x="71"/>
        <n x="11"/>
      </t>
    </mdx>
    <mdx n="0" f="v">
      <t c="8">
        <n x="1" s="1"/>
        <n x="2" s="1"/>
        <n x="148" s="1"/>
        <n x="3" s="1"/>
        <n x="4" s="1"/>
        <n x="5"/>
        <n x="71"/>
        <n x="27"/>
      </t>
    </mdx>
    <mdx n="0" f="v">
      <t c="8">
        <n x="1" s="1"/>
        <n x="2" s="1"/>
        <n x="148" s="1"/>
        <n x="3" s="1"/>
        <n x="4" s="1"/>
        <n x="5"/>
        <n x="71"/>
        <n x="43"/>
      </t>
    </mdx>
    <mdx n="0" f="v">
      <t c="8">
        <n x="1" s="1"/>
        <n x="2" s="1"/>
        <n x="148" s="1"/>
        <n x="3" s="1"/>
        <n x="4" s="1"/>
        <n x="5"/>
        <n x="71"/>
        <n x="59"/>
      </t>
    </mdx>
    <mdx n="0" f="v">
      <t c="8">
        <n x="1" s="1"/>
        <n x="2" s="1"/>
        <n x="148" s="1"/>
        <n x="3" s="1"/>
        <n x="4" s="1"/>
        <n x="5"/>
        <n x="72"/>
        <n x="14"/>
      </t>
    </mdx>
    <mdx n="0" f="v">
      <t c="8">
        <n x="1" s="1"/>
        <n x="2" s="1"/>
        <n x="148" s="1"/>
        <n x="3" s="1"/>
        <n x="4" s="1"/>
        <n x="5"/>
        <n x="72"/>
        <n x="30"/>
      </t>
    </mdx>
    <mdx n="0" f="v">
      <t c="8">
        <n x="1" s="1"/>
        <n x="2" s="1"/>
        <n x="148" s="1"/>
        <n x="3" s="1"/>
        <n x="4" s="1"/>
        <n x="5"/>
        <n x="72"/>
        <n x="46"/>
      </t>
    </mdx>
    <mdx n="0" f="v">
      <t c="8">
        <n x="1" s="1"/>
        <n x="2" s="1"/>
        <n x="148" s="1"/>
        <n x="3" s="1"/>
        <n x="4" s="1"/>
        <n x="5"/>
        <n x="72"/>
        <n x="62"/>
      </t>
    </mdx>
    <mdx n="0" f="v">
      <t c="8">
        <n x="1" s="1"/>
        <n x="2" s="1"/>
        <n x="148" s="1"/>
        <n x="3" s="1"/>
        <n x="4" s="1"/>
        <n x="5"/>
        <n x="73"/>
        <n x="17"/>
      </t>
    </mdx>
    <mdx n="0" f="v">
      <t c="8">
        <n x="1" s="1"/>
        <n x="2" s="1"/>
        <n x="148" s="1"/>
        <n x="3" s="1"/>
        <n x="4" s="1"/>
        <n x="5"/>
        <n x="73"/>
        <n x="33"/>
      </t>
    </mdx>
    <mdx n="0" f="v">
      <t c="8">
        <n x="1" s="1"/>
        <n x="2" s="1"/>
        <n x="148" s="1"/>
        <n x="3" s="1"/>
        <n x="4" s="1"/>
        <n x="5"/>
        <n x="73"/>
        <n x="49"/>
      </t>
    </mdx>
    <mdx n="0" f="v">
      <t c="8">
        <n x="1" s="1"/>
        <n x="2" s="1"/>
        <n x="148" s="1"/>
        <n x="3" s="1"/>
        <n x="4" s="1"/>
        <n x="5"/>
        <n x="74"/>
        <n x="20"/>
      </t>
    </mdx>
    <mdx n="0" f="v">
      <t c="8">
        <n x="1" s="1"/>
        <n x="2" s="1"/>
        <n x="148" s="1"/>
        <n x="3" s="1"/>
        <n x="4" s="1"/>
        <n x="5"/>
        <n x="74"/>
        <n x="36"/>
      </t>
    </mdx>
    <mdx n="0" f="v">
      <t c="8">
        <n x="1" s="1"/>
        <n x="2" s="1"/>
        <n x="148" s="1"/>
        <n x="3" s="1"/>
        <n x="4" s="1"/>
        <n x="5"/>
        <n x="74"/>
        <n x="52"/>
      </t>
    </mdx>
    <mdx n="0" f="v">
      <t c="8">
        <n x="1" s="1"/>
        <n x="2" s="1"/>
        <n x="148" s="1"/>
        <n x="3" s="1"/>
        <n x="4" s="1"/>
        <n x="5"/>
        <n x="75"/>
        <n x="7"/>
      </t>
    </mdx>
    <mdx n="0" f="v">
      <t c="8">
        <n x="1" s="1"/>
        <n x="2" s="1"/>
        <n x="148" s="1"/>
        <n x="3" s="1"/>
        <n x="4" s="1"/>
        <n x="5"/>
        <n x="75"/>
        <n x="23"/>
      </t>
    </mdx>
    <mdx n="0" f="v">
      <t c="8">
        <n x="1" s="1"/>
        <n x="2" s="1"/>
        <n x="148" s="1"/>
        <n x="3" s="1"/>
        <n x="4" s="1"/>
        <n x="5"/>
        <n x="75"/>
        <n x="39"/>
      </t>
    </mdx>
    <mdx n="0" f="v">
      <t c="8">
        <n x="1" s="1"/>
        <n x="2" s="1"/>
        <n x="148" s="1"/>
        <n x="3" s="1"/>
        <n x="4" s="1"/>
        <n x="5"/>
        <n x="75"/>
        <n x="55"/>
      </t>
    </mdx>
    <mdx n="0" f="v">
      <t c="8">
        <n x="1" s="1"/>
        <n x="2" s="1"/>
        <n x="148" s="1"/>
        <n x="3" s="1"/>
        <n x="4" s="1"/>
        <n x="5"/>
        <n x="76"/>
        <n x="10"/>
      </t>
    </mdx>
    <mdx n="0" f="v">
      <t c="8">
        <n x="1" s="1"/>
        <n x="2" s="1"/>
        <n x="148" s="1"/>
        <n x="3" s="1"/>
        <n x="4" s="1"/>
        <n x="5"/>
        <n x="76"/>
        <n x="26"/>
      </t>
    </mdx>
    <mdx n="0" f="v">
      <t c="8">
        <n x="1" s="1"/>
        <n x="2" s="1"/>
        <n x="148" s="1"/>
        <n x="3" s="1"/>
        <n x="4" s="1"/>
        <n x="5"/>
        <n x="76"/>
        <n x="48"/>
      </t>
    </mdx>
    <mdx n="0" f="v">
      <t c="8">
        <n x="1" s="1"/>
        <n x="2" s="1"/>
        <n x="148" s="1"/>
        <n x="3" s="1"/>
        <n x="4" s="1"/>
        <n x="5"/>
        <n x="77"/>
        <n x="13"/>
      </t>
    </mdx>
    <mdx n="0" f="v">
      <t c="8">
        <n x="1" s="1"/>
        <n x="2" s="1"/>
        <n x="148" s="1"/>
        <n x="3" s="1"/>
        <n x="4" s="1"/>
        <n x="5"/>
        <n x="77"/>
        <n x="37"/>
      </t>
    </mdx>
    <mdx n="0" f="v">
      <t c="8">
        <n x="1" s="1"/>
        <n x="2" s="1"/>
        <n x="148" s="1"/>
        <n x="3" s="1"/>
        <n x="4" s="1"/>
        <n x="5"/>
        <n x="77"/>
        <n x="64"/>
      </t>
    </mdx>
    <mdx n="0" f="v">
      <t c="8">
        <n x="1" s="1"/>
        <n x="2" s="1"/>
        <n x="148" s="1"/>
        <n x="3" s="1"/>
        <n x="4" s="1"/>
        <n x="5"/>
        <n x="78"/>
        <n x="30"/>
      </t>
    </mdx>
    <mdx n="0" f="v">
      <t c="8">
        <n x="1" s="1"/>
        <n x="2" s="1"/>
        <n x="148" s="1"/>
        <n x="3" s="1"/>
        <n x="4" s="1"/>
        <n x="5"/>
        <n x="78"/>
        <n x="55"/>
      </t>
    </mdx>
    <mdx n="0" f="v">
      <t c="8">
        <n x="1" s="1"/>
        <n x="2" s="1"/>
        <n x="148" s="1"/>
        <n x="3" s="1"/>
        <n x="4" s="1"/>
        <n x="5"/>
        <n x="79"/>
        <n x="38"/>
      </t>
    </mdx>
    <mdx n="0" f="v">
      <t c="8">
        <n x="1" s="1"/>
        <n x="2" s="1"/>
        <n x="148" s="1"/>
        <n x="3" s="1"/>
        <n x="4" s="1"/>
        <n x="5"/>
        <n x="80"/>
        <n x="28"/>
      </t>
    </mdx>
    <mdx n="0" f="v">
      <t c="8">
        <n x="1" s="1"/>
        <n x="2" s="1"/>
        <n x="148" s="1"/>
        <n x="3" s="1"/>
        <n x="4" s="1"/>
        <n x="5"/>
        <n x="81"/>
        <n x="55"/>
      </t>
    </mdx>
    <mdx n="0" f="v">
      <t c="8">
        <n x="1" s="1"/>
        <n x="2" s="1"/>
        <n x="148" s="1"/>
        <n x="3" s="1"/>
        <n x="4" s="1"/>
        <n x="5"/>
        <n x="83"/>
        <n x="17"/>
      </t>
    </mdx>
    <mdx n="0" f="v">
      <t c="8">
        <n x="1" s="1"/>
        <n x="2" s="1"/>
        <n x="148" s="1"/>
        <n x="3" s="1"/>
        <n x="4" s="1"/>
        <n x="5"/>
        <n x="84"/>
        <n x="37"/>
      </t>
    </mdx>
    <mdx n="0" f="v">
      <t c="8">
        <n x="1" s="1"/>
        <n x="2" s="1"/>
        <n x="148" s="1"/>
        <n x="3" s="1"/>
        <n x="4" s="1"/>
        <n x="5"/>
        <n x="86"/>
        <n x="6"/>
      </t>
    </mdx>
    <mdx n="0" f="v">
      <t c="8">
        <n x="1" s="1"/>
        <n x="2" s="1"/>
        <n x="148" s="1"/>
        <n x="3" s="1"/>
        <n x="4" s="1"/>
        <n x="5"/>
        <n x="89"/>
        <n x="19"/>
      </t>
    </mdx>
    <mdx n="0" f="v">
      <t c="8">
        <n x="1" s="1"/>
        <n x="2" s="1"/>
        <n x="148" s="1"/>
        <n x="3" s="1"/>
        <n x="4" s="1"/>
        <n x="5"/>
        <n x="91"/>
        <n x="25"/>
      </t>
    </mdx>
    <mdx n="0" f="v">
      <t c="8">
        <n x="1" s="1"/>
        <n x="2" s="1"/>
        <n x="148" s="1"/>
        <n x="3" s="1"/>
        <n x="4" s="1"/>
        <n x="5"/>
        <n x="93"/>
        <n x="31"/>
      </t>
    </mdx>
    <mdx n="0" f="v">
      <t c="8">
        <n x="1" s="1"/>
        <n x="2" s="1"/>
        <n x="148" s="1"/>
        <n x="3" s="1"/>
        <n x="4" s="1"/>
        <n x="5"/>
        <n x="95"/>
        <n x="61"/>
      </t>
    </mdx>
    <mdx n="0" f="v">
      <t c="8">
        <n x="1" s="1"/>
        <n x="2" s="1"/>
        <n x="148" s="1"/>
        <n x="3" s="1"/>
        <n x="4" s="1"/>
        <n x="5"/>
        <n x="98"/>
        <n x="49"/>
      </t>
    </mdx>
    <mdx n="0" f="v">
      <t c="8">
        <n x="1" s="1"/>
        <n x="2" s="1"/>
        <n x="148" s="1"/>
        <n x="3" s="1"/>
        <n x="4" s="1"/>
        <n x="5"/>
        <n x="101"/>
        <n x="35"/>
      </t>
    </mdx>
    <mdx n="0" f="v">
      <t c="8">
        <n x="1" s="1"/>
        <n x="2" s="1"/>
        <n x="148" s="1"/>
        <n x="3" s="1"/>
        <n x="4" s="1"/>
        <n x="5"/>
        <n x="104"/>
        <n x="24"/>
      </t>
    </mdx>
    <mdx n="0" f="v">
      <t c="8">
        <n x="1" s="1"/>
        <n x="2" s="1"/>
        <n x="148" s="1"/>
        <n x="3" s="1"/>
        <n x="4" s="1"/>
        <n x="5"/>
        <n x="107"/>
        <n x="37"/>
      </t>
    </mdx>
    <mdx n="0" f="v">
      <t c="8">
        <n x="1" s="1"/>
        <n x="2" s="1"/>
        <n x="148" s="1"/>
        <n x="3" s="1"/>
        <n x="4" s="1"/>
        <n x="5"/>
        <n x="127"/>
        <n x="13"/>
      </t>
    </mdx>
    <mdx n="0" f="v">
      <t c="8">
        <n x="1" s="1"/>
        <n x="2" s="1"/>
        <n x="148" s="1"/>
        <n x="3" s="1"/>
        <n x="4" s="1"/>
        <n x="5"/>
        <n x="69"/>
        <n x="49"/>
      </t>
    </mdx>
    <mdx n="0" f="v">
      <t c="8">
        <n x="1" s="1"/>
        <n x="2" s="1"/>
        <n x="148" s="1"/>
        <n x="3" s="1"/>
        <n x="4" s="1"/>
        <n x="5"/>
        <n x="76"/>
        <n x="57"/>
      </t>
    </mdx>
    <mdx n="0" f="v">
      <t c="8">
        <n x="1" s="1"/>
        <n x="2" s="1"/>
        <n x="148" s="1"/>
        <n x="3" s="1"/>
        <n x="4" s="1"/>
        <n x="5"/>
        <n x="66"/>
        <n x="7"/>
      </t>
    </mdx>
    <mdx n="0" f="v">
      <t c="8">
        <n x="1" s="1"/>
        <n x="2" s="1"/>
        <n x="148" s="1"/>
        <n x="3" s="1"/>
        <n x="4" s="1"/>
        <n x="5"/>
        <n x="66"/>
        <n x="55"/>
      </t>
    </mdx>
    <mdx n="0" f="v">
      <t c="8">
        <n x="1" s="1"/>
        <n x="2" s="1"/>
        <n x="148" s="1"/>
        <n x="3" s="1"/>
        <n x="4" s="1"/>
        <n x="5"/>
        <n x="68"/>
        <n x="42"/>
      </t>
    </mdx>
    <mdx n="0" f="v">
      <t c="8">
        <n x="1" s="1"/>
        <n x="2" s="1"/>
        <n x="148" s="1"/>
        <n x="3" s="1"/>
        <n x="4" s="1"/>
        <n x="5"/>
        <n x="68"/>
        <n x="58"/>
      </t>
    </mdx>
    <mdx n="0" f="v">
      <t c="8">
        <n x="1" s="1"/>
        <n x="2" s="1"/>
        <n x="148" s="1"/>
        <n x="3" s="1"/>
        <n x="4" s="1"/>
        <n x="5"/>
        <n x="69"/>
        <n x="13"/>
      </t>
    </mdx>
    <mdx n="0" f="v">
      <t c="8">
        <n x="1" s="1"/>
        <n x="2" s="1"/>
        <n x="148" s="1"/>
        <n x="3" s="1"/>
        <n x="4" s="1"/>
        <n x="5"/>
        <n x="69"/>
        <n x="29"/>
      </t>
    </mdx>
    <mdx n="0" f="v">
      <t c="8">
        <n x="1" s="1"/>
        <n x="2" s="1"/>
        <n x="148" s="1"/>
        <n x="3" s="1"/>
        <n x="4" s="1"/>
        <n x="5"/>
        <n x="69"/>
        <n x="45"/>
      </t>
    </mdx>
    <mdx n="0" f="v">
      <t c="8">
        <n x="1" s="1"/>
        <n x="2" s="1"/>
        <n x="148" s="1"/>
        <n x="3" s="1"/>
        <n x="4" s="1"/>
        <n x="5"/>
        <n x="69"/>
        <n x="61"/>
      </t>
    </mdx>
    <mdx n="0" f="v">
      <t c="8">
        <n x="1" s="1"/>
        <n x="2" s="1"/>
        <n x="148" s="1"/>
        <n x="3" s="1"/>
        <n x="4" s="1"/>
        <n x="5"/>
        <n x="70"/>
        <n x="16"/>
      </t>
    </mdx>
    <mdx n="0" f="v">
      <t c="8">
        <n x="1" s="1"/>
        <n x="2" s="1"/>
        <n x="148" s="1"/>
        <n x="3" s="1"/>
        <n x="4" s="1"/>
        <n x="5"/>
        <n x="70"/>
        <n x="32"/>
      </t>
    </mdx>
    <mdx n="0" f="v">
      <t c="8">
        <n x="1" s="1"/>
        <n x="2" s="1"/>
        <n x="148" s="1"/>
        <n x="3" s="1"/>
        <n x="4" s="1"/>
        <n x="5"/>
        <n x="70"/>
        <n x="48"/>
      </t>
    </mdx>
    <mdx n="0" f="v">
      <t c="8">
        <n x="1" s="1"/>
        <n x="2" s="1"/>
        <n x="148" s="1"/>
        <n x="3" s="1"/>
        <n x="4" s="1"/>
        <n x="5"/>
        <n x="70"/>
        <n x="64"/>
      </t>
    </mdx>
    <mdx n="0" f="v">
      <t c="8">
        <n x="1" s="1"/>
        <n x="2" s="1"/>
        <n x="148" s="1"/>
        <n x="3" s="1"/>
        <n x="4" s="1"/>
        <n x="5"/>
        <n x="71"/>
        <n x="12"/>
      </t>
    </mdx>
    <mdx n="0" f="v">
      <t c="8">
        <n x="1" s="1"/>
        <n x="2" s="1"/>
        <n x="148" s="1"/>
        <n x="3" s="1"/>
        <n x="4" s="1"/>
        <n x="5"/>
        <n x="71"/>
        <n x="28"/>
      </t>
    </mdx>
    <mdx n="0" f="v">
      <t c="8">
        <n x="1" s="1"/>
        <n x="2" s="1"/>
        <n x="148" s="1"/>
        <n x="3" s="1"/>
        <n x="4" s="1"/>
        <n x="5"/>
        <n x="71"/>
        <n x="44"/>
      </t>
    </mdx>
    <mdx n="0" f="v">
      <t c="8">
        <n x="1" s="1"/>
        <n x="2" s="1"/>
        <n x="148" s="1"/>
        <n x="3" s="1"/>
        <n x="4" s="1"/>
        <n x="5"/>
        <n x="71"/>
        <n x="60"/>
      </t>
    </mdx>
    <mdx n="0" f="v">
      <t c="8">
        <n x="1" s="1"/>
        <n x="2" s="1"/>
        <n x="148" s="1"/>
        <n x="3" s="1"/>
        <n x="4" s="1"/>
        <n x="5"/>
        <n x="72"/>
        <n x="15"/>
      </t>
    </mdx>
    <mdx n="0" f="v">
      <t c="8">
        <n x="1" s="1"/>
        <n x="2" s="1"/>
        <n x="148" s="1"/>
        <n x="3" s="1"/>
        <n x="4" s="1"/>
        <n x="5"/>
        <n x="72"/>
        <n x="31"/>
      </t>
    </mdx>
    <mdx n="0" f="v">
      <t c="8">
        <n x="1" s="1"/>
        <n x="2" s="1"/>
        <n x="148" s="1"/>
        <n x="3" s="1"/>
        <n x="4" s="1"/>
        <n x="5"/>
        <n x="72"/>
        <n x="47"/>
      </t>
    </mdx>
    <mdx n="0" f="v">
      <t c="8">
        <n x="1" s="1"/>
        <n x="2" s="1"/>
        <n x="148" s="1"/>
        <n x="3" s="1"/>
        <n x="4" s="1"/>
        <n x="5"/>
        <n x="72"/>
        <n x="63"/>
      </t>
    </mdx>
    <mdx n="0" f="v">
      <t c="8">
        <n x="1" s="1"/>
        <n x="2" s="1"/>
        <n x="148" s="1"/>
        <n x="3" s="1"/>
        <n x="4" s="1"/>
        <n x="5"/>
        <n x="73"/>
        <n x="18"/>
      </t>
    </mdx>
    <mdx n="0" f="v">
      <t c="8">
        <n x="1" s="1"/>
        <n x="2" s="1"/>
        <n x="148" s="1"/>
        <n x="3" s="1"/>
        <n x="4" s="1"/>
        <n x="5"/>
        <n x="73"/>
        <n x="34"/>
      </t>
    </mdx>
    <mdx n="0" f="v">
      <t c="8">
        <n x="1" s="1"/>
        <n x="2" s="1"/>
        <n x="148" s="1"/>
        <n x="3" s="1"/>
        <n x="4" s="1"/>
        <n x="5"/>
        <n x="73"/>
        <n x="50"/>
      </t>
    </mdx>
    <mdx n="0" f="v">
      <t c="8">
        <n x="1" s="1"/>
        <n x="2" s="1"/>
        <n x="148" s="1"/>
        <n x="3" s="1"/>
        <n x="4" s="1"/>
        <n x="5"/>
        <n x="74"/>
        <n x="21"/>
      </t>
    </mdx>
    <mdx n="0" f="v">
      <t c="8">
        <n x="1" s="1"/>
        <n x="2" s="1"/>
        <n x="148" s="1"/>
        <n x="3" s="1"/>
        <n x="4" s="1"/>
        <n x="5"/>
        <n x="74"/>
        <n x="37"/>
      </t>
    </mdx>
    <mdx n="0" f="v">
      <t c="8">
        <n x="1" s="1"/>
        <n x="2" s="1"/>
        <n x="148" s="1"/>
        <n x="3" s="1"/>
        <n x="4" s="1"/>
        <n x="5"/>
        <n x="74"/>
        <n x="53"/>
      </t>
    </mdx>
    <mdx n="0" f="v">
      <t c="8">
        <n x="1" s="1"/>
        <n x="2" s="1"/>
        <n x="148" s="1"/>
        <n x="3" s="1"/>
        <n x="4" s="1"/>
        <n x="5"/>
        <n x="75"/>
        <n x="8"/>
      </t>
    </mdx>
    <mdx n="0" f="v">
      <t c="8">
        <n x="1" s="1"/>
        <n x="2" s="1"/>
        <n x="148" s="1"/>
        <n x="3" s="1"/>
        <n x="4" s="1"/>
        <n x="5"/>
        <n x="75"/>
        <n x="24"/>
      </t>
    </mdx>
    <mdx n="0" f="v">
      <t c="8">
        <n x="1" s="1"/>
        <n x="2" s="1"/>
        <n x="148" s="1"/>
        <n x="3" s="1"/>
        <n x="4" s="1"/>
        <n x="5"/>
        <n x="75"/>
        <n x="40"/>
      </t>
    </mdx>
    <mdx n="0" f="v">
      <t c="8">
        <n x="1" s="1"/>
        <n x="2" s="1"/>
        <n x="148" s="1"/>
        <n x="3" s="1"/>
        <n x="4" s="1"/>
        <n x="5"/>
        <n x="75"/>
        <n x="56"/>
      </t>
    </mdx>
    <mdx n="0" f="v">
      <t c="8">
        <n x="1" s="1"/>
        <n x="2" s="1"/>
        <n x="148" s="1"/>
        <n x="3" s="1"/>
        <n x="4" s="1"/>
        <n x="5"/>
        <n x="76"/>
        <n x="11"/>
      </t>
    </mdx>
    <mdx n="0" f="v">
      <t c="8">
        <n x="1" s="1"/>
        <n x="2" s="1"/>
        <n x="148" s="1"/>
        <n x="3" s="1"/>
        <n x="4" s="1"/>
        <n x="5"/>
        <n x="76"/>
        <n x="27"/>
      </t>
    </mdx>
    <mdx n="0" f="v">
      <t c="8">
        <n x="1" s="1"/>
        <n x="2" s="1"/>
        <n x="148" s="1"/>
        <n x="3" s="1"/>
        <n x="4" s="1"/>
        <n x="5"/>
        <n x="76"/>
        <n x="49"/>
      </t>
    </mdx>
    <mdx n="0" f="v">
      <t c="8">
        <n x="1" s="1"/>
        <n x="2" s="1"/>
        <n x="148" s="1"/>
        <n x="3" s="1"/>
        <n x="4" s="1"/>
        <n x="5"/>
        <n x="77"/>
        <n x="15"/>
      </t>
    </mdx>
    <mdx n="0" f="v">
      <t c="8">
        <n x="1" s="1"/>
        <n x="2" s="1"/>
        <n x="148" s="1"/>
        <n x="3" s="1"/>
        <n x="4" s="1"/>
        <n x="5"/>
        <n x="77"/>
        <n x="42"/>
      </t>
    </mdx>
    <mdx n="0" f="v">
      <t c="8">
        <n x="1" s="1"/>
        <n x="2" s="1"/>
        <n x="148" s="1"/>
        <n x="3" s="1"/>
        <n x="4" s="1"/>
        <n x="5"/>
        <n x="78"/>
        <n x="31"/>
      </t>
    </mdx>
    <mdx n="0" f="v">
      <t c="8">
        <n x="1" s="1"/>
        <n x="2" s="1"/>
        <n x="148" s="1"/>
        <n x="3" s="1"/>
        <n x="4" s="1"/>
        <n x="5"/>
        <n x="78"/>
        <n x="62"/>
      </t>
    </mdx>
    <mdx n="0" f="v">
      <t c="8">
        <n x="1" s="1"/>
        <n x="2" s="1"/>
        <n x="148" s="1"/>
        <n x="3" s="1"/>
        <n x="4" s="1"/>
        <n x="5"/>
        <n x="79"/>
        <n x="41"/>
      </t>
    </mdx>
    <mdx n="0" f="v">
      <t c="8">
        <n x="1" s="1"/>
        <n x="2" s="1"/>
        <n x="148" s="1"/>
        <n x="3" s="1"/>
        <n x="4" s="1"/>
        <n x="5"/>
        <n x="80"/>
        <n x="36"/>
      </t>
    </mdx>
    <mdx n="0" f="v">
      <t c="8">
        <n x="1" s="1"/>
        <n x="2" s="1"/>
        <n x="148" s="1"/>
        <n x="3" s="1"/>
        <n x="4" s="1"/>
        <n x="5"/>
        <n x="81"/>
        <n x="59"/>
      </t>
    </mdx>
    <mdx n="0" f="v">
      <t c="8">
        <n x="1" s="1"/>
        <n x="2" s="1"/>
        <n x="148" s="1"/>
        <n x="3" s="1"/>
        <n x="4" s="1"/>
        <n x="5"/>
        <n x="83"/>
        <n x="18"/>
      </t>
    </mdx>
    <mdx n="0" f="v">
      <t c="8">
        <n x="1" s="1"/>
        <n x="2" s="1"/>
        <n x="148" s="1"/>
        <n x="3" s="1"/>
        <n x="4" s="1"/>
        <n x="5"/>
        <n x="84"/>
        <n x="48"/>
      </t>
    </mdx>
    <mdx n="0" f="v">
      <t c="8">
        <n x="1" s="1"/>
        <n x="2" s="1"/>
        <n x="148" s="1"/>
        <n x="3" s="1"/>
        <n x="4" s="1"/>
        <n x="5"/>
        <n x="86"/>
        <n x="10"/>
      </t>
    </mdx>
    <mdx n="0" f="v">
      <t c="8">
        <n x="1" s="1"/>
        <n x="2" s="1"/>
        <n x="148" s="1"/>
        <n x="3" s="1"/>
        <n x="4" s="1"/>
        <n x="5"/>
        <n x="67"/>
        <n x="18"/>
      </t>
    </mdx>
    <mdx n="0" f="v">
      <t c="8">
        <n x="1" s="1"/>
        <n x="2" s="1"/>
        <n x="148" s="1"/>
        <n x="3" s="1"/>
        <n x="4" s="1"/>
        <n x="5"/>
        <n x="89"/>
        <n x="34"/>
      </t>
    </mdx>
    <mdx n="0" f="v">
      <t c="8">
        <n x="1" s="1"/>
        <n x="2" s="1"/>
        <n x="148" s="1"/>
        <n x="3" s="1"/>
        <n x="4" s="1"/>
        <n x="5"/>
        <n x="91"/>
        <n x="40"/>
      </t>
    </mdx>
    <mdx n="0" f="v">
      <t c="8">
        <n x="1" s="1"/>
        <n x="2" s="1"/>
        <n x="148" s="1"/>
        <n x="3" s="1"/>
        <n x="4" s="1"/>
        <n x="5"/>
        <n x="93"/>
        <n x="46"/>
      </t>
    </mdx>
    <mdx n="0" f="v">
      <t c="8">
        <n x="1" s="1"/>
        <n x="2" s="1"/>
        <n x="148" s="1"/>
        <n x="3" s="1"/>
        <n x="4" s="1"/>
        <n x="5"/>
        <n x="96"/>
        <n x="19"/>
      </t>
    </mdx>
    <mdx n="0" f="v">
      <t c="8">
        <n x="1" s="1"/>
        <n x="2" s="1"/>
        <n x="148" s="1"/>
        <n x="3" s="1"/>
        <n x="4" s="1"/>
        <n x="5"/>
        <n x="99"/>
        <n x="8"/>
      </t>
    </mdx>
    <mdx n="0" f="v">
      <t c="8">
        <n x="1" s="1"/>
        <n x="2" s="1"/>
        <n x="148" s="1"/>
        <n x="3" s="1"/>
        <n x="4" s="1"/>
        <n x="5"/>
        <n x="101"/>
        <n x="57"/>
      </t>
    </mdx>
    <mdx n="0" f="v">
      <t c="8">
        <n x="1" s="1"/>
        <n x="2" s="1"/>
        <n x="148" s="1"/>
        <n x="3" s="1"/>
        <n x="4" s="1"/>
        <n x="5"/>
        <n x="104"/>
        <n x="43"/>
      </t>
    </mdx>
    <mdx n="0" f="v">
      <t c="8">
        <n x="1" s="1"/>
        <n x="2" s="1"/>
        <n x="148" s="1"/>
        <n x="3" s="1"/>
        <n x="4" s="1"/>
        <n x="5"/>
        <n x="77"/>
        <n x="47"/>
      </t>
    </mdx>
    <mdx n="0" f="v">
      <t c="8">
        <n x="1" s="1"/>
        <n x="2" s="1"/>
        <n x="148" s="1"/>
        <n x="3" s="1"/>
        <n x="4" s="1"/>
        <n x="5"/>
        <n x="66"/>
        <n x="23"/>
      </t>
    </mdx>
    <mdx n="0" f="v">
      <t c="8">
        <n x="1" s="1"/>
        <n x="2" s="1"/>
        <n x="148" s="1"/>
        <n x="3" s="1"/>
        <n x="4" s="1"/>
        <n x="5"/>
        <n x="68"/>
        <n x="26"/>
      </t>
    </mdx>
    <mdx n="0" f="v">
      <t c="8">
        <n x="1" s="1"/>
        <n x="2" s="1"/>
        <n x="148" s="1"/>
        <n x="3" s="1"/>
        <n x="4" s="1"/>
        <n x="5"/>
        <n x="66"/>
        <n x="56"/>
      </t>
    </mdx>
    <mdx n="0" f="v">
      <t c="8">
        <n x="1" s="1"/>
        <n x="2" s="1"/>
        <n x="148" s="1"/>
        <n x="3" s="1"/>
        <n x="4" s="1"/>
        <n x="5"/>
        <n x="68"/>
        <n x="27"/>
      </t>
    </mdx>
    <mdx n="0" f="v">
      <t c="8">
        <n x="1" s="1"/>
        <n x="2" s="1"/>
        <n x="148" s="1"/>
        <n x="3" s="1"/>
        <n x="4" s="1"/>
        <n x="5"/>
        <n x="68"/>
        <n x="59"/>
      </t>
    </mdx>
    <mdx n="0" f="v">
      <t c="8">
        <n x="1" s="1"/>
        <n x="2" s="1"/>
        <n x="148" s="1"/>
        <n x="3" s="1"/>
        <n x="4" s="1"/>
        <n x="5"/>
        <n x="69"/>
        <n x="14"/>
      </t>
    </mdx>
    <mdx n="0" f="v">
      <t c="8">
        <n x="1" s="1"/>
        <n x="2" s="1"/>
        <n x="148" s="1"/>
        <n x="3" s="1"/>
        <n x="4" s="1"/>
        <n x="5"/>
        <n x="69"/>
        <n x="30"/>
      </t>
    </mdx>
    <mdx n="0" f="v">
      <t c="8">
        <n x="1" s="1"/>
        <n x="2" s="1"/>
        <n x="148" s="1"/>
        <n x="3" s="1"/>
        <n x="4" s="1"/>
        <n x="5"/>
        <n x="69"/>
        <n x="46"/>
      </t>
    </mdx>
    <mdx n="0" f="v">
      <t c="8">
        <n x="1" s="1"/>
        <n x="2" s="1"/>
        <n x="148" s="1"/>
        <n x="3" s="1"/>
        <n x="4" s="1"/>
        <n x="5"/>
        <n x="69"/>
        <n x="62"/>
      </t>
    </mdx>
    <mdx n="0" f="v">
      <t c="8">
        <n x="1" s="1"/>
        <n x="2" s="1"/>
        <n x="148" s="1"/>
        <n x="3" s="1"/>
        <n x="4" s="1"/>
        <n x="5"/>
        <n x="70"/>
        <n x="17"/>
      </t>
    </mdx>
    <mdx n="0" f="v">
      <t c="8">
        <n x="1" s="1"/>
        <n x="2" s="1"/>
        <n x="148" s="1"/>
        <n x="3" s="1"/>
        <n x="4" s="1"/>
        <n x="5"/>
        <n x="70"/>
        <n x="33"/>
      </t>
    </mdx>
    <mdx n="0" f="v">
      <t c="8">
        <n x="1" s="1"/>
        <n x="2" s="1"/>
        <n x="148" s="1"/>
        <n x="3" s="1"/>
        <n x="4" s="1"/>
        <n x="5"/>
        <n x="70"/>
        <n x="49"/>
      </t>
    </mdx>
    <mdx n="0" f="v">
      <t c="8">
        <n x="1" s="1"/>
        <n x="2" s="1"/>
        <n x="148" s="1"/>
        <n x="3" s="1"/>
        <n x="4" s="1"/>
        <n x="5"/>
        <n x="71"/>
        <n x="13"/>
      </t>
    </mdx>
    <mdx n="0" f="v">
      <t c="8">
        <n x="1" s="1"/>
        <n x="2" s="1"/>
        <n x="148" s="1"/>
        <n x="3" s="1"/>
        <n x="4" s="1"/>
        <n x="5"/>
        <n x="71"/>
        <n x="29"/>
      </t>
    </mdx>
    <mdx n="0" f="v">
      <t c="8">
        <n x="1" s="1"/>
        <n x="2" s="1"/>
        <n x="148" s="1"/>
        <n x="3" s="1"/>
        <n x="4" s="1"/>
        <n x="5"/>
        <n x="71"/>
        <n x="45"/>
      </t>
    </mdx>
    <mdx n="0" f="v">
      <t c="8">
        <n x="1" s="1"/>
        <n x="2" s="1"/>
        <n x="148" s="1"/>
        <n x="3" s="1"/>
        <n x="4" s="1"/>
        <n x="5"/>
        <n x="71"/>
        <n x="61"/>
      </t>
    </mdx>
    <mdx n="0" f="v">
      <t c="8">
        <n x="1" s="1"/>
        <n x="2" s="1"/>
        <n x="148" s="1"/>
        <n x="3" s="1"/>
        <n x="4" s="1"/>
        <n x="5"/>
        <n x="72"/>
        <n x="16"/>
      </t>
    </mdx>
    <mdx n="0" f="v">
      <t c="8">
        <n x="1" s="1"/>
        <n x="2" s="1"/>
        <n x="148" s="1"/>
        <n x="3" s="1"/>
        <n x="4" s="1"/>
        <n x="5"/>
        <n x="72"/>
        <n x="32"/>
      </t>
    </mdx>
    <mdx n="0" f="v">
      <t c="8">
        <n x="1" s="1"/>
        <n x="2" s="1"/>
        <n x="148" s="1"/>
        <n x="3" s="1"/>
        <n x="4" s="1"/>
        <n x="5"/>
        <n x="72"/>
        <n x="48"/>
      </t>
    </mdx>
    <mdx n="0" f="v">
      <t c="8">
        <n x="1" s="1"/>
        <n x="2" s="1"/>
        <n x="148" s="1"/>
        <n x="3" s="1"/>
        <n x="4" s="1"/>
        <n x="5"/>
        <n x="72"/>
        <n x="64"/>
      </t>
    </mdx>
    <mdx n="0" f="v">
      <t c="8">
        <n x="1" s="1"/>
        <n x="2" s="1"/>
        <n x="148" s="1"/>
        <n x="3" s="1"/>
        <n x="4" s="1"/>
        <n x="5"/>
        <n x="73"/>
        <n x="19"/>
      </t>
    </mdx>
    <mdx n="0" f="v">
      <t c="8">
        <n x="1" s="1"/>
        <n x="2" s="1"/>
        <n x="148" s="1"/>
        <n x="3" s="1"/>
        <n x="4" s="1"/>
        <n x="5"/>
        <n x="73"/>
        <n x="35"/>
      </t>
    </mdx>
    <mdx n="0" f="v">
      <t c="8">
        <n x="1" s="1"/>
        <n x="2" s="1"/>
        <n x="148" s="1"/>
        <n x="3" s="1"/>
        <n x="4" s="1"/>
        <n x="5"/>
        <n x="73"/>
        <n x="51"/>
      </t>
    </mdx>
    <mdx n="0" f="v">
      <t c="8">
        <n x="1" s="1"/>
        <n x="2" s="1"/>
        <n x="148" s="1"/>
        <n x="3" s="1"/>
        <n x="4" s="1"/>
        <n x="5"/>
        <n x="74"/>
        <n x="6"/>
      </t>
    </mdx>
    <mdx n="0" f="v">
      <t c="8">
        <n x="1" s="1"/>
        <n x="2" s="1"/>
        <n x="148" s="1"/>
        <n x="3" s="1"/>
        <n x="4" s="1"/>
        <n x="5"/>
        <n x="74"/>
        <n x="22"/>
      </t>
    </mdx>
    <mdx n="0" f="v">
      <t c="8">
        <n x="1" s="1"/>
        <n x="2" s="1"/>
        <n x="148" s="1"/>
        <n x="3" s="1"/>
        <n x="4" s="1"/>
        <n x="5"/>
        <n x="74"/>
        <n x="38"/>
      </t>
    </mdx>
    <mdx n="0" f="v">
      <t c="8">
        <n x="1" s="1"/>
        <n x="2" s="1"/>
        <n x="148" s="1"/>
        <n x="3" s="1"/>
        <n x="4" s="1"/>
        <n x="5"/>
        <n x="74"/>
        <n x="54"/>
      </t>
    </mdx>
    <mdx n="0" f="v">
      <t c="8">
        <n x="1" s="1"/>
        <n x="2" s="1"/>
        <n x="148" s="1"/>
        <n x="3" s="1"/>
        <n x="4" s="1"/>
        <n x="5"/>
        <n x="75"/>
        <n x="9"/>
      </t>
    </mdx>
    <mdx n="0" f="v">
      <t c="8">
        <n x="1" s="1"/>
        <n x="2" s="1"/>
        <n x="148" s="1"/>
        <n x="3" s="1"/>
        <n x="4" s="1"/>
        <n x="5"/>
        <n x="75"/>
        <n x="25"/>
      </t>
    </mdx>
    <mdx n="0" f="v">
      <t c="8">
        <n x="1" s="1"/>
        <n x="2" s="1"/>
        <n x="148" s="1"/>
        <n x="3" s="1"/>
        <n x="4" s="1"/>
        <n x="5"/>
        <n x="75"/>
        <n x="41"/>
      </t>
    </mdx>
    <mdx n="0" f="v">
      <t c="8">
        <n x="1" s="1"/>
        <n x="2" s="1"/>
        <n x="148" s="1"/>
        <n x="3" s="1"/>
        <n x="4" s="1"/>
        <n x="5"/>
        <n x="75"/>
        <n x="57"/>
      </t>
    </mdx>
    <mdx n="0" f="v">
      <t c="8">
        <n x="1" s="1"/>
        <n x="2" s="1"/>
        <n x="148" s="1"/>
        <n x="3" s="1"/>
        <n x="4" s="1"/>
        <n x="5"/>
        <n x="76"/>
        <n x="12"/>
      </t>
    </mdx>
    <mdx n="0" f="v">
      <t c="8">
        <n x="1" s="1"/>
        <n x="2" s="1"/>
        <n x="148" s="1"/>
        <n x="3" s="1"/>
        <n x="4" s="1"/>
        <n x="5"/>
        <n x="76"/>
        <n x="28"/>
      </t>
    </mdx>
    <mdx n="0" f="v">
      <t c="8">
        <n x="1" s="1"/>
        <n x="2" s="1"/>
        <n x="148" s="1"/>
        <n x="3" s="1"/>
        <n x="4" s="1"/>
        <n x="5"/>
        <n x="76"/>
        <n x="50"/>
      </t>
    </mdx>
    <mdx n="0" f="v">
      <t c="8">
        <n x="1" s="1"/>
        <n x="2" s="1"/>
        <n x="148" s="1"/>
        <n x="3" s="1"/>
        <n x="4" s="1"/>
        <n x="5"/>
        <n x="77"/>
        <n x="16"/>
      </t>
    </mdx>
    <mdx n="0" f="v">
      <t c="8">
        <n x="1" s="1"/>
        <n x="2" s="1"/>
        <n x="148" s="1"/>
        <n x="3" s="1"/>
        <n x="4" s="1"/>
        <n x="5"/>
        <n x="77"/>
        <n x="43"/>
      </t>
    </mdx>
    <mdx n="0" f="v">
      <t c="8">
        <n x="1" s="1"/>
        <n x="2" s="1"/>
        <n x="148" s="1"/>
        <n x="3" s="1"/>
        <n x="4" s="1"/>
        <n x="5"/>
        <n x="78"/>
        <n x="6"/>
      </t>
    </mdx>
    <mdx n="0" f="v">
      <t c="8">
        <n x="1" s="1"/>
        <n x="2" s="1"/>
        <n x="148" s="1"/>
        <n x="3" s="1"/>
        <n x="4" s="1"/>
        <n x="5"/>
        <n x="78"/>
        <n x="32"/>
      </t>
    </mdx>
    <mdx n="0" f="v">
      <t c="8">
        <n x="1" s="1"/>
        <n x="2" s="1"/>
        <n x="148" s="1"/>
        <n x="3" s="1"/>
        <n x="4" s="1"/>
        <n x="5"/>
        <n x="78"/>
        <n x="63"/>
      </t>
    </mdx>
    <mdx n="0" f="v">
      <t c="8">
        <n x="1" s="1"/>
        <n x="2" s="1"/>
        <n x="148" s="1"/>
        <n x="3" s="1"/>
        <n x="4" s="1"/>
        <n x="5"/>
        <n x="79"/>
        <n x="42"/>
      </t>
    </mdx>
    <mdx n="0" f="v">
      <t c="8">
        <n x="1" s="1"/>
        <n x="2" s="1"/>
        <n x="148" s="1"/>
        <n x="3" s="1"/>
        <n x="4" s="1"/>
        <n x="5"/>
        <n x="80"/>
        <n x="40"/>
      </t>
    </mdx>
    <mdx n="0" f="v">
      <t c="8">
        <n x="1" s="1"/>
        <n x="2" s="1"/>
        <n x="148" s="1"/>
        <n x="3" s="1"/>
        <n x="4" s="1"/>
        <n x="5"/>
        <n x="81"/>
        <n x="60"/>
      </t>
    </mdx>
    <mdx n="0" f="v">
      <t c="8">
        <n x="1" s="1"/>
        <n x="2" s="1"/>
        <n x="148" s="1"/>
        <n x="3" s="1"/>
        <n x="4" s="1"/>
        <n x="5"/>
        <n x="83"/>
        <n x="29"/>
      </t>
    </mdx>
    <mdx n="0" f="v">
      <t c="8">
        <n x="1" s="1"/>
        <n x="2" s="1"/>
        <n x="148" s="1"/>
        <n x="3" s="1"/>
        <n x="4" s="1"/>
        <n x="5"/>
        <n x="84"/>
        <n x="52"/>
      </t>
    </mdx>
    <mdx n="0" f="v">
      <t c="8">
        <n x="1" s="1"/>
        <n x="2" s="1"/>
        <n x="148" s="1"/>
        <n x="3" s="1"/>
        <n x="4" s="1"/>
        <n x="5"/>
        <n x="86"/>
        <n x="11"/>
      </t>
    </mdx>
    <mdx n="0" f="v">
      <t c="8">
        <n x="1" s="1"/>
        <n x="2" s="1"/>
        <n x="148" s="1"/>
        <n x="3" s="1"/>
        <n x="4" s="1"/>
        <n x="5"/>
        <n x="67"/>
        <n x="19"/>
      </t>
    </mdx>
    <mdx n="0" f="v">
      <t c="8">
        <n x="1" s="1"/>
        <n x="2" s="1"/>
        <n x="148" s="1"/>
        <n x="3" s="1"/>
        <n x="4" s="1"/>
        <n x="5"/>
        <n x="89"/>
        <n x="35"/>
      </t>
    </mdx>
    <mdx n="0" f="v">
      <t c="8">
        <n x="1" s="1"/>
        <n x="2" s="1"/>
        <n x="148" s="1"/>
        <n x="3" s="1"/>
        <n x="4" s="1"/>
        <n x="5"/>
        <n x="91"/>
        <n x="41"/>
      </t>
    </mdx>
    <mdx n="0" f="v">
      <t c="8">
        <n x="1" s="1"/>
        <n x="2" s="1"/>
        <n x="148" s="1"/>
        <n x="3" s="1"/>
        <n x="4" s="1"/>
        <n x="5"/>
        <n x="93"/>
        <n x="47"/>
      </t>
    </mdx>
    <mdx n="0" f="v">
      <t c="8">
        <n x="1" s="1"/>
        <n x="2" s="1"/>
        <n x="148" s="1"/>
        <n x="3" s="1"/>
        <n x="4" s="1"/>
        <n x="5"/>
        <n x="96"/>
        <n x="20"/>
      </t>
    </mdx>
    <mdx n="0" f="v">
      <t c="8">
        <n x="1" s="1"/>
        <n x="2" s="1"/>
        <n x="148" s="1"/>
        <n x="3" s="1"/>
        <n x="4" s="1"/>
        <n x="5"/>
        <n x="99"/>
        <n x="9"/>
      </t>
    </mdx>
    <mdx n="0" f="v">
      <t c="8">
        <n x="1" s="1"/>
        <n x="2" s="1"/>
        <n x="148" s="1"/>
        <n x="3" s="1"/>
        <n x="4" s="1"/>
        <n x="5"/>
        <n x="101"/>
        <n x="58"/>
      </t>
    </mdx>
    <mdx n="0" f="v">
      <t c="8">
        <n x="1" s="1"/>
        <n x="2" s="1"/>
        <n x="148" s="1"/>
        <n x="3" s="1"/>
        <n x="4" s="1"/>
        <n x="5"/>
        <n x="104"/>
        <n x="44"/>
      </t>
    </mdx>
    <mdx n="0" f="v">
      <t c="8">
        <n x="1" s="1"/>
        <n x="2" s="1"/>
        <n x="148" s="1"/>
        <n x="3" s="1"/>
        <n x="4" s="1"/>
        <n x="5"/>
        <n x="70"/>
        <n x="36"/>
      </t>
    </mdx>
    <mdx n="0" f="v">
      <t c="8">
        <n x="1" s="1"/>
        <n x="2" s="1"/>
        <n x="148" s="1"/>
        <n x="3" s="1"/>
        <n x="4" s="1"/>
        <n x="5"/>
        <n x="78"/>
        <n x="37"/>
      </t>
    </mdx>
    <mdx n="0" f="v">
      <t c="8">
        <n x="1" s="1"/>
        <n x="2" s="1"/>
        <n x="148" s="1"/>
        <n x="3" s="1"/>
        <n x="4" s="1"/>
        <n x="5"/>
        <n x="68"/>
        <n x="10"/>
      </t>
    </mdx>
    <mdx n="0" f="v">
      <t c="8">
        <n x="1" s="1"/>
        <n x="2" s="1"/>
        <n x="148" s="1"/>
        <n x="3" s="1"/>
        <n x="4" s="1"/>
        <n x="5"/>
        <n x="68"/>
        <n x="43"/>
      </t>
    </mdx>
    <mdx n="0" f="v">
      <t c="8">
        <n x="1" s="1"/>
        <n x="2" s="1"/>
        <n x="148" s="1"/>
        <n x="3" s="1"/>
        <n x="4" s="1"/>
        <n x="5"/>
        <n x="68"/>
        <n x="28"/>
      </t>
    </mdx>
    <mdx n="0" f="v">
      <t c="8">
        <n x="1" s="1"/>
        <n x="2" s="1"/>
        <n x="148" s="1"/>
        <n x="3" s="1"/>
        <n x="4" s="1"/>
        <n x="5"/>
        <n x="69"/>
        <n x="47"/>
      </t>
    </mdx>
    <mdx n="0" f="v">
      <t c="8">
        <n x="1" s="1"/>
        <n x="2" s="1"/>
        <n x="148" s="1"/>
        <n x="3" s="1"/>
        <n x="4" s="1"/>
        <n x="5"/>
        <n x="71"/>
        <n x="46"/>
      </t>
    </mdx>
    <mdx n="0" f="v">
      <t c="8">
        <n x="1" s="1"/>
        <n x="2" s="1"/>
        <n x="148" s="1"/>
        <n x="3" s="1"/>
        <n x="4" s="1"/>
        <n x="5"/>
        <n x="72"/>
        <n x="33"/>
      </t>
    </mdx>
    <mdx n="0" f="v">
      <t c="8">
        <n x="1" s="1"/>
        <n x="2" s="1"/>
        <n x="148" s="1"/>
        <n x="3" s="1"/>
        <n x="4" s="1"/>
        <n x="5"/>
        <n x="73"/>
        <n x="20"/>
      </t>
    </mdx>
    <mdx n="0" f="v">
      <t c="8">
        <n x="1" s="1"/>
        <n x="2" s="1"/>
        <n x="148" s="1"/>
        <n x="3" s="1"/>
        <n x="4" s="1"/>
        <n x="5"/>
        <n x="74"/>
        <n x="7"/>
      </t>
    </mdx>
    <mdx n="0" f="v">
      <t c="8">
        <n x="1" s="1"/>
        <n x="2" s="1"/>
        <n x="148" s="1"/>
        <n x="3" s="1"/>
        <n x="4" s="1"/>
        <n x="5"/>
        <n x="74"/>
        <n x="55"/>
      </t>
    </mdx>
    <mdx n="0" f="v">
      <t c="8">
        <n x="1" s="1"/>
        <n x="2" s="1"/>
        <n x="148" s="1"/>
        <n x="3" s="1"/>
        <n x="4" s="1"/>
        <n x="5"/>
        <n x="75"/>
        <n x="26"/>
      </t>
    </mdx>
    <mdx n="0" f="v">
      <t c="8">
        <n x="1" s="1"/>
        <n x="2" s="1"/>
        <n x="148" s="1"/>
        <n x="3" s="1"/>
        <n x="4" s="1"/>
        <n x="5"/>
        <n x="75"/>
        <n x="58"/>
      </t>
    </mdx>
    <mdx n="0" f="v">
      <t c="8">
        <n x="1" s="1"/>
        <n x="2" s="1"/>
        <n x="148" s="1"/>
        <n x="3" s="1"/>
        <n x="4" s="1"/>
        <n x="5"/>
        <n x="76"/>
        <n x="29"/>
      </t>
    </mdx>
    <mdx n="0" f="v">
      <t c="8">
        <n x="1" s="1"/>
        <n x="2" s="1"/>
        <n x="148" s="1"/>
        <n x="3" s="1"/>
        <n x="4" s="1"/>
        <n x="5"/>
        <n x="77"/>
        <n x="18"/>
      </t>
    </mdx>
    <mdx n="0" f="v">
      <t c="8">
        <n x="1" s="1"/>
        <n x="2" s="1"/>
        <n x="148" s="1"/>
        <n x="3" s="1"/>
        <n x="4" s="1"/>
        <n x="5"/>
        <n x="78"/>
        <n x="7"/>
      </t>
    </mdx>
    <mdx n="0" f="v">
      <t c="8">
        <n x="1" s="1"/>
        <n x="2" s="1"/>
        <n x="148" s="1"/>
        <n x="3" s="1"/>
        <n x="4" s="1"/>
        <n x="5"/>
        <n x="78"/>
        <n x="34"/>
      </t>
    </mdx>
    <mdx n="0" f="v">
      <t c="8">
        <n x="1" s="1"/>
        <n x="2" s="1"/>
        <n x="148" s="1"/>
        <n x="3" s="1"/>
        <n x="4" s="1"/>
        <n x="5"/>
        <n x="80"/>
        <n x="41"/>
      </t>
    </mdx>
    <mdx n="0" f="v">
      <t c="8">
        <n x="1" s="1"/>
        <n x="2" s="1"/>
        <n x="148" s="1"/>
        <n x="3" s="1"/>
        <n x="4" s="1"/>
        <n x="5"/>
        <n x="82"/>
        <n x="10"/>
      </t>
    </mdx>
    <mdx n="0" f="v">
      <t c="8">
        <n x="1" s="1"/>
        <n x="2" s="1"/>
        <n x="148" s="1"/>
        <n x="3" s="1"/>
        <n x="4" s="1"/>
        <n x="5"/>
        <n x="83"/>
        <n x="33"/>
      </t>
    </mdx>
    <mdx n="0" f="v">
      <t c="8">
        <n x="1" s="1"/>
        <n x="2" s="1"/>
        <n x="148" s="1"/>
        <n x="3" s="1"/>
        <n x="4" s="1"/>
        <n x="5"/>
        <n x="86"/>
        <n x="26"/>
      </t>
    </mdx>
    <mdx n="0" f="v">
      <t c="8">
        <n x="1" s="1"/>
        <n x="2" s="1"/>
        <n x="148" s="1"/>
        <n x="3" s="1"/>
        <n x="4" s="1"/>
        <n x="5"/>
        <n x="67"/>
        <n x="34"/>
      </t>
    </mdx>
    <mdx n="0" f="v">
      <t c="8">
        <n x="1" s="1"/>
        <n x="2" s="1"/>
        <n x="148" s="1"/>
        <n x="3" s="1"/>
        <n x="4" s="1"/>
        <n x="5"/>
        <n x="89"/>
        <n x="50"/>
      </t>
    </mdx>
    <mdx n="0" f="v">
      <t c="8">
        <n x="1" s="1"/>
        <n x="2" s="1"/>
        <n x="148" s="1"/>
        <n x="3" s="1"/>
        <n x="4" s="1"/>
        <n x="5"/>
        <n x="91"/>
        <n x="56"/>
      </t>
    </mdx>
    <mdx n="0" f="v">
      <t c="8">
        <n x="1" s="1"/>
        <n x="2" s="1"/>
        <n x="148" s="1"/>
        <n x="3" s="1"/>
        <n x="4" s="1"/>
        <n x="5"/>
        <n x="93"/>
        <n x="62"/>
      </t>
    </mdx>
    <mdx n="0" f="v">
      <t c="8">
        <n x="1" s="1"/>
        <n x="2" s="1"/>
        <n x="148" s="1"/>
        <n x="3" s="1"/>
        <n x="4" s="1"/>
        <n x="5"/>
        <n x="96"/>
        <n x="42"/>
      </t>
    </mdx>
    <mdx n="0" f="v">
      <t c="8">
        <n x="1" s="1"/>
        <n x="2" s="1"/>
        <n x="148" s="1"/>
        <n x="3" s="1"/>
        <n x="4" s="1"/>
        <n x="5"/>
        <n x="99"/>
        <n x="28"/>
      </t>
    </mdx>
    <mdx n="0" f="v">
      <t c="8">
        <n x="1" s="1"/>
        <n x="2" s="1"/>
        <n x="148" s="1"/>
        <n x="3" s="1"/>
        <n x="4" s="1"/>
        <n x="5"/>
        <n x="102"/>
        <n x="17"/>
      </t>
    </mdx>
    <mdx n="0" f="v">
      <t c="8">
        <n x="1" s="1"/>
        <n x="2" s="1"/>
        <n x="148" s="1"/>
        <n x="3" s="1"/>
        <n x="4" s="1"/>
        <n x="5"/>
        <n x="76"/>
        <n x="46"/>
      </t>
    </mdx>
    <mdx n="0" f="v">
      <t c="8">
        <n x="1" s="1"/>
        <n x="2" s="1"/>
        <n x="148" s="1"/>
        <n x="3" s="1"/>
        <n x="4" s="1"/>
        <n x="5"/>
        <n x="76"/>
        <n x="62"/>
      </t>
    </mdx>
    <mdx n="0" f="v">
      <t c="8">
        <n x="1" s="1"/>
        <n x="2" s="1"/>
        <n x="148" s="1"/>
        <n x="3" s="1"/>
        <n x="4" s="1"/>
        <n x="5"/>
        <n x="77"/>
        <n x="17"/>
      </t>
    </mdx>
    <mdx n="0" f="v">
      <t c="8">
        <n x="1" s="1"/>
        <n x="2" s="1"/>
        <n x="148" s="1"/>
        <n x="3" s="1"/>
        <n x="4" s="1"/>
        <n x="5"/>
        <n x="77"/>
        <n x="33"/>
      </t>
    </mdx>
    <mdx n="0" f="v">
      <t c="8">
        <n x="1" s="1"/>
        <n x="2" s="1"/>
        <n x="148" s="1"/>
        <n x="3" s="1"/>
        <n x="4" s="1"/>
        <n x="5"/>
        <n x="77"/>
        <n x="49"/>
      </t>
    </mdx>
    <mdx n="0" f="v">
      <t c="8">
        <n x="1" s="1"/>
        <n x="2" s="1"/>
        <n x="148" s="1"/>
        <n x="3" s="1"/>
        <n x="4" s="1"/>
        <n x="5"/>
        <n x="78"/>
        <n x="20"/>
      </t>
    </mdx>
    <mdx n="0" f="v">
      <t c="8">
        <n x="1" s="1"/>
        <n x="2" s="1"/>
        <n x="148" s="1"/>
        <n x="3" s="1"/>
        <n x="4" s="1"/>
        <n x="5"/>
        <n x="78"/>
        <n x="36"/>
      </t>
    </mdx>
    <mdx n="0" f="v">
      <t c="8">
        <n x="1" s="1"/>
        <n x="2" s="1"/>
        <n x="148" s="1"/>
        <n x="3" s="1"/>
        <n x="4" s="1"/>
        <n x="5"/>
        <n x="78"/>
        <n x="52"/>
      </t>
    </mdx>
    <mdx n="0" f="v">
      <t c="8">
        <n x="1" s="1"/>
        <n x="2" s="1"/>
        <n x="148" s="1"/>
        <n x="3" s="1"/>
        <n x="4" s="1"/>
        <n x="5"/>
        <n x="79"/>
        <n x="7"/>
      </t>
    </mdx>
    <mdx n="0" f="v">
      <t c="8">
        <n x="1" s="1"/>
        <n x="2" s="1"/>
        <n x="148" s="1"/>
        <n x="3" s="1"/>
        <n x="4" s="1"/>
        <n x="5"/>
        <n x="79"/>
        <n x="23"/>
      </t>
    </mdx>
    <mdx n="0" f="v">
      <t c="8">
        <n x="1" s="1"/>
        <n x="2" s="1"/>
        <n x="148" s="1"/>
        <n x="3" s="1"/>
        <n x="4" s="1"/>
        <n x="5"/>
        <n x="79"/>
        <n x="39"/>
      </t>
    </mdx>
    <mdx n="0" f="v">
      <t c="8">
        <n x="1" s="1"/>
        <n x="2" s="1"/>
        <n x="148" s="1"/>
        <n x="3" s="1"/>
        <n x="4" s="1"/>
        <n x="5"/>
        <n x="79"/>
        <n x="55"/>
      </t>
    </mdx>
    <mdx n="0" f="v">
      <t c="8">
        <n x="1" s="1"/>
        <n x="2" s="1"/>
        <n x="148" s="1"/>
        <n x="3" s="1"/>
        <n x="4" s="1"/>
        <n x="5"/>
        <n x="80"/>
        <n x="10"/>
      </t>
    </mdx>
    <mdx n="0" f="v">
      <t c="8">
        <n x="1" s="1"/>
        <n x="2" s="1"/>
        <n x="148" s="1"/>
        <n x="3" s="1"/>
        <n x="4" s="1"/>
        <n x="5"/>
        <n x="80"/>
        <n x="26"/>
      </t>
    </mdx>
    <mdx n="0" f="v">
      <t c="8">
        <n x="1" s="1"/>
        <n x="2" s="1"/>
        <n x="148" s="1"/>
        <n x="3" s="1"/>
        <n x="4" s="1"/>
        <n x="5"/>
        <n x="80"/>
        <n x="42"/>
      </t>
    </mdx>
    <mdx n="0" f="v">
      <t c="8">
        <n x="1" s="1"/>
        <n x="2" s="1"/>
        <n x="148" s="1"/>
        <n x="3" s="1"/>
        <n x="4" s="1"/>
        <n x="5"/>
        <n x="80"/>
        <n x="58"/>
      </t>
    </mdx>
    <mdx n="0" f="v">
      <t c="8">
        <n x="1" s="1"/>
        <n x="2" s="1"/>
        <n x="148" s="1"/>
        <n x="3" s="1"/>
        <n x="4" s="1"/>
        <n x="5"/>
        <n x="81"/>
        <n x="13"/>
      </t>
    </mdx>
    <mdx n="0" f="v">
      <t c="8">
        <n x="1" s="1"/>
        <n x="2" s="1"/>
        <n x="148" s="1"/>
        <n x="3" s="1"/>
        <n x="4" s="1"/>
        <n x="5"/>
        <n x="81"/>
        <n x="29"/>
      </t>
    </mdx>
    <mdx n="0" f="v">
      <t c="8">
        <n x="1" s="1"/>
        <n x="2" s="1"/>
        <n x="148" s="1"/>
        <n x="3" s="1"/>
        <n x="4" s="1"/>
        <n x="5"/>
        <n x="81"/>
        <n x="45"/>
      </t>
    </mdx>
    <mdx n="0" f="v">
      <t c="8">
        <n x="1" s="1"/>
        <n x="2" s="1"/>
        <n x="148" s="1"/>
        <n x="3" s="1"/>
        <n x="4" s="1"/>
        <n x="5"/>
        <n x="81"/>
        <n x="61"/>
      </t>
    </mdx>
    <mdx n="0" f="v">
      <t c="8">
        <n x="1" s="1"/>
        <n x="2" s="1"/>
        <n x="148" s="1"/>
        <n x="3" s="1"/>
        <n x="4" s="1"/>
        <n x="5"/>
        <n x="82"/>
        <n x="16"/>
      </t>
    </mdx>
    <mdx n="0" f="v">
      <t c="8">
        <n x="1" s="1"/>
        <n x="2" s="1"/>
        <n x="148" s="1"/>
        <n x="3" s="1"/>
        <n x="4" s="1"/>
        <n x="5"/>
        <n x="82"/>
        <n x="32"/>
      </t>
    </mdx>
    <mdx n="0" f="v">
      <t c="8">
        <n x="1" s="1"/>
        <n x="2" s="1"/>
        <n x="148" s="1"/>
        <n x="3" s="1"/>
        <n x="4" s="1"/>
        <n x="5"/>
        <n x="82"/>
        <n x="48"/>
      </t>
    </mdx>
    <mdx n="0" f="v">
      <t c="8">
        <n x="1" s="1"/>
        <n x="2" s="1"/>
        <n x="148" s="1"/>
        <n x="3" s="1"/>
        <n x="4" s="1"/>
        <n x="5"/>
        <n x="82"/>
        <n x="64"/>
      </t>
    </mdx>
    <mdx n="0" f="v">
      <t c="8">
        <n x="1" s="1"/>
        <n x="2" s="1"/>
        <n x="148" s="1"/>
        <n x="3" s="1"/>
        <n x="4" s="1"/>
        <n x="5"/>
        <n x="83"/>
        <n x="19"/>
      </t>
    </mdx>
    <mdx n="0" f="v">
      <t c="8">
        <n x="1" s="1"/>
        <n x="2" s="1"/>
        <n x="148" s="1"/>
        <n x="3" s="1"/>
        <n x="4" s="1"/>
        <n x="5"/>
        <n x="83"/>
        <n x="35"/>
      </t>
    </mdx>
    <mdx n="0" f="v">
      <t c="8">
        <n x="1" s="1"/>
        <n x="2" s="1"/>
        <n x="148" s="1"/>
        <n x="3" s="1"/>
        <n x="4" s="1"/>
        <n x="5"/>
        <n x="83"/>
        <n x="51"/>
      </t>
    </mdx>
    <mdx n="0" f="v">
      <t c="8">
        <n x="1" s="1"/>
        <n x="2" s="1"/>
        <n x="148" s="1"/>
        <n x="3" s="1"/>
        <n x="4" s="1"/>
        <n x="5"/>
        <n x="84"/>
        <n x="6"/>
      </t>
    </mdx>
    <mdx n="0" f="v">
      <t c="8">
        <n x="1" s="1"/>
        <n x="2" s="1"/>
        <n x="148" s="1"/>
        <n x="3" s="1"/>
        <n x="4" s="1"/>
        <n x="5"/>
        <n x="84"/>
        <n x="22"/>
      </t>
    </mdx>
    <mdx n="0" f="v">
      <t c="8">
        <n x="1" s="1"/>
        <n x="2" s="1"/>
        <n x="148" s="1"/>
        <n x="3" s="1"/>
        <n x="4" s="1"/>
        <n x="5"/>
        <n x="84"/>
        <n x="38"/>
      </t>
    </mdx>
    <mdx n="0" f="v">
      <t c="8">
        <n x="1" s="1"/>
        <n x="2" s="1"/>
        <n x="148" s="1"/>
        <n x="3" s="1"/>
        <n x="4" s="1"/>
        <n x="5"/>
        <n x="84"/>
        <n x="54"/>
      </t>
    </mdx>
    <mdx n="0" f="v">
      <t c="8">
        <n x="1" s="1"/>
        <n x="2" s="1"/>
        <n x="148" s="1"/>
        <n x="3" s="1"/>
        <n x="4" s="1"/>
        <n x="5"/>
        <n x="85"/>
        <n x="9"/>
      </t>
    </mdx>
    <mdx n="0" f="v">
      <t c="8">
        <n x="1" s="1"/>
        <n x="2" s="1"/>
        <n x="148" s="1"/>
        <n x="3" s="1"/>
        <n x="4" s="1"/>
        <n x="5"/>
        <n x="85"/>
        <n x="25"/>
      </t>
    </mdx>
    <mdx n="0" f="v">
      <t c="8">
        <n x="1" s="1"/>
        <n x="2" s="1"/>
        <n x="148" s="1"/>
        <n x="3" s="1"/>
        <n x="4" s="1"/>
        <n x="5"/>
        <n x="85"/>
        <n x="41"/>
      </t>
    </mdx>
    <mdx n="0" f="v">
      <t c="8">
        <n x="1" s="1"/>
        <n x="2" s="1"/>
        <n x="148" s="1"/>
        <n x="3" s="1"/>
        <n x="4" s="1"/>
        <n x="5"/>
        <n x="85"/>
        <n x="57"/>
      </t>
    </mdx>
    <mdx n="0" f="v">
      <t c="8">
        <n x="1" s="1"/>
        <n x="2" s="1"/>
        <n x="148" s="1"/>
        <n x="3" s="1"/>
        <n x="4" s="1"/>
        <n x="5"/>
        <n x="86"/>
        <n x="12"/>
      </t>
    </mdx>
    <mdx n="0" f="v">
      <t c="8">
        <n x="1" s="1"/>
        <n x="2" s="1"/>
        <n x="148" s="1"/>
        <n x="3" s="1"/>
        <n x="4" s="1"/>
        <n x="5"/>
        <n x="86"/>
        <n x="28"/>
      </t>
    </mdx>
    <mdx n="0" f="v">
      <t c="8">
        <n x="1" s="1"/>
        <n x="2" s="1"/>
        <n x="148" s="1"/>
        <n x="3" s="1"/>
        <n x="4" s="1"/>
        <n x="5"/>
        <n x="86"/>
        <n x="44"/>
      </t>
    </mdx>
    <mdx n="0" f="v">
      <t c="8">
        <n x="1" s="1"/>
        <n x="2" s="1"/>
        <n x="148" s="1"/>
        <n x="3" s="1"/>
        <n x="4" s="1"/>
        <n x="5"/>
        <n x="86"/>
        <n x="60"/>
      </t>
    </mdx>
    <mdx n="0" f="v">
      <t c="8">
        <n x="1" s="1"/>
        <n x="2" s="1"/>
        <n x="148" s="1"/>
        <n x="3" s="1"/>
        <n x="4" s="1"/>
        <n x="5"/>
        <n x="67"/>
        <n x="20"/>
      </t>
    </mdx>
    <mdx n="0" f="v">
      <t c="8">
        <n x="1" s="1"/>
        <n x="2" s="1"/>
        <n x="148" s="1"/>
        <n x="3" s="1"/>
        <n x="4" s="1"/>
        <n x="5"/>
        <n x="67"/>
        <n x="36"/>
      </t>
    </mdx>
    <mdx n="0" f="v">
      <t c="8">
        <n x="1" s="1"/>
        <n x="2" s="1"/>
        <n x="148" s="1"/>
        <n x="3" s="1"/>
        <n x="4" s="1"/>
        <n x="5"/>
        <n x="67"/>
        <n x="52"/>
      </t>
    </mdx>
    <mdx n="0" f="v">
      <t c="8">
        <n x="1" s="1"/>
        <n x="2" s="1"/>
        <n x="148" s="1"/>
        <n x="3" s="1"/>
        <n x="4" s="1"/>
        <n x="5"/>
        <n x="88"/>
        <n x="17"/>
      </t>
    </mdx>
    <mdx n="0" f="v">
      <t c="8">
        <n x="1" s="1"/>
        <n x="2" s="1"/>
        <n x="148" s="1"/>
        <n x="3" s="1"/>
        <n x="4" s="1"/>
        <n x="5"/>
        <n x="88"/>
        <n x="33"/>
      </t>
    </mdx>
    <mdx n="0" f="v">
      <t c="8">
        <n x="1" s="1"/>
        <n x="2" s="1"/>
        <n x="148" s="1"/>
        <n x="3" s="1"/>
        <n x="4" s="1"/>
        <n x="5"/>
        <n x="88"/>
        <n x="49"/>
      </t>
    </mdx>
    <mdx n="0" f="v">
      <t c="8">
        <n x="1" s="1"/>
        <n x="2" s="1"/>
        <n x="148" s="1"/>
        <n x="3" s="1"/>
        <n x="4" s="1"/>
        <n x="5"/>
        <n x="89"/>
        <n x="20"/>
      </t>
    </mdx>
    <mdx n="0" f="v">
      <t c="8">
        <n x="1" s="1"/>
        <n x="2" s="1"/>
        <n x="148" s="1"/>
        <n x="3" s="1"/>
        <n x="4" s="1"/>
        <n x="5"/>
        <n x="89"/>
        <n x="36"/>
      </t>
    </mdx>
    <mdx n="0" f="v">
      <t c="8">
        <n x="1" s="1"/>
        <n x="2" s="1"/>
        <n x="148" s="1"/>
        <n x="3" s="1"/>
        <n x="4" s="1"/>
        <n x="5"/>
        <n x="89"/>
        <n x="52"/>
      </t>
    </mdx>
    <mdx n="0" f="v">
      <t c="8">
        <n x="1" s="1"/>
        <n x="2" s="1"/>
        <n x="148" s="1"/>
        <n x="3" s="1"/>
        <n x="4" s="1"/>
        <n x="5"/>
        <n x="90"/>
        <n x="7"/>
      </t>
    </mdx>
    <mdx n="0" f="v">
      <t c="8">
        <n x="1" s="1"/>
        <n x="2" s="1"/>
        <n x="148" s="1"/>
        <n x="3" s="1"/>
        <n x="4" s="1"/>
        <n x="5"/>
        <n x="90"/>
        <n x="23"/>
      </t>
    </mdx>
    <mdx n="0" f="v">
      <t c="8">
        <n x="1" s="1"/>
        <n x="2" s="1"/>
        <n x="148" s="1"/>
        <n x="3" s="1"/>
        <n x="4" s="1"/>
        <n x="5"/>
        <n x="90"/>
        <n x="39"/>
      </t>
    </mdx>
    <mdx n="0" f="v">
      <t c="8">
        <n x="1" s="1"/>
        <n x="2" s="1"/>
        <n x="148" s="1"/>
        <n x="3" s="1"/>
        <n x="4" s="1"/>
        <n x="5"/>
        <n x="90"/>
        <n x="55"/>
      </t>
    </mdx>
    <mdx n="0" f="v">
      <t c="8">
        <n x="1" s="1"/>
        <n x="2" s="1"/>
        <n x="148" s="1"/>
        <n x="3" s="1"/>
        <n x="4" s="1"/>
        <n x="5"/>
        <n x="91"/>
        <n x="10"/>
      </t>
    </mdx>
    <mdx n="0" f="v">
      <t c="8">
        <n x="1" s="1"/>
        <n x="2" s="1"/>
        <n x="148" s="1"/>
        <n x="3" s="1"/>
        <n x="4" s="1"/>
        <n x="5"/>
        <n x="91"/>
        <n x="26"/>
      </t>
    </mdx>
    <mdx n="0" f="v">
      <t c="8">
        <n x="1" s="1"/>
        <n x="2" s="1"/>
        <n x="148" s="1"/>
        <n x="3" s="1"/>
        <n x="4" s="1"/>
        <n x="5"/>
        <n x="91"/>
        <n x="42"/>
      </t>
    </mdx>
    <mdx n="0" f="v">
      <t c="8">
        <n x="1" s="1"/>
        <n x="2" s="1"/>
        <n x="148" s="1"/>
        <n x="3" s="1"/>
        <n x="4" s="1"/>
        <n x="5"/>
        <n x="91"/>
        <n x="58"/>
      </t>
    </mdx>
    <mdx n="0" f="v">
      <t c="8">
        <n x="1" s="1"/>
        <n x="2" s="1"/>
        <n x="148" s="1"/>
        <n x="3" s="1"/>
        <n x="4" s="1"/>
        <n x="5"/>
        <n x="92"/>
        <n x="13"/>
      </t>
    </mdx>
    <mdx n="0" f="v">
      <t c="8">
        <n x="1" s="1"/>
        <n x="2" s="1"/>
        <n x="148" s="1"/>
        <n x="3" s="1"/>
        <n x="4" s="1"/>
        <n x="5"/>
        <n x="92"/>
        <n x="29"/>
      </t>
    </mdx>
    <mdx n="0" f="v">
      <t c="8">
        <n x="1" s="1"/>
        <n x="2" s="1"/>
        <n x="148" s="1"/>
        <n x="3" s="1"/>
        <n x="4" s="1"/>
        <n x="5"/>
        <n x="92"/>
        <n x="45"/>
      </t>
    </mdx>
    <mdx n="0" f="v">
      <t c="8">
        <n x="1" s="1"/>
        <n x="2" s="1"/>
        <n x="148" s="1"/>
        <n x="3" s="1"/>
        <n x="4" s="1"/>
        <n x="5"/>
        <n x="92"/>
        <n x="61"/>
      </t>
    </mdx>
    <mdx n="0" f="v">
      <t c="8">
        <n x="1" s="1"/>
        <n x="2" s="1"/>
        <n x="148" s="1"/>
        <n x="3" s="1"/>
        <n x="4" s="1"/>
        <n x="5"/>
        <n x="93"/>
        <n x="16"/>
      </t>
    </mdx>
    <mdx n="0" f="v">
      <t c="8">
        <n x="1" s="1"/>
        <n x="2" s="1"/>
        <n x="148" s="1"/>
        <n x="3" s="1"/>
        <n x="4" s="1"/>
        <n x="5"/>
        <n x="93"/>
        <n x="32"/>
      </t>
    </mdx>
    <mdx n="0" f="v">
      <t c="8">
        <n x="1" s="1"/>
        <n x="2" s="1"/>
        <n x="148" s="1"/>
        <n x="3" s="1"/>
        <n x="4" s="1"/>
        <n x="5"/>
        <n x="93"/>
        <n x="48"/>
      </t>
    </mdx>
    <mdx n="0" f="v">
      <t c="8">
        <n x="1" s="1"/>
        <n x="2" s="1"/>
        <n x="148" s="1"/>
        <n x="3" s="1"/>
        <n x="4" s="1"/>
        <n x="5"/>
        <n x="93"/>
        <n x="64"/>
      </t>
    </mdx>
    <mdx n="0" f="v">
      <t c="8">
        <n x="1" s="1"/>
        <n x="2" s="1"/>
        <n x="148" s="1"/>
        <n x="3" s="1"/>
        <n x="4" s="1"/>
        <n x="5"/>
        <n x="94"/>
        <n x="21"/>
      </t>
    </mdx>
    <mdx n="0" f="v">
      <t c="8">
        <n x="1" s="1"/>
        <n x="2" s="1"/>
        <n x="148" s="1"/>
        <n x="3" s="1"/>
        <n x="4" s="1"/>
        <n x="5"/>
        <n x="94"/>
        <n x="41"/>
      </t>
    </mdx>
    <mdx n="0" f="v">
      <t c="8">
        <n x="1" s="1"/>
        <n x="2" s="1"/>
        <n x="148" s="1"/>
        <n x="3" s="1"/>
        <n x="4" s="1"/>
        <n x="5"/>
        <n x="94"/>
        <n x="60"/>
      </t>
    </mdx>
    <mdx n="0" f="v">
      <t c="8">
        <n x="1" s="1"/>
        <n x="2" s="1"/>
        <n x="148" s="1"/>
        <n x="3" s="1"/>
        <n x="4" s="1"/>
        <n x="5"/>
        <n x="95"/>
        <n x="20"/>
      </t>
    </mdx>
    <mdx n="0" f="v">
      <t c="8">
        <n x="1" s="1"/>
        <n x="2" s="1"/>
        <n x="148" s="1"/>
        <n x="3" s="1"/>
        <n x="4" s="1"/>
        <n x="5"/>
        <n x="95"/>
        <n x="42"/>
      </t>
    </mdx>
    <mdx n="0" f="v">
      <t c="8">
        <n x="1" s="1"/>
        <n x="2" s="1"/>
        <n x="148" s="1"/>
        <n x="3" s="1"/>
        <n x="4" s="1"/>
        <n x="5"/>
        <n x="95"/>
        <n x="62"/>
      </t>
    </mdx>
    <mdx n="0" f="v">
      <t c="8">
        <n x="1" s="1"/>
        <n x="2" s="1"/>
        <n x="148" s="1"/>
        <n x="3" s="1"/>
        <n x="4" s="1"/>
        <n x="5"/>
        <n x="96"/>
        <n x="23"/>
      </t>
    </mdx>
    <mdx n="0" f="v">
      <t c="8">
        <n x="1" s="1"/>
        <n x="2" s="1"/>
        <n x="148" s="1"/>
        <n x="3" s="1"/>
        <n x="4" s="1"/>
        <n x="5"/>
        <n x="96"/>
        <n x="45"/>
      </t>
    </mdx>
    <mdx n="0" f="v">
      <t c="8">
        <n x="1" s="1"/>
        <n x="2" s="1"/>
        <n x="148" s="1"/>
        <n x="3" s="1"/>
        <n x="4" s="1"/>
        <n x="5"/>
        <n x="97"/>
        <n x="26"/>
      </t>
    </mdx>
    <mdx n="0" f="v">
      <t c="8">
        <n x="1" s="1"/>
        <n x="2" s="1"/>
        <n x="148" s="1"/>
        <n x="3" s="1"/>
        <n x="4" s="1"/>
        <n x="5"/>
        <n x="97"/>
        <n x="48"/>
      </t>
    </mdx>
    <mdx n="0" f="v">
      <t c="8">
        <n x="1" s="1"/>
        <n x="2" s="1"/>
        <n x="148" s="1"/>
        <n x="3" s="1"/>
        <n x="4" s="1"/>
        <n x="5"/>
        <n x="98"/>
        <n x="7"/>
      </t>
    </mdx>
    <mdx n="0" f="v">
      <t c="8">
        <n x="1" s="1"/>
        <n x="2" s="1"/>
        <n x="148" s="1"/>
        <n x="3" s="1"/>
        <n x="4" s="1"/>
        <n x="5"/>
        <n x="98"/>
        <n x="29"/>
      </t>
    </mdx>
    <mdx n="0" f="v">
      <t c="8">
        <n x="1" s="1"/>
        <n x="2" s="1"/>
        <n x="148" s="1"/>
        <n x="3" s="1"/>
        <n x="4" s="1"/>
        <n x="5"/>
        <n x="98"/>
        <n x="51"/>
      </t>
    </mdx>
    <mdx n="0" f="v">
      <t c="8">
        <n x="1" s="1"/>
        <n x="2" s="1"/>
        <n x="148" s="1"/>
        <n x="3" s="1"/>
        <n x="4" s="1"/>
        <n x="5"/>
        <n x="99"/>
        <n x="10"/>
      </t>
    </mdx>
    <mdx n="0" f="v">
      <t c="8">
        <n x="1" s="1"/>
        <n x="2" s="1"/>
        <n x="148" s="1"/>
        <n x="3" s="1"/>
        <n x="4" s="1"/>
        <n x="5"/>
        <n x="99"/>
        <n x="32"/>
      </t>
    </mdx>
    <mdx n="0" f="v">
      <t c="8">
        <n x="1" s="1"/>
        <n x="2" s="1"/>
        <n x="148" s="1"/>
        <n x="3" s="1"/>
        <n x="4" s="1"/>
        <n x="5"/>
        <n x="99"/>
        <n x="54"/>
      </t>
    </mdx>
    <mdx n="0" f="v">
      <t c="8">
        <n x="1" s="1"/>
        <n x="2" s="1"/>
        <n x="148" s="1"/>
        <n x="3" s="1"/>
        <n x="4" s="1"/>
        <n x="5"/>
        <n x="100"/>
        <n x="13"/>
      </t>
    </mdx>
    <mdx n="0" f="v">
      <t c="8">
        <n x="1" s="1"/>
        <n x="2" s="1"/>
        <n x="148" s="1"/>
        <n x="3" s="1"/>
        <n x="4" s="1"/>
        <n x="5"/>
        <n x="100"/>
        <n x="35"/>
      </t>
    </mdx>
    <mdx n="0" f="v">
      <t c="8">
        <n x="1" s="1"/>
        <n x="2" s="1"/>
        <n x="148" s="1"/>
        <n x="3" s="1"/>
        <n x="4" s="1"/>
        <n x="5"/>
        <n x="100"/>
        <n x="57"/>
      </t>
    </mdx>
    <mdx n="0" f="v">
      <t c="8">
        <n x="1" s="1"/>
        <n x="2" s="1"/>
        <n x="148" s="1"/>
        <n x="3" s="1"/>
        <n x="4" s="1"/>
        <n x="5"/>
        <n x="101"/>
        <n x="16"/>
      </t>
    </mdx>
    <mdx n="0" f="v">
      <t c="8">
        <n x="1" s="1"/>
        <n x="2" s="1"/>
        <n x="148" s="1"/>
        <n x="3" s="1"/>
        <n x="4" s="1"/>
        <n x="5"/>
        <n x="101"/>
        <n x="38"/>
      </t>
    </mdx>
    <mdx n="0" f="v">
      <t c="8">
        <n x="1" s="1"/>
        <n x="2" s="1"/>
        <n x="148" s="1"/>
        <n x="3" s="1"/>
        <n x="4" s="1"/>
        <n x="5"/>
        <n x="101"/>
        <n x="60"/>
      </t>
    </mdx>
    <mdx n="0" f="v">
      <t c="8">
        <n x="1" s="1"/>
        <n x="2" s="1"/>
        <n x="148" s="1"/>
        <n x="3" s="1"/>
        <n x="4" s="1"/>
        <n x="5"/>
        <n x="102"/>
        <n x="19"/>
      </t>
    </mdx>
    <mdx n="0" f="v">
      <t c="8">
        <n x="1" s="1"/>
        <n x="2" s="1"/>
        <n x="148" s="1"/>
        <n x="3" s="1"/>
        <n x="4" s="1"/>
        <n x="5"/>
        <n x="102"/>
        <n x="41"/>
      </t>
    </mdx>
    <mdx n="0" f="v">
      <t c="8">
        <n x="1" s="1"/>
        <n x="2" s="1"/>
        <n x="148" s="1"/>
        <n x="3" s="1"/>
        <n x="4" s="1"/>
        <n x="5"/>
        <n x="102"/>
        <n x="63"/>
      </t>
    </mdx>
    <mdx n="0" f="v">
      <t c="8">
        <n x="1" s="1"/>
        <n x="2" s="1"/>
        <n x="148" s="1"/>
        <n x="3" s="1"/>
        <n x="4" s="1"/>
        <n x="5"/>
        <n x="103"/>
        <n x="22"/>
      </t>
    </mdx>
    <mdx n="0" f="v">
      <t c="8">
        <n x="1" s="1"/>
        <n x="2" s="1"/>
        <n x="148" s="1"/>
        <n x="3" s="1"/>
        <n x="4" s="1"/>
        <n x="5"/>
        <n x="103"/>
        <n x="44"/>
      </t>
    </mdx>
    <mdx n="0" f="v">
      <t c="8">
        <n x="1" s="1"/>
        <n x="2" s="1"/>
        <n x="148" s="1"/>
        <n x="3" s="1"/>
        <n x="4" s="1"/>
        <n x="5"/>
        <n x="104"/>
        <n x="25"/>
      </t>
    </mdx>
    <mdx n="0" f="v">
      <t c="8">
        <n x="1" s="1"/>
        <n x="2" s="1"/>
        <n x="148" s="1"/>
        <n x="3" s="1"/>
        <n x="4" s="1"/>
        <n x="5"/>
        <n x="104"/>
        <n x="47"/>
      </t>
    </mdx>
    <mdx n="0" f="v">
      <t c="8">
        <n x="1" s="1"/>
        <n x="2" s="1"/>
        <n x="148" s="1"/>
        <n x="3" s="1"/>
        <n x="4" s="1"/>
        <n x="5"/>
        <n x="105"/>
        <n x="8"/>
      </t>
    </mdx>
    <mdx n="0" f="v">
      <t c="8">
        <n x="1" s="1"/>
        <n x="2" s="1"/>
        <n x="148" s="1"/>
        <n x="3" s="1"/>
        <n x="4" s="1"/>
        <n x="5"/>
        <n x="105"/>
        <n x="28"/>
      </t>
    </mdx>
    <mdx n="0" f="v">
      <t c="8">
        <n x="1" s="1"/>
        <n x="2" s="1"/>
        <n x="148" s="1"/>
        <n x="3" s="1"/>
        <n x="4" s="1"/>
        <n x="5"/>
        <n x="105"/>
        <n x="51"/>
      </t>
    </mdx>
    <mdx n="0" f="v">
      <t c="8">
        <n x="1" s="1"/>
        <n x="2" s="1"/>
        <n x="148" s="1"/>
        <n x="3" s="1"/>
        <n x="4" s="1"/>
        <n x="5"/>
        <n x="106"/>
        <n x="15"/>
      </t>
    </mdx>
    <mdx n="0" f="v">
      <t c="8">
        <n x="1" s="1"/>
        <n x="2" s="1"/>
        <n x="148" s="1"/>
        <n x="3" s="1"/>
        <n x="4" s="1"/>
        <n x="5"/>
        <n x="106"/>
        <n x="43"/>
      </t>
    </mdx>
    <mdx n="0" f="v">
      <t c="8">
        <n x="1" s="1"/>
        <n x="2" s="1"/>
        <n x="148" s="1"/>
        <n x="3" s="1"/>
        <n x="4" s="1"/>
        <n x="5"/>
        <n x="107"/>
        <n x="11"/>
      </t>
    </mdx>
    <mdx n="0" f="v">
      <t c="8">
        <n x="1" s="1"/>
        <n x="2" s="1"/>
        <n x="148" s="1"/>
        <n x="3" s="1"/>
        <n x="4" s="1"/>
        <n x="5"/>
        <n x="107"/>
        <n x="40"/>
      </t>
    </mdx>
    <mdx n="0" f="v">
      <t c="8">
        <n x="1" s="1"/>
        <n x="2" s="1"/>
        <n x="148" s="1"/>
        <n x="3" s="1"/>
        <n x="4" s="1"/>
        <n x="5"/>
        <n x="111"/>
        <n x="29"/>
      </t>
    </mdx>
    <mdx n="0" f="v">
      <t c="8">
        <n x="1" s="1"/>
        <n x="2" s="1"/>
        <n x="148" s="1"/>
        <n x="3" s="1"/>
        <n x="4" s="1"/>
        <n x="5"/>
        <n x="116"/>
        <n x="40"/>
      </t>
    </mdx>
    <mdx n="0" f="v">
      <t c="8">
        <n x="1" s="1"/>
        <n x="2" s="1"/>
        <n x="148" s="1"/>
        <n x="3" s="1"/>
        <n x="4" s="1"/>
        <n x="5"/>
        <n x="121"/>
        <n x="53"/>
      </t>
    </mdx>
    <mdx n="0" f="v">
      <t c="8">
        <n x="1" s="1"/>
        <n x="2" s="1"/>
        <n x="148" s="1"/>
        <n x="3" s="1"/>
        <n x="4" s="1"/>
        <n x="5"/>
        <n x="127"/>
        <n x="37"/>
      </t>
    </mdx>
    <mdx n="0" f="v">
      <t c="8">
        <n x="1" s="1"/>
        <n x="2" s="1"/>
        <n x="148" s="1"/>
        <n x="3" s="1"/>
        <n x="4" s="1"/>
        <n x="5"/>
        <n x="79"/>
        <n x="8"/>
      </t>
    </mdx>
    <mdx n="0" f="v">
      <t c="8">
        <n x="1" s="1"/>
        <n x="2" s="1"/>
        <n x="148" s="1"/>
        <n x="3" s="1"/>
        <n x="4" s="1"/>
        <n x="5"/>
        <n x="79"/>
        <n x="24"/>
      </t>
    </mdx>
    <mdx n="0" f="v">
      <t c="8">
        <n x="1" s="1"/>
        <n x="2" s="1"/>
        <n x="148" s="1"/>
        <n x="3" s="1"/>
        <n x="4" s="1"/>
        <n x="5"/>
        <n x="79"/>
        <n x="40"/>
      </t>
    </mdx>
    <mdx n="0" f="v">
      <t c="8">
        <n x="1" s="1"/>
        <n x="2" s="1"/>
        <n x="148" s="1"/>
        <n x="3" s="1"/>
        <n x="4" s="1"/>
        <n x="5"/>
        <n x="79"/>
        <n x="56"/>
      </t>
    </mdx>
    <mdx n="0" f="v">
      <t c="8">
        <n x="1" s="1"/>
        <n x="2" s="1"/>
        <n x="148" s="1"/>
        <n x="3" s="1"/>
        <n x="4" s="1"/>
        <n x="5"/>
        <n x="80"/>
        <n x="11"/>
      </t>
    </mdx>
    <mdx n="0" f="v">
      <t c="8">
        <n x="1" s="1"/>
        <n x="2" s="1"/>
        <n x="148" s="1"/>
        <n x="3" s="1"/>
        <n x="4" s="1"/>
        <n x="5"/>
        <n x="80"/>
        <n x="27"/>
      </t>
    </mdx>
    <mdx n="0" f="v">
      <t c="8">
        <n x="1" s="1"/>
        <n x="2" s="1"/>
        <n x="148" s="1"/>
        <n x="3" s="1"/>
        <n x="4" s="1"/>
        <n x="5"/>
        <n x="80"/>
        <n x="43"/>
      </t>
    </mdx>
    <mdx n="0" f="v">
      <t c="8">
        <n x="1" s="1"/>
        <n x="2" s="1"/>
        <n x="148" s="1"/>
        <n x="3" s="1"/>
        <n x="4" s="1"/>
        <n x="5"/>
        <n x="80"/>
        <n x="59"/>
      </t>
    </mdx>
    <mdx n="0" f="v">
      <t c="8">
        <n x="1" s="1"/>
        <n x="2" s="1"/>
        <n x="148" s="1"/>
        <n x="3" s="1"/>
        <n x="4" s="1"/>
        <n x="5"/>
        <n x="81"/>
        <n x="14"/>
      </t>
    </mdx>
    <mdx n="0" f="v">
      <t c="8">
        <n x="1" s="1"/>
        <n x="2" s="1"/>
        <n x="148" s="1"/>
        <n x="3" s="1"/>
        <n x="4" s="1"/>
        <n x="5"/>
        <n x="81"/>
        <n x="30"/>
      </t>
    </mdx>
    <mdx n="0" f="v">
      <t c="8">
        <n x="1" s="1"/>
        <n x="2" s="1"/>
        <n x="148" s="1"/>
        <n x="3" s="1"/>
        <n x="4" s="1"/>
        <n x="5"/>
        <n x="81"/>
        <n x="46"/>
      </t>
    </mdx>
    <mdx n="0" f="v">
      <t c="8">
        <n x="1" s="1"/>
        <n x="2" s="1"/>
        <n x="148" s="1"/>
        <n x="3" s="1"/>
        <n x="4" s="1"/>
        <n x="5"/>
        <n x="81"/>
        <n x="62"/>
      </t>
    </mdx>
    <mdx n="0" f="v">
      <t c="8">
        <n x="1" s="1"/>
        <n x="2" s="1"/>
        <n x="148" s="1"/>
        <n x="3" s="1"/>
        <n x="4" s="1"/>
        <n x="5"/>
        <n x="82"/>
        <n x="17"/>
      </t>
    </mdx>
    <mdx n="0" f="v">
      <t c="8">
        <n x="1" s="1"/>
        <n x="2" s="1"/>
        <n x="148" s="1"/>
        <n x="3" s="1"/>
        <n x="4" s="1"/>
        <n x="5"/>
        <n x="82"/>
        <n x="33"/>
      </t>
    </mdx>
    <mdx n="0" f="v">
      <t c="8">
        <n x="1" s="1"/>
        <n x="2" s="1"/>
        <n x="148" s="1"/>
        <n x="3" s="1"/>
        <n x="4" s="1"/>
        <n x="5"/>
        <n x="82"/>
        <n x="49"/>
      </t>
    </mdx>
    <mdx n="0" f="v">
      <t c="8">
        <n x="1" s="1"/>
        <n x="2" s="1"/>
        <n x="148" s="1"/>
        <n x="3" s="1"/>
        <n x="4" s="1"/>
        <n x="5"/>
        <n x="83"/>
        <n x="20"/>
      </t>
    </mdx>
    <mdx n="0" f="v">
      <t c="8">
        <n x="1" s="1"/>
        <n x="2" s="1"/>
        <n x="148" s="1"/>
        <n x="3" s="1"/>
        <n x="4" s="1"/>
        <n x="5"/>
        <n x="83"/>
        <n x="36"/>
      </t>
    </mdx>
    <mdx n="0" f="v">
      <t c="8">
        <n x="1" s="1"/>
        <n x="2" s="1"/>
        <n x="148" s="1"/>
        <n x="3" s="1"/>
        <n x="4" s="1"/>
        <n x="5"/>
        <n x="83"/>
        <n x="52"/>
      </t>
    </mdx>
    <mdx n="0" f="v">
      <t c="8">
        <n x="1" s="1"/>
        <n x="2" s="1"/>
        <n x="148" s="1"/>
        <n x="3" s="1"/>
        <n x="4" s="1"/>
        <n x="5"/>
        <n x="84"/>
        <n x="7"/>
      </t>
    </mdx>
    <mdx n="0" f="v">
      <t c="8">
        <n x="1" s="1"/>
        <n x="2" s="1"/>
        <n x="148" s="1"/>
        <n x="3" s="1"/>
        <n x="4" s="1"/>
        <n x="5"/>
        <n x="84"/>
        <n x="23"/>
      </t>
    </mdx>
    <mdx n="0" f="v">
      <t c="8">
        <n x="1" s="1"/>
        <n x="2" s="1"/>
        <n x="148" s="1"/>
        <n x="3" s="1"/>
        <n x="4" s="1"/>
        <n x="5"/>
        <n x="84"/>
        <n x="39"/>
      </t>
    </mdx>
    <mdx n="0" f="v">
      <t c="8">
        <n x="1" s="1"/>
        <n x="2" s="1"/>
        <n x="148" s="1"/>
        <n x="3" s="1"/>
        <n x="4" s="1"/>
        <n x="5"/>
        <n x="84"/>
        <n x="55"/>
      </t>
    </mdx>
    <mdx n="0" f="v">
      <t c="8">
        <n x="1" s="1"/>
        <n x="2" s="1"/>
        <n x="148" s="1"/>
        <n x="3" s="1"/>
        <n x="4" s="1"/>
        <n x="5"/>
        <n x="85"/>
        <n x="10"/>
      </t>
    </mdx>
    <mdx n="0" f="v">
      <t c="8">
        <n x="1" s="1"/>
        <n x="2" s="1"/>
        <n x="148" s="1"/>
        <n x="3" s="1"/>
        <n x="4" s="1"/>
        <n x="5"/>
        <n x="85"/>
        <n x="26"/>
      </t>
    </mdx>
    <mdx n="0" f="v">
      <t c="8">
        <n x="1" s="1"/>
        <n x="2" s="1"/>
        <n x="148" s="1"/>
        <n x="3" s="1"/>
        <n x="4" s="1"/>
        <n x="5"/>
        <n x="85"/>
        <n x="42"/>
      </t>
    </mdx>
    <mdx n="0" f="v">
      <t c="8">
        <n x="1" s="1"/>
        <n x="2" s="1"/>
        <n x="148" s="1"/>
        <n x="3" s="1"/>
        <n x="4" s="1"/>
        <n x="5"/>
        <n x="85"/>
        <n x="58"/>
      </t>
    </mdx>
    <mdx n="0" f="v">
      <t c="8">
        <n x="1" s="1"/>
        <n x="2" s="1"/>
        <n x="148" s="1"/>
        <n x="3" s="1"/>
        <n x="4" s="1"/>
        <n x="5"/>
        <n x="86"/>
        <n x="13"/>
      </t>
    </mdx>
    <mdx n="0" f="v">
      <t c="8">
        <n x="1" s="1"/>
        <n x="2" s="1"/>
        <n x="148" s="1"/>
        <n x="3" s="1"/>
        <n x="4" s="1"/>
        <n x="5"/>
        <n x="86"/>
        <n x="29"/>
      </t>
    </mdx>
    <mdx n="0" f="v">
      <t c="8">
        <n x="1" s="1"/>
        <n x="2" s="1"/>
        <n x="148" s="1"/>
        <n x="3" s="1"/>
        <n x="4" s="1"/>
        <n x="5"/>
        <n x="86"/>
        <n x="45"/>
      </t>
    </mdx>
    <mdx n="0" f="v">
      <t c="8">
        <n x="1" s="1"/>
        <n x="2" s="1"/>
        <n x="148" s="1"/>
        <n x="3" s="1"/>
        <n x="4" s="1"/>
        <n x="5"/>
        <n x="86"/>
        <n x="61"/>
      </t>
    </mdx>
    <mdx n="0" f="v">
      <t c="8">
        <n x="1" s="1"/>
        <n x="2" s="1"/>
        <n x="148" s="1"/>
        <n x="3" s="1"/>
        <n x="4" s="1"/>
        <n x="5"/>
        <n x="67"/>
        <n x="21"/>
      </t>
    </mdx>
    <mdx n="0" f="v">
      <t c="8">
        <n x="1" s="1"/>
        <n x="2" s="1"/>
        <n x="148" s="1"/>
        <n x="3" s="1"/>
        <n x="4" s="1"/>
        <n x="5"/>
        <n x="67"/>
        <n x="37"/>
      </t>
    </mdx>
    <mdx n="0" f="v">
      <t c="8">
        <n x="1" s="1"/>
        <n x="2" s="1"/>
        <n x="148" s="1"/>
        <n x="3" s="1"/>
        <n x="4" s="1"/>
        <n x="5"/>
        <n x="67"/>
        <n x="53"/>
      </t>
    </mdx>
    <mdx n="0" f="v">
      <t c="8">
        <n x="1" s="1"/>
        <n x="2" s="1"/>
        <n x="148" s="1"/>
        <n x="3" s="1"/>
        <n x="4" s="1"/>
        <n x="5"/>
        <n x="88"/>
        <n x="18"/>
      </t>
    </mdx>
    <mdx n="0" f="v">
      <t c="8">
        <n x="1" s="1"/>
        <n x="2" s="1"/>
        <n x="148" s="1"/>
        <n x="3" s="1"/>
        <n x="4" s="1"/>
        <n x="5"/>
        <n x="88"/>
        <n x="34"/>
      </t>
    </mdx>
    <mdx n="0" f="v">
      <t c="8">
        <n x="1" s="1"/>
        <n x="2" s="1"/>
        <n x="148" s="1"/>
        <n x="3" s="1"/>
        <n x="4" s="1"/>
        <n x="5"/>
        <n x="88"/>
        <n x="50"/>
      </t>
    </mdx>
    <mdx n="0" f="v">
      <t c="8">
        <n x="1" s="1"/>
        <n x="2" s="1"/>
        <n x="148" s="1"/>
        <n x="3" s="1"/>
        <n x="4" s="1"/>
        <n x="5"/>
        <n x="89"/>
        <n x="21"/>
      </t>
    </mdx>
    <mdx n="0" f="v">
      <t c="8">
        <n x="1" s="1"/>
        <n x="2" s="1"/>
        <n x="148" s="1"/>
        <n x="3" s="1"/>
        <n x="4" s="1"/>
        <n x="5"/>
        <n x="89"/>
        <n x="37"/>
      </t>
    </mdx>
    <mdx n="0" f="v">
      <t c="8">
        <n x="1" s="1"/>
        <n x="2" s="1"/>
        <n x="148" s="1"/>
        <n x="3" s="1"/>
        <n x="4" s="1"/>
        <n x="5"/>
        <n x="89"/>
        <n x="53"/>
      </t>
    </mdx>
    <mdx n="0" f="v">
      <t c="8">
        <n x="1" s="1"/>
        <n x="2" s="1"/>
        <n x="148" s="1"/>
        <n x="3" s="1"/>
        <n x="4" s="1"/>
        <n x="5"/>
        <n x="90"/>
        <n x="8"/>
      </t>
    </mdx>
    <mdx n="0" f="v">
      <t c="8">
        <n x="1" s="1"/>
        <n x="2" s="1"/>
        <n x="148" s="1"/>
        <n x="3" s="1"/>
        <n x="4" s="1"/>
        <n x="5"/>
        <n x="90"/>
        <n x="24"/>
      </t>
    </mdx>
    <mdx n="0" f="v">
      <t c="8">
        <n x="1" s="1"/>
        <n x="2" s="1"/>
        <n x="148" s="1"/>
        <n x="3" s="1"/>
        <n x="4" s="1"/>
        <n x="5"/>
        <n x="90"/>
        <n x="40"/>
      </t>
    </mdx>
    <mdx n="0" f="v">
      <t c="8">
        <n x="1" s="1"/>
        <n x="2" s="1"/>
        <n x="148" s="1"/>
        <n x="3" s="1"/>
        <n x="4" s="1"/>
        <n x="5"/>
        <n x="90"/>
        <n x="56"/>
      </t>
    </mdx>
    <mdx n="0" f="v">
      <t c="8">
        <n x="1" s="1"/>
        <n x="2" s="1"/>
        <n x="148" s="1"/>
        <n x="3" s="1"/>
        <n x="4" s="1"/>
        <n x="5"/>
        <n x="91"/>
        <n x="11"/>
      </t>
    </mdx>
    <mdx n="0" f="v">
      <t c="8">
        <n x="1" s="1"/>
        <n x="2" s="1"/>
        <n x="148" s="1"/>
        <n x="3" s="1"/>
        <n x="4" s="1"/>
        <n x="5"/>
        <n x="91"/>
        <n x="27"/>
      </t>
    </mdx>
    <mdx n="0" f="v">
      <t c="8">
        <n x="1" s="1"/>
        <n x="2" s="1"/>
        <n x="148" s="1"/>
        <n x="3" s="1"/>
        <n x="4" s="1"/>
        <n x="5"/>
        <n x="91"/>
        <n x="43"/>
      </t>
    </mdx>
    <mdx n="0" f="v">
      <t c="8">
        <n x="1" s="1"/>
        <n x="2" s="1"/>
        <n x="148" s="1"/>
        <n x="3" s="1"/>
        <n x="4" s="1"/>
        <n x="5"/>
        <n x="91"/>
        <n x="59"/>
      </t>
    </mdx>
    <mdx n="0" f="v">
      <t c="8">
        <n x="1" s="1"/>
        <n x="2" s="1"/>
        <n x="148" s="1"/>
        <n x="3" s="1"/>
        <n x="4" s="1"/>
        <n x="5"/>
        <n x="92"/>
        <n x="14"/>
      </t>
    </mdx>
    <mdx n="0" f="v">
      <t c="8">
        <n x="1" s="1"/>
        <n x="2" s="1"/>
        <n x="148" s="1"/>
        <n x="3" s="1"/>
        <n x="4" s="1"/>
        <n x="5"/>
        <n x="92"/>
        <n x="30"/>
      </t>
    </mdx>
    <mdx n="0" f="v">
      <t c="8">
        <n x="1" s="1"/>
        <n x="2" s="1"/>
        <n x="148" s="1"/>
        <n x="3" s="1"/>
        <n x="4" s="1"/>
        <n x="5"/>
        <n x="92"/>
        <n x="46"/>
      </t>
    </mdx>
    <mdx n="0" f="v">
      <t c="8">
        <n x="1" s="1"/>
        <n x="2" s="1"/>
        <n x="148" s="1"/>
        <n x="3" s="1"/>
        <n x="4" s="1"/>
        <n x="5"/>
        <n x="92"/>
        <n x="62"/>
      </t>
    </mdx>
    <mdx n="0" f="v">
      <t c="8">
        <n x="1" s="1"/>
        <n x="2" s="1"/>
        <n x="148" s="1"/>
        <n x="3" s="1"/>
        <n x="4" s="1"/>
        <n x="5"/>
        <n x="93"/>
        <n x="17"/>
      </t>
    </mdx>
    <mdx n="0" f="v">
      <t c="8">
        <n x="1" s="1"/>
        <n x="2" s="1"/>
        <n x="148" s="1"/>
        <n x="3" s="1"/>
        <n x="4" s="1"/>
        <n x="5"/>
        <n x="93"/>
        <n x="33"/>
      </t>
    </mdx>
    <mdx n="0" f="v">
      <t c="8">
        <n x="1" s="1"/>
        <n x="2" s="1"/>
        <n x="148" s="1"/>
        <n x="3" s="1"/>
        <n x="4" s="1"/>
        <n x="5"/>
        <n x="93"/>
        <n x="49"/>
      </t>
    </mdx>
    <mdx n="0" f="v">
      <t c="8">
        <n x="1" s="1"/>
        <n x="2" s="1"/>
        <n x="148" s="1"/>
        <n x="3" s="1"/>
        <n x="4" s="1"/>
        <n x="5"/>
        <n x="94"/>
        <n x="23"/>
      </t>
    </mdx>
    <mdx n="0" f="v">
      <t c="8">
        <n x="1" s="1"/>
        <n x="2" s="1"/>
        <n x="148" s="1"/>
        <n x="3" s="1"/>
        <n x="4" s="1"/>
        <n x="5"/>
        <n x="94"/>
        <n x="42"/>
      </t>
    </mdx>
    <mdx n="0" f="v">
      <t c="8">
        <n x="1" s="1"/>
        <n x="2" s="1"/>
        <n x="148" s="1"/>
        <n x="3" s="1"/>
        <n x="4" s="1"/>
        <n x="5"/>
        <n x="94"/>
        <n x="61"/>
      </t>
    </mdx>
    <mdx n="0" f="v">
      <t c="8">
        <n x="1" s="1"/>
        <n x="2" s="1"/>
        <n x="148" s="1"/>
        <n x="3" s="1"/>
        <n x="4" s="1"/>
        <n x="5"/>
        <n x="95"/>
        <n x="21"/>
      </t>
    </mdx>
    <mdx n="0" f="v">
      <t c="8">
        <n x="1" s="1"/>
        <n x="2" s="1"/>
        <n x="148" s="1"/>
        <n x="3" s="1"/>
        <n x="4" s="1"/>
        <n x="5"/>
        <n x="95"/>
        <n x="43"/>
      </t>
    </mdx>
    <mdx n="0" f="v">
      <t c="8">
        <n x="1" s="1"/>
        <n x="2" s="1"/>
        <n x="148" s="1"/>
        <n x="3" s="1"/>
        <n x="4" s="1"/>
        <n x="5"/>
        <n x="95"/>
        <n x="63"/>
      </t>
    </mdx>
    <mdx n="0" f="v">
      <t c="8">
        <n x="1" s="1"/>
        <n x="2" s="1"/>
        <n x="148" s="1"/>
        <n x="3" s="1"/>
        <n x="4" s="1"/>
        <n x="5"/>
        <n x="96"/>
        <n x="24"/>
      </t>
    </mdx>
    <mdx n="0" f="v">
      <t c="8">
        <n x="1" s="1"/>
        <n x="2" s="1"/>
        <n x="148" s="1"/>
        <n x="3" s="1"/>
        <n x="4" s="1"/>
        <n x="5"/>
        <n x="96"/>
        <n x="46"/>
      </t>
    </mdx>
    <mdx n="0" f="v">
      <t c="8">
        <n x="1" s="1"/>
        <n x="2" s="1"/>
        <n x="148" s="1"/>
        <n x="3" s="1"/>
        <n x="4" s="1"/>
        <n x="5"/>
        <n x="97"/>
        <n x="27"/>
      </t>
    </mdx>
    <mdx n="0" f="v">
      <t c="8">
        <n x="1" s="1"/>
        <n x="2" s="1"/>
        <n x="148" s="1"/>
        <n x="3" s="1"/>
        <n x="4" s="1"/>
        <n x="5"/>
        <n x="97"/>
        <n x="49"/>
      </t>
    </mdx>
    <mdx n="0" f="v">
      <t c="8">
        <n x="1" s="1"/>
        <n x="2" s="1"/>
        <n x="148" s="1"/>
        <n x="3" s="1"/>
        <n x="4" s="1"/>
        <n x="5"/>
        <n x="98"/>
        <n x="8"/>
      </t>
    </mdx>
    <mdx n="0" f="v">
      <t c="8">
        <n x="1" s="1"/>
        <n x="2" s="1"/>
        <n x="148" s="1"/>
        <n x="3" s="1"/>
        <n x="4" s="1"/>
        <n x="5"/>
        <n x="98"/>
        <n x="30"/>
      </t>
    </mdx>
    <mdx n="0" f="v">
      <t c="8">
        <n x="1" s="1"/>
        <n x="2" s="1"/>
        <n x="148" s="1"/>
        <n x="3" s="1"/>
        <n x="4" s="1"/>
        <n x="5"/>
        <n x="98"/>
        <n x="52"/>
      </t>
    </mdx>
    <mdx n="0" f="v">
      <t c="8">
        <n x="1" s="1"/>
        <n x="2" s="1"/>
        <n x="148" s="1"/>
        <n x="3" s="1"/>
        <n x="4" s="1"/>
        <n x="5"/>
        <n x="99"/>
        <n x="11"/>
      </t>
    </mdx>
    <mdx n="0" f="v">
      <t c="8">
        <n x="1" s="1"/>
        <n x="2" s="1"/>
        <n x="148" s="1"/>
        <n x="3" s="1"/>
        <n x="4" s="1"/>
        <n x="5"/>
        <n x="99"/>
        <n x="33"/>
      </t>
    </mdx>
    <mdx n="0" f="v">
      <t c="8">
        <n x="1" s="1"/>
        <n x="2" s="1"/>
        <n x="148" s="1"/>
        <n x="3" s="1"/>
        <n x="4" s="1"/>
        <n x="5"/>
        <n x="99"/>
        <n x="55"/>
      </t>
    </mdx>
    <mdx n="0" f="v">
      <t c="8">
        <n x="1" s="1"/>
        <n x="2" s="1"/>
        <n x="148" s="1"/>
        <n x="3" s="1"/>
        <n x="4" s="1"/>
        <n x="5"/>
        <n x="100"/>
        <n x="14"/>
      </t>
    </mdx>
    <mdx n="0" f="v">
      <t c="8">
        <n x="1" s="1"/>
        <n x="2" s="1"/>
        <n x="148" s="1"/>
        <n x="3" s="1"/>
        <n x="4" s="1"/>
        <n x="5"/>
        <n x="100"/>
        <n x="36"/>
      </t>
    </mdx>
    <mdx n="0" f="v">
      <t c="8">
        <n x="1" s="1"/>
        <n x="2" s="1"/>
        <n x="148" s="1"/>
        <n x="3" s="1"/>
        <n x="4" s="1"/>
        <n x="5"/>
        <n x="100"/>
        <n x="58"/>
      </t>
    </mdx>
    <mdx n="0" f="v">
      <t c="8">
        <n x="1" s="1"/>
        <n x="2" s="1"/>
        <n x="148" s="1"/>
        <n x="3" s="1"/>
        <n x="4" s="1"/>
        <n x="5"/>
        <n x="101"/>
        <n x="17"/>
      </t>
    </mdx>
    <mdx n="0" f="v">
      <t c="8">
        <n x="1" s="1"/>
        <n x="2" s="1"/>
        <n x="148" s="1"/>
        <n x="3" s="1"/>
        <n x="4" s="1"/>
        <n x="5"/>
        <n x="101"/>
        <n x="39"/>
      </t>
    </mdx>
    <mdx n="0" f="v">
      <t c="8">
        <n x="1" s="1"/>
        <n x="2" s="1"/>
        <n x="148" s="1"/>
        <n x="3" s="1"/>
        <n x="4" s="1"/>
        <n x="5"/>
        <n x="101"/>
        <n x="61"/>
      </t>
    </mdx>
    <mdx n="0" f="v">
      <t c="8">
        <n x="1" s="1"/>
        <n x="2" s="1"/>
        <n x="148" s="1"/>
        <n x="3" s="1"/>
        <n x="4" s="1"/>
        <n x="5"/>
        <n x="102"/>
        <n x="20"/>
      </t>
    </mdx>
    <mdx n="0" f="v">
      <t c="8">
        <n x="1" s="1"/>
        <n x="2" s="1"/>
        <n x="148" s="1"/>
        <n x="3" s="1"/>
        <n x="4" s="1"/>
        <n x="5"/>
        <n x="102"/>
        <n x="42"/>
      </t>
    </mdx>
    <mdx n="0" f="v">
      <t c="8">
        <n x="1" s="1"/>
        <n x="2" s="1"/>
        <n x="148" s="1"/>
        <n x="3" s="1"/>
        <n x="4" s="1"/>
        <n x="5"/>
        <n x="102"/>
        <n x="64"/>
      </t>
    </mdx>
    <mdx n="0" f="v">
      <t c="8">
        <n x="1" s="1"/>
        <n x="2" s="1"/>
        <n x="148" s="1"/>
        <n x="3" s="1"/>
        <n x="4" s="1"/>
        <n x="5"/>
        <n x="103"/>
        <n x="23"/>
      </t>
    </mdx>
    <mdx n="0" f="v">
      <t c="8">
        <n x="1" s="1"/>
        <n x="2" s="1"/>
        <n x="148" s="1"/>
        <n x="3" s="1"/>
        <n x="4" s="1"/>
        <n x="5"/>
        <n x="103"/>
        <n x="45"/>
      </t>
    </mdx>
    <mdx n="0" f="v">
      <t c="8">
        <n x="1" s="1"/>
        <n x="2" s="1"/>
        <n x="148" s="1"/>
        <n x="3" s="1"/>
        <n x="4" s="1"/>
        <n x="5"/>
        <n x="104"/>
        <n x="6"/>
      </t>
    </mdx>
    <mdx n="0" f="v">
      <t c="8">
        <n x="1" s="1"/>
        <n x="2" s="1"/>
        <n x="148" s="1"/>
        <n x="3" s="1"/>
        <n x="4" s="1"/>
        <n x="5"/>
        <n x="104"/>
        <n x="26"/>
      </t>
    </mdx>
    <mdx n="0" f="v">
      <t c="8">
        <n x="1" s="1"/>
        <n x="2" s="1"/>
        <n x="148" s="1"/>
        <n x="3" s="1"/>
        <n x="4" s="1"/>
        <n x="5"/>
        <n x="104"/>
        <n x="48"/>
      </t>
    </mdx>
    <mdx n="0" f="v">
      <t c="8">
        <n x="1" s="1"/>
        <n x="2" s="1"/>
        <n x="148" s="1"/>
        <n x="3" s="1"/>
        <n x="4" s="1"/>
        <n x="5"/>
        <n x="105"/>
        <n x="9"/>
      </t>
    </mdx>
    <mdx n="0" f="v">
      <t c="8">
        <n x="1" s="1"/>
        <n x="2" s="1"/>
        <n x="148" s="1"/>
        <n x="3" s="1"/>
        <n x="4" s="1"/>
        <n x="5"/>
        <n x="105"/>
        <n x="29"/>
      </t>
    </mdx>
    <mdx n="0" f="v">
      <t c="8">
        <n x="1" s="1"/>
        <n x="2" s="1"/>
        <n x="148" s="1"/>
        <n x="3" s="1"/>
        <n x="4" s="1"/>
        <n x="5"/>
        <n x="105"/>
        <n x="53"/>
      </t>
    </mdx>
    <mdx n="0" f="v">
      <t c="8">
        <n x="1" s="1"/>
        <n x="2" s="1"/>
        <n x="148" s="1"/>
        <n x="3" s="1"/>
        <n x="4" s="1"/>
        <n x="5"/>
        <n x="106"/>
        <n x="16"/>
      </t>
    </mdx>
    <mdx n="0" f="v">
      <t c="8">
        <n x="1" s="1"/>
        <n x="2" s="1"/>
        <n x="148" s="1"/>
        <n x="3" s="1"/>
        <n x="4" s="1"/>
        <n x="5"/>
        <n x="106"/>
        <n x="45"/>
      </t>
    </mdx>
    <mdx n="0" f="v">
      <t c="8">
        <n x="1" s="1"/>
        <n x="2" s="1"/>
        <n x="148" s="1"/>
        <n x="3" s="1"/>
        <n x="4" s="1"/>
        <n x="5"/>
        <n x="107"/>
        <n x="12"/>
      </t>
    </mdx>
    <mdx n="0" f="v">
      <t c="8">
        <n x="1" s="1"/>
        <n x="2" s="1"/>
        <n x="148" s="1"/>
        <n x="3" s="1"/>
        <n x="4" s="1"/>
        <n x="5"/>
        <n x="107"/>
        <n x="41"/>
      </t>
    </mdx>
    <mdx n="0" f="v">
      <t c="8">
        <n x="1" s="1"/>
        <n x="2" s="1"/>
        <n x="148" s="1"/>
        <n x="3" s="1"/>
        <n x="4" s="1"/>
        <n x="5"/>
        <n x="109"/>
        <n x="18"/>
      </t>
    </mdx>
    <mdx n="0" f="v">
      <t c="8">
        <n x="1" s="1"/>
        <n x="2" s="1"/>
        <n x="148" s="1"/>
        <n x="3" s="1"/>
        <n x="4" s="1"/>
        <n x="5"/>
        <n x="111"/>
        <n x="43"/>
      </t>
    </mdx>
    <mdx n="0" f="v">
      <t c="8">
        <n x="1" s="1"/>
        <n x="2" s="1"/>
        <n x="148" s="1"/>
        <n x="3" s="1"/>
        <n x="4" s="1"/>
        <n x="5"/>
        <n x="114"/>
        <n x="18"/>
      </t>
    </mdx>
    <mdx n="0" f="v">
      <t c="8">
        <n x="1" s="1"/>
        <n x="2" s="1"/>
        <n x="148" s="1"/>
        <n x="3" s="1"/>
        <n x="4" s="1"/>
        <n x="5"/>
        <n x="116"/>
        <n x="59"/>
      </t>
    </mdx>
    <mdx n="0" f="v">
      <t c="8">
        <n x="1" s="1"/>
        <n x="2" s="1"/>
        <n x="148" s="1"/>
        <n x="3" s="1"/>
        <n x="4" s="1"/>
        <n x="5"/>
        <n x="122"/>
        <n x="14"/>
      </t>
    </mdx>
    <mdx n="0" f="v">
      <t c="8">
        <n x="1" s="1"/>
        <n x="2" s="1"/>
        <n x="148" s="1"/>
        <n x="3" s="1"/>
        <n x="4" s="1"/>
        <n x="5"/>
        <n x="127"/>
        <n x="60"/>
      </t>
    </mdx>
    <mdx n="0" f="v">
      <t c="8">
        <n x="1" s="1"/>
        <n x="2" s="1"/>
        <n x="148" s="1"/>
        <n x="3" s="1"/>
        <n x="4" s="1"/>
        <n x="5"/>
        <n x="80"/>
        <n x="44"/>
      </t>
    </mdx>
    <mdx n="0" f="v">
      <t c="8">
        <n x="1" s="1"/>
        <n x="2" s="1"/>
        <n x="148" s="1"/>
        <n x="3" s="1"/>
        <n x="4" s="1"/>
        <n x="5"/>
        <n x="80"/>
        <n x="60"/>
      </t>
    </mdx>
    <mdx n="0" f="v">
      <t c="8">
        <n x="1" s="1"/>
        <n x="2" s="1"/>
        <n x="148" s="1"/>
        <n x="3" s="1"/>
        <n x="4" s="1"/>
        <n x="5"/>
        <n x="81"/>
        <n x="15"/>
      </t>
    </mdx>
    <mdx n="0" f="v">
      <t c="8">
        <n x="1" s="1"/>
        <n x="2" s="1"/>
        <n x="148" s="1"/>
        <n x="3" s="1"/>
        <n x="4" s="1"/>
        <n x="5"/>
        <n x="81"/>
        <n x="31"/>
      </t>
    </mdx>
    <mdx n="0" f="v">
      <t c="8">
        <n x="1" s="1"/>
        <n x="2" s="1"/>
        <n x="148" s="1"/>
        <n x="3" s="1"/>
        <n x="4" s="1"/>
        <n x="5"/>
        <n x="81"/>
        <n x="47"/>
      </t>
    </mdx>
    <mdx n="0" f="v">
      <t c="8">
        <n x="1" s="1"/>
        <n x="2" s="1"/>
        <n x="148" s="1"/>
        <n x="3" s="1"/>
        <n x="4" s="1"/>
        <n x="5"/>
        <n x="81"/>
        <n x="63"/>
      </t>
    </mdx>
    <mdx n="0" f="v">
      <t c="8">
        <n x="1" s="1"/>
        <n x="2" s="1"/>
        <n x="148" s="1"/>
        <n x="3" s="1"/>
        <n x="4" s="1"/>
        <n x="5"/>
        <n x="82"/>
        <n x="18"/>
      </t>
    </mdx>
    <mdx n="0" f="v">
      <t c="8">
        <n x="1" s="1"/>
        <n x="2" s="1"/>
        <n x="148" s="1"/>
        <n x="3" s="1"/>
        <n x="4" s="1"/>
        <n x="5"/>
        <n x="82"/>
        <n x="34"/>
      </t>
    </mdx>
    <mdx n="0" f="v">
      <t c="8">
        <n x="1" s="1"/>
        <n x="2" s="1"/>
        <n x="148" s="1"/>
        <n x="3" s="1"/>
        <n x="4" s="1"/>
        <n x="5"/>
        <n x="82"/>
        <n x="50"/>
      </t>
    </mdx>
    <mdx n="0" f="v">
      <t c="8">
        <n x="1" s="1"/>
        <n x="2" s="1"/>
        <n x="148" s="1"/>
        <n x="3" s="1"/>
        <n x="4" s="1"/>
        <n x="5"/>
        <n x="83"/>
        <n x="21"/>
      </t>
    </mdx>
    <mdx n="0" f="v">
      <t c="8">
        <n x="1" s="1"/>
        <n x="2" s="1"/>
        <n x="148" s="1"/>
        <n x="3" s="1"/>
        <n x="4" s="1"/>
        <n x="5"/>
        <n x="83"/>
        <n x="37"/>
      </t>
    </mdx>
    <mdx n="0" f="v">
      <t c="8">
        <n x="1" s="1"/>
        <n x="2" s="1"/>
        <n x="148" s="1"/>
        <n x="3" s="1"/>
        <n x="4" s="1"/>
        <n x="5"/>
        <n x="83"/>
        <n x="53"/>
      </t>
    </mdx>
    <mdx n="0" f="v">
      <t c="8">
        <n x="1" s="1"/>
        <n x="2" s="1"/>
        <n x="148" s="1"/>
        <n x="3" s="1"/>
        <n x="4" s="1"/>
        <n x="5"/>
        <n x="84"/>
        <n x="8"/>
      </t>
    </mdx>
    <mdx n="0" f="v">
      <t c="8">
        <n x="1" s="1"/>
        <n x="2" s="1"/>
        <n x="148" s="1"/>
        <n x="3" s="1"/>
        <n x="4" s="1"/>
        <n x="5"/>
        <n x="84"/>
        <n x="24"/>
      </t>
    </mdx>
    <mdx n="0" f="v">
      <t c="8">
        <n x="1" s="1"/>
        <n x="2" s="1"/>
        <n x="148" s="1"/>
        <n x="3" s="1"/>
        <n x="4" s="1"/>
        <n x="5"/>
        <n x="84"/>
        <n x="40"/>
      </t>
    </mdx>
    <mdx n="0" f="v">
      <t c="8">
        <n x="1" s="1"/>
        <n x="2" s="1"/>
        <n x="148" s="1"/>
        <n x="3" s="1"/>
        <n x="4" s="1"/>
        <n x="5"/>
        <n x="84"/>
        <n x="56"/>
      </t>
    </mdx>
    <mdx n="0" f="v">
      <t c="8">
        <n x="1" s="1"/>
        <n x="2" s="1"/>
        <n x="148" s="1"/>
        <n x="3" s="1"/>
        <n x="4" s="1"/>
        <n x="5"/>
        <n x="85"/>
        <n x="11"/>
      </t>
    </mdx>
    <mdx n="0" f="v">
      <t c="8">
        <n x="1" s="1"/>
        <n x="2" s="1"/>
        <n x="148" s="1"/>
        <n x="3" s="1"/>
        <n x="4" s="1"/>
        <n x="5"/>
        <n x="85"/>
        <n x="27"/>
      </t>
    </mdx>
    <mdx n="0" f="v">
      <t c="8">
        <n x="1" s="1"/>
        <n x="2" s="1"/>
        <n x="148" s="1"/>
        <n x="3" s="1"/>
        <n x="4" s="1"/>
        <n x="5"/>
        <n x="85"/>
        <n x="43"/>
      </t>
    </mdx>
    <mdx n="0" f="v">
      <t c="8">
        <n x="1" s="1"/>
        <n x="2" s="1"/>
        <n x="148" s="1"/>
        <n x="3" s="1"/>
        <n x="4" s="1"/>
        <n x="5"/>
        <n x="85"/>
        <n x="59"/>
      </t>
    </mdx>
    <mdx n="0" f="v">
      <t c="8">
        <n x="1" s="1"/>
        <n x="2" s="1"/>
        <n x="148" s="1"/>
        <n x="3" s="1"/>
        <n x="4" s="1"/>
        <n x="5"/>
        <n x="86"/>
        <n x="14"/>
      </t>
    </mdx>
    <mdx n="0" f="v">
      <t c="8">
        <n x="1" s="1"/>
        <n x="2" s="1"/>
        <n x="148" s="1"/>
        <n x="3" s="1"/>
        <n x="4" s="1"/>
        <n x="5"/>
        <n x="86"/>
        <n x="30"/>
      </t>
    </mdx>
    <mdx n="0" f="v">
      <t c="8">
        <n x="1" s="1"/>
        <n x="2" s="1"/>
        <n x="148" s="1"/>
        <n x="3" s="1"/>
        <n x="4" s="1"/>
        <n x="5"/>
        <n x="86"/>
        <n x="46"/>
      </t>
    </mdx>
    <mdx n="0" f="v">
      <t c="8">
        <n x="1" s="1"/>
        <n x="2" s="1"/>
        <n x="148" s="1"/>
        <n x="3" s="1"/>
        <n x="4" s="1"/>
        <n x="5"/>
        <n x="86"/>
        <n x="62"/>
      </t>
    </mdx>
    <mdx n="0" f="v">
      <t c="8">
        <n x="1" s="1"/>
        <n x="2" s="1"/>
        <n x="148" s="1"/>
        <n x="3" s="1"/>
        <n x="4" s="1"/>
        <n x="5"/>
        <n x="67"/>
        <n x="6"/>
      </t>
    </mdx>
    <mdx n="0" f="v">
      <t c="8">
        <n x="1" s="1"/>
        <n x="2" s="1"/>
        <n x="148" s="1"/>
        <n x="3" s="1"/>
        <n x="4" s="1"/>
        <n x="5"/>
        <n x="67"/>
        <n x="22"/>
      </t>
    </mdx>
    <mdx n="0" f="v">
      <t c="8">
        <n x="1" s="1"/>
        <n x="2" s="1"/>
        <n x="148" s="1"/>
        <n x="3" s="1"/>
        <n x="4" s="1"/>
        <n x="5"/>
        <n x="67"/>
        <n x="38"/>
      </t>
    </mdx>
    <mdx n="0" f="v">
      <t c="8">
        <n x="1" s="1"/>
        <n x="2" s="1"/>
        <n x="148" s="1"/>
        <n x="3" s="1"/>
        <n x="4" s="1"/>
        <n x="5"/>
        <n x="67"/>
        <n x="54"/>
      </t>
    </mdx>
    <mdx n="0" f="v">
      <t c="8">
        <n x="1" s="1"/>
        <n x="2" s="1"/>
        <n x="148" s="1"/>
        <n x="3" s="1"/>
        <n x="4" s="1"/>
        <n x="5"/>
        <n x="88"/>
        <n x="19"/>
      </t>
    </mdx>
    <mdx n="0" f="v">
      <t c="8">
        <n x="1" s="1"/>
        <n x="2" s="1"/>
        <n x="148" s="1"/>
        <n x="3" s="1"/>
        <n x="4" s="1"/>
        <n x="5"/>
        <n x="88"/>
        <n x="35"/>
      </t>
    </mdx>
    <mdx n="0" f="v">
      <t c="8">
        <n x="1" s="1"/>
        <n x="2" s="1"/>
        <n x="148" s="1"/>
        <n x="3" s="1"/>
        <n x="4" s="1"/>
        <n x="5"/>
        <n x="88"/>
        <n x="51"/>
      </t>
    </mdx>
    <mdx n="0" f="v">
      <t c="8">
        <n x="1" s="1"/>
        <n x="2" s="1"/>
        <n x="148" s="1"/>
        <n x="3" s="1"/>
        <n x="4" s="1"/>
        <n x="5"/>
        <n x="89"/>
        <n x="6"/>
      </t>
    </mdx>
    <mdx n="0" f="v">
      <t c="8">
        <n x="1" s="1"/>
        <n x="2" s="1"/>
        <n x="148" s="1"/>
        <n x="3" s="1"/>
        <n x="4" s="1"/>
        <n x="5"/>
        <n x="89"/>
        <n x="22"/>
      </t>
    </mdx>
    <mdx n="0" f="v">
      <t c="8">
        <n x="1" s="1"/>
        <n x="2" s="1"/>
        <n x="148" s="1"/>
        <n x="3" s="1"/>
        <n x="4" s="1"/>
        <n x="5"/>
        <n x="89"/>
        <n x="38"/>
      </t>
    </mdx>
    <mdx n="0" f="v">
      <t c="8">
        <n x="1" s="1"/>
        <n x="2" s="1"/>
        <n x="148" s="1"/>
        <n x="3" s="1"/>
        <n x="4" s="1"/>
        <n x="5"/>
        <n x="89"/>
        <n x="54"/>
      </t>
    </mdx>
    <mdx n="0" f="v">
      <t c="8">
        <n x="1" s="1"/>
        <n x="2" s="1"/>
        <n x="148" s="1"/>
        <n x="3" s="1"/>
        <n x="4" s="1"/>
        <n x="5"/>
        <n x="90"/>
        <n x="9"/>
      </t>
    </mdx>
    <mdx n="0" f="v">
      <t c="8">
        <n x="1" s="1"/>
        <n x="2" s="1"/>
        <n x="148" s="1"/>
        <n x="3" s="1"/>
        <n x="4" s="1"/>
        <n x="5"/>
        <n x="90"/>
        <n x="25"/>
      </t>
    </mdx>
    <mdx n="0" f="v">
      <t c="8">
        <n x="1" s="1"/>
        <n x="2" s="1"/>
        <n x="148" s="1"/>
        <n x="3" s="1"/>
        <n x="4" s="1"/>
        <n x="5"/>
        <n x="90"/>
        <n x="41"/>
      </t>
    </mdx>
    <mdx n="0" f="v">
      <t c="8">
        <n x="1" s="1"/>
        <n x="2" s="1"/>
        <n x="148" s="1"/>
        <n x="3" s="1"/>
        <n x="4" s="1"/>
        <n x="5"/>
        <n x="90"/>
        <n x="57"/>
      </t>
    </mdx>
    <mdx n="0" f="v">
      <t c="8">
        <n x="1" s="1"/>
        <n x="2" s="1"/>
        <n x="148" s="1"/>
        <n x="3" s="1"/>
        <n x="4" s="1"/>
        <n x="5"/>
        <n x="91"/>
        <n x="12"/>
      </t>
    </mdx>
    <mdx n="0" f="v">
      <t c="8">
        <n x="1" s="1"/>
        <n x="2" s="1"/>
        <n x="148" s="1"/>
        <n x="3" s="1"/>
        <n x="4" s="1"/>
        <n x="5"/>
        <n x="91"/>
        <n x="28"/>
      </t>
    </mdx>
    <mdx n="0" f="v">
      <t c="8">
        <n x="1" s="1"/>
        <n x="2" s="1"/>
        <n x="148" s="1"/>
        <n x="3" s="1"/>
        <n x="4" s="1"/>
        <n x="5"/>
        <n x="91"/>
        <n x="44"/>
      </t>
    </mdx>
    <mdx n="0" f="v">
      <t c="8">
        <n x="1" s="1"/>
        <n x="2" s="1"/>
        <n x="148" s="1"/>
        <n x="3" s="1"/>
        <n x="4" s="1"/>
        <n x="5"/>
        <n x="91"/>
        <n x="60"/>
      </t>
    </mdx>
    <mdx n="0" f="v">
      <t c="8">
        <n x="1" s="1"/>
        <n x="2" s="1"/>
        <n x="148" s="1"/>
        <n x="3" s="1"/>
        <n x="4" s="1"/>
        <n x="5"/>
        <n x="92"/>
        <n x="15"/>
      </t>
    </mdx>
    <mdx n="0" f="v">
      <t c="8">
        <n x="1" s="1"/>
        <n x="2" s="1"/>
        <n x="148" s="1"/>
        <n x="3" s="1"/>
        <n x="4" s="1"/>
        <n x="5"/>
        <n x="92"/>
        <n x="31"/>
      </t>
    </mdx>
    <mdx n="0" f="v">
      <t c="8">
        <n x="1" s="1"/>
        <n x="2" s="1"/>
        <n x="148" s="1"/>
        <n x="3" s="1"/>
        <n x="4" s="1"/>
        <n x="5"/>
        <n x="92"/>
        <n x="47"/>
      </t>
    </mdx>
    <mdx n="0" f="v">
      <t c="8">
        <n x="1" s="1"/>
        <n x="2" s="1"/>
        <n x="148" s="1"/>
        <n x="3" s="1"/>
        <n x="4" s="1"/>
        <n x="5"/>
        <n x="92"/>
        <n x="63"/>
      </t>
    </mdx>
    <mdx n="0" f="v">
      <t c="8">
        <n x="1" s="1"/>
        <n x="2" s="1"/>
        <n x="148" s="1"/>
        <n x="3" s="1"/>
        <n x="4" s="1"/>
        <n x="5"/>
        <n x="93"/>
        <n x="18"/>
      </t>
    </mdx>
    <mdx n="0" f="v">
      <t c="8">
        <n x="1" s="1"/>
        <n x="2" s="1"/>
        <n x="148" s="1"/>
        <n x="3" s="1"/>
        <n x="4" s="1"/>
        <n x="5"/>
        <n x="93"/>
        <n x="34"/>
      </t>
    </mdx>
    <mdx n="0" f="v">
      <t c="8">
        <n x="1" s="1"/>
        <n x="2" s="1"/>
        <n x="148" s="1"/>
        <n x="3" s="1"/>
        <n x="4" s="1"/>
        <n x="5"/>
        <n x="93"/>
        <n x="50"/>
      </t>
    </mdx>
    <mdx n="0" f="v">
      <t c="8">
        <n x="1" s="1"/>
        <n x="2" s="1"/>
        <n x="148" s="1"/>
        <n x="3" s="1"/>
        <n x="4" s="1"/>
        <n x="5"/>
        <n x="94"/>
        <n x="24"/>
      </t>
    </mdx>
    <mdx n="0" f="v">
      <t c="8">
        <n x="1" s="1"/>
        <n x="2" s="1"/>
        <n x="148" s="1"/>
        <n x="3" s="1"/>
        <n x="4" s="1"/>
        <n x="5"/>
        <n x="94"/>
        <n x="43"/>
      </t>
    </mdx>
    <mdx n="0" f="v">
      <t c="8">
        <n x="1" s="1"/>
        <n x="2" s="1"/>
        <n x="148" s="1"/>
        <n x="3" s="1"/>
        <n x="4" s="1"/>
        <n x="5"/>
        <n x="94"/>
        <n x="62"/>
      </t>
    </mdx>
    <mdx n="0" f="v">
      <t c="8">
        <n x="1" s="1"/>
        <n x="2" s="1"/>
        <n x="148" s="1"/>
        <n x="3" s="1"/>
        <n x="4" s="1"/>
        <n x="5"/>
        <n x="95"/>
        <n x="23"/>
      </t>
    </mdx>
    <mdx n="0" f="v">
      <t c="8">
        <n x="1" s="1"/>
        <n x="2" s="1"/>
        <n x="148" s="1"/>
        <n x="3" s="1"/>
        <n x="4" s="1"/>
        <n x="5"/>
        <n x="95"/>
        <n x="44"/>
      </t>
    </mdx>
    <mdx n="0" f="v">
      <t c="8">
        <n x="1" s="1"/>
        <n x="2" s="1"/>
        <n x="148" s="1"/>
        <n x="3" s="1"/>
        <n x="4" s="1"/>
        <n x="5"/>
        <n x="95"/>
        <n x="64"/>
      </t>
    </mdx>
    <mdx n="0" f="v">
      <t c="8">
        <n x="1" s="1"/>
        <n x="2" s="1"/>
        <n x="148" s="1"/>
        <n x="3" s="1"/>
        <n x="4" s="1"/>
        <n x="5"/>
        <n x="96"/>
        <n x="26"/>
      </t>
    </mdx>
    <mdx n="0" f="v">
      <t c="8">
        <n x="1" s="1"/>
        <n x="2" s="1"/>
        <n x="148" s="1"/>
        <n x="3" s="1"/>
        <n x="4" s="1"/>
        <n x="5"/>
        <n x="96"/>
        <n x="47"/>
      </t>
    </mdx>
    <mdx n="0" f="v">
      <t c="8">
        <n x="1" s="1"/>
        <n x="2" s="1"/>
        <n x="148" s="1"/>
        <n x="3" s="1"/>
        <n x="4" s="1"/>
        <n x="5"/>
        <n x="97"/>
        <n x="6"/>
      </t>
    </mdx>
    <mdx n="0" f="v">
      <t c="8">
        <n x="1" s="1"/>
        <n x="2" s="1"/>
        <n x="148" s="1"/>
        <n x="3" s="1"/>
        <n x="4" s="1"/>
        <n x="5"/>
        <n x="97"/>
        <n x="29"/>
      </t>
    </mdx>
    <mdx n="0" f="v">
      <t c="8">
        <n x="1" s="1"/>
        <n x="2" s="1"/>
        <n x="148" s="1"/>
        <n x="3" s="1"/>
        <n x="4" s="1"/>
        <n x="5"/>
        <n x="97"/>
        <n x="50"/>
      </t>
    </mdx>
    <mdx n="0" f="v">
      <t c="8">
        <n x="1" s="1"/>
        <n x="2" s="1"/>
        <n x="148" s="1"/>
        <n x="3" s="1"/>
        <n x="4" s="1"/>
        <n x="5"/>
        <n x="98"/>
        <n x="9"/>
      </t>
    </mdx>
    <mdx n="0" f="v">
      <t c="8">
        <n x="1" s="1"/>
        <n x="2" s="1"/>
        <n x="148" s="1"/>
        <n x="3" s="1"/>
        <n x="4" s="1"/>
        <n x="5"/>
        <n x="98"/>
        <n x="32"/>
      </t>
    </mdx>
    <mdx n="0" f="v">
      <t c="8">
        <n x="1" s="1"/>
        <n x="2" s="1"/>
        <n x="148" s="1"/>
        <n x="3" s="1"/>
        <n x="4" s="1"/>
        <n x="5"/>
        <n x="98"/>
        <n x="53"/>
      </t>
    </mdx>
    <mdx n="0" f="v">
      <t c="8">
        <n x="1" s="1"/>
        <n x="2" s="1"/>
        <n x="148" s="1"/>
        <n x="3" s="1"/>
        <n x="4" s="1"/>
        <n x="5"/>
        <n x="99"/>
        <n x="12"/>
      </t>
    </mdx>
    <mdx n="0" f="v">
      <t c="8">
        <n x="1" s="1"/>
        <n x="2" s="1"/>
        <n x="148" s="1"/>
        <n x="3" s="1"/>
        <n x="4" s="1"/>
        <n x="5"/>
        <n x="99"/>
        <n x="35"/>
      </t>
    </mdx>
    <mdx n="0" f="v">
      <t c="8">
        <n x="1" s="1"/>
        <n x="2" s="1"/>
        <n x="148" s="1"/>
        <n x="3" s="1"/>
        <n x="4" s="1"/>
        <n x="5"/>
        <n x="99"/>
        <n x="56"/>
      </t>
    </mdx>
    <mdx n="0" f="v">
      <t c="8">
        <n x="1" s="1"/>
        <n x="2" s="1"/>
        <n x="148" s="1"/>
        <n x="3" s="1"/>
        <n x="4" s="1"/>
        <n x="5"/>
        <n x="100"/>
        <n x="15"/>
      </t>
    </mdx>
    <mdx n="0" f="v">
      <t c="8">
        <n x="1" s="1"/>
        <n x="2" s="1"/>
        <n x="148" s="1"/>
        <n x="3" s="1"/>
        <n x="4" s="1"/>
        <n x="5"/>
        <n x="100"/>
        <n x="38"/>
      </t>
    </mdx>
    <mdx n="0" f="v">
      <t c="8">
        <n x="1" s="1"/>
        <n x="2" s="1"/>
        <n x="148" s="1"/>
        <n x="3" s="1"/>
        <n x="4" s="1"/>
        <n x="5"/>
        <n x="100"/>
        <n x="59"/>
      </t>
    </mdx>
    <mdx n="0" f="v">
      <t c="8">
        <n x="1" s="1"/>
        <n x="2" s="1"/>
        <n x="148" s="1"/>
        <n x="3" s="1"/>
        <n x="4" s="1"/>
        <n x="5"/>
        <n x="101"/>
        <n x="18"/>
      </t>
    </mdx>
    <mdx n="0" f="v">
      <t c="8">
        <n x="1" s="1"/>
        <n x="2" s="1"/>
        <n x="148" s="1"/>
        <n x="3" s="1"/>
        <n x="4" s="1"/>
        <n x="5"/>
        <n x="101"/>
        <n x="41"/>
      </t>
    </mdx>
    <mdx n="0" f="v">
      <t c="8">
        <n x="1" s="1"/>
        <n x="2" s="1"/>
        <n x="148" s="1"/>
        <n x="3" s="1"/>
        <n x="4" s="1"/>
        <n x="5"/>
        <n x="101"/>
        <n x="62"/>
      </t>
    </mdx>
    <mdx n="0" f="v">
      <t c="8">
        <n x="1" s="1"/>
        <n x="2" s="1"/>
        <n x="148" s="1"/>
        <n x="3" s="1"/>
        <n x="4" s="1"/>
        <n x="5"/>
        <n x="102"/>
        <n x="21"/>
      </t>
    </mdx>
    <mdx n="0" f="v">
      <t c="8">
        <n x="1" s="1"/>
        <n x="2" s="1"/>
        <n x="148" s="1"/>
        <n x="3" s="1"/>
        <n x="4" s="1"/>
        <n x="5"/>
        <n x="102"/>
        <n x="44"/>
      </t>
    </mdx>
    <mdx n="0" f="v">
      <t c="8">
        <n x="1" s="1"/>
        <n x="2" s="1"/>
        <n x="148" s="1"/>
        <n x="3" s="1"/>
        <n x="4" s="1"/>
        <n x="5"/>
        <n x="103"/>
        <n x="24"/>
      </t>
    </mdx>
    <mdx n="0" f="v">
      <t c="8">
        <n x="1" s="1"/>
        <n x="2" s="1"/>
        <n x="148" s="1"/>
        <n x="3" s="1"/>
        <n x="4" s="1"/>
        <n x="5"/>
        <n x="103"/>
        <n x="47"/>
      </t>
    </mdx>
    <mdx n="0" f="v">
      <t c="8">
        <n x="1" s="1"/>
        <n x="2" s="1"/>
        <n x="148" s="1"/>
        <n x="3" s="1"/>
        <n x="4" s="1"/>
        <n x="5"/>
        <n x="104"/>
        <n x="7"/>
      </t>
    </mdx>
    <mdx n="0" f="v">
      <t c="8">
        <n x="1" s="1"/>
        <n x="2" s="1"/>
        <n x="148" s="1"/>
        <n x="3" s="1"/>
        <n x="4" s="1"/>
        <n x="5"/>
        <n x="104"/>
        <n x="27"/>
      </t>
    </mdx>
    <mdx n="0" f="v">
      <t c="8">
        <n x="1" s="1"/>
        <n x="2" s="1"/>
        <n x="148" s="1"/>
        <n x="3" s="1"/>
        <n x="4" s="1"/>
        <n x="5"/>
        <n x="104"/>
        <n x="50"/>
      </t>
    </mdx>
    <mdx n="0" f="v">
      <t c="8">
        <n x="1" s="1"/>
        <n x="2" s="1"/>
        <n x="148" s="1"/>
        <n x="3" s="1"/>
        <n x="4" s="1"/>
        <n x="5"/>
        <n x="105"/>
        <n x="10"/>
      </t>
    </mdx>
    <mdx n="0" f="v">
      <t c="8">
        <n x="1" s="1"/>
        <n x="2" s="1"/>
        <n x="148" s="1"/>
        <n x="3" s="1"/>
        <n x="4" s="1"/>
        <n x="5"/>
        <n x="105"/>
        <n x="30"/>
      </t>
    </mdx>
    <mdx n="0" f="v">
      <t c="8">
        <n x="1" s="1"/>
        <n x="2" s="1"/>
        <n x="148" s="1"/>
        <n x="3" s="1"/>
        <n x="4" s="1"/>
        <n x="5"/>
        <n x="105"/>
        <n x="54"/>
      </t>
    </mdx>
    <mdx n="0" f="v">
      <t c="8">
        <n x="1" s="1"/>
        <n x="2" s="1"/>
        <n x="148" s="1"/>
        <n x="3" s="1"/>
        <n x="4" s="1"/>
        <n x="5"/>
        <n x="106"/>
        <n x="18"/>
      </t>
    </mdx>
    <mdx n="0" f="v">
      <t c="8">
        <n x="1" s="1"/>
        <n x="2" s="1"/>
        <n x="148" s="1"/>
        <n x="3" s="1"/>
        <n x="4" s="1"/>
        <n x="5"/>
        <n x="106"/>
        <n x="46"/>
      </t>
    </mdx>
    <mdx n="0" f="v">
      <t c="8">
        <n x="1" s="1"/>
        <n x="2" s="1"/>
        <n x="148" s="1"/>
        <n x="3" s="1"/>
        <n x="4" s="1"/>
        <n x="5"/>
        <n x="107"/>
        <n x="14"/>
      </t>
    </mdx>
    <mdx n="0" f="v">
      <t c="8">
        <n x="1" s="1"/>
        <n x="2" s="1"/>
        <n x="148" s="1"/>
        <n x="3" s="1"/>
        <n x="4" s="1"/>
        <n x="5"/>
        <n x="107"/>
        <n x="43"/>
      </t>
    </mdx>
    <mdx n="0" f="v">
      <t c="8">
        <n x="1" s="1"/>
        <n x="2" s="1"/>
        <n x="148" s="1"/>
        <n x="3" s="1"/>
        <n x="4" s="1"/>
        <n x="5"/>
        <n x="109"/>
        <n x="23"/>
      </t>
    </mdx>
    <mdx n="0" f="v">
      <t c="8">
        <n x="1" s="1"/>
        <n x="2" s="1"/>
        <n x="148" s="1"/>
        <n x="3" s="1"/>
        <n x="4" s="1"/>
        <n x="5"/>
        <n x="111"/>
        <n x="49"/>
      </t>
    </mdx>
    <mdx n="0" f="v">
      <t c="8">
        <n x="1" s="1"/>
        <n x="2" s="1"/>
        <n x="148" s="1"/>
        <n x="3" s="1"/>
        <n x="4" s="1"/>
        <n x="5"/>
        <n x="114"/>
        <n x="24"/>
      </t>
    </mdx>
    <mdx n="0" f="v">
      <t c="8">
        <n x="1" s="1"/>
        <n x="2" s="1"/>
        <n x="148" s="1"/>
        <n x="3" s="1"/>
        <n x="4" s="1"/>
        <n x="5"/>
        <n x="117"/>
        <n x="18"/>
      </t>
    </mdx>
    <mdx n="0" f="v">
      <t c="8">
        <n x="1" s="1"/>
        <n x="2" s="1"/>
        <n x="148" s="1"/>
        <n x="3" s="1"/>
        <n x="4" s="1"/>
        <n x="5"/>
        <n x="122"/>
        <n x="36"/>
      </t>
    </mdx>
    <mdx n="0" f="v">
      <t c="8">
        <n x="1" s="1"/>
        <n x="2" s="1"/>
        <n x="148" s="1"/>
        <n x="3" s="1"/>
        <n x="4" s="1"/>
        <n x="5"/>
        <n x="128"/>
        <n x="23"/>
      </t>
    </mdx>
    <mdx n="0" f="v">
      <t c="8">
        <n x="1" s="1"/>
        <n x="2" s="1"/>
        <n x="148" s="1"/>
        <n x="3" s="1"/>
        <n x="4" s="1"/>
        <n x="5"/>
        <n x="80"/>
        <n x="13"/>
      </t>
    </mdx>
    <mdx n="0" f="v">
      <t c="8">
        <n x="1" s="1"/>
        <n x="2" s="1"/>
        <n x="148" s="1"/>
        <n x="3" s="1"/>
        <n x="4" s="1"/>
        <n x="5"/>
        <n x="80"/>
        <n x="29"/>
      </t>
    </mdx>
    <mdx n="0" f="v">
      <t c="8">
        <n x="1" s="1"/>
        <n x="2" s="1"/>
        <n x="148" s="1"/>
        <n x="3" s="1"/>
        <n x="4" s="1"/>
        <n x="5"/>
        <n x="80"/>
        <n x="45"/>
      </t>
    </mdx>
    <mdx n="0" f="v">
      <t c="8">
        <n x="1" s="1"/>
        <n x="2" s="1"/>
        <n x="148" s="1"/>
        <n x="3" s="1"/>
        <n x="4" s="1"/>
        <n x="5"/>
        <n x="80"/>
        <n x="61"/>
      </t>
    </mdx>
    <mdx n="0" f="v">
      <t c="8">
        <n x="1" s="1"/>
        <n x="2" s="1"/>
        <n x="148" s="1"/>
        <n x="3" s="1"/>
        <n x="4" s="1"/>
        <n x="5"/>
        <n x="81"/>
        <n x="16"/>
      </t>
    </mdx>
    <mdx n="0" f="v">
      <t c="8">
        <n x="1" s="1"/>
        <n x="2" s="1"/>
        <n x="148" s="1"/>
        <n x="3" s="1"/>
        <n x="4" s="1"/>
        <n x="5"/>
        <n x="81"/>
        <n x="32"/>
      </t>
    </mdx>
    <mdx n="0" f="v">
      <t c="8">
        <n x="1" s="1"/>
        <n x="2" s="1"/>
        <n x="148" s="1"/>
        <n x="3" s="1"/>
        <n x="4" s="1"/>
        <n x="5"/>
        <n x="81"/>
        <n x="48"/>
      </t>
    </mdx>
    <mdx n="0" f="v">
      <t c="8">
        <n x="1" s="1"/>
        <n x="2" s="1"/>
        <n x="148" s="1"/>
        <n x="3" s="1"/>
        <n x="4" s="1"/>
        <n x="5"/>
        <n x="81"/>
        <n x="64"/>
      </t>
    </mdx>
    <mdx n="0" f="v">
      <t c="8">
        <n x="1" s="1"/>
        <n x="2" s="1"/>
        <n x="148" s="1"/>
        <n x="3" s="1"/>
        <n x="4" s="1"/>
        <n x="5"/>
        <n x="82"/>
        <n x="19"/>
      </t>
    </mdx>
    <mdx n="0" f="v">
      <t c="8">
        <n x="1" s="1"/>
        <n x="2" s="1"/>
        <n x="148" s="1"/>
        <n x="3" s="1"/>
        <n x="4" s="1"/>
        <n x="5"/>
        <n x="82"/>
        <n x="35"/>
      </t>
    </mdx>
    <mdx n="0" f="v">
      <t c="8">
        <n x="1" s="1"/>
        <n x="2" s="1"/>
        <n x="148" s="1"/>
        <n x="3" s="1"/>
        <n x="4" s="1"/>
        <n x="5"/>
        <n x="82"/>
        <n x="51"/>
      </t>
    </mdx>
    <mdx n="0" f="v">
      <t c="8">
        <n x="1" s="1"/>
        <n x="2" s="1"/>
        <n x="148" s="1"/>
        <n x="3" s="1"/>
        <n x="4" s="1"/>
        <n x="5"/>
        <n x="83"/>
        <n x="6"/>
      </t>
    </mdx>
    <mdx n="0" f="v">
      <t c="8">
        <n x="1" s="1"/>
        <n x="2" s="1"/>
        <n x="148" s="1"/>
        <n x="3" s="1"/>
        <n x="4" s="1"/>
        <n x="5"/>
        <n x="83"/>
        <n x="22"/>
      </t>
    </mdx>
    <mdx n="0" f="v">
      <t c="8">
        <n x="1" s="1"/>
        <n x="2" s="1"/>
        <n x="148" s="1"/>
        <n x="3" s="1"/>
        <n x="4" s="1"/>
        <n x="5"/>
        <n x="83"/>
        <n x="38"/>
      </t>
    </mdx>
    <mdx n="0" f="v">
      <t c="8">
        <n x="1" s="1"/>
        <n x="2" s="1"/>
        <n x="148" s="1"/>
        <n x="3" s="1"/>
        <n x="4" s="1"/>
        <n x="5"/>
        <n x="83"/>
        <n x="54"/>
      </t>
    </mdx>
    <mdx n="0" f="v">
      <t c="8">
        <n x="1" s="1"/>
        <n x="2" s="1"/>
        <n x="148" s="1"/>
        <n x="3" s="1"/>
        <n x="4" s="1"/>
        <n x="5"/>
        <n x="84"/>
        <n x="9"/>
      </t>
    </mdx>
    <mdx n="0" f="v">
      <t c="8">
        <n x="1" s="1"/>
        <n x="2" s="1"/>
        <n x="148" s="1"/>
        <n x="3" s="1"/>
        <n x="4" s="1"/>
        <n x="5"/>
        <n x="84"/>
        <n x="25"/>
      </t>
    </mdx>
    <mdx n="0" f="v">
      <t c="8">
        <n x="1" s="1"/>
        <n x="2" s="1"/>
        <n x="148" s="1"/>
        <n x="3" s="1"/>
        <n x="4" s="1"/>
        <n x="5"/>
        <n x="84"/>
        <n x="41"/>
      </t>
    </mdx>
    <mdx n="0" f="v">
      <t c="8">
        <n x="1" s="1"/>
        <n x="2" s="1"/>
        <n x="148" s="1"/>
        <n x="3" s="1"/>
        <n x="4" s="1"/>
        <n x="5"/>
        <n x="84"/>
        <n x="57"/>
      </t>
    </mdx>
    <mdx n="0" f="v">
      <t c="8">
        <n x="1" s="1"/>
        <n x="2" s="1"/>
        <n x="148" s="1"/>
        <n x="3" s="1"/>
        <n x="4" s="1"/>
        <n x="5"/>
        <n x="85"/>
        <n x="12"/>
      </t>
    </mdx>
    <mdx n="0" f="v">
      <t c="8">
        <n x="1" s="1"/>
        <n x="2" s="1"/>
        <n x="148" s="1"/>
        <n x="3" s="1"/>
        <n x="4" s="1"/>
        <n x="5"/>
        <n x="85"/>
        <n x="28"/>
      </t>
    </mdx>
    <mdx n="0" f="v">
      <t c="8">
        <n x="1" s="1"/>
        <n x="2" s="1"/>
        <n x="148" s="1"/>
        <n x="3" s="1"/>
        <n x="4" s="1"/>
        <n x="5"/>
        <n x="85"/>
        <n x="44"/>
      </t>
    </mdx>
    <mdx n="0" f="v">
      <t c="8">
        <n x="1" s="1"/>
        <n x="2" s="1"/>
        <n x="148" s="1"/>
        <n x="3" s="1"/>
        <n x="4" s="1"/>
        <n x="5"/>
        <n x="85"/>
        <n x="60"/>
      </t>
    </mdx>
    <mdx n="0" f="v">
      <t c="8">
        <n x="1" s="1"/>
        <n x="2" s="1"/>
        <n x="148" s="1"/>
        <n x="3" s="1"/>
        <n x="4" s="1"/>
        <n x="5"/>
        <n x="86"/>
        <n x="15"/>
      </t>
    </mdx>
    <mdx n="0" f="v">
      <t c="8">
        <n x="1" s="1"/>
        <n x="2" s="1"/>
        <n x="148" s="1"/>
        <n x="3" s="1"/>
        <n x="4" s="1"/>
        <n x="5"/>
        <n x="86"/>
        <n x="31"/>
      </t>
    </mdx>
    <mdx n="0" f="v">
      <t c="8">
        <n x="1" s="1"/>
        <n x="2" s="1"/>
        <n x="148" s="1"/>
        <n x="3" s="1"/>
        <n x="4" s="1"/>
        <n x="5"/>
        <n x="86"/>
        <n x="47"/>
      </t>
    </mdx>
    <mdx n="0" f="v">
      <t c="8">
        <n x="1" s="1"/>
        <n x="2" s="1"/>
        <n x="148" s="1"/>
        <n x="3" s="1"/>
        <n x="4" s="1"/>
        <n x="5"/>
        <n x="86"/>
        <n x="63"/>
      </t>
    </mdx>
    <mdx n="0" f="v">
      <t c="8">
        <n x="1" s="1"/>
        <n x="2" s="1"/>
        <n x="148" s="1"/>
        <n x="3" s="1"/>
        <n x="4" s="1"/>
        <n x="5"/>
        <n x="67"/>
        <n x="7"/>
      </t>
    </mdx>
    <mdx n="0" f="v">
      <t c="8">
        <n x="1" s="1"/>
        <n x="2" s="1"/>
        <n x="148" s="1"/>
        <n x="3" s="1"/>
        <n x="4" s="1"/>
        <n x="5"/>
        <n x="67"/>
        <n x="23"/>
      </t>
    </mdx>
    <mdx n="0" f="v">
      <t c="8">
        <n x="1" s="1"/>
        <n x="2" s="1"/>
        <n x="148" s="1"/>
        <n x="3" s="1"/>
        <n x="4" s="1"/>
        <n x="5"/>
        <n x="67"/>
        <n x="39"/>
      </t>
    </mdx>
    <mdx n="0" f="v">
      <t c="8">
        <n x="1" s="1"/>
        <n x="2" s="1"/>
        <n x="148" s="1"/>
        <n x="3" s="1"/>
        <n x="4" s="1"/>
        <n x="5"/>
        <n x="67"/>
        <n x="55"/>
      </t>
    </mdx>
    <mdx n="0" f="v">
      <t c="8">
        <n x="1" s="1"/>
        <n x="2" s="1"/>
        <n x="148" s="1"/>
        <n x="3" s="1"/>
        <n x="4" s="1"/>
        <n x="5"/>
        <n x="88"/>
        <n x="20"/>
      </t>
    </mdx>
    <mdx n="0" f="v">
      <t c="8">
        <n x="1" s="1"/>
        <n x="2" s="1"/>
        <n x="148" s="1"/>
        <n x="3" s="1"/>
        <n x="4" s="1"/>
        <n x="5"/>
        <n x="88"/>
        <n x="36"/>
      </t>
    </mdx>
    <mdx n="0" f="v">
      <t c="8">
        <n x="1" s="1"/>
        <n x="2" s="1"/>
        <n x="148" s="1"/>
        <n x="3" s="1"/>
        <n x="4" s="1"/>
        <n x="5"/>
        <n x="88"/>
        <n x="52"/>
      </t>
    </mdx>
    <mdx n="0" f="v">
      <t c="8">
        <n x="1" s="1"/>
        <n x="2" s="1"/>
        <n x="148" s="1"/>
        <n x="3" s="1"/>
        <n x="4" s="1"/>
        <n x="5"/>
        <n x="89"/>
        <n x="7"/>
      </t>
    </mdx>
    <mdx n="0" f="v">
      <t c="8">
        <n x="1" s="1"/>
        <n x="2" s="1"/>
        <n x="148" s="1"/>
        <n x="3" s="1"/>
        <n x="4" s="1"/>
        <n x="5"/>
        <n x="89"/>
        <n x="23"/>
      </t>
    </mdx>
    <mdx n="0" f="v">
      <t c="8">
        <n x="1" s="1"/>
        <n x="2" s="1"/>
        <n x="148" s="1"/>
        <n x="3" s="1"/>
        <n x="4" s="1"/>
        <n x="5"/>
        <n x="89"/>
        <n x="39"/>
      </t>
    </mdx>
    <mdx n="0" f="v">
      <t c="8">
        <n x="1" s="1"/>
        <n x="2" s="1"/>
        <n x="148" s="1"/>
        <n x="3" s="1"/>
        <n x="4" s="1"/>
        <n x="5"/>
        <n x="89"/>
        <n x="55"/>
      </t>
    </mdx>
    <mdx n="0" f="v">
      <t c="8">
        <n x="1" s="1"/>
        <n x="2" s="1"/>
        <n x="148" s="1"/>
        <n x="3" s="1"/>
        <n x="4" s="1"/>
        <n x="5"/>
        <n x="90"/>
        <n x="10"/>
      </t>
    </mdx>
    <mdx n="0" f="v">
      <t c="8">
        <n x="1" s="1"/>
        <n x="2" s="1"/>
        <n x="148" s="1"/>
        <n x="3" s="1"/>
        <n x="4" s="1"/>
        <n x="5"/>
        <n x="90"/>
        <n x="26"/>
      </t>
    </mdx>
    <mdx n="0" f="v">
      <t c="8">
        <n x="1" s="1"/>
        <n x="2" s="1"/>
        <n x="148" s="1"/>
        <n x="3" s="1"/>
        <n x="4" s="1"/>
        <n x="5"/>
        <n x="90"/>
        <n x="42"/>
      </t>
    </mdx>
    <mdx n="0" f="v">
      <t c="8">
        <n x="1" s="1"/>
        <n x="2" s="1"/>
        <n x="148" s="1"/>
        <n x="3" s="1"/>
        <n x="4" s="1"/>
        <n x="5"/>
        <n x="90"/>
        <n x="58"/>
      </t>
    </mdx>
    <mdx n="0" f="v">
      <t c="8">
        <n x="1" s="1"/>
        <n x="2" s="1"/>
        <n x="148" s="1"/>
        <n x="3" s="1"/>
        <n x="4" s="1"/>
        <n x="5"/>
        <n x="91"/>
        <n x="13"/>
      </t>
    </mdx>
    <mdx n="0" f="v">
      <t c="8">
        <n x="1" s="1"/>
        <n x="2" s="1"/>
        <n x="148" s="1"/>
        <n x="3" s="1"/>
        <n x="4" s="1"/>
        <n x="5"/>
        <n x="91"/>
        <n x="29"/>
      </t>
    </mdx>
    <mdx n="0" f="v">
      <t c="8">
        <n x="1" s="1"/>
        <n x="2" s="1"/>
        <n x="148" s="1"/>
        <n x="3" s="1"/>
        <n x="4" s="1"/>
        <n x="5"/>
        <n x="91"/>
        <n x="45"/>
      </t>
    </mdx>
    <mdx n="0" f="v">
      <t c="8">
        <n x="1" s="1"/>
        <n x="2" s="1"/>
        <n x="148" s="1"/>
        <n x="3" s="1"/>
        <n x="4" s="1"/>
        <n x="5"/>
        <n x="91"/>
        <n x="61"/>
      </t>
    </mdx>
    <mdx n="0" f="v">
      <t c="8">
        <n x="1" s="1"/>
        <n x="2" s="1"/>
        <n x="148" s="1"/>
        <n x="3" s="1"/>
        <n x="4" s="1"/>
        <n x="5"/>
        <n x="92"/>
        <n x="16"/>
      </t>
    </mdx>
    <mdx n="0" f="v">
      <t c="8">
        <n x="1" s="1"/>
        <n x="2" s="1"/>
        <n x="148" s="1"/>
        <n x="3" s="1"/>
        <n x="4" s="1"/>
        <n x="5"/>
        <n x="92"/>
        <n x="32"/>
      </t>
    </mdx>
    <mdx n="0" f="v">
      <t c="8">
        <n x="1" s="1"/>
        <n x="2" s="1"/>
        <n x="148" s="1"/>
        <n x="3" s="1"/>
        <n x="4" s="1"/>
        <n x="5"/>
        <n x="92"/>
        <n x="48"/>
      </t>
    </mdx>
    <mdx n="0" f="v">
      <t c="8">
        <n x="1" s="1"/>
        <n x="2" s="1"/>
        <n x="148" s="1"/>
        <n x="3" s="1"/>
        <n x="4" s="1"/>
        <n x="5"/>
        <n x="92"/>
        <n x="64"/>
      </t>
    </mdx>
    <mdx n="0" f="v">
      <t c="8">
        <n x="1" s="1"/>
        <n x="2" s="1"/>
        <n x="148" s="1"/>
        <n x="3" s="1"/>
        <n x="4" s="1"/>
        <n x="5"/>
        <n x="93"/>
        <n x="19"/>
      </t>
    </mdx>
    <mdx n="0" f="v">
      <t c="8">
        <n x="1" s="1"/>
        <n x="2" s="1"/>
        <n x="148" s="1"/>
        <n x="3" s="1"/>
        <n x="4" s="1"/>
        <n x="5"/>
        <n x="93"/>
        <n x="35"/>
      </t>
    </mdx>
    <mdx n="0" f="v">
      <t c="8">
        <n x="1" s="1"/>
        <n x="2" s="1"/>
        <n x="148" s="1"/>
        <n x="3" s="1"/>
        <n x="4" s="1"/>
        <n x="5"/>
        <n x="93"/>
        <n x="51"/>
      </t>
    </mdx>
    <mdx n="0" f="v">
      <t c="8">
        <n x="1" s="1"/>
        <n x="2" s="1"/>
        <n x="148" s="1"/>
        <n x="3" s="1"/>
        <n x="4" s="1"/>
        <n x="5"/>
        <n x="94"/>
        <n x="6"/>
      </t>
    </mdx>
    <mdx n="0" f="v">
      <t c="8">
        <n x="1" s="1"/>
        <n x="2" s="1"/>
        <n x="148" s="1"/>
        <n x="3" s="1"/>
        <n x="4" s="1"/>
        <n x="5"/>
        <n x="94"/>
        <n x="25"/>
      </t>
    </mdx>
    <mdx n="0" f="v">
      <t c="8">
        <n x="1" s="1"/>
        <n x="2" s="1"/>
        <n x="148" s="1"/>
        <n x="3" s="1"/>
        <n x="4" s="1"/>
        <n x="5"/>
        <n x="94"/>
        <n x="44"/>
      </t>
    </mdx>
    <mdx n="0" f="v">
      <t c="8">
        <n x="1" s="1"/>
        <n x="2" s="1"/>
        <n x="148" s="1"/>
        <n x="3" s="1"/>
        <n x="4" s="1"/>
        <n x="5"/>
        <n x="94"/>
        <n x="64"/>
      </t>
    </mdx>
    <mdx n="0" f="v">
      <t c="8">
        <n x="1" s="1"/>
        <n x="2" s="1"/>
        <n x="148" s="1"/>
        <n x="3" s="1"/>
        <n x="4" s="1"/>
        <n x="5"/>
        <n x="95"/>
        <n x="24"/>
      </t>
    </mdx>
    <mdx n="0" f="v">
      <t c="8">
        <n x="1" s="1"/>
        <n x="2" s="1"/>
        <n x="148" s="1"/>
        <n x="3" s="1"/>
        <n x="4" s="1"/>
        <n x="5"/>
        <n x="95"/>
        <n x="45"/>
      </t>
    </mdx>
    <mdx n="0" f="v">
      <t c="8">
        <n x="1" s="1"/>
        <n x="2" s="1"/>
        <n x="148" s="1"/>
        <n x="3" s="1"/>
        <n x="4" s="1"/>
        <n x="5"/>
        <n x="96"/>
        <n x="27"/>
      </t>
    </mdx>
    <mdx n="0" f="v">
      <t c="8">
        <n x="1" s="1"/>
        <n x="2" s="1"/>
        <n x="148" s="1"/>
        <n x="3" s="1"/>
        <n x="4" s="1"/>
        <n x="5"/>
        <n x="96"/>
        <n x="48"/>
      </t>
    </mdx>
    <mdx n="0" f="v">
      <t c="8">
        <n x="1" s="1"/>
        <n x="2" s="1"/>
        <n x="148" s="1"/>
        <n x="3" s="1"/>
        <n x="4" s="1"/>
        <n x="5"/>
        <n x="97"/>
        <n x="7"/>
      </t>
    </mdx>
    <mdx n="0" f="v">
      <t c="8">
        <n x="1" s="1"/>
        <n x="2" s="1"/>
        <n x="148" s="1"/>
        <n x="3" s="1"/>
        <n x="4" s="1"/>
        <n x="5"/>
        <n x="97"/>
        <n x="30"/>
      </t>
    </mdx>
    <mdx n="0" f="v">
      <t c="8">
        <n x="1" s="1"/>
        <n x="2" s="1"/>
        <n x="148" s="1"/>
        <n x="3" s="1"/>
        <n x="4" s="1"/>
        <n x="5"/>
        <n x="97"/>
        <n x="51"/>
      </t>
    </mdx>
    <mdx n="0" f="v">
      <t c="8">
        <n x="1" s="1"/>
        <n x="2" s="1"/>
        <n x="148" s="1"/>
        <n x="3" s="1"/>
        <n x="4" s="1"/>
        <n x="5"/>
        <n x="98"/>
        <n x="10"/>
      </t>
    </mdx>
    <mdx n="0" f="v">
      <t c="8">
        <n x="1" s="1"/>
        <n x="2" s="1"/>
        <n x="148" s="1"/>
        <n x="3" s="1"/>
        <n x="4" s="1"/>
        <n x="5"/>
        <n x="98"/>
        <n x="33"/>
      </t>
    </mdx>
    <mdx n="0" f="v">
      <t c="8">
        <n x="1" s="1"/>
        <n x="2" s="1"/>
        <n x="148" s="1"/>
        <n x="3" s="1"/>
        <n x="4" s="1"/>
        <n x="5"/>
        <n x="98"/>
        <n x="54"/>
      </t>
    </mdx>
    <mdx n="0" f="v">
      <t c="8">
        <n x="1" s="1"/>
        <n x="2" s="1"/>
        <n x="148" s="1"/>
        <n x="3" s="1"/>
        <n x="4" s="1"/>
        <n x="5"/>
        <n x="99"/>
        <n x="13"/>
      </t>
    </mdx>
    <mdx n="0" f="v">
      <t c="8">
        <n x="1" s="1"/>
        <n x="2" s="1"/>
        <n x="148" s="1"/>
        <n x="3" s="1"/>
        <n x="4" s="1"/>
        <n x="5"/>
        <n x="99"/>
        <n x="36"/>
      </t>
    </mdx>
    <mdx n="0" f="v">
      <t c="8">
        <n x="1" s="1"/>
        <n x="2" s="1"/>
        <n x="148" s="1"/>
        <n x="3" s="1"/>
        <n x="4" s="1"/>
        <n x="5"/>
        <n x="99"/>
        <n x="57"/>
      </t>
    </mdx>
    <mdx n="0" f="v">
      <t c="8">
        <n x="1" s="1"/>
        <n x="2" s="1"/>
        <n x="148" s="1"/>
        <n x="3" s="1"/>
        <n x="4" s="1"/>
        <n x="5"/>
        <n x="100"/>
        <n x="16"/>
      </t>
    </mdx>
    <mdx n="0" f="v">
      <t c="8">
        <n x="1" s="1"/>
        <n x="2" s="1"/>
        <n x="148" s="1"/>
        <n x="3" s="1"/>
        <n x="4" s="1"/>
        <n x="5"/>
        <n x="100"/>
        <n x="39"/>
      </t>
    </mdx>
    <mdx n="0" f="v">
      <t c="8">
        <n x="1" s="1"/>
        <n x="2" s="1"/>
        <n x="148" s="1"/>
        <n x="3" s="1"/>
        <n x="4" s="1"/>
        <n x="5"/>
        <n x="100"/>
        <n x="60"/>
      </t>
    </mdx>
    <mdx n="0" f="v">
      <t c="8">
        <n x="1" s="1"/>
        <n x="2" s="1"/>
        <n x="148" s="1"/>
        <n x="3" s="1"/>
        <n x="4" s="1"/>
        <n x="5"/>
        <n x="101"/>
        <n x="19"/>
      </t>
    </mdx>
    <mdx n="0" f="v">
      <t c="8">
        <n x="1" s="1"/>
        <n x="2" s="1"/>
        <n x="148" s="1"/>
        <n x="3" s="1"/>
        <n x="4" s="1"/>
        <n x="5"/>
        <n x="101"/>
        <n x="42"/>
      </t>
    </mdx>
    <mdx n="0" f="v">
      <t c="8">
        <n x="1" s="1"/>
        <n x="2" s="1"/>
        <n x="148" s="1"/>
        <n x="3" s="1"/>
        <n x="4" s="1"/>
        <n x="5"/>
        <n x="101"/>
        <n x="63"/>
      </t>
    </mdx>
    <mdx n="0" f="v">
      <t c="8">
        <n x="1" s="1"/>
        <n x="2" s="1"/>
        <n x="148" s="1"/>
        <n x="3" s="1"/>
        <n x="4" s="1"/>
        <n x="5"/>
        <n x="102"/>
        <n x="22"/>
      </t>
    </mdx>
    <mdx n="0" f="v">
      <t c="8">
        <n x="1" s="1"/>
        <n x="2" s="1"/>
        <n x="148" s="1"/>
        <n x="3" s="1"/>
        <n x="4" s="1"/>
        <n x="5"/>
        <n x="102"/>
        <n x="45"/>
      </t>
    </mdx>
    <mdx n="0" f="v">
      <t c="8">
        <n x="1" s="1"/>
        <n x="2" s="1"/>
        <n x="148" s="1"/>
        <n x="3" s="1"/>
        <n x="4" s="1"/>
        <n x="5"/>
        <n x="103"/>
        <n x="25"/>
      </t>
    </mdx>
    <mdx n="0" f="v">
      <t c="8">
        <n x="1" s="1"/>
        <n x="2" s="1"/>
        <n x="148" s="1"/>
        <n x="3" s="1"/>
        <n x="4" s="1"/>
        <n x="5"/>
        <n x="103"/>
        <n x="48"/>
      </t>
    </mdx>
    <mdx n="0" f="v">
      <t c="8">
        <n x="1" s="1"/>
        <n x="2" s="1"/>
        <n x="148" s="1"/>
        <n x="3" s="1"/>
        <n x="4" s="1"/>
        <n x="5"/>
        <n x="104"/>
        <n x="8"/>
      </t>
    </mdx>
    <mdx n="0" f="v">
      <t c="8">
        <n x="1" s="1"/>
        <n x="2" s="1"/>
        <n x="148" s="1"/>
        <n x="3" s="1"/>
        <n x="4" s="1"/>
        <n x="5"/>
        <n x="104"/>
        <n x="28"/>
      </t>
    </mdx>
    <mdx n="0" f="v">
      <t c="8">
        <n x="1" s="1"/>
        <n x="2" s="1"/>
        <n x="148" s="1"/>
        <n x="3" s="1"/>
        <n x="4" s="1"/>
        <n x="5"/>
        <n x="104"/>
        <n x="51"/>
      </t>
    </mdx>
    <mdx n="0" f="v">
      <t c="8">
        <n x="1" s="1"/>
        <n x="2" s="1"/>
        <n x="148" s="1"/>
        <n x="3" s="1"/>
        <n x="4" s="1"/>
        <n x="5"/>
        <n x="105"/>
        <n x="11"/>
      </t>
    </mdx>
    <mdx n="0" f="v">
      <t c="8">
        <n x="1" s="1"/>
        <n x="2" s="1"/>
        <n x="148" s="1"/>
        <n x="3" s="1"/>
        <n x="4" s="1"/>
        <n x="5"/>
        <n x="105"/>
        <n x="31"/>
      </t>
    </mdx>
    <mdx n="0" f="v">
      <t c="8">
        <n x="1" s="1"/>
        <n x="2" s="1"/>
        <n x="148" s="1"/>
        <n x="3" s="1"/>
        <n x="4" s="1"/>
        <n x="5"/>
        <n x="105"/>
        <n x="56"/>
      </t>
    </mdx>
    <mdx n="0" f="v">
      <t c="8">
        <n x="1" s="1"/>
        <n x="2" s="1"/>
        <n x="148" s="1"/>
        <n x="3" s="1"/>
        <n x="4" s="1"/>
        <n x="5"/>
        <n x="106"/>
        <n x="21"/>
      </t>
    </mdx>
    <mdx n="0" f="v">
      <t c="8">
        <n x="1" s="1"/>
        <n x="2" s="1"/>
        <n x="148" s="1"/>
        <n x="3" s="1"/>
        <n x="4" s="1"/>
        <n x="5"/>
        <n x="106"/>
        <n x="47"/>
      </t>
    </mdx>
    <mdx n="0" f="v">
      <t c="8">
        <n x="1" s="1"/>
        <n x="2" s="1"/>
        <n x="148" s="1"/>
        <n x="3" s="1"/>
        <n x="4" s="1"/>
        <n x="5"/>
        <n x="107"/>
        <n x="16"/>
      </t>
    </mdx>
    <mdx n="0" f="v">
      <t c="8">
        <n x="1" s="1"/>
        <n x="2" s="1"/>
        <n x="148" s="1"/>
        <n x="3" s="1"/>
        <n x="4" s="1"/>
        <n x="5"/>
        <n x="107"/>
        <n x="44"/>
      </t>
    </mdx>
    <mdx n="0" f="v">
      <t c="8">
        <n x="1" s="1"/>
        <n x="2" s="1"/>
        <n x="148" s="1"/>
        <n x="3" s="1"/>
        <n x="4" s="1"/>
        <n x="5"/>
        <n x="109"/>
        <n x="36"/>
      </t>
    </mdx>
    <mdx n="0" f="v">
      <t c="8">
        <n x="1" s="1"/>
        <n x="2" s="1"/>
        <n x="148" s="1"/>
        <n x="3" s="1"/>
        <n x="4" s="1"/>
        <n x="5"/>
        <n x="111"/>
        <n x="63"/>
      </t>
    </mdx>
    <mdx n="0" f="v">
      <t c="8">
        <n x="1" s="1"/>
        <n x="2" s="1"/>
        <n x="148" s="1"/>
        <n x="3" s="1"/>
        <n x="4" s="1"/>
        <n x="5"/>
        <n x="114"/>
        <n x="37"/>
      </t>
    </mdx>
    <mdx n="0" f="v">
      <t c="8">
        <n x="1" s="1"/>
        <n x="2" s="1"/>
        <n x="148" s="1"/>
        <n x="3" s="1"/>
        <n x="4" s="1"/>
        <n x="5"/>
        <n x="117"/>
        <n x="37"/>
      </t>
    </mdx>
    <mdx n="0" f="v">
      <t c="8">
        <n x="1" s="1"/>
        <n x="2" s="1"/>
        <n x="148" s="1"/>
        <n x="3" s="1"/>
        <n x="4" s="1"/>
        <n x="5"/>
        <n x="122"/>
        <n x="60"/>
      </t>
    </mdx>
    <mdx n="0" f="v">
      <t c="8">
        <n x="1" s="1"/>
        <n x="2" s="1"/>
        <n x="148" s="1"/>
        <n x="3" s="1"/>
        <n x="4" s="1"/>
        <n x="5"/>
        <n x="128"/>
        <n x="46"/>
      </t>
    </mdx>
    <mdx n="0" f="v">
      <t c="8">
        <n x="1" s="1"/>
        <n x="2" s="1"/>
        <n x="148" s="1"/>
        <n x="3" s="1"/>
        <n x="4" s="1"/>
        <n x="5"/>
        <n x="78"/>
        <n x="56"/>
      </t>
    </mdx>
    <mdx n="0" f="v">
      <t c="8">
        <n x="1" s="1"/>
        <n x="2" s="1"/>
        <n x="148" s="1"/>
        <n x="3" s="1"/>
        <n x="4" s="1"/>
        <n x="5"/>
        <n x="79"/>
        <n x="11"/>
      </t>
    </mdx>
    <mdx n="0" f="v">
      <t c="8">
        <n x="1" s="1"/>
        <n x="2" s="1"/>
        <n x="148" s="1"/>
        <n x="3" s="1"/>
        <n x="4" s="1"/>
        <n x="5"/>
        <n x="79"/>
        <n x="27"/>
      </t>
    </mdx>
    <mdx n="0" f="v">
      <t c="8">
        <n x="1" s="1"/>
        <n x="2" s="1"/>
        <n x="148" s="1"/>
        <n x="3" s="1"/>
        <n x="4" s="1"/>
        <n x="5"/>
        <n x="79"/>
        <n x="43"/>
      </t>
    </mdx>
    <mdx n="0" f="v">
      <t c="8">
        <n x="1" s="1"/>
        <n x="2" s="1"/>
        <n x="148" s="1"/>
        <n x="3" s="1"/>
        <n x="4" s="1"/>
        <n x="5"/>
        <n x="79"/>
        <n x="59"/>
      </t>
    </mdx>
    <mdx n="0" f="v">
      <t c="8">
        <n x="1" s="1"/>
        <n x="2" s="1"/>
        <n x="148" s="1"/>
        <n x="3" s="1"/>
        <n x="4" s="1"/>
        <n x="5"/>
        <n x="80"/>
        <n x="14"/>
      </t>
    </mdx>
    <mdx n="0" f="v">
      <t c="8">
        <n x="1" s="1"/>
        <n x="2" s="1"/>
        <n x="148" s="1"/>
        <n x="3" s="1"/>
        <n x="4" s="1"/>
        <n x="5"/>
        <n x="80"/>
        <n x="30"/>
      </t>
    </mdx>
    <mdx n="0" f="v">
      <t c="8">
        <n x="1" s="1"/>
        <n x="2" s="1"/>
        <n x="148" s="1"/>
        <n x="3" s="1"/>
        <n x="4" s="1"/>
        <n x="5"/>
        <n x="80"/>
        <n x="46"/>
      </t>
    </mdx>
    <mdx n="0" f="v">
      <t c="8">
        <n x="1" s="1"/>
        <n x="2" s="1"/>
        <n x="148" s="1"/>
        <n x="3" s="1"/>
        <n x="4" s="1"/>
        <n x="5"/>
        <n x="80"/>
        <n x="62"/>
      </t>
    </mdx>
    <mdx n="0" f="v">
      <t c="8">
        <n x="1" s="1"/>
        <n x="2" s="1"/>
        <n x="148" s="1"/>
        <n x="3" s="1"/>
        <n x="4" s="1"/>
        <n x="5"/>
        <n x="81"/>
        <n x="17"/>
      </t>
    </mdx>
    <mdx n="0" f="v">
      <t c="8">
        <n x="1" s="1"/>
        <n x="2" s="1"/>
        <n x="148" s="1"/>
        <n x="3" s="1"/>
        <n x="4" s="1"/>
        <n x="5"/>
        <n x="81"/>
        <n x="33"/>
      </t>
    </mdx>
    <mdx n="0" f="v">
      <t c="8">
        <n x="1" s="1"/>
        <n x="2" s="1"/>
        <n x="148" s="1"/>
        <n x="3" s="1"/>
        <n x="4" s="1"/>
        <n x="5"/>
        <n x="81"/>
        <n x="49"/>
      </t>
    </mdx>
    <mdx n="0" f="v">
      <t c="8">
        <n x="1" s="1"/>
        <n x="2" s="1"/>
        <n x="148" s="1"/>
        <n x="3" s="1"/>
        <n x="4" s="1"/>
        <n x="5"/>
        <n x="82"/>
        <n x="20"/>
      </t>
    </mdx>
    <mdx n="0" f="v">
      <t c="8">
        <n x="1" s="1"/>
        <n x="2" s="1"/>
        <n x="148" s="1"/>
        <n x="3" s="1"/>
        <n x="4" s="1"/>
        <n x="5"/>
        <n x="82"/>
        <n x="36"/>
      </t>
    </mdx>
    <mdx n="0" f="v">
      <t c="8">
        <n x="1" s="1"/>
        <n x="2" s="1"/>
        <n x="148" s="1"/>
        <n x="3" s="1"/>
        <n x="4" s="1"/>
        <n x="5"/>
        <n x="82"/>
        <n x="52"/>
      </t>
    </mdx>
    <mdx n="0" f="v">
      <t c="8">
        <n x="1" s="1"/>
        <n x="2" s="1"/>
        <n x="148" s="1"/>
        <n x="3" s="1"/>
        <n x="4" s="1"/>
        <n x="5"/>
        <n x="83"/>
        <n x="7"/>
      </t>
    </mdx>
    <mdx n="0" f="v">
      <t c="8">
        <n x="1" s="1"/>
        <n x="2" s="1"/>
        <n x="148" s="1"/>
        <n x="3" s="1"/>
        <n x="4" s="1"/>
        <n x="5"/>
        <n x="83"/>
        <n x="23"/>
      </t>
    </mdx>
    <mdx n="0" f="v">
      <t c="8">
        <n x="1" s="1"/>
        <n x="2" s="1"/>
        <n x="148" s="1"/>
        <n x="3" s="1"/>
        <n x="4" s="1"/>
        <n x="5"/>
        <n x="83"/>
        <n x="39"/>
      </t>
    </mdx>
    <mdx n="0" f="v">
      <t c="8">
        <n x="1" s="1"/>
        <n x="2" s="1"/>
        <n x="148" s="1"/>
        <n x="3" s="1"/>
        <n x="4" s="1"/>
        <n x="5"/>
        <n x="83"/>
        <n x="55"/>
      </t>
    </mdx>
    <mdx n="0" f="v">
      <t c="8">
        <n x="1" s="1"/>
        <n x="2" s="1"/>
        <n x="148" s="1"/>
        <n x="3" s="1"/>
        <n x="4" s="1"/>
        <n x="5"/>
        <n x="84"/>
        <n x="10"/>
      </t>
    </mdx>
    <mdx n="0" f="v">
      <t c="8">
        <n x="1" s="1"/>
        <n x="2" s="1"/>
        <n x="148" s="1"/>
        <n x="3" s="1"/>
        <n x="4" s="1"/>
        <n x="5"/>
        <n x="84"/>
        <n x="26"/>
      </t>
    </mdx>
    <mdx n="0" f="v">
      <t c="8">
        <n x="1" s="1"/>
        <n x="2" s="1"/>
        <n x="148" s="1"/>
        <n x="3" s="1"/>
        <n x="4" s="1"/>
        <n x="5"/>
        <n x="84"/>
        <n x="42"/>
      </t>
    </mdx>
    <mdx n="0" f="v">
      <t c="8">
        <n x="1" s="1"/>
        <n x="2" s="1"/>
        <n x="148" s="1"/>
        <n x="3" s="1"/>
        <n x="4" s="1"/>
        <n x="5"/>
        <n x="84"/>
        <n x="58"/>
      </t>
    </mdx>
    <mdx n="0" f="v">
      <t c="8">
        <n x="1" s="1"/>
        <n x="2" s="1"/>
        <n x="148" s="1"/>
        <n x="3" s="1"/>
        <n x="4" s="1"/>
        <n x="5"/>
        <n x="85"/>
        <n x="13"/>
      </t>
    </mdx>
    <mdx n="0" f="v">
      <t c="8">
        <n x="1" s="1"/>
        <n x="2" s="1"/>
        <n x="148" s="1"/>
        <n x="3" s="1"/>
        <n x="4" s="1"/>
        <n x="5"/>
        <n x="85"/>
        <n x="29"/>
      </t>
    </mdx>
    <mdx n="0" f="v">
      <t c="8">
        <n x="1" s="1"/>
        <n x="2" s="1"/>
        <n x="148" s="1"/>
        <n x="3" s="1"/>
        <n x="4" s="1"/>
        <n x="5"/>
        <n x="85"/>
        <n x="45"/>
      </t>
    </mdx>
    <mdx n="0" f="v">
      <t c="8">
        <n x="1" s="1"/>
        <n x="2" s="1"/>
        <n x="148" s="1"/>
        <n x="3" s="1"/>
        <n x="4" s="1"/>
        <n x="5"/>
        <n x="85"/>
        <n x="61"/>
      </t>
    </mdx>
    <mdx n="0" f="v">
      <t c="8">
        <n x="1" s="1"/>
        <n x="2" s="1"/>
        <n x="148" s="1"/>
        <n x="3" s="1"/>
        <n x="4" s="1"/>
        <n x="5"/>
        <n x="86"/>
        <n x="16"/>
      </t>
    </mdx>
    <mdx n="0" f="v">
      <t c="8">
        <n x="1" s="1"/>
        <n x="2" s="1"/>
        <n x="148" s="1"/>
        <n x="3" s="1"/>
        <n x="4" s="1"/>
        <n x="5"/>
        <n x="86"/>
        <n x="32"/>
      </t>
    </mdx>
    <mdx n="0" f="v">
      <t c="8">
        <n x="1" s="1"/>
        <n x="2" s="1"/>
        <n x="148" s="1"/>
        <n x="3" s="1"/>
        <n x="4" s="1"/>
        <n x="5"/>
        <n x="86"/>
        <n x="48"/>
      </t>
    </mdx>
    <mdx n="0" f="v">
      <t c="8">
        <n x="1" s="1"/>
        <n x="2" s="1"/>
        <n x="148" s="1"/>
        <n x="3" s="1"/>
        <n x="4" s="1"/>
        <n x="5"/>
        <n x="86"/>
        <n x="64"/>
      </t>
    </mdx>
    <mdx n="0" f="v">
      <t c="8">
        <n x="1" s="1"/>
        <n x="2" s="1"/>
        <n x="148" s="1"/>
        <n x="3" s="1"/>
        <n x="4" s="1"/>
        <n x="5"/>
        <n x="67"/>
        <n x="8"/>
      </t>
    </mdx>
    <mdx n="0" f="v">
      <t c="8">
        <n x="1" s="1"/>
        <n x="2" s="1"/>
        <n x="148" s="1"/>
        <n x="3" s="1"/>
        <n x="4" s="1"/>
        <n x="5"/>
        <n x="67"/>
        <n x="24"/>
      </t>
    </mdx>
    <mdx n="0" f="v">
      <t c="8">
        <n x="1" s="1"/>
        <n x="2" s="1"/>
        <n x="148" s="1"/>
        <n x="3" s="1"/>
        <n x="4" s="1"/>
        <n x="5"/>
        <n x="67"/>
        <n x="40"/>
      </t>
    </mdx>
    <mdx n="0" f="v">
      <t c="8">
        <n x="1" s="1"/>
        <n x="2" s="1"/>
        <n x="148" s="1"/>
        <n x="3" s="1"/>
        <n x="4" s="1"/>
        <n x="5"/>
        <n x="67"/>
        <n x="56"/>
      </t>
    </mdx>
    <mdx n="0" f="v">
      <t c="8">
        <n x="1" s="1"/>
        <n x="2" s="1"/>
        <n x="148" s="1"/>
        <n x="3" s="1"/>
        <n x="4" s="1"/>
        <n x="5"/>
        <n x="88"/>
        <n x="21"/>
      </t>
    </mdx>
    <mdx n="0" f="v">
      <t c="8">
        <n x="1" s="1"/>
        <n x="2" s="1"/>
        <n x="148" s="1"/>
        <n x="3" s="1"/>
        <n x="4" s="1"/>
        <n x="5"/>
        <n x="88"/>
        <n x="37"/>
      </t>
    </mdx>
    <mdx n="0" f="v">
      <t c="8">
        <n x="1" s="1"/>
        <n x="2" s="1"/>
        <n x="148" s="1"/>
        <n x="3" s="1"/>
        <n x="4" s="1"/>
        <n x="5"/>
        <n x="88"/>
        <n x="53"/>
      </t>
    </mdx>
    <mdx n="0" f="v">
      <t c="8">
        <n x="1" s="1"/>
        <n x="2" s="1"/>
        <n x="148" s="1"/>
        <n x="3" s="1"/>
        <n x="4" s="1"/>
        <n x="5"/>
        <n x="89"/>
        <n x="8"/>
      </t>
    </mdx>
    <mdx n="0" f="v">
      <t c="8">
        <n x="1" s="1"/>
        <n x="2" s="1"/>
        <n x="148" s="1"/>
        <n x="3" s="1"/>
        <n x="4" s="1"/>
        <n x="5"/>
        <n x="89"/>
        <n x="24"/>
      </t>
    </mdx>
    <mdx n="0" f="v">
      <t c="8">
        <n x="1" s="1"/>
        <n x="2" s="1"/>
        <n x="148" s="1"/>
        <n x="3" s="1"/>
        <n x="4" s="1"/>
        <n x="5"/>
        <n x="89"/>
        <n x="40"/>
      </t>
    </mdx>
    <mdx n="0" f="v">
      <t c="8">
        <n x="1" s="1"/>
        <n x="2" s="1"/>
        <n x="148" s="1"/>
        <n x="3" s="1"/>
        <n x="4" s="1"/>
        <n x="5"/>
        <n x="89"/>
        <n x="56"/>
      </t>
    </mdx>
    <mdx n="0" f="v">
      <t c="8">
        <n x="1" s="1"/>
        <n x="2" s="1"/>
        <n x="148" s="1"/>
        <n x="3" s="1"/>
        <n x="4" s="1"/>
        <n x="5"/>
        <n x="90"/>
        <n x="11"/>
      </t>
    </mdx>
    <mdx n="0" f="v">
      <t c="8">
        <n x="1" s="1"/>
        <n x="2" s="1"/>
        <n x="148" s="1"/>
        <n x="3" s="1"/>
        <n x="4" s="1"/>
        <n x="5"/>
        <n x="90"/>
        <n x="27"/>
      </t>
    </mdx>
    <mdx n="0" f="v">
      <t c="8">
        <n x="1" s="1"/>
        <n x="2" s="1"/>
        <n x="148" s="1"/>
        <n x="3" s="1"/>
        <n x="4" s="1"/>
        <n x="5"/>
        <n x="90"/>
        <n x="43"/>
      </t>
    </mdx>
    <mdx n="0" f="v">
      <t c="8">
        <n x="1" s="1"/>
        <n x="2" s="1"/>
        <n x="148" s="1"/>
        <n x="3" s="1"/>
        <n x="4" s="1"/>
        <n x="5"/>
        <n x="90"/>
        <n x="59"/>
      </t>
    </mdx>
    <mdx n="0" f="v">
      <t c="8">
        <n x="1" s="1"/>
        <n x="2" s="1"/>
        <n x="148" s="1"/>
        <n x="3" s="1"/>
        <n x="4" s="1"/>
        <n x="5"/>
        <n x="91"/>
        <n x="14"/>
      </t>
    </mdx>
    <mdx n="0" f="v">
      <t c="8">
        <n x="1" s="1"/>
        <n x="2" s="1"/>
        <n x="148" s="1"/>
        <n x="3" s="1"/>
        <n x="4" s="1"/>
        <n x="5"/>
        <n x="91"/>
        <n x="30"/>
      </t>
    </mdx>
    <mdx n="0" f="v">
      <t c="8">
        <n x="1" s="1"/>
        <n x="2" s="1"/>
        <n x="148" s="1"/>
        <n x="3" s="1"/>
        <n x="4" s="1"/>
        <n x="5"/>
        <n x="91"/>
        <n x="46"/>
      </t>
    </mdx>
    <mdx n="0" f="v">
      <t c="8">
        <n x="1" s="1"/>
        <n x="2" s="1"/>
        <n x="148" s="1"/>
        <n x="3" s="1"/>
        <n x="4" s="1"/>
        <n x="5"/>
        <n x="91"/>
        <n x="62"/>
      </t>
    </mdx>
    <mdx n="0" f="v">
      <t c="8">
        <n x="1" s="1"/>
        <n x="2" s="1"/>
        <n x="148" s="1"/>
        <n x="3" s="1"/>
        <n x="4" s="1"/>
        <n x="5"/>
        <n x="92"/>
        <n x="17"/>
      </t>
    </mdx>
    <mdx n="0" f="v">
      <t c="8">
        <n x="1" s="1"/>
        <n x="2" s="1"/>
        <n x="148" s="1"/>
        <n x="3" s="1"/>
        <n x="4" s="1"/>
        <n x="5"/>
        <n x="92"/>
        <n x="33"/>
      </t>
    </mdx>
    <mdx n="0" f="v">
      <t c="8">
        <n x="1" s="1"/>
        <n x="2" s="1"/>
        <n x="148" s="1"/>
        <n x="3" s="1"/>
        <n x="4" s="1"/>
        <n x="5"/>
        <n x="92"/>
        <n x="49"/>
      </t>
    </mdx>
    <mdx n="0" f="v">
      <t c="8">
        <n x="1" s="1"/>
        <n x="2" s="1"/>
        <n x="148" s="1"/>
        <n x="3" s="1"/>
        <n x="4" s="1"/>
        <n x="5"/>
        <n x="93"/>
        <n x="20"/>
      </t>
    </mdx>
    <mdx n="0" f="v">
      <t c="8">
        <n x="1" s="1"/>
        <n x="2" s="1"/>
        <n x="148" s="1"/>
        <n x="3" s="1"/>
        <n x="4" s="1"/>
        <n x="5"/>
        <n x="93"/>
        <n x="36"/>
      </t>
    </mdx>
    <mdx n="0" f="v">
      <t c="8">
        <n x="1" s="1"/>
        <n x="2" s="1"/>
        <n x="148" s="1"/>
        <n x="3" s="1"/>
        <n x="4" s="1"/>
        <n x="5"/>
        <n x="93"/>
        <n x="52"/>
      </t>
    </mdx>
    <mdx n="0" f="v">
      <t c="8">
        <n x="1" s="1"/>
        <n x="2" s="1"/>
        <n x="148" s="1"/>
        <n x="3" s="1"/>
        <n x="4" s="1"/>
        <n x="5"/>
        <n x="94"/>
        <n x="7"/>
      </t>
    </mdx>
    <mdx n="0" f="v">
      <t c="8">
        <n x="1" s="1"/>
        <n x="2" s="1"/>
        <n x="148" s="1"/>
        <n x="3" s="1"/>
        <n x="4" s="1"/>
        <n x="5"/>
        <n x="94"/>
        <n x="26"/>
      </t>
    </mdx>
    <mdx n="0" f="v">
      <t c="8">
        <n x="1" s="1"/>
        <n x="2" s="1"/>
        <n x="148" s="1"/>
        <n x="3" s="1"/>
        <n x="4" s="1"/>
        <n x="5"/>
        <n x="94"/>
        <n x="45"/>
      </t>
    </mdx>
    <mdx n="0" f="v">
      <t c="8">
        <n x="1" s="1"/>
        <n x="2" s="1"/>
        <n x="148" s="1"/>
        <n x="3" s="1"/>
        <n x="4" s="1"/>
        <n x="5"/>
        <n x="95"/>
        <n x="26"/>
      </t>
    </mdx>
    <mdx n="0" f="v">
      <t c="8">
        <n x="1" s="1"/>
        <n x="2" s="1"/>
        <n x="148" s="1"/>
        <n x="3" s="1"/>
        <n x="4" s="1"/>
        <n x="5"/>
        <n x="95"/>
        <n x="46"/>
      </t>
    </mdx>
    <mdx n="0" f="v">
      <t c="8">
        <n x="1" s="1"/>
        <n x="2" s="1"/>
        <n x="148" s="1"/>
        <n x="3" s="1"/>
        <n x="4" s="1"/>
        <n x="5"/>
        <n x="96"/>
        <n x="7"/>
      </t>
    </mdx>
    <mdx n="0" f="v">
      <t c="8">
        <n x="1" s="1"/>
        <n x="2" s="1"/>
        <n x="148" s="1"/>
        <n x="3" s="1"/>
        <n x="4" s="1"/>
        <n x="5"/>
        <n x="96"/>
        <n x="29"/>
      </t>
    </mdx>
    <mdx n="0" f="v">
      <t c="8">
        <n x="1" s="1"/>
        <n x="2" s="1"/>
        <n x="148" s="1"/>
        <n x="3" s="1"/>
        <n x="4" s="1"/>
        <n x="5"/>
        <n x="96"/>
        <n x="49"/>
      </t>
    </mdx>
    <mdx n="0" f="v">
      <t c="8">
        <n x="1" s="1"/>
        <n x="2" s="1"/>
        <n x="148" s="1"/>
        <n x="3" s="1"/>
        <n x="4" s="1"/>
        <n x="5"/>
        <n x="97"/>
        <n x="10"/>
      </t>
    </mdx>
    <mdx n="0" f="v">
      <t c="8">
        <n x="1" s="1"/>
        <n x="2" s="1"/>
        <n x="148" s="1"/>
        <n x="3" s="1"/>
        <n x="4" s="1"/>
        <n x="5"/>
        <n x="97"/>
        <n x="32"/>
      </t>
    </mdx>
    <mdx n="0" f="v">
      <t c="8">
        <n x="1" s="1"/>
        <n x="2" s="1"/>
        <n x="148" s="1"/>
        <n x="3" s="1"/>
        <n x="4" s="1"/>
        <n x="5"/>
        <n x="97"/>
        <n x="52"/>
      </t>
    </mdx>
    <mdx n="0" f="v">
      <t c="8">
        <n x="1" s="1"/>
        <n x="2" s="1"/>
        <n x="148" s="1"/>
        <n x="3" s="1"/>
        <n x="4" s="1"/>
        <n x="5"/>
        <n x="98"/>
        <n x="13"/>
      </t>
    </mdx>
    <mdx n="0" f="v">
      <t c="8">
        <n x="1" s="1"/>
        <n x="2" s="1"/>
        <n x="148" s="1"/>
        <n x="3" s="1"/>
        <n x="4" s="1"/>
        <n x="5"/>
        <n x="98"/>
        <n x="35"/>
      </t>
    </mdx>
    <mdx n="0" f="v">
      <t c="8">
        <n x="1" s="1"/>
        <n x="2" s="1"/>
        <n x="148" s="1"/>
        <n x="3" s="1"/>
        <n x="4" s="1"/>
        <n x="5"/>
        <n x="98"/>
        <n x="55"/>
      </t>
    </mdx>
    <mdx n="0" f="v">
      <t c="8">
        <n x="1" s="1"/>
        <n x="2" s="1"/>
        <n x="148" s="1"/>
        <n x="3" s="1"/>
        <n x="4" s="1"/>
        <n x="5"/>
        <n x="99"/>
        <n x="16"/>
      </t>
    </mdx>
    <mdx n="0" f="v">
      <t c="8">
        <n x="1" s="1"/>
        <n x="2" s="1"/>
        <n x="148" s="1"/>
        <n x="3" s="1"/>
        <n x="4" s="1"/>
        <n x="5"/>
        <n x="99"/>
        <n x="38"/>
      </t>
    </mdx>
    <mdx n="0" f="v">
      <t c="8">
        <n x="1" s="1"/>
        <n x="2" s="1"/>
        <n x="148" s="1"/>
        <n x="3" s="1"/>
        <n x="4" s="1"/>
        <n x="5"/>
        <n x="99"/>
        <n x="58"/>
      </t>
    </mdx>
    <mdx n="0" f="v">
      <t c="8">
        <n x="1" s="1"/>
        <n x="2" s="1"/>
        <n x="148" s="1"/>
        <n x="3" s="1"/>
        <n x="4" s="1"/>
        <n x="5"/>
        <n x="100"/>
        <n x="19"/>
      </t>
    </mdx>
    <mdx n="0" f="v">
      <t c="8">
        <n x="1" s="1"/>
        <n x="2" s="1"/>
        <n x="148" s="1"/>
        <n x="3" s="1"/>
        <n x="4" s="1"/>
        <n x="5"/>
        <n x="100"/>
        <n x="41"/>
      </t>
    </mdx>
    <mdx n="0" f="v">
      <t c="8">
        <n x="1" s="1"/>
        <n x="2" s="1"/>
        <n x="148" s="1"/>
        <n x="3" s="1"/>
        <n x="4" s="1"/>
        <n x="5"/>
        <n x="100"/>
        <n x="61"/>
      </t>
    </mdx>
    <mdx n="0" f="v">
      <t c="8">
        <n x="1" s="1"/>
        <n x="2" s="1"/>
        <n x="148" s="1"/>
        <n x="3" s="1"/>
        <n x="4" s="1"/>
        <n x="5"/>
        <n x="101"/>
        <n x="22"/>
      </t>
    </mdx>
    <mdx n="0" f="v">
      <t c="8">
        <n x="1" s="1"/>
        <n x="2" s="1"/>
        <n x="148" s="1"/>
        <n x="3" s="1"/>
        <n x="4" s="1"/>
        <n x="5"/>
        <n x="101"/>
        <n x="44"/>
      </t>
    </mdx>
    <mdx n="0" f="v">
      <t c="8">
        <n x="1" s="1"/>
        <n x="2" s="1"/>
        <n x="148" s="1"/>
        <n x="3" s="1"/>
        <n x="4" s="1"/>
        <n x="5"/>
        <n x="101"/>
        <n x="64"/>
      </t>
    </mdx>
    <mdx n="0" f="v">
      <t c="8">
        <n x="1" s="1"/>
        <n x="2" s="1"/>
        <n x="148" s="1"/>
        <n x="3" s="1"/>
        <n x="4" s="1"/>
        <n x="5"/>
        <n x="102"/>
        <n x="25"/>
      </t>
    </mdx>
    <mdx n="0" f="v">
      <t c="8">
        <n x="1" s="1"/>
        <n x="2" s="1"/>
        <n x="148" s="1"/>
        <n x="3" s="1"/>
        <n x="4" s="1"/>
        <n x="5"/>
        <n x="102"/>
        <n x="47"/>
      </t>
    </mdx>
    <mdx n="0" f="v">
      <t c="8">
        <n x="1" s="1"/>
        <n x="2" s="1"/>
        <n x="148" s="1"/>
        <n x="3" s="1"/>
        <n x="4" s="1"/>
        <n x="5"/>
        <n x="103"/>
        <n x="6"/>
      </t>
    </mdx>
    <mdx n="0" f="v">
      <t c="8">
        <n x="1" s="1"/>
        <n x="2" s="1"/>
        <n x="148" s="1"/>
        <n x="3" s="1"/>
        <n x="4" s="1"/>
        <n x="5"/>
        <n x="103"/>
        <n x="28"/>
      </t>
    </mdx>
    <mdx n="0" f="v">
      <t c="8">
        <n x="1" s="1"/>
        <n x="2" s="1"/>
        <n x="148" s="1"/>
        <n x="3" s="1"/>
        <n x="4" s="1"/>
        <n x="5"/>
        <n x="103"/>
        <n x="50"/>
      </t>
    </mdx>
    <mdx n="0" f="v">
      <t c="8">
        <n x="1" s="1"/>
        <n x="2" s="1"/>
        <n x="148" s="1"/>
        <n x="3" s="1"/>
        <n x="4" s="1"/>
        <n x="5"/>
        <n x="104"/>
        <n x="9"/>
      </t>
    </mdx>
    <mdx n="0" f="v">
      <t c="8">
        <n x="1" s="1"/>
        <n x="2" s="1"/>
        <n x="148" s="1"/>
        <n x="3" s="1"/>
        <n x="4" s="1"/>
        <n x="5"/>
        <n x="104"/>
        <n x="31"/>
      </t>
    </mdx>
    <mdx n="0" f="v">
      <t c="8">
        <n x="1" s="1"/>
        <n x="2" s="1"/>
        <n x="148" s="1"/>
        <n x="3" s="1"/>
        <n x="4" s="1"/>
        <n x="5"/>
        <n x="104"/>
        <n x="53"/>
      </t>
    </mdx>
    <mdx n="0" f="v">
      <t c="8">
        <n x="1" s="1"/>
        <n x="2" s="1"/>
        <n x="148" s="1"/>
        <n x="3" s="1"/>
        <n x="4" s="1"/>
        <n x="5"/>
        <n x="105"/>
        <n x="12"/>
      </t>
    </mdx>
    <mdx n="0" f="v">
      <t c="8">
        <n x="1" s="1"/>
        <n x="2" s="1"/>
        <n x="148" s="1"/>
        <n x="3" s="1"/>
        <n x="4" s="1"/>
        <n x="5"/>
        <n x="105"/>
        <n x="34"/>
      </t>
    </mdx>
    <mdx n="0" f="v">
      <t c="8">
        <n x="1" s="1"/>
        <n x="2" s="1"/>
        <n x="148" s="1"/>
        <n x="3" s="1"/>
        <n x="4" s="1"/>
        <n x="5"/>
        <n x="105"/>
        <n x="58"/>
      </t>
    </mdx>
    <mdx n="0" f="v">
      <t c="8">
        <n x="1" s="1"/>
        <n x="2" s="1"/>
        <n x="148" s="1"/>
        <n x="3" s="1"/>
        <n x="4" s="1"/>
        <n x="5"/>
        <n x="106"/>
        <n x="22"/>
      </t>
    </mdx>
    <mdx n="0" f="v">
      <t c="8">
        <n x="1" s="1"/>
        <n x="2" s="1"/>
        <n x="148" s="1"/>
        <n x="3" s="1"/>
        <n x="4" s="1"/>
        <n x="5"/>
        <n x="106"/>
        <n x="50"/>
      </t>
    </mdx>
    <mdx n="0" f="v">
      <t c="8">
        <n x="1" s="1"/>
        <n x="2" s="1"/>
        <n x="148" s="1"/>
        <n x="3" s="1"/>
        <n x="4" s="1"/>
        <n x="5"/>
        <n x="107"/>
        <n x="17"/>
      </t>
    </mdx>
    <mdx n="0" f="v">
      <t c="8">
        <n x="1" s="1"/>
        <n x="2" s="1"/>
        <n x="148" s="1"/>
        <n x="3" s="1"/>
        <n x="4" s="1"/>
        <n x="5"/>
        <n x="107"/>
        <n x="46"/>
      </t>
    </mdx>
    <mdx n="0" f="v">
      <t c="8">
        <n x="1" s="1"/>
        <n x="2" s="1"/>
        <n x="148" s="1"/>
        <n x="3" s="1"/>
        <n x="4" s="1"/>
        <n x="5"/>
        <n x="108"/>
        <n x="9"/>
      </t>
    </mdx>
    <mdx n="0" f="v">
      <t c="8">
        <n x="1" s="1"/>
        <n x="2" s="1"/>
        <n x="148" s="1"/>
        <n x="3" s="1"/>
        <n x="4" s="1"/>
        <n x="5"/>
        <n x="109"/>
        <n x="42"/>
      </t>
    </mdx>
    <mdx n="0" f="v">
      <t c="8">
        <n x="1" s="1"/>
        <n x="2" s="1"/>
        <n x="148" s="1"/>
        <n x="3" s="1"/>
        <n x="4" s="1"/>
        <n x="5"/>
        <n x="112"/>
        <n x="7"/>
      </t>
    </mdx>
    <mdx n="0" f="v">
      <t c="8">
        <n x="1" s="1"/>
        <n x="2" s="1"/>
        <n x="148" s="1"/>
        <n x="3" s="1"/>
        <n x="4" s="1"/>
        <n x="5"/>
        <n x="114"/>
        <n x="43"/>
      </t>
    </mdx>
    <mdx n="0" f="v">
      <t c="8">
        <n x="1" s="1"/>
        <n x="2" s="1"/>
        <n x="148" s="1"/>
        <n x="3" s="1"/>
        <n x="4" s="1"/>
        <n x="5"/>
        <n x="117"/>
        <n x="58"/>
      </t>
    </mdx>
    <mdx n="0" f="v">
      <t c="8">
        <n x="1" s="1"/>
        <n x="2" s="1"/>
        <n x="148" s="1"/>
        <n x="3" s="1"/>
        <n x="4" s="1"/>
        <n x="5"/>
        <n x="129"/>
        <n x="11"/>
      </t>
    </mdx>
    <mdx n="0" f="v">
      <t c="8">
        <n x="1" s="1"/>
        <n x="2" s="1"/>
        <n x="148" s="1"/>
        <n x="3" s="1"/>
        <n x="4" s="1"/>
        <n x="5"/>
        <n x="76"/>
        <n x="35"/>
      </t>
    </mdx>
    <mdx n="0" f="v">
      <t c="8">
        <n x="1" s="1"/>
        <n x="2" s="1"/>
        <n x="148" s="1"/>
        <n x="3" s="1"/>
        <n x="4" s="1"/>
        <n x="5"/>
        <n x="76"/>
        <n x="51"/>
      </t>
    </mdx>
    <mdx n="0" f="v">
      <t c="8">
        <n x="1" s="1"/>
        <n x="2" s="1"/>
        <n x="148" s="1"/>
        <n x="3" s="1"/>
        <n x="4" s="1"/>
        <n x="5"/>
        <n x="77"/>
        <n x="6"/>
      </t>
    </mdx>
    <mdx n="0" f="v">
      <t c="8">
        <n x="1" s="1"/>
        <n x="2" s="1"/>
        <n x="148" s="1"/>
        <n x="3" s="1"/>
        <n x="4" s="1"/>
        <n x="5"/>
        <n x="77"/>
        <n x="22"/>
      </t>
    </mdx>
    <mdx n="0" f="v">
      <t c="8">
        <n x="1" s="1"/>
        <n x="2" s="1"/>
        <n x="148" s="1"/>
        <n x="3" s="1"/>
        <n x="4" s="1"/>
        <n x="5"/>
        <n x="77"/>
        <n x="38"/>
      </t>
    </mdx>
    <mdx n="0" f="v">
      <t c="8">
        <n x="1" s="1"/>
        <n x="2" s="1"/>
        <n x="148" s="1"/>
        <n x="3" s="1"/>
        <n x="4" s="1"/>
        <n x="5"/>
        <n x="77"/>
        <n x="54"/>
      </t>
    </mdx>
    <mdx n="0" f="v">
      <t c="8">
        <n x="1" s="1"/>
        <n x="2" s="1"/>
        <n x="148" s="1"/>
        <n x="3" s="1"/>
        <n x="4" s="1"/>
        <n x="5"/>
        <n x="78"/>
        <n x="9"/>
      </t>
    </mdx>
    <mdx n="0" f="v">
      <t c="8">
        <n x="1" s="1"/>
        <n x="2" s="1"/>
        <n x="148" s="1"/>
        <n x="3" s="1"/>
        <n x="4" s="1"/>
        <n x="5"/>
        <n x="78"/>
        <n x="25"/>
      </t>
    </mdx>
    <mdx n="0" f="v">
      <t c="8">
        <n x="1" s="1"/>
        <n x="2" s="1"/>
        <n x="148" s="1"/>
        <n x="3" s="1"/>
        <n x="4" s="1"/>
        <n x="5"/>
        <n x="78"/>
        <n x="41"/>
      </t>
    </mdx>
    <mdx n="0" f="v">
      <t c="8">
        <n x="1" s="1"/>
        <n x="2" s="1"/>
        <n x="148" s="1"/>
        <n x="3" s="1"/>
        <n x="4" s="1"/>
        <n x="5"/>
        <n x="78"/>
        <n x="57"/>
      </t>
    </mdx>
    <mdx n="0" f="v">
      <t c="8">
        <n x="1" s="1"/>
        <n x="2" s="1"/>
        <n x="148" s="1"/>
        <n x="3" s="1"/>
        <n x="4" s="1"/>
        <n x="5"/>
        <n x="79"/>
        <n x="12"/>
      </t>
    </mdx>
    <mdx n="0" f="v">
      <t c="8">
        <n x="1" s="1"/>
        <n x="2" s="1"/>
        <n x="148" s="1"/>
        <n x="3" s="1"/>
        <n x="4" s="1"/>
        <n x="5"/>
        <n x="79"/>
        <n x="28"/>
      </t>
    </mdx>
    <mdx n="0" f="v">
      <t c="8">
        <n x="1" s="1"/>
        <n x="2" s="1"/>
        <n x="148" s="1"/>
        <n x="3" s="1"/>
        <n x="4" s="1"/>
        <n x="5"/>
        <n x="79"/>
        <n x="44"/>
      </t>
    </mdx>
    <mdx n="0" f="v">
      <t c="8">
        <n x="1" s="1"/>
        <n x="2" s="1"/>
        <n x="148" s="1"/>
        <n x="3" s="1"/>
        <n x="4" s="1"/>
        <n x="5"/>
        <n x="79"/>
        <n x="60"/>
      </t>
    </mdx>
    <mdx n="0" f="v">
      <t c="8">
        <n x="1" s="1"/>
        <n x="2" s="1"/>
        <n x="148" s="1"/>
        <n x="3" s="1"/>
        <n x="4" s="1"/>
        <n x="5"/>
        <n x="80"/>
        <n x="15"/>
      </t>
    </mdx>
    <mdx n="0" f="v">
      <t c="8">
        <n x="1" s="1"/>
        <n x="2" s="1"/>
        <n x="148" s="1"/>
        <n x="3" s="1"/>
        <n x="4" s="1"/>
        <n x="5"/>
        <n x="80"/>
        <n x="31"/>
      </t>
    </mdx>
    <mdx n="0" f="v">
      <t c="8">
        <n x="1" s="1"/>
        <n x="2" s="1"/>
        <n x="148" s="1"/>
        <n x="3" s="1"/>
        <n x="4" s="1"/>
        <n x="5"/>
        <n x="80"/>
        <n x="47"/>
      </t>
    </mdx>
    <mdx n="0" f="v">
      <t c="8">
        <n x="1" s="1"/>
        <n x="2" s="1"/>
        <n x="148" s="1"/>
        <n x="3" s="1"/>
        <n x="4" s="1"/>
        <n x="5"/>
        <n x="80"/>
        <n x="63"/>
      </t>
    </mdx>
    <mdx n="0" f="v">
      <t c="8">
        <n x="1" s="1"/>
        <n x="2" s="1"/>
        <n x="148" s="1"/>
        <n x="3" s="1"/>
        <n x="4" s="1"/>
        <n x="5"/>
        <n x="81"/>
        <n x="18"/>
      </t>
    </mdx>
    <mdx n="0" f="v">
      <t c="8">
        <n x="1" s="1"/>
        <n x="2" s="1"/>
        <n x="148" s="1"/>
        <n x="3" s="1"/>
        <n x="4" s="1"/>
        <n x="5"/>
        <n x="81"/>
        <n x="34"/>
      </t>
    </mdx>
    <mdx n="0" f="v">
      <t c="8">
        <n x="1" s="1"/>
        <n x="2" s="1"/>
        <n x="148" s="1"/>
        <n x="3" s="1"/>
        <n x="4" s="1"/>
        <n x="5"/>
        <n x="81"/>
        <n x="50"/>
      </t>
    </mdx>
    <mdx n="0" f="v">
      <t c="8">
        <n x="1" s="1"/>
        <n x="2" s="1"/>
        <n x="148" s="1"/>
        <n x="3" s="1"/>
        <n x="4" s="1"/>
        <n x="5"/>
        <n x="82"/>
        <n x="21"/>
      </t>
    </mdx>
    <mdx n="0" f="v">
      <t c="8">
        <n x="1" s="1"/>
        <n x="2" s="1"/>
        <n x="148" s="1"/>
        <n x="3" s="1"/>
        <n x="4" s="1"/>
        <n x="5"/>
        <n x="82"/>
        <n x="37"/>
      </t>
    </mdx>
    <mdx n="0" f="v">
      <t c="8">
        <n x="1" s="1"/>
        <n x="2" s="1"/>
        <n x="148" s="1"/>
        <n x="3" s="1"/>
        <n x="4" s="1"/>
        <n x="5"/>
        <n x="82"/>
        <n x="53"/>
      </t>
    </mdx>
    <mdx n="0" f="v">
      <t c="8">
        <n x="1" s="1"/>
        <n x="2" s="1"/>
        <n x="148" s="1"/>
        <n x="3" s="1"/>
        <n x="4" s="1"/>
        <n x="5"/>
        <n x="83"/>
        <n x="8"/>
      </t>
    </mdx>
    <mdx n="0" f="v">
      <t c="8">
        <n x="1" s="1"/>
        <n x="2" s="1"/>
        <n x="148" s="1"/>
        <n x="3" s="1"/>
        <n x="4" s="1"/>
        <n x="5"/>
        <n x="83"/>
        <n x="24"/>
      </t>
    </mdx>
    <mdx n="0" f="v">
      <t c="8">
        <n x="1" s="1"/>
        <n x="2" s="1"/>
        <n x="148" s="1"/>
        <n x="3" s="1"/>
        <n x="4" s="1"/>
        <n x="5"/>
        <n x="83"/>
        <n x="40"/>
      </t>
    </mdx>
    <mdx n="0" f="v">
      <t c="8">
        <n x="1" s="1"/>
        <n x="2" s="1"/>
        <n x="148" s="1"/>
        <n x="3" s="1"/>
        <n x="4" s="1"/>
        <n x="5"/>
        <n x="83"/>
        <n x="56"/>
      </t>
    </mdx>
    <mdx n="0" f="v">
      <t c="8">
        <n x="1" s="1"/>
        <n x="2" s="1"/>
        <n x="148" s="1"/>
        <n x="3" s="1"/>
        <n x="4" s="1"/>
        <n x="5"/>
        <n x="84"/>
        <n x="11"/>
      </t>
    </mdx>
    <mdx n="0" f="v">
      <t c="8">
        <n x="1" s="1"/>
        <n x="2" s="1"/>
        <n x="148" s="1"/>
        <n x="3" s="1"/>
        <n x="4" s="1"/>
        <n x="5"/>
        <n x="84"/>
        <n x="27"/>
      </t>
    </mdx>
    <mdx n="0" f="v">
      <t c="8">
        <n x="1" s="1"/>
        <n x="2" s="1"/>
        <n x="148" s="1"/>
        <n x="3" s="1"/>
        <n x="4" s="1"/>
        <n x="5"/>
        <n x="84"/>
        <n x="43"/>
      </t>
    </mdx>
    <mdx n="0" f="v">
      <t c="8">
        <n x="1" s="1"/>
        <n x="2" s="1"/>
        <n x="148" s="1"/>
        <n x="3" s="1"/>
        <n x="4" s="1"/>
        <n x="5"/>
        <n x="84"/>
        <n x="59"/>
      </t>
    </mdx>
    <mdx n="0" f="v">
      <t c="8">
        <n x="1" s="1"/>
        <n x="2" s="1"/>
        <n x="148" s="1"/>
        <n x="3" s="1"/>
        <n x="4" s="1"/>
        <n x="5"/>
        <n x="85"/>
        <n x="14"/>
      </t>
    </mdx>
    <mdx n="0" f="v">
      <t c="8">
        <n x="1" s="1"/>
        <n x="2" s="1"/>
        <n x="148" s="1"/>
        <n x="3" s="1"/>
        <n x="4" s="1"/>
        <n x="5"/>
        <n x="85"/>
        <n x="30"/>
      </t>
    </mdx>
    <mdx n="0" f="v">
      <t c="8">
        <n x="1" s="1"/>
        <n x="2" s="1"/>
        <n x="148" s="1"/>
        <n x="3" s="1"/>
        <n x="4" s="1"/>
        <n x="5"/>
        <n x="85"/>
        <n x="46"/>
      </t>
    </mdx>
    <mdx n="0" f="v">
      <t c="8">
        <n x="1" s="1"/>
        <n x="2" s="1"/>
        <n x="148" s="1"/>
        <n x="3" s="1"/>
        <n x="4" s="1"/>
        <n x="5"/>
        <n x="85"/>
        <n x="62"/>
      </t>
    </mdx>
    <mdx n="0" f="v">
      <t c="8">
        <n x="1" s="1"/>
        <n x="2" s="1"/>
        <n x="148" s="1"/>
        <n x="3" s="1"/>
        <n x="4" s="1"/>
        <n x="5"/>
        <n x="86"/>
        <n x="17"/>
      </t>
    </mdx>
    <mdx n="0" f="v">
      <t c="8">
        <n x="1" s="1"/>
        <n x="2" s="1"/>
        <n x="148" s="1"/>
        <n x="3" s="1"/>
        <n x="4" s="1"/>
        <n x="5"/>
        <n x="86"/>
        <n x="33"/>
      </t>
    </mdx>
    <mdx n="0" f="v">
      <t c="8">
        <n x="1" s="1"/>
        <n x="2" s="1"/>
        <n x="148" s="1"/>
        <n x="3" s="1"/>
        <n x="4" s="1"/>
        <n x="5"/>
        <n x="86"/>
        <n x="49"/>
      </t>
    </mdx>
    <mdx n="0" f="v">
      <t c="8">
        <n x="1" s="1"/>
        <n x="2" s="1"/>
        <n x="148" s="1"/>
        <n x="3" s="1"/>
        <n x="4" s="1"/>
        <n x="5"/>
        <n x="67"/>
        <n x="9"/>
      </t>
    </mdx>
    <mdx n="0" f="v">
      <t c="8">
        <n x="1" s="1"/>
        <n x="2" s="1"/>
        <n x="148" s="1"/>
        <n x="3" s="1"/>
        <n x="4" s="1"/>
        <n x="5"/>
        <n x="67"/>
        <n x="25"/>
      </t>
    </mdx>
    <mdx n="0" f="v">
      <t c="8">
        <n x="1" s="1"/>
        <n x="2" s="1"/>
        <n x="148" s="1"/>
        <n x="3" s="1"/>
        <n x="4" s="1"/>
        <n x="5"/>
        <n x="67"/>
        <n x="41"/>
      </t>
    </mdx>
    <mdx n="0" f="v">
      <t c="8">
        <n x="1" s="1"/>
        <n x="2" s="1"/>
        <n x="148" s="1"/>
        <n x="3" s="1"/>
        <n x="4" s="1"/>
        <n x="5"/>
        <n x="67"/>
        <n x="57"/>
      </t>
    </mdx>
    <mdx n="0" f="v">
      <t c="8">
        <n x="1" s="1"/>
        <n x="2" s="1"/>
        <n x="148" s="1"/>
        <n x="3" s="1"/>
        <n x="4" s="1"/>
        <n x="5"/>
        <n x="88"/>
        <n x="6"/>
      </t>
    </mdx>
    <mdx n="0" f="v">
      <t c="8">
        <n x="1" s="1"/>
        <n x="2" s="1"/>
        <n x="148" s="1"/>
        <n x="3" s="1"/>
        <n x="4" s="1"/>
        <n x="5"/>
        <n x="88"/>
        <n x="22"/>
      </t>
    </mdx>
    <mdx n="0" f="v">
      <t c="8">
        <n x="1" s="1"/>
        <n x="2" s="1"/>
        <n x="148" s="1"/>
        <n x="3" s="1"/>
        <n x="4" s="1"/>
        <n x="5"/>
        <n x="88"/>
        <n x="38"/>
      </t>
    </mdx>
    <mdx n="0" f="v">
      <t c="8">
        <n x="1" s="1"/>
        <n x="2" s="1"/>
        <n x="148" s="1"/>
        <n x="3" s="1"/>
        <n x="4" s="1"/>
        <n x="5"/>
        <n x="88"/>
        <n x="54"/>
      </t>
    </mdx>
    <mdx n="0" f="v">
      <t c="8">
        <n x="1" s="1"/>
        <n x="2" s="1"/>
        <n x="148" s="1"/>
        <n x="3" s="1"/>
        <n x="4" s="1"/>
        <n x="5"/>
        <n x="89"/>
        <n x="9"/>
      </t>
    </mdx>
    <mdx n="0" f="v">
      <t c="8">
        <n x="1" s="1"/>
        <n x="2" s="1"/>
        <n x="148" s="1"/>
        <n x="3" s="1"/>
        <n x="4" s="1"/>
        <n x="5"/>
        <n x="89"/>
        <n x="25"/>
      </t>
    </mdx>
    <mdx n="0" f="v">
      <t c="8">
        <n x="1" s="1"/>
        <n x="2" s="1"/>
        <n x="148" s="1"/>
        <n x="3" s="1"/>
        <n x="4" s="1"/>
        <n x="5"/>
        <n x="89"/>
        <n x="41"/>
      </t>
    </mdx>
    <mdx n="0" f="v">
      <t c="8">
        <n x="1" s="1"/>
        <n x="2" s="1"/>
        <n x="148" s="1"/>
        <n x="3" s="1"/>
        <n x="4" s="1"/>
        <n x="5"/>
        <n x="89"/>
        <n x="57"/>
      </t>
    </mdx>
    <mdx n="0" f="v">
      <t c="8">
        <n x="1" s="1"/>
        <n x="2" s="1"/>
        <n x="148" s="1"/>
        <n x="3" s="1"/>
        <n x="4" s="1"/>
        <n x="5"/>
        <n x="90"/>
        <n x="12"/>
      </t>
    </mdx>
    <mdx n="0" f="v">
      <t c="8">
        <n x="1" s="1"/>
        <n x="2" s="1"/>
        <n x="148" s="1"/>
        <n x="3" s="1"/>
        <n x="4" s="1"/>
        <n x="5"/>
        <n x="90"/>
        <n x="28"/>
      </t>
    </mdx>
    <mdx n="0" f="v">
      <t c="8">
        <n x="1" s="1"/>
        <n x="2" s="1"/>
        <n x="148" s="1"/>
        <n x="3" s="1"/>
        <n x="4" s="1"/>
        <n x="5"/>
        <n x="90"/>
        <n x="44"/>
      </t>
    </mdx>
    <mdx n="0" f="v">
      <t c="8">
        <n x="1" s="1"/>
        <n x="2" s="1"/>
        <n x="148" s="1"/>
        <n x="3" s="1"/>
        <n x="4" s="1"/>
        <n x="5"/>
        <n x="90"/>
        <n x="60"/>
      </t>
    </mdx>
    <mdx n="0" f="v">
      <t c="8">
        <n x="1" s="1"/>
        <n x="2" s="1"/>
        <n x="148" s="1"/>
        <n x="3" s="1"/>
        <n x="4" s="1"/>
        <n x="5"/>
        <n x="91"/>
        <n x="15"/>
      </t>
    </mdx>
    <mdx n="0" f="v">
      <t c="8">
        <n x="1" s="1"/>
        <n x="2" s="1"/>
        <n x="148" s="1"/>
        <n x="3" s="1"/>
        <n x="4" s="1"/>
        <n x="5"/>
        <n x="91"/>
        <n x="31"/>
      </t>
    </mdx>
    <mdx n="0" f="v">
      <t c="8">
        <n x="1" s="1"/>
        <n x="2" s="1"/>
        <n x="148" s="1"/>
        <n x="3" s="1"/>
        <n x="4" s="1"/>
        <n x="5"/>
        <n x="91"/>
        <n x="47"/>
      </t>
    </mdx>
    <mdx n="0" f="v">
      <t c="8">
        <n x="1" s="1"/>
        <n x="2" s="1"/>
        <n x="148" s="1"/>
        <n x="3" s="1"/>
        <n x="4" s="1"/>
        <n x="5"/>
        <n x="91"/>
        <n x="63"/>
      </t>
    </mdx>
    <mdx n="0" f="v">
      <t c="8">
        <n x="1" s="1"/>
        <n x="2" s="1"/>
        <n x="148" s="1"/>
        <n x="3" s="1"/>
        <n x="4" s="1"/>
        <n x="5"/>
        <n x="92"/>
        <n x="18"/>
      </t>
    </mdx>
    <mdx n="0" f="v">
      <t c="8">
        <n x="1" s="1"/>
        <n x="2" s="1"/>
        <n x="148" s="1"/>
        <n x="3" s="1"/>
        <n x="4" s="1"/>
        <n x="5"/>
        <n x="92"/>
        <n x="34"/>
      </t>
    </mdx>
    <mdx n="0" f="v">
      <t c="8">
        <n x="1" s="1"/>
        <n x="2" s="1"/>
        <n x="148" s="1"/>
        <n x="3" s="1"/>
        <n x="4" s="1"/>
        <n x="5"/>
        <n x="92"/>
        <n x="50"/>
      </t>
    </mdx>
    <mdx n="0" f="v">
      <t c="8">
        <n x="1" s="1"/>
        <n x="2" s="1"/>
        <n x="148" s="1"/>
        <n x="3" s="1"/>
        <n x="4" s="1"/>
        <n x="5"/>
        <n x="93"/>
        <n x="21"/>
      </t>
    </mdx>
    <mdx n="0" f="v">
      <t c="8">
        <n x="1" s="1"/>
        <n x="2" s="1"/>
        <n x="148" s="1"/>
        <n x="3" s="1"/>
        <n x="4" s="1"/>
        <n x="5"/>
        <n x="93"/>
        <n x="37"/>
      </t>
    </mdx>
    <mdx n="0" f="v">
      <t c="8">
        <n x="1" s="1"/>
        <n x="2" s="1"/>
        <n x="148" s="1"/>
        <n x="3" s="1"/>
        <n x="4" s="1"/>
        <n x="5"/>
        <n x="93"/>
        <n x="53"/>
      </t>
    </mdx>
    <mdx n="0" f="v">
      <t c="8">
        <n x="1" s="1"/>
        <n x="2" s="1"/>
        <n x="148" s="1"/>
        <n x="3" s="1"/>
        <n x="4" s="1"/>
        <n x="5"/>
        <n x="94"/>
        <n x="8"/>
      </t>
    </mdx>
    <mdx n="0" f="v">
      <t c="8">
        <n x="1" s="1"/>
        <n x="2" s="1"/>
        <n x="148" s="1"/>
        <n x="3" s="1"/>
        <n x="4" s="1"/>
        <n x="5"/>
        <n x="94"/>
        <n x="27"/>
      </t>
    </mdx>
    <mdx n="0" f="v">
      <t c="8">
        <n x="1" s="1"/>
        <n x="2" s="1"/>
        <n x="148" s="1"/>
        <n x="3" s="1"/>
        <n x="4" s="1"/>
        <n x="5"/>
        <n x="94"/>
        <n x="46"/>
      </t>
    </mdx>
    <mdx n="0" f="v">
      <t c="8">
        <n x="1" s="1"/>
        <n x="2" s="1"/>
        <n x="148" s="1"/>
        <n x="3" s="1"/>
        <n x="4" s="1"/>
        <n x="5"/>
        <n x="95"/>
        <n x="27"/>
      </t>
    </mdx>
    <mdx n="0" f="v">
      <t c="8">
        <n x="1" s="1"/>
        <n x="2" s="1"/>
        <n x="148" s="1"/>
        <n x="3" s="1"/>
        <n x="4" s="1"/>
        <n x="5"/>
        <n x="95"/>
        <n x="47"/>
      </t>
    </mdx>
    <mdx n="0" f="v">
      <t c="8">
        <n x="1" s="1"/>
        <n x="2" s="1"/>
        <n x="148" s="1"/>
        <n x="3" s="1"/>
        <n x="4" s="1"/>
        <n x="5"/>
        <n x="96"/>
        <n x="8"/>
      </t>
    </mdx>
    <mdx n="0" f="v">
      <t c="8">
        <n x="1" s="1"/>
        <n x="2" s="1"/>
        <n x="148" s="1"/>
        <n x="3" s="1"/>
        <n x="4" s="1"/>
        <n x="5"/>
        <n x="96"/>
        <n x="30"/>
      </t>
    </mdx>
    <mdx n="0" f="v">
      <t c="8">
        <n x="1" s="1"/>
        <n x="2" s="1"/>
        <n x="148" s="1"/>
        <n x="3" s="1"/>
        <n x="4" s="1"/>
        <n x="5"/>
        <n x="96"/>
        <n x="50"/>
      </t>
    </mdx>
    <mdx n="0" f="v">
      <t c="8">
        <n x="1" s="1"/>
        <n x="2" s="1"/>
        <n x="148" s="1"/>
        <n x="3" s="1"/>
        <n x="4" s="1"/>
        <n x="5"/>
        <n x="97"/>
        <n x="11"/>
      </t>
    </mdx>
    <mdx n="0" f="v">
      <t c="8">
        <n x="1" s="1"/>
        <n x="2" s="1"/>
        <n x="148" s="1"/>
        <n x="3" s="1"/>
        <n x="4" s="1"/>
        <n x="5"/>
        <n x="97"/>
        <n x="33"/>
      </t>
    </mdx>
    <mdx n="0" f="v">
      <t c="8">
        <n x="1" s="1"/>
        <n x="2" s="1"/>
        <n x="148" s="1"/>
        <n x="3" s="1"/>
        <n x="4" s="1"/>
        <n x="5"/>
        <n x="97"/>
        <n x="53"/>
      </t>
    </mdx>
    <mdx n="0" f="v">
      <t c="8">
        <n x="1" s="1"/>
        <n x="2" s="1"/>
        <n x="148" s="1"/>
        <n x="3" s="1"/>
        <n x="4" s="1"/>
        <n x="5"/>
        <n x="98"/>
        <n x="14"/>
      </t>
    </mdx>
    <mdx n="0" f="v">
      <t c="8">
        <n x="1" s="1"/>
        <n x="2" s="1"/>
        <n x="148" s="1"/>
        <n x="3" s="1"/>
        <n x="4" s="1"/>
        <n x="5"/>
        <n x="98"/>
        <n x="36"/>
      </t>
    </mdx>
    <mdx n="0" f="v">
      <t c="8">
        <n x="1" s="1"/>
        <n x="2" s="1"/>
        <n x="148" s="1"/>
        <n x="3" s="1"/>
        <n x="4" s="1"/>
        <n x="5"/>
        <n x="98"/>
        <n x="56"/>
      </t>
    </mdx>
    <mdx n="0" f="v">
      <t c="8">
        <n x="1" s="1"/>
        <n x="2" s="1"/>
        <n x="148" s="1"/>
        <n x="3" s="1"/>
        <n x="4" s="1"/>
        <n x="5"/>
        <n x="99"/>
        <n x="17"/>
      </t>
    </mdx>
    <mdx n="0" f="v">
      <t c="8">
        <n x="1" s="1"/>
        <n x="2" s="1"/>
        <n x="148" s="1"/>
        <n x="3" s="1"/>
        <n x="4" s="1"/>
        <n x="5"/>
        <n x="99"/>
        <n x="39"/>
      </t>
    </mdx>
    <mdx n="0" f="v">
      <t c="8">
        <n x="1" s="1"/>
        <n x="2" s="1"/>
        <n x="148" s="1"/>
        <n x="3" s="1"/>
        <n x="4" s="1"/>
        <n x="5"/>
        <n x="99"/>
        <n x="59"/>
      </t>
    </mdx>
    <mdx n="0" f="v">
      <t c="8">
        <n x="1" s="1"/>
        <n x="2" s="1"/>
        <n x="148" s="1"/>
        <n x="3" s="1"/>
        <n x="4" s="1"/>
        <n x="5"/>
        <n x="100"/>
        <n x="20"/>
      </t>
    </mdx>
    <mdx n="0" f="v">
      <t c="8">
        <n x="1" s="1"/>
        <n x="2" s="1"/>
        <n x="148" s="1"/>
        <n x="3" s="1"/>
        <n x="4" s="1"/>
        <n x="5"/>
        <n x="100"/>
        <n x="42"/>
      </t>
    </mdx>
    <mdx n="0" f="v">
      <t c="8">
        <n x="1" s="1"/>
        <n x="2" s="1"/>
        <n x="148" s="1"/>
        <n x="3" s="1"/>
        <n x="4" s="1"/>
        <n x="5"/>
        <n x="100"/>
        <n x="62"/>
      </t>
    </mdx>
    <mdx n="0" f="v">
      <t c="8">
        <n x="1" s="1"/>
        <n x="2" s="1"/>
        <n x="148" s="1"/>
        <n x="3" s="1"/>
        <n x="4" s="1"/>
        <n x="5"/>
        <n x="101"/>
        <n x="23"/>
      </t>
    </mdx>
    <mdx n="0" f="v">
      <t c="8">
        <n x="1" s="1"/>
        <n x="2" s="1"/>
        <n x="148" s="1"/>
        <n x="3" s="1"/>
        <n x="4" s="1"/>
        <n x="5"/>
        <n x="101"/>
        <n x="45"/>
      </t>
    </mdx>
    <mdx n="0" f="v">
      <t c="8">
        <n x="1" s="1"/>
        <n x="2" s="1"/>
        <n x="148" s="1"/>
        <n x="3" s="1"/>
        <n x="4" s="1"/>
        <n x="5"/>
        <n x="102"/>
        <n x="26"/>
      </t>
    </mdx>
    <mdx n="0" f="v">
      <t c="8">
        <n x="1" s="1"/>
        <n x="2" s="1"/>
        <n x="148" s="1"/>
        <n x="3" s="1"/>
        <n x="4" s="1"/>
        <n x="5"/>
        <n x="102"/>
        <n x="48"/>
      </t>
    </mdx>
    <mdx n="0" f="v">
      <t c="8">
        <n x="1" s="1"/>
        <n x="2" s="1"/>
        <n x="148" s="1"/>
        <n x="3" s="1"/>
        <n x="4" s="1"/>
        <n x="5"/>
        <n x="103"/>
        <n x="7"/>
      </t>
    </mdx>
    <mdx n="0" f="v">
      <t c="8">
        <n x="1" s="1"/>
        <n x="2" s="1"/>
        <n x="148" s="1"/>
        <n x="3" s="1"/>
        <n x="4" s="1"/>
        <n x="5"/>
        <n x="103"/>
        <n x="29"/>
      </t>
    </mdx>
    <mdx n="0" f="v">
      <t c="8">
        <n x="1" s="1"/>
        <n x="2" s="1"/>
        <n x="148" s="1"/>
        <n x="3" s="1"/>
        <n x="4" s="1"/>
        <n x="5"/>
        <n x="103"/>
        <n x="51"/>
      </t>
    </mdx>
    <mdx n="0" f="v">
      <t c="8">
        <n x="1" s="1"/>
        <n x="2" s="1"/>
        <n x="148" s="1"/>
        <n x="3" s="1"/>
        <n x="4" s="1"/>
        <n x="5"/>
        <n x="104"/>
        <n x="10"/>
      </t>
    </mdx>
    <mdx n="0" f="v">
      <t c="8">
        <n x="1" s="1"/>
        <n x="2" s="1"/>
        <n x="148" s="1"/>
        <n x="3" s="1"/>
        <n x="4" s="1"/>
        <n x="5"/>
        <n x="104"/>
        <n x="32"/>
      </t>
    </mdx>
    <mdx n="0" f="v">
      <t c="8">
        <n x="1" s="1"/>
        <n x="2" s="1"/>
        <n x="148" s="1"/>
        <n x="3" s="1"/>
        <n x="4" s="1"/>
        <n x="5"/>
        <n x="104"/>
        <n x="54"/>
      </t>
    </mdx>
    <mdx n="0" f="v">
      <t c="8">
        <n x="1" s="1"/>
        <n x="2" s="1"/>
        <n x="148" s="1"/>
        <n x="3" s="1"/>
        <n x="4" s="1"/>
        <n x="5"/>
        <n x="105"/>
        <n x="13"/>
      </t>
    </mdx>
    <mdx n="0" f="v">
      <t c="8">
        <n x="1" s="1"/>
        <n x="2" s="1"/>
        <n x="148" s="1"/>
        <n x="3" s="1"/>
        <n x="4" s="1"/>
        <n x="5"/>
        <n x="105"/>
        <n x="35"/>
      </t>
    </mdx>
    <mdx n="0" f="v">
      <t c="8">
        <n x="1" s="1"/>
        <n x="2" s="1"/>
        <n x="148" s="1"/>
        <n x="3" s="1"/>
        <n x="4" s="1"/>
        <n x="5"/>
        <n x="105"/>
        <n x="59"/>
      </t>
    </mdx>
    <mdx n="0" f="v">
      <t c="8">
        <n x="1" s="1"/>
        <n x="2" s="1"/>
        <n x="148" s="1"/>
        <n x="3" s="1"/>
        <n x="4" s="1"/>
        <n x="5"/>
        <n x="106"/>
        <n x="24"/>
      </t>
    </mdx>
    <mdx n="0" f="v">
      <t c="8">
        <n x="1" s="1"/>
        <n x="2" s="1"/>
        <n x="148" s="1"/>
        <n x="3" s="1"/>
        <n x="4" s="1"/>
        <n x="5"/>
        <n x="106"/>
        <n x="53"/>
      </t>
    </mdx>
    <mdx n="0" f="v">
      <t c="8">
        <n x="1" s="1"/>
        <n x="2" s="1"/>
        <n x="148" s="1"/>
        <n x="3" s="1"/>
        <n x="4" s="1"/>
        <n x="5"/>
        <n x="107"/>
        <n x="18"/>
      </t>
    </mdx>
    <mdx n="0" f="v">
      <t c="8">
        <n x="1" s="1"/>
        <n x="2" s="1"/>
        <n x="148" s="1"/>
        <n x="3" s="1"/>
        <n x="4" s="1"/>
        <n x="5"/>
        <n x="107"/>
        <n x="48"/>
      </t>
    </mdx>
    <mdx n="0" f="v">
      <t c="8">
        <n x="1" s="1"/>
        <n x="2" s="1"/>
        <n x="148" s="1"/>
        <n x="3" s="1"/>
        <n x="4" s="1"/>
        <n x="5"/>
        <n x="108"/>
        <n x="11"/>
      </t>
    </mdx>
    <mdx n="0" f="v">
      <t c="8">
        <n x="1" s="1"/>
        <n x="2" s="1"/>
        <n x="148" s="1"/>
        <n x="3" s="1"/>
        <n x="4" s="1"/>
        <n x="5"/>
        <n x="109"/>
        <n x="54"/>
      </t>
    </mdx>
    <mdx n="0" f="v">
      <t c="8">
        <n x="1" s="1"/>
        <n x="2" s="1"/>
        <n x="148" s="1"/>
        <n x="3" s="1"/>
        <n x="4" s="1"/>
        <n x="5"/>
        <n x="112"/>
        <n x="21"/>
      </t>
    </mdx>
    <mdx n="0" f="v">
      <t c="8">
        <n x="1" s="1"/>
        <n x="2" s="1"/>
        <n x="148" s="1"/>
        <n x="3" s="1"/>
        <n x="4" s="1"/>
        <n x="5"/>
        <n x="114"/>
        <n x="57"/>
      </t>
    </mdx>
    <mdx n="0" f="v">
      <t c="8">
        <n x="1" s="1"/>
        <n x="2" s="1"/>
        <n x="148" s="1"/>
        <n x="3" s="1"/>
        <n x="4" s="1"/>
        <n x="5"/>
        <n x="118"/>
        <n x="16"/>
      </t>
    </mdx>
    <mdx n="0" f="v">
      <t c="8">
        <n x="1" s="1"/>
        <n x="2" s="1"/>
        <n x="148" s="1"/>
        <n x="3" s="1"/>
        <n x="4" s="1"/>
        <n x="5"/>
        <n x="123"/>
        <n x="25"/>
      </t>
    </mdx>
    <mdx n="0" f="v">
      <t c="8">
        <n x="1" s="1"/>
        <n x="2" s="1"/>
        <n x="148" s="1"/>
        <n x="3" s="1"/>
        <n x="4" s="1"/>
        <n x="5"/>
        <n x="129"/>
        <n x="35"/>
      </t>
    </mdx>
    <mdx n="0" f="v">
      <t c="8">
        <n x="1" s="1"/>
        <n x="2" s="1"/>
        <n x="148" s="1"/>
        <n x="3" s="1"/>
        <n x="4" s="1"/>
        <n x="5"/>
        <n x="76"/>
        <n x="36"/>
      </t>
    </mdx>
    <mdx n="0" f="v">
      <t c="8">
        <n x="1" s="1"/>
        <n x="2" s="1"/>
        <n x="148" s="1"/>
        <n x="3" s="1"/>
        <n x="4" s="1"/>
        <n x="5"/>
        <n x="76"/>
        <n x="52"/>
      </t>
    </mdx>
    <mdx n="0" f="v">
      <t c="8">
        <n x="1" s="1"/>
        <n x="2" s="1"/>
        <n x="148" s="1"/>
        <n x="3" s="1"/>
        <n x="4" s="1"/>
        <n x="5"/>
        <n x="77"/>
        <n x="7"/>
      </t>
    </mdx>
    <mdx n="0" f="v">
      <t c="8">
        <n x="1" s="1"/>
        <n x="2" s="1"/>
        <n x="148" s="1"/>
        <n x="3" s="1"/>
        <n x="4" s="1"/>
        <n x="5"/>
        <n x="77"/>
        <n x="23"/>
      </t>
    </mdx>
    <mdx n="0" f="v">
      <t c="8">
        <n x="1" s="1"/>
        <n x="2" s="1"/>
        <n x="148" s="1"/>
        <n x="3" s="1"/>
        <n x="4" s="1"/>
        <n x="5"/>
        <n x="77"/>
        <n x="39"/>
      </t>
    </mdx>
    <mdx n="0" f="v">
      <t c="8">
        <n x="1" s="1"/>
        <n x="2" s="1"/>
        <n x="148" s="1"/>
        <n x="3" s="1"/>
        <n x="4" s="1"/>
        <n x="5"/>
        <n x="77"/>
        <n x="55"/>
      </t>
    </mdx>
    <mdx n="0" f="v">
      <t c="8">
        <n x="1" s="1"/>
        <n x="2" s="1"/>
        <n x="148" s="1"/>
        <n x="3" s="1"/>
        <n x="4" s="1"/>
        <n x="5"/>
        <n x="78"/>
        <n x="10"/>
      </t>
    </mdx>
    <mdx n="0" f="v">
      <t c="8">
        <n x="1" s="1"/>
        <n x="2" s="1"/>
        <n x="148" s="1"/>
        <n x="3" s="1"/>
        <n x="4" s="1"/>
        <n x="5"/>
        <n x="78"/>
        <n x="26"/>
      </t>
    </mdx>
    <mdx n="0" f="v">
      <t c="8">
        <n x="1" s="1"/>
        <n x="2" s="1"/>
        <n x="148" s="1"/>
        <n x="3" s="1"/>
        <n x="4" s="1"/>
        <n x="5"/>
        <n x="78"/>
        <n x="42"/>
      </t>
    </mdx>
    <mdx n="0" f="v">
      <t c="8">
        <n x="1" s="1"/>
        <n x="2" s="1"/>
        <n x="148" s="1"/>
        <n x="3" s="1"/>
        <n x="4" s="1"/>
        <n x="5"/>
        <n x="78"/>
        <n x="58"/>
      </t>
    </mdx>
    <mdx n="0" f="v">
      <t c="8">
        <n x="1" s="1"/>
        <n x="2" s="1"/>
        <n x="148" s="1"/>
        <n x="3" s="1"/>
        <n x="4" s="1"/>
        <n x="5"/>
        <n x="79"/>
        <n x="13"/>
      </t>
    </mdx>
    <mdx n="0" f="v">
      <t c="8">
        <n x="1" s="1"/>
        <n x="2" s="1"/>
        <n x="148" s="1"/>
        <n x="3" s="1"/>
        <n x="4" s="1"/>
        <n x="5"/>
        <n x="79"/>
        <n x="29"/>
      </t>
    </mdx>
    <mdx n="0" f="v">
      <t c="8">
        <n x="1" s="1"/>
        <n x="2" s="1"/>
        <n x="148" s="1"/>
        <n x="3" s="1"/>
        <n x="4" s="1"/>
        <n x="5"/>
        <n x="79"/>
        <n x="45"/>
      </t>
    </mdx>
    <mdx n="0" f="v">
      <t c="8">
        <n x="1" s="1"/>
        <n x="2" s="1"/>
        <n x="148" s="1"/>
        <n x="3" s="1"/>
        <n x="4" s="1"/>
        <n x="5"/>
        <n x="79"/>
        <n x="61"/>
      </t>
    </mdx>
    <mdx n="0" f="v">
      <t c="8">
        <n x="1" s="1"/>
        <n x="2" s="1"/>
        <n x="148" s="1"/>
        <n x="3" s="1"/>
        <n x="4" s="1"/>
        <n x="5"/>
        <n x="80"/>
        <n x="16"/>
      </t>
    </mdx>
    <mdx n="0" f="v">
      <t c="8">
        <n x="1" s="1"/>
        <n x="2" s="1"/>
        <n x="148" s="1"/>
        <n x="3" s="1"/>
        <n x="4" s="1"/>
        <n x="5"/>
        <n x="80"/>
        <n x="32"/>
      </t>
    </mdx>
    <mdx n="0" f="v">
      <t c="8">
        <n x="1" s="1"/>
        <n x="2" s="1"/>
        <n x="148" s="1"/>
        <n x="3" s="1"/>
        <n x="4" s="1"/>
        <n x="5"/>
        <n x="80"/>
        <n x="48"/>
      </t>
    </mdx>
    <mdx n="0" f="v">
      <t c="8">
        <n x="1" s="1"/>
        <n x="2" s="1"/>
        <n x="148" s="1"/>
        <n x="3" s="1"/>
        <n x="4" s="1"/>
        <n x="5"/>
        <n x="80"/>
        <n x="64"/>
      </t>
    </mdx>
    <mdx n="0" f="v">
      <t c="8">
        <n x="1" s="1"/>
        <n x="2" s="1"/>
        <n x="148" s="1"/>
        <n x="3" s="1"/>
        <n x="4" s="1"/>
        <n x="5"/>
        <n x="81"/>
        <n x="19"/>
      </t>
    </mdx>
    <mdx n="0" f="v">
      <t c="8">
        <n x="1" s="1"/>
        <n x="2" s="1"/>
        <n x="148" s="1"/>
        <n x="3" s="1"/>
        <n x="4" s="1"/>
        <n x="5"/>
        <n x="81"/>
        <n x="35"/>
      </t>
    </mdx>
    <mdx n="0" f="v">
      <t c="8">
        <n x="1" s="1"/>
        <n x="2" s="1"/>
        <n x="148" s="1"/>
        <n x="3" s="1"/>
        <n x="4" s="1"/>
        <n x="5"/>
        <n x="81"/>
        <n x="51"/>
      </t>
    </mdx>
    <mdx n="0" f="v">
      <t c="8">
        <n x="1" s="1"/>
        <n x="2" s="1"/>
        <n x="148" s="1"/>
        <n x="3" s="1"/>
        <n x="4" s="1"/>
        <n x="5"/>
        <n x="82"/>
        <n x="6"/>
      </t>
    </mdx>
    <mdx n="0" f="v">
      <t c="8">
        <n x="1" s="1"/>
        <n x="2" s="1"/>
        <n x="148" s="1"/>
        <n x="3" s="1"/>
        <n x="4" s="1"/>
        <n x="5"/>
        <n x="82"/>
        <n x="22"/>
      </t>
    </mdx>
    <mdx n="0" f="v">
      <t c="8">
        <n x="1" s="1"/>
        <n x="2" s="1"/>
        <n x="148" s="1"/>
        <n x="3" s="1"/>
        <n x="4" s="1"/>
        <n x="5"/>
        <n x="82"/>
        <n x="38"/>
      </t>
    </mdx>
    <mdx n="0" f="v">
      <t c="8">
        <n x="1" s="1"/>
        <n x="2" s="1"/>
        <n x="148" s="1"/>
        <n x="3" s="1"/>
        <n x="4" s="1"/>
        <n x="5"/>
        <n x="82"/>
        <n x="54"/>
      </t>
    </mdx>
    <mdx n="0" f="v">
      <t c="8">
        <n x="1" s="1"/>
        <n x="2" s="1"/>
        <n x="148" s="1"/>
        <n x="3" s="1"/>
        <n x="4" s="1"/>
        <n x="5"/>
        <n x="83"/>
        <n x="9"/>
      </t>
    </mdx>
    <mdx n="0" f="v">
      <t c="8">
        <n x="1" s="1"/>
        <n x="2" s="1"/>
        <n x="148" s="1"/>
        <n x="3" s="1"/>
        <n x="4" s="1"/>
        <n x="5"/>
        <n x="83"/>
        <n x="25"/>
      </t>
    </mdx>
    <mdx n="0" f="v">
      <t c="8">
        <n x="1" s="1"/>
        <n x="2" s="1"/>
        <n x="148" s="1"/>
        <n x="3" s="1"/>
        <n x="4" s="1"/>
        <n x="5"/>
        <n x="83"/>
        <n x="41"/>
      </t>
    </mdx>
    <mdx n="0" f="v">
      <t c="8">
        <n x="1" s="1"/>
        <n x="2" s="1"/>
        <n x="148" s="1"/>
        <n x="3" s="1"/>
        <n x="4" s="1"/>
        <n x="5"/>
        <n x="83"/>
        <n x="57"/>
      </t>
    </mdx>
    <mdx n="0" f="v">
      <t c="8">
        <n x="1" s="1"/>
        <n x="2" s="1"/>
        <n x="148" s="1"/>
        <n x="3" s="1"/>
        <n x="4" s="1"/>
        <n x="5"/>
        <n x="84"/>
        <n x="12"/>
      </t>
    </mdx>
    <mdx n="0" f="v">
      <t c="8">
        <n x="1" s="1"/>
        <n x="2" s="1"/>
        <n x="148" s="1"/>
        <n x="3" s="1"/>
        <n x="4" s="1"/>
        <n x="5"/>
        <n x="84"/>
        <n x="28"/>
      </t>
    </mdx>
    <mdx n="0" f="v">
      <t c="8">
        <n x="1" s="1"/>
        <n x="2" s="1"/>
        <n x="148" s="1"/>
        <n x="3" s="1"/>
        <n x="4" s="1"/>
        <n x="5"/>
        <n x="84"/>
        <n x="44"/>
      </t>
    </mdx>
    <mdx n="0" f="v">
      <t c="8">
        <n x="1" s="1"/>
        <n x="2" s="1"/>
        <n x="148" s="1"/>
        <n x="3" s="1"/>
        <n x="4" s="1"/>
        <n x="5"/>
        <n x="84"/>
        <n x="60"/>
      </t>
    </mdx>
    <mdx n="0" f="v">
      <t c="8">
        <n x="1" s="1"/>
        <n x="2" s="1"/>
        <n x="148" s="1"/>
        <n x="3" s="1"/>
        <n x="4" s="1"/>
        <n x="5"/>
        <n x="85"/>
        <n x="15"/>
      </t>
    </mdx>
    <mdx n="0" f="v">
      <t c="8">
        <n x="1" s="1"/>
        <n x="2" s="1"/>
        <n x="148" s="1"/>
        <n x="3" s="1"/>
        <n x="4" s="1"/>
        <n x="5"/>
        <n x="85"/>
        <n x="31"/>
      </t>
    </mdx>
    <mdx n="0" f="v">
      <t c="8">
        <n x="1" s="1"/>
        <n x="2" s="1"/>
        <n x="148" s="1"/>
        <n x="3" s="1"/>
        <n x="4" s="1"/>
        <n x="5"/>
        <n x="85"/>
        <n x="47"/>
      </t>
    </mdx>
    <mdx n="0" f="v">
      <t c="8">
        <n x="1" s="1"/>
        <n x="2" s="1"/>
        <n x="148" s="1"/>
        <n x="3" s="1"/>
        <n x="4" s="1"/>
        <n x="5"/>
        <n x="85"/>
        <n x="63"/>
      </t>
    </mdx>
    <mdx n="0" f="v">
      <t c="8">
        <n x="1" s="1"/>
        <n x="2" s="1"/>
        <n x="148" s="1"/>
        <n x="3" s="1"/>
        <n x="4" s="1"/>
        <n x="5"/>
        <n x="86"/>
        <n x="18"/>
      </t>
    </mdx>
    <mdx n="0" f="v">
      <t c="8">
        <n x="1" s="1"/>
        <n x="2" s="1"/>
        <n x="148" s="1"/>
        <n x="3" s="1"/>
        <n x="4" s="1"/>
        <n x="5"/>
        <n x="86"/>
        <n x="34"/>
      </t>
    </mdx>
    <mdx n="0" f="v">
      <t c="8">
        <n x="1" s="1"/>
        <n x="2" s="1"/>
        <n x="148" s="1"/>
        <n x="3" s="1"/>
        <n x="4" s="1"/>
        <n x="5"/>
        <n x="86"/>
        <n x="50"/>
      </t>
    </mdx>
    <mdx n="0" f="v">
      <t c="8">
        <n x="1" s="1"/>
        <n x="2" s="1"/>
        <n x="148" s="1"/>
        <n x="3" s="1"/>
        <n x="4" s="1"/>
        <n x="5"/>
        <n x="67"/>
        <n x="10"/>
      </t>
    </mdx>
    <mdx n="0" f="v">
      <t c="8">
        <n x="1" s="1"/>
        <n x="2" s="1"/>
        <n x="148" s="1"/>
        <n x="3" s="1"/>
        <n x="4" s="1"/>
        <n x="5"/>
        <n x="67"/>
        <n x="26"/>
      </t>
    </mdx>
    <mdx n="0" f="v">
      <t c="8">
        <n x="1" s="1"/>
        <n x="2" s="1"/>
        <n x="148" s="1"/>
        <n x="3" s="1"/>
        <n x="4" s="1"/>
        <n x="5"/>
        <n x="67"/>
        <n x="42"/>
      </t>
    </mdx>
    <mdx n="0" f="v">
      <t c="8">
        <n x="1" s="1"/>
        <n x="2" s="1"/>
        <n x="148" s="1"/>
        <n x="3" s="1"/>
        <n x="4" s="1"/>
        <n x="5"/>
        <n x="67"/>
        <n x="58"/>
      </t>
    </mdx>
    <mdx n="0" f="v">
      <t c="8">
        <n x="1" s="1"/>
        <n x="2" s="1"/>
        <n x="148" s="1"/>
        <n x="3" s="1"/>
        <n x="4" s="1"/>
        <n x="5"/>
        <n x="88"/>
        <n x="7"/>
      </t>
    </mdx>
    <mdx n="0" f="v">
      <t c="8">
        <n x="1" s="1"/>
        <n x="2" s="1"/>
        <n x="148" s="1"/>
        <n x="3" s="1"/>
        <n x="4" s="1"/>
        <n x="5"/>
        <n x="88"/>
        <n x="23"/>
      </t>
    </mdx>
    <mdx n="0" f="v">
      <t c="8">
        <n x="1" s="1"/>
        <n x="2" s="1"/>
        <n x="148" s="1"/>
        <n x="3" s="1"/>
        <n x="4" s="1"/>
        <n x="5"/>
        <n x="88"/>
        <n x="39"/>
      </t>
    </mdx>
    <mdx n="0" f="v">
      <t c="8">
        <n x="1" s="1"/>
        <n x="2" s="1"/>
        <n x="148" s="1"/>
        <n x="3" s="1"/>
        <n x="4" s="1"/>
        <n x="5"/>
        <n x="88"/>
        <n x="55"/>
      </t>
    </mdx>
    <mdx n="0" f="v">
      <t c="8">
        <n x="1" s="1"/>
        <n x="2" s="1"/>
        <n x="148" s="1"/>
        <n x="3" s="1"/>
        <n x="4" s="1"/>
        <n x="5"/>
        <n x="89"/>
        <n x="10"/>
      </t>
    </mdx>
    <mdx n="0" f="v">
      <t c="8">
        <n x="1" s="1"/>
        <n x="2" s="1"/>
        <n x="148" s="1"/>
        <n x="3" s="1"/>
        <n x="4" s="1"/>
        <n x="5"/>
        <n x="89"/>
        <n x="26"/>
      </t>
    </mdx>
    <mdx n="0" f="v">
      <t c="8">
        <n x="1" s="1"/>
        <n x="2" s="1"/>
        <n x="148" s="1"/>
        <n x="3" s="1"/>
        <n x="4" s="1"/>
        <n x="5"/>
        <n x="89"/>
        <n x="42"/>
      </t>
    </mdx>
    <mdx n="0" f="v">
      <t c="8">
        <n x="1" s="1"/>
        <n x="2" s="1"/>
        <n x="148" s="1"/>
        <n x="3" s="1"/>
        <n x="4" s="1"/>
        <n x="5"/>
        <n x="89"/>
        <n x="58"/>
      </t>
    </mdx>
    <mdx n="0" f="v">
      <t c="8">
        <n x="1" s="1"/>
        <n x="2" s="1"/>
        <n x="148" s="1"/>
        <n x="3" s="1"/>
        <n x="4" s="1"/>
        <n x="5"/>
        <n x="90"/>
        <n x="13"/>
      </t>
    </mdx>
    <mdx n="0" f="v">
      <t c="8">
        <n x="1" s="1"/>
        <n x="2" s="1"/>
        <n x="148" s="1"/>
        <n x="3" s="1"/>
        <n x="4" s="1"/>
        <n x="5"/>
        <n x="90"/>
        <n x="29"/>
      </t>
    </mdx>
    <mdx n="0" f="v">
      <t c="8">
        <n x="1" s="1"/>
        <n x="2" s="1"/>
        <n x="148" s="1"/>
        <n x="3" s="1"/>
        <n x="4" s="1"/>
        <n x="5"/>
        <n x="90"/>
        <n x="45"/>
      </t>
    </mdx>
    <mdx n="0" f="v">
      <t c="8">
        <n x="1" s="1"/>
        <n x="2" s="1"/>
        <n x="148" s="1"/>
        <n x="3" s="1"/>
        <n x="4" s="1"/>
        <n x="5"/>
        <n x="90"/>
        <n x="61"/>
      </t>
    </mdx>
    <mdx n="0" f="v">
      <t c="8">
        <n x="1" s="1"/>
        <n x="2" s="1"/>
        <n x="148" s="1"/>
        <n x="3" s="1"/>
        <n x="4" s="1"/>
        <n x="5"/>
        <n x="91"/>
        <n x="16"/>
      </t>
    </mdx>
    <mdx n="0" f="v">
      <t c="8">
        <n x="1" s="1"/>
        <n x="2" s="1"/>
        <n x="148" s="1"/>
        <n x="3" s="1"/>
        <n x="4" s="1"/>
        <n x="5"/>
        <n x="91"/>
        <n x="32"/>
      </t>
    </mdx>
    <mdx n="0" f="v">
      <t c="8">
        <n x="1" s="1"/>
        <n x="2" s="1"/>
        <n x="148" s="1"/>
        <n x="3" s="1"/>
        <n x="4" s="1"/>
        <n x="5"/>
        <n x="91"/>
        <n x="48"/>
      </t>
    </mdx>
    <mdx n="0" f="v">
      <t c="8">
        <n x="1" s="1"/>
        <n x="2" s="1"/>
        <n x="148" s="1"/>
        <n x="3" s="1"/>
        <n x="4" s="1"/>
        <n x="5"/>
        <n x="91"/>
        <n x="64"/>
      </t>
    </mdx>
    <mdx n="0" f="v">
      <t c="8">
        <n x="1" s="1"/>
        <n x="2" s="1"/>
        <n x="148" s="1"/>
        <n x="3" s="1"/>
        <n x="4" s="1"/>
        <n x="5"/>
        <n x="92"/>
        <n x="19"/>
      </t>
    </mdx>
    <mdx n="0" f="v">
      <t c="8">
        <n x="1" s="1"/>
        <n x="2" s="1"/>
        <n x="148" s="1"/>
        <n x="3" s="1"/>
        <n x="4" s="1"/>
        <n x="5"/>
        <n x="92"/>
        <n x="35"/>
      </t>
    </mdx>
    <mdx n="0" f="v">
      <t c="8">
        <n x="1" s="1"/>
        <n x="2" s="1"/>
        <n x="148" s="1"/>
        <n x="3" s="1"/>
        <n x="4" s="1"/>
        <n x="5"/>
        <n x="92"/>
        <n x="51"/>
      </t>
    </mdx>
    <mdx n="0" f="v">
      <t c="8">
        <n x="1" s="1"/>
        <n x="2" s="1"/>
        <n x="148" s="1"/>
        <n x="3" s="1"/>
        <n x="4" s="1"/>
        <n x="5"/>
        <n x="93"/>
        <n x="6"/>
      </t>
    </mdx>
    <mdx n="0" f="v">
      <t c="8">
        <n x="1" s="1"/>
        <n x="2" s="1"/>
        <n x="148" s="1"/>
        <n x="3" s="1"/>
        <n x="4" s="1"/>
        <n x="5"/>
        <n x="93"/>
        <n x="22"/>
      </t>
    </mdx>
    <mdx n="0" f="v">
      <t c="8">
        <n x="1" s="1"/>
        <n x="2" s="1"/>
        <n x="148" s="1"/>
        <n x="3" s="1"/>
        <n x="4" s="1"/>
        <n x="5"/>
        <n x="93"/>
        <n x="38"/>
      </t>
    </mdx>
    <mdx n="0" f="v">
      <t c="8">
        <n x="1" s="1"/>
        <n x="2" s="1"/>
        <n x="148" s="1"/>
        <n x="3" s="1"/>
        <n x="4" s="1"/>
        <n x="5"/>
        <n x="93"/>
        <n x="54"/>
      </t>
    </mdx>
    <mdx n="0" f="v">
      <t c="8">
        <n x="1" s="1"/>
        <n x="2" s="1"/>
        <n x="148" s="1"/>
        <n x="3" s="1"/>
        <n x="4" s="1"/>
        <n x="5"/>
        <n x="94"/>
        <n x="9"/>
      </t>
    </mdx>
    <mdx n="0" f="v">
      <t c="8">
        <n x="1" s="1"/>
        <n x="2" s="1"/>
        <n x="148" s="1"/>
        <n x="3" s="1"/>
        <n x="4" s="1"/>
        <n x="5"/>
        <n x="94"/>
        <n x="28"/>
      </t>
    </mdx>
    <mdx n="0" f="v">
      <t c="8">
        <n x="1" s="1"/>
        <n x="2" s="1"/>
        <n x="148" s="1"/>
        <n x="3" s="1"/>
        <n x="4" s="1"/>
        <n x="5"/>
        <n x="94"/>
        <n x="48"/>
      </t>
    </mdx>
    <mdx n="0" f="v">
      <t c="8">
        <n x="1" s="1"/>
        <n x="2" s="1"/>
        <n x="148" s="1"/>
        <n x="3" s="1"/>
        <n x="4" s="1"/>
        <n x="5"/>
        <n x="95"/>
        <n x="7"/>
      </t>
    </mdx>
    <mdx n="0" f="v">
      <t c="8">
        <n x="1" s="1"/>
        <n x="2" s="1"/>
        <n x="148" s="1"/>
        <n x="3" s="1"/>
        <n x="4" s="1"/>
        <n x="5"/>
        <n x="95"/>
        <n x="28"/>
      </t>
    </mdx>
    <mdx n="0" f="v">
      <t c="8">
        <n x="1" s="1"/>
        <n x="2" s="1"/>
        <n x="148" s="1"/>
        <n x="3" s="1"/>
        <n x="4" s="1"/>
        <n x="5"/>
        <n x="95"/>
        <n x="48"/>
      </t>
    </mdx>
    <mdx n="0" f="v">
      <t c="8">
        <n x="1" s="1"/>
        <n x="2" s="1"/>
        <n x="148" s="1"/>
        <n x="3" s="1"/>
        <n x="4" s="1"/>
        <n x="5"/>
        <n x="96"/>
        <n x="10"/>
      </t>
    </mdx>
    <mdx n="0" f="v">
      <t c="8">
        <n x="1" s="1"/>
        <n x="2" s="1"/>
        <n x="148" s="1"/>
        <n x="3" s="1"/>
        <n x="4" s="1"/>
        <n x="5"/>
        <n x="96"/>
        <n x="31"/>
      </t>
    </mdx>
    <mdx n="0" f="v">
      <t c="8">
        <n x="1" s="1"/>
        <n x="2" s="1"/>
        <n x="148" s="1"/>
        <n x="3" s="1"/>
        <n x="4" s="1"/>
        <n x="5"/>
        <n x="96"/>
        <n x="51"/>
      </t>
    </mdx>
    <mdx n="0" f="v">
      <t c="8">
        <n x="1" s="1"/>
        <n x="2" s="1"/>
        <n x="148" s="1"/>
        <n x="3" s="1"/>
        <n x="4" s="1"/>
        <n x="5"/>
        <n x="97"/>
        <n x="13"/>
      </t>
    </mdx>
    <mdx n="0" f="v">
      <t c="8">
        <n x="1" s="1"/>
        <n x="2" s="1"/>
        <n x="148" s="1"/>
        <n x="3" s="1"/>
        <n x="4" s="1"/>
        <n x="5"/>
        <n x="97"/>
        <n x="34"/>
      </t>
    </mdx>
    <mdx n="0" f="v">
      <t c="8">
        <n x="1" s="1"/>
        <n x="2" s="1"/>
        <n x="148" s="1"/>
        <n x="3" s="1"/>
        <n x="4" s="1"/>
        <n x="5"/>
        <n x="97"/>
        <n x="54"/>
      </t>
    </mdx>
    <mdx n="0" f="v">
      <t c="8">
        <n x="1" s="1"/>
        <n x="2" s="1"/>
        <n x="148" s="1"/>
        <n x="3" s="1"/>
        <n x="4" s="1"/>
        <n x="5"/>
        <n x="98"/>
        <n x="16"/>
      </t>
    </mdx>
    <mdx n="0" f="v">
      <t c="8">
        <n x="1" s="1"/>
        <n x="2" s="1"/>
        <n x="148" s="1"/>
        <n x="3" s="1"/>
        <n x="4" s="1"/>
        <n x="5"/>
        <n x="98"/>
        <n x="37"/>
      </t>
    </mdx>
    <mdx n="0" f="v">
      <t c="8">
        <n x="1" s="1"/>
        <n x="2" s="1"/>
        <n x="148" s="1"/>
        <n x="3" s="1"/>
        <n x="4" s="1"/>
        <n x="5"/>
        <n x="98"/>
        <n x="57"/>
      </t>
    </mdx>
    <mdx n="0" f="v">
      <t c="8">
        <n x="1" s="1"/>
        <n x="2" s="1"/>
        <n x="148" s="1"/>
        <n x="3" s="1"/>
        <n x="4" s="1"/>
        <n x="5"/>
        <n x="99"/>
        <n x="19"/>
      </t>
    </mdx>
    <mdx n="0" f="v">
      <t c="8">
        <n x="1" s="1"/>
        <n x="2" s="1"/>
        <n x="148" s="1"/>
        <n x="3" s="1"/>
        <n x="4" s="1"/>
        <n x="5"/>
        <n x="99"/>
        <n x="40"/>
      </t>
    </mdx>
    <mdx n="0" f="v">
      <t c="8">
        <n x="1" s="1"/>
        <n x="2" s="1"/>
        <n x="148" s="1"/>
        <n x="3" s="1"/>
        <n x="4" s="1"/>
        <n x="5"/>
        <n x="99"/>
        <n x="60"/>
      </t>
    </mdx>
    <mdx n="0" f="v">
      <t c="8">
        <n x="1" s="1"/>
        <n x="2" s="1"/>
        <n x="148" s="1"/>
        <n x="3" s="1"/>
        <n x="4" s="1"/>
        <n x="5"/>
        <n x="100"/>
        <n x="22"/>
      </t>
    </mdx>
    <mdx n="0" f="v">
      <t c="8">
        <n x="1" s="1"/>
        <n x="2" s="1"/>
        <n x="148" s="1"/>
        <n x="3" s="1"/>
        <n x="4" s="1"/>
        <n x="5"/>
        <n x="100"/>
        <n x="43"/>
      </t>
    </mdx>
    <mdx n="0" f="v">
      <t c="8">
        <n x="1" s="1"/>
        <n x="2" s="1"/>
        <n x="148" s="1"/>
        <n x="3" s="1"/>
        <n x="4" s="1"/>
        <n x="5"/>
        <n x="100"/>
        <n x="63"/>
      </t>
    </mdx>
    <mdx n="0" f="v">
      <t c="8">
        <n x="1" s="1"/>
        <n x="2" s="1"/>
        <n x="148" s="1"/>
        <n x="3" s="1"/>
        <n x="4" s="1"/>
        <n x="5"/>
        <n x="101"/>
        <n x="25"/>
      </t>
    </mdx>
    <mdx n="0" f="v">
      <t c="8">
        <n x="1" s="1"/>
        <n x="2" s="1"/>
        <n x="148" s="1"/>
        <n x="3" s="1"/>
        <n x="4" s="1"/>
        <n x="5"/>
        <n x="101"/>
        <n x="46"/>
      </t>
    </mdx>
    <mdx n="0" f="v">
      <t c="8">
        <n x="1" s="1"/>
        <n x="2" s="1"/>
        <n x="148" s="1"/>
        <n x="3" s="1"/>
        <n x="4" s="1"/>
        <n x="5"/>
        <n x="102"/>
        <n x="28"/>
      </t>
    </mdx>
    <mdx n="0" f="v">
      <t c="8">
        <n x="1" s="1"/>
        <n x="2" s="1"/>
        <n x="148" s="1"/>
        <n x="3" s="1"/>
        <n x="4" s="1"/>
        <n x="5"/>
        <n x="102"/>
        <n x="49"/>
      </t>
    </mdx>
    <mdx n="0" f="v">
      <t c="8">
        <n x="1" s="1"/>
        <n x="2" s="1"/>
        <n x="148" s="1"/>
        <n x="3" s="1"/>
        <n x="4" s="1"/>
        <n x="5"/>
        <n x="103"/>
        <n x="8"/>
      </t>
    </mdx>
    <mdx n="0" f="v">
      <t c="8">
        <n x="1" s="1"/>
        <n x="2" s="1"/>
        <n x="148" s="1"/>
        <n x="3" s="1"/>
        <n x="4" s="1"/>
        <n x="5"/>
        <n x="103"/>
        <n x="31"/>
      </t>
    </mdx>
    <mdx n="0" f="v">
      <t c="8">
        <n x="1" s="1"/>
        <n x="2" s="1"/>
        <n x="148" s="1"/>
        <n x="3" s="1"/>
        <n x="4" s="1"/>
        <n x="5"/>
        <n x="103"/>
        <n x="52"/>
      </t>
    </mdx>
    <mdx n="0" f="v">
      <t c="8">
        <n x="1" s="1"/>
        <n x="2" s="1"/>
        <n x="148" s="1"/>
        <n x="3" s="1"/>
        <n x="4" s="1"/>
        <n x="5"/>
        <n x="104"/>
        <n x="11"/>
      </t>
    </mdx>
    <mdx n="0" f="v">
      <t c="8">
        <n x="1" s="1"/>
        <n x="2" s="1"/>
        <n x="148" s="1"/>
        <n x="3" s="1"/>
        <n x="4" s="1"/>
        <n x="5"/>
        <n x="104"/>
        <n x="34"/>
      </t>
    </mdx>
    <mdx n="0" f="v">
      <t c="8">
        <n x="1" s="1"/>
        <n x="2" s="1"/>
        <n x="148" s="1"/>
        <n x="3" s="1"/>
        <n x="4" s="1"/>
        <n x="5"/>
        <n x="104"/>
        <n x="55"/>
      </t>
    </mdx>
    <mdx n="0" f="v">
      <t c="8">
        <n x="1" s="1"/>
        <n x="2" s="1"/>
        <n x="148" s="1"/>
        <n x="3" s="1"/>
        <n x="4" s="1"/>
        <n x="5"/>
        <n x="105"/>
        <n x="14"/>
      </t>
    </mdx>
    <mdx n="0" f="v">
      <t c="8">
        <n x="1" s="1"/>
        <n x="2" s="1"/>
        <n x="148" s="1"/>
        <n x="3" s="1"/>
        <n x="4" s="1"/>
        <n x="5"/>
        <n x="105"/>
        <n x="37"/>
      </t>
    </mdx>
    <mdx n="0" f="v">
      <t c="8">
        <n x="1" s="1"/>
        <n x="2" s="1"/>
        <n x="148" s="1"/>
        <n x="3" s="1"/>
        <n x="4" s="1"/>
        <n x="5"/>
        <n x="105"/>
        <n x="60"/>
      </t>
    </mdx>
    <mdx n="0" f="v">
      <t c="8">
        <n x="1" s="1"/>
        <n x="2" s="1"/>
        <n x="148" s="1"/>
        <n x="3" s="1"/>
        <n x="4" s="1"/>
        <n x="5"/>
        <n x="106"/>
        <n x="25"/>
      </t>
    </mdx>
    <mdx n="0" f="v">
      <t c="8">
        <n x="1" s="1"/>
        <n x="2" s="1"/>
        <n x="148" s="1"/>
        <n x="3" s="1"/>
        <n x="4" s="1"/>
        <n x="5"/>
        <n x="106"/>
        <n x="54"/>
      </t>
    </mdx>
    <mdx n="0" f="v">
      <t c="8">
        <n x="1" s="1"/>
        <n x="2" s="1"/>
        <n x="148" s="1"/>
        <n x="3" s="1"/>
        <n x="4" s="1"/>
        <n x="5"/>
        <n x="107"/>
        <n x="21"/>
      </t>
    </mdx>
    <mdx n="0" f="v">
      <t c="8">
        <n x="1" s="1"/>
        <n x="2" s="1"/>
        <n x="148" s="1"/>
        <n x="3" s="1"/>
        <n x="4" s="1"/>
        <n x="5"/>
        <n x="107"/>
        <n x="49"/>
      </t>
    </mdx>
    <mdx n="0" f="v">
      <t c="8">
        <n x="1" s="1"/>
        <n x="2" s="1"/>
        <n x="148" s="1"/>
        <n x="3" s="1"/>
        <n x="4" s="1"/>
        <n x="5"/>
        <n x="108"/>
        <n x="12"/>
      </t>
    </mdx>
    <mdx n="0" f="v">
      <t c="8">
        <n x="1" s="1"/>
        <n x="2" s="1"/>
        <n x="148" s="1"/>
        <n x="3" s="1"/>
        <n x="4" s="1"/>
        <n x="5"/>
        <n x="109"/>
        <n x="60"/>
      </t>
    </mdx>
    <mdx n="0" f="v">
      <t c="8">
        <n x="1" s="1"/>
        <n x="2" s="1"/>
        <n x="148" s="1"/>
        <n x="3" s="1"/>
        <n x="4" s="1"/>
        <n x="5"/>
        <n x="112"/>
        <n x="28"/>
      </t>
    </mdx>
    <mdx n="0" f="v">
      <t c="8">
        <n x="1" s="1"/>
        <n x="2" s="1"/>
        <n x="148" s="1"/>
        <n x="3" s="1"/>
        <n x="4" s="1"/>
        <n x="5"/>
        <n x="114"/>
        <n x="64"/>
      </t>
    </mdx>
    <mdx n="0" f="v">
      <t c="8">
        <n x="1" s="1"/>
        <n x="2" s="1"/>
        <n x="148" s="1"/>
        <n x="3" s="1"/>
        <n x="4" s="1"/>
        <n x="5"/>
        <n x="118"/>
        <n x="36"/>
      </t>
    </mdx>
    <mdx n="0" f="v">
      <t c="8">
        <n x="1" s="1"/>
        <n x="2" s="1"/>
        <n x="148" s="1"/>
        <n x="3" s="1"/>
        <n x="4" s="1"/>
        <n x="5"/>
        <n x="123"/>
        <n x="48"/>
      </t>
    </mdx>
    <mdx n="0" f="v">
      <t c="8">
        <n x="1" s="1"/>
        <n x="2" s="1"/>
        <n x="148" s="1"/>
        <n x="3" s="1"/>
        <n x="4" s="1"/>
        <n x="5"/>
        <n x="129"/>
        <n x="62"/>
      </t>
    </mdx>
    <mdx n="0" f="v">
      <t c="8">
        <n x="1" s="1"/>
        <n x="2" s="1"/>
        <n x="148" s="1"/>
        <n x="3" s="1"/>
        <n x="4" s="1"/>
        <n x="5"/>
        <n x="76"/>
        <n x="37"/>
      </t>
    </mdx>
    <mdx n="0" f="v">
      <t c="8">
        <n x="1" s="1"/>
        <n x="2" s="1"/>
        <n x="148" s="1"/>
        <n x="3" s="1"/>
        <n x="4" s="1"/>
        <n x="5"/>
        <n x="76"/>
        <n x="53"/>
      </t>
    </mdx>
    <mdx n="0" f="v">
      <t c="8">
        <n x="1" s="1"/>
        <n x="2" s="1"/>
        <n x="148" s="1"/>
        <n x="3" s="1"/>
        <n x="4" s="1"/>
        <n x="5"/>
        <n x="77"/>
        <n x="8"/>
      </t>
    </mdx>
    <mdx n="0" f="v">
      <t c="8">
        <n x="1" s="1"/>
        <n x="2" s="1"/>
        <n x="148" s="1"/>
        <n x="3" s="1"/>
        <n x="4" s="1"/>
        <n x="5"/>
        <n x="77"/>
        <n x="24"/>
      </t>
    </mdx>
    <mdx n="0" f="v">
      <t c="8">
        <n x="1" s="1"/>
        <n x="2" s="1"/>
        <n x="148" s="1"/>
        <n x="3" s="1"/>
        <n x="4" s="1"/>
        <n x="5"/>
        <n x="77"/>
        <n x="40"/>
      </t>
    </mdx>
    <mdx n="0" f="v">
      <t c="8">
        <n x="1" s="1"/>
        <n x="2" s="1"/>
        <n x="148" s="1"/>
        <n x="3" s="1"/>
        <n x="4" s="1"/>
        <n x="5"/>
        <n x="77"/>
        <n x="56"/>
      </t>
    </mdx>
    <mdx n="0" f="v">
      <t c="8">
        <n x="1" s="1"/>
        <n x="2" s="1"/>
        <n x="148" s="1"/>
        <n x="3" s="1"/>
        <n x="4" s="1"/>
        <n x="5"/>
        <n x="78"/>
        <n x="11"/>
      </t>
    </mdx>
    <mdx n="0" f="v">
      <t c="8">
        <n x="1" s="1"/>
        <n x="2" s="1"/>
        <n x="148" s="1"/>
        <n x="3" s="1"/>
        <n x="4" s="1"/>
        <n x="5"/>
        <n x="78"/>
        <n x="27"/>
      </t>
    </mdx>
    <mdx n="0" f="v">
      <t c="8">
        <n x="1" s="1"/>
        <n x="2" s="1"/>
        <n x="148" s="1"/>
        <n x="3" s="1"/>
        <n x="4" s="1"/>
        <n x="5"/>
        <n x="78"/>
        <n x="43"/>
      </t>
    </mdx>
    <mdx n="0" f="v">
      <t c="8">
        <n x="1" s="1"/>
        <n x="2" s="1"/>
        <n x="148" s="1"/>
        <n x="3" s="1"/>
        <n x="4" s="1"/>
        <n x="5"/>
        <n x="78"/>
        <n x="59"/>
      </t>
    </mdx>
    <mdx n="0" f="v">
      <t c="8">
        <n x="1" s="1"/>
        <n x="2" s="1"/>
        <n x="148" s="1"/>
        <n x="3" s="1"/>
        <n x="4" s="1"/>
        <n x="5"/>
        <n x="79"/>
        <n x="14"/>
      </t>
    </mdx>
    <mdx n="0" f="v">
      <t c="8">
        <n x="1" s="1"/>
        <n x="2" s="1"/>
        <n x="148" s="1"/>
        <n x="3" s="1"/>
        <n x="4" s="1"/>
        <n x="5"/>
        <n x="79"/>
        <n x="30"/>
      </t>
    </mdx>
    <mdx n="0" f="v">
      <t c="8">
        <n x="1" s="1"/>
        <n x="2" s="1"/>
        <n x="148" s="1"/>
        <n x="3" s="1"/>
        <n x="4" s="1"/>
        <n x="5"/>
        <n x="79"/>
        <n x="46"/>
      </t>
    </mdx>
    <mdx n="0" f="v">
      <t c="8">
        <n x="1" s="1"/>
        <n x="2" s="1"/>
        <n x="148" s="1"/>
        <n x="3" s="1"/>
        <n x="4" s="1"/>
        <n x="5"/>
        <n x="79"/>
        <n x="62"/>
      </t>
    </mdx>
    <mdx n="0" f="v">
      <t c="8">
        <n x="1" s="1"/>
        <n x="2" s="1"/>
        <n x="148" s="1"/>
        <n x="3" s="1"/>
        <n x="4" s="1"/>
        <n x="5"/>
        <n x="80"/>
        <n x="17"/>
      </t>
    </mdx>
    <mdx n="0" f="v">
      <t c="8">
        <n x="1" s="1"/>
        <n x="2" s="1"/>
        <n x="148" s="1"/>
        <n x="3" s="1"/>
        <n x="4" s="1"/>
        <n x="5"/>
        <n x="80"/>
        <n x="33"/>
      </t>
    </mdx>
    <mdx n="0" f="v">
      <t c="8">
        <n x="1" s="1"/>
        <n x="2" s="1"/>
        <n x="148" s="1"/>
        <n x="3" s="1"/>
        <n x="4" s="1"/>
        <n x="5"/>
        <n x="80"/>
        <n x="49"/>
      </t>
    </mdx>
    <mdx n="0" f="v">
      <t c="8">
        <n x="1" s="1"/>
        <n x="2" s="1"/>
        <n x="148" s="1"/>
        <n x="3" s="1"/>
        <n x="4" s="1"/>
        <n x="5"/>
        <n x="81"/>
        <n x="20"/>
      </t>
    </mdx>
    <mdx n="0" f="v">
      <t c="8">
        <n x="1" s="1"/>
        <n x="2" s="1"/>
        <n x="148" s="1"/>
        <n x="3" s="1"/>
        <n x="4" s="1"/>
        <n x="5"/>
        <n x="81"/>
        <n x="36"/>
      </t>
    </mdx>
    <mdx n="0" f="v">
      <t c="8">
        <n x="1" s="1"/>
        <n x="2" s="1"/>
        <n x="148" s="1"/>
        <n x="3" s="1"/>
        <n x="4" s="1"/>
        <n x="5"/>
        <n x="81"/>
        <n x="52"/>
      </t>
    </mdx>
    <mdx n="0" f="v">
      <t c="8">
        <n x="1" s="1"/>
        <n x="2" s="1"/>
        <n x="148" s="1"/>
        <n x="3" s="1"/>
        <n x="4" s="1"/>
        <n x="5"/>
        <n x="82"/>
        <n x="7"/>
      </t>
    </mdx>
    <mdx n="0" f="v">
      <t c="8">
        <n x="1" s="1"/>
        <n x="2" s="1"/>
        <n x="148" s="1"/>
        <n x="3" s="1"/>
        <n x="4" s="1"/>
        <n x="5"/>
        <n x="82"/>
        <n x="23"/>
      </t>
    </mdx>
    <mdx n="0" f="v">
      <t c="8">
        <n x="1" s="1"/>
        <n x="2" s="1"/>
        <n x="148" s="1"/>
        <n x="3" s="1"/>
        <n x="4" s="1"/>
        <n x="5"/>
        <n x="82"/>
        <n x="39"/>
      </t>
    </mdx>
    <mdx n="0" f="v">
      <t c="8">
        <n x="1" s="1"/>
        <n x="2" s="1"/>
        <n x="148" s="1"/>
        <n x="3" s="1"/>
        <n x="4" s="1"/>
        <n x="5"/>
        <n x="82"/>
        <n x="55"/>
      </t>
    </mdx>
    <mdx n="0" f="v">
      <t c="8">
        <n x="1" s="1"/>
        <n x="2" s="1"/>
        <n x="148" s="1"/>
        <n x="3" s="1"/>
        <n x="4" s="1"/>
        <n x="5"/>
        <n x="83"/>
        <n x="10"/>
      </t>
    </mdx>
    <mdx n="0" f="v">
      <t c="8">
        <n x="1" s="1"/>
        <n x="2" s="1"/>
        <n x="148" s="1"/>
        <n x="3" s="1"/>
        <n x="4" s="1"/>
        <n x="5"/>
        <n x="83"/>
        <n x="26"/>
      </t>
    </mdx>
    <mdx n="0" f="v">
      <t c="8">
        <n x="1" s="1"/>
        <n x="2" s="1"/>
        <n x="148" s="1"/>
        <n x="3" s="1"/>
        <n x="4" s="1"/>
        <n x="5"/>
        <n x="83"/>
        <n x="42"/>
      </t>
    </mdx>
    <mdx n="0" f="v">
      <t c="8">
        <n x="1" s="1"/>
        <n x="2" s="1"/>
        <n x="148" s="1"/>
        <n x="3" s="1"/>
        <n x="4" s="1"/>
        <n x="5"/>
        <n x="83"/>
        <n x="58"/>
      </t>
    </mdx>
    <mdx n="0" f="v">
      <t c="8">
        <n x="1" s="1"/>
        <n x="2" s="1"/>
        <n x="148" s="1"/>
        <n x="3" s="1"/>
        <n x="4" s="1"/>
        <n x="5"/>
        <n x="84"/>
        <n x="13"/>
      </t>
    </mdx>
    <mdx n="0" f="v">
      <t c="8">
        <n x="1" s="1"/>
        <n x="2" s="1"/>
        <n x="148" s="1"/>
        <n x="3" s="1"/>
        <n x="4" s="1"/>
        <n x="5"/>
        <n x="84"/>
        <n x="29"/>
      </t>
    </mdx>
    <mdx n="0" f="v">
      <t c="8">
        <n x="1" s="1"/>
        <n x="2" s="1"/>
        <n x="148" s="1"/>
        <n x="3" s="1"/>
        <n x="4" s="1"/>
        <n x="5"/>
        <n x="84"/>
        <n x="45"/>
      </t>
    </mdx>
    <mdx n="0" f="v">
      <t c="8">
        <n x="1" s="1"/>
        <n x="2" s="1"/>
        <n x="148" s="1"/>
        <n x="3" s="1"/>
        <n x="4" s="1"/>
        <n x="5"/>
        <n x="84"/>
        <n x="61"/>
      </t>
    </mdx>
    <mdx n="0" f="v">
      <t c="8">
        <n x="1" s="1"/>
        <n x="2" s="1"/>
        <n x="148" s="1"/>
        <n x="3" s="1"/>
        <n x="4" s="1"/>
        <n x="5"/>
        <n x="85"/>
        <n x="16"/>
      </t>
    </mdx>
    <mdx n="0" f="v">
      <t c="8">
        <n x="1" s="1"/>
        <n x="2" s="1"/>
        <n x="148" s="1"/>
        <n x="3" s="1"/>
        <n x="4" s="1"/>
        <n x="5"/>
        <n x="85"/>
        <n x="32"/>
      </t>
    </mdx>
    <mdx n="0" f="v">
      <t c="8">
        <n x="1" s="1"/>
        <n x="2" s="1"/>
        <n x="148" s="1"/>
        <n x="3" s="1"/>
        <n x="4" s="1"/>
        <n x="5"/>
        <n x="85"/>
        <n x="48"/>
      </t>
    </mdx>
    <mdx n="0" f="v">
      <t c="8">
        <n x="1" s="1"/>
        <n x="2" s="1"/>
        <n x="148" s="1"/>
        <n x="3" s="1"/>
        <n x="4" s="1"/>
        <n x="5"/>
        <n x="85"/>
        <n x="64"/>
      </t>
    </mdx>
    <mdx n="0" f="v">
      <t c="8">
        <n x="1" s="1"/>
        <n x="2" s="1"/>
        <n x="148" s="1"/>
        <n x="3" s="1"/>
        <n x="4" s="1"/>
        <n x="5"/>
        <n x="86"/>
        <n x="19"/>
      </t>
    </mdx>
    <mdx n="0" f="v">
      <t c="8">
        <n x="1" s="1"/>
        <n x="2" s="1"/>
        <n x="148" s="1"/>
        <n x="3" s="1"/>
        <n x="4" s="1"/>
        <n x="5"/>
        <n x="86"/>
        <n x="35"/>
      </t>
    </mdx>
    <mdx n="0" f="v">
      <t c="8">
        <n x="1" s="1"/>
        <n x="2" s="1"/>
        <n x="148" s="1"/>
        <n x="3" s="1"/>
        <n x="4" s="1"/>
        <n x="5"/>
        <n x="86"/>
        <n x="51"/>
      </t>
    </mdx>
    <mdx n="0" f="v">
      <t c="8">
        <n x="1" s="1"/>
        <n x="2" s="1"/>
        <n x="148" s="1"/>
        <n x="3" s="1"/>
        <n x="4" s="1"/>
        <n x="5"/>
        <n x="67"/>
        <n x="11"/>
      </t>
    </mdx>
    <mdx n="0" f="v">
      <t c="8">
        <n x="1" s="1"/>
        <n x="2" s="1"/>
        <n x="148" s="1"/>
        <n x="3" s="1"/>
        <n x="4" s="1"/>
        <n x="5"/>
        <n x="67"/>
        <n x="27"/>
      </t>
    </mdx>
    <mdx n="0" f="v">
      <t c="8">
        <n x="1" s="1"/>
        <n x="2" s="1"/>
        <n x="148" s="1"/>
        <n x="3" s="1"/>
        <n x="4" s="1"/>
        <n x="5"/>
        <n x="67"/>
        <n x="43"/>
      </t>
    </mdx>
    <mdx n="0" f="v">
      <t c="8">
        <n x="1" s="1"/>
        <n x="2" s="1"/>
        <n x="148" s="1"/>
        <n x="3" s="1"/>
        <n x="4" s="1"/>
        <n x="5"/>
        <n x="67"/>
        <n x="59"/>
      </t>
    </mdx>
    <mdx n="0" f="v">
      <t c="8">
        <n x="1" s="1"/>
        <n x="2" s="1"/>
        <n x="148" s="1"/>
        <n x="3" s="1"/>
        <n x="4" s="1"/>
        <n x="5"/>
        <n x="88"/>
        <n x="8"/>
      </t>
    </mdx>
    <mdx n="0" f="v">
      <t c="8">
        <n x="1" s="1"/>
        <n x="2" s="1"/>
        <n x="148" s="1"/>
        <n x="3" s="1"/>
        <n x="4" s="1"/>
        <n x="5"/>
        <n x="88"/>
        <n x="24"/>
      </t>
    </mdx>
    <mdx n="0" f="v">
      <t c="8">
        <n x="1" s="1"/>
        <n x="2" s="1"/>
        <n x="148" s="1"/>
        <n x="3" s="1"/>
        <n x="4" s="1"/>
        <n x="5"/>
        <n x="88"/>
        <n x="40"/>
      </t>
    </mdx>
    <mdx n="0" f="v">
      <t c="8">
        <n x="1" s="1"/>
        <n x="2" s="1"/>
        <n x="148" s="1"/>
        <n x="3" s="1"/>
        <n x="4" s="1"/>
        <n x="5"/>
        <n x="88"/>
        <n x="56"/>
      </t>
    </mdx>
    <mdx n="0" f="v">
      <t c="8">
        <n x="1" s="1"/>
        <n x="2" s="1"/>
        <n x="148" s="1"/>
        <n x="3" s="1"/>
        <n x="4" s="1"/>
        <n x="5"/>
        <n x="89"/>
        <n x="11"/>
      </t>
    </mdx>
    <mdx n="0" f="v">
      <t c="8">
        <n x="1" s="1"/>
        <n x="2" s="1"/>
        <n x="148" s="1"/>
        <n x="3" s="1"/>
        <n x="4" s="1"/>
        <n x="5"/>
        <n x="89"/>
        <n x="27"/>
      </t>
    </mdx>
    <mdx n="0" f="v">
      <t c="8">
        <n x="1" s="1"/>
        <n x="2" s="1"/>
        <n x="148" s="1"/>
        <n x="3" s="1"/>
        <n x="4" s="1"/>
        <n x="5"/>
        <n x="89"/>
        <n x="43"/>
      </t>
    </mdx>
    <mdx n="0" f="v">
      <t c="8">
        <n x="1" s="1"/>
        <n x="2" s="1"/>
        <n x="148" s="1"/>
        <n x="3" s="1"/>
        <n x="4" s="1"/>
        <n x="5"/>
        <n x="89"/>
        <n x="59"/>
      </t>
    </mdx>
    <mdx n="0" f="v">
      <t c="8">
        <n x="1" s="1"/>
        <n x="2" s="1"/>
        <n x="148" s="1"/>
        <n x="3" s="1"/>
        <n x="4" s="1"/>
        <n x="5"/>
        <n x="90"/>
        <n x="14"/>
      </t>
    </mdx>
    <mdx n="0" f="v">
      <t c="8">
        <n x="1" s="1"/>
        <n x="2" s="1"/>
        <n x="148" s="1"/>
        <n x="3" s="1"/>
        <n x="4" s="1"/>
        <n x="5"/>
        <n x="90"/>
        <n x="30"/>
      </t>
    </mdx>
    <mdx n="0" f="v">
      <t c="8">
        <n x="1" s="1"/>
        <n x="2" s="1"/>
        <n x="148" s="1"/>
        <n x="3" s="1"/>
        <n x="4" s="1"/>
        <n x="5"/>
        <n x="90"/>
        <n x="46"/>
      </t>
    </mdx>
    <mdx n="0" f="v">
      <t c="8">
        <n x="1" s="1"/>
        <n x="2" s="1"/>
        <n x="148" s="1"/>
        <n x="3" s="1"/>
        <n x="4" s="1"/>
        <n x="5"/>
        <n x="90"/>
        <n x="62"/>
      </t>
    </mdx>
    <mdx n="0" f="v">
      <t c="8">
        <n x="1" s="1"/>
        <n x="2" s="1"/>
        <n x="148" s="1"/>
        <n x="3" s="1"/>
        <n x="4" s="1"/>
        <n x="5"/>
        <n x="91"/>
        <n x="17"/>
      </t>
    </mdx>
    <mdx n="0" f="v">
      <t c="8">
        <n x="1" s="1"/>
        <n x="2" s="1"/>
        <n x="148" s="1"/>
        <n x="3" s="1"/>
        <n x="4" s="1"/>
        <n x="5"/>
        <n x="91"/>
        <n x="33"/>
      </t>
    </mdx>
    <mdx n="0" f="v">
      <t c="8">
        <n x="1" s="1"/>
        <n x="2" s="1"/>
        <n x="148" s="1"/>
        <n x="3" s="1"/>
        <n x="4" s="1"/>
        <n x="5"/>
        <n x="91"/>
        <n x="49"/>
      </t>
    </mdx>
    <mdx n="0" f="v">
      <t c="8">
        <n x="1" s="1"/>
        <n x="2" s="1"/>
        <n x="148" s="1"/>
        <n x="3" s="1"/>
        <n x="4" s="1"/>
        <n x="5"/>
        <n x="92"/>
        <n x="20"/>
      </t>
    </mdx>
    <mdx n="0" f="v">
      <t c="8">
        <n x="1" s="1"/>
        <n x="2" s="1"/>
        <n x="148" s="1"/>
        <n x="3" s="1"/>
        <n x="4" s="1"/>
        <n x="5"/>
        <n x="92"/>
        <n x="36"/>
      </t>
    </mdx>
    <mdx n="0" f="v">
      <t c="8">
        <n x="1" s="1"/>
        <n x="2" s="1"/>
        <n x="148" s="1"/>
        <n x="3" s="1"/>
        <n x="4" s="1"/>
        <n x="5"/>
        <n x="92"/>
        <n x="52"/>
      </t>
    </mdx>
    <mdx n="0" f="v">
      <t c="8">
        <n x="1" s="1"/>
        <n x="2" s="1"/>
        <n x="148" s="1"/>
        <n x="3" s="1"/>
        <n x="4" s="1"/>
        <n x="5"/>
        <n x="93"/>
        <n x="7"/>
      </t>
    </mdx>
    <mdx n="0" f="v">
      <t c="8">
        <n x="1" s="1"/>
        <n x="2" s="1"/>
        <n x="148" s="1"/>
        <n x="3" s="1"/>
        <n x="4" s="1"/>
        <n x="5"/>
        <n x="93"/>
        <n x="23"/>
      </t>
    </mdx>
    <mdx n="0" f="v">
      <t c="8">
        <n x="1" s="1"/>
        <n x="2" s="1"/>
        <n x="148" s="1"/>
        <n x="3" s="1"/>
        <n x="4" s="1"/>
        <n x="5"/>
        <n x="93"/>
        <n x="39"/>
      </t>
    </mdx>
    <mdx n="0" f="v">
      <t c="8">
        <n x="1" s="1"/>
        <n x="2" s="1"/>
        <n x="148" s="1"/>
        <n x="3" s="1"/>
        <n x="4" s="1"/>
        <n x="5"/>
        <n x="93"/>
        <n x="55"/>
      </t>
    </mdx>
    <mdx n="0" f="v">
      <t c="8">
        <n x="1" s="1"/>
        <n x="2" s="1"/>
        <n x="148" s="1"/>
        <n x="3" s="1"/>
        <n x="4" s="1"/>
        <n x="5"/>
        <n x="94"/>
        <n x="10"/>
      </t>
    </mdx>
    <mdx n="0" f="v">
      <t c="8">
        <n x="1" s="1"/>
        <n x="2" s="1"/>
        <n x="148" s="1"/>
        <n x="3" s="1"/>
        <n x="4" s="1"/>
        <n x="5"/>
        <n x="94"/>
        <n x="29"/>
      </t>
    </mdx>
    <mdx n="0" f="v">
      <t c="8">
        <n x="1" s="1"/>
        <n x="2" s="1"/>
        <n x="148" s="1"/>
        <n x="3" s="1"/>
        <n x="4" s="1"/>
        <n x="5"/>
        <n x="94"/>
        <n x="49"/>
      </t>
    </mdx>
    <mdx n="0" f="v">
      <t c="8">
        <n x="1" s="1"/>
        <n x="2" s="1"/>
        <n x="148" s="1"/>
        <n x="3" s="1"/>
        <n x="4" s="1"/>
        <n x="5"/>
        <n x="95"/>
        <n x="8"/>
      </t>
    </mdx>
    <mdx n="0" f="v">
      <t c="8">
        <n x="1" s="1"/>
        <n x="2" s="1"/>
        <n x="148" s="1"/>
        <n x="3" s="1"/>
        <n x="4" s="1"/>
        <n x="5"/>
        <n x="95"/>
        <n x="29"/>
      </t>
    </mdx>
    <mdx n="0" f="v">
      <t c="8">
        <n x="1" s="1"/>
        <n x="2" s="1"/>
        <n x="148" s="1"/>
        <n x="3" s="1"/>
        <n x="4" s="1"/>
        <n x="5"/>
        <n x="95"/>
        <n x="49"/>
      </t>
    </mdx>
    <mdx n="0" f="v">
      <t c="8">
        <n x="1" s="1"/>
        <n x="2" s="1"/>
        <n x="148" s="1"/>
        <n x="3" s="1"/>
        <n x="4" s="1"/>
        <n x="5"/>
        <n x="96"/>
        <n x="11"/>
      </t>
    </mdx>
    <mdx n="0" f="v">
      <t c="8">
        <n x="1" s="1"/>
        <n x="2" s="1"/>
        <n x="148" s="1"/>
        <n x="3" s="1"/>
        <n x="4" s="1"/>
        <n x="5"/>
        <n x="96"/>
        <n x="32"/>
      </t>
    </mdx>
    <mdx n="0" f="v">
      <t c="8">
        <n x="1" s="1"/>
        <n x="2" s="1"/>
        <n x="148" s="1"/>
        <n x="3" s="1"/>
        <n x="4" s="1"/>
        <n x="5"/>
        <n x="96"/>
        <n x="52"/>
      </t>
    </mdx>
    <mdx n="0" f="v">
      <t c="8">
        <n x="1" s="1"/>
        <n x="2" s="1"/>
        <n x="148" s="1"/>
        <n x="3" s="1"/>
        <n x="4" s="1"/>
        <n x="5"/>
        <n x="97"/>
        <n x="14"/>
      </t>
    </mdx>
    <mdx n="0" f="v">
      <t c="8">
        <n x="1" s="1"/>
        <n x="2" s="1"/>
        <n x="148" s="1"/>
        <n x="3" s="1"/>
        <n x="4" s="1"/>
        <n x="5"/>
        <n x="97"/>
        <n x="35"/>
      </t>
    </mdx>
    <mdx n="0" f="v">
      <t c="8">
        <n x="1" s="1"/>
        <n x="2" s="1"/>
        <n x="148" s="1"/>
        <n x="3" s="1"/>
        <n x="4" s="1"/>
        <n x="5"/>
        <n x="97"/>
        <n x="55"/>
      </t>
    </mdx>
    <mdx n="0" f="v">
      <t c="8">
        <n x="1" s="1"/>
        <n x="2" s="1"/>
        <n x="148" s="1"/>
        <n x="3" s="1"/>
        <n x="4" s="1"/>
        <n x="5"/>
        <n x="98"/>
        <n x="17"/>
      </t>
    </mdx>
    <mdx n="0" f="v">
      <t c="8">
        <n x="1" s="1"/>
        <n x="2" s="1"/>
        <n x="148" s="1"/>
        <n x="3" s="1"/>
        <n x="4" s="1"/>
        <n x="5"/>
        <n x="98"/>
        <n x="38"/>
      </t>
    </mdx>
    <mdx n="0" f="v">
      <t c="8">
        <n x="1" s="1"/>
        <n x="2" s="1"/>
        <n x="148" s="1"/>
        <n x="3" s="1"/>
        <n x="4" s="1"/>
        <n x="5"/>
        <n x="98"/>
        <n x="58"/>
      </t>
    </mdx>
    <mdx n="0" f="v">
      <t c="8">
        <n x="1" s="1"/>
        <n x="2" s="1"/>
        <n x="148" s="1"/>
        <n x="3" s="1"/>
        <n x="4" s="1"/>
        <n x="5"/>
        <n x="99"/>
        <n x="20"/>
      </t>
    </mdx>
    <mdx n="0" f="v">
      <t c="8">
        <n x="1" s="1"/>
        <n x="2" s="1"/>
        <n x="148" s="1"/>
        <n x="3" s="1"/>
        <n x="4" s="1"/>
        <n x="5"/>
        <n x="99"/>
        <n x="41"/>
      </t>
    </mdx>
    <mdx n="0" f="v">
      <t c="8">
        <n x="1" s="1"/>
        <n x="2" s="1"/>
        <n x="148" s="1"/>
        <n x="3" s="1"/>
        <n x="4" s="1"/>
        <n x="5"/>
        <n x="99"/>
        <n x="61"/>
      </t>
    </mdx>
    <mdx n="0" f="v">
      <t c="8">
        <n x="1" s="1"/>
        <n x="2" s="1"/>
        <n x="148" s="1"/>
        <n x="3" s="1"/>
        <n x="4" s="1"/>
        <n x="5"/>
        <n x="100"/>
        <n x="23"/>
      </t>
    </mdx>
    <mdx n="0" f="v">
      <t c="8">
        <n x="1" s="1"/>
        <n x="2" s="1"/>
        <n x="148" s="1"/>
        <n x="3" s="1"/>
        <n x="4" s="1"/>
        <n x="5"/>
        <n x="100"/>
        <n x="44"/>
      </t>
    </mdx>
    <mdx n="0" f="v">
      <t c="8">
        <n x="1" s="1"/>
        <n x="2" s="1"/>
        <n x="148" s="1"/>
        <n x="3" s="1"/>
        <n x="4" s="1"/>
        <n x="5"/>
        <n x="100"/>
        <n x="64"/>
      </t>
    </mdx>
    <mdx n="0" f="v">
      <t c="8">
        <n x="1" s="1"/>
        <n x="2" s="1"/>
        <n x="148" s="1"/>
        <n x="3" s="1"/>
        <n x="4" s="1"/>
        <n x="5"/>
        <n x="101"/>
        <n x="26"/>
      </t>
    </mdx>
    <mdx n="0" f="v">
      <t c="8">
        <n x="1" s="1"/>
        <n x="2" s="1"/>
        <n x="148" s="1"/>
        <n x="3" s="1"/>
        <n x="4" s="1"/>
        <n x="5"/>
        <n x="101"/>
        <n x="47"/>
      </t>
    </mdx>
    <mdx n="0" f="v">
      <t c="8">
        <n x="1" s="1"/>
        <n x="2" s="1"/>
        <n x="148" s="1"/>
        <n x="3" s="1"/>
        <n x="4" s="1"/>
        <n x="5"/>
        <n x="102"/>
        <n x="6"/>
      </t>
    </mdx>
    <mdx n="0" f="v">
      <t c="8">
        <n x="1" s="1"/>
        <n x="2" s="1"/>
        <n x="148" s="1"/>
        <n x="3" s="1"/>
        <n x="4" s="1"/>
        <n x="5"/>
        <n x="102"/>
        <n x="29"/>
      </t>
    </mdx>
    <mdx n="0" f="v">
      <t c="8">
        <n x="1" s="1"/>
        <n x="2" s="1"/>
        <n x="148" s="1"/>
        <n x="3" s="1"/>
        <n x="4" s="1"/>
        <n x="5"/>
        <n x="102"/>
        <n x="50"/>
      </t>
    </mdx>
    <mdx n="0" f="v">
      <t c="8">
        <n x="1" s="1"/>
        <n x="2" s="1"/>
        <n x="148" s="1"/>
        <n x="3" s="1"/>
        <n x="4" s="1"/>
        <n x="5"/>
        <n x="103"/>
        <n x="9"/>
      </t>
    </mdx>
    <mdx n="0" f="v">
      <t c="8">
        <n x="1" s="1"/>
        <n x="2" s="1"/>
        <n x="148" s="1"/>
        <n x="3" s="1"/>
        <n x="4" s="1"/>
        <n x="5"/>
        <n x="103"/>
        <n x="32"/>
      </t>
    </mdx>
    <mdx n="0" f="v">
      <t c="8">
        <n x="1" s="1"/>
        <n x="2" s="1"/>
        <n x="148" s="1"/>
        <n x="3" s="1"/>
        <n x="4" s="1"/>
        <n x="5"/>
        <n x="103"/>
        <n x="53"/>
      </t>
    </mdx>
    <mdx n="0" f="v">
      <t c="8">
        <n x="1" s="1"/>
        <n x="2" s="1"/>
        <n x="148" s="1"/>
        <n x="3" s="1"/>
        <n x="4" s="1"/>
        <n x="5"/>
        <n x="104"/>
        <n x="12"/>
      </t>
    </mdx>
    <mdx n="0" f="v">
      <t c="8">
        <n x="1" s="1"/>
        <n x="2" s="1"/>
        <n x="148" s="1"/>
        <n x="3" s="1"/>
        <n x="4" s="1"/>
        <n x="5"/>
        <n x="104"/>
        <n x="35"/>
      </t>
    </mdx>
    <mdx n="0" f="v">
      <t c="8">
        <n x="1" s="1"/>
        <n x="2" s="1"/>
        <n x="148" s="1"/>
        <n x="3" s="1"/>
        <n x="4" s="1"/>
        <n x="5"/>
        <n x="104"/>
        <n x="56"/>
      </t>
    </mdx>
    <mdx n="0" f="v">
      <t c="8">
        <n x="1" s="1"/>
        <n x="2" s="1"/>
        <n x="148" s="1"/>
        <n x="3" s="1"/>
        <n x="4" s="1"/>
        <n x="5"/>
        <n x="105"/>
        <n x="15"/>
      </t>
    </mdx>
    <mdx n="0" f="v">
      <t c="8">
        <n x="1" s="1"/>
        <n x="2" s="1"/>
        <n x="148" s="1"/>
        <n x="3" s="1"/>
        <n x="4" s="1"/>
        <n x="5"/>
        <n x="105"/>
        <n x="38"/>
      </t>
    </mdx>
    <mdx n="0" f="v">
      <t c="8">
        <n x="1" s="1"/>
        <n x="2" s="1"/>
        <n x="148" s="1"/>
        <n x="3" s="1"/>
        <n x="4" s="1"/>
        <n x="5"/>
        <n x="105"/>
        <n x="61"/>
      </t>
    </mdx>
    <mdx n="0" f="v">
      <t c="8">
        <n x="1" s="1"/>
        <n x="2" s="1"/>
        <n x="148" s="1"/>
        <n x="3" s="1"/>
        <n x="4" s="1"/>
        <n x="5"/>
        <n x="106"/>
        <n x="27"/>
      </t>
    </mdx>
    <mdx n="0" f="v">
      <t c="8">
        <n x="1" s="1"/>
        <n x="2" s="1"/>
        <n x="148" s="1"/>
        <n x="3" s="1"/>
        <n x="4" s="1"/>
        <n x="5"/>
        <n x="106"/>
        <n x="56"/>
      </t>
    </mdx>
    <mdx n="0" f="v">
      <t c="8">
        <n x="1" s="1"/>
        <n x="2" s="1"/>
        <n x="148" s="1"/>
        <n x="3" s="1"/>
        <n x="4" s="1"/>
        <n x="5"/>
        <n x="107"/>
        <n x="24"/>
      </t>
    </mdx>
    <mdx n="0" f="v">
      <t c="8">
        <n x="1" s="1"/>
        <n x="2" s="1"/>
        <n x="148" s="1"/>
        <n x="3" s="1"/>
        <n x="4" s="1"/>
        <n x="5"/>
        <n x="107"/>
        <n x="50"/>
      </t>
    </mdx>
    <mdx n="0" f="v">
      <t c="8">
        <n x="1" s="1"/>
        <n x="2" s="1"/>
        <n x="148" s="1"/>
        <n x="3" s="1"/>
        <n x="4" s="1"/>
        <n x="5"/>
        <n x="108"/>
        <n x="16"/>
      </t>
    </mdx>
    <mdx n="0" f="v">
      <t c="8">
        <n x="1" s="1"/>
        <n x="2" s="1"/>
        <n x="148" s="1"/>
        <n x="3" s="1"/>
        <n x="4" s="1"/>
        <n x="5"/>
        <n x="110"/>
        <n x="12"/>
      </t>
    </mdx>
    <mdx n="0" f="v">
      <t c="8">
        <n x="1" s="1"/>
        <n x="2" s="1"/>
        <n x="148" s="1"/>
        <n x="3" s="1"/>
        <n x="4" s="1"/>
        <n x="5"/>
        <n x="112"/>
        <n x="42"/>
      </t>
    </mdx>
    <mdx n="0" f="v">
      <t c="8">
        <n x="1" s="1"/>
        <n x="2" s="1"/>
        <n x="148" s="1"/>
        <n x="3" s="1"/>
        <n x="4" s="1"/>
        <n x="5"/>
        <n x="115"/>
        <n x="15"/>
      </t>
    </mdx>
    <mdx n="0" f="v">
      <t c="8">
        <n x="1" s="1"/>
        <n x="2" s="1"/>
        <n x="148" s="1"/>
        <n x="3" s="1"/>
        <n x="4" s="1"/>
        <n x="5"/>
        <n x="118"/>
        <n x="55"/>
      </t>
    </mdx>
    <mdx n="0" f="v">
      <t c="8">
        <n x="1" s="1"/>
        <n x="2" s="1"/>
        <n x="148" s="1"/>
        <n x="3" s="1"/>
        <n x="4" s="1"/>
        <n x="5"/>
        <n x="124"/>
        <n x="11"/>
      </t>
    </mdx>
    <mdx n="0" f="v">
      <t c="8">
        <n x="1" s="1"/>
        <n x="2" s="1"/>
        <n x="148" s="1"/>
        <n x="3" s="1"/>
        <n x="4" s="1"/>
        <n x="5"/>
        <n x="76"/>
        <n x="38"/>
      </t>
    </mdx>
    <mdx n="0" f="v">
      <t c="8">
        <n x="1" s="1"/>
        <n x="2" s="1"/>
        <n x="148" s="1"/>
        <n x="3" s="1"/>
        <n x="4" s="1"/>
        <n x="5"/>
        <n x="76"/>
        <n x="54"/>
      </t>
    </mdx>
    <mdx n="0" f="v">
      <t c="8">
        <n x="1" s="1"/>
        <n x="2" s="1"/>
        <n x="148" s="1"/>
        <n x="3" s="1"/>
        <n x="4" s="1"/>
        <n x="5"/>
        <n x="77"/>
        <n x="9"/>
      </t>
    </mdx>
    <mdx n="0" f="v">
      <t c="8">
        <n x="1" s="1"/>
        <n x="2" s="1"/>
        <n x="148" s="1"/>
        <n x="3" s="1"/>
        <n x="4" s="1"/>
        <n x="5"/>
        <n x="77"/>
        <n x="25"/>
      </t>
    </mdx>
    <mdx n="0" f="v">
      <t c="8">
        <n x="1" s="1"/>
        <n x="2" s="1"/>
        <n x="148" s="1"/>
        <n x="3" s="1"/>
        <n x="4" s="1"/>
        <n x="5"/>
        <n x="77"/>
        <n x="41"/>
      </t>
    </mdx>
    <mdx n="0" f="v">
      <t c="8">
        <n x="1" s="1"/>
        <n x="2" s="1"/>
        <n x="148" s="1"/>
        <n x="3" s="1"/>
        <n x="4" s="1"/>
        <n x="5"/>
        <n x="77"/>
        <n x="57"/>
      </t>
    </mdx>
    <mdx n="0" f="v">
      <t c="8">
        <n x="1" s="1"/>
        <n x="2" s="1"/>
        <n x="148" s="1"/>
        <n x="3" s="1"/>
        <n x="4" s="1"/>
        <n x="5"/>
        <n x="78"/>
        <n x="12"/>
      </t>
    </mdx>
    <mdx n="0" f="v">
      <t c="8">
        <n x="1" s="1"/>
        <n x="2" s="1"/>
        <n x="148" s="1"/>
        <n x="3" s="1"/>
        <n x="4" s="1"/>
        <n x="5"/>
        <n x="78"/>
        <n x="28"/>
      </t>
    </mdx>
    <mdx n="0" f="v">
      <t c="8">
        <n x="1" s="1"/>
        <n x="2" s="1"/>
        <n x="148" s="1"/>
        <n x="3" s="1"/>
        <n x="4" s="1"/>
        <n x="5"/>
        <n x="78"/>
        <n x="44"/>
      </t>
    </mdx>
    <mdx n="0" f="v">
      <t c="8">
        <n x="1" s="1"/>
        <n x="2" s="1"/>
        <n x="148" s="1"/>
        <n x="3" s="1"/>
        <n x="4" s="1"/>
        <n x="5"/>
        <n x="78"/>
        <n x="60"/>
      </t>
    </mdx>
    <mdx n="0" f="v">
      <t c="8">
        <n x="1" s="1"/>
        <n x="2" s="1"/>
        <n x="148" s="1"/>
        <n x="3" s="1"/>
        <n x="4" s="1"/>
        <n x="5"/>
        <n x="79"/>
        <n x="15"/>
      </t>
    </mdx>
    <mdx n="0" f="v">
      <t c="8">
        <n x="1" s="1"/>
        <n x="2" s="1"/>
        <n x="148" s="1"/>
        <n x="3" s="1"/>
        <n x="4" s="1"/>
        <n x="5"/>
        <n x="79"/>
        <n x="31"/>
      </t>
    </mdx>
    <mdx n="0" f="v">
      <t c="8">
        <n x="1" s="1"/>
        <n x="2" s="1"/>
        <n x="148" s="1"/>
        <n x="3" s="1"/>
        <n x="4" s="1"/>
        <n x="5"/>
        <n x="79"/>
        <n x="47"/>
      </t>
    </mdx>
    <mdx n="0" f="v">
      <t c="8">
        <n x="1" s="1"/>
        <n x="2" s="1"/>
        <n x="148" s="1"/>
        <n x="3" s="1"/>
        <n x="4" s="1"/>
        <n x="5"/>
        <n x="79"/>
        <n x="63"/>
      </t>
    </mdx>
    <mdx n="0" f="v">
      <t c="8">
        <n x="1" s="1"/>
        <n x="2" s="1"/>
        <n x="148" s="1"/>
        <n x="3" s="1"/>
        <n x="4" s="1"/>
        <n x="5"/>
        <n x="80"/>
        <n x="18"/>
      </t>
    </mdx>
    <mdx n="0" f="v">
      <t c="8">
        <n x="1" s="1"/>
        <n x="2" s="1"/>
        <n x="148" s="1"/>
        <n x="3" s="1"/>
        <n x="4" s="1"/>
        <n x="5"/>
        <n x="80"/>
        <n x="34"/>
      </t>
    </mdx>
    <mdx n="0" f="v">
      <t c="8">
        <n x="1" s="1"/>
        <n x="2" s="1"/>
        <n x="148" s="1"/>
        <n x="3" s="1"/>
        <n x="4" s="1"/>
        <n x="5"/>
        <n x="80"/>
        <n x="50"/>
      </t>
    </mdx>
    <mdx n="0" f="v">
      <t c="8">
        <n x="1" s="1"/>
        <n x="2" s="1"/>
        <n x="148" s="1"/>
        <n x="3" s="1"/>
        <n x="4" s="1"/>
        <n x="5"/>
        <n x="81"/>
        <n x="21"/>
      </t>
    </mdx>
    <mdx n="0" f="v">
      <t c="8">
        <n x="1" s="1"/>
        <n x="2" s="1"/>
        <n x="148" s="1"/>
        <n x="3" s="1"/>
        <n x="4" s="1"/>
        <n x="5"/>
        <n x="81"/>
        <n x="37"/>
      </t>
    </mdx>
    <mdx n="0" f="v">
      <t c="8">
        <n x="1" s="1"/>
        <n x="2" s="1"/>
        <n x="148" s="1"/>
        <n x="3" s="1"/>
        <n x="4" s="1"/>
        <n x="5"/>
        <n x="81"/>
        <n x="53"/>
      </t>
    </mdx>
    <mdx n="0" f="v">
      <t c="8">
        <n x="1" s="1"/>
        <n x="2" s="1"/>
        <n x="148" s="1"/>
        <n x="3" s="1"/>
        <n x="4" s="1"/>
        <n x="5"/>
        <n x="82"/>
        <n x="8"/>
      </t>
    </mdx>
    <mdx n="0" f="v">
      <t c="8">
        <n x="1" s="1"/>
        <n x="2" s="1"/>
        <n x="148" s="1"/>
        <n x="3" s="1"/>
        <n x="4" s="1"/>
        <n x="5"/>
        <n x="82"/>
        <n x="24"/>
      </t>
    </mdx>
    <mdx n="0" f="v">
      <t c="8">
        <n x="1" s="1"/>
        <n x="2" s="1"/>
        <n x="148" s="1"/>
        <n x="3" s="1"/>
        <n x="4" s="1"/>
        <n x="5"/>
        <n x="82"/>
        <n x="40"/>
      </t>
    </mdx>
    <mdx n="0" f="v">
      <t c="8">
        <n x="1" s="1"/>
        <n x="2" s="1"/>
        <n x="148" s="1"/>
        <n x="3" s="1"/>
        <n x="4" s="1"/>
        <n x="5"/>
        <n x="82"/>
        <n x="56"/>
      </t>
    </mdx>
    <mdx n="0" f="v">
      <t c="8">
        <n x="1" s="1"/>
        <n x="2" s="1"/>
        <n x="148" s="1"/>
        <n x="3" s="1"/>
        <n x="4" s="1"/>
        <n x="5"/>
        <n x="83"/>
        <n x="11"/>
      </t>
    </mdx>
    <mdx n="0" f="v">
      <t c="8">
        <n x="1" s="1"/>
        <n x="2" s="1"/>
        <n x="148" s="1"/>
        <n x="3" s="1"/>
        <n x="4" s="1"/>
        <n x="5"/>
        <n x="83"/>
        <n x="27"/>
      </t>
    </mdx>
    <mdx n="0" f="v">
      <t c="8">
        <n x="1" s="1"/>
        <n x="2" s="1"/>
        <n x="148" s="1"/>
        <n x="3" s="1"/>
        <n x="4" s="1"/>
        <n x="5"/>
        <n x="83"/>
        <n x="43"/>
      </t>
    </mdx>
    <mdx n="0" f="v">
      <t c="8">
        <n x="1" s="1"/>
        <n x="2" s="1"/>
        <n x="148" s="1"/>
        <n x="3" s="1"/>
        <n x="4" s="1"/>
        <n x="5"/>
        <n x="83"/>
        <n x="59"/>
      </t>
    </mdx>
    <mdx n="0" f="v">
      <t c="8">
        <n x="1" s="1"/>
        <n x="2" s="1"/>
        <n x="148" s="1"/>
        <n x="3" s="1"/>
        <n x="4" s="1"/>
        <n x="5"/>
        <n x="84"/>
        <n x="14"/>
      </t>
    </mdx>
    <mdx n="0" f="v">
      <t c="8">
        <n x="1" s="1"/>
        <n x="2" s="1"/>
        <n x="148" s="1"/>
        <n x="3" s="1"/>
        <n x="4" s="1"/>
        <n x="5"/>
        <n x="84"/>
        <n x="30"/>
      </t>
    </mdx>
    <mdx n="0" f="v">
      <t c="8">
        <n x="1" s="1"/>
        <n x="2" s="1"/>
        <n x="148" s="1"/>
        <n x="3" s="1"/>
        <n x="4" s="1"/>
        <n x="5"/>
        <n x="84"/>
        <n x="46"/>
      </t>
    </mdx>
    <mdx n="0" f="v">
      <t c="8">
        <n x="1" s="1"/>
        <n x="2" s="1"/>
        <n x="148" s="1"/>
        <n x="3" s="1"/>
        <n x="4" s="1"/>
        <n x="5"/>
        <n x="84"/>
        <n x="62"/>
      </t>
    </mdx>
    <mdx n="0" f="v">
      <t c="8">
        <n x="1" s="1"/>
        <n x="2" s="1"/>
        <n x="148" s="1"/>
        <n x="3" s="1"/>
        <n x="4" s="1"/>
        <n x="5"/>
        <n x="85"/>
        <n x="17"/>
      </t>
    </mdx>
    <mdx n="0" f="v">
      <t c="8">
        <n x="1" s="1"/>
        <n x="2" s="1"/>
        <n x="148" s="1"/>
        <n x="3" s="1"/>
        <n x="4" s="1"/>
        <n x="5"/>
        <n x="85"/>
        <n x="33"/>
      </t>
    </mdx>
    <mdx n="0" f="v">
      <t c="8">
        <n x="1" s="1"/>
        <n x="2" s="1"/>
        <n x="148" s="1"/>
        <n x="3" s="1"/>
        <n x="4" s="1"/>
        <n x="5"/>
        <n x="85"/>
        <n x="49"/>
      </t>
    </mdx>
    <mdx n="0" f="v">
      <t c="8">
        <n x="1" s="1"/>
        <n x="2" s="1"/>
        <n x="148" s="1"/>
        <n x="3" s="1"/>
        <n x="4" s="1"/>
        <n x="5"/>
        <n x="86"/>
        <n x="20"/>
      </t>
    </mdx>
    <mdx n="0" f="v">
      <t c="8">
        <n x="1" s="1"/>
        <n x="2" s="1"/>
        <n x="148" s="1"/>
        <n x="3" s="1"/>
        <n x="4" s="1"/>
        <n x="5"/>
        <n x="86"/>
        <n x="36"/>
      </t>
    </mdx>
    <mdx n="0" f="v">
      <t c="8">
        <n x="1" s="1"/>
        <n x="2" s="1"/>
        <n x="148" s="1"/>
        <n x="3" s="1"/>
        <n x="4" s="1"/>
        <n x="5"/>
        <n x="86"/>
        <n x="52"/>
      </t>
    </mdx>
    <mdx n="0" f="v">
      <t c="8">
        <n x="1" s="1"/>
        <n x="2" s="1"/>
        <n x="148" s="1"/>
        <n x="3" s="1"/>
        <n x="4" s="1"/>
        <n x="5"/>
        <n x="67"/>
        <n x="12"/>
      </t>
    </mdx>
    <mdx n="0" f="v">
      <t c="8">
        <n x="1" s="1"/>
        <n x="2" s="1"/>
        <n x="148" s="1"/>
        <n x="3" s="1"/>
        <n x="4" s="1"/>
        <n x="5"/>
        <n x="67"/>
        <n x="28"/>
      </t>
    </mdx>
    <mdx n="0" f="v">
      <t c="8">
        <n x="1" s="1"/>
        <n x="2" s="1"/>
        <n x="148" s="1"/>
        <n x="3" s="1"/>
        <n x="4" s="1"/>
        <n x="5"/>
        <n x="67"/>
        <n x="44"/>
      </t>
    </mdx>
    <mdx n="0" f="v">
      <t c="8">
        <n x="1" s="1"/>
        <n x="2" s="1"/>
        <n x="148" s="1"/>
        <n x="3" s="1"/>
        <n x="4" s="1"/>
        <n x="5"/>
        <n x="67"/>
        <n x="60"/>
      </t>
    </mdx>
    <mdx n="0" f="v">
      <t c="8">
        <n x="1" s="1"/>
        <n x="2" s="1"/>
        <n x="148" s="1"/>
        <n x="3" s="1"/>
        <n x="4" s="1"/>
        <n x="5"/>
        <n x="88"/>
        <n x="9"/>
      </t>
    </mdx>
    <mdx n="0" f="v">
      <t c="8">
        <n x="1" s="1"/>
        <n x="2" s="1"/>
        <n x="148" s="1"/>
        <n x="3" s="1"/>
        <n x="4" s="1"/>
        <n x="5"/>
        <n x="88"/>
        <n x="25"/>
      </t>
    </mdx>
    <mdx n="0" f="v">
      <t c="8">
        <n x="1" s="1"/>
        <n x="2" s="1"/>
        <n x="148" s="1"/>
        <n x="3" s="1"/>
        <n x="4" s="1"/>
        <n x="5"/>
        <n x="88"/>
        <n x="41"/>
      </t>
    </mdx>
    <mdx n="0" f="v">
      <t c="8">
        <n x="1" s="1"/>
        <n x="2" s="1"/>
        <n x="148" s="1"/>
        <n x="3" s="1"/>
        <n x="4" s="1"/>
        <n x="5"/>
        <n x="88"/>
        <n x="57"/>
      </t>
    </mdx>
    <mdx n="0" f="v">
      <t c="8">
        <n x="1" s="1"/>
        <n x="2" s="1"/>
        <n x="148" s="1"/>
        <n x="3" s="1"/>
        <n x="4" s="1"/>
        <n x="5"/>
        <n x="89"/>
        <n x="12"/>
      </t>
    </mdx>
    <mdx n="0" f="v">
      <t c="8">
        <n x="1" s="1"/>
        <n x="2" s="1"/>
        <n x="148" s="1"/>
        <n x="3" s="1"/>
        <n x="4" s="1"/>
        <n x="5"/>
        <n x="89"/>
        <n x="28"/>
      </t>
    </mdx>
    <mdx n="0" f="v">
      <t c="8">
        <n x="1" s="1"/>
        <n x="2" s="1"/>
        <n x="148" s="1"/>
        <n x="3" s="1"/>
        <n x="4" s="1"/>
        <n x="5"/>
        <n x="89"/>
        <n x="44"/>
      </t>
    </mdx>
    <mdx n="0" f="v">
      <t c="8">
        <n x="1" s="1"/>
        <n x="2" s="1"/>
        <n x="148" s="1"/>
        <n x="3" s="1"/>
        <n x="4" s="1"/>
        <n x="5"/>
        <n x="89"/>
        <n x="60"/>
      </t>
    </mdx>
    <mdx n="0" f="v">
      <t c="8">
        <n x="1" s="1"/>
        <n x="2" s="1"/>
        <n x="148" s="1"/>
        <n x="3" s="1"/>
        <n x="4" s="1"/>
        <n x="5"/>
        <n x="90"/>
        <n x="15"/>
      </t>
    </mdx>
    <mdx n="0" f="v">
      <t c="8">
        <n x="1" s="1"/>
        <n x="2" s="1"/>
        <n x="148" s="1"/>
        <n x="3" s="1"/>
        <n x="4" s="1"/>
        <n x="5"/>
        <n x="90"/>
        <n x="31"/>
      </t>
    </mdx>
    <mdx n="0" f="v">
      <t c="8">
        <n x="1" s="1"/>
        <n x="2" s="1"/>
        <n x="148" s="1"/>
        <n x="3" s="1"/>
        <n x="4" s="1"/>
        <n x="5"/>
        <n x="90"/>
        <n x="47"/>
      </t>
    </mdx>
    <mdx n="0" f="v">
      <t c="8">
        <n x="1" s="1"/>
        <n x="2" s="1"/>
        <n x="148" s="1"/>
        <n x="3" s="1"/>
        <n x="4" s="1"/>
        <n x="5"/>
        <n x="90"/>
        <n x="63"/>
      </t>
    </mdx>
    <mdx n="0" f="v">
      <t c="8">
        <n x="1" s="1"/>
        <n x="2" s="1"/>
        <n x="148" s="1"/>
        <n x="3" s="1"/>
        <n x="4" s="1"/>
        <n x="5"/>
        <n x="91"/>
        <n x="18"/>
      </t>
    </mdx>
    <mdx n="0" f="v">
      <t c="8">
        <n x="1" s="1"/>
        <n x="2" s="1"/>
        <n x="148" s="1"/>
        <n x="3" s="1"/>
        <n x="4" s="1"/>
        <n x="5"/>
        <n x="91"/>
        <n x="34"/>
      </t>
    </mdx>
    <mdx n="0" f="v">
      <t c="8">
        <n x="1" s="1"/>
        <n x="2" s="1"/>
        <n x="148" s="1"/>
        <n x="3" s="1"/>
        <n x="4" s="1"/>
        <n x="5"/>
        <n x="91"/>
        <n x="50"/>
      </t>
    </mdx>
    <mdx n="0" f="v">
      <t c="8">
        <n x="1" s="1"/>
        <n x="2" s="1"/>
        <n x="148" s="1"/>
        <n x="3" s="1"/>
        <n x="4" s="1"/>
        <n x="5"/>
        <n x="92"/>
        <n x="21"/>
      </t>
    </mdx>
    <mdx n="0" f="v">
      <t c="8">
        <n x="1" s="1"/>
        <n x="2" s="1"/>
        <n x="148" s="1"/>
        <n x="3" s="1"/>
        <n x="4" s="1"/>
        <n x="5"/>
        <n x="92"/>
        <n x="37"/>
      </t>
    </mdx>
    <mdx n="0" f="v">
      <t c="8">
        <n x="1" s="1"/>
        <n x="2" s="1"/>
        <n x="148" s="1"/>
        <n x="3" s="1"/>
        <n x="4" s="1"/>
        <n x="5"/>
        <n x="92"/>
        <n x="53"/>
      </t>
    </mdx>
    <mdx n="0" f="v">
      <t c="8">
        <n x="1" s="1"/>
        <n x="2" s="1"/>
        <n x="148" s="1"/>
        <n x="3" s="1"/>
        <n x="4" s="1"/>
        <n x="5"/>
        <n x="93"/>
        <n x="8"/>
      </t>
    </mdx>
    <mdx n="0" f="v">
      <t c="8">
        <n x="1" s="1"/>
        <n x="2" s="1"/>
        <n x="148" s="1"/>
        <n x="3" s="1"/>
        <n x="4" s="1"/>
        <n x="5"/>
        <n x="93"/>
        <n x="24"/>
      </t>
    </mdx>
    <mdx n="0" f="v">
      <t c="8">
        <n x="1" s="1"/>
        <n x="2" s="1"/>
        <n x="148" s="1"/>
        <n x="3" s="1"/>
        <n x="4" s="1"/>
        <n x="5"/>
        <n x="93"/>
        <n x="40"/>
      </t>
    </mdx>
    <mdx n="0" f="v">
      <t c="8">
        <n x="1" s="1"/>
        <n x="2" s="1"/>
        <n x="148" s="1"/>
        <n x="3" s="1"/>
        <n x="4" s="1"/>
        <n x="5"/>
        <n x="93"/>
        <n x="56"/>
      </t>
    </mdx>
    <mdx n="0" f="v">
      <t c="8">
        <n x="1" s="1"/>
        <n x="2" s="1"/>
        <n x="148" s="1"/>
        <n x="3" s="1"/>
        <n x="4" s="1"/>
        <n x="5"/>
        <n x="94"/>
        <n x="11"/>
      </t>
    </mdx>
    <mdx n="0" f="v">
      <t c="8">
        <n x="1" s="1"/>
        <n x="2" s="1"/>
        <n x="148" s="1"/>
        <n x="3" s="1"/>
        <n x="4" s="1"/>
        <n x="5"/>
        <n x="94"/>
        <n x="30"/>
      </t>
    </mdx>
    <mdx n="0" f="v">
      <t c="8">
        <n x="1" s="1"/>
        <n x="2" s="1"/>
        <n x="148" s="1"/>
        <n x="3" s="1"/>
        <n x="4" s="1"/>
        <n x="5"/>
        <n x="94"/>
        <n x="50"/>
      </t>
    </mdx>
    <mdx n="0" f="v">
      <t c="8">
        <n x="1" s="1"/>
        <n x="2" s="1"/>
        <n x="148" s="1"/>
        <n x="3" s="1"/>
        <n x="4" s="1"/>
        <n x="5"/>
        <n x="95"/>
        <n x="10"/>
      </t>
    </mdx>
    <mdx n="0" f="v">
      <t c="8">
        <n x="1" s="1"/>
        <n x="2" s="1"/>
        <n x="148" s="1"/>
        <n x="3" s="1"/>
        <n x="4" s="1"/>
        <n x="5"/>
        <n x="95"/>
        <n x="30"/>
      </t>
    </mdx>
    <mdx n="0" f="v">
      <t c="8">
        <n x="1" s="1"/>
        <n x="2" s="1"/>
        <n x="148" s="1"/>
        <n x="3" s="1"/>
        <n x="4" s="1"/>
        <n x="5"/>
        <n x="95"/>
        <n x="52"/>
      </t>
    </mdx>
    <mdx n="0" f="v">
      <t c="8">
        <n x="1" s="1"/>
        <n x="2" s="1"/>
        <n x="148" s="1"/>
        <n x="3" s="1"/>
        <n x="4" s="1"/>
        <n x="5"/>
        <n x="96"/>
        <n x="13"/>
      </t>
    </mdx>
    <mdx n="0" f="v">
      <t c="8">
        <n x="1" s="1"/>
        <n x="2" s="1"/>
        <n x="148" s="1"/>
        <n x="3" s="1"/>
        <n x="4" s="1"/>
        <n x="5"/>
        <n x="96"/>
        <n x="33"/>
      </t>
    </mdx>
    <mdx n="0" f="v">
      <t c="8">
        <n x="1" s="1"/>
        <n x="2" s="1"/>
        <n x="148" s="1"/>
        <n x="3" s="1"/>
        <n x="4" s="1"/>
        <n x="5"/>
        <n x="96"/>
        <n x="55"/>
      </t>
    </mdx>
    <mdx n="0" f="v">
      <t c="8">
        <n x="1" s="1"/>
        <n x="2" s="1"/>
        <n x="148" s="1"/>
        <n x="3" s="1"/>
        <n x="4" s="1"/>
        <n x="5"/>
        <n x="97"/>
        <n x="16"/>
      </t>
    </mdx>
    <mdx n="0" f="v">
      <t c="8">
        <n x="1" s="1"/>
        <n x="2" s="1"/>
        <n x="148" s="1"/>
        <n x="3" s="1"/>
        <n x="4" s="1"/>
        <n x="5"/>
        <n x="97"/>
        <n x="36"/>
      </t>
    </mdx>
    <mdx n="0" f="v">
      <t c="8">
        <n x="1" s="1"/>
        <n x="2" s="1"/>
        <n x="148" s="1"/>
        <n x="3" s="1"/>
        <n x="4" s="1"/>
        <n x="5"/>
        <n x="97"/>
        <n x="58"/>
      </t>
    </mdx>
    <mdx n="0" f="v">
      <t c="8">
        <n x="1" s="1"/>
        <n x="2" s="1"/>
        <n x="148" s="1"/>
        <n x="3" s="1"/>
        <n x="4" s="1"/>
        <n x="5"/>
        <n x="98"/>
        <n x="19"/>
      </t>
    </mdx>
    <mdx n="0" f="v">
      <t c="8">
        <n x="1" s="1"/>
        <n x="2" s="1"/>
        <n x="148" s="1"/>
        <n x="3" s="1"/>
        <n x="4" s="1"/>
        <n x="5"/>
        <n x="98"/>
        <n x="39"/>
      </t>
    </mdx>
    <mdx n="0" f="v">
      <t c="8">
        <n x="1" s="1"/>
        <n x="2" s="1"/>
        <n x="148" s="1"/>
        <n x="3" s="1"/>
        <n x="4" s="1"/>
        <n x="5"/>
        <n x="98"/>
        <n x="61"/>
      </t>
    </mdx>
    <mdx n="0" f="v">
      <t c="8">
        <n x="1" s="1"/>
        <n x="2" s="1"/>
        <n x="148" s="1"/>
        <n x="3" s="1"/>
        <n x="4" s="1"/>
        <n x="5"/>
        <n x="99"/>
        <n x="22"/>
      </t>
    </mdx>
    <mdx n="0" f="v">
      <t c="8">
        <n x="1" s="1"/>
        <n x="2" s="1"/>
        <n x="148" s="1"/>
        <n x="3" s="1"/>
        <n x="4" s="1"/>
        <n x="5"/>
        <n x="99"/>
        <n x="42"/>
      </t>
    </mdx>
    <mdx n="0" f="v">
      <t c="8">
        <n x="1" s="1"/>
        <n x="2" s="1"/>
        <n x="148" s="1"/>
        <n x="3" s="1"/>
        <n x="4" s="1"/>
        <n x="5"/>
        <n x="99"/>
        <n x="64"/>
      </t>
    </mdx>
    <mdx n="0" f="v">
      <t c="8">
        <n x="1" s="1"/>
        <n x="2" s="1"/>
        <n x="148" s="1"/>
        <n x="3" s="1"/>
        <n x="4" s="1"/>
        <n x="5"/>
        <n x="100"/>
        <n x="25"/>
      </t>
    </mdx>
    <mdx n="0" f="v">
      <t c="8">
        <n x="1" s="1"/>
        <n x="2" s="1"/>
        <n x="148" s="1"/>
        <n x="3" s="1"/>
        <n x="4" s="1"/>
        <n x="5"/>
        <n x="100"/>
        <n x="45"/>
      </t>
    </mdx>
    <mdx n="0" f="v">
      <t c="8">
        <n x="1" s="1"/>
        <n x="2" s="1"/>
        <n x="148" s="1"/>
        <n x="3" s="1"/>
        <n x="4" s="1"/>
        <n x="5"/>
        <n x="101"/>
        <n x="6"/>
      </t>
    </mdx>
    <mdx n="0" f="v">
      <t c="8">
        <n x="1" s="1"/>
        <n x="2" s="1"/>
        <n x="148" s="1"/>
        <n x="3" s="1"/>
        <n x="4" s="1"/>
        <n x="5"/>
        <n x="101"/>
        <n x="28"/>
      </t>
    </mdx>
    <mdx n="0" f="v">
      <t c="8">
        <n x="1" s="1"/>
        <n x="2" s="1"/>
        <n x="148" s="1"/>
        <n x="3" s="1"/>
        <n x="4" s="1"/>
        <n x="5"/>
        <n x="101"/>
        <n x="48"/>
      </t>
    </mdx>
    <mdx n="0" f="v">
      <t c="8">
        <n x="1" s="1"/>
        <n x="2" s="1"/>
        <n x="148" s="1"/>
        <n x="3" s="1"/>
        <n x="4" s="1"/>
        <n x="5"/>
        <n x="102"/>
        <n x="9"/>
      </t>
    </mdx>
    <mdx n="0" f="v">
      <t c="8">
        <n x="1" s="1"/>
        <n x="2" s="1"/>
        <n x="148" s="1"/>
        <n x="3" s="1"/>
        <n x="4" s="1"/>
        <n x="5"/>
        <n x="102"/>
        <n x="31"/>
      </t>
    </mdx>
    <mdx n="0" f="v">
      <t c="8">
        <n x="1" s="1"/>
        <n x="2" s="1"/>
        <n x="148" s="1"/>
        <n x="3" s="1"/>
        <n x="4" s="1"/>
        <n x="5"/>
        <n x="102"/>
        <n x="51"/>
      </t>
    </mdx>
    <mdx n="0" f="v">
      <t c="8">
        <n x="1" s="1"/>
        <n x="2" s="1"/>
        <n x="148" s="1"/>
        <n x="3" s="1"/>
        <n x="4" s="1"/>
        <n x="5"/>
        <n x="103"/>
        <n x="12"/>
      </t>
    </mdx>
    <mdx n="0" f="v">
      <t c="8">
        <n x="1" s="1"/>
        <n x="2" s="1"/>
        <n x="148" s="1"/>
        <n x="3" s="1"/>
        <n x="4" s="1"/>
        <n x="5"/>
        <n x="103"/>
        <n x="34"/>
      </t>
    </mdx>
    <mdx n="0" f="v">
      <t c="8">
        <n x="1" s="1"/>
        <n x="2" s="1"/>
        <n x="148" s="1"/>
        <n x="3" s="1"/>
        <n x="4" s="1"/>
        <n x="5"/>
        <n x="103"/>
        <n x="54"/>
      </t>
    </mdx>
    <mdx n="0" f="v">
      <t c="8">
        <n x="1" s="1"/>
        <n x="2" s="1"/>
        <n x="148" s="1"/>
        <n x="3" s="1"/>
        <n x="4" s="1"/>
        <n x="5"/>
        <n x="104"/>
        <n x="15"/>
      </t>
    </mdx>
    <mdx n="0" f="v">
      <t c="8">
        <n x="1" s="1"/>
        <n x="2" s="1"/>
        <n x="148" s="1"/>
        <n x="3" s="1"/>
        <n x="4" s="1"/>
        <n x="5"/>
        <n x="104"/>
        <n x="37"/>
      </t>
    </mdx>
    <mdx n="0" f="v">
      <t c="8">
        <n x="1" s="1"/>
        <n x="2" s="1"/>
        <n x="148" s="1"/>
        <n x="3" s="1"/>
        <n x="4" s="1"/>
        <n x="5"/>
        <n x="104"/>
        <n x="57"/>
      </t>
    </mdx>
    <mdx n="0" f="v">
      <t c="8">
        <n x="1" s="1"/>
        <n x="2" s="1"/>
        <n x="148" s="1"/>
        <n x="3" s="1"/>
        <n x="4" s="1"/>
        <n x="5"/>
        <n x="105"/>
        <n x="18"/>
      </t>
    </mdx>
    <mdx n="0" f="v">
      <t c="8">
        <n x="1" s="1"/>
        <n x="2" s="1"/>
        <n x="148" s="1"/>
        <n x="3" s="1"/>
        <n x="4" s="1"/>
        <n x="5"/>
        <n x="105"/>
        <n x="40"/>
      </t>
    </mdx>
    <mdx n="0" f="v">
      <t c="8">
        <n x="1" s="1"/>
        <n x="2" s="1"/>
        <n x="148" s="1"/>
        <n x="3" s="1"/>
        <n x="4" s="1"/>
        <n x="5"/>
        <n x="105"/>
        <n x="63"/>
      </t>
    </mdx>
    <mdx n="0" f="v">
      <t c="8">
        <n x="1" s="1"/>
        <n x="2" s="1"/>
        <n x="148" s="1"/>
        <n x="3" s="1"/>
        <n x="4" s="1"/>
        <n x="5"/>
        <n x="106"/>
        <n x="29"/>
      </t>
    </mdx>
    <mdx n="0" f="v">
      <t c="8">
        <n x="1" s="1"/>
        <n x="2" s="1"/>
        <n x="148" s="1"/>
        <n x="3" s="1"/>
        <n x="4" s="1"/>
        <n x="5"/>
        <n x="106"/>
        <n x="57"/>
      </t>
    </mdx>
    <mdx n="0" f="v">
      <t c="8">
        <n x="1" s="1"/>
        <n x="2" s="1"/>
        <n x="148" s="1"/>
        <n x="3" s="1"/>
        <n x="4" s="1"/>
        <n x="5"/>
        <n x="107"/>
        <n x="25"/>
      </t>
    </mdx>
    <mdx n="0" f="v">
      <t c="8">
        <n x="1" s="1"/>
        <n x="2" s="1"/>
        <n x="148" s="1"/>
        <n x="3" s="1"/>
        <n x="4" s="1"/>
        <n x="5"/>
        <n x="107"/>
        <n x="53"/>
      </t>
    </mdx>
    <mdx n="0" f="v">
      <t c="8">
        <n x="1" s="1"/>
        <n x="2" s="1"/>
        <n x="148" s="1"/>
        <n x="3" s="1"/>
        <n x="4" s="1"/>
        <n x="5"/>
        <n x="108"/>
        <n x="25"/>
      </t>
    </mdx>
    <mdx n="0" f="v">
      <t c="8">
        <n x="1" s="1"/>
        <n x="2" s="1"/>
        <n x="148" s="1"/>
        <n x="3" s="1"/>
        <n x="4" s="1"/>
        <n x="5"/>
        <n x="110"/>
        <n x="17"/>
      </t>
    </mdx>
    <mdx n="0" f="v">
      <t c="8">
        <n x="1" s="1"/>
        <n x="2" s="1"/>
        <n x="148" s="1"/>
        <n x="3" s="1"/>
        <n x="4" s="1"/>
        <n x="5"/>
        <n x="112"/>
        <n x="47"/>
      </t>
    </mdx>
    <mdx n="0" f="v">
      <t c="8">
        <n x="1" s="1"/>
        <n x="2" s="1"/>
        <n x="148" s="1"/>
        <n x="3" s="1"/>
        <n x="4" s="1"/>
        <n x="5"/>
        <n x="115"/>
        <n x="22"/>
      </t>
    </mdx>
    <mdx n="0" f="v">
      <t c="8">
        <n x="1" s="1"/>
        <n x="2" s="1"/>
        <n x="148" s="1"/>
        <n x="3" s="1"/>
        <n x="4" s="1"/>
        <n x="5"/>
        <n x="119"/>
        <n x="15"/>
      </t>
    </mdx>
    <mdx n="0" f="v">
      <t c="8">
        <n x="1" s="1"/>
        <n x="2" s="1"/>
        <n x="148" s="1"/>
        <n x="3" s="1"/>
        <n x="4" s="1"/>
        <n x="5"/>
        <n x="124"/>
        <n x="34"/>
      </t>
    </mdx>
    <mdx n="0" f="v">
      <t c="8">
        <n x="1" s="1"/>
        <n x="2" s="1"/>
        <n x="148" s="1"/>
        <n x="3" s="1"/>
        <n x="4" s="1"/>
        <n x="5"/>
        <n x="130"/>
        <n x="15"/>
      </t>
    </mdx>
    <mdx n="0" f="v">
      <t c="8">
        <n x="1" s="1"/>
        <n x="2" s="1"/>
        <n x="148" s="1"/>
        <n x="3" s="1"/>
        <n x="4" s="1"/>
        <n x="5"/>
        <n x="78"/>
        <n x="61"/>
      </t>
    </mdx>
    <mdx n="0" f="v">
      <t c="8">
        <n x="1" s="1"/>
        <n x="2" s="1"/>
        <n x="148" s="1"/>
        <n x="3" s="1"/>
        <n x="4" s="1"/>
        <n x="5"/>
        <n x="79"/>
        <n x="16"/>
      </t>
    </mdx>
    <mdx n="0" f="v">
      <t c="8">
        <n x="1" s="1"/>
        <n x="2" s="1"/>
        <n x="148" s="1"/>
        <n x="3" s="1"/>
        <n x="4" s="1"/>
        <n x="5"/>
        <n x="79"/>
        <n x="32"/>
      </t>
    </mdx>
    <mdx n="0" f="v">
      <t c="8">
        <n x="1" s="1"/>
        <n x="2" s="1"/>
        <n x="148" s="1"/>
        <n x="3" s="1"/>
        <n x="4" s="1"/>
        <n x="5"/>
        <n x="79"/>
        <n x="48"/>
      </t>
    </mdx>
    <mdx n="0" f="v">
      <t c="8">
        <n x="1" s="1"/>
        <n x="2" s="1"/>
        <n x="148" s="1"/>
        <n x="3" s="1"/>
        <n x="4" s="1"/>
        <n x="5"/>
        <n x="79"/>
        <n x="64"/>
      </t>
    </mdx>
    <mdx n="0" f="v">
      <t c="8">
        <n x="1" s="1"/>
        <n x="2" s="1"/>
        <n x="148" s="1"/>
        <n x="3" s="1"/>
        <n x="4" s="1"/>
        <n x="5"/>
        <n x="80"/>
        <n x="19"/>
      </t>
    </mdx>
    <mdx n="0" f="v">
      <t c="8">
        <n x="1" s="1"/>
        <n x="2" s="1"/>
        <n x="148" s="1"/>
        <n x="3" s="1"/>
        <n x="4" s="1"/>
        <n x="5"/>
        <n x="80"/>
        <n x="35"/>
      </t>
    </mdx>
    <mdx n="0" f="v">
      <t c="8">
        <n x="1" s="1"/>
        <n x="2" s="1"/>
        <n x="148" s="1"/>
        <n x="3" s="1"/>
        <n x="4" s="1"/>
        <n x="5"/>
        <n x="80"/>
        <n x="51"/>
      </t>
    </mdx>
    <mdx n="0" f="v">
      <t c="8">
        <n x="1" s="1"/>
        <n x="2" s="1"/>
        <n x="148" s="1"/>
        <n x="3" s="1"/>
        <n x="4" s="1"/>
        <n x="5"/>
        <n x="81"/>
        <n x="6"/>
      </t>
    </mdx>
    <mdx n="0" f="v">
      <t c="8">
        <n x="1" s="1"/>
        <n x="2" s="1"/>
        <n x="148" s="1"/>
        <n x="3" s="1"/>
        <n x="4" s="1"/>
        <n x="5"/>
        <n x="81"/>
        <n x="22"/>
      </t>
    </mdx>
    <mdx n="0" f="v">
      <t c="8">
        <n x="1" s="1"/>
        <n x="2" s="1"/>
        <n x="148" s="1"/>
        <n x="3" s="1"/>
        <n x="4" s="1"/>
        <n x="5"/>
        <n x="81"/>
        <n x="38"/>
      </t>
    </mdx>
    <mdx n="0" f="v">
      <t c="8">
        <n x="1" s="1"/>
        <n x="2" s="1"/>
        <n x="148" s="1"/>
        <n x="3" s="1"/>
        <n x="4" s="1"/>
        <n x="5"/>
        <n x="81"/>
        <n x="54"/>
      </t>
    </mdx>
    <mdx n="0" f="v">
      <t c="8">
        <n x="1" s="1"/>
        <n x="2" s="1"/>
        <n x="148" s="1"/>
        <n x="3" s="1"/>
        <n x="4" s="1"/>
        <n x="5"/>
        <n x="82"/>
        <n x="9"/>
      </t>
    </mdx>
    <mdx n="0" f="v">
      <t c="8">
        <n x="1" s="1"/>
        <n x="2" s="1"/>
        <n x="148" s="1"/>
        <n x="3" s="1"/>
        <n x="4" s="1"/>
        <n x="5"/>
        <n x="82"/>
        <n x="25"/>
      </t>
    </mdx>
    <mdx n="0" f="v">
      <t c="8">
        <n x="1" s="1"/>
        <n x="2" s="1"/>
        <n x="148" s="1"/>
        <n x="3" s="1"/>
        <n x="4" s="1"/>
        <n x="5"/>
        <n x="82"/>
        <n x="41"/>
      </t>
    </mdx>
    <mdx n="0" f="v">
      <t c="8">
        <n x="1" s="1"/>
        <n x="2" s="1"/>
        <n x="148" s="1"/>
        <n x="3" s="1"/>
        <n x="4" s="1"/>
        <n x="5"/>
        <n x="82"/>
        <n x="57"/>
      </t>
    </mdx>
    <mdx n="0" f="v">
      <t c="8">
        <n x="1" s="1"/>
        <n x="2" s="1"/>
        <n x="148" s="1"/>
        <n x="3" s="1"/>
        <n x="4" s="1"/>
        <n x="5"/>
        <n x="83"/>
        <n x="12"/>
      </t>
    </mdx>
    <mdx n="0" f="v">
      <t c="8">
        <n x="1" s="1"/>
        <n x="2" s="1"/>
        <n x="148" s="1"/>
        <n x="3" s="1"/>
        <n x="4" s="1"/>
        <n x="5"/>
        <n x="83"/>
        <n x="28"/>
      </t>
    </mdx>
    <mdx n="0" f="v">
      <t c="8">
        <n x="1" s="1"/>
        <n x="2" s="1"/>
        <n x="148" s="1"/>
        <n x="3" s="1"/>
        <n x="4" s="1"/>
        <n x="5"/>
        <n x="83"/>
        <n x="44"/>
      </t>
    </mdx>
    <mdx n="0" f="v">
      <t c="8">
        <n x="1" s="1"/>
        <n x="2" s="1"/>
        <n x="148" s="1"/>
        <n x="3" s="1"/>
        <n x="4" s="1"/>
        <n x="5"/>
        <n x="83"/>
        <n x="60"/>
      </t>
    </mdx>
    <mdx n="0" f="v">
      <t c="8">
        <n x="1" s="1"/>
        <n x="2" s="1"/>
        <n x="148" s="1"/>
        <n x="3" s="1"/>
        <n x="4" s="1"/>
        <n x="5"/>
        <n x="84"/>
        <n x="15"/>
      </t>
    </mdx>
    <mdx n="0" f="v">
      <t c="8">
        <n x="1" s="1"/>
        <n x="2" s="1"/>
        <n x="148" s="1"/>
        <n x="3" s="1"/>
        <n x="4" s="1"/>
        <n x="5"/>
        <n x="84"/>
        <n x="31"/>
      </t>
    </mdx>
    <mdx n="0" f="v">
      <t c="8">
        <n x="1" s="1"/>
        <n x="2" s="1"/>
        <n x="148" s="1"/>
        <n x="3" s="1"/>
        <n x="4" s="1"/>
        <n x="5"/>
        <n x="84"/>
        <n x="47"/>
      </t>
    </mdx>
    <mdx n="0" f="v">
      <t c="8">
        <n x="1" s="1"/>
        <n x="2" s="1"/>
        <n x="148" s="1"/>
        <n x="3" s="1"/>
        <n x="4" s="1"/>
        <n x="5"/>
        <n x="84"/>
        <n x="63"/>
      </t>
    </mdx>
    <mdx n="0" f="v">
      <t c="8">
        <n x="1" s="1"/>
        <n x="2" s="1"/>
        <n x="148" s="1"/>
        <n x="3" s="1"/>
        <n x="4" s="1"/>
        <n x="5"/>
        <n x="85"/>
        <n x="18"/>
      </t>
    </mdx>
    <mdx n="0" f="v">
      <t c="8">
        <n x="1" s="1"/>
        <n x="2" s="1"/>
        <n x="148" s="1"/>
        <n x="3" s="1"/>
        <n x="4" s="1"/>
        <n x="5"/>
        <n x="85"/>
        <n x="34"/>
      </t>
    </mdx>
    <mdx n="0" f="v">
      <t c="8">
        <n x="1" s="1"/>
        <n x="2" s="1"/>
        <n x="148" s="1"/>
        <n x="3" s="1"/>
        <n x="4" s="1"/>
        <n x="5"/>
        <n x="85"/>
        <n x="50"/>
      </t>
    </mdx>
    <mdx n="0" f="v">
      <t c="8">
        <n x="1" s="1"/>
        <n x="2" s="1"/>
        <n x="148" s="1"/>
        <n x="3" s="1"/>
        <n x="4" s="1"/>
        <n x="5"/>
        <n x="86"/>
        <n x="21"/>
      </t>
    </mdx>
    <mdx n="0" f="v">
      <t c="8">
        <n x="1" s="1"/>
        <n x="2" s="1"/>
        <n x="148" s="1"/>
        <n x="3" s="1"/>
        <n x="4" s="1"/>
        <n x="5"/>
        <n x="86"/>
        <n x="37"/>
      </t>
    </mdx>
    <mdx n="0" f="v">
      <t c="8">
        <n x="1" s="1"/>
        <n x="2" s="1"/>
        <n x="148" s="1"/>
        <n x="3" s="1"/>
        <n x="4" s="1"/>
        <n x="5"/>
        <n x="86"/>
        <n x="53"/>
      </t>
    </mdx>
    <mdx n="0" f="v">
      <t c="8">
        <n x="1" s="1"/>
        <n x="2" s="1"/>
        <n x="148" s="1"/>
        <n x="3" s="1"/>
        <n x="4" s="1"/>
        <n x="5"/>
        <n x="67"/>
        <n x="13"/>
      </t>
    </mdx>
    <mdx n="0" f="v">
      <t c="8">
        <n x="1" s="1"/>
        <n x="2" s="1"/>
        <n x="148" s="1"/>
        <n x="3" s="1"/>
        <n x="4" s="1"/>
        <n x="5"/>
        <n x="67"/>
        <n x="29"/>
      </t>
    </mdx>
    <mdx n="0" f="v">
      <t c="8">
        <n x="1" s="1"/>
        <n x="2" s="1"/>
        <n x="148" s="1"/>
        <n x="3" s="1"/>
        <n x="4" s="1"/>
        <n x="5"/>
        <n x="67"/>
        <n x="45"/>
      </t>
    </mdx>
    <mdx n="0" f="v">
      <t c="8">
        <n x="1" s="1"/>
        <n x="2" s="1"/>
        <n x="148" s="1"/>
        <n x="3" s="1"/>
        <n x="4" s="1"/>
        <n x="5"/>
        <n x="67"/>
        <n x="61"/>
      </t>
    </mdx>
    <mdx n="0" f="v">
      <t c="8">
        <n x="1" s="1"/>
        <n x="2" s="1"/>
        <n x="148" s="1"/>
        <n x="3" s="1"/>
        <n x="4" s="1"/>
        <n x="5"/>
        <n x="88"/>
        <n x="10"/>
      </t>
    </mdx>
    <mdx n="0" f="v">
      <t c="8">
        <n x="1" s="1"/>
        <n x="2" s="1"/>
        <n x="148" s="1"/>
        <n x="3" s="1"/>
        <n x="4" s="1"/>
        <n x="5"/>
        <n x="88"/>
        <n x="26"/>
      </t>
    </mdx>
    <mdx n="0" f="v">
      <t c="8">
        <n x="1" s="1"/>
        <n x="2" s="1"/>
        <n x="148" s="1"/>
        <n x="3" s="1"/>
        <n x="4" s="1"/>
        <n x="5"/>
        <n x="88"/>
        <n x="42"/>
      </t>
    </mdx>
    <mdx n="0" f="v">
      <t c="8">
        <n x="1" s="1"/>
        <n x="2" s="1"/>
        <n x="148" s="1"/>
        <n x="3" s="1"/>
        <n x="4" s="1"/>
        <n x="5"/>
        <n x="88"/>
        <n x="58"/>
      </t>
    </mdx>
    <mdx n="0" f="v">
      <t c="8">
        <n x="1" s="1"/>
        <n x="2" s="1"/>
        <n x="148" s="1"/>
        <n x="3" s="1"/>
        <n x="4" s="1"/>
        <n x="5"/>
        <n x="89"/>
        <n x="13"/>
      </t>
    </mdx>
    <mdx n="0" f="v">
      <t c="8">
        <n x="1" s="1"/>
        <n x="2" s="1"/>
        <n x="148" s="1"/>
        <n x="3" s="1"/>
        <n x="4" s="1"/>
        <n x="5"/>
        <n x="89"/>
        <n x="29"/>
      </t>
    </mdx>
    <mdx n="0" f="v">
      <t c="8">
        <n x="1" s="1"/>
        <n x="2" s="1"/>
        <n x="148" s="1"/>
        <n x="3" s="1"/>
        <n x="4" s="1"/>
        <n x="5"/>
        <n x="89"/>
        <n x="45"/>
      </t>
    </mdx>
    <mdx n="0" f="v">
      <t c="8">
        <n x="1" s="1"/>
        <n x="2" s="1"/>
        <n x="148" s="1"/>
        <n x="3" s="1"/>
        <n x="4" s="1"/>
        <n x="5"/>
        <n x="89"/>
        <n x="61"/>
      </t>
    </mdx>
    <mdx n="0" f="v">
      <t c="8">
        <n x="1" s="1"/>
        <n x="2" s="1"/>
        <n x="148" s="1"/>
        <n x="3" s="1"/>
        <n x="4" s="1"/>
        <n x="5"/>
        <n x="90"/>
        <n x="16"/>
      </t>
    </mdx>
    <mdx n="0" f="v">
      <t c="8">
        <n x="1" s="1"/>
        <n x="2" s="1"/>
        <n x="148" s="1"/>
        <n x="3" s="1"/>
        <n x="4" s="1"/>
        <n x="5"/>
        <n x="90"/>
        <n x="32"/>
      </t>
    </mdx>
    <mdx n="0" f="v">
      <t c="8">
        <n x="1" s="1"/>
        <n x="2" s="1"/>
        <n x="148" s="1"/>
        <n x="3" s="1"/>
        <n x="4" s="1"/>
        <n x="5"/>
        <n x="90"/>
        <n x="48"/>
      </t>
    </mdx>
    <mdx n="0" f="v">
      <t c="8">
        <n x="1" s="1"/>
        <n x="2" s="1"/>
        <n x="148" s="1"/>
        <n x="3" s="1"/>
        <n x="4" s="1"/>
        <n x="5"/>
        <n x="90"/>
        <n x="64"/>
      </t>
    </mdx>
    <mdx n="0" f="v">
      <t c="8">
        <n x="1" s="1"/>
        <n x="2" s="1"/>
        <n x="148" s="1"/>
        <n x="3" s="1"/>
        <n x="4" s="1"/>
        <n x="5"/>
        <n x="91"/>
        <n x="19"/>
      </t>
    </mdx>
    <mdx n="0" f="v">
      <t c="8">
        <n x="1" s="1"/>
        <n x="2" s="1"/>
        <n x="148" s="1"/>
        <n x="3" s="1"/>
        <n x="4" s="1"/>
        <n x="5"/>
        <n x="91"/>
        <n x="35"/>
      </t>
    </mdx>
    <mdx n="0" f="v">
      <t c="8">
        <n x="1" s="1"/>
        <n x="2" s="1"/>
        <n x="148" s="1"/>
        <n x="3" s="1"/>
        <n x="4" s="1"/>
        <n x="5"/>
        <n x="91"/>
        <n x="51"/>
      </t>
    </mdx>
    <mdx n="0" f="v">
      <t c="8">
        <n x="1" s="1"/>
        <n x="2" s="1"/>
        <n x="148" s="1"/>
        <n x="3" s="1"/>
        <n x="4" s="1"/>
        <n x="5"/>
        <n x="92"/>
        <n x="6"/>
      </t>
    </mdx>
    <mdx n="0" f="v">
      <t c="8">
        <n x="1" s="1"/>
        <n x="2" s="1"/>
        <n x="148" s="1"/>
        <n x="3" s="1"/>
        <n x="4" s="1"/>
        <n x="5"/>
        <n x="92"/>
        <n x="22"/>
      </t>
    </mdx>
    <mdx n="0" f="v">
      <t c="8">
        <n x="1" s="1"/>
        <n x="2" s="1"/>
        <n x="148" s="1"/>
        <n x="3" s="1"/>
        <n x="4" s="1"/>
        <n x="5"/>
        <n x="92"/>
        <n x="38"/>
      </t>
    </mdx>
    <mdx n="0" f="v">
      <t c="8">
        <n x="1" s="1"/>
        <n x="2" s="1"/>
        <n x="148" s="1"/>
        <n x="3" s="1"/>
        <n x="4" s="1"/>
        <n x="5"/>
        <n x="92"/>
        <n x="54"/>
      </t>
    </mdx>
    <mdx n="0" f="v">
      <t c="8">
        <n x="1" s="1"/>
        <n x="2" s="1"/>
        <n x="148" s="1"/>
        <n x="3" s="1"/>
        <n x="4" s="1"/>
        <n x="5"/>
        <n x="93"/>
        <n x="9"/>
      </t>
    </mdx>
    <mdx n="0" f="v">
      <t c="8">
        <n x="1" s="1"/>
        <n x="2" s="1"/>
        <n x="148" s="1"/>
        <n x="3" s="1"/>
        <n x="4" s="1"/>
        <n x="5"/>
        <n x="93"/>
        <n x="25"/>
      </t>
    </mdx>
    <mdx n="0" f="v">
      <t c="8">
        <n x="1" s="1"/>
        <n x="2" s="1"/>
        <n x="148" s="1"/>
        <n x="3" s="1"/>
        <n x="4" s="1"/>
        <n x="5"/>
        <n x="93"/>
        <n x="41"/>
      </t>
    </mdx>
    <mdx n="0" f="v">
      <t c="8">
        <n x="1" s="1"/>
        <n x="2" s="1"/>
        <n x="148" s="1"/>
        <n x="3" s="1"/>
        <n x="4" s="1"/>
        <n x="5"/>
        <n x="93"/>
        <n x="57"/>
      </t>
    </mdx>
    <mdx n="0" f="v">
      <t c="8">
        <n x="1" s="1"/>
        <n x="2" s="1"/>
        <n x="148" s="1"/>
        <n x="3" s="1"/>
        <n x="4" s="1"/>
        <n x="5"/>
        <n x="94"/>
        <n x="12"/>
      </t>
    </mdx>
    <mdx n="0" f="v">
      <t c="8">
        <n x="1" s="1"/>
        <n x="2" s="1"/>
        <n x="148" s="1"/>
        <n x="3" s="1"/>
        <n x="4" s="1"/>
        <n x="5"/>
        <n x="94"/>
        <n x="32"/>
      </t>
    </mdx>
    <mdx n="0" f="v">
      <t c="8">
        <n x="1" s="1"/>
        <n x="2" s="1"/>
        <n x="148" s="1"/>
        <n x="3" s="1"/>
        <n x="4" s="1"/>
        <n x="5"/>
        <n x="94"/>
        <n x="52"/>
      </t>
    </mdx>
    <mdx n="0" f="v">
      <t c="8">
        <n x="1" s="1"/>
        <n x="2" s="1"/>
        <n x="148" s="1"/>
        <n x="3" s="1"/>
        <n x="4" s="1"/>
        <n x="5"/>
        <n x="95"/>
        <n x="11"/>
      </t>
    </mdx>
    <mdx n="0" f="v">
      <t c="8">
        <n x="1" s="1"/>
        <n x="2" s="1"/>
        <n x="148" s="1"/>
        <n x="3" s="1"/>
        <n x="4" s="1"/>
        <n x="5"/>
        <n x="95"/>
        <n x="31"/>
      </t>
    </mdx>
    <mdx n="0" f="v">
      <t c="8">
        <n x="1" s="1"/>
        <n x="2" s="1"/>
        <n x="148" s="1"/>
        <n x="3" s="1"/>
        <n x="4" s="1"/>
        <n x="5"/>
        <n x="95"/>
        <n x="53"/>
      </t>
    </mdx>
    <mdx n="0" f="v">
      <t c="8">
        <n x="1" s="1"/>
        <n x="2" s="1"/>
        <n x="148" s="1"/>
        <n x="3" s="1"/>
        <n x="4" s="1"/>
        <n x="5"/>
        <n x="96"/>
        <n x="14"/>
      </t>
    </mdx>
    <mdx n="0" f="v">
      <t c="8">
        <n x="1" s="1"/>
        <n x="2" s="1"/>
        <n x="148" s="1"/>
        <n x="3" s="1"/>
        <n x="4" s="1"/>
        <n x="5"/>
        <n x="96"/>
        <n x="34"/>
      </t>
    </mdx>
    <mdx n="0" f="v">
      <t c="8">
        <n x="1" s="1"/>
        <n x="2" s="1"/>
        <n x="148" s="1"/>
        <n x="3" s="1"/>
        <n x="4" s="1"/>
        <n x="5"/>
        <n x="96"/>
        <n x="56"/>
      </t>
    </mdx>
    <mdx n="0" f="v">
      <t c="8">
        <n x="1" s="1"/>
        <n x="2" s="1"/>
        <n x="148" s="1"/>
        <n x="3" s="1"/>
        <n x="4" s="1"/>
        <n x="5"/>
        <n x="97"/>
        <n x="17"/>
      </t>
    </mdx>
    <mdx n="0" f="v">
      <t c="8">
        <n x="1" s="1"/>
        <n x="2" s="1"/>
        <n x="148" s="1"/>
        <n x="3" s="1"/>
        <n x="4" s="1"/>
        <n x="5"/>
        <n x="97"/>
        <n x="37"/>
      </t>
    </mdx>
    <mdx n="0" f="v">
      <t c="8">
        <n x="1" s="1"/>
        <n x="2" s="1"/>
        <n x="148" s="1"/>
        <n x="3" s="1"/>
        <n x="4" s="1"/>
        <n x="5"/>
        <n x="97"/>
        <n x="59"/>
      </t>
    </mdx>
    <mdx n="0" f="v">
      <t c="8">
        <n x="1" s="1"/>
        <n x="2" s="1"/>
        <n x="148" s="1"/>
        <n x="3" s="1"/>
        <n x="4" s="1"/>
        <n x="5"/>
        <n x="98"/>
        <n x="20"/>
      </t>
    </mdx>
    <mdx n="0" f="v">
      <t c="8">
        <n x="1" s="1"/>
        <n x="2" s="1"/>
        <n x="148" s="1"/>
        <n x="3" s="1"/>
        <n x="4" s="1"/>
        <n x="5"/>
        <n x="98"/>
        <n x="40"/>
      </t>
    </mdx>
    <mdx n="0" f="v">
      <t c="8">
        <n x="1" s="1"/>
        <n x="2" s="1"/>
        <n x="148" s="1"/>
        <n x="3" s="1"/>
        <n x="4" s="1"/>
        <n x="5"/>
        <n x="98"/>
        <n x="62"/>
      </t>
    </mdx>
    <mdx n="0" f="v">
      <t c="8">
        <n x="1" s="1"/>
        <n x="2" s="1"/>
        <n x="148" s="1"/>
        <n x="3" s="1"/>
        <n x="4" s="1"/>
        <n x="5"/>
        <n x="99"/>
        <n x="23"/>
      </t>
    </mdx>
    <mdx n="0" f="v">
      <t c="8">
        <n x="1" s="1"/>
        <n x="2" s="1"/>
        <n x="148" s="1"/>
        <n x="3" s="1"/>
        <n x="4" s="1"/>
        <n x="5"/>
        <n x="99"/>
        <n x="43"/>
      </t>
    </mdx>
    <mdx n="0" f="v">
      <t c="8">
        <n x="1" s="1"/>
        <n x="2" s="1"/>
        <n x="148" s="1"/>
        <n x="3" s="1"/>
        <n x="4" s="1"/>
        <n x="5"/>
        <n x="100"/>
        <n x="26"/>
      </t>
    </mdx>
    <mdx n="0" f="v">
      <t c="8">
        <n x="1" s="1"/>
        <n x="2" s="1"/>
        <n x="148" s="1"/>
        <n x="3" s="1"/>
        <n x="4" s="1"/>
        <n x="5"/>
        <n x="100"/>
        <n x="46"/>
      </t>
    </mdx>
    <mdx n="0" f="v">
      <t c="8">
        <n x="1" s="1"/>
        <n x="2" s="1"/>
        <n x="148" s="1"/>
        <n x="3" s="1"/>
        <n x="4" s="1"/>
        <n x="5"/>
        <n x="101"/>
        <n x="7"/>
      </t>
    </mdx>
    <mdx n="0" f="v">
      <t c="8">
        <n x="1" s="1"/>
        <n x="2" s="1"/>
        <n x="148" s="1"/>
        <n x="3" s="1"/>
        <n x="4" s="1"/>
        <n x="5"/>
        <n x="101"/>
        <n x="29"/>
      </t>
    </mdx>
    <mdx n="0" f="v">
      <t c="8">
        <n x="1" s="1"/>
        <n x="2" s="1"/>
        <n x="148" s="1"/>
        <n x="3" s="1"/>
        <n x="4" s="1"/>
        <n x="5"/>
        <n x="101"/>
        <n x="49"/>
      </t>
    </mdx>
    <mdx n="0" f="v">
      <t c="8">
        <n x="1" s="1"/>
        <n x="2" s="1"/>
        <n x="148" s="1"/>
        <n x="3" s="1"/>
        <n x="4" s="1"/>
        <n x="5"/>
        <n x="102"/>
        <n x="10"/>
      </t>
    </mdx>
    <mdx n="0" f="v">
      <t c="8">
        <n x="1" s="1"/>
        <n x="2" s="1"/>
        <n x="148" s="1"/>
        <n x="3" s="1"/>
        <n x="4" s="1"/>
        <n x="5"/>
        <n x="102"/>
        <n x="32"/>
      </t>
    </mdx>
    <mdx n="0" f="v">
      <t c="8">
        <n x="1" s="1"/>
        <n x="2" s="1"/>
        <n x="148" s="1"/>
        <n x="3" s="1"/>
        <n x="4" s="1"/>
        <n x="5"/>
        <n x="102"/>
        <n x="52"/>
      </t>
    </mdx>
    <mdx n="0" f="v">
      <t c="8">
        <n x="1" s="1"/>
        <n x="2" s="1"/>
        <n x="148" s="1"/>
        <n x="3" s="1"/>
        <n x="4" s="1"/>
        <n x="5"/>
        <n x="103"/>
        <n x="13"/>
      </t>
    </mdx>
    <mdx n="0" f="v">
      <t c="8">
        <n x="1" s="1"/>
        <n x="2" s="1"/>
        <n x="148" s="1"/>
        <n x="3" s="1"/>
        <n x="4" s="1"/>
        <n x="5"/>
        <n x="103"/>
        <n x="35"/>
      </t>
    </mdx>
    <mdx n="0" f="v">
      <t c="8">
        <n x="1" s="1"/>
        <n x="2" s="1"/>
        <n x="148" s="1"/>
        <n x="3" s="1"/>
        <n x="4" s="1"/>
        <n x="5"/>
        <n x="103"/>
        <n x="55"/>
      </t>
    </mdx>
    <mdx n="0" f="v">
      <t c="8">
        <n x="1" s="1"/>
        <n x="2" s="1"/>
        <n x="148" s="1"/>
        <n x="3" s="1"/>
        <n x="4" s="1"/>
        <n x="5"/>
        <n x="104"/>
        <n x="16"/>
      </t>
    </mdx>
    <mdx n="0" f="v">
      <t c="8">
        <n x="1" s="1"/>
        <n x="2" s="1"/>
        <n x="148" s="1"/>
        <n x="3" s="1"/>
        <n x="4" s="1"/>
        <n x="5"/>
        <n x="104"/>
        <n x="38"/>
      </t>
    </mdx>
    <mdx n="0" f="v">
      <t c="8">
        <n x="1" s="1"/>
        <n x="2" s="1"/>
        <n x="148" s="1"/>
        <n x="3" s="1"/>
        <n x="4" s="1"/>
        <n x="5"/>
        <n x="104"/>
        <n x="58"/>
      </t>
    </mdx>
    <mdx n="0" f="v">
      <t c="8">
        <n x="1" s="1"/>
        <n x="2" s="1"/>
        <n x="148" s="1"/>
        <n x="3" s="1"/>
        <n x="4" s="1"/>
        <n x="5"/>
        <n x="105"/>
        <n x="19"/>
      </t>
    </mdx>
    <mdx n="0" f="v">
      <t c="8">
        <n x="1" s="1"/>
        <n x="2" s="1"/>
        <n x="148" s="1"/>
        <n x="3" s="1"/>
        <n x="4" s="1"/>
        <n x="5"/>
        <n x="105"/>
        <n x="41"/>
      </t>
    </mdx>
    <mdx n="0" f="v">
      <t c="8">
        <n x="1" s="1"/>
        <n x="2" s="1"/>
        <n x="148" s="1"/>
        <n x="3" s="1"/>
        <n x="4" s="1"/>
        <n x="5"/>
        <n x="106"/>
        <n x="30"/>
      </t>
    </mdx>
    <mdx n="0" f="v">
      <t c="8">
        <n x="1" s="1"/>
        <n x="2" s="1"/>
        <n x="148" s="1"/>
        <n x="3" s="1"/>
        <n x="4" s="1"/>
        <n x="5"/>
        <n x="106"/>
        <n x="59"/>
      </t>
    </mdx>
    <mdx n="0" f="v">
      <t c="8">
        <n x="1" s="1"/>
        <n x="2" s="1"/>
        <n x="148" s="1"/>
        <n x="3" s="1"/>
        <n x="4" s="1"/>
        <n x="5"/>
        <n x="107"/>
        <n x="27"/>
      </t>
    </mdx>
    <mdx n="0" f="v">
      <t c="8">
        <n x="1" s="1"/>
        <n x="2" s="1"/>
        <n x="148" s="1"/>
        <n x="3" s="1"/>
        <n x="4" s="1"/>
        <n x="5"/>
        <n x="107"/>
        <n x="57"/>
      </t>
    </mdx>
    <mdx n="0" f="v">
      <t c="8">
        <n x="1" s="1"/>
        <n x="2" s="1"/>
        <n x="148" s="1"/>
        <n x="3" s="1"/>
        <n x="4" s="1"/>
        <n x="5"/>
        <n x="108"/>
        <n x="27"/>
      </t>
    </mdx>
    <mdx n="0" f="v">
      <t c="8">
        <n x="1" s="1"/>
        <n x="2" s="1"/>
        <n x="148" s="1"/>
        <n x="3" s="1"/>
        <n x="4" s="1"/>
        <n x="5"/>
        <n x="110"/>
        <n x="30"/>
      </t>
    </mdx>
    <mdx n="0" f="v">
      <t c="8">
        <n x="1" s="1"/>
        <n x="2" s="1"/>
        <n x="148" s="1"/>
        <n x="3" s="1"/>
        <n x="4" s="1"/>
        <n x="5"/>
        <n x="112"/>
        <n x="61"/>
      </t>
    </mdx>
    <mdx n="0" f="v">
      <t c="8">
        <n x="1" s="1"/>
        <n x="2" s="1"/>
        <n x="148" s="1"/>
        <n x="3" s="1"/>
        <n x="4" s="1"/>
        <n x="5"/>
        <n x="115"/>
        <n x="36"/>
      </t>
    </mdx>
    <mdx n="0" f="v">
      <t c="8">
        <n x="1" s="1"/>
        <n x="2" s="1"/>
        <n x="148" s="1"/>
        <n x="3" s="1"/>
        <n x="4" s="1"/>
        <n x="5"/>
        <n x="119"/>
        <n x="34"/>
      </t>
    </mdx>
    <mdx n="0" f="v">
      <t c="8">
        <n x="1" s="1"/>
        <n x="2" s="1"/>
        <n x="148" s="1"/>
        <n x="3" s="1"/>
        <n x="4" s="1"/>
        <n x="5"/>
        <n x="124"/>
        <n x="58"/>
      </t>
    </mdx>
    <mdx n="0" f="v">
      <t c="8">
        <n x="1" s="1"/>
        <n x="2" s="1"/>
        <n x="148" s="1"/>
        <n x="3" s="1"/>
        <n x="4" s="1"/>
        <n x="5"/>
        <n x="132"/>
        <n x="47"/>
      </t>
    </mdx>
    <mdx n="0" f="v">
      <t c="8">
        <n x="1" s="1"/>
        <n x="2" s="1"/>
        <n x="148" s="1"/>
        <n x="3" s="1"/>
        <n x="4" s="1"/>
        <n x="5"/>
        <n x="86"/>
        <n x="22"/>
      </t>
    </mdx>
    <mdx n="0" f="v">
      <t c="8">
        <n x="1" s="1"/>
        <n x="2" s="1"/>
        <n x="148" s="1"/>
        <n x="3" s="1"/>
        <n x="4" s="1"/>
        <n x="5"/>
        <n x="86"/>
        <n x="38"/>
      </t>
    </mdx>
    <mdx n="0" f="v">
      <t c="8">
        <n x="1" s="1"/>
        <n x="2" s="1"/>
        <n x="148" s="1"/>
        <n x="3" s="1"/>
        <n x="4" s="1"/>
        <n x="5"/>
        <n x="86"/>
        <n x="54"/>
      </t>
    </mdx>
    <mdx n="0" f="v">
      <t c="8">
        <n x="1" s="1"/>
        <n x="2" s="1"/>
        <n x="148" s="1"/>
        <n x="3" s="1"/>
        <n x="4" s="1"/>
        <n x="5"/>
        <n x="67"/>
        <n x="14"/>
      </t>
    </mdx>
    <mdx n="0" f="v">
      <t c="8">
        <n x="1" s="1"/>
        <n x="2" s="1"/>
        <n x="148" s="1"/>
        <n x="3" s="1"/>
        <n x="4" s="1"/>
        <n x="5"/>
        <n x="67"/>
        <n x="30"/>
      </t>
    </mdx>
    <mdx n="0" f="v">
      <t c="8">
        <n x="1" s="1"/>
        <n x="2" s="1"/>
        <n x="148" s="1"/>
        <n x="3" s="1"/>
        <n x="4" s="1"/>
        <n x="5"/>
        <n x="67"/>
        <n x="46"/>
      </t>
    </mdx>
    <mdx n="0" f="v">
      <t c="8">
        <n x="1" s="1"/>
        <n x="2" s="1"/>
        <n x="148" s="1"/>
        <n x="3" s="1"/>
        <n x="4" s="1"/>
        <n x="5"/>
        <n x="67"/>
        <n x="62"/>
      </t>
    </mdx>
    <mdx n="0" f="v">
      <t c="8">
        <n x="1" s="1"/>
        <n x="2" s="1"/>
        <n x="148" s="1"/>
        <n x="3" s="1"/>
        <n x="4" s="1"/>
        <n x="5"/>
        <n x="88"/>
        <n x="11"/>
      </t>
    </mdx>
    <mdx n="0" f="v">
      <t c="8">
        <n x="1" s="1"/>
        <n x="2" s="1"/>
        <n x="148" s="1"/>
        <n x="3" s="1"/>
        <n x="4" s="1"/>
        <n x="5"/>
        <n x="88"/>
        <n x="27"/>
      </t>
    </mdx>
    <mdx n="0" f="v">
      <t c="8">
        <n x="1" s="1"/>
        <n x="2" s="1"/>
        <n x="148" s="1"/>
        <n x="3" s="1"/>
        <n x="4" s="1"/>
        <n x="5"/>
        <n x="88"/>
        <n x="43"/>
      </t>
    </mdx>
    <mdx n="0" f="v">
      <t c="8">
        <n x="1" s="1"/>
        <n x="2" s="1"/>
        <n x="148" s="1"/>
        <n x="3" s="1"/>
        <n x="4" s="1"/>
        <n x="5"/>
        <n x="88"/>
        <n x="59"/>
      </t>
    </mdx>
    <mdx n="0" f="v">
      <t c="8">
        <n x="1" s="1"/>
        <n x="2" s="1"/>
        <n x="148" s="1"/>
        <n x="3" s="1"/>
        <n x="4" s="1"/>
        <n x="5"/>
        <n x="89"/>
        <n x="14"/>
      </t>
    </mdx>
    <mdx n="0" f="v">
      <t c="8">
        <n x="1" s="1"/>
        <n x="2" s="1"/>
        <n x="148" s="1"/>
        <n x="3" s="1"/>
        <n x="4" s="1"/>
        <n x="5"/>
        <n x="89"/>
        <n x="30"/>
      </t>
    </mdx>
    <mdx n="0" f="v">
      <t c="8">
        <n x="1" s="1"/>
        <n x="2" s="1"/>
        <n x="148" s="1"/>
        <n x="3" s="1"/>
        <n x="4" s="1"/>
        <n x="5"/>
        <n x="89"/>
        <n x="46"/>
      </t>
    </mdx>
    <mdx n="0" f="v">
      <t c="8">
        <n x="1" s="1"/>
        <n x="2" s="1"/>
        <n x="148" s="1"/>
        <n x="3" s="1"/>
        <n x="4" s="1"/>
        <n x="5"/>
        <n x="89"/>
        <n x="62"/>
      </t>
    </mdx>
    <mdx n="0" f="v">
      <t c="8">
        <n x="1" s="1"/>
        <n x="2" s="1"/>
        <n x="148" s="1"/>
        <n x="3" s="1"/>
        <n x="4" s="1"/>
        <n x="5"/>
        <n x="90"/>
        <n x="17"/>
      </t>
    </mdx>
    <mdx n="0" f="v">
      <t c="8">
        <n x="1" s="1"/>
        <n x="2" s="1"/>
        <n x="148" s="1"/>
        <n x="3" s="1"/>
        <n x="4" s="1"/>
        <n x="5"/>
        <n x="90"/>
        <n x="33"/>
      </t>
    </mdx>
    <mdx n="0" f="v">
      <t c="8">
        <n x="1" s="1"/>
        <n x="2" s="1"/>
        <n x="148" s="1"/>
        <n x="3" s="1"/>
        <n x="4" s="1"/>
        <n x="5"/>
        <n x="90"/>
        <n x="49"/>
      </t>
    </mdx>
    <mdx n="0" f="v">
      <t c="8">
        <n x="1" s="1"/>
        <n x="2" s="1"/>
        <n x="148" s="1"/>
        <n x="3" s="1"/>
        <n x="4" s="1"/>
        <n x="5"/>
        <n x="91"/>
        <n x="20"/>
      </t>
    </mdx>
    <mdx n="0" f="v">
      <t c="8">
        <n x="1" s="1"/>
        <n x="2" s="1"/>
        <n x="148" s="1"/>
        <n x="3" s="1"/>
        <n x="4" s="1"/>
        <n x="5"/>
        <n x="91"/>
        <n x="36"/>
      </t>
    </mdx>
    <mdx n="0" f="v">
      <t c="8">
        <n x="1" s="1"/>
        <n x="2" s="1"/>
        <n x="148" s="1"/>
        <n x="3" s="1"/>
        <n x="4" s="1"/>
        <n x="5"/>
        <n x="91"/>
        <n x="52"/>
      </t>
    </mdx>
    <mdx n="0" f="v">
      <t c="8">
        <n x="1" s="1"/>
        <n x="2" s="1"/>
        <n x="148" s="1"/>
        <n x="3" s="1"/>
        <n x="4" s="1"/>
        <n x="5"/>
        <n x="92"/>
        <n x="7"/>
      </t>
    </mdx>
    <mdx n="0" f="v">
      <t c="8">
        <n x="1" s="1"/>
        <n x="2" s="1"/>
        <n x="148" s="1"/>
        <n x="3" s="1"/>
        <n x="4" s="1"/>
        <n x="5"/>
        <n x="92"/>
        <n x="23"/>
      </t>
    </mdx>
    <mdx n="0" f="v">
      <t c="8">
        <n x="1" s="1"/>
        <n x="2" s="1"/>
        <n x="148" s="1"/>
        <n x="3" s="1"/>
        <n x="4" s="1"/>
        <n x="5"/>
        <n x="92"/>
        <n x="39"/>
      </t>
    </mdx>
    <mdx n="0" f="v">
      <t c="8">
        <n x="1" s="1"/>
        <n x="2" s="1"/>
        <n x="148" s="1"/>
        <n x="3" s="1"/>
        <n x="4" s="1"/>
        <n x="5"/>
        <n x="92"/>
        <n x="55"/>
      </t>
    </mdx>
    <mdx n="0" f="v">
      <t c="8">
        <n x="1" s="1"/>
        <n x="2" s="1"/>
        <n x="148" s="1"/>
        <n x="3" s="1"/>
        <n x="4" s="1"/>
        <n x="5"/>
        <n x="93"/>
        <n x="10"/>
      </t>
    </mdx>
    <mdx n="0" f="v">
      <t c="8">
        <n x="1" s="1"/>
        <n x="2" s="1"/>
        <n x="148" s="1"/>
        <n x="3" s="1"/>
        <n x="4" s="1"/>
        <n x="5"/>
        <n x="93"/>
        <n x="26"/>
      </t>
    </mdx>
    <mdx n="0" f="v">
      <t c="8">
        <n x="1" s="1"/>
        <n x="2" s="1"/>
        <n x="148" s="1"/>
        <n x="3" s="1"/>
        <n x="4" s="1"/>
        <n x="5"/>
        <n x="93"/>
        <n x="42"/>
      </t>
    </mdx>
    <mdx n="0" f="v">
      <t c="8">
        <n x="1" s="1"/>
        <n x="2" s="1"/>
        <n x="148" s="1"/>
        <n x="3" s="1"/>
        <n x="4" s="1"/>
        <n x="5"/>
        <n x="93"/>
        <n x="58"/>
      </t>
    </mdx>
    <mdx n="0" f="v">
      <t c="8">
        <n x="1" s="1"/>
        <n x="2" s="1"/>
        <n x="148" s="1"/>
        <n x="3" s="1"/>
        <n x="4" s="1"/>
        <n x="5"/>
        <n x="94"/>
        <n x="13"/>
      </t>
    </mdx>
    <mdx n="0" f="v">
      <t c="8">
        <n x="1" s="1"/>
        <n x="2" s="1"/>
        <n x="148" s="1"/>
        <n x="3" s="1"/>
        <n x="4" s="1"/>
        <n x="5"/>
        <n x="94"/>
        <n x="33"/>
      </t>
    </mdx>
    <mdx n="0" f="v">
      <t c="8">
        <n x="1" s="1"/>
        <n x="2" s="1"/>
        <n x="148" s="1"/>
        <n x="3" s="1"/>
        <n x="4" s="1"/>
        <n x="5"/>
        <n x="94"/>
        <n x="53"/>
      </t>
    </mdx>
    <mdx n="0" f="v">
      <t c="8">
        <n x="1" s="1"/>
        <n x="2" s="1"/>
        <n x="148" s="1"/>
        <n x="3" s="1"/>
        <n x="4" s="1"/>
        <n x="5"/>
        <n x="95"/>
        <n x="12"/>
      </t>
    </mdx>
    <mdx n="0" f="v">
      <t c="8">
        <n x="1" s="1"/>
        <n x="2" s="1"/>
        <n x="148" s="1"/>
        <n x="3" s="1"/>
        <n x="4" s="1"/>
        <n x="5"/>
        <n x="95"/>
        <n x="32"/>
      </t>
    </mdx>
    <mdx n="0" f="v">
      <t c="8">
        <n x="1" s="1"/>
        <n x="2" s="1"/>
        <n x="148" s="1"/>
        <n x="3" s="1"/>
        <n x="4" s="1"/>
        <n x="5"/>
        <n x="95"/>
        <n x="55"/>
      </t>
    </mdx>
    <mdx n="0" f="v">
      <t c="8">
        <n x="1" s="1"/>
        <n x="2" s="1"/>
        <n x="148" s="1"/>
        <n x="3" s="1"/>
        <n x="4" s="1"/>
        <n x="5"/>
        <n x="96"/>
        <n x="15"/>
      </t>
    </mdx>
    <mdx n="0" f="v">
      <t c="8">
        <n x="1" s="1"/>
        <n x="2" s="1"/>
        <n x="148" s="1"/>
        <n x="3" s="1"/>
        <n x="4" s="1"/>
        <n x="5"/>
        <n x="96"/>
        <n x="35"/>
      </t>
    </mdx>
    <mdx n="0" f="v">
      <t c="8">
        <n x="1" s="1"/>
        <n x="2" s="1"/>
        <n x="148" s="1"/>
        <n x="3" s="1"/>
        <n x="4" s="1"/>
        <n x="5"/>
        <n x="96"/>
        <n x="58"/>
      </t>
    </mdx>
    <mdx n="0" f="v">
      <t c="8">
        <n x="1" s="1"/>
        <n x="2" s="1"/>
        <n x="148" s="1"/>
        <n x="3" s="1"/>
        <n x="4" s="1"/>
        <n x="5"/>
        <n x="97"/>
        <n x="18"/>
      </t>
    </mdx>
    <mdx n="0" f="v">
      <t c="8">
        <n x="1" s="1"/>
        <n x="2" s="1"/>
        <n x="148" s="1"/>
        <n x="3" s="1"/>
        <n x="4" s="1"/>
        <n x="5"/>
        <n x="97"/>
        <n x="38"/>
      </t>
    </mdx>
    <mdx n="0" f="v">
      <t c="8">
        <n x="1" s="1"/>
        <n x="2" s="1"/>
        <n x="148" s="1"/>
        <n x="3" s="1"/>
        <n x="4" s="1"/>
        <n x="5"/>
        <n x="97"/>
        <n x="61"/>
      </t>
    </mdx>
    <mdx n="0" f="v">
      <t c="8">
        <n x="1" s="1"/>
        <n x="2" s="1"/>
        <n x="148" s="1"/>
        <n x="3" s="1"/>
        <n x="4" s="1"/>
        <n x="5"/>
        <n x="98"/>
        <n x="21"/>
      </t>
    </mdx>
    <mdx n="0" f="v">
      <t c="8">
        <n x="1" s="1"/>
        <n x="2" s="1"/>
        <n x="148" s="1"/>
        <n x="3" s="1"/>
        <n x="4" s="1"/>
        <n x="5"/>
        <n x="98"/>
        <n x="41"/>
      </t>
    </mdx>
    <mdx n="0" f="v">
      <t c="8">
        <n x="1" s="1"/>
        <n x="2" s="1"/>
        <n x="148" s="1"/>
        <n x="3" s="1"/>
        <n x="4" s="1"/>
        <n x="5"/>
        <n x="98"/>
        <n x="64"/>
      </t>
    </mdx>
    <mdx n="0" f="v">
      <t c="8">
        <n x="1" s="1"/>
        <n x="2" s="1"/>
        <n x="148" s="1"/>
        <n x="3" s="1"/>
        <n x="4" s="1"/>
        <n x="5"/>
        <n x="99"/>
        <n x="24"/>
      </t>
    </mdx>
    <mdx n="0" f="v">
      <t c="8">
        <n x="1" s="1"/>
        <n x="2" s="1"/>
        <n x="148" s="1"/>
        <n x="3" s="1"/>
        <n x="4" s="1"/>
        <n x="5"/>
        <n x="99"/>
        <n x="44"/>
      </t>
    </mdx>
    <mdx n="0" f="v">
      <t c="8">
        <n x="1" s="1"/>
        <n x="2" s="1"/>
        <n x="148" s="1"/>
        <n x="3" s="1"/>
        <n x="4" s="1"/>
        <n x="5"/>
        <n x="100"/>
        <n x="6"/>
      </t>
    </mdx>
    <mdx n="0" f="v">
      <t c="8">
        <n x="1" s="1"/>
        <n x="2" s="1"/>
        <n x="148" s="1"/>
        <n x="3" s="1"/>
        <n x="4" s="1"/>
        <n x="5"/>
        <n x="100"/>
        <n x="27"/>
      </t>
    </mdx>
    <mdx n="0" f="v">
      <t c="8">
        <n x="1" s="1"/>
        <n x="2" s="1"/>
        <n x="148" s="1"/>
        <n x="3" s="1"/>
        <n x="4" s="1"/>
        <n x="5"/>
        <n x="100"/>
        <n x="47"/>
      </t>
    </mdx>
    <mdx n="0" f="v">
      <t c="8">
        <n x="1" s="1"/>
        <n x="2" s="1"/>
        <n x="148" s="1"/>
        <n x="3" s="1"/>
        <n x="4" s="1"/>
        <n x="5"/>
        <n x="101"/>
        <n x="9"/>
      </t>
    </mdx>
    <mdx n="0" f="v">
      <t c="8">
        <n x="1" s="1"/>
        <n x="2" s="1"/>
        <n x="148" s="1"/>
        <n x="3" s="1"/>
        <n x="4" s="1"/>
        <n x="5"/>
        <n x="101"/>
        <n x="30"/>
      </t>
    </mdx>
    <mdx n="0" f="v">
      <t c="8">
        <n x="1" s="1"/>
        <n x="2" s="1"/>
        <n x="148" s="1"/>
        <n x="3" s="1"/>
        <n x="4" s="1"/>
        <n x="5"/>
        <n x="101"/>
        <n x="50"/>
      </t>
    </mdx>
    <mdx n="0" f="v">
      <t c="8">
        <n x="1" s="1"/>
        <n x="2" s="1"/>
        <n x="148" s="1"/>
        <n x="3" s="1"/>
        <n x="4" s="1"/>
        <n x="5"/>
        <n x="102"/>
        <n x="12"/>
      </t>
    </mdx>
    <mdx n="0" f="v">
      <t c="8">
        <n x="1" s="1"/>
        <n x="2" s="1"/>
        <n x="148" s="1"/>
        <n x="3" s="1"/>
        <n x="4" s="1"/>
        <n x="5"/>
        <n x="102"/>
        <n x="33"/>
      </t>
    </mdx>
    <mdx n="0" f="v">
      <t c="8">
        <n x="1" s="1"/>
        <n x="2" s="1"/>
        <n x="148" s="1"/>
        <n x="3" s="1"/>
        <n x="4" s="1"/>
        <n x="5"/>
        <n x="102"/>
        <n x="53"/>
      </t>
    </mdx>
    <mdx n="0" f="v">
      <t c="8">
        <n x="1" s="1"/>
        <n x="2" s="1"/>
        <n x="148" s="1"/>
        <n x="3" s="1"/>
        <n x="4" s="1"/>
        <n x="5"/>
        <n x="103"/>
        <n x="15"/>
      </t>
    </mdx>
    <mdx n="0" f="v">
      <t c="8">
        <n x="1" s="1"/>
        <n x="2" s="1"/>
        <n x="148" s="1"/>
        <n x="3" s="1"/>
        <n x="4" s="1"/>
        <n x="5"/>
        <n x="103"/>
        <n x="36"/>
      </t>
    </mdx>
    <mdx n="0" f="v">
      <t c="8">
        <n x="1" s="1"/>
        <n x="2" s="1"/>
        <n x="148" s="1"/>
        <n x="3" s="1"/>
        <n x="4" s="1"/>
        <n x="5"/>
        <n x="103"/>
        <n x="56"/>
      </t>
    </mdx>
    <mdx n="0" f="v">
      <t c="8">
        <n x="1" s="1"/>
        <n x="2" s="1"/>
        <n x="148" s="1"/>
        <n x="3" s="1"/>
        <n x="4" s="1"/>
        <n x="5"/>
        <n x="104"/>
        <n x="18"/>
      </t>
    </mdx>
    <mdx n="0" f="v">
      <t c="8">
        <n x="1" s="1"/>
        <n x="2" s="1"/>
        <n x="148" s="1"/>
        <n x="3" s="1"/>
        <n x="4" s="1"/>
        <n x="5"/>
        <n x="104"/>
        <n x="39"/>
      </t>
    </mdx>
    <mdx n="0" f="v">
      <t c="8">
        <n x="1" s="1"/>
        <n x="2" s="1"/>
        <n x="148" s="1"/>
        <n x="3" s="1"/>
        <n x="4" s="1"/>
        <n x="5"/>
        <n x="104"/>
        <n x="59"/>
      </t>
    </mdx>
    <mdx n="0" f="v">
      <t c="8">
        <n x="1" s="1"/>
        <n x="2" s="1"/>
        <n x="148" s="1"/>
        <n x="3" s="1"/>
        <n x="4" s="1"/>
        <n x="5"/>
        <n x="105"/>
        <n x="21"/>
      </t>
    </mdx>
    <mdx n="0" f="v">
      <t c="8">
        <n x="1" s="1"/>
        <n x="2" s="1"/>
        <n x="148" s="1"/>
        <n x="3" s="1"/>
        <n x="4" s="1"/>
        <n x="5"/>
        <n x="105"/>
        <n x="42"/>
      </t>
    </mdx>
    <mdx n="0" f="v">
      <t c="8">
        <n x="1" s="1"/>
        <n x="2" s="1"/>
        <n x="148" s="1"/>
        <n x="3" s="1"/>
        <n x="4" s="1"/>
        <n x="5"/>
        <n x="106"/>
        <n x="6"/>
      </t>
    </mdx>
    <mdx n="0" f="v">
      <t c="8">
        <n x="1" s="1"/>
        <n x="2" s="1"/>
        <n x="148" s="1"/>
        <n x="3" s="1"/>
        <n x="4" s="1"/>
        <n x="5"/>
        <n x="106"/>
        <n x="31"/>
      </t>
    </mdx>
    <mdx n="0" f="v">
      <t c="8">
        <n x="1" s="1"/>
        <n x="2" s="1"/>
        <n x="148" s="1"/>
        <n x="3" s="1"/>
        <n x="4" s="1"/>
        <n x="5"/>
        <n x="106"/>
        <n x="61"/>
      </t>
    </mdx>
    <mdx n="0" f="v">
      <t c="8">
        <n x="1" s="1"/>
        <n x="2" s="1"/>
        <n x="148" s="1"/>
        <n x="3" s="1"/>
        <n x="4" s="1"/>
        <n x="5"/>
        <n x="107"/>
        <n x="28"/>
      </t>
    </mdx>
    <mdx n="0" f="v">
      <t c="8">
        <n x="1" s="1"/>
        <n x="2" s="1"/>
        <n x="148" s="1"/>
        <n x="3" s="1"/>
        <n x="4" s="1"/>
        <n x="5"/>
        <n x="107"/>
        <n x="59"/>
      </t>
    </mdx>
    <mdx n="0" f="v">
      <t c="8">
        <n x="1" s="1"/>
        <n x="2" s="1"/>
        <n x="148" s="1"/>
        <n x="3" s="1"/>
        <n x="4" s="1"/>
        <n x="5"/>
        <n x="108"/>
        <n x="28"/>
      </t>
    </mdx>
    <mdx n="0" f="v">
      <t c="8">
        <n x="1" s="1"/>
        <n x="2" s="1"/>
        <n x="148" s="1"/>
        <n x="3" s="1"/>
        <n x="4" s="1"/>
        <n x="5"/>
        <n x="110"/>
        <n x="36"/>
      </t>
    </mdx>
    <mdx n="0" f="v">
      <t c="8">
        <n x="1" s="1"/>
        <n x="2" s="1"/>
        <n x="148" s="1"/>
        <n x="3" s="1"/>
        <n x="4" s="1"/>
        <n x="5"/>
        <n x="113"/>
        <n x="6"/>
      </t>
    </mdx>
    <mdx n="0" f="v">
      <t c="8">
        <n x="1" s="1"/>
        <n x="2" s="1"/>
        <n x="148" s="1"/>
        <n x="3" s="1"/>
        <n x="4" s="1"/>
        <n x="5"/>
        <n x="115"/>
        <n x="41"/>
      </t>
    </mdx>
    <mdx n="0" f="v">
      <t c="8">
        <n x="1" s="1"/>
        <n x="2" s="1"/>
        <n x="148" s="1"/>
        <n x="3" s="1"/>
        <n x="4" s="1"/>
        <n x="5"/>
        <n x="119"/>
        <n x="53"/>
      </t>
    </mdx>
    <mdx n="0" f="v">
      <t c="8">
        <n x="1" s="1"/>
        <n x="2" s="1"/>
        <n x="148" s="1"/>
        <n x="3" s="1"/>
        <n x="4" s="1"/>
        <n x="5"/>
        <n x="125"/>
        <n x="20"/>
      </t>
    </mdx>
    <mdx n="0" f="v">
      <t c="8">
        <n x="1" s="1"/>
        <n x="2" s="1"/>
        <n x="148" s="1"/>
        <n x="3" s="1"/>
        <n x="4" s="1"/>
        <n x="5"/>
        <n x="136"/>
        <n x="59"/>
      </t>
    </mdx>
    <mdx n="0" f="v">
      <t c="8">
        <n x="1" s="1"/>
        <n x="2" s="1"/>
        <n x="148" s="1"/>
        <n x="3" s="1"/>
        <n x="4" s="1"/>
        <n x="5"/>
        <n x="80"/>
        <n x="21"/>
      </t>
    </mdx>
    <mdx n="0" f="v">
      <t c="8">
        <n x="1" s="1"/>
        <n x="2" s="1"/>
        <n x="148" s="1"/>
        <n x="3" s="1"/>
        <n x="4" s="1"/>
        <n x="5"/>
        <n x="80"/>
        <n x="37"/>
      </t>
    </mdx>
    <mdx n="0" f="v">
      <t c="8">
        <n x="1" s="1"/>
        <n x="2" s="1"/>
        <n x="148" s="1"/>
        <n x="3" s="1"/>
        <n x="4" s="1"/>
        <n x="5"/>
        <n x="80"/>
        <n x="53"/>
      </t>
    </mdx>
    <mdx n="0" f="v">
      <t c="8">
        <n x="1" s="1"/>
        <n x="2" s="1"/>
        <n x="148" s="1"/>
        <n x="3" s="1"/>
        <n x="4" s="1"/>
        <n x="5"/>
        <n x="81"/>
        <n x="8"/>
      </t>
    </mdx>
    <mdx n="0" f="v">
      <t c="8">
        <n x="1" s="1"/>
        <n x="2" s="1"/>
        <n x="148" s="1"/>
        <n x="3" s="1"/>
        <n x="4" s="1"/>
        <n x="5"/>
        <n x="81"/>
        <n x="24"/>
      </t>
    </mdx>
    <mdx n="0" f="v">
      <t c="8">
        <n x="1" s="1"/>
        <n x="2" s="1"/>
        <n x="148" s="1"/>
        <n x="3" s="1"/>
        <n x="4" s="1"/>
        <n x="5"/>
        <n x="81"/>
        <n x="40"/>
      </t>
    </mdx>
    <mdx n="0" f="v">
      <t c="8">
        <n x="1" s="1"/>
        <n x="2" s="1"/>
        <n x="148" s="1"/>
        <n x="3" s="1"/>
        <n x="4" s="1"/>
        <n x="5"/>
        <n x="81"/>
        <n x="56"/>
      </t>
    </mdx>
    <mdx n="0" f="v">
      <t c="8">
        <n x="1" s="1"/>
        <n x="2" s="1"/>
        <n x="148" s="1"/>
        <n x="3" s="1"/>
        <n x="4" s="1"/>
        <n x="5"/>
        <n x="82"/>
        <n x="11"/>
      </t>
    </mdx>
    <mdx n="0" f="v">
      <t c="8">
        <n x="1" s="1"/>
        <n x="2" s="1"/>
        <n x="148" s="1"/>
        <n x="3" s="1"/>
        <n x="4" s="1"/>
        <n x="5"/>
        <n x="82"/>
        <n x="27"/>
      </t>
    </mdx>
    <mdx n="0" f="v">
      <t c="8">
        <n x="1" s="1"/>
        <n x="2" s="1"/>
        <n x="148" s="1"/>
        <n x="3" s="1"/>
        <n x="4" s="1"/>
        <n x="5"/>
        <n x="82"/>
        <n x="43"/>
      </t>
    </mdx>
    <mdx n="0" f="v">
      <t c="8">
        <n x="1" s="1"/>
        <n x="2" s="1"/>
        <n x="148" s="1"/>
        <n x="3" s="1"/>
        <n x="4" s="1"/>
        <n x="5"/>
        <n x="82"/>
        <n x="59"/>
      </t>
    </mdx>
    <mdx n="0" f="v">
      <t c="8">
        <n x="1" s="1"/>
        <n x="2" s="1"/>
        <n x="148" s="1"/>
        <n x="3" s="1"/>
        <n x="4" s="1"/>
        <n x="5"/>
        <n x="83"/>
        <n x="14"/>
      </t>
    </mdx>
    <mdx n="0" f="v">
      <t c="8">
        <n x="1" s="1"/>
        <n x="2" s="1"/>
        <n x="148" s="1"/>
        <n x="3" s="1"/>
        <n x="4" s="1"/>
        <n x="5"/>
        <n x="83"/>
        <n x="30"/>
      </t>
    </mdx>
    <mdx n="0" f="v">
      <t c="8">
        <n x="1" s="1"/>
        <n x="2" s="1"/>
        <n x="148" s="1"/>
        <n x="3" s="1"/>
        <n x="4" s="1"/>
        <n x="5"/>
        <n x="83"/>
        <n x="46"/>
      </t>
    </mdx>
    <mdx n="0" f="v">
      <t c="8">
        <n x="1" s="1"/>
        <n x="2" s="1"/>
        <n x="148" s="1"/>
        <n x="3" s="1"/>
        <n x="4" s="1"/>
        <n x="5"/>
        <n x="83"/>
        <n x="62"/>
      </t>
    </mdx>
    <mdx n="0" f="v">
      <t c="8">
        <n x="1" s="1"/>
        <n x="2" s="1"/>
        <n x="148" s="1"/>
        <n x="3" s="1"/>
        <n x="4" s="1"/>
        <n x="5"/>
        <n x="84"/>
        <n x="17"/>
      </t>
    </mdx>
    <mdx n="0" f="v">
      <t c="8">
        <n x="1" s="1"/>
        <n x="2" s="1"/>
        <n x="148" s="1"/>
        <n x="3" s="1"/>
        <n x="4" s="1"/>
        <n x="5"/>
        <n x="84"/>
        <n x="33"/>
      </t>
    </mdx>
    <mdx n="0" f="v">
      <t c="8">
        <n x="1" s="1"/>
        <n x="2" s="1"/>
        <n x="148" s="1"/>
        <n x="3" s="1"/>
        <n x="4" s="1"/>
        <n x="5"/>
        <n x="84"/>
        <n x="49"/>
      </t>
    </mdx>
    <mdx n="0" f="v">
      <t c="8">
        <n x="1" s="1"/>
        <n x="2" s="1"/>
        <n x="148" s="1"/>
        <n x="3" s="1"/>
        <n x="4" s="1"/>
        <n x="5"/>
        <n x="85"/>
        <n x="20"/>
      </t>
    </mdx>
    <mdx n="0" f="v">
      <t c="8">
        <n x="1" s="1"/>
        <n x="2" s="1"/>
        <n x="148" s="1"/>
        <n x="3" s="1"/>
        <n x="4" s="1"/>
        <n x="5"/>
        <n x="85"/>
        <n x="36"/>
      </t>
    </mdx>
    <mdx n="0" f="v">
      <t c="8">
        <n x="1" s="1"/>
        <n x="2" s="1"/>
        <n x="148" s="1"/>
        <n x="3" s="1"/>
        <n x="4" s="1"/>
        <n x="5"/>
        <n x="85"/>
        <n x="52"/>
      </t>
    </mdx>
    <mdx n="0" f="v">
      <t c="8">
        <n x="1" s="1"/>
        <n x="2" s="1"/>
        <n x="148" s="1"/>
        <n x="3" s="1"/>
        <n x="4" s="1"/>
        <n x="5"/>
        <n x="86"/>
        <n x="7"/>
      </t>
    </mdx>
    <mdx n="0" f="v">
      <t c="8">
        <n x="1" s="1"/>
        <n x="2" s="1"/>
        <n x="148" s="1"/>
        <n x="3" s="1"/>
        <n x="4" s="1"/>
        <n x="5"/>
        <n x="86"/>
        <n x="23"/>
      </t>
    </mdx>
    <mdx n="0" f="v">
      <t c="8">
        <n x="1" s="1"/>
        <n x="2" s="1"/>
        <n x="148" s="1"/>
        <n x="3" s="1"/>
        <n x="4" s="1"/>
        <n x="5"/>
        <n x="86"/>
        <n x="39"/>
      </t>
    </mdx>
    <mdx n="0" f="v">
      <t c="8">
        <n x="1" s="1"/>
        <n x="2" s="1"/>
        <n x="148" s="1"/>
        <n x="3" s="1"/>
        <n x="4" s="1"/>
        <n x="5"/>
        <n x="86"/>
        <n x="55"/>
      </t>
    </mdx>
    <mdx n="0" f="v">
      <t c="8">
        <n x="1" s="1"/>
        <n x="2" s="1"/>
        <n x="148" s="1"/>
        <n x="3" s="1"/>
        <n x="4" s="1"/>
        <n x="5"/>
        <n x="67"/>
        <n x="15"/>
      </t>
    </mdx>
    <mdx n="0" f="v">
      <t c="8">
        <n x="1" s="1"/>
        <n x="2" s="1"/>
        <n x="148" s="1"/>
        <n x="3" s="1"/>
        <n x="4" s="1"/>
        <n x="5"/>
        <n x="67"/>
        <n x="31"/>
      </t>
    </mdx>
    <mdx n="0" f="v">
      <t c="8">
        <n x="1" s="1"/>
        <n x="2" s="1"/>
        <n x="148" s="1"/>
        <n x="3" s="1"/>
        <n x="4" s="1"/>
        <n x="5"/>
        <n x="67"/>
        <n x="47"/>
      </t>
    </mdx>
    <mdx n="0" f="v">
      <t c="8">
        <n x="1" s="1"/>
        <n x="2" s="1"/>
        <n x="148" s="1"/>
        <n x="3" s="1"/>
        <n x="4" s="1"/>
        <n x="5"/>
        <n x="67"/>
        <n x="63"/>
      </t>
    </mdx>
    <mdx n="0" f="v">
      <t c="8">
        <n x="1" s="1"/>
        <n x="2" s="1"/>
        <n x="148" s="1"/>
        <n x="3" s="1"/>
        <n x="4" s="1"/>
        <n x="5"/>
        <n x="88"/>
        <n x="12"/>
      </t>
    </mdx>
    <mdx n="0" f="v">
      <t c="8">
        <n x="1" s="1"/>
        <n x="2" s="1"/>
        <n x="148" s="1"/>
        <n x="3" s="1"/>
        <n x="4" s="1"/>
        <n x="5"/>
        <n x="88"/>
        <n x="28"/>
      </t>
    </mdx>
    <mdx n="0" f="v">
      <t c="8">
        <n x="1" s="1"/>
        <n x="2" s="1"/>
        <n x="148" s="1"/>
        <n x="3" s="1"/>
        <n x="4" s="1"/>
        <n x="5"/>
        <n x="88"/>
        <n x="44"/>
      </t>
    </mdx>
    <mdx n="0" f="v">
      <t c="8">
        <n x="1" s="1"/>
        <n x="2" s="1"/>
        <n x="148" s="1"/>
        <n x="3" s="1"/>
        <n x="4" s="1"/>
        <n x="5"/>
        <n x="88"/>
        <n x="60"/>
      </t>
    </mdx>
    <mdx n="0" f="v">
      <t c="8">
        <n x="1" s="1"/>
        <n x="2" s="1"/>
        <n x="148" s="1"/>
        <n x="3" s="1"/>
        <n x="4" s="1"/>
        <n x="5"/>
        <n x="89"/>
        <n x="15"/>
      </t>
    </mdx>
    <mdx n="0" f="v">
      <t c="8">
        <n x="1" s="1"/>
        <n x="2" s="1"/>
        <n x="148" s="1"/>
        <n x="3" s="1"/>
        <n x="4" s="1"/>
        <n x="5"/>
        <n x="89"/>
        <n x="31"/>
      </t>
    </mdx>
    <mdx n="0" f="v">
      <t c="8">
        <n x="1" s="1"/>
        <n x="2" s="1"/>
        <n x="148" s="1"/>
        <n x="3" s="1"/>
        <n x="4" s="1"/>
        <n x="5"/>
        <n x="89"/>
        <n x="47"/>
      </t>
    </mdx>
    <mdx n="0" f="v">
      <t c="8">
        <n x="1" s="1"/>
        <n x="2" s="1"/>
        <n x="148" s="1"/>
        <n x="3" s="1"/>
        <n x="4" s="1"/>
        <n x="5"/>
        <n x="89"/>
        <n x="63"/>
      </t>
    </mdx>
    <mdx n="0" f="v">
      <t c="8">
        <n x="1" s="1"/>
        <n x="2" s="1"/>
        <n x="148" s="1"/>
        <n x="3" s="1"/>
        <n x="4" s="1"/>
        <n x="5"/>
        <n x="90"/>
        <n x="18"/>
      </t>
    </mdx>
    <mdx n="0" f="v">
      <t c="8">
        <n x="1" s="1"/>
        <n x="2" s="1"/>
        <n x="148" s="1"/>
        <n x="3" s="1"/>
        <n x="4" s="1"/>
        <n x="5"/>
        <n x="90"/>
        <n x="34"/>
      </t>
    </mdx>
    <mdx n="0" f="v">
      <t c="8">
        <n x="1" s="1"/>
        <n x="2" s="1"/>
        <n x="148" s="1"/>
        <n x="3" s="1"/>
        <n x="4" s="1"/>
        <n x="5"/>
        <n x="90"/>
        <n x="50"/>
      </t>
    </mdx>
    <mdx n="0" f="v">
      <t c="8">
        <n x="1" s="1"/>
        <n x="2" s="1"/>
        <n x="148" s="1"/>
        <n x="3" s="1"/>
        <n x="4" s="1"/>
        <n x="5"/>
        <n x="91"/>
        <n x="21"/>
      </t>
    </mdx>
    <mdx n="0" f="v">
      <t c="8">
        <n x="1" s="1"/>
        <n x="2" s="1"/>
        <n x="148" s="1"/>
        <n x="3" s="1"/>
        <n x="4" s="1"/>
        <n x="5"/>
        <n x="91"/>
        <n x="37"/>
      </t>
    </mdx>
    <mdx n="0" f="v">
      <t c="8">
        <n x="1" s="1"/>
        <n x="2" s="1"/>
        <n x="148" s="1"/>
        <n x="3" s="1"/>
        <n x="4" s="1"/>
        <n x="5"/>
        <n x="91"/>
        <n x="53"/>
      </t>
    </mdx>
    <mdx n="0" f="v">
      <t c="8">
        <n x="1" s="1"/>
        <n x="2" s="1"/>
        <n x="148" s="1"/>
        <n x="3" s="1"/>
        <n x="4" s="1"/>
        <n x="5"/>
        <n x="92"/>
        <n x="8"/>
      </t>
    </mdx>
    <mdx n="0" f="v">
      <t c="8">
        <n x="1" s="1"/>
        <n x="2" s="1"/>
        <n x="148" s="1"/>
        <n x="3" s="1"/>
        <n x="4" s="1"/>
        <n x="5"/>
        <n x="92"/>
        <n x="24"/>
      </t>
    </mdx>
    <mdx n="0" f="v">
      <t c="8">
        <n x="1" s="1"/>
        <n x="2" s="1"/>
        <n x="148" s="1"/>
        <n x="3" s="1"/>
        <n x="4" s="1"/>
        <n x="5"/>
        <n x="92"/>
        <n x="40"/>
      </t>
    </mdx>
    <mdx n="0" f="v">
      <t c="8">
        <n x="1" s="1"/>
        <n x="2" s="1"/>
        <n x="148" s="1"/>
        <n x="3" s="1"/>
        <n x="4" s="1"/>
        <n x="5"/>
        <n x="92"/>
        <n x="56"/>
      </t>
    </mdx>
    <mdx n="0" f="v">
      <t c="8">
        <n x="1" s="1"/>
        <n x="2" s="1"/>
        <n x="148" s="1"/>
        <n x="3" s="1"/>
        <n x="4" s="1"/>
        <n x="5"/>
        <n x="93"/>
        <n x="11"/>
      </t>
    </mdx>
    <mdx n="0" f="v">
      <t c="8">
        <n x="1" s="1"/>
        <n x="2" s="1"/>
        <n x="148" s="1"/>
        <n x="3" s="1"/>
        <n x="4" s="1"/>
        <n x="5"/>
        <n x="93"/>
        <n x="27"/>
      </t>
    </mdx>
    <mdx n="0" f="v">
      <t c="8">
        <n x="1" s="1"/>
        <n x="2" s="1"/>
        <n x="148" s="1"/>
        <n x="3" s="1"/>
        <n x="4" s="1"/>
        <n x="5"/>
        <n x="93"/>
        <n x="43"/>
      </t>
    </mdx>
    <mdx n="0" f="v">
      <t c="8">
        <n x="1" s="1"/>
        <n x="2" s="1"/>
        <n x="148" s="1"/>
        <n x="3" s="1"/>
        <n x="4" s="1"/>
        <n x="5"/>
        <n x="93"/>
        <n x="59"/>
      </t>
    </mdx>
    <mdx n="0" f="v">
      <t c="8">
        <n x="1" s="1"/>
        <n x="2" s="1"/>
        <n x="148" s="1"/>
        <n x="3" s="1"/>
        <n x="4" s="1"/>
        <n x="5"/>
        <n x="94"/>
        <n x="14"/>
      </t>
    </mdx>
    <mdx n="0" f="v">
      <t c="8">
        <n x="1" s="1"/>
        <n x="2" s="1"/>
        <n x="148" s="1"/>
        <n x="3" s="1"/>
        <n x="4" s="1"/>
        <n x="5"/>
        <n x="94"/>
        <n x="34"/>
      </t>
    </mdx>
    <mdx n="0" f="v">
      <t c="8">
        <n x="1" s="1"/>
        <n x="2" s="1"/>
        <n x="148" s="1"/>
        <n x="3" s="1"/>
        <n x="4" s="1"/>
        <n x="5"/>
        <n x="94"/>
        <n x="55"/>
      </t>
    </mdx>
    <mdx n="0" f="v">
      <t c="8">
        <n x="1" s="1"/>
        <n x="2" s="1"/>
        <n x="148" s="1"/>
        <n x="3" s="1"/>
        <n x="4" s="1"/>
        <n x="5"/>
        <n x="95"/>
        <n x="13"/>
      </t>
    </mdx>
    <mdx n="0" f="v">
      <t c="8">
        <n x="1" s="1"/>
        <n x="2" s="1"/>
        <n x="148" s="1"/>
        <n x="3" s="1"/>
        <n x="4" s="1"/>
        <n x="5"/>
        <n x="95"/>
        <n x="33"/>
      </t>
    </mdx>
    <mdx n="0" f="v">
      <t c="8">
        <n x="1" s="1"/>
        <n x="2" s="1"/>
        <n x="148" s="1"/>
        <n x="3" s="1"/>
        <n x="4" s="1"/>
        <n x="5"/>
        <n x="95"/>
        <n x="56"/>
      </t>
    </mdx>
    <mdx n="0" f="v">
      <t c="8">
        <n x="1" s="1"/>
        <n x="2" s="1"/>
        <n x="148" s="1"/>
        <n x="3" s="1"/>
        <n x="4" s="1"/>
        <n x="5"/>
        <n x="96"/>
        <n x="16"/>
      </t>
    </mdx>
    <mdx n="0" f="v">
      <t c="8">
        <n x="1" s="1"/>
        <n x="2" s="1"/>
        <n x="148" s="1"/>
        <n x="3" s="1"/>
        <n x="4" s="1"/>
        <n x="5"/>
        <n x="96"/>
        <n x="36"/>
      </t>
    </mdx>
    <mdx n="0" f="v">
      <t c="8">
        <n x="1" s="1"/>
        <n x="2" s="1"/>
        <n x="148" s="1"/>
        <n x="3" s="1"/>
        <n x="4" s="1"/>
        <n x="5"/>
        <n x="96"/>
        <n x="59"/>
      </t>
    </mdx>
    <mdx n="0" f="v">
      <t c="8">
        <n x="1" s="1"/>
        <n x="2" s="1"/>
        <n x="148" s="1"/>
        <n x="3" s="1"/>
        <n x="4" s="1"/>
        <n x="5"/>
        <n x="97"/>
        <n x="19"/>
      </t>
    </mdx>
    <mdx n="0" f="v">
      <t c="8">
        <n x="1" s="1"/>
        <n x="2" s="1"/>
        <n x="148" s="1"/>
        <n x="3" s="1"/>
        <n x="4" s="1"/>
        <n x="5"/>
        <n x="97"/>
        <n x="39"/>
      </t>
    </mdx>
    <mdx n="0" f="v">
      <t c="8">
        <n x="1" s="1"/>
        <n x="2" s="1"/>
        <n x="148" s="1"/>
        <n x="3" s="1"/>
        <n x="4" s="1"/>
        <n x="5"/>
        <n x="97"/>
        <n x="62"/>
      </t>
    </mdx>
    <mdx n="0" f="v">
      <t c="8">
        <n x="1" s="1"/>
        <n x="2" s="1"/>
        <n x="148" s="1"/>
        <n x="3" s="1"/>
        <n x="4" s="1"/>
        <n x="5"/>
        <n x="98"/>
        <n x="22"/>
      </t>
    </mdx>
    <mdx n="0" f="v">
      <t c="8">
        <n x="1" s="1"/>
        <n x="2" s="1"/>
        <n x="148" s="1"/>
        <n x="3" s="1"/>
        <n x="4" s="1"/>
        <n x="5"/>
        <n x="98"/>
        <n x="42"/>
      </t>
    </mdx>
    <mdx n="0" f="v">
      <t c="8">
        <n x="1" s="1"/>
        <n x="2" s="1"/>
        <n x="148" s="1"/>
        <n x="3" s="1"/>
        <n x="4" s="1"/>
        <n x="5"/>
        <n x="99"/>
        <n x="25"/>
      </t>
    </mdx>
    <mdx n="0" f="v">
      <t c="8">
        <n x="1" s="1"/>
        <n x="2" s="1"/>
        <n x="148" s="1"/>
        <n x="3" s="1"/>
        <n x="4" s="1"/>
        <n x="5"/>
        <n x="99"/>
        <n x="45"/>
      </t>
    </mdx>
    <mdx n="0" f="v">
      <t c="8">
        <n x="1" s="1"/>
        <n x="2" s="1"/>
        <n x="148" s="1"/>
        <n x="3" s="1"/>
        <n x="4" s="1"/>
        <n x="5"/>
        <n x="100"/>
        <n x="7"/>
      </t>
    </mdx>
    <mdx n="0" f="v">
      <t c="8">
        <n x="1" s="1"/>
        <n x="2" s="1"/>
        <n x="148" s="1"/>
        <n x="3" s="1"/>
        <n x="4" s="1"/>
        <n x="5"/>
        <n x="100"/>
        <n x="28"/>
      </t>
    </mdx>
    <mdx n="0" f="v">
      <t c="8">
        <n x="1" s="1"/>
        <n x="2" s="1"/>
        <n x="148" s="1"/>
        <n x="3" s="1"/>
        <n x="4" s="1"/>
        <n x="5"/>
        <n x="100"/>
        <n x="48"/>
      </t>
    </mdx>
    <mdx n="0" f="v">
      <t c="8">
        <n x="1" s="1"/>
        <n x="2" s="1"/>
        <n x="148" s="1"/>
        <n x="3" s="1"/>
        <n x="4" s="1"/>
        <n x="5"/>
        <n x="101"/>
        <n x="10"/>
      </t>
    </mdx>
    <mdx n="0" f="v">
      <t c="8">
        <n x="1" s="1"/>
        <n x="2" s="1"/>
        <n x="148" s="1"/>
        <n x="3" s="1"/>
        <n x="4" s="1"/>
        <n x="5"/>
        <n x="101"/>
        <n x="31"/>
      </t>
    </mdx>
    <mdx n="0" f="v">
      <t c="8">
        <n x="1" s="1"/>
        <n x="2" s="1"/>
        <n x="148" s="1"/>
        <n x="3" s="1"/>
        <n x="4" s="1"/>
        <n x="5"/>
        <n x="101"/>
        <n x="51"/>
      </t>
    </mdx>
    <mdx n="0" f="v">
      <t c="8">
        <n x="1" s="1"/>
        <n x="2" s="1"/>
        <n x="148" s="1"/>
        <n x="3" s="1"/>
        <n x="4" s="1"/>
        <n x="5"/>
        <n x="102"/>
        <n x="13"/>
      </t>
    </mdx>
    <mdx n="0" f="v">
      <t c="8">
        <n x="1" s="1"/>
        <n x="2" s="1"/>
        <n x="148" s="1"/>
        <n x="3" s="1"/>
        <n x="4" s="1"/>
        <n x="5"/>
        <n x="102"/>
        <n x="34"/>
      </t>
    </mdx>
    <mdx n="0" f="v">
      <t c="8">
        <n x="1" s="1"/>
        <n x="2" s="1"/>
        <n x="148" s="1"/>
        <n x="3" s="1"/>
        <n x="4" s="1"/>
        <n x="5"/>
        <n x="102"/>
        <n x="54"/>
      </t>
    </mdx>
    <mdx n="0" f="v">
      <t c="8">
        <n x="1" s="1"/>
        <n x="2" s="1"/>
        <n x="148" s="1"/>
        <n x="3" s="1"/>
        <n x="4" s="1"/>
        <n x="5"/>
        <n x="103"/>
        <n x="16"/>
      </t>
    </mdx>
    <mdx n="0" f="v">
      <t c="8">
        <n x="1" s="1"/>
        <n x="2" s="1"/>
        <n x="148" s="1"/>
        <n x="3" s="1"/>
        <n x="4" s="1"/>
        <n x="5"/>
        <n x="103"/>
        <n x="37"/>
      </t>
    </mdx>
    <mdx n="0" f="v">
      <t c="8">
        <n x="1" s="1"/>
        <n x="2" s="1"/>
        <n x="148" s="1"/>
        <n x="3" s="1"/>
        <n x="4" s="1"/>
        <n x="5"/>
        <n x="103"/>
        <n x="57"/>
      </t>
    </mdx>
    <mdx n="0" f="v">
      <t c="8">
        <n x="1" s="1"/>
        <n x="2" s="1"/>
        <n x="148" s="1"/>
        <n x="3" s="1"/>
        <n x="4" s="1"/>
        <n x="5"/>
        <n x="104"/>
        <n x="19"/>
      </t>
    </mdx>
    <mdx n="0" f="v">
      <t c="8">
        <n x="1" s="1"/>
        <n x="2" s="1"/>
        <n x="148" s="1"/>
        <n x="3" s="1"/>
        <n x="4" s="1"/>
        <n x="5"/>
        <n x="104"/>
        <n x="40"/>
      </t>
    </mdx>
    <mdx n="0" f="v">
      <t c="8">
        <n x="1" s="1"/>
        <n x="2" s="1"/>
        <n x="148" s="1"/>
        <n x="3" s="1"/>
        <n x="4" s="1"/>
        <n x="5"/>
        <n x="104"/>
        <n x="60"/>
      </t>
    </mdx>
    <mdx n="0" f="v">
      <t c="8">
        <n x="1" s="1"/>
        <n x="2" s="1"/>
        <n x="148" s="1"/>
        <n x="3" s="1"/>
        <n x="4" s="1"/>
        <n x="5"/>
        <n x="105"/>
        <n x="22"/>
      </t>
    </mdx>
    <mdx n="0" f="v">
      <t c="8">
        <n x="1" s="1"/>
        <n x="2" s="1"/>
        <n x="148" s="1"/>
        <n x="3" s="1"/>
        <n x="4" s="1"/>
        <n x="5"/>
        <n x="105"/>
        <n x="43"/>
      </t>
    </mdx>
    <mdx n="0" f="v">
      <t c="8">
        <n x="1" s="1"/>
        <n x="2" s="1"/>
        <n x="148" s="1"/>
        <n x="3" s="1"/>
        <n x="4" s="1"/>
        <n x="5"/>
        <n x="106"/>
        <n x="8"/>
      </t>
    </mdx>
    <mdx n="0" f="v">
      <t c="8">
        <n x="1" s="1"/>
        <n x="2" s="1"/>
        <n x="148" s="1"/>
        <n x="3" s="1"/>
        <n x="4" s="1"/>
        <n x="5"/>
        <n x="106"/>
        <n x="34"/>
      </t>
    </mdx>
    <mdx n="0" f="v">
      <t c="8">
        <n x="1" s="1"/>
        <n x="2" s="1"/>
        <n x="148" s="1"/>
        <n x="3" s="1"/>
        <n x="4" s="1"/>
        <n x="5"/>
        <n x="106"/>
        <n x="62"/>
      </t>
    </mdx>
    <mdx n="0" f="v">
      <t c="8">
        <n x="1" s="1"/>
        <n x="2" s="1"/>
        <n x="148" s="1"/>
        <n x="3" s="1"/>
        <n x="4" s="1"/>
        <n x="5"/>
        <n x="107"/>
        <n x="30"/>
      </t>
    </mdx>
    <mdx n="0" f="v">
      <t c="8">
        <n x="1" s="1"/>
        <n x="2" s="1"/>
        <n x="148" s="1"/>
        <n x="3" s="1"/>
        <n x="4" s="1"/>
        <n x="5"/>
        <n x="107"/>
        <n x="60"/>
      </t>
    </mdx>
    <mdx n="0" f="v">
      <t c="8">
        <n x="1" s="1"/>
        <n x="2" s="1"/>
        <n x="148" s="1"/>
        <n x="3" s="1"/>
        <n x="4" s="1"/>
        <n x="5"/>
        <n x="108"/>
        <n x="32"/>
      </t>
    </mdx>
    <mdx n="0" f="v">
      <t c="8">
        <n x="1" s="1"/>
        <n x="2" s="1"/>
        <n x="148" s="1"/>
        <n x="3" s="1"/>
        <n x="4" s="1"/>
        <n x="5"/>
        <n x="110"/>
        <n x="48"/>
      </t>
    </mdx>
    <mdx n="0" f="v">
      <t c="8">
        <n x="1" s="1"/>
        <n x="2" s="1"/>
        <n x="148" s="1"/>
        <n x="3" s="1"/>
        <n x="4" s="1"/>
        <n x="5"/>
        <n x="113"/>
        <n x="19"/>
      </t>
    </mdx>
    <mdx n="0" f="v">
      <t c="8">
        <n x="1" s="1"/>
        <n x="2" s="1"/>
        <n x="148" s="1"/>
        <n x="3" s="1"/>
        <n x="4" s="1"/>
        <n x="5"/>
        <n x="115"/>
        <n x="55"/>
      </t>
    </mdx>
    <mdx n="0" f="v">
      <t c="8">
        <n x="1" s="1"/>
        <n x="2" s="1"/>
        <n x="148" s="1"/>
        <n x="3" s="1"/>
        <n x="4" s="1"/>
        <n x="5"/>
        <n x="120"/>
        <n x="12"/>
      </t>
    </mdx>
    <mdx n="0" f="v">
      <t c="8">
        <n x="1" s="1"/>
        <n x="2" s="1"/>
        <n x="148" s="1"/>
        <n x="3" s="1"/>
        <n x="4" s="1"/>
        <n x="5"/>
        <n x="125"/>
        <n x="44"/>
      </t>
    </mdx>
    <mdx n="0" f="v">
      <t c="8">
        <n x="1" s="1"/>
        <n x="2" s="1"/>
        <n x="148" s="1"/>
        <n x="3" s="1"/>
        <n x="4" s="1"/>
        <n x="5"/>
        <n x="78"/>
        <n x="48"/>
      </t>
    </mdx>
    <mdx n="0" f="v">
      <t c="8">
        <n x="1" s="1"/>
        <n x="2" s="1"/>
        <n x="148" s="1"/>
        <n x="3" s="1"/>
        <n x="4" s="1"/>
        <n x="5"/>
        <n x="78"/>
        <n x="64"/>
      </t>
    </mdx>
    <mdx n="0" f="v">
      <t c="8">
        <n x="1" s="1"/>
        <n x="2" s="1"/>
        <n x="148" s="1"/>
        <n x="3" s="1"/>
        <n x="4" s="1"/>
        <n x="5"/>
        <n x="79"/>
        <n x="19"/>
      </t>
    </mdx>
    <mdx n="0" f="v">
      <t c="8">
        <n x="1" s="1"/>
        <n x="2" s="1"/>
        <n x="148" s="1"/>
        <n x="3" s="1"/>
        <n x="4" s="1"/>
        <n x="5"/>
        <n x="79"/>
        <n x="35"/>
      </t>
    </mdx>
    <mdx n="0" f="v">
      <t c="8">
        <n x="1" s="1"/>
        <n x="2" s="1"/>
        <n x="148" s="1"/>
        <n x="3" s="1"/>
        <n x="4" s="1"/>
        <n x="5"/>
        <n x="79"/>
        <n x="51"/>
      </t>
    </mdx>
    <mdx n="0" f="v">
      <t c="8">
        <n x="1" s="1"/>
        <n x="2" s="1"/>
        <n x="148" s="1"/>
        <n x="3" s="1"/>
        <n x="4" s="1"/>
        <n x="5"/>
        <n x="80"/>
        <n x="6"/>
      </t>
    </mdx>
    <mdx n="0" f="v">
      <t c="8">
        <n x="1" s="1"/>
        <n x="2" s="1"/>
        <n x="148" s="1"/>
        <n x="3" s="1"/>
        <n x="4" s="1"/>
        <n x="5"/>
        <n x="80"/>
        <n x="22"/>
      </t>
    </mdx>
    <mdx n="0" f="v">
      <t c="8">
        <n x="1" s="1"/>
        <n x="2" s="1"/>
        <n x="148" s="1"/>
        <n x="3" s="1"/>
        <n x="4" s="1"/>
        <n x="5"/>
        <n x="80"/>
        <n x="38"/>
      </t>
    </mdx>
    <mdx n="0" f="v">
      <t c="8">
        <n x="1" s="1"/>
        <n x="2" s="1"/>
        <n x="148" s="1"/>
        <n x="3" s="1"/>
        <n x="4" s="1"/>
        <n x="5"/>
        <n x="80"/>
        <n x="54"/>
      </t>
    </mdx>
    <mdx n="0" f="v">
      <t c="8">
        <n x="1" s="1"/>
        <n x="2" s="1"/>
        <n x="148" s="1"/>
        <n x="3" s="1"/>
        <n x="4" s="1"/>
        <n x="5"/>
        <n x="81"/>
        <n x="9"/>
      </t>
    </mdx>
    <mdx n="0" f="v">
      <t c="8">
        <n x="1" s="1"/>
        <n x="2" s="1"/>
        <n x="148" s="1"/>
        <n x="3" s="1"/>
        <n x="4" s="1"/>
        <n x="5"/>
        <n x="81"/>
        <n x="25"/>
      </t>
    </mdx>
    <mdx n="0" f="v">
      <t c="8">
        <n x="1" s="1"/>
        <n x="2" s="1"/>
        <n x="148" s="1"/>
        <n x="3" s="1"/>
        <n x="4" s="1"/>
        <n x="5"/>
        <n x="81"/>
        <n x="41"/>
      </t>
    </mdx>
    <mdx n="0" f="v">
      <t c="8">
        <n x="1" s="1"/>
        <n x="2" s="1"/>
        <n x="148" s="1"/>
        <n x="3" s="1"/>
        <n x="4" s="1"/>
        <n x="5"/>
        <n x="81"/>
        <n x="57"/>
      </t>
    </mdx>
    <mdx n="0" f="v">
      <t c="8">
        <n x="1" s="1"/>
        <n x="2" s="1"/>
        <n x="148" s="1"/>
        <n x="3" s="1"/>
        <n x="4" s="1"/>
        <n x="5"/>
        <n x="82"/>
        <n x="12"/>
      </t>
    </mdx>
    <mdx n="0" f="v">
      <t c="8">
        <n x="1" s="1"/>
        <n x="2" s="1"/>
        <n x="148" s="1"/>
        <n x="3" s="1"/>
        <n x="4" s="1"/>
        <n x="5"/>
        <n x="82"/>
        <n x="28"/>
      </t>
    </mdx>
    <mdx n="0" f="v">
      <t c="8">
        <n x="1" s="1"/>
        <n x="2" s="1"/>
        <n x="148" s="1"/>
        <n x="3" s="1"/>
        <n x="4" s="1"/>
        <n x="5"/>
        <n x="82"/>
        <n x="44"/>
      </t>
    </mdx>
    <mdx n="0" f="v">
      <t c="8">
        <n x="1" s="1"/>
        <n x="2" s="1"/>
        <n x="148" s="1"/>
        <n x="3" s="1"/>
        <n x="4" s="1"/>
        <n x="5"/>
        <n x="82"/>
        <n x="60"/>
      </t>
    </mdx>
    <mdx n="0" f="v">
      <t c="8">
        <n x="1" s="1"/>
        <n x="2" s="1"/>
        <n x="148" s="1"/>
        <n x="3" s="1"/>
        <n x="4" s="1"/>
        <n x="5"/>
        <n x="83"/>
        <n x="15"/>
      </t>
    </mdx>
    <mdx n="0" f="v">
      <t c="8">
        <n x="1" s="1"/>
        <n x="2" s="1"/>
        <n x="148" s="1"/>
        <n x="3" s="1"/>
        <n x="4" s="1"/>
        <n x="5"/>
        <n x="83"/>
        <n x="31"/>
      </t>
    </mdx>
    <mdx n="0" f="v">
      <t c="8">
        <n x="1" s="1"/>
        <n x="2" s="1"/>
        <n x="148" s="1"/>
        <n x="3" s="1"/>
        <n x="4" s="1"/>
        <n x="5"/>
        <n x="83"/>
        <n x="47"/>
      </t>
    </mdx>
    <mdx n="0" f="v">
      <t c="8">
        <n x="1" s="1"/>
        <n x="2" s="1"/>
        <n x="148" s="1"/>
        <n x="3" s="1"/>
        <n x="4" s="1"/>
        <n x="5"/>
        <n x="83"/>
        <n x="63"/>
      </t>
    </mdx>
    <mdx n="0" f="v">
      <t c="8">
        <n x="1" s="1"/>
        <n x="2" s="1"/>
        <n x="148" s="1"/>
        <n x="3" s="1"/>
        <n x="4" s="1"/>
        <n x="5"/>
        <n x="84"/>
        <n x="18"/>
      </t>
    </mdx>
    <mdx n="0" f="v">
      <t c="8">
        <n x="1" s="1"/>
        <n x="2" s="1"/>
        <n x="148" s="1"/>
        <n x="3" s="1"/>
        <n x="4" s="1"/>
        <n x="5"/>
        <n x="84"/>
        <n x="34"/>
      </t>
    </mdx>
    <mdx n="0" f="v">
      <t c="8">
        <n x="1" s="1"/>
        <n x="2" s="1"/>
        <n x="148" s="1"/>
        <n x="3" s="1"/>
        <n x="4" s="1"/>
        <n x="5"/>
        <n x="84"/>
        <n x="50"/>
      </t>
    </mdx>
    <mdx n="0" f="v">
      <t c="8">
        <n x="1" s="1"/>
        <n x="2" s="1"/>
        <n x="148" s="1"/>
        <n x="3" s="1"/>
        <n x="4" s="1"/>
        <n x="5"/>
        <n x="85"/>
        <n x="21"/>
      </t>
    </mdx>
    <mdx n="0" f="v">
      <t c="8">
        <n x="1" s="1"/>
        <n x="2" s="1"/>
        <n x="148" s="1"/>
        <n x="3" s="1"/>
        <n x="4" s="1"/>
        <n x="5"/>
        <n x="85"/>
        <n x="37"/>
      </t>
    </mdx>
    <mdx n="0" f="v">
      <t c="8">
        <n x="1" s="1"/>
        <n x="2" s="1"/>
        <n x="148" s="1"/>
        <n x="3" s="1"/>
        <n x="4" s="1"/>
        <n x="5"/>
        <n x="85"/>
        <n x="53"/>
      </t>
    </mdx>
    <mdx n="0" f="v">
      <t c="8">
        <n x="1" s="1"/>
        <n x="2" s="1"/>
        <n x="148" s="1"/>
        <n x="3" s="1"/>
        <n x="4" s="1"/>
        <n x="5"/>
        <n x="86"/>
        <n x="8"/>
      </t>
    </mdx>
    <mdx n="0" f="v">
      <t c="8">
        <n x="1" s="1"/>
        <n x="2" s="1"/>
        <n x="148" s="1"/>
        <n x="3" s="1"/>
        <n x="4" s="1"/>
        <n x="5"/>
        <n x="86"/>
        <n x="24"/>
      </t>
    </mdx>
    <mdx n="0" f="v">
      <t c="8">
        <n x="1" s="1"/>
        <n x="2" s="1"/>
        <n x="148" s="1"/>
        <n x="3" s="1"/>
        <n x="4" s="1"/>
        <n x="5"/>
        <n x="86"/>
        <n x="40"/>
      </t>
    </mdx>
    <mdx n="0" f="v">
      <t c="8">
        <n x="1" s="1"/>
        <n x="2" s="1"/>
        <n x="148" s="1"/>
        <n x="3" s="1"/>
        <n x="4" s="1"/>
        <n x="5"/>
        <n x="86"/>
        <n x="56"/>
      </t>
    </mdx>
    <mdx n="0" f="v">
      <t c="8">
        <n x="1" s="1"/>
        <n x="2" s="1"/>
        <n x="148" s="1"/>
        <n x="3" s="1"/>
        <n x="4" s="1"/>
        <n x="5"/>
        <n x="67"/>
        <n x="16"/>
      </t>
    </mdx>
    <mdx n="0" f="v">
      <t c="8">
        <n x="1" s="1"/>
        <n x="2" s="1"/>
        <n x="148" s="1"/>
        <n x="3" s="1"/>
        <n x="4" s="1"/>
        <n x="5"/>
        <n x="67"/>
        <n x="32"/>
      </t>
    </mdx>
    <mdx n="0" f="v">
      <t c="8">
        <n x="1" s="1"/>
        <n x="2" s="1"/>
        <n x="148" s="1"/>
        <n x="3" s="1"/>
        <n x="4" s="1"/>
        <n x="5"/>
        <n x="67"/>
        <n x="48"/>
      </t>
    </mdx>
    <mdx n="0" f="v">
      <t c="8">
        <n x="1" s="1"/>
        <n x="2" s="1"/>
        <n x="148" s="1"/>
        <n x="3" s="1"/>
        <n x="4" s="1"/>
        <n x="5"/>
        <n x="67"/>
        <n x="64"/>
      </t>
    </mdx>
    <mdx n="0" f="v">
      <t c="8">
        <n x="1" s="1"/>
        <n x="2" s="1"/>
        <n x="148" s="1"/>
        <n x="3" s="1"/>
        <n x="4" s="1"/>
        <n x="5"/>
        <n x="88"/>
        <n x="13"/>
      </t>
    </mdx>
    <mdx n="0" f="v">
      <t c="8">
        <n x="1" s="1"/>
        <n x="2" s="1"/>
        <n x="148" s="1"/>
        <n x="3" s="1"/>
        <n x="4" s="1"/>
        <n x="5"/>
        <n x="88"/>
        <n x="29"/>
      </t>
    </mdx>
    <mdx n="0" f="v">
      <t c="8">
        <n x="1" s="1"/>
        <n x="2" s="1"/>
        <n x="148" s="1"/>
        <n x="3" s="1"/>
        <n x="4" s="1"/>
        <n x="5"/>
        <n x="88"/>
        <n x="45"/>
      </t>
    </mdx>
    <mdx n="0" f="v">
      <t c="8">
        <n x="1" s="1"/>
        <n x="2" s="1"/>
        <n x="148" s="1"/>
        <n x="3" s="1"/>
        <n x="4" s="1"/>
        <n x="5"/>
        <n x="88"/>
        <n x="61"/>
      </t>
    </mdx>
    <mdx n="0" f="v">
      <t c="8">
        <n x="1" s="1"/>
        <n x="2" s="1"/>
        <n x="148" s="1"/>
        <n x="3" s="1"/>
        <n x="4" s="1"/>
        <n x="5"/>
        <n x="89"/>
        <n x="16"/>
      </t>
    </mdx>
    <mdx n="0" f="v">
      <t c="8">
        <n x="1" s="1"/>
        <n x="2" s="1"/>
        <n x="148" s="1"/>
        <n x="3" s="1"/>
        <n x="4" s="1"/>
        <n x="5"/>
        <n x="89"/>
        <n x="32"/>
      </t>
    </mdx>
    <mdx n="0" f="v">
      <t c="8">
        <n x="1" s="1"/>
        <n x="2" s="1"/>
        <n x="148" s="1"/>
        <n x="3" s="1"/>
        <n x="4" s="1"/>
        <n x="5"/>
        <n x="89"/>
        <n x="48"/>
      </t>
    </mdx>
    <mdx n="0" f="v">
      <t c="8">
        <n x="1" s="1"/>
        <n x="2" s="1"/>
        <n x="148" s="1"/>
        <n x="3" s="1"/>
        <n x="4" s="1"/>
        <n x="5"/>
        <n x="89"/>
        <n x="64"/>
      </t>
    </mdx>
    <mdx n="0" f="v">
      <t c="8">
        <n x="1" s="1"/>
        <n x="2" s="1"/>
        <n x="148" s="1"/>
        <n x="3" s="1"/>
        <n x="4" s="1"/>
        <n x="5"/>
        <n x="90"/>
        <n x="19"/>
      </t>
    </mdx>
    <mdx n="0" f="v">
      <t c="8">
        <n x="1" s="1"/>
        <n x="2" s="1"/>
        <n x="148" s="1"/>
        <n x="3" s="1"/>
        <n x="4" s="1"/>
        <n x="5"/>
        <n x="90"/>
        <n x="35"/>
      </t>
    </mdx>
    <mdx n="0" f="v">
      <t c="8">
        <n x="1" s="1"/>
        <n x="2" s="1"/>
        <n x="148" s="1"/>
        <n x="3" s="1"/>
        <n x="4" s="1"/>
        <n x="5"/>
        <n x="90"/>
        <n x="51"/>
      </t>
    </mdx>
    <mdx n="0" f="v">
      <t c="8">
        <n x="1" s="1"/>
        <n x="2" s="1"/>
        <n x="148" s="1"/>
        <n x="3" s="1"/>
        <n x="4" s="1"/>
        <n x="5"/>
        <n x="91"/>
        <n x="6"/>
      </t>
    </mdx>
    <mdx n="0" f="v">
      <t c="8">
        <n x="1" s="1"/>
        <n x="2" s="1"/>
        <n x="148" s="1"/>
        <n x="3" s="1"/>
        <n x="4" s="1"/>
        <n x="5"/>
        <n x="91"/>
        <n x="22"/>
      </t>
    </mdx>
    <mdx n="0" f="v">
      <t c="8">
        <n x="1" s="1"/>
        <n x="2" s="1"/>
        <n x="148" s="1"/>
        <n x="3" s="1"/>
        <n x="4" s="1"/>
        <n x="5"/>
        <n x="91"/>
        <n x="38"/>
      </t>
    </mdx>
    <mdx n="0" f="v">
      <t c="8">
        <n x="1" s="1"/>
        <n x="2" s="1"/>
        <n x="148" s="1"/>
        <n x="3" s="1"/>
        <n x="4" s="1"/>
        <n x="5"/>
        <n x="91"/>
        <n x="54"/>
      </t>
    </mdx>
    <mdx n="0" f="v">
      <t c="8">
        <n x="1" s="1"/>
        <n x="2" s="1"/>
        <n x="148" s="1"/>
        <n x="3" s="1"/>
        <n x="4" s="1"/>
        <n x="5"/>
        <n x="92"/>
        <n x="9"/>
      </t>
    </mdx>
    <mdx n="0" f="v">
      <t c="8">
        <n x="1" s="1"/>
        <n x="2" s="1"/>
        <n x="148" s="1"/>
        <n x="3" s="1"/>
        <n x="4" s="1"/>
        <n x="5"/>
        <n x="92"/>
        <n x="25"/>
      </t>
    </mdx>
    <mdx n="0" f="v">
      <t c="8">
        <n x="1" s="1"/>
        <n x="2" s="1"/>
        <n x="148" s="1"/>
        <n x="3" s="1"/>
        <n x="4" s="1"/>
        <n x="5"/>
        <n x="92"/>
        <n x="41"/>
      </t>
    </mdx>
    <mdx n="0" f="v">
      <t c="8">
        <n x="1" s="1"/>
        <n x="2" s="1"/>
        <n x="148" s="1"/>
        <n x="3" s="1"/>
        <n x="4" s="1"/>
        <n x="5"/>
        <n x="92"/>
        <n x="57"/>
      </t>
    </mdx>
    <mdx n="0" f="v">
      <t c="8">
        <n x="1" s="1"/>
        <n x="2" s="1"/>
        <n x="148" s="1"/>
        <n x="3" s="1"/>
        <n x="4" s="1"/>
        <n x="5"/>
        <n x="93"/>
        <n x="12"/>
      </t>
    </mdx>
    <mdx n="0" f="v">
      <t c="8">
        <n x="1" s="1"/>
        <n x="2" s="1"/>
        <n x="148" s="1"/>
        <n x="3" s="1"/>
        <n x="4" s="1"/>
        <n x="5"/>
        <n x="93"/>
        <n x="28"/>
      </t>
    </mdx>
    <mdx n="0" f="v">
      <t c="8">
        <n x="1" s="1"/>
        <n x="2" s="1"/>
        <n x="148" s="1"/>
        <n x="3" s="1"/>
        <n x="4" s="1"/>
        <n x="5"/>
        <n x="93"/>
        <n x="44"/>
      </t>
    </mdx>
    <mdx n="0" f="v">
      <t c="8">
        <n x="1" s="1"/>
        <n x="2" s="1"/>
        <n x="148" s="1"/>
        <n x="3" s="1"/>
        <n x="4" s="1"/>
        <n x="5"/>
        <n x="93"/>
        <n x="60"/>
      </t>
    </mdx>
    <mdx n="0" f="v">
      <t c="8">
        <n x="1" s="1"/>
        <n x="2" s="1"/>
        <n x="148" s="1"/>
        <n x="3" s="1"/>
        <n x="4" s="1"/>
        <n x="5"/>
        <n x="94"/>
        <n x="16"/>
      </t>
    </mdx>
    <mdx n="0" f="v">
      <t c="8">
        <n x="1" s="1"/>
        <n x="2" s="1"/>
        <n x="148" s="1"/>
        <n x="3" s="1"/>
        <n x="4" s="1"/>
        <n x="5"/>
        <n x="94"/>
        <n x="36"/>
      </t>
    </mdx>
    <mdx n="0" f="v">
      <t c="8">
        <n x="1" s="1"/>
        <n x="2" s="1"/>
        <n x="148" s="1"/>
        <n x="3" s="1"/>
        <n x="4" s="1"/>
        <n x="5"/>
        <n x="94"/>
        <n x="56"/>
      </t>
    </mdx>
    <mdx n="0" f="v">
      <t c="8">
        <n x="1" s="1"/>
        <n x="2" s="1"/>
        <n x="148" s="1"/>
        <n x="3" s="1"/>
        <n x="4" s="1"/>
        <n x="5"/>
        <n x="95"/>
        <n x="14"/>
      </t>
    </mdx>
    <mdx n="0" f="v">
      <t c="8">
        <n x="1" s="1"/>
        <n x="2" s="1"/>
        <n x="148" s="1"/>
        <n x="3" s="1"/>
        <n x="4" s="1"/>
        <n x="5"/>
        <n x="95"/>
        <n x="36"/>
      </t>
    </mdx>
    <mdx n="0" f="v">
      <t c="8">
        <n x="1" s="1"/>
        <n x="2" s="1"/>
        <n x="148" s="1"/>
        <n x="3" s="1"/>
        <n x="4" s="1"/>
        <n x="5"/>
        <n x="95"/>
        <n x="58"/>
      </t>
    </mdx>
    <mdx n="0" f="v">
      <t c="8">
        <n x="1" s="1"/>
        <n x="2" s="1"/>
        <n x="148" s="1"/>
        <n x="3" s="1"/>
        <n x="4" s="1"/>
        <n x="5"/>
        <n x="96"/>
        <n x="17"/>
      </t>
    </mdx>
    <mdx n="0" f="v">
      <t c="8">
        <n x="1" s="1"/>
        <n x="2" s="1"/>
        <n x="148" s="1"/>
        <n x="3" s="1"/>
        <n x="4" s="1"/>
        <n x="5"/>
        <n x="96"/>
        <n x="39"/>
      </t>
    </mdx>
    <mdx n="0" f="v">
      <t c="8">
        <n x="1" s="1"/>
        <n x="2" s="1"/>
        <n x="148" s="1"/>
        <n x="3" s="1"/>
        <n x="4" s="1"/>
        <n x="5"/>
        <n x="96"/>
        <n x="61"/>
      </t>
    </mdx>
    <mdx n="0" f="v">
      <t c="8">
        <n x="1" s="1"/>
        <n x="2" s="1"/>
        <n x="148" s="1"/>
        <n x="3" s="1"/>
        <n x="4" s="1"/>
        <n x="5"/>
        <n x="97"/>
        <n x="20"/>
      </t>
    </mdx>
    <mdx n="0" f="v">
      <t c="8">
        <n x="1" s="1"/>
        <n x="2" s="1"/>
        <n x="148" s="1"/>
        <n x="3" s="1"/>
        <n x="4" s="1"/>
        <n x="5"/>
        <n x="97"/>
        <n x="42"/>
      </t>
    </mdx>
    <mdx n="0" f="v">
      <t c="8">
        <n x="1" s="1"/>
        <n x="2" s="1"/>
        <n x="148" s="1"/>
        <n x="3" s="1"/>
        <n x="4" s="1"/>
        <n x="5"/>
        <n x="97"/>
        <n x="64"/>
      </t>
    </mdx>
    <mdx n="0" f="v">
      <t c="8">
        <n x="1" s="1"/>
        <n x="2" s="1"/>
        <n x="148" s="1"/>
        <n x="3" s="1"/>
        <n x="4" s="1"/>
        <n x="5"/>
        <n x="98"/>
        <n x="23"/>
      </t>
    </mdx>
    <mdx n="0" f="v">
      <t c="8">
        <n x="1" s="1"/>
        <n x="2" s="1"/>
        <n x="148" s="1"/>
        <n x="3" s="1"/>
        <n x="4" s="1"/>
        <n x="5"/>
        <n x="98"/>
        <n x="45"/>
      </t>
    </mdx>
    <mdx n="0" f="v">
      <t c="8">
        <n x="1" s="1"/>
        <n x="2" s="1"/>
        <n x="148" s="1"/>
        <n x="3" s="1"/>
        <n x="4" s="1"/>
        <n x="5"/>
        <n x="99"/>
        <n x="6"/>
      </t>
    </mdx>
    <mdx n="0" f="v">
      <t c="8">
        <n x="1" s="1"/>
        <n x="2" s="1"/>
        <n x="148" s="1"/>
        <n x="3" s="1"/>
        <n x="4" s="1"/>
        <n x="5"/>
        <n x="99"/>
        <n x="26"/>
      </t>
    </mdx>
    <mdx n="0" f="v">
      <t c="8">
        <n x="1" s="1"/>
        <n x="2" s="1"/>
        <n x="148" s="1"/>
        <n x="3" s="1"/>
        <n x="4" s="1"/>
        <n x="5"/>
        <n x="99"/>
        <n x="48"/>
      </t>
    </mdx>
    <mdx n="0" f="v">
      <t c="8">
        <n x="1" s="1"/>
        <n x="2" s="1"/>
        <n x="148" s="1"/>
        <n x="3" s="1"/>
        <n x="4" s="1"/>
        <n x="5"/>
        <n x="100"/>
        <n x="9"/>
      </t>
    </mdx>
    <mdx n="0" f="v">
      <t c="8">
        <n x="1" s="1"/>
        <n x="2" s="1"/>
        <n x="148" s="1"/>
        <n x="3" s="1"/>
        <n x="4" s="1"/>
        <n x="5"/>
        <n x="100"/>
        <n x="29"/>
      </t>
    </mdx>
    <mdx n="0" f="v">
      <t c="8">
        <n x="1" s="1"/>
        <n x="2" s="1"/>
        <n x="148" s="1"/>
        <n x="3" s="1"/>
        <n x="4" s="1"/>
        <n x="5"/>
        <n x="100"/>
        <n x="51"/>
      </t>
    </mdx>
    <mdx n="0" f="v">
      <t c="8">
        <n x="1" s="1"/>
        <n x="2" s="1"/>
        <n x="148" s="1"/>
        <n x="3" s="1"/>
        <n x="4" s="1"/>
        <n x="5"/>
        <n x="101"/>
        <n x="12"/>
      </t>
    </mdx>
    <mdx n="0" f="v">
      <t c="8">
        <n x="1" s="1"/>
        <n x="2" s="1"/>
        <n x="148" s="1"/>
        <n x="3" s="1"/>
        <n x="4" s="1"/>
        <n x="5"/>
        <n x="101"/>
        <n x="32"/>
      </t>
    </mdx>
    <mdx n="0" f="v">
      <t c="8">
        <n x="1" s="1"/>
        <n x="2" s="1"/>
        <n x="148" s="1"/>
        <n x="3" s="1"/>
        <n x="4" s="1"/>
        <n x="5"/>
        <n x="101"/>
        <n x="54"/>
      </t>
    </mdx>
    <mdx n="0" f="v">
      <t c="8">
        <n x="1" s="1"/>
        <n x="2" s="1"/>
        <n x="148" s="1"/>
        <n x="3" s="1"/>
        <n x="4" s="1"/>
        <n x="5"/>
        <n x="102"/>
        <n x="15"/>
      </t>
    </mdx>
    <mdx n="0" f="v">
      <t c="8">
        <n x="1" s="1"/>
        <n x="2" s="1"/>
        <n x="148" s="1"/>
        <n x="3" s="1"/>
        <n x="4" s="1"/>
        <n x="5"/>
        <n x="102"/>
        <n x="35"/>
      </t>
    </mdx>
    <mdx n="0" f="v">
      <t c="8">
        <n x="1" s="1"/>
        <n x="2" s="1"/>
        <n x="148" s="1"/>
        <n x="3" s="1"/>
        <n x="4" s="1"/>
        <n x="5"/>
        <n x="102"/>
        <n x="57"/>
      </t>
    </mdx>
    <mdx n="0" f="v">
      <t c="8">
        <n x="1" s="1"/>
        <n x="2" s="1"/>
        <n x="148" s="1"/>
        <n x="3" s="1"/>
        <n x="4" s="1"/>
        <n x="5"/>
        <n x="103"/>
        <n x="18"/>
      </t>
    </mdx>
    <mdx n="0" f="v">
      <t c="8">
        <n x="1" s="1"/>
        <n x="2" s="1"/>
        <n x="148" s="1"/>
        <n x="3" s="1"/>
        <n x="4" s="1"/>
        <n x="5"/>
        <n x="103"/>
        <n x="38"/>
      </t>
    </mdx>
    <mdx n="0" f="v">
      <t c="8">
        <n x="1" s="1"/>
        <n x="2" s="1"/>
        <n x="148" s="1"/>
        <n x="3" s="1"/>
        <n x="4" s="1"/>
        <n x="5"/>
        <n x="103"/>
        <n x="60"/>
      </t>
    </mdx>
    <mdx n="0" f="v">
      <t c="8">
        <n x="1" s="1"/>
        <n x="2" s="1"/>
        <n x="148" s="1"/>
        <n x="3" s="1"/>
        <n x="4" s="1"/>
        <n x="5"/>
        <n x="104"/>
        <n x="21"/>
      </t>
    </mdx>
    <mdx n="0" f="v">
      <t c="8">
        <n x="1" s="1"/>
        <n x="2" s="1"/>
        <n x="148" s="1"/>
        <n x="3" s="1"/>
        <n x="4" s="1"/>
        <n x="5"/>
        <n x="104"/>
        <n x="41"/>
      </t>
    </mdx>
    <mdx n="0" f="v">
      <t c="8">
        <n x="1" s="1"/>
        <n x="2" s="1"/>
        <n x="148" s="1"/>
        <n x="3" s="1"/>
        <n x="4" s="1"/>
        <n x="5"/>
        <n x="104"/>
        <n x="63"/>
      </t>
    </mdx>
    <mdx n="0" f="v">
      <t c="8">
        <n x="1" s="1"/>
        <n x="2" s="1"/>
        <n x="148" s="1"/>
        <n x="3" s="1"/>
        <n x="4" s="1"/>
        <n x="5"/>
        <n x="105"/>
        <n x="24"/>
      </t>
    </mdx>
    <mdx n="0" f="v">
      <t c="8">
        <n x="1" s="1"/>
        <n x="2" s="1"/>
        <n x="148" s="1"/>
        <n x="3" s="1"/>
        <n x="4" s="1"/>
        <n x="5"/>
        <n x="105"/>
        <n x="44"/>
      </t>
    </mdx>
    <mdx n="0" f="v">
      <t c="8">
        <n x="1" s="1"/>
        <n x="2" s="1"/>
        <n x="148" s="1"/>
        <n x="3" s="1"/>
        <n x="4" s="1"/>
        <n x="5"/>
        <n x="106"/>
        <n x="9"/>
      </t>
    </mdx>
    <mdx n="0" f="v">
      <t c="8">
        <n x="1" s="1"/>
        <n x="2" s="1"/>
        <n x="148" s="1"/>
        <n x="3" s="1"/>
        <n x="4" s="1"/>
        <n x="5"/>
        <n x="106"/>
        <n x="37"/>
      </t>
    </mdx>
    <mdx n="0" f="v">
      <t c="8">
        <n x="1" s="1"/>
        <n x="2" s="1"/>
        <n x="148" s="1"/>
        <n x="3" s="1"/>
        <n x="4" s="1"/>
        <n x="5"/>
        <n x="106"/>
        <n x="63"/>
      </t>
    </mdx>
    <mdx n="0" f="v">
      <t c="8">
        <n x="1" s="1"/>
        <n x="2" s="1"/>
        <n x="148" s="1"/>
        <n x="3" s="1"/>
        <n x="4" s="1"/>
        <n x="5"/>
        <n x="107"/>
        <n x="32"/>
      </t>
    </mdx>
    <mdx n="0" f="v">
      <t c="8">
        <n x="1" s="1"/>
        <n x="2" s="1"/>
        <n x="148" s="1"/>
        <n x="3" s="1"/>
        <n x="4" s="1"/>
        <n x="5"/>
        <n x="107"/>
        <n x="62"/>
      </t>
    </mdx>
    <mdx n="0" f="v">
      <t c="8">
        <n x="1" s="1"/>
        <n x="2" s="1"/>
        <n x="148" s="1"/>
        <n x="3" s="1"/>
        <n x="4" s="1"/>
        <n x="5"/>
        <n x="108"/>
        <n x="43"/>
      </t>
    </mdx>
    <mdx n="0" f="v">
      <t c="8">
        <n x="1" s="1"/>
        <n x="2" s="1"/>
        <n x="148" s="1"/>
        <n x="3" s="1"/>
        <n x="4" s="1"/>
        <n x="5"/>
        <n x="110"/>
        <n x="54"/>
      </t>
    </mdx>
    <mdx n="0" f="v">
      <t c="8">
        <n x="1" s="1"/>
        <n x="2" s="1"/>
        <n x="148" s="1"/>
        <n x="3" s="1"/>
        <n x="4" s="1"/>
        <n x="5"/>
        <n x="113"/>
        <n x="25"/>
      </t>
    </mdx>
    <mdx n="0" f="v">
      <t c="8">
        <n x="1" s="1"/>
        <n x="2" s="1"/>
        <n x="148" s="1"/>
        <n x="3" s="1"/>
        <n x="4" s="1"/>
        <n x="5"/>
        <n x="115"/>
        <n x="61"/>
      </t>
    </mdx>
    <mdx n="0" f="v">
      <t c="8">
        <n x="1" s="1"/>
        <n x="2" s="1"/>
        <n x="148" s="1"/>
        <n x="3" s="1"/>
        <n x="4" s="1"/>
        <n x="5"/>
        <n x="120"/>
        <n x="31"/>
      </t>
    </mdx>
    <mdx n="0" f="v">
      <t c="8">
        <n x="1" s="1"/>
        <n x="2" s="1"/>
        <n x="148" s="1"/>
        <n x="3" s="1"/>
        <n x="4" s="1"/>
        <n x="5"/>
        <n x="76"/>
        <n x="43"/>
      </t>
    </mdx>
    <mdx n="0" f="v">
      <t c="8">
        <n x="1" s="1"/>
        <n x="2" s="1"/>
        <n x="148" s="1"/>
        <n x="3" s="1"/>
        <n x="4" s="1"/>
        <n x="5"/>
        <n x="76"/>
        <n x="59"/>
      </t>
    </mdx>
    <mdx n="0" f="v">
      <t c="8">
        <n x="1" s="1"/>
        <n x="2" s="1"/>
        <n x="148" s="1"/>
        <n x="3" s="1"/>
        <n x="4" s="1"/>
        <n x="5"/>
        <n x="77"/>
        <n x="14"/>
      </t>
    </mdx>
    <mdx n="0" f="v">
      <t c="8">
        <n x="1" s="1"/>
        <n x="2" s="1"/>
        <n x="148" s="1"/>
        <n x="3" s="1"/>
        <n x="4" s="1"/>
        <n x="5"/>
        <n x="77"/>
        <n x="30"/>
      </t>
    </mdx>
    <mdx n="0" f="v">
      <t c="8">
        <n x="1" s="1"/>
        <n x="2" s="1"/>
        <n x="148" s="1"/>
        <n x="3" s="1"/>
        <n x="4" s="1"/>
        <n x="5"/>
        <n x="77"/>
        <n x="46"/>
      </t>
    </mdx>
    <mdx n="0" f="v">
      <t c="8">
        <n x="1" s="1"/>
        <n x="2" s="1"/>
        <n x="148" s="1"/>
        <n x="3" s="1"/>
        <n x="4" s="1"/>
        <n x="5"/>
        <n x="77"/>
        <n x="62"/>
      </t>
    </mdx>
    <mdx n="0" f="v">
      <t c="8">
        <n x="1" s="1"/>
        <n x="2" s="1"/>
        <n x="148" s="1"/>
        <n x="3" s="1"/>
        <n x="4" s="1"/>
        <n x="5"/>
        <n x="78"/>
        <n x="17"/>
      </t>
    </mdx>
    <mdx n="0" f="v">
      <t c="8">
        <n x="1" s="1"/>
        <n x="2" s="1"/>
        <n x="148" s="1"/>
        <n x="3" s="1"/>
        <n x="4" s="1"/>
        <n x="5"/>
        <n x="78"/>
        <n x="33"/>
      </t>
    </mdx>
    <mdx n="0" f="v">
      <t c="8">
        <n x="1" s="1"/>
        <n x="2" s="1"/>
        <n x="148" s="1"/>
        <n x="3" s="1"/>
        <n x="4" s="1"/>
        <n x="5"/>
        <n x="78"/>
        <n x="49"/>
      </t>
    </mdx>
    <mdx n="0" f="v">
      <t c="8">
        <n x="1" s="1"/>
        <n x="2" s="1"/>
        <n x="148" s="1"/>
        <n x="3" s="1"/>
        <n x="4" s="1"/>
        <n x="5"/>
        <n x="79"/>
        <n x="20"/>
      </t>
    </mdx>
    <mdx n="0" f="v">
      <t c="8">
        <n x="1" s="1"/>
        <n x="2" s="1"/>
        <n x="148" s="1"/>
        <n x="3" s="1"/>
        <n x="4" s="1"/>
        <n x="5"/>
        <n x="79"/>
        <n x="36"/>
      </t>
    </mdx>
    <mdx n="0" f="v">
      <t c="8">
        <n x="1" s="1"/>
        <n x="2" s="1"/>
        <n x="148" s="1"/>
        <n x="3" s="1"/>
        <n x="4" s="1"/>
        <n x="5"/>
        <n x="79"/>
        <n x="52"/>
      </t>
    </mdx>
    <mdx n="0" f="v">
      <t c="8">
        <n x="1" s="1"/>
        <n x="2" s="1"/>
        <n x="148" s="1"/>
        <n x="3" s="1"/>
        <n x="4" s="1"/>
        <n x="5"/>
        <n x="80"/>
        <n x="7"/>
      </t>
    </mdx>
    <mdx n="0" f="v">
      <t c="8">
        <n x="1" s="1"/>
        <n x="2" s="1"/>
        <n x="148" s="1"/>
        <n x="3" s="1"/>
        <n x="4" s="1"/>
        <n x="5"/>
        <n x="80"/>
        <n x="23"/>
      </t>
    </mdx>
    <mdx n="0" f="v">
      <t c="8">
        <n x="1" s="1"/>
        <n x="2" s="1"/>
        <n x="148" s="1"/>
        <n x="3" s="1"/>
        <n x="4" s="1"/>
        <n x="5"/>
        <n x="80"/>
        <n x="39"/>
      </t>
    </mdx>
    <mdx n="0" f="v">
      <t c="8">
        <n x="1" s="1"/>
        <n x="2" s="1"/>
        <n x="148" s="1"/>
        <n x="3" s="1"/>
        <n x="4" s="1"/>
        <n x="5"/>
        <n x="80"/>
        <n x="55"/>
      </t>
    </mdx>
    <mdx n="0" f="v">
      <t c="8">
        <n x="1" s="1"/>
        <n x="2" s="1"/>
        <n x="148" s="1"/>
        <n x="3" s="1"/>
        <n x="4" s="1"/>
        <n x="5"/>
        <n x="81"/>
        <n x="10"/>
      </t>
    </mdx>
    <mdx n="0" f="v">
      <t c="8">
        <n x="1" s="1"/>
        <n x="2" s="1"/>
        <n x="148" s="1"/>
        <n x="3" s="1"/>
        <n x="4" s="1"/>
        <n x="5"/>
        <n x="81"/>
        <n x="26"/>
      </t>
    </mdx>
    <mdx n="0" f="v">
      <t c="8">
        <n x="1" s="1"/>
        <n x="2" s="1"/>
        <n x="148" s="1"/>
        <n x="3" s="1"/>
        <n x="4" s="1"/>
        <n x="5"/>
        <n x="81"/>
        <n x="42"/>
      </t>
    </mdx>
    <mdx n="0" f="v">
      <t c="8">
        <n x="1" s="1"/>
        <n x="2" s="1"/>
        <n x="148" s="1"/>
        <n x="3" s="1"/>
        <n x="4" s="1"/>
        <n x="5"/>
        <n x="81"/>
        <n x="58"/>
      </t>
    </mdx>
    <mdx n="0" f="v">
      <t c="8">
        <n x="1" s="1"/>
        <n x="2" s="1"/>
        <n x="148" s="1"/>
        <n x="3" s="1"/>
        <n x="4" s="1"/>
        <n x="5"/>
        <n x="82"/>
        <n x="13"/>
      </t>
    </mdx>
    <mdx n="0" f="v">
      <t c="8">
        <n x="1" s="1"/>
        <n x="2" s="1"/>
        <n x="148" s="1"/>
        <n x="3" s="1"/>
        <n x="4" s="1"/>
        <n x="5"/>
        <n x="82"/>
        <n x="29"/>
      </t>
    </mdx>
    <mdx n="0" f="v">
      <t c="8">
        <n x="1" s="1"/>
        <n x="2" s="1"/>
        <n x="148" s="1"/>
        <n x="3" s="1"/>
        <n x="4" s="1"/>
        <n x="5"/>
        <n x="82"/>
        <n x="45"/>
      </t>
    </mdx>
    <mdx n="0" f="v">
      <t c="8">
        <n x="1" s="1"/>
        <n x="2" s="1"/>
        <n x="148" s="1"/>
        <n x="3" s="1"/>
        <n x="4" s="1"/>
        <n x="5"/>
        <n x="82"/>
        <n x="61"/>
      </t>
    </mdx>
    <mdx n="0" f="v">
      <t c="8">
        <n x="1" s="1"/>
        <n x="2" s="1"/>
        <n x="148" s="1"/>
        <n x="3" s="1"/>
        <n x="4" s="1"/>
        <n x="5"/>
        <n x="83"/>
        <n x="16"/>
      </t>
    </mdx>
    <mdx n="0" f="v">
      <t c="8">
        <n x="1" s="1"/>
        <n x="2" s="1"/>
        <n x="148" s="1"/>
        <n x="3" s="1"/>
        <n x="4" s="1"/>
        <n x="5"/>
        <n x="83"/>
        <n x="32"/>
      </t>
    </mdx>
    <mdx n="0" f="v">
      <t c="8">
        <n x="1" s="1"/>
        <n x="2" s="1"/>
        <n x="148" s="1"/>
        <n x="3" s="1"/>
        <n x="4" s="1"/>
        <n x="5"/>
        <n x="83"/>
        <n x="48"/>
      </t>
    </mdx>
    <mdx n="0" f="v">
      <t c="8">
        <n x="1" s="1"/>
        <n x="2" s="1"/>
        <n x="148" s="1"/>
        <n x="3" s="1"/>
        <n x="4" s="1"/>
        <n x="5"/>
        <n x="83"/>
        <n x="64"/>
      </t>
    </mdx>
    <mdx n="0" f="v">
      <t c="8">
        <n x="1" s="1"/>
        <n x="2" s="1"/>
        <n x="148" s="1"/>
        <n x="3" s="1"/>
        <n x="4" s="1"/>
        <n x="5"/>
        <n x="84"/>
        <n x="19"/>
      </t>
    </mdx>
    <mdx n="0" f="v">
      <t c="8">
        <n x="1" s="1"/>
        <n x="2" s="1"/>
        <n x="148" s="1"/>
        <n x="3" s="1"/>
        <n x="4" s="1"/>
        <n x="5"/>
        <n x="84"/>
        <n x="35"/>
      </t>
    </mdx>
    <mdx n="0" f="v">
      <t c="8">
        <n x="1" s="1"/>
        <n x="2" s="1"/>
        <n x="148" s="1"/>
        <n x="3" s="1"/>
        <n x="4" s="1"/>
        <n x="5"/>
        <n x="84"/>
        <n x="51"/>
      </t>
    </mdx>
    <mdx n="0" f="v">
      <t c="8">
        <n x="1" s="1"/>
        <n x="2" s="1"/>
        <n x="148" s="1"/>
        <n x="3" s="1"/>
        <n x="4" s="1"/>
        <n x="5"/>
        <n x="85"/>
        <n x="6"/>
      </t>
    </mdx>
    <mdx n="0" f="v">
      <t c="8">
        <n x="1" s="1"/>
        <n x="2" s="1"/>
        <n x="148" s="1"/>
        <n x="3" s="1"/>
        <n x="4" s="1"/>
        <n x="5"/>
        <n x="85"/>
        <n x="22"/>
      </t>
    </mdx>
    <mdx n="0" f="v">
      <t c="8">
        <n x="1" s="1"/>
        <n x="2" s="1"/>
        <n x="148" s="1"/>
        <n x="3" s="1"/>
        <n x="4" s="1"/>
        <n x="5"/>
        <n x="85"/>
        <n x="38"/>
      </t>
    </mdx>
    <mdx n="0" f="v">
      <t c="8">
        <n x="1" s="1"/>
        <n x="2" s="1"/>
        <n x="148" s="1"/>
        <n x="3" s="1"/>
        <n x="4" s="1"/>
        <n x="5"/>
        <n x="85"/>
        <n x="54"/>
      </t>
    </mdx>
    <mdx n="0" f="v">
      <t c="8">
        <n x="1" s="1"/>
        <n x="2" s="1"/>
        <n x="148" s="1"/>
        <n x="3" s="1"/>
        <n x="4" s="1"/>
        <n x="5"/>
        <n x="86"/>
        <n x="9"/>
      </t>
    </mdx>
    <mdx n="0" f="v">
      <t c="8">
        <n x="1" s="1"/>
        <n x="2" s="1"/>
        <n x="148" s="1"/>
        <n x="3" s="1"/>
        <n x="4" s="1"/>
        <n x="5"/>
        <n x="86"/>
        <n x="25"/>
      </t>
    </mdx>
    <mdx n="0" f="v">
      <t c="8">
        <n x="1" s="1"/>
        <n x="2" s="1"/>
        <n x="148" s="1"/>
        <n x="3" s="1"/>
        <n x="4" s="1"/>
        <n x="5"/>
        <n x="86"/>
        <n x="41"/>
      </t>
    </mdx>
    <mdx n="0" f="v">
      <t c="8">
        <n x="1" s="1"/>
        <n x="2" s="1"/>
        <n x="148" s="1"/>
        <n x="3" s="1"/>
        <n x="4" s="1"/>
        <n x="5"/>
        <n x="86"/>
        <n x="57"/>
      </t>
    </mdx>
    <mdx n="0" f="v">
      <t c="8">
        <n x="1" s="1"/>
        <n x="2" s="1"/>
        <n x="148" s="1"/>
        <n x="3" s="1"/>
        <n x="4" s="1"/>
        <n x="5"/>
        <n x="67"/>
        <n x="17"/>
      </t>
    </mdx>
    <mdx n="0" f="v">
      <t c="8">
        <n x="1" s="1"/>
        <n x="2" s="1"/>
        <n x="148" s="1"/>
        <n x="3" s="1"/>
        <n x="4" s="1"/>
        <n x="5"/>
        <n x="67"/>
        <n x="33"/>
      </t>
    </mdx>
    <mdx n="0" f="v">
      <t c="8">
        <n x="1" s="1"/>
        <n x="2" s="1"/>
        <n x="148" s="1"/>
        <n x="3" s="1"/>
        <n x="4" s="1"/>
        <n x="5"/>
        <n x="67"/>
        <n x="49"/>
      </t>
    </mdx>
    <mdx n="0" f="v">
      <t c="8">
        <n x="1" s="1"/>
        <n x="2" s="1"/>
        <n x="148" s="1"/>
        <n x="3" s="1"/>
        <n x="4" s="1"/>
        <n x="5"/>
        <n x="88"/>
        <n x="14"/>
      </t>
    </mdx>
    <mdx n="0" f="v">
      <t c="8">
        <n x="1" s="1"/>
        <n x="2" s="1"/>
        <n x="148" s="1"/>
        <n x="3" s="1"/>
        <n x="4" s="1"/>
        <n x="5"/>
        <n x="88"/>
        <n x="30"/>
      </t>
    </mdx>
    <mdx n="0" f="v">
      <t c="8">
        <n x="1" s="1"/>
        <n x="2" s="1"/>
        <n x="148" s="1"/>
        <n x="3" s="1"/>
        <n x="4" s="1"/>
        <n x="5"/>
        <n x="88"/>
        <n x="46"/>
      </t>
    </mdx>
    <mdx n="0" f="v">
      <t c="8">
        <n x="1" s="1"/>
        <n x="2" s="1"/>
        <n x="148" s="1"/>
        <n x="3" s="1"/>
        <n x="4" s="1"/>
        <n x="5"/>
        <n x="88"/>
        <n x="62"/>
      </t>
    </mdx>
    <mdx n="0" f="v">
      <t c="8">
        <n x="1" s="1"/>
        <n x="2" s="1"/>
        <n x="148" s="1"/>
        <n x="3" s="1"/>
        <n x="4" s="1"/>
        <n x="5"/>
        <n x="89"/>
        <n x="17"/>
      </t>
    </mdx>
    <mdx n="0" f="v">
      <t c="8">
        <n x="1" s="1"/>
        <n x="2" s="1"/>
        <n x="148" s="1"/>
        <n x="3" s="1"/>
        <n x="4" s="1"/>
        <n x="5"/>
        <n x="89"/>
        <n x="33"/>
      </t>
    </mdx>
    <mdx n="0" f="v">
      <t c="8">
        <n x="1" s="1"/>
        <n x="2" s="1"/>
        <n x="148" s="1"/>
        <n x="3" s="1"/>
        <n x="4" s="1"/>
        <n x="5"/>
        <n x="89"/>
        <n x="49"/>
      </t>
    </mdx>
    <mdx n="0" f="v">
      <t c="8">
        <n x="1" s="1"/>
        <n x="2" s="1"/>
        <n x="148" s="1"/>
        <n x="3" s="1"/>
        <n x="4" s="1"/>
        <n x="5"/>
        <n x="90"/>
        <n x="20"/>
      </t>
    </mdx>
    <mdx n="0" f="v">
      <t c="8">
        <n x="1" s="1"/>
        <n x="2" s="1"/>
        <n x="148" s="1"/>
        <n x="3" s="1"/>
        <n x="4" s="1"/>
        <n x="5"/>
        <n x="90"/>
        <n x="36"/>
      </t>
    </mdx>
    <mdx n="0" f="v">
      <t c="8">
        <n x="1" s="1"/>
        <n x="2" s="1"/>
        <n x="148" s="1"/>
        <n x="3" s="1"/>
        <n x="4" s="1"/>
        <n x="5"/>
        <n x="90"/>
        <n x="52"/>
      </t>
    </mdx>
    <mdx n="0" f="v">
      <t c="8">
        <n x="1" s="1"/>
        <n x="2" s="1"/>
        <n x="148" s="1"/>
        <n x="3" s="1"/>
        <n x="4" s="1"/>
        <n x="5"/>
        <n x="91"/>
        <n x="7"/>
      </t>
    </mdx>
    <mdx n="0" f="v">
      <t c="8">
        <n x="1" s="1"/>
        <n x="2" s="1"/>
        <n x="148" s="1"/>
        <n x="3" s="1"/>
        <n x="4" s="1"/>
        <n x="5"/>
        <n x="91"/>
        <n x="23"/>
      </t>
    </mdx>
    <mdx n="0" f="v">
      <t c="8">
        <n x="1" s="1"/>
        <n x="2" s="1"/>
        <n x="148" s="1"/>
        <n x="3" s="1"/>
        <n x="4" s="1"/>
        <n x="5"/>
        <n x="91"/>
        <n x="39"/>
      </t>
    </mdx>
    <mdx n="0" f="v">
      <t c="8">
        <n x="1" s="1"/>
        <n x="2" s="1"/>
        <n x="148" s="1"/>
        <n x="3" s="1"/>
        <n x="4" s="1"/>
        <n x="5"/>
        <n x="91"/>
        <n x="55"/>
      </t>
    </mdx>
    <mdx n="0" f="v">
      <t c="8">
        <n x="1" s="1"/>
        <n x="2" s="1"/>
        <n x="148" s="1"/>
        <n x="3" s="1"/>
        <n x="4" s="1"/>
        <n x="5"/>
        <n x="92"/>
        <n x="10"/>
      </t>
    </mdx>
    <mdx n="0" f="v">
      <t c="8">
        <n x="1" s="1"/>
        <n x="2" s="1"/>
        <n x="148" s="1"/>
        <n x="3" s="1"/>
        <n x="4" s="1"/>
        <n x="5"/>
        <n x="92"/>
        <n x="26"/>
      </t>
    </mdx>
    <mdx n="0" f="v">
      <t c="8">
        <n x="1" s="1"/>
        <n x="2" s="1"/>
        <n x="148" s="1"/>
        <n x="3" s="1"/>
        <n x="4" s="1"/>
        <n x="5"/>
        <n x="92"/>
        <n x="42"/>
      </t>
    </mdx>
    <mdx n="0" f="v">
      <t c="8">
        <n x="1" s="1"/>
        <n x="2" s="1"/>
        <n x="148" s="1"/>
        <n x="3" s="1"/>
        <n x="4" s="1"/>
        <n x="5"/>
        <n x="92"/>
        <n x="58"/>
      </t>
    </mdx>
    <mdx n="0" f="v">
      <t c="8">
        <n x="1" s="1"/>
        <n x="2" s="1"/>
        <n x="148" s="1"/>
        <n x="3" s="1"/>
        <n x="4" s="1"/>
        <n x="5"/>
        <n x="93"/>
        <n x="13"/>
      </t>
    </mdx>
    <mdx n="0" f="v">
      <t c="8">
        <n x="1" s="1"/>
        <n x="2" s="1"/>
        <n x="148" s="1"/>
        <n x="3" s="1"/>
        <n x="4" s="1"/>
        <n x="5"/>
        <n x="93"/>
        <n x="29"/>
      </t>
    </mdx>
    <mdx n="0" f="v">
      <t c="8">
        <n x="1" s="1"/>
        <n x="2" s="1"/>
        <n x="148" s="1"/>
        <n x="3" s="1"/>
        <n x="4" s="1"/>
        <n x="5"/>
        <n x="93"/>
        <n x="45"/>
      </t>
    </mdx>
    <mdx n="0" f="v">
      <t c="8">
        <n x="1" s="1"/>
        <n x="2" s="1"/>
        <n x="148" s="1"/>
        <n x="3" s="1"/>
        <n x="4" s="1"/>
        <n x="5"/>
        <n x="93"/>
        <n x="61"/>
      </t>
    </mdx>
    <mdx n="0" f="v">
      <t c="8">
        <n x="1" s="1"/>
        <n x="2" s="1"/>
        <n x="148" s="1"/>
        <n x="3" s="1"/>
        <n x="4" s="1"/>
        <n x="5"/>
        <n x="94"/>
        <n x="17"/>
      </t>
    </mdx>
    <mdx n="0" f="v">
      <t c="8">
        <n x="1" s="1"/>
        <n x="2" s="1"/>
        <n x="148" s="1"/>
        <n x="3" s="1"/>
        <n x="4" s="1"/>
        <n x="5"/>
        <n x="94"/>
        <n x="37"/>
      </t>
    </mdx>
    <mdx n="0" f="v">
      <t c="8">
        <n x="1" s="1"/>
        <n x="2" s="1"/>
        <n x="148" s="1"/>
        <n x="3" s="1"/>
        <n x="4" s="1"/>
        <n x="5"/>
        <n x="94"/>
        <n x="57"/>
      </t>
    </mdx>
    <mdx n="0" f="v">
      <t c="8">
        <n x="1" s="1"/>
        <n x="2" s="1"/>
        <n x="148" s="1"/>
        <n x="3" s="1"/>
        <n x="4" s="1"/>
        <n x="5"/>
        <n x="95"/>
        <n x="15"/>
      </t>
    </mdx>
    <mdx n="0" f="v">
      <t c="8">
        <n x="1" s="1"/>
        <n x="2" s="1"/>
        <n x="148" s="1"/>
        <n x="3" s="1"/>
        <n x="4" s="1"/>
        <n x="5"/>
        <n x="95"/>
        <n x="37"/>
      </t>
    </mdx>
    <mdx n="0" f="v">
      <t c="8">
        <n x="1" s="1"/>
        <n x="2" s="1"/>
        <n x="148" s="1"/>
        <n x="3" s="1"/>
        <n x="4" s="1"/>
        <n x="5"/>
        <n x="95"/>
        <n x="59"/>
      </t>
    </mdx>
    <mdx n="0" f="v">
      <t c="8">
        <n x="1" s="1"/>
        <n x="2" s="1"/>
        <n x="148" s="1"/>
        <n x="3" s="1"/>
        <n x="4" s="1"/>
        <n x="5"/>
        <n x="96"/>
        <n x="18"/>
      </t>
    </mdx>
    <mdx n="0" f="v">
      <t c="8">
        <n x="1" s="1"/>
        <n x="2" s="1"/>
        <n x="148" s="1"/>
        <n x="3" s="1"/>
        <n x="4" s="1"/>
        <n x="5"/>
        <n x="96"/>
        <n x="40"/>
      </t>
    </mdx>
    <mdx n="0" f="v">
      <t c="8">
        <n x="1" s="1"/>
        <n x="2" s="1"/>
        <n x="148" s="1"/>
        <n x="3" s="1"/>
        <n x="4" s="1"/>
        <n x="5"/>
        <n x="96"/>
        <n x="62"/>
      </t>
    </mdx>
    <mdx n="0" f="v">
      <t c="8">
        <n x="1" s="1"/>
        <n x="2" s="1"/>
        <n x="148" s="1"/>
        <n x="3" s="1"/>
        <n x="4" s="1"/>
        <n x="5"/>
        <n x="97"/>
        <n x="21"/>
      </t>
    </mdx>
    <mdx n="0" f="v">
      <t c="8">
        <n x="1" s="1"/>
        <n x="2" s="1"/>
        <n x="148" s="1"/>
        <n x="3" s="1"/>
        <n x="4" s="1"/>
        <n x="5"/>
        <n x="97"/>
        <n x="43"/>
      </t>
    </mdx>
    <mdx n="0" f="v">
      <t c="8">
        <n x="1" s="1"/>
        <n x="2" s="1"/>
        <n x="148" s="1"/>
        <n x="3" s="1"/>
        <n x="4" s="1"/>
        <n x="5"/>
        <n x="98"/>
        <n x="24"/>
      </t>
    </mdx>
    <mdx n="0" f="v">
      <t c="8">
        <n x="1" s="1"/>
        <n x="2" s="1"/>
        <n x="148" s="1"/>
        <n x="3" s="1"/>
        <n x="4" s="1"/>
        <n x="5"/>
        <n x="98"/>
        <n x="46"/>
      </t>
    </mdx>
    <mdx n="0" f="v">
      <t c="8">
        <n x="1" s="1"/>
        <n x="2" s="1"/>
        <n x="148" s="1"/>
        <n x="3" s="1"/>
        <n x="4" s="1"/>
        <n x="5"/>
        <n x="99"/>
        <n x="7"/>
      </t>
    </mdx>
    <mdx n="0" f="v">
      <t c="8">
        <n x="1" s="1"/>
        <n x="2" s="1"/>
        <n x="148" s="1"/>
        <n x="3" s="1"/>
        <n x="4" s="1"/>
        <n x="5"/>
        <n x="99"/>
        <n x="27"/>
      </t>
    </mdx>
    <mdx n="0" f="v">
      <t c="8">
        <n x="1" s="1"/>
        <n x="2" s="1"/>
        <n x="148" s="1"/>
        <n x="3" s="1"/>
        <n x="4" s="1"/>
        <n x="5"/>
        <n x="99"/>
        <n x="49"/>
      </t>
    </mdx>
    <mdx n="0" f="v">
      <t c="8">
        <n x="1" s="1"/>
        <n x="2" s="1"/>
        <n x="148" s="1"/>
        <n x="3" s="1"/>
        <n x="4" s="1"/>
        <n x="5"/>
        <n x="100"/>
        <n x="10"/>
      </t>
    </mdx>
    <mdx n="0" f="v">
      <t c="8">
        <n x="1" s="1"/>
        <n x="2" s="1"/>
        <n x="148" s="1"/>
        <n x="3" s="1"/>
        <n x="4" s="1"/>
        <n x="5"/>
        <n x="100"/>
        <n x="30"/>
      </t>
    </mdx>
    <mdx n="0" f="v">
      <t c="8">
        <n x="1" s="1"/>
        <n x="2" s="1"/>
        <n x="148" s="1"/>
        <n x="3" s="1"/>
        <n x="4" s="1"/>
        <n x="5"/>
        <n x="100"/>
        <n x="52"/>
      </t>
    </mdx>
    <mdx n="0" f="v">
      <t c="8">
        <n x="1" s="1"/>
        <n x="2" s="1"/>
        <n x="148" s="1"/>
        <n x="3" s="1"/>
        <n x="4" s="1"/>
        <n x="5"/>
        <n x="101"/>
        <n x="13"/>
      </t>
    </mdx>
    <mdx n="0" f="v">
      <t c="8">
        <n x="1" s="1"/>
        <n x="2" s="1"/>
        <n x="148" s="1"/>
        <n x="3" s="1"/>
        <n x="4" s="1"/>
        <n x="5"/>
        <n x="101"/>
        <n x="33"/>
      </t>
    </mdx>
    <mdx n="0" f="v">
      <t c="8">
        <n x="1" s="1"/>
        <n x="2" s="1"/>
        <n x="148" s="1"/>
        <n x="3" s="1"/>
        <n x="4" s="1"/>
        <n x="5"/>
        <n x="101"/>
        <n x="55"/>
      </t>
    </mdx>
    <mdx n="0" f="v">
      <t c="8">
        <n x="1" s="1"/>
        <n x="2" s="1"/>
        <n x="148" s="1"/>
        <n x="3" s="1"/>
        <n x="4" s="1"/>
        <n x="5"/>
        <n x="102"/>
        <n x="16"/>
      </t>
    </mdx>
    <mdx n="0" f="v">
      <t c="8">
        <n x="1" s="1"/>
        <n x="2" s="1"/>
        <n x="148" s="1"/>
        <n x="3" s="1"/>
        <n x="4" s="1"/>
        <n x="5"/>
        <n x="102"/>
        <n x="36"/>
      </t>
    </mdx>
    <mdx n="0" f="v">
      <t c="8">
        <n x="1" s="1"/>
        <n x="2" s="1"/>
        <n x="148" s="1"/>
        <n x="3" s="1"/>
        <n x="4" s="1"/>
        <n x="5"/>
        <n x="102"/>
        <n x="58"/>
      </t>
    </mdx>
    <mdx n="0" f="v">
      <t c="8">
        <n x="1" s="1"/>
        <n x="2" s="1"/>
        <n x="148" s="1"/>
        <n x="3" s="1"/>
        <n x="4" s="1"/>
        <n x="5"/>
        <n x="103"/>
        <n x="19"/>
      </t>
    </mdx>
    <mdx n="0" f="v">
      <t c="8">
        <n x="1" s="1"/>
        <n x="2" s="1"/>
        <n x="148" s="1"/>
        <n x="3" s="1"/>
        <n x="4" s="1"/>
        <n x="5"/>
        <n x="103"/>
        <n x="39"/>
      </t>
    </mdx>
    <mdx n="0" f="v">
      <t c="8">
        <n x="1" s="1"/>
        <n x="2" s="1"/>
        <n x="148" s="1"/>
        <n x="3" s="1"/>
        <n x="4" s="1"/>
        <n x="5"/>
        <n x="103"/>
        <n x="61"/>
      </t>
    </mdx>
    <mdx n="0" f="v">
      <t c="8">
        <n x="1" s="1"/>
        <n x="2" s="1"/>
        <n x="148" s="1"/>
        <n x="3" s="1"/>
        <n x="4" s="1"/>
        <n x="5"/>
        <n x="104"/>
        <n x="22"/>
      </t>
    </mdx>
    <mdx n="0" f="v">
      <t c="8">
        <n x="1" s="1"/>
        <n x="2" s="1"/>
        <n x="148" s="1"/>
        <n x="3" s="1"/>
        <n x="4" s="1"/>
        <n x="5"/>
        <n x="104"/>
        <n x="42"/>
      </t>
    </mdx>
    <mdx n="0" f="v">
      <t c="8">
        <n x="1" s="1"/>
        <n x="2" s="1"/>
        <n x="148" s="1"/>
        <n x="3" s="1"/>
        <n x="4" s="1"/>
        <n x="5"/>
        <n x="104"/>
        <n x="64"/>
      </t>
    </mdx>
    <mdx n="0" f="v">
      <t c="8">
        <n x="1" s="1"/>
        <n x="2" s="1"/>
        <n x="148" s="1"/>
        <n x="3" s="1"/>
        <n x="4" s="1"/>
        <n x="5"/>
        <n x="105"/>
        <n x="25"/>
      </t>
    </mdx>
    <mdx n="0" f="v">
      <t c="8">
        <n x="1" s="1"/>
        <n x="2" s="1"/>
        <n x="148" s="1"/>
        <n x="3" s="1"/>
        <n x="4" s="1"/>
        <n x="5"/>
        <n x="105"/>
        <n x="45"/>
      </t>
    </mdx>
    <mdx n="0" f="v">
      <t c="8">
        <n x="1" s="1"/>
        <n x="2" s="1"/>
        <n x="148" s="1"/>
        <n x="3" s="1"/>
        <n x="4" s="1"/>
        <n x="5"/>
        <n x="106"/>
        <n x="11"/>
      </t>
    </mdx>
    <mdx n="0" f="v">
      <t c="8">
        <n x="1" s="1"/>
        <n x="2" s="1"/>
        <n x="148" s="1"/>
        <n x="3" s="1"/>
        <n x="4" s="1"/>
        <n x="5"/>
        <n x="106"/>
        <n x="38"/>
      </t>
    </mdx>
    <mdx n="0" f="v">
      <t c="8">
        <n x="1" s="1"/>
        <n x="2" s="1"/>
        <n x="148" s="1"/>
        <n x="3" s="1"/>
        <n x="4" s="1"/>
        <n x="5"/>
        <n x="107"/>
        <n x="33"/>
      </t>
    </mdx>
    <mdx n="0" f="v">
      <t c="8">
        <n x="1" s="1"/>
        <n x="2" s="1"/>
        <n x="148" s="1"/>
        <n x="3" s="1"/>
        <n x="4" s="1"/>
        <n x="5"/>
        <n x="107"/>
        <n x="64"/>
      </t>
    </mdx>
    <mdx n="0" f="v">
      <t c="8">
        <n x="1" s="1"/>
        <n x="2" s="1"/>
        <n x="148" s="1"/>
        <n x="3" s="1"/>
        <n x="4" s="1"/>
        <n x="5"/>
        <n x="108"/>
        <n x="44"/>
      </t>
    </mdx>
    <mdx n="0" f="v">
      <t c="8">
        <n x="1" s="1"/>
        <n x="2" s="1"/>
        <n x="148" s="1"/>
        <n x="3" s="1"/>
        <n x="4" s="1"/>
        <n x="5"/>
        <n x="113"/>
        <n x="39"/>
      </t>
    </mdx>
    <mdx n="0" f="v">
      <t c="8">
        <n x="1" s="1"/>
        <n x="2" s="1"/>
        <n x="148" s="1"/>
        <n x="3" s="1"/>
        <n x="4" s="1"/>
        <n x="5"/>
        <n x="116"/>
        <n x="14"/>
      </t>
    </mdx>
    <mdx n="0" f="v">
      <t c="8">
        <n x="1" s="1"/>
        <n x="2" s="1"/>
        <n x="148" s="1"/>
        <n x="3" s="1"/>
        <n x="4" s="1"/>
        <n x="5"/>
        <n x="120"/>
        <n x="52"/>
      </t>
    </mdx>
    <mdx n="0" f="v">
      <t c="8">
        <n x="1" s="1"/>
        <n x="2" s="1"/>
        <n x="148" s="1"/>
        <n x="3" s="1"/>
        <n x="4" s="1"/>
        <n x="5"/>
        <n x="126"/>
        <n x="27"/>
      </t>
    </mdx>
    <mdx n="0" f="v">
      <t c="8">
        <n x="1" s="1"/>
        <n x="2" s="1"/>
        <n x="148" s="1"/>
        <n x="3" s="1"/>
        <n x="4" s="1"/>
        <n x="5"/>
        <n x="94"/>
        <n x="15"/>
      </t>
    </mdx>
    <mdx n="0" f="v">
      <t c="8">
        <n x="1" s="1"/>
        <n x="2" s="1"/>
        <n x="148" s="1"/>
        <n x="3" s="1"/>
        <n x="4" s="1"/>
        <n x="5"/>
        <n x="94"/>
        <n x="31"/>
      </t>
    </mdx>
    <mdx n="0" f="v">
      <t c="8">
        <n x="1" s="1"/>
        <n x="2" s="1"/>
        <n x="148" s="1"/>
        <n x="3" s="1"/>
        <n x="4" s="1"/>
        <n x="5"/>
        <n x="94"/>
        <n x="47"/>
      </t>
    </mdx>
    <mdx n="0" f="v">
      <t c="8">
        <n x="1" s="1"/>
        <n x="2" s="1"/>
        <n x="148" s="1"/>
        <n x="3" s="1"/>
        <n x="4" s="1"/>
        <n x="5"/>
        <n x="94"/>
        <n x="63"/>
      </t>
    </mdx>
    <mdx n="0" f="v">
      <t c="8">
        <n x="1" s="1"/>
        <n x="2" s="1"/>
        <n x="148" s="1"/>
        <n x="3" s="1"/>
        <n x="4" s="1"/>
        <n x="5"/>
        <n x="95"/>
        <n x="18"/>
      </t>
    </mdx>
    <mdx n="0" f="v">
      <t c="8">
        <n x="1" s="1"/>
        <n x="2" s="1"/>
        <n x="148" s="1"/>
        <n x="3" s="1"/>
        <n x="4" s="1"/>
        <n x="5"/>
        <n x="95"/>
        <n x="34"/>
      </t>
    </mdx>
    <mdx n="0" f="v">
      <t c="8">
        <n x="1" s="1"/>
        <n x="2" s="1"/>
        <n x="148" s="1"/>
        <n x="3" s="1"/>
        <n x="4" s="1"/>
        <n x="5"/>
        <n x="95"/>
        <n x="50"/>
      </t>
    </mdx>
    <mdx n="0" f="v">
      <t c="8">
        <n x="1" s="1"/>
        <n x="2" s="1"/>
        <n x="148" s="1"/>
        <n x="3" s="1"/>
        <n x="4" s="1"/>
        <n x="5"/>
        <n x="96"/>
        <n x="21"/>
      </t>
    </mdx>
    <mdx n="0" f="v">
      <t c="8">
        <n x="1" s="1"/>
        <n x="2" s="1"/>
        <n x="148" s="1"/>
        <n x="3" s="1"/>
        <n x="4" s="1"/>
        <n x="5"/>
        <n x="96"/>
        <n x="37"/>
      </t>
    </mdx>
    <mdx n="0" f="v">
      <t c="8">
        <n x="1" s="1"/>
        <n x="2" s="1"/>
        <n x="148" s="1"/>
        <n x="3" s="1"/>
        <n x="4" s="1"/>
        <n x="5"/>
        <n x="96"/>
        <n x="53"/>
      </t>
    </mdx>
    <mdx n="0" f="v">
      <t c="8">
        <n x="1" s="1"/>
        <n x="2" s="1"/>
        <n x="148" s="1"/>
        <n x="3" s="1"/>
        <n x="4" s="1"/>
        <n x="5"/>
        <n x="97"/>
        <n x="8"/>
      </t>
    </mdx>
    <mdx n="0" f="v">
      <t c="8">
        <n x="1" s="1"/>
        <n x="2" s="1"/>
        <n x="148" s="1"/>
        <n x="3" s="1"/>
        <n x="4" s="1"/>
        <n x="5"/>
        <n x="97"/>
        <n x="24"/>
      </t>
    </mdx>
    <mdx n="0" f="v">
      <t c="8">
        <n x="1" s="1"/>
        <n x="2" s="1"/>
        <n x="148" s="1"/>
        <n x="3" s="1"/>
        <n x="4" s="1"/>
        <n x="5"/>
        <n x="97"/>
        <n x="40"/>
      </t>
    </mdx>
    <mdx n="0" f="v">
      <t c="8">
        <n x="1" s="1"/>
        <n x="2" s="1"/>
        <n x="148" s="1"/>
        <n x="3" s="1"/>
        <n x="4" s="1"/>
        <n x="5"/>
        <n x="97"/>
        <n x="56"/>
      </t>
    </mdx>
    <mdx n="0" f="v">
      <t c="8">
        <n x="1" s="1"/>
        <n x="2" s="1"/>
        <n x="148" s="1"/>
        <n x="3" s="1"/>
        <n x="4" s="1"/>
        <n x="5"/>
        <n x="98"/>
        <n x="11"/>
      </t>
    </mdx>
    <mdx n="0" f="v">
      <t c="8">
        <n x="1" s="1"/>
        <n x="2" s="1"/>
        <n x="148" s="1"/>
        <n x="3" s="1"/>
        <n x="4" s="1"/>
        <n x="5"/>
        <n x="98"/>
        <n x="27"/>
      </t>
    </mdx>
    <mdx n="0" f="v">
      <t c="8">
        <n x="1" s="1"/>
        <n x="2" s="1"/>
        <n x="148" s="1"/>
        <n x="3" s="1"/>
        <n x="4" s="1"/>
        <n x="5"/>
        <n x="98"/>
        <n x="43"/>
      </t>
    </mdx>
    <mdx n="0" f="v">
      <t c="8">
        <n x="1" s="1"/>
        <n x="2" s="1"/>
        <n x="148" s="1"/>
        <n x="3" s="1"/>
        <n x="4" s="1"/>
        <n x="5"/>
        <n x="98"/>
        <n x="59"/>
      </t>
    </mdx>
    <mdx n="0" f="v">
      <t c="8">
        <n x="1" s="1"/>
        <n x="2" s="1"/>
        <n x="148" s="1"/>
        <n x="3" s="1"/>
        <n x="4" s="1"/>
        <n x="5"/>
        <n x="99"/>
        <n x="14"/>
      </t>
    </mdx>
    <mdx n="0" f="v">
      <t c="8">
        <n x="1" s="1"/>
        <n x="2" s="1"/>
        <n x="148" s="1"/>
        <n x="3" s="1"/>
        <n x="4" s="1"/>
        <n x="5"/>
        <n x="99"/>
        <n x="30"/>
      </t>
    </mdx>
    <mdx n="0" f="v">
      <t c="8">
        <n x="1" s="1"/>
        <n x="2" s="1"/>
        <n x="148" s="1"/>
        <n x="3" s="1"/>
        <n x="4" s="1"/>
        <n x="5"/>
        <n x="99"/>
        <n x="46"/>
      </t>
    </mdx>
    <mdx n="0" f="v">
      <t c="8">
        <n x="1" s="1"/>
        <n x="2" s="1"/>
        <n x="148" s="1"/>
        <n x="3" s="1"/>
        <n x="4" s="1"/>
        <n x="5"/>
        <n x="99"/>
        <n x="62"/>
      </t>
    </mdx>
    <mdx n="0" f="v">
      <t c="8">
        <n x="1" s="1"/>
        <n x="2" s="1"/>
        <n x="148" s="1"/>
        <n x="3" s="1"/>
        <n x="4" s="1"/>
        <n x="5"/>
        <n x="100"/>
        <n x="17"/>
      </t>
    </mdx>
    <mdx n="0" f="v">
      <t c="8">
        <n x="1" s="1"/>
        <n x="2" s="1"/>
        <n x="148" s="1"/>
        <n x="3" s="1"/>
        <n x="4" s="1"/>
        <n x="5"/>
        <n x="100"/>
        <n x="33"/>
      </t>
    </mdx>
    <mdx n="0" f="v">
      <t c="8">
        <n x="1" s="1"/>
        <n x="2" s="1"/>
        <n x="148" s="1"/>
        <n x="3" s="1"/>
        <n x="4" s="1"/>
        <n x="5"/>
        <n x="100"/>
        <n x="49"/>
      </t>
    </mdx>
    <mdx n="0" f="v">
      <t c="8">
        <n x="1" s="1"/>
        <n x="2" s="1"/>
        <n x="148" s="1"/>
        <n x="3" s="1"/>
        <n x="4" s="1"/>
        <n x="5"/>
        <n x="101"/>
        <n x="20"/>
      </t>
    </mdx>
    <mdx n="0" f="v">
      <t c="8">
        <n x="1" s="1"/>
        <n x="2" s="1"/>
        <n x="148" s="1"/>
        <n x="3" s="1"/>
        <n x="4" s="1"/>
        <n x="5"/>
        <n x="101"/>
        <n x="36"/>
      </t>
    </mdx>
    <mdx n="0" f="v">
      <t c="8">
        <n x="1" s="1"/>
        <n x="2" s="1"/>
        <n x="148" s="1"/>
        <n x="3" s="1"/>
        <n x="4" s="1"/>
        <n x="5"/>
        <n x="101"/>
        <n x="52"/>
      </t>
    </mdx>
    <mdx n="0" f="v">
      <t c="8">
        <n x="1" s="1"/>
        <n x="2" s="1"/>
        <n x="148" s="1"/>
        <n x="3" s="1"/>
        <n x="4" s="1"/>
        <n x="5"/>
        <n x="102"/>
        <n x="7"/>
      </t>
    </mdx>
    <mdx n="0" f="v">
      <t c="8">
        <n x="1" s="1"/>
        <n x="2" s="1"/>
        <n x="148" s="1"/>
        <n x="3" s="1"/>
        <n x="4" s="1"/>
        <n x="5"/>
        <n x="102"/>
        <n x="23"/>
      </t>
    </mdx>
    <mdx n="0" f="v">
      <t c="8">
        <n x="1" s="1"/>
        <n x="2" s="1"/>
        <n x="148" s="1"/>
        <n x="3" s="1"/>
        <n x="4" s="1"/>
        <n x="5"/>
        <n x="102"/>
        <n x="39"/>
      </t>
    </mdx>
    <mdx n="0" f="v">
      <t c="8">
        <n x="1" s="1"/>
        <n x="2" s="1"/>
        <n x="148" s="1"/>
        <n x="3" s="1"/>
        <n x="4" s="1"/>
        <n x="5"/>
        <n x="102"/>
        <n x="55"/>
      </t>
    </mdx>
    <mdx n="0" f="v">
      <t c="8">
        <n x="1" s="1"/>
        <n x="2" s="1"/>
        <n x="148" s="1"/>
        <n x="3" s="1"/>
        <n x="4" s="1"/>
        <n x="5"/>
        <n x="103"/>
        <n x="10"/>
      </t>
    </mdx>
    <mdx n="0" f="v">
      <t c="8">
        <n x="1" s="1"/>
        <n x="2" s="1"/>
        <n x="148" s="1"/>
        <n x="3" s="1"/>
        <n x="4" s="1"/>
        <n x="5"/>
        <n x="103"/>
        <n x="26"/>
      </t>
    </mdx>
    <mdx n="0" f="v">
      <t c="8">
        <n x="1" s="1"/>
        <n x="2" s="1"/>
        <n x="148" s="1"/>
        <n x="3" s="1"/>
        <n x="4" s="1"/>
        <n x="5"/>
        <n x="103"/>
        <n x="42"/>
      </t>
    </mdx>
    <mdx n="0" f="v">
      <t c="8">
        <n x="1" s="1"/>
        <n x="2" s="1"/>
        <n x="148" s="1"/>
        <n x="3" s="1"/>
        <n x="4" s="1"/>
        <n x="5"/>
        <n x="103"/>
        <n x="58"/>
      </t>
    </mdx>
    <mdx n="0" f="v">
      <t c="8">
        <n x="1" s="1"/>
        <n x="2" s="1"/>
        <n x="148" s="1"/>
        <n x="3" s="1"/>
        <n x="4" s="1"/>
        <n x="5"/>
        <n x="104"/>
        <n x="13"/>
      </t>
    </mdx>
    <mdx n="0" f="v">
      <t c="8">
        <n x="1" s="1"/>
        <n x="2" s="1"/>
        <n x="148" s="1"/>
        <n x="3" s="1"/>
        <n x="4" s="1"/>
        <n x="5"/>
        <n x="104"/>
        <n x="29"/>
      </t>
    </mdx>
    <mdx n="0" f="v">
      <t c="8">
        <n x="1" s="1"/>
        <n x="2" s="1"/>
        <n x="148" s="1"/>
        <n x="3" s="1"/>
        <n x="4" s="1"/>
        <n x="5"/>
        <n x="104"/>
        <n x="45"/>
      </t>
    </mdx>
    <mdx n="0" f="v">
      <t c="8">
        <n x="1" s="1"/>
        <n x="2" s="1"/>
        <n x="148" s="1"/>
        <n x="3" s="1"/>
        <n x="4" s="1"/>
        <n x="5"/>
        <n x="104"/>
        <n x="61"/>
      </t>
    </mdx>
    <mdx n="0" f="v">
      <t c="8">
        <n x="1" s="1"/>
        <n x="2" s="1"/>
        <n x="148" s="1"/>
        <n x="3" s="1"/>
        <n x="4" s="1"/>
        <n x="5"/>
        <n x="105"/>
        <n x="16"/>
      </t>
    </mdx>
    <mdx n="0" f="v">
      <t c="8">
        <n x="1" s="1"/>
        <n x="2" s="1"/>
        <n x="148" s="1"/>
        <n x="3" s="1"/>
        <n x="4" s="1"/>
        <n x="5"/>
        <n x="105"/>
        <n x="32"/>
      </t>
    </mdx>
    <mdx n="0" f="v">
      <t c="8">
        <n x="1" s="1"/>
        <n x="2" s="1"/>
        <n x="148" s="1"/>
        <n x="3" s="1"/>
        <n x="4" s="1"/>
        <n x="5"/>
        <n x="105"/>
        <n x="48"/>
      </t>
    </mdx>
    <mdx n="0" f="v">
      <t c="8">
        <n x="1" s="1"/>
        <n x="2" s="1"/>
        <n x="148" s="1"/>
        <n x="3" s="1"/>
        <n x="4" s="1"/>
        <n x="5"/>
        <n x="105"/>
        <n x="64"/>
      </t>
    </mdx>
    <mdx n="0" f="v">
      <t c="8">
        <n x="1" s="1"/>
        <n x="2" s="1"/>
        <n x="148" s="1"/>
        <n x="3" s="1"/>
        <n x="4" s="1"/>
        <n x="5"/>
        <n x="106"/>
        <n x="19"/>
      </t>
    </mdx>
    <mdx n="0" f="v">
      <t c="8">
        <n x="1" s="1"/>
        <n x="2" s="1"/>
        <n x="148" s="1"/>
        <n x="3" s="1"/>
        <n x="4" s="1"/>
        <n x="5"/>
        <n x="106"/>
        <n x="35"/>
      </t>
    </mdx>
    <mdx n="0" f="v">
      <t c="8">
        <n x="1" s="1"/>
        <n x="2" s="1"/>
        <n x="148" s="1"/>
        <n x="3" s="1"/>
        <n x="4" s="1"/>
        <n x="5"/>
        <n x="106"/>
        <n x="51"/>
      </t>
    </mdx>
    <mdx n="0" f="v">
      <t c="8">
        <n x="1" s="1"/>
        <n x="2" s="1"/>
        <n x="148" s="1"/>
        <n x="3" s="1"/>
        <n x="4" s="1"/>
        <n x="5"/>
        <n x="107"/>
        <n x="6"/>
      </t>
    </mdx>
    <mdx n="0" f="v">
      <t c="8">
        <n x="1" s="1"/>
        <n x="2" s="1"/>
        <n x="148" s="1"/>
        <n x="3" s="1"/>
        <n x="4" s="1"/>
        <n x="5"/>
        <n x="107"/>
        <n x="22"/>
      </t>
    </mdx>
    <mdx n="0" f="v">
      <t c="8">
        <n x="1" s="1"/>
        <n x="2" s="1"/>
        <n x="148" s="1"/>
        <n x="3" s="1"/>
        <n x="4" s="1"/>
        <n x="5"/>
        <n x="107"/>
        <n x="38"/>
      </t>
    </mdx>
    <mdx n="0" f="v">
      <t c="8">
        <n x="1" s="1"/>
        <n x="2" s="1"/>
        <n x="148" s="1"/>
        <n x="3" s="1"/>
        <n x="4" s="1"/>
        <n x="5"/>
        <n x="107"/>
        <n x="54"/>
      </t>
    </mdx>
    <mdx n="0" f="v">
      <t c="8">
        <n x="1" s="1"/>
        <n x="2" s="1"/>
        <n x="148" s="1"/>
        <n x="3" s="1"/>
        <n x="4" s="1"/>
        <n x="5"/>
        <n x="108"/>
        <n x="17"/>
      </t>
    </mdx>
    <mdx n="0" f="v">
      <t c="8">
        <n x="1" s="1"/>
        <n x="2" s="1"/>
        <n x="148" s="1"/>
        <n x="3" s="1"/>
        <n x="4" s="1"/>
        <n x="5"/>
        <n x="108"/>
        <n x="33"/>
      </t>
    </mdx>
    <mdx n="0" f="v">
      <t c="8">
        <n x="1" s="1"/>
        <n x="2" s="1"/>
        <n x="148" s="1"/>
        <n x="3" s="1"/>
        <n x="4" s="1"/>
        <n x="5"/>
        <n x="108"/>
        <n x="49"/>
      </t>
    </mdx>
    <mdx n="0" f="v">
      <t c="8">
        <n x="1" s="1"/>
        <n x="2" s="1"/>
        <n x="148" s="1"/>
        <n x="3" s="1"/>
        <n x="4" s="1"/>
        <n x="5"/>
        <n x="109"/>
        <n x="6"/>
      </t>
    </mdx>
    <mdx n="0" f="v">
      <t c="8">
        <n x="1" s="1"/>
        <n x="2" s="1"/>
        <n x="148" s="1"/>
        <n x="3" s="1"/>
        <n x="4" s="1"/>
        <n x="5"/>
        <n x="109"/>
        <n x="25"/>
      </t>
    </mdx>
    <mdx n="0" f="v">
      <t c="8">
        <n x="1" s="1"/>
        <n x="2" s="1"/>
        <n x="148" s="1"/>
        <n x="3" s="1"/>
        <n x="4" s="1"/>
        <n x="5"/>
        <n x="109"/>
        <n x="43"/>
      </t>
    </mdx>
    <mdx n="0" f="v">
      <t c="8">
        <n x="1" s="1"/>
        <n x="2" s="1"/>
        <n x="148" s="1"/>
        <n x="3" s="1"/>
        <n x="4" s="1"/>
        <n x="5"/>
        <n x="109"/>
        <n x="61"/>
      </t>
    </mdx>
    <mdx n="0" f="v">
      <t c="8">
        <n x="1" s="1"/>
        <n x="2" s="1"/>
        <n x="148" s="1"/>
        <n x="3" s="1"/>
        <n x="4" s="1"/>
        <n x="5"/>
        <n x="110"/>
        <n x="18"/>
      </t>
    </mdx>
    <mdx n="0" f="v">
      <t c="8">
        <n x="1" s="1"/>
        <n x="2" s="1"/>
        <n x="148" s="1"/>
        <n x="3" s="1"/>
        <n x="4" s="1"/>
        <n x="5"/>
        <n x="110"/>
        <n x="37"/>
      </t>
    </mdx>
    <mdx n="0" f="v">
      <t c="8">
        <n x="1" s="1"/>
        <n x="2" s="1"/>
        <n x="148" s="1"/>
        <n x="3" s="1"/>
        <n x="4" s="1"/>
        <n x="5"/>
        <n x="110"/>
        <n x="55"/>
      </t>
    </mdx>
    <mdx n="0" f="v">
      <t c="8">
        <n x="1" s="1"/>
        <n x="2" s="1"/>
        <n x="148" s="1"/>
        <n x="3" s="1"/>
        <n x="4" s="1"/>
        <n x="5"/>
        <n x="111"/>
        <n x="12"/>
      </t>
    </mdx>
    <mdx n="0" f="v">
      <t c="8">
        <n x="1" s="1"/>
        <n x="2" s="1"/>
        <n x="148" s="1"/>
        <n x="3" s="1"/>
        <n x="4" s="1"/>
        <n x="5"/>
        <n x="111"/>
        <n x="31"/>
      </t>
    </mdx>
    <mdx n="0" f="v">
      <t c="8">
        <n x="1" s="1"/>
        <n x="2" s="1"/>
        <n x="148" s="1"/>
        <n x="3" s="1"/>
        <n x="4" s="1"/>
        <n x="5"/>
        <n x="111"/>
        <n x="50"/>
      </t>
    </mdx>
    <mdx n="0" f="v">
      <t c="8">
        <n x="1" s="1"/>
        <n x="2" s="1"/>
        <n x="148" s="1"/>
        <n x="3" s="1"/>
        <n x="4" s="1"/>
        <n x="5"/>
        <n x="112"/>
        <n x="10"/>
      </t>
    </mdx>
    <mdx n="0" f="v">
      <t c="8">
        <n x="1" s="1"/>
        <n x="2" s="1"/>
        <n x="148" s="1"/>
        <n x="3" s="1"/>
        <n x="4" s="1"/>
        <n x="5"/>
        <n x="112"/>
        <n x="29"/>
      </t>
    </mdx>
    <mdx n="0" f="v">
      <t c="8">
        <n x="1" s="1"/>
        <n x="2" s="1"/>
        <n x="148" s="1"/>
        <n x="3" s="1"/>
        <n x="4" s="1"/>
        <n x="5"/>
        <n x="112"/>
        <n x="48"/>
      </t>
    </mdx>
    <mdx n="0" f="v">
      <t c="8">
        <n x="1" s="1"/>
        <n x="2" s="1"/>
        <n x="148" s="1"/>
        <n x="3" s="1"/>
        <n x="4" s="1"/>
        <n x="5"/>
        <n x="113"/>
        <n x="7"/>
      </t>
    </mdx>
    <mdx n="0" f="v">
      <t c="8">
        <n x="1" s="1"/>
        <n x="2" s="1"/>
        <n x="148" s="1"/>
        <n x="3" s="1"/>
        <n x="4" s="1"/>
        <n x="5"/>
        <n x="113"/>
        <n x="26"/>
      </t>
    </mdx>
    <mdx n="0" f="v">
      <t c="8">
        <n x="1" s="1"/>
        <n x="2" s="1"/>
        <n x="148" s="1"/>
        <n x="3" s="1"/>
        <n x="4" s="1"/>
        <n x="5"/>
        <n x="113"/>
        <n x="47"/>
      </t>
    </mdx>
    <mdx n="0" f="v">
      <t c="8">
        <n x="1" s="1"/>
        <n x="2" s="1"/>
        <n x="148" s="1"/>
        <n x="3" s="1"/>
        <n x="4" s="1"/>
        <n x="5"/>
        <n x="114"/>
        <n x="25"/>
      </t>
    </mdx>
    <mdx n="0" f="v">
      <t c="8">
        <n x="1" s="1"/>
        <n x="2" s="1"/>
        <n x="148" s="1"/>
        <n x="3" s="1"/>
        <n x="4" s="1"/>
        <n x="5"/>
        <n x="114"/>
        <n x="44"/>
      </t>
    </mdx>
    <mdx n="0" f="v">
      <t c="8">
        <n x="1" s="1"/>
        <n x="2" s="1"/>
        <n x="148" s="1"/>
        <n x="3" s="1"/>
        <n x="4" s="1"/>
        <n x="5"/>
        <n x="115"/>
        <n x="23"/>
      </t>
    </mdx>
    <mdx n="0" f="v">
      <t c="8">
        <n x="1" s="1"/>
        <n x="2" s="1"/>
        <n x="148" s="1"/>
        <n x="3" s="1"/>
        <n x="4" s="1"/>
        <n x="5"/>
        <n x="115"/>
        <n x="43"/>
      </t>
    </mdx>
    <mdx n="0" f="v">
      <t c="8">
        <n x="1" s="1"/>
        <n x="2" s="1"/>
        <n x="148" s="1"/>
        <n x="3" s="1"/>
        <n x="4" s="1"/>
        <n x="5"/>
        <n x="115"/>
        <n x="62"/>
      </t>
    </mdx>
    <mdx n="0" f="v">
      <t c="8">
        <n x="1" s="1"/>
        <n x="2" s="1"/>
        <n x="148" s="1"/>
        <n x="3" s="1"/>
        <n x="4" s="1"/>
        <n x="5"/>
        <n x="116"/>
        <n x="22"/>
      </t>
    </mdx>
    <mdx n="0" f="v">
      <t c="8">
        <n x="1" s="1"/>
        <n x="2" s="1"/>
        <n x="148" s="1"/>
        <n x="3" s="1"/>
        <n x="4" s="1"/>
        <n x="5"/>
        <n x="116"/>
        <n x="41"/>
      </t>
    </mdx>
    <mdx n="0" f="v">
      <t c="8">
        <n x="1" s="1"/>
        <n x="2" s="1"/>
        <n x="148" s="1"/>
        <n x="3" s="1"/>
        <n x="4" s="1"/>
        <n x="5"/>
        <n x="116"/>
        <n x="60"/>
      </t>
    </mdx>
    <mdx n="0" f="v">
      <t c="8">
        <n x="1" s="1"/>
        <n x="2" s="1"/>
        <n x="148" s="1"/>
        <n x="3" s="1"/>
        <n x="4" s="1"/>
        <n x="5"/>
        <n x="117"/>
        <n x="19"/>
      </t>
    </mdx>
    <mdx n="0" f="v">
      <t c="8">
        <n x="1" s="1"/>
        <n x="2" s="1"/>
        <n x="148" s="1"/>
        <n x="3" s="1"/>
        <n x="4" s="1"/>
        <n x="5"/>
        <n x="117"/>
        <n x="38"/>
      </t>
    </mdx>
    <mdx n="0" f="v">
      <t c="8">
        <n x="1" s="1"/>
        <n x="2" s="1"/>
        <n x="148" s="1"/>
        <n x="3" s="1"/>
        <n x="4" s="1"/>
        <n x="5"/>
        <n x="117"/>
        <n x="59"/>
      </t>
    </mdx>
    <mdx n="0" f="v">
      <t c="8">
        <n x="1" s="1"/>
        <n x="2" s="1"/>
        <n x="148" s="1"/>
        <n x="3" s="1"/>
        <n x="4" s="1"/>
        <n x="5"/>
        <n x="118"/>
        <n x="17"/>
      </t>
    </mdx>
    <mdx n="0" f="v">
      <t c="8">
        <n x="1" s="1"/>
        <n x="2" s="1"/>
        <n x="148" s="1"/>
        <n x="3" s="1"/>
        <n x="4" s="1"/>
        <n x="5"/>
        <n x="118"/>
        <n x="37"/>
      </t>
    </mdx>
    <mdx n="0" f="v">
      <t c="8">
        <n x="1" s="1"/>
        <n x="2" s="1"/>
        <n x="148" s="1"/>
        <n x="3" s="1"/>
        <n x="4" s="1"/>
        <n x="5"/>
        <n x="118"/>
        <n x="56"/>
      </t>
    </mdx>
    <mdx n="0" f="v">
      <t c="8">
        <n x="1" s="1"/>
        <n x="2" s="1"/>
        <n x="148" s="1"/>
        <n x="3" s="1"/>
        <n x="4" s="1"/>
        <n x="5"/>
        <n x="119"/>
        <n x="16"/>
      </t>
    </mdx>
    <mdx n="0" f="v">
      <t c="8">
        <n x="1" s="1"/>
        <n x="2" s="1"/>
        <n x="148" s="1"/>
        <n x="3" s="1"/>
        <n x="4" s="1"/>
        <n x="5"/>
        <n x="119"/>
        <n x="35"/>
      </t>
    </mdx>
    <mdx n="0" f="v">
      <t c="8">
        <n x="1" s="1"/>
        <n x="2" s="1"/>
        <n x="148" s="1"/>
        <n x="3" s="1"/>
        <n x="4" s="1"/>
        <n x="5"/>
        <n x="119"/>
        <n x="55"/>
      </t>
    </mdx>
    <mdx n="0" f="v">
      <t c="8">
        <n x="1" s="1"/>
        <n x="2" s="1"/>
        <n x="148" s="1"/>
        <n x="3" s="1"/>
        <n x="4" s="1"/>
        <n x="5"/>
        <n x="120"/>
        <n x="13"/>
      </t>
    </mdx>
    <mdx n="0" f="v">
      <t c="8">
        <n x="1" s="1"/>
        <n x="2" s="1"/>
        <n x="148" s="1"/>
        <n x="3" s="1"/>
        <n x="4" s="1"/>
        <n x="5"/>
        <n x="120"/>
        <n x="34"/>
      </t>
    </mdx>
    <mdx n="0" f="v">
      <t c="8">
        <n x="1" s="1"/>
        <n x="2" s="1"/>
        <n x="148" s="1"/>
        <n x="3" s="1"/>
        <n x="4" s="1"/>
        <n x="5"/>
        <n x="120"/>
        <n x="53"/>
      </t>
    </mdx>
    <mdx n="0" f="v">
      <t c="8">
        <n x="1" s="1"/>
        <n x="2" s="1"/>
        <n x="148" s="1"/>
        <n x="3" s="1"/>
        <n x="4" s="1"/>
        <n x="5"/>
        <n x="121"/>
        <n x="11"/>
      </t>
    </mdx>
    <mdx n="0" f="v">
      <t c="8">
        <n x="1" s="1"/>
        <n x="2" s="1"/>
        <n x="148" s="1"/>
        <n x="3" s="1"/>
        <n x="4" s="1"/>
        <n x="5"/>
        <n x="121"/>
        <n x="31"/>
      </t>
    </mdx>
    <mdx n="0" f="v">
      <t c="8">
        <n x="1" s="1"/>
        <n x="2" s="1"/>
        <n x="148" s="1"/>
        <n x="3" s="1"/>
        <n x="4" s="1"/>
        <n x="5"/>
        <n x="121"/>
        <n x="54"/>
      </t>
    </mdx>
    <mdx n="0" f="v">
      <t c="8">
        <n x="1" s="1"/>
        <n x="2" s="1"/>
        <n x="148" s="1"/>
        <n x="3" s="1"/>
        <n x="4" s="1"/>
        <n x="5"/>
        <n x="122"/>
        <n x="16"/>
      </t>
    </mdx>
    <mdx n="0" f="v">
      <t c="8">
        <n x="1" s="1"/>
        <n x="2" s="1"/>
        <n x="148" s="1"/>
        <n x="3" s="1"/>
        <n x="4" s="1"/>
        <n x="5"/>
        <n x="122"/>
        <n x="40"/>
      </t>
    </mdx>
    <mdx n="0" f="v">
      <t c="8">
        <n x="1" s="1"/>
        <n x="2" s="1"/>
        <n x="148" s="1"/>
        <n x="3" s="1"/>
        <n x="4" s="1"/>
        <n x="5"/>
        <n x="122"/>
        <n x="62"/>
      </t>
    </mdx>
    <mdx n="0" f="v">
      <t c="8">
        <n x="1" s="1"/>
        <n x="2" s="1"/>
        <n x="148" s="1"/>
        <n x="3" s="1"/>
        <n x="4" s="1"/>
        <n x="5"/>
        <n x="123"/>
        <n x="26"/>
      </t>
    </mdx>
    <mdx n="0" f="v">
      <t c="8">
        <n x="1" s="1"/>
        <n x="2" s="1"/>
        <n x="148" s="1"/>
        <n x="3" s="1"/>
        <n x="4" s="1"/>
        <n x="5"/>
        <n x="123"/>
        <n x="49"/>
      </t>
    </mdx>
    <mdx n="0" f="v">
      <t c="8">
        <n x="1" s="1"/>
        <n x="2" s="1"/>
        <n x="148" s="1"/>
        <n x="3" s="1"/>
        <n x="4" s="1"/>
        <n x="5"/>
        <n x="124"/>
        <n x="12"/>
      </t>
    </mdx>
    <mdx n="0" f="v">
      <t c="8">
        <n x="1" s="1"/>
        <n x="2" s="1"/>
        <n x="148" s="1"/>
        <n x="3" s="1"/>
        <n x="4" s="1"/>
        <n x="5"/>
        <n x="124"/>
        <n x="35"/>
      </t>
    </mdx>
    <mdx n="0" f="v">
      <t c="8">
        <n x="1" s="1"/>
        <n x="2" s="1"/>
        <n x="148" s="1"/>
        <n x="3" s="1"/>
        <n x="4" s="1"/>
        <n x="5"/>
        <n x="124"/>
        <n x="59"/>
      </t>
    </mdx>
    <mdx n="0" f="v">
      <t c="8">
        <n x="1" s="1"/>
        <n x="2" s="1"/>
        <n x="148" s="1"/>
        <n x="3" s="1"/>
        <n x="4" s="1"/>
        <n x="5"/>
        <n x="125"/>
        <n x="21"/>
      </t>
    </mdx>
    <mdx n="0" f="v">
      <t c="8">
        <n x="1" s="1"/>
        <n x="2" s="1"/>
        <n x="148" s="1"/>
        <n x="3" s="1"/>
        <n x="4" s="1"/>
        <n x="5"/>
        <n x="125"/>
        <n x="45"/>
      </t>
    </mdx>
    <mdx n="0" f="v">
      <t c="8">
        <n x="1" s="1"/>
        <n x="2" s="1"/>
        <n x="148" s="1"/>
        <n x="3" s="1"/>
        <n x="4" s="1"/>
        <n x="5"/>
        <n x="126"/>
        <n x="7"/>
      </t>
    </mdx>
    <mdx n="0" f="v">
      <t c="8">
        <n x="1" s="1"/>
        <n x="2" s="1"/>
        <n x="148" s="1"/>
        <n x="3" s="1"/>
        <n x="4" s="1"/>
        <n x="5"/>
        <n x="126"/>
        <n x="31"/>
      </t>
    </mdx>
    <mdx n="0" f="v">
      <t c="8">
        <n x="1" s="1"/>
        <n x="2" s="1"/>
        <n x="148" s="1"/>
        <n x="3" s="1"/>
        <n x="4" s="1"/>
        <n x="5"/>
        <n x="126"/>
        <n x="53"/>
      </t>
    </mdx>
    <mdx n="0" f="v">
      <t c="8">
        <n x="1" s="1"/>
        <n x="2" s="1"/>
        <n x="148" s="1"/>
        <n x="3" s="1"/>
        <n x="4" s="1"/>
        <n x="5"/>
        <n x="127"/>
        <n x="14"/>
      </t>
    </mdx>
    <mdx n="0" f="v">
      <t c="8">
        <n x="1" s="1"/>
        <n x="2" s="1"/>
        <n x="148" s="1"/>
        <n x="3" s="1"/>
        <n x="4" s="1"/>
        <n x="5"/>
        <n x="127"/>
        <n x="38"/>
      </t>
    </mdx>
    <mdx n="0" f="v">
      <t c="8">
        <n x="1" s="1"/>
        <n x="2" s="1"/>
        <n x="148" s="1"/>
        <n x="3" s="1"/>
        <n x="4" s="1"/>
        <n x="5"/>
        <n x="127"/>
        <n x="61"/>
      </t>
    </mdx>
    <mdx n="0" f="v">
      <t c="8">
        <n x="1" s="1"/>
        <n x="2" s="1"/>
        <n x="148" s="1"/>
        <n x="3" s="1"/>
        <n x="4" s="1"/>
        <n x="5"/>
        <n x="128"/>
        <n x="24"/>
      </t>
    </mdx>
    <mdx n="0" f="v">
      <t c="8">
        <n x="1" s="1"/>
        <n x="2" s="1"/>
        <n x="148" s="1"/>
        <n x="3" s="1"/>
        <n x="4" s="1"/>
        <n x="5"/>
        <n x="128"/>
        <n x="47"/>
      </t>
    </mdx>
    <mdx n="0" f="v">
      <t c="8">
        <n x="1" s="1"/>
        <n x="2" s="1"/>
        <n x="148" s="1"/>
        <n x="3" s="1"/>
        <n x="4" s="1"/>
        <n x="5"/>
        <n x="129"/>
        <n x="12"/>
      </t>
    </mdx>
    <mdx n="0" f="v">
      <t c="8">
        <n x="1" s="1"/>
        <n x="2" s="1"/>
        <n x="148" s="1"/>
        <n x="3" s="1"/>
        <n x="4" s="1"/>
        <n x="5"/>
        <n x="129"/>
        <n x="36"/>
      </t>
    </mdx>
    <mdx n="0" f="v">
      <t c="8">
        <n x="1" s="1"/>
        <n x="2" s="1"/>
        <n x="148" s="1"/>
        <n x="3" s="1"/>
        <n x="4" s="1"/>
        <n x="5"/>
        <n x="129"/>
        <n x="64"/>
      </t>
    </mdx>
    <mdx n="0" f="v">
      <t c="8">
        <n x="1" s="1"/>
        <n x="2" s="1"/>
        <n x="148" s="1"/>
        <n x="3" s="1"/>
        <n x="4" s="1"/>
        <n x="5"/>
        <n x="130"/>
        <n x="23"/>
      </t>
    </mdx>
    <mdx n="0" f="v">
      <t c="8">
        <n x="1" s="1"/>
        <n x="2" s="1"/>
        <n x="148" s="1"/>
        <n x="3" s="1"/>
        <n x="4" s="1"/>
        <n x="5"/>
        <n x="132"/>
        <n x="63"/>
      </t>
    </mdx>
    <mdx n="0" f="v">
      <t c="8">
        <n x="1" s="1"/>
        <n x="2" s="1"/>
        <n x="148" s="1"/>
        <n x="3" s="1"/>
        <n x="4" s="1"/>
        <n x="5"/>
        <n x="137"/>
        <n x="14"/>
      </t>
    </mdx>
    <mdx n="0" f="v">
      <t c="8">
        <n x="1" s="1"/>
        <n x="2" s="1"/>
        <n x="148" s="1"/>
        <n x="3" s="1"/>
        <n x="4" s="1"/>
        <n x="5"/>
        <n x="95"/>
        <n x="19"/>
      </t>
    </mdx>
    <mdx n="0" f="v">
      <t c="8">
        <n x="1" s="1"/>
        <n x="2" s="1"/>
        <n x="148" s="1"/>
        <n x="3" s="1"/>
        <n x="4" s="1"/>
        <n x="5"/>
        <n x="95"/>
        <n x="35"/>
      </t>
    </mdx>
    <mdx n="0" f="v">
      <t c="8">
        <n x="1" s="1"/>
        <n x="2" s="1"/>
        <n x="148" s="1"/>
        <n x="3" s="1"/>
        <n x="4" s="1"/>
        <n x="5"/>
        <n x="95"/>
        <n x="51"/>
      </t>
    </mdx>
    <mdx n="0" f="v">
      <t c="8">
        <n x="1" s="1"/>
        <n x="2" s="1"/>
        <n x="148" s="1"/>
        <n x="3" s="1"/>
        <n x="4" s="1"/>
        <n x="5"/>
        <n x="96"/>
        <n x="6"/>
      </t>
    </mdx>
    <mdx n="0" f="v">
      <t c="8">
        <n x="1" s="1"/>
        <n x="2" s="1"/>
        <n x="148" s="1"/>
        <n x="3" s="1"/>
        <n x="4" s="1"/>
        <n x="5"/>
        <n x="96"/>
        <n x="22"/>
      </t>
    </mdx>
    <mdx n="0" f="v">
      <t c="8">
        <n x="1" s="1"/>
        <n x="2" s="1"/>
        <n x="148" s="1"/>
        <n x="3" s="1"/>
        <n x="4" s="1"/>
        <n x="5"/>
        <n x="96"/>
        <n x="38"/>
      </t>
    </mdx>
    <mdx n="0" f="v">
      <t c="8">
        <n x="1" s="1"/>
        <n x="2" s="1"/>
        <n x="148" s="1"/>
        <n x="3" s="1"/>
        <n x="4" s="1"/>
        <n x="5"/>
        <n x="96"/>
        <n x="54"/>
      </t>
    </mdx>
    <mdx n="0" f="v">
      <t c="8">
        <n x="1" s="1"/>
        <n x="2" s="1"/>
        <n x="148" s="1"/>
        <n x="3" s="1"/>
        <n x="4" s="1"/>
        <n x="5"/>
        <n x="97"/>
        <n x="9"/>
      </t>
    </mdx>
    <mdx n="0" f="v">
      <t c="8">
        <n x="1" s="1"/>
        <n x="2" s="1"/>
        <n x="148" s="1"/>
        <n x="3" s="1"/>
        <n x="4" s="1"/>
        <n x="5"/>
        <n x="97"/>
        <n x="25"/>
      </t>
    </mdx>
    <mdx n="0" f="v">
      <t c="8">
        <n x="1" s="1"/>
        <n x="2" s="1"/>
        <n x="148" s="1"/>
        <n x="3" s="1"/>
        <n x="4" s="1"/>
        <n x="5"/>
        <n x="97"/>
        <n x="41"/>
      </t>
    </mdx>
    <mdx n="0" f="v">
      <t c="8">
        <n x="1" s="1"/>
        <n x="2" s="1"/>
        <n x="148" s="1"/>
        <n x="3" s="1"/>
        <n x="4" s="1"/>
        <n x="5"/>
        <n x="97"/>
        <n x="57"/>
      </t>
    </mdx>
    <mdx n="0" f="v">
      <t c="8">
        <n x="1" s="1"/>
        <n x="2" s="1"/>
        <n x="148" s="1"/>
        <n x="3" s="1"/>
        <n x="4" s="1"/>
        <n x="5"/>
        <n x="98"/>
        <n x="12"/>
      </t>
    </mdx>
    <mdx n="0" f="v">
      <t c="8">
        <n x="1" s="1"/>
        <n x="2" s="1"/>
        <n x="148" s="1"/>
        <n x="3" s="1"/>
        <n x="4" s="1"/>
        <n x="5"/>
        <n x="98"/>
        <n x="28"/>
      </t>
    </mdx>
    <mdx n="0" f="v">
      <t c="8">
        <n x="1" s="1"/>
        <n x="2" s="1"/>
        <n x="148" s="1"/>
        <n x="3" s="1"/>
        <n x="4" s="1"/>
        <n x="5"/>
        <n x="98"/>
        <n x="44"/>
      </t>
    </mdx>
    <mdx n="0" f="v">
      <t c="8">
        <n x="1" s="1"/>
        <n x="2" s="1"/>
        <n x="148" s="1"/>
        <n x="3" s="1"/>
        <n x="4" s="1"/>
        <n x="5"/>
        <n x="98"/>
        <n x="60"/>
      </t>
    </mdx>
    <mdx n="0" f="v">
      <t c="8">
        <n x="1" s="1"/>
        <n x="2" s="1"/>
        <n x="148" s="1"/>
        <n x="3" s="1"/>
        <n x="4" s="1"/>
        <n x="5"/>
        <n x="99"/>
        <n x="15"/>
      </t>
    </mdx>
    <mdx n="0" f="v">
      <t c="8">
        <n x="1" s="1"/>
        <n x="2" s="1"/>
        <n x="148" s="1"/>
        <n x="3" s="1"/>
        <n x="4" s="1"/>
        <n x="5"/>
        <n x="99"/>
        <n x="31"/>
      </t>
    </mdx>
    <mdx n="0" f="v">
      <t c="8">
        <n x="1" s="1"/>
        <n x="2" s="1"/>
        <n x="148" s="1"/>
        <n x="3" s="1"/>
        <n x="4" s="1"/>
        <n x="5"/>
        <n x="99"/>
        <n x="47"/>
      </t>
    </mdx>
    <mdx n="0" f="v">
      <t c="8">
        <n x="1" s="1"/>
        <n x="2" s="1"/>
        <n x="148" s="1"/>
        <n x="3" s="1"/>
        <n x="4" s="1"/>
        <n x="5"/>
        <n x="99"/>
        <n x="63"/>
      </t>
    </mdx>
    <mdx n="0" f="v">
      <t c="8">
        <n x="1" s="1"/>
        <n x="2" s="1"/>
        <n x="148" s="1"/>
        <n x="3" s="1"/>
        <n x="4" s="1"/>
        <n x="5"/>
        <n x="100"/>
        <n x="18"/>
      </t>
    </mdx>
    <mdx n="0" f="v">
      <t c="8">
        <n x="1" s="1"/>
        <n x="2" s="1"/>
        <n x="148" s="1"/>
        <n x="3" s="1"/>
        <n x="4" s="1"/>
        <n x="5"/>
        <n x="100"/>
        <n x="34"/>
      </t>
    </mdx>
    <mdx n="0" f="v">
      <t c="8">
        <n x="1" s="1"/>
        <n x="2" s="1"/>
        <n x="148" s="1"/>
        <n x="3" s="1"/>
        <n x="4" s="1"/>
        <n x="5"/>
        <n x="100"/>
        <n x="50"/>
      </t>
    </mdx>
    <mdx n="0" f="v">
      <t c="8">
        <n x="1" s="1"/>
        <n x="2" s="1"/>
        <n x="148" s="1"/>
        <n x="3" s="1"/>
        <n x="4" s="1"/>
        <n x="5"/>
        <n x="101"/>
        <n x="21"/>
      </t>
    </mdx>
    <mdx n="0" f="v">
      <t c="8">
        <n x="1" s="1"/>
        <n x="2" s="1"/>
        <n x="148" s="1"/>
        <n x="3" s="1"/>
        <n x="4" s="1"/>
        <n x="5"/>
        <n x="101"/>
        <n x="37"/>
      </t>
    </mdx>
    <mdx n="0" f="v">
      <t c="8">
        <n x="1" s="1"/>
        <n x="2" s="1"/>
        <n x="148" s="1"/>
        <n x="3" s="1"/>
        <n x="4" s="1"/>
        <n x="5"/>
        <n x="101"/>
        <n x="53"/>
      </t>
    </mdx>
    <mdx n="0" f="v">
      <t c="8">
        <n x="1" s="1"/>
        <n x="2" s="1"/>
        <n x="148" s="1"/>
        <n x="3" s="1"/>
        <n x="4" s="1"/>
        <n x="5"/>
        <n x="102"/>
        <n x="8"/>
      </t>
    </mdx>
    <mdx n="0" f="v">
      <t c="8">
        <n x="1" s="1"/>
        <n x="2" s="1"/>
        <n x="148" s="1"/>
        <n x="3" s="1"/>
        <n x="4" s="1"/>
        <n x="5"/>
        <n x="102"/>
        <n x="24"/>
      </t>
    </mdx>
    <mdx n="0" f="v">
      <t c="8">
        <n x="1" s="1"/>
        <n x="2" s="1"/>
        <n x="148" s="1"/>
        <n x="3" s="1"/>
        <n x="4" s="1"/>
        <n x="5"/>
        <n x="102"/>
        <n x="40"/>
      </t>
    </mdx>
    <mdx n="0" f="v">
      <t c="8">
        <n x="1" s="1"/>
        <n x="2" s="1"/>
        <n x="148" s="1"/>
        <n x="3" s="1"/>
        <n x="4" s="1"/>
        <n x="5"/>
        <n x="102"/>
        <n x="56"/>
      </t>
    </mdx>
    <mdx n="0" f="v">
      <t c="8">
        <n x="1" s="1"/>
        <n x="2" s="1"/>
        <n x="148" s="1"/>
        <n x="3" s="1"/>
        <n x="4" s="1"/>
        <n x="5"/>
        <n x="103"/>
        <n x="11"/>
      </t>
    </mdx>
    <mdx n="0" f="v">
      <t c="8">
        <n x="1" s="1"/>
        <n x="2" s="1"/>
        <n x="148" s="1"/>
        <n x="3" s="1"/>
        <n x="4" s="1"/>
        <n x="5"/>
        <n x="103"/>
        <n x="27"/>
      </t>
    </mdx>
    <mdx n="0" f="v">
      <t c="8">
        <n x="1" s="1"/>
        <n x="2" s="1"/>
        <n x="148" s="1"/>
        <n x="3" s="1"/>
        <n x="4" s="1"/>
        <n x="5"/>
        <n x="103"/>
        <n x="43"/>
      </t>
    </mdx>
    <mdx n="0" f="v">
      <t c="8">
        <n x="1" s="1"/>
        <n x="2" s="1"/>
        <n x="148" s="1"/>
        <n x="3" s="1"/>
        <n x="4" s="1"/>
        <n x="5"/>
        <n x="103"/>
        <n x="59"/>
      </t>
    </mdx>
    <mdx n="0" f="v">
      <t c="8">
        <n x="1" s="1"/>
        <n x="2" s="1"/>
        <n x="148" s="1"/>
        <n x="3" s="1"/>
        <n x="4" s="1"/>
        <n x="5"/>
        <n x="104"/>
        <n x="14"/>
      </t>
    </mdx>
    <mdx n="0" f="v">
      <t c="8">
        <n x="1" s="1"/>
        <n x="2" s="1"/>
        <n x="148" s="1"/>
        <n x="3" s="1"/>
        <n x="4" s="1"/>
        <n x="5"/>
        <n x="104"/>
        <n x="30"/>
      </t>
    </mdx>
    <mdx n="0" f="v">
      <t c="8">
        <n x="1" s="1"/>
        <n x="2" s="1"/>
        <n x="148" s="1"/>
        <n x="3" s="1"/>
        <n x="4" s="1"/>
        <n x="5"/>
        <n x="104"/>
        <n x="46"/>
      </t>
    </mdx>
    <mdx n="0" f="v">
      <t c="8">
        <n x="1" s="1"/>
        <n x="2" s="1"/>
        <n x="148" s="1"/>
        <n x="3" s="1"/>
        <n x="4" s="1"/>
        <n x="5"/>
        <n x="104"/>
        <n x="62"/>
      </t>
    </mdx>
    <mdx n="0" f="v">
      <t c="8">
        <n x="1" s="1"/>
        <n x="2" s="1"/>
        <n x="148" s="1"/>
        <n x="3" s="1"/>
        <n x="4" s="1"/>
        <n x="5"/>
        <n x="105"/>
        <n x="17"/>
      </t>
    </mdx>
    <mdx n="0" f="v">
      <t c="8">
        <n x="1" s="1"/>
        <n x="2" s="1"/>
        <n x="148" s="1"/>
        <n x="3" s="1"/>
        <n x="4" s="1"/>
        <n x="5"/>
        <n x="105"/>
        <n x="33"/>
      </t>
    </mdx>
    <mdx n="0" f="v">
      <t c="8">
        <n x="1" s="1"/>
        <n x="2" s="1"/>
        <n x="148" s="1"/>
        <n x="3" s="1"/>
        <n x="4" s="1"/>
        <n x="5"/>
        <n x="105"/>
        <n x="49"/>
      </t>
    </mdx>
    <mdx n="0" f="v">
      <t c="8">
        <n x="1" s="1"/>
        <n x="2" s="1"/>
        <n x="148" s="1"/>
        <n x="3" s="1"/>
        <n x="4" s="1"/>
        <n x="5"/>
        <n x="106"/>
        <n x="20"/>
      </t>
    </mdx>
    <mdx n="0" f="v">
      <t c="8">
        <n x="1" s="1"/>
        <n x="2" s="1"/>
        <n x="148" s="1"/>
        <n x="3" s="1"/>
        <n x="4" s="1"/>
        <n x="5"/>
        <n x="106"/>
        <n x="36"/>
      </t>
    </mdx>
    <mdx n="0" f="v">
      <t c="8">
        <n x="1" s="1"/>
        <n x="2" s="1"/>
        <n x="148" s="1"/>
        <n x="3" s="1"/>
        <n x="4" s="1"/>
        <n x="5"/>
        <n x="106"/>
        <n x="52"/>
      </t>
    </mdx>
    <mdx n="0" f="v">
      <t c="8">
        <n x="1" s="1"/>
        <n x="2" s="1"/>
        <n x="148" s="1"/>
        <n x="3" s="1"/>
        <n x="4" s="1"/>
        <n x="5"/>
        <n x="107"/>
        <n x="7"/>
      </t>
    </mdx>
    <mdx n="0" f="v">
      <t c="8">
        <n x="1" s="1"/>
        <n x="2" s="1"/>
        <n x="148" s="1"/>
        <n x="3" s="1"/>
        <n x="4" s="1"/>
        <n x="5"/>
        <n x="107"/>
        <n x="23"/>
      </t>
    </mdx>
    <mdx n="0" f="v">
      <t c="8">
        <n x="1" s="1"/>
        <n x="2" s="1"/>
        <n x="148" s="1"/>
        <n x="3" s="1"/>
        <n x="4" s="1"/>
        <n x="5"/>
        <n x="107"/>
        <n x="39"/>
      </t>
    </mdx>
    <mdx n="0" f="v">
      <t c="8">
        <n x="1" s="1"/>
        <n x="2" s="1"/>
        <n x="148" s="1"/>
        <n x="3" s="1"/>
        <n x="4" s="1"/>
        <n x="5"/>
        <n x="107"/>
        <n x="55"/>
      </t>
    </mdx>
    <mdx n="0" f="v">
      <t c="8">
        <n x="1" s="1"/>
        <n x="2" s="1"/>
        <n x="148" s="1"/>
        <n x="3" s="1"/>
        <n x="4" s="1"/>
        <n x="5"/>
        <n x="108"/>
        <n x="18"/>
      </t>
    </mdx>
    <mdx n="0" f="v">
      <t c="8">
        <n x="1" s="1"/>
        <n x="2" s="1"/>
        <n x="148" s="1"/>
        <n x="3" s="1"/>
        <n x="4" s="1"/>
        <n x="5"/>
        <n x="108"/>
        <n x="34"/>
      </t>
    </mdx>
    <mdx n="0" f="v">
      <t c="8">
        <n x="1" s="1"/>
        <n x="2" s="1"/>
        <n x="148" s="1"/>
        <n x="3" s="1"/>
        <n x="4" s="1"/>
        <n x="5"/>
        <n x="108"/>
        <n x="50"/>
      </t>
    </mdx>
    <mdx n="0" f="v">
      <t c="8">
        <n x="1" s="1"/>
        <n x="2" s="1"/>
        <n x="148" s="1"/>
        <n x="3" s="1"/>
        <n x="4" s="1"/>
        <n x="5"/>
        <n x="109"/>
        <n x="7"/>
      </t>
    </mdx>
    <mdx n="0" f="v">
      <t c="8">
        <n x="1" s="1"/>
        <n x="2" s="1"/>
        <n x="148" s="1"/>
        <n x="3" s="1"/>
        <n x="4" s="1"/>
        <n x="5"/>
        <n x="109"/>
        <n x="26"/>
      </t>
    </mdx>
    <mdx n="0" f="v">
      <t c="8">
        <n x="1" s="1"/>
        <n x="2" s="1"/>
        <n x="148" s="1"/>
        <n x="3" s="1"/>
        <n x="4" s="1"/>
        <n x="5"/>
        <n x="109"/>
        <n x="44"/>
      </t>
    </mdx>
    <mdx n="0" f="v">
      <t c="8">
        <n x="1" s="1"/>
        <n x="2" s="1"/>
        <n x="148" s="1"/>
        <n x="3" s="1"/>
        <n x="4" s="1"/>
        <n x="5"/>
        <n x="109"/>
        <n x="62"/>
      </t>
    </mdx>
    <mdx n="0" f="v">
      <t c="8">
        <n x="1" s="1"/>
        <n x="2" s="1"/>
        <n x="148" s="1"/>
        <n x="3" s="1"/>
        <n x="4" s="1"/>
        <n x="5"/>
        <n x="110"/>
        <n x="20"/>
      </t>
    </mdx>
    <mdx n="0" f="v">
      <t c="8">
        <n x="1" s="1"/>
        <n x="2" s="1"/>
        <n x="148" s="1"/>
        <n x="3" s="1"/>
        <n x="4" s="1"/>
        <n x="5"/>
        <n x="110"/>
        <n x="38"/>
      </t>
    </mdx>
    <mdx n="0" f="v">
      <t c="8">
        <n x="1" s="1"/>
        <n x="2" s="1"/>
        <n x="148" s="1"/>
        <n x="3" s="1"/>
        <n x="4" s="1"/>
        <n x="5"/>
        <n x="110"/>
        <n x="56"/>
      </t>
    </mdx>
    <mdx n="0" f="v">
      <t c="8">
        <n x="1" s="1"/>
        <n x="2" s="1"/>
        <n x="148" s="1"/>
        <n x="3" s="1"/>
        <n x="4" s="1"/>
        <n x="5"/>
        <n x="111"/>
        <n x="13"/>
      </t>
    </mdx>
    <mdx n="0" f="v">
      <t c="8">
        <n x="1" s="1"/>
        <n x="2" s="1"/>
        <n x="148" s="1"/>
        <n x="3" s="1"/>
        <n x="4" s="1"/>
        <n x="5"/>
        <n x="111"/>
        <n x="32"/>
      </t>
    </mdx>
    <mdx n="0" f="v">
      <t c="8">
        <n x="1" s="1"/>
        <n x="2" s="1"/>
        <n x="148" s="1"/>
        <n x="3" s="1"/>
        <n x="4" s="1"/>
        <n x="5"/>
        <n x="111"/>
        <n x="51"/>
      </t>
    </mdx>
    <mdx n="0" f="v">
      <t c="8">
        <n x="1" s="1"/>
        <n x="2" s="1"/>
        <n x="148" s="1"/>
        <n x="3" s="1"/>
        <n x="4" s="1"/>
        <n x="5"/>
        <n x="112"/>
        <n x="11"/>
      </t>
    </mdx>
    <mdx n="0" f="v">
      <t c="8">
        <n x="1" s="1"/>
        <n x="2" s="1"/>
        <n x="148" s="1"/>
        <n x="3" s="1"/>
        <n x="4" s="1"/>
        <n x="5"/>
        <n x="112"/>
        <n x="30"/>
      </t>
    </mdx>
    <mdx n="0" f="v">
      <t c="8">
        <n x="1" s="1"/>
        <n x="2" s="1"/>
        <n x="148" s="1"/>
        <n x="3" s="1"/>
        <n x="4" s="1"/>
        <n x="5"/>
        <n x="112"/>
        <n x="50"/>
      </t>
    </mdx>
    <mdx n="0" f="v">
      <t c="8">
        <n x="1" s="1"/>
        <n x="2" s="1"/>
        <n x="148" s="1"/>
        <n x="3" s="1"/>
        <n x="4" s="1"/>
        <n x="5"/>
        <n x="113"/>
        <n x="8"/>
      </t>
    </mdx>
    <mdx n="0" f="v">
      <t c="8">
        <n x="1" s="1"/>
        <n x="2" s="1"/>
        <n x="148" s="1"/>
        <n x="3" s="1"/>
        <n x="4" s="1"/>
        <n x="5"/>
        <n x="113"/>
        <n x="29"/>
      </t>
    </mdx>
    <mdx n="0" f="v">
      <t c="8">
        <n x="1" s="1"/>
        <n x="2" s="1"/>
        <n x="148" s="1"/>
        <n x="3" s="1"/>
        <n x="4" s="1"/>
        <n x="5"/>
        <n x="113"/>
        <n x="48"/>
      </t>
    </mdx>
    <mdx n="0" f="v">
      <t c="8">
        <n x="1" s="1"/>
        <n x="2" s="1"/>
        <n x="148" s="1"/>
        <n x="3" s="1"/>
        <n x="4" s="1"/>
        <n x="5"/>
        <n x="114"/>
        <n x="6"/>
      </t>
    </mdx>
    <mdx n="0" f="v">
      <t c="8">
        <n x="1" s="1"/>
        <n x="2" s="1"/>
        <n x="148" s="1"/>
        <n x="3" s="1"/>
        <n x="4" s="1"/>
        <n x="5"/>
        <n x="114"/>
        <n x="26"/>
      </t>
    </mdx>
    <mdx n="0" f="v">
      <t c="8">
        <n x="1" s="1"/>
        <n x="2" s="1"/>
        <n x="148" s="1"/>
        <n x="3" s="1"/>
        <n x="4" s="1"/>
        <n x="5"/>
        <n x="114"/>
        <n x="45"/>
      </t>
    </mdx>
    <mdx n="0" f="v">
      <t c="8">
        <n x="1" s="1"/>
        <n x="2" s="1"/>
        <n x="148" s="1"/>
        <n x="3" s="1"/>
        <n x="4" s="1"/>
        <n x="5"/>
        <n x="115"/>
        <n x="24"/>
      </t>
    </mdx>
    <mdx n="0" f="v">
      <t c="8">
        <n x="1" s="1"/>
        <n x="2" s="1"/>
        <n x="148" s="1"/>
        <n x="3" s="1"/>
        <n x="4" s="1"/>
        <n x="5"/>
        <n x="115"/>
        <n x="44"/>
      </t>
    </mdx>
    <mdx n="0" f="v">
      <t c="8">
        <n x="1" s="1"/>
        <n x="2" s="1"/>
        <n x="148" s="1"/>
        <n x="3" s="1"/>
        <n x="4" s="1"/>
        <n x="5"/>
        <n x="115"/>
        <n x="63"/>
      </t>
    </mdx>
    <mdx n="0" f="v">
      <t c="8">
        <n x="1" s="1"/>
        <n x="2" s="1"/>
        <n x="148" s="1"/>
        <n x="3" s="1"/>
        <n x="4" s="1"/>
        <n x="5"/>
        <n x="116"/>
        <n x="23"/>
      </t>
    </mdx>
    <mdx n="0" f="v">
      <t c="8">
        <n x="1" s="1"/>
        <n x="2" s="1"/>
        <n x="148" s="1"/>
        <n x="3" s="1"/>
        <n x="4" s="1"/>
        <n x="5"/>
        <n x="116"/>
        <n x="42"/>
      </t>
    </mdx>
    <mdx n="0" f="v">
      <t c="8">
        <n x="1" s="1"/>
        <n x="2" s="1"/>
        <n x="148" s="1"/>
        <n x="3" s="1"/>
        <n x="4" s="1"/>
        <n x="5"/>
        <n x="116"/>
        <n x="62"/>
      </t>
    </mdx>
    <mdx n="0" f="v">
      <t c="8">
        <n x="1" s="1"/>
        <n x="2" s="1"/>
        <n x="148" s="1"/>
        <n x="3" s="1"/>
        <n x="4" s="1"/>
        <n x="5"/>
        <n x="117"/>
        <n x="20"/>
      </t>
    </mdx>
    <mdx n="0" f="v">
      <t c="8">
        <n x="1" s="1"/>
        <n x="2" s="1"/>
        <n x="148" s="1"/>
        <n x="3" s="1"/>
        <n x="4" s="1"/>
        <n x="5"/>
        <n x="117"/>
        <n x="41"/>
      </t>
    </mdx>
    <mdx n="0" f="v">
      <t c="8">
        <n x="1" s="1"/>
        <n x="2" s="1"/>
        <n x="148" s="1"/>
        <n x="3" s="1"/>
        <n x="4" s="1"/>
        <n x="5"/>
        <n x="117"/>
        <n x="60"/>
      </t>
    </mdx>
    <mdx n="0" f="v">
      <t c="8">
        <n x="1" s="1"/>
        <n x="2" s="1"/>
        <n x="148" s="1"/>
        <n x="3" s="1"/>
        <n x="4" s="1"/>
        <n x="5"/>
        <n x="118"/>
        <n x="18"/>
      </t>
    </mdx>
    <mdx n="0" f="v">
      <t c="8">
        <n x="1" s="1"/>
        <n x="2" s="1"/>
        <n x="148" s="1"/>
        <n x="3" s="1"/>
        <n x="4" s="1"/>
        <n x="5"/>
        <n x="118"/>
        <n x="38"/>
      </t>
    </mdx>
    <mdx n="0" f="v">
      <t c="8">
        <n x="1" s="1"/>
        <n x="2" s="1"/>
        <n x="148" s="1"/>
        <n x="3" s="1"/>
        <n x="4" s="1"/>
        <n x="5"/>
        <n x="118"/>
        <n x="57"/>
      </t>
    </mdx>
    <mdx n="0" f="v">
      <t c="8">
        <n x="1" s="1"/>
        <n x="2" s="1"/>
        <n x="148" s="1"/>
        <n x="3" s="1"/>
        <n x="4" s="1"/>
        <n x="5"/>
        <n x="119"/>
        <n x="17"/>
      </t>
    </mdx>
    <mdx n="0" f="v">
      <t c="8">
        <n x="1" s="1"/>
        <n x="2" s="1"/>
        <n x="148" s="1"/>
        <n x="3" s="1"/>
        <n x="4" s="1"/>
        <n x="5"/>
        <n x="119"/>
        <n x="36"/>
      </t>
    </mdx>
    <mdx n="0" f="v">
      <t c="8">
        <n x="1" s="1"/>
        <n x="2" s="1"/>
        <n x="148" s="1"/>
        <n x="3" s="1"/>
        <n x="4" s="1"/>
        <n x="5"/>
        <n x="119"/>
        <n x="56"/>
      </t>
    </mdx>
    <mdx n="0" f="v">
      <t c="8">
        <n x="1" s="1"/>
        <n x="2" s="1"/>
        <n x="148" s="1"/>
        <n x="3" s="1"/>
        <n x="4" s="1"/>
        <n x="5"/>
        <n x="120"/>
        <n x="14"/>
      </t>
    </mdx>
    <mdx n="0" f="v">
      <t c="8">
        <n x="1" s="1"/>
        <n x="2" s="1"/>
        <n x="148" s="1"/>
        <n x="3" s="1"/>
        <n x="4" s="1"/>
        <n x="5"/>
        <n x="120"/>
        <n x="35"/>
      </t>
    </mdx>
    <mdx n="0" f="v">
      <t c="8">
        <n x="1" s="1"/>
        <n x="2" s="1"/>
        <n x="148" s="1"/>
        <n x="3" s="1"/>
        <n x="4" s="1"/>
        <n x="5"/>
        <n x="120"/>
        <n x="54"/>
      </t>
    </mdx>
    <mdx n="0" f="v">
      <t c="8">
        <n x="1" s="1"/>
        <n x="2" s="1"/>
        <n x="148" s="1"/>
        <n x="3" s="1"/>
        <n x="4" s="1"/>
        <n x="5"/>
        <n x="121"/>
        <n x="13"/>
      </t>
    </mdx>
    <mdx n="0" f="v">
      <t c="8">
        <n x="1" s="1"/>
        <n x="2" s="1"/>
        <n x="148" s="1"/>
        <n x="3" s="1"/>
        <n x="4" s="1"/>
        <n x="5"/>
        <n x="121"/>
        <n x="32"/>
      </t>
    </mdx>
    <mdx n="0" f="v">
      <t c="8">
        <n x="1" s="1"/>
        <n x="2" s="1"/>
        <n x="148" s="1"/>
        <n x="3" s="1"/>
        <n x="4" s="1"/>
        <n x="5"/>
        <n x="121"/>
        <n x="55"/>
      </t>
    </mdx>
    <mdx n="0" f="v">
      <t c="8">
        <n x="1" s="1"/>
        <n x="2" s="1"/>
        <n x="148" s="1"/>
        <n x="3" s="1"/>
        <n x="4" s="1"/>
        <n x="5"/>
        <n x="122"/>
        <n x="17"/>
      </t>
    </mdx>
    <mdx n="0" f="v">
      <t c="8">
        <n x="1" s="1"/>
        <n x="2" s="1"/>
        <n x="148" s="1"/>
        <n x="3" s="1"/>
        <n x="4" s="1"/>
        <n x="5"/>
        <n x="122"/>
        <n x="41"/>
      </t>
    </mdx>
    <mdx n="0" f="v">
      <t c="8">
        <n x="1" s="1"/>
        <n x="2" s="1"/>
        <n x="148" s="1"/>
        <n x="3" s="1"/>
        <n x="4" s="1"/>
        <n x="5"/>
        <n x="122"/>
        <n x="64"/>
      </t>
    </mdx>
    <mdx n="0" f="v">
      <t c="8">
        <n x="1" s="1"/>
        <n x="2" s="1"/>
        <n x="148" s="1"/>
        <n x="3" s="1"/>
        <n x="4" s="1"/>
        <n x="5"/>
        <n x="123"/>
        <n x="6"/>
      </t>
    </mdx>
    <mdx n="0" f="v">
      <t c="8">
        <n x="1" s="1"/>
        <n x="2" s="1"/>
        <n x="148" s="1"/>
        <n x="3" s="1"/>
        <n x="4" s="1"/>
        <n x="5"/>
        <n x="123"/>
        <n x="28"/>
      </t>
    </mdx>
    <mdx n="0" f="v">
      <t c="8">
        <n x="1" s="1"/>
        <n x="2" s="1"/>
        <n x="148" s="1"/>
        <n x="3" s="1"/>
        <n x="4" s="1"/>
        <n x="5"/>
        <n x="123"/>
        <n x="50"/>
      </t>
    </mdx>
    <mdx n="0" f="v">
      <t c="8">
        <n x="1" s="1"/>
        <n x="2" s="1"/>
        <n x="148" s="1"/>
        <n x="3" s="1"/>
        <n x="4" s="1"/>
        <n x="5"/>
        <n x="124"/>
        <n x="13"/>
      </t>
    </mdx>
    <mdx n="0" f="v">
      <t c="8">
        <n x="1" s="1"/>
        <n x="2" s="1"/>
        <n x="148" s="1"/>
        <n x="3" s="1"/>
        <n x="4" s="1"/>
        <n x="5"/>
        <n x="124"/>
        <n x="36"/>
      </t>
    </mdx>
    <mdx n="0" f="v">
      <t c="8">
        <n x="1" s="1"/>
        <n x="2" s="1"/>
        <n x="148" s="1"/>
        <n x="3" s="1"/>
        <n x="4" s="1"/>
        <n x="5"/>
        <n x="124"/>
        <n x="60"/>
      </t>
    </mdx>
    <mdx n="0" f="v">
      <t c="8">
        <n x="1" s="1"/>
        <n x="2" s="1"/>
        <n x="148" s="1"/>
        <n x="3" s="1"/>
        <n x="4" s="1"/>
        <n x="5"/>
        <n x="125"/>
        <n x="22"/>
      </t>
    </mdx>
    <mdx n="0" f="v">
      <t c="8">
        <n x="1" s="1"/>
        <n x="2" s="1"/>
        <n x="148" s="1"/>
        <n x="3" s="1"/>
        <n x="4" s="1"/>
        <n x="5"/>
        <n x="125"/>
        <n x="46"/>
      </t>
    </mdx>
    <mdx n="0" f="v">
      <t c="8">
        <n x="1" s="1"/>
        <n x="2" s="1"/>
        <n x="148" s="1"/>
        <n x="3" s="1"/>
        <n x="4" s="1"/>
        <n x="5"/>
        <n x="126"/>
        <n x="8"/>
      </t>
    </mdx>
    <mdx n="0" f="v">
      <t c="8">
        <n x="1" s="1"/>
        <n x="2" s="1"/>
        <n x="148" s="1"/>
        <n x="3" s="1"/>
        <n x="4" s="1"/>
        <n x="5"/>
        <n x="126"/>
        <n x="32"/>
      </t>
    </mdx>
    <mdx n="0" f="v">
      <t c="8">
        <n x="1" s="1"/>
        <n x="2" s="1"/>
        <n x="148" s="1"/>
        <n x="3" s="1"/>
        <n x="4" s="1"/>
        <n x="5"/>
        <n x="126"/>
        <n x="55"/>
      </t>
    </mdx>
    <mdx n="0" f="v">
      <t c="8">
        <n x="1" s="1"/>
        <n x="2" s="1"/>
        <n x="148" s="1"/>
        <n x="3" s="1"/>
        <n x="4" s="1"/>
        <n x="5"/>
        <n x="127"/>
        <n x="18"/>
      </t>
    </mdx>
    <mdx n="0" f="v">
      <t c="8">
        <n x="1" s="1"/>
        <n x="2" s="1"/>
        <n x="148" s="1"/>
        <n x="3" s="1"/>
        <n x="4" s="1"/>
        <n x="5"/>
        <n x="127"/>
        <n x="40"/>
      </t>
    </mdx>
    <mdx n="0" f="v">
      <t c="8">
        <n x="1" s="1"/>
        <n x="2" s="1"/>
        <n x="148" s="1"/>
        <n x="3" s="1"/>
        <n x="4" s="1"/>
        <n x="5"/>
        <n x="127"/>
        <n x="62"/>
      </t>
    </mdx>
    <mdx n="0" f="v">
      <t c="8">
        <n x="1" s="1"/>
        <n x="2" s="1"/>
        <n x="148" s="1"/>
        <n x="3" s="1"/>
        <n x="4" s="1"/>
        <n x="5"/>
        <n x="128"/>
        <n x="25"/>
      </t>
    </mdx>
    <mdx n="0" f="v">
      <t c="8">
        <n x="1" s="1"/>
        <n x="2" s="1"/>
        <n x="148" s="1"/>
        <n x="3" s="1"/>
        <n x="4" s="1"/>
        <n x="5"/>
        <n x="128"/>
        <n x="48"/>
      </t>
    </mdx>
    <mdx n="0" f="v">
      <t c="8">
        <n x="1" s="1"/>
        <n x="2" s="1"/>
        <n x="148" s="1"/>
        <n x="3" s="1"/>
        <n x="4" s="1"/>
        <n x="5"/>
        <n x="129"/>
        <n x="14"/>
      </t>
    </mdx>
    <mdx n="0" f="v">
      <t c="8">
        <n x="1" s="1"/>
        <n x="2" s="1"/>
        <n x="148" s="1"/>
        <n x="3" s="1"/>
        <n x="4" s="1"/>
        <n x="5"/>
        <n x="129"/>
        <n x="41"/>
      </t>
    </mdx>
    <mdx n="0" f="v">
      <t c="8">
        <n x="1" s="1"/>
        <n x="2" s="1"/>
        <n x="148" s="1"/>
        <n x="3" s="1"/>
        <n x="4" s="1"/>
        <n x="5"/>
        <n x="130"/>
        <n x="25"/>
      </t>
    </mdx>
    <mdx n="0" f="v">
      <t c="8">
        <n x="1" s="1"/>
        <n x="2" s="1"/>
        <n x="148" s="1"/>
        <n x="3" s="1"/>
        <n x="4" s="1"/>
        <n x="5"/>
        <n x="133"/>
        <n x="18"/>
      </t>
    </mdx>
    <mdx n="0" f="v">
      <t c="8">
        <n x="1" s="1"/>
        <n x="2" s="1"/>
        <n x="148" s="1"/>
        <n x="3" s="1"/>
        <n x="4" s="1"/>
        <n x="5"/>
        <n x="137"/>
        <n x="30"/>
      </t>
    </mdx>
    <mdx n="0" f="v">
      <t c="8">
        <n x="1" s="1"/>
        <n x="2" s="1"/>
        <n x="148" s="1"/>
        <n x="3" s="1"/>
        <n x="4" s="1"/>
        <n x="5"/>
        <n x="107"/>
        <n x="56"/>
      </t>
    </mdx>
    <mdx n="0" f="v">
      <t c="8">
        <n x="1" s="1"/>
        <n x="2" s="1"/>
        <n x="148" s="1"/>
        <n x="3" s="1"/>
        <n x="4" s="1"/>
        <n x="5"/>
        <n x="108"/>
        <n x="19"/>
      </t>
    </mdx>
    <mdx n="0" f="v">
      <t c="8">
        <n x="1" s="1"/>
        <n x="2" s="1"/>
        <n x="148" s="1"/>
        <n x="3" s="1"/>
        <n x="4" s="1"/>
        <n x="5"/>
        <n x="108"/>
        <n x="35"/>
      </t>
    </mdx>
    <mdx n="0" f="v">
      <t c="8">
        <n x="1" s="1"/>
        <n x="2" s="1"/>
        <n x="148" s="1"/>
        <n x="3" s="1"/>
        <n x="4" s="1"/>
        <n x="5"/>
        <n x="108"/>
        <n x="51"/>
      </t>
    </mdx>
    <mdx n="0" f="v">
      <t c="8">
        <n x="1" s="1"/>
        <n x="2" s="1"/>
        <n x="148" s="1"/>
        <n x="3" s="1"/>
        <n x="4" s="1"/>
        <n x="5"/>
        <n x="109"/>
        <n x="9"/>
      </t>
    </mdx>
    <mdx n="0" f="v">
      <t c="8">
        <n x="1" s="1"/>
        <n x="2" s="1"/>
        <n x="148" s="1"/>
        <n x="3" s="1"/>
        <n x="4" s="1"/>
        <n x="5"/>
        <n x="109"/>
        <n x="27"/>
      </t>
    </mdx>
    <mdx n="0" f="v">
      <t c="8">
        <n x="1" s="1"/>
        <n x="2" s="1"/>
        <n x="148" s="1"/>
        <n x="3" s="1"/>
        <n x="4" s="1"/>
        <n x="5"/>
        <n x="109"/>
        <n x="45"/>
      </t>
    </mdx>
    <mdx n="0" f="v">
      <t c="8">
        <n x="1" s="1"/>
        <n x="2" s="1"/>
        <n x="148" s="1"/>
        <n x="3" s="1"/>
        <n x="4" s="1"/>
        <n x="5"/>
        <n x="109"/>
        <n x="63"/>
      </t>
    </mdx>
    <mdx n="0" f="v">
      <t c="8">
        <n x="1" s="1"/>
        <n x="2" s="1"/>
        <n x="148" s="1"/>
        <n x="3" s="1"/>
        <n x="4" s="1"/>
        <n x="5"/>
        <n x="110"/>
        <n x="21"/>
      </t>
    </mdx>
    <mdx n="0" f="v">
      <t c="8">
        <n x="1" s="1"/>
        <n x="2" s="1"/>
        <n x="148" s="1"/>
        <n x="3" s="1"/>
        <n x="4" s="1"/>
        <n x="5"/>
        <n x="110"/>
        <n x="39"/>
      </t>
    </mdx>
    <mdx n="0" f="v">
      <t c="8">
        <n x="1" s="1"/>
        <n x="2" s="1"/>
        <n x="148" s="1"/>
        <n x="3" s="1"/>
        <n x="4" s="1"/>
        <n x="5"/>
        <n x="110"/>
        <n x="57"/>
      </t>
    </mdx>
    <mdx n="0" f="v">
      <t c="8">
        <n x="1" s="1"/>
        <n x="2" s="1"/>
        <n x="148" s="1"/>
        <n x="3" s="1"/>
        <n x="4" s="1"/>
        <n x="5"/>
        <n x="111"/>
        <n x="15"/>
      </t>
    </mdx>
    <mdx n="0" f="v">
      <t c="8">
        <n x="1" s="1"/>
        <n x="2" s="1"/>
        <n x="148" s="1"/>
        <n x="3" s="1"/>
        <n x="4" s="1"/>
        <n x="5"/>
        <n x="111"/>
        <n x="33"/>
      </t>
    </mdx>
    <mdx n="0" f="v">
      <t c="8">
        <n x="1" s="1"/>
        <n x="2" s="1"/>
        <n x="148" s="1"/>
        <n x="3" s="1"/>
        <n x="4" s="1"/>
        <n x="5"/>
        <n x="111"/>
        <n x="52"/>
      </t>
    </mdx>
    <mdx n="0" f="v">
      <t c="8">
        <n x="1" s="1"/>
        <n x="2" s="1"/>
        <n x="148" s="1"/>
        <n x="3" s="1"/>
        <n x="4" s="1"/>
        <n x="5"/>
        <n x="112"/>
        <n x="12"/>
      </t>
    </mdx>
    <mdx n="0" f="v">
      <t c="8">
        <n x="1" s="1"/>
        <n x="2" s="1"/>
        <n x="148" s="1"/>
        <n x="3" s="1"/>
        <n x="4" s="1"/>
        <n x="5"/>
        <n x="112"/>
        <n x="31"/>
      </t>
    </mdx>
    <mdx n="0" f="v">
      <t c="8">
        <n x="1" s="1"/>
        <n x="2" s="1"/>
        <n x="148" s="1"/>
        <n x="3" s="1"/>
        <n x="4" s="1"/>
        <n x="5"/>
        <n x="112"/>
        <n x="51"/>
      </t>
    </mdx>
    <mdx n="0" f="v">
      <t c="8">
        <n x="1" s="1"/>
        <n x="2" s="1"/>
        <n x="148" s="1"/>
        <n x="3" s="1"/>
        <n x="4" s="1"/>
        <n x="5"/>
        <n x="113"/>
        <n x="9"/>
      </t>
    </mdx>
    <mdx n="0" f="v">
      <t c="8">
        <n x="1" s="1"/>
        <n x="2" s="1"/>
        <n x="148" s="1"/>
        <n x="3" s="1"/>
        <n x="4" s="1"/>
        <n x="5"/>
        <n x="113"/>
        <n x="30"/>
      </t>
    </mdx>
    <mdx n="0" f="v">
      <t c="8">
        <n x="1" s="1"/>
        <n x="2" s="1"/>
        <n x="148" s="1"/>
        <n x="3" s="1"/>
        <n x="4" s="1"/>
        <n x="5"/>
        <n x="113"/>
        <n x="49"/>
      </t>
    </mdx>
    <mdx n="0" f="v">
      <t c="8">
        <n x="1" s="1"/>
        <n x="2" s="1"/>
        <n x="148" s="1"/>
        <n x="3" s="1"/>
        <n x="4" s="1"/>
        <n x="5"/>
        <n x="114"/>
        <n x="8"/>
      </t>
    </mdx>
    <mdx n="0" f="v">
      <t c="8">
        <n x="1" s="1"/>
        <n x="2" s="1"/>
        <n x="148" s="1"/>
        <n x="3" s="1"/>
        <n x="4" s="1"/>
        <n x="5"/>
        <n x="114"/>
        <n x="27"/>
      </t>
    </mdx>
    <mdx n="0" f="v">
      <t c="8">
        <n x="1" s="1"/>
        <n x="2" s="1"/>
        <n x="148" s="1"/>
        <n x="3" s="1"/>
        <n x="4" s="1"/>
        <n x="5"/>
        <n x="114"/>
        <n x="48"/>
      </t>
    </mdx>
    <mdx n="0" f="v">
      <t c="8">
        <n x="1" s="1"/>
        <n x="2" s="1"/>
        <n x="148" s="1"/>
        <n x="3" s="1"/>
        <n x="4" s="1"/>
        <n x="5"/>
        <n x="115"/>
        <n x="6"/>
      </t>
    </mdx>
    <mdx n="0" f="v">
      <t c="8">
        <n x="1" s="1"/>
        <n x="2" s="1"/>
        <n x="148" s="1"/>
        <n x="3" s="1"/>
        <n x="4" s="1"/>
        <n x="5"/>
        <n x="115"/>
        <n x="25"/>
      </t>
    </mdx>
    <mdx n="0" f="v">
      <t c="8">
        <n x="1" s="1"/>
        <n x="2" s="1"/>
        <n x="148" s="1"/>
        <n x="3" s="1"/>
        <n x="4" s="1"/>
        <n x="5"/>
        <n x="115"/>
        <n x="45"/>
      </t>
    </mdx>
    <mdx n="0" f="v">
      <t c="8">
        <n x="1" s="1"/>
        <n x="2" s="1"/>
        <n x="148" s="1"/>
        <n x="3" s="1"/>
        <n x="4" s="1"/>
        <n x="5"/>
        <n x="115"/>
        <n x="64"/>
      </t>
    </mdx>
    <mdx n="0" f="v">
      <t c="8">
        <n x="1" s="1"/>
        <n x="2" s="1"/>
        <n x="148" s="1"/>
        <n x="3" s="1"/>
        <n x="4" s="1"/>
        <n x="5"/>
        <n x="116"/>
        <n x="24"/>
      </t>
    </mdx>
    <mdx n="0" f="v">
      <t c="8">
        <n x="1" s="1"/>
        <n x="2" s="1"/>
        <n x="148" s="1"/>
        <n x="3" s="1"/>
        <n x="4" s="1"/>
        <n x="5"/>
        <n x="116"/>
        <n x="43"/>
      </t>
    </mdx>
    <mdx n="0" f="v">
      <t c="8">
        <n x="1" s="1"/>
        <n x="2" s="1"/>
        <n x="148" s="1"/>
        <n x="3" s="1"/>
        <n x="4" s="1"/>
        <n x="5"/>
        <n x="116"/>
        <n x="63"/>
      </t>
    </mdx>
    <mdx n="0" f="v">
      <t c="8">
        <n x="1" s="1"/>
        <n x="2" s="1"/>
        <n x="148" s="1"/>
        <n x="3" s="1"/>
        <n x="4" s="1"/>
        <n x="5"/>
        <n x="117"/>
        <n x="21"/>
      </t>
    </mdx>
    <mdx n="0" f="v">
      <t c="8">
        <n x="1" s="1"/>
        <n x="2" s="1"/>
        <n x="148" s="1"/>
        <n x="3" s="1"/>
        <n x="4" s="1"/>
        <n x="5"/>
        <n x="117"/>
        <n x="42"/>
      </t>
    </mdx>
    <mdx n="0" f="v">
      <t c="8">
        <n x="1" s="1"/>
        <n x="2" s="1"/>
        <n x="148" s="1"/>
        <n x="3" s="1"/>
        <n x="4" s="1"/>
        <n x="5"/>
        <n x="117"/>
        <n x="61"/>
      </t>
    </mdx>
    <mdx n="0" f="v">
      <t c="8">
        <n x="1" s="1"/>
        <n x="2" s="1"/>
        <n x="148" s="1"/>
        <n x="3" s="1"/>
        <n x="4" s="1"/>
        <n x="5"/>
        <n x="118"/>
        <n x="20"/>
      </t>
    </mdx>
    <mdx n="0" f="v">
      <t c="8">
        <n x="1" s="1"/>
        <n x="2" s="1"/>
        <n x="148" s="1"/>
        <n x="3" s="1"/>
        <n x="4" s="1"/>
        <n x="5"/>
        <n x="118"/>
        <n x="39"/>
      </t>
    </mdx>
    <mdx n="0" f="v">
      <t c="8">
        <n x="1" s="1"/>
        <n x="2" s="1"/>
        <n x="148" s="1"/>
        <n x="3" s="1"/>
        <n x="4" s="1"/>
        <n x="5"/>
        <n x="118"/>
        <n x="60"/>
      </t>
    </mdx>
    <mdx n="0" f="v">
      <t c="8">
        <n x="1" s="1"/>
        <n x="2" s="1"/>
        <n x="148" s="1"/>
        <n x="3" s="1"/>
        <n x="4" s="1"/>
        <n x="5"/>
        <n x="119"/>
        <n x="18"/>
      </t>
    </mdx>
    <mdx n="0" f="v">
      <t c="8">
        <n x="1" s="1"/>
        <n x="2" s="1"/>
        <n x="148" s="1"/>
        <n x="3" s="1"/>
        <n x="4" s="1"/>
        <n x="5"/>
        <n x="119"/>
        <n x="37"/>
      </t>
    </mdx>
    <mdx n="0" f="v">
      <t c="8">
        <n x="1" s="1"/>
        <n x="2" s="1"/>
        <n x="148" s="1"/>
        <n x="3" s="1"/>
        <n x="4" s="1"/>
        <n x="5"/>
        <n x="119"/>
        <n x="57"/>
      </t>
    </mdx>
    <mdx n="0" f="v">
      <t c="8">
        <n x="1" s="1"/>
        <n x="2" s="1"/>
        <n x="148" s="1"/>
        <n x="3" s="1"/>
        <n x="4" s="1"/>
        <n x="5"/>
        <n x="120"/>
        <n x="15"/>
      </t>
    </mdx>
    <mdx n="0" f="v">
      <t c="8">
        <n x="1" s="1"/>
        <n x="2" s="1"/>
        <n x="148" s="1"/>
        <n x="3" s="1"/>
        <n x="4" s="1"/>
        <n x="5"/>
        <n x="120"/>
        <n x="36"/>
      </t>
    </mdx>
    <mdx n="0" f="v">
      <t c="8">
        <n x="1" s="1"/>
        <n x="2" s="1"/>
        <n x="148" s="1"/>
        <n x="3" s="1"/>
        <n x="4" s="1"/>
        <n x="5"/>
        <n x="120"/>
        <n x="55"/>
      </t>
    </mdx>
    <mdx n="0" f="v">
      <t c="8">
        <n x="1" s="1"/>
        <n x="2" s="1"/>
        <n x="148" s="1"/>
        <n x="3" s="1"/>
        <n x="4" s="1"/>
        <n x="5"/>
        <n x="121"/>
        <n x="14"/>
      </t>
    </mdx>
    <mdx n="0" f="v">
      <t c="8">
        <n x="1" s="1"/>
        <n x="2" s="1"/>
        <n x="148" s="1"/>
        <n x="3" s="1"/>
        <n x="4" s="1"/>
        <n x="5"/>
        <n x="121"/>
        <n x="33"/>
      </t>
    </mdx>
    <mdx n="0" f="v">
      <t c="8">
        <n x="1" s="1"/>
        <n x="2" s="1"/>
        <n x="148" s="1"/>
        <n x="3" s="1"/>
        <n x="4" s="1"/>
        <n x="5"/>
        <n x="121"/>
        <n x="56"/>
      </t>
    </mdx>
    <mdx n="0" f="v">
      <t c="8">
        <n x="1" s="1"/>
        <n x="2" s="1"/>
        <n x="148" s="1"/>
        <n x="3" s="1"/>
        <n x="4" s="1"/>
        <n x="5"/>
        <n x="122"/>
        <n x="18"/>
      </t>
    </mdx>
    <mdx n="0" f="v">
      <t c="8">
        <n x="1" s="1"/>
        <n x="2" s="1"/>
        <n x="148" s="1"/>
        <n x="3" s="1"/>
        <n x="4" s="1"/>
        <n x="5"/>
        <n x="122"/>
        <n x="42"/>
      </t>
    </mdx>
    <mdx n="0" f="v">
      <t c="8">
        <n x="1" s="1"/>
        <n x="2" s="1"/>
        <n x="148" s="1"/>
        <n x="3" s="1"/>
        <n x="4" s="1"/>
        <n x="5"/>
        <n x="123"/>
        <n x="7"/>
      </t>
    </mdx>
    <mdx n="0" f="v">
      <t c="8">
        <n x="1" s="1"/>
        <n x="2" s="1"/>
        <n x="148" s="1"/>
        <n x="3" s="1"/>
        <n x="4" s="1"/>
        <n x="5"/>
        <n x="123"/>
        <n x="30"/>
      </t>
    </mdx>
    <mdx n="0" f="v">
      <t c="8">
        <n x="1" s="1"/>
        <n x="2" s="1"/>
        <n x="148" s="1"/>
        <n x="3" s="1"/>
        <n x="4" s="1"/>
        <n x="5"/>
        <n x="123"/>
        <n x="54"/>
      </t>
    </mdx>
    <mdx n="0" f="v">
      <t c="8">
        <n x="1" s="1"/>
        <n x="2" s="1"/>
        <n x="148" s="1"/>
        <n x="3" s="1"/>
        <n x="4" s="1"/>
        <n x="5"/>
        <n x="124"/>
        <n x="15"/>
      </t>
    </mdx>
    <mdx n="0" f="v">
      <t c="8">
        <n x="1" s="1"/>
        <n x="2" s="1"/>
        <n x="148" s="1"/>
        <n x="3" s="1"/>
        <n x="4" s="1"/>
        <n x="5"/>
        <n x="124"/>
        <n x="37"/>
      </t>
    </mdx>
    <mdx n="0" f="v">
      <t c="8">
        <n x="1" s="1"/>
        <n x="2" s="1"/>
        <n x="148" s="1"/>
        <n x="3" s="1"/>
        <n x="4" s="1"/>
        <n x="5"/>
        <n x="124"/>
        <n x="61"/>
      </t>
    </mdx>
    <mdx n="0" f="v">
      <t c="8">
        <n x="1" s="1"/>
        <n x="2" s="1"/>
        <n x="148" s="1"/>
        <n x="3" s="1"/>
        <n x="4" s="1"/>
        <n x="5"/>
        <n x="125"/>
        <n x="23"/>
      </t>
    </mdx>
    <mdx n="0" f="v">
      <t c="8">
        <n x="1" s="1"/>
        <n x="2" s="1"/>
        <n x="148" s="1"/>
        <n x="3" s="1"/>
        <n x="4" s="1"/>
        <n x="5"/>
        <n x="125"/>
        <n x="47"/>
      </t>
    </mdx>
    <mdx n="0" f="v">
      <t c="8">
        <n x="1" s="1"/>
        <n x="2" s="1"/>
        <n x="148" s="1"/>
        <n x="3" s="1"/>
        <n x="4" s="1"/>
        <n x="5"/>
        <n x="126"/>
        <n x="9"/>
      </t>
    </mdx>
    <mdx n="0" f="v">
      <t c="8">
        <n x="1" s="1"/>
        <n x="2" s="1"/>
        <n x="148" s="1"/>
        <n x="3" s="1"/>
        <n x="4" s="1"/>
        <n x="5"/>
        <n x="126"/>
        <n x="33"/>
      </t>
    </mdx>
    <mdx n="0" f="v">
      <t c="8">
        <n x="1" s="1"/>
        <n x="2" s="1"/>
        <n x="148" s="1"/>
        <n x="3" s="1"/>
        <n x="4" s="1"/>
        <n x="5"/>
        <n x="126"/>
        <n x="56"/>
      </t>
    </mdx>
    <mdx n="0" f="v">
      <t c="8">
        <n x="1" s="1"/>
        <n x="2" s="1"/>
        <n x="148" s="1"/>
        <n x="3" s="1"/>
        <n x="4" s="1"/>
        <n x="5"/>
        <n x="127"/>
        <n x="19"/>
      </t>
    </mdx>
    <mdx n="0" f="v">
      <t c="8">
        <n x="1" s="1"/>
        <n x="2" s="1"/>
        <n x="148" s="1"/>
        <n x="3" s="1"/>
        <n x="4" s="1"/>
        <n x="5"/>
        <n x="127"/>
        <n x="42"/>
      </t>
    </mdx>
    <mdx n="0" f="v">
      <t c="8">
        <n x="1" s="1"/>
        <n x="2" s="1"/>
        <n x="148" s="1"/>
        <n x="3" s="1"/>
        <n x="4" s="1"/>
        <n x="5"/>
        <n x="128"/>
        <n x="27"/>
      </t>
    </mdx>
    <mdx n="0" f="v">
      <t c="8">
        <n x="1" s="1"/>
        <n x="2" s="1"/>
        <n x="148" s="1"/>
        <n x="3" s="1"/>
        <n x="4" s="1"/>
        <n x="5"/>
        <n x="128"/>
        <n x="49"/>
      </t>
    </mdx>
    <mdx n="0" f="v">
      <t c="8">
        <n x="1" s="1"/>
        <n x="2" s="1"/>
        <n x="148" s="1"/>
        <n x="3" s="1"/>
        <n x="4" s="1"/>
        <n x="5"/>
        <n x="129"/>
        <n x="16"/>
      </t>
    </mdx>
    <mdx n="0" f="v">
      <t c="8">
        <n x="1" s="1"/>
        <n x="2" s="1"/>
        <n x="148" s="1"/>
        <n x="3" s="1"/>
        <n x="4" s="1"/>
        <n x="5"/>
        <n x="129"/>
        <n x="42"/>
      </t>
    </mdx>
    <mdx n="0" f="v">
      <t c="8">
        <n x="1" s="1"/>
        <n x="2" s="1"/>
        <n x="148" s="1"/>
        <n x="3" s="1"/>
        <n x="4" s="1"/>
        <n x="5"/>
        <n x="130"/>
        <n x="28"/>
      </t>
    </mdx>
    <mdx n="0" f="v">
      <t c="8">
        <n x="1" s="1"/>
        <n x="2" s="1"/>
        <n x="148" s="1"/>
        <n x="3" s="1"/>
        <n x="4" s="1"/>
        <n x="5"/>
        <n x="133"/>
        <n x="34"/>
      </t>
    </mdx>
    <mdx n="0" f="v">
      <t c="8">
        <n x="1" s="1"/>
        <n x="2" s="1"/>
        <n x="148" s="1"/>
        <n x="3" s="1"/>
        <n x="4" s="1"/>
        <n x="5"/>
        <n x="137"/>
        <n x="46"/>
      </t>
    </mdx>
    <mdx n="0" f="v">
      <t c="8">
        <n x="1" s="1"/>
        <n x="2" s="1"/>
        <n x="148" s="1"/>
        <n x="3" s="1"/>
        <n x="4" s="1"/>
        <n x="5"/>
        <n x="108"/>
        <n x="20"/>
      </t>
    </mdx>
    <mdx n="0" f="v">
      <t c="8">
        <n x="1" s="1"/>
        <n x="2" s="1"/>
        <n x="148" s="1"/>
        <n x="3" s="1"/>
        <n x="4" s="1"/>
        <n x="5"/>
        <n x="108"/>
        <n x="36"/>
      </t>
    </mdx>
    <mdx n="0" f="v">
      <t c="8">
        <n x="1" s="1"/>
        <n x="2" s="1"/>
        <n x="148" s="1"/>
        <n x="3" s="1"/>
        <n x="4" s="1"/>
        <n x="5"/>
        <n x="108"/>
        <n x="52"/>
      </t>
    </mdx>
    <mdx n="0" f="v">
      <t c="8">
        <n x="1" s="1"/>
        <n x="2" s="1"/>
        <n x="148" s="1"/>
        <n x="3" s="1"/>
        <n x="4" s="1"/>
        <n x="5"/>
        <n x="109"/>
        <n x="10"/>
      </t>
    </mdx>
    <mdx n="0" f="v">
      <t c="8">
        <n x="1" s="1"/>
        <n x="2" s="1"/>
        <n x="148" s="1"/>
        <n x="3" s="1"/>
        <n x="4" s="1"/>
        <n x="5"/>
        <n x="109"/>
        <n x="28"/>
      </t>
    </mdx>
    <mdx n="0" f="v">
      <t c="8">
        <n x="1" s="1"/>
        <n x="2" s="1"/>
        <n x="148" s="1"/>
        <n x="3" s="1"/>
        <n x="4" s="1"/>
        <n x="5"/>
        <n x="109"/>
        <n x="46"/>
      </t>
    </mdx>
    <mdx n="0" f="v">
      <t c="8">
        <n x="1" s="1"/>
        <n x="2" s="1"/>
        <n x="148" s="1"/>
        <n x="3" s="1"/>
        <n x="4" s="1"/>
        <n x="5"/>
        <n x="110"/>
        <n x="22"/>
      </t>
    </mdx>
    <mdx n="0" f="v">
      <t c="8">
        <n x="1" s="1"/>
        <n x="2" s="1"/>
        <n x="148" s="1"/>
        <n x="3" s="1"/>
        <n x="4" s="1"/>
        <n x="5"/>
        <n x="110"/>
        <n x="40"/>
      </t>
    </mdx>
    <mdx n="0" f="v">
      <t c="8">
        <n x="1" s="1"/>
        <n x="2" s="1"/>
        <n x="148" s="1"/>
        <n x="3" s="1"/>
        <n x="4" s="1"/>
        <n x="5"/>
        <n x="110"/>
        <n x="58"/>
      </t>
    </mdx>
    <mdx n="0" f="v">
      <t c="8">
        <n x="1" s="1"/>
        <n x="2" s="1"/>
        <n x="148" s="1"/>
        <n x="3" s="1"/>
        <n x="4" s="1"/>
        <n x="5"/>
        <n x="111"/>
        <n x="16"/>
      </t>
    </mdx>
    <mdx n="0" f="v">
      <t c="8">
        <n x="1" s="1"/>
        <n x="2" s="1"/>
        <n x="148" s="1"/>
        <n x="3" s="1"/>
        <n x="4" s="1"/>
        <n x="5"/>
        <n x="111"/>
        <n x="34"/>
      </t>
    </mdx>
    <mdx n="0" f="v">
      <t c="8">
        <n x="1" s="1"/>
        <n x="2" s="1"/>
        <n x="148" s="1"/>
        <n x="3" s="1"/>
        <n x="4" s="1"/>
        <n x="5"/>
        <n x="111"/>
        <n x="55"/>
      </t>
    </mdx>
    <mdx n="0" f="v">
      <t c="8">
        <n x="1" s="1"/>
        <n x="2" s="1"/>
        <n x="148" s="1"/>
        <n x="3" s="1"/>
        <n x="4" s="1"/>
        <n x="5"/>
        <n x="112"/>
        <n x="13"/>
      </t>
    </mdx>
    <mdx n="0" f="v">
      <t c="8">
        <n x="1" s="1"/>
        <n x="2" s="1"/>
        <n x="148" s="1"/>
        <n x="3" s="1"/>
        <n x="4" s="1"/>
        <n x="5"/>
        <n x="112"/>
        <n x="32"/>
      </t>
    </mdx>
    <mdx n="0" f="v">
      <t c="8">
        <n x="1" s="1"/>
        <n x="2" s="1"/>
        <n x="148" s="1"/>
        <n x="3" s="1"/>
        <n x="4" s="1"/>
        <n x="5"/>
        <n x="112"/>
        <n x="52"/>
      </t>
    </mdx>
    <mdx n="0" f="v">
      <t c="8">
        <n x="1" s="1"/>
        <n x="2" s="1"/>
        <n x="148" s="1"/>
        <n x="3" s="1"/>
        <n x="4" s="1"/>
        <n x="5"/>
        <n x="113"/>
        <n x="10"/>
      </t>
    </mdx>
    <mdx n="0" f="v">
      <t c="8">
        <n x="1" s="1"/>
        <n x="2" s="1"/>
        <n x="148" s="1"/>
        <n x="3" s="1"/>
        <n x="4" s="1"/>
        <n x="5"/>
        <n x="113"/>
        <n x="31"/>
      </t>
    </mdx>
    <mdx n="0" f="v">
      <t c="8">
        <n x="1" s="1"/>
        <n x="2" s="1"/>
        <n x="148" s="1"/>
        <n x="3" s="1"/>
        <n x="4" s="1"/>
        <n x="5"/>
        <n x="113"/>
        <n x="50"/>
      </t>
    </mdx>
    <mdx n="0" f="v">
      <t c="8">
        <n x="1" s="1"/>
        <n x="2" s="1"/>
        <n x="148" s="1"/>
        <n x="3" s="1"/>
        <n x="4" s="1"/>
        <n x="5"/>
        <n x="114"/>
        <n x="9"/>
      </t>
    </mdx>
    <mdx n="0" f="v">
      <t c="8">
        <n x="1" s="1"/>
        <n x="2" s="1"/>
        <n x="148" s="1"/>
        <n x="3" s="1"/>
        <n x="4" s="1"/>
        <n x="5"/>
        <n x="114"/>
        <n x="28"/>
      </t>
    </mdx>
    <mdx n="0" f="v">
      <t c="8">
        <n x="1" s="1"/>
        <n x="2" s="1"/>
        <n x="148" s="1"/>
        <n x="3" s="1"/>
        <n x="4" s="1"/>
        <n x="5"/>
        <n x="114"/>
        <n x="49"/>
      </t>
    </mdx>
    <mdx n="0" f="v">
      <t c="8">
        <n x="1" s="1"/>
        <n x="2" s="1"/>
        <n x="148" s="1"/>
        <n x="3" s="1"/>
        <n x="4" s="1"/>
        <n x="5"/>
        <n x="115"/>
        <n x="7"/>
      </t>
    </mdx>
    <mdx n="0" f="v">
      <t c="8">
        <n x="1" s="1"/>
        <n x="2" s="1"/>
        <n x="148" s="1"/>
        <n x="3" s="1"/>
        <n x="4" s="1"/>
        <n x="5"/>
        <n x="115"/>
        <n x="27"/>
      </t>
    </mdx>
    <mdx n="0" f="v">
      <t c="8">
        <n x="1" s="1"/>
        <n x="2" s="1"/>
        <n x="148" s="1"/>
        <n x="3" s="1"/>
        <n x="4" s="1"/>
        <n x="5"/>
        <n x="115"/>
        <n x="46"/>
      </t>
    </mdx>
    <mdx n="0" f="v">
      <t c="8">
        <n x="1" s="1"/>
        <n x="2" s="1"/>
        <n x="148" s="1"/>
        <n x="3" s="1"/>
        <n x="4" s="1"/>
        <n x="5"/>
        <n x="116"/>
        <n x="6"/>
      </t>
    </mdx>
    <mdx n="0" f="v">
      <t c="8">
        <n x="1" s="1"/>
        <n x="2" s="1"/>
        <n x="148" s="1"/>
        <n x="3" s="1"/>
        <n x="4" s="1"/>
        <n x="5"/>
        <n x="116"/>
        <n x="25"/>
      </t>
    </mdx>
    <mdx n="0" f="v">
      <t c="8">
        <n x="1" s="1"/>
        <n x="2" s="1"/>
        <n x="148" s="1"/>
        <n x="3" s="1"/>
        <n x="4" s="1"/>
        <n x="5"/>
        <n x="116"/>
        <n x="44"/>
      </t>
    </mdx>
    <mdx n="0" f="v">
      <t c="8">
        <n x="1" s="1"/>
        <n x="2" s="1"/>
        <n x="148" s="1"/>
        <n x="3" s="1"/>
        <n x="4" s="1"/>
        <n x="5"/>
        <n x="116"/>
        <n x="64"/>
      </t>
    </mdx>
    <mdx n="0" f="v">
      <t c="8">
        <n x="1" s="1"/>
        <n x="2" s="1"/>
        <n x="148" s="1"/>
        <n x="3" s="1"/>
        <n x="4" s="1"/>
        <n x="5"/>
        <n x="117"/>
        <n x="22"/>
      </t>
    </mdx>
    <mdx n="0" f="v">
      <t c="8">
        <n x="1" s="1"/>
        <n x="2" s="1"/>
        <n x="148" s="1"/>
        <n x="3" s="1"/>
        <n x="4" s="1"/>
        <n x="5"/>
        <n x="117"/>
        <n x="43"/>
      </t>
    </mdx>
    <mdx n="0" f="v">
      <t c="8">
        <n x="1" s="1"/>
        <n x="2" s="1"/>
        <n x="148" s="1"/>
        <n x="3" s="1"/>
        <n x="4" s="1"/>
        <n x="5"/>
        <n x="117"/>
        <n x="62"/>
      </t>
    </mdx>
    <mdx n="0" f="v">
      <t c="8">
        <n x="1" s="1"/>
        <n x="2" s="1"/>
        <n x="148" s="1"/>
        <n x="3" s="1"/>
        <n x="4" s="1"/>
        <n x="5"/>
        <n x="118"/>
        <n x="21"/>
      </t>
    </mdx>
    <mdx n="0" f="v">
      <t c="8">
        <n x="1" s="1"/>
        <n x="2" s="1"/>
        <n x="148" s="1"/>
        <n x="3" s="1"/>
        <n x="4" s="1"/>
        <n x="5"/>
        <n x="118"/>
        <n x="40"/>
      </t>
    </mdx>
    <mdx n="0" f="v">
      <t c="8">
        <n x="1" s="1"/>
        <n x="2" s="1"/>
        <n x="148" s="1"/>
        <n x="3" s="1"/>
        <n x="4" s="1"/>
        <n x="5"/>
        <n x="118"/>
        <n x="61"/>
      </t>
    </mdx>
    <mdx n="0" f="v">
      <t c="8">
        <n x="1" s="1"/>
        <n x="2" s="1"/>
        <n x="148" s="1"/>
        <n x="3" s="1"/>
        <n x="4" s="1"/>
        <n x="5"/>
        <n x="119"/>
        <n x="19"/>
      </t>
    </mdx>
    <mdx n="0" f="v">
      <t c="8">
        <n x="1" s="1"/>
        <n x="2" s="1"/>
        <n x="148" s="1"/>
        <n x="3" s="1"/>
        <n x="4" s="1"/>
        <n x="5"/>
        <n x="119"/>
        <n x="39"/>
      </t>
    </mdx>
    <mdx n="0" f="v">
      <t c="8">
        <n x="1" s="1"/>
        <n x="2" s="1"/>
        <n x="148" s="1"/>
        <n x="3" s="1"/>
        <n x="4" s="1"/>
        <n x="5"/>
        <n x="119"/>
        <n x="58"/>
      </t>
    </mdx>
    <mdx n="0" f="v">
      <t c="8">
        <n x="1" s="1"/>
        <n x="2" s="1"/>
        <n x="148" s="1"/>
        <n x="3" s="1"/>
        <n x="4" s="1"/>
        <n x="5"/>
        <n x="120"/>
        <n x="18"/>
      </t>
    </mdx>
    <mdx n="0" f="v">
      <t c="8">
        <n x="1" s="1"/>
        <n x="2" s="1"/>
        <n x="148" s="1"/>
        <n x="3" s="1"/>
        <n x="4" s="1"/>
        <n x="5"/>
        <n x="120"/>
        <n x="37"/>
      </t>
    </mdx>
    <mdx n="0" f="v">
      <t c="8">
        <n x="1" s="1"/>
        <n x="2" s="1"/>
        <n x="148" s="1"/>
        <n x="3" s="1"/>
        <n x="4" s="1"/>
        <n x="5"/>
        <n x="120"/>
        <n x="56"/>
      </t>
    </mdx>
    <mdx n="0" f="v">
      <t c="8">
        <n x="1" s="1"/>
        <n x="2" s="1"/>
        <n x="148" s="1"/>
        <n x="3" s="1"/>
        <n x="4" s="1"/>
        <n x="5"/>
        <n x="121"/>
        <n x="15"/>
      </t>
    </mdx>
    <mdx n="0" f="v">
      <t c="8">
        <n x="1" s="1"/>
        <n x="2" s="1"/>
        <n x="148" s="1"/>
        <n x="3" s="1"/>
        <n x="4" s="1"/>
        <n x="5"/>
        <n x="121"/>
        <n x="34"/>
      </t>
    </mdx>
    <mdx n="0" f="v">
      <t c="8">
        <n x="1" s="1"/>
        <n x="2" s="1"/>
        <n x="148" s="1"/>
        <n x="3" s="1"/>
        <n x="4" s="1"/>
        <n x="5"/>
        <n x="121"/>
        <n x="57"/>
      </t>
    </mdx>
    <mdx n="0" f="v">
      <t c="8">
        <n x="1" s="1"/>
        <n x="2" s="1"/>
        <n x="148" s="1"/>
        <n x="3" s="1"/>
        <n x="4" s="1"/>
        <n x="5"/>
        <n x="122"/>
        <n x="19"/>
      </t>
    </mdx>
    <mdx n="0" f="v">
      <t c="8">
        <n x="1" s="1"/>
        <n x="2" s="1"/>
        <n x="148" s="1"/>
        <n x="3" s="1"/>
        <n x="4" s="1"/>
        <n x="5"/>
        <n x="122"/>
        <n x="43"/>
      </t>
    </mdx>
    <mdx n="0" f="v">
      <t c="8">
        <n x="1" s="1"/>
        <n x="2" s="1"/>
        <n x="148" s="1"/>
        <n x="3" s="1"/>
        <n x="4" s="1"/>
        <n x="5"/>
        <n x="123"/>
        <n x="8"/>
      </t>
    </mdx>
    <mdx n="0" f="v">
      <t c="8">
        <n x="1" s="1"/>
        <n x="2" s="1"/>
        <n x="148" s="1"/>
        <n x="3" s="1"/>
        <n x="4" s="1"/>
        <n x="5"/>
        <n x="123"/>
        <n x="31"/>
      </t>
    </mdx>
    <mdx n="0" f="v">
      <t c="8">
        <n x="1" s="1"/>
        <n x="2" s="1"/>
        <n x="148" s="1"/>
        <n x="3" s="1"/>
        <n x="4" s="1"/>
        <n x="5"/>
        <n x="123"/>
        <n x="55"/>
      </t>
    </mdx>
    <mdx n="0" f="v">
      <t c="8">
        <n x="1" s="1"/>
        <n x="2" s="1"/>
        <n x="148" s="1"/>
        <n x="3" s="1"/>
        <n x="4" s="1"/>
        <n x="5"/>
        <n x="124"/>
        <n x="17"/>
      </t>
    </mdx>
    <mdx n="0" f="v">
      <t c="8">
        <n x="1" s="1"/>
        <n x="2" s="1"/>
        <n x="148" s="1"/>
        <n x="3" s="1"/>
        <n x="4" s="1"/>
        <n x="5"/>
        <n x="124"/>
        <n x="41"/>
      </t>
    </mdx>
    <mdx n="0" f="v">
      <t c="8">
        <n x="1" s="1"/>
        <n x="2" s="1"/>
        <n x="148" s="1"/>
        <n x="3" s="1"/>
        <n x="4" s="1"/>
        <n x="5"/>
        <n x="124"/>
        <n x="63"/>
      </t>
    </mdx>
    <mdx n="0" f="v">
      <t c="8">
        <n x="1" s="1"/>
        <n x="2" s="1"/>
        <n x="148" s="1"/>
        <n x="3" s="1"/>
        <n x="4" s="1"/>
        <n x="5"/>
        <n x="125"/>
        <n x="24"/>
      </t>
    </mdx>
    <mdx n="0" f="v">
      <t c="8">
        <n x="1" s="1"/>
        <n x="2" s="1"/>
        <n x="148" s="1"/>
        <n x="3" s="1"/>
        <n x="4" s="1"/>
        <n x="5"/>
        <n x="125"/>
        <n x="48"/>
      </t>
    </mdx>
    <mdx n="0" f="v">
      <t c="8">
        <n x="1" s="1"/>
        <n x="2" s="1"/>
        <n x="148" s="1"/>
        <n x="3" s="1"/>
        <n x="4" s="1"/>
        <n x="5"/>
        <n x="126"/>
        <n x="10"/>
      </t>
    </mdx>
    <mdx n="0" f="v">
      <t c="8">
        <n x="1" s="1"/>
        <n x="2" s="1"/>
        <n x="148" s="1"/>
        <n x="3" s="1"/>
        <n x="4" s="1"/>
        <n x="5"/>
        <n x="126"/>
        <n x="34"/>
      </t>
    </mdx>
    <mdx n="0" f="v">
      <t c="8">
        <n x="1" s="1"/>
        <n x="2" s="1"/>
        <n x="148" s="1"/>
        <n x="3" s="1"/>
        <n x="4" s="1"/>
        <n x="5"/>
        <n x="126"/>
        <n x="57"/>
      </t>
    </mdx>
    <mdx n="0" f="v">
      <t c="8">
        <n x="1" s="1"/>
        <n x="2" s="1"/>
        <n x="148" s="1"/>
        <n x="3" s="1"/>
        <n x="4" s="1"/>
        <n x="5"/>
        <n x="127"/>
        <n x="20"/>
      </t>
    </mdx>
    <mdx n="0" f="v">
      <t c="8">
        <n x="1" s="1"/>
        <n x="2" s="1"/>
        <n x="148" s="1"/>
        <n x="3" s="1"/>
        <n x="4" s="1"/>
        <n x="5"/>
        <n x="127"/>
        <n x="43"/>
      </t>
    </mdx>
    <mdx n="0" f="v">
      <t c="8">
        <n x="1" s="1"/>
        <n x="2" s="1"/>
        <n x="148" s="1"/>
        <n x="3" s="1"/>
        <n x="4" s="1"/>
        <n x="5"/>
        <n x="128"/>
        <n x="6"/>
      </t>
    </mdx>
    <mdx n="0" f="v">
      <t c="8">
        <n x="1" s="1"/>
        <n x="2" s="1"/>
        <n x="148" s="1"/>
        <n x="3" s="1"/>
        <n x="4" s="1"/>
        <n x="5"/>
        <n x="128"/>
        <n x="29"/>
      </t>
    </mdx>
    <mdx n="0" f="v">
      <t c="8">
        <n x="1" s="1"/>
        <n x="2" s="1"/>
        <n x="148" s="1"/>
        <n x="3" s="1"/>
        <n x="4" s="1"/>
        <n x="5"/>
        <n x="128"/>
        <n x="54"/>
      </t>
    </mdx>
    <mdx n="0" f="v">
      <t c="8">
        <n x="1" s="1"/>
        <n x="2" s="1"/>
        <n x="148" s="1"/>
        <n x="3" s="1"/>
        <n x="4" s="1"/>
        <n x="5"/>
        <n x="129"/>
        <n x="17"/>
      </t>
    </mdx>
    <mdx n="0" f="v">
      <t c="8">
        <n x="1" s="1"/>
        <n x="2" s="1"/>
        <n x="148" s="1"/>
        <n x="3" s="1"/>
        <n x="4" s="1"/>
        <n x="5"/>
        <n x="129"/>
        <n x="43"/>
      </t>
    </mdx>
    <mdx n="0" f="v">
      <t c="8">
        <n x="1" s="1"/>
        <n x="2" s="1"/>
        <n x="148" s="1"/>
        <n x="3" s="1"/>
        <n x="4" s="1"/>
        <n x="5"/>
        <n x="130"/>
        <n x="41"/>
      </t>
    </mdx>
    <mdx n="0" f="v">
      <t c="8">
        <n x="1" s="1"/>
        <n x="2" s="1"/>
        <n x="148" s="1"/>
        <n x="3" s="1"/>
        <n x="4" s="1"/>
        <n x="5"/>
        <n x="133"/>
        <n x="50"/>
      </t>
    </mdx>
    <mdx n="0" f="v">
      <t c="8">
        <n x="1" s="1"/>
        <n x="2" s="1"/>
        <n x="148" s="1"/>
        <n x="3" s="1"/>
        <n x="4" s="1"/>
        <n x="5"/>
        <n x="137"/>
        <n x="62"/>
      </t>
    </mdx>
    <mdx n="0" f="v">
      <t c="8">
        <n x="1" s="1"/>
        <n x="2" s="1"/>
        <n x="148" s="1"/>
        <n x="3" s="1"/>
        <n x="4" s="1"/>
        <n x="5"/>
        <n x="94"/>
        <n x="19"/>
      </t>
    </mdx>
    <mdx n="0" f="v">
      <t c="8">
        <n x="1" s="1"/>
        <n x="2" s="1"/>
        <n x="148" s="1"/>
        <n x="3" s="1"/>
        <n x="4" s="1"/>
        <n x="5"/>
        <n x="94"/>
        <n x="35"/>
      </t>
    </mdx>
    <mdx n="0" f="v">
      <t c="8">
        <n x="1" s="1"/>
        <n x="2" s="1"/>
        <n x="148" s="1"/>
        <n x="3" s="1"/>
        <n x="4" s="1"/>
        <n x="5"/>
        <n x="94"/>
        <n x="51"/>
      </t>
    </mdx>
    <mdx n="0" f="v">
      <t c="8">
        <n x="1" s="1"/>
        <n x="2" s="1"/>
        <n x="148" s="1"/>
        <n x="3" s="1"/>
        <n x="4" s="1"/>
        <n x="5"/>
        <n x="95"/>
        <n x="6"/>
      </t>
    </mdx>
    <mdx n="0" f="v">
      <t c="8">
        <n x="1" s="1"/>
        <n x="2" s="1"/>
        <n x="148" s="1"/>
        <n x="3" s="1"/>
        <n x="4" s="1"/>
        <n x="5"/>
        <n x="95"/>
        <n x="22"/>
      </t>
    </mdx>
    <mdx n="0" f="v">
      <t c="8">
        <n x="1" s="1"/>
        <n x="2" s="1"/>
        <n x="148" s="1"/>
        <n x="3" s="1"/>
        <n x="4" s="1"/>
        <n x="5"/>
        <n x="95"/>
        <n x="38"/>
      </t>
    </mdx>
    <mdx n="0" f="v">
      <t c="8">
        <n x="1" s="1"/>
        <n x="2" s="1"/>
        <n x="148" s="1"/>
        <n x="3" s="1"/>
        <n x="4" s="1"/>
        <n x="5"/>
        <n x="95"/>
        <n x="54"/>
      </t>
    </mdx>
    <mdx n="0" f="v">
      <t c="8">
        <n x="1" s="1"/>
        <n x="2" s="1"/>
        <n x="148" s="1"/>
        <n x="3" s="1"/>
        <n x="4" s="1"/>
        <n x="5"/>
        <n x="96"/>
        <n x="9"/>
      </t>
    </mdx>
    <mdx n="0" f="v">
      <t c="8">
        <n x="1" s="1"/>
        <n x="2" s="1"/>
        <n x="148" s="1"/>
        <n x="3" s="1"/>
        <n x="4" s="1"/>
        <n x="5"/>
        <n x="96"/>
        <n x="25"/>
      </t>
    </mdx>
    <mdx n="0" f="v">
      <t c="8">
        <n x="1" s="1"/>
        <n x="2" s="1"/>
        <n x="148" s="1"/>
        <n x="3" s="1"/>
        <n x="4" s="1"/>
        <n x="5"/>
        <n x="96"/>
        <n x="41"/>
      </t>
    </mdx>
    <mdx n="0" f="v">
      <t c="8">
        <n x="1" s="1"/>
        <n x="2" s="1"/>
        <n x="148" s="1"/>
        <n x="3" s="1"/>
        <n x="4" s="1"/>
        <n x="5"/>
        <n x="96"/>
        <n x="57"/>
      </t>
    </mdx>
    <mdx n="0" f="v">
      <t c="8">
        <n x="1" s="1"/>
        <n x="2" s="1"/>
        <n x="148" s="1"/>
        <n x="3" s="1"/>
        <n x="4" s="1"/>
        <n x="5"/>
        <n x="97"/>
        <n x="12"/>
      </t>
    </mdx>
    <mdx n="0" f="v">
      <t c="8">
        <n x="1" s="1"/>
        <n x="2" s="1"/>
        <n x="148" s="1"/>
        <n x="3" s="1"/>
        <n x="4" s="1"/>
        <n x="5"/>
        <n x="97"/>
        <n x="28"/>
      </t>
    </mdx>
    <mdx n="0" f="v">
      <t c="8">
        <n x="1" s="1"/>
        <n x="2" s="1"/>
        <n x="148" s="1"/>
        <n x="3" s="1"/>
        <n x="4" s="1"/>
        <n x="5"/>
        <n x="97"/>
        <n x="44"/>
      </t>
    </mdx>
    <mdx n="0" f="v">
      <t c="8">
        <n x="1" s="1"/>
        <n x="2" s="1"/>
        <n x="148" s="1"/>
        <n x="3" s="1"/>
        <n x="4" s="1"/>
        <n x="5"/>
        <n x="97"/>
        <n x="60"/>
      </t>
    </mdx>
    <mdx n="0" f="v">
      <t c="8">
        <n x="1" s="1"/>
        <n x="2" s="1"/>
        <n x="148" s="1"/>
        <n x="3" s="1"/>
        <n x="4" s="1"/>
        <n x="5"/>
        <n x="98"/>
        <n x="15"/>
      </t>
    </mdx>
    <mdx n="0" f="v">
      <t c="8">
        <n x="1" s="1"/>
        <n x="2" s="1"/>
        <n x="148" s="1"/>
        <n x="3" s="1"/>
        <n x="4" s="1"/>
        <n x="5"/>
        <n x="98"/>
        <n x="31"/>
      </t>
    </mdx>
    <mdx n="0" f="v">
      <t c="8">
        <n x="1" s="1"/>
        <n x="2" s="1"/>
        <n x="148" s="1"/>
        <n x="3" s="1"/>
        <n x="4" s="1"/>
        <n x="5"/>
        <n x="98"/>
        <n x="47"/>
      </t>
    </mdx>
    <mdx n="0" f="v">
      <t c="8">
        <n x="1" s="1"/>
        <n x="2" s="1"/>
        <n x="148" s="1"/>
        <n x="3" s="1"/>
        <n x="4" s="1"/>
        <n x="5"/>
        <n x="98"/>
        <n x="63"/>
      </t>
    </mdx>
    <mdx n="0" f="v">
      <t c="8">
        <n x="1" s="1"/>
        <n x="2" s="1"/>
        <n x="148" s="1"/>
        <n x="3" s="1"/>
        <n x="4" s="1"/>
        <n x="5"/>
        <n x="99"/>
        <n x="18"/>
      </t>
    </mdx>
    <mdx n="0" f="v">
      <t c="8">
        <n x="1" s="1"/>
        <n x="2" s="1"/>
        <n x="148" s="1"/>
        <n x="3" s="1"/>
        <n x="4" s="1"/>
        <n x="5"/>
        <n x="99"/>
        <n x="34"/>
      </t>
    </mdx>
    <mdx n="0" f="v">
      <t c="8">
        <n x="1" s="1"/>
        <n x="2" s="1"/>
        <n x="148" s="1"/>
        <n x="3" s="1"/>
        <n x="4" s="1"/>
        <n x="5"/>
        <n x="99"/>
        <n x="50"/>
      </t>
    </mdx>
    <mdx n="0" f="v">
      <t c="8">
        <n x="1" s="1"/>
        <n x="2" s="1"/>
        <n x="148" s="1"/>
        <n x="3" s="1"/>
        <n x="4" s="1"/>
        <n x="5"/>
        <n x="100"/>
        <n x="21"/>
      </t>
    </mdx>
    <mdx n="0" f="v">
      <t c="8">
        <n x="1" s="1"/>
        <n x="2" s="1"/>
        <n x="148" s="1"/>
        <n x="3" s="1"/>
        <n x="4" s="1"/>
        <n x="5"/>
        <n x="100"/>
        <n x="37"/>
      </t>
    </mdx>
    <mdx n="0" f="v">
      <t c="8">
        <n x="1" s="1"/>
        <n x="2" s="1"/>
        <n x="148" s="1"/>
        <n x="3" s="1"/>
        <n x="4" s="1"/>
        <n x="5"/>
        <n x="100"/>
        <n x="53"/>
      </t>
    </mdx>
    <mdx n="0" f="v">
      <t c="8">
        <n x="1" s="1"/>
        <n x="2" s="1"/>
        <n x="148" s="1"/>
        <n x="3" s="1"/>
        <n x="4" s="1"/>
        <n x="5"/>
        <n x="101"/>
        <n x="8"/>
      </t>
    </mdx>
    <mdx n="0" f="v">
      <t c="8">
        <n x="1" s="1"/>
        <n x="2" s="1"/>
        <n x="148" s="1"/>
        <n x="3" s="1"/>
        <n x="4" s="1"/>
        <n x="5"/>
        <n x="101"/>
        <n x="24"/>
      </t>
    </mdx>
    <mdx n="0" f="v">
      <t c="8">
        <n x="1" s="1"/>
        <n x="2" s="1"/>
        <n x="148" s="1"/>
        <n x="3" s="1"/>
        <n x="4" s="1"/>
        <n x="5"/>
        <n x="101"/>
        <n x="40"/>
      </t>
    </mdx>
    <mdx n="0" f="v">
      <t c="8">
        <n x="1" s="1"/>
        <n x="2" s="1"/>
        <n x="148" s="1"/>
        <n x="3" s="1"/>
        <n x="4" s="1"/>
        <n x="5"/>
        <n x="101"/>
        <n x="56"/>
      </t>
    </mdx>
    <mdx n="0" f="v">
      <t c="8">
        <n x="1" s="1"/>
        <n x="2" s="1"/>
        <n x="148" s="1"/>
        <n x="3" s="1"/>
        <n x="4" s="1"/>
        <n x="5"/>
        <n x="102"/>
        <n x="11"/>
      </t>
    </mdx>
    <mdx n="0" f="v">
      <t c="8">
        <n x="1" s="1"/>
        <n x="2" s="1"/>
        <n x="148" s="1"/>
        <n x="3" s="1"/>
        <n x="4" s="1"/>
        <n x="5"/>
        <n x="102"/>
        <n x="27"/>
      </t>
    </mdx>
    <mdx n="0" f="v">
      <t c="8">
        <n x="1" s="1"/>
        <n x="2" s="1"/>
        <n x="148" s="1"/>
        <n x="3" s="1"/>
        <n x="4" s="1"/>
        <n x="5"/>
        <n x="102"/>
        <n x="43"/>
      </t>
    </mdx>
    <mdx n="0" f="v">
      <t c="8">
        <n x="1" s="1"/>
        <n x="2" s="1"/>
        <n x="148" s="1"/>
        <n x="3" s="1"/>
        <n x="4" s="1"/>
        <n x="5"/>
        <n x="102"/>
        <n x="59"/>
      </t>
    </mdx>
    <mdx n="0" f="v">
      <t c="8">
        <n x="1" s="1"/>
        <n x="2" s="1"/>
        <n x="148" s="1"/>
        <n x="3" s="1"/>
        <n x="4" s="1"/>
        <n x="5"/>
        <n x="103"/>
        <n x="14"/>
      </t>
    </mdx>
    <mdx n="0" f="v">
      <t c="8">
        <n x="1" s="1"/>
        <n x="2" s="1"/>
        <n x="148" s="1"/>
        <n x="3" s="1"/>
        <n x="4" s="1"/>
        <n x="5"/>
        <n x="103"/>
        <n x="30"/>
      </t>
    </mdx>
    <mdx n="0" f="v">
      <t c="8">
        <n x="1" s="1"/>
        <n x="2" s="1"/>
        <n x="148" s="1"/>
        <n x="3" s="1"/>
        <n x="4" s="1"/>
        <n x="5"/>
        <n x="103"/>
        <n x="46"/>
      </t>
    </mdx>
    <mdx n="0" f="v">
      <t c="8">
        <n x="1" s="1"/>
        <n x="2" s="1"/>
        <n x="148" s="1"/>
        <n x="3" s="1"/>
        <n x="4" s="1"/>
        <n x="5"/>
        <n x="103"/>
        <n x="62"/>
      </t>
    </mdx>
    <mdx n="0" f="v">
      <t c="8">
        <n x="1" s="1"/>
        <n x="2" s="1"/>
        <n x="148" s="1"/>
        <n x="3" s="1"/>
        <n x="4" s="1"/>
        <n x="5"/>
        <n x="104"/>
        <n x="17"/>
      </t>
    </mdx>
    <mdx n="0" f="v">
      <t c="8">
        <n x="1" s="1"/>
        <n x="2" s="1"/>
        <n x="148" s="1"/>
        <n x="3" s="1"/>
        <n x="4" s="1"/>
        <n x="5"/>
        <n x="104"/>
        <n x="33"/>
      </t>
    </mdx>
    <mdx n="0" f="v">
      <t c="8">
        <n x="1" s="1"/>
        <n x="2" s="1"/>
        <n x="148" s="1"/>
        <n x="3" s="1"/>
        <n x="4" s="1"/>
        <n x="5"/>
        <n x="104"/>
        <n x="49"/>
      </t>
    </mdx>
    <mdx n="0" f="v">
      <t c="8">
        <n x="1" s="1"/>
        <n x="2" s="1"/>
        <n x="148" s="1"/>
        <n x="3" s="1"/>
        <n x="4" s="1"/>
        <n x="5"/>
        <n x="105"/>
        <n x="20"/>
      </t>
    </mdx>
    <mdx n="0" f="v">
      <t c="8">
        <n x="1" s="1"/>
        <n x="2" s="1"/>
        <n x="148" s="1"/>
        <n x="3" s="1"/>
        <n x="4" s="1"/>
        <n x="5"/>
        <n x="105"/>
        <n x="36"/>
      </t>
    </mdx>
    <mdx n="0" f="v">
      <t c="8">
        <n x="1" s="1"/>
        <n x="2" s="1"/>
        <n x="148" s="1"/>
        <n x="3" s="1"/>
        <n x="4" s="1"/>
        <n x="5"/>
        <n x="105"/>
        <n x="52"/>
      </t>
    </mdx>
    <mdx n="0" f="v">
      <t c="8">
        <n x="1" s="1"/>
        <n x="2" s="1"/>
        <n x="148" s="1"/>
        <n x="3" s="1"/>
        <n x="4" s="1"/>
        <n x="5"/>
        <n x="106"/>
        <n x="7"/>
      </t>
    </mdx>
    <mdx n="0" f="v">
      <t c="8">
        <n x="1" s="1"/>
        <n x="2" s="1"/>
        <n x="148" s="1"/>
        <n x="3" s="1"/>
        <n x="4" s="1"/>
        <n x="5"/>
        <n x="106"/>
        <n x="23"/>
      </t>
    </mdx>
    <mdx n="0" f="v">
      <t c="8">
        <n x="1" s="1"/>
        <n x="2" s="1"/>
        <n x="148" s="1"/>
        <n x="3" s="1"/>
        <n x="4" s="1"/>
        <n x="5"/>
        <n x="106"/>
        <n x="39"/>
      </t>
    </mdx>
    <mdx n="0" f="v">
      <t c="8">
        <n x="1" s="1"/>
        <n x="2" s="1"/>
        <n x="148" s="1"/>
        <n x="3" s="1"/>
        <n x="4" s="1"/>
        <n x="5"/>
        <n x="106"/>
        <n x="55"/>
      </t>
    </mdx>
    <mdx n="0" f="v">
      <t c="8">
        <n x="1" s="1"/>
        <n x="2" s="1"/>
        <n x="148" s="1"/>
        <n x="3" s="1"/>
        <n x="4" s="1"/>
        <n x="5"/>
        <n x="107"/>
        <n x="10"/>
      </t>
    </mdx>
    <mdx n="0" f="v">
      <t c="8">
        <n x="1" s="1"/>
        <n x="2" s="1"/>
        <n x="148" s="1"/>
        <n x="3" s="1"/>
        <n x="4" s="1"/>
        <n x="5"/>
        <n x="107"/>
        <n x="26"/>
      </t>
    </mdx>
    <mdx n="0" f="v">
      <t c="8">
        <n x="1" s="1"/>
        <n x="2" s="1"/>
        <n x="148" s="1"/>
        <n x="3" s="1"/>
        <n x="4" s="1"/>
        <n x="5"/>
        <n x="107"/>
        <n x="42"/>
      </t>
    </mdx>
    <mdx n="0" f="v">
      <t c="8">
        <n x="1" s="1"/>
        <n x="2" s="1"/>
        <n x="148" s="1"/>
        <n x="3" s="1"/>
        <n x="4" s="1"/>
        <n x="5"/>
        <n x="107"/>
        <n x="58"/>
      </t>
    </mdx>
    <mdx n="0" f="v">
      <t c="8">
        <n x="1" s="1"/>
        <n x="2" s="1"/>
        <n x="148" s="1"/>
        <n x="3" s="1"/>
        <n x="4" s="1"/>
        <n x="5"/>
        <n x="108"/>
        <n x="21"/>
      </t>
    </mdx>
    <mdx n="0" f="v">
      <t c="8">
        <n x="1" s="1"/>
        <n x="2" s="1"/>
        <n x="148" s="1"/>
        <n x="3" s="1"/>
        <n x="4" s="1"/>
        <n x="5"/>
        <n x="108"/>
        <n x="37"/>
      </t>
    </mdx>
    <mdx n="0" f="v">
      <t c="8">
        <n x="1" s="1"/>
        <n x="2" s="1"/>
        <n x="148" s="1"/>
        <n x="3" s="1"/>
        <n x="4" s="1"/>
        <n x="5"/>
        <n x="108"/>
        <n x="54"/>
      </t>
    </mdx>
    <mdx n="0" f="v">
      <t c="8">
        <n x="1" s="1"/>
        <n x="2" s="1"/>
        <n x="148" s="1"/>
        <n x="3" s="1"/>
        <n x="4" s="1"/>
        <n x="5"/>
        <n x="109"/>
        <n x="11"/>
      </t>
    </mdx>
    <mdx n="0" f="v">
      <t c="8">
        <n x="1" s="1"/>
        <n x="2" s="1"/>
        <n x="148" s="1"/>
        <n x="3" s="1"/>
        <n x="4" s="1"/>
        <n x="5"/>
        <n x="109"/>
        <n x="29"/>
      </t>
    </mdx>
    <mdx n="0" f="v">
      <t c="8">
        <n x="1" s="1"/>
        <n x="2" s="1"/>
        <n x="148" s="1"/>
        <n x="3" s="1"/>
        <n x="4" s="1"/>
        <n x="5"/>
        <n x="109"/>
        <n x="47"/>
      </t>
    </mdx>
    <mdx n="0" f="v">
      <t c="8">
        <n x="1" s="1"/>
        <n x="2" s="1"/>
        <n x="148" s="1"/>
        <n x="3" s="1"/>
        <n x="4" s="1"/>
        <n x="5"/>
        <n x="110"/>
        <n x="23"/>
      </t>
    </mdx>
    <mdx n="0" f="v">
      <t c="8">
        <n x="1" s="1"/>
        <n x="2" s="1"/>
        <n x="148" s="1"/>
        <n x="3" s="1"/>
        <n x="4" s="1"/>
        <n x="5"/>
        <n x="110"/>
        <n x="41"/>
      </t>
    </mdx>
    <mdx n="0" f="v">
      <t c="8">
        <n x="1" s="1"/>
        <n x="2" s="1"/>
        <n x="148" s="1"/>
        <n x="3" s="1"/>
        <n x="4" s="1"/>
        <n x="5"/>
        <n x="110"/>
        <n x="60"/>
      </t>
    </mdx>
    <mdx n="0" f="v">
      <t c="8">
        <n x="1" s="1"/>
        <n x="2" s="1"/>
        <n x="148" s="1"/>
        <n x="3" s="1"/>
        <n x="4" s="1"/>
        <n x="5"/>
        <n x="111"/>
        <n x="17"/>
      </t>
    </mdx>
    <mdx n="0" f="v">
      <t c="8">
        <n x="1" s="1"/>
        <n x="2" s="1"/>
        <n x="148" s="1"/>
        <n x="3" s="1"/>
        <n x="4" s="1"/>
        <n x="5"/>
        <n x="111"/>
        <n x="35"/>
      </t>
    </mdx>
    <mdx n="0" f="v">
      <t c="8">
        <n x="1" s="1"/>
        <n x="2" s="1"/>
        <n x="148" s="1"/>
        <n x="3" s="1"/>
        <n x="4" s="1"/>
        <n x="5"/>
        <n x="111"/>
        <n x="56"/>
      </t>
    </mdx>
    <mdx n="0" f="v">
      <t c="8">
        <n x="1" s="1"/>
        <n x="2" s="1"/>
        <n x="148" s="1"/>
        <n x="3" s="1"/>
        <n x="4" s="1"/>
        <n x="5"/>
        <n x="112"/>
        <n x="14"/>
      </t>
    </mdx>
    <mdx n="0" f="v">
      <t c="8">
        <n x="1" s="1"/>
        <n x="2" s="1"/>
        <n x="148" s="1"/>
        <n x="3" s="1"/>
        <n x="4" s="1"/>
        <n x="5"/>
        <n x="112"/>
        <n x="34"/>
      </t>
    </mdx>
    <mdx n="0" f="v">
      <t c="8">
        <n x="1" s="1"/>
        <n x="2" s="1"/>
        <n x="148" s="1"/>
        <n x="3" s="1"/>
        <n x="4" s="1"/>
        <n x="5"/>
        <n x="112"/>
        <n x="53"/>
      </t>
    </mdx>
    <mdx n="0" f="v">
      <t c="8">
        <n x="1" s="1"/>
        <n x="2" s="1"/>
        <n x="148" s="1"/>
        <n x="3" s="1"/>
        <n x="4" s="1"/>
        <n x="5"/>
        <n x="113"/>
        <n x="13"/>
      </t>
    </mdx>
    <mdx n="0" f="v">
      <t c="8">
        <n x="1" s="1"/>
        <n x="2" s="1"/>
        <n x="148" s="1"/>
        <n x="3" s="1"/>
        <n x="4" s="1"/>
        <n x="5"/>
        <n x="113"/>
        <n x="32"/>
      </t>
    </mdx>
    <mdx n="0" f="v">
      <t c="8">
        <n x="1" s="1"/>
        <n x="2" s="1"/>
        <n x="148" s="1"/>
        <n x="3" s="1"/>
        <n x="4" s="1"/>
        <n x="5"/>
        <n x="113"/>
        <n x="51"/>
      </t>
    </mdx>
    <mdx n="0" f="v">
      <t c="8">
        <n x="1" s="1"/>
        <n x="2" s="1"/>
        <n x="148" s="1"/>
        <n x="3" s="1"/>
        <n x="4" s="1"/>
        <n x="5"/>
        <n x="114"/>
        <n x="10"/>
      </t>
    </mdx>
    <mdx n="0" f="v">
      <t c="8">
        <n x="1" s="1"/>
        <n x="2" s="1"/>
        <n x="148" s="1"/>
        <n x="3" s="1"/>
        <n x="4" s="1"/>
        <n x="5"/>
        <n x="114"/>
        <n x="29"/>
      </t>
    </mdx>
    <mdx n="0" f="v">
      <t c="8">
        <n x="1" s="1"/>
        <n x="2" s="1"/>
        <n x="148" s="1"/>
        <n x="3" s="1"/>
        <n x="4" s="1"/>
        <n x="5"/>
        <n x="114"/>
        <n x="50"/>
      </t>
    </mdx>
    <mdx n="0" f="v">
      <t c="8">
        <n x="1" s="1"/>
        <n x="2" s="1"/>
        <n x="148" s="1"/>
        <n x="3" s="1"/>
        <n x="4" s="1"/>
        <n x="5"/>
        <n x="115"/>
        <n x="8"/>
      </t>
    </mdx>
    <mdx n="0" f="v">
      <t c="8">
        <n x="1" s="1"/>
        <n x="2" s="1"/>
        <n x="148" s="1"/>
        <n x="3" s="1"/>
        <n x="4" s="1"/>
        <n x="5"/>
        <n x="115"/>
        <n x="28"/>
      </t>
    </mdx>
    <mdx n="0" f="v">
      <t c="8">
        <n x="1" s="1"/>
        <n x="2" s="1"/>
        <n x="148" s="1"/>
        <n x="3" s="1"/>
        <n x="4" s="1"/>
        <n x="5"/>
        <n x="115"/>
        <n x="47"/>
      </t>
    </mdx>
    <mdx n="0" f="v">
      <t c="8">
        <n x="1" s="1"/>
        <n x="2" s="1"/>
        <n x="148" s="1"/>
        <n x="3" s="1"/>
        <n x="4" s="1"/>
        <n x="5"/>
        <n x="116"/>
        <n x="7"/>
      </t>
    </mdx>
    <mdx n="0" f="v">
      <t c="8">
        <n x="1" s="1"/>
        <n x="2" s="1"/>
        <n x="148" s="1"/>
        <n x="3" s="1"/>
        <n x="4" s="1"/>
        <n x="5"/>
        <n x="116"/>
        <n x="26"/>
      </t>
    </mdx>
    <mdx n="0" f="v">
      <t c="8">
        <n x="1" s="1"/>
        <n x="2" s="1"/>
        <n x="148" s="1"/>
        <n x="3" s="1"/>
        <n x="4" s="1"/>
        <n x="5"/>
        <n x="116"/>
        <n x="46"/>
      </t>
    </mdx>
    <mdx n="0" f="v">
      <t c="8">
        <n x="1" s="1"/>
        <n x="2" s="1"/>
        <n x="148" s="1"/>
        <n x="3" s="1"/>
        <n x="4" s="1"/>
        <n x="5"/>
        <n x="117"/>
        <n x="25"/>
      </t>
    </mdx>
    <mdx n="0" f="v">
      <t c="8">
        <n x="1" s="1"/>
        <n x="2" s="1"/>
        <n x="148" s="1"/>
        <n x="3" s="1"/>
        <n x="4" s="1"/>
        <n x="5"/>
        <n x="117"/>
        <n x="44"/>
      </t>
    </mdx>
    <mdx n="0" f="v">
      <t c="8">
        <n x="1" s="1"/>
        <n x="2" s="1"/>
        <n x="148" s="1"/>
        <n x="3" s="1"/>
        <n x="4" s="1"/>
        <n x="5"/>
        <n x="117"/>
        <n x="63"/>
      </t>
    </mdx>
    <mdx n="0" f="v">
      <t c="8">
        <n x="1" s="1"/>
        <n x="2" s="1"/>
        <n x="148" s="1"/>
        <n x="3" s="1"/>
        <n x="4" s="1"/>
        <n x="5"/>
        <n x="118"/>
        <n x="22"/>
      </t>
    </mdx>
    <mdx n="0" f="v">
      <t c="8">
        <n x="1" s="1"/>
        <n x="2" s="1"/>
        <n x="148" s="1"/>
        <n x="3" s="1"/>
        <n x="4" s="1"/>
        <n x="5"/>
        <n x="118"/>
        <n x="41"/>
      </t>
    </mdx>
    <mdx n="0" f="v">
      <t c="8">
        <n x="1" s="1"/>
        <n x="2" s="1"/>
        <n x="148" s="1"/>
        <n x="3" s="1"/>
        <n x="4" s="1"/>
        <n x="5"/>
        <n x="118"/>
        <n x="62"/>
      </t>
    </mdx>
    <mdx n="0" f="v">
      <t c="8">
        <n x="1" s="1"/>
        <n x="2" s="1"/>
        <n x="148" s="1"/>
        <n x="3" s="1"/>
        <n x="4" s="1"/>
        <n x="5"/>
        <n x="119"/>
        <n x="20"/>
      </t>
    </mdx>
    <mdx n="0" f="v">
      <t c="8">
        <n x="1" s="1"/>
        <n x="2" s="1"/>
        <n x="148" s="1"/>
        <n x="3" s="1"/>
        <n x="4" s="1"/>
        <n x="5"/>
        <n x="119"/>
        <n x="40"/>
      </t>
    </mdx>
    <mdx n="0" f="v">
      <t c="8">
        <n x="1" s="1"/>
        <n x="2" s="1"/>
        <n x="148" s="1"/>
        <n x="3" s="1"/>
        <n x="4" s="1"/>
        <n x="5"/>
        <n x="119"/>
        <n x="59"/>
      </t>
    </mdx>
    <mdx n="0" f="v">
      <t c="8">
        <n x="1" s="1"/>
        <n x="2" s="1"/>
        <n x="148" s="1"/>
        <n x="3" s="1"/>
        <n x="4" s="1"/>
        <n x="5"/>
        <n x="120"/>
        <n x="19"/>
      </t>
    </mdx>
    <mdx n="0" f="v">
      <t c="8">
        <n x="1" s="1"/>
        <n x="2" s="1"/>
        <n x="148" s="1"/>
        <n x="3" s="1"/>
        <n x="4" s="1"/>
        <n x="5"/>
        <n x="120"/>
        <n x="38"/>
      </t>
    </mdx>
    <mdx n="0" f="v">
      <t c="8">
        <n x="1" s="1"/>
        <n x="2" s="1"/>
        <n x="148" s="1"/>
        <n x="3" s="1"/>
        <n x="4" s="1"/>
        <n x="5"/>
        <n x="120"/>
        <n x="58"/>
      </t>
    </mdx>
    <mdx n="0" f="v">
      <t c="8">
        <n x="1" s="1"/>
        <n x="2" s="1"/>
        <n x="148" s="1"/>
        <n x="3" s="1"/>
        <n x="4" s="1"/>
        <n x="5"/>
        <n x="121"/>
        <n x="16"/>
      </t>
    </mdx>
    <mdx n="0" f="v">
      <t c="8">
        <n x="1" s="1"/>
        <n x="2" s="1"/>
        <n x="148" s="1"/>
        <n x="3" s="1"/>
        <n x="4" s="1"/>
        <n x="5"/>
        <n x="121"/>
        <n x="37"/>
      </t>
    </mdx>
    <mdx n="0" f="v">
      <t c="8">
        <n x="1" s="1"/>
        <n x="2" s="1"/>
        <n x="148" s="1"/>
        <n x="3" s="1"/>
        <n x="4" s="1"/>
        <n x="5"/>
        <n x="121"/>
        <n x="59"/>
      </t>
    </mdx>
    <mdx n="0" f="v">
      <t c="8">
        <n x="1" s="1"/>
        <n x="2" s="1"/>
        <n x="148" s="1"/>
        <n x="3" s="1"/>
        <n x="4" s="1"/>
        <n x="5"/>
        <n x="122"/>
        <n x="20"/>
      </t>
    </mdx>
    <mdx n="0" f="v">
      <t c="8">
        <n x="1" s="1"/>
        <n x="2" s="1"/>
        <n x="148" s="1"/>
        <n x="3" s="1"/>
        <n x="4" s="1"/>
        <n x="5"/>
        <n x="122"/>
        <n x="44"/>
      </t>
    </mdx>
    <mdx n="0" f="v">
      <t c="8">
        <n x="1" s="1"/>
        <n x="2" s="1"/>
        <n x="148" s="1"/>
        <n x="3" s="1"/>
        <n x="4" s="1"/>
        <n x="5"/>
        <n x="123"/>
        <n x="9"/>
      </t>
    </mdx>
    <mdx n="0" f="v">
      <t c="8">
        <n x="1" s="1"/>
        <n x="2" s="1"/>
        <n x="148" s="1"/>
        <n x="3" s="1"/>
        <n x="4" s="1"/>
        <n x="5"/>
        <n x="123"/>
        <n x="32"/>
      </t>
    </mdx>
    <mdx n="0" f="v">
      <t c="8">
        <n x="1" s="1"/>
        <n x="2" s="1"/>
        <n x="148" s="1"/>
        <n x="3" s="1"/>
        <n x="4" s="1"/>
        <n x="5"/>
        <n x="123"/>
        <n x="56"/>
      </t>
    </mdx>
    <mdx n="0" f="v">
      <t c="8">
        <n x="1" s="1"/>
        <n x="2" s="1"/>
        <n x="148" s="1"/>
        <n x="3" s="1"/>
        <n x="4" s="1"/>
        <n x="5"/>
        <n x="124"/>
        <n x="18"/>
      </t>
    </mdx>
    <mdx n="0" f="v">
      <t c="8">
        <n x="1" s="1"/>
        <n x="2" s="1"/>
        <n x="148" s="1"/>
        <n x="3" s="1"/>
        <n x="4" s="1"/>
        <n x="5"/>
        <n x="124"/>
        <n x="42"/>
      </t>
    </mdx>
    <mdx n="0" f="v">
      <t c="8">
        <n x="1" s="1"/>
        <n x="2" s="1"/>
        <n x="148" s="1"/>
        <n x="3" s="1"/>
        <n x="4" s="1"/>
        <n x="5"/>
        <n x="125"/>
        <n x="28"/>
      </t>
    </mdx>
    <mdx n="0" f="v">
      <t c="8">
        <n x="1" s="1"/>
        <n x="2" s="1"/>
        <n x="148" s="1"/>
        <n x="3" s="1"/>
        <n x="4" s="1"/>
        <n x="5"/>
        <n x="125"/>
        <n x="50"/>
      </t>
    </mdx>
    <mdx n="0" f="v">
      <t c="8">
        <n x="1" s="1"/>
        <n x="2" s="1"/>
        <n x="148" s="1"/>
        <n x="3" s="1"/>
        <n x="4" s="1"/>
        <n x="5"/>
        <n x="126"/>
        <n x="11"/>
      </t>
    </mdx>
    <mdx n="0" f="v">
      <t c="8">
        <n x="1" s="1"/>
        <n x="2" s="1"/>
        <n x="148" s="1"/>
        <n x="3" s="1"/>
        <n x="4" s="1"/>
        <n x="5"/>
        <n x="126"/>
        <n x="35"/>
      </t>
    </mdx>
    <mdx n="0" f="v">
      <t c="8">
        <n x="1" s="1"/>
        <n x="2" s="1"/>
        <n x="148" s="1"/>
        <n x="3" s="1"/>
        <n x="4" s="1"/>
        <n x="5"/>
        <n x="126"/>
        <n x="58"/>
      </t>
    </mdx>
    <mdx n="0" f="v">
      <t c="8">
        <n x="1" s="1"/>
        <n x="2" s="1"/>
        <n x="148" s="1"/>
        <n x="3" s="1"/>
        <n x="4" s="1"/>
        <n x="5"/>
        <n x="127"/>
        <n x="21"/>
      </t>
    </mdx>
    <mdx n="0" f="v">
      <t c="8">
        <n x="1" s="1"/>
        <n x="2" s="1"/>
        <n x="148" s="1"/>
        <n x="3" s="1"/>
        <n x="4" s="1"/>
        <n x="5"/>
        <n x="127"/>
        <n x="44"/>
      </t>
    </mdx>
    <mdx n="0" f="v">
      <t c="8">
        <n x="1" s="1"/>
        <n x="2" s="1"/>
        <n x="148" s="1"/>
        <n x="3" s="1"/>
        <n x="4" s="1"/>
        <n x="5"/>
        <n x="128"/>
        <n x="7"/>
      </t>
    </mdx>
    <mdx n="0" f="v">
      <t c="8">
        <n x="1" s="1"/>
        <n x="2" s="1"/>
        <n x="148" s="1"/>
        <n x="3" s="1"/>
        <n x="4" s="1"/>
        <n x="5"/>
        <n x="128"/>
        <n x="30"/>
      </t>
    </mdx>
    <mdx n="0" f="v">
      <t c="8">
        <n x="1" s="1"/>
        <n x="2" s="1"/>
        <n x="148" s="1"/>
        <n x="3" s="1"/>
        <n x="4" s="1"/>
        <n x="5"/>
        <n x="128"/>
        <n x="55"/>
      </t>
    </mdx>
    <mdx n="0" f="v">
      <t c="8">
        <n x="1" s="1"/>
        <n x="2" s="1"/>
        <n x="148" s="1"/>
        <n x="3" s="1"/>
        <n x="4" s="1"/>
        <n x="5"/>
        <n x="129"/>
        <n x="18"/>
      </t>
    </mdx>
    <mdx n="0" f="v">
      <t c="8">
        <n x="1" s="1"/>
        <n x="2" s="1"/>
        <n x="148" s="1"/>
        <n x="3" s="1"/>
        <n x="4" s="1"/>
        <n x="5"/>
        <n x="129"/>
        <n x="44"/>
      </t>
    </mdx>
    <mdx n="0" f="v">
      <t c="8">
        <n x="1" s="1"/>
        <n x="2" s="1"/>
        <n x="148" s="1"/>
        <n x="3" s="1"/>
        <n x="4" s="1"/>
        <n x="5"/>
        <n x="130"/>
        <n x="44"/>
      </t>
    </mdx>
    <mdx n="0" f="v">
      <t c="8">
        <n x="1" s="1"/>
        <n x="2" s="1"/>
        <n x="148" s="1"/>
        <n x="3" s="1"/>
        <n x="4" s="1"/>
        <n x="5"/>
        <n x="138"/>
        <n x="17"/>
      </t>
    </mdx>
    <mdx n="0" f="v">
      <t c="8">
        <n x="1" s="1"/>
        <n x="2" s="1"/>
        <n x="148" s="1"/>
        <n x="3" s="1"/>
        <n x="4" s="1"/>
        <n x="5"/>
        <n x="108"/>
        <n x="6"/>
      </t>
    </mdx>
    <mdx n="0" f="v">
      <t c="8">
        <n x="1" s="1"/>
        <n x="2" s="1"/>
        <n x="148" s="1"/>
        <n x="3" s="1"/>
        <n x="4" s="1"/>
        <n x="5"/>
        <n x="108"/>
        <n x="22"/>
      </t>
    </mdx>
    <mdx n="0" f="v">
      <t c="8">
        <n x="1" s="1"/>
        <n x="2" s="1"/>
        <n x="148" s="1"/>
        <n x="3" s="1"/>
        <n x="4" s="1"/>
        <n x="5"/>
        <n x="108"/>
        <n x="38"/>
      </t>
    </mdx>
    <mdx n="0" f="v">
      <t c="8">
        <n x="1" s="1"/>
        <n x="2" s="1"/>
        <n x="148" s="1"/>
        <n x="3" s="1"/>
        <n x="4" s="1"/>
        <n x="5"/>
        <n x="108"/>
        <n x="55"/>
      </t>
    </mdx>
    <mdx n="0" f="v">
      <t c="8">
        <n x="1" s="1"/>
        <n x="2" s="1"/>
        <n x="148" s="1"/>
        <n x="3" s="1"/>
        <n x="4" s="1"/>
        <n x="5"/>
        <n x="109"/>
        <n x="12"/>
      </t>
    </mdx>
    <mdx n="0" f="v">
      <t c="8">
        <n x="1" s="1"/>
        <n x="2" s="1"/>
        <n x="148" s="1"/>
        <n x="3" s="1"/>
        <n x="4" s="1"/>
        <n x="5"/>
        <n x="109"/>
        <n x="30"/>
      </t>
    </mdx>
    <mdx n="0" f="v">
      <t c="8">
        <n x="1" s="1"/>
        <n x="2" s="1"/>
        <n x="148" s="1"/>
        <n x="3" s="1"/>
        <n x="4" s="1"/>
        <n x="5"/>
        <n x="109"/>
        <n x="49"/>
      </t>
    </mdx>
    <mdx n="0" f="v">
      <t c="8">
        <n x="1" s="1"/>
        <n x="2" s="1"/>
        <n x="148" s="1"/>
        <n x="3" s="1"/>
        <n x="4" s="1"/>
        <n x="5"/>
        <n x="110"/>
        <n x="6"/>
      </t>
    </mdx>
    <mdx n="0" f="v">
      <t c="8">
        <n x="1" s="1"/>
        <n x="2" s="1"/>
        <n x="148" s="1"/>
        <n x="3" s="1"/>
        <n x="4" s="1"/>
        <n x="5"/>
        <n x="110"/>
        <n x="24"/>
      </t>
    </mdx>
    <mdx n="0" f="v">
      <t c="8">
        <n x="1" s="1"/>
        <n x="2" s="1"/>
        <n x="148" s="1"/>
        <n x="3" s="1"/>
        <n x="4" s="1"/>
        <n x="5"/>
        <n x="110"/>
        <n x="42"/>
      </t>
    </mdx>
    <mdx n="0" f="v">
      <t c="8">
        <n x="1" s="1"/>
        <n x="2" s="1"/>
        <n x="148" s="1"/>
        <n x="3" s="1"/>
        <n x="4" s="1"/>
        <n x="5"/>
        <n x="110"/>
        <n x="61"/>
      </t>
    </mdx>
    <mdx n="0" f="v">
      <t c="8">
        <n x="1" s="1"/>
        <n x="2" s="1"/>
        <n x="148" s="1"/>
        <n x="3" s="1"/>
        <n x="4" s="1"/>
        <n x="5"/>
        <n x="111"/>
        <n x="18"/>
      </t>
    </mdx>
    <mdx n="0" f="v">
      <t c="8">
        <n x="1" s="1"/>
        <n x="2" s="1"/>
        <n x="148" s="1"/>
        <n x="3" s="1"/>
        <n x="4" s="1"/>
        <n x="5"/>
        <n x="111"/>
        <n x="36"/>
      </t>
    </mdx>
    <mdx n="0" f="v">
      <t c="8">
        <n x="1" s="1"/>
        <n x="2" s="1"/>
        <n x="148" s="1"/>
        <n x="3" s="1"/>
        <n x="4" s="1"/>
        <n x="5"/>
        <n x="111"/>
        <n x="57"/>
      </t>
    </mdx>
    <mdx n="0" f="v">
      <t c="8">
        <n x="1" s="1"/>
        <n x="2" s="1"/>
        <n x="148" s="1"/>
        <n x="3" s="1"/>
        <n x="4" s="1"/>
        <n x="5"/>
        <n x="112"/>
        <n x="15"/>
      </t>
    </mdx>
    <mdx n="0" f="v">
      <t c="8">
        <n x="1" s="1"/>
        <n x="2" s="1"/>
        <n x="148" s="1"/>
        <n x="3" s="1"/>
        <n x="4" s="1"/>
        <n x="5"/>
        <n x="112"/>
        <n x="35"/>
      </t>
    </mdx>
    <mdx n="0" f="v">
      <t c="8">
        <n x="1" s="1"/>
        <n x="2" s="1"/>
        <n x="148" s="1"/>
        <n x="3" s="1"/>
        <n x="4" s="1"/>
        <n x="5"/>
        <n x="112"/>
        <n x="54"/>
      </t>
    </mdx>
    <mdx n="0" f="v">
      <t c="8">
        <n x="1" s="1"/>
        <n x="2" s="1"/>
        <n x="148" s="1"/>
        <n x="3" s="1"/>
        <n x="4" s="1"/>
        <n x="5"/>
        <n x="113"/>
        <n x="14"/>
      </t>
    </mdx>
    <mdx n="0" f="v">
      <t c="8">
        <n x="1" s="1"/>
        <n x="2" s="1"/>
        <n x="148" s="1"/>
        <n x="3" s="1"/>
        <n x="4" s="1"/>
        <n x="5"/>
        <n x="113"/>
        <n x="33"/>
      </t>
    </mdx>
    <mdx n="0" f="v">
      <t c="8">
        <n x="1" s="1"/>
        <n x="2" s="1"/>
        <n x="148" s="1"/>
        <n x="3" s="1"/>
        <n x="4" s="1"/>
        <n x="5"/>
        <n x="113"/>
        <n x="53"/>
      </t>
    </mdx>
    <mdx n="0" f="v">
      <t c="8">
        <n x="1" s="1"/>
        <n x="2" s="1"/>
        <n x="148" s="1"/>
        <n x="3" s="1"/>
        <n x="4" s="1"/>
        <n x="5"/>
        <n x="114"/>
        <n x="11"/>
      </t>
    </mdx>
    <mdx n="0" f="v">
      <t c="8">
        <n x="1" s="1"/>
        <n x="2" s="1"/>
        <n x="148" s="1"/>
        <n x="3" s="1"/>
        <n x="4" s="1"/>
        <n x="5"/>
        <n x="114"/>
        <n x="32"/>
      </t>
    </mdx>
    <mdx n="0" f="v">
      <t c="8">
        <n x="1" s="1"/>
        <n x="2" s="1"/>
        <n x="148" s="1"/>
        <n x="3" s="1"/>
        <n x="4" s="1"/>
        <n x="5"/>
        <n x="114"/>
        <n x="51"/>
      </t>
    </mdx>
    <mdx n="0" f="v">
      <t c="8">
        <n x="1" s="1"/>
        <n x="2" s="1"/>
        <n x="148" s="1"/>
        <n x="3" s="1"/>
        <n x="4" s="1"/>
        <n x="5"/>
        <n x="115"/>
        <n x="9"/>
      </t>
    </mdx>
    <mdx n="0" f="v">
      <t c="8">
        <n x="1" s="1"/>
        <n x="2" s="1"/>
        <n x="148" s="1"/>
        <n x="3" s="1"/>
        <n x="4" s="1"/>
        <n x="5"/>
        <n x="115"/>
        <n x="29"/>
      </t>
    </mdx>
    <mdx n="0" f="v">
      <t c="8">
        <n x="1" s="1"/>
        <n x="2" s="1"/>
        <n x="148" s="1"/>
        <n x="3" s="1"/>
        <n x="4" s="1"/>
        <n x="5"/>
        <n x="115"/>
        <n x="48"/>
      </t>
    </mdx>
    <mdx n="0" f="v">
      <t c="8">
        <n x="1" s="1"/>
        <n x="2" s="1"/>
        <n x="148" s="1"/>
        <n x="3" s="1"/>
        <n x="4" s="1"/>
        <n x="5"/>
        <n x="116"/>
        <n x="8"/>
      </t>
    </mdx>
    <mdx n="0" f="v">
      <t c="8">
        <n x="1" s="1"/>
        <n x="2" s="1"/>
        <n x="148" s="1"/>
        <n x="3" s="1"/>
        <n x="4" s="1"/>
        <n x="5"/>
        <n x="116"/>
        <n x="27"/>
      </t>
    </mdx>
    <mdx n="0" f="v">
      <t c="8">
        <n x="1" s="1"/>
        <n x="2" s="1"/>
        <n x="148" s="1"/>
        <n x="3" s="1"/>
        <n x="4" s="1"/>
        <n x="5"/>
        <n x="116"/>
        <n x="47"/>
      </t>
    </mdx>
    <mdx n="0" f="v">
      <t c="8">
        <n x="1" s="1"/>
        <n x="2" s="1"/>
        <n x="148" s="1"/>
        <n x="3" s="1"/>
        <n x="4" s="1"/>
        <n x="5"/>
        <n x="117"/>
        <n x="26"/>
      </t>
    </mdx>
    <mdx n="0" f="v">
      <t c="8">
        <n x="1" s="1"/>
        <n x="2" s="1"/>
        <n x="148" s="1"/>
        <n x="3" s="1"/>
        <n x="4" s="1"/>
        <n x="5"/>
        <n x="117"/>
        <n x="45"/>
      </t>
    </mdx>
    <mdx n="0" f="v">
      <t c="8">
        <n x="1" s="1"/>
        <n x="2" s="1"/>
        <n x="148" s="1"/>
        <n x="3" s="1"/>
        <n x="4" s="1"/>
        <n x="5"/>
        <n x="118"/>
        <n x="23"/>
      </t>
    </mdx>
    <mdx n="0" f="v">
      <t c="8">
        <n x="1" s="1"/>
        <n x="2" s="1"/>
        <n x="148" s="1"/>
        <n x="3" s="1"/>
        <n x="4" s="1"/>
        <n x="5"/>
        <n x="118"/>
        <n x="44"/>
      </t>
    </mdx>
    <mdx n="0" f="v">
      <t c="8">
        <n x="1" s="1"/>
        <n x="2" s="1"/>
        <n x="148" s="1"/>
        <n x="3" s="1"/>
        <n x="4" s="1"/>
        <n x="5"/>
        <n x="118"/>
        <n x="63"/>
      </t>
    </mdx>
    <mdx n="0" f="v">
      <t c="8">
        <n x="1" s="1"/>
        <n x="2" s="1"/>
        <n x="148" s="1"/>
        <n x="3" s="1"/>
        <n x="4" s="1"/>
        <n x="5"/>
        <n x="119"/>
        <n x="21"/>
      </t>
    </mdx>
    <mdx n="0" f="v">
      <t c="8">
        <n x="1" s="1"/>
        <n x="2" s="1"/>
        <n x="148" s="1"/>
        <n x="3" s="1"/>
        <n x="4" s="1"/>
        <n x="5"/>
        <n x="119"/>
        <n x="41"/>
      </t>
    </mdx>
    <mdx n="0" f="v">
      <t c="8">
        <n x="1" s="1"/>
        <n x="2" s="1"/>
        <n x="148" s="1"/>
        <n x="3" s="1"/>
        <n x="4" s="1"/>
        <n x="5"/>
        <n x="119"/>
        <n x="60"/>
      </t>
    </mdx>
    <mdx n="0" f="v">
      <t c="8">
        <n x="1" s="1"/>
        <n x="2" s="1"/>
        <n x="148" s="1"/>
        <n x="3" s="1"/>
        <n x="4" s="1"/>
        <n x="5"/>
        <n x="120"/>
        <n x="20"/>
      </t>
    </mdx>
    <mdx n="0" f="v">
      <t c="8">
        <n x="1" s="1"/>
        <n x="2" s="1"/>
        <n x="148" s="1"/>
        <n x="3" s="1"/>
        <n x="4" s="1"/>
        <n x="5"/>
        <n x="120"/>
        <n x="39"/>
      </t>
    </mdx>
    <mdx n="0" f="v">
      <t c="8">
        <n x="1" s="1"/>
        <n x="2" s="1"/>
        <n x="148" s="1"/>
        <n x="3" s="1"/>
        <n x="4" s="1"/>
        <n x="5"/>
        <n x="120"/>
        <n x="59"/>
      </t>
    </mdx>
    <mdx n="0" f="v">
      <t c="8">
        <n x="1" s="1"/>
        <n x="2" s="1"/>
        <n x="148" s="1"/>
        <n x="3" s="1"/>
        <n x="4" s="1"/>
        <n x="5"/>
        <n x="121"/>
        <n x="17"/>
      </t>
    </mdx>
    <mdx n="0" f="v">
      <t c="8">
        <n x="1" s="1"/>
        <n x="2" s="1"/>
        <n x="148" s="1"/>
        <n x="3" s="1"/>
        <n x="4" s="1"/>
        <n x="5"/>
        <n x="121"/>
        <n x="38"/>
      </t>
    </mdx>
    <mdx n="0" f="v">
      <t c="8">
        <n x="1" s="1"/>
        <n x="2" s="1"/>
        <n x="148" s="1"/>
        <n x="3" s="1"/>
        <n x="4" s="1"/>
        <n x="5"/>
        <n x="121"/>
        <n x="61"/>
      </t>
    </mdx>
    <mdx n="0" f="v">
      <t c="8">
        <n x="1" s="1"/>
        <n x="2" s="1"/>
        <n x="148" s="1"/>
        <n x="3" s="1"/>
        <n x="4" s="1"/>
        <n x="5"/>
        <n x="122"/>
        <n x="24"/>
      </t>
    </mdx>
    <mdx n="0" f="v">
      <t c="8">
        <n x="1" s="1"/>
        <n x="2" s="1"/>
        <n x="148" s="1"/>
        <n x="3" s="1"/>
        <n x="4" s="1"/>
        <n x="5"/>
        <n x="122"/>
        <n x="46"/>
      </t>
    </mdx>
    <mdx n="0" f="v">
      <t c="8">
        <n x="1" s="1"/>
        <n x="2" s="1"/>
        <n x="148" s="1"/>
        <n x="3" s="1"/>
        <n x="4" s="1"/>
        <n x="5"/>
        <n x="123"/>
        <n x="10"/>
      </t>
    </mdx>
    <mdx n="0" f="v">
      <t c="8">
        <n x="1" s="1"/>
        <n x="2" s="1"/>
        <n x="148" s="1"/>
        <n x="3" s="1"/>
        <n x="4" s="1"/>
        <n x="5"/>
        <n x="123"/>
        <n x="33"/>
      </t>
    </mdx>
    <mdx n="0" f="v">
      <t c="8">
        <n x="1" s="1"/>
        <n x="2" s="1"/>
        <n x="148" s="1"/>
        <n x="3" s="1"/>
        <n x="4" s="1"/>
        <n x="5"/>
        <n x="123"/>
        <n x="57"/>
      </t>
    </mdx>
    <mdx n="0" f="v">
      <t c="8">
        <n x="1" s="1"/>
        <n x="2" s="1"/>
        <n x="148" s="1"/>
        <n x="3" s="1"/>
        <n x="4" s="1"/>
        <n x="5"/>
        <n x="124"/>
        <n x="19"/>
      </t>
    </mdx>
    <mdx n="0" f="v">
      <t c="8">
        <n x="1" s="1"/>
        <n x="2" s="1"/>
        <n x="148" s="1"/>
        <n x="3" s="1"/>
        <n x="4" s="1"/>
        <n x="5"/>
        <n x="124"/>
        <n x="43"/>
      </t>
    </mdx>
    <mdx n="0" f="v">
      <t c="8">
        <n x="1" s="1"/>
        <n x="2" s="1"/>
        <n x="148" s="1"/>
        <n x="3" s="1"/>
        <n x="4" s="1"/>
        <n x="5"/>
        <n x="125"/>
        <n x="29"/>
      </t>
    </mdx>
    <mdx n="0" f="v">
      <t c="8">
        <n x="1" s="1"/>
        <n x="2" s="1"/>
        <n x="148" s="1"/>
        <n x="3" s="1"/>
        <n x="4" s="1"/>
        <n x="5"/>
        <n x="125"/>
        <n x="52"/>
      </t>
    </mdx>
    <mdx n="0" f="v">
      <t c="8">
        <n x="1" s="1"/>
        <n x="2" s="1"/>
        <n x="148" s="1"/>
        <n x="3" s="1"/>
        <n x="4" s="1"/>
        <n x="5"/>
        <n x="126"/>
        <n x="15"/>
      </t>
    </mdx>
    <mdx n="0" f="v">
      <t c="8">
        <n x="1" s="1"/>
        <n x="2" s="1"/>
        <n x="148" s="1"/>
        <n x="3" s="1"/>
        <n x="4" s="1"/>
        <n x="5"/>
        <n x="126"/>
        <n x="37"/>
      </t>
    </mdx>
    <mdx n="0" f="v">
      <t c="8">
        <n x="1" s="1"/>
        <n x="2" s="1"/>
        <n x="148" s="1"/>
        <n x="3" s="1"/>
        <n x="4" s="1"/>
        <n x="5"/>
        <n x="126"/>
        <n x="59"/>
      </t>
    </mdx>
    <mdx n="0" f="v">
      <t c="8">
        <n x="1" s="1"/>
        <n x="2" s="1"/>
        <n x="148" s="1"/>
        <n x="3" s="1"/>
        <n x="4" s="1"/>
        <n x="5"/>
        <n x="127"/>
        <n x="22"/>
      </t>
    </mdx>
    <mdx n="0" f="v">
      <t c="8">
        <n x="1" s="1"/>
        <n x="2" s="1"/>
        <n x="148" s="1"/>
        <n x="3" s="1"/>
        <n x="4" s="1"/>
        <n x="5"/>
        <n x="127"/>
        <n x="45"/>
      </t>
    </mdx>
    <mdx n="0" f="v">
      <t c="8">
        <n x="1" s="1"/>
        <n x="2" s="1"/>
        <n x="148" s="1"/>
        <n x="3" s="1"/>
        <n x="4" s="1"/>
        <n x="5"/>
        <n x="128"/>
        <n x="8"/>
      </t>
    </mdx>
    <mdx n="0" f="v">
      <t c="8">
        <n x="1" s="1"/>
        <n x="2" s="1"/>
        <n x="148" s="1"/>
        <n x="3" s="1"/>
        <n x="4" s="1"/>
        <n x="5"/>
        <n x="128"/>
        <n x="31"/>
      </t>
    </mdx>
    <mdx n="0" f="v">
      <t c="8">
        <n x="1" s="1"/>
        <n x="2" s="1"/>
        <n x="148" s="1"/>
        <n x="3" s="1"/>
        <n x="4" s="1"/>
        <n x="5"/>
        <n x="128"/>
        <n x="56"/>
      </t>
    </mdx>
    <mdx n="0" f="v">
      <t c="8">
        <n x="1" s="1"/>
        <n x="2" s="1"/>
        <n x="148" s="1"/>
        <n x="3" s="1"/>
        <n x="4" s="1"/>
        <n x="5"/>
        <n x="129"/>
        <n x="19"/>
      </t>
    </mdx>
    <mdx n="0" f="v">
      <t c="8">
        <n x="1" s="1"/>
        <n x="2" s="1"/>
        <n x="148" s="1"/>
        <n x="3" s="1"/>
        <n x="4" s="1"/>
        <n x="5"/>
        <n x="129"/>
        <n x="46"/>
      </t>
    </mdx>
    <mdx n="0" f="v">
      <t c="8">
        <n x="1" s="1"/>
        <n x="2" s="1"/>
        <n x="148" s="1"/>
        <n x="3" s="1"/>
        <n x="4" s="1"/>
        <n x="5"/>
        <n x="130"/>
        <n x="57"/>
      </t>
    </mdx>
    <mdx n="0" f="v">
      <t c="8">
        <n x="1" s="1"/>
        <n x="2" s="1"/>
        <n x="148" s="1"/>
        <n x="3" s="1"/>
        <n x="4" s="1"/>
        <n x="5"/>
        <n x="134"/>
        <n x="21"/>
      </t>
    </mdx>
    <mdx n="0" f="v">
      <t c="8">
        <n x="1" s="1"/>
        <n x="2" s="1"/>
        <n x="148" s="1"/>
        <n x="3" s="1"/>
        <n x="4" s="1"/>
        <n x="5"/>
        <n x="138"/>
        <n x="33"/>
      </t>
    </mdx>
    <mdx n="0" f="v">
      <t c="8">
        <n x="1" s="1"/>
        <n x="2" s="1"/>
        <n x="148" s="1"/>
        <n x="3" s="1"/>
        <n x="4" s="1"/>
        <n x="5"/>
        <n x="108"/>
        <n x="7"/>
      </t>
    </mdx>
    <mdx n="0" f="v">
      <t c="8">
        <n x="1" s="1"/>
        <n x="2" s="1"/>
        <n x="148" s="1"/>
        <n x="3" s="1"/>
        <n x="4" s="1"/>
        <n x="5"/>
        <n x="108"/>
        <n x="23"/>
      </t>
    </mdx>
    <mdx n="0" f="v">
      <t c="8">
        <n x="1" s="1"/>
        <n x="2" s="1"/>
        <n x="148" s="1"/>
        <n x="3" s="1"/>
        <n x="4" s="1"/>
        <n x="5"/>
        <n x="108"/>
        <n x="39"/>
      </t>
    </mdx>
    <mdx n="0" f="v">
      <t c="8">
        <n x="1" s="1"/>
        <n x="2" s="1"/>
        <n x="148" s="1"/>
        <n x="3" s="1"/>
        <n x="4" s="1"/>
        <n x="5"/>
        <n x="108"/>
        <n x="56"/>
      </t>
    </mdx>
    <mdx n="0" f="v">
      <t c="8">
        <n x="1" s="1"/>
        <n x="2" s="1"/>
        <n x="148" s="1"/>
        <n x="3" s="1"/>
        <n x="4" s="1"/>
        <n x="5"/>
        <n x="109"/>
        <n x="13"/>
      </t>
    </mdx>
    <mdx n="0" f="v">
      <t c="8">
        <n x="1" s="1"/>
        <n x="2" s="1"/>
        <n x="148" s="1"/>
        <n x="3" s="1"/>
        <n x="4" s="1"/>
        <n x="5"/>
        <n x="109"/>
        <n x="31"/>
      </t>
    </mdx>
    <mdx n="0" f="v">
      <t c="8">
        <n x="1" s="1"/>
        <n x="2" s="1"/>
        <n x="148" s="1"/>
        <n x="3" s="1"/>
        <n x="4" s="1"/>
        <n x="5"/>
        <n x="109"/>
        <n x="50"/>
      </t>
    </mdx>
    <mdx n="0" f="v">
      <t c="8">
        <n x="1" s="1"/>
        <n x="2" s="1"/>
        <n x="148" s="1"/>
        <n x="3" s="1"/>
        <n x="4" s="1"/>
        <n x="5"/>
        <n x="110"/>
        <n x="7"/>
      </t>
    </mdx>
    <mdx n="0" f="v">
      <t c="8">
        <n x="1" s="1"/>
        <n x="2" s="1"/>
        <n x="148" s="1"/>
        <n x="3" s="1"/>
        <n x="4" s="1"/>
        <n x="5"/>
        <n x="110"/>
        <n x="25"/>
      </t>
    </mdx>
    <mdx n="0" f="v">
      <t c="8">
        <n x="1" s="1"/>
        <n x="2" s="1"/>
        <n x="148" s="1"/>
        <n x="3" s="1"/>
        <n x="4" s="1"/>
        <n x="5"/>
        <n x="110"/>
        <n x="44"/>
      </t>
    </mdx>
    <mdx n="0" f="v">
      <t c="8">
        <n x="1" s="1"/>
        <n x="2" s="1"/>
        <n x="148" s="1"/>
        <n x="3" s="1"/>
        <n x="4" s="1"/>
        <n x="5"/>
        <n x="110"/>
        <n x="62"/>
      </t>
    </mdx>
    <mdx n="0" f="v">
      <t c="8">
        <n x="1" s="1"/>
        <n x="2" s="1"/>
        <n x="148" s="1"/>
        <n x="3" s="1"/>
        <n x="4" s="1"/>
        <n x="5"/>
        <n x="111"/>
        <n x="19"/>
      </t>
    </mdx>
    <mdx n="0" f="v">
      <t c="8">
        <n x="1" s="1"/>
        <n x="2" s="1"/>
        <n x="148" s="1"/>
        <n x="3" s="1"/>
        <n x="4" s="1"/>
        <n x="5"/>
        <n x="111"/>
        <n x="39"/>
      </t>
    </mdx>
    <mdx n="0" f="v">
      <t c="8">
        <n x="1" s="1"/>
        <n x="2" s="1"/>
        <n x="148" s="1"/>
        <n x="3" s="1"/>
        <n x="4" s="1"/>
        <n x="5"/>
        <n x="111"/>
        <n x="58"/>
      </t>
    </mdx>
    <mdx n="0" f="v">
      <t c="8">
        <n x="1" s="1"/>
        <n x="2" s="1"/>
        <n x="148" s="1"/>
        <n x="3" s="1"/>
        <n x="4" s="1"/>
        <n x="5"/>
        <n x="112"/>
        <n x="16"/>
      </t>
    </mdx>
    <mdx n="0" f="v">
      <t c="8">
        <n x="1" s="1"/>
        <n x="2" s="1"/>
        <n x="148" s="1"/>
        <n x="3" s="1"/>
        <n x="4" s="1"/>
        <n x="5"/>
        <n x="112"/>
        <n x="36"/>
      </t>
    </mdx>
    <mdx n="0" f="v">
      <t c="8">
        <n x="1" s="1"/>
        <n x="2" s="1"/>
        <n x="148" s="1"/>
        <n x="3" s="1"/>
        <n x="4" s="1"/>
        <n x="5"/>
        <n x="112"/>
        <n x="55"/>
      </t>
    </mdx>
    <mdx n="0" f="v">
      <t c="8">
        <n x="1" s="1"/>
        <n x="2" s="1"/>
        <n x="148" s="1"/>
        <n x="3" s="1"/>
        <n x="4" s="1"/>
        <n x="5"/>
        <n x="113"/>
        <n x="15"/>
      </t>
    </mdx>
    <mdx n="0" f="v">
      <t c="8">
        <n x="1" s="1"/>
        <n x="2" s="1"/>
        <n x="148" s="1"/>
        <n x="3" s="1"/>
        <n x="4" s="1"/>
        <n x="5"/>
        <n x="113"/>
        <n x="34"/>
      </t>
    </mdx>
    <mdx n="0" f="v">
      <t c="8">
        <n x="1" s="1"/>
        <n x="2" s="1"/>
        <n x="148" s="1"/>
        <n x="3" s="1"/>
        <n x="4" s="1"/>
        <n x="5"/>
        <n x="113"/>
        <n x="54"/>
      </t>
    </mdx>
    <mdx n="0" f="v">
      <t c="8">
        <n x="1" s="1"/>
        <n x="2" s="1"/>
        <n x="148" s="1"/>
        <n x="3" s="1"/>
        <n x="4" s="1"/>
        <n x="5"/>
        <n x="114"/>
        <n x="12"/>
      </t>
    </mdx>
    <mdx n="0" f="v">
      <t c="8">
        <n x="1" s="1"/>
        <n x="2" s="1"/>
        <n x="148" s="1"/>
        <n x="3" s="1"/>
        <n x="4" s="1"/>
        <n x="5"/>
        <n x="114"/>
        <n x="33"/>
      </t>
    </mdx>
    <mdx n="0" f="v">
      <t c="8">
        <n x="1" s="1"/>
        <n x="2" s="1"/>
        <n x="148" s="1"/>
        <n x="3" s="1"/>
        <n x="4" s="1"/>
        <n x="5"/>
        <n x="114"/>
        <n x="52"/>
      </t>
    </mdx>
    <mdx n="0" f="v">
      <t c="8">
        <n x="1" s="1"/>
        <n x="2" s="1"/>
        <n x="148" s="1"/>
        <n x="3" s="1"/>
        <n x="4" s="1"/>
        <n x="5"/>
        <n x="115"/>
        <n x="11"/>
      </t>
    </mdx>
    <mdx n="0" f="v">
      <t c="8">
        <n x="1" s="1"/>
        <n x="2" s="1"/>
        <n x="148" s="1"/>
        <n x="3" s="1"/>
        <n x="4" s="1"/>
        <n x="5"/>
        <n x="115"/>
        <n x="30"/>
      </t>
    </mdx>
    <mdx n="0" f="v">
      <t c="8">
        <n x="1" s="1"/>
        <n x="2" s="1"/>
        <n x="148" s="1"/>
        <n x="3" s="1"/>
        <n x="4" s="1"/>
        <n x="5"/>
        <n x="115"/>
        <n x="51"/>
      </t>
    </mdx>
    <mdx n="0" f="v">
      <t c="8">
        <n x="1" s="1"/>
        <n x="2" s="1"/>
        <n x="148" s="1"/>
        <n x="3" s="1"/>
        <n x="4" s="1"/>
        <n x="5"/>
        <n x="116"/>
        <n x="9"/>
      </t>
    </mdx>
    <mdx n="0" f="v">
      <t c="8">
        <n x="1" s="1"/>
        <n x="2" s="1"/>
        <n x="148" s="1"/>
        <n x="3" s="1"/>
        <n x="4" s="1"/>
        <n x="5"/>
        <n x="116"/>
        <n x="28"/>
      </t>
    </mdx>
    <mdx n="0" f="v">
      <t c="8">
        <n x="1" s="1"/>
        <n x="2" s="1"/>
        <n x="148" s="1"/>
        <n x="3" s="1"/>
        <n x="4" s="1"/>
        <n x="5"/>
        <n x="116"/>
        <n x="48"/>
      </t>
    </mdx>
    <mdx n="0" f="v">
      <t c="8">
        <n x="1" s="1"/>
        <n x="2" s="1"/>
        <n x="148" s="1"/>
        <n x="3" s="1"/>
        <n x="4" s="1"/>
        <n x="5"/>
        <n x="117"/>
        <n x="6"/>
      </t>
    </mdx>
    <mdx n="0" f="v">
      <t c="8">
        <n x="1" s="1"/>
        <n x="2" s="1"/>
        <n x="148" s="1"/>
        <n x="3" s="1"/>
        <n x="4" s="1"/>
        <n x="5"/>
        <n x="117"/>
        <n x="27"/>
      </t>
    </mdx>
    <mdx n="0" f="v">
      <t c="8">
        <n x="1" s="1"/>
        <n x="2" s="1"/>
        <n x="148" s="1"/>
        <n x="3" s="1"/>
        <n x="4" s="1"/>
        <n x="5"/>
        <n x="117"/>
        <n x="46"/>
      </t>
    </mdx>
    <mdx n="0" f="v">
      <t c="8">
        <n x="1" s="1"/>
        <n x="2" s="1"/>
        <n x="148" s="1"/>
        <n x="3" s="1"/>
        <n x="4" s="1"/>
        <n x="5"/>
        <n x="118"/>
        <n x="24"/>
      </t>
    </mdx>
    <mdx n="0" f="v">
      <t c="8">
        <n x="1" s="1"/>
        <n x="2" s="1"/>
        <n x="148" s="1"/>
        <n x="3" s="1"/>
        <n x="4" s="1"/>
        <n x="5"/>
        <n x="118"/>
        <n x="45"/>
      </t>
    </mdx>
    <mdx n="0" f="v">
      <t c="8">
        <n x="1" s="1"/>
        <n x="2" s="1"/>
        <n x="148" s="1"/>
        <n x="3" s="1"/>
        <n x="4" s="1"/>
        <n x="5"/>
        <n x="118"/>
        <n x="64"/>
      </t>
    </mdx>
    <mdx n="0" f="v">
      <t c="8">
        <n x="1" s="1"/>
        <n x="2" s="1"/>
        <n x="148" s="1"/>
        <n x="3" s="1"/>
        <n x="4" s="1"/>
        <n x="5"/>
        <n x="119"/>
        <n x="23"/>
      </t>
    </mdx>
    <mdx n="0" f="v">
      <t c="8">
        <n x="1" s="1"/>
        <n x="2" s="1"/>
        <n x="148" s="1"/>
        <n x="3" s="1"/>
        <n x="4" s="1"/>
        <n x="5"/>
        <n x="119"/>
        <n x="42"/>
      </t>
    </mdx>
    <mdx n="0" f="v">
      <t c="8">
        <n x="1" s="1"/>
        <n x="2" s="1"/>
        <n x="148" s="1"/>
        <n x="3" s="1"/>
        <n x="4" s="1"/>
        <n x="5"/>
        <n x="119"/>
        <n x="63"/>
      </t>
    </mdx>
    <mdx n="0" f="v">
      <t c="8">
        <n x="1" s="1"/>
        <n x="2" s="1"/>
        <n x="148" s="1"/>
        <n x="3" s="1"/>
        <n x="4" s="1"/>
        <n x="5"/>
        <n x="120"/>
        <n x="21"/>
      </t>
    </mdx>
    <mdx n="0" f="v">
      <t c="8">
        <n x="1" s="1"/>
        <n x="2" s="1"/>
        <n x="148" s="1"/>
        <n x="3" s="1"/>
        <n x="4" s="1"/>
        <n x="5"/>
        <n x="120"/>
        <n x="40"/>
      </t>
    </mdx>
    <mdx n="0" f="v">
      <t c="8">
        <n x="1" s="1"/>
        <n x="2" s="1"/>
        <n x="148" s="1"/>
        <n x="3" s="1"/>
        <n x="4" s="1"/>
        <n x="5"/>
        <n x="120"/>
        <n x="60"/>
      </t>
    </mdx>
    <mdx n="0" f="v">
      <t c="8">
        <n x="1" s="1"/>
        <n x="2" s="1"/>
        <n x="148" s="1"/>
        <n x="3" s="1"/>
        <n x="4" s="1"/>
        <n x="5"/>
        <n x="121"/>
        <n x="18"/>
      </t>
    </mdx>
    <mdx n="0" f="v">
      <t c="8">
        <n x="1" s="1"/>
        <n x="2" s="1"/>
        <n x="148" s="1"/>
        <n x="3" s="1"/>
        <n x="4" s="1"/>
        <n x="5"/>
        <n x="121"/>
        <n x="39"/>
      </t>
    </mdx>
    <mdx n="0" f="v">
      <t c="8">
        <n x="1" s="1"/>
        <n x="2" s="1"/>
        <n x="148" s="1"/>
        <n x="3" s="1"/>
        <n x="4" s="1"/>
        <n x="5"/>
        <n x="121"/>
        <n x="62"/>
      </t>
    </mdx>
    <mdx n="0" f="v">
      <t c="8">
        <n x="1" s="1"/>
        <n x="2" s="1"/>
        <n x="148" s="1"/>
        <n x="3" s="1"/>
        <n x="4" s="1"/>
        <n x="5"/>
        <n x="122"/>
        <n x="25"/>
      </t>
    </mdx>
    <mdx n="0" f="v">
      <t c="8">
        <n x="1" s="1"/>
        <n x="2" s="1"/>
        <n x="148" s="1"/>
        <n x="3" s="1"/>
        <n x="4" s="1"/>
        <n x="5"/>
        <n x="122"/>
        <n x="48"/>
      </t>
    </mdx>
    <mdx n="0" f="v">
      <t c="8">
        <n x="1" s="1"/>
        <n x="2" s="1"/>
        <n x="148" s="1"/>
        <n x="3" s="1"/>
        <n x="4" s="1"/>
        <n x="5"/>
        <n x="123"/>
        <n x="12"/>
      </t>
    </mdx>
    <mdx n="0" f="v">
      <t c="8">
        <n x="1" s="1"/>
        <n x="2" s="1"/>
        <n x="148" s="1"/>
        <n x="3" s="1"/>
        <n x="4" s="1"/>
        <n x="5"/>
        <n x="123"/>
        <n x="34"/>
      </t>
    </mdx>
    <mdx n="0" f="v">
      <t c="8">
        <n x="1" s="1"/>
        <n x="2" s="1"/>
        <n x="148" s="1"/>
        <n x="3" s="1"/>
        <n x="4" s="1"/>
        <n x="5"/>
        <n x="123"/>
        <n x="58"/>
      </t>
    </mdx>
    <mdx n="0" f="v">
      <t c="8">
        <n x="1" s="1"/>
        <n x="2" s="1"/>
        <n x="148" s="1"/>
        <n x="3" s="1"/>
        <n x="4" s="1"/>
        <n x="5"/>
        <n x="124"/>
        <n x="20"/>
      </t>
    </mdx>
    <mdx n="0" f="v">
      <t c="8">
        <n x="1" s="1"/>
        <n x="2" s="1"/>
        <n x="148" s="1"/>
        <n x="3" s="1"/>
        <n x="4" s="1"/>
        <n x="5"/>
        <n x="124"/>
        <n x="44"/>
      </t>
    </mdx>
    <mdx n="0" f="v">
      <t c="8">
        <n x="1" s="1"/>
        <n x="2" s="1"/>
        <n x="148" s="1"/>
        <n x="3" s="1"/>
        <n x="4" s="1"/>
        <n x="5"/>
        <n x="125"/>
        <n x="6"/>
      </t>
    </mdx>
    <mdx n="0" f="v">
      <t c="8">
        <n x="1" s="1"/>
        <n x="2" s="1"/>
        <n x="148" s="1"/>
        <n x="3" s="1"/>
        <n x="4" s="1"/>
        <n x="5"/>
        <n x="125"/>
        <n x="30"/>
      </t>
    </mdx>
    <mdx n="0" f="v">
      <t c="8">
        <n x="1" s="1"/>
        <n x="2" s="1"/>
        <n x="148" s="1"/>
        <n x="3" s="1"/>
        <n x="4" s="1"/>
        <n x="5"/>
        <n x="125"/>
        <n x="53"/>
      </t>
    </mdx>
    <mdx n="0" f="v">
      <t c="8">
        <n x="1" s="1"/>
        <n x="2" s="1"/>
        <n x="148" s="1"/>
        <n x="3" s="1"/>
        <n x="4" s="1"/>
        <n x="5"/>
        <n x="126"/>
        <n x="16"/>
      </t>
    </mdx>
    <mdx n="0" f="v">
      <t c="8">
        <n x="1" s="1"/>
        <n x="2" s="1"/>
        <n x="148" s="1"/>
        <n x="3" s="1"/>
        <n x="4" s="1"/>
        <n x="5"/>
        <n x="126"/>
        <n x="39"/>
      </t>
    </mdx>
    <mdx n="0" f="v">
      <t c="8">
        <n x="1" s="1"/>
        <n x="2" s="1"/>
        <n x="148" s="1"/>
        <n x="3" s="1"/>
        <n x="4" s="1"/>
        <n x="5"/>
        <n x="126"/>
        <n x="63"/>
      </t>
    </mdx>
    <mdx n="0" f="v">
      <t c="8">
        <n x="1" s="1"/>
        <n x="2" s="1"/>
        <n x="148" s="1"/>
        <n x="3" s="1"/>
        <n x="4" s="1"/>
        <n x="5"/>
        <n x="127"/>
        <n x="24"/>
      </t>
    </mdx>
    <mdx n="0" f="v">
      <t c="8">
        <n x="1" s="1"/>
        <n x="2" s="1"/>
        <n x="148" s="1"/>
        <n x="3" s="1"/>
        <n x="4" s="1"/>
        <n x="5"/>
        <n x="127"/>
        <n x="46"/>
      </t>
    </mdx>
    <mdx n="0" f="v">
      <t c="8">
        <n x="1" s="1"/>
        <n x="2" s="1"/>
        <n x="148" s="1"/>
        <n x="3" s="1"/>
        <n x="4" s="1"/>
        <n x="5"/>
        <n x="128"/>
        <n x="9"/>
      </t>
    </mdx>
    <mdx n="0" f="v">
      <t c="8">
        <n x="1" s="1"/>
        <n x="2" s="1"/>
        <n x="148" s="1"/>
        <n x="3" s="1"/>
        <n x="4" s="1"/>
        <n x="5"/>
        <n x="128"/>
        <n x="32"/>
      </t>
    </mdx>
    <mdx n="0" f="v">
      <t c="8">
        <n x="1" s="1"/>
        <n x="2" s="1"/>
        <n x="148" s="1"/>
        <n x="3" s="1"/>
        <n x="4" s="1"/>
        <n x="5"/>
        <n x="128"/>
        <n x="57"/>
      </t>
    </mdx>
    <mdx n="0" f="v">
      <t c="8">
        <n x="1" s="1"/>
        <n x="2" s="1"/>
        <n x="148" s="1"/>
        <n x="3" s="1"/>
        <n x="4" s="1"/>
        <n x="5"/>
        <n x="129"/>
        <n x="20"/>
      </t>
    </mdx>
    <mdx n="0" f="v">
      <t c="8">
        <n x="1" s="1"/>
        <n x="2" s="1"/>
        <n x="148" s="1"/>
        <n x="3" s="1"/>
        <n x="4" s="1"/>
        <n x="5"/>
        <n x="129"/>
        <n x="48"/>
      </t>
    </mdx>
    <mdx n="0" f="v">
      <t c="8">
        <n x="1" s="1"/>
        <n x="2" s="1"/>
        <n x="148" s="1"/>
        <n x="3" s="1"/>
        <n x="4" s="1"/>
        <n x="5"/>
        <n x="130"/>
        <n x="60"/>
      </t>
    </mdx>
    <mdx n="0" f="v">
      <t c="8">
        <n x="1" s="1"/>
        <n x="2" s="1"/>
        <n x="148" s="1"/>
        <n x="3" s="1"/>
        <n x="4" s="1"/>
        <n x="5"/>
        <n x="134"/>
        <n x="37"/>
      </t>
    </mdx>
    <mdx n="0" f="v">
      <t c="8">
        <n x="1" s="1"/>
        <n x="2" s="1"/>
        <n x="148" s="1"/>
        <n x="3" s="1"/>
        <n x="4" s="1"/>
        <n x="5"/>
        <n x="139"/>
        <n x="59"/>
      </t>
    </mdx>
    <mdx n="0" f="v">
      <t c="8">
        <n x="1" s="1"/>
        <n x="2" s="1"/>
        <n x="148" s="1"/>
        <n x="3" s="1"/>
        <n x="4" s="1"/>
        <n x="5"/>
        <n x="94"/>
        <n x="22"/>
      </t>
    </mdx>
    <mdx n="0" f="v">
      <t c="8">
        <n x="1" s="1"/>
        <n x="2" s="1"/>
        <n x="148" s="1"/>
        <n x="3" s="1"/>
        <n x="4" s="1"/>
        <n x="5"/>
        <n x="94"/>
        <n x="38"/>
      </t>
    </mdx>
    <mdx n="0" f="v">
      <t c="8">
        <n x="1" s="1"/>
        <n x="2" s="1"/>
        <n x="148" s="1"/>
        <n x="3" s="1"/>
        <n x="4" s="1"/>
        <n x="5"/>
        <n x="94"/>
        <n x="54"/>
      </t>
    </mdx>
    <mdx n="0" f="v">
      <t c="8">
        <n x="1" s="1"/>
        <n x="2" s="1"/>
        <n x="148" s="1"/>
        <n x="3" s="1"/>
        <n x="4" s="1"/>
        <n x="5"/>
        <n x="95"/>
        <n x="9"/>
      </t>
    </mdx>
    <mdx n="0" f="v">
      <t c="8">
        <n x="1" s="1"/>
        <n x="2" s="1"/>
        <n x="148" s="1"/>
        <n x="3" s="1"/>
        <n x="4" s="1"/>
        <n x="5"/>
        <n x="95"/>
        <n x="25"/>
      </t>
    </mdx>
    <mdx n="0" f="v">
      <t c="8">
        <n x="1" s="1"/>
        <n x="2" s="1"/>
        <n x="148" s="1"/>
        <n x="3" s="1"/>
        <n x="4" s="1"/>
        <n x="5"/>
        <n x="95"/>
        <n x="41"/>
      </t>
    </mdx>
    <mdx n="0" f="v">
      <t c="8">
        <n x="1" s="1"/>
        <n x="2" s="1"/>
        <n x="148" s="1"/>
        <n x="3" s="1"/>
        <n x="4" s="1"/>
        <n x="5"/>
        <n x="95"/>
        <n x="57"/>
      </t>
    </mdx>
    <mdx n="0" f="v">
      <t c="8">
        <n x="1" s="1"/>
        <n x="2" s="1"/>
        <n x="148" s="1"/>
        <n x="3" s="1"/>
        <n x="4" s="1"/>
        <n x="5"/>
        <n x="96"/>
        <n x="12"/>
      </t>
    </mdx>
    <mdx n="0" f="v">
      <t c="8">
        <n x="1" s="1"/>
        <n x="2" s="1"/>
        <n x="148" s="1"/>
        <n x="3" s="1"/>
        <n x="4" s="1"/>
        <n x="5"/>
        <n x="96"/>
        <n x="28"/>
      </t>
    </mdx>
    <mdx n="0" f="v">
      <t c="8">
        <n x="1" s="1"/>
        <n x="2" s="1"/>
        <n x="148" s="1"/>
        <n x="3" s="1"/>
        <n x="4" s="1"/>
        <n x="5"/>
        <n x="96"/>
        <n x="44"/>
      </t>
    </mdx>
    <mdx n="0" f="v">
      <t c="8">
        <n x="1" s="1"/>
        <n x="2" s="1"/>
        <n x="148" s="1"/>
        <n x="3" s="1"/>
        <n x="4" s="1"/>
        <n x="5"/>
        <n x="96"/>
        <n x="60"/>
      </t>
    </mdx>
    <mdx n="0" f="v">
      <t c="8">
        <n x="1" s="1"/>
        <n x="2" s="1"/>
        <n x="148" s="1"/>
        <n x="3" s="1"/>
        <n x="4" s="1"/>
        <n x="5"/>
        <n x="97"/>
        <n x="15"/>
      </t>
    </mdx>
    <mdx n="0" f="v">
      <t c="8">
        <n x="1" s="1"/>
        <n x="2" s="1"/>
        <n x="148" s="1"/>
        <n x="3" s="1"/>
        <n x="4" s="1"/>
        <n x="5"/>
        <n x="97"/>
        <n x="31"/>
      </t>
    </mdx>
    <mdx n="0" f="v">
      <t c="8">
        <n x="1" s="1"/>
        <n x="2" s="1"/>
        <n x="148" s="1"/>
        <n x="3" s="1"/>
        <n x="4" s="1"/>
        <n x="5"/>
        <n x="97"/>
        <n x="47"/>
      </t>
    </mdx>
    <mdx n="0" f="v">
      <t c="8">
        <n x="1" s="1"/>
        <n x="2" s="1"/>
        <n x="148" s="1"/>
        <n x="3" s="1"/>
        <n x="4" s="1"/>
        <n x="5"/>
        <n x="97"/>
        <n x="63"/>
      </t>
    </mdx>
    <mdx n="0" f="v">
      <t c="8">
        <n x="1" s="1"/>
        <n x="2" s="1"/>
        <n x="148" s="1"/>
        <n x="3" s="1"/>
        <n x="4" s="1"/>
        <n x="5"/>
        <n x="98"/>
        <n x="18"/>
      </t>
    </mdx>
    <mdx n="0" f="v">
      <t c="8">
        <n x="1" s="1"/>
        <n x="2" s="1"/>
        <n x="148" s="1"/>
        <n x="3" s="1"/>
        <n x="4" s="1"/>
        <n x="5"/>
        <n x="98"/>
        <n x="34"/>
      </t>
    </mdx>
    <mdx n="0" f="v">
      <t c="8">
        <n x="1" s="1"/>
        <n x="2" s="1"/>
        <n x="148" s="1"/>
        <n x="3" s="1"/>
        <n x="4" s="1"/>
        <n x="5"/>
        <n x="98"/>
        <n x="50"/>
      </t>
    </mdx>
    <mdx n="0" f="v">
      <t c="8">
        <n x="1" s="1"/>
        <n x="2" s="1"/>
        <n x="148" s="1"/>
        <n x="3" s="1"/>
        <n x="4" s="1"/>
        <n x="5"/>
        <n x="99"/>
        <n x="21"/>
      </t>
    </mdx>
    <mdx n="0" f="v">
      <t c="8">
        <n x="1" s="1"/>
        <n x="2" s="1"/>
        <n x="148" s="1"/>
        <n x="3" s="1"/>
        <n x="4" s="1"/>
        <n x="5"/>
        <n x="99"/>
        <n x="37"/>
      </t>
    </mdx>
    <mdx n="0" f="v">
      <t c="8">
        <n x="1" s="1"/>
        <n x="2" s="1"/>
        <n x="148" s="1"/>
        <n x="3" s="1"/>
        <n x="4" s="1"/>
        <n x="5"/>
        <n x="99"/>
        <n x="53"/>
      </t>
    </mdx>
    <mdx n="0" f="v">
      <t c="8">
        <n x="1" s="1"/>
        <n x="2" s="1"/>
        <n x="148" s="1"/>
        <n x="3" s="1"/>
        <n x="4" s="1"/>
        <n x="5"/>
        <n x="100"/>
        <n x="8"/>
      </t>
    </mdx>
    <mdx n="0" f="v">
      <t c="8">
        <n x="1" s="1"/>
        <n x="2" s="1"/>
        <n x="148" s="1"/>
        <n x="3" s="1"/>
        <n x="4" s="1"/>
        <n x="5"/>
        <n x="100"/>
        <n x="24"/>
      </t>
    </mdx>
    <mdx n="0" f="v">
      <t c="8">
        <n x="1" s="1"/>
        <n x="2" s="1"/>
        <n x="148" s="1"/>
        <n x="3" s="1"/>
        <n x="4" s="1"/>
        <n x="5"/>
        <n x="100"/>
        <n x="40"/>
      </t>
    </mdx>
    <mdx n="0" f="v">
      <t c="8">
        <n x="1" s="1"/>
        <n x="2" s="1"/>
        <n x="148" s="1"/>
        <n x="3" s="1"/>
        <n x="4" s="1"/>
        <n x="5"/>
        <n x="100"/>
        <n x="56"/>
      </t>
    </mdx>
    <mdx n="0" f="v">
      <t c="8">
        <n x="1" s="1"/>
        <n x="2" s="1"/>
        <n x="148" s="1"/>
        <n x="3" s="1"/>
        <n x="4" s="1"/>
        <n x="5"/>
        <n x="101"/>
        <n x="11"/>
      </t>
    </mdx>
    <mdx n="0" f="v">
      <t c="8">
        <n x="1" s="1"/>
        <n x="2" s="1"/>
        <n x="148" s="1"/>
        <n x="3" s="1"/>
        <n x="4" s="1"/>
        <n x="5"/>
        <n x="101"/>
        <n x="27"/>
      </t>
    </mdx>
    <mdx n="0" f="v">
      <t c="8">
        <n x="1" s="1"/>
        <n x="2" s="1"/>
        <n x="148" s="1"/>
        <n x="3" s="1"/>
        <n x="4" s="1"/>
        <n x="5"/>
        <n x="101"/>
        <n x="43"/>
      </t>
    </mdx>
    <mdx n="0" f="v">
      <t c="8">
        <n x="1" s="1"/>
        <n x="2" s="1"/>
        <n x="148" s="1"/>
        <n x="3" s="1"/>
        <n x="4" s="1"/>
        <n x="5"/>
        <n x="101"/>
        <n x="59"/>
      </t>
    </mdx>
    <mdx n="0" f="v">
      <t c="8">
        <n x="1" s="1"/>
        <n x="2" s="1"/>
        <n x="148" s="1"/>
        <n x="3" s="1"/>
        <n x="4" s="1"/>
        <n x="5"/>
        <n x="102"/>
        <n x="14"/>
      </t>
    </mdx>
    <mdx n="0" f="v">
      <t c="8">
        <n x="1" s="1"/>
        <n x="2" s="1"/>
        <n x="148" s="1"/>
        <n x="3" s="1"/>
        <n x="4" s="1"/>
        <n x="5"/>
        <n x="102"/>
        <n x="30"/>
      </t>
    </mdx>
    <mdx n="0" f="v">
      <t c="8">
        <n x="1" s="1"/>
        <n x="2" s="1"/>
        <n x="148" s="1"/>
        <n x="3" s="1"/>
        <n x="4" s="1"/>
        <n x="5"/>
        <n x="102"/>
        <n x="46"/>
      </t>
    </mdx>
    <mdx n="0" f="v">
      <t c="8">
        <n x="1" s="1"/>
        <n x="2" s="1"/>
        <n x="148" s="1"/>
        <n x="3" s="1"/>
        <n x="4" s="1"/>
        <n x="5"/>
        <n x="102"/>
        <n x="62"/>
      </t>
    </mdx>
    <mdx n="0" f="v">
      <t c="8">
        <n x="1" s="1"/>
        <n x="2" s="1"/>
        <n x="148" s="1"/>
        <n x="3" s="1"/>
        <n x="4" s="1"/>
        <n x="5"/>
        <n x="103"/>
        <n x="17"/>
      </t>
    </mdx>
    <mdx n="0" f="v">
      <t c="8">
        <n x="1" s="1"/>
        <n x="2" s="1"/>
        <n x="148" s="1"/>
        <n x="3" s="1"/>
        <n x="4" s="1"/>
        <n x="5"/>
        <n x="103"/>
        <n x="33"/>
      </t>
    </mdx>
    <mdx n="0" f="v">
      <t c="8">
        <n x="1" s="1"/>
        <n x="2" s="1"/>
        <n x="148" s="1"/>
        <n x="3" s="1"/>
        <n x="4" s="1"/>
        <n x="5"/>
        <n x="103"/>
        <n x="49"/>
      </t>
    </mdx>
    <mdx n="0" f="v">
      <t c="8">
        <n x="1" s="1"/>
        <n x="2" s="1"/>
        <n x="148" s="1"/>
        <n x="3" s="1"/>
        <n x="4" s="1"/>
        <n x="5"/>
        <n x="104"/>
        <n x="20"/>
      </t>
    </mdx>
    <mdx n="0" f="v">
      <t c="8">
        <n x="1" s="1"/>
        <n x="2" s="1"/>
        <n x="148" s="1"/>
        <n x="3" s="1"/>
        <n x="4" s="1"/>
        <n x="5"/>
        <n x="104"/>
        <n x="36"/>
      </t>
    </mdx>
    <mdx n="0" f="v">
      <t c="8">
        <n x="1" s="1"/>
        <n x="2" s="1"/>
        <n x="148" s="1"/>
        <n x="3" s="1"/>
        <n x="4" s="1"/>
        <n x="5"/>
        <n x="104"/>
        <n x="52"/>
      </t>
    </mdx>
    <mdx n="0" f="v">
      <t c="8">
        <n x="1" s="1"/>
        <n x="2" s="1"/>
        <n x="148" s="1"/>
        <n x="3" s="1"/>
        <n x="4" s="1"/>
        <n x="5"/>
        <n x="105"/>
        <n x="7"/>
      </t>
    </mdx>
    <mdx n="0" f="v">
      <t c="8">
        <n x="1" s="1"/>
        <n x="2" s="1"/>
        <n x="148" s="1"/>
        <n x="3" s="1"/>
        <n x="4" s="1"/>
        <n x="5"/>
        <n x="105"/>
        <n x="23"/>
      </t>
    </mdx>
    <mdx n="0" f="v">
      <t c="8">
        <n x="1" s="1"/>
        <n x="2" s="1"/>
        <n x="148" s="1"/>
        <n x="3" s="1"/>
        <n x="4" s="1"/>
        <n x="5"/>
        <n x="105"/>
        <n x="39"/>
      </t>
    </mdx>
    <mdx n="0" f="v">
      <t c="8">
        <n x="1" s="1"/>
        <n x="2" s="1"/>
        <n x="148" s="1"/>
        <n x="3" s="1"/>
        <n x="4" s="1"/>
        <n x="5"/>
        <n x="105"/>
        <n x="55"/>
      </t>
    </mdx>
    <mdx n="0" f="v">
      <t c="8">
        <n x="1" s="1"/>
        <n x="2" s="1"/>
        <n x="148" s="1"/>
        <n x="3" s="1"/>
        <n x="4" s="1"/>
        <n x="5"/>
        <n x="106"/>
        <n x="10"/>
      </t>
    </mdx>
    <mdx n="0" f="v">
      <t c="8">
        <n x="1" s="1"/>
        <n x="2" s="1"/>
        <n x="148" s="1"/>
        <n x="3" s="1"/>
        <n x="4" s="1"/>
        <n x="5"/>
        <n x="106"/>
        <n x="26"/>
      </t>
    </mdx>
    <mdx n="0" f="v">
      <t c="8">
        <n x="1" s="1"/>
        <n x="2" s="1"/>
        <n x="148" s="1"/>
        <n x="3" s="1"/>
        <n x="4" s="1"/>
        <n x="5"/>
        <n x="106"/>
        <n x="42"/>
      </t>
    </mdx>
    <mdx n="0" f="v">
      <t c="8">
        <n x="1" s="1"/>
        <n x="2" s="1"/>
        <n x="148" s="1"/>
        <n x="3" s="1"/>
        <n x="4" s="1"/>
        <n x="5"/>
        <n x="106"/>
        <n x="58"/>
      </t>
    </mdx>
    <mdx n="0" f="v">
      <t c="8">
        <n x="1" s="1"/>
        <n x="2" s="1"/>
        <n x="148" s="1"/>
        <n x="3" s="1"/>
        <n x="4" s="1"/>
        <n x="5"/>
        <n x="107"/>
        <n x="13"/>
      </t>
    </mdx>
    <mdx n="0" f="v">
      <t c="8">
        <n x="1" s="1"/>
        <n x="2" s="1"/>
        <n x="148" s="1"/>
        <n x="3" s="1"/>
        <n x="4" s="1"/>
        <n x="5"/>
        <n x="107"/>
        <n x="29"/>
      </t>
    </mdx>
    <mdx n="0" f="v">
      <t c="8">
        <n x="1" s="1"/>
        <n x="2" s="1"/>
        <n x="148" s="1"/>
        <n x="3" s="1"/>
        <n x="4" s="1"/>
        <n x="5"/>
        <n x="107"/>
        <n x="45"/>
      </t>
    </mdx>
    <mdx n="0" f="v">
      <t c="8">
        <n x="1" s="1"/>
        <n x="2" s="1"/>
        <n x="148" s="1"/>
        <n x="3" s="1"/>
        <n x="4" s="1"/>
        <n x="5"/>
        <n x="107"/>
        <n x="61"/>
      </t>
    </mdx>
    <mdx n="0" f="v">
      <t c="8">
        <n x="1" s="1"/>
        <n x="2" s="1"/>
        <n x="148" s="1"/>
        <n x="3" s="1"/>
        <n x="4" s="1"/>
        <n x="5"/>
        <n x="108"/>
        <n x="8"/>
      </t>
    </mdx>
    <mdx n="0" f="v">
      <t c="8">
        <n x="1" s="1"/>
        <n x="2" s="1"/>
        <n x="148" s="1"/>
        <n x="3" s="1"/>
        <n x="4" s="1"/>
        <n x="5"/>
        <n x="108"/>
        <n x="24"/>
      </t>
    </mdx>
    <mdx n="0" f="v">
      <t c="8">
        <n x="1" s="1"/>
        <n x="2" s="1"/>
        <n x="148" s="1"/>
        <n x="3" s="1"/>
        <n x="4" s="1"/>
        <n x="5"/>
        <n x="108"/>
        <n x="40"/>
      </t>
    </mdx>
    <mdx n="0" f="v">
      <t c="8">
        <n x="1" s="1"/>
        <n x="2" s="1"/>
        <n x="148" s="1"/>
        <n x="3" s="1"/>
        <n x="4" s="1"/>
        <n x="5"/>
        <n x="108"/>
        <n x="57"/>
      </t>
    </mdx>
    <mdx n="0" f="v">
      <t c="8">
        <n x="1" s="1"/>
        <n x="2" s="1"/>
        <n x="148" s="1"/>
        <n x="3" s="1"/>
        <n x="4" s="1"/>
        <n x="5"/>
        <n x="109"/>
        <n x="14"/>
      </t>
    </mdx>
    <mdx n="0" f="v">
      <t c="8">
        <n x="1" s="1"/>
        <n x="2" s="1"/>
        <n x="148" s="1"/>
        <n x="3" s="1"/>
        <n x="4" s="1"/>
        <n x="5"/>
        <n x="109"/>
        <n x="33"/>
      </t>
    </mdx>
    <mdx n="0" f="v">
      <t c="8">
        <n x="1" s="1"/>
        <n x="2" s="1"/>
        <n x="148" s="1"/>
        <n x="3" s="1"/>
        <n x="4" s="1"/>
        <n x="5"/>
        <n x="109"/>
        <n x="51"/>
      </t>
    </mdx>
    <mdx n="0" f="v">
      <t c="8">
        <n x="1" s="1"/>
        <n x="2" s="1"/>
        <n x="148" s="1"/>
        <n x="3" s="1"/>
        <n x="4" s="1"/>
        <n x="5"/>
        <n x="110"/>
        <n x="8"/>
      </t>
    </mdx>
    <mdx n="0" f="v">
      <t c="8">
        <n x="1" s="1"/>
        <n x="2" s="1"/>
        <n x="148" s="1"/>
        <n x="3" s="1"/>
        <n x="4" s="1"/>
        <n x="5"/>
        <n x="110"/>
        <n x="26"/>
      </t>
    </mdx>
    <mdx n="0" f="v">
      <t c="8">
        <n x="1" s="1"/>
        <n x="2" s="1"/>
        <n x="148" s="1"/>
        <n x="3" s="1"/>
        <n x="4" s="1"/>
        <n x="5"/>
        <n x="110"/>
        <n x="45"/>
      </t>
    </mdx>
    <mdx n="0" f="v">
      <t c="8">
        <n x="1" s="1"/>
        <n x="2" s="1"/>
        <n x="148" s="1"/>
        <n x="3" s="1"/>
        <n x="4" s="1"/>
        <n x="5"/>
        <n x="110"/>
        <n x="63"/>
      </t>
    </mdx>
    <mdx n="0" f="v">
      <t c="8">
        <n x="1" s="1"/>
        <n x="2" s="1"/>
        <n x="148" s="1"/>
        <n x="3" s="1"/>
        <n x="4" s="1"/>
        <n x="5"/>
        <n x="111"/>
        <n x="20"/>
      </t>
    </mdx>
    <mdx n="0" f="v">
      <t c="8">
        <n x="1" s="1"/>
        <n x="2" s="1"/>
        <n x="148" s="1"/>
        <n x="3" s="1"/>
        <n x="4" s="1"/>
        <n x="5"/>
        <n x="111"/>
        <n x="40"/>
      </t>
    </mdx>
    <mdx n="0" f="v">
      <t c="8">
        <n x="1" s="1"/>
        <n x="2" s="1"/>
        <n x="148" s="1"/>
        <n x="3" s="1"/>
        <n x="4" s="1"/>
        <n x="5"/>
        <n x="111"/>
        <n x="59"/>
      </t>
    </mdx>
    <mdx n="0" f="v">
      <t c="8">
        <n x="1" s="1"/>
        <n x="2" s="1"/>
        <n x="148" s="1"/>
        <n x="3" s="1"/>
        <n x="4" s="1"/>
        <n x="5"/>
        <n x="112"/>
        <n x="18"/>
      </t>
    </mdx>
    <mdx n="0" f="v">
      <t c="8">
        <n x="1" s="1"/>
        <n x="2" s="1"/>
        <n x="148" s="1"/>
        <n x="3" s="1"/>
        <n x="4" s="1"/>
        <n x="5"/>
        <n x="112"/>
        <n x="37"/>
      </t>
    </mdx>
    <mdx n="0" f="v">
      <t c="8">
        <n x="1" s="1"/>
        <n x="2" s="1"/>
        <n x="148" s="1"/>
        <n x="3" s="1"/>
        <n x="4" s="1"/>
        <n x="5"/>
        <n x="112"/>
        <n x="58"/>
      </t>
    </mdx>
    <mdx n="0" f="v">
      <t c="8">
        <n x="1" s="1"/>
        <n x="2" s="1"/>
        <n x="148" s="1"/>
        <n x="3" s="1"/>
        <n x="4" s="1"/>
        <n x="5"/>
        <n x="113"/>
        <n x="16"/>
      </t>
    </mdx>
    <mdx n="0" f="v">
      <t c="8">
        <n x="1" s="1"/>
        <n x="2" s="1"/>
        <n x="148" s="1"/>
        <n x="3" s="1"/>
        <n x="4" s="1"/>
        <n x="5"/>
        <n x="113"/>
        <n x="35"/>
      </t>
    </mdx>
    <mdx n="0" f="v">
      <t c="8">
        <n x="1" s="1"/>
        <n x="2" s="1"/>
        <n x="148" s="1"/>
        <n x="3" s="1"/>
        <n x="4" s="1"/>
        <n x="5"/>
        <n x="113"/>
        <n x="55"/>
      </t>
    </mdx>
    <mdx n="0" f="v">
      <t c="8">
        <n x="1" s="1"/>
        <n x="2" s="1"/>
        <n x="148" s="1"/>
        <n x="3" s="1"/>
        <n x="4" s="1"/>
        <n x="5"/>
        <n x="114"/>
        <n x="13"/>
      </t>
    </mdx>
    <mdx n="0" f="v">
      <t c="8">
        <n x="1" s="1"/>
        <n x="2" s="1"/>
        <n x="148" s="1"/>
        <n x="3" s="1"/>
        <n x="4" s="1"/>
        <n x="5"/>
        <n x="114"/>
        <n x="34"/>
      </t>
    </mdx>
    <mdx n="0" f="v">
      <t c="8">
        <n x="1" s="1"/>
        <n x="2" s="1"/>
        <n x="148" s="1"/>
        <n x="3" s="1"/>
        <n x="4" s="1"/>
        <n x="5"/>
        <n x="114"/>
        <n x="53"/>
      </t>
    </mdx>
    <mdx n="0" f="v">
      <t c="8">
        <n x="1" s="1"/>
        <n x="2" s="1"/>
        <n x="148" s="1"/>
        <n x="3" s="1"/>
        <n x="4" s="1"/>
        <n x="5"/>
        <n x="115"/>
        <n x="12"/>
      </t>
    </mdx>
    <mdx n="0" f="v">
      <t c="8">
        <n x="1" s="1"/>
        <n x="2" s="1"/>
        <n x="148" s="1"/>
        <n x="3" s="1"/>
        <n x="4" s="1"/>
        <n x="5"/>
        <n x="115"/>
        <n x="31"/>
      </t>
    </mdx>
    <mdx n="0" f="v">
      <t c="8">
        <n x="1" s="1"/>
        <n x="2" s="1"/>
        <n x="148" s="1"/>
        <n x="3" s="1"/>
        <n x="4" s="1"/>
        <n x="5"/>
        <n x="115"/>
        <n x="52"/>
      </t>
    </mdx>
    <mdx n="0" f="v">
      <t c="8">
        <n x="1" s="1"/>
        <n x="2" s="1"/>
        <n x="148" s="1"/>
        <n x="3" s="1"/>
        <n x="4" s="1"/>
        <n x="5"/>
        <n x="116"/>
        <n x="10"/>
      </t>
    </mdx>
    <mdx n="0" f="v">
      <t c="8">
        <n x="1" s="1"/>
        <n x="2" s="1"/>
        <n x="148" s="1"/>
        <n x="3" s="1"/>
        <n x="4" s="1"/>
        <n x="5"/>
        <n x="116"/>
        <n x="30"/>
      </t>
    </mdx>
    <mdx n="0" f="v">
      <t c="8">
        <n x="1" s="1"/>
        <n x="2" s="1"/>
        <n x="148" s="1"/>
        <n x="3" s="1"/>
        <n x="4" s="1"/>
        <n x="5"/>
        <n x="116"/>
        <n x="49"/>
      </t>
    </mdx>
    <mdx n="0" f="v">
      <t c="8">
        <n x="1" s="1"/>
        <n x="2" s="1"/>
        <n x="148" s="1"/>
        <n x="3" s="1"/>
        <n x="4" s="1"/>
        <n x="5"/>
        <n x="117"/>
        <n x="9"/>
      </t>
    </mdx>
    <mdx n="0" f="v">
      <t c="8">
        <n x="1" s="1"/>
        <n x="2" s="1"/>
        <n x="148" s="1"/>
        <n x="3" s="1"/>
        <n x="4" s="1"/>
        <n x="5"/>
        <n x="117"/>
        <n x="28"/>
      </t>
    </mdx>
    <mdx n="0" f="v">
      <t c="8">
        <n x="1" s="1"/>
        <n x="2" s="1"/>
        <n x="148" s="1"/>
        <n x="3" s="1"/>
        <n x="4" s="1"/>
        <n x="5"/>
        <n x="117"/>
        <n x="47"/>
      </t>
    </mdx>
    <mdx n="0" f="v">
      <t c="8">
        <n x="1" s="1"/>
        <n x="2" s="1"/>
        <n x="148" s="1"/>
        <n x="3" s="1"/>
        <n x="4" s="1"/>
        <n x="5"/>
        <n x="118"/>
        <n x="6"/>
      </t>
    </mdx>
    <mdx n="0" f="v">
      <t c="8">
        <n x="1" s="1"/>
        <n x="2" s="1"/>
        <n x="148" s="1"/>
        <n x="3" s="1"/>
        <n x="4" s="1"/>
        <n x="5"/>
        <n x="118"/>
        <n x="25"/>
      </t>
    </mdx>
    <mdx n="0" f="v">
      <t c="8">
        <n x="1" s="1"/>
        <n x="2" s="1"/>
        <n x="148" s="1"/>
        <n x="3" s="1"/>
        <n x="4" s="1"/>
        <n x="5"/>
        <n x="118"/>
        <n x="46"/>
      </t>
    </mdx>
    <mdx n="0" f="v">
      <t c="8">
        <n x="1" s="1"/>
        <n x="2" s="1"/>
        <n x="148" s="1"/>
        <n x="3" s="1"/>
        <n x="4" s="1"/>
        <n x="5"/>
        <n x="119"/>
        <n x="24"/>
      </t>
    </mdx>
    <mdx n="0" f="v">
      <t c="8">
        <n x="1" s="1"/>
        <n x="2" s="1"/>
        <n x="148" s="1"/>
        <n x="3" s="1"/>
        <n x="4" s="1"/>
        <n x="5"/>
        <n x="119"/>
        <n x="43"/>
      </t>
    </mdx>
    <mdx n="0" f="v">
      <t c="8">
        <n x="1" s="1"/>
        <n x="2" s="1"/>
        <n x="148" s="1"/>
        <n x="3" s="1"/>
        <n x="4" s="1"/>
        <n x="5"/>
        <n x="119"/>
        <n x="64"/>
      </t>
    </mdx>
    <mdx n="0" f="v">
      <t c="8">
        <n x="1" s="1"/>
        <n x="2" s="1"/>
        <n x="148" s="1"/>
        <n x="3" s="1"/>
        <n x="4" s="1"/>
        <n x="5"/>
        <n x="120"/>
        <n x="22"/>
      </t>
    </mdx>
    <mdx n="0" f="v">
      <t c="8">
        <n x="1" s="1"/>
        <n x="2" s="1"/>
        <n x="148" s="1"/>
        <n x="3" s="1"/>
        <n x="4" s="1"/>
        <n x="5"/>
        <n x="120"/>
        <n x="42"/>
      </t>
    </mdx>
    <mdx n="0" f="v">
      <t c="8">
        <n x="1" s="1"/>
        <n x="2" s="1"/>
        <n x="148" s="1"/>
        <n x="3" s="1"/>
        <n x="4" s="1"/>
        <n x="5"/>
        <n x="120"/>
        <n x="61"/>
      </t>
    </mdx>
    <mdx n="0" f="v">
      <t c="8">
        <n x="1" s="1"/>
        <n x="2" s="1"/>
        <n x="148" s="1"/>
        <n x="3" s="1"/>
        <n x="4" s="1"/>
        <n x="5"/>
        <n x="121"/>
        <n x="21"/>
      </t>
    </mdx>
    <mdx n="0" f="v">
      <t c="8">
        <n x="1" s="1"/>
        <n x="2" s="1"/>
        <n x="148" s="1"/>
        <n x="3" s="1"/>
        <n x="4" s="1"/>
        <n x="5"/>
        <n x="121"/>
        <n x="40"/>
      </t>
    </mdx>
    <mdx n="0" f="v">
      <t c="8">
        <n x="1" s="1"/>
        <n x="2" s="1"/>
        <n x="148" s="1"/>
        <n x="3" s="1"/>
        <n x="4" s="1"/>
        <n x="5"/>
        <n x="121"/>
        <n x="63"/>
      </t>
    </mdx>
    <mdx n="0" f="v">
      <t c="8">
        <n x="1" s="1"/>
        <n x="2" s="1"/>
        <n x="148" s="1"/>
        <n x="3" s="1"/>
        <n x="4" s="1"/>
        <n x="5"/>
        <n x="122"/>
        <n x="26"/>
      </t>
    </mdx>
    <mdx n="0" f="v">
      <t c="8">
        <n x="1" s="1"/>
        <n x="2" s="1"/>
        <n x="148" s="1"/>
        <n x="3" s="1"/>
        <n x="4" s="1"/>
        <n x="5"/>
        <n x="122"/>
        <n x="49"/>
      </t>
    </mdx>
    <mdx n="0" f="v">
      <t c="8">
        <n x="1" s="1"/>
        <n x="2" s="1"/>
        <n x="148" s="1"/>
        <n x="3" s="1"/>
        <n x="4" s="1"/>
        <n x="5"/>
        <n x="123"/>
        <n x="14"/>
      </t>
    </mdx>
    <mdx n="0" f="v">
      <t c="8">
        <n x="1" s="1"/>
        <n x="2" s="1"/>
        <n x="148" s="1"/>
        <n x="3" s="1"/>
        <n x="4" s="1"/>
        <n x="5"/>
        <n x="123"/>
        <n x="38"/>
      </t>
    </mdx>
    <mdx n="0" f="v">
      <t c="8">
        <n x="1" s="1"/>
        <n x="2" s="1"/>
        <n x="148" s="1"/>
        <n x="3" s="1"/>
        <n x="4" s="1"/>
        <n x="5"/>
        <n x="123"/>
        <n x="60"/>
      </t>
    </mdx>
    <mdx n="0" f="v">
      <t c="8">
        <n x="1" s="1"/>
        <n x="2" s="1"/>
        <n x="148" s="1"/>
        <n x="3" s="1"/>
        <n x="4" s="1"/>
        <n x="5"/>
        <n x="124"/>
        <n x="21"/>
      </t>
    </mdx>
    <mdx n="0" f="v">
      <t c="8">
        <n x="1" s="1"/>
        <n x="2" s="1"/>
        <n x="148" s="1"/>
        <n x="3" s="1"/>
        <n x="4" s="1"/>
        <n x="5"/>
        <n x="124"/>
        <n x="45"/>
      </t>
    </mdx>
    <mdx n="0" f="v">
      <t c="8">
        <n x="1" s="1"/>
        <n x="2" s="1"/>
        <n x="148" s="1"/>
        <n x="3" s="1"/>
        <n x="4" s="1"/>
        <n x="5"/>
        <n x="125"/>
        <n x="7"/>
      </t>
    </mdx>
    <mdx n="0" f="v">
      <t c="8">
        <n x="1" s="1"/>
        <n x="2" s="1"/>
        <n x="148" s="1"/>
        <n x="3" s="1"/>
        <n x="4" s="1"/>
        <n x="5"/>
        <n x="125"/>
        <n x="31"/>
      </t>
    </mdx>
    <mdx n="0" f="v">
      <t c="8">
        <n x="1" s="1"/>
        <n x="2" s="1"/>
        <n x="148" s="1"/>
        <n x="3" s="1"/>
        <n x="4" s="1"/>
        <n x="5"/>
        <n x="125"/>
        <n x="54"/>
      </t>
    </mdx>
    <mdx n="0" f="v">
      <t c="8">
        <n x="1" s="1"/>
        <n x="2" s="1"/>
        <n x="148" s="1"/>
        <n x="3" s="1"/>
        <n x="4" s="1"/>
        <n x="5"/>
        <n x="126"/>
        <n x="17"/>
      </t>
    </mdx>
    <mdx n="0" f="v">
      <t c="8">
        <n x="1" s="1"/>
        <n x="2" s="1"/>
        <n x="148" s="1"/>
        <n x="3" s="1"/>
        <n x="4" s="1"/>
        <n x="5"/>
        <n x="126"/>
        <n x="40"/>
      </t>
    </mdx>
    <mdx n="0" f="v">
      <t c="8">
        <n x="1" s="1"/>
        <n x="2" s="1"/>
        <n x="148" s="1"/>
        <n x="3" s="1"/>
        <n x="4" s="1"/>
        <n x="5"/>
        <n x="126"/>
        <n x="64"/>
      </t>
    </mdx>
    <mdx n="0" f="v">
      <t c="8">
        <n x="1" s="1"/>
        <n x="2" s="1"/>
        <n x="148" s="1"/>
        <n x="3" s="1"/>
        <n x="4" s="1"/>
        <n x="5"/>
        <n x="127"/>
        <n x="26"/>
      </t>
    </mdx>
    <mdx n="0" f="v">
      <t c="8">
        <n x="1" s="1"/>
        <n x="2" s="1"/>
        <n x="148" s="1"/>
        <n x="3" s="1"/>
        <n x="4" s="1"/>
        <n x="5"/>
        <n x="127"/>
        <n x="50"/>
      </t>
    </mdx>
    <mdx n="0" f="v">
      <t c="8">
        <n x="1" s="1"/>
        <n x="2" s="1"/>
        <n x="148" s="1"/>
        <n x="3" s="1"/>
        <n x="4" s="1"/>
        <n x="5"/>
        <n x="128"/>
        <n x="11"/>
      </t>
    </mdx>
    <mdx n="0" f="v">
      <t c="8">
        <n x="1" s="1"/>
        <n x="2" s="1"/>
        <n x="148" s="1"/>
        <n x="3" s="1"/>
        <n x="4" s="1"/>
        <n x="5"/>
        <n x="128"/>
        <n x="33"/>
      </t>
    </mdx>
    <mdx n="0" f="v">
      <t c="8">
        <n x="1" s="1"/>
        <n x="2" s="1"/>
        <n x="148" s="1"/>
        <n x="3" s="1"/>
        <n x="4" s="1"/>
        <n x="5"/>
        <n x="128"/>
        <n x="59"/>
      </t>
    </mdx>
    <mdx n="0" f="v">
      <t c="8">
        <n x="1" s="1"/>
        <n x="2" s="1"/>
        <n x="148" s="1"/>
        <n x="3" s="1"/>
        <n x="4" s="1"/>
        <n x="5"/>
        <n x="129"/>
        <n x="25"/>
      </t>
    </mdx>
    <mdx n="0" f="v">
      <t c="8">
        <n x="1" s="1"/>
        <n x="2" s="1"/>
        <n x="148" s="1"/>
        <n x="3" s="1"/>
        <n x="4" s="1"/>
        <n x="5"/>
        <n x="129"/>
        <n x="49"/>
      </t>
    </mdx>
    <mdx n="0" f="v">
      <t c="8">
        <n x="1" s="1"/>
        <n x="2" s="1"/>
        <n x="148" s="1"/>
        <n x="3" s="1"/>
        <n x="4" s="1"/>
        <n x="5"/>
        <n x="131"/>
        <n x="12"/>
      </t>
    </mdx>
    <mdx n="0" f="v">
      <t c="8">
        <n x="1" s="1"/>
        <n x="2" s="1"/>
        <n x="148" s="1"/>
        <n x="3" s="1"/>
        <n x="4" s="1"/>
        <n x="5"/>
        <n x="134"/>
        <n x="53"/>
      </t>
    </mdx>
    <mdx n="0" f="v">
      <t c="8">
        <n x="1" s="1"/>
        <n x="2" s="1"/>
        <n x="148" s="1"/>
        <n x="3" s="1"/>
        <n x="4" s="1"/>
        <n x="5"/>
        <n x="144"/>
        <n x="10"/>
      </t>
    </mdx>
    <mdx n="0" f="v">
      <t c="8">
        <n x="1" s="1"/>
        <n x="2" s="1"/>
        <n x="148" s="1"/>
        <n x="3" s="1"/>
        <n x="4" s="1"/>
        <n x="5"/>
        <n x="108"/>
        <n x="41"/>
      </t>
    </mdx>
    <mdx n="0" f="v">
      <t c="8">
        <n x="1" s="1"/>
        <n x="2" s="1"/>
        <n x="148" s="1"/>
        <n x="3" s="1"/>
        <n x="4" s="1"/>
        <n x="5"/>
        <n x="108"/>
        <n x="58"/>
      </t>
    </mdx>
    <mdx n="0" f="v">
      <t c="8">
        <n x="1" s="1"/>
        <n x="2" s="1"/>
        <n x="148" s="1"/>
        <n x="3" s="1"/>
        <n x="4" s="1"/>
        <n x="5"/>
        <n x="109"/>
        <n x="15"/>
      </t>
    </mdx>
    <mdx n="0" f="v">
      <t c="8">
        <n x="1" s="1"/>
        <n x="2" s="1"/>
        <n x="148" s="1"/>
        <n x="3" s="1"/>
        <n x="4" s="1"/>
        <n x="5"/>
        <n x="109"/>
        <n x="34"/>
      </t>
    </mdx>
    <mdx n="0" f="v">
      <t c="8">
        <n x="1" s="1"/>
        <n x="2" s="1"/>
        <n x="148" s="1"/>
        <n x="3" s="1"/>
        <n x="4" s="1"/>
        <n x="5"/>
        <n x="109"/>
        <n x="52"/>
      </t>
    </mdx>
    <mdx n="0" f="v">
      <t c="8">
        <n x="1" s="1"/>
        <n x="2" s="1"/>
        <n x="148" s="1"/>
        <n x="3" s="1"/>
        <n x="4" s="1"/>
        <n x="5"/>
        <n x="110"/>
        <n x="9"/>
      </t>
    </mdx>
    <mdx n="0" f="v">
      <t c="8">
        <n x="1" s="1"/>
        <n x="2" s="1"/>
        <n x="148" s="1"/>
        <n x="3" s="1"/>
        <n x="4" s="1"/>
        <n x="5"/>
        <n x="110"/>
        <n x="28"/>
      </t>
    </mdx>
    <mdx n="0" f="v">
      <t c="8">
        <n x="1" s="1"/>
        <n x="2" s="1"/>
        <n x="148" s="1"/>
        <n x="3" s="1"/>
        <n x="4" s="1"/>
        <n x="5"/>
        <n x="110"/>
        <n x="46"/>
      </t>
    </mdx>
    <mdx n="0" f="v">
      <t c="8">
        <n x="1" s="1"/>
        <n x="2" s="1"/>
        <n x="148" s="1"/>
        <n x="3" s="1"/>
        <n x="4" s="1"/>
        <n x="5"/>
        <n x="110"/>
        <n x="64"/>
      </t>
    </mdx>
    <mdx n="0" f="v">
      <t c="8">
        <n x="1" s="1"/>
        <n x="2" s="1"/>
        <n x="148" s="1"/>
        <n x="3" s="1"/>
        <n x="4" s="1"/>
        <n x="5"/>
        <n x="111"/>
        <n x="21"/>
      </t>
    </mdx>
    <mdx n="0" f="v">
      <t c="8">
        <n x="1" s="1"/>
        <n x="2" s="1"/>
        <n x="148" s="1"/>
        <n x="3" s="1"/>
        <n x="4" s="1"/>
        <n x="5"/>
        <n x="111"/>
        <n x="41"/>
      </t>
    </mdx>
    <mdx n="0" f="v">
      <t c="8">
        <n x="1" s="1"/>
        <n x="2" s="1"/>
        <n x="148" s="1"/>
        <n x="3" s="1"/>
        <n x="4" s="1"/>
        <n x="5"/>
        <n x="111"/>
        <n x="60"/>
      </t>
    </mdx>
    <mdx n="0" f="v">
      <t c="8">
        <n x="1" s="1"/>
        <n x="2" s="1"/>
        <n x="148" s="1"/>
        <n x="3" s="1"/>
        <n x="4" s="1"/>
        <n x="5"/>
        <n x="112"/>
        <n x="19"/>
      </t>
    </mdx>
    <mdx n="0" f="v">
      <t c="8">
        <n x="1" s="1"/>
        <n x="2" s="1"/>
        <n x="148" s="1"/>
        <n x="3" s="1"/>
        <n x="4" s="1"/>
        <n x="5"/>
        <n x="112"/>
        <n x="38"/>
      </t>
    </mdx>
    <mdx n="0" f="v">
      <t c="8">
        <n x="1" s="1"/>
        <n x="2" s="1"/>
        <n x="148" s="1"/>
        <n x="3" s="1"/>
        <n x="4" s="1"/>
        <n x="5"/>
        <n x="112"/>
        <n x="59"/>
      </t>
    </mdx>
    <mdx n="0" f="v">
      <t c="8">
        <n x="1" s="1"/>
        <n x="2" s="1"/>
        <n x="148" s="1"/>
        <n x="3" s="1"/>
        <n x="4" s="1"/>
        <n x="5"/>
        <n x="113"/>
        <n x="17"/>
      </t>
    </mdx>
    <mdx n="0" f="v">
      <t c="8">
        <n x="1" s="1"/>
        <n x="2" s="1"/>
        <n x="148" s="1"/>
        <n x="3" s="1"/>
        <n x="4" s="1"/>
        <n x="5"/>
        <n x="113"/>
        <n x="37"/>
      </t>
    </mdx>
    <mdx n="0" f="v">
      <t c="8">
        <n x="1" s="1"/>
        <n x="2" s="1"/>
        <n x="148" s="1"/>
        <n x="3" s="1"/>
        <n x="4" s="1"/>
        <n x="5"/>
        <n x="113"/>
        <n x="56"/>
      </t>
    </mdx>
    <mdx n="0" f="v">
      <t c="8">
        <n x="1" s="1"/>
        <n x="2" s="1"/>
        <n x="148" s="1"/>
        <n x="3" s="1"/>
        <n x="4" s="1"/>
        <n x="5"/>
        <n x="114"/>
        <n x="16"/>
      </t>
    </mdx>
    <mdx n="0" f="v">
      <t c="8">
        <n x="1" s="1"/>
        <n x="2" s="1"/>
        <n x="148" s="1"/>
        <n x="3" s="1"/>
        <n x="4" s="1"/>
        <n x="5"/>
        <n x="114"/>
        <n x="35"/>
      </t>
    </mdx>
    <mdx n="0" f="v">
      <t c="8">
        <n x="1" s="1"/>
        <n x="2" s="1"/>
        <n x="148" s="1"/>
        <n x="3" s="1"/>
        <n x="4" s="1"/>
        <n x="5"/>
        <n x="114"/>
        <n x="54"/>
      </t>
    </mdx>
    <mdx n="0" f="v">
      <t c="8">
        <n x="1" s="1"/>
        <n x="2" s="1"/>
        <n x="148" s="1"/>
        <n x="3" s="1"/>
        <n x="4" s="1"/>
        <n x="5"/>
        <n x="115"/>
        <n x="13"/>
      </t>
    </mdx>
    <mdx n="0" f="v">
      <t c="8">
        <n x="1" s="1"/>
        <n x="2" s="1"/>
        <n x="148" s="1"/>
        <n x="3" s="1"/>
        <n x="4" s="1"/>
        <n x="5"/>
        <n x="115"/>
        <n x="32"/>
      </t>
    </mdx>
    <mdx n="0" f="v">
      <t c="8">
        <n x="1" s="1"/>
        <n x="2" s="1"/>
        <n x="148" s="1"/>
        <n x="3" s="1"/>
        <n x="4" s="1"/>
        <n x="5"/>
        <n x="115"/>
        <n x="53"/>
      </t>
    </mdx>
    <mdx n="0" f="v">
      <t c="8">
        <n x="1" s="1"/>
        <n x="2" s="1"/>
        <n x="148" s="1"/>
        <n x="3" s="1"/>
        <n x="4" s="1"/>
        <n x="5"/>
        <n x="116"/>
        <n x="11"/>
      </t>
    </mdx>
    <mdx n="0" f="v">
      <t c="8">
        <n x="1" s="1"/>
        <n x="2" s="1"/>
        <n x="148" s="1"/>
        <n x="3" s="1"/>
        <n x="4" s="1"/>
        <n x="5"/>
        <n x="116"/>
        <n x="31"/>
      </t>
    </mdx>
    <mdx n="0" f="v">
      <t c="8">
        <n x="1" s="1"/>
        <n x="2" s="1"/>
        <n x="148" s="1"/>
        <n x="3" s="1"/>
        <n x="4" s="1"/>
        <n x="5"/>
        <n x="116"/>
        <n x="50"/>
      </t>
    </mdx>
    <mdx n="0" f="v">
      <t c="8">
        <n x="1" s="1"/>
        <n x="2" s="1"/>
        <n x="148" s="1"/>
        <n x="3" s="1"/>
        <n x="4" s="1"/>
        <n x="5"/>
        <n x="117"/>
        <n x="10"/>
      </t>
    </mdx>
    <mdx n="0" f="v">
      <t c="8">
        <n x="1" s="1"/>
        <n x="2" s="1"/>
        <n x="148" s="1"/>
        <n x="3" s="1"/>
        <n x="4" s="1"/>
        <n x="5"/>
        <n x="117"/>
        <n x="29"/>
      </t>
    </mdx>
    <mdx n="0" f="v">
      <t c="8">
        <n x="1" s="1"/>
        <n x="2" s="1"/>
        <n x="148" s="1"/>
        <n x="3" s="1"/>
        <n x="4" s="1"/>
        <n x="5"/>
        <n x="117"/>
        <n x="49"/>
      </t>
    </mdx>
    <mdx n="0" f="v">
      <t c="8">
        <n x="1" s="1"/>
        <n x="2" s="1"/>
        <n x="148" s="1"/>
        <n x="3" s="1"/>
        <n x="4" s="1"/>
        <n x="5"/>
        <n x="118"/>
        <n x="7"/>
      </t>
    </mdx>
    <mdx n="0" f="v">
      <t c="8">
        <n x="1" s="1"/>
        <n x="2" s="1"/>
        <n x="148" s="1"/>
        <n x="3" s="1"/>
        <n x="4" s="1"/>
        <n x="5"/>
        <n x="118"/>
        <n x="28"/>
      </t>
    </mdx>
    <mdx n="0" f="v">
      <t c="8">
        <n x="1" s="1"/>
        <n x="2" s="1"/>
        <n x="148" s="1"/>
        <n x="3" s="1"/>
        <n x="4" s="1"/>
        <n x="5"/>
        <n x="118"/>
        <n x="47"/>
      </t>
    </mdx>
    <mdx n="0" f="v">
      <t c="8">
        <n x="1" s="1"/>
        <n x="2" s="1"/>
        <n x="148" s="1"/>
        <n x="3" s="1"/>
        <n x="4" s="1"/>
        <n x="5"/>
        <n x="119"/>
        <n x="25"/>
      </t>
    </mdx>
    <mdx n="0" f="v">
      <t c="8">
        <n x="1" s="1"/>
        <n x="2" s="1"/>
        <n x="148" s="1"/>
        <n x="3" s="1"/>
        <n x="4" s="1"/>
        <n x="5"/>
        <n x="119"/>
        <n x="44"/>
      </t>
    </mdx>
    <mdx n="0" f="v">
      <t c="8">
        <n x="1" s="1"/>
        <n x="2" s="1"/>
        <n x="148" s="1"/>
        <n x="3" s="1"/>
        <n x="4" s="1"/>
        <n x="5"/>
        <n x="120"/>
        <n x="23"/>
      </t>
    </mdx>
    <mdx n="0" f="v">
      <t c="8">
        <n x="1" s="1"/>
        <n x="2" s="1"/>
        <n x="148" s="1"/>
        <n x="3" s="1"/>
        <n x="4" s="1"/>
        <n x="5"/>
        <n x="120"/>
        <n x="43"/>
      </t>
    </mdx>
    <mdx n="0" f="v">
      <t c="8">
        <n x="1" s="1"/>
        <n x="2" s="1"/>
        <n x="148" s="1"/>
        <n x="3" s="1"/>
        <n x="4" s="1"/>
        <n x="5"/>
        <n x="120"/>
        <n x="62"/>
      </t>
    </mdx>
    <mdx n="0" f="v">
      <t c="8">
        <n x="1" s="1"/>
        <n x="2" s="1"/>
        <n x="148" s="1"/>
        <n x="3" s="1"/>
        <n x="4" s="1"/>
        <n x="5"/>
        <n x="121"/>
        <n x="22"/>
      </t>
    </mdx>
    <mdx n="0" f="v">
      <t c="8">
        <n x="1" s="1"/>
        <n x="2" s="1"/>
        <n x="148" s="1"/>
        <n x="3" s="1"/>
        <n x="4" s="1"/>
        <n x="5"/>
        <n x="121"/>
        <n x="41"/>
      </t>
    </mdx>
    <mdx n="0" f="v">
      <t c="8">
        <n x="1" s="1"/>
        <n x="2" s="1"/>
        <n x="148" s="1"/>
        <n x="3" s="1"/>
        <n x="4" s="1"/>
        <n x="5"/>
        <n x="121"/>
        <n x="64"/>
      </t>
    </mdx>
    <mdx n="0" f="v">
      <t c="8">
        <n x="1" s="1"/>
        <n x="2" s="1"/>
        <n x="148" s="1"/>
        <n x="3" s="1"/>
        <n x="4" s="1"/>
        <n x="5"/>
        <n x="122"/>
        <n x="27"/>
      </t>
    </mdx>
    <mdx n="0" f="v">
      <t c="8">
        <n x="1" s="1"/>
        <n x="2" s="1"/>
        <n x="148" s="1"/>
        <n x="3" s="1"/>
        <n x="4" s="1"/>
        <n x="5"/>
        <n x="122"/>
        <n x="50"/>
      </t>
    </mdx>
    <mdx n="0" f="v">
      <t c="8">
        <n x="1" s="1"/>
        <n x="2" s="1"/>
        <n x="148" s="1"/>
        <n x="3" s="1"/>
        <n x="4" s="1"/>
        <n x="5"/>
        <n x="123"/>
        <n x="15"/>
      </t>
    </mdx>
    <mdx n="0" f="v">
      <t c="8">
        <n x="1" s="1"/>
        <n x="2" s="1"/>
        <n x="148" s="1"/>
        <n x="3" s="1"/>
        <n x="4" s="1"/>
        <n x="5"/>
        <n x="123"/>
        <n x="39"/>
      </t>
    </mdx>
    <mdx n="0" f="v">
      <t c="8">
        <n x="1" s="1"/>
        <n x="2" s="1"/>
        <n x="148" s="1"/>
        <n x="3" s="1"/>
        <n x="4" s="1"/>
        <n x="5"/>
        <n x="123"/>
        <n x="62"/>
      </t>
    </mdx>
    <mdx n="0" f="v">
      <t c="8">
        <n x="1" s="1"/>
        <n x="2" s="1"/>
        <n x="148" s="1"/>
        <n x="3" s="1"/>
        <n x="4" s="1"/>
        <n x="5"/>
        <n x="124"/>
        <n x="25"/>
      </t>
    </mdx>
    <mdx n="0" f="v">
      <t c="8">
        <n x="1" s="1"/>
        <n x="2" s="1"/>
        <n x="148" s="1"/>
        <n x="3" s="1"/>
        <n x="4" s="1"/>
        <n x="5"/>
        <n x="124"/>
        <n x="47"/>
      </t>
    </mdx>
    <mdx n="0" f="v">
      <t c="8">
        <n x="1" s="1"/>
        <n x="2" s="1"/>
        <n x="148" s="1"/>
        <n x="3" s="1"/>
        <n x="4" s="1"/>
        <n x="5"/>
        <n x="125"/>
        <n x="8"/>
      </t>
    </mdx>
    <mdx n="0" f="v">
      <t c="8">
        <n x="1" s="1"/>
        <n x="2" s="1"/>
        <n x="148" s="1"/>
        <n x="3" s="1"/>
        <n x="4" s="1"/>
        <n x="5"/>
        <n x="125"/>
        <n x="32"/>
      </t>
    </mdx>
    <mdx n="0" f="v">
      <t c="8">
        <n x="1" s="1"/>
        <n x="2" s="1"/>
        <n x="148" s="1"/>
        <n x="3" s="1"/>
        <n x="4" s="1"/>
        <n x="5"/>
        <n x="125"/>
        <n x="55"/>
      </t>
    </mdx>
    <mdx n="0" f="v">
      <t c="8">
        <n x="1" s="1"/>
        <n x="2" s="1"/>
        <n x="148" s="1"/>
        <n x="3" s="1"/>
        <n x="4" s="1"/>
        <n x="5"/>
        <n x="126"/>
        <n x="18"/>
      </t>
    </mdx>
    <mdx n="0" f="v">
      <t c="8">
        <n x="1" s="1"/>
        <n x="2" s="1"/>
        <n x="148" s="1"/>
        <n x="3" s="1"/>
        <n x="4" s="1"/>
        <n x="5"/>
        <n x="126"/>
        <n x="41"/>
      </t>
    </mdx>
    <mdx n="0" f="v">
      <t c="8">
        <n x="1" s="1"/>
        <n x="2" s="1"/>
        <n x="148" s="1"/>
        <n x="3" s="1"/>
        <n x="4" s="1"/>
        <n x="5"/>
        <n x="127"/>
        <n x="27"/>
      </t>
    </mdx>
    <mdx n="0" f="v">
      <t c="8">
        <n x="1" s="1"/>
        <n x="2" s="1"/>
        <n x="148" s="1"/>
        <n x="3" s="1"/>
        <n x="4" s="1"/>
        <n x="5"/>
        <n x="127"/>
        <n x="51"/>
      </t>
    </mdx>
    <mdx n="0" f="v">
      <t c="8">
        <n x="1" s="1"/>
        <n x="2" s="1"/>
        <n x="148" s="1"/>
        <n x="3" s="1"/>
        <n x="4" s="1"/>
        <n x="5"/>
        <n x="128"/>
        <n x="13"/>
      </t>
    </mdx>
    <mdx n="0" f="v">
      <t c="8">
        <n x="1" s="1"/>
        <n x="2" s="1"/>
        <n x="148" s="1"/>
        <n x="3" s="1"/>
        <n x="4" s="1"/>
        <n x="5"/>
        <n x="128"/>
        <n x="37"/>
      </t>
    </mdx>
    <mdx n="0" f="v">
      <t c="8">
        <n x="1" s="1"/>
        <n x="2" s="1"/>
        <n x="148" s="1"/>
        <n x="3" s="1"/>
        <n x="4" s="1"/>
        <n x="5"/>
        <n x="128"/>
        <n x="61"/>
      </t>
    </mdx>
    <mdx n="0" f="v">
      <t c="8">
        <n x="1" s="1"/>
        <n x="2" s="1"/>
        <n x="148" s="1"/>
        <n x="3" s="1"/>
        <n x="4" s="1"/>
        <n x="5"/>
        <n x="129"/>
        <n x="26"/>
      </t>
    </mdx>
    <mdx n="0" f="v">
      <t c="8">
        <n x="1" s="1"/>
        <n x="2" s="1"/>
        <n x="148" s="1"/>
        <n x="3" s="1"/>
        <n x="4" s="1"/>
        <n x="5"/>
        <n x="129"/>
        <n x="50"/>
      </t>
    </mdx>
    <mdx n="0" f="v">
      <t c="8">
        <n x="1" s="1"/>
        <n x="2" s="1"/>
        <n x="148" s="1"/>
        <n x="3" s="1"/>
        <n x="4" s="1"/>
        <n x="5"/>
        <n x="131"/>
        <n x="15"/>
      </t>
    </mdx>
    <mdx n="0" f="v">
      <t c="8">
        <n x="1" s="1"/>
        <n x="2" s="1"/>
        <n x="148" s="1"/>
        <n x="3" s="1"/>
        <n x="4" s="1"/>
        <n x="5"/>
        <n x="135"/>
        <n x="8"/>
      </t>
    </mdx>
    <mdx n="0" f="v">
      <t c="8">
        <n x="1" s="1"/>
        <n x="2" s="1"/>
        <n x="148" s="1"/>
        <n x="3" s="1"/>
        <n x="4" s="1"/>
        <n x="5"/>
        <n x="87"/>
        <n x="22"/>
      </t>
    </mdx>
    <mdx n="0" f="v">
      <t c="8">
        <n x="1" s="1"/>
        <n x="2" s="1"/>
        <n x="148" s="1"/>
        <n x="3" s="1"/>
        <n x="4" s="1"/>
        <n x="5"/>
        <n x="105"/>
        <n x="57"/>
      </t>
    </mdx>
    <mdx n="0" f="v">
      <t c="8">
        <n x="1" s="1"/>
        <n x="2" s="1"/>
        <n x="148" s="1"/>
        <n x="3" s="1"/>
        <n x="4" s="1"/>
        <n x="5"/>
        <n x="106"/>
        <n x="12"/>
      </t>
    </mdx>
    <mdx n="0" f="v">
      <t c="8">
        <n x="1" s="1"/>
        <n x="2" s="1"/>
        <n x="148" s="1"/>
        <n x="3" s="1"/>
        <n x="4" s="1"/>
        <n x="5"/>
        <n x="106"/>
        <n x="28"/>
      </t>
    </mdx>
    <mdx n="0" f="v">
      <t c="8">
        <n x="1" s="1"/>
        <n x="2" s="1"/>
        <n x="148" s="1"/>
        <n x="3" s="1"/>
        <n x="4" s="1"/>
        <n x="5"/>
        <n x="106"/>
        <n x="44"/>
      </t>
    </mdx>
    <mdx n="0" f="v">
      <t c="8">
        <n x="1" s="1"/>
        <n x="2" s="1"/>
        <n x="148" s="1"/>
        <n x="3" s="1"/>
        <n x="4" s="1"/>
        <n x="5"/>
        <n x="106"/>
        <n x="60"/>
      </t>
    </mdx>
    <mdx n="0" f="v">
      <t c="8">
        <n x="1" s="1"/>
        <n x="2" s="1"/>
        <n x="148" s="1"/>
        <n x="3" s="1"/>
        <n x="4" s="1"/>
        <n x="5"/>
        <n x="107"/>
        <n x="15"/>
      </t>
    </mdx>
    <mdx n="0" f="v">
      <t c="8">
        <n x="1" s="1"/>
        <n x="2" s="1"/>
        <n x="148" s="1"/>
        <n x="3" s="1"/>
        <n x="4" s="1"/>
        <n x="5"/>
        <n x="107"/>
        <n x="31"/>
      </t>
    </mdx>
    <mdx n="0" f="v">
      <t c="8">
        <n x="1" s="1"/>
        <n x="2" s="1"/>
        <n x="148" s="1"/>
        <n x="3" s="1"/>
        <n x="4" s="1"/>
        <n x="5"/>
        <n x="107"/>
        <n x="47"/>
      </t>
    </mdx>
    <mdx n="0" f="v">
      <t c="8">
        <n x="1" s="1"/>
        <n x="2" s="1"/>
        <n x="148" s="1"/>
        <n x="3" s="1"/>
        <n x="4" s="1"/>
        <n x="5"/>
        <n x="107"/>
        <n x="63"/>
      </t>
    </mdx>
    <mdx n="0" f="v">
      <t c="8">
        <n x="1" s="1"/>
        <n x="2" s="1"/>
        <n x="148" s="1"/>
        <n x="3" s="1"/>
        <n x="4" s="1"/>
        <n x="5"/>
        <n x="108"/>
        <n x="10"/>
      </t>
    </mdx>
    <mdx n="0" f="v">
      <t c="8">
        <n x="1" s="1"/>
        <n x="2" s="1"/>
        <n x="148" s="1"/>
        <n x="3" s="1"/>
        <n x="4" s="1"/>
        <n x="5"/>
        <n x="108"/>
        <n x="26"/>
      </t>
    </mdx>
    <mdx n="0" f="v">
      <t c="8">
        <n x="1" s="1"/>
        <n x="2" s="1"/>
        <n x="148" s="1"/>
        <n x="3" s="1"/>
        <n x="4" s="1"/>
        <n x="5"/>
        <n x="108"/>
        <n x="42"/>
      </t>
    </mdx>
    <mdx n="0" f="v">
      <t c="8">
        <n x="1" s="1"/>
        <n x="2" s="1"/>
        <n x="148" s="1"/>
        <n x="3" s="1"/>
        <n x="4" s="1"/>
        <n x="5"/>
        <n x="108"/>
        <n x="59"/>
      </t>
    </mdx>
    <mdx n="0" f="v">
      <t c="8">
        <n x="1" s="1"/>
        <n x="2" s="1"/>
        <n x="148" s="1"/>
        <n x="3" s="1"/>
        <n x="4" s="1"/>
        <n x="5"/>
        <n x="109"/>
        <n x="17"/>
      </t>
    </mdx>
    <mdx n="0" f="v">
      <t c="8">
        <n x="1" s="1"/>
        <n x="2" s="1"/>
        <n x="148" s="1"/>
        <n x="3" s="1"/>
        <n x="4" s="1"/>
        <n x="5"/>
        <n x="109"/>
        <n x="35"/>
      </t>
    </mdx>
    <mdx n="0" f="v">
      <t c="8">
        <n x="1" s="1"/>
        <n x="2" s="1"/>
        <n x="148" s="1"/>
        <n x="3" s="1"/>
        <n x="4" s="1"/>
        <n x="5"/>
        <n x="109"/>
        <n x="53"/>
      </t>
    </mdx>
    <mdx n="0" f="v">
      <t c="8">
        <n x="1" s="1"/>
        <n x="2" s="1"/>
        <n x="148" s="1"/>
        <n x="3" s="1"/>
        <n x="4" s="1"/>
        <n x="5"/>
        <n x="110"/>
        <n x="10"/>
      </t>
    </mdx>
    <mdx n="0" f="v">
      <t c="8">
        <n x="1" s="1"/>
        <n x="2" s="1"/>
        <n x="148" s="1"/>
        <n x="3" s="1"/>
        <n x="4" s="1"/>
        <n x="5"/>
        <n x="110"/>
        <n x="29"/>
      </t>
    </mdx>
    <mdx n="0" f="v">
      <t c="8">
        <n x="1" s="1"/>
        <n x="2" s="1"/>
        <n x="148" s="1"/>
        <n x="3" s="1"/>
        <n x="4" s="1"/>
        <n x="5"/>
        <n x="110"/>
        <n x="47"/>
      </t>
    </mdx>
    <mdx n="0" f="v">
      <t c="8">
        <n x="1" s="1"/>
        <n x="2" s="1"/>
        <n x="148" s="1"/>
        <n x="3" s="1"/>
        <n x="4" s="1"/>
        <n x="5"/>
        <n x="111"/>
        <n x="23"/>
      </t>
    </mdx>
    <mdx n="0" f="v">
      <t c="8">
        <n x="1" s="1"/>
        <n x="2" s="1"/>
        <n x="148" s="1"/>
        <n x="3" s="1"/>
        <n x="4" s="1"/>
        <n x="5"/>
        <n x="111"/>
        <n x="42"/>
      </t>
    </mdx>
    <mdx n="0" f="v">
      <t c="8">
        <n x="1" s="1"/>
        <n x="2" s="1"/>
        <n x="148" s="1"/>
        <n x="3" s="1"/>
        <n x="4" s="1"/>
        <n x="5"/>
        <n x="111"/>
        <n x="61"/>
      </t>
    </mdx>
    <mdx n="0" f="v">
      <t c="8">
        <n x="1" s="1"/>
        <n x="2" s="1"/>
        <n x="148" s="1"/>
        <n x="3" s="1"/>
        <n x="4" s="1"/>
        <n x="5"/>
        <n x="112"/>
        <n x="20"/>
      </t>
    </mdx>
    <mdx n="0" f="v">
      <t c="8">
        <n x="1" s="1"/>
        <n x="2" s="1"/>
        <n x="148" s="1"/>
        <n x="3" s="1"/>
        <n x="4" s="1"/>
        <n x="5"/>
        <n x="112"/>
        <n x="39"/>
      </t>
    </mdx>
    <mdx n="0" f="v">
      <t c="8">
        <n x="1" s="1"/>
        <n x="2" s="1"/>
        <n x="148" s="1"/>
        <n x="3" s="1"/>
        <n x="4" s="1"/>
        <n x="5"/>
        <n x="112"/>
        <n x="60"/>
      </t>
    </mdx>
    <mdx n="0" f="v">
      <t c="8">
        <n x="1" s="1"/>
        <n x="2" s="1"/>
        <n x="148" s="1"/>
        <n x="3" s="1"/>
        <n x="4" s="1"/>
        <n x="5"/>
        <n x="113"/>
        <n x="18"/>
      </t>
    </mdx>
    <mdx n="0" f="v">
      <t c="8">
        <n x="1" s="1"/>
        <n x="2" s="1"/>
        <n x="148" s="1"/>
        <n x="3" s="1"/>
        <n x="4" s="1"/>
        <n x="5"/>
        <n x="113"/>
        <n x="38"/>
      </t>
    </mdx>
    <mdx n="0" f="v">
      <t c="8">
        <n x="1" s="1"/>
        <n x="2" s="1"/>
        <n x="148" s="1"/>
        <n x="3" s="1"/>
        <n x="4" s="1"/>
        <n x="5"/>
        <n x="113"/>
        <n x="57"/>
      </t>
    </mdx>
    <mdx n="0" f="v">
      <t c="8">
        <n x="1" s="1"/>
        <n x="2" s="1"/>
        <n x="148" s="1"/>
        <n x="3" s="1"/>
        <n x="4" s="1"/>
        <n x="5"/>
        <n x="114"/>
        <n x="17"/>
      </t>
    </mdx>
    <mdx n="0" f="v">
      <t c="8">
        <n x="1" s="1"/>
        <n x="2" s="1"/>
        <n x="148" s="1"/>
        <n x="3" s="1"/>
        <n x="4" s="1"/>
        <n x="5"/>
        <n x="114"/>
        <n x="36"/>
      </t>
    </mdx>
    <mdx n="0" f="v">
      <t c="8">
        <n x="1" s="1"/>
        <n x="2" s="1"/>
        <n x="148" s="1"/>
        <n x="3" s="1"/>
        <n x="4" s="1"/>
        <n x="5"/>
        <n x="114"/>
        <n x="56"/>
      </t>
    </mdx>
    <mdx n="0" f="v">
      <t c="8">
        <n x="1" s="1"/>
        <n x="2" s="1"/>
        <n x="148" s="1"/>
        <n x="3" s="1"/>
        <n x="4" s="1"/>
        <n x="5"/>
        <n x="115"/>
        <n x="14"/>
      </t>
    </mdx>
    <mdx n="0" f="v">
      <t c="8">
        <n x="1" s="1"/>
        <n x="2" s="1"/>
        <n x="148" s="1"/>
        <n x="3" s="1"/>
        <n x="4" s="1"/>
        <n x="5"/>
        <n x="115"/>
        <n x="35"/>
      </t>
    </mdx>
    <mdx n="0" f="v">
      <t c="8">
        <n x="1" s="1"/>
        <n x="2" s="1"/>
        <n x="148" s="1"/>
        <n x="3" s="1"/>
        <n x="4" s="1"/>
        <n x="5"/>
        <n x="115"/>
        <n x="54"/>
      </t>
    </mdx>
    <mdx n="0" f="v">
      <t c="8">
        <n x="1" s="1"/>
        <n x="2" s="1"/>
        <n x="148" s="1"/>
        <n x="3" s="1"/>
        <n x="4" s="1"/>
        <n x="5"/>
        <n x="116"/>
        <n x="12"/>
      </t>
    </mdx>
    <mdx n="0" f="v">
      <t c="8">
        <n x="1" s="1"/>
        <n x="2" s="1"/>
        <n x="148" s="1"/>
        <n x="3" s="1"/>
        <n x="4" s="1"/>
        <n x="5"/>
        <n x="116"/>
        <n x="32"/>
      </t>
    </mdx>
    <mdx n="0" f="v">
      <t c="8">
        <n x="1" s="1"/>
        <n x="2" s="1"/>
        <n x="148" s="1"/>
        <n x="3" s="1"/>
        <n x="4" s="1"/>
        <n x="5"/>
        <n x="116"/>
        <n x="51"/>
      </t>
    </mdx>
    <mdx n="0" f="v">
      <t c="8">
        <n x="1" s="1"/>
        <n x="2" s="1"/>
        <n x="148" s="1"/>
        <n x="3" s="1"/>
        <n x="4" s="1"/>
        <n x="5"/>
        <n x="117"/>
        <n x="11"/>
      </t>
    </mdx>
    <mdx n="0" f="v">
      <t c="8">
        <n x="1" s="1"/>
        <n x="2" s="1"/>
        <n x="148" s="1"/>
        <n x="3" s="1"/>
        <n x="4" s="1"/>
        <n x="5"/>
        <n x="117"/>
        <n x="30"/>
      </t>
    </mdx>
    <mdx n="0" f="v">
      <t c="8">
        <n x="1" s="1"/>
        <n x="2" s="1"/>
        <n x="148" s="1"/>
        <n x="3" s="1"/>
        <n x="4" s="1"/>
        <n x="5"/>
        <n x="117"/>
        <n x="50"/>
      </t>
    </mdx>
    <mdx n="0" f="v">
      <t c="8">
        <n x="1" s="1"/>
        <n x="2" s="1"/>
        <n x="148" s="1"/>
        <n x="3" s="1"/>
        <n x="4" s="1"/>
        <n x="5"/>
        <n x="118"/>
        <n x="8"/>
      </t>
    </mdx>
    <mdx n="0" f="v">
      <t c="8">
        <n x="1" s="1"/>
        <n x="2" s="1"/>
        <n x="148" s="1"/>
        <n x="3" s="1"/>
        <n x="4" s="1"/>
        <n x="5"/>
        <n x="118"/>
        <n x="29"/>
      </t>
    </mdx>
    <mdx n="0" f="v">
      <t c="8">
        <n x="1" s="1"/>
        <n x="2" s="1"/>
        <n x="148" s="1"/>
        <n x="3" s="1"/>
        <n x="4" s="1"/>
        <n x="5"/>
        <n x="118"/>
        <n x="48"/>
      </t>
    </mdx>
    <mdx n="0" f="v">
      <t c="8">
        <n x="1" s="1"/>
        <n x="2" s="1"/>
        <n x="148" s="1"/>
        <n x="3" s="1"/>
        <n x="4" s="1"/>
        <n x="5"/>
        <n x="119"/>
        <n x="7"/>
      </t>
    </mdx>
    <mdx n="0" f="v">
      <t c="8">
        <n x="1" s="1"/>
        <n x="2" s="1"/>
        <n x="148" s="1"/>
        <n x="3" s="1"/>
        <n x="4" s="1"/>
        <n x="5"/>
        <n x="119"/>
        <n x="26"/>
      </t>
    </mdx>
    <mdx n="0" f="v">
      <t c="8">
        <n x="1" s="1"/>
        <n x="2" s="1"/>
        <n x="148" s="1"/>
        <n x="3" s="1"/>
        <n x="4" s="1"/>
        <n x="5"/>
        <n x="119"/>
        <n x="47"/>
      </t>
    </mdx>
    <mdx n="0" f="v">
      <t c="8">
        <n x="1" s="1"/>
        <n x="2" s="1"/>
        <n x="148" s="1"/>
        <n x="3" s="1"/>
        <n x="4" s="1"/>
        <n x="5"/>
        <n x="120"/>
        <n x="24"/>
      </t>
    </mdx>
    <mdx n="0" f="v">
      <t c="8">
        <n x="1" s="1"/>
        <n x="2" s="1"/>
        <n x="148" s="1"/>
        <n x="3" s="1"/>
        <n x="4" s="1"/>
        <n x="5"/>
        <n x="120"/>
        <n x="44"/>
      </t>
    </mdx>
    <mdx n="0" f="v">
      <t c="8">
        <n x="1" s="1"/>
        <n x="2" s="1"/>
        <n x="148" s="1"/>
        <n x="3" s="1"/>
        <n x="4" s="1"/>
        <n x="5"/>
        <n x="120"/>
        <n x="63"/>
      </t>
    </mdx>
    <mdx n="0" f="v">
      <t c="8">
        <n x="1" s="1"/>
        <n x="2" s="1"/>
        <n x="148" s="1"/>
        <n x="3" s="1"/>
        <n x="4" s="1"/>
        <n x="5"/>
        <n x="121"/>
        <n x="23"/>
      </t>
    </mdx>
    <mdx n="0" f="v">
      <t c="8">
        <n x="1" s="1"/>
        <n x="2" s="1"/>
        <n x="148" s="1"/>
        <n x="3" s="1"/>
        <n x="4" s="1"/>
        <n x="5"/>
        <n x="121"/>
        <n x="43"/>
      </t>
    </mdx>
    <mdx n="0" f="v">
      <t c="8">
        <n x="1" s="1"/>
        <n x="2" s="1"/>
        <n x="148" s="1"/>
        <n x="3" s="1"/>
        <n x="4" s="1"/>
        <n x="5"/>
        <n x="122"/>
        <n x="28"/>
      </t>
    </mdx>
    <mdx n="0" f="v">
      <t c="8">
        <n x="1" s="1"/>
        <n x="2" s="1"/>
        <n x="148" s="1"/>
        <n x="3" s="1"/>
        <n x="4" s="1"/>
        <n x="5"/>
        <n x="122"/>
        <n x="51"/>
      </t>
    </mdx>
    <mdx n="0" f="v">
      <t c="8">
        <n x="1" s="1"/>
        <n x="2" s="1"/>
        <n x="148" s="1"/>
        <n x="3" s="1"/>
        <n x="4" s="1"/>
        <n x="5"/>
        <n x="123"/>
        <n x="16"/>
      </t>
    </mdx>
    <mdx n="0" f="v">
      <t c="8">
        <n x="1" s="1"/>
        <n x="2" s="1"/>
        <n x="148" s="1"/>
        <n x="3" s="1"/>
        <n x="4" s="1"/>
        <n x="5"/>
        <n x="123"/>
        <n x="40"/>
      </t>
    </mdx>
    <mdx n="0" f="v">
      <t c="8">
        <n x="1" s="1"/>
        <n x="2" s="1"/>
        <n x="148" s="1"/>
        <n x="3" s="1"/>
        <n x="4" s="1"/>
        <n x="5"/>
        <n x="123"/>
        <n x="63"/>
      </t>
    </mdx>
    <mdx n="0" f="v">
      <t c="8">
        <n x="1" s="1"/>
        <n x="2" s="1"/>
        <n x="148" s="1"/>
        <n x="3" s="1"/>
        <n x="4" s="1"/>
        <n x="5"/>
        <n x="124"/>
        <n x="26"/>
      </t>
    </mdx>
    <mdx n="0" f="v">
      <t c="8">
        <n x="1" s="1"/>
        <n x="2" s="1"/>
        <n x="148" s="1"/>
        <n x="3" s="1"/>
        <n x="4" s="1"/>
        <n x="5"/>
        <n x="124"/>
        <n x="49"/>
      </t>
    </mdx>
    <mdx n="0" f="v">
      <t c="8">
        <n x="1" s="1"/>
        <n x="2" s="1"/>
        <n x="148" s="1"/>
        <n x="3" s="1"/>
        <n x="4" s="1"/>
        <n x="5"/>
        <n x="125"/>
        <n x="12"/>
      </t>
    </mdx>
    <mdx n="0" f="v">
      <t c="8">
        <n x="1" s="1"/>
        <n x="2" s="1"/>
        <n x="148" s="1"/>
        <n x="3" s="1"/>
        <n x="4" s="1"/>
        <n x="5"/>
        <n x="125"/>
        <n x="34"/>
      </t>
    </mdx>
    <mdx n="0" f="v">
      <t c="8">
        <n x="1" s="1"/>
        <n x="2" s="1"/>
        <n x="148" s="1"/>
        <n x="3" s="1"/>
        <n x="4" s="1"/>
        <n x="5"/>
        <n x="125"/>
        <n x="56"/>
      </t>
    </mdx>
    <mdx n="0" f="v">
      <t c="8">
        <n x="1" s="1"/>
        <n x="2" s="1"/>
        <n x="148" s="1"/>
        <n x="3" s="1"/>
        <n x="4" s="1"/>
        <n x="5"/>
        <n x="126"/>
        <n x="19"/>
      </t>
    </mdx>
    <mdx n="0" f="v">
      <t c="8">
        <n x="1" s="1"/>
        <n x="2" s="1"/>
        <n x="148" s="1"/>
        <n x="3" s="1"/>
        <n x="4" s="1"/>
        <n x="5"/>
        <n x="126"/>
        <n x="42"/>
      </t>
    </mdx>
    <mdx n="0" f="v">
      <t c="8">
        <n x="1" s="1"/>
        <n x="2" s="1"/>
        <n x="148" s="1"/>
        <n x="3" s="1"/>
        <n x="4" s="1"/>
        <n x="5"/>
        <n x="127"/>
        <n x="28"/>
      </t>
    </mdx>
    <mdx n="0" f="v">
      <t c="8">
        <n x="1" s="1"/>
        <n x="2" s="1"/>
        <n x="148" s="1"/>
        <n x="3" s="1"/>
        <n x="4" s="1"/>
        <n x="5"/>
        <n x="127"/>
        <n x="52"/>
      </t>
    </mdx>
    <mdx n="0" f="v">
      <t c="8">
        <n x="1" s="1"/>
        <n x="2" s="1"/>
        <n x="148" s="1"/>
        <n x="3" s="1"/>
        <n x="4" s="1"/>
        <n x="5"/>
        <n x="128"/>
        <n x="14"/>
      </t>
    </mdx>
    <mdx n="0" f="v">
      <t c="8">
        <n x="1" s="1"/>
        <n x="2" s="1"/>
        <n x="148" s="1"/>
        <n x="3" s="1"/>
        <n x="4" s="1"/>
        <n x="5"/>
        <n x="128"/>
        <n x="38"/>
      </t>
    </mdx>
    <mdx n="0" f="v">
      <t c="8">
        <n x="1" s="1"/>
        <n x="2" s="1"/>
        <n x="148" s="1"/>
        <n x="3" s="1"/>
        <n x="4" s="1"/>
        <n x="5"/>
        <n x="128"/>
        <n x="62"/>
      </t>
    </mdx>
    <mdx n="0" f="v">
      <t c="8">
        <n x="1" s="1"/>
        <n x="2" s="1"/>
        <n x="148" s="1"/>
        <n x="3" s="1"/>
        <n x="4" s="1"/>
        <n x="5"/>
        <n x="129"/>
        <n x="27"/>
      </t>
    </mdx>
    <mdx n="0" f="v">
      <t c="8">
        <n x="1" s="1"/>
        <n x="2" s="1"/>
        <n x="148" s="1"/>
        <n x="3" s="1"/>
        <n x="4" s="1"/>
        <n x="5"/>
        <n x="129"/>
        <n x="51"/>
      </t>
    </mdx>
    <mdx n="0" f="v">
      <t c="8">
        <n x="1" s="1"/>
        <n x="2" s="1"/>
        <n x="148" s="1"/>
        <n x="3" s="1"/>
        <n x="4" s="1"/>
        <n x="5"/>
        <n x="131"/>
        <n x="28"/>
      </t>
    </mdx>
    <mdx n="0" f="v">
      <t c="8">
        <n x="1" s="1"/>
        <n x="2" s="1"/>
        <n x="148" s="1"/>
        <n x="3" s="1"/>
        <n x="4" s="1"/>
        <n x="5"/>
        <n x="135"/>
        <n x="24"/>
      </t>
    </mdx>
    <mdx n="0" f="v">
      <t c="8">
        <n x="1" s="1"/>
        <n x="2" s="1"/>
        <n x="148" s="1"/>
        <n x="3" s="1"/>
        <n x="4" s="1"/>
        <n x="5"/>
        <n x="116"/>
        <n x="54"/>
      </t>
    </mdx>
    <mdx n="0" f="v">
      <t c="8">
        <n x="1" s="1"/>
        <n x="2" s="1"/>
        <n x="148" s="1"/>
        <n x="3" s="1"/>
        <n x="4" s="1"/>
        <n x="5"/>
        <n x="117"/>
        <n x="12"/>
      </t>
    </mdx>
    <mdx n="0" f="v">
      <t c="8">
        <n x="1" s="1"/>
        <n x="2" s="1"/>
        <n x="148" s="1"/>
        <n x="3" s="1"/>
        <n x="4" s="1"/>
        <n x="5"/>
        <n x="117"/>
        <n x="31"/>
      </t>
    </mdx>
    <mdx n="0" f="v">
      <t c="8">
        <n x="1" s="1"/>
        <n x="2" s="1"/>
        <n x="148" s="1"/>
        <n x="3" s="1"/>
        <n x="4" s="1"/>
        <n x="5"/>
        <n x="117"/>
        <n x="51"/>
      </t>
    </mdx>
    <mdx n="0" f="v">
      <t c="8">
        <n x="1" s="1"/>
        <n x="2" s="1"/>
        <n x="148" s="1"/>
        <n x="3" s="1"/>
        <n x="4" s="1"/>
        <n x="5"/>
        <n x="118"/>
        <n x="9"/>
      </t>
    </mdx>
    <mdx n="0" f="v">
      <t c="8">
        <n x="1" s="1"/>
        <n x="2" s="1"/>
        <n x="148" s="1"/>
        <n x="3" s="1"/>
        <n x="4" s="1"/>
        <n x="5"/>
        <n x="118"/>
        <n x="30"/>
      </t>
    </mdx>
    <mdx n="0" f="v">
      <t c="8">
        <n x="1" s="1"/>
        <n x="2" s="1"/>
        <n x="148" s="1"/>
        <n x="3" s="1"/>
        <n x="4" s="1"/>
        <n x="5"/>
        <n x="118"/>
        <n x="49"/>
      </t>
    </mdx>
    <mdx n="0" f="v">
      <t c="8">
        <n x="1" s="1"/>
        <n x="2" s="1"/>
        <n x="148" s="1"/>
        <n x="3" s="1"/>
        <n x="4" s="1"/>
        <n x="5"/>
        <n x="119"/>
        <n x="8"/>
      </t>
    </mdx>
    <mdx n="0" f="v">
      <t c="8">
        <n x="1" s="1"/>
        <n x="2" s="1"/>
        <n x="148" s="1"/>
        <n x="3" s="1"/>
        <n x="4" s="1"/>
        <n x="5"/>
        <n x="119"/>
        <n x="27"/>
      </t>
    </mdx>
    <mdx n="0" f="v">
      <t c="8">
        <n x="1" s="1"/>
        <n x="2" s="1"/>
        <n x="148" s="1"/>
        <n x="3" s="1"/>
        <n x="4" s="1"/>
        <n x="5"/>
        <n x="119"/>
        <n x="48"/>
      </t>
    </mdx>
    <mdx n="0" f="v">
      <t c="8">
        <n x="1" s="1"/>
        <n x="2" s="1"/>
        <n x="148" s="1"/>
        <n x="3" s="1"/>
        <n x="4" s="1"/>
        <n x="5"/>
        <n x="120"/>
        <n x="6"/>
      </t>
    </mdx>
    <mdx n="0" f="v">
      <t c="8">
        <n x="1" s="1"/>
        <n x="2" s="1"/>
        <n x="148" s="1"/>
        <n x="3" s="1"/>
        <n x="4" s="1"/>
        <n x="5"/>
        <n x="120"/>
        <n x="26"/>
      </t>
    </mdx>
    <mdx n="0" f="v">
      <t c="8">
        <n x="1" s="1"/>
        <n x="2" s="1"/>
        <n x="148" s="1"/>
        <n x="3" s="1"/>
        <n x="4" s="1"/>
        <n x="5"/>
        <n x="120"/>
        <n x="45"/>
      </t>
    </mdx>
    <mdx n="0" f="v">
      <t c="8">
        <n x="1" s="1"/>
        <n x="2" s="1"/>
        <n x="148" s="1"/>
        <n x="3" s="1"/>
        <n x="4" s="1"/>
        <n x="5"/>
        <n x="121"/>
        <n x="24"/>
      </t>
    </mdx>
    <mdx n="0" f="v">
      <t c="8">
        <n x="1" s="1"/>
        <n x="2" s="1"/>
        <n x="148" s="1"/>
        <n x="3" s="1"/>
        <n x="4" s="1"/>
        <n x="5"/>
        <n x="121"/>
        <n x="45"/>
      </t>
    </mdx>
    <mdx n="0" f="v">
      <t c="8">
        <n x="1" s="1"/>
        <n x="2" s="1"/>
        <n x="148" s="1"/>
        <n x="3" s="1"/>
        <n x="4" s="1"/>
        <n x="5"/>
        <n x="122"/>
        <n x="8"/>
      </t>
    </mdx>
    <mdx n="0" f="v">
      <t c="8">
        <n x="1" s="1"/>
        <n x="2" s="1"/>
        <n x="148" s="1"/>
        <n x="3" s="1"/>
        <n x="4" s="1"/>
        <n x="5"/>
        <n x="122"/>
        <n x="30"/>
      </t>
    </mdx>
    <mdx n="0" f="v">
      <t c="8">
        <n x="1" s="1"/>
        <n x="2" s="1"/>
        <n x="148" s="1"/>
        <n x="3" s="1"/>
        <n x="4" s="1"/>
        <n x="5"/>
        <n x="122"/>
        <n x="52"/>
      </t>
    </mdx>
    <mdx n="0" f="v">
      <t c="8">
        <n x="1" s="1"/>
        <n x="2" s="1"/>
        <n x="148" s="1"/>
        <n x="3" s="1"/>
        <n x="4" s="1"/>
        <n x="5"/>
        <n x="123"/>
        <n x="17"/>
      </t>
    </mdx>
    <mdx n="0" f="v">
      <t c="8">
        <n x="1" s="1"/>
        <n x="2" s="1"/>
        <n x="148" s="1"/>
        <n x="3" s="1"/>
        <n x="4" s="1"/>
        <n x="5"/>
        <n x="123"/>
        <n x="41"/>
      </t>
    </mdx>
    <mdx n="0" f="v">
      <t c="8">
        <n x="1" s="1"/>
        <n x="2" s="1"/>
        <n x="148" s="1"/>
        <n x="3" s="1"/>
        <n x="4" s="1"/>
        <n x="5"/>
        <n x="123"/>
        <n x="64"/>
      </t>
    </mdx>
    <mdx n="0" f="v">
      <t c="8">
        <n x="1" s="1"/>
        <n x="2" s="1"/>
        <n x="148" s="1"/>
        <n x="3" s="1"/>
        <n x="4" s="1"/>
        <n x="5"/>
        <n x="124"/>
        <n x="27"/>
      </t>
    </mdx>
    <mdx n="0" f="v">
      <t c="8">
        <n x="1" s="1"/>
        <n x="2" s="1"/>
        <n x="148" s="1"/>
        <n x="3" s="1"/>
        <n x="4" s="1"/>
        <n x="5"/>
        <n x="124"/>
        <n x="50"/>
      </t>
    </mdx>
    <mdx n="0" f="v">
      <t c="8">
        <n x="1" s="1"/>
        <n x="2" s="1"/>
        <n x="148" s="1"/>
        <n x="3" s="1"/>
        <n x="4" s="1"/>
        <n x="5"/>
        <n x="125"/>
        <n x="13"/>
      </t>
    </mdx>
    <mdx n="0" f="v">
      <t c="8">
        <n x="1" s="1"/>
        <n x="2" s="1"/>
        <n x="148" s="1"/>
        <n x="3" s="1"/>
        <n x="4" s="1"/>
        <n x="5"/>
        <n x="125"/>
        <n x="36"/>
      </t>
    </mdx>
    <mdx n="0" f="v">
      <t c="8">
        <n x="1" s="1"/>
        <n x="2" s="1"/>
        <n x="148" s="1"/>
        <n x="3" s="1"/>
        <n x="4" s="1"/>
        <n x="5"/>
        <n x="125"/>
        <n x="60"/>
      </t>
    </mdx>
    <mdx n="0" f="v">
      <t c="8">
        <n x="1" s="1"/>
        <n x="2" s="1"/>
        <n x="148" s="1"/>
        <n x="3" s="1"/>
        <n x="4" s="1"/>
        <n x="5"/>
        <n x="126"/>
        <n x="21"/>
      </t>
    </mdx>
    <mdx n="0" f="v">
      <t c="8">
        <n x="1" s="1"/>
        <n x="2" s="1"/>
        <n x="148" s="1"/>
        <n x="3" s="1"/>
        <n x="4" s="1"/>
        <n x="5"/>
        <n x="126"/>
        <n x="43"/>
      </t>
    </mdx>
    <mdx n="0" f="v">
      <t c="8">
        <n x="1" s="1"/>
        <n x="2" s="1"/>
        <n x="148" s="1"/>
        <n x="3" s="1"/>
        <n x="4" s="1"/>
        <n x="5"/>
        <n x="127"/>
        <n x="6"/>
      </t>
    </mdx>
    <mdx n="0" f="v">
      <t c="8">
        <n x="1" s="1"/>
        <n x="2" s="1"/>
        <n x="148" s="1"/>
        <n x="3" s="1"/>
        <n x="4" s="1"/>
        <n x="5"/>
        <n x="127"/>
        <n x="29"/>
      </t>
    </mdx>
    <mdx n="0" f="v">
      <t c="8">
        <n x="1" s="1"/>
        <n x="2" s="1"/>
        <n x="148" s="1"/>
        <n x="3" s="1"/>
        <n x="4" s="1"/>
        <n x="5"/>
        <n x="127"/>
        <n x="53"/>
      </t>
    </mdx>
    <mdx n="0" f="v">
      <t c="8">
        <n x="1" s="1"/>
        <n x="2" s="1"/>
        <n x="148" s="1"/>
        <n x="3" s="1"/>
        <n x="4" s="1"/>
        <n x="5"/>
        <n x="128"/>
        <n x="15"/>
      </t>
    </mdx>
    <mdx n="0" f="v">
      <t c="8">
        <n x="1" s="1"/>
        <n x="2" s="1"/>
        <n x="148" s="1"/>
        <n x="3" s="1"/>
        <n x="4" s="1"/>
        <n x="5"/>
        <n x="128"/>
        <n x="39"/>
      </t>
    </mdx>
    <mdx n="0" f="v">
      <t c="8">
        <n x="1" s="1"/>
        <n x="2" s="1"/>
        <n x="148" s="1"/>
        <n x="3" s="1"/>
        <n x="4" s="1"/>
        <n x="5"/>
        <n x="128"/>
        <n x="63"/>
      </t>
    </mdx>
    <mdx n="0" f="v">
      <t c="8">
        <n x="1" s="1"/>
        <n x="2" s="1"/>
        <n x="148" s="1"/>
        <n x="3" s="1"/>
        <n x="4" s="1"/>
        <n x="5"/>
        <n x="129"/>
        <n x="28"/>
      </t>
    </mdx>
    <mdx n="0" f="v">
      <t c="8">
        <n x="1" s="1"/>
        <n x="2" s="1"/>
        <n x="148" s="1"/>
        <n x="3" s="1"/>
        <n x="4" s="1"/>
        <n x="5"/>
        <n x="129"/>
        <n x="52"/>
      </t>
    </mdx>
    <mdx n="0" f="v">
      <t c="8">
        <n x="1" s="1"/>
        <n x="2" s="1"/>
        <n x="148" s="1"/>
        <n x="3" s="1"/>
        <n x="4" s="1"/>
        <n x="5"/>
        <n x="131"/>
        <n x="31"/>
      </t>
    </mdx>
    <mdx n="0" f="v">
      <t c="8">
        <n x="1" s="1"/>
        <n x="2" s="1"/>
        <n x="148" s="1"/>
        <n x="3" s="1"/>
        <n x="4" s="1"/>
        <n x="5"/>
        <n x="135"/>
        <n x="40"/>
      </t>
    </mdx>
    <mdx n="0" f="v">
      <t c="8">
        <n x="1" s="1"/>
        <n x="2" s="1"/>
        <n x="148" s="1"/>
        <n x="3" s="1"/>
        <n x="4" s="1"/>
        <n x="5"/>
        <n x="108"/>
        <n x="62"/>
      </t>
    </mdx>
    <mdx n="0" f="v">
      <t c="8">
        <n x="1" s="1"/>
        <n x="2" s="1"/>
        <n x="148" s="1"/>
        <n x="3" s="1"/>
        <n x="4" s="1"/>
        <n x="5"/>
        <n x="109"/>
        <n x="19"/>
      </t>
    </mdx>
    <mdx n="0" f="v">
      <t c="8">
        <n x="1" s="1"/>
        <n x="2" s="1"/>
        <n x="148" s="1"/>
        <n x="3" s="1"/>
        <n x="4" s="1"/>
        <n x="5"/>
        <n x="109"/>
        <n x="37"/>
      </t>
    </mdx>
    <mdx n="0" f="v">
      <t c="8">
        <n x="1" s="1"/>
        <n x="2" s="1"/>
        <n x="148" s="1"/>
        <n x="3" s="1"/>
        <n x="4" s="1"/>
        <n x="5"/>
        <n x="109"/>
        <n x="55"/>
      </t>
    </mdx>
    <mdx n="0" f="v">
      <t c="8">
        <n x="1" s="1"/>
        <n x="2" s="1"/>
        <n x="148" s="1"/>
        <n x="3" s="1"/>
        <n x="4" s="1"/>
        <n x="5"/>
        <n x="110"/>
        <n x="13"/>
      </t>
    </mdx>
    <mdx n="0" f="v">
      <t c="8">
        <n x="1" s="1"/>
        <n x="2" s="1"/>
        <n x="148" s="1"/>
        <n x="3" s="1"/>
        <n x="4" s="1"/>
        <n x="5"/>
        <n x="110"/>
        <n x="31"/>
      </t>
    </mdx>
    <mdx n="0" f="v">
      <t c="8">
        <n x="1" s="1"/>
        <n x="2" s="1"/>
        <n x="148" s="1"/>
        <n x="3" s="1"/>
        <n x="4" s="1"/>
        <n x="5"/>
        <n x="110"/>
        <n x="49"/>
      </t>
    </mdx>
    <mdx n="0" f="v">
      <t c="8">
        <n x="1" s="1"/>
        <n x="2" s="1"/>
        <n x="148" s="1"/>
        <n x="3" s="1"/>
        <n x="4" s="1"/>
        <n x="5"/>
        <n x="111"/>
        <n x="7"/>
      </t>
    </mdx>
    <mdx n="0" f="v">
      <t c="8">
        <n x="1" s="1"/>
        <n x="2" s="1"/>
        <n x="148" s="1"/>
        <n x="3" s="1"/>
        <n x="4" s="1"/>
        <n x="5"/>
        <n x="111"/>
        <n x="25"/>
      </t>
    </mdx>
    <mdx n="0" f="v">
      <t c="8">
        <n x="1" s="1"/>
        <n x="2" s="1"/>
        <n x="148" s="1"/>
        <n x="3" s="1"/>
        <n x="4" s="1"/>
        <n x="5"/>
        <n x="111"/>
        <n x="44"/>
      </t>
    </mdx>
    <mdx n="0" f="v">
      <t c="8">
        <n x="1" s="1"/>
        <n x="2" s="1"/>
        <n x="148" s="1"/>
        <n x="3" s="1"/>
        <n x="4" s="1"/>
        <n x="5"/>
        <n x="111"/>
        <n x="64"/>
      </t>
    </mdx>
    <mdx n="0" f="v">
      <t c="8">
        <n x="1" s="1"/>
        <n x="2" s="1"/>
        <n x="148" s="1"/>
        <n x="3" s="1"/>
        <n x="4" s="1"/>
        <n x="5"/>
        <n x="112"/>
        <n x="22"/>
      </t>
    </mdx>
    <mdx n="0" f="v">
      <t c="8">
        <n x="1" s="1"/>
        <n x="2" s="1"/>
        <n x="148" s="1"/>
        <n x="3" s="1"/>
        <n x="4" s="1"/>
        <n x="5"/>
        <n x="112"/>
        <n x="43"/>
      </t>
    </mdx>
    <mdx n="0" f="v">
      <t c="8">
        <n x="1" s="1"/>
        <n x="2" s="1"/>
        <n x="148" s="1"/>
        <n x="3" s="1"/>
        <n x="4" s="1"/>
        <n x="5"/>
        <n x="112"/>
        <n x="62"/>
      </t>
    </mdx>
    <mdx n="0" f="v">
      <t c="8">
        <n x="1" s="1"/>
        <n x="2" s="1"/>
        <n x="148" s="1"/>
        <n x="3" s="1"/>
        <n x="4" s="1"/>
        <n x="5"/>
        <n x="113"/>
        <n x="21"/>
      </t>
    </mdx>
    <mdx n="0" f="v">
      <t c="8">
        <n x="1" s="1"/>
        <n x="2" s="1"/>
        <n x="148" s="1"/>
        <n x="3" s="1"/>
        <n x="4" s="1"/>
        <n x="5"/>
        <n x="113"/>
        <n x="40"/>
      </t>
    </mdx>
    <mdx n="0" f="v">
      <t c="8">
        <n x="1" s="1"/>
        <n x="2" s="1"/>
        <n x="148" s="1"/>
        <n x="3" s="1"/>
        <n x="4" s="1"/>
        <n x="5"/>
        <n x="113"/>
        <n x="61"/>
      </t>
    </mdx>
    <mdx n="0" f="v">
      <t c="8">
        <n x="1" s="1"/>
        <n x="2" s="1"/>
        <n x="148" s="1"/>
        <n x="3" s="1"/>
        <n x="4" s="1"/>
        <n x="5"/>
        <n x="114"/>
        <n x="19"/>
      </t>
    </mdx>
    <mdx n="0" f="v">
      <t c="8">
        <n x="1" s="1"/>
        <n x="2" s="1"/>
        <n x="148" s="1"/>
        <n x="3" s="1"/>
        <n x="4" s="1"/>
        <n x="5"/>
        <n x="114"/>
        <n x="38"/>
      </t>
    </mdx>
    <mdx n="0" f="v">
      <t c="8">
        <n x="1" s="1"/>
        <n x="2" s="1"/>
        <n x="148" s="1"/>
        <n x="3" s="1"/>
        <n x="4" s="1"/>
        <n x="5"/>
        <n x="114"/>
        <n x="58"/>
      </t>
    </mdx>
    <mdx n="0" f="v">
      <t c="8">
        <n x="1" s="1"/>
        <n x="2" s="1"/>
        <n x="148" s="1"/>
        <n x="3" s="1"/>
        <n x="4" s="1"/>
        <n x="5"/>
        <n x="115"/>
        <n x="16"/>
      </t>
    </mdx>
    <mdx n="0" f="v">
      <t c="8">
        <n x="1" s="1"/>
        <n x="2" s="1"/>
        <n x="148" s="1"/>
        <n x="3" s="1"/>
        <n x="4" s="1"/>
        <n x="5"/>
        <n x="115"/>
        <n x="37"/>
      </t>
    </mdx>
    <mdx n="0" f="v">
      <t c="8">
        <n x="1" s="1"/>
        <n x="2" s="1"/>
        <n x="148" s="1"/>
        <n x="3" s="1"/>
        <n x="4" s="1"/>
        <n x="5"/>
        <n x="115"/>
        <n x="56"/>
      </t>
    </mdx>
    <mdx n="0" f="v">
      <t c="8">
        <n x="1" s="1"/>
        <n x="2" s="1"/>
        <n x="148" s="1"/>
        <n x="3" s="1"/>
        <n x="4" s="1"/>
        <n x="5"/>
        <n x="116"/>
        <n x="15"/>
      </t>
    </mdx>
    <mdx n="0" f="v">
      <t c="8">
        <n x="1" s="1"/>
        <n x="2" s="1"/>
        <n x="148" s="1"/>
        <n x="3" s="1"/>
        <n x="4" s="1"/>
        <n x="5"/>
        <n x="116"/>
        <n x="34"/>
      </t>
    </mdx>
    <mdx n="0" f="v">
      <t c="8">
        <n x="1" s="1"/>
        <n x="2" s="1"/>
        <n x="148" s="1"/>
        <n x="3" s="1"/>
        <n x="4" s="1"/>
        <n x="5"/>
        <n x="116"/>
        <n x="55"/>
      </t>
    </mdx>
    <mdx n="0" f="v">
      <t c="8">
        <n x="1" s="1"/>
        <n x="2" s="1"/>
        <n x="148" s="1"/>
        <n x="3" s="1"/>
        <n x="4" s="1"/>
        <n x="5"/>
        <n x="117"/>
        <n x="13"/>
      </t>
    </mdx>
    <mdx n="0" f="v">
      <t c="8">
        <n x="1" s="1"/>
        <n x="2" s="1"/>
        <n x="148" s="1"/>
        <n x="3" s="1"/>
        <n x="4" s="1"/>
        <n x="5"/>
        <n x="117"/>
        <n x="33"/>
      </t>
    </mdx>
    <mdx n="0" f="v">
      <t c="8">
        <n x="1" s="1"/>
        <n x="2" s="1"/>
        <n x="148" s="1"/>
        <n x="3" s="1"/>
        <n x="4" s="1"/>
        <n x="5"/>
        <n x="117"/>
        <n x="52"/>
      </t>
    </mdx>
    <mdx n="0" f="v">
      <t c="8">
        <n x="1" s="1"/>
        <n x="2" s="1"/>
        <n x="148" s="1"/>
        <n x="3" s="1"/>
        <n x="4" s="1"/>
        <n x="5"/>
        <n x="118"/>
        <n x="12"/>
      </t>
    </mdx>
    <mdx n="0" f="v">
      <t c="8">
        <n x="1" s="1"/>
        <n x="2" s="1"/>
        <n x="148" s="1"/>
        <n x="3" s="1"/>
        <n x="4" s="1"/>
        <n x="5"/>
        <n x="118"/>
        <n x="31"/>
      </t>
    </mdx>
    <mdx n="0" f="v">
      <t c="8">
        <n x="1" s="1"/>
        <n x="2" s="1"/>
        <n x="148" s="1"/>
        <n x="3" s="1"/>
        <n x="4" s="1"/>
        <n x="5"/>
        <n x="118"/>
        <n x="50"/>
      </t>
    </mdx>
    <mdx n="0" f="v">
      <t c="8">
        <n x="1" s="1"/>
        <n x="2" s="1"/>
        <n x="148" s="1"/>
        <n x="3" s="1"/>
        <n x="4" s="1"/>
        <n x="5"/>
        <n x="119"/>
        <n x="9"/>
      </t>
    </mdx>
    <mdx n="0" f="v">
      <t c="8">
        <n x="1" s="1"/>
        <n x="2" s="1"/>
        <n x="148" s="1"/>
        <n x="3" s="1"/>
        <n x="4" s="1"/>
        <n x="5"/>
        <n x="119"/>
        <n x="28"/>
      </t>
    </mdx>
    <mdx n="0" f="v">
      <t c="8">
        <n x="1" s="1"/>
        <n x="2" s="1"/>
        <n x="148" s="1"/>
        <n x="3" s="1"/>
        <n x="4" s="1"/>
        <n x="5"/>
        <n x="119"/>
        <n x="49"/>
      </t>
    </mdx>
    <mdx n="0" f="v">
      <t c="8">
        <n x="1" s="1"/>
        <n x="2" s="1"/>
        <n x="148" s="1"/>
        <n x="3" s="1"/>
        <n x="4" s="1"/>
        <n x="5"/>
        <n x="120"/>
        <n x="7"/>
      </t>
    </mdx>
    <mdx n="0" f="v">
      <t c="8">
        <n x="1" s="1"/>
        <n x="2" s="1"/>
        <n x="148" s="1"/>
        <n x="3" s="1"/>
        <n x="4" s="1"/>
        <n x="5"/>
        <n x="120"/>
        <n x="27"/>
      </t>
    </mdx>
    <mdx n="0" f="v">
      <t c="8">
        <n x="1" s="1"/>
        <n x="2" s="1"/>
        <n x="148" s="1"/>
        <n x="3" s="1"/>
        <n x="4" s="1"/>
        <n x="5"/>
        <n x="120"/>
        <n x="46"/>
      </t>
    </mdx>
    <mdx n="0" f="v">
      <t c="8">
        <n x="1" s="1"/>
        <n x="2" s="1"/>
        <n x="148" s="1"/>
        <n x="3" s="1"/>
        <n x="4" s="1"/>
        <n x="5"/>
        <n x="121"/>
        <n x="6"/>
      </t>
    </mdx>
    <mdx n="0" f="v">
      <t c="8">
        <n x="1" s="1"/>
        <n x="2" s="1"/>
        <n x="148" s="1"/>
        <n x="3" s="1"/>
        <n x="4" s="1"/>
        <n x="5"/>
        <n x="121"/>
        <n x="25"/>
      </t>
    </mdx>
    <mdx n="0" f="v">
      <t c="8">
        <n x="1" s="1"/>
        <n x="2" s="1"/>
        <n x="148" s="1"/>
        <n x="3" s="1"/>
        <n x="4" s="1"/>
        <n x="5"/>
        <n x="121"/>
        <n x="46"/>
      </t>
    </mdx>
    <mdx n="0" f="v">
      <t c="8">
        <n x="1" s="1"/>
        <n x="2" s="1"/>
        <n x="148" s="1"/>
        <n x="3" s="1"/>
        <n x="4" s="1"/>
        <n x="5"/>
        <n x="122"/>
        <n x="9"/>
      </t>
    </mdx>
    <mdx n="0" f="v">
      <t c="8">
        <n x="1" s="1"/>
        <n x="2" s="1"/>
        <n x="148" s="1"/>
        <n x="3" s="1"/>
        <n x="4" s="1"/>
        <n x="5"/>
        <n x="122"/>
        <n x="32"/>
      </t>
    </mdx>
    <mdx n="0" f="v">
      <t c="8">
        <n x="1" s="1"/>
        <n x="2" s="1"/>
        <n x="148" s="1"/>
        <n x="3" s="1"/>
        <n x="4" s="1"/>
        <n x="5"/>
        <n x="122"/>
        <n x="56"/>
      </t>
    </mdx>
    <mdx n="0" f="v">
      <t c="8">
        <n x="1" s="1"/>
        <n x="2" s="1"/>
        <n x="148" s="1"/>
        <n x="3" s="1"/>
        <n x="4" s="1"/>
        <n x="5"/>
        <n x="123"/>
        <n x="18"/>
      </t>
    </mdx>
    <mdx n="0" f="v">
      <t c="8">
        <n x="1" s="1"/>
        <n x="2" s="1"/>
        <n x="148" s="1"/>
        <n x="3" s="1"/>
        <n x="4" s="1"/>
        <n x="5"/>
        <n x="123"/>
        <n x="42"/>
      </t>
    </mdx>
    <mdx n="0" f="v">
      <t c="8">
        <n x="1" s="1"/>
        <n x="2" s="1"/>
        <n x="148" s="1"/>
        <n x="3" s="1"/>
        <n x="4" s="1"/>
        <n x="5"/>
        <n x="124"/>
        <n x="28"/>
      </t>
    </mdx>
    <mdx n="0" f="v">
      <t c="8">
        <n x="1" s="1"/>
        <n x="2" s="1"/>
        <n x="148" s="1"/>
        <n x="3" s="1"/>
        <n x="4" s="1"/>
        <n x="5"/>
        <n x="124"/>
        <n x="51"/>
      </t>
    </mdx>
    <mdx n="0" f="v">
      <t c="8">
        <n x="1" s="1"/>
        <n x="2" s="1"/>
        <n x="148" s="1"/>
        <n x="3" s="1"/>
        <n x="4" s="1"/>
        <n x="5"/>
        <n x="125"/>
        <n x="14"/>
      </t>
    </mdx>
    <mdx n="0" f="v">
      <t c="8">
        <n x="1" s="1"/>
        <n x="2" s="1"/>
        <n x="148" s="1"/>
        <n x="3" s="1"/>
        <n x="4" s="1"/>
        <n x="5"/>
        <n x="125"/>
        <n x="37"/>
      </t>
    </mdx>
    <mdx n="0" f="v">
      <t c="8">
        <n x="1" s="1"/>
        <n x="2" s="1"/>
        <n x="148" s="1"/>
        <n x="3" s="1"/>
        <n x="4" s="1"/>
        <n x="5"/>
        <n x="125"/>
        <n x="61"/>
      </t>
    </mdx>
    <mdx n="0" f="v">
      <t c="8">
        <n x="1" s="1"/>
        <n x="2" s="1"/>
        <n x="148" s="1"/>
        <n x="3" s="1"/>
        <n x="4" s="1"/>
        <n x="5"/>
        <n x="126"/>
        <n x="23"/>
      </t>
    </mdx>
    <mdx n="0" f="v">
      <t c="8">
        <n x="1" s="1"/>
        <n x="2" s="1"/>
        <n x="148" s="1"/>
        <n x="3" s="1"/>
        <n x="4" s="1"/>
        <n x="5"/>
        <n x="126"/>
        <n x="47"/>
      </t>
    </mdx>
    <mdx n="0" f="v">
      <t c="8">
        <n x="1" s="1"/>
        <n x="2" s="1"/>
        <n x="148" s="1"/>
        <n x="3" s="1"/>
        <n x="4" s="1"/>
        <n x="5"/>
        <n x="127"/>
        <n x="8"/>
      </t>
    </mdx>
    <mdx n="0" f="v">
      <t c="8">
        <n x="1" s="1"/>
        <n x="2" s="1"/>
        <n x="148" s="1"/>
        <n x="3" s="1"/>
        <n x="4" s="1"/>
        <n x="5"/>
        <n x="127"/>
        <n x="30"/>
      </t>
    </mdx>
    <mdx n="0" f="v">
      <t c="8">
        <n x="1" s="1"/>
        <n x="2" s="1"/>
        <n x="148" s="1"/>
        <n x="3" s="1"/>
        <n x="4" s="1"/>
        <n x="5"/>
        <n x="127"/>
        <n x="54"/>
      </t>
    </mdx>
    <mdx n="0" f="v">
      <t c="8">
        <n x="1" s="1"/>
        <n x="2" s="1"/>
        <n x="148" s="1"/>
        <n x="3" s="1"/>
        <n x="4" s="1"/>
        <n x="5"/>
        <n x="128"/>
        <n x="16"/>
      </t>
    </mdx>
    <mdx n="0" f="v">
      <t c="8">
        <n x="1" s="1"/>
        <n x="2" s="1"/>
        <n x="148" s="1"/>
        <n x="3" s="1"/>
        <n x="4" s="1"/>
        <n x="5"/>
        <n x="128"/>
        <n x="40"/>
      </t>
    </mdx>
    <mdx n="0" f="v">
      <t c="8">
        <n x="1" s="1"/>
        <n x="2" s="1"/>
        <n x="148" s="1"/>
        <n x="3" s="1"/>
        <n x="4" s="1"/>
        <n x="5"/>
        <n x="128"/>
        <n x="64"/>
      </t>
    </mdx>
    <mdx n="0" f="v">
      <t c="8">
        <n x="1" s="1"/>
        <n x="2" s="1"/>
        <n x="148" s="1"/>
        <n x="3" s="1"/>
        <n x="4" s="1"/>
        <n x="5"/>
        <n x="129"/>
        <n x="30"/>
      </t>
    </mdx>
    <mdx n="0" f="v">
      <t c="8">
        <n x="1" s="1"/>
        <n x="2" s="1"/>
        <n x="148" s="1"/>
        <n x="3" s="1"/>
        <n x="4" s="1"/>
        <n x="5"/>
        <n x="129"/>
        <n x="57"/>
      </t>
    </mdx>
    <mdx n="0" f="v">
      <t c="8">
        <n x="1" s="1"/>
        <n x="2" s="1"/>
        <n x="148" s="1"/>
        <n x="3" s="1"/>
        <n x="4" s="1"/>
        <n x="5"/>
        <n x="131"/>
        <n x="44"/>
      </t>
    </mdx>
    <mdx n="0" f="v">
      <t c="8">
        <n x="1" s="1"/>
        <n x="2" s="1"/>
        <n x="148" s="1"/>
        <n x="3" s="1"/>
        <n x="4" s="1"/>
        <n x="5"/>
        <n x="135"/>
        <n x="56"/>
      </t>
    </mdx>
    <mdx n="0" f="v">
      <t c="8">
        <n x="1" s="1"/>
        <n x="2" s="1"/>
        <n x="148" s="1"/>
        <n x="3" s="1"/>
        <n x="4" s="1"/>
        <n x="5"/>
        <n x="108"/>
        <n x="13"/>
      </t>
    </mdx>
    <mdx n="0" f="v">
      <t c="8">
        <n x="1" s="1"/>
        <n x="2" s="1"/>
        <n x="148" s="1"/>
        <n x="3" s="1"/>
        <n x="4" s="1"/>
        <n x="5"/>
        <n x="108"/>
        <n x="29"/>
      </t>
    </mdx>
    <mdx n="0" f="v">
      <t c="8">
        <n x="1" s="1"/>
        <n x="2" s="1"/>
        <n x="148" s="1"/>
        <n x="3" s="1"/>
        <n x="4" s="1"/>
        <n x="5"/>
        <n x="108"/>
        <n x="45"/>
      </t>
    </mdx>
    <mdx n="0" f="v">
      <t c="8">
        <n x="1" s="1"/>
        <n x="2" s="1"/>
        <n x="148" s="1"/>
        <n x="3" s="1"/>
        <n x="4" s="1"/>
        <n x="5"/>
        <n x="108"/>
        <n x="63"/>
      </t>
    </mdx>
    <mdx n="0" f="v">
      <t c="8">
        <n x="1" s="1"/>
        <n x="2" s="1"/>
        <n x="148" s="1"/>
        <n x="3" s="1"/>
        <n x="4" s="1"/>
        <n x="5"/>
        <n x="109"/>
        <n x="20"/>
      </t>
    </mdx>
    <mdx n="0" f="v">
      <t c="8">
        <n x="1" s="1"/>
        <n x="2" s="1"/>
        <n x="148" s="1"/>
        <n x="3" s="1"/>
        <n x="4" s="1"/>
        <n x="5"/>
        <n x="109"/>
        <n x="38"/>
      </t>
    </mdx>
    <mdx n="0" f="v">
      <t c="8">
        <n x="1" s="1"/>
        <n x="2" s="1"/>
        <n x="148" s="1"/>
        <n x="3" s="1"/>
        <n x="4" s="1"/>
        <n x="5"/>
        <n x="109"/>
        <n x="57"/>
      </t>
    </mdx>
    <mdx n="0" f="v">
      <t c="8">
        <n x="1" s="1"/>
        <n x="2" s="1"/>
        <n x="148" s="1"/>
        <n x="3" s="1"/>
        <n x="4" s="1"/>
        <n x="5"/>
        <n x="110"/>
        <n x="14"/>
      </t>
    </mdx>
    <mdx n="0" f="v">
      <t c="8">
        <n x="1" s="1"/>
        <n x="2" s="1"/>
        <n x="148" s="1"/>
        <n x="3" s="1"/>
        <n x="4" s="1"/>
        <n x="5"/>
        <n x="110"/>
        <n x="32"/>
      </t>
    </mdx>
    <mdx n="0" f="v">
      <t c="8">
        <n x="1" s="1"/>
        <n x="2" s="1"/>
        <n x="148" s="1"/>
        <n x="3" s="1"/>
        <n x="4" s="1"/>
        <n x="5"/>
        <n x="110"/>
        <n x="50"/>
      </t>
    </mdx>
    <mdx n="0" f="v">
      <t c="8">
        <n x="1" s="1"/>
        <n x="2" s="1"/>
        <n x="148" s="1"/>
        <n x="3" s="1"/>
        <n x="4" s="1"/>
        <n x="5"/>
        <n x="111"/>
        <n x="8"/>
      </t>
    </mdx>
    <mdx n="0" f="v">
      <t c="8">
        <n x="1" s="1"/>
        <n x="2" s="1"/>
        <n x="148" s="1"/>
        <n x="3" s="1"/>
        <n x="4" s="1"/>
        <n x="5"/>
        <n x="111"/>
        <n x="26"/>
      </t>
    </mdx>
    <mdx n="0" f="v">
      <t c="8">
        <n x="1" s="1"/>
        <n x="2" s="1"/>
        <n x="148" s="1"/>
        <n x="3" s="1"/>
        <n x="4" s="1"/>
        <n x="5"/>
        <n x="111"/>
        <n x="45"/>
      </t>
    </mdx>
    <mdx n="0" f="v">
      <t c="8">
        <n x="1" s="1"/>
        <n x="2" s="1"/>
        <n x="148" s="1"/>
        <n x="3" s="1"/>
        <n x="4" s="1"/>
        <n x="5"/>
        <n x="112"/>
        <n x="23"/>
      </t>
    </mdx>
    <mdx n="0" f="v">
      <t c="8">
        <n x="1" s="1"/>
        <n x="2" s="1"/>
        <n x="148" s="1"/>
        <n x="3" s="1"/>
        <n x="4" s="1"/>
        <n x="5"/>
        <n x="112"/>
        <n x="44"/>
      </t>
    </mdx>
    <mdx n="0" f="v">
      <t c="8">
        <n x="1" s="1"/>
        <n x="2" s="1"/>
        <n x="148" s="1"/>
        <n x="3" s="1"/>
        <n x="4" s="1"/>
        <n x="5"/>
        <n x="112"/>
        <n x="63"/>
      </t>
    </mdx>
    <mdx n="0" f="v">
      <t c="8">
        <n x="1" s="1"/>
        <n x="2" s="1"/>
        <n x="148" s="1"/>
        <n x="3" s="1"/>
        <n x="4" s="1"/>
        <n x="5"/>
        <n x="113"/>
        <n x="22"/>
      </t>
    </mdx>
    <mdx n="0" f="v">
      <t c="8">
        <n x="1" s="1"/>
        <n x="2" s="1"/>
        <n x="148" s="1"/>
        <n x="3" s="1"/>
        <n x="4" s="1"/>
        <n x="5"/>
        <n x="113"/>
        <n x="41"/>
      </t>
    </mdx>
    <mdx n="0" f="v">
      <t c="8">
        <n x="1" s="1"/>
        <n x="2" s="1"/>
        <n x="148" s="1"/>
        <n x="3" s="1"/>
        <n x="4" s="1"/>
        <n x="5"/>
        <n x="113"/>
        <n x="62"/>
      </t>
    </mdx>
    <mdx n="0" f="v">
      <t c="8">
        <n x="1" s="1"/>
        <n x="2" s="1"/>
        <n x="148" s="1"/>
        <n x="3" s="1"/>
        <n x="4" s="1"/>
        <n x="5"/>
        <n x="114"/>
        <n x="20"/>
      </t>
    </mdx>
    <mdx n="0" f="v">
      <t c="8">
        <n x="1" s="1"/>
        <n x="2" s="1"/>
        <n x="148" s="1"/>
        <n x="3" s="1"/>
        <n x="4" s="1"/>
        <n x="5"/>
        <n x="114"/>
        <n x="40"/>
      </t>
    </mdx>
    <mdx n="0" f="v">
      <t c="8">
        <n x="1" s="1"/>
        <n x="2" s="1"/>
        <n x="148" s="1"/>
        <n x="3" s="1"/>
        <n x="4" s="1"/>
        <n x="5"/>
        <n x="114"/>
        <n x="59"/>
      </t>
    </mdx>
    <mdx n="0" f="v">
      <t c="8">
        <n x="1" s="1"/>
        <n x="2" s="1"/>
        <n x="148" s="1"/>
        <n x="3" s="1"/>
        <n x="4" s="1"/>
        <n x="5"/>
        <n x="115"/>
        <n x="19"/>
      </t>
    </mdx>
    <mdx n="0" f="v">
      <t c="8">
        <n x="1" s="1"/>
        <n x="2" s="1"/>
        <n x="148" s="1"/>
        <n x="3" s="1"/>
        <n x="4" s="1"/>
        <n x="5"/>
        <n x="115"/>
        <n x="38"/>
      </t>
    </mdx>
    <mdx n="0" f="v">
      <t c="8">
        <n x="1" s="1"/>
        <n x="2" s="1"/>
        <n x="148" s="1"/>
        <n x="3" s="1"/>
        <n x="4" s="1"/>
        <n x="5"/>
        <n x="115"/>
        <n x="57"/>
      </t>
    </mdx>
    <mdx n="0" f="v">
      <t c="8">
        <n x="1" s="1"/>
        <n x="2" s="1"/>
        <n x="148" s="1"/>
        <n x="3" s="1"/>
        <n x="4" s="1"/>
        <n x="5"/>
        <n x="116"/>
        <n x="16"/>
      </t>
    </mdx>
    <mdx n="0" f="v">
      <t c="8">
        <n x="1" s="1"/>
        <n x="2" s="1"/>
        <n x="148" s="1"/>
        <n x="3" s="1"/>
        <n x="4" s="1"/>
        <n x="5"/>
        <n x="116"/>
        <n x="35"/>
      </t>
    </mdx>
    <mdx n="0" f="v">
      <t c="8">
        <n x="1" s="1"/>
        <n x="2" s="1"/>
        <n x="148" s="1"/>
        <n x="3" s="1"/>
        <n x="4" s="1"/>
        <n x="5"/>
        <n x="116"/>
        <n x="56"/>
      </t>
    </mdx>
    <mdx n="0" f="v">
      <t c="8">
        <n x="1" s="1"/>
        <n x="2" s="1"/>
        <n x="148" s="1"/>
        <n x="3" s="1"/>
        <n x="4" s="1"/>
        <n x="5"/>
        <n x="117"/>
        <n x="14"/>
      </t>
    </mdx>
    <mdx n="0" f="v">
      <t c="8">
        <n x="1" s="1"/>
        <n x="2" s="1"/>
        <n x="148" s="1"/>
        <n x="3" s="1"/>
        <n x="4" s="1"/>
        <n x="5"/>
        <n x="117"/>
        <n x="34"/>
      </t>
    </mdx>
    <mdx n="0" f="v">
      <t c="8">
        <n x="1" s="1"/>
        <n x="2" s="1"/>
        <n x="148" s="1"/>
        <n x="3" s="1"/>
        <n x="4" s="1"/>
        <n x="5"/>
        <n x="117"/>
        <n x="53"/>
      </t>
    </mdx>
    <mdx n="0" f="v">
      <t c="8">
        <n x="1" s="1"/>
        <n x="2" s="1"/>
        <n x="148" s="1"/>
        <n x="3" s="1"/>
        <n x="4" s="1"/>
        <n x="5"/>
        <n x="118"/>
        <n x="13"/>
      </t>
    </mdx>
    <mdx n="0" f="v">
      <t c="8">
        <n x="1" s="1"/>
        <n x="2" s="1"/>
        <n x="148" s="1"/>
        <n x="3" s="1"/>
        <n x="4" s="1"/>
        <n x="5"/>
        <n x="118"/>
        <n x="32"/>
      </t>
    </mdx>
    <mdx n="0" f="v">
      <t c="8">
        <n x="1" s="1"/>
        <n x="2" s="1"/>
        <n x="148" s="1"/>
        <n x="3" s="1"/>
        <n x="4" s="1"/>
        <n x="5"/>
        <n x="118"/>
        <n x="52"/>
      </t>
    </mdx>
    <mdx n="0" f="v">
      <t c="8">
        <n x="1" s="1"/>
        <n x="2" s="1"/>
        <n x="148" s="1"/>
        <n x="3" s="1"/>
        <n x="4" s="1"/>
        <n x="5"/>
        <n x="119"/>
        <n x="10"/>
      </t>
    </mdx>
    <mdx n="0" f="v">
      <t c="8">
        <n x="1" s="1"/>
        <n x="2" s="1"/>
        <n x="148" s="1"/>
        <n x="3" s="1"/>
        <n x="4" s="1"/>
        <n x="5"/>
        <n x="119"/>
        <n x="31"/>
      </t>
    </mdx>
    <mdx n="0" f="v">
      <t c="8">
        <n x="1" s="1"/>
        <n x="2" s="1"/>
        <n x="148" s="1"/>
        <n x="3" s="1"/>
        <n x="4" s="1"/>
        <n x="5"/>
        <n x="119"/>
        <n x="50"/>
      </t>
    </mdx>
    <mdx n="0" f="v">
      <t c="8">
        <n x="1" s="1"/>
        <n x="2" s="1"/>
        <n x="148" s="1"/>
        <n x="3" s="1"/>
        <n x="4" s="1"/>
        <n x="5"/>
        <n x="120"/>
        <n x="8"/>
      </t>
    </mdx>
    <mdx n="0" f="v">
      <t c="8">
        <n x="1" s="1"/>
        <n x="2" s="1"/>
        <n x="148" s="1"/>
        <n x="3" s="1"/>
        <n x="4" s="1"/>
        <n x="5"/>
        <n x="120"/>
        <n x="28"/>
      </t>
    </mdx>
    <mdx n="0" f="v">
      <t c="8">
        <n x="1" s="1"/>
        <n x="2" s="1"/>
        <n x="148" s="1"/>
        <n x="3" s="1"/>
        <n x="4" s="1"/>
        <n x="5"/>
        <n x="120"/>
        <n x="47"/>
      </t>
    </mdx>
    <mdx n="0" f="v">
      <t c="8">
        <n x="1" s="1"/>
        <n x="2" s="1"/>
        <n x="148" s="1"/>
        <n x="3" s="1"/>
        <n x="4" s="1"/>
        <n x="5"/>
        <n x="121"/>
        <n x="7"/>
      </t>
    </mdx>
    <mdx n="0" f="v">
      <t c="8">
        <n x="1" s="1"/>
        <n x="2" s="1"/>
        <n x="148" s="1"/>
        <n x="3" s="1"/>
        <n x="4" s="1"/>
        <n x="5"/>
        <n x="121"/>
        <n x="26"/>
      </t>
    </mdx>
    <mdx n="0" f="v">
      <t c="8">
        <n x="1" s="1"/>
        <n x="2" s="1"/>
        <n x="148" s="1"/>
        <n x="3" s="1"/>
        <n x="4" s="1"/>
        <n x="5"/>
        <n x="121"/>
        <n x="47"/>
      </t>
    </mdx>
    <mdx n="0" f="v">
      <t c="8">
        <n x="1" s="1"/>
        <n x="2" s="1"/>
        <n x="148" s="1"/>
        <n x="3" s="1"/>
        <n x="4" s="1"/>
        <n x="5"/>
        <n x="122"/>
        <n x="10"/>
      </t>
    </mdx>
    <mdx n="0" f="v">
      <t c="8">
        <n x="1" s="1"/>
        <n x="2" s="1"/>
        <n x="148" s="1"/>
        <n x="3" s="1"/>
        <n x="4" s="1"/>
        <n x="5"/>
        <n x="122"/>
        <n x="33"/>
      </t>
    </mdx>
    <mdx n="0" f="v">
      <t c="8">
        <n x="1" s="1"/>
        <n x="2" s="1"/>
        <n x="148" s="1"/>
        <n x="3" s="1"/>
        <n x="4" s="1"/>
        <n x="5"/>
        <n x="122"/>
        <n x="57"/>
      </t>
    </mdx>
    <mdx n="0" f="v">
      <t c="8">
        <n x="1" s="1"/>
        <n x="2" s="1"/>
        <n x="148" s="1"/>
        <n x="3" s="1"/>
        <n x="4" s="1"/>
        <n x="5"/>
        <n x="123"/>
        <n x="22"/>
      </t>
    </mdx>
    <mdx n="0" f="v">
      <t c="8">
        <n x="1" s="1"/>
        <n x="2" s="1"/>
        <n x="148" s="1"/>
        <n x="3" s="1"/>
        <n x="4" s="1"/>
        <n x="5"/>
        <n x="123"/>
        <n x="44"/>
      </t>
    </mdx>
    <mdx n="0" f="v">
      <t c="8">
        <n x="1" s="1"/>
        <n x="2" s="1"/>
        <n x="148" s="1"/>
        <n x="3" s="1"/>
        <n x="4" s="1"/>
        <n x="5"/>
        <n x="124"/>
        <n x="29"/>
      </t>
    </mdx>
    <mdx n="0" f="v">
      <t c="8">
        <n x="1" s="1"/>
        <n x="2" s="1"/>
        <n x="148" s="1"/>
        <n x="3" s="1"/>
        <n x="4" s="1"/>
        <n x="5"/>
        <n x="124"/>
        <n x="52"/>
      </t>
    </mdx>
    <mdx n="0" f="v">
      <t c="8">
        <n x="1" s="1"/>
        <n x="2" s="1"/>
        <n x="148" s="1"/>
        <n x="3" s="1"/>
        <n x="4" s="1"/>
        <n x="5"/>
        <n x="125"/>
        <n x="15"/>
      </t>
    </mdx>
    <mdx n="0" f="v">
      <t c="8">
        <n x="1" s="1"/>
        <n x="2" s="1"/>
        <n x="148" s="1"/>
        <n x="3" s="1"/>
        <n x="4" s="1"/>
        <n x="5"/>
        <n x="125"/>
        <n x="38"/>
      </t>
    </mdx>
    <mdx n="0" f="v">
      <t c="8">
        <n x="1" s="1"/>
        <n x="2" s="1"/>
        <n x="148" s="1"/>
        <n x="3" s="1"/>
        <n x="4" s="1"/>
        <n x="5"/>
        <n x="125"/>
        <n x="62"/>
      </t>
    </mdx>
    <mdx n="0" f="v">
      <t c="8">
        <n x="1" s="1"/>
        <n x="2" s="1"/>
        <n x="148" s="1"/>
        <n x="3" s="1"/>
        <n x="4" s="1"/>
        <n x="5"/>
        <n x="126"/>
        <n x="24"/>
      </t>
    </mdx>
    <mdx n="0" f="v">
      <t c="8">
        <n x="1" s="1"/>
        <n x="2" s="1"/>
        <n x="148" s="1"/>
        <n x="3" s="1"/>
        <n x="4" s="1"/>
        <n x="5"/>
        <n x="126"/>
        <n x="48"/>
      </t>
    </mdx>
    <mdx n="0" f="v">
      <t c="8">
        <n x="1" s="1"/>
        <n x="2" s="1"/>
        <n x="148" s="1"/>
        <n x="3" s="1"/>
        <n x="4" s="1"/>
        <n x="5"/>
        <n x="127"/>
        <n x="10"/>
      </t>
    </mdx>
    <mdx n="0" f="v">
      <t c="8">
        <n x="1" s="1"/>
        <n x="2" s="1"/>
        <n x="148" s="1"/>
        <n x="3" s="1"/>
        <n x="4" s="1"/>
        <n x="5"/>
        <n x="127"/>
        <n x="34"/>
      </t>
    </mdx>
    <mdx n="0" f="v">
      <t c="8">
        <n x="1" s="1"/>
        <n x="2" s="1"/>
        <n x="148" s="1"/>
        <n x="3" s="1"/>
        <n x="4" s="1"/>
        <n x="5"/>
        <n x="127"/>
        <n x="56"/>
      </t>
    </mdx>
    <mdx n="0" f="v">
      <t c="8">
        <n x="1" s="1"/>
        <n x="2" s="1"/>
        <n x="148" s="1"/>
        <n x="3" s="1"/>
        <n x="4" s="1"/>
        <n x="5"/>
        <n x="128"/>
        <n x="17"/>
      </t>
    </mdx>
    <mdx n="0" f="v">
      <t c="8">
        <n x="1" s="1"/>
        <n x="2" s="1"/>
        <n x="148" s="1"/>
        <n x="3" s="1"/>
        <n x="4" s="1"/>
        <n x="5"/>
        <n x="128"/>
        <n x="41"/>
      </t>
    </mdx>
    <mdx n="0" f="v">
      <t c="8">
        <n x="1" s="1"/>
        <n x="2" s="1"/>
        <n x="148" s="1"/>
        <n x="3" s="1"/>
        <n x="4" s="1"/>
        <n x="5"/>
        <n x="129"/>
        <n x="32"/>
      </t>
    </mdx>
    <mdx n="0" f="v">
      <t c="8">
        <n x="1" s="1"/>
        <n x="2" s="1"/>
        <n x="148" s="1"/>
        <n x="3" s="1"/>
        <n x="4" s="1"/>
        <n x="5"/>
        <n x="129"/>
        <n x="58"/>
      </t>
    </mdx>
    <mdx n="0" f="v">
      <t c="8">
        <n x="1" s="1"/>
        <n x="2" s="1"/>
        <n x="148" s="1"/>
        <n x="3" s="1"/>
        <n x="4" s="1"/>
        <n x="5"/>
        <n x="130"/>
        <n x="7"/>
      </t>
    </mdx>
    <mdx n="0" f="v">
      <t c="8">
        <n x="1" s="1"/>
        <n x="2" s="1"/>
        <n x="148" s="1"/>
        <n x="3" s="1"/>
        <n x="4" s="1"/>
        <n x="5"/>
        <n x="131"/>
        <n x="60"/>
      </t>
    </mdx>
    <mdx n="0" f="v">
      <t c="8">
        <n x="1" s="1"/>
        <n x="2" s="1"/>
        <n x="148" s="1"/>
        <n x="3" s="1"/>
        <n x="4" s="1"/>
        <n x="5"/>
        <n x="136"/>
        <n x="11"/>
      </t>
    </mdx>
    <mdx n="0" f="v">
      <t c="8">
        <n x="1" s="1"/>
        <n x="2" s="1"/>
        <n x="148" s="1"/>
        <n x="3" s="1"/>
        <n x="4" s="1"/>
        <n x="5"/>
        <n x="106"/>
        <n x="32"/>
      </t>
    </mdx>
    <mdx n="0" f="v">
      <t c="8">
        <n x="1" s="1"/>
        <n x="2" s="1"/>
        <n x="148" s="1"/>
        <n x="3" s="1"/>
        <n x="4" s="1"/>
        <n x="5"/>
        <n x="106"/>
        <n x="48"/>
      </t>
    </mdx>
    <mdx n="0" f="v">
      <t c="8">
        <n x="1" s="1"/>
        <n x="2" s="1"/>
        <n x="148" s="1"/>
        <n x="3" s="1"/>
        <n x="4" s="1"/>
        <n x="5"/>
        <n x="106"/>
        <n x="64"/>
      </t>
    </mdx>
    <mdx n="0" f="v">
      <t c="8">
        <n x="1" s="1"/>
        <n x="2" s="1"/>
        <n x="148" s="1"/>
        <n x="3" s="1"/>
        <n x="4" s="1"/>
        <n x="5"/>
        <n x="107"/>
        <n x="19"/>
      </t>
    </mdx>
    <mdx n="0" f="v">
      <t c="8">
        <n x="1" s="1"/>
        <n x="2" s="1"/>
        <n x="148" s="1"/>
        <n x="3" s="1"/>
        <n x="4" s="1"/>
        <n x="5"/>
        <n x="107"/>
        <n x="35"/>
      </t>
    </mdx>
    <mdx n="0" f="v">
      <t c="8">
        <n x="1" s="1"/>
        <n x="2" s="1"/>
        <n x="148" s="1"/>
        <n x="3" s="1"/>
        <n x="4" s="1"/>
        <n x="5"/>
        <n x="107"/>
        <n x="51"/>
      </t>
    </mdx>
    <mdx n="0" f="v">
      <t c="8">
        <n x="1" s="1"/>
        <n x="2" s="1"/>
        <n x="148" s="1"/>
        <n x="3" s="1"/>
        <n x="4" s="1"/>
        <n x="5"/>
        <n x="108"/>
        <n x="14"/>
      </t>
    </mdx>
    <mdx n="0" f="v">
      <t c="8">
        <n x="1" s="1"/>
        <n x="2" s="1"/>
        <n x="148" s="1"/>
        <n x="3" s="1"/>
        <n x="4" s="1"/>
        <n x="5"/>
        <n x="108"/>
        <n x="30"/>
      </t>
    </mdx>
    <mdx n="0" f="v">
      <t c="8">
        <n x="1" s="1"/>
        <n x="2" s="1"/>
        <n x="148" s="1"/>
        <n x="3" s="1"/>
        <n x="4" s="1"/>
        <n x="5"/>
        <n x="108"/>
        <n x="46"/>
      </t>
    </mdx>
    <mdx n="0" f="v">
      <t c="8">
        <n x="1" s="1"/>
        <n x="2" s="1"/>
        <n x="148" s="1"/>
        <n x="3" s="1"/>
        <n x="4" s="1"/>
        <n x="5"/>
        <n x="108"/>
        <n x="64"/>
      </t>
    </mdx>
    <mdx n="0" f="v">
      <t c="8">
        <n x="1" s="1"/>
        <n x="2" s="1"/>
        <n x="148" s="1"/>
        <n x="3" s="1"/>
        <n x="4" s="1"/>
        <n x="5"/>
        <n x="109"/>
        <n x="21"/>
      </t>
    </mdx>
    <mdx n="0" f="v">
      <t c="8">
        <n x="1" s="1"/>
        <n x="2" s="1"/>
        <n x="148" s="1"/>
        <n x="3" s="1"/>
        <n x="4" s="1"/>
        <n x="5"/>
        <n x="109"/>
        <n x="39"/>
      </t>
    </mdx>
    <mdx n="0" f="v">
      <t c="8">
        <n x="1" s="1"/>
        <n x="2" s="1"/>
        <n x="148" s="1"/>
        <n x="3" s="1"/>
        <n x="4" s="1"/>
        <n x="5"/>
        <n x="109"/>
        <n x="58"/>
      </t>
    </mdx>
    <mdx n="0" f="v">
      <t c="8">
        <n x="1" s="1"/>
        <n x="2" s="1"/>
        <n x="148" s="1"/>
        <n x="3" s="1"/>
        <n x="4" s="1"/>
        <n x="5"/>
        <n x="110"/>
        <n x="15"/>
      </t>
    </mdx>
    <mdx n="0" f="v">
      <t c="8">
        <n x="1" s="1"/>
        <n x="2" s="1"/>
        <n x="148" s="1"/>
        <n x="3" s="1"/>
        <n x="4" s="1"/>
        <n x="5"/>
        <n x="110"/>
        <n x="33"/>
      </t>
    </mdx>
    <mdx n="0" f="v">
      <t c="8">
        <n x="1" s="1"/>
        <n x="2" s="1"/>
        <n x="148" s="1"/>
        <n x="3" s="1"/>
        <n x="4" s="1"/>
        <n x="5"/>
        <n x="110"/>
        <n x="52"/>
      </t>
    </mdx>
    <mdx n="0" f="v">
      <t c="8">
        <n x="1" s="1"/>
        <n x="2" s="1"/>
        <n x="148" s="1"/>
        <n x="3" s="1"/>
        <n x="4" s="1"/>
        <n x="5"/>
        <n x="111"/>
        <n x="9"/>
      </t>
    </mdx>
    <mdx n="0" f="v">
      <t c="8">
        <n x="1" s="1"/>
        <n x="2" s="1"/>
        <n x="148" s="1"/>
        <n x="3" s="1"/>
        <n x="4" s="1"/>
        <n x="5"/>
        <n x="111"/>
        <n x="27"/>
      </t>
    </mdx>
    <mdx n="0" f="v">
      <t c="8">
        <n x="1" s="1"/>
        <n x="2" s="1"/>
        <n x="148" s="1"/>
        <n x="3" s="1"/>
        <n x="4" s="1"/>
        <n x="5"/>
        <n x="111"/>
        <n x="47"/>
      </t>
    </mdx>
    <mdx n="0" f="v">
      <t c="8">
        <n x="1" s="1"/>
        <n x="2" s="1"/>
        <n x="148" s="1"/>
        <n x="3" s="1"/>
        <n x="4" s="1"/>
        <n x="5"/>
        <n x="112"/>
        <n x="26"/>
      </t>
    </mdx>
    <mdx n="0" f="v">
      <t c="8">
        <n x="1" s="1"/>
        <n x="2" s="1"/>
        <n x="148" s="1"/>
        <n x="3" s="1"/>
        <n x="4" s="1"/>
        <n x="5"/>
        <n x="112"/>
        <n x="45"/>
      </t>
    </mdx>
    <mdx n="0" f="v">
      <t c="8">
        <n x="1" s="1"/>
        <n x="2" s="1"/>
        <n x="148" s="1"/>
        <n x="3" s="1"/>
        <n x="4" s="1"/>
        <n x="5"/>
        <n x="112"/>
        <n x="64"/>
      </t>
    </mdx>
    <mdx n="0" f="v">
      <t c="8">
        <n x="1" s="1"/>
        <n x="2" s="1"/>
        <n x="148" s="1"/>
        <n x="3" s="1"/>
        <n x="4" s="1"/>
        <n x="5"/>
        <n x="113"/>
        <n x="23"/>
      </t>
    </mdx>
    <mdx n="0" f="v">
      <t c="8">
        <n x="1" s="1"/>
        <n x="2" s="1"/>
        <n x="148" s="1"/>
        <n x="3" s="1"/>
        <n x="4" s="1"/>
        <n x="5"/>
        <n x="113"/>
        <n x="42"/>
      </t>
    </mdx>
    <mdx n="0" f="v">
      <t c="8">
        <n x="1" s="1"/>
        <n x="2" s="1"/>
        <n x="148" s="1"/>
        <n x="3" s="1"/>
        <n x="4" s="1"/>
        <n x="5"/>
        <n x="113"/>
        <n x="63"/>
      </t>
    </mdx>
    <mdx n="0" f="v">
      <t c="8">
        <n x="1" s="1"/>
        <n x="2" s="1"/>
        <n x="148" s="1"/>
        <n x="3" s="1"/>
        <n x="4" s="1"/>
        <n x="5"/>
        <n x="114"/>
        <n x="21"/>
      </t>
    </mdx>
    <mdx n="0" f="v">
      <t c="8">
        <n x="1" s="1"/>
        <n x="2" s="1"/>
        <n x="148" s="1"/>
        <n x="3" s="1"/>
        <n x="4" s="1"/>
        <n x="5"/>
        <n x="114"/>
        <n x="41"/>
      </t>
    </mdx>
    <mdx n="0" f="v">
      <t c="8">
        <n x="1" s="1"/>
        <n x="2" s="1"/>
        <n x="148" s="1"/>
        <n x="3" s="1"/>
        <n x="4" s="1"/>
        <n x="5"/>
        <n x="114"/>
        <n x="60"/>
      </t>
    </mdx>
    <mdx n="0" f="v">
      <t c="8">
        <n x="1" s="1"/>
        <n x="2" s="1"/>
        <n x="148" s="1"/>
        <n x="3" s="1"/>
        <n x="4" s="1"/>
        <n x="5"/>
        <n x="115"/>
        <n x="20"/>
      </t>
    </mdx>
    <mdx n="0" f="v">
      <t c="8">
        <n x="1" s="1"/>
        <n x="2" s="1"/>
        <n x="148" s="1"/>
        <n x="3" s="1"/>
        <n x="4" s="1"/>
        <n x="5"/>
        <n x="115"/>
        <n x="39"/>
      </t>
    </mdx>
    <mdx n="0" f="v">
      <t c="8">
        <n x="1" s="1"/>
        <n x="2" s="1"/>
        <n x="148" s="1"/>
        <n x="3" s="1"/>
        <n x="4" s="1"/>
        <n x="5"/>
        <n x="115"/>
        <n x="59"/>
      </t>
    </mdx>
    <mdx n="0" f="v">
      <t c="8">
        <n x="1" s="1"/>
        <n x="2" s="1"/>
        <n x="148" s="1"/>
        <n x="3" s="1"/>
        <n x="4" s="1"/>
        <n x="5"/>
        <n x="116"/>
        <n x="17"/>
      </t>
    </mdx>
    <mdx n="0" f="v">
      <t c="8">
        <n x="1" s="1"/>
        <n x="2" s="1"/>
        <n x="148" s="1"/>
        <n x="3" s="1"/>
        <n x="4" s="1"/>
        <n x="5"/>
        <n x="116"/>
        <n x="38"/>
      </t>
    </mdx>
    <mdx n="0" f="v">
      <t c="8">
        <n x="1" s="1"/>
        <n x="2" s="1"/>
        <n x="148" s="1"/>
        <n x="3" s="1"/>
        <n x="4" s="1"/>
        <n x="5"/>
        <n x="116"/>
        <n x="57"/>
      </t>
    </mdx>
    <mdx n="0" f="v">
      <t c="8">
        <n x="1" s="1"/>
        <n x="2" s="1"/>
        <n x="148" s="1"/>
        <n x="3" s="1"/>
        <n x="4" s="1"/>
        <n x="5"/>
        <n x="117"/>
        <n x="15"/>
      </t>
    </mdx>
    <mdx n="0" f="v">
      <t c="8">
        <n x="1" s="1"/>
        <n x="2" s="1"/>
        <n x="148" s="1"/>
        <n x="3" s="1"/>
        <n x="4" s="1"/>
        <n x="5"/>
        <n x="117"/>
        <n x="35"/>
      </t>
    </mdx>
    <mdx n="0" f="v">
      <t c="8">
        <n x="1" s="1"/>
        <n x="2" s="1"/>
        <n x="148" s="1"/>
        <n x="3" s="1"/>
        <n x="4" s="1"/>
        <n x="5"/>
        <n x="117"/>
        <n x="54"/>
      </t>
    </mdx>
    <mdx n="0" f="v">
      <t c="8">
        <n x="1" s="1"/>
        <n x="2" s="1"/>
        <n x="148" s="1"/>
        <n x="3" s="1"/>
        <n x="4" s="1"/>
        <n x="5"/>
        <n x="118"/>
        <n x="14"/>
      </t>
    </mdx>
    <mdx n="0" f="v">
      <t c="8">
        <n x="1" s="1"/>
        <n x="2" s="1"/>
        <n x="148" s="1"/>
        <n x="3" s="1"/>
        <n x="4" s="1"/>
        <n x="5"/>
        <n x="118"/>
        <n x="33"/>
      </t>
    </mdx>
    <mdx n="0" f="v">
      <t c="8">
        <n x="1" s="1"/>
        <n x="2" s="1"/>
        <n x="148" s="1"/>
        <n x="3" s="1"/>
        <n x="4" s="1"/>
        <n x="5"/>
        <n x="118"/>
        <n x="53"/>
      </t>
    </mdx>
    <mdx n="0" f="v">
      <t c="8">
        <n x="1" s="1"/>
        <n x="2" s="1"/>
        <n x="148" s="1"/>
        <n x="3" s="1"/>
        <n x="4" s="1"/>
        <n x="5"/>
        <n x="119"/>
        <n x="11"/>
      </t>
    </mdx>
    <mdx n="0" f="v">
      <t c="8">
        <n x="1" s="1"/>
        <n x="2" s="1"/>
        <n x="148" s="1"/>
        <n x="3" s="1"/>
        <n x="4" s="1"/>
        <n x="5"/>
        <n x="119"/>
        <n x="32"/>
      </t>
    </mdx>
    <mdx n="0" f="v">
      <t c="8">
        <n x="1" s="1"/>
        <n x="2" s="1"/>
        <n x="148" s="1"/>
        <n x="3" s="1"/>
        <n x="4" s="1"/>
        <n x="5"/>
        <n x="119"/>
        <n x="51"/>
      </t>
    </mdx>
    <mdx n="0" f="v">
      <t c="8">
        <n x="1" s="1"/>
        <n x="2" s="1"/>
        <n x="148" s="1"/>
        <n x="3" s="1"/>
        <n x="4" s="1"/>
        <n x="5"/>
        <n x="120"/>
        <n x="10"/>
      </t>
    </mdx>
    <mdx n="0" f="v">
      <t c="8">
        <n x="1" s="1"/>
        <n x="2" s="1"/>
        <n x="148" s="1"/>
        <n x="3" s="1"/>
        <n x="4" s="1"/>
        <n x="5"/>
        <n x="120"/>
        <n x="29"/>
      </t>
    </mdx>
    <mdx n="0" f="v">
      <t c="8">
        <n x="1" s="1"/>
        <n x="2" s="1"/>
        <n x="148" s="1"/>
        <n x="3" s="1"/>
        <n x="4" s="1"/>
        <n x="5"/>
        <n x="120"/>
        <n x="50"/>
      </t>
    </mdx>
    <mdx n="0" f="v">
      <t c="8">
        <n x="1" s="1"/>
        <n x="2" s="1"/>
        <n x="148" s="1"/>
        <n x="3" s="1"/>
        <n x="4" s="1"/>
        <n x="5"/>
        <n x="121"/>
        <n x="8"/>
      </t>
    </mdx>
    <mdx n="0" f="v">
      <t c="8">
        <n x="1" s="1"/>
        <n x="2" s="1"/>
        <n x="148" s="1"/>
        <n x="3" s="1"/>
        <n x="4" s="1"/>
        <n x="5"/>
        <n x="121"/>
        <n x="27"/>
      </t>
    </mdx>
    <mdx n="0" f="v">
      <t c="8">
        <n x="1" s="1"/>
        <n x="2" s="1"/>
        <n x="148" s="1"/>
        <n x="3" s="1"/>
        <n x="4" s="1"/>
        <n x="5"/>
        <n x="121"/>
        <n x="48"/>
      </t>
    </mdx>
    <mdx n="0" f="v">
      <t c="8">
        <n x="1" s="1"/>
        <n x="2" s="1"/>
        <n x="148" s="1"/>
        <n x="3" s="1"/>
        <n x="4" s="1"/>
        <n x="5"/>
        <n x="122"/>
        <n x="11"/>
      </t>
    </mdx>
    <mdx n="0" f="v">
      <t c="8">
        <n x="1" s="1"/>
        <n x="2" s="1"/>
        <n x="148" s="1"/>
        <n x="3" s="1"/>
        <n x="4" s="1"/>
        <n x="5"/>
        <n x="122"/>
        <n x="34"/>
      </t>
    </mdx>
    <mdx n="0" f="v">
      <t c="8">
        <n x="1" s="1"/>
        <n x="2" s="1"/>
        <n x="148" s="1"/>
        <n x="3" s="1"/>
        <n x="4" s="1"/>
        <n x="5"/>
        <n x="122"/>
        <n x="58"/>
      </t>
    </mdx>
    <mdx n="0" f="v">
      <t c="8">
        <n x="1" s="1"/>
        <n x="2" s="1"/>
        <n x="148" s="1"/>
        <n x="3" s="1"/>
        <n x="4" s="1"/>
        <n x="5"/>
        <n x="123"/>
        <n x="23"/>
      </t>
    </mdx>
    <mdx n="0" f="v">
      <t c="8">
        <n x="1" s="1"/>
        <n x="2" s="1"/>
        <n x="148" s="1"/>
        <n x="3" s="1"/>
        <n x="4" s="1"/>
        <n x="5"/>
        <n x="123"/>
        <n x="46"/>
      </t>
    </mdx>
    <mdx n="0" f="v">
      <t c="8">
        <n x="1" s="1"/>
        <n x="2" s="1"/>
        <n x="148" s="1"/>
        <n x="3" s="1"/>
        <n x="4" s="1"/>
        <n x="5"/>
        <n x="124"/>
        <n x="9"/>
      </t>
    </mdx>
    <mdx n="0" f="v">
      <t c="8">
        <n x="1" s="1"/>
        <n x="2" s="1"/>
        <n x="148" s="1"/>
        <n x="3" s="1"/>
        <n x="4" s="1"/>
        <n x="5"/>
        <n x="124"/>
        <n x="31"/>
      </t>
    </mdx>
    <mdx n="0" f="v">
      <t c="8">
        <n x="1" s="1"/>
        <n x="2" s="1"/>
        <n x="148" s="1"/>
        <n x="3" s="1"/>
        <n x="4" s="1"/>
        <n x="5"/>
        <n x="124"/>
        <n x="53"/>
      </t>
    </mdx>
    <mdx n="0" f="v">
      <t c="8">
        <n x="1" s="1"/>
        <n x="2" s="1"/>
        <n x="148" s="1"/>
        <n x="3" s="1"/>
        <n x="4" s="1"/>
        <n x="5"/>
        <n x="125"/>
        <n x="16"/>
      </t>
    </mdx>
    <mdx n="0" f="v">
      <t c="8">
        <n x="1" s="1"/>
        <n x="2" s="1"/>
        <n x="148" s="1"/>
        <n x="3" s="1"/>
        <n x="4" s="1"/>
        <n x="5"/>
        <n x="125"/>
        <n x="39"/>
      </t>
    </mdx>
    <mdx n="0" f="v">
      <t c="8">
        <n x="1" s="1"/>
        <n x="2" s="1"/>
        <n x="148" s="1"/>
        <n x="3" s="1"/>
        <n x="4" s="1"/>
        <n x="5"/>
        <n x="125"/>
        <n x="63"/>
      </t>
    </mdx>
    <mdx n="0" f="v">
      <t c="8">
        <n x="1" s="1"/>
        <n x="2" s="1"/>
        <n x="148" s="1"/>
        <n x="3" s="1"/>
        <n x="4" s="1"/>
        <n x="5"/>
        <n x="126"/>
        <n x="25"/>
      </t>
    </mdx>
    <mdx n="0" f="v">
      <t c="8">
        <n x="1" s="1"/>
        <n x="2" s="1"/>
        <n x="148" s="1"/>
        <n x="3" s="1"/>
        <n x="4" s="1"/>
        <n x="5"/>
        <n x="126"/>
        <n x="49"/>
      </t>
    </mdx>
    <mdx n="0" f="v">
      <t c="8">
        <n x="1" s="1"/>
        <n x="2" s="1"/>
        <n x="148" s="1"/>
        <n x="3" s="1"/>
        <n x="4" s="1"/>
        <n x="5"/>
        <n x="127"/>
        <n x="11"/>
      </t>
    </mdx>
    <mdx n="0" f="v">
      <t c="8">
        <n x="1" s="1"/>
        <n x="2" s="1"/>
        <n x="148" s="1"/>
        <n x="3" s="1"/>
        <n x="4" s="1"/>
        <n x="5"/>
        <n x="127"/>
        <n x="35"/>
      </t>
    </mdx>
    <mdx n="0" f="v">
      <t c="8">
        <n x="1" s="1"/>
        <n x="2" s="1"/>
        <n x="148" s="1"/>
        <n x="3" s="1"/>
        <n x="4" s="1"/>
        <n x="5"/>
        <n x="127"/>
        <n x="58"/>
      </t>
    </mdx>
    <mdx n="0" f="v">
      <t c="8">
        <n x="1" s="1"/>
        <n x="2" s="1"/>
        <n x="148" s="1"/>
        <n x="3" s="1"/>
        <n x="4" s="1"/>
        <n x="5"/>
        <n x="128"/>
        <n x="21"/>
      </t>
    </mdx>
    <mdx n="0" f="v">
      <t c="8">
        <n x="1" s="1"/>
        <n x="2" s="1"/>
        <n x="148" s="1"/>
        <n x="3" s="1"/>
        <n x="4" s="1"/>
        <n x="5"/>
        <n x="128"/>
        <n x="43"/>
      </t>
    </mdx>
    <mdx n="0" f="v">
      <t c="8">
        <n x="1" s="1"/>
        <n x="2" s="1"/>
        <n x="148" s="1"/>
        <n x="3" s="1"/>
        <n x="4" s="1"/>
        <n x="5"/>
        <n x="129"/>
        <n x="9"/>
      </t>
    </mdx>
    <mdx n="0" f="v">
      <t c="8">
        <n x="1" s="1"/>
        <n x="2" s="1"/>
        <n x="148" s="1"/>
        <n x="3" s="1"/>
        <n x="4" s="1"/>
        <n x="5"/>
        <n x="129"/>
        <n x="33"/>
      </t>
    </mdx>
    <mdx n="0" f="v">
      <t c="8">
        <n x="1" s="1"/>
        <n x="2" s="1"/>
        <n x="148" s="1"/>
        <n x="3" s="1"/>
        <n x="4" s="1"/>
        <n x="5"/>
        <n x="129"/>
        <n x="59"/>
      </t>
    </mdx>
    <mdx n="0" f="v">
      <t c="8">
        <n x="1" s="1"/>
        <n x="2" s="1"/>
        <n x="148" s="1"/>
        <n x="3" s="1"/>
        <n x="4" s="1"/>
        <n x="5"/>
        <n x="130"/>
        <n x="9"/>
      </t>
    </mdx>
    <mdx n="0" f="v">
      <t c="8">
        <n x="1" s="1"/>
        <n x="2" s="1"/>
        <n x="148" s="1"/>
        <n x="3" s="1"/>
        <n x="4" s="1"/>
        <n x="5"/>
        <n x="132"/>
        <n x="15"/>
      </t>
    </mdx>
    <mdx n="0" f="v">
      <t c="8">
        <n x="1" s="1"/>
        <n x="2" s="1"/>
        <n x="148" s="1"/>
        <n x="3" s="1"/>
        <n x="4" s="1"/>
        <n x="5"/>
        <n x="136"/>
        <n x="27"/>
      </t>
    </mdx>
    <mdx n="0" f="v">
      <t c="8">
        <n x="1" s="1"/>
        <n x="2" s="1"/>
        <n x="148" s="1"/>
        <n x="3" s="1"/>
        <n x="4" s="1"/>
        <n x="5"/>
        <n x="105"/>
        <n x="46"/>
      </t>
    </mdx>
    <mdx n="0" f="v">
      <t c="8">
        <n x="1" s="1"/>
        <n x="2" s="1"/>
        <n x="148" s="1"/>
        <n x="3" s="1"/>
        <n x="4" s="1"/>
        <n x="5"/>
        <n x="105"/>
        <n x="62"/>
      </t>
    </mdx>
    <mdx n="0" f="v">
      <t c="8">
        <n x="1" s="1"/>
        <n x="2" s="1"/>
        <n x="148" s="1"/>
        <n x="3" s="1"/>
        <n x="4" s="1"/>
        <n x="5"/>
        <n x="106"/>
        <n x="17"/>
      </t>
    </mdx>
    <mdx n="0" f="v">
      <t c="8">
        <n x="1" s="1"/>
        <n x="2" s="1"/>
        <n x="148" s="1"/>
        <n x="3" s="1"/>
        <n x="4" s="1"/>
        <n x="5"/>
        <n x="106"/>
        <n x="33"/>
      </t>
    </mdx>
    <mdx n="0" f="v">
      <t c="8">
        <n x="1" s="1"/>
        <n x="2" s="1"/>
        <n x="148" s="1"/>
        <n x="3" s="1"/>
        <n x="4" s="1"/>
        <n x="5"/>
        <n x="106"/>
        <n x="49"/>
      </t>
    </mdx>
    <mdx n="0" f="v">
      <t c="8">
        <n x="1" s="1"/>
        <n x="2" s="1"/>
        <n x="148" s="1"/>
        <n x="3" s="1"/>
        <n x="4" s="1"/>
        <n x="5"/>
        <n x="107"/>
        <n x="20"/>
      </t>
    </mdx>
    <mdx n="0" f="v">
      <t c="8">
        <n x="1" s="1"/>
        <n x="2" s="1"/>
        <n x="148" s="1"/>
        <n x="3" s="1"/>
        <n x="4" s="1"/>
        <n x="5"/>
        <n x="107"/>
        <n x="36"/>
      </t>
    </mdx>
    <mdx n="0" f="v">
      <t c="8">
        <n x="1" s="1"/>
        <n x="2" s="1"/>
        <n x="148" s="1"/>
        <n x="3" s="1"/>
        <n x="4" s="1"/>
        <n x="5"/>
        <n x="107"/>
        <n x="52"/>
      </t>
    </mdx>
    <mdx n="0" f="v">
      <t c="8">
        <n x="1" s="1"/>
        <n x="2" s="1"/>
        <n x="148" s="1"/>
        <n x="3" s="1"/>
        <n x="4" s="1"/>
        <n x="5"/>
        <n x="108"/>
        <n x="15"/>
      </t>
    </mdx>
    <mdx n="0" f="v">
      <t c="8">
        <n x="1" s="1"/>
        <n x="2" s="1"/>
        <n x="148" s="1"/>
        <n x="3" s="1"/>
        <n x="4" s="1"/>
        <n x="5"/>
        <n x="108"/>
        <n x="31"/>
      </t>
    </mdx>
    <mdx n="0" f="v">
      <t c="8">
        <n x="1" s="1"/>
        <n x="2" s="1"/>
        <n x="148" s="1"/>
        <n x="3" s="1"/>
        <n x="4" s="1"/>
        <n x="5"/>
        <n x="108"/>
        <n x="47"/>
      </t>
    </mdx>
    <mdx n="0" f="v">
      <t c="8">
        <n x="1" s="1"/>
        <n x="2" s="1"/>
        <n x="148" s="1"/>
        <n x="3" s="1"/>
        <n x="4" s="1"/>
        <n x="5"/>
        <n x="109"/>
        <n x="22"/>
      </t>
    </mdx>
    <mdx n="0" f="v">
      <t c="8">
        <n x="1" s="1"/>
        <n x="2" s="1"/>
        <n x="148" s="1"/>
        <n x="3" s="1"/>
        <n x="4" s="1"/>
        <n x="5"/>
        <n x="109"/>
        <n x="41"/>
      </t>
    </mdx>
    <mdx n="0" f="v">
      <t c="8">
        <n x="1" s="1"/>
        <n x="2" s="1"/>
        <n x="148" s="1"/>
        <n x="3" s="1"/>
        <n x="4" s="1"/>
        <n x="5"/>
        <n x="109"/>
        <n x="59"/>
      </t>
    </mdx>
    <mdx n="0" f="v">
      <t c="8">
        <n x="1" s="1"/>
        <n x="2" s="1"/>
        <n x="148" s="1"/>
        <n x="3" s="1"/>
        <n x="4" s="1"/>
        <n x="5"/>
        <n x="110"/>
        <n x="16"/>
      </t>
    </mdx>
    <mdx n="0" f="v">
      <t c="8">
        <n x="1" s="1"/>
        <n x="2" s="1"/>
        <n x="148" s="1"/>
        <n x="3" s="1"/>
        <n x="4" s="1"/>
        <n x="5"/>
        <n x="110"/>
        <n x="34"/>
      </t>
    </mdx>
    <mdx n="0" f="v">
      <t c="8">
        <n x="1" s="1"/>
        <n x="2" s="1"/>
        <n x="148" s="1"/>
        <n x="3" s="1"/>
        <n x="4" s="1"/>
        <n x="5"/>
        <n x="110"/>
        <n x="53"/>
      </t>
    </mdx>
    <mdx n="0" f="v">
      <t c="8">
        <n x="1" s="1"/>
        <n x="2" s="1"/>
        <n x="148" s="1"/>
        <n x="3" s="1"/>
        <n x="4" s="1"/>
        <n x="5"/>
        <n x="111"/>
        <n x="10"/>
      </t>
    </mdx>
    <mdx n="0" f="v">
      <t c="8">
        <n x="1" s="1"/>
        <n x="2" s="1"/>
        <n x="148" s="1"/>
        <n x="3" s="1"/>
        <n x="4" s="1"/>
        <n x="5"/>
        <n x="111"/>
        <n x="28"/>
      </t>
    </mdx>
    <mdx n="0" f="v">
      <t c="8">
        <n x="1" s="1"/>
        <n x="2" s="1"/>
        <n x="148" s="1"/>
        <n x="3" s="1"/>
        <n x="4" s="1"/>
        <n x="5"/>
        <n x="111"/>
        <n x="48"/>
      </t>
    </mdx>
    <mdx n="0" f="v">
      <t c="8">
        <n x="1" s="1"/>
        <n x="2" s="1"/>
        <n x="148" s="1"/>
        <n x="3" s="1"/>
        <n x="4" s="1"/>
        <n x="5"/>
        <n x="112"/>
        <n x="6"/>
      </t>
    </mdx>
    <mdx n="0" f="v">
      <t c="8">
        <n x="1" s="1"/>
        <n x="2" s="1"/>
        <n x="148" s="1"/>
        <n x="3" s="1"/>
        <n x="4" s="1"/>
        <n x="5"/>
        <n x="112"/>
        <n x="27"/>
      </t>
    </mdx>
    <mdx n="0" f="v">
      <t c="8">
        <n x="1" s="1"/>
        <n x="2" s="1"/>
        <n x="148" s="1"/>
        <n x="3" s="1"/>
        <n x="4" s="1"/>
        <n x="5"/>
        <n x="112"/>
        <n x="46"/>
      </t>
    </mdx>
    <mdx n="0" f="v">
      <t c="8">
        <n x="1" s="1"/>
        <n x="2" s="1"/>
        <n x="148" s="1"/>
        <n x="3" s="1"/>
        <n x="4" s="1"/>
        <n x="5"/>
        <n x="113"/>
        <n x="24"/>
      </t>
    </mdx>
    <mdx n="0" f="v">
      <t c="8">
        <n x="1" s="1"/>
        <n x="2" s="1"/>
        <n x="148" s="1"/>
        <n x="3" s="1"/>
        <n x="4" s="1"/>
        <n x="5"/>
        <n x="113"/>
        <n x="45"/>
      </t>
    </mdx>
    <mdx n="0" f="v">
      <t c="8">
        <n x="1" s="1"/>
        <n x="2" s="1"/>
        <n x="148" s="1"/>
        <n x="3" s="1"/>
        <n x="4" s="1"/>
        <n x="5"/>
        <n x="113"/>
        <n x="64"/>
      </t>
    </mdx>
    <mdx n="0" f="v">
      <t c="8">
        <n x="1" s="1"/>
        <n x="2" s="1"/>
        <n x="148" s="1"/>
        <n x="3" s="1"/>
        <n x="4" s="1"/>
        <n x="5"/>
        <n x="114"/>
        <n x="22"/>
      </t>
    </mdx>
    <mdx n="0" f="v">
      <t c="8">
        <n x="1" s="1"/>
        <n x="2" s="1"/>
        <n x="148" s="1"/>
        <n x="3" s="1"/>
        <n x="4" s="1"/>
        <n x="5"/>
        <n x="114"/>
        <n x="42"/>
      </t>
    </mdx>
    <mdx n="0" f="v">
      <t c="8">
        <n x="1" s="1"/>
        <n x="2" s="1"/>
        <n x="148" s="1"/>
        <n x="3" s="1"/>
        <n x="4" s="1"/>
        <n x="5"/>
        <n x="114"/>
        <n x="61"/>
      </t>
    </mdx>
    <mdx n="0" f="v">
      <t c="8">
        <n x="1" s="1"/>
        <n x="2" s="1"/>
        <n x="148" s="1"/>
        <n x="3" s="1"/>
        <n x="4" s="1"/>
        <n x="5"/>
        <n x="115"/>
        <n x="21"/>
      </t>
    </mdx>
    <mdx n="0" f="v">
      <t c="8">
        <n x="1" s="1"/>
        <n x="2" s="1"/>
        <n x="148" s="1"/>
        <n x="3" s="1"/>
        <n x="4" s="1"/>
        <n x="5"/>
        <n x="115"/>
        <n x="40"/>
      </t>
    </mdx>
    <mdx n="0" f="v">
      <t c="8">
        <n x="1" s="1"/>
        <n x="2" s="1"/>
        <n x="148" s="1"/>
        <n x="3" s="1"/>
        <n x="4" s="1"/>
        <n x="5"/>
        <n x="115"/>
        <n x="60"/>
      </t>
    </mdx>
    <mdx n="0" f="v">
      <t c="8">
        <n x="1" s="1"/>
        <n x="2" s="1"/>
        <n x="148" s="1"/>
        <n x="3" s="1"/>
        <n x="4" s="1"/>
        <n x="5"/>
        <n x="116"/>
        <n x="18"/>
      </t>
    </mdx>
    <mdx n="0" f="v">
      <t c="8">
        <n x="1" s="1"/>
        <n x="2" s="1"/>
        <n x="148" s="1"/>
        <n x="3" s="1"/>
        <n x="4" s="1"/>
        <n x="5"/>
        <n x="116"/>
        <n x="39"/>
      </t>
    </mdx>
    <mdx n="0" f="v">
      <t c="8">
        <n x="1" s="1"/>
        <n x="2" s="1"/>
        <n x="148" s="1"/>
        <n x="3" s="1"/>
        <n x="4" s="1"/>
        <n x="5"/>
        <n x="116"/>
        <n x="58"/>
      </t>
    </mdx>
    <mdx n="0" f="v">
      <t c="8">
        <n x="1" s="1"/>
        <n x="2" s="1"/>
        <n x="148" s="1"/>
        <n x="3" s="1"/>
        <n x="4" s="1"/>
        <n x="5"/>
        <n x="117"/>
        <n x="17"/>
      </t>
    </mdx>
    <mdx n="0" f="v">
      <t c="8">
        <n x="1" s="1"/>
        <n x="2" s="1"/>
        <n x="148" s="1"/>
        <n x="3" s="1"/>
        <n x="4" s="1"/>
        <n x="5"/>
        <n x="117"/>
        <n x="36"/>
      </t>
    </mdx>
    <mdx n="0" f="v">
      <t c="8">
        <n x="1" s="1"/>
        <n x="2" s="1"/>
        <n x="148" s="1"/>
        <n x="3" s="1"/>
        <n x="4" s="1"/>
        <n x="5"/>
        <n x="117"/>
        <n x="57"/>
      </t>
    </mdx>
    <mdx n="0" f="v">
      <t c="8">
        <n x="1" s="1"/>
        <n x="2" s="1"/>
        <n x="148" s="1"/>
        <n x="3" s="1"/>
        <n x="4" s="1"/>
        <n x="5"/>
        <n x="118"/>
        <n x="15"/>
      </t>
    </mdx>
    <mdx n="0" f="v">
      <t c="8">
        <n x="1" s="1"/>
        <n x="2" s="1"/>
        <n x="148" s="1"/>
        <n x="3" s="1"/>
        <n x="4" s="1"/>
        <n x="5"/>
        <n x="118"/>
        <n x="34"/>
      </t>
    </mdx>
    <mdx n="0" f="v">
      <t c="8">
        <n x="1" s="1"/>
        <n x="2" s="1"/>
        <n x="148" s="1"/>
        <n x="3" s="1"/>
        <n x="4" s="1"/>
        <n x="5"/>
        <n x="118"/>
        <n x="54"/>
      </t>
    </mdx>
    <mdx n="0" f="v">
      <t c="8">
        <n x="1" s="1"/>
        <n x="2" s="1"/>
        <n x="148" s="1"/>
        <n x="3" s="1"/>
        <n x="4" s="1"/>
        <n x="5"/>
        <n x="119"/>
        <n x="12"/>
      </t>
    </mdx>
    <mdx n="0" f="v">
      <t c="8">
        <n x="1" s="1"/>
        <n x="2" s="1"/>
        <n x="148" s="1"/>
        <n x="3" s="1"/>
        <n x="4" s="1"/>
        <n x="5"/>
        <n x="119"/>
        <n x="33"/>
      </t>
    </mdx>
    <mdx n="0" f="v">
      <t c="8">
        <n x="1" s="1"/>
        <n x="2" s="1"/>
        <n x="148" s="1"/>
        <n x="3" s="1"/>
        <n x="4" s="1"/>
        <n x="5"/>
        <n x="119"/>
        <n x="52"/>
      </t>
    </mdx>
    <mdx n="0" f="v">
      <t c="8">
        <n x="1" s="1"/>
        <n x="2" s="1"/>
        <n x="148" s="1"/>
        <n x="3" s="1"/>
        <n x="4" s="1"/>
        <n x="5"/>
        <n x="120"/>
        <n x="11"/>
      </t>
    </mdx>
    <mdx n="0" f="v">
      <t c="8">
        <n x="1" s="1"/>
        <n x="2" s="1"/>
        <n x="148" s="1"/>
        <n x="3" s="1"/>
        <n x="4" s="1"/>
        <n x="5"/>
        <n x="120"/>
        <n x="30"/>
      </t>
    </mdx>
    <mdx n="0" f="v">
      <t c="8">
        <n x="1" s="1"/>
        <n x="2" s="1"/>
        <n x="148" s="1"/>
        <n x="3" s="1"/>
        <n x="4" s="1"/>
        <n x="5"/>
        <n x="120"/>
        <n x="51"/>
      </t>
    </mdx>
    <mdx n="0" f="v">
      <t c="8">
        <n x="1" s="1"/>
        <n x="2" s="1"/>
        <n x="148" s="1"/>
        <n x="3" s="1"/>
        <n x="4" s="1"/>
        <n x="5"/>
        <n x="121"/>
        <n x="9"/>
      </t>
    </mdx>
    <mdx n="0" f="v">
      <t c="8">
        <n x="1" s="1"/>
        <n x="2" s="1"/>
        <n x="148" s="1"/>
        <n x="3" s="1"/>
        <n x="4" s="1"/>
        <n x="5"/>
        <n x="121"/>
        <n x="29"/>
      </t>
    </mdx>
    <mdx n="0" f="v">
      <t c="8">
        <n x="1" s="1"/>
        <n x="2" s="1"/>
        <n x="148" s="1"/>
        <n x="3" s="1"/>
        <n x="4" s="1"/>
        <n x="5"/>
        <n x="121"/>
        <n x="49"/>
      </t>
    </mdx>
    <mdx n="0" f="v">
      <t c="8">
        <n x="1" s="1"/>
        <n x="2" s="1"/>
        <n x="148" s="1"/>
        <n x="3" s="1"/>
        <n x="4" s="1"/>
        <n x="5"/>
        <n x="122"/>
        <n x="12"/>
      </t>
    </mdx>
    <mdx n="0" f="v">
      <t c="8">
        <n x="1" s="1"/>
        <n x="2" s="1"/>
        <n x="148" s="1"/>
        <n x="3" s="1"/>
        <n x="4" s="1"/>
        <n x="5"/>
        <n x="122"/>
        <n x="35"/>
      </t>
    </mdx>
    <mdx n="0" f="v">
      <t c="8">
        <n x="1" s="1"/>
        <n x="2" s="1"/>
        <n x="148" s="1"/>
        <n x="3" s="1"/>
        <n x="4" s="1"/>
        <n x="5"/>
        <n x="122"/>
        <n x="59"/>
      </t>
    </mdx>
    <mdx n="0" f="v">
      <t c="8">
        <n x="1" s="1"/>
        <n x="2" s="1"/>
        <n x="148" s="1"/>
        <n x="3" s="1"/>
        <n x="4" s="1"/>
        <n x="5"/>
        <n x="123"/>
        <n x="24"/>
      </t>
    </mdx>
    <mdx n="0" f="v">
      <t c="8">
        <n x="1" s="1"/>
        <n x="2" s="1"/>
        <n x="148" s="1"/>
        <n x="3" s="1"/>
        <n x="4" s="1"/>
        <n x="5"/>
        <n x="123"/>
        <n x="47"/>
      </t>
    </mdx>
    <mdx n="0" f="v">
      <t c="8">
        <n x="1" s="1"/>
        <n x="2" s="1"/>
        <n x="148" s="1"/>
        <n x="3" s="1"/>
        <n x="4" s="1"/>
        <n x="5"/>
        <n x="124"/>
        <n x="10"/>
      </t>
    </mdx>
    <mdx n="0" f="v">
      <t c="8">
        <n x="1" s="1"/>
        <n x="2" s="1"/>
        <n x="148" s="1"/>
        <n x="3" s="1"/>
        <n x="4" s="1"/>
        <n x="5"/>
        <n x="124"/>
        <n x="33"/>
      </t>
    </mdx>
    <mdx n="0" f="v">
      <t c="8">
        <n x="1" s="1"/>
        <n x="2" s="1"/>
        <n x="148" s="1"/>
        <n x="3" s="1"/>
        <n x="4" s="1"/>
        <n x="5"/>
        <n x="124"/>
        <n x="57"/>
      </t>
    </mdx>
    <mdx n="0" f="v">
      <t c="8">
        <n x="1" s="1"/>
        <n x="2" s="1"/>
        <n x="148" s="1"/>
        <n x="3" s="1"/>
        <n x="4" s="1"/>
        <n x="5"/>
        <n x="125"/>
        <n x="18"/>
      </t>
    </mdx>
    <mdx n="0" f="v">
      <t c="8">
        <n x="1" s="1"/>
        <n x="2" s="1"/>
        <n x="148" s="1"/>
        <n x="3" s="1"/>
        <n x="4" s="1"/>
        <n x="5"/>
        <n x="125"/>
        <n x="40"/>
      </t>
    </mdx>
    <mdx n="0" f="v">
      <t c="8">
        <n x="1" s="1"/>
        <n x="2" s="1"/>
        <n x="148" s="1"/>
        <n x="3" s="1"/>
        <n x="4" s="1"/>
        <n x="5"/>
        <n x="125"/>
        <n x="64"/>
      </t>
    </mdx>
    <mdx n="0" f="v">
      <t c="8">
        <n x="1" s="1"/>
        <n x="2" s="1"/>
        <n x="148" s="1"/>
        <n x="3" s="1"/>
        <n x="4" s="1"/>
        <n x="5"/>
        <n x="126"/>
        <n x="26"/>
      </t>
    </mdx>
    <mdx n="0" f="v">
      <t c="8">
        <n x="1" s="1"/>
        <n x="2" s="1"/>
        <n x="148" s="1"/>
        <n x="3" s="1"/>
        <n x="4" s="1"/>
        <n x="5"/>
        <n x="126"/>
        <n x="50"/>
      </t>
    </mdx>
    <mdx n="0" f="v">
      <t c="8">
        <n x="1" s="1"/>
        <n x="2" s="1"/>
        <n x="148" s="1"/>
        <n x="3" s="1"/>
        <n x="4" s="1"/>
        <n x="5"/>
        <n x="127"/>
        <n x="12"/>
      </t>
    </mdx>
    <mdx n="0" f="v">
      <t c="8">
        <n x="1" s="1"/>
        <n x="2" s="1"/>
        <n x="148" s="1"/>
        <n x="3" s="1"/>
        <n x="4" s="1"/>
        <n x="5"/>
        <n x="127"/>
        <n x="36"/>
      </t>
    </mdx>
    <mdx n="0" f="v">
      <t c="8">
        <n x="1" s="1"/>
        <n x="2" s="1"/>
        <n x="148" s="1"/>
        <n x="3" s="1"/>
        <n x="4" s="1"/>
        <n x="5"/>
        <n x="127"/>
        <n x="59"/>
      </t>
    </mdx>
    <mdx n="0" f="v">
      <t c="8">
        <n x="1" s="1"/>
        <n x="2" s="1"/>
        <n x="148" s="1"/>
        <n x="3" s="1"/>
        <n x="4" s="1"/>
        <n x="5"/>
        <n x="128"/>
        <n x="22"/>
      </t>
    </mdx>
    <mdx n="0" f="v">
      <t c="8">
        <n x="1" s="1"/>
        <n x="2" s="1"/>
        <n x="148" s="1"/>
        <n x="3" s="1"/>
        <n x="4" s="1"/>
        <n x="5"/>
        <n x="128"/>
        <n x="45"/>
      </t>
    </mdx>
    <mdx n="0" f="v">
      <t c="8">
        <n x="1" s="1"/>
        <n x="2" s="1"/>
        <n x="148" s="1"/>
        <n x="3" s="1"/>
        <n x="4" s="1"/>
        <n x="5"/>
        <n x="129"/>
        <n x="10"/>
      </t>
    </mdx>
    <mdx n="0" f="v">
      <t c="8">
        <n x="1" s="1"/>
        <n x="2" s="1"/>
        <n x="148" s="1"/>
        <n x="3" s="1"/>
        <n x="4" s="1"/>
        <n x="5"/>
        <n x="129"/>
        <n x="34"/>
      </t>
    </mdx>
    <mdx n="0" f="v">
      <t c="8">
        <n x="1" s="1"/>
        <n x="2" s="1"/>
        <n x="148" s="1"/>
        <n x="3" s="1"/>
        <n x="4" s="1"/>
        <n x="5"/>
        <n x="129"/>
        <n x="60"/>
      </t>
    </mdx>
    <mdx n="0" f="v">
      <t c="8">
        <n x="1" s="1"/>
        <n x="2" s="1"/>
        <n x="148" s="1"/>
        <n x="3" s="1"/>
        <n x="4" s="1"/>
        <n x="5"/>
        <n x="130"/>
        <n x="12"/>
      </t>
    </mdx>
    <mdx n="0" f="v">
      <t c="8">
        <n x="1" s="1"/>
        <n x="2" s="1"/>
        <n x="148" s="1"/>
        <n x="3" s="1"/>
        <n x="4" s="1"/>
        <n x="5"/>
        <n x="132"/>
        <n x="31"/>
      </t>
    </mdx>
    <mdx n="0" f="v">
      <t c="8">
        <n x="1" s="1"/>
        <n x="2" s="1"/>
        <n x="148" s="1"/>
        <n x="3" s="1"/>
        <n x="4" s="1"/>
        <n x="5"/>
        <n x="136"/>
        <n x="43"/>
      </t>
    </mdx>
    <mdx n="0" f="v">
      <t c="8">
        <n x="1" s="1"/>
        <n x="2" s="1"/>
        <n x="148" s="1"/>
        <n x="3" s="1"/>
        <n x="4" s="1"/>
        <n x="5"/>
        <n x="108"/>
        <n x="53"/>
      </t>
    </mdx>
    <mdx n="0" f="v">
      <t c="8">
        <n x="1" s="1"/>
        <n x="2" s="1"/>
        <n x="148" s="1"/>
        <n x="3" s="1"/>
        <n x="4" s="1"/>
        <n x="5"/>
        <n x="109"/>
        <n x="8"/>
      </t>
    </mdx>
    <mdx n="0" f="v">
      <t c="8">
        <n x="1" s="1"/>
        <n x="2" s="1"/>
        <n x="148" s="1"/>
        <n x="3" s="1"/>
        <n x="4" s="1"/>
        <n x="5"/>
        <n x="109"/>
        <n x="24"/>
      </t>
    </mdx>
    <mdx n="0" f="v">
      <t c="8">
        <n x="1" s="1"/>
        <n x="2" s="1"/>
        <n x="148" s="1"/>
        <n x="3" s="1"/>
        <n x="4" s="1"/>
        <n x="5"/>
        <n x="109"/>
        <n x="40"/>
      </t>
    </mdx>
    <mdx n="0" f="v">
      <t c="8">
        <n x="1" s="1"/>
        <n x="2" s="1"/>
        <n x="148" s="1"/>
        <n x="3" s="1"/>
        <n x="4" s="1"/>
        <n x="5"/>
        <n x="109"/>
        <n x="56"/>
      </t>
    </mdx>
    <mdx n="0" f="v">
      <t c="8">
        <n x="1" s="1"/>
        <n x="2" s="1"/>
        <n x="148" s="1"/>
        <n x="3" s="1"/>
        <n x="4" s="1"/>
        <n x="5"/>
        <n x="110"/>
        <n x="11"/>
      </t>
    </mdx>
    <mdx n="0" f="v">
      <t c="8">
        <n x="1" s="1"/>
        <n x="2" s="1"/>
        <n x="148" s="1"/>
        <n x="3" s="1"/>
        <n x="4" s="1"/>
        <n x="5"/>
        <n x="110"/>
        <n x="27"/>
      </t>
    </mdx>
    <mdx n="0" f="v">
      <t c="8">
        <n x="1" s="1"/>
        <n x="2" s="1"/>
        <n x="148" s="1"/>
        <n x="3" s="1"/>
        <n x="4" s="1"/>
        <n x="5"/>
        <n x="110"/>
        <n x="43"/>
      </t>
    </mdx>
    <mdx n="0" f="v">
      <t c="8">
        <n x="1" s="1"/>
        <n x="2" s="1"/>
        <n x="148" s="1"/>
        <n x="3" s="1"/>
        <n x="4" s="1"/>
        <n x="5"/>
        <n x="110"/>
        <n x="59"/>
      </t>
    </mdx>
    <mdx n="0" f="v">
      <t c="8">
        <n x="1" s="1"/>
        <n x="2" s="1"/>
        <n x="148" s="1"/>
        <n x="3" s="1"/>
        <n x="4" s="1"/>
        <n x="5"/>
        <n x="111"/>
        <n x="14"/>
      </t>
    </mdx>
    <mdx n="0" f="v">
      <t c="8">
        <n x="1" s="1"/>
        <n x="2" s="1"/>
        <n x="148" s="1"/>
        <n x="3" s="1"/>
        <n x="4" s="1"/>
        <n x="5"/>
        <n x="111"/>
        <n x="30"/>
      </t>
    </mdx>
    <mdx n="0" f="v">
      <t c="8">
        <n x="1" s="1"/>
        <n x="2" s="1"/>
        <n x="148" s="1"/>
        <n x="3" s="1"/>
        <n x="4" s="1"/>
        <n x="5"/>
        <n x="111"/>
        <n x="46"/>
      </t>
    </mdx>
    <mdx n="0" f="v">
      <t c="8">
        <n x="1" s="1"/>
        <n x="2" s="1"/>
        <n x="148" s="1"/>
        <n x="3" s="1"/>
        <n x="4" s="1"/>
        <n x="5"/>
        <n x="111"/>
        <n x="62"/>
      </t>
    </mdx>
    <mdx n="0" f="v">
      <t c="8">
        <n x="1" s="1"/>
        <n x="2" s="1"/>
        <n x="148" s="1"/>
        <n x="3" s="1"/>
        <n x="4" s="1"/>
        <n x="5"/>
        <n x="112"/>
        <n x="17"/>
      </t>
    </mdx>
    <mdx n="0" f="v">
      <t c="8">
        <n x="1" s="1"/>
        <n x="2" s="1"/>
        <n x="148" s="1"/>
        <n x="3" s="1"/>
        <n x="4" s="1"/>
        <n x="5"/>
        <n x="112"/>
        <n x="33"/>
      </t>
    </mdx>
    <mdx n="0" f="v">
      <t c="8">
        <n x="1" s="1"/>
        <n x="2" s="1"/>
        <n x="148" s="1"/>
        <n x="3" s="1"/>
        <n x="4" s="1"/>
        <n x="5"/>
        <n x="112"/>
        <n x="49"/>
      </t>
    </mdx>
    <mdx n="0" f="v">
      <t c="8">
        <n x="1" s="1"/>
        <n x="2" s="1"/>
        <n x="148" s="1"/>
        <n x="3" s="1"/>
        <n x="4" s="1"/>
        <n x="5"/>
        <n x="113"/>
        <n x="20"/>
      </t>
    </mdx>
    <mdx n="0" f="v">
      <t c="8">
        <n x="1" s="1"/>
        <n x="2" s="1"/>
        <n x="148" s="1"/>
        <n x="3" s="1"/>
        <n x="4" s="1"/>
        <n x="5"/>
        <n x="113"/>
        <n x="36"/>
      </t>
    </mdx>
    <mdx n="0" f="v">
      <t c="8">
        <n x="1" s="1"/>
        <n x="2" s="1"/>
        <n x="148" s="1"/>
        <n x="3" s="1"/>
        <n x="4" s="1"/>
        <n x="5"/>
        <n x="113"/>
        <n x="52"/>
      </t>
    </mdx>
    <mdx n="0" f="v">
      <t c="8">
        <n x="1" s="1"/>
        <n x="2" s="1"/>
        <n x="148" s="1"/>
        <n x="3" s="1"/>
        <n x="4" s="1"/>
        <n x="5"/>
        <n x="114"/>
        <n x="7"/>
      </t>
    </mdx>
    <mdx n="0" f="v">
      <t c="8">
        <n x="1" s="1"/>
        <n x="2" s="1"/>
        <n x="148" s="1"/>
        <n x="3" s="1"/>
        <n x="4" s="1"/>
        <n x="5"/>
        <n x="114"/>
        <n x="23"/>
      </t>
    </mdx>
    <mdx n="0" f="v">
      <t c="8">
        <n x="1" s="1"/>
        <n x="2" s="1"/>
        <n x="148" s="1"/>
        <n x="3" s="1"/>
        <n x="4" s="1"/>
        <n x="5"/>
        <n x="114"/>
        <n x="39"/>
      </t>
    </mdx>
    <mdx n="0" f="v">
      <t c="8">
        <n x="1" s="1"/>
        <n x="2" s="1"/>
        <n x="148" s="1"/>
        <n x="3" s="1"/>
        <n x="4" s="1"/>
        <n x="5"/>
        <n x="114"/>
        <n x="55"/>
      </t>
    </mdx>
    <mdx n="0" f="v">
      <t c="8">
        <n x="1" s="1"/>
        <n x="2" s="1"/>
        <n x="148" s="1"/>
        <n x="3" s="1"/>
        <n x="4" s="1"/>
        <n x="5"/>
        <n x="115"/>
        <n x="10"/>
      </t>
    </mdx>
    <mdx n="0" f="v">
      <t c="8">
        <n x="1" s="1"/>
        <n x="2" s="1"/>
        <n x="148" s="1"/>
        <n x="3" s="1"/>
        <n x="4" s="1"/>
        <n x="5"/>
        <n x="115"/>
        <n x="26"/>
      </t>
    </mdx>
    <mdx n="0" f="v">
      <t c="8">
        <n x="1" s="1"/>
        <n x="2" s="1"/>
        <n x="148" s="1"/>
        <n x="3" s="1"/>
        <n x="4" s="1"/>
        <n x="5"/>
        <n x="115"/>
        <n x="42"/>
      </t>
    </mdx>
    <mdx n="0" f="v">
      <t c="8">
        <n x="1" s="1"/>
        <n x="2" s="1"/>
        <n x="148" s="1"/>
        <n x="3" s="1"/>
        <n x="4" s="1"/>
        <n x="5"/>
        <n x="115"/>
        <n x="58"/>
      </t>
    </mdx>
    <mdx n="0" f="v">
      <t c="8">
        <n x="1" s="1"/>
        <n x="2" s="1"/>
        <n x="148" s="1"/>
        <n x="3" s="1"/>
        <n x="4" s="1"/>
        <n x="5"/>
        <n x="116"/>
        <n x="13"/>
      </t>
    </mdx>
    <mdx n="0" f="v">
      <t c="8">
        <n x="1" s="1"/>
        <n x="2" s="1"/>
        <n x="148" s="1"/>
        <n x="3" s="1"/>
        <n x="4" s="1"/>
        <n x="5"/>
        <n x="116"/>
        <n x="29"/>
      </t>
    </mdx>
    <mdx n="0" f="v">
      <t c="8">
        <n x="1" s="1"/>
        <n x="2" s="1"/>
        <n x="148" s="1"/>
        <n x="3" s="1"/>
        <n x="4" s="1"/>
        <n x="5"/>
        <n x="116"/>
        <n x="45"/>
      </t>
    </mdx>
    <mdx n="0" f="v">
      <t c="8">
        <n x="1" s="1"/>
        <n x="2" s="1"/>
        <n x="148" s="1"/>
        <n x="3" s="1"/>
        <n x="4" s="1"/>
        <n x="5"/>
        <n x="116"/>
        <n x="61"/>
      </t>
    </mdx>
    <mdx n="0" f="v">
      <t c="8">
        <n x="1" s="1"/>
        <n x="2" s="1"/>
        <n x="148" s="1"/>
        <n x="3" s="1"/>
        <n x="4" s="1"/>
        <n x="5"/>
        <n x="117"/>
        <n x="16"/>
      </t>
    </mdx>
    <mdx n="0" f="v">
      <t c="8">
        <n x="1" s="1"/>
        <n x="2" s="1"/>
        <n x="148" s="1"/>
        <n x="3" s="1"/>
        <n x="4" s="1"/>
        <n x="5"/>
        <n x="117"/>
        <n x="32"/>
      </t>
    </mdx>
    <mdx n="0" f="v">
      <t c="8">
        <n x="1" s="1"/>
        <n x="2" s="1"/>
        <n x="148" s="1"/>
        <n x="3" s="1"/>
        <n x="4" s="1"/>
        <n x="5"/>
        <n x="117"/>
        <n x="48"/>
      </t>
    </mdx>
    <mdx n="0" f="v">
      <t c="8">
        <n x="1" s="1"/>
        <n x="2" s="1"/>
        <n x="148" s="1"/>
        <n x="3" s="1"/>
        <n x="4" s="1"/>
        <n x="5"/>
        <n x="117"/>
        <n x="64"/>
      </t>
    </mdx>
    <mdx n="0" f="v">
      <t c="8">
        <n x="1" s="1"/>
        <n x="2" s="1"/>
        <n x="148" s="1"/>
        <n x="3" s="1"/>
        <n x="4" s="1"/>
        <n x="5"/>
        <n x="118"/>
        <n x="19"/>
      </t>
    </mdx>
    <mdx n="0" f="v">
      <t c="8">
        <n x="1" s="1"/>
        <n x="2" s="1"/>
        <n x="148" s="1"/>
        <n x="3" s="1"/>
        <n x="4" s="1"/>
        <n x="5"/>
        <n x="118"/>
        <n x="35"/>
      </t>
    </mdx>
    <mdx n="0" f="v">
      <t c="8">
        <n x="1" s="1"/>
        <n x="2" s="1"/>
        <n x="148" s="1"/>
        <n x="3" s="1"/>
        <n x="4" s="1"/>
        <n x="5"/>
        <n x="118"/>
        <n x="51"/>
      </t>
    </mdx>
    <mdx n="0" f="v">
      <t c="8">
        <n x="1" s="1"/>
        <n x="2" s="1"/>
        <n x="148" s="1"/>
        <n x="3" s="1"/>
        <n x="4" s="1"/>
        <n x="5"/>
        <n x="119"/>
        <n x="6"/>
      </t>
    </mdx>
    <mdx n="0" f="v">
      <t c="8">
        <n x="1" s="1"/>
        <n x="2" s="1"/>
        <n x="148" s="1"/>
        <n x="3" s="1"/>
        <n x="4" s="1"/>
        <n x="5"/>
        <n x="119"/>
        <n x="22"/>
      </t>
    </mdx>
    <mdx n="0" f="v">
      <t c="8">
        <n x="1" s="1"/>
        <n x="2" s="1"/>
        <n x="148" s="1"/>
        <n x="3" s="1"/>
        <n x="4" s="1"/>
        <n x="5"/>
        <n x="119"/>
        <n x="38"/>
      </t>
    </mdx>
    <mdx n="0" f="v">
      <t c="8">
        <n x="1" s="1"/>
        <n x="2" s="1"/>
        <n x="148" s="1"/>
        <n x="3" s="1"/>
        <n x="4" s="1"/>
        <n x="5"/>
        <n x="119"/>
        <n x="54"/>
      </t>
    </mdx>
    <mdx n="0" f="v">
      <t c="8">
        <n x="1" s="1"/>
        <n x="2" s="1"/>
        <n x="148" s="1"/>
        <n x="3" s="1"/>
        <n x="4" s="1"/>
        <n x="5"/>
        <n x="120"/>
        <n x="9"/>
      </t>
    </mdx>
    <mdx n="0" f="v">
      <t c="8">
        <n x="1" s="1"/>
        <n x="2" s="1"/>
        <n x="148" s="1"/>
        <n x="3" s="1"/>
        <n x="4" s="1"/>
        <n x="5"/>
        <n x="120"/>
        <n x="25"/>
      </t>
    </mdx>
    <mdx n="0" f="v">
      <t c="8">
        <n x="1" s="1"/>
        <n x="2" s="1"/>
        <n x="148" s="1"/>
        <n x="3" s="1"/>
        <n x="4" s="1"/>
        <n x="5"/>
        <n x="120"/>
        <n x="41"/>
      </t>
    </mdx>
    <mdx n="0" f="v">
      <t c="8">
        <n x="1" s="1"/>
        <n x="2" s="1"/>
        <n x="148" s="1"/>
        <n x="3" s="1"/>
        <n x="4" s="1"/>
        <n x="5"/>
        <n x="120"/>
        <n x="57"/>
      </t>
    </mdx>
    <mdx n="0" f="v">
      <t c="8">
        <n x="1" s="1"/>
        <n x="2" s="1"/>
        <n x="148" s="1"/>
        <n x="3" s="1"/>
        <n x="4" s="1"/>
        <n x="5"/>
        <n x="121"/>
        <n x="12"/>
      </t>
    </mdx>
    <mdx n="0" f="v">
      <t c="8">
        <n x="1" s="1"/>
        <n x="2" s="1"/>
        <n x="148" s="1"/>
        <n x="3" s="1"/>
        <n x="4" s="1"/>
        <n x="5"/>
        <n x="121"/>
        <n x="28"/>
      </t>
    </mdx>
    <mdx n="0" f="v">
      <t c="8">
        <n x="1" s="1"/>
        <n x="2" s="1"/>
        <n x="148" s="1"/>
        <n x="3" s="1"/>
        <n x="4" s="1"/>
        <n x="5"/>
        <n x="121"/>
        <n x="44"/>
      </t>
    </mdx>
    <mdx n="0" f="v">
      <t c="8">
        <n x="1" s="1"/>
        <n x="2" s="1"/>
        <n x="148" s="1"/>
        <n x="3" s="1"/>
        <n x="4" s="1"/>
        <n x="5"/>
        <n x="121"/>
        <n x="60"/>
      </t>
    </mdx>
    <mdx n="0" f="v">
      <t c="8">
        <n x="1" s="1"/>
        <n x="2" s="1"/>
        <n x="148" s="1"/>
        <n x="3" s="1"/>
        <n x="4" s="1"/>
        <n x="5"/>
        <n x="122"/>
        <n x="15"/>
      </t>
    </mdx>
    <mdx n="0" f="v">
      <t c="8">
        <n x="1" s="1"/>
        <n x="2" s="1"/>
        <n x="148" s="1"/>
        <n x="3" s="1"/>
        <n x="4" s="1"/>
        <n x="5"/>
        <n x="122"/>
        <n x="31"/>
      </t>
    </mdx>
    <mdx n="0" f="v">
      <t c="8">
        <n x="1" s="1"/>
        <n x="2" s="1"/>
        <n x="148" s="1"/>
        <n x="3" s="1"/>
        <n x="4" s="1"/>
        <n x="5"/>
        <n x="122"/>
        <n x="47"/>
      </t>
    </mdx>
    <mdx n="0" f="v">
      <t c="8">
        <n x="1" s="1"/>
        <n x="2" s="1"/>
        <n x="148" s="1"/>
        <n x="3" s="1"/>
        <n x="4" s="1"/>
        <n x="5"/>
        <n x="122"/>
        <n x="63"/>
      </t>
    </mdx>
    <mdx n="0" f="v">
      <t c="8">
        <n x="1" s="1"/>
        <n x="2" s="1"/>
        <n x="148" s="1"/>
        <n x="3" s="1"/>
        <n x="4" s="1"/>
        <n x="5"/>
        <n x="123"/>
        <n x="13"/>
      </t>
    </mdx>
    <mdx n="0" f="v">
      <t c="8">
        <n x="1" s="1"/>
        <n x="2" s="1"/>
        <n x="148" s="1"/>
        <n x="3" s="1"/>
        <n x="4" s="1"/>
        <n x="5"/>
        <n x="123"/>
        <n x="29"/>
      </t>
    </mdx>
    <mdx n="0" f="v">
      <t c="8">
        <n x="1" s="1"/>
        <n x="2" s="1"/>
        <n x="148" s="1"/>
        <n x="3" s="1"/>
        <n x="4" s="1"/>
        <n x="5"/>
        <n x="123"/>
        <n x="45"/>
      </t>
    </mdx>
    <mdx n="0" f="v">
      <t c="8">
        <n x="1" s="1"/>
        <n x="2" s="1"/>
        <n x="148" s="1"/>
        <n x="3" s="1"/>
        <n x="4" s="1"/>
        <n x="5"/>
        <n x="123"/>
        <n x="61"/>
      </t>
    </mdx>
    <mdx n="0" f="v">
      <t c="8">
        <n x="1" s="1"/>
        <n x="2" s="1"/>
        <n x="148" s="1"/>
        <n x="3" s="1"/>
        <n x="4" s="1"/>
        <n x="5"/>
        <n x="124"/>
        <n x="16"/>
      </t>
    </mdx>
    <mdx n="0" f="v">
      <t c="8">
        <n x="1" s="1"/>
        <n x="2" s="1"/>
        <n x="148" s="1"/>
        <n x="3" s="1"/>
        <n x="4" s="1"/>
        <n x="5"/>
        <n x="124"/>
        <n x="32"/>
      </t>
    </mdx>
    <mdx n="0" f="v">
      <t c="8">
        <n x="1" s="1"/>
        <n x="2" s="1"/>
        <n x="148" s="1"/>
        <n x="3" s="1"/>
        <n x="4" s="1"/>
        <n x="5"/>
        <n x="124"/>
        <n x="48"/>
      </t>
    </mdx>
    <mdx n="0" f="v">
      <t c="8">
        <n x="1" s="1"/>
        <n x="2" s="1"/>
        <n x="148" s="1"/>
        <n x="3" s="1"/>
        <n x="4" s="1"/>
        <n x="5"/>
        <n x="124"/>
        <n x="64"/>
      </t>
    </mdx>
    <mdx n="0" f="v">
      <t c="8">
        <n x="1" s="1"/>
        <n x="2" s="1"/>
        <n x="148" s="1"/>
        <n x="3" s="1"/>
        <n x="4" s="1"/>
        <n x="5"/>
        <n x="125"/>
        <n x="19"/>
      </t>
    </mdx>
    <mdx n="0" f="v">
      <t c="8">
        <n x="1" s="1"/>
        <n x="2" s="1"/>
        <n x="148" s="1"/>
        <n x="3" s="1"/>
        <n x="4" s="1"/>
        <n x="5"/>
        <n x="125"/>
        <n x="35"/>
      </t>
    </mdx>
    <mdx n="0" f="v">
      <t c="8">
        <n x="1" s="1"/>
        <n x="2" s="1"/>
        <n x="148" s="1"/>
        <n x="3" s="1"/>
        <n x="4" s="1"/>
        <n x="5"/>
        <n x="125"/>
        <n x="51"/>
      </t>
    </mdx>
    <mdx n="0" f="v">
      <t c="8">
        <n x="1" s="1"/>
        <n x="2" s="1"/>
        <n x="148" s="1"/>
        <n x="3" s="1"/>
        <n x="4" s="1"/>
        <n x="5"/>
        <n x="126"/>
        <n x="6"/>
      </t>
    </mdx>
    <mdx n="0" f="v">
      <t c="8">
        <n x="1" s="1"/>
        <n x="2" s="1"/>
        <n x="148" s="1"/>
        <n x="3" s="1"/>
        <n x="4" s="1"/>
        <n x="5"/>
        <n x="126"/>
        <n x="22"/>
      </t>
    </mdx>
    <mdx n="0" f="v">
      <t c="8">
        <n x="1" s="1"/>
        <n x="2" s="1"/>
        <n x="148" s="1"/>
        <n x="3" s="1"/>
        <n x="4" s="1"/>
        <n x="5"/>
        <n x="126"/>
        <n x="38"/>
      </t>
    </mdx>
    <mdx n="0" f="v">
      <t c="8">
        <n x="1" s="1"/>
        <n x="2" s="1"/>
        <n x="148" s="1"/>
        <n x="3" s="1"/>
        <n x="4" s="1"/>
        <n x="5"/>
        <n x="126"/>
        <n x="54"/>
      </t>
    </mdx>
    <mdx n="0" f="v">
      <t c="8">
        <n x="1" s="1"/>
        <n x="2" s="1"/>
        <n x="148" s="1"/>
        <n x="3" s="1"/>
        <n x="4" s="1"/>
        <n x="5"/>
        <n x="127"/>
        <n x="9"/>
      </t>
    </mdx>
    <mdx n="0" f="v">
      <t c="8">
        <n x="1" s="1"/>
        <n x="2" s="1"/>
        <n x="148" s="1"/>
        <n x="3" s="1"/>
        <n x="4" s="1"/>
        <n x="5"/>
        <n x="127"/>
        <n x="25"/>
      </t>
    </mdx>
    <mdx n="0" f="v">
      <t c="8">
        <n x="1" s="1"/>
        <n x="2" s="1"/>
        <n x="148" s="1"/>
        <n x="3" s="1"/>
        <n x="4" s="1"/>
        <n x="5"/>
        <n x="127"/>
        <n x="41"/>
      </t>
    </mdx>
    <mdx n="0" f="v">
      <t c="8">
        <n x="1" s="1"/>
        <n x="2" s="1"/>
        <n x="148" s="1"/>
        <n x="3" s="1"/>
        <n x="4" s="1"/>
        <n x="5"/>
        <n x="127"/>
        <n x="57"/>
      </t>
    </mdx>
    <mdx n="0" f="v">
      <t c="8">
        <n x="1" s="1"/>
        <n x="2" s="1"/>
        <n x="148" s="1"/>
        <n x="3" s="1"/>
        <n x="4" s="1"/>
        <n x="5"/>
        <n x="128"/>
        <n x="12"/>
      </t>
    </mdx>
    <mdx n="0" f="v">
      <t c="8">
        <n x="1" s="1"/>
        <n x="2" s="1"/>
        <n x="148" s="1"/>
        <n x="3" s="1"/>
        <n x="4" s="1"/>
        <n x="5"/>
        <n x="128"/>
        <n x="28"/>
      </t>
    </mdx>
    <mdx n="0" f="v">
      <t c="8">
        <n x="1" s="1"/>
        <n x="2" s="1"/>
        <n x="148" s="1"/>
        <n x="3" s="1"/>
        <n x="4" s="1"/>
        <n x="5"/>
        <n x="128"/>
        <n x="44"/>
      </t>
    </mdx>
    <mdx n="0" f="v">
      <t c="8">
        <n x="1" s="1"/>
        <n x="2" s="1"/>
        <n x="148" s="1"/>
        <n x="3" s="1"/>
        <n x="4" s="1"/>
        <n x="5"/>
        <n x="128"/>
        <n x="60"/>
      </t>
    </mdx>
    <mdx n="0" f="v">
      <t c="8">
        <n x="1" s="1"/>
        <n x="2" s="1"/>
        <n x="148" s="1"/>
        <n x="3" s="1"/>
        <n x="4" s="1"/>
        <n x="5"/>
        <n x="129"/>
        <n x="15"/>
      </t>
    </mdx>
    <mdx n="0" f="v">
      <t c="8">
        <n x="1" s="1"/>
        <n x="2" s="1"/>
        <n x="148" s="1"/>
        <n x="3" s="1"/>
        <n x="4" s="1"/>
        <n x="5"/>
        <n x="129"/>
        <n x="31"/>
      </t>
    </mdx>
    <mdx n="0" f="v">
      <t c="8">
        <n x="1" s="1"/>
        <n x="2" s="1"/>
        <n x="148" s="1"/>
        <n x="3" s="1"/>
        <n x="4" s="1"/>
        <n x="5"/>
        <n x="129"/>
        <n x="47"/>
      </t>
    </mdx>
    <mdx n="0" f="v">
      <t c="8">
        <n x="1" s="1"/>
        <n x="2" s="1"/>
        <n x="148" s="1"/>
        <n x="3" s="1"/>
        <n x="4" s="1"/>
        <n x="5"/>
        <n x="129"/>
        <n x="63"/>
      </t>
    </mdx>
    <mdx n="0" f="v">
      <t c="8">
        <n x="1" s="1"/>
        <n x="2" s="1"/>
        <n x="148" s="1"/>
        <n x="3" s="1"/>
        <n x="4" s="1"/>
        <n x="5"/>
        <n x="130"/>
        <n x="10"/>
      </t>
    </mdx>
    <mdx n="0" f="v">
      <t c="8">
        <n x="1" s="1"/>
        <n x="2" s="1"/>
        <n x="148" s="1"/>
        <n x="3" s="1"/>
        <n x="4" s="1"/>
        <n x="5"/>
        <n x="130"/>
        <n x="26"/>
      </t>
    </mdx>
    <mdx n="0" f="v">
      <t c="8">
        <n x="1" s="1"/>
        <n x="2" s="1"/>
        <n x="148" s="1"/>
        <n x="3" s="1"/>
        <n x="4" s="1"/>
        <n x="5"/>
        <n x="130"/>
        <n x="42"/>
      </t>
    </mdx>
    <mdx n="0" f="v">
      <t c="8">
        <n x="1" s="1"/>
        <n x="2" s="1"/>
        <n x="148" s="1"/>
        <n x="3" s="1"/>
        <n x="4" s="1"/>
        <n x="5"/>
        <n x="130"/>
        <n x="58"/>
      </t>
    </mdx>
    <mdx n="0" f="v">
      <t c="8">
        <n x="1" s="1"/>
        <n x="2" s="1"/>
        <n x="148" s="1"/>
        <n x="3" s="1"/>
        <n x="4" s="1"/>
        <n x="5"/>
        <n x="131"/>
        <n x="13"/>
      </t>
    </mdx>
    <mdx n="0" f="v">
      <t c="8">
        <n x="1" s="1"/>
        <n x="2" s="1"/>
        <n x="148" s="1"/>
        <n x="3" s="1"/>
        <n x="4" s="1"/>
        <n x="5"/>
        <n x="131"/>
        <n x="29"/>
      </t>
    </mdx>
    <mdx n="0" f="v">
      <t c="8">
        <n x="1" s="1"/>
        <n x="2" s="1"/>
        <n x="148" s="1"/>
        <n x="3" s="1"/>
        <n x="4" s="1"/>
        <n x="5"/>
        <n x="131"/>
        <n x="45"/>
      </t>
    </mdx>
    <mdx n="0" f="v">
      <t c="8">
        <n x="1" s="1"/>
        <n x="2" s="1"/>
        <n x="148" s="1"/>
        <n x="3" s="1"/>
        <n x="4" s="1"/>
        <n x="5"/>
        <n x="131"/>
        <n x="61"/>
      </t>
    </mdx>
    <mdx n="0" f="v">
      <t c="8">
        <n x="1" s="1"/>
        <n x="2" s="1"/>
        <n x="148" s="1"/>
        <n x="3" s="1"/>
        <n x="4" s="1"/>
        <n x="5"/>
        <n x="132"/>
        <n x="16"/>
      </t>
    </mdx>
    <mdx n="0" f="v">
      <t c="8">
        <n x="1" s="1"/>
        <n x="2" s="1"/>
        <n x="148" s="1"/>
        <n x="3" s="1"/>
        <n x="4" s="1"/>
        <n x="5"/>
        <n x="132"/>
        <n x="32"/>
      </t>
    </mdx>
    <mdx n="0" f="v">
      <t c="8">
        <n x="1" s="1"/>
        <n x="2" s="1"/>
        <n x="148" s="1"/>
        <n x="3" s="1"/>
        <n x="4" s="1"/>
        <n x="5"/>
        <n x="132"/>
        <n x="48"/>
      </t>
    </mdx>
    <mdx n="0" f="v">
      <t c="8">
        <n x="1" s="1"/>
        <n x="2" s="1"/>
        <n x="148" s="1"/>
        <n x="3" s="1"/>
        <n x="4" s="1"/>
        <n x="5"/>
        <n x="132"/>
        <n x="64"/>
      </t>
    </mdx>
    <mdx n="0" f="v">
      <t c="8">
        <n x="1" s="1"/>
        <n x="2" s="1"/>
        <n x="148" s="1"/>
        <n x="3" s="1"/>
        <n x="4" s="1"/>
        <n x="5"/>
        <n x="133"/>
        <n x="19"/>
      </t>
    </mdx>
    <mdx n="0" f="v">
      <t c="8">
        <n x="1" s="1"/>
        <n x="2" s="1"/>
        <n x="148" s="1"/>
        <n x="3" s="1"/>
        <n x="4" s="1"/>
        <n x="5"/>
        <n x="133"/>
        <n x="35"/>
      </t>
    </mdx>
    <mdx n="0" f="v">
      <t c="8">
        <n x="1" s="1"/>
        <n x="2" s="1"/>
        <n x="148" s="1"/>
        <n x="3" s="1"/>
        <n x="4" s="1"/>
        <n x="5"/>
        <n x="133"/>
        <n x="51"/>
      </t>
    </mdx>
    <mdx n="0" f="v">
      <t c="8">
        <n x="1" s="1"/>
        <n x="2" s="1"/>
        <n x="148" s="1"/>
        <n x="3" s="1"/>
        <n x="4" s="1"/>
        <n x="5"/>
        <n x="134"/>
        <n x="6"/>
      </t>
    </mdx>
    <mdx n="0" f="v">
      <t c="8">
        <n x="1" s="1"/>
        <n x="2" s="1"/>
        <n x="148" s="1"/>
        <n x="3" s="1"/>
        <n x="4" s="1"/>
        <n x="5"/>
        <n x="134"/>
        <n x="22"/>
      </t>
    </mdx>
    <mdx n="0" f="v">
      <t c="8">
        <n x="1" s="1"/>
        <n x="2" s="1"/>
        <n x="148" s="1"/>
        <n x="3" s="1"/>
        <n x="4" s="1"/>
        <n x="5"/>
        <n x="134"/>
        <n x="38"/>
      </t>
    </mdx>
    <mdx n="0" f="v">
      <t c="8">
        <n x="1" s="1"/>
        <n x="2" s="1"/>
        <n x="148" s="1"/>
        <n x="3" s="1"/>
        <n x="4" s="1"/>
        <n x="5"/>
        <n x="134"/>
        <n x="54"/>
      </t>
    </mdx>
    <mdx n="0" f="v">
      <t c="8">
        <n x="1" s="1"/>
        <n x="2" s="1"/>
        <n x="148" s="1"/>
        <n x="3" s="1"/>
        <n x="4" s="1"/>
        <n x="5"/>
        <n x="135"/>
        <n x="9"/>
      </t>
    </mdx>
    <mdx n="0" f="v">
      <t c="8">
        <n x="1" s="1"/>
        <n x="2" s="1"/>
        <n x="148" s="1"/>
        <n x="3" s="1"/>
        <n x="4" s="1"/>
        <n x="5"/>
        <n x="135"/>
        <n x="25"/>
      </t>
    </mdx>
    <mdx n="0" f="v">
      <t c="8">
        <n x="1" s="1"/>
        <n x="2" s="1"/>
        <n x="148" s="1"/>
        <n x="3" s="1"/>
        <n x="4" s="1"/>
        <n x="5"/>
        <n x="135"/>
        <n x="41"/>
      </t>
    </mdx>
    <mdx n="0" f="v">
      <t c="8">
        <n x="1" s="1"/>
        <n x="2" s="1"/>
        <n x="148" s="1"/>
        <n x="3" s="1"/>
        <n x="4" s="1"/>
        <n x="5"/>
        <n x="135"/>
        <n x="57"/>
      </t>
    </mdx>
    <mdx n="0" f="v">
      <t c="8">
        <n x="1" s="1"/>
        <n x="2" s="1"/>
        <n x="148" s="1"/>
        <n x="3" s="1"/>
        <n x="4" s="1"/>
        <n x="5"/>
        <n x="136"/>
        <n x="12"/>
      </t>
    </mdx>
    <mdx n="0" f="v">
      <t c="8">
        <n x="1" s="1"/>
        <n x="2" s="1"/>
        <n x="148" s="1"/>
        <n x="3" s="1"/>
        <n x="4" s="1"/>
        <n x="5"/>
        <n x="136"/>
        <n x="28"/>
      </t>
    </mdx>
    <mdx n="0" f="v">
      <t c="8">
        <n x="1" s="1"/>
        <n x="2" s="1"/>
        <n x="148" s="1"/>
        <n x="3" s="1"/>
        <n x="4" s="1"/>
        <n x="5"/>
        <n x="136"/>
        <n x="44"/>
      </t>
    </mdx>
    <mdx n="0" f="v">
      <t c="8">
        <n x="1" s="1"/>
        <n x="2" s="1"/>
        <n x="148" s="1"/>
        <n x="3" s="1"/>
        <n x="4" s="1"/>
        <n x="5"/>
        <n x="136"/>
        <n x="60"/>
      </t>
    </mdx>
    <mdx n="0" f="v">
      <t c="8">
        <n x="1" s="1"/>
        <n x="2" s="1"/>
        <n x="148" s="1"/>
        <n x="3" s="1"/>
        <n x="4" s="1"/>
        <n x="5"/>
        <n x="137"/>
        <n x="15"/>
      </t>
    </mdx>
    <mdx n="0" f="v">
      <t c="8">
        <n x="1" s="1"/>
        <n x="2" s="1"/>
        <n x="148" s="1"/>
        <n x="3" s="1"/>
        <n x="4" s="1"/>
        <n x="5"/>
        <n x="137"/>
        <n x="31"/>
      </t>
    </mdx>
    <mdx n="0" f="v">
      <t c="8">
        <n x="1" s="1"/>
        <n x="2" s="1"/>
        <n x="148" s="1"/>
        <n x="3" s="1"/>
        <n x="4" s="1"/>
        <n x="5"/>
        <n x="137"/>
        <n x="47"/>
      </t>
    </mdx>
    <mdx n="0" f="v">
      <t c="8">
        <n x="1" s="1"/>
        <n x="2" s="1"/>
        <n x="148" s="1"/>
        <n x="3" s="1"/>
        <n x="4" s="1"/>
        <n x="5"/>
        <n x="137"/>
        <n x="63"/>
      </t>
    </mdx>
    <mdx n="0" f="v">
      <t c="8">
        <n x="1" s="1"/>
        <n x="2" s="1"/>
        <n x="148" s="1"/>
        <n x="3" s="1"/>
        <n x="4" s="1"/>
        <n x="5"/>
        <n x="138"/>
        <n x="18"/>
      </t>
    </mdx>
    <mdx n="0" f="v">
      <t c="8">
        <n x="1" s="1"/>
        <n x="2" s="1"/>
        <n x="148" s="1"/>
        <n x="3" s="1"/>
        <n x="4" s="1"/>
        <n x="5"/>
        <n x="138"/>
        <n x="34"/>
      </t>
    </mdx>
    <mdx n="0" f="v">
      <t c="8">
        <n x="1" s="1"/>
        <n x="2" s="1"/>
        <n x="148" s="1"/>
        <n x="3" s="1"/>
        <n x="4" s="1"/>
        <n x="5"/>
        <n x="140"/>
        <n x="14"/>
      </t>
    </mdx>
    <mdx n="0" f="v">
      <t c="8">
        <n x="1" s="1"/>
        <n x="2" s="1"/>
        <n x="148" s="1"/>
        <n x="3" s="1"/>
        <n x="4" s="1"/>
        <n x="5"/>
        <n x="144"/>
        <n x="26"/>
      </t>
    </mdx>
    <mdx n="0" f="v">
      <t c="8">
        <n x="1" s="1"/>
        <n x="2" s="1"/>
        <n x="148" s="1"/>
        <n x="3" s="1"/>
        <n x="4" s="1"/>
        <n x="5"/>
        <n x="87"/>
        <n x="38"/>
      </t>
    </mdx>
    <mdx n="0" f="v">
      <t c="8">
        <n x="1" s="1"/>
        <n x="2" s="1"/>
        <n x="148" s="1"/>
        <n x="3" s="1"/>
        <n x="4" s="1"/>
        <n x="5"/>
        <n x="130"/>
        <n x="11"/>
      </t>
    </mdx>
    <mdx n="0" f="v">
      <t c="8">
        <n x="1" s="1"/>
        <n x="2" s="1"/>
        <n x="148" s="1"/>
        <n x="3" s="1"/>
        <n x="4" s="1"/>
        <n x="5"/>
        <n x="130"/>
        <n x="27"/>
      </t>
    </mdx>
    <mdx n="0" f="v">
      <t c="8">
        <n x="1" s="1"/>
        <n x="2" s="1"/>
        <n x="148" s="1"/>
        <n x="3" s="1"/>
        <n x="4" s="1"/>
        <n x="5"/>
        <n x="130"/>
        <n x="43"/>
      </t>
    </mdx>
    <mdx n="0" f="v">
      <t c="8">
        <n x="1" s="1"/>
        <n x="2" s="1"/>
        <n x="148" s="1"/>
        <n x="3" s="1"/>
        <n x="4" s="1"/>
        <n x="5"/>
        <n x="130"/>
        <n x="59"/>
      </t>
    </mdx>
    <mdx n="0" f="v">
      <t c="8">
        <n x="1" s="1"/>
        <n x="2" s="1"/>
        <n x="148" s="1"/>
        <n x="3" s="1"/>
        <n x="4" s="1"/>
        <n x="5"/>
        <n x="131"/>
        <n x="14"/>
      </t>
    </mdx>
    <mdx n="0" f="v">
      <t c="8">
        <n x="1" s="1"/>
        <n x="2" s="1"/>
        <n x="148" s="1"/>
        <n x="3" s="1"/>
        <n x="4" s="1"/>
        <n x="5"/>
        <n x="131"/>
        <n x="30"/>
      </t>
    </mdx>
    <mdx n="0" f="v">
      <t c="8">
        <n x="1" s="1"/>
        <n x="2" s="1"/>
        <n x="148" s="1"/>
        <n x="3" s="1"/>
        <n x="4" s="1"/>
        <n x="5"/>
        <n x="131"/>
        <n x="46"/>
      </t>
    </mdx>
    <mdx n="0" f="v">
      <t c="8">
        <n x="1" s="1"/>
        <n x="2" s="1"/>
        <n x="148" s="1"/>
        <n x="3" s="1"/>
        <n x="4" s="1"/>
        <n x="5"/>
        <n x="131"/>
        <n x="62"/>
      </t>
    </mdx>
    <mdx n="0" f="v">
      <t c="8">
        <n x="1" s="1"/>
        <n x="2" s="1"/>
        <n x="148" s="1"/>
        <n x="3" s="1"/>
        <n x="4" s="1"/>
        <n x="5"/>
        <n x="132"/>
        <n x="17"/>
      </t>
    </mdx>
    <mdx n="0" f="v">
      <t c="8">
        <n x="1" s="1"/>
        <n x="2" s="1"/>
        <n x="148" s="1"/>
        <n x="3" s="1"/>
        <n x="4" s="1"/>
        <n x="5"/>
        <n x="132"/>
        <n x="33"/>
      </t>
    </mdx>
    <mdx n="0" f="v">
      <t c="8">
        <n x="1" s="1"/>
        <n x="2" s="1"/>
        <n x="148" s="1"/>
        <n x="3" s="1"/>
        <n x="4" s="1"/>
        <n x="5"/>
        <n x="132"/>
        <n x="49"/>
      </t>
    </mdx>
    <mdx n="0" f="v">
      <t c="8">
        <n x="1" s="1"/>
        <n x="2" s="1"/>
        <n x="148" s="1"/>
        <n x="3" s="1"/>
        <n x="4" s="1"/>
        <n x="5"/>
        <n x="133"/>
        <n x="20"/>
      </t>
    </mdx>
    <mdx n="0" f="v">
      <t c="8">
        <n x="1" s="1"/>
        <n x="2" s="1"/>
        <n x="148" s="1"/>
        <n x="3" s="1"/>
        <n x="4" s="1"/>
        <n x="5"/>
        <n x="133"/>
        <n x="36"/>
      </t>
    </mdx>
    <mdx n="0" f="v">
      <t c="8">
        <n x="1" s="1"/>
        <n x="2" s="1"/>
        <n x="148" s="1"/>
        <n x="3" s="1"/>
        <n x="4" s="1"/>
        <n x="5"/>
        <n x="133"/>
        <n x="52"/>
      </t>
    </mdx>
    <mdx n="0" f="v">
      <t c="8">
        <n x="1" s="1"/>
        <n x="2" s="1"/>
        <n x="148" s="1"/>
        <n x="3" s="1"/>
        <n x="4" s="1"/>
        <n x="5"/>
        <n x="134"/>
        <n x="7"/>
      </t>
    </mdx>
    <mdx n="0" f="v">
      <t c="8">
        <n x="1" s="1"/>
        <n x="2" s="1"/>
        <n x="148" s="1"/>
        <n x="3" s="1"/>
        <n x="4" s="1"/>
        <n x="5"/>
        <n x="134"/>
        <n x="23"/>
      </t>
    </mdx>
    <mdx n="0" f="v">
      <t c="8">
        <n x="1" s="1"/>
        <n x="2" s="1"/>
        <n x="148" s="1"/>
        <n x="3" s="1"/>
        <n x="4" s="1"/>
        <n x="5"/>
        <n x="134"/>
        <n x="39"/>
      </t>
    </mdx>
    <mdx n="0" f="v">
      <t c="8">
        <n x="1" s="1"/>
        <n x="2" s="1"/>
        <n x="148" s="1"/>
        <n x="3" s="1"/>
        <n x="4" s="1"/>
        <n x="5"/>
        <n x="134"/>
        <n x="55"/>
      </t>
    </mdx>
    <mdx n="0" f="v">
      <t c="8">
        <n x="1" s="1"/>
        <n x="2" s="1"/>
        <n x="148" s="1"/>
        <n x="3" s="1"/>
        <n x="4" s="1"/>
        <n x="5"/>
        <n x="135"/>
        <n x="10"/>
      </t>
    </mdx>
    <mdx n="0" f="v">
      <t c="8">
        <n x="1" s="1"/>
        <n x="2" s="1"/>
        <n x="148" s="1"/>
        <n x="3" s="1"/>
        <n x="4" s="1"/>
        <n x="5"/>
        <n x="135"/>
        <n x="26"/>
      </t>
    </mdx>
    <mdx n="0" f="v">
      <t c="8">
        <n x="1" s="1"/>
        <n x="2" s="1"/>
        <n x="148" s="1"/>
        <n x="3" s="1"/>
        <n x="4" s="1"/>
        <n x="5"/>
        <n x="135"/>
        <n x="42"/>
      </t>
    </mdx>
    <mdx n="0" f="v">
      <t c="8">
        <n x="1" s="1"/>
        <n x="2" s="1"/>
        <n x="148" s="1"/>
        <n x="3" s="1"/>
        <n x="4" s="1"/>
        <n x="5"/>
        <n x="135"/>
        <n x="58"/>
      </t>
    </mdx>
    <mdx n="0" f="v">
      <t c="8">
        <n x="1" s="1"/>
        <n x="2" s="1"/>
        <n x="148" s="1"/>
        <n x="3" s="1"/>
        <n x="4" s="1"/>
        <n x="5"/>
        <n x="136"/>
        <n x="13"/>
      </t>
    </mdx>
    <mdx n="0" f="v">
      <t c="8">
        <n x="1" s="1"/>
        <n x="2" s="1"/>
        <n x="148" s="1"/>
        <n x="3" s="1"/>
        <n x="4" s="1"/>
        <n x="5"/>
        <n x="136"/>
        <n x="29"/>
      </t>
    </mdx>
    <mdx n="0" f="v">
      <t c="8">
        <n x="1" s="1"/>
        <n x="2" s="1"/>
        <n x="148" s="1"/>
        <n x="3" s="1"/>
        <n x="4" s="1"/>
        <n x="5"/>
        <n x="136"/>
        <n x="45"/>
      </t>
    </mdx>
    <mdx n="0" f="v">
      <t c="8">
        <n x="1" s="1"/>
        <n x="2" s="1"/>
        <n x="148" s="1"/>
        <n x="3" s="1"/>
        <n x="4" s="1"/>
        <n x="5"/>
        <n x="136"/>
        <n x="61"/>
      </t>
    </mdx>
    <mdx n="0" f="v">
      <t c="8">
        <n x="1" s="1"/>
        <n x="2" s="1"/>
        <n x="148" s="1"/>
        <n x="3" s="1"/>
        <n x="4" s="1"/>
        <n x="5"/>
        <n x="137"/>
        <n x="16"/>
      </t>
    </mdx>
    <mdx n="0" f="v">
      <t c="8">
        <n x="1" s="1"/>
        <n x="2" s="1"/>
        <n x="148" s="1"/>
        <n x="3" s="1"/>
        <n x="4" s="1"/>
        <n x="5"/>
        <n x="137"/>
        <n x="32"/>
      </t>
    </mdx>
    <mdx n="0" f="v">
      <t c="8">
        <n x="1" s="1"/>
        <n x="2" s="1"/>
        <n x="148" s="1"/>
        <n x="3" s="1"/>
        <n x="4" s="1"/>
        <n x="5"/>
        <n x="137"/>
        <n x="48"/>
      </t>
    </mdx>
    <mdx n="0" f="v">
      <t c="8">
        <n x="1" s="1"/>
        <n x="2" s="1"/>
        <n x="148" s="1"/>
        <n x="3" s="1"/>
        <n x="4" s="1"/>
        <n x="5"/>
        <n x="137"/>
        <n x="64"/>
      </t>
    </mdx>
    <mdx n="0" f="v">
      <t c="8">
        <n x="1" s="1"/>
        <n x="2" s="1"/>
        <n x="148" s="1"/>
        <n x="3" s="1"/>
        <n x="4" s="1"/>
        <n x="5"/>
        <n x="138"/>
        <n x="19"/>
      </t>
    </mdx>
    <mdx n="0" f="v">
      <t c="8">
        <n x="1" s="1"/>
        <n x="2" s="1"/>
        <n x="148" s="1"/>
        <n x="3" s="1"/>
        <n x="4" s="1"/>
        <n x="5"/>
        <n x="138"/>
        <n x="35"/>
      </t>
    </mdx>
    <mdx n="0" f="v">
      <t c="8">
        <n x="1" s="1"/>
        <n x="2" s="1"/>
        <n x="148" s="1"/>
        <n x="3" s="1"/>
        <n x="4" s="1"/>
        <n x="5"/>
        <n x="140"/>
        <n x="30"/>
      </t>
    </mdx>
    <mdx n="0" f="v">
      <t c="8">
        <n x="1" s="1"/>
        <n x="2" s="1"/>
        <n x="148" s="1"/>
        <n x="3" s="1"/>
        <n x="4" s="1"/>
        <n x="5"/>
        <n x="144"/>
        <n x="42"/>
      </t>
    </mdx>
    <mdx n="0" f="v">
      <t c="8">
        <n x="1" s="1"/>
        <n x="2" s="1"/>
        <n x="148" s="1"/>
        <n x="3" s="1"/>
        <n x="4" s="1"/>
        <n x="5"/>
        <n x="87"/>
        <n x="54"/>
      </t>
    </mdx>
    <mdx n="0" f="v">
      <t c="8">
        <n x="1" s="1"/>
        <n x="2" s="1"/>
        <n x="148" s="1"/>
        <n x="3" s="1"/>
        <n x="4" s="1"/>
        <n x="5"/>
        <n x="131"/>
        <n x="47"/>
      </t>
    </mdx>
    <mdx n="0" f="v">
      <t c="8">
        <n x="1" s="1"/>
        <n x="2" s="1"/>
        <n x="148" s="1"/>
        <n x="3" s="1"/>
        <n x="4" s="1"/>
        <n x="5"/>
        <n x="131"/>
        <n x="63"/>
      </t>
    </mdx>
    <mdx n="0" f="v">
      <t c="8">
        <n x="1" s="1"/>
        <n x="2" s="1"/>
        <n x="148" s="1"/>
        <n x="3" s="1"/>
        <n x="4" s="1"/>
        <n x="5"/>
        <n x="132"/>
        <n x="18"/>
      </t>
    </mdx>
    <mdx n="0" f="v">
      <t c="8">
        <n x="1" s="1"/>
        <n x="2" s="1"/>
        <n x="148" s="1"/>
        <n x="3" s="1"/>
        <n x="4" s="1"/>
        <n x="5"/>
        <n x="132"/>
        <n x="34"/>
      </t>
    </mdx>
    <mdx n="0" f="v">
      <t c="8">
        <n x="1" s="1"/>
        <n x="2" s="1"/>
        <n x="148" s="1"/>
        <n x="3" s="1"/>
        <n x="4" s="1"/>
        <n x="5"/>
        <n x="132"/>
        <n x="50"/>
      </t>
    </mdx>
    <mdx n="0" f="v">
      <t c="8">
        <n x="1" s="1"/>
        <n x="2" s="1"/>
        <n x="148" s="1"/>
        <n x="3" s="1"/>
        <n x="4" s="1"/>
        <n x="5"/>
        <n x="133"/>
        <n x="21"/>
      </t>
    </mdx>
    <mdx n="0" f="v">
      <t c="8">
        <n x="1" s="1"/>
        <n x="2" s="1"/>
        <n x="148" s="1"/>
        <n x="3" s="1"/>
        <n x="4" s="1"/>
        <n x="5"/>
        <n x="133"/>
        <n x="37"/>
      </t>
    </mdx>
    <mdx n="0" f="v">
      <t c="8">
        <n x="1" s="1"/>
        <n x="2" s="1"/>
        <n x="148" s="1"/>
        <n x="3" s="1"/>
        <n x="4" s="1"/>
        <n x="5"/>
        <n x="133"/>
        <n x="53"/>
      </t>
    </mdx>
    <mdx n="0" f="v">
      <t c="8">
        <n x="1" s="1"/>
        <n x="2" s="1"/>
        <n x="148" s="1"/>
        <n x="3" s="1"/>
        <n x="4" s="1"/>
        <n x="5"/>
        <n x="134"/>
        <n x="8"/>
      </t>
    </mdx>
    <mdx n="0" f="v">
      <t c="8">
        <n x="1" s="1"/>
        <n x="2" s="1"/>
        <n x="148" s="1"/>
        <n x="3" s="1"/>
        <n x="4" s="1"/>
        <n x="5"/>
        <n x="134"/>
        <n x="24"/>
      </t>
    </mdx>
    <mdx n="0" f="v">
      <t c="8">
        <n x="1" s="1"/>
        <n x="2" s="1"/>
        <n x="148" s="1"/>
        <n x="3" s="1"/>
        <n x="4" s="1"/>
        <n x="5"/>
        <n x="134"/>
        <n x="40"/>
      </t>
    </mdx>
    <mdx n="0" f="v">
      <t c="8">
        <n x="1" s="1"/>
        <n x="2" s="1"/>
        <n x="148" s="1"/>
        <n x="3" s="1"/>
        <n x="4" s="1"/>
        <n x="5"/>
        <n x="134"/>
        <n x="56"/>
      </t>
    </mdx>
    <mdx n="0" f="v">
      <t c="8">
        <n x="1" s="1"/>
        <n x="2" s="1"/>
        <n x="148" s="1"/>
        <n x="3" s="1"/>
        <n x="4" s="1"/>
        <n x="5"/>
        <n x="135"/>
        <n x="11"/>
      </t>
    </mdx>
    <mdx n="0" f="v">
      <t c="8">
        <n x="1" s="1"/>
        <n x="2" s="1"/>
        <n x="148" s="1"/>
        <n x="3" s="1"/>
        <n x="4" s="1"/>
        <n x="5"/>
        <n x="135"/>
        <n x="27"/>
      </t>
    </mdx>
    <mdx n="0" f="v">
      <t c="8">
        <n x="1" s="1"/>
        <n x="2" s="1"/>
        <n x="148" s="1"/>
        <n x="3" s="1"/>
        <n x="4" s="1"/>
        <n x="5"/>
        <n x="135"/>
        <n x="43"/>
      </t>
    </mdx>
    <mdx n="0" f="v">
      <t c="8">
        <n x="1" s="1"/>
        <n x="2" s="1"/>
        <n x="148" s="1"/>
        <n x="3" s="1"/>
        <n x="4" s="1"/>
        <n x="5"/>
        <n x="135"/>
        <n x="59"/>
      </t>
    </mdx>
    <mdx n="0" f="v">
      <t c="8">
        <n x="1" s="1"/>
        <n x="2" s="1"/>
        <n x="148" s="1"/>
        <n x="3" s="1"/>
        <n x="4" s="1"/>
        <n x="5"/>
        <n x="136"/>
        <n x="14"/>
      </t>
    </mdx>
    <mdx n="0" f="v">
      <t c="8">
        <n x="1" s="1"/>
        <n x="2" s="1"/>
        <n x="148" s="1"/>
        <n x="3" s="1"/>
        <n x="4" s="1"/>
        <n x="5"/>
        <n x="136"/>
        <n x="30"/>
      </t>
    </mdx>
    <mdx n="0" f="v">
      <t c="8">
        <n x="1" s="1"/>
        <n x="2" s="1"/>
        <n x="148" s="1"/>
        <n x="3" s="1"/>
        <n x="4" s="1"/>
        <n x="5"/>
        <n x="136"/>
        <n x="46"/>
      </t>
    </mdx>
    <mdx n="0" f="v">
      <t c="8">
        <n x="1" s="1"/>
        <n x="2" s="1"/>
        <n x="148" s="1"/>
        <n x="3" s="1"/>
        <n x="4" s="1"/>
        <n x="5"/>
        <n x="136"/>
        <n x="62"/>
      </t>
    </mdx>
    <mdx n="0" f="v">
      <t c="8">
        <n x="1" s="1"/>
        <n x="2" s="1"/>
        <n x="148" s="1"/>
        <n x="3" s="1"/>
        <n x="4" s="1"/>
        <n x="5"/>
        <n x="137"/>
        <n x="17"/>
      </t>
    </mdx>
    <mdx n="0" f="v">
      <t c="8">
        <n x="1" s="1"/>
        <n x="2" s="1"/>
        <n x="148" s="1"/>
        <n x="3" s="1"/>
        <n x="4" s="1"/>
        <n x="5"/>
        <n x="137"/>
        <n x="33"/>
      </t>
    </mdx>
    <mdx n="0" f="v">
      <t c="8">
        <n x="1" s="1"/>
        <n x="2" s="1"/>
        <n x="148" s="1"/>
        <n x="3" s="1"/>
        <n x="4" s="1"/>
        <n x="5"/>
        <n x="137"/>
        <n x="49"/>
      </t>
    </mdx>
    <mdx n="0" f="v">
      <t c="8">
        <n x="1" s="1"/>
        <n x="2" s="1"/>
        <n x="148" s="1"/>
        <n x="3" s="1"/>
        <n x="4" s="1"/>
        <n x="5"/>
        <n x="138"/>
        <n x="20"/>
      </t>
    </mdx>
    <mdx n="0" f="v">
      <t c="8">
        <n x="1" s="1"/>
        <n x="2" s="1"/>
        <n x="148" s="1"/>
        <n x="3" s="1"/>
        <n x="4" s="1"/>
        <n x="5"/>
        <n x="138"/>
        <n x="36"/>
      </t>
    </mdx>
    <mdx n="0" f="v">
      <t c="8">
        <n x="1" s="1"/>
        <n x="2" s="1"/>
        <n x="148" s="1"/>
        <n x="3" s="1"/>
        <n x="4" s="1"/>
        <n x="5"/>
        <n x="140"/>
        <n x="46"/>
      </t>
    </mdx>
    <mdx n="0" f="v">
      <t c="8">
        <n x="1" s="1"/>
        <n x="2" s="1"/>
        <n x="148" s="1"/>
        <n x="3" s="1"/>
        <n x="4" s="1"/>
        <n x="5"/>
        <n x="144"/>
        <n x="58"/>
      </t>
    </mdx>
    <mdx n="0" f="v">
      <t c="8">
        <n x="1" s="1"/>
        <n x="2" s="1"/>
        <n x="148" s="1"/>
        <n x="3" s="1"/>
        <n x="4" s="1"/>
        <n x="5"/>
        <n x="130"/>
        <n x="13"/>
      </t>
    </mdx>
    <mdx n="0" f="v">
      <t c="8">
        <n x="1" s="1"/>
        <n x="2" s="1"/>
        <n x="148" s="1"/>
        <n x="3" s="1"/>
        <n x="4" s="1"/>
        <n x="5"/>
        <n x="130"/>
        <n x="29"/>
      </t>
    </mdx>
    <mdx n="0" f="v">
      <t c="8">
        <n x="1" s="1"/>
        <n x="2" s="1"/>
        <n x="148" s="1"/>
        <n x="3" s="1"/>
        <n x="4" s="1"/>
        <n x="5"/>
        <n x="130"/>
        <n x="45"/>
      </t>
    </mdx>
    <mdx n="0" f="v">
      <t c="8">
        <n x="1" s="1"/>
        <n x="2" s="1"/>
        <n x="148" s="1"/>
        <n x="3" s="1"/>
        <n x="4" s="1"/>
        <n x="5"/>
        <n x="130"/>
        <n x="61"/>
      </t>
    </mdx>
    <mdx n="0" f="v">
      <t c="8">
        <n x="1" s="1"/>
        <n x="2" s="1"/>
        <n x="148" s="1"/>
        <n x="3" s="1"/>
        <n x="4" s="1"/>
        <n x="5"/>
        <n x="131"/>
        <n x="16"/>
      </t>
    </mdx>
    <mdx n="0" f="v">
      <t c="8">
        <n x="1" s="1"/>
        <n x="2" s="1"/>
        <n x="148" s="1"/>
        <n x="3" s="1"/>
        <n x="4" s="1"/>
        <n x="5"/>
        <n x="131"/>
        <n x="32"/>
      </t>
    </mdx>
    <mdx n="0" f="v">
      <t c="8">
        <n x="1" s="1"/>
        <n x="2" s="1"/>
        <n x="148" s="1"/>
        <n x="3" s="1"/>
        <n x="4" s="1"/>
        <n x="5"/>
        <n x="131"/>
        <n x="48"/>
      </t>
    </mdx>
    <mdx n="0" f="v">
      <t c="8">
        <n x="1" s="1"/>
        <n x="2" s="1"/>
        <n x="148" s="1"/>
        <n x="3" s="1"/>
        <n x="4" s="1"/>
        <n x="5"/>
        <n x="131"/>
        <n x="64"/>
      </t>
    </mdx>
    <mdx n="0" f="v">
      <t c="8">
        <n x="1" s="1"/>
        <n x="2" s="1"/>
        <n x="148" s="1"/>
        <n x="3" s="1"/>
        <n x="4" s="1"/>
        <n x="5"/>
        <n x="132"/>
        <n x="19"/>
      </t>
    </mdx>
    <mdx n="0" f="v">
      <t c="8">
        <n x="1" s="1"/>
        <n x="2" s="1"/>
        <n x="148" s="1"/>
        <n x="3" s="1"/>
        <n x="4" s="1"/>
        <n x="5"/>
        <n x="132"/>
        <n x="35"/>
      </t>
    </mdx>
    <mdx n="0" f="v">
      <t c="8">
        <n x="1" s="1"/>
        <n x="2" s="1"/>
        <n x="148" s="1"/>
        <n x="3" s="1"/>
        <n x="4" s="1"/>
        <n x="5"/>
        <n x="132"/>
        <n x="51"/>
      </t>
    </mdx>
    <mdx n="0" f="v">
      <t c="8">
        <n x="1" s="1"/>
        <n x="2" s="1"/>
        <n x="148" s="1"/>
        <n x="3" s="1"/>
        <n x="4" s="1"/>
        <n x="5"/>
        <n x="133"/>
        <n x="6"/>
      </t>
    </mdx>
    <mdx n="0" f="v">
      <t c="8">
        <n x="1" s="1"/>
        <n x="2" s="1"/>
        <n x="148" s="1"/>
        <n x="3" s="1"/>
        <n x="4" s="1"/>
        <n x="5"/>
        <n x="133"/>
        <n x="22"/>
      </t>
    </mdx>
    <mdx n="0" f="v">
      <t c="8">
        <n x="1" s="1"/>
        <n x="2" s="1"/>
        <n x="148" s="1"/>
        <n x="3" s="1"/>
        <n x="4" s="1"/>
        <n x="5"/>
        <n x="133"/>
        <n x="38"/>
      </t>
    </mdx>
    <mdx n="0" f="v">
      <t c="8">
        <n x="1" s="1"/>
        <n x="2" s="1"/>
        <n x="148" s="1"/>
        <n x="3" s="1"/>
        <n x="4" s="1"/>
        <n x="5"/>
        <n x="133"/>
        <n x="54"/>
      </t>
    </mdx>
    <mdx n="0" f="v">
      <t c="8">
        <n x="1" s="1"/>
        <n x="2" s="1"/>
        <n x="148" s="1"/>
        <n x="3" s="1"/>
        <n x="4" s="1"/>
        <n x="5"/>
        <n x="134"/>
        <n x="9"/>
      </t>
    </mdx>
    <mdx n="0" f="v">
      <t c="8">
        <n x="1" s="1"/>
        <n x="2" s="1"/>
        <n x="148" s="1"/>
        <n x="3" s="1"/>
        <n x="4" s="1"/>
        <n x="5"/>
        <n x="134"/>
        <n x="25"/>
      </t>
    </mdx>
    <mdx n="0" f="v">
      <t c="8">
        <n x="1" s="1"/>
        <n x="2" s="1"/>
        <n x="148" s="1"/>
        <n x="3" s="1"/>
        <n x="4" s="1"/>
        <n x="5"/>
        <n x="134"/>
        <n x="41"/>
      </t>
    </mdx>
    <mdx n="0" f="v">
      <t c="8">
        <n x="1" s="1"/>
        <n x="2" s="1"/>
        <n x="148" s="1"/>
        <n x="3" s="1"/>
        <n x="4" s="1"/>
        <n x="5"/>
        <n x="134"/>
        <n x="57"/>
      </t>
    </mdx>
    <mdx n="0" f="v">
      <t c="8">
        <n x="1" s="1"/>
        <n x="2" s="1"/>
        <n x="148" s="1"/>
        <n x="3" s="1"/>
        <n x="4" s="1"/>
        <n x="5"/>
        <n x="135"/>
        <n x="12"/>
      </t>
    </mdx>
    <mdx n="0" f="v">
      <t c="8">
        <n x="1" s="1"/>
        <n x="2" s="1"/>
        <n x="148" s="1"/>
        <n x="3" s="1"/>
        <n x="4" s="1"/>
        <n x="5"/>
        <n x="135"/>
        <n x="28"/>
      </t>
    </mdx>
    <mdx n="0" f="v">
      <t c="8">
        <n x="1" s="1"/>
        <n x="2" s="1"/>
        <n x="148" s="1"/>
        <n x="3" s="1"/>
        <n x="4" s="1"/>
        <n x="5"/>
        <n x="135"/>
        <n x="44"/>
      </t>
    </mdx>
    <mdx n="0" f="v">
      <t c="8">
        <n x="1" s="1"/>
        <n x="2" s="1"/>
        <n x="148" s="1"/>
        <n x="3" s="1"/>
        <n x="4" s="1"/>
        <n x="5"/>
        <n x="135"/>
        <n x="60"/>
      </t>
    </mdx>
    <mdx n="0" f="v">
      <t c="8">
        <n x="1" s="1"/>
        <n x="2" s="1"/>
        <n x="148" s="1"/>
        <n x="3" s="1"/>
        <n x="4" s="1"/>
        <n x="5"/>
        <n x="136"/>
        <n x="15"/>
      </t>
    </mdx>
    <mdx n="0" f="v">
      <t c="8">
        <n x="1" s="1"/>
        <n x="2" s="1"/>
        <n x="148" s="1"/>
        <n x="3" s="1"/>
        <n x="4" s="1"/>
        <n x="5"/>
        <n x="136"/>
        <n x="31"/>
      </t>
    </mdx>
    <mdx n="0" f="v">
      <t c="8">
        <n x="1" s="1"/>
        <n x="2" s="1"/>
        <n x="148" s="1"/>
        <n x="3" s="1"/>
        <n x="4" s="1"/>
        <n x="5"/>
        <n x="136"/>
        <n x="47"/>
      </t>
    </mdx>
    <mdx n="0" f="v">
      <t c="8">
        <n x="1" s="1"/>
        <n x="2" s="1"/>
        <n x="148" s="1"/>
        <n x="3" s="1"/>
        <n x="4" s="1"/>
        <n x="5"/>
        <n x="136"/>
        <n x="63"/>
      </t>
    </mdx>
    <mdx n="0" f="v">
      <t c="8">
        <n x="1" s="1"/>
        <n x="2" s="1"/>
        <n x="148" s="1"/>
        <n x="3" s="1"/>
        <n x="4" s="1"/>
        <n x="5"/>
        <n x="137"/>
        <n x="18"/>
      </t>
    </mdx>
    <mdx n="0" f="v">
      <t c="8">
        <n x="1" s="1"/>
        <n x="2" s="1"/>
        <n x="148" s="1"/>
        <n x="3" s="1"/>
        <n x="4" s="1"/>
        <n x="5"/>
        <n x="137"/>
        <n x="34"/>
      </t>
    </mdx>
    <mdx n="0" f="v">
      <t c="8">
        <n x="1" s="1"/>
        <n x="2" s="1"/>
        <n x="148" s="1"/>
        <n x="3" s="1"/>
        <n x="4" s="1"/>
        <n x="5"/>
        <n x="137"/>
        <n x="50"/>
      </t>
    </mdx>
    <mdx n="0" f="v">
      <t c="8">
        <n x="1" s="1"/>
        <n x="2" s="1"/>
        <n x="148" s="1"/>
        <n x="3" s="1"/>
        <n x="4" s="1"/>
        <n x="5"/>
        <n x="138"/>
        <n x="21"/>
      </t>
    </mdx>
    <mdx n="0" f="v">
      <t c="8">
        <n x="1" s="1"/>
        <n x="2" s="1"/>
        <n x="148" s="1"/>
        <n x="3" s="1"/>
        <n x="4" s="1"/>
        <n x="5"/>
        <n x="138"/>
        <n x="37"/>
      </t>
    </mdx>
    <mdx n="0" f="v">
      <t c="8">
        <n x="1" s="1"/>
        <n x="2" s="1"/>
        <n x="148" s="1"/>
        <n x="3" s="1"/>
        <n x="4" s="1"/>
        <n x="5"/>
        <n x="140"/>
        <n x="62"/>
      </t>
    </mdx>
    <mdx n="0" f="v">
      <t c="8">
        <n x="1" s="1"/>
        <n x="2" s="1"/>
        <n x="148" s="1"/>
        <n x="3" s="1"/>
        <n x="4" s="1"/>
        <n x="5"/>
        <n x="145"/>
        <n x="13"/>
      </t>
    </mdx>
    <mdx n="0" f="v">
      <t c="8">
        <n x="1" s="1"/>
        <n x="2" s="1"/>
        <n x="148" s="1"/>
        <n x="3" s="1"/>
        <n x="4" s="1"/>
        <n x="5"/>
        <n x="130"/>
        <n x="14"/>
      </t>
    </mdx>
    <mdx n="0" f="v">
      <t c="8">
        <n x="1" s="1"/>
        <n x="2" s="1"/>
        <n x="148" s="1"/>
        <n x="3" s="1"/>
        <n x="4" s="1"/>
        <n x="5"/>
        <n x="130"/>
        <n x="30"/>
      </t>
    </mdx>
    <mdx n="0" f="v">
      <t c="8">
        <n x="1" s="1"/>
        <n x="2" s="1"/>
        <n x="148" s="1"/>
        <n x="3" s="1"/>
        <n x="4" s="1"/>
        <n x="5"/>
        <n x="130"/>
        <n x="46"/>
      </t>
    </mdx>
    <mdx n="0" f="v">
      <t c="8">
        <n x="1" s="1"/>
        <n x="2" s="1"/>
        <n x="148" s="1"/>
        <n x="3" s="1"/>
        <n x="4" s="1"/>
        <n x="5"/>
        <n x="130"/>
        <n x="62"/>
      </t>
    </mdx>
    <mdx n="0" f="v">
      <t c="8">
        <n x="1" s="1"/>
        <n x="2" s="1"/>
        <n x="148" s="1"/>
        <n x="3" s="1"/>
        <n x="4" s="1"/>
        <n x="5"/>
        <n x="131"/>
        <n x="17"/>
      </t>
    </mdx>
    <mdx n="0" f="v">
      <t c="8">
        <n x="1" s="1"/>
        <n x="2" s="1"/>
        <n x="148" s="1"/>
        <n x="3" s="1"/>
        <n x="4" s="1"/>
        <n x="5"/>
        <n x="131"/>
        <n x="33"/>
      </t>
    </mdx>
    <mdx n="0" f="v">
      <t c="8">
        <n x="1" s="1"/>
        <n x="2" s="1"/>
        <n x="148" s="1"/>
        <n x="3" s="1"/>
        <n x="4" s="1"/>
        <n x="5"/>
        <n x="131"/>
        <n x="49"/>
      </t>
    </mdx>
    <mdx n="0" f="v">
      <t c="8">
        <n x="1" s="1"/>
        <n x="2" s="1"/>
        <n x="148" s="1"/>
        <n x="3" s="1"/>
        <n x="4" s="1"/>
        <n x="5"/>
        <n x="132"/>
        <n x="20"/>
      </t>
    </mdx>
    <mdx n="0" f="v">
      <t c="8">
        <n x="1" s="1"/>
        <n x="2" s="1"/>
        <n x="148" s="1"/>
        <n x="3" s="1"/>
        <n x="4" s="1"/>
        <n x="5"/>
        <n x="132"/>
        <n x="36"/>
      </t>
    </mdx>
    <mdx n="0" f="v">
      <t c="8">
        <n x="1" s="1"/>
        <n x="2" s="1"/>
        <n x="148" s="1"/>
        <n x="3" s="1"/>
        <n x="4" s="1"/>
        <n x="5"/>
        <n x="132"/>
        <n x="52"/>
      </t>
    </mdx>
    <mdx n="0" f="v">
      <t c="8">
        <n x="1" s="1"/>
        <n x="2" s="1"/>
        <n x="148" s="1"/>
        <n x="3" s="1"/>
        <n x="4" s="1"/>
        <n x="5"/>
        <n x="133"/>
        <n x="7"/>
      </t>
    </mdx>
    <mdx n="0" f="v">
      <t c="8">
        <n x="1" s="1"/>
        <n x="2" s="1"/>
        <n x="148" s="1"/>
        <n x="3" s="1"/>
        <n x="4" s="1"/>
        <n x="5"/>
        <n x="133"/>
        <n x="23"/>
      </t>
    </mdx>
    <mdx n="0" f="v">
      <t c="8">
        <n x="1" s="1"/>
        <n x="2" s="1"/>
        <n x="148" s="1"/>
        <n x="3" s="1"/>
        <n x="4" s="1"/>
        <n x="5"/>
        <n x="133"/>
        <n x="39"/>
      </t>
    </mdx>
    <mdx n="0" f="v">
      <t c="8">
        <n x="1" s="1"/>
        <n x="2" s="1"/>
        <n x="148" s="1"/>
        <n x="3" s="1"/>
        <n x="4" s="1"/>
        <n x="5"/>
        <n x="133"/>
        <n x="55"/>
      </t>
    </mdx>
    <mdx n="0" f="v">
      <t c="8">
        <n x="1" s="1"/>
        <n x="2" s="1"/>
        <n x="148" s="1"/>
        <n x="3" s="1"/>
        <n x="4" s="1"/>
        <n x="5"/>
        <n x="134"/>
        <n x="10"/>
      </t>
    </mdx>
    <mdx n="0" f="v">
      <t c="8">
        <n x="1" s="1"/>
        <n x="2" s="1"/>
        <n x="148" s="1"/>
        <n x="3" s="1"/>
        <n x="4" s="1"/>
        <n x="5"/>
        <n x="134"/>
        <n x="26"/>
      </t>
    </mdx>
    <mdx n="0" f="v">
      <t c="8">
        <n x="1" s="1"/>
        <n x="2" s="1"/>
        <n x="148" s="1"/>
        <n x="3" s="1"/>
        <n x="4" s="1"/>
        <n x="5"/>
        <n x="134"/>
        <n x="42"/>
      </t>
    </mdx>
    <mdx n="0" f="v">
      <t c="8">
        <n x="1" s="1"/>
        <n x="2" s="1"/>
        <n x="148" s="1"/>
        <n x="3" s="1"/>
        <n x="4" s="1"/>
        <n x="5"/>
        <n x="134"/>
        <n x="58"/>
      </t>
    </mdx>
    <mdx n="0" f="v">
      <t c="8">
        <n x="1" s="1"/>
        <n x="2" s="1"/>
        <n x="148" s="1"/>
        <n x="3" s="1"/>
        <n x="4" s="1"/>
        <n x="5"/>
        <n x="135"/>
        <n x="13"/>
      </t>
    </mdx>
    <mdx n="0" f="v">
      <t c="8">
        <n x="1" s="1"/>
        <n x="2" s="1"/>
        <n x="148" s="1"/>
        <n x="3" s="1"/>
        <n x="4" s="1"/>
        <n x="5"/>
        <n x="135"/>
        <n x="29"/>
      </t>
    </mdx>
    <mdx n="0" f="v">
      <t c="8">
        <n x="1" s="1"/>
        <n x="2" s="1"/>
        <n x="148" s="1"/>
        <n x="3" s="1"/>
        <n x="4" s="1"/>
        <n x="5"/>
        <n x="135"/>
        <n x="45"/>
      </t>
    </mdx>
    <mdx n="0" f="v">
      <t c="8">
        <n x="1" s="1"/>
        <n x="2" s="1"/>
        <n x="148" s="1"/>
        <n x="3" s="1"/>
        <n x="4" s="1"/>
        <n x="5"/>
        <n x="135"/>
        <n x="61"/>
      </t>
    </mdx>
    <mdx n="0" f="v">
      <t c="8">
        <n x="1" s="1"/>
        <n x="2" s="1"/>
        <n x="148" s="1"/>
        <n x="3" s="1"/>
        <n x="4" s="1"/>
        <n x="5"/>
        <n x="136"/>
        <n x="16"/>
      </t>
    </mdx>
    <mdx n="0" f="v">
      <t c="8">
        <n x="1" s="1"/>
        <n x="2" s="1"/>
        <n x="148" s="1"/>
        <n x="3" s="1"/>
        <n x="4" s="1"/>
        <n x="5"/>
        <n x="136"/>
        <n x="32"/>
      </t>
    </mdx>
    <mdx n="0" f="v">
      <t c="8">
        <n x="1" s="1"/>
        <n x="2" s="1"/>
        <n x="148" s="1"/>
        <n x="3" s="1"/>
        <n x="4" s="1"/>
        <n x="5"/>
        <n x="136"/>
        <n x="48"/>
      </t>
    </mdx>
    <mdx n="0" f="v">
      <t c="8">
        <n x="1" s="1"/>
        <n x="2" s="1"/>
        <n x="148" s="1"/>
        <n x="3" s="1"/>
        <n x="4" s="1"/>
        <n x="5"/>
        <n x="136"/>
        <n x="64"/>
      </t>
    </mdx>
    <mdx n="0" f="v">
      <t c="8">
        <n x="1" s="1"/>
        <n x="2" s="1"/>
        <n x="148" s="1"/>
        <n x="3" s="1"/>
        <n x="4" s="1"/>
        <n x="5"/>
        <n x="137"/>
        <n x="19"/>
      </t>
    </mdx>
    <mdx n="0" f="v">
      <t c="8">
        <n x="1" s="1"/>
        <n x="2" s="1"/>
        <n x="148" s="1"/>
        <n x="3" s="1"/>
        <n x="4" s="1"/>
        <n x="5"/>
        <n x="137"/>
        <n x="35"/>
      </t>
    </mdx>
    <mdx n="0" f="v">
      <t c="8">
        <n x="1" s="1"/>
        <n x="2" s="1"/>
        <n x="148" s="1"/>
        <n x="3" s="1"/>
        <n x="4" s="1"/>
        <n x="5"/>
        <n x="137"/>
        <n x="51"/>
      </t>
    </mdx>
    <mdx n="0" f="v">
      <t c="8">
        <n x="1" s="1"/>
        <n x="2" s="1"/>
        <n x="148" s="1"/>
        <n x="3" s="1"/>
        <n x="4" s="1"/>
        <n x="5"/>
        <n x="138"/>
        <n x="6"/>
      </t>
    </mdx>
    <mdx n="0" f="v">
      <t c="8">
        <n x="1" s="1"/>
        <n x="2" s="1"/>
        <n x="148" s="1"/>
        <n x="3" s="1"/>
        <n x="4" s="1"/>
        <n x="5"/>
        <n x="138"/>
        <n x="22"/>
      </t>
    </mdx>
    <mdx n="0" f="v">
      <t c="8">
        <n x="1" s="1"/>
        <n x="2" s="1"/>
        <n x="148" s="1"/>
        <n x="3" s="1"/>
        <n x="4" s="1"/>
        <n x="5"/>
        <n x="138"/>
        <n x="38"/>
      </t>
    </mdx>
    <mdx n="0" f="v">
      <t c="8">
        <n x="1" s="1"/>
        <n x="2" s="1"/>
        <n x="148" s="1"/>
        <n x="3" s="1"/>
        <n x="4" s="1"/>
        <n x="5"/>
        <n x="141"/>
        <n x="17"/>
      </t>
    </mdx>
    <mdx n="0" f="v">
      <t c="8">
        <n x="1" s="1"/>
        <n x="2" s="1"/>
        <n x="148" s="1"/>
        <n x="3" s="1"/>
        <n x="4" s="1"/>
        <n x="5"/>
        <n x="145"/>
        <n x="29"/>
      </t>
    </mdx>
    <mdx n="0" f="v">
      <t c="8">
        <n x="1" s="1"/>
        <n x="2" s="1"/>
        <n x="148" s="1"/>
        <n x="3" s="1"/>
        <n x="4" s="1"/>
        <n x="5"/>
        <n x="130"/>
        <n x="31"/>
      </t>
    </mdx>
    <mdx n="0" f="v">
      <t c="8">
        <n x="1" s="1"/>
        <n x="2" s="1"/>
        <n x="148" s="1"/>
        <n x="3" s="1"/>
        <n x="4" s="1"/>
        <n x="5"/>
        <n x="130"/>
        <n x="47"/>
      </t>
    </mdx>
    <mdx n="0" f="v">
      <t c="8">
        <n x="1" s="1"/>
        <n x="2" s="1"/>
        <n x="148" s="1"/>
        <n x="3" s="1"/>
        <n x="4" s="1"/>
        <n x="5"/>
        <n x="130"/>
        <n x="63"/>
      </t>
    </mdx>
    <mdx n="0" f="v">
      <t c="8">
        <n x="1" s="1"/>
        <n x="2" s="1"/>
        <n x="148" s="1"/>
        <n x="3" s="1"/>
        <n x="4" s="1"/>
        <n x="5"/>
        <n x="131"/>
        <n x="18"/>
      </t>
    </mdx>
    <mdx n="0" f="v">
      <t c="8">
        <n x="1" s="1"/>
        <n x="2" s="1"/>
        <n x="148" s="1"/>
        <n x="3" s="1"/>
        <n x="4" s="1"/>
        <n x="5"/>
        <n x="131"/>
        <n x="34"/>
      </t>
    </mdx>
    <mdx n="0" f="v">
      <t c="8">
        <n x="1" s="1"/>
        <n x="2" s="1"/>
        <n x="148" s="1"/>
        <n x="3" s="1"/>
        <n x="4" s="1"/>
        <n x="5"/>
        <n x="131"/>
        <n x="50"/>
      </t>
    </mdx>
    <mdx n="0" f="v">
      <t c="8">
        <n x="1" s="1"/>
        <n x="2" s="1"/>
        <n x="148" s="1"/>
        <n x="3" s="1"/>
        <n x="4" s="1"/>
        <n x="5"/>
        <n x="132"/>
        <n x="21"/>
      </t>
    </mdx>
    <mdx n="0" f="v">
      <t c="8">
        <n x="1" s="1"/>
        <n x="2" s="1"/>
        <n x="148" s="1"/>
        <n x="3" s="1"/>
        <n x="4" s="1"/>
        <n x="5"/>
        <n x="132"/>
        <n x="37"/>
      </t>
    </mdx>
    <mdx n="0" f="v">
      <t c="8">
        <n x="1" s="1"/>
        <n x="2" s="1"/>
        <n x="148" s="1"/>
        <n x="3" s="1"/>
        <n x="4" s="1"/>
        <n x="5"/>
        <n x="132"/>
        <n x="53"/>
      </t>
    </mdx>
    <mdx n="0" f="v">
      <t c="8">
        <n x="1" s="1"/>
        <n x="2" s="1"/>
        <n x="148" s="1"/>
        <n x="3" s="1"/>
        <n x="4" s="1"/>
        <n x="5"/>
        <n x="133"/>
        <n x="8"/>
      </t>
    </mdx>
    <mdx n="0" f="v">
      <t c="8">
        <n x="1" s="1"/>
        <n x="2" s="1"/>
        <n x="148" s="1"/>
        <n x="3" s="1"/>
        <n x="4" s="1"/>
        <n x="5"/>
        <n x="133"/>
        <n x="24"/>
      </t>
    </mdx>
    <mdx n="0" f="v">
      <t c="8">
        <n x="1" s="1"/>
        <n x="2" s="1"/>
        <n x="148" s="1"/>
        <n x="3" s="1"/>
        <n x="4" s="1"/>
        <n x="5"/>
        <n x="133"/>
        <n x="40"/>
      </t>
    </mdx>
    <mdx n="0" f="v">
      <t c="8">
        <n x="1" s="1"/>
        <n x="2" s="1"/>
        <n x="148" s="1"/>
        <n x="3" s="1"/>
        <n x="4" s="1"/>
        <n x="5"/>
        <n x="133"/>
        <n x="56"/>
      </t>
    </mdx>
    <mdx n="0" f="v">
      <t c="8">
        <n x="1" s="1"/>
        <n x="2" s="1"/>
        <n x="148" s="1"/>
        <n x="3" s="1"/>
        <n x="4" s="1"/>
        <n x="5"/>
        <n x="134"/>
        <n x="11"/>
      </t>
    </mdx>
    <mdx n="0" f="v">
      <t c="8">
        <n x="1" s="1"/>
        <n x="2" s="1"/>
        <n x="148" s="1"/>
        <n x="3" s="1"/>
        <n x="4" s="1"/>
        <n x="5"/>
        <n x="134"/>
        <n x="27"/>
      </t>
    </mdx>
    <mdx n="0" f="v">
      <t c="8">
        <n x="1" s="1"/>
        <n x="2" s="1"/>
        <n x="148" s="1"/>
        <n x="3" s="1"/>
        <n x="4" s="1"/>
        <n x="5"/>
        <n x="134"/>
        <n x="43"/>
      </t>
    </mdx>
    <mdx n="0" f="v">
      <t c="8">
        <n x="1" s="1"/>
        <n x="2" s="1"/>
        <n x="148" s="1"/>
        <n x="3" s="1"/>
        <n x="4" s="1"/>
        <n x="5"/>
        <n x="134"/>
        <n x="59"/>
      </t>
    </mdx>
    <mdx n="0" f="v">
      <t c="8">
        <n x="1" s="1"/>
        <n x="2" s="1"/>
        <n x="148" s="1"/>
        <n x="3" s="1"/>
        <n x="4" s="1"/>
        <n x="5"/>
        <n x="135"/>
        <n x="14"/>
      </t>
    </mdx>
    <mdx n="0" f="v">
      <t c="8">
        <n x="1" s="1"/>
        <n x="2" s="1"/>
        <n x="148" s="1"/>
        <n x="3" s="1"/>
        <n x="4" s="1"/>
        <n x="5"/>
        <n x="135"/>
        <n x="30"/>
      </t>
    </mdx>
    <mdx n="0" f="v">
      <t c="8">
        <n x="1" s="1"/>
        <n x="2" s="1"/>
        <n x="148" s="1"/>
        <n x="3" s="1"/>
        <n x="4" s="1"/>
        <n x="5"/>
        <n x="135"/>
        <n x="46"/>
      </t>
    </mdx>
    <mdx n="0" f="v">
      <t c="8">
        <n x="1" s="1"/>
        <n x="2" s="1"/>
        <n x="148" s="1"/>
        <n x="3" s="1"/>
        <n x="4" s="1"/>
        <n x="5"/>
        <n x="135"/>
        <n x="62"/>
      </t>
    </mdx>
    <mdx n="0" f="v">
      <t c="8">
        <n x="1" s="1"/>
        <n x="2" s="1"/>
        <n x="148" s="1"/>
        <n x="3" s="1"/>
        <n x="4" s="1"/>
        <n x="5"/>
        <n x="136"/>
        <n x="17"/>
      </t>
    </mdx>
    <mdx n="0" f="v">
      <t c="8">
        <n x="1" s="1"/>
        <n x="2" s="1"/>
        <n x="148" s="1"/>
        <n x="3" s="1"/>
        <n x="4" s="1"/>
        <n x="5"/>
        <n x="136"/>
        <n x="33"/>
      </t>
    </mdx>
    <mdx n="0" f="v">
      <t c="8">
        <n x="1" s="1"/>
        <n x="2" s="1"/>
        <n x="148" s="1"/>
        <n x="3" s="1"/>
        <n x="4" s="1"/>
        <n x="5"/>
        <n x="136"/>
        <n x="49"/>
      </t>
    </mdx>
    <mdx n="0" f="v">
      <t c="8">
        <n x="1" s="1"/>
        <n x="2" s="1"/>
        <n x="148" s="1"/>
        <n x="3" s="1"/>
        <n x="4" s="1"/>
        <n x="5"/>
        <n x="137"/>
        <n x="20"/>
      </t>
    </mdx>
    <mdx n="0" f="v">
      <t c="8">
        <n x="1" s="1"/>
        <n x="2" s="1"/>
        <n x="148" s="1"/>
        <n x="3" s="1"/>
        <n x="4" s="1"/>
        <n x="5"/>
        <n x="137"/>
        <n x="36"/>
      </t>
    </mdx>
    <mdx n="0" f="v">
      <t c="8">
        <n x="1" s="1"/>
        <n x="2" s="1"/>
        <n x="148" s="1"/>
        <n x="3" s="1"/>
        <n x="4" s="1"/>
        <n x="5"/>
        <n x="137"/>
        <n x="52"/>
      </t>
    </mdx>
    <mdx n="0" f="v">
      <t c="8">
        <n x="1" s="1"/>
        <n x="2" s="1"/>
        <n x="148" s="1"/>
        <n x="3" s="1"/>
        <n x="4" s="1"/>
        <n x="5"/>
        <n x="138"/>
        <n x="7"/>
      </t>
    </mdx>
    <mdx n="0" f="v">
      <t c="8">
        <n x="1" s="1"/>
        <n x="2" s="1"/>
        <n x="148" s="1"/>
        <n x="3" s="1"/>
        <n x="4" s="1"/>
        <n x="5"/>
        <n x="138"/>
        <n x="23"/>
      </t>
    </mdx>
    <mdx n="0" f="v">
      <t c="8">
        <n x="1" s="1"/>
        <n x="2" s="1"/>
        <n x="148" s="1"/>
        <n x="3" s="1"/>
        <n x="4" s="1"/>
        <n x="5"/>
        <n x="138"/>
        <n x="39"/>
      </t>
    </mdx>
    <mdx n="0" f="v">
      <t c="8">
        <n x="1" s="1"/>
        <n x="2" s="1"/>
        <n x="148" s="1"/>
        <n x="3" s="1"/>
        <n x="4" s="1"/>
        <n x="5"/>
        <n x="141"/>
        <n x="33"/>
      </t>
    </mdx>
    <mdx n="0" f="v">
      <t c="8">
        <n x="1" s="1"/>
        <n x="2" s="1"/>
        <n x="148" s="1"/>
        <n x="3" s="1"/>
        <n x="4" s="1"/>
        <n x="5"/>
        <n x="145"/>
        <n x="45"/>
      </t>
    </mdx>
    <mdx n="0" f="v">
      <t c="8">
        <n x="1" s="1"/>
        <n x="2" s="1"/>
        <n x="148" s="1"/>
        <n x="3" s="1"/>
        <n x="4" s="1"/>
        <n x="5"/>
        <n x="121"/>
        <n x="50"/>
      </t>
    </mdx>
    <mdx n="0" f="v">
      <t c="8">
        <n x="1" s="1"/>
        <n x="2" s="1"/>
        <n x="148" s="1"/>
        <n x="3" s="1"/>
        <n x="4" s="1"/>
        <n x="5"/>
        <n x="122"/>
        <n x="21"/>
      </t>
    </mdx>
    <mdx n="0" f="v">
      <t c="8">
        <n x="1" s="1"/>
        <n x="2" s="1"/>
        <n x="148" s="1"/>
        <n x="3" s="1"/>
        <n x="4" s="1"/>
        <n x="5"/>
        <n x="122"/>
        <n x="37"/>
      </t>
    </mdx>
    <mdx n="0" f="v">
      <t c="8">
        <n x="1" s="1"/>
        <n x="2" s="1"/>
        <n x="148" s="1"/>
        <n x="3" s="1"/>
        <n x="4" s="1"/>
        <n x="5"/>
        <n x="122"/>
        <n x="53"/>
      </t>
    </mdx>
    <mdx n="0" f="v">
      <t c="8">
        <n x="1" s="1"/>
        <n x="2" s="1"/>
        <n x="148" s="1"/>
        <n x="3" s="1"/>
        <n x="4" s="1"/>
        <n x="5"/>
        <n x="123"/>
        <n x="19"/>
      </t>
    </mdx>
    <mdx n="0" f="v">
      <t c="8">
        <n x="1" s="1"/>
        <n x="2" s="1"/>
        <n x="148" s="1"/>
        <n x="3" s="1"/>
        <n x="4" s="1"/>
        <n x="5"/>
        <n x="123"/>
        <n x="35"/>
      </t>
    </mdx>
    <mdx n="0" f="v">
      <t c="8">
        <n x="1" s="1"/>
        <n x="2" s="1"/>
        <n x="148" s="1"/>
        <n x="3" s="1"/>
        <n x="4" s="1"/>
        <n x="5"/>
        <n x="123"/>
        <n x="51"/>
      </t>
    </mdx>
    <mdx n="0" f="v">
      <t c="8">
        <n x="1" s="1"/>
        <n x="2" s="1"/>
        <n x="148" s="1"/>
        <n x="3" s="1"/>
        <n x="4" s="1"/>
        <n x="5"/>
        <n x="124"/>
        <n x="6"/>
      </t>
    </mdx>
    <mdx n="0" f="v">
      <t c="8">
        <n x="1" s="1"/>
        <n x="2" s="1"/>
        <n x="148" s="1"/>
        <n x="3" s="1"/>
        <n x="4" s="1"/>
        <n x="5"/>
        <n x="124"/>
        <n x="22"/>
      </t>
    </mdx>
    <mdx n="0" f="v">
      <t c="8">
        <n x="1" s="1"/>
        <n x="2" s="1"/>
        <n x="148" s="1"/>
        <n x="3" s="1"/>
        <n x="4" s="1"/>
        <n x="5"/>
        <n x="124"/>
        <n x="38"/>
      </t>
    </mdx>
    <mdx n="0" f="v">
      <t c="8">
        <n x="1" s="1"/>
        <n x="2" s="1"/>
        <n x="148" s="1"/>
        <n x="3" s="1"/>
        <n x="4" s="1"/>
        <n x="5"/>
        <n x="124"/>
        <n x="54"/>
      </t>
    </mdx>
    <mdx n="0" f="v">
      <t c="8">
        <n x="1" s="1"/>
        <n x="2" s="1"/>
        <n x="148" s="1"/>
        <n x="3" s="1"/>
        <n x="4" s="1"/>
        <n x="5"/>
        <n x="125"/>
        <n x="9"/>
      </t>
    </mdx>
    <mdx n="0" f="v">
      <t c="8">
        <n x="1" s="1"/>
        <n x="2" s="1"/>
        <n x="148" s="1"/>
        <n x="3" s="1"/>
        <n x="4" s="1"/>
        <n x="5"/>
        <n x="125"/>
        <n x="25"/>
      </t>
    </mdx>
    <mdx n="0" f="v">
      <t c="8">
        <n x="1" s="1"/>
        <n x="2" s="1"/>
        <n x="148" s="1"/>
        <n x="3" s="1"/>
        <n x="4" s="1"/>
        <n x="5"/>
        <n x="125"/>
        <n x="41"/>
      </t>
    </mdx>
    <mdx n="0" f="v">
      <t c="8">
        <n x="1" s="1"/>
        <n x="2" s="1"/>
        <n x="148" s="1"/>
        <n x="3" s="1"/>
        <n x="4" s="1"/>
        <n x="5"/>
        <n x="125"/>
        <n x="57"/>
      </t>
    </mdx>
    <mdx n="0" f="v">
      <t c="8">
        <n x="1" s="1"/>
        <n x="2" s="1"/>
        <n x="148" s="1"/>
        <n x="3" s="1"/>
        <n x="4" s="1"/>
        <n x="5"/>
        <n x="126"/>
        <n x="12"/>
      </t>
    </mdx>
    <mdx n="0" f="v">
      <t c="8">
        <n x="1" s="1"/>
        <n x="2" s="1"/>
        <n x="148" s="1"/>
        <n x="3" s="1"/>
        <n x="4" s="1"/>
        <n x="5"/>
        <n x="126"/>
        <n x="28"/>
      </t>
    </mdx>
    <mdx n="0" f="v">
      <t c="8">
        <n x="1" s="1"/>
        <n x="2" s="1"/>
        <n x="148" s="1"/>
        <n x="3" s="1"/>
        <n x="4" s="1"/>
        <n x="5"/>
        <n x="126"/>
        <n x="44"/>
      </t>
    </mdx>
    <mdx n="0" f="v">
      <t c="8">
        <n x="1" s="1"/>
        <n x="2" s="1"/>
        <n x="148" s="1"/>
        <n x="3" s="1"/>
        <n x="4" s="1"/>
        <n x="5"/>
        <n x="126"/>
        <n x="60"/>
      </t>
    </mdx>
    <mdx n="0" f="v">
      <t c="8">
        <n x="1" s="1"/>
        <n x="2" s="1"/>
        <n x="148" s="1"/>
        <n x="3" s="1"/>
        <n x="4" s="1"/>
        <n x="5"/>
        <n x="127"/>
        <n x="15"/>
      </t>
    </mdx>
    <mdx n="0" f="v">
      <t c="8">
        <n x="1" s="1"/>
        <n x="2" s="1"/>
        <n x="148" s="1"/>
        <n x="3" s="1"/>
        <n x="4" s="1"/>
        <n x="5"/>
        <n x="127"/>
        <n x="31"/>
      </t>
    </mdx>
    <mdx n="0" f="v">
      <t c="8">
        <n x="1" s="1"/>
        <n x="2" s="1"/>
        <n x="148" s="1"/>
        <n x="3" s="1"/>
        <n x="4" s="1"/>
        <n x="5"/>
        <n x="127"/>
        <n x="47"/>
      </t>
    </mdx>
    <mdx n="0" f="v">
      <t c="8">
        <n x="1" s="1"/>
        <n x="2" s="1"/>
        <n x="148" s="1"/>
        <n x="3" s="1"/>
        <n x="4" s="1"/>
        <n x="5"/>
        <n x="127"/>
        <n x="63"/>
      </t>
    </mdx>
    <mdx n="0" f="v">
      <t c="8">
        <n x="1" s="1"/>
        <n x="2" s="1"/>
        <n x="148" s="1"/>
        <n x="3" s="1"/>
        <n x="4" s="1"/>
        <n x="5"/>
        <n x="128"/>
        <n x="18"/>
      </t>
    </mdx>
    <mdx n="0" f="v">
      <t c="8">
        <n x="1" s="1"/>
        <n x="2" s="1"/>
        <n x="148" s="1"/>
        <n x="3" s="1"/>
        <n x="4" s="1"/>
        <n x="5"/>
        <n x="128"/>
        <n x="34"/>
      </t>
    </mdx>
    <mdx n="0" f="v">
      <t c="8">
        <n x="1" s="1"/>
        <n x="2" s="1"/>
        <n x="148" s="1"/>
        <n x="3" s="1"/>
        <n x="4" s="1"/>
        <n x="5"/>
        <n x="128"/>
        <n x="50"/>
      </t>
    </mdx>
    <mdx n="0" f="v">
      <t c="8">
        <n x="1" s="1"/>
        <n x="2" s="1"/>
        <n x="148" s="1"/>
        <n x="3" s="1"/>
        <n x="4" s="1"/>
        <n x="5"/>
        <n x="129"/>
        <n x="21"/>
      </t>
    </mdx>
    <mdx n="0" f="v">
      <t c="8">
        <n x="1" s="1"/>
        <n x="2" s="1"/>
        <n x="148" s="1"/>
        <n x="3" s="1"/>
        <n x="4" s="1"/>
        <n x="5"/>
        <n x="129"/>
        <n x="37"/>
      </t>
    </mdx>
    <mdx n="0" f="v">
      <t c="8">
        <n x="1" s="1"/>
        <n x="2" s="1"/>
        <n x="148" s="1"/>
        <n x="3" s="1"/>
        <n x="4" s="1"/>
        <n x="5"/>
        <n x="129"/>
        <n x="53"/>
      </t>
    </mdx>
    <mdx n="0" f="v">
      <t c="8">
        <n x="1" s="1"/>
        <n x="2" s="1"/>
        <n x="148" s="1"/>
        <n x="3" s="1"/>
        <n x="4" s="1"/>
        <n x="5"/>
        <n x="130"/>
        <n x="16"/>
      </t>
    </mdx>
    <mdx n="0" f="v">
      <t c="8">
        <n x="1" s="1"/>
        <n x="2" s="1"/>
        <n x="148" s="1"/>
        <n x="3" s="1"/>
        <n x="4" s="1"/>
        <n x="5"/>
        <n x="130"/>
        <n x="32"/>
      </t>
    </mdx>
    <mdx n="0" f="v">
      <t c="8">
        <n x="1" s="1"/>
        <n x="2" s="1"/>
        <n x="148" s="1"/>
        <n x="3" s="1"/>
        <n x="4" s="1"/>
        <n x="5"/>
        <n x="130"/>
        <n x="48"/>
      </t>
    </mdx>
    <mdx n="0" f="v">
      <t c="8">
        <n x="1" s="1"/>
        <n x="2" s="1"/>
        <n x="148" s="1"/>
        <n x="3" s="1"/>
        <n x="4" s="1"/>
        <n x="5"/>
        <n x="130"/>
        <n x="64"/>
      </t>
    </mdx>
    <mdx n="0" f="v">
      <t c="8">
        <n x="1" s="1"/>
        <n x="2" s="1"/>
        <n x="148" s="1"/>
        <n x="3" s="1"/>
        <n x="4" s="1"/>
        <n x="5"/>
        <n x="131"/>
        <n x="19"/>
      </t>
    </mdx>
    <mdx n="0" f="v">
      <t c="8">
        <n x="1" s="1"/>
        <n x="2" s="1"/>
        <n x="148" s="1"/>
        <n x="3" s="1"/>
        <n x="4" s="1"/>
        <n x="5"/>
        <n x="131"/>
        <n x="35"/>
      </t>
    </mdx>
    <mdx n="0" f="v">
      <t c="8">
        <n x="1" s="1"/>
        <n x="2" s="1"/>
        <n x="148" s="1"/>
        <n x="3" s="1"/>
        <n x="4" s="1"/>
        <n x="5"/>
        <n x="131"/>
        <n x="51"/>
      </t>
    </mdx>
    <mdx n="0" f="v">
      <t c="8">
        <n x="1" s="1"/>
        <n x="2" s="1"/>
        <n x="148" s="1"/>
        <n x="3" s="1"/>
        <n x="4" s="1"/>
        <n x="5"/>
        <n x="132"/>
        <n x="6"/>
      </t>
    </mdx>
    <mdx n="0" f="v">
      <t c="8">
        <n x="1" s="1"/>
        <n x="2" s="1"/>
        <n x="148" s="1"/>
        <n x="3" s="1"/>
        <n x="4" s="1"/>
        <n x="5"/>
        <n x="132"/>
        <n x="22"/>
      </t>
    </mdx>
    <mdx n="0" f="v">
      <t c="8">
        <n x="1" s="1"/>
        <n x="2" s="1"/>
        <n x="148" s="1"/>
        <n x="3" s="1"/>
        <n x="4" s="1"/>
        <n x="5"/>
        <n x="132"/>
        <n x="38"/>
      </t>
    </mdx>
    <mdx n="0" f="v">
      <t c="8">
        <n x="1" s="1"/>
        <n x="2" s="1"/>
        <n x="148" s="1"/>
        <n x="3" s="1"/>
        <n x="4" s="1"/>
        <n x="5"/>
        <n x="132"/>
        <n x="54"/>
      </t>
    </mdx>
    <mdx n="0" f="v">
      <t c="8">
        <n x="1" s="1"/>
        <n x="2" s="1"/>
        <n x="148" s="1"/>
        <n x="3" s="1"/>
        <n x="4" s="1"/>
        <n x="5"/>
        <n x="133"/>
        <n x="9"/>
      </t>
    </mdx>
    <mdx n="0" f="v">
      <t c="8">
        <n x="1" s="1"/>
        <n x="2" s="1"/>
        <n x="148" s="1"/>
        <n x="3" s="1"/>
        <n x="4" s="1"/>
        <n x="5"/>
        <n x="133"/>
        <n x="25"/>
      </t>
    </mdx>
    <mdx n="0" f="v">
      <t c="8">
        <n x="1" s="1"/>
        <n x="2" s="1"/>
        <n x="148" s="1"/>
        <n x="3" s="1"/>
        <n x="4" s="1"/>
        <n x="5"/>
        <n x="133"/>
        <n x="41"/>
      </t>
    </mdx>
    <mdx n="0" f="v">
      <t c="8">
        <n x="1" s="1"/>
        <n x="2" s="1"/>
        <n x="148" s="1"/>
        <n x="3" s="1"/>
        <n x="4" s="1"/>
        <n x="5"/>
        <n x="133"/>
        <n x="57"/>
      </t>
    </mdx>
    <mdx n="0" f="v">
      <t c="8">
        <n x="1" s="1"/>
        <n x="2" s="1"/>
        <n x="148" s="1"/>
        <n x="3" s="1"/>
        <n x="4" s="1"/>
        <n x="5"/>
        <n x="134"/>
        <n x="12"/>
      </t>
    </mdx>
    <mdx n="0" f="v">
      <t c="8">
        <n x="1" s="1"/>
        <n x="2" s="1"/>
        <n x="148" s="1"/>
        <n x="3" s="1"/>
        <n x="4" s="1"/>
        <n x="5"/>
        <n x="134"/>
        <n x="28"/>
      </t>
    </mdx>
    <mdx n="0" f="v">
      <t c="8">
        <n x="1" s="1"/>
        <n x="2" s="1"/>
        <n x="148" s="1"/>
        <n x="3" s="1"/>
        <n x="4" s="1"/>
        <n x="5"/>
        <n x="134"/>
        <n x="44"/>
      </t>
    </mdx>
    <mdx n="0" f="v">
      <t c="8">
        <n x="1" s="1"/>
        <n x="2" s="1"/>
        <n x="148" s="1"/>
        <n x="3" s="1"/>
        <n x="4" s="1"/>
        <n x="5"/>
        <n x="134"/>
        <n x="60"/>
      </t>
    </mdx>
    <mdx n="0" f="v">
      <t c="8">
        <n x="1" s="1"/>
        <n x="2" s="1"/>
        <n x="148" s="1"/>
        <n x="3" s="1"/>
        <n x="4" s="1"/>
        <n x="5"/>
        <n x="135"/>
        <n x="15"/>
      </t>
    </mdx>
    <mdx n="0" f="v">
      <t c="8">
        <n x="1" s="1"/>
        <n x="2" s="1"/>
        <n x="148" s="1"/>
        <n x="3" s="1"/>
        <n x="4" s="1"/>
        <n x="5"/>
        <n x="135"/>
        <n x="31"/>
      </t>
    </mdx>
    <mdx n="0" f="v">
      <t c="8">
        <n x="1" s="1"/>
        <n x="2" s="1"/>
        <n x="148" s="1"/>
        <n x="3" s="1"/>
        <n x="4" s="1"/>
        <n x="5"/>
        <n x="135"/>
        <n x="47"/>
      </t>
    </mdx>
    <mdx n="0" f="v">
      <t c="8">
        <n x="1" s="1"/>
        <n x="2" s="1"/>
        <n x="148" s="1"/>
        <n x="3" s="1"/>
        <n x="4" s="1"/>
        <n x="5"/>
        <n x="135"/>
        <n x="63"/>
      </t>
    </mdx>
    <mdx n="0" f="v">
      <t c="8">
        <n x="1" s="1"/>
        <n x="2" s="1"/>
        <n x="148" s="1"/>
        <n x="3" s="1"/>
        <n x="4" s="1"/>
        <n x="5"/>
        <n x="136"/>
        <n x="18"/>
      </t>
    </mdx>
    <mdx n="0" f="v">
      <t c="8">
        <n x="1" s="1"/>
        <n x="2" s="1"/>
        <n x="148" s="1"/>
        <n x="3" s="1"/>
        <n x="4" s="1"/>
        <n x="5"/>
        <n x="136"/>
        <n x="34"/>
      </t>
    </mdx>
    <mdx n="0" f="v">
      <t c="8">
        <n x="1" s="1"/>
        <n x="2" s="1"/>
        <n x="148" s="1"/>
        <n x="3" s="1"/>
        <n x="4" s="1"/>
        <n x="5"/>
        <n x="136"/>
        <n x="50"/>
      </t>
    </mdx>
    <mdx n="0" f="v">
      <t c="8">
        <n x="1" s="1"/>
        <n x="2" s="1"/>
        <n x="148" s="1"/>
        <n x="3" s="1"/>
        <n x="4" s="1"/>
        <n x="5"/>
        <n x="137"/>
        <n x="21"/>
      </t>
    </mdx>
    <mdx n="0" f="v">
      <t c="8">
        <n x="1" s="1"/>
        <n x="2" s="1"/>
        <n x="148" s="1"/>
        <n x="3" s="1"/>
        <n x="4" s="1"/>
        <n x="5"/>
        <n x="137"/>
        <n x="37"/>
      </t>
    </mdx>
    <mdx n="0" f="v">
      <t c="8">
        <n x="1" s="1"/>
        <n x="2" s="1"/>
        <n x="148" s="1"/>
        <n x="3" s="1"/>
        <n x="4" s="1"/>
        <n x="5"/>
        <n x="137"/>
        <n x="53"/>
      </t>
    </mdx>
    <mdx n="0" f="v">
      <t c="8">
        <n x="1" s="1"/>
        <n x="2" s="1"/>
        <n x="148" s="1"/>
        <n x="3" s="1"/>
        <n x="4" s="1"/>
        <n x="5"/>
        <n x="138"/>
        <n x="8"/>
      </t>
    </mdx>
    <mdx n="0" f="v">
      <t c="8">
        <n x="1" s="1"/>
        <n x="2" s="1"/>
        <n x="148" s="1"/>
        <n x="3" s="1"/>
        <n x="4" s="1"/>
        <n x="5"/>
        <n x="138"/>
        <n x="24"/>
      </t>
    </mdx>
    <mdx n="0" f="v">
      <t c="8">
        <n x="1" s="1"/>
        <n x="2" s="1"/>
        <n x="148" s="1"/>
        <n x="3" s="1"/>
        <n x="4" s="1"/>
        <n x="5"/>
        <n x="138"/>
        <n x="40"/>
      </t>
    </mdx>
    <mdx n="0" f="v">
      <t c="8">
        <n x="1" s="1"/>
        <n x="2" s="1"/>
        <n x="148" s="1"/>
        <n x="3" s="1"/>
        <n x="4" s="1"/>
        <n x="5"/>
        <n x="141"/>
        <n x="49"/>
      </t>
    </mdx>
    <mdx n="0" f="v">
      <t c="8">
        <n x="1" s="1"/>
        <n x="2" s="1"/>
        <n x="148" s="1"/>
        <n x="3" s="1"/>
        <n x="4" s="1"/>
        <n x="5"/>
        <n x="145"/>
        <n x="61"/>
      </t>
    </mdx>
    <mdx n="0" f="v">
      <t c="8">
        <n x="1" s="1"/>
        <n x="2" s="1"/>
        <n x="148" s="1"/>
        <n x="3" s="1"/>
        <n x="4" s="1"/>
        <n x="5"/>
        <n x="111"/>
        <n x="37"/>
      </t>
    </mdx>
    <mdx n="0" f="v">
      <t c="8">
        <n x="1" s="1"/>
        <n x="2" s="1"/>
        <n x="148" s="1"/>
        <n x="3" s="1"/>
        <n x="4" s="1"/>
        <n x="5"/>
        <n x="111"/>
        <n x="53"/>
      </t>
    </mdx>
    <mdx n="0" f="v">
      <t c="8">
        <n x="1" s="1"/>
        <n x="2" s="1"/>
        <n x="148" s="1"/>
        <n x="3" s="1"/>
        <n x="4" s="1"/>
        <n x="5"/>
        <n x="112"/>
        <n x="8"/>
      </t>
    </mdx>
    <mdx n="0" f="v">
      <t c="8">
        <n x="1" s="1"/>
        <n x="2" s="1"/>
        <n x="148" s="1"/>
        <n x="3" s="1"/>
        <n x="4" s="1"/>
        <n x="5"/>
        <n x="112"/>
        <n x="24"/>
      </t>
    </mdx>
    <mdx n="0" f="v">
      <t c="8">
        <n x="1" s="1"/>
        <n x="2" s="1"/>
        <n x="148" s="1"/>
        <n x="3" s="1"/>
        <n x="4" s="1"/>
        <n x="5"/>
        <n x="112"/>
        <n x="40"/>
      </t>
    </mdx>
    <mdx n="0" f="v">
      <t c="8">
        <n x="1" s="1"/>
        <n x="2" s="1"/>
        <n x="148" s="1"/>
        <n x="3" s="1"/>
        <n x="4" s="1"/>
        <n x="5"/>
        <n x="112"/>
        <n x="56"/>
      </t>
    </mdx>
    <mdx n="0" f="v">
      <t c="8">
        <n x="1" s="1"/>
        <n x="2" s="1"/>
        <n x="148" s="1"/>
        <n x="3" s="1"/>
        <n x="4" s="1"/>
        <n x="5"/>
        <n x="113"/>
        <n x="11"/>
      </t>
    </mdx>
    <mdx n="0" f="v">
      <t c="8">
        <n x="1" s="1"/>
        <n x="2" s="1"/>
        <n x="148" s="1"/>
        <n x="3" s="1"/>
        <n x="4" s="1"/>
        <n x="5"/>
        <n x="113"/>
        <n x="27"/>
      </t>
    </mdx>
    <mdx n="0" f="v">
      <t c="8">
        <n x="1" s="1"/>
        <n x="2" s="1"/>
        <n x="148" s="1"/>
        <n x="3" s="1"/>
        <n x="4" s="1"/>
        <n x="5"/>
        <n x="113"/>
        <n x="43"/>
      </t>
    </mdx>
    <mdx n="0" f="v">
      <t c="8">
        <n x="1" s="1"/>
        <n x="2" s="1"/>
        <n x="148" s="1"/>
        <n x="3" s="1"/>
        <n x="4" s="1"/>
        <n x="5"/>
        <n x="113"/>
        <n x="59"/>
      </t>
    </mdx>
    <mdx n="0" f="v">
      <t c="8">
        <n x="1" s="1"/>
        <n x="2" s="1"/>
        <n x="148" s="1"/>
        <n x="3" s="1"/>
        <n x="4" s="1"/>
        <n x="5"/>
        <n x="114"/>
        <n x="14"/>
      </t>
    </mdx>
    <mdx n="0" f="v">
      <t c="8">
        <n x="1" s="1"/>
        <n x="2" s="1"/>
        <n x="148" s="1"/>
        <n x="3" s="1"/>
        <n x="4" s="1"/>
        <n x="5"/>
        <n x="114"/>
        <n x="30"/>
      </t>
    </mdx>
    <mdx n="0" f="v">
      <t c="8">
        <n x="1" s="1"/>
        <n x="2" s="1"/>
        <n x="148" s="1"/>
        <n x="3" s="1"/>
        <n x="4" s="1"/>
        <n x="5"/>
        <n x="114"/>
        <n x="46"/>
      </t>
    </mdx>
    <mdx n="0" f="v">
      <t c="8">
        <n x="1" s="1"/>
        <n x="2" s="1"/>
        <n x="148" s="1"/>
        <n x="3" s="1"/>
        <n x="4" s="1"/>
        <n x="5"/>
        <n x="114"/>
        <n x="62"/>
      </t>
    </mdx>
    <mdx n="0" f="v">
      <t c="8">
        <n x="1" s="1"/>
        <n x="2" s="1"/>
        <n x="148" s="1"/>
        <n x="3" s="1"/>
        <n x="4" s="1"/>
        <n x="5"/>
        <n x="115"/>
        <n x="17"/>
      </t>
    </mdx>
    <mdx n="0" f="v">
      <t c="8">
        <n x="1" s="1"/>
        <n x="2" s="1"/>
        <n x="148" s="1"/>
        <n x="3" s="1"/>
        <n x="4" s="1"/>
        <n x="5"/>
        <n x="115"/>
        <n x="33"/>
      </t>
    </mdx>
    <mdx n="0" f="v">
      <t c="8">
        <n x="1" s="1"/>
        <n x="2" s="1"/>
        <n x="148" s="1"/>
        <n x="3" s="1"/>
        <n x="4" s="1"/>
        <n x="5"/>
        <n x="115"/>
        <n x="49"/>
      </t>
    </mdx>
    <mdx n="0" f="v">
      <t c="8">
        <n x="1" s="1"/>
        <n x="2" s="1"/>
        <n x="148" s="1"/>
        <n x="3" s="1"/>
        <n x="4" s="1"/>
        <n x="5"/>
        <n x="116"/>
        <n x="20"/>
      </t>
    </mdx>
    <mdx n="0" f="v">
      <t c="8">
        <n x="1" s="1"/>
        <n x="2" s="1"/>
        <n x="148" s="1"/>
        <n x="3" s="1"/>
        <n x="4" s="1"/>
        <n x="5"/>
        <n x="116"/>
        <n x="36"/>
      </t>
    </mdx>
    <mdx n="0" f="v">
      <t c="8">
        <n x="1" s="1"/>
        <n x="2" s="1"/>
        <n x="148" s="1"/>
        <n x="3" s="1"/>
        <n x="4" s="1"/>
        <n x="5"/>
        <n x="116"/>
        <n x="52"/>
      </t>
    </mdx>
    <mdx n="0" f="v">
      <t c="8">
        <n x="1" s="1"/>
        <n x="2" s="1"/>
        <n x="148" s="1"/>
        <n x="3" s="1"/>
        <n x="4" s="1"/>
        <n x="5"/>
        <n x="117"/>
        <n x="7"/>
      </t>
    </mdx>
    <mdx n="0" f="v">
      <t c="8">
        <n x="1" s="1"/>
        <n x="2" s="1"/>
        <n x="148" s="1"/>
        <n x="3" s="1"/>
        <n x="4" s="1"/>
        <n x="5"/>
        <n x="117"/>
        <n x="23"/>
      </t>
    </mdx>
    <mdx n="0" f="v">
      <t c="8">
        <n x="1" s="1"/>
        <n x="2" s="1"/>
        <n x="148" s="1"/>
        <n x="3" s="1"/>
        <n x="4" s="1"/>
        <n x="5"/>
        <n x="117"/>
        <n x="39"/>
      </t>
    </mdx>
    <mdx n="0" f="v">
      <t c="8">
        <n x="1" s="1"/>
        <n x="2" s="1"/>
        <n x="148" s="1"/>
        <n x="3" s="1"/>
        <n x="4" s="1"/>
        <n x="5"/>
        <n x="117"/>
        <n x="55"/>
      </t>
    </mdx>
    <mdx n="0" f="v">
      <t c="8">
        <n x="1" s="1"/>
        <n x="2" s="1"/>
        <n x="148" s="1"/>
        <n x="3" s="1"/>
        <n x="4" s="1"/>
        <n x="5"/>
        <n x="118"/>
        <n x="10"/>
      </t>
    </mdx>
    <mdx n="0" f="v">
      <t c="8">
        <n x="1" s="1"/>
        <n x="2" s="1"/>
        <n x="148" s="1"/>
        <n x="3" s="1"/>
        <n x="4" s="1"/>
        <n x="5"/>
        <n x="118"/>
        <n x="26"/>
      </t>
    </mdx>
    <mdx n="0" f="v">
      <t c="8">
        <n x="1" s="1"/>
        <n x="2" s="1"/>
        <n x="148" s="1"/>
        <n x="3" s="1"/>
        <n x="4" s="1"/>
        <n x="5"/>
        <n x="118"/>
        <n x="42"/>
      </t>
    </mdx>
    <mdx n="0" f="v">
      <t c="8">
        <n x="1" s="1"/>
        <n x="2" s="1"/>
        <n x="148" s="1"/>
        <n x="3" s="1"/>
        <n x="4" s="1"/>
        <n x="5"/>
        <n x="118"/>
        <n x="58"/>
      </t>
    </mdx>
    <mdx n="0" f="v">
      <t c="8">
        <n x="1" s="1"/>
        <n x="2" s="1"/>
        <n x="148" s="1"/>
        <n x="3" s="1"/>
        <n x="4" s="1"/>
        <n x="5"/>
        <n x="119"/>
        <n x="13"/>
      </t>
    </mdx>
    <mdx n="0" f="v">
      <t c="8">
        <n x="1" s="1"/>
        <n x="2" s="1"/>
        <n x="148" s="1"/>
        <n x="3" s="1"/>
        <n x="4" s="1"/>
        <n x="5"/>
        <n x="119"/>
        <n x="29"/>
      </t>
    </mdx>
    <mdx n="0" f="v">
      <t c="8">
        <n x="1" s="1"/>
        <n x="2" s="1"/>
        <n x="148" s="1"/>
        <n x="3" s="1"/>
        <n x="4" s="1"/>
        <n x="5"/>
        <n x="119"/>
        <n x="45"/>
      </t>
    </mdx>
    <mdx n="0" f="v">
      <t c="8">
        <n x="1" s="1"/>
        <n x="2" s="1"/>
        <n x="148" s="1"/>
        <n x="3" s="1"/>
        <n x="4" s="1"/>
        <n x="5"/>
        <n x="119"/>
        <n x="61"/>
      </t>
    </mdx>
    <mdx n="0" f="v">
      <t c="8">
        <n x="1" s="1"/>
        <n x="2" s="1"/>
        <n x="148" s="1"/>
        <n x="3" s="1"/>
        <n x="4" s="1"/>
        <n x="5"/>
        <n x="120"/>
        <n x="16"/>
      </t>
    </mdx>
    <mdx n="0" f="v">
      <t c="8">
        <n x="1" s="1"/>
        <n x="2" s="1"/>
        <n x="148" s="1"/>
        <n x="3" s="1"/>
        <n x="4" s="1"/>
        <n x="5"/>
        <n x="120"/>
        <n x="32"/>
      </t>
    </mdx>
    <mdx n="0" f="v">
      <t c="8">
        <n x="1" s="1"/>
        <n x="2" s="1"/>
        <n x="148" s="1"/>
        <n x="3" s="1"/>
        <n x="4" s="1"/>
        <n x="5"/>
        <n x="120"/>
        <n x="48"/>
      </t>
    </mdx>
    <mdx n="0" f="v">
      <t c="8">
        <n x="1" s="1"/>
        <n x="2" s="1"/>
        <n x="148" s="1"/>
        <n x="3" s="1"/>
        <n x="4" s="1"/>
        <n x="5"/>
        <n x="120"/>
        <n x="64"/>
      </t>
    </mdx>
    <mdx n="0" f="v">
      <t c="8">
        <n x="1" s="1"/>
        <n x="2" s="1"/>
        <n x="148" s="1"/>
        <n x="3" s="1"/>
        <n x="4" s="1"/>
        <n x="5"/>
        <n x="121"/>
        <n x="19"/>
      </t>
    </mdx>
    <mdx n="0" f="v">
      <t c="8">
        <n x="1" s="1"/>
        <n x="2" s="1"/>
        <n x="148" s="1"/>
        <n x="3" s="1"/>
        <n x="4" s="1"/>
        <n x="5"/>
        <n x="121"/>
        <n x="35"/>
      </t>
    </mdx>
    <mdx n="0" f="v">
      <t c="8">
        <n x="1" s="1"/>
        <n x="2" s="1"/>
        <n x="148" s="1"/>
        <n x="3" s="1"/>
        <n x="4" s="1"/>
        <n x="5"/>
        <n x="121"/>
        <n x="51"/>
      </t>
    </mdx>
    <mdx n="0" f="v">
      <t c="8">
        <n x="1" s="1"/>
        <n x="2" s="1"/>
        <n x="148" s="1"/>
        <n x="3" s="1"/>
        <n x="4" s="1"/>
        <n x="5"/>
        <n x="122"/>
        <n x="6"/>
      </t>
    </mdx>
    <mdx n="0" f="v">
      <t c="8">
        <n x="1" s="1"/>
        <n x="2" s="1"/>
        <n x="148" s="1"/>
        <n x="3" s="1"/>
        <n x="4" s="1"/>
        <n x="5"/>
        <n x="122"/>
        <n x="22"/>
      </t>
    </mdx>
    <mdx n="0" f="v">
      <t c="8">
        <n x="1" s="1"/>
        <n x="2" s="1"/>
        <n x="148" s="1"/>
        <n x="3" s="1"/>
        <n x="4" s="1"/>
        <n x="5"/>
        <n x="122"/>
        <n x="38"/>
      </t>
    </mdx>
    <mdx n="0" f="v">
      <t c="8">
        <n x="1" s="1"/>
        <n x="2" s="1"/>
        <n x="148" s="1"/>
        <n x="3" s="1"/>
        <n x="4" s="1"/>
        <n x="5"/>
        <n x="122"/>
        <n x="54"/>
      </t>
    </mdx>
    <mdx n="0" f="v">
      <t c="8">
        <n x="1" s="1"/>
        <n x="2" s="1"/>
        <n x="148" s="1"/>
        <n x="3" s="1"/>
        <n x="4" s="1"/>
        <n x="5"/>
        <n x="123"/>
        <n x="20"/>
      </t>
    </mdx>
    <mdx n="0" f="v">
      <t c="8">
        <n x="1" s="1"/>
        <n x="2" s="1"/>
        <n x="148" s="1"/>
        <n x="3" s="1"/>
        <n x="4" s="1"/>
        <n x="5"/>
        <n x="123"/>
        <n x="36"/>
      </t>
    </mdx>
    <mdx n="0" f="v">
      <t c="8">
        <n x="1" s="1"/>
        <n x="2" s="1"/>
        <n x="148" s="1"/>
        <n x="3" s="1"/>
        <n x="4" s="1"/>
        <n x="5"/>
        <n x="123"/>
        <n x="52"/>
      </t>
    </mdx>
    <mdx n="0" f="v">
      <t c="8">
        <n x="1" s="1"/>
        <n x="2" s="1"/>
        <n x="148" s="1"/>
        <n x="3" s="1"/>
        <n x="4" s="1"/>
        <n x="5"/>
        <n x="124"/>
        <n x="7"/>
      </t>
    </mdx>
    <mdx n="0" f="v">
      <t c="8">
        <n x="1" s="1"/>
        <n x="2" s="1"/>
        <n x="148" s="1"/>
        <n x="3" s="1"/>
        <n x="4" s="1"/>
        <n x="5"/>
        <n x="124"/>
        <n x="23"/>
      </t>
    </mdx>
    <mdx n="0" f="v">
      <t c="8">
        <n x="1" s="1"/>
        <n x="2" s="1"/>
        <n x="148" s="1"/>
        <n x="3" s="1"/>
        <n x="4" s="1"/>
        <n x="5"/>
        <n x="124"/>
        <n x="39"/>
      </t>
    </mdx>
    <mdx n="0" f="v">
      <t c="8">
        <n x="1" s="1"/>
        <n x="2" s="1"/>
        <n x="148" s="1"/>
        <n x="3" s="1"/>
        <n x="4" s="1"/>
        <n x="5"/>
        <n x="124"/>
        <n x="55"/>
      </t>
    </mdx>
    <mdx n="0" f="v">
      <t c="8">
        <n x="1" s="1"/>
        <n x="2" s="1"/>
        <n x="148" s="1"/>
        <n x="3" s="1"/>
        <n x="4" s="1"/>
        <n x="5"/>
        <n x="125"/>
        <n x="10"/>
      </t>
    </mdx>
    <mdx n="0" f="v">
      <t c="8">
        <n x="1" s="1"/>
        <n x="2" s="1"/>
        <n x="148" s="1"/>
        <n x="3" s="1"/>
        <n x="4" s="1"/>
        <n x="5"/>
        <n x="125"/>
        <n x="26"/>
      </t>
    </mdx>
    <mdx n="0" f="v">
      <t c="8">
        <n x="1" s="1"/>
        <n x="2" s="1"/>
        <n x="148" s="1"/>
        <n x="3" s="1"/>
        <n x="4" s="1"/>
        <n x="5"/>
        <n x="125"/>
        <n x="42"/>
      </t>
    </mdx>
    <mdx n="0" f="v">
      <t c="8">
        <n x="1" s="1"/>
        <n x="2" s="1"/>
        <n x="148" s="1"/>
        <n x="3" s="1"/>
        <n x="4" s="1"/>
        <n x="5"/>
        <n x="125"/>
        <n x="58"/>
      </t>
    </mdx>
    <mdx n="0" f="v">
      <t c="8">
        <n x="1" s="1"/>
        <n x="2" s="1"/>
        <n x="148" s="1"/>
        <n x="3" s="1"/>
        <n x="4" s="1"/>
        <n x="5"/>
        <n x="126"/>
        <n x="13"/>
      </t>
    </mdx>
    <mdx n="0" f="v">
      <t c="8">
        <n x="1" s="1"/>
        <n x="2" s="1"/>
        <n x="148" s="1"/>
        <n x="3" s="1"/>
        <n x="4" s="1"/>
        <n x="5"/>
        <n x="126"/>
        <n x="29"/>
      </t>
    </mdx>
    <mdx n="0" f="v">
      <t c="8">
        <n x="1" s="1"/>
        <n x="2" s="1"/>
        <n x="148" s="1"/>
        <n x="3" s="1"/>
        <n x="4" s="1"/>
        <n x="5"/>
        <n x="126"/>
        <n x="45"/>
      </t>
    </mdx>
    <mdx n="0" f="v">
      <t c="8">
        <n x="1" s="1"/>
        <n x="2" s="1"/>
        <n x="148" s="1"/>
        <n x="3" s="1"/>
        <n x="4" s="1"/>
        <n x="5"/>
        <n x="126"/>
        <n x="61"/>
      </t>
    </mdx>
    <mdx n="0" f="v">
      <t c="8">
        <n x="1" s="1"/>
        <n x="2" s="1"/>
        <n x="148" s="1"/>
        <n x="3" s="1"/>
        <n x="4" s="1"/>
        <n x="5"/>
        <n x="127"/>
        <n x="16"/>
      </t>
    </mdx>
    <mdx n="0" f="v">
      <t c="8">
        <n x="1" s="1"/>
        <n x="2" s="1"/>
        <n x="148" s="1"/>
        <n x="3" s="1"/>
        <n x="4" s="1"/>
        <n x="5"/>
        <n x="127"/>
        <n x="32"/>
      </t>
    </mdx>
    <mdx n="0" f="v">
      <t c="8">
        <n x="1" s="1"/>
        <n x="2" s="1"/>
        <n x="148" s="1"/>
        <n x="3" s="1"/>
        <n x="4" s="1"/>
        <n x="5"/>
        <n x="127"/>
        <n x="48"/>
      </t>
    </mdx>
    <mdx n="0" f="v">
      <t c="8">
        <n x="1" s="1"/>
        <n x="2" s="1"/>
        <n x="148" s="1"/>
        <n x="3" s="1"/>
        <n x="4" s="1"/>
        <n x="5"/>
        <n x="127"/>
        <n x="64"/>
      </t>
    </mdx>
    <mdx n="0" f="v">
      <t c="8">
        <n x="1" s="1"/>
        <n x="2" s="1"/>
        <n x="148" s="1"/>
        <n x="3" s="1"/>
        <n x="4" s="1"/>
        <n x="5"/>
        <n x="128"/>
        <n x="19"/>
      </t>
    </mdx>
    <mdx n="0" f="v">
      <t c="8">
        <n x="1" s="1"/>
        <n x="2" s="1"/>
        <n x="148" s="1"/>
        <n x="3" s="1"/>
        <n x="4" s="1"/>
        <n x="5"/>
        <n x="128"/>
        <n x="35"/>
      </t>
    </mdx>
    <mdx n="0" f="v">
      <t c="8">
        <n x="1" s="1"/>
        <n x="2" s="1"/>
        <n x="148" s="1"/>
        <n x="3" s="1"/>
        <n x="4" s="1"/>
        <n x="5"/>
        <n x="128"/>
        <n x="51"/>
      </t>
    </mdx>
    <mdx n="0" f="v">
      <t c="8">
        <n x="1" s="1"/>
        <n x="2" s="1"/>
        <n x="148" s="1"/>
        <n x="3" s="1"/>
        <n x="4" s="1"/>
        <n x="5"/>
        <n x="129"/>
        <n x="6"/>
      </t>
    </mdx>
    <mdx n="0" f="v">
      <t c="8">
        <n x="1" s="1"/>
        <n x="2" s="1"/>
        <n x="148" s="1"/>
        <n x="3" s="1"/>
        <n x="4" s="1"/>
        <n x="5"/>
        <n x="129"/>
        <n x="22"/>
      </t>
    </mdx>
    <mdx n="0" f="v">
      <t c="8">
        <n x="1" s="1"/>
        <n x="2" s="1"/>
        <n x="148" s="1"/>
        <n x="3" s="1"/>
        <n x="4" s="1"/>
        <n x="5"/>
        <n x="129"/>
        <n x="38"/>
      </t>
    </mdx>
    <mdx n="0" f="v">
      <t c="8">
        <n x="1" s="1"/>
        <n x="2" s="1"/>
        <n x="148" s="1"/>
        <n x="3" s="1"/>
        <n x="4" s="1"/>
        <n x="5"/>
        <n x="129"/>
        <n x="54"/>
      </t>
    </mdx>
    <mdx n="0" f="v">
      <t c="8">
        <n x="1" s="1"/>
        <n x="2" s="1"/>
        <n x="148" s="1"/>
        <n x="3" s="1"/>
        <n x="4" s="1"/>
        <n x="5"/>
        <n x="130"/>
        <n x="17"/>
      </t>
    </mdx>
    <mdx n="0" f="v">
      <t c="8">
        <n x="1" s="1"/>
        <n x="2" s="1"/>
        <n x="148" s="1"/>
        <n x="3" s="1"/>
        <n x="4" s="1"/>
        <n x="5"/>
        <n x="130"/>
        <n x="33"/>
      </t>
    </mdx>
    <mdx n="0" f="v">
      <t c="8">
        <n x="1" s="1"/>
        <n x="2" s="1"/>
        <n x="148" s="1"/>
        <n x="3" s="1"/>
        <n x="4" s="1"/>
        <n x="5"/>
        <n x="130"/>
        <n x="49"/>
      </t>
    </mdx>
    <mdx n="0" f="v">
      <t c="8">
        <n x="1" s="1"/>
        <n x="2" s="1"/>
        <n x="148" s="1"/>
        <n x="3" s="1"/>
        <n x="4" s="1"/>
        <n x="5"/>
        <n x="131"/>
        <n x="20"/>
      </t>
    </mdx>
    <mdx n="0" f="v">
      <t c="8">
        <n x="1" s="1"/>
        <n x="2" s="1"/>
        <n x="148" s="1"/>
        <n x="3" s="1"/>
        <n x="4" s="1"/>
        <n x="5"/>
        <n x="131"/>
        <n x="36"/>
      </t>
    </mdx>
    <mdx n="0" f="v">
      <t c="8">
        <n x="1" s="1"/>
        <n x="2" s="1"/>
        <n x="148" s="1"/>
        <n x="3" s="1"/>
        <n x="4" s="1"/>
        <n x="5"/>
        <n x="131"/>
        <n x="52"/>
      </t>
    </mdx>
    <mdx n="0" f="v">
      <t c="8">
        <n x="1" s="1"/>
        <n x="2" s="1"/>
        <n x="148" s="1"/>
        <n x="3" s="1"/>
        <n x="4" s="1"/>
        <n x="5"/>
        <n x="132"/>
        <n x="7"/>
      </t>
    </mdx>
    <mdx n="0" f="v">
      <t c="8">
        <n x="1" s="1"/>
        <n x="2" s="1"/>
        <n x="148" s="1"/>
        <n x="3" s="1"/>
        <n x="4" s="1"/>
        <n x="5"/>
        <n x="132"/>
        <n x="23"/>
      </t>
    </mdx>
    <mdx n="0" f="v">
      <t c="8">
        <n x="1" s="1"/>
        <n x="2" s="1"/>
        <n x="148" s="1"/>
        <n x="3" s="1"/>
        <n x="4" s="1"/>
        <n x="5"/>
        <n x="132"/>
        <n x="39"/>
      </t>
    </mdx>
    <mdx n="0" f="v">
      <t c="8">
        <n x="1" s="1"/>
        <n x="2" s="1"/>
        <n x="148" s="1"/>
        <n x="3" s="1"/>
        <n x="4" s="1"/>
        <n x="5"/>
        <n x="132"/>
        <n x="55"/>
      </t>
    </mdx>
    <mdx n="0" f="v">
      <t c="8">
        <n x="1" s="1"/>
        <n x="2" s="1"/>
        <n x="148" s="1"/>
        <n x="3" s="1"/>
        <n x="4" s="1"/>
        <n x="5"/>
        <n x="133"/>
        <n x="10"/>
      </t>
    </mdx>
    <mdx n="0" f="v">
      <t c="8">
        <n x="1" s="1"/>
        <n x="2" s="1"/>
        <n x="148" s="1"/>
        <n x="3" s="1"/>
        <n x="4" s="1"/>
        <n x="5"/>
        <n x="133"/>
        <n x="26"/>
      </t>
    </mdx>
    <mdx n="0" f="v">
      <t c="8">
        <n x="1" s="1"/>
        <n x="2" s="1"/>
        <n x="148" s="1"/>
        <n x="3" s="1"/>
        <n x="4" s="1"/>
        <n x="5"/>
        <n x="133"/>
        <n x="42"/>
      </t>
    </mdx>
    <mdx n="0" f="v">
      <t c="8">
        <n x="1" s="1"/>
        <n x="2" s="1"/>
        <n x="148" s="1"/>
        <n x="3" s="1"/>
        <n x="4" s="1"/>
        <n x="5"/>
        <n x="133"/>
        <n x="58"/>
      </t>
    </mdx>
    <mdx n="0" f="v">
      <t c="8">
        <n x="1" s="1"/>
        <n x="2" s="1"/>
        <n x="148" s="1"/>
        <n x="3" s="1"/>
        <n x="4" s="1"/>
        <n x="5"/>
        <n x="134"/>
        <n x="13"/>
      </t>
    </mdx>
    <mdx n="0" f="v">
      <t c="8">
        <n x="1" s="1"/>
        <n x="2" s="1"/>
        <n x="148" s="1"/>
        <n x="3" s="1"/>
        <n x="4" s="1"/>
        <n x="5"/>
        <n x="134"/>
        <n x="29"/>
      </t>
    </mdx>
    <mdx n="0" f="v">
      <t c="8">
        <n x="1" s="1"/>
        <n x="2" s="1"/>
        <n x="148" s="1"/>
        <n x="3" s="1"/>
        <n x="4" s="1"/>
        <n x="5"/>
        <n x="134"/>
        <n x="45"/>
      </t>
    </mdx>
    <mdx n="0" f="v">
      <t c="8">
        <n x="1" s="1"/>
        <n x="2" s="1"/>
        <n x="148" s="1"/>
        <n x="3" s="1"/>
        <n x="4" s="1"/>
        <n x="5"/>
        <n x="134"/>
        <n x="61"/>
      </t>
    </mdx>
    <mdx n="0" f="v">
      <t c="8">
        <n x="1" s="1"/>
        <n x="2" s="1"/>
        <n x="148" s="1"/>
        <n x="3" s="1"/>
        <n x="4" s="1"/>
        <n x="5"/>
        <n x="135"/>
        <n x="16"/>
      </t>
    </mdx>
    <mdx n="0" f="v">
      <t c="8">
        <n x="1" s="1"/>
        <n x="2" s="1"/>
        <n x="148" s="1"/>
        <n x="3" s="1"/>
        <n x="4" s="1"/>
        <n x="5"/>
        <n x="135"/>
        <n x="32"/>
      </t>
    </mdx>
    <mdx n="0" f="v">
      <t c="8">
        <n x="1" s="1"/>
        <n x="2" s="1"/>
        <n x="148" s="1"/>
        <n x="3" s="1"/>
        <n x="4" s="1"/>
        <n x="5"/>
        <n x="135"/>
        <n x="48"/>
      </t>
    </mdx>
    <mdx n="0" f="v">
      <t c="8">
        <n x="1" s="1"/>
        <n x="2" s="1"/>
        <n x="148" s="1"/>
        <n x="3" s="1"/>
        <n x="4" s="1"/>
        <n x="5"/>
        <n x="135"/>
        <n x="64"/>
      </t>
    </mdx>
    <mdx n="0" f="v">
      <t c="8">
        <n x="1" s="1"/>
        <n x="2" s="1"/>
        <n x="148" s="1"/>
        <n x="3" s="1"/>
        <n x="4" s="1"/>
        <n x="5"/>
        <n x="136"/>
        <n x="19"/>
      </t>
    </mdx>
    <mdx n="0" f="v">
      <t c="8">
        <n x="1" s="1"/>
        <n x="2" s="1"/>
        <n x="148" s="1"/>
        <n x="3" s="1"/>
        <n x="4" s="1"/>
        <n x="5"/>
        <n x="136"/>
        <n x="35"/>
      </t>
    </mdx>
    <mdx n="0" f="v">
      <t c="8">
        <n x="1" s="1"/>
        <n x="2" s="1"/>
        <n x="148" s="1"/>
        <n x="3" s="1"/>
        <n x="4" s="1"/>
        <n x="5"/>
        <n x="136"/>
        <n x="51"/>
      </t>
    </mdx>
    <mdx n="0" f="v">
      <t c="8">
        <n x="1" s="1"/>
        <n x="2" s="1"/>
        <n x="148" s="1"/>
        <n x="3" s="1"/>
        <n x="4" s="1"/>
        <n x="5"/>
        <n x="137"/>
        <n x="6"/>
      </t>
    </mdx>
    <mdx n="0" f="v">
      <t c="8">
        <n x="1" s="1"/>
        <n x="2" s="1"/>
        <n x="148" s="1"/>
        <n x="3" s="1"/>
        <n x="4" s="1"/>
        <n x="5"/>
        <n x="137"/>
        <n x="22"/>
      </t>
    </mdx>
    <mdx n="0" f="v">
      <t c="8">
        <n x="1" s="1"/>
        <n x="2" s="1"/>
        <n x="148" s="1"/>
        <n x="3" s="1"/>
        <n x="4" s="1"/>
        <n x="5"/>
        <n x="137"/>
        <n x="38"/>
      </t>
    </mdx>
    <mdx n="0" f="v">
      <t c="8">
        <n x="1" s="1"/>
        <n x="2" s="1"/>
        <n x="148" s="1"/>
        <n x="3" s="1"/>
        <n x="4" s="1"/>
        <n x="5"/>
        <n x="137"/>
        <n x="54"/>
      </t>
    </mdx>
    <mdx n="0" f="v">
      <t c="8">
        <n x="1" s="1"/>
        <n x="2" s="1"/>
        <n x="148" s="1"/>
        <n x="3" s="1"/>
        <n x="4" s="1"/>
        <n x="5"/>
        <n x="138"/>
        <n x="9"/>
      </t>
    </mdx>
    <mdx n="0" f="v">
      <t c="8">
        <n x="1" s="1"/>
        <n x="2" s="1"/>
        <n x="148" s="1"/>
        <n x="3" s="1"/>
        <n x="4" s="1"/>
        <n x="5"/>
        <n x="138"/>
        <n x="25"/>
      </t>
    </mdx>
    <mdx n="0" f="v">
      <t c="8">
        <n x="1" s="1"/>
        <n x="2" s="1"/>
        <n x="148" s="1"/>
        <n x="3" s="1"/>
        <n x="4" s="1"/>
        <n x="5"/>
        <n x="138"/>
        <n x="43"/>
      </t>
    </mdx>
    <mdx n="0" f="v">
      <t c="8">
        <n x="1" s="1"/>
        <n x="2" s="1"/>
        <n x="148" s="1"/>
        <n x="3" s="1"/>
        <n x="4" s="1"/>
        <n x="5"/>
        <n x="146"/>
        <n x="16"/>
      </t>
    </mdx>
    <mdx n="0" f="v">
      <t c="8">
        <n x="1" s="1"/>
        <n x="2" s="1"/>
        <n x="148" s="1"/>
        <n x="3" s="1"/>
        <n x="4" s="1"/>
        <n x="5"/>
        <n x="108"/>
        <n x="61"/>
      </t>
    </mdx>
    <mdx n="0" f="v">
      <t c="8">
        <n x="1" s="1"/>
        <n x="2" s="1"/>
        <n x="148" s="1"/>
        <n x="3" s="1"/>
        <n x="4" s="1"/>
        <n x="5"/>
        <n x="109"/>
        <n x="16"/>
      </t>
    </mdx>
    <mdx n="0" f="v">
      <t c="8">
        <n x="1" s="1"/>
        <n x="2" s="1"/>
        <n x="148" s="1"/>
        <n x="3" s="1"/>
        <n x="4" s="1"/>
        <n x="5"/>
        <n x="109"/>
        <n x="32"/>
      </t>
    </mdx>
    <mdx n="0" f="v">
      <t c="8">
        <n x="1" s="1"/>
        <n x="2" s="1"/>
        <n x="148" s="1"/>
        <n x="3" s="1"/>
        <n x="4" s="1"/>
        <n x="5"/>
        <n x="109"/>
        <n x="48"/>
      </t>
    </mdx>
    <mdx n="0" f="v">
      <t c="8">
        <n x="1" s="1"/>
        <n x="2" s="1"/>
        <n x="148" s="1"/>
        <n x="3" s="1"/>
        <n x="4" s="1"/>
        <n x="5"/>
        <n x="109"/>
        <n x="64"/>
      </t>
    </mdx>
    <mdx n="0" f="v">
      <t c="8">
        <n x="1" s="1"/>
        <n x="2" s="1"/>
        <n x="148" s="1"/>
        <n x="3" s="1"/>
        <n x="4" s="1"/>
        <n x="5"/>
        <n x="110"/>
        <n x="19"/>
      </t>
    </mdx>
    <mdx n="0" f="v">
      <t c="8">
        <n x="1" s="1"/>
        <n x="2" s="1"/>
        <n x="148" s="1"/>
        <n x="3" s="1"/>
        <n x="4" s="1"/>
        <n x="5"/>
        <n x="110"/>
        <n x="35"/>
      </t>
    </mdx>
    <mdx n="0" f="v">
      <t c="8">
        <n x="1" s="1"/>
        <n x="2" s="1"/>
        <n x="148" s="1"/>
        <n x="3" s="1"/>
        <n x="4" s="1"/>
        <n x="5"/>
        <n x="110"/>
        <n x="51"/>
      </t>
    </mdx>
    <mdx n="0" f="v">
      <t c="8">
        <n x="1" s="1"/>
        <n x="2" s="1"/>
        <n x="148" s="1"/>
        <n x="3" s="1"/>
        <n x="4" s="1"/>
        <n x="5"/>
        <n x="111"/>
        <n x="6"/>
      </t>
    </mdx>
    <mdx n="0" f="v">
      <t c="8">
        <n x="1" s="1"/>
        <n x="2" s="1"/>
        <n x="148" s="1"/>
        <n x="3" s="1"/>
        <n x="4" s="1"/>
        <n x="5"/>
        <n x="111"/>
        <n x="22"/>
      </t>
    </mdx>
    <mdx n="0" f="v">
      <t c="8">
        <n x="1" s="1"/>
        <n x="2" s="1"/>
        <n x="148" s="1"/>
        <n x="3" s="1"/>
        <n x="4" s="1"/>
        <n x="5"/>
        <n x="111"/>
        <n x="38"/>
      </t>
    </mdx>
    <mdx n="0" f="v">
      <t c="8">
        <n x="1" s="1"/>
        <n x="2" s="1"/>
        <n x="148" s="1"/>
        <n x="3" s="1"/>
        <n x="4" s="1"/>
        <n x="5"/>
        <n x="111"/>
        <n x="54"/>
      </t>
    </mdx>
    <mdx n="0" f="v">
      <t c="8">
        <n x="1" s="1"/>
        <n x="2" s="1"/>
        <n x="148" s="1"/>
        <n x="3" s="1"/>
        <n x="4" s="1"/>
        <n x="5"/>
        <n x="112"/>
        <n x="9"/>
      </t>
    </mdx>
    <mdx n="0" f="v">
      <t c="8">
        <n x="1" s="1"/>
        <n x="2" s="1"/>
        <n x="148" s="1"/>
        <n x="3" s="1"/>
        <n x="4" s="1"/>
        <n x="5"/>
        <n x="112"/>
        <n x="25"/>
      </t>
    </mdx>
    <mdx n="0" f="v">
      <t c="8">
        <n x="1" s="1"/>
        <n x="2" s="1"/>
        <n x="148" s="1"/>
        <n x="3" s="1"/>
        <n x="4" s="1"/>
        <n x="5"/>
        <n x="112"/>
        <n x="41"/>
      </t>
    </mdx>
    <mdx n="0" f="v">
      <t c="8">
        <n x="1" s="1"/>
        <n x="2" s="1"/>
        <n x="148" s="1"/>
        <n x="3" s="1"/>
        <n x="4" s="1"/>
        <n x="5"/>
        <n x="112"/>
        <n x="57"/>
      </t>
    </mdx>
    <mdx n="0" f="v">
      <t c="8">
        <n x="1" s="1"/>
        <n x="2" s="1"/>
        <n x="148" s="1"/>
        <n x="3" s="1"/>
        <n x="4" s="1"/>
        <n x="5"/>
        <n x="113"/>
        <n x="12"/>
      </t>
    </mdx>
    <mdx n="0" f="v">
      <t c="8">
        <n x="1" s="1"/>
        <n x="2" s="1"/>
        <n x="148" s="1"/>
        <n x="3" s="1"/>
        <n x="4" s="1"/>
        <n x="5"/>
        <n x="113"/>
        <n x="28"/>
      </t>
    </mdx>
    <mdx n="0" f="v">
      <t c="8">
        <n x="1" s="1"/>
        <n x="2" s="1"/>
        <n x="148" s="1"/>
        <n x="3" s="1"/>
        <n x="4" s="1"/>
        <n x="5"/>
        <n x="113"/>
        <n x="44"/>
      </t>
    </mdx>
    <mdx n="0" f="v">
      <t c="8">
        <n x="1" s="1"/>
        <n x="2" s="1"/>
        <n x="148" s="1"/>
        <n x="3" s="1"/>
        <n x="4" s="1"/>
        <n x="5"/>
        <n x="113"/>
        <n x="60"/>
      </t>
    </mdx>
    <mdx n="0" f="v">
      <t c="8">
        <n x="1" s="1"/>
        <n x="2" s="1"/>
        <n x="148" s="1"/>
        <n x="3" s="1"/>
        <n x="4" s="1"/>
        <n x="5"/>
        <n x="114"/>
        <n x="15"/>
      </t>
    </mdx>
    <mdx n="0" f="v">
      <t c="8">
        <n x="1" s="1"/>
        <n x="2" s="1"/>
        <n x="148" s="1"/>
        <n x="3" s="1"/>
        <n x="4" s="1"/>
        <n x="5"/>
        <n x="114"/>
        <n x="31"/>
      </t>
    </mdx>
    <mdx n="0" f="v">
      <t c="8">
        <n x="1" s="1"/>
        <n x="2" s="1"/>
        <n x="148" s="1"/>
        <n x="3" s="1"/>
        <n x="4" s="1"/>
        <n x="5"/>
        <n x="114"/>
        <n x="47"/>
      </t>
    </mdx>
    <mdx n="0" f="v">
      <t c="8">
        <n x="1" s="1"/>
        <n x="2" s="1"/>
        <n x="148" s="1"/>
        <n x="3" s="1"/>
        <n x="4" s="1"/>
        <n x="5"/>
        <n x="114"/>
        <n x="63"/>
      </t>
    </mdx>
    <mdx n="0" f="v">
      <t c="8">
        <n x="1" s="1"/>
        <n x="2" s="1"/>
        <n x="148" s="1"/>
        <n x="3" s="1"/>
        <n x="4" s="1"/>
        <n x="5"/>
        <n x="115"/>
        <n x="18"/>
      </t>
    </mdx>
    <mdx n="0" f="v">
      <t c="8">
        <n x="1" s="1"/>
        <n x="2" s="1"/>
        <n x="148" s="1"/>
        <n x="3" s="1"/>
        <n x="4" s="1"/>
        <n x="5"/>
        <n x="115"/>
        <n x="34"/>
      </t>
    </mdx>
    <mdx n="0" f="v">
      <t c="8">
        <n x="1" s="1"/>
        <n x="2" s="1"/>
        <n x="148" s="1"/>
        <n x="3" s="1"/>
        <n x="4" s="1"/>
        <n x="5"/>
        <n x="115"/>
        <n x="50"/>
      </t>
    </mdx>
    <mdx n="0" f="v">
      <t c="8">
        <n x="1" s="1"/>
        <n x="2" s="1"/>
        <n x="148" s="1"/>
        <n x="3" s="1"/>
        <n x="4" s="1"/>
        <n x="5"/>
        <n x="116"/>
        <n x="21"/>
      </t>
    </mdx>
    <mdx n="0" f="v">
      <t c="8">
        <n x="1" s="1"/>
        <n x="2" s="1"/>
        <n x="148" s="1"/>
        <n x="3" s="1"/>
        <n x="4" s="1"/>
        <n x="5"/>
        <n x="116"/>
        <n x="37"/>
      </t>
    </mdx>
    <mdx n="0" f="v">
      <t c="8">
        <n x="1" s="1"/>
        <n x="2" s="1"/>
        <n x="148" s="1"/>
        <n x="3" s="1"/>
        <n x="4" s="1"/>
        <n x="5"/>
        <n x="116"/>
        <n x="53"/>
      </t>
    </mdx>
    <mdx n="0" f="v">
      <t c="8">
        <n x="1" s="1"/>
        <n x="2" s="1"/>
        <n x="148" s="1"/>
        <n x="3" s="1"/>
        <n x="4" s="1"/>
        <n x="5"/>
        <n x="117"/>
        <n x="8"/>
      </t>
    </mdx>
    <mdx n="0" f="v">
      <t c="8">
        <n x="1" s="1"/>
        <n x="2" s="1"/>
        <n x="148" s="1"/>
        <n x="3" s="1"/>
        <n x="4" s="1"/>
        <n x="5"/>
        <n x="117"/>
        <n x="24"/>
      </t>
    </mdx>
    <mdx n="0" f="v">
      <t c="8">
        <n x="1" s="1"/>
        <n x="2" s="1"/>
        <n x="148" s="1"/>
        <n x="3" s="1"/>
        <n x="4" s="1"/>
        <n x="5"/>
        <n x="117"/>
        <n x="40"/>
      </t>
    </mdx>
    <mdx n="0" f="v">
      <t c="8">
        <n x="1" s="1"/>
        <n x="2" s="1"/>
        <n x="148" s="1"/>
        <n x="3" s="1"/>
        <n x="4" s="1"/>
        <n x="5"/>
        <n x="117"/>
        <n x="56"/>
      </t>
    </mdx>
    <mdx n="0" f="v">
      <t c="8">
        <n x="1" s="1"/>
        <n x="2" s="1"/>
        <n x="148" s="1"/>
        <n x="3" s="1"/>
        <n x="4" s="1"/>
        <n x="5"/>
        <n x="118"/>
        <n x="11"/>
      </t>
    </mdx>
    <mdx n="0" f="v">
      <t c="8">
        <n x="1" s="1"/>
        <n x="2" s="1"/>
        <n x="148" s="1"/>
        <n x="3" s="1"/>
        <n x="4" s="1"/>
        <n x="5"/>
        <n x="118"/>
        <n x="27"/>
      </t>
    </mdx>
    <mdx n="0" f="v">
      <t c="8">
        <n x="1" s="1"/>
        <n x="2" s="1"/>
        <n x="148" s="1"/>
        <n x="3" s="1"/>
        <n x="4" s="1"/>
        <n x="5"/>
        <n x="118"/>
        <n x="43"/>
      </t>
    </mdx>
    <mdx n="0" f="v">
      <t c="8">
        <n x="1" s="1"/>
        <n x="2" s="1"/>
        <n x="148" s="1"/>
        <n x="3" s="1"/>
        <n x="4" s="1"/>
        <n x="5"/>
        <n x="118"/>
        <n x="59"/>
      </t>
    </mdx>
    <mdx n="0" f="v">
      <t c="8">
        <n x="1" s="1"/>
        <n x="2" s="1"/>
        <n x="148" s="1"/>
        <n x="3" s="1"/>
        <n x="4" s="1"/>
        <n x="5"/>
        <n x="119"/>
        <n x="14"/>
      </t>
    </mdx>
    <mdx n="0" f="v">
      <t c="8">
        <n x="1" s="1"/>
        <n x="2" s="1"/>
        <n x="148" s="1"/>
        <n x="3" s="1"/>
        <n x="4" s="1"/>
        <n x="5"/>
        <n x="119"/>
        <n x="30"/>
      </t>
    </mdx>
    <mdx n="0" f="v">
      <t c="8">
        <n x="1" s="1"/>
        <n x="2" s="1"/>
        <n x="148" s="1"/>
        <n x="3" s="1"/>
        <n x="4" s="1"/>
        <n x="5"/>
        <n x="119"/>
        <n x="46"/>
      </t>
    </mdx>
    <mdx n="0" f="v">
      <t c="8">
        <n x="1" s="1"/>
        <n x="2" s="1"/>
        <n x="148" s="1"/>
        <n x="3" s="1"/>
        <n x="4" s="1"/>
        <n x="5"/>
        <n x="119"/>
        <n x="62"/>
      </t>
    </mdx>
    <mdx n="0" f="v">
      <t c="8">
        <n x="1" s="1"/>
        <n x="2" s="1"/>
        <n x="148" s="1"/>
        <n x="3" s="1"/>
        <n x="4" s="1"/>
        <n x="5"/>
        <n x="120"/>
        <n x="17"/>
      </t>
    </mdx>
    <mdx n="0" f="v">
      <t c="8">
        <n x="1" s="1"/>
        <n x="2" s="1"/>
        <n x="148" s="1"/>
        <n x="3" s="1"/>
        <n x="4" s="1"/>
        <n x="5"/>
        <n x="120"/>
        <n x="33"/>
      </t>
    </mdx>
    <mdx n="0" f="v">
      <t c="8">
        <n x="1" s="1"/>
        <n x="2" s="1"/>
        <n x="148" s="1"/>
        <n x="3" s="1"/>
        <n x="4" s="1"/>
        <n x="5"/>
        <n x="120"/>
        <n x="49"/>
      </t>
    </mdx>
    <mdx n="0" f="v">
      <t c="8">
        <n x="1" s="1"/>
        <n x="2" s="1"/>
        <n x="148" s="1"/>
        <n x="3" s="1"/>
        <n x="4" s="1"/>
        <n x="5"/>
        <n x="121"/>
        <n x="20"/>
      </t>
    </mdx>
    <mdx n="0" f="v">
      <t c="8">
        <n x="1" s="1"/>
        <n x="2" s="1"/>
        <n x="148" s="1"/>
        <n x="3" s="1"/>
        <n x="4" s="1"/>
        <n x="5"/>
        <n x="121"/>
        <n x="36"/>
      </t>
    </mdx>
    <mdx n="0" f="v">
      <t c="8">
        <n x="1" s="1"/>
        <n x="2" s="1"/>
        <n x="148" s="1"/>
        <n x="3" s="1"/>
        <n x="4" s="1"/>
        <n x="5"/>
        <n x="121"/>
        <n x="52"/>
      </t>
    </mdx>
    <mdx n="0" f="v">
      <t c="8">
        <n x="1" s="1"/>
        <n x="2" s="1"/>
        <n x="148" s="1"/>
        <n x="3" s="1"/>
        <n x="4" s="1"/>
        <n x="5"/>
        <n x="122"/>
        <n x="7"/>
      </t>
    </mdx>
    <mdx n="0" f="v">
      <t c="8">
        <n x="1" s="1"/>
        <n x="2" s="1"/>
        <n x="148" s="1"/>
        <n x="3" s="1"/>
        <n x="4" s="1"/>
        <n x="5"/>
        <n x="122"/>
        <n x="23"/>
      </t>
    </mdx>
    <mdx n="0" f="v">
      <t c="8">
        <n x="1" s="1"/>
        <n x="2" s="1"/>
        <n x="148" s="1"/>
        <n x="3" s="1"/>
        <n x="4" s="1"/>
        <n x="5"/>
        <n x="122"/>
        <n x="39"/>
      </t>
    </mdx>
    <mdx n="0" f="v">
      <t c="8">
        <n x="1" s="1"/>
        <n x="2" s="1"/>
        <n x="148" s="1"/>
        <n x="3" s="1"/>
        <n x="4" s="1"/>
        <n x="5"/>
        <n x="122"/>
        <n x="55"/>
      </t>
    </mdx>
    <mdx n="0" f="v">
      <t c="8">
        <n x="1" s="1"/>
        <n x="2" s="1"/>
        <n x="148" s="1"/>
        <n x="3" s="1"/>
        <n x="4" s="1"/>
        <n x="5"/>
        <n x="123"/>
        <n x="21"/>
      </t>
    </mdx>
    <mdx n="0" f="v">
      <t c="8">
        <n x="1" s="1"/>
        <n x="2" s="1"/>
        <n x="148" s="1"/>
        <n x="3" s="1"/>
        <n x="4" s="1"/>
        <n x="5"/>
        <n x="123"/>
        <n x="37"/>
      </t>
    </mdx>
    <mdx n="0" f="v">
      <t c="8">
        <n x="1" s="1"/>
        <n x="2" s="1"/>
        <n x="148" s="1"/>
        <n x="3" s="1"/>
        <n x="4" s="1"/>
        <n x="5"/>
        <n x="123"/>
        <n x="53"/>
      </t>
    </mdx>
    <mdx n="0" f="v">
      <t c="8">
        <n x="1" s="1"/>
        <n x="2" s="1"/>
        <n x="148" s="1"/>
        <n x="3" s="1"/>
        <n x="4" s="1"/>
        <n x="5"/>
        <n x="124"/>
        <n x="8"/>
      </t>
    </mdx>
    <mdx n="0" f="v">
      <t c="8">
        <n x="1" s="1"/>
        <n x="2" s="1"/>
        <n x="148" s="1"/>
        <n x="3" s="1"/>
        <n x="4" s="1"/>
        <n x="5"/>
        <n x="124"/>
        <n x="24"/>
      </t>
    </mdx>
    <mdx n="0" f="v">
      <t c="8">
        <n x="1" s="1"/>
        <n x="2" s="1"/>
        <n x="148" s="1"/>
        <n x="3" s="1"/>
        <n x="4" s="1"/>
        <n x="5"/>
        <n x="124"/>
        <n x="40"/>
      </t>
    </mdx>
    <mdx n="0" f="v">
      <t c="8">
        <n x="1" s="1"/>
        <n x="2" s="1"/>
        <n x="148" s="1"/>
        <n x="3" s="1"/>
        <n x="4" s="1"/>
        <n x="5"/>
        <n x="124"/>
        <n x="56"/>
      </t>
    </mdx>
    <mdx n="0" f="v">
      <t c="8">
        <n x="1" s="1"/>
        <n x="2" s="1"/>
        <n x="148" s="1"/>
        <n x="3" s="1"/>
        <n x="4" s="1"/>
        <n x="5"/>
        <n x="125"/>
        <n x="11"/>
      </t>
    </mdx>
    <mdx n="0" f="v">
      <t c="8">
        <n x="1" s="1"/>
        <n x="2" s="1"/>
        <n x="148" s="1"/>
        <n x="3" s="1"/>
        <n x="4" s="1"/>
        <n x="5"/>
        <n x="125"/>
        <n x="27"/>
      </t>
    </mdx>
    <mdx n="0" f="v">
      <t c="8">
        <n x="1" s="1"/>
        <n x="2" s="1"/>
        <n x="148" s="1"/>
        <n x="3" s="1"/>
        <n x="4" s="1"/>
        <n x="5"/>
        <n x="125"/>
        <n x="43"/>
      </t>
    </mdx>
    <mdx n="0" f="v">
      <t c="8">
        <n x="1" s="1"/>
        <n x="2" s="1"/>
        <n x="148" s="1"/>
        <n x="3" s="1"/>
        <n x="4" s="1"/>
        <n x="5"/>
        <n x="125"/>
        <n x="59"/>
      </t>
    </mdx>
    <mdx n="0" f="v">
      <t c="8">
        <n x="1" s="1"/>
        <n x="2" s="1"/>
        <n x="148" s="1"/>
        <n x="3" s="1"/>
        <n x="4" s="1"/>
        <n x="5"/>
        <n x="126"/>
        <n x="14"/>
      </t>
    </mdx>
    <mdx n="0" f="v">
      <t c="8">
        <n x="1" s="1"/>
        <n x="2" s="1"/>
        <n x="148" s="1"/>
        <n x="3" s="1"/>
        <n x="4" s="1"/>
        <n x="5"/>
        <n x="126"/>
        <n x="30"/>
      </t>
    </mdx>
    <mdx n="0" f="v">
      <t c="8">
        <n x="1" s="1"/>
        <n x="2" s="1"/>
        <n x="148" s="1"/>
        <n x="3" s="1"/>
        <n x="4" s="1"/>
        <n x="5"/>
        <n x="126"/>
        <n x="46"/>
      </t>
    </mdx>
    <mdx n="0" f="v">
      <t c="8">
        <n x="1" s="1"/>
        <n x="2" s="1"/>
        <n x="148" s="1"/>
        <n x="3" s="1"/>
        <n x="4" s="1"/>
        <n x="5"/>
        <n x="126"/>
        <n x="62"/>
      </t>
    </mdx>
    <mdx n="0" f="v">
      <t c="8">
        <n x="1" s="1"/>
        <n x="2" s="1"/>
        <n x="148" s="1"/>
        <n x="3" s="1"/>
        <n x="4" s="1"/>
        <n x="5"/>
        <n x="127"/>
        <n x="17"/>
      </t>
    </mdx>
    <mdx n="0" f="v">
      <t c="8">
        <n x="1" s="1"/>
        <n x="2" s="1"/>
        <n x="148" s="1"/>
        <n x="3" s="1"/>
        <n x="4" s="1"/>
        <n x="5"/>
        <n x="127"/>
        <n x="33"/>
      </t>
    </mdx>
    <mdx n="0" f="v">
      <t c="8">
        <n x="1" s="1"/>
        <n x="2" s="1"/>
        <n x="148" s="1"/>
        <n x="3" s="1"/>
        <n x="4" s="1"/>
        <n x="5"/>
        <n x="127"/>
        <n x="49"/>
      </t>
    </mdx>
    <mdx n="0" f="v">
      <t c="8">
        <n x="1" s="1"/>
        <n x="2" s="1"/>
        <n x="148" s="1"/>
        <n x="3" s="1"/>
        <n x="4" s="1"/>
        <n x="5"/>
        <n x="128"/>
        <n x="20"/>
      </t>
    </mdx>
    <mdx n="0" f="v">
      <t c="8">
        <n x="1" s="1"/>
        <n x="2" s="1"/>
        <n x="148" s="1"/>
        <n x="3" s="1"/>
        <n x="4" s="1"/>
        <n x="5"/>
        <n x="128"/>
        <n x="36"/>
      </t>
    </mdx>
    <mdx n="0" f="v">
      <t c="8">
        <n x="1" s="1"/>
        <n x="2" s="1"/>
        <n x="148" s="1"/>
        <n x="3" s="1"/>
        <n x="4" s="1"/>
        <n x="5"/>
        <n x="128"/>
        <n x="52"/>
      </t>
    </mdx>
    <mdx n="0" f="v">
      <t c="8">
        <n x="1" s="1"/>
        <n x="2" s="1"/>
        <n x="148" s="1"/>
        <n x="3" s="1"/>
        <n x="4" s="1"/>
        <n x="5"/>
        <n x="129"/>
        <n x="7"/>
      </t>
    </mdx>
    <mdx n="0" f="v">
      <t c="8">
        <n x="1" s="1"/>
        <n x="2" s="1"/>
        <n x="148" s="1"/>
        <n x="3" s="1"/>
        <n x="4" s="1"/>
        <n x="5"/>
        <n x="129"/>
        <n x="23"/>
      </t>
    </mdx>
    <mdx n="0" f="v">
      <t c="8">
        <n x="1" s="1"/>
        <n x="2" s="1"/>
        <n x="148" s="1"/>
        <n x="3" s="1"/>
        <n x="4" s="1"/>
        <n x="5"/>
        <n x="129"/>
        <n x="39"/>
      </t>
    </mdx>
    <mdx n="0" f="v">
      <t c="8">
        <n x="1" s="1"/>
        <n x="2" s="1"/>
        <n x="148" s="1"/>
        <n x="3" s="1"/>
        <n x="4" s="1"/>
        <n x="5"/>
        <n x="129"/>
        <n x="55"/>
      </t>
    </mdx>
    <mdx n="0" f="v">
      <t c="8">
        <n x="1" s="1"/>
        <n x="2" s="1"/>
        <n x="148" s="1"/>
        <n x="3" s="1"/>
        <n x="4" s="1"/>
        <n x="5"/>
        <n x="130"/>
        <n x="18"/>
      </t>
    </mdx>
    <mdx n="0" f="v">
      <t c="8">
        <n x="1" s="1"/>
        <n x="2" s="1"/>
        <n x="148" s="1"/>
        <n x="3" s="1"/>
        <n x="4" s="1"/>
        <n x="5"/>
        <n x="130"/>
        <n x="34"/>
      </t>
    </mdx>
    <mdx n="0" f="v">
      <t c="8">
        <n x="1" s="1"/>
        <n x="2" s="1"/>
        <n x="148" s="1"/>
        <n x="3" s="1"/>
        <n x="4" s="1"/>
        <n x="5"/>
        <n x="130"/>
        <n x="50"/>
      </t>
    </mdx>
    <mdx n="0" f="v">
      <t c="8">
        <n x="1" s="1"/>
        <n x="2" s="1"/>
        <n x="148" s="1"/>
        <n x="3" s="1"/>
        <n x="4" s="1"/>
        <n x="5"/>
        <n x="131"/>
        <n x="21"/>
      </t>
    </mdx>
    <mdx n="0" f="v">
      <t c="8">
        <n x="1" s="1"/>
        <n x="2" s="1"/>
        <n x="148" s="1"/>
        <n x="3" s="1"/>
        <n x="4" s="1"/>
        <n x="5"/>
        <n x="131"/>
        <n x="37"/>
      </t>
    </mdx>
    <mdx n="0" f="v">
      <t c="8">
        <n x="1" s="1"/>
        <n x="2" s="1"/>
        <n x="148" s="1"/>
        <n x="3" s="1"/>
        <n x="4" s="1"/>
        <n x="5"/>
        <n x="131"/>
        <n x="53"/>
      </t>
    </mdx>
    <mdx n="0" f="v">
      <t c="8">
        <n x="1" s="1"/>
        <n x="2" s="1"/>
        <n x="148" s="1"/>
        <n x="3" s="1"/>
        <n x="4" s="1"/>
        <n x="5"/>
        <n x="132"/>
        <n x="8"/>
      </t>
    </mdx>
    <mdx n="0" f="v">
      <t c="8">
        <n x="1" s="1"/>
        <n x="2" s="1"/>
        <n x="148" s="1"/>
        <n x="3" s="1"/>
        <n x="4" s="1"/>
        <n x="5"/>
        <n x="132"/>
        <n x="24"/>
      </t>
    </mdx>
    <mdx n="0" f="v">
      <t c="8">
        <n x="1" s="1"/>
        <n x="2" s="1"/>
        <n x="148" s="1"/>
        <n x="3" s="1"/>
        <n x="4" s="1"/>
        <n x="5"/>
        <n x="132"/>
        <n x="40"/>
      </t>
    </mdx>
    <mdx n="0" f="v">
      <t c="8">
        <n x="1" s="1"/>
        <n x="2" s="1"/>
        <n x="148" s="1"/>
        <n x="3" s="1"/>
        <n x="4" s="1"/>
        <n x="5"/>
        <n x="132"/>
        <n x="56"/>
      </t>
    </mdx>
    <mdx n="0" f="v">
      <t c="8">
        <n x="1" s="1"/>
        <n x="2" s="1"/>
        <n x="148" s="1"/>
        <n x="3" s="1"/>
        <n x="4" s="1"/>
        <n x="5"/>
        <n x="133"/>
        <n x="11"/>
      </t>
    </mdx>
    <mdx n="0" f="v">
      <t c="8">
        <n x="1" s="1"/>
        <n x="2" s="1"/>
        <n x="148" s="1"/>
        <n x="3" s="1"/>
        <n x="4" s="1"/>
        <n x="5"/>
        <n x="133"/>
        <n x="27"/>
      </t>
    </mdx>
    <mdx n="0" f="v">
      <t c="8">
        <n x="1" s="1"/>
        <n x="2" s="1"/>
        <n x="148" s="1"/>
        <n x="3" s="1"/>
        <n x="4" s="1"/>
        <n x="5"/>
        <n x="133"/>
        <n x="43"/>
      </t>
    </mdx>
    <mdx n="0" f="v">
      <t c="8">
        <n x="1" s="1"/>
        <n x="2" s="1"/>
        <n x="148" s="1"/>
        <n x="3" s="1"/>
        <n x="4" s="1"/>
        <n x="5"/>
        <n x="133"/>
        <n x="59"/>
      </t>
    </mdx>
    <mdx n="0" f="v">
      <t c="8">
        <n x="1" s="1"/>
        <n x="2" s="1"/>
        <n x="148" s="1"/>
        <n x="3" s="1"/>
        <n x="4" s="1"/>
        <n x="5"/>
        <n x="134"/>
        <n x="14"/>
      </t>
    </mdx>
    <mdx n="0" f="v">
      <t c="8">
        <n x="1" s="1"/>
        <n x="2" s="1"/>
        <n x="148" s="1"/>
        <n x="3" s="1"/>
        <n x="4" s="1"/>
        <n x="5"/>
        <n x="134"/>
        <n x="30"/>
      </t>
    </mdx>
    <mdx n="0" f="v">
      <t c="8">
        <n x="1" s="1"/>
        <n x="2" s="1"/>
        <n x="148" s="1"/>
        <n x="3" s="1"/>
        <n x="4" s="1"/>
        <n x="5"/>
        <n x="134"/>
        <n x="46"/>
      </t>
    </mdx>
    <mdx n="0" f="v">
      <t c="8">
        <n x="1" s="1"/>
        <n x="2" s="1"/>
        <n x="148" s="1"/>
        <n x="3" s="1"/>
        <n x="4" s="1"/>
        <n x="5"/>
        <n x="134"/>
        <n x="62"/>
      </t>
    </mdx>
    <mdx n="0" f="v">
      <t c="8">
        <n x="1" s="1"/>
        <n x="2" s="1"/>
        <n x="148" s="1"/>
        <n x="3" s="1"/>
        <n x="4" s="1"/>
        <n x="5"/>
        <n x="135"/>
        <n x="17"/>
      </t>
    </mdx>
    <mdx n="0" f="v">
      <t c="8">
        <n x="1" s="1"/>
        <n x="2" s="1"/>
        <n x="148" s="1"/>
        <n x="3" s="1"/>
        <n x="4" s="1"/>
        <n x="5"/>
        <n x="135"/>
        <n x="33"/>
      </t>
    </mdx>
    <mdx n="0" f="v">
      <t c="8">
        <n x="1" s="1"/>
        <n x="2" s="1"/>
        <n x="148" s="1"/>
        <n x="3" s="1"/>
        <n x="4" s="1"/>
        <n x="5"/>
        <n x="135"/>
        <n x="49"/>
      </t>
    </mdx>
    <mdx n="0" f="v">
      <t c="8">
        <n x="1" s="1"/>
        <n x="2" s="1"/>
        <n x="148" s="1"/>
        <n x="3" s="1"/>
        <n x="4" s="1"/>
        <n x="5"/>
        <n x="136"/>
        <n x="20"/>
      </t>
    </mdx>
    <mdx n="0" f="v">
      <t c="8">
        <n x="1" s="1"/>
        <n x="2" s="1"/>
        <n x="148" s="1"/>
        <n x="3" s="1"/>
        <n x="4" s="1"/>
        <n x="5"/>
        <n x="136"/>
        <n x="36"/>
      </t>
    </mdx>
    <mdx n="0" f="v">
      <t c="8">
        <n x="1" s="1"/>
        <n x="2" s="1"/>
        <n x="148" s="1"/>
        <n x="3" s="1"/>
        <n x="4" s="1"/>
        <n x="5"/>
        <n x="136"/>
        <n x="52"/>
      </t>
    </mdx>
    <mdx n="0" f="v">
      <t c="8">
        <n x="1" s="1"/>
        <n x="2" s="1"/>
        <n x="148" s="1"/>
        <n x="3" s="1"/>
        <n x="4" s="1"/>
        <n x="5"/>
        <n x="137"/>
        <n x="7"/>
      </t>
    </mdx>
    <mdx n="0" f="v">
      <t c="8">
        <n x="1" s="1"/>
        <n x="2" s="1"/>
        <n x="148" s="1"/>
        <n x="3" s="1"/>
        <n x="4" s="1"/>
        <n x="5"/>
        <n x="137"/>
        <n x="23"/>
      </t>
    </mdx>
    <mdx n="0" f="v">
      <t c="8">
        <n x="1" s="1"/>
        <n x="2" s="1"/>
        <n x="148" s="1"/>
        <n x="3" s="1"/>
        <n x="4" s="1"/>
        <n x="5"/>
        <n x="137"/>
        <n x="39"/>
      </t>
    </mdx>
    <mdx n="0" f="v">
      <t c="8">
        <n x="1" s="1"/>
        <n x="2" s="1"/>
        <n x="148" s="1"/>
        <n x="3" s="1"/>
        <n x="4" s="1"/>
        <n x="5"/>
        <n x="137"/>
        <n x="55"/>
      </t>
    </mdx>
    <mdx n="0" f="v">
      <t c="8">
        <n x="1" s="1"/>
        <n x="2" s="1"/>
        <n x="148" s="1"/>
        <n x="3" s="1"/>
        <n x="4" s="1"/>
        <n x="5"/>
        <n x="138"/>
        <n x="10"/>
      </t>
    </mdx>
    <mdx n="0" f="v">
      <t c="8">
        <n x="1" s="1"/>
        <n x="2" s="1"/>
        <n x="148" s="1"/>
        <n x="3" s="1"/>
        <n x="4" s="1"/>
        <n x="5"/>
        <n x="138"/>
        <n x="26"/>
      </t>
    </mdx>
    <mdx n="0" f="v">
      <t c="8">
        <n x="1" s="1"/>
        <n x="2" s="1"/>
        <n x="148" s="1"/>
        <n x="3" s="1"/>
        <n x="4" s="1"/>
        <n x="5"/>
        <n x="138"/>
        <n x="48"/>
      </t>
    </mdx>
    <mdx n="0" f="v">
      <t c="8">
        <n x="1" s="1"/>
        <n x="2" s="1"/>
        <n x="148" s="1"/>
        <n x="3" s="1"/>
        <n x="4" s="1"/>
        <n x="5"/>
        <n x="142"/>
        <n x="20"/>
      </t>
    </mdx>
    <mdx n="0" f="v">
      <t c="8">
        <n x="1" s="1"/>
        <n x="2" s="1"/>
        <n x="148" s="1"/>
        <n x="3" s="1"/>
        <n x="4" s="1"/>
        <n x="5"/>
        <n x="146"/>
        <n x="32"/>
      </t>
    </mdx>
    <mdx n="0" f="v">
      <t c="8">
        <n x="1" s="1"/>
        <n x="2" s="1"/>
        <n x="148" s="1"/>
        <n x="3" s="1"/>
        <n x="4" s="1"/>
        <n x="5"/>
        <n x="128"/>
        <n x="53"/>
      </t>
    </mdx>
    <mdx n="0" f="v">
      <t c="8">
        <n x="1" s="1"/>
        <n x="2" s="1"/>
        <n x="148" s="1"/>
        <n x="3" s="1"/>
        <n x="4" s="1"/>
        <n x="5"/>
        <n x="129"/>
        <n x="8"/>
      </t>
    </mdx>
    <mdx n="0" f="v">
      <t c="8">
        <n x="1" s="1"/>
        <n x="2" s="1"/>
        <n x="148" s="1"/>
        <n x="3" s="1"/>
        <n x="4" s="1"/>
        <n x="5"/>
        <n x="129"/>
        <n x="24"/>
      </t>
    </mdx>
    <mdx n="0" f="v">
      <t c="8">
        <n x="1" s="1"/>
        <n x="2" s="1"/>
        <n x="148" s="1"/>
        <n x="3" s="1"/>
        <n x="4" s="1"/>
        <n x="5"/>
        <n x="129"/>
        <n x="40"/>
      </t>
    </mdx>
    <mdx n="0" f="v">
      <t c="8">
        <n x="1" s="1"/>
        <n x="2" s="1"/>
        <n x="148" s="1"/>
        <n x="3" s="1"/>
        <n x="4" s="1"/>
        <n x="5"/>
        <n x="129"/>
        <n x="56"/>
      </t>
    </mdx>
    <mdx n="0" f="v">
      <t c="8">
        <n x="1" s="1"/>
        <n x="2" s="1"/>
        <n x="148" s="1"/>
        <n x="3" s="1"/>
        <n x="4" s="1"/>
        <n x="5"/>
        <n x="130"/>
        <n x="19"/>
      </t>
    </mdx>
    <mdx n="0" f="v">
      <t c="8">
        <n x="1" s="1"/>
        <n x="2" s="1"/>
        <n x="148" s="1"/>
        <n x="3" s="1"/>
        <n x="4" s="1"/>
        <n x="5"/>
        <n x="130"/>
        <n x="35"/>
      </t>
    </mdx>
    <mdx n="0" f="v">
      <t c="8">
        <n x="1" s="1"/>
        <n x="2" s="1"/>
        <n x="148" s="1"/>
        <n x="3" s="1"/>
        <n x="4" s="1"/>
        <n x="5"/>
        <n x="130"/>
        <n x="51"/>
      </t>
    </mdx>
    <mdx n="0" f="v">
      <t c="8">
        <n x="1" s="1"/>
        <n x="2" s="1"/>
        <n x="148" s="1"/>
        <n x="3" s="1"/>
        <n x="4" s="1"/>
        <n x="5"/>
        <n x="131"/>
        <n x="6"/>
      </t>
    </mdx>
    <mdx n="0" f="v">
      <t c="8">
        <n x="1" s="1"/>
        <n x="2" s="1"/>
        <n x="148" s="1"/>
        <n x="3" s="1"/>
        <n x="4" s="1"/>
        <n x="5"/>
        <n x="131"/>
        <n x="22"/>
      </t>
    </mdx>
    <mdx n="0" f="v">
      <t c="8">
        <n x="1" s="1"/>
        <n x="2" s="1"/>
        <n x="148" s="1"/>
        <n x="3" s="1"/>
        <n x="4" s="1"/>
        <n x="5"/>
        <n x="131"/>
        <n x="38"/>
      </t>
    </mdx>
    <mdx n="0" f="v">
      <t c="8">
        <n x="1" s="1"/>
        <n x="2" s="1"/>
        <n x="148" s="1"/>
        <n x="3" s="1"/>
        <n x="4" s="1"/>
        <n x="5"/>
        <n x="131"/>
        <n x="54"/>
      </t>
    </mdx>
    <mdx n="0" f="v">
      <t c="8">
        <n x="1" s="1"/>
        <n x="2" s="1"/>
        <n x="148" s="1"/>
        <n x="3" s="1"/>
        <n x="4" s="1"/>
        <n x="5"/>
        <n x="132"/>
        <n x="9"/>
      </t>
    </mdx>
    <mdx n="0" f="v">
      <t c="8">
        <n x="1" s="1"/>
        <n x="2" s="1"/>
        <n x="148" s="1"/>
        <n x="3" s="1"/>
        <n x="4" s="1"/>
        <n x="5"/>
        <n x="132"/>
        <n x="25"/>
      </t>
    </mdx>
    <mdx n="0" f="v">
      <t c="8">
        <n x="1" s="1"/>
        <n x="2" s="1"/>
        <n x="148" s="1"/>
        <n x="3" s="1"/>
        <n x="4" s="1"/>
        <n x="5"/>
        <n x="132"/>
        <n x="41"/>
      </t>
    </mdx>
    <mdx n="0" f="v">
      <t c="8">
        <n x="1" s="1"/>
        <n x="2" s="1"/>
        <n x="148" s="1"/>
        <n x="3" s="1"/>
        <n x="4" s="1"/>
        <n x="5"/>
        <n x="132"/>
        <n x="57"/>
      </t>
    </mdx>
    <mdx n="0" f="v">
      <t c="8">
        <n x="1" s="1"/>
        <n x="2" s="1"/>
        <n x="148" s="1"/>
        <n x="3" s="1"/>
        <n x="4" s="1"/>
        <n x="5"/>
        <n x="133"/>
        <n x="12"/>
      </t>
    </mdx>
    <mdx n="0" f="v">
      <t c="8">
        <n x="1" s="1"/>
        <n x="2" s="1"/>
        <n x="148" s="1"/>
        <n x="3" s="1"/>
        <n x="4" s="1"/>
        <n x="5"/>
        <n x="133"/>
        <n x="28"/>
      </t>
    </mdx>
    <mdx n="0" f="v">
      <t c="8">
        <n x="1" s="1"/>
        <n x="2" s="1"/>
        <n x="148" s="1"/>
        <n x="3" s="1"/>
        <n x="4" s="1"/>
        <n x="5"/>
        <n x="133"/>
        <n x="44"/>
      </t>
    </mdx>
    <mdx n="0" f="v">
      <t c="8">
        <n x="1" s="1"/>
        <n x="2" s="1"/>
        <n x="148" s="1"/>
        <n x="3" s="1"/>
        <n x="4" s="1"/>
        <n x="5"/>
        <n x="133"/>
        <n x="60"/>
      </t>
    </mdx>
    <mdx n="0" f="v">
      <t c="8">
        <n x="1" s="1"/>
        <n x="2" s="1"/>
        <n x="148" s="1"/>
        <n x="3" s="1"/>
        <n x="4" s="1"/>
        <n x="5"/>
        <n x="134"/>
        <n x="15"/>
      </t>
    </mdx>
    <mdx n="0" f="v">
      <t c="8">
        <n x="1" s="1"/>
        <n x="2" s="1"/>
        <n x="148" s="1"/>
        <n x="3" s="1"/>
        <n x="4" s="1"/>
        <n x="5"/>
        <n x="134"/>
        <n x="31"/>
      </t>
    </mdx>
    <mdx n="0" f="v">
      <t c="8">
        <n x="1" s="1"/>
        <n x="2" s="1"/>
        <n x="148" s="1"/>
        <n x="3" s="1"/>
        <n x="4" s="1"/>
        <n x="5"/>
        <n x="134"/>
        <n x="47"/>
      </t>
    </mdx>
    <mdx n="0" f="v">
      <t c="8">
        <n x="1" s="1"/>
        <n x="2" s="1"/>
        <n x="148" s="1"/>
        <n x="3" s="1"/>
        <n x="4" s="1"/>
        <n x="5"/>
        <n x="134"/>
        <n x="63"/>
      </t>
    </mdx>
    <mdx n="0" f="v">
      <t c="8">
        <n x="1" s="1"/>
        <n x="2" s="1"/>
        <n x="148" s="1"/>
        <n x="3" s="1"/>
        <n x="4" s="1"/>
        <n x="5"/>
        <n x="135"/>
        <n x="18"/>
      </t>
    </mdx>
    <mdx n="0" f="v">
      <t c="8">
        <n x="1" s="1"/>
        <n x="2" s="1"/>
        <n x="148" s="1"/>
        <n x="3" s="1"/>
        <n x="4" s="1"/>
        <n x="5"/>
        <n x="135"/>
        <n x="34"/>
      </t>
    </mdx>
    <mdx n="0" f="v">
      <t c="8">
        <n x="1" s="1"/>
        <n x="2" s="1"/>
        <n x="148" s="1"/>
        <n x="3" s="1"/>
        <n x="4" s="1"/>
        <n x="5"/>
        <n x="135"/>
        <n x="50"/>
      </t>
    </mdx>
    <mdx n="0" f="v">
      <t c="8">
        <n x="1" s="1"/>
        <n x="2" s="1"/>
        <n x="148" s="1"/>
        <n x="3" s="1"/>
        <n x="4" s="1"/>
        <n x="5"/>
        <n x="136"/>
        <n x="21"/>
      </t>
    </mdx>
    <mdx n="0" f="v">
      <t c="8">
        <n x="1" s="1"/>
        <n x="2" s="1"/>
        <n x="148" s="1"/>
        <n x="3" s="1"/>
        <n x="4" s="1"/>
        <n x="5"/>
        <n x="136"/>
        <n x="37"/>
      </t>
    </mdx>
    <mdx n="0" f="v">
      <t c="8">
        <n x="1" s="1"/>
        <n x="2" s="1"/>
        <n x="148" s="1"/>
        <n x="3" s="1"/>
        <n x="4" s="1"/>
        <n x="5"/>
        <n x="136"/>
        <n x="53"/>
      </t>
    </mdx>
    <mdx n="0" f="v">
      <t c="8">
        <n x="1" s="1"/>
        <n x="2" s="1"/>
        <n x="148" s="1"/>
        <n x="3" s="1"/>
        <n x="4" s="1"/>
        <n x="5"/>
        <n x="137"/>
        <n x="8"/>
      </t>
    </mdx>
    <mdx n="0" f="v">
      <t c="8">
        <n x="1" s="1"/>
        <n x="2" s="1"/>
        <n x="148" s="1"/>
        <n x="3" s="1"/>
        <n x="4" s="1"/>
        <n x="5"/>
        <n x="137"/>
        <n x="24"/>
      </t>
    </mdx>
    <mdx n="0" f="v">
      <t c="8">
        <n x="1" s="1"/>
        <n x="2" s="1"/>
        <n x="148" s="1"/>
        <n x="3" s="1"/>
        <n x="4" s="1"/>
        <n x="5"/>
        <n x="137"/>
        <n x="40"/>
      </t>
    </mdx>
    <mdx n="0" f="v">
      <t c="8">
        <n x="1" s="1"/>
        <n x="2" s="1"/>
        <n x="148" s="1"/>
        <n x="3" s="1"/>
        <n x="4" s="1"/>
        <n x="5"/>
        <n x="137"/>
        <n x="56"/>
      </t>
    </mdx>
    <mdx n="0" f="v">
      <t c="8">
        <n x="1" s="1"/>
        <n x="2" s="1"/>
        <n x="148" s="1"/>
        <n x="3" s="1"/>
        <n x="4" s="1"/>
        <n x="5"/>
        <n x="138"/>
        <n x="11"/>
      </t>
    </mdx>
    <mdx n="0" f="v">
      <t c="8">
        <n x="1" s="1"/>
        <n x="2" s="1"/>
        <n x="148" s="1"/>
        <n x="3" s="1"/>
        <n x="4" s="1"/>
        <n x="5"/>
        <n x="138"/>
        <n x="27"/>
      </t>
    </mdx>
    <mdx n="0" f="v">
      <t c="8">
        <n x="1" s="1"/>
        <n x="2" s="1"/>
        <n x="148" s="1"/>
        <n x="3" s="1"/>
        <n x="4" s="1"/>
        <n x="5"/>
        <n x="138"/>
        <n x="49"/>
      </t>
    </mdx>
    <mdx n="0" f="v">
      <t c="8">
        <n x="1" s="1"/>
        <n x="2" s="1"/>
        <n x="148" s="1"/>
        <n x="3" s="1"/>
        <n x="4" s="1"/>
        <n x="5"/>
        <n x="142"/>
        <n x="36"/>
      </t>
    </mdx>
    <mdx n="0" f="v">
      <t c="8">
        <n x="1" s="1"/>
        <n x="2" s="1"/>
        <n x="148" s="1"/>
        <n x="3" s="1"/>
        <n x="4" s="1"/>
        <n x="5"/>
        <n x="146"/>
        <n x="48"/>
      </t>
    </mdx>
    <mdx n="0" f="v">
      <t c="8">
        <n x="1" s="1"/>
        <n x="2" s="1"/>
        <n x="148" s="1"/>
        <n x="3" s="1"/>
        <n x="4" s="1"/>
        <n x="5"/>
        <n x="130"/>
        <n x="20"/>
      </t>
    </mdx>
    <mdx n="0" f="v">
      <t c="8">
        <n x="1" s="1"/>
        <n x="2" s="1"/>
        <n x="148" s="1"/>
        <n x="3" s="1"/>
        <n x="4" s="1"/>
        <n x="5"/>
        <n x="130"/>
        <n x="36"/>
      </t>
    </mdx>
    <mdx n="0" f="v">
      <t c="8">
        <n x="1" s="1"/>
        <n x="2" s="1"/>
        <n x="148" s="1"/>
        <n x="3" s="1"/>
        <n x="4" s="1"/>
        <n x="5"/>
        <n x="130"/>
        <n x="52"/>
      </t>
    </mdx>
    <mdx n="0" f="v">
      <t c="8">
        <n x="1" s="1"/>
        <n x="2" s="1"/>
        <n x="148" s="1"/>
        <n x="3" s="1"/>
        <n x="4" s="1"/>
        <n x="5"/>
        <n x="131"/>
        <n x="7"/>
      </t>
    </mdx>
    <mdx n="0" f="v">
      <t c="8">
        <n x="1" s="1"/>
        <n x="2" s="1"/>
        <n x="148" s="1"/>
        <n x="3" s="1"/>
        <n x="4" s="1"/>
        <n x="5"/>
        <n x="131"/>
        <n x="23"/>
      </t>
    </mdx>
    <mdx n="0" f="v">
      <t c="8">
        <n x="1" s="1"/>
        <n x="2" s="1"/>
        <n x="148" s="1"/>
        <n x="3" s="1"/>
        <n x="4" s="1"/>
        <n x="5"/>
        <n x="131"/>
        <n x="39"/>
      </t>
    </mdx>
    <mdx n="0" f="v">
      <t c="8">
        <n x="1" s="1"/>
        <n x="2" s="1"/>
        <n x="148" s="1"/>
        <n x="3" s="1"/>
        <n x="4" s="1"/>
        <n x="5"/>
        <n x="131"/>
        <n x="55"/>
      </t>
    </mdx>
    <mdx n="0" f="v">
      <t c="8">
        <n x="1" s="1"/>
        <n x="2" s="1"/>
        <n x="148" s="1"/>
        <n x="3" s="1"/>
        <n x="4" s="1"/>
        <n x="5"/>
        <n x="132"/>
        <n x="10"/>
      </t>
    </mdx>
    <mdx n="0" f="v">
      <t c="8">
        <n x="1" s="1"/>
        <n x="2" s="1"/>
        <n x="148" s="1"/>
        <n x="3" s="1"/>
        <n x="4" s="1"/>
        <n x="5"/>
        <n x="132"/>
        <n x="26"/>
      </t>
    </mdx>
    <mdx n="0" f="v">
      <t c="8">
        <n x="1" s="1"/>
        <n x="2" s="1"/>
        <n x="148" s="1"/>
        <n x="3" s="1"/>
        <n x="4" s="1"/>
        <n x="5"/>
        <n x="132"/>
        <n x="42"/>
      </t>
    </mdx>
    <mdx n="0" f="v">
      <t c="8">
        <n x="1" s="1"/>
        <n x="2" s="1"/>
        <n x="148" s="1"/>
        <n x="3" s="1"/>
        <n x="4" s="1"/>
        <n x="5"/>
        <n x="132"/>
        <n x="58"/>
      </t>
    </mdx>
    <mdx n="0" f="v">
      <t c="8">
        <n x="1" s="1"/>
        <n x="2" s="1"/>
        <n x="148" s="1"/>
        <n x="3" s="1"/>
        <n x="4" s="1"/>
        <n x="5"/>
        <n x="133"/>
        <n x="13"/>
      </t>
    </mdx>
    <mdx n="0" f="v">
      <t c="8">
        <n x="1" s="1"/>
        <n x="2" s="1"/>
        <n x="148" s="1"/>
        <n x="3" s="1"/>
        <n x="4" s="1"/>
        <n x="5"/>
        <n x="133"/>
        <n x="29"/>
      </t>
    </mdx>
    <mdx n="0" f="v">
      <t c="8">
        <n x="1" s="1"/>
        <n x="2" s="1"/>
        <n x="148" s="1"/>
        <n x="3" s="1"/>
        <n x="4" s="1"/>
        <n x="5"/>
        <n x="133"/>
        <n x="45"/>
      </t>
    </mdx>
    <mdx n="0" f="v">
      <t c="8">
        <n x="1" s="1"/>
        <n x="2" s="1"/>
        <n x="148" s="1"/>
        <n x="3" s="1"/>
        <n x="4" s="1"/>
        <n x="5"/>
        <n x="133"/>
        <n x="61"/>
      </t>
    </mdx>
    <mdx n="0" f="v">
      <t c="8">
        <n x="1" s="1"/>
        <n x="2" s="1"/>
        <n x="148" s="1"/>
        <n x="3" s="1"/>
        <n x="4" s="1"/>
        <n x="5"/>
        <n x="134"/>
        <n x="16"/>
      </t>
    </mdx>
    <mdx n="0" f="v">
      <t c="8">
        <n x="1" s="1"/>
        <n x="2" s="1"/>
        <n x="148" s="1"/>
        <n x="3" s="1"/>
        <n x="4" s="1"/>
        <n x="5"/>
        <n x="134"/>
        <n x="32"/>
      </t>
    </mdx>
    <mdx n="0" f="v">
      <t c="8">
        <n x="1" s="1"/>
        <n x="2" s="1"/>
        <n x="148" s="1"/>
        <n x="3" s="1"/>
        <n x="4" s="1"/>
        <n x="5"/>
        <n x="134"/>
        <n x="48"/>
      </t>
    </mdx>
    <mdx n="0" f="v">
      <t c="8">
        <n x="1" s="1"/>
        <n x="2" s="1"/>
        <n x="148" s="1"/>
        <n x="3" s="1"/>
        <n x="4" s="1"/>
        <n x="5"/>
        <n x="134"/>
        <n x="64"/>
      </t>
    </mdx>
    <mdx n="0" f="v">
      <t c="8">
        <n x="1" s="1"/>
        <n x="2" s="1"/>
        <n x="148" s="1"/>
        <n x="3" s="1"/>
        <n x="4" s="1"/>
        <n x="5"/>
        <n x="135"/>
        <n x="19"/>
      </t>
    </mdx>
    <mdx n="0" f="v">
      <t c="8">
        <n x="1" s="1"/>
        <n x="2" s="1"/>
        <n x="148" s="1"/>
        <n x="3" s="1"/>
        <n x="4" s="1"/>
        <n x="5"/>
        <n x="135"/>
        <n x="35"/>
      </t>
    </mdx>
    <mdx n="0" f="v">
      <t c="8">
        <n x="1" s="1"/>
        <n x="2" s="1"/>
        <n x="148" s="1"/>
        <n x="3" s="1"/>
        <n x="4" s="1"/>
        <n x="5"/>
        <n x="135"/>
        <n x="51"/>
      </t>
    </mdx>
    <mdx n="0" f="v">
      <t c="8">
        <n x="1" s="1"/>
        <n x="2" s="1"/>
        <n x="148" s="1"/>
        <n x="3" s="1"/>
        <n x="4" s="1"/>
        <n x="5"/>
        <n x="136"/>
        <n x="6"/>
      </t>
    </mdx>
    <mdx n="0" f="v">
      <t c="8">
        <n x="1" s="1"/>
        <n x="2" s="1"/>
        <n x="148" s="1"/>
        <n x="3" s="1"/>
        <n x="4" s="1"/>
        <n x="5"/>
        <n x="136"/>
        <n x="22"/>
      </t>
    </mdx>
    <mdx n="0" f="v">
      <t c="8">
        <n x="1" s="1"/>
        <n x="2" s="1"/>
        <n x="148" s="1"/>
        <n x="3" s="1"/>
        <n x="4" s="1"/>
        <n x="5"/>
        <n x="136"/>
        <n x="38"/>
      </t>
    </mdx>
    <mdx n="0" f="v">
      <t c="8">
        <n x="1" s="1"/>
        <n x="2" s="1"/>
        <n x="148" s="1"/>
        <n x="3" s="1"/>
        <n x="4" s="1"/>
        <n x="5"/>
        <n x="136"/>
        <n x="54"/>
      </t>
    </mdx>
    <mdx n="0" f="v">
      <t c="8">
        <n x="1" s="1"/>
        <n x="2" s="1"/>
        <n x="148" s="1"/>
        <n x="3" s="1"/>
        <n x="4" s="1"/>
        <n x="5"/>
        <n x="137"/>
        <n x="9"/>
      </t>
    </mdx>
    <mdx n="0" f="v">
      <t c="8">
        <n x="1" s="1"/>
        <n x="2" s="1"/>
        <n x="148" s="1"/>
        <n x="3" s="1"/>
        <n x="4" s="1"/>
        <n x="5"/>
        <n x="137"/>
        <n x="25"/>
      </t>
    </mdx>
    <mdx n="0" f="v">
      <t c="8">
        <n x="1" s="1"/>
        <n x="2" s="1"/>
        <n x="148" s="1"/>
        <n x="3" s="1"/>
        <n x="4" s="1"/>
        <n x="5"/>
        <n x="137"/>
        <n x="41"/>
      </t>
    </mdx>
    <mdx n="0" f="v">
      <t c="8">
        <n x="1" s="1"/>
        <n x="2" s="1"/>
        <n x="148" s="1"/>
        <n x="3" s="1"/>
        <n x="4" s="1"/>
        <n x="5"/>
        <n x="137"/>
        <n x="57"/>
      </t>
    </mdx>
    <mdx n="0" f="v">
      <t c="8">
        <n x="1" s="1"/>
        <n x="2" s="1"/>
        <n x="148" s="1"/>
        <n x="3" s="1"/>
        <n x="4" s="1"/>
        <n x="5"/>
        <n x="138"/>
        <n x="12"/>
      </t>
    </mdx>
    <mdx n="0" f="v">
      <t c="8">
        <n x="1" s="1"/>
        <n x="2" s="1"/>
        <n x="148" s="1"/>
        <n x="3" s="1"/>
        <n x="4" s="1"/>
        <n x="5"/>
        <n x="138"/>
        <n x="28"/>
      </t>
    </mdx>
    <mdx n="0" f="v">
      <t c="8">
        <n x="1" s="1"/>
        <n x="2" s="1"/>
        <n x="148" s="1"/>
        <n x="3" s="1"/>
        <n x="4" s="1"/>
        <n x="5"/>
        <n x="138"/>
        <n x="56"/>
      </t>
    </mdx>
    <mdx n="0" f="v">
      <t c="8">
        <n x="1" s="1"/>
        <n x="2" s="1"/>
        <n x="148" s="1"/>
        <n x="3" s="1"/>
        <n x="4" s="1"/>
        <n x="5"/>
        <n x="142"/>
        <n x="52"/>
      </t>
    </mdx>
    <mdx n="0" f="v">
      <t c="8">
        <n x="1" s="1"/>
        <n x="2" s="1"/>
        <n x="148" s="1"/>
        <n x="3" s="1"/>
        <n x="4" s="1"/>
        <n x="5"/>
        <n x="146"/>
        <n x="64"/>
      </t>
    </mdx>
    <mdx n="0" f="v">
      <t c="8">
        <n x="1" s="1"/>
        <n x="2" s="1"/>
        <n x="148" s="1"/>
        <n x="3" s="1"/>
        <n x="4" s="1"/>
        <n x="5"/>
        <n x="130"/>
        <n x="21"/>
      </t>
    </mdx>
    <mdx n="0" f="v">
      <t c="8">
        <n x="1" s="1"/>
        <n x="2" s="1"/>
        <n x="148" s="1"/>
        <n x="3" s="1"/>
        <n x="4" s="1"/>
        <n x="5"/>
        <n x="130"/>
        <n x="37"/>
      </t>
    </mdx>
    <mdx n="0" f="v">
      <t c="8">
        <n x="1" s="1"/>
        <n x="2" s="1"/>
        <n x="148" s="1"/>
        <n x="3" s="1"/>
        <n x="4" s="1"/>
        <n x="5"/>
        <n x="130"/>
        <n x="53"/>
      </t>
    </mdx>
    <mdx n="0" f="v">
      <t c="8">
        <n x="1" s="1"/>
        <n x="2" s="1"/>
        <n x="148" s="1"/>
        <n x="3" s="1"/>
        <n x="4" s="1"/>
        <n x="5"/>
        <n x="131"/>
        <n x="8"/>
      </t>
    </mdx>
    <mdx n="0" f="v">
      <t c="8">
        <n x="1" s="1"/>
        <n x="2" s="1"/>
        <n x="148" s="1"/>
        <n x="3" s="1"/>
        <n x="4" s="1"/>
        <n x="5"/>
        <n x="131"/>
        <n x="24"/>
      </t>
    </mdx>
    <mdx n="0" f="v">
      <t c="8">
        <n x="1" s="1"/>
        <n x="2" s="1"/>
        <n x="148" s="1"/>
        <n x="3" s="1"/>
        <n x="4" s="1"/>
        <n x="5"/>
        <n x="131"/>
        <n x="40"/>
      </t>
    </mdx>
    <mdx n="0" f="v">
      <t c="8">
        <n x="1" s="1"/>
        <n x="2" s="1"/>
        <n x="148" s="1"/>
        <n x="3" s="1"/>
        <n x="4" s="1"/>
        <n x="5"/>
        <n x="131"/>
        <n x="56"/>
      </t>
    </mdx>
    <mdx n="0" f="v">
      <t c="8">
        <n x="1" s="1"/>
        <n x="2" s="1"/>
        <n x="148" s="1"/>
        <n x="3" s="1"/>
        <n x="4" s="1"/>
        <n x="5"/>
        <n x="132"/>
        <n x="11"/>
      </t>
    </mdx>
    <mdx n="0" f="v">
      <t c="8">
        <n x="1" s="1"/>
        <n x="2" s="1"/>
        <n x="148" s="1"/>
        <n x="3" s="1"/>
        <n x="4" s="1"/>
        <n x="5"/>
        <n x="132"/>
        <n x="27"/>
      </t>
    </mdx>
    <mdx n="0" f="v">
      <t c="8">
        <n x="1" s="1"/>
        <n x="2" s="1"/>
        <n x="148" s="1"/>
        <n x="3" s="1"/>
        <n x="4" s="1"/>
        <n x="5"/>
        <n x="132"/>
        <n x="43"/>
      </t>
    </mdx>
    <mdx n="0" f="v">
      <t c="8">
        <n x="1" s="1"/>
        <n x="2" s="1"/>
        <n x="148" s="1"/>
        <n x="3" s="1"/>
        <n x="4" s="1"/>
        <n x="5"/>
        <n x="132"/>
        <n x="59"/>
      </t>
    </mdx>
    <mdx n="0" f="v">
      <t c="8">
        <n x="1" s="1"/>
        <n x="2" s="1"/>
        <n x="148" s="1"/>
        <n x="3" s="1"/>
        <n x="4" s="1"/>
        <n x="5"/>
        <n x="133"/>
        <n x="14"/>
      </t>
    </mdx>
    <mdx n="0" f="v">
      <t c="8">
        <n x="1" s="1"/>
        <n x="2" s="1"/>
        <n x="148" s="1"/>
        <n x="3" s="1"/>
        <n x="4" s="1"/>
        <n x="5"/>
        <n x="133"/>
        <n x="30"/>
      </t>
    </mdx>
    <mdx n="0" f="v">
      <t c="8">
        <n x="1" s="1"/>
        <n x="2" s="1"/>
        <n x="148" s="1"/>
        <n x="3" s="1"/>
        <n x="4" s="1"/>
        <n x="5"/>
        <n x="133"/>
        <n x="46"/>
      </t>
    </mdx>
    <mdx n="0" f="v">
      <t c="8">
        <n x="1" s="1"/>
        <n x="2" s="1"/>
        <n x="148" s="1"/>
        <n x="3" s="1"/>
        <n x="4" s="1"/>
        <n x="5"/>
        <n x="133"/>
        <n x="62"/>
      </t>
    </mdx>
    <mdx n="0" f="v">
      <t c="8">
        <n x="1" s="1"/>
        <n x="2" s="1"/>
        <n x="148" s="1"/>
        <n x="3" s="1"/>
        <n x="4" s="1"/>
        <n x="5"/>
        <n x="134"/>
        <n x="17"/>
      </t>
    </mdx>
    <mdx n="0" f="v">
      <t c="8">
        <n x="1" s="1"/>
        <n x="2" s="1"/>
        <n x="148" s="1"/>
        <n x="3" s="1"/>
        <n x="4" s="1"/>
        <n x="5"/>
        <n x="134"/>
        <n x="33"/>
      </t>
    </mdx>
    <mdx n="0" f="v">
      <t c="8">
        <n x="1" s="1"/>
        <n x="2" s="1"/>
        <n x="148" s="1"/>
        <n x="3" s="1"/>
        <n x="4" s="1"/>
        <n x="5"/>
        <n x="134"/>
        <n x="49"/>
      </t>
    </mdx>
    <mdx n="0" f="v">
      <t c="8">
        <n x="1" s="1"/>
        <n x="2" s="1"/>
        <n x="148" s="1"/>
        <n x="3" s="1"/>
        <n x="4" s="1"/>
        <n x="5"/>
        <n x="135"/>
        <n x="20"/>
      </t>
    </mdx>
    <mdx n="0" f="v">
      <t c="8">
        <n x="1" s="1"/>
        <n x="2" s="1"/>
        <n x="148" s="1"/>
        <n x="3" s="1"/>
        <n x="4" s="1"/>
        <n x="5"/>
        <n x="135"/>
        <n x="36"/>
      </t>
    </mdx>
    <mdx n="0" f="v">
      <t c="8">
        <n x="1" s="1"/>
        <n x="2" s="1"/>
        <n x="148" s="1"/>
        <n x="3" s="1"/>
        <n x="4" s="1"/>
        <n x="5"/>
        <n x="135"/>
        <n x="52"/>
      </t>
    </mdx>
    <mdx n="0" f="v">
      <t c="8">
        <n x="1" s="1"/>
        <n x="2" s="1"/>
        <n x="148" s="1"/>
        <n x="3" s="1"/>
        <n x="4" s="1"/>
        <n x="5"/>
        <n x="136"/>
        <n x="7"/>
      </t>
    </mdx>
    <mdx n="0" f="v">
      <t c="8">
        <n x="1" s="1"/>
        <n x="2" s="1"/>
        <n x="148" s="1"/>
        <n x="3" s="1"/>
        <n x="4" s="1"/>
        <n x="5"/>
        <n x="136"/>
        <n x="23"/>
      </t>
    </mdx>
    <mdx n="0" f="v">
      <t c="8">
        <n x="1" s="1"/>
        <n x="2" s="1"/>
        <n x="148" s="1"/>
        <n x="3" s="1"/>
        <n x="4" s="1"/>
        <n x="5"/>
        <n x="136"/>
        <n x="39"/>
      </t>
    </mdx>
    <mdx n="0" f="v">
      <t c="8">
        <n x="1" s="1"/>
        <n x="2" s="1"/>
        <n x="148" s="1"/>
        <n x="3" s="1"/>
        <n x="4" s="1"/>
        <n x="5"/>
        <n x="136"/>
        <n x="55"/>
      </t>
    </mdx>
    <mdx n="0" f="v">
      <t c="8">
        <n x="1" s="1"/>
        <n x="2" s="1"/>
        <n x="148" s="1"/>
        <n x="3" s="1"/>
        <n x="4" s="1"/>
        <n x="5"/>
        <n x="137"/>
        <n x="10"/>
      </t>
    </mdx>
    <mdx n="0" f="v">
      <t c="8">
        <n x="1" s="1"/>
        <n x="2" s="1"/>
        <n x="148" s="1"/>
        <n x="3" s="1"/>
        <n x="4" s="1"/>
        <n x="5"/>
        <n x="137"/>
        <n x="26"/>
      </t>
    </mdx>
    <mdx n="0" f="v">
      <t c="8">
        <n x="1" s="1"/>
        <n x="2" s="1"/>
        <n x="148" s="1"/>
        <n x="3" s="1"/>
        <n x="4" s="1"/>
        <n x="5"/>
        <n x="137"/>
        <n x="42"/>
      </t>
    </mdx>
    <mdx n="0" f="v">
      <t c="8">
        <n x="1" s="1"/>
        <n x="2" s="1"/>
        <n x="148" s="1"/>
        <n x="3" s="1"/>
        <n x="4" s="1"/>
        <n x="5"/>
        <n x="137"/>
        <n x="58"/>
      </t>
    </mdx>
    <mdx n="0" f="v">
      <t c="8">
        <n x="1" s="1"/>
        <n x="2" s="1"/>
        <n x="148" s="1"/>
        <n x="3" s="1"/>
        <n x="4" s="1"/>
        <n x="5"/>
        <n x="138"/>
        <n x="13"/>
      </t>
    </mdx>
    <mdx n="0" f="v">
      <t c="8">
        <n x="1" s="1"/>
        <n x="2" s="1"/>
        <n x="148" s="1"/>
        <n x="3" s="1"/>
        <n x="4" s="1"/>
        <n x="5"/>
        <n x="138"/>
        <n x="29"/>
      </t>
    </mdx>
    <mdx n="0" f="v">
      <t c="8">
        <n x="1" s="1"/>
        <n x="2" s="1"/>
        <n x="148" s="1"/>
        <n x="3" s="1"/>
        <n x="4" s="1"/>
        <n x="5"/>
        <n x="138"/>
        <n x="64"/>
      </t>
    </mdx>
    <mdx n="0" f="v">
      <t c="8">
        <n x="1" s="1"/>
        <n x="2" s="1"/>
        <n x="148" s="1"/>
        <n x="3" s="1"/>
        <n x="4" s="1"/>
        <n x="5"/>
        <n x="143"/>
        <n x="7"/>
      </t>
    </mdx>
    <mdx n="0" f="v">
      <t c="8">
        <n x="1" s="1"/>
        <n x="2" s="1"/>
        <n x="148" s="1"/>
        <n x="3" s="1"/>
        <n x="4" s="1"/>
        <n x="5"/>
        <n x="147"/>
        <n x="19"/>
      </t>
    </mdx>
    <mdx n="0" f="v">
      <t c="8">
        <n x="1" s="1"/>
        <n x="2" s="1"/>
        <n x="148" s="1"/>
        <n x="3" s="1"/>
        <n x="4" s="1"/>
        <n x="5"/>
        <n x="130"/>
        <n x="6"/>
      </t>
    </mdx>
    <mdx n="0" f="v">
      <t c="8">
        <n x="1" s="1"/>
        <n x="2" s="1"/>
        <n x="148" s="1"/>
        <n x="3" s="1"/>
        <n x="4" s="1"/>
        <n x="5"/>
        <n x="130"/>
        <n x="22"/>
      </t>
    </mdx>
    <mdx n="0" f="v">
      <t c="8">
        <n x="1" s="1"/>
        <n x="2" s="1"/>
        <n x="148" s="1"/>
        <n x="3" s="1"/>
        <n x="4" s="1"/>
        <n x="5"/>
        <n x="130"/>
        <n x="38"/>
      </t>
    </mdx>
    <mdx n="0" f="v">
      <t c="8">
        <n x="1" s="1"/>
        <n x="2" s="1"/>
        <n x="148" s="1"/>
        <n x="3" s="1"/>
        <n x="4" s="1"/>
        <n x="5"/>
        <n x="130"/>
        <n x="54"/>
      </t>
    </mdx>
    <mdx n="0" f="v">
      <t c="8">
        <n x="1" s="1"/>
        <n x="2" s="1"/>
        <n x="148" s="1"/>
        <n x="3" s="1"/>
        <n x="4" s="1"/>
        <n x="5"/>
        <n x="131"/>
        <n x="9"/>
      </t>
    </mdx>
    <mdx n="0" f="v">
      <t c="8">
        <n x="1" s="1"/>
        <n x="2" s="1"/>
        <n x="148" s="1"/>
        <n x="3" s="1"/>
        <n x="4" s="1"/>
        <n x="5"/>
        <n x="131"/>
        <n x="25"/>
      </t>
    </mdx>
    <mdx n="0" f="v">
      <t c="8">
        <n x="1" s="1"/>
        <n x="2" s="1"/>
        <n x="148" s="1"/>
        <n x="3" s="1"/>
        <n x="4" s="1"/>
        <n x="5"/>
        <n x="131"/>
        <n x="41"/>
      </t>
    </mdx>
    <mdx n="0" f="v">
      <t c="8">
        <n x="1" s="1"/>
        <n x="2" s="1"/>
        <n x="148" s="1"/>
        <n x="3" s="1"/>
        <n x="4" s="1"/>
        <n x="5"/>
        <n x="131"/>
        <n x="57"/>
      </t>
    </mdx>
    <mdx n="0" f="v">
      <t c="8">
        <n x="1" s="1"/>
        <n x="2" s="1"/>
        <n x="148" s="1"/>
        <n x="3" s="1"/>
        <n x="4" s="1"/>
        <n x="5"/>
        <n x="132"/>
        <n x="12"/>
      </t>
    </mdx>
    <mdx n="0" f="v">
      <t c="8">
        <n x="1" s="1"/>
        <n x="2" s="1"/>
        <n x="148" s="1"/>
        <n x="3" s="1"/>
        <n x="4" s="1"/>
        <n x="5"/>
        <n x="132"/>
        <n x="28"/>
      </t>
    </mdx>
    <mdx n="0" f="v">
      <t c="8">
        <n x="1" s="1"/>
        <n x="2" s="1"/>
        <n x="148" s="1"/>
        <n x="3" s="1"/>
        <n x="4" s="1"/>
        <n x="5"/>
        <n x="132"/>
        <n x="44"/>
      </t>
    </mdx>
    <mdx n="0" f="v">
      <t c="8">
        <n x="1" s="1"/>
        <n x="2" s="1"/>
        <n x="148" s="1"/>
        <n x="3" s="1"/>
        <n x="4" s="1"/>
        <n x="5"/>
        <n x="132"/>
        <n x="60"/>
      </t>
    </mdx>
    <mdx n="0" f="v">
      <t c="8">
        <n x="1" s="1"/>
        <n x="2" s="1"/>
        <n x="148" s="1"/>
        <n x="3" s="1"/>
        <n x="4" s="1"/>
        <n x="5"/>
        <n x="133"/>
        <n x="15"/>
      </t>
    </mdx>
    <mdx n="0" f="v">
      <t c="8">
        <n x="1" s="1"/>
        <n x="2" s="1"/>
        <n x="148" s="1"/>
        <n x="3" s="1"/>
        <n x="4" s="1"/>
        <n x="5"/>
        <n x="133"/>
        <n x="31"/>
      </t>
    </mdx>
    <mdx n="0" f="v">
      <t c="8">
        <n x="1" s="1"/>
        <n x="2" s="1"/>
        <n x="148" s="1"/>
        <n x="3" s="1"/>
        <n x="4" s="1"/>
        <n x="5"/>
        <n x="133"/>
        <n x="47"/>
      </t>
    </mdx>
    <mdx n="0" f="v">
      <t c="8">
        <n x="1" s="1"/>
        <n x="2" s="1"/>
        <n x="148" s="1"/>
        <n x="3" s="1"/>
        <n x="4" s="1"/>
        <n x="5"/>
        <n x="133"/>
        <n x="63"/>
      </t>
    </mdx>
    <mdx n="0" f="v">
      <t c="8">
        <n x="1" s="1"/>
        <n x="2" s="1"/>
        <n x="148" s="1"/>
        <n x="3" s="1"/>
        <n x="4" s="1"/>
        <n x="5"/>
        <n x="134"/>
        <n x="18"/>
      </t>
    </mdx>
    <mdx n="0" f="v">
      <t c="8">
        <n x="1" s="1"/>
        <n x="2" s="1"/>
        <n x="148" s="1"/>
        <n x="3" s="1"/>
        <n x="4" s="1"/>
        <n x="5"/>
        <n x="134"/>
        <n x="34"/>
      </t>
    </mdx>
    <mdx n="0" f="v">
      <t c="8">
        <n x="1" s="1"/>
        <n x="2" s="1"/>
        <n x="148" s="1"/>
        <n x="3" s="1"/>
        <n x="4" s="1"/>
        <n x="5"/>
        <n x="134"/>
        <n x="50"/>
      </t>
    </mdx>
    <mdx n="0" f="v">
      <t c="8">
        <n x="1" s="1"/>
        <n x="2" s="1"/>
        <n x="148" s="1"/>
        <n x="3" s="1"/>
        <n x="4" s="1"/>
        <n x="5"/>
        <n x="135"/>
        <n x="21"/>
      </t>
    </mdx>
    <mdx n="0" f="v">
      <t c="8">
        <n x="1" s="1"/>
        <n x="2" s="1"/>
        <n x="148" s="1"/>
        <n x="3" s="1"/>
        <n x="4" s="1"/>
        <n x="5"/>
        <n x="135"/>
        <n x="37"/>
      </t>
    </mdx>
    <mdx n="0" f="v">
      <t c="8">
        <n x="1" s="1"/>
        <n x="2" s="1"/>
        <n x="148" s="1"/>
        <n x="3" s="1"/>
        <n x="4" s="1"/>
        <n x="5"/>
        <n x="135"/>
        <n x="53"/>
      </t>
    </mdx>
    <mdx n="0" f="v">
      <t c="8">
        <n x="1" s="1"/>
        <n x="2" s="1"/>
        <n x="148" s="1"/>
        <n x="3" s="1"/>
        <n x="4" s="1"/>
        <n x="5"/>
        <n x="136"/>
        <n x="8"/>
      </t>
    </mdx>
    <mdx n="0" f="v">
      <t c="8">
        <n x="1" s="1"/>
        <n x="2" s="1"/>
        <n x="148" s="1"/>
        <n x="3" s="1"/>
        <n x="4" s="1"/>
        <n x="5"/>
        <n x="136"/>
        <n x="24"/>
      </t>
    </mdx>
    <mdx n="0" f="v">
      <t c="8">
        <n x="1" s="1"/>
        <n x="2" s="1"/>
        <n x="148" s="1"/>
        <n x="3" s="1"/>
        <n x="4" s="1"/>
        <n x="5"/>
        <n x="136"/>
        <n x="40"/>
      </t>
    </mdx>
    <mdx n="0" f="v">
      <t c="8">
        <n x="1" s="1"/>
        <n x="2" s="1"/>
        <n x="148" s="1"/>
        <n x="3" s="1"/>
        <n x="4" s="1"/>
        <n x="5"/>
        <n x="136"/>
        <n x="56"/>
      </t>
    </mdx>
    <mdx n="0" f="v">
      <t c="8">
        <n x="1" s="1"/>
        <n x="2" s="1"/>
        <n x="148" s="1"/>
        <n x="3" s="1"/>
        <n x="4" s="1"/>
        <n x="5"/>
        <n x="137"/>
        <n x="11"/>
      </t>
    </mdx>
    <mdx n="0" f="v">
      <t c="8">
        <n x="1" s="1"/>
        <n x="2" s="1"/>
        <n x="148" s="1"/>
        <n x="3" s="1"/>
        <n x="4" s="1"/>
        <n x="5"/>
        <n x="137"/>
        <n x="27"/>
      </t>
    </mdx>
    <mdx n="0" f="v">
      <t c="8">
        <n x="1" s="1"/>
        <n x="2" s="1"/>
        <n x="148" s="1"/>
        <n x="3" s="1"/>
        <n x="4" s="1"/>
        <n x="5"/>
        <n x="137"/>
        <n x="43"/>
      </t>
    </mdx>
    <mdx n="0" f="v">
      <t c="8">
        <n x="1" s="1"/>
        <n x="2" s="1"/>
        <n x="148" s="1"/>
        <n x="3" s="1"/>
        <n x="4" s="1"/>
        <n x="5"/>
        <n x="137"/>
        <n x="59"/>
      </t>
    </mdx>
    <mdx n="0" f="v">
      <t c="8">
        <n x="1" s="1"/>
        <n x="2" s="1"/>
        <n x="148" s="1"/>
        <n x="3" s="1"/>
        <n x="4" s="1"/>
        <n x="5"/>
        <n x="138"/>
        <n x="14"/>
      </t>
    </mdx>
    <mdx n="0" f="v">
      <t c="8">
        <n x="1" s="1"/>
        <n x="2" s="1"/>
        <n x="148" s="1"/>
        <n x="3" s="1"/>
        <n x="4" s="1"/>
        <n x="5"/>
        <n x="138"/>
        <n x="30"/>
      </t>
    </mdx>
    <mdx n="0" f="v">
      <t c="8">
        <n x="1" s="1"/>
        <n x="2" s="1"/>
        <n x="148" s="1"/>
        <n x="3" s="1"/>
        <n x="4" s="1"/>
        <n x="5"/>
        <n x="139"/>
        <n x="11"/>
      </t>
    </mdx>
    <mdx n="0" f="v">
      <t c="8">
        <n x="1" s="1"/>
        <n x="2" s="1"/>
        <n x="148" s="1"/>
        <n x="3" s="1"/>
        <n x="4" s="1"/>
        <n x="5"/>
        <n x="143"/>
        <n x="23"/>
      </t>
    </mdx>
    <mdx n="0" f="v">
      <t c="8">
        <n x="1" s="1"/>
        <n x="2" s="1"/>
        <n x="148" s="1"/>
        <n x="3" s="1"/>
        <n x="4" s="1"/>
        <n x="5"/>
        <n x="147"/>
        <n x="35"/>
      </t>
    </mdx>
    <mdx n="0" f="v">
      <t c="8">
        <n x="1" s="1"/>
        <n x="2" s="1"/>
        <n x="148" s="1"/>
        <n x="3" s="1"/>
        <n x="4" s="1"/>
        <n x="5"/>
        <n x="130"/>
        <n x="39"/>
      </t>
    </mdx>
    <mdx n="0" f="v">
      <t c="8">
        <n x="1" s="1"/>
        <n x="2" s="1"/>
        <n x="148" s="1"/>
        <n x="3" s="1"/>
        <n x="4" s="1"/>
        <n x="5"/>
        <n x="130"/>
        <n x="55"/>
      </t>
    </mdx>
    <mdx n="0" f="v">
      <t c="8">
        <n x="1" s="1"/>
        <n x="2" s="1"/>
        <n x="148" s="1"/>
        <n x="3" s="1"/>
        <n x="4" s="1"/>
        <n x="5"/>
        <n x="131"/>
        <n x="10"/>
      </t>
    </mdx>
    <mdx n="0" f="v">
      <t c="8">
        <n x="1" s="1"/>
        <n x="2" s="1"/>
        <n x="148" s="1"/>
        <n x="3" s="1"/>
        <n x="4" s="1"/>
        <n x="5"/>
        <n x="131"/>
        <n x="26"/>
      </t>
    </mdx>
    <mdx n="0" f="v">
      <t c="8">
        <n x="1" s="1"/>
        <n x="2" s="1"/>
        <n x="148" s="1"/>
        <n x="3" s="1"/>
        <n x="4" s="1"/>
        <n x="5"/>
        <n x="131"/>
        <n x="42"/>
      </t>
    </mdx>
    <mdx n="0" f="v">
      <t c="8">
        <n x="1" s="1"/>
        <n x="2" s="1"/>
        <n x="148" s="1"/>
        <n x="3" s="1"/>
        <n x="4" s="1"/>
        <n x="5"/>
        <n x="131"/>
        <n x="58"/>
      </t>
    </mdx>
    <mdx n="0" f="v">
      <t c="8">
        <n x="1" s="1"/>
        <n x="2" s="1"/>
        <n x="148" s="1"/>
        <n x="3" s="1"/>
        <n x="4" s="1"/>
        <n x="5"/>
        <n x="132"/>
        <n x="13"/>
      </t>
    </mdx>
    <mdx n="0" f="v">
      <t c="8">
        <n x="1" s="1"/>
        <n x="2" s="1"/>
        <n x="148" s="1"/>
        <n x="3" s="1"/>
        <n x="4" s="1"/>
        <n x="5"/>
        <n x="132"/>
        <n x="29"/>
      </t>
    </mdx>
    <mdx n="0" f="v">
      <t c="8">
        <n x="1" s="1"/>
        <n x="2" s="1"/>
        <n x="148" s="1"/>
        <n x="3" s="1"/>
        <n x="4" s="1"/>
        <n x="5"/>
        <n x="132"/>
        <n x="45"/>
      </t>
    </mdx>
    <mdx n="0" f="v">
      <t c="8">
        <n x="1" s="1"/>
        <n x="2" s="1"/>
        <n x="148" s="1"/>
        <n x="3" s="1"/>
        <n x="4" s="1"/>
        <n x="5"/>
        <n x="132"/>
        <n x="61"/>
      </t>
    </mdx>
    <mdx n="0" f="v">
      <t c="8">
        <n x="1" s="1"/>
        <n x="2" s="1"/>
        <n x="148" s="1"/>
        <n x="3" s="1"/>
        <n x="4" s="1"/>
        <n x="5"/>
        <n x="133"/>
        <n x="16"/>
      </t>
    </mdx>
    <mdx n="0" f="v">
      <t c="8">
        <n x="1" s="1"/>
        <n x="2" s="1"/>
        <n x="148" s="1"/>
        <n x="3" s="1"/>
        <n x="4" s="1"/>
        <n x="5"/>
        <n x="133"/>
        <n x="32"/>
      </t>
    </mdx>
    <mdx n="0" f="v">
      <t c="8">
        <n x="1" s="1"/>
        <n x="2" s="1"/>
        <n x="148" s="1"/>
        <n x="3" s="1"/>
        <n x="4" s="1"/>
        <n x="5"/>
        <n x="133"/>
        <n x="48"/>
      </t>
    </mdx>
    <mdx n="0" f="v">
      <t c="8">
        <n x="1" s="1"/>
        <n x="2" s="1"/>
        <n x="148" s="1"/>
        <n x="3" s="1"/>
        <n x="4" s="1"/>
        <n x="5"/>
        <n x="133"/>
        <n x="64"/>
      </t>
    </mdx>
    <mdx n="0" f="v">
      <t c="8">
        <n x="1" s="1"/>
        <n x="2" s="1"/>
        <n x="148" s="1"/>
        <n x="3" s="1"/>
        <n x="4" s="1"/>
        <n x="5"/>
        <n x="134"/>
        <n x="19"/>
      </t>
    </mdx>
    <mdx n="0" f="v">
      <t c="8">
        <n x="1" s="1"/>
        <n x="2" s="1"/>
        <n x="148" s="1"/>
        <n x="3" s="1"/>
        <n x="4" s="1"/>
        <n x="5"/>
        <n x="134"/>
        <n x="35"/>
      </t>
    </mdx>
    <mdx n="0" f="v">
      <t c="8">
        <n x="1" s="1"/>
        <n x="2" s="1"/>
        <n x="148" s="1"/>
        <n x="3" s="1"/>
        <n x="4" s="1"/>
        <n x="5"/>
        <n x="134"/>
        <n x="51"/>
      </t>
    </mdx>
    <mdx n="0" f="v">
      <t c="8">
        <n x="1" s="1"/>
        <n x="2" s="1"/>
        <n x="148" s="1"/>
        <n x="3" s="1"/>
        <n x="4" s="1"/>
        <n x="5"/>
        <n x="135"/>
        <n x="6"/>
      </t>
    </mdx>
    <mdx n="0" f="v">
      <t c="8">
        <n x="1" s="1"/>
        <n x="2" s="1"/>
        <n x="148" s="1"/>
        <n x="3" s="1"/>
        <n x="4" s="1"/>
        <n x="5"/>
        <n x="135"/>
        <n x="22"/>
      </t>
    </mdx>
    <mdx n="0" f="v">
      <t c="8">
        <n x="1" s="1"/>
        <n x="2" s="1"/>
        <n x="148" s="1"/>
        <n x="3" s="1"/>
        <n x="4" s="1"/>
        <n x="5"/>
        <n x="135"/>
        <n x="38"/>
      </t>
    </mdx>
    <mdx n="0" f="v">
      <t c="8">
        <n x="1" s="1"/>
        <n x="2" s="1"/>
        <n x="148" s="1"/>
        <n x="3" s="1"/>
        <n x="4" s="1"/>
        <n x="5"/>
        <n x="135"/>
        <n x="54"/>
      </t>
    </mdx>
    <mdx n="0" f="v">
      <t c="8">
        <n x="1" s="1"/>
        <n x="2" s="1"/>
        <n x="148" s="1"/>
        <n x="3" s="1"/>
        <n x="4" s="1"/>
        <n x="5"/>
        <n x="136"/>
        <n x="9"/>
      </t>
    </mdx>
    <mdx n="0" f="v">
      <t c="8">
        <n x="1" s="1"/>
        <n x="2" s="1"/>
        <n x="148" s="1"/>
        <n x="3" s="1"/>
        <n x="4" s="1"/>
        <n x="5"/>
        <n x="136"/>
        <n x="25"/>
      </t>
    </mdx>
    <mdx n="0" f="v">
      <t c="8">
        <n x="1" s="1"/>
        <n x="2" s="1"/>
        <n x="148" s="1"/>
        <n x="3" s="1"/>
        <n x="4" s="1"/>
        <n x="5"/>
        <n x="136"/>
        <n x="41"/>
      </t>
    </mdx>
    <mdx n="0" f="v">
      <t c="8">
        <n x="1" s="1"/>
        <n x="2" s="1"/>
        <n x="148" s="1"/>
        <n x="3" s="1"/>
        <n x="4" s="1"/>
        <n x="5"/>
        <n x="136"/>
        <n x="57"/>
      </t>
    </mdx>
    <mdx n="0" f="v">
      <t c="8">
        <n x="1" s="1"/>
        <n x="2" s="1"/>
        <n x="148" s="1"/>
        <n x="3" s="1"/>
        <n x="4" s="1"/>
        <n x="5"/>
        <n x="137"/>
        <n x="12"/>
      </t>
    </mdx>
    <mdx n="0" f="v">
      <t c="8">
        <n x="1" s="1"/>
        <n x="2" s="1"/>
        <n x="148" s="1"/>
        <n x="3" s="1"/>
        <n x="4" s="1"/>
        <n x="5"/>
        <n x="137"/>
        <n x="28"/>
      </t>
    </mdx>
    <mdx n="0" f="v">
      <t c="8">
        <n x="1" s="1"/>
        <n x="2" s="1"/>
        <n x="148" s="1"/>
        <n x="3" s="1"/>
        <n x="4" s="1"/>
        <n x="5"/>
        <n x="137"/>
        <n x="44"/>
      </t>
    </mdx>
    <mdx n="0" f="v">
      <t c="8">
        <n x="1" s="1"/>
        <n x="2" s="1"/>
        <n x="148" s="1"/>
        <n x="3" s="1"/>
        <n x="4" s="1"/>
        <n x="5"/>
        <n x="137"/>
        <n x="60"/>
      </t>
    </mdx>
    <mdx n="0" f="v">
      <t c="8">
        <n x="1" s="1"/>
        <n x="2" s="1"/>
        <n x="148" s="1"/>
        <n x="3" s="1"/>
        <n x="4" s="1"/>
        <n x="5"/>
        <n x="138"/>
        <n x="15"/>
      </t>
    </mdx>
    <mdx n="0" f="v">
      <t c="8">
        <n x="1" s="1"/>
        <n x="2" s="1"/>
        <n x="148" s="1"/>
        <n x="3" s="1"/>
        <n x="4" s="1"/>
        <n x="5"/>
        <n x="138"/>
        <n x="31"/>
      </t>
    </mdx>
    <mdx n="0" f="v">
      <t c="8">
        <n x="1" s="1"/>
        <n x="2" s="1"/>
        <n x="148" s="1"/>
        <n x="3" s="1"/>
        <n x="4" s="1"/>
        <n x="5"/>
        <n x="139"/>
        <n x="27"/>
      </t>
    </mdx>
    <mdx n="0" f="v">
      <t c="8">
        <n x="1" s="1"/>
        <n x="2" s="1"/>
        <n x="148" s="1"/>
        <n x="3" s="1"/>
        <n x="4" s="1"/>
        <n x="5"/>
        <n x="143"/>
        <n x="39"/>
      </t>
    </mdx>
    <mdx n="0" f="v">
      <t c="8">
        <n x="1" s="1"/>
        <n x="2" s="1"/>
        <n x="148" s="1"/>
        <n x="3" s="1"/>
        <n x="4" s="1"/>
        <n x="5"/>
        <n x="147"/>
        <n x="51"/>
      </t>
    </mdx>
    <mdx n="0" f="v">
      <t c="8">
        <n x="1" s="1"/>
        <n x="2" s="1"/>
        <n x="148" s="1"/>
        <n x="3" s="1"/>
        <n x="4" s="1"/>
        <n x="5"/>
        <n x="121"/>
        <n x="42"/>
      </t>
    </mdx>
    <mdx n="0" f="v">
      <t c="8">
        <n x="1" s="1"/>
        <n x="2" s="1"/>
        <n x="148" s="1"/>
        <n x="3" s="1"/>
        <n x="4" s="1"/>
        <n x="5"/>
        <n x="121"/>
        <n x="58"/>
      </t>
    </mdx>
    <mdx n="0" f="v">
      <t c="8">
        <n x="1" s="1"/>
        <n x="2" s="1"/>
        <n x="148" s="1"/>
        <n x="3" s="1"/>
        <n x="4" s="1"/>
        <n x="5"/>
        <n x="122"/>
        <n x="13"/>
      </t>
    </mdx>
    <mdx n="0" f="v">
      <t c="8">
        <n x="1" s="1"/>
        <n x="2" s="1"/>
        <n x="148" s="1"/>
        <n x="3" s="1"/>
        <n x="4" s="1"/>
        <n x="5"/>
        <n x="122"/>
        <n x="29"/>
      </t>
    </mdx>
    <mdx n="0" f="v">
      <t c="8">
        <n x="1" s="1"/>
        <n x="2" s="1"/>
        <n x="148" s="1"/>
        <n x="3" s="1"/>
        <n x="4" s="1"/>
        <n x="5"/>
        <n x="122"/>
        <n x="45"/>
      </t>
    </mdx>
    <mdx n="0" f="v">
      <t c="8">
        <n x="1" s="1"/>
        <n x="2" s="1"/>
        <n x="148" s="1"/>
        <n x="3" s="1"/>
        <n x="4" s="1"/>
        <n x="5"/>
        <n x="122"/>
        <n x="61"/>
      </t>
    </mdx>
    <mdx n="0" f="v">
      <t c="8">
        <n x="1" s="1"/>
        <n x="2" s="1"/>
        <n x="148" s="1"/>
        <n x="3" s="1"/>
        <n x="4" s="1"/>
        <n x="5"/>
        <n x="123"/>
        <n x="11"/>
      </t>
    </mdx>
    <mdx n="0" f="v">
      <t c="8">
        <n x="1" s="1"/>
        <n x="2" s="1"/>
        <n x="148" s="1"/>
        <n x="3" s="1"/>
        <n x="4" s="1"/>
        <n x="5"/>
        <n x="123"/>
        <n x="27"/>
      </t>
    </mdx>
    <mdx n="0" f="v">
      <t c="8">
        <n x="1" s="1"/>
        <n x="2" s="1"/>
        <n x="148" s="1"/>
        <n x="3" s="1"/>
        <n x="4" s="1"/>
        <n x="5"/>
        <n x="123"/>
        <n x="43"/>
      </t>
    </mdx>
    <mdx n="0" f="v">
      <t c="8">
        <n x="1" s="1"/>
        <n x="2" s="1"/>
        <n x="148" s="1"/>
        <n x="3" s="1"/>
        <n x="4" s="1"/>
        <n x="5"/>
        <n x="123"/>
        <n x="59"/>
      </t>
    </mdx>
    <mdx n="0" f="v">
      <t c="8">
        <n x="1" s="1"/>
        <n x="2" s="1"/>
        <n x="148" s="1"/>
        <n x="3" s="1"/>
        <n x="4" s="1"/>
        <n x="5"/>
        <n x="124"/>
        <n x="14"/>
      </t>
    </mdx>
    <mdx n="0" f="v">
      <t c="8">
        <n x="1" s="1"/>
        <n x="2" s="1"/>
        <n x="148" s="1"/>
        <n x="3" s="1"/>
        <n x="4" s="1"/>
        <n x="5"/>
        <n x="124"/>
        <n x="30"/>
      </t>
    </mdx>
    <mdx n="0" f="v">
      <t c="8">
        <n x="1" s="1"/>
        <n x="2" s="1"/>
        <n x="148" s="1"/>
        <n x="3" s="1"/>
        <n x="4" s="1"/>
        <n x="5"/>
        <n x="124"/>
        <n x="46"/>
      </t>
    </mdx>
    <mdx n="0" f="v">
      <t c="8">
        <n x="1" s="1"/>
        <n x="2" s="1"/>
        <n x="148" s="1"/>
        <n x="3" s="1"/>
        <n x="4" s="1"/>
        <n x="5"/>
        <n x="124"/>
        <n x="62"/>
      </t>
    </mdx>
    <mdx n="0" f="v">
      <t c="8">
        <n x="1" s="1"/>
        <n x="2" s="1"/>
        <n x="148" s="1"/>
        <n x="3" s="1"/>
        <n x="4" s="1"/>
        <n x="5"/>
        <n x="125"/>
        <n x="17"/>
      </t>
    </mdx>
    <mdx n="0" f="v">
      <t c="8">
        <n x="1" s="1"/>
        <n x="2" s="1"/>
        <n x="148" s="1"/>
        <n x="3" s="1"/>
        <n x="4" s="1"/>
        <n x="5"/>
        <n x="125"/>
        <n x="33"/>
      </t>
    </mdx>
    <mdx n="0" f="v">
      <t c="8">
        <n x="1" s="1"/>
        <n x="2" s="1"/>
        <n x="148" s="1"/>
        <n x="3" s="1"/>
        <n x="4" s="1"/>
        <n x="5"/>
        <n x="125"/>
        <n x="49"/>
      </t>
    </mdx>
    <mdx n="0" f="v">
      <t c="8">
        <n x="1" s="1"/>
        <n x="2" s="1"/>
        <n x="148" s="1"/>
        <n x="3" s="1"/>
        <n x="4" s="1"/>
        <n x="5"/>
        <n x="126"/>
        <n x="20"/>
      </t>
    </mdx>
    <mdx n="0" f="v">
      <t c="8">
        <n x="1" s="1"/>
        <n x="2" s="1"/>
        <n x="148" s="1"/>
        <n x="3" s="1"/>
        <n x="4" s="1"/>
        <n x="5"/>
        <n x="126"/>
        <n x="36"/>
      </t>
    </mdx>
    <mdx n="0" f="v">
      <t c="8">
        <n x="1" s="1"/>
        <n x="2" s="1"/>
        <n x="148" s="1"/>
        <n x="3" s="1"/>
        <n x="4" s="1"/>
        <n x="5"/>
        <n x="126"/>
        <n x="52"/>
      </t>
    </mdx>
    <mdx n="0" f="v">
      <t c="8">
        <n x="1" s="1"/>
        <n x="2" s="1"/>
        <n x="148" s="1"/>
        <n x="3" s="1"/>
        <n x="4" s="1"/>
        <n x="5"/>
        <n x="127"/>
        <n x="7"/>
      </t>
    </mdx>
    <mdx n="0" f="v">
      <t c="8">
        <n x="1" s="1"/>
        <n x="2" s="1"/>
        <n x="148" s="1"/>
        <n x="3" s="1"/>
        <n x="4" s="1"/>
        <n x="5"/>
        <n x="127"/>
        <n x="23"/>
      </t>
    </mdx>
    <mdx n="0" f="v">
      <t c="8">
        <n x="1" s="1"/>
        <n x="2" s="1"/>
        <n x="148" s="1"/>
        <n x="3" s="1"/>
        <n x="4" s="1"/>
        <n x="5"/>
        <n x="127"/>
        <n x="39"/>
      </t>
    </mdx>
    <mdx n="0" f="v">
      <t c="8">
        <n x="1" s="1"/>
        <n x="2" s="1"/>
        <n x="148" s="1"/>
        <n x="3" s="1"/>
        <n x="4" s="1"/>
        <n x="5"/>
        <n x="127"/>
        <n x="55"/>
      </t>
    </mdx>
    <mdx n="0" f="v">
      <t c="8">
        <n x="1" s="1"/>
        <n x="2" s="1"/>
        <n x="148" s="1"/>
        <n x="3" s="1"/>
        <n x="4" s="1"/>
        <n x="5"/>
        <n x="128"/>
        <n x="10"/>
      </t>
    </mdx>
    <mdx n="0" f="v">
      <t c="8">
        <n x="1" s="1"/>
        <n x="2" s="1"/>
        <n x="148" s="1"/>
        <n x="3" s="1"/>
        <n x="4" s="1"/>
        <n x="5"/>
        <n x="128"/>
        <n x="26"/>
      </t>
    </mdx>
    <mdx n="0" f="v">
      <t c="8">
        <n x="1" s="1"/>
        <n x="2" s="1"/>
        <n x="148" s="1"/>
        <n x="3" s="1"/>
        <n x="4" s="1"/>
        <n x="5"/>
        <n x="128"/>
        <n x="42"/>
      </t>
    </mdx>
    <mdx n="0" f="v">
      <t c="8">
        <n x="1" s="1"/>
        <n x="2" s="1"/>
        <n x="148" s="1"/>
        <n x="3" s="1"/>
        <n x="4" s="1"/>
        <n x="5"/>
        <n x="128"/>
        <n x="58"/>
      </t>
    </mdx>
    <mdx n="0" f="v">
      <t c="8">
        <n x="1" s="1"/>
        <n x="2" s="1"/>
        <n x="148" s="1"/>
        <n x="3" s="1"/>
        <n x="4" s="1"/>
        <n x="5"/>
        <n x="129"/>
        <n x="13"/>
      </t>
    </mdx>
    <mdx n="0" f="v">
      <t c="8">
        <n x="1" s="1"/>
        <n x="2" s="1"/>
        <n x="148" s="1"/>
        <n x="3" s="1"/>
        <n x="4" s="1"/>
        <n x="5"/>
        <n x="129"/>
        <n x="29"/>
      </t>
    </mdx>
    <mdx n="0" f="v">
      <t c="8">
        <n x="1" s="1"/>
        <n x="2" s="1"/>
        <n x="148" s="1"/>
        <n x="3" s="1"/>
        <n x="4" s="1"/>
        <n x="5"/>
        <n x="129"/>
        <n x="45"/>
      </t>
    </mdx>
    <mdx n="0" f="v">
      <t c="8">
        <n x="1" s="1"/>
        <n x="2" s="1"/>
        <n x="148" s="1"/>
        <n x="3" s="1"/>
        <n x="4" s="1"/>
        <n x="5"/>
        <n x="129"/>
        <n x="61"/>
      </t>
    </mdx>
    <mdx n="0" f="v">
      <t c="8">
        <n x="1" s="1"/>
        <n x="2" s="1"/>
        <n x="148" s="1"/>
        <n x="3" s="1"/>
        <n x="4" s="1"/>
        <n x="5"/>
        <n x="130"/>
        <n x="8"/>
      </t>
    </mdx>
    <mdx n="0" f="v">
      <t c="8">
        <n x="1" s="1"/>
        <n x="2" s="1"/>
        <n x="148" s="1"/>
        <n x="3" s="1"/>
        <n x="4" s="1"/>
        <n x="5"/>
        <n x="130"/>
        <n x="24"/>
      </t>
    </mdx>
    <mdx n="0" f="v">
      <t c="8">
        <n x="1" s="1"/>
        <n x="2" s="1"/>
        <n x="148" s="1"/>
        <n x="3" s="1"/>
        <n x="4" s="1"/>
        <n x="5"/>
        <n x="130"/>
        <n x="40"/>
      </t>
    </mdx>
    <mdx n="0" f="v">
      <t c="8">
        <n x="1" s="1"/>
        <n x="2" s="1"/>
        <n x="148" s="1"/>
        <n x="3" s="1"/>
        <n x="4" s="1"/>
        <n x="5"/>
        <n x="130"/>
        <n x="56"/>
      </t>
    </mdx>
    <mdx n="0" f="v">
      <t c="8">
        <n x="1" s="1"/>
        <n x="2" s="1"/>
        <n x="148" s="1"/>
        <n x="3" s="1"/>
        <n x="4" s="1"/>
        <n x="5"/>
        <n x="131"/>
        <n x="11"/>
      </t>
    </mdx>
    <mdx n="0" f="v">
      <t c="8">
        <n x="1" s="1"/>
        <n x="2" s="1"/>
        <n x="148" s="1"/>
        <n x="3" s="1"/>
        <n x="4" s="1"/>
        <n x="5"/>
        <n x="131"/>
        <n x="27"/>
      </t>
    </mdx>
    <mdx n="0" f="v">
      <t c="8">
        <n x="1" s="1"/>
        <n x="2" s="1"/>
        <n x="148" s="1"/>
        <n x="3" s="1"/>
        <n x="4" s="1"/>
        <n x="5"/>
        <n x="131"/>
        <n x="43"/>
      </t>
    </mdx>
    <mdx n="0" f="v">
      <t c="8">
        <n x="1" s="1"/>
        <n x="2" s="1"/>
        <n x="148" s="1"/>
        <n x="3" s="1"/>
        <n x="4" s="1"/>
        <n x="5"/>
        <n x="131"/>
        <n x="59"/>
      </t>
    </mdx>
    <mdx n="0" f="v">
      <t c="8">
        <n x="1" s="1"/>
        <n x="2" s="1"/>
        <n x="148" s="1"/>
        <n x="3" s="1"/>
        <n x="4" s="1"/>
        <n x="5"/>
        <n x="132"/>
        <n x="14"/>
      </t>
    </mdx>
    <mdx n="0" f="v">
      <t c="8">
        <n x="1" s="1"/>
        <n x="2" s="1"/>
        <n x="148" s="1"/>
        <n x="3" s="1"/>
        <n x="4" s="1"/>
        <n x="5"/>
        <n x="132"/>
        <n x="30"/>
      </t>
    </mdx>
    <mdx n="0" f="v">
      <t c="8">
        <n x="1" s="1"/>
        <n x="2" s="1"/>
        <n x="148" s="1"/>
        <n x="3" s="1"/>
        <n x="4" s="1"/>
        <n x="5"/>
        <n x="132"/>
        <n x="46"/>
      </t>
    </mdx>
    <mdx n="0" f="v">
      <t c="8">
        <n x="1" s="1"/>
        <n x="2" s="1"/>
        <n x="148" s="1"/>
        <n x="3" s="1"/>
        <n x="4" s="1"/>
        <n x="5"/>
        <n x="132"/>
        <n x="62"/>
      </t>
    </mdx>
    <mdx n="0" f="v">
      <t c="8">
        <n x="1" s="1"/>
        <n x="2" s="1"/>
        <n x="148" s="1"/>
        <n x="3" s="1"/>
        <n x="4" s="1"/>
        <n x="5"/>
        <n x="133"/>
        <n x="17"/>
      </t>
    </mdx>
    <mdx n="0" f="v">
      <t c="8">
        <n x="1" s="1"/>
        <n x="2" s="1"/>
        <n x="148" s="1"/>
        <n x="3" s="1"/>
        <n x="4" s="1"/>
        <n x="5"/>
        <n x="133"/>
        <n x="33"/>
      </t>
    </mdx>
    <mdx n="0" f="v">
      <t c="8">
        <n x="1" s="1"/>
        <n x="2" s="1"/>
        <n x="148" s="1"/>
        <n x="3" s="1"/>
        <n x="4" s="1"/>
        <n x="5"/>
        <n x="133"/>
        <n x="49"/>
      </t>
    </mdx>
    <mdx n="0" f="v">
      <t c="8">
        <n x="1" s="1"/>
        <n x="2" s="1"/>
        <n x="148" s="1"/>
        <n x="3" s="1"/>
        <n x="4" s="1"/>
        <n x="5"/>
        <n x="134"/>
        <n x="20"/>
      </t>
    </mdx>
    <mdx n="0" f="v">
      <t c="8">
        <n x="1" s="1"/>
        <n x="2" s="1"/>
        <n x="148" s="1"/>
        <n x="3" s="1"/>
        <n x="4" s="1"/>
        <n x="5"/>
        <n x="134"/>
        <n x="36"/>
      </t>
    </mdx>
    <mdx n="0" f="v">
      <t c="8">
        <n x="1" s="1"/>
        <n x="2" s="1"/>
        <n x="148" s="1"/>
        <n x="3" s="1"/>
        <n x="4" s="1"/>
        <n x="5"/>
        <n x="134"/>
        <n x="52"/>
      </t>
    </mdx>
    <mdx n="0" f="v">
      <t c="8">
        <n x="1" s="1"/>
        <n x="2" s="1"/>
        <n x="148" s="1"/>
        <n x="3" s="1"/>
        <n x="4" s="1"/>
        <n x="5"/>
        <n x="135"/>
        <n x="7"/>
      </t>
    </mdx>
    <mdx n="0" f="v">
      <t c="8">
        <n x="1" s="1"/>
        <n x="2" s="1"/>
        <n x="148" s="1"/>
        <n x="3" s="1"/>
        <n x="4" s="1"/>
        <n x="5"/>
        <n x="135"/>
        <n x="23"/>
      </t>
    </mdx>
    <mdx n="0" f="v">
      <t c="8">
        <n x="1" s="1"/>
        <n x="2" s="1"/>
        <n x="148" s="1"/>
        <n x="3" s="1"/>
        <n x="4" s="1"/>
        <n x="5"/>
        <n x="135"/>
        <n x="39"/>
      </t>
    </mdx>
    <mdx n="0" f="v">
      <t c="8">
        <n x="1" s="1"/>
        <n x="2" s="1"/>
        <n x="148" s="1"/>
        <n x="3" s="1"/>
        <n x="4" s="1"/>
        <n x="5"/>
        <n x="135"/>
        <n x="55"/>
      </t>
    </mdx>
    <mdx n="0" f="v">
      <t c="8">
        <n x="1" s="1"/>
        <n x="2" s="1"/>
        <n x="148" s="1"/>
        <n x="3" s="1"/>
        <n x="4" s="1"/>
        <n x="5"/>
        <n x="136"/>
        <n x="10"/>
      </t>
    </mdx>
    <mdx n="0" f="v">
      <t c="8">
        <n x="1" s="1"/>
        <n x="2" s="1"/>
        <n x="148" s="1"/>
        <n x="3" s="1"/>
        <n x="4" s="1"/>
        <n x="5"/>
        <n x="136"/>
        <n x="26"/>
      </t>
    </mdx>
    <mdx n="0" f="v">
      <t c="8">
        <n x="1" s="1"/>
        <n x="2" s="1"/>
        <n x="148" s="1"/>
        <n x="3" s="1"/>
        <n x="4" s="1"/>
        <n x="5"/>
        <n x="136"/>
        <n x="42"/>
      </t>
    </mdx>
    <mdx n="0" f="v">
      <t c="8">
        <n x="1" s="1"/>
        <n x="2" s="1"/>
        <n x="148" s="1"/>
        <n x="3" s="1"/>
        <n x="4" s="1"/>
        <n x="5"/>
        <n x="136"/>
        <n x="58"/>
      </t>
    </mdx>
    <mdx n="0" f="v">
      <t c="8">
        <n x="1" s="1"/>
        <n x="2" s="1"/>
        <n x="148" s="1"/>
        <n x="3" s="1"/>
        <n x="4" s="1"/>
        <n x="5"/>
        <n x="137"/>
        <n x="13"/>
      </t>
    </mdx>
    <mdx n="0" f="v">
      <t c="8">
        <n x="1" s="1"/>
        <n x="2" s="1"/>
        <n x="148" s="1"/>
        <n x="3" s="1"/>
        <n x="4" s="1"/>
        <n x="5"/>
        <n x="137"/>
        <n x="29"/>
      </t>
    </mdx>
    <mdx n="0" f="v">
      <t c="8">
        <n x="1" s="1"/>
        <n x="2" s="1"/>
        <n x="148" s="1"/>
        <n x="3" s="1"/>
        <n x="4" s="1"/>
        <n x="5"/>
        <n x="137"/>
        <n x="45"/>
      </t>
    </mdx>
    <mdx n="0" f="v">
      <t c="8">
        <n x="1" s="1"/>
        <n x="2" s="1"/>
        <n x="148" s="1"/>
        <n x="3" s="1"/>
        <n x="4" s="1"/>
        <n x="5"/>
        <n x="137"/>
        <n x="61"/>
      </t>
    </mdx>
    <mdx n="0" f="v">
      <t c="8">
        <n x="1" s="1"/>
        <n x="2" s="1"/>
        <n x="148" s="1"/>
        <n x="3" s="1"/>
        <n x="4" s="1"/>
        <n x="5"/>
        <n x="138"/>
        <n x="16"/>
      </t>
    </mdx>
    <mdx n="0" f="v">
      <t c="8">
        <n x="1" s="1"/>
        <n x="2" s="1"/>
        <n x="148" s="1"/>
        <n x="3" s="1"/>
        <n x="4" s="1"/>
        <n x="5"/>
        <n x="138"/>
        <n x="32"/>
      </t>
    </mdx>
    <mdx n="0" f="v">
      <t c="8">
        <n x="1" s="1"/>
        <n x="2" s="1"/>
        <n x="148" s="1"/>
        <n x="3" s="1"/>
        <n x="4" s="1"/>
        <n x="5"/>
        <n x="139"/>
        <n x="43"/>
      </t>
    </mdx>
    <mdx n="0" f="v">
      <t c="8">
        <n x="1" s="1"/>
        <n x="2" s="1"/>
        <n x="148" s="1"/>
        <n x="3" s="1"/>
        <n x="4" s="1"/>
        <n x="5"/>
        <n x="143"/>
        <n x="55"/>
      </t>
    </mdx>
    <mdx n="0" f="v">
      <t c="8">
        <n x="1" s="1"/>
        <n x="2" s="1"/>
        <n x="148" s="1"/>
        <n x="3" s="1"/>
        <n x="4" s="1"/>
        <n x="5"/>
        <n x="87"/>
        <n x="6"/>
      </t>
    </mdx>
    <mdx n="0" f="v">
      <t c="8">
        <n x="1" s="1"/>
        <n x="2" s="1"/>
        <n x="148" s="1"/>
        <n x="3" s="1"/>
        <n x="4" s="1"/>
        <n x="5"/>
        <n x="138"/>
        <n x="41"/>
      </t>
    </mdx>
    <mdx n="0" f="v">
      <t c="8">
        <n x="1" s="1"/>
        <n x="2" s="1"/>
        <n x="148" s="1"/>
        <n x="3" s="1"/>
        <n x="4" s="1"/>
        <n x="5"/>
        <n x="138"/>
        <n x="57"/>
      </t>
    </mdx>
    <mdx n="0" f="v">
      <t c="8">
        <n x="1" s="1"/>
        <n x="2" s="1"/>
        <n x="148" s="1"/>
        <n x="3" s="1"/>
        <n x="4" s="1"/>
        <n x="5"/>
        <n x="139"/>
        <n x="12"/>
      </t>
    </mdx>
    <mdx n="0" f="v">
      <t c="8">
        <n x="1" s="1"/>
        <n x="2" s="1"/>
        <n x="148" s="1"/>
        <n x="3" s="1"/>
        <n x="4" s="1"/>
        <n x="5"/>
        <n x="139"/>
        <n x="28"/>
      </t>
    </mdx>
    <mdx n="0" f="v">
      <t c="8">
        <n x="1" s="1"/>
        <n x="2" s="1"/>
        <n x="148" s="1"/>
        <n x="3" s="1"/>
        <n x="4" s="1"/>
        <n x="5"/>
        <n x="139"/>
        <n x="44"/>
      </t>
    </mdx>
    <mdx n="0" f="v">
      <t c="8">
        <n x="1" s="1"/>
        <n x="2" s="1"/>
        <n x="148" s="1"/>
        <n x="3" s="1"/>
        <n x="4" s="1"/>
        <n x="5"/>
        <n x="139"/>
        <n x="60"/>
      </t>
    </mdx>
    <mdx n="0" f="v">
      <t c="8">
        <n x="1" s="1"/>
        <n x="2" s="1"/>
        <n x="148" s="1"/>
        <n x="3" s="1"/>
        <n x="4" s="1"/>
        <n x="5"/>
        <n x="140"/>
        <n x="15"/>
      </t>
    </mdx>
    <mdx n="0" f="v">
      <t c="8">
        <n x="1" s="1"/>
        <n x="2" s="1"/>
        <n x="148" s="1"/>
        <n x="3" s="1"/>
        <n x="4" s="1"/>
        <n x="5"/>
        <n x="140"/>
        <n x="31"/>
      </t>
    </mdx>
    <mdx n="0" f="v">
      <t c="8">
        <n x="1" s="1"/>
        <n x="2" s="1"/>
        <n x="148" s="1"/>
        <n x="3" s="1"/>
        <n x="4" s="1"/>
        <n x="5"/>
        <n x="140"/>
        <n x="47"/>
      </t>
    </mdx>
    <mdx n="0" f="v">
      <t c="8">
        <n x="1" s="1"/>
        <n x="2" s="1"/>
        <n x="148" s="1"/>
        <n x="3" s="1"/>
        <n x="4" s="1"/>
        <n x="5"/>
        <n x="140"/>
        <n x="63"/>
      </t>
    </mdx>
    <mdx n="0" f="v">
      <t c="8">
        <n x="1" s="1"/>
        <n x="2" s="1"/>
        <n x="148" s="1"/>
        <n x="3" s="1"/>
        <n x="4" s="1"/>
        <n x="5"/>
        <n x="141"/>
        <n x="18"/>
      </t>
    </mdx>
    <mdx n="0" f="v">
      <t c="8">
        <n x="1" s="1"/>
        <n x="2" s="1"/>
        <n x="148" s="1"/>
        <n x="3" s="1"/>
        <n x="4" s="1"/>
        <n x="5"/>
        <n x="141"/>
        <n x="34"/>
      </t>
    </mdx>
    <mdx n="0" f="v">
      <t c="8">
        <n x="1" s="1"/>
        <n x="2" s="1"/>
        <n x="148" s="1"/>
        <n x="3" s="1"/>
        <n x="4" s="1"/>
        <n x="5"/>
        <n x="141"/>
        <n x="50"/>
      </t>
    </mdx>
    <mdx n="0" f="v">
      <t c="8">
        <n x="1" s="1"/>
        <n x="2" s="1"/>
        <n x="148" s="1"/>
        <n x="3" s="1"/>
        <n x="4" s="1"/>
        <n x="5"/>
        <n x="142"/>
        <n x="21"/>
      </t>
    </mdx>
    <mdx n="0" f="v">
      <t c="8">
        <n x="1" s="1"/>
        <n x="2" s="1"/>
        <n x="148" s="1"/>
        <n x="3" s="1"/>
        <n x="4" s="1"/>
        <n x="5"/>
        <n x="142"/>
        <n x="37"/>
      </t>
    </mdx>
    <mdx n="0" f="v">
      <t c="8">
        <n x="1" s="1"/>
        <n x="2" s="1"/>
        <n x="148" s="1"/>
        <n x="3" s="1"/>
        <n x="4" s="1"/>
        <n x="5"/>
        <n x="142"/>
        <n x="53"/>
      </t>
    </mdx>
    <mdx n="0" f="v">
      <t c="8">
        <n x="1" s="1"/>
        <n x="2" s="1"/>
        <n x="148" s="1"/>
        <n x="3" s="1"/>
        <n x="4" s="1"/>
        <n x="5"/>
        <n x="143"/>
        <n x="8"/>
      </t>
    </mdx>
    <mdx n="0" f="v">
      <t c="8">
        <n x="1" s="1"/>
        <n x="2" s="1"/>
        <n x="148" s="1"/>
        <n x="3" s="1"/>
        <n x="4" s="1"/>
        <n x="5"/>
        <n x="143"/>
        <n x="24"/>
      </t>
    </mdx>
    <mdx n="0" f="v">
      <t c="8">
        <n x="1" s="1"/>
        <n x="2" s="1"/>
        <n x="148" s="1"/>
        <n x="3" s="1"/>
        <n x="4" s="1"/>
        <n x="5"/>
        <n x="143"/>
        <n x="40"/>
      </t>
    </mdx>
    <mdx n="0" f="v">
      <t c="8">
        <n x="1" s="1"/>
        <n x="2" s="1"/>
        <n x="148" s="1"/>
        <n x="3" s="1"/>
        <n x="4" s="1"/>
        <n x="5"/>
        <n x="143"/>
        <n x="56"/>
      </t>
    </mdx>
    <mdx n="0" f="v">
      <t c="8">
        <n x="1" s="1"/>
        <n x="2" s="1"/>
        <n x="148" s="1"/>
        <n x="3" s="1"/>
        <n x="4" s="1"/>
        <n x="5"/>
        <n x="144"/>
        <n x="11"/>
      </t>
    </mdx>
    <mdx n="0" f="v">
      <t c="8">
        <n x="1" s="1"/>
        <n x="2" s="1"/>
        <n x="148" s="1"/>
        <n x="3" s="1"/>
        <n x="4" s="1"/>
        <n x="5"/>
        <n x="144"/>
        <n x="27"/>
      </t>
    </mdx>
    <mdx n="0" f="v">
      <t c="8">
        <n x="1" s="1"/>
        <n x="2" s="1"/>
        <n x="148" s="1"/>
        <n x="3" s="1"/>
        <n x="4" s="1"/>
        <n x="5"/>
        <n x="144"/>
        <n x="43"/>
      </t>
    </mdx>
    <mdx n="0" f="v">
      <t c="8">
        <n x="1" s="1"/>
        <n x="2" s="1"/>
        <n x="148" s="1"/>
        <n x="3" s="1"/>
        <n x="4" s="1"/>
        <n x="5"/>
        <n x="144"/>
        <n x="59"/>
      </t>
    </mdx>
    <mdx n="0" f="v">
      <t c="8">
        <n x="1" s="1"/>
        <n x="2" s="1"/>
        <n x="148" s="1"/>
        <n x="3" s="1"/>
        <n x="4" s="1"/>
        <n x="5"/>
        <n x="145"/>
        <n x="14"/>
      </t>
    </mdx>
    <mdx n="0" f="v">
      <t c="8">
        <n x="1" s="1"/>
        <n x="2" s="1"/>
        <n x="148" s="1"/>
        <n x="3" s="1"/>
        <n x="4" s="1"/>
        <n x="5"/>
        <n x="145"/>
        <n x="30"/>
      </t>
    </mdx>
    <mdx n="0" f="v">
      <t c="8">
        <n x="1" s="1"/>
        <n x="2" s="1"/>
        <n x="148" s="1"/>
        <n x="3" s="1"/>
        <n x="4" s="1"/>
        <n x="5"/>
        <n x="145"/>
        <n x="46"/>
      </t>
    </mdx>
    <mdx n="0" f="v">
      <t c="8">
        <n x="1" s="1"/>
        <n x="2" s="1"/>
        <n x="148" s="1"/>
        <n x="3" s="1"/>
        <n x="4" s="1"/>
        <n x="5"/>
        <n x="145"/>
        <n x="62"/>
      </t>
    </mdx>
    <mdx n="0" f="v">
      <t c="8">
        <n x="1" s="1"/>
        <n x="2" s="1"/>
        <n x="148" s="1"/>
        <n x="3" s="1"/>
        <n x="4" s="1"/>
        <n x="5"/>
        <n x="146"/>
        <n x="17"/>
      </t>
    </mdx>
    <mdx n="0" f="v">
      <t c="8">
        <n x="1" s="1"/>
        <n x="2" s="1"/>
        <n x="148" s="1"/>
        <n x="3" s="1"/>
        <n x="4" s="1"/>
        <n x="5"/>
        <n x="146"/>
        <n x="33"/>
      </t>
    </mdx>
    <mdx n="0" f="v">
      <t c="8">
        <n x="1" s="1"/>
        <n x="2" s="1"/>
        <n x="148" s="1"/>
        <n x="3" s="1"/>
        <n x="4" s="1"/>
        <n x="5"/>
        <n x="146"/>
        <n x="49"/>
      </t>
    </mdx>
    <mdx n="0" f="v">
      <t c="8">
        <n x="1" s="1"/>
        <n x="2" s="1"/>
        <n x="148" s="1"/>
        <n x="3" s="1"/>
        <n x="4" s="1"/>
        <n x="5"/>
        <n x="147"/>
        <n x="20"/>
      </t>
    </mdx>
    <mdx n="0" f="v">
      <t c="8">
        <n x="1" s="1"/>
        <n x="2" s="1"/>
        <n x="148" s="1"/>
        <n x="3" s="1"/>
        <n x="4" s="1"/>
        <n x="5"/>
        <n x="147"/>
        <n x="36"/>
      </t>
    </mdx>
    <mdx n="0" f="v">
      <t c="8">
        <n x="1" s="1"/>
        <n x="2" s="1"/>
        <n x="148" s="1"/>
        <n x="3" s="1"/>
        <n x="4" s="1"/>
        <n x="5"/>
        <n x="147"/>
        <n x="52"/>
      </t>
    </mdx>
    <mdx n="0" f="v">
      <t c="8">
        <n x="1" s="1"/>
        <n x="2" s="1"/>
        <n x="148" s="1"/>
        <n x="3" s="1"/>
        <n x="4" s="1"/>
        <n x="5"/>
        <n x="87"/>
        <n x="7"/>
      </t>
    </mdx>
    <mdx n="0" f="v">
      <t c="8">
        <n x="1" s="1"/>
        <n x="2" s="1"/>
        <n x="148" s="1"/>
        <n x="3" s="1"/>
        <n x="4" s="1"/>
        <n x="5"/>
        <n x="87"/>
        <n x="23"/>
      </t>
    </mdx>
    <mdx n="0" f="v">
      <t c="8">
        <n x="1" s="1"/>
        <n x="2" s="1"/>
        <n x="148" s="1"/>
        <n x="3" s="1"/>
        <n x="4" s="1"/>
        <n x="5"/>
        <n x="87"/>
        <n x="39"/>
      </t>
    </mdx>
    <mdx n="0" f="v">
      <t c="8">
        <n x="1" s="1"/>
        <n x="2" s="1"/>
        <n x="148" s="1"/>
        <n x="3" s="1"/>
        <n x="4" s="1"/>
        <n x="5"/>
        <n x="87"/>
        <n x="55"/>
      </t>
    </mdx>
    <mdx n="0" f="v">
      <t c="8">
        <n x="1" s="1"/>
        <n x="2" s="1"/>
        <n x="148" s="1"/>
        <n x="3" s="1"/>
        <n x="4" s="1"/>
        <n x="5"/>
        <n x="138"/>
        <n x="42"/>
      </t>
    </mdx>
    <mdx n="0" f="v">
      <t c="8">
        <n x="1" s="1"/>
        <n x="2" s="1"/>
        <n x="148" s="1"/>
        <n x="3" s="1"/>
        <n x="4" s="1"/>
        <n x="5"/>
        <n x="138"/>
        <n x="58"/>
      </t>
    </mdx>
    <mdx n="0" f="v">
      <t c="8">
        <n x="1" s="1"/>
        <n x="2" s="1"/>
        <n x="148" s="1"/>
        <n x="3" s="1"/>
        <n x="4" s="1"/>
        <n x="5"/>
        <n x="139"/>
        <n x="13"/>
      </t>
    </mdx>
    <mdx n="0" f="v">
      <t c="8">
        <n x="1" s="1"/>
        <n x="2" s="1"/>
        <n x="148" s="1"/>
        <n x="3" s="1"/>
        <n x="4" s="1"/>
        <n x="5"/>
        <n x="139"/>
        <n x="29"/>
      </t>
    </mdx>
    <mdx n="0" f="v">
      <t c="8">
        <n x="1" s="1"/>
        <n x="2" s="1"/>
        <n x="148" s="1"/>
        <n x="3" s="1"/>
        <n x="4" s="1"/>
        <n x="5"/>
        <n x="139"/>
        <n x="45"/>
      </t>
    </mdx>
    <mdx n="0" f="v">
      <t c="8">
        <n x="1" s="1"/>
        <n x="2" s="1"/>
        <n x="148" s="1"/>
        <n x="3" s="1"/>
        <n x="4" s="1"/>
        <n x="5"/>
        <n x="139"/>
        <n x="61"/>
      </t>
    </mdx>
    <mdx n="0" f="v">
      <t c="8">
        <n x="1" s="1"/>
        <n x="2" s="1"/>
        <n x="148" s="1"/>
        <n x="3" s="1"/>
        <n x="4" s="1"/>
        <n x="5"/>
        <n x="140"/>
        <n x="16"/>
      </t>
    </mdx>
    <mdx n="0" f="v">
      <t c="8">
        <n x="1" s="1"/>
        <n x="2" s="1"/>
        <n x="148" s="1"/>
        <n x="3" s="1"/>
        <n x="4" s="1"/>
        <n x="5"/>
        <n x="140"/>
        <n x="32"/>
      </t>
    </mdx>
    <mdx n="0" f="v">
      <t c="8">
        <n x="1" s="1"/>
        <n x="2" s="1"/>
        <n x="148" s="1"/>
        <n x="3" s="1"/>
        <n x="4" s="1"/>
        <n x="5"/>
        <n x="140"/>
        <n x="48"/>
      </t>
    </mdx>
    <mdx n="0" f="v">
      <t c="8">
        <n x="1" s="1"/>
        <n x="2" s="1"/>
        <n x="148" s="1"/>
        <n x="3" s="1"/>
        <n x="4" s="1"/>
        <n x="5"/>
        <n x="140"/>
        <n x="64"/>
      </t>
    </mdx>
    <mdx n="0" f="v">
      <t c="8">
        <n x="1" s="1"/>
        <n x="2" s="1"/>
        <n x="148" s="1"/>
        <n x="3" s="1"/>
        <n x="4" s="1"/>
        <n x="5"/>
        <n x="141"/>
        <n x="19"/>
      </t>
    </mdx>
    <mdx n="0" f="v">
      <t c="8">
        <n x="1" s="1"/>
        <n x="2" s="1"/>
        <n x="148" s="1"/>
        <n x="3" s="1"/>
        <n x="4" s="1"/>
        <n x="5"/>
        <n x="141"/>
        <n x="35"/>
      </t>
    </mdx>
    <mdx n="0" f="v">
      <t c="8">
        <n x="1" s="1"/>
        <n x="2" s="1"/>
        <n x="148" s="1"/>
        <n x="3" s="1"/>
        <n x="4" s="1"/>
        <n x="5"/>
        <n x="141"/>
        <n x="51"/>
      </t>
    </mdx>
    <mdx n="0" f="v">
      <t c="8">
        <n x="1" s="1"/>
        <n x="2" s="1"/>
        <n x="148" s="1"/>
        <n x="3" s="1"/>
        <n x="4" s="1"/>
        <n x="5"/>
        <n x="142"/>
        <n x="6"/>
      </t>
    </mdx>
    <mdx n="0" f="v">
      <t c="8">
        <n x="1" s="1"/>
        <n x="2" s="1"/>
        <n x="148" s="1"/>
        <n x="3" s="1"/>
        <n x="4" s="1"/>
        <n x="5"/>
        <n x="142"/>
        <n x="22"/>
      </t>
    </mdx>
    <mdx n="0" f="v">
      <t c="8">
        <n x="1" s="1"/>
        <n x="2" s="1"/>
        <n x="148" s="1"/>
        <n x="3" s="1"/>
        <n x="4" s="1"/>
        <n x="5"/>
        <n x="142"/>
        <n x="38"/>
      </t>
    </mdx>
    <mdx n="0" f="v">
      <t c="8">
        <n x="1" s="1"/>
        <n x="2" s="1"/>
        <n x="148" s="1"/>
        <n x="3" s="1"/>
        <n x="4" s="1"/>
        <n x="5"/>
        <n x="142"/>
        <n x="54"/>
      </t>
    </mdx>
    <mdx n="0" f="v">
      <t c="8">
        <n x="1" s="1"/>
        <n x="2" s="1"/>
        <n x="148" s="1"/>
        <n x="3" s="1"/>
        <n x="4" s="1"/>
        <n x="5"/>
        <n x="143"/>
        <n x="9"/>
      </t>
    </mdx>
    <mdx n="0" f="v">
      <t c="8">
        <n x="1" s="1"/>
        <n x="2" s="1"/>
        <n x="148" s="1"/>
        <n x="3" s="1"/>
        <n x="4" s="1"/>
        <n x="5"/>
        <n x="143"/>
        <n x="25"/>
      </t>
    </mdx>
    <mdx n="0" f="v">
      <t c="8">
        <n x="1" s="1"/>
        <n x="2" s="1"/>
        <n x="148" s="1"/>
        <n x="3" s="1"/>
        <n x="4" s="1"/>
        <n x="5"/>
        <n x="143"/>
        <n x="41"/>
      </t>
    </mdx>
    <mdx n="0" f="v">
      <t c="8">
        <n x="1" s="1"/>
        <n x="2" s="1"/>
        <n x="148" s="1"/>
        <n x="3" s="1"/>
        <n x="4" s="1"/>
        <n x="5"/>
        <n x="143"/>
        <n x="57"/>
      </t>
    </mdx>
    <mdx n="0" f="v">
      <t c="8">
        <n x="1" s="1"/>
        <n x="2" s="1"/>
        <n x="148" s="1"/>
        <n x="3" s="1"/>
        <n x="4" s="1"/>
        <n x="5"/>
        <n x="144"/>
        <n x="12"/>
      </t>
    </mdx>
    <mdx n="0" f="v">
      <t c="8">
        <n x="1" s="1"/>
        <n x="2" s="1"/>
        <n x="148" s="1"/>
        <n x="3" s="1"/>
        <n x="4" s="1"/>
        <n x="5"/>
        <n x="144"/>
        <n x="28"/>
      </t>
    </mdx>
    <mdx n="0" f="v">
      <t c="8">
        <n x="1" s="1"/>
        <n x="2" s="1"/>
        <n x="148" s="1"/>
        <n x="3" s="1"/>
        <n x="4" s="1"/>
        <n x="5"/>
        <n x="144"/>
        <n x="44"/>
      </t>
    </mdx>
    <mdx n="0" f="v">
      <t c="8">
        <n x="1" s="1"/>
        <n x="2" s="1"/>
        <n x="148" s="1"/>
        <n x="3" s="1"/>
        <n x="4" s="1"/>
        <n x="5"/>
        <n x="144"/>
        <n x="60"/>
      </t>
    </mdx>
    <mdx n="0" f="v">
      <t c="8">
        <n x="1" s="1"/>
        <n x="2" s="1"/>
        <n x="148" s="1"/>
        <n x="3" s="1"/>
        <n x="4" s="1"/>
        <n x="5"/>
        <n x="145"/>
        <n x="15"/>
      </t>
    </mdx>
    <mdx n="0" f="v">
      <t c="8">
        <n x="1" s="1"/>
        <n x="2" s="1"/>
        <n x="148" s="1"/>
        <n x="3" s="1"/>
        <n x="4" s="1"/>
        <n x="5"/>
        <n x="145"/>
        <n x="31"/>
      </t>
    </mdx>
    <mdx n="0" f="v">
      <t c="8">
        <n x="1" s="1"/>
        <n x="2" s="1"/>
        <n x="148" s="1"/>
        <n x="3" s="1"/>
        <n x="4" s="1"/>
        <n x="5"/>
        <n x="145"/>
        <n x="47"/>
      </t>
    </mdx>
    <mdx n="0" f="v">
      <t c="8">
        <n x="1" s="1"/>
        <n x="2" s="1"/>
        <n x="148" s="1"/>
        <n x="3" s="1"/>
        <n x="4" s="1"/>
        <n x="5"/>
        <n x="145"/>
        <n x="63"/>
      </t>
    </mdx>
    <mdx n="0" f="v">
      <t c="8">
        <n x="1" s="1"/>
        <n x="2" s="1"/>
        <n x="148" s="1"/>
        <n x="3" s="1"/>
        <n x="4" s="1"/>
        <n x="5"/>
        <n x="146"/>
        <n x="18"/>
      </t>
    </mdx>
    <mdx n="0" f="v">
      <t c="8">
        <n x="1" s="1"/>
        <n x="2" s="1"/>
        <n x="148" s="1"/>
        <n x="3" s="1"/>
        <n x="4" s="1"/>
        <n x="5"/>
        <n x="146"/>
        <n x="34"/>
      </t>
    </mdx>
    <mdx n="0" f="v">
      <t c="8">
        <n x="1" s="1"/>
        <n x="2" s="1"/>
        <n x="148" s="1"/>
        <n x="3" s="1"/>
        <n x="4" s="1"/>
        <n x="5"/>
        <n x="146"/>
        <n x="50"/>
      </t>
    </mdx>
    <mdx n="0" f="v">
      <t c="8">
        <n x="1" s="1"/>
        <n x="2" s="1"/>
        <n x="148" s="1"/>
        <n x="3" s="1"/>
        <n x="4" s="1"/>
        <n x="5"/>
        <n x="147"/>
        <n x="21"/>
      </t>
    </mdx>
    <mdx n="0" f="v">
      <t c="8">
        <n x="1" s="1"/>
        <n x="2" s="1"/>
        <n x="148" s="1"/>
        <n x="3" s="1"/>
        <n x="4" s="1"/>
        <n x="5"/>
        <n x="147"/>
        <n x="37"/>
      </t>
    </mdx>
    <mdx n="0" f="v">
      <t c="8">
        <n x="1" s="1"/>
        <n x="2" s="1"/>
        <n x="148" s="1"/>
        <n x="3" s="1"/>
        <n x="4" s="1"/>
        <n x="5"/>
        <n x="147"/>
        <n x="53"/>
      </t>
    </mdx>
    <mdx n="0" f="v">
      <t c="8">
        <n x="1" s="1"/>
        <n x="2" s="1"/>
        <n x="148" s="1"/>
        <n x="3" s="1"/>
        <n x="4" s="1"/>
        <n x="5"/>
        <n x="87"/>
        <n x="8"/>
      </t>
    </mdx>
    <mdx n="0" f="v">
      <t c="8">
        <n x="1" s="1"/>
        <n x="2" s="1"/>
        <n x="148" s="1"/>
        <n x="3" s="1"/>
        <n x="4" s="1"/>
        <n x="5"/>
        <n x="87"/>
        <n x="24"/>
      </t>
    </mdx>
    <mdx n="0" f="v">
      <t c="8">
        <n x="1" s="1"/>
        <n x="2" s="1"/>
        <n x="148" s="1"/>
        <n x="3" s="1"/>
        <n x="4" s="1"/>
        <n x="5"/>
        <n x="87"/>
        <n x="40"/>
      </t>
    </mdx>
    <mdx n="0" f="v">
      <t c="8">
        <n x="1" s="1"/>
        <n x="2" s="1"/>
        <n x="148" s="1"/>
        <n x="3" s="1"/>
        <n x="4" s="1"/>
        <n x="5"/>
        <n x="87"/>
        <n x="56"/>
      </t>
    </mdx>
    <mdx n="0" f="v">
      <t c="8">
        <n x="1" s="1"/>
        <n x="2" s="1"/>
        <n x="148" s="1"/>
        <n x="3" s="1"/>
        <n x="4" s="1"/>
        <n x="5"/>
        <n x="138"/>
        <n x="59"/>
      </t>
    </mdx>
    <mdx n="0" f="v">
      <t c="8">
        <n x="1" s="1"/>
        <n x="2" s="1"/>
        <n x="148" s="1"/>
        <n x="3" s="1"/>
        <n x="4" s="1"/>
        <n x="5"/>
        <n x="139"/>
        <n x="14"/>
      </t>
    </mdx>
    <mdx n="0" f="v">
      <t c="8">
        <n x="1" s="1"/>
        <n x="2" s="1"/>
        <n x="148" s="1"/>
        <n x="3" s="1"/>
        <n x="4" s="1"/>
        <n x="5"/>
        <n x="139"/>
        <n x="30"/>
      </t>
    </mdx>
    <mdx n="0" f="v">
      <t c="8">
        <n x="1" s="1"/>
        <n x="2" s="1"/>
        <n x="148" s="1"/>
        <n x="3" s="1"/>
        <n x="4" s="1"/>
        <n x="5"/>
        <n x="139"/>
        <n x="46"/>
      </t>
    </mdx>
    <mdx n="0" f="v">
      <t c="8">
        <n x="1" s="1"/>
        <n x="2" s="1"/>
        <n x="148" s="1"/>
        <n x="3" s="1"/>
        <n x="4" s="1"/>
        <n x="5"/>
        <n x="139"/>
        <n x="62"/>
      </t>
    </mdx>
    <mdx n="0" f="v">
      <t c="8">
        <n x="1" s="1"/>
        <n x="2" s="1"/>
        <n x="148" s="1"/>
        <n x="3" s="1"/>
        <n x="4" s="1"/>
        <n x="5"/>
        <n x="140"/>
        <n x="17"/>
      </t>
    </mdx>
    <mdx n="0" f="v">
      <t c="8">
        <n x="1" s="1"/>
        <n x="2" s="1"/>
        <n x="148" s="1"/>
        <n x="3" s="1"/>
        <n x="4" s="1"/>
        <n x="5"/>
        <n x="140"/>
        <n x="33"/>
      </t>
    </mdx>
    <mdx n="0" f="v">
      <t c="8">
        <n x="1" s="1"/>
        <n x="2" s="1"/>
        <n x="148" s="1"/>
        <n x="3" s="1"/>
        <n x="4" s="1"/>
        <n x="5"/>
        <n x="140"/>
        <n x="49"/>
      </t>
    </mdx>
    <mdx n="0" f="v">
      <t c="8">
        <n x="1" s="1"/>
        <n x="2" s="1"/>
        <n x="148" s="1"/>
        <n x="3" s="1"/>
        <n x="4" s="1"/>
        <n x="5"/>
        <n x="141"/>
        <n x="20"/>
      </t>
    </mdx>
    <mdx n="0" f="v">
      <t c="8">
        <n x="1" s="1"/>
        <n x="2" s="1"/>
        <n x="148" s="1"/>
        <n x="3" s="1"/>
        <n x="4" s="1"/>
        <n x="5"/>
        <n x="141"/>
        <n x="36"/>
      </t>
    </mdx>
    <mdx n="0" f="v">
      <t c="8">
        <n x="1" s="1"/>
        <n x="2" s="1"/>
        <n x="148" s="1"/>
        <n x="3" s="1"/>
        <n x="4" s="1"/>
        <n x="5"/>
        <n x="141"/>
        <n x="52"/>
      </t>
    </mdx>
    <mdx n="0" f="v">
      <t c="8">
        <n x="1" s="1"/>
        <n x="2" s="1"/>
        <n x="148" s="1"/>
        <n x="3" s="1"/>
        <n x="4" s="1"/>
        <n x="5"/>
        <n x="142"/>
        <n x="7"/>
      </t>
    </mdx>
    <mdx n="0" f="v">
      <t c="8">
        <n x="1" s="1"/>
        <n x="2" s="1"/>
        <n x="148" s="1"/>
        <n x="3" s="1"/>
        <n x="4" s="1"/>
        <n x="5"/>
        <n x="142"/>
        <n x="23"/>
      </t>
    </mdx>
    <mdx n="0" f="v">
      <t c="8">
        <n x="1" s="1"/>
        <n x="2" s="1"/>
        <n x="148" s="1"/>
        <n x="3" s="1"/>
        <n x="4" s="1"/>
        <n x="5"/>
        <n x="142"/>
        <n x="39"/>
      </t>
    </mdx>
    <mdx n="0" f="v">
      <t c="8">
        <n x="1" s="1"/>
        <n x="2" s="1"/>
        <n x="148" s="1"/>
        <n x="3" s="1"/>
        <n x="4" s="1"/>
        <n x="5"/>
        <n x="142"/>
        <n x="55"/>
      </t>
    </mdx>
    <mdx n="0" f="v">
      <t c="8">
        <n x="1" s="1"/>
        <n x="2" s="1"/>
        <n x="148" s="1"/>
        <n x="3" s="1"/>
        <n x="4" s="1"/>
        <n x="5"/>
        <n x="143"/>
        <n x="10"/>
      </t>
    </mdx>
    <mdx n="0" f="v">
      <t c="8">
        <n x="1" s="1"/>
        <n x="2" s="1"/>
        <n x="148" s="1"/>
        <n x="3" s="1"/>
        <n x="4" s="1"/>
        <n x="5"/>
        <n x="143"/>
        <n x="26"/>
      </t>
    </mdx>
    <mdx n="0" f="v">
      <t c="8">
        <n x="1" s="1"/>
        <n x="2" s="1"/>
        <n x="148" s="1"/>
        <n x="3" s="1"/>
        <n x="4" s="1"/>
        <n x="5"/>
        <n x="143"/>
        <n x="42"/>
      </t>
    </mdx>
    <mdx n="0" f="v">
      <t c="8">
        <n x="1" s="1"/>
        <n x="2" s="1"/>
        <n x="148" s="1"/>
        <n x="3" s="1"/>
        <n x="4" s="1"/>
        <n x="5"/>
        <n x="143"/>
        <n x="58"/>
      </t>
    </mdx>
    <mdx n="0" f="v">
      <t c="8">
        <n x="1" s="1"/>
        <n x="2" s="1"/>
        <n x="148" s="1"/>
        <n x="3" s="1"/>
        <n x="4" s="1"/>
        <n x="5"/>
        <n x="144"/>
        <n x="13"/>
      </t>
    </mdx>
    <mdx n="0" f="v">
      <t c="8">
        <n x="1" s="1"/>
        <n x="2" s="1"/>
        <n x="148" s="1"/>
        <n x="3" s="1"/>
        <n x="4" s="1"/>
        <n x="5"/>
        <n x="144"/>
        <n x="29"/>
      </t>
    </mdx>
    <mdx n="0" f="v">
      <t c="8">
        <n x="1" s="1"/>
        <n x="2" s="1"/>
        <n x="148" s="1"/>
        <n x="3" s="1"/>
        <n x="4" s="1"/>
        <n x="5"/>
        <n x="144"/>
        <n x="45"/>
      </t>
    </mdx>
    <mdx n="0" f="v">
      <t c="8">
        <n x="1" s="1"/>
        <n x="2" s="1"/>
        <n x="148" s="1"/>
        <n x="3" s="1"/>
        <n x="4" s="1"/>
        <n x="5"/>
        <n x="144"/>
        <n x="61"/>
      </t>
    </mdx>
    <mdx n="0" f="v">
      <t c="8">
        <n x="1" s="1"/>
        <n x="2" s="1"/>
        <n x="148" s="1"/>
        <n x="3" s="1"/>
        <n x="4" s="1"/>
        <n x="5"/>
        <n x="145"/>
        <n x="16"/>
      </t>
    </mdx>
    <mdx n="0" f="v">
      <t c="8">
        <n x="1" s="1"/>
        <n x="2" s="1"/>
        <n x="148" s="1"/>
        <n x="3" s="1"/>
        <n x="4" s="1"/>
        <n x="5"/>
        <n x="145"/>
        <n x="32"/>
      </t>
    </mdx>
    <mdx n="0" f="v">
      <t c="8">
        <n x="1" s="1"/>
        <n x="2" s="1"/>
        <n x="148" s="1"/>
        <n x="3" s="1"/>
        <n x="4" s="1"/>
        <n x="5"/>
        <n x="145"/>
        <n x="48"/>
      </t>
    </mdx>
    <mdx n="0" f="v">
      <t c="8">
        <n x="1" s="1"/>
        <n x="2" s="1"/>
        <n x="148" s="1"/>
        <n x="3" s="1"/>
        <n x="4" s="1"/>
        <n x="5"/>
        <n x="145"/>
        <n x="64"/>
      </t>
    </mdx>
    <mdx n="0" f="v">
      <t c="8">
        <n x="1" s="1"/>
        <n x="2" s="1"/>
        <n x="148" s="1"/>
        <n x="3" s="1"/>
        <n x="4" s="1"/>
        <n x="5"/>
        <n x="146"/>
        <n x="19"/>
      </t>
    </mdx>
    <mdx n="0" f="v">
      <t c="8">
        <n x="1" s="1"/>
        <n x="2" s="1"/>
        <n x="148" s="1"/>
        <n x="3" s="1"/>
        <n x="4" s="1"/>
        <n x="5"/>
        <n x="146"/>
        <n x="35"/>
      </t>
    </mdx>
    <mdx n="0" f="v">
      <t c="8">
        <n x="1" s="1"/>
        <n x="2" s="1"/>
        <n x="148" s="1"/>
        <n x="3" s="1"/>
        <n x="4" s="1"/>
        <n x="5"/>
        <n x="146"/>
        <n x="51"/>
      </t>
    </mdx>
    <mdx n="0" f="v">
      <t c="8">
        <n x="1" s="1"/>
        <n x="2" s="1"/>
        <n x="148" s="1"/>
        <n x="3" s="1"/>
        <n x="4" s="1"/>
        <n x="5"/>
        <n x="147"/>
        <n x="6"/>
      </t>
    </mdx>
    <mdx n="0" f="v">
      <t c="8">
        <n x="1" s="1"/>
        <n x="2" s="1"/>
        <n x="148" s="1"/>
        <n x="3" s="1"/>
        <n x="4" s="1"/>
        <n x="5"/>
        <n x="147"/>
        <n x="22"/>
      </t>
    </mdx>
    <mdx n="0" f="v">
      <t c="8">
        <n x="1" s="1"/>
        <n x="2" s="1"/>
        <n x="148" s="1"/>
        <n x="3" s="1"/>
        <n x="4" s="1"/>
        <n x="5"/>
        <n x="147"/>
        <n x="38"/>
      </t>
    </mdx>
    <mdx n="0" f="v">
      <t c="8">
        <n x="1" s="1"/>
        <n x="2" s="1"/>
        <n x="148" s="1"/>
        <n x="3" s="1"/>
        <n x="4" s="1"/>
        <n x="5"/>
        <n x="147"/>
        <n x="54"/>
      </t>
    </mdx>
    <mdx n="0" f="v">
      <t c="8">
        <n x="1" s="1"/>
        <n x="2" s="1"/>
        <n x="148" s="1"/>
        <n x="3" s="1"/>
        <n x="4" s="1"/>
        <n x="5"/>
        <n x="87"/>
        <n x="9"/>
      </t>
    </mdx>
    <mdx n="0" f="v">
      <t c="8">
        <n x="1" s="1"/>
        <n x="2" s="1"/>
        <n x="148" s="1"/>
        <n x="3" s="1"/>
        <n x="4" s="1"/>
        <n x="5"/>
        <n x="87"/>
        <n x="25"/>
      </t>
    </mdx>
    <mdx n="0" f="v">
      <t c="8">
        <n x="1" s="1"/>
        <n x="2" s="1"/>
        <n x="148" s="1"/>
        <n x="3" s="1"/>
        <n x="4" s="1"/>
        <n x="5"/>
        <n x="87"/>
        <n x="41"/>
      </t>
    </mdx>
    <mdx n="0" f="v">
      <t c="8">
        <n x="1" s="1"/>
        <n x="2" s="1"/>
        <n x="148" s="1"/>
        <n x="3" s="1"/>
        <n x="4" s="1"/>
        <n x="5"/>
        <n x="87"/>
        <n x="57"/>
      </t>
    </mdx>
    <mdx n="0" f="v">
      <t c="8">
        <n x="1" s="1"/>
        <n x="2" s="1"/>
        <n x="148" s="1"/>
        <n x="3" s="1"/>
        <n x="4" s="1"/>
        <n x="5"/>
        <n x="138"/>
        <n x="44"/>
      </t>
    </mdx>
    <mdx n="0" f="v">
      <t c="8">
        <n x="1" s="1"/>
        <n x="2" s="1"/>
        <n x="148" s="1"/>
        <n x="3" s="1"/>
        <n x="4" s="1"/>
        <n x="5"/>
        <n x="138"/>
        <n x="60"/>
      </t>
    </mdx>
    <mdx n="0" f="v">
      <t c="8">
        <n x="1" s="1"/>
        <n x="2" s="1"/>
        <n x="148" s="1"/>
        <n x="3" s="1"/>
        <n x="4" s="1"/>
        <n x="5"/>
        <n x="139"/>
        <n x="15"/>
      </t>
    </mdx>
    <mdx n="0" f="v">
      <t c="8">
        <n x="1" s="1"/>
        <n x="2" s="1"/>
        <n x="148" s="1"/>
        <n x="3" s="1"/>
        <n x="4" s="1"/>
        <n x="5"/>
        <n x="139"/>
        <n x="31"/>
      </t>
    </mdx>
    <mdx n="0" f="v">
      <t c="8">
        <n x="1" s="1"/>
        <n x="2" s="1"/>
        <n x="148" s="1"/>
        <n x="3" s="1"/>
        <n x="4" s="1"/>
        <n x="5"/>
        <n x="139"/>
        <n x="47"/>
      </t>
    </mdx>
    <mdx n="0" f="v">
      <t c="8">
        <n x="1" s="1"/>
        <n x="2" s="1"/>
        <n x="148" s="1"/>
        <n x="3" s="1"/>
        <n x="4" s="1"/>
        <n x="5"/>
        <n x="139"/>
        <n x="63"/>
      </t>
    </mdx>
    <mdx n="0" f="v">
      <t c="8">
        <n x="1" s="1"/>
        <n x="2" s="1"/>
        <n x="148" s="1"/>
        <n x="3" s="1"/>
        <n x="4" s="1"/>
        <n x="5"/>
        <n x="140"/>
        <n x="18"/>
      </t>
    </mdx>
    <mdx n="0" f="v">
      <t c="8">
        <n x="1" s="1"/>
        <n x="2" s="1"/>
        <n x="148" s="1"/>
        <n x="3" s="1"/>
        <n x="4" s="1"/>
        <n x="5"/>
        <n x="140"/>
        <n x="34"/>
      </t>
    </mdx>
    <mdx n="0" f="v">
      <t c="8">
        <n x="1" s="1"/>
        <n x="2" s="1"/>
        <n x="148" s="1"/>
        <n x="3" s="1"/>
        <n x="4" s="1"/>
        <n x="5"/>
        <n x="140"/>
        <n x="50"/>
      </t>
    </mdx>
    <mdx n="0" f="v">
      <t c="8">
        <n x="1" s="1"/>
        <n x="2" s="1"/>
        <n x="148" s="1"/>
        <n x="3" s="1"/>
        <n x="4" s="1"/>
        <n x="5"/>
        <n x="141"/>
        <n x="21"/>
      </t>
    </mdx>
    <mdx n="0" f="v">
      <t c="8">
        <n x="1" s="1"/>
        <n x="2" s="1"/>
        <n x="148" s="1"/>
        <n x="3" s="1"/>
        <n x="4" s="1"/>
        <n x="5"/>
        <n x="141"/>
        <n x="37"/>
      </t>
    </mdx>
    <mdx n="0" f="v">
      <t c="8">
        <n x="1" s="1"/>
        <n x="2" s="1"/>
        <n x="148" s="1"/>
        <n x="3" s="1"/>
        <n x="4" s="1"/>
        <n x="5"/>
        <n x="141"/>
        <n x="53"/>
      </t>
    </mdx>
    <mdx n="0" f="v">
      <t c="8">
        <n x="1" s="1"/>
        <n x="2" s="1"/>
        <n x="148" s="1"/>
        <n x="3" s="1"/>
        <n x="4" s="1"/>
        <n x="5"/>
        <n x="142"/>
        <n x="8"/>
      </t>
    </mdx>
    <mdx n="0" f="v">
      <t c="8">
        <n x="1" s="1"/>
        <n x="2" s="1"/>
        <n x="148" s="1"/>
        <n x="3" s="1"/>
        <n x="4" s="1"/>
        <n x="5"/>
        <n x="142"/>
        <n x="24"/>
      </t>
    </mdx>
    <mdx n="0" f="v">
      <t c="8">
        <n x="1" s="1"/>
        <n x="2" s="1"/>
        <n x="148" s="1"/>
        <n x="3" s="1"/>
        <n x="4" s="1"/>
        <n x="5"/>
        <n x="142"/>
        <n x="40"/>
      </t>
    </mdx>
    <mdx n="0" f="v">
      <t c="8">
        <n x="1" s="1"/>
        <n x="2" s="1"/>
        <n x="148" s="1"/>
        <n x="3" s="1"/>
        <n x="4" s="1"/>
        <n x="5"/>
        <n x="142"/>
        <n x="56"/>
      </t>
    </mdx>
    <mdx n="0" f="v">
      <t c="8">
        <n x="1" s="1"/>
        <n x="2" s="1"/>
        <n x="148" s="1"/>
        <n x="3" s="1"/>
        <n x="4" s="1"/>
        <n x="5"/>
        <n x="143"/>
        <n x="11"/>
      </t>
    </mdx>
    <mdx n="0" f="v">
      <t c="8">
        <n x="1" s="1"/>
        <n x="2" s="1"/>
        <n x="148" s="1"/>
        <n x="3" s="1"/>
        <n x="4" s="1"/>
        <n x="5"/>
        <n x="143"/>
        <n x="27"/>
      </t>
    </mdx>
    <mdx n="0" f="v">
      <t c="8">
        <n x="1" s="1"/>
        <n x="2" s="1"/>
        <n x="148" s="1"/>
        <n x="3" s="1"/>
        <n x="4" s="1"/>
        <n x="5"/>
        <n x="143"/>
        <n x="43"/>
      </t>
    </mdx>
    <mdx n="0" f="v">
      <t c="8">
        <n x="1" s="1"/>
        <n x="2" s="1"/>
        <n x="148" s="1"/>
        <n x="3" s="1"/>
        <n x="4" s="1"/>
        <n x="5"/>
        <n x="143"/>
        <n x="59"/>
      </t>
    </mdx>
    <mdx n="0" f="v">
      <t c="8">
        <n x="1" s="1"/>
        <n x="2" s="1"/>
        <n x="148" s="1"/>
        <n x="3" s="1"/>
        <n x="4" s="1"/>
        <n x="5"/>
        <n x="144"/>
        <n x="14"/>
      </t>
    </mdx>
    <mdx n="0" f="v">
      <t c="8">
        <n x="1" s="1"/>
        <n x="2" s="1"/>
        <n x="148" s="1"/>
        <n x="3" s="1"/>
        <n x="4" s="1"/>
        <n x="5"/>
        <n x="144"/>
        <n x="30"/>
      </t>
    </mdx>
    <mdx n="0" f="v">
      <t c="8">
        <n x="1" s="1"/>
        <n x="2" s="1"/>
        <n x="148" s="1"/>
        <n x="3" s="1"/>
        <n x="4" s="1"/>
        <n x="5"/>
        <n x="144"/>
        <n x="46"/>
      </t>
    </mdx>
    <mdx n="0" f="v">
      <t c="8">
        <n x="1" s="1"/>
        <n x="2" s="1"/>
        <n x="148" s="1"/>
        <n x="3" s="1"/>
        <n x="4" s="1"/>
        <n x="5"/>
        <n x="144"/>
        <n x="62"/>
      </t>
    </mdx>
    <mdx n="0" f="v">
      <t c="8">
        <n x="1" s="1"/>
        <n x="2" s="1"/>
        <n x="148" s="1"/>
        <n x="3" s="1"/>
        <n x="4" s="1"/>
        <n x="5"/>
        <n x="145"/>
        <n x="17"/>
      </t>
    </mdx>
    <mdx n="0" f="v">
      <t c="8">
        <n x="1" s="1"/>
        <n x="2" s="1"/>
        <n x="148" s="1"/>
        <n x="3" s="1"/>
        <n x="4" s="1"/>
        <n x="5"/>
        <n x="145"/>
        <n x="33"/>
      </t>
    </mdx>
    <mdx n="0" f="v">
      <t c="8">
        <n x="1" s="1"/>
        <n x="2" s="1"/>
        <n x="148" s="1"/>
        <n x="3" s="1"/>
        <n x="4" s="1"/>
        <n x="5"/>
        <n x="145"/>
        <n x="49"/>
      </t>
    </mdx>
    <mdx n="0" f="v">
      <t c="8">
        <n x="1" s="1"/>
        <n x="2" s="1"/>
        <n x="148" s="1"/>
        <n x="3" s="1"/>
        <n x="4" s="1"/>
        <n x="5"/>
        <n x="146"/>
        <n x="20"/>
      </t>
    </mdx>
    <mdx n="0" f="v">
      <t c="8">
        <n x="1" s="1"/>
        <n x="2" s="1"/>
        <n x="148" s="1"/>
        <n x="3" s="1"/>
        <n x="4" s="1"/>
        <n x="5"/>
        <n x="146"/>
        <n x="36"/>
      </t>
    </mdx>
    <mdx n="0" f="v">
      <t c="8">
        <n x="1" s="1"/>
        <n x="2" s="1"/>
        <n x="148" s="1"/>
        <n x="3" s="1"/>
        <n x="4" s="1"/>
        <n x="5"/>
        <n x="146"/>
        <n x="52"/>
      </t>
    </mdx>
    <mdx n="0" f="v">
      <t c="8">
        <n x="1" s="1"/>
        <n x="2" s="1"/>
        <n x="148" s="1"/>
        <n x="3" s="1"/>
        <n x="4" s="1"/>
        <n x="5"/>
        <n x="147"/>
        <n x="7"/>
      </t>
    </mdx>
    <mdx n="0" f="v">
      <t c="8">
        <n x="1" s="1"/>
        <n x="2" s="1"/>
        <n x="148" s="1"/>
        <n x="3" s="1"/>
        <n x="4" s="1"/>
        <n x="5"/>
        <n x="147"/>
        <n x="23"/>
      </t>
    </mdx>
    <mdx n="0" f="v">
      <t c="8">
        <n x="1" s="1"/>
        <n x="2" s="1"/>
        <n x="148" s="1"/>
        <n x="3" s="1"/>
        <n x="4" s="1"/>
        <n x="5"/>
        <n x="147"/>
        <n x="39"/>
      </t>
    </mdx>
    <mdx n="0" f="v">
      <t c="8">
        <n x="1" s="1"/>
        <n x="2" s="1"/>
        <n x="148" s="1"/>
        <n x="3" s="1"/>
        <n x="4" s="1"/>
        <n x="5"/>
        <n x="147"/>
        <n x="55"/>
      </t>
    </mdx>
    <mdx n="0" f="v">
      <t c="8">
        <n x="1" s="1"/>
        <n x="2" s="1"/>
        <n x="148" s="1"/>
        <n x="3" s="1"/>
        <n x="4" s="1"/>
        <n x="5"/>
        <n x="87"/>
        <n x="10"/>
      </t>
    </mdx>
    <mdx n="0" f="v">
      <t c="8">
        <n x="1" s="1"/>
        <n x="2" s="1"/>
        <n x="148" s="1"/>
        <n x="3" s="1"/>
        <n x="4" s="1"/>
        <n x="5"/>
        <n x="87"/>
        <n x="26"/>
      </t>
    </mdx>
    <mdx n="0" f="v">
      <t c="8">
        <n x="1" s="1"/>
        <n x="2" s="1"/>
        <n x="148" s="1"/>
        <n x="3" s="1"/>
        <n x="4" s="1"/>
        <n x="5"/>
        <n x="87"/>
        <n x="42"/>
      </t>
    </mdx>
    <mdx n="0" f="v">
      <t c="8">
        <n x="1" s="1"/>
        <n x="2" s="1"/>
        <n x="148" s="1"/>
        <n x="3" s="1"/>
        <n x="4" s="1"/>
        <n x="5"/>
        <n x="87"/>
        <n x="58"/>
      </t>
    </mdx>
    <mdx n="0" f="v">
      <t c="8">
        <n x="1" s="1"/>
        <n x="2" s="1"/>
        <n x="148" s="1"/>
        <n x="3" s="1"/>
        <n x="4" s="1"/>
        <n x="5"/>
        <n x="138"/>
        <n x="45"/>
      </t>
    </mdx>
    <mdx n="0" f="v">
      <t c="8">
        <n x="1" s="1"/>
        <n x="2" s="1"/>
        <n x="148" s="1"/>
        <n x="3" s="1"/>
        <n x="4" s="1"/>
        <n x="5"/>
        <n x="138"/>
        <n x="61"/>
      </t>
    </mdx>
    <mdx n="0" f="v">
      <t c="8">
        <n x="1" s="1"/>
        <n x="2" s="1"/>
        <n x="148" s="1"/>
        <n x="3" s="1"/>
        <n x="4" s="1"/>
        <n x="5"/>
        <n x="139"/>
        <n x="16"/>
      </t>
    </mdx>
    <mdx n="0" f="v">
      <t c="8">
        <n x="1" s="1"/>
        <n x="2" s="1"/>
        <n x="148" s="1"/>
        <n x="3" s="1"/>
        <n x="4" s="1"/>
        <n x="5"/>
        <n x="139"/>
        <n x="32"/>
      </t>
    </mdx>
    <mdx n="0" f="v">
      <t c="8">
        <n x="1" s="1"/>
        <n x="2" s="1"/>
        <n x="148" s="1"/>
        <n x="3" s="1"/>
        <n x="4" s="1"/>
        <n x="5"/>
        <n x="139"/>
        <n x="48"/>
      </t>
    </mdx>
    <mdx n="0" f="v">
      <t c="8">
        <n x="1" s="1"/>
        <n x="2" s="1"/>
        <n x="148" s="1"/>
        <n x="3" s="1"/>
        <n x="4" s="1"/>
        <n x="5"/>
        <n x="139"/>
        <n x="64"/>
      </t>
    </mdx>
    <mdx n="0" f="v">
      <t c="8">
        <n x="1" s="1"/>
        <n x="2" s="1"/>
        <n x="148" s="1"/>
        <n x="3" s="1"/>
        <n x="4" s="1"/>
        <n x="5"/>
        <n x="140"/>
        <n x="19"/>
      </t>
    </mdx>
    <mdx n="0" f="v">
      <t c="8">
        <n x="1" s="1"/>
        <n x="2" s="1"/>
        <n x="148" s="1"/>
        <n x="3" s="1"/>
        <n x="4" s="1"/>
        <n x="5"/>
        <n x="140"/>
        <n x="35"/>
      </t>
    </mdx>
    <mdx n="0" f="v">
      <t c="8">
        <n x="1" s="1"/>
        <n x="2" s="1"/>
        <n x="148" s="1"/>
        <n x="3" s="1"/>
        <n x="4" s="1"/>
        <n x="5"/>
        <n x="140"/>
        <n x="51"/>
      </t>
    </mdx>
    <mdx n="0" f="v">
      <t c="8">
        <n x="1" s="1"/>
        <n x="2" s="1"/>
        <n x="148" s="1"/>
        <n x="3" s="1"/>
        <n x="4" s="1"/>
        <n x="5"/>
        <n x="141"/>
        <n x="6"/>
      </t>
    </mdx>
    <mdx n="0" f="v">
      <t c="8">
        <n x="1" s="1"/>
        <n x="2" s="1"/>
        <n x="148" s="1"/>
        <n x="3" s="1"/>
        <n x="4" s="1"/>
        <n x="5"/>
        <n x="141"/>
        <n x="22"/>
      </t>
    </mdx>
    <mdx n="0" f="v">
      <t c="8">
        <n x="1" s="1"/>
        <n x="2" s="1"/>
        <n x="148" s="1"/>
        <n x="3" s="1"/>
        <n x="4" s="1"/>
        <n x="5"/>
        <n x="141"/>
        <n x="38"/>
      </t>
    </mdx>
    <mdx n="0" f="v">
      <t c="8">
        <n x="1" s="1"/>
        <n x="2" s="1"/>
        <n x="148" s="1"/>
        <n x="3" s="1"/>
        <n x="4" s="1"/>
        <n x="5"/>
        <n x="141"/>
        <n x="54"/>
      </t>
    </mdx>
    <mdx n="0" f="v">
      <t c="8">
        <n x="1" s="1"/>
        <n x="2" s="1"/>
        <n x="148" s="1"/>
        <n x="3" s="1"/>
        <n x="4" s="1"/>
        <n x="5"/>
        <n x="142"/>
        <n x="9"/>
      </t>
    </mdx>
    <mdx n="0" f="v">
      <t c="8">
        <n x="1" s="1"/>
        <n x="2" s="1"/>
        <n x="148" s="1"/>
        <n x="3" s="1"/>
        <n x="4" s="1"/>
        <n x="5"/>
        <n x="142"/>
        <n x="25"/>
      </t>
    </mdx>
    <mdx n="0" f="v">
      <t c="8">
        <n x="1" s="1"/>
        <n x="2" s="1"/>
        <n x="148" s="1"/>
        <n x="3" s="1"/>
        <n x="4" s="1"/>
        <n x="5"/>
        <n x="142"/>
        <n x="41"/>
      </t>
    </mdx>
    <mdx n="0" f="v">
      <t c="8">
        <n x="1" s="1"/>
        <n x="2" s="1"/>
        <n x="148" s="1"/>
        <n x="3" s="1"/>
        <n x="4" s="1"/>
        <n x="5"/>
        <n x="142"/>
        <n x="57"/>
      </t>
    </mdx>
    <mdx n="0" f="v">
      <t c="8">
        <n x="1" s="1"/>
        <n x="2" s="1"/>
        <n x="148" s="1"/>
        <n x="3" s="1"/>
        <n x="4" s="1"/>
        <n x="5"/>
        <n x="143"/>
        <n x="12"/>
      </t>
    </mdx>
    <mdx n="0" f="v">
      <t c="8">
        <n x="1" s="1"/>
        <n x="2" s="1"/>
        <n x="148" s="1"/>
        <n x="3" s="1"/>
        <n x="4" s="1"/>
        <n x="5"/>
        <n x="143"/>
        <n x="28"/>
      </t>
    </mdx>
    <mdx n="0" f="v">
      <t c="8">
        <n x="1" s="1"/>
        <n x="2" s="1"/>
        <n x="148" s="1"/>
        <n x="3" s="1"/>
        <n x="4" s="1"/>
        <n x="5"/>
        <n x="143"/>
        <n x="44"/>
      </t>
    </mdx>
    <mdx n="0" f="v">
      <t c="8">
        <n x="1" s="1"/>
        <n x="2" s="1"/>
        <n x="148" s="1"/>
        <n x="3" s="1"/>
        <n x="4" s="1"/>
        <n x="5"/>
        <n x="143"/>
        <n x="60"/>
      </t>
    </mdx>
    <mdx n="0" f="v">
      <t c="8">
        <n x="1" s="1"/>
        <n x="2" s="1"/>
        <n x="148" s="1"/>
        <n x="3" s="1"/>
        <n x="4" s="1"/>
        <n x="5"/>
        <n x="144"/>
        <n x="15"/>
      </t>
    </mdx>
    <mdx n="0" f="v">
      <t c="8">
        <n x="1" s="1"/>
        <n x="2" s="1"/>
        <n x="148" s="1"/>
        <n x="3" s="1"/>
        <n x="4" s="1"/>
        <n x="5"/>
        <n x="144"/>
        <n x="31"/>
      </t>
    </mdx>
    <mdx n="0" f="v">
      <t c="8">
        <n x="1" s="1"/>
        <n x="2" s="1"/>
        <n x="148" s="1"/>
        <n x="3" s="1"/>
        <n x="4" s="1"/>
        <n x="5"/>
        <n x="144"/>
        <n x="47"/>
      </t>
    </mdx>
    <mdx n="0" f="v">
      <t c="8">
        <n x="1" s="1"/>
        <n x="2" s="1"/>
        <n x="148" s="1"/>
        <n x="3" s="1"/>
        <n x="4" s="1"/>
        <n x="5"/>
        <n x="144"/>
        <n x="63"/>
      </t>
    </mdx>
    <mdx n="0" f="v">
      <t c="8">
        <n x="1" s="1"/>
        <n x="2" s="1"/>
        <n x="148" s="1"/>
        <n x="3" s="1"/>
        <n x="4" s="1"/>
        <n x="5"/>
        <n x="145"/>
        <n x="18"/>
      </t>
    </mdx>
    <mdx n="0" f="v">
      <t c="8">
        <n x="1" s="1"/>
        <n x="2" s="1"/>
        <n x="148" s="1"/>
        <n x="3" s="1"/>
        <n x="4" s="1"/>
        <n x="5"/>
        <n x="145"/>
        <n x="34"/>
      </t>
    </mdx>
    <mdx n="0" f="v">
      <t c="8">
        <n x="1" s="1"/>
        <n x="2" s="1"/>
        <n x="148" s="1"/>
        <n x="3" s="1"/>
        <n x="4" s="1"/>
        <n x="5"/>
        <n x="145"/>
        <n x="50"/>
      </t>
    </mdx>
    <mdx n="0" f="v">
      <t c="8">
        <n x="1" s="1"/>
        <n x="2" s="1"/>
        <n x="148" s="1"/>
        <n x="3" s="1"/>
        <n x="4" s="1"/>
        <n x="5"/>
        <n x="146"/>
        <n x="21"/>
      </t>
    </mdx>
    <mdx n="0" f="v">
      <t c="8">
        <n x="1" s="1"/>
        <n x="2" s="1"/>
        <n x="148" s="1"/>
        <n x="3" s="1"/>
        <n x="4" s="1"/>
        <n x="5"/>
        <n x="146"/>
        <n x="37"/>
      </t>
    </mdx>
    <mdx n="0" f="v">
      <t c="8">
        <n x="1" s="1"/>
        <n x="2" s="1"/>
        <n x="148" s="1"/>
        <n x="3" s="1"/>
        <n x="4" s="1"/>
        <n x="5"/>
        <n x="146"/>
        <n x="53"/>
      </t>
    </mdx>
    <mdx n="0" f="v">
      <t c="8">
        <n x="1" s="1"/>
        <n x="2" s="1"/>
        <n x="148" s="1"/>
        <n x="3" s="1"/>
        <n x="4" s="1"/>
        <n x="5"/>
        <n x="147"/>
        <n x="8"/>
      </t>
    </mdx>
    <mdx n="0" f="v">
      <t c="8">
        <n x="1" s="1"/>
        <n x="2" s="1"/>
        <n x="148" s="1"/>
        <n x="3" s="1"/>
        <n x="4" s="1"/>
        <n x="5"/>
        <n x="147"/>
        <n x="24"/>
      </t>
    </mdx>
    <mdx n="0" f="v">
      <t c="8">
        <n x="1" s="1"/>
        <n x="2" s="1"/>
        <n x="148" s="1"/>
        <n x="3" s="1"/>
        <n x="4" s="1"/>
        <n x="5"/>
        <n x="147"/>
        <n x="40"/>
      </t>
    </mdx>
    <mdx n="0" f="v">
      <t c="8">
        <n x="1" s="1"/>
        <n x="2" s="1"/>
        <n x="148" s="1"/>
        <n x="3" s="1"/>
        <n x="4" s="1"/>
        <n x="5"/>
        <n x="147"/>
        <n x="56"/>
      </t>
    </mdx>
    <mdx n="0" f="v">
      <t c="8">
        <n x="1" s="1"/>
        <n x="2" s="1"/>
        <n x="148" s="1"/>
        <n x="3" s="1"/>
        <n x="4" s="1"/>
        <n x="5"/>
        <n x="87"/>
        <n x="11"/>
      </t>
    </mdx>
    <mdx n="0" f="v">
      <t c="8">
        <n x="1" s="1"/>
        <n x="2" s="1"/>
        <n x="148" s="1"/>
        <n x="3" s="1"/>
        <n x="4" s="1"/>
        <n x="5"/>
        <n x="87"/>
        <n x="27"/>
      </t>
    </mdx>
    <mdx n="0" f="v">
      <t c="8">
        <n x="1" s="1"/>
        <n x="2" s="1"/>
        <n x="148" s="1"/>
        <n x="3" s="1"/>
        <n x="4" s="1"/>
        <n x="5"/>
        <n x="87"/>
        <n x="43"/>
      </t>
    </mdx>
    <mdx n="0" f="v">
      <t c="8">
        <n x="1" s="1"/>
        <n x="2" s="1"/>
        <n x="148" s="1"/>
        <n x="3" s="1"/>
        <n x="4" s="1"/>
        <n x="5"/>
        <n x="87"/>
        <n x="59"/>
      </t>
    </mdx>
    <mdx n="0" f="v">
      <t c="8">
        <n x="1" s="1"/>
        <n x="2" s="1"/>
        <n x="148" s="1"/>
        <n x="3" s="1"/>
        <n x="4" s="1"/>
        <n x="5"/>
        <n x="138"/>
        <n x="46"/>
      </t>
    </mdx>
    <mdx n="0" f="v">
      <t c="8">
        <n x="1" s="1"/>
        <n x="2" s="1"/>
        <n x="148" s="1"/>
        <n x="3" s="1"/>
        <n x="4" s="1"/>
        <n x="5"/>
        <n x="138"/>
        <n x="62"/>
      </t>
    </mdx>
    <mdx n="0" f="v">
      <t c="8">
        <n x="1" s="1"/>
        <n x="2" s="1"/>
        <n x="148" s="1"/>
        <n x="3" s="1"/>
        <n x="4" s="1"/>
        <n x="5"/>
        <n x="139"/>
        <n x="17"/>
      </t>
    </mdx>
    <mdx n="0" f="v">
      <t c="8">
        <n x="1" s="1"/>
        <n x="2" s="1"/>
        <n x="148" s="1"/>
        <n x="3" s="1"/>
        <n x="4" s="1"/>
        <n x="5"/>
        <n x="139"/>
        <n x="33"/>
      </t>
    </mdx>
    <mdx n="0" f="v">
      <t c="8">
        <n x="1" s="1"/>
        <n x="2" s="1"/>
        <n x="148" s="1"/>
        <n x="3" s="1"/>
        <n x="4" s="1"/>
        <n x="5"/>
        <n x="139"/>
        <n x="49"/>
      </t>
    </mdx>
    <mdx n="0" f="v">
      <t c="8">
        <n x="1" s="1"/>
        <n x="2" s="1"/>
        <n x="148" s="1"/>
        <n x="3" s="1"/>
        <n x="4" s="1"/>
        <n x="5"/>
        <n x="140"/>
        <n x="20"/>
      </t>
    </mdx>
    <mdx n="0" f="v">
      <t c="8">
        <n x="1" s="1"/>
        <n x="2" s="1"/>
        <n x="148" s="1"/>
        <n x="3" s="1"/>
        <n x="4" s="1"/>
        <n x="5"/>
        <n x="140"/>
        <n x="36"/>
      </t>
    </mdx>
    <mdx n="0" f="v">
      <t c="8">
        <n x="1" s="1"/>
        <n x="2" s="1"/>
        <n x="148" s="1"/>
        <n x="3" s="1"/>
        <n x="4" s="1"/>
        <n x="5"/>
        <n x="140"/>
        <n x="52"/>
      </t>
    </mdx>
    <mdx n="0" f="v">
      <t c="8">
        <n x="1" s="1"/>
        <n x="2" s="1"/>
        <n x="148" s="1"/>
        <n x="3" s="1"/>
        <n x="4" s="1"/>
        <n x="5"/>
        <n x="141"/>
        <n x="7"/>
      </t>
    </mdx>
    <mdx n="0" f="v">
      <t c="8">
        <n x="1" s="1"/>
        <n x="2" s="1"/>
        <n x="148" s="1"/>
        <n x="3" s="1"/>
        <n x="4" s="1"/>
        <n x="5"/>
        <n x="141"/>
        <n x="23"/>
      </t>
    </mdx>
    <mdx n="0" f="v">
      <t c="8">
        <n x="1" s="1"/>
        <n x="2" s="1"/>
        <n x="148" s="1"/>
        <n x="3" s="1"/>
        <n x="4" s="1"/>
        <n x="5"/>
        <n x="141"/>
        <n x="39"/>
      </t>
    </mdx>
    <mdx n="0" f="v">
      <t c="8">
        <n x="1" s="1"/>
        <n x="2" s="1"/>
        <n x="148" s="1"/>
        <n x="3" s="1"/>
        <n x="4" s="1"/>
        <n x="5"/>
        <n x="141"/>
        <n x="55"/>
      </t>
    </mdx>
    <mdx n="0" f="v">
      <t c="8">
        <n x="1" s="1"/>
        <n x="2" s="1"/>
        <n x="148" s="1"/>
        <n x="3" s="1"/>
        <n x="4" s="1"/>
        <n x="5"/>
        <n x="142"/>
        <n x="10"/>
      </t>
    </mdx>
    <mdx n="0" f="v">
      <t c="8">
        <n x="1" s="1"/>
        <n x="2" s="1"/>
        <n x="148" s="1"/>
        <n x="3" s="1"/>
        <n x="4" s="1"/>
        <n x="5"/>
        <n x="142"/>
        <n x="26"/>
      </t>
    </mdx>
    <mdx n="0" f="v">
      <t c="8">
        <n x="1" s="1"/>
        <n x="2" s="1"/>
        <n x="148" s="1"/>
        <n x="3" s="1"/>
        <n x="4" s="1"/>
        <n x="5"/>
        <n x="142"/>
        <n x="42"/>
      </t>
    </mdx>
    <mdx n="0" f="v">
      <t c="8">
        <n x="1" s="1"/>
        <n x="2" s="1"/>
        <n x="148" s="1"/>
        <n x="3" s="1"/>
        <n x="4" s="1"/>
        <n x="5"/>
        <n x="142"/>
        <n x="58"/>
      </t>
    </mdx>
    <mdx n="0" f="v">
      <t c="8">
        <n x="1" s="1"/>
        <n x="2" s="1"/>
        <n x="148" s="1"/>
        <n x="3" s="1"/>
        <n x="4" s="1"/>
        <n x="5"/>
        <n x="143"/>
        <n x="13"/>
      </t>
    </mdx>
    <mdx n="0" f="v">
      <t c="8">
        <n x="1" s="1"/>
        <n x="2" s="1"/>
        <n x="148" s="1"/>
        <n x="3" s="1"/>
        <n x="4" s="1"/>
        <n x="5"/>
        <n x="143"/>
        <n x="29"/>
      </t>
    </mdx>
    <mdx n="0" f="v">
      <t c="8">
        <n x="1" s="1"/>
        <n x="2" s="1"/>
        <n x="148" s="1"/>
        <n x="3" s="1"/>
        <n x="4" s="1"/>
        <n x="5"/>
        <n x="143"/>
        <n x="45"/>
      </t>
    </mdx>
    <mdx n="0" f="v">
      <t c="8">
        <n x="1" s="1"/>
        <n x="2" s="1"/>
        <n x="148" s="1"/>
        <n x="3" s="1"/>
        <n x="4" s="1"/>
        <n x="5"/>
        <n x="143"/>
        <n x="61"/>
      </t>
    </mdx>
    <mdx n="0" f="v">
      <t c="8">
        <n x="1" s="1"/>
        <n x="2" s="1"/>
        <n x="148" s="1"/>
        <n x="3" s="1"/>
        <n x="4" s="1"/>
        <n x="5"/>
        <n x="144"/>
        <n x="16"/>
      </t>
    </mdx>
    <mdx n="0" f="v">
      <t c="8">
        <n x="1" s="1"/>
        <n x="2" s="1"/>
        <n x="148" s="1"/>
        <n x="3" s="1"/>
        <n x="4" s="1"/>
        <n x="5"/>
        <n x="144"/>
        <n x="32"/>
      </t>
    </mdx>
    <mdx n="0" f="v">
      <t c="8">
        <n x="1" s="1"/>
        <n x="2" s="1"/>
        <n x="148" s="1"/>
        <n x="3" s="1"/>
        <n x="4" s="1"/>
        <n x="5"/>
        <n x="144"/>
        <n x="48"/>
      </t>
    </mdx>
    <mdx n="0" f="v">
      <t c="8">
        <n x="1" s="1"/>
        <n x="2" s="1"/>
        <n x="148" s="1"/>
        <n x="3" s="1"/>
        <n x="4" s="1"/>
        <n x="5"/>
        <n x="144"/>
        <n x="64"/>
      </t>
    </mdx>
    <mdx n="0" f="v">
      <t c="8">
        <n x="1" s="1"/>
        <n x="2" s="1"/>
        <n x="148" s="1"/>
        <n x="3" s="1"/>
        <n x="4" s="1"/>
        <n x="5"/>
        <n x="145"/>
        <n x="19"/>
      </t>
    </mdx>
    <mdx n="0" f="v">
      <t c="8">
        <n x="1" s="1"/>
        <n x="2" s="1"/>
        <n x="148" s="1"/>
        <n x="3" s="1"/>
        <n x="4" s="1"/>
        <n x="5"/>
        <n x="145"/>
        <n x="35"/>
      </t>
    </mdx>
    <mdx n="0" f="v">
      <t c="8">
        <n x="1" s="1"/>
        <n x="2" s="1"/>
        <n x="148" s="1"/>
        <n x="3" s="1"/>
        <n x="4" s="1"/>
        <n x="5"/>
        <n x="145"/>
        <n x="51"/>
      </t>
    </mdx>
    <mdx n="0" f="v">
      <t c="8">
        <n x="1" s="1"/>
        <n x="2" s="1"/>
        <n x="148" s="1"/>
        <n x="3" s="1"/>
        <n x="4" s="1"/>
        <n x="5"/>
        <n x="146"/>
        <n x="6"/>
      </t>
    </mdx>
    <mdx n="0" f="v">
      <t c="8">
        <n x="1" s="1"/>
        <n x="2" s="1"/>
        <n x="148" s="1"/>
        <n x="3" s="1"/>
        <n x="4" s="1"/>
        <n x="5"/>
        <n x="146"/>
        <n x="22"/>
      </t>
    </mdx>
    <mdx n="0" f="v">
      <t c="8">
        <n x="1" s="1"/>
        <n x="2" s="1"/>
        <n x="148" s="1"/>
        <n x="3" s="1"/>
        <n x="4" s="1"/>
        <n x="5"/>
        <n x="146"/>
        <n x="38"/>
      </t>
    </mdx>
    <mdx n="0" f="v">
      <t c="8">
        <n x="1" s="1"/>
        <n x="2" s="1"/>
        <n x="148" s="1"/>
        <n x="3" s="1"/>
        <n x="4" s="1"/>
        <n x="5"/>
        <n x="146"/>
        <n x="54"/>
      </t>
    </mdx>
    <mdx n="0" f="v">
      <t c="8">
        <n x="1" s="1"/>
        <n x="2" s="1"/>
        <n x="148" s="1"/>
        <n x="3" s="1"/>
        <n x="4" s="1"/>
        <n x="5"/>
        <n x="147"/>
        <n x="9"/>
      </t>
    </mdx>
    <mdx n="0" f="v">
      <t c="8">
        <n x="1" s="1"/>
        <n x="2" s="1"/>
        <n x="148" s="1"/>
        <n x="3" s="1"/>
        <n x="4" s="1"/>
        <n x="5"/>
        <n x="147"/>
        <n x="25"/>
      </t>
    </mdx>
    <mdx n="0" f="v">
      <t c="8">
        <n x="1" s="1"/>
        <n x="2" s="1"/>
        <n x="148" s="1"/>
        <n x="3" s="1"/>
        <n x="4" s="1"/>
        <n x="5"/>
        <n x="147"/>
        <n x="41"/>
      </t>
    </mdx>
    <mdx n="0" f="v">
      <t c="8">
        <n x="1" s="1"/>
        <n x="2" s="1"/>
        <n x="148" s="1"/>
        <n x="3" s="1"/>
        <n x="4" s="1"/>
        <n x="5"/>
        <n x="147"/>
        <n x="57"/>
      </t>
    </mdx>
    <mdx n="0" f="v">
      <t c="8">
        <n x="1" s="1"/>
        <n x="2" s="1"/>
        <n x="148" s="1"/>
        <n x="3" s="1"/>
        <n x="4" s="1"/>
        <n x="5"/>
        <n x="87"/>
        <n x="12"/>
      </t>
    </mdx>
    <mdx n="0" f="v">
      <t c="8">
        <n x="1" s="1"/>
        <n x="2" s="1"/>
        <n x="148" s="1"/>
        <n x="3" s="1"/>
        <n x="4" s="1"/>
        <n x="5"/>
        <n x="87"/>
        <n x="28"/>
      </t>
    </mdx>
    <mdx n="0" f="v">
      <t c="8">
        <n x="1" s="1"/>
        <n x="2" s="1"/>
        <n x="148" s="1"/>
        <n x="3" s="1"/>
        <n x="4" s="1"/>
        <n x="5"/>
        <n x="87"/>
        <n x="44"/>
      </t>
    </mdx>
    <mdx n="0" f="v">
      <t c="8">
        <n x="1" s="1"/>
        <n x="2" s="1"/>
        <n x="148" s="1"/>
        <n x="3" s="1"/>
        <n x="4" s="1"/>
        <n x="5"/>
        <n x="87"/>
        <n x="60"/>
      </t>
    </mdx>
    <mdx n="0" f="v">
      <t c="8">
        <n x="1" s="1"/>
        <n x="2" s="1"/>
        <n x="148" s="1"/>
        <n x="3" s="1"/>
        <n x="4" s="1"/>
        <n x="5"/>
        <n x="138"/>
        <n x="47"/>
      </t>
    </mdx>
    <mdx n="0" f="v">
      <t c="8">
        <n x="1" s="1"/>
        <n x="2" s="1"/>
        <n x="148" s="1"/>
        <n x="3" s="1"/>
        <n x="4" s="1"/>
        <n x="5"/>
        <n x="138"/>
        <n x="63"/>
      </t>
    </mdx>
    <mdx n="0" f="v">
      <t c="8">
        <n x="1" s="1"/>
        <n x="2" s="1"/>
        <n x="148" s="1"/>
        <n x="3" s="1"/>
        <n x="4" s="1"/>
        <n x="5"/>
        <n x="139"/>
        <n x="18"/>
      </t>
    </mdx>
    <mdx n="0" f="v">
      <t c="8">
        <n x="1" s="1"/>
        <n x="2" s="1"/>
        <n x="148" s="1"/>
        <n x="3" s="1"/>
        <n x="4" s="1"/>
        <n x="5"/>
        <n x="139"/>
        <n x="34"/>
      </t>
    </mdx>
    <mdx n="0" f="v">
      <t c="8">
        <n x="1" s="1"/>
        <n x="2" s="1"/>
        <n x="148" s="1"/>
        <n x="3" s="1"/>
        <n x="4" s="1"/>
        <n x="5"/>
        <n x="139"/>
        <n x="50"/>
      </t>
    </mdx>
    <mdx n="0" f="v">
      <t c="8">
        <n x="1" s="1"/>
        <n x="2" s="1"/>
        <n x="148" s="1"/>
        <n x="3" s="1"/>
        <n x="4" s="1"/>
        <n x="5"/>
        <n x="140"/>
        <n x="21"/>
      </t>
    </mdx>
    <mdx n="0" f="v">
      <t c="8">
        <n x="1" s="1"/>
        <n x="2" s="1"/>
        <n x="148" s="1"/>
        <n x="3" s="1"/>
        <n x="4" s="1"/>
        <n x="5"/>
        <n x="140"/>
        <n x="37"/>
      </t>
    </mdx>
    <mdx n="0" f="v">
      <t c="8">
        <n x="1" s="1"/>
        <n x="2" s="1"/>
        <n x="148" s="1"/>
        <n x="3" s="1"/>
        <n x="4" s="1"/>
        <n x="5"/>
        <n x="140"/>
        <n x="53"/>
      </t>
    </mdx>
    <mdx n="0" f="v">
      <t c="8">
        <n x="1" s="1"/>
        <n x="2" s="1"/>
        <n x="148" s="1"/>
        <n x="3" s="1"/>
        <n x="4" s="1"/>
        <n x="5"/>
        <n x="141"/>
        <n x="8"/>
      </t>
    </mdx>
    <mdx n="0" f="v">
      <t c="8">
        <n x="1" s="1"/>
        <n x="2" s="1"/>
        <n x="148" s="1"/>
        <n x="3" s="1"/>
        <n x="4" s="1"/>
        <n x="5"/>
        <n x="141"/>
        <n x="24"/>
      </t>
    </mdx>
    <mdx n="0" f="v">
      <t c="8">
        <n x="1" s="1"/>
        <n x="2" s="1"/>
        <n x="148" s="1"/>
        <n x="3" s="1"/>
        <n x="4" s="1"/>
        <n x="5"/>
        <n x="141"/>
        <n x="40"/>
      </t>
    </mdx>
    <mdx n="0" f="v">
      <t c="8">
        <n x="1" s="1"/>
        <n x="2" s="1"/>
        <n x="148" s="1"/>
        <n x="3" s="1"/>
        <n x="4" s="1"/>
        <n x="5"/>
        <n x="141"/>
        <n x="56"/>
      </t>
    </mdx>
    <mdx n="0" f="v">
      <t c="8">
        <n x="1" s="1"/>
        <n x="2" s="1"/>
        <n x="148" s="1"/>
        <n x="3" s="1"/>
        <n x="4" s="1"/>
        <n x="5"/>
        <n x="142"/>
        <n x="11"/>
      </t>
    </mdx>
    <mdx n="0" f="v">
      <t c="8">
        <n x="1" s="1"/>
        <n x="2" s="1"/>
        <n x="148" s="1"/>
        <n x="3" s="1"/>
        <n x="4" s="1"/>
        <n x="5"/>
        <n x="142"/>
        <n x="27"/>
      </t>
    </mdx>
    <mdx n="0" f="v">
      <t c="8">
        <n x="1" s="1"/>
        <n x="2" s="1"/>
        <n x="148" s="1"/>
        <n x="3" s="1"/>
        <n x="4" s="1"/>
        <n x="5"/>
        <n x="142"/>
        <n x="43"/>
      </t>
    </mdx>
    <mdx n="0" f="v">
      <t c="8">
        <n x="1" s="1"/>
        <n x="2" s="1"/>
        <n x="148" s="1"/>
        <n x="3" s="1"/>
        <n x="4" s="1"/>
        <n x="5"/>
        <n x="142"/>
        <n x="59"/>
      </t>
    </mdx>
    <mdx n="0" f="v">
      <t c="8">
        <n x="1" s="1"/>
        <n x="2" s="1"/>
        <n x="148" s="1"/>
        <n x="3" s="1"/>
        <n x="4" s="1"/>
        <n x="5"/>
        <n x="143"/>
        <n x="14"/>
      </t>
    </mdx>
    <mdx n="0" f="v">
      <t c="8">
        <n x="1" s="1"/>
        <n x="2" s="1"/>
        <n x="148" s="1"/>
        <n x="3" s="1"/>
        <n x="4" s="1"/>
        <n x="5"/>
        <n x="143"/>
        <n x="30"/>
      </t>
    </mdx>
    <mdx n="0" f="v">
      <t c="8">
        <n x="1" s="1"/>
        <n x="2" s="1"/>
        <n x="148" s="1"/>
        <n x="3" s="1"/>
        <n x="4" s="1"/>
        <n x="5"/>
        <n x="143"/>
        <n x="46"/>
      </t>
    </mdx>
    <mdx n="0" f="v">
      <t c="8">
        <n x="1" s="1"/>
        <n x="2" s="1"/>
        <n x="148" s="1"/>
        <n x="3" s="1"/>
        <n x="4" s="1"/>
        <n x="5"/>
        <n x="143"/>
        <n x="62"/>
      </t>
    </mdx>
    <mdx n="0" f="v">
      <t c="8">
        <n x="1" s="1"/>
        <n x="2" s="1"/>
        <n x="148" s="1"/>
        <n x="3" s="1"/>
        <n x="4" s="1"/>
        <n x="5"/>
        <n x="144"/>
        <n x="17"/>
      </t>
    </mdx>
    <mdx n="0" f="v">
      <t c="8">
        <n x="1" s="1"/>
        <n x="2" s="1"/>
        <n x="148" s="1"/>
        <n x="3" s="1"/>
        <n x="4" s="1"/>
        <n x="5"/>
        <n x="144"/>
        <n x="33"/>
      </t>
    </mdx>
    <mdx n="0" f="v">
      <t c="8">
        <n x="1" s="1"/>
        <n x="2" s="1"/>
        <n x="148" s="1"/>
        <n x="3" s="1"/>
        <n x="4" s="1"/>
        <n x="5"/>
        <n x="144"/>
        <n x="49"/>
      </t>
    </mdx>
    <mdx n="0" f="v">
      <t c="8">
        <n x="1" s="1"/>
        <n x="2" s="1"/>
        <n x="148" s="1"/>
        <n x="3" s="1"/>
        <n x="4" s="1"/>
        <n x="5"/>
        <n x="145"/>
        <n x="20"/>
      </t>
    </mdx>
    <mdx n="0" f="v">
      <t c="8">
        <n x="1" s="1"/>
        <n x="2" s="1"/>
        <n x="148" s="1"/>
        <n x="3" s="1"/>
        <n x="4" s="1"/>
        <n x="5"/>
        <n x="145"/>
        <n x="36"/>
      </t>
    </mdx>
    <mdx n="0" f="v">
      <t c="8">
        <n x="1" s="1"/>
        <n x="2" s="1"/>
        <n x="148" s="1"/>
        <n x="3" s="1"/>
        <n x="4" s="1"/>
        <n x="5"/>
        <n x="145"/>
        <n x="52"/>
      </t>
    </mdx>
    <mdx n="0" f="v">
      <t c="8">
        <n x="1" s="1"/>
        <n x="2" s="1"/>
        <n x="148" s="1"/>
        <n x="3" s="1"/>
        <n x="4" s="1"/>
        <n x="5"/>
        <n x="146"/>
        <n x="7"/>
      </t>
    </mdx>
    <mdx n="0" f="v">
      <t c="8">
        <n x="1" s="1"/>
        <n x="2" s="1"/>
        <n x="148" s="1"/>
        <n x="3" s="1"/>
        <n x="4" s="1"/>
        <n x="5"/>
        <n x="146"/>
        <n x="23"/>
      </t>
    </mdx>
    <mdx n="0" f="v">
      <t c="8">
        <n x="1" s="1"/>
        <n x="2" s="1"/>
        <n x="148" s="1"/>
        <n x="3" s="1"/>
        <n x="4" s="1"/>
        <n x="5"/>
        <n x="146"/>
        <n x="39"/>
      </t>
    </mdx>
    <mdx n="0" f="v">
      <t c="8">
        <n x="1" s="1"/>
        <n x="2" s="1"/>
        <n x="148" s="1"/>
        <n x="3" s="1"/>
        <n x="4" s="1"/>
        <n x="5"/>
        <n x="146"/>
        <n x="55"/>
      </t>
    </mdx>
    <mdx n="0" f="v">
      <t c="8">
        <n x="1" s="1"/>
        <n x="2" s="1"/>
        <n x="148" s="1"/>
        <n x="3" s="1"/>
        <n x="4" s="1"/>
        <n x="5"/>
        <n x="147"/>
        <n x="10"/>
      </t>
    </mdx>
    <mdx n="0" f="v">
      <t c="8">
        <n x="1" s="1"/>
        <n x="2" s="1"/>
        <n x="148" s="1"/>
        <n x="3" s="1"/>
        <n x="4" s="1"/>
        <n x="5"/>
        <n x="147"/>
        <n x="26"/>
      </t>
    </mdx>
    <mdx n="0" f="v">
      <t c="8">
        <n x="1" s="1"/>
        <n x="2" s="1"/>
        <n x="148" s="1"/>
        <n x="3" s="1"/>
        <n x="4" s="1"/>
        <n x="5"/>
        <n x="147"/>
        <n x="42"/>
      </t>
    </mdx>
    <mdx n="0" f="v">
      <t c="8">
        <n x="1" s="1"/>
        <n x="2" s="1"/>
        <n x="148" s="1"/>
        <n x="3" s="1"/>
        <n x="4" s="1"/>
        <n x="5"/>
        <n x="147"/>
        <n x="58"/>
      </t>
    </mdx>
    <mdx n="0" f="v">
      <t c="8">
        <n x="1" s="1"/>
        <n x="2" s="1"/>
        <n x="148" s="1"/>
        <n x="3" s="1"/>
        <n x="4" s="1"/>
        <n x="5"/>
        <n x="87"/>
        <n x="13"/>
      </t>
    </mdx>
    <mdx n="0" f="v">
      <t c="8">
        <n x="1" s="1"/>
        <n x="2" s="1"/>
        <n x="148" s="1"/>
        <n x="3" s="1"/>
        <n x="4" s="1"/>
        <n x="5"/>
        <n x="87"/>
        <n x="29"/>
      </t>
    </mdx>
    <mdx n="0" f="v">
      <t c="8">
        <n x="1" s="1"/>
        <n x="2" s="1"/>
        <n x="148" s="1"/>
        <n x="3" s="1"/>
        <n x="4" s="1"/>
        <n x="5"/>
        <n x="87"/>
        <n x="45"/>
      </t>
    </mdx>
    <mdx n="0" f="v">
      <t c="8">
        <n x="1" s="1"/>
        <n x="2" s="1"/>
        <n x="148" s="1"/>
        <n x="3" s="1"/>
        <n x="4" s="1"/>
        <n x="5"/>
        <n x="87"/>
        <n x="61"/>
      </t>
    </mdx>
    <mdx n="0" f="v">
      <t c="8">
        <n x="1" s="1"/>
        <n x="2" s="1"/>
        <n x="148" s="1"/>
        <n x="3" s="1"/>
        <n x="4" s="1"/>
        <n x="5"/>
        <n x="139"/>
        <n x="19"/>
      </t>
    </mdx>
    <mdx n="0" f="v">
      <t c="8">
        <n x="1" s="1"/>
        <n x="2" s="1"/>
        <n x="148" s="1"/>
        <n x="3" s="1"/>
        <n x="4" s="1"/>
        <n x="5"/>
        <n x="139"/>
        <n x="35"/>
      </t>
    </mdx>
    <mdx n="0" f="v">
      <t c="8">
        <n x="1" s="1"/>
        <n x="2" s="1"/>
        <n x="148" s="1"/>
        <n x="3" s="1"/>
        <n x="4" s="1"/>
        <n x="5"/>
        <n x="139"/>
        <n x="51"/>
      </t>
    </mdx>
    <mdx n="0" f="v">
      <t c="8">
        <n x="1" s="1"/>
        <n x="2" s="1"/>
        <n x="148" s="1"/>
        <n x="3" s="1"/>
        <n x="4" s="1"/>
        <n x="5"/>
        <n x="140"/>
        <n x="6"/>
      </t>
    </mdx>
    <mdx n="0" f="v">
      <t c="8">
        <n x="1" s="1"/>
        <n x="2" s="1"/>
        <n x="148" s="1"/>
        <n x="3" s="1"/>
        <n x="4" s="1"/>
        <n x="5"/>
        <n x="140"/>
        <n x="22"/>
      </t>
    </mdx>
    <mdx n="0" f="v">
      <t c="8">
        <n x="1" s="1"/>
        <n x="2" s="1"/>
        <n x="148" s="1"/>
        <n x="3" s="1"/>
        <n x="4" s="1"/>
        <n x="5"/>
        <n x="140"/>
        <n x="38"/>
      </t>
    </mdx>
    <mdx n="0" f="v">
      <t c="8">
        <n x="1" s="1"/>
        <n x="2" s="1"/>
        <n x="148" s="1"/>
        <n x="3" s="1"/>
        <n x="4" s="1"/>
        <n x="5"/>
        <n x="140"/>
        <n x="54"/>
      </t>
    </mdx>
    <mdx n="0" f="v">
      <t c="8">
        <n x="1" s="1"/>
        <n x="2" s="1"/>
        <n x="148" s="1"/>
        <n x="3" s="1"/>
        <n x="4" s="1"/>
        <n x="5"/>
        <n x="141"/>
        <n x="9"/>
      </t>
    </mdx>
    <mdx n="0" f="v">
      <t c="8">
        <n x="1" s="1"/>
        <n x="2" s="1"/>
        <n x="148" s="1"/>
        <n x="3" s="1"/>
        <n x="4" s="1"/>
        <n x="5"/>
        <n x="141"/>
        <n x="25"/>
      </t>
    </mdx>
    <mdx n="0" f="v">
      <t c="8">
        <n x="1" s="1"/>
        <n x="2" s="1"/>
        <n x="148" s="1"/>
        <n x="3" s="1"/>
        <n x="4" s="1"/>
        <n x="5"/>
        <n x="141"/>
        <n x="41"/>
      </t>
    </mdx>
    <mdx n="0" f="v">
      <t c="8">
        <n x="1" s="1"/>
        <n x="2" s="1"/>
        <n x="148" s="1"/>
        <n x="3" s="1"/>
        <n x="4" s="1"/>
        <n x="5"/>
        <n x="141"/>
        <n x="57"/>
      </t>
    </mdx>
    <mdx n="0" f="v">
      <t c="8">
        <n x="1" s="1"/>
        <n x="2" s="1"/>
        <n x="148" s="1"/>
        <n x="3" s="1"/>
        <n x="4" s="1"/>
        <n x="5"/>
        <n x="142"/>
        <n x="12"/>
      </t>
    </mdx>
    <mdx n="0" f="v">
      <t c="8">
        <n x="1" s="1"/>
        <n x="2" s="1"/>
        <n x="148" s="1"/>
        <n x="3" s="1"/>
        <n x="4" s="1"/>
        <n x="5"/>
        <n x="142"/>
        <n x="28"/>
      </t>
    </mdx>
    <mdx n="0" f="v">
      <t c="8">
        <n x="1" s="1"/>
        <n x="2" s="1"/>
        <n x="148" s="1"/>
        <n x="3" s="1"/>
        <n x="4" s="1"/>
        <n x="5"/>
        <n x="142"/>
        <n x="44"/>
      </t>
    </mdx>
    <mdx n="0" f="v">
      <t c="8">
        <n x="1" s="1"/>
        <n x="2" s="1"/>
        <n x="148" s="1"/>
        <n x="3" s="1"/>
        <n x="4" s="1"/>
        <n x="5"/>
        <n x="142"/>
        <n x="60"/>
      </t>
    </mdx>
    <mdx n="0" f="v">
      <t c="8">
        <n x="1" s="1"/>
        <n x="2" s="1"/>
        <n x="148" s="1"/>
        <n x="3" s="1"/>
        <n x="4" s="1"/>
        <n x="5"/>
        <n x="143"/>
        <n x="15"/>
      </t>
    </mdx>
    <mdx n="0" f="v">
      <t c="8">
        <n x="1" s="1"/>
        <n x="2" s="1"/>
        <n x="148" s="1"/>
        <n x="3" s="1"/>
        <n x="4" s="1"/>
        <n x="5"/>
        <n x="143"/>
        <n x="31"/>
      </t>
    </mdx>
    <mdx n="0" f="v">
      <t c="8">
        <n x="1" s="1"/>
        <n x="2" s="1"/>
        <n x="148" s="1"/>
        <n x="3" s="1"/>
        <n x="4" s="1"/>
        <n x="5"/>
        <n x="143"/>
        <n x="47"/>
      </t>
    </mdx>
    <mdx n="0" f="v">
      <t c="8">
        <n x="1" s="1"/>
        <n x="2" s="1"/>
        <n x="148" s="1"/>
        <n x="3" s="1"/>
        <n x="4" s="1"/>
        <n x="5"/>
        <n x="143"/>
        <n x="63"/>
      </t>
    </mdx>
    <mdx n="0" f="v">
      <t c="8">
        <n x="1" s="1"/>
        <n x="2" s="1"/>
        <n x="148" s="1"/>
        <n x="3" s="1"/>
        <n x="4" s="1"/>
        <n x="5"/>
        <n x="144"/>
        <n x="18"/>
      </t>
    </mdx>
    <mdx n="0" f="v">
      <t c="8">
        <n x="1" s="1"/>
        <n x="2" s="1"/>
        <n x="148" s="1"/>
        <n x="3" s="1"/>
        <n x="4" s="1"/>
        <n x="5"/>
        <n x="144"/>
        <n x="34"/>
      </t>
    </mdx>
    <mdx n="0" f="v">
      <t c="8">
        <n x="1" s="1"/>
        <n x="2" s="1"/>
        <n x="148" s="1"/>
        <n x="3" s="1"/>
        <n x="4" s="1"/>
        <n x="5"/>
        <n x="144"/>
        <n x="50"/>
      </t>
    </mdx>
    <mdx n="0" f="v">
      <t c="8">
        <n x="1" s="1"/>
        <n x="2" s="1"/>
        <n x="148" s="1"/>
        <n x="3" s="1"/>
        <n x="4" s="1"/>
        <n x="5"/>
        <n x="145"/>
        <n x="21"/>
      </t>
    </mdx>
    <mdx n="0" f="v">
      <t c="8">
        <n x="1" s="1"/>
        <n x="2" s="1"/>
        <n x="148" s="1"/>
        <n x="3" s="1"/>
        <n x="4" s="1"/>
        <n x="5"/>
        <n x="145"/>
        <n x="37"/>
      </t>
    </mdx>
    <mdx n="0" f="v">
      <t c="8">
        <n x="1" s="1"/>
        <n x="2" s="1"/>
        <n x="148" s="1"/>
        <n x="3" s="1"/>
        <n x="4" s="1"/>
        <n x="5"/>
        <n x="145"/>
        <n x="53"/>
      </t>
    </mdx>
    <mdx n="0" f="v">
      <t c="8">
        <n x="1" s="1"/>
        <n x="2" s="1"/>
        <n x="148" s="1"/>
        <n x="3" s="1"/>
        <n x="4" s="1"/>
        <n x="5"/>
        <n x="146"/>
        <n x="8"/>
      </t>
    </mdx>
    <mdx n="0" f="v">
      <t c="8">
        <n x="1" s="1"/>
        <n x="2" s="1"/>
        <n x="148" s="1"/>
        <n x="3" s="1"/>
        <n x="4" s="1"/>
        <n x="5"/>
        <n x="146"/>
        <n x="24"/>
      </t>
    </mdx>
    <mdx n="0" f="v">
      <t c="8">
        <n x="1" s="1"/>
        <n x="2" s="1"/>
        <n x="148" s="1"/>
        <n x="3" s="1"/>
        <n x="4" s="1"/>
        <n x="5"/>
        <n x="146"/>
        <n x="40"/>
      </t>
    </mdx>
    <mdx n="0" f="v">
      <t c="8">
        <n x="1" s="1"/>
        <n x="2" s="1"/>
        <n x="148" s="1"/>
        <n x="3" s="1"/>
        <n x="4" s="1"/>
        <n x="5"/>
        <n x="146"/>
        <n x="56"/>
      </t>
    </mdx>
    <mdx n="0" f="v">
      <t c="8">
        <n x="1" s="1"/>
        <n x="2" s="1"/>
        <n x="148" s="1"/>
        <n x="3" s="1"/>
        <n x="4" s="1"/>
        <n x="5"/>
        <n x="147"/>
        <n x="11"/>
      </t>
    </mdx>
    <mdx n="0" f="v">
      <t c="8">
        <n x="1" s="1"/>
        <n x="2" s="1"/>
        <n x="148" s="1"/>
        <n x="3" s="1"/>
        <n x="4" s="1"/>
        <n x="5"/>
        <n x="147"/>
        <n x="27"/>
      </t>
    </mdx>
    <mdx n="0" f="v">
      <t c="8">
        <n x="1" s="1"/>
        <n x="2" s="1"/>
        <n x="148" s="1"/>
        <n x="3" s="1"/>
        <n x="4" s="1"/>
        <n x="5"/>
        <n x="147"/>
        <n x="43"/>
      </t>
    </mdx>
    <mdx n="0" f="v">
      <t c="8">
        <n x="1" s="1"/>
        <n x="2" s="1"/>
        <n x="148" s="1"/>
        <n x="3" s="1"/>
        <n x="4" s="1"/>
        <n x="5"/>
        <n x="147"/>
        <n x="59"/>
      </t>
    </mdx>
    <mdx n="0" f="v">
      <t c="8">
        <n x="1" s="1"/>
        <n x="2" s="1"/>
        <n x="148" s="1"/>
        <n x="3" s="1"/>
        <n x="4" s="1"/>
        <n x="5"/>
        <n x="87"/>
        <n x="14"/>
      </t>
    </mdx>
    <mdx n="0" f="v">
      <t c="8">
        <n x="1" s="1"/>
        <n x="2" s="1"/>
        <n x="148" s="1"/>
        <n x="3" s="1"/>
        <n x="4" s="1"/>
        <n x="5"/>
        <n x="87"/>
        <n x="30"/>
      </t>
    </mdx>
    <mdx n="0" f="v">
      <t c="8">
        <n x="1" s="1"/>
        <n x="2" s="1"/>
        <n x="148" s="1"/>
        <n x="3" s="1"/>
        <n x="4" s="1"/>
        <n x="5"/>
        <n x="87"/>
        <n x="46"/>
      </t>
    </mdx>
    <mdx n="0" f="v">
      <t c="8">
        <n x="1" s="1"/>
        <n x="2" s="1"/>
        <n x="148" s="1"/>
        <n x="3" s="1"/>
        <n x="4" s="1"/>
        <n x="5"/>
        <n x="87"/>
        <n x="62"/>
      </t>
    </mdx>
    <mdx n="0" f="v">
      <t c="8">
        <n x="1" s="1"/>
        <n x="2" s="1"/>
        <n x="148" s="1"/>
        <n x="3" s="1"/>
        <n x="4" s="1"/>
        <n x="5"/>
        <n x="139"/>
        <n x="20"/>
      </t>
    </mdx>
    <mdx n="0" f="v">
      <t c="8">
        <n x="1" s="1"/>
        <n x="2" s="1"/>
        <n x="148" s="1"/>
        <n x="3" s="1"/>
        <n x="4" s="1"/>
        <n x="5"/>
        <n x="139"/>
        <n x="36"/>
      </t>
    </mdx>
    <mdx n="0" f="v">
      <t c="8">
        <n x="1" s="1"/>
        <n x="2" s="1"/>
        <n x="148" s="1"/>
        <n x="3" s="1"/>
        <n x="4" s="1"/>
        <n x="5"/>
        <n x="139"/>
        <n x="52"/>
      </t>
    </mdx>
    <mdx n="0" f="v">
      <t c="8">
        <n x="1" s="1"/>
        <n x="2" s="1"/>
        <n x="148" s="1"/>
        <n x="3" s="1"/>
        <n x="4" s="1"/>
        <n x="5"/>
        <n x="140"/>
        <n x="7"/>
      </t>
    </mdx>
    <mdx n="0" f="v">
      <t c="8">
        <n x="1" s="1"/>
        <n x="2" s="1"/>
        <n x="148" s="1"/>
        <n x="3" s="1"/>
        <n x="4" s="1"/>
        <n x="5"/>
        <n x="140"/>
        <n x="23"/>
      </t>
    </mdx>
    <mdx n="0" f="v">
      <t c="8">
        <n x="1" s="1"/>
        <n x="2" s="1"/>
        <n x="148" s="1"/>
        <n x="3" s="1"/>
        <n x="4" s="1"/>
        <n x="5"/>
        <n x="140"/>
        <n x="39"/>
      </t>
    </mdx>
    <mdx n="0" f="v">
      <t c="8">
        <n x="1" s="1"/>
        <n x="2" s="1"/>
        <n x="148" s="1"/>
        <n x="3" s="1"/>
        <n x="4" s="1"/>
        <n x="5"/>
        <n x="140"/>
        <n x="55"/>
      </t>
    </mdx>
    <mdx n="0" f="v">
      <t c="8">
        <n x="1" s="1"/>
        <n x="2" s="1"/>
        <n x="148" s="1"/>
        <n x="3" s="1"/>
        <n x="4" s="1"/>
        <n x="5"/>
        <n x="141"/>
        <n x="10"/>
      </t>
    </mdx>
    <mdx n="0" f="v">
      <t c="8">
        <n x="1" s="1"/>
        <n x="2" s="1"/>
        <n x="148" s="1"/>
        <n x="3" s="1"/>
        <n x="4" s="1"/>
        <n x="5"/>
        <n x="141"/>
        <n x="26"/>
      </t>
    </mdx>
    <mdx n="0" f="v">
      <t c="8">
        <n x="1" s="1"/>
        <n x="2" s="1"/>
        <n x="148" s="1"/>
        <n x="3" s="1"/>
        <n x="4" s="1"/>
        <n x="5"/>
        <n x="141"/>
        <n x="42"/>
      </t>
    </mdx>
    <mdx n="0" f="v">
      <t c="8">
        <n x="1" s="1"/>
        <n x="2" s="1"/>
        <n x="148" s="1"/>
        <n x="3" s="1"/>
        <n x="4" s="1"/>
        <n x="5"/>
        <n x="141"/>
        <n x="58"/>
      </t>
    </mdx>
    <mdx n="0" f="v">
      <t c="8">
        <n x="1" s="1"/>
        <n x="2" s="1"/>
        <n x="148" s="1"/>
        <n x="3" s="1"/>
        <n x="4" s="1"/>
        <n x="5"/>
        <n x="142"/>
        <n x="13"/>
      </t>
    </mdx>
    <mdx n="0" f="v">
      <t c="8">
        <n x="1" s="1"/>
        <n x="2" s="1"/>
        <n x="148" s="1"/>
        <n x="3" s="1"/>
        <n x="4" s="1"/>
        <n x="5"/>
        <n x="142"/>
        <n x="29"/>
      </t>
    </mdx>
    <mdx n="0" f="v">
      <t c="8">
        <n x="1" s="1"/>
        <n x="2" s="1"/>
        <n x="148" s="1"/>
        <n x="3" s="1"/>
        <n x="4" s="1"/>
        <n x="5"/>
        <n x="142"/>
        <n x="45"/>
      </t>
    </mdx>
    <mdx n="0" f="v">
      <t c="8">
        <n x="1" s="1"/>
        <n x="2" s="1"/>
        <n x="148" s="1"/>
        <n x="3" s="1"/>
        <n x="4" s="1"/>
        <n x="5"/>
        <n x="142"/>
        <n x="61"/>
      </t>
    </mdx>
    <mdx n="0" f="v">
      <t c="8">
        <n x="1" s="1"/>
        <n x="2" s="1"/>
        <n x="148" s="1"/>
        <n x="3" s="1"/>
        <n x="4" s="1"/>
        <n x="5"/>
        <n x="143"/>
        <n x="16"/>
      </t>
    </mdx>
    <mdx n="0" f="v">
      <t c="8">
        <n x="1" s="1"/>
        <n x="2" s="1"/>
        <n x="148" s="1"/>
        <n x="3" s="1"/>
        <n x="4" s="1"/>
        <n x="5"/>
        <n x="143"/>
        <n x="32"/>
      </t>
    </mdx>
    <mdx n="0" f="v">
      <t c="8">
        <n x="1" s="1"/>
        <n x="2" s="1"/>
        <n x="148" s="1"/>
        <n x="3" s="1"/>
        <n x="4" s="1"/>
        <n x="5"/>
        <n x="143"/>
        <n x="48"/>
      </t>
    </mdx>
    <mdx n="0" f="v">
      <t c="8">
        <n x="1" s="1"/>
        <n x="2" s="1"/>
        <n x="148" s="1"/>
        <n x="3" s="1"/>
        <n x="4" s="1"/>
        <n x="5"/>
        <n x="143"/>
        <n x="64"/>
      </t>
    </mdx>
    <mdx n="0" f="v">
      <t c="8">
        <n x="1" s="1"/>
        <n x="2" s="1"/>
        <n x="148" s="1"/>
        <n x="3" s="1"/>
        <n x="4" s="1"/>
        <n x="5"/>
        <n x="144"/>
        <n x="19"/>
      </t>
    </mdx>
    <mdx n="0" f="v">
      <t c="8">
        <n x="1" s="1"/>
        <n x="2" s="1"/>
        <n x="148" s="1"/>
        <n x="3" s="1"/>
        <n x="4" s="1"/>
        <n x="5"/>
        <n x="144"/>
        <n x="35"/>
      </t>
    </mdx>
    <mdx n="0" f="v">
      <t c="8">
        <n x="1" s="1"/>
        <n x="2" s="1"/>
        <n x="148" s="1"/>
        <n x="3" s="1"/>
        <n x="4" s="1"/>
        <n x="5"/>
        <n x="144"/>
        <n x="51"/>
      </t>
    </mdx>
    <mdx n="0" f="v">
      <t c="8">
        <n x="1" s="1"/>
        <n x="2" s="1"/>
        <n x="148" s="1"/>
        <n x="3" s="1"/>
        <n x="4" s="1"/>
        <n x="5"/>
        <n x="145"/>
        <n x="6"/>
      </t>
    </mdx>
    <mdx n="0" f="v">
      <t c="8">
        <n x="1" s="1"/>
        <n x="2" s="1"/>
        <n x="148" s="1"/>
        <n x="3" s="1"/>
        <n x="4" s="1"/>
        <n x="5"/>
        <n x="145"/>
        <n x="22"/>
      </t>
    </mdx>
    <mdx n="0" f="v">
      <t c="8">
        <n x="1" s="1"/>
        <n x="2" s="1"/>
        <n x="148" s="1"/>
        <n x="3" s="1"/>
        <n x="4" s="1"/>
        <n x="5"/>
        <n x="145"/>
        <n x="38"/>
      </t>
    </mdx>
    <mdx n="0" f="v">
      <t c="8">
        <n x="1" s="1"/>
        <n x="2" s="1"/>
        <n x="148" s="1"/>
        <n x="3" s="1"/>
        <n x="4" s="1"/>
        <n x="5"/>
        <n x="145"/>
        <n x="54"/>
      </t>
    </mdx>
    <mdx n="0" f="v">
      <t c="8">
        <n x="1" s="1"/>
        <n x="2" s="1"/>
        <n x="148" s="1"/>
        <n x="3" s="1"/>
        <n x="4" s="1"/>
        <n x="5"/>
        <n x="146"/>
        <n x="9"/>
      </t>
    </mdx>
    <mdx n="0" f="v">
      <t c="8">
        <n x="1" s="1"/>
        <n x="2" s="1"/>
        <n x="148" s="1"/>
        <n x="3" s="1"/>
        <n x="4" s="1"/>
        <n x="5"/>
        <n x="146"/>
        <n x="25"/>
      </t>
    </mdx>
    <mdx n="0" f="v">
      <t c="8">
        <n x="1" s="1"/>
        <n x="2" s="1"/>
        <n x="148" s="1"/>
        <n x="3" s="1"/>
        <n x="4" s="1"/>
        <n x="5"/>
        <n x="146"/>
        <n x="41"/>
      </t>
    </mdx>
    <mdx n="0" f="v">
      <t c="8">
        <n x="1" s="1"/>
        <n x="2" s="1"/>
        <n x="148" s="1"/>
        <n x="3" s="1"/>
        <n x="4" s="1"/>
        <n x="5"/>
        <n x="146"/>
        <n x="57"/>
      </t>
    </mdx>
    <mdx n="0" f="v">
      <t c="8">
        <n x="1" s="1"/>
        <n x="2" s="1"/>
        <n x="148" s="1"/>
        <n x="3" s="1"/>
        <n x="4" s="1"/>
        <n x="5"/>
        <n x="147"/>
        <n x="12"/>
      </t>
    </mdx>
    <mdx n="0" f="v">
      <t c="8">
        <n x="1" s="1"/>
        <n x="2" s="1"/>
        <n x="148" s="1"/>
        <n x="3" s="1"/>
        <n x="4" s="1"/>
        <n x="5"/>
        <n x="147"/>
        <n x="28"/>
      </t>
    </mdx>
    <mdx n="0" f="v">
      <t c="8">
        <n x="1" s="1"/>
        <n x="2" s="1"/>
        <n x="148" s="1"/>
        <n x="3" s="1"/>
        <n x="4" s="1"/>
        <n x="5"/>
        <n x="147"/>
        <n x="44"/>
      </t>
    </mdx>
    <mdx n="0" f="v">
      <t c="8">
        <n x="1" s="1"/>
        <n x="2" s="1"/>
        <n x="148" s="1"/>
        <n x="3" s="1"/>
        <n x="4" s="1"/>
        <n x="5"/>
        <n x="147"/>
        <n x="60"/>
      </t>
    </mdx>
    <mdx n="0" f="v">
      <t c="8">
        <n x="1" s="1"/>
        <n x="2" s="1"/>
        <n x="148" s="1"/>
        <n x="3" s="1"/>
        <n x="4" s="1"/>
        <n x="5"/>
        <n x="87"/>
        <n x="15"/>
      </t>
    </mdx>
    <mdx n="0" f="v">
      <t c="8">
        <n x="1" s="1"/>
        <n x="2" s="1"/>
        <n x="148" s="1"/>
        <n x="3" s="1"/>
        <n x="4" s="1"/>
        <n x="5"/>
        <n x="87"/>
        <n x="31"/>
      </t>
    </mdx>
    <mdx n="0" f="v">
      <t c="8">
        <n x="1" s="1"/>
        <n x="2" s="1"/>
        <n x="148" s="1"/>
        <n x="3" s="1"/>
        <n x="4" s="1"/>
        <n x="5"/>
        <n x="87"/>
        <n x="47"/>
      </t>
    </mdx>
    <mdx n="0" f="v">
      <t c="8">
        <n x="1" s="1"/>
        <n x="2" s="1"/>
        <n x="148" s="1"/>
        <n x="3" s="1"/>
        <n x="4" s="1"/>
        <n x="5"/>
        <n x="87"/>
        <n x="63"/>
      </t>
    </mdx>
    <mdx n="0" f="v">
      <t c="8">
        <n x="1" s="1"/>
        <n x="2" s="1"/>
        <n x="148" s="1"/>
        <n x="3" s="1"/>
        <n x="4" s="1"/>
        <n x="5"/>
        <n x="138"/>
        <n x="50"/>
      </t>
    </mdx>
    <mdx n="0" f="v">
      <t c="8">
        <n x="1" s="1"/>
        <n x="2" s="1"/>
        <n x="148" s="1"/>
        <n x="3" s="1"/>
        <n x="4" s="1"/>
        <n x="5"/>
        <n x="139"/>
        <n x="21"/>
      </t>
    </mdx>
    <mdx n="0" f="v">
      <t c="8">
        <n x="1" s="1"/>
        <n x="2" s="1"/>
        <n x="148" s="1"/>
        <n x="3" s="1"/>
        <n x="4" s="1"/>
        <n x="5"/>
        <n x="139"/>
        <n x="37"/>
      </t>
    </mdx>
    <mdx n="0" f="v">
      <t c="8">
        <n x="1" s="1"/>
        <n x="2" s="1"/>
        <n x="148" s="1"/>
        <n x="3" s="1"/>
        <n x="4" s="1"/>
        <n x="5"/>
        <n x="139"/>
        <n x="53"/>
      </t>
    </mdx>
    <mdx n="0" f="v">
      <t c="8">
        <n x="1" s="1"/>
        <n x="2" s="1"/>
        <n x="148" s="1"/>
        <n x="3" s="1"/>
        <n x="4" s="1"/>
        <n x="5"/>
        <n x="140"/>
        <n x="8"/>
      </t>
    </mdx>
    <mdx n="0" f="v">
      <t c="8">
        <n x="1" s="1"/>
        <n x="2" s="1"/>
        <n x="148" s="1"/>
        <n x="3" s="1"/>
        <n x="4" s="1"/>
        <n x="5"/>
        <n x="140"/>
        <n x="24"/>
      </t>
    </mdx>
    <mdx n="0" f="v">
      <t c="8">
        <n x="1" s="1"/>
        <n x="2" s="1"/>
        <n x="148" s="1"/>
        <n x="3" s="1"/>
        <n x="4" s="1"/>
        <n x="5"/>
        <n x="140"/>
        <n x="40"/>
      </t>
    </mdx>
    <mdx n="0" f="v">
      <t c="8">
        <n x="1" s="1"/>
        <n x="2" s="1"/>
        <n x="148" s="1"/>
        <n x="3" s="1"/>
        <n x="4" s="1"/>
        <n x="5"/>
        <n x="140"/>
        <n x="56"/>
      </t>
    </mdx>
    <mdx n="0" f="v">
      <t c="8">
        <n x="1" s="1"/>
        <n x="2" s="1"/>
        <n x="148" s="1"/>
        <n x="3" s="1"/>
        <n x="4" s="1"/>
        <n x="5"/>
        <n x="141"/>
        <n x="11"/>
      </t>
    </mdx>
    <mdx n="0" f="v">
      <t c="8">
        <n x="1" s="1"/>
        <n x="2" s="1"/>
        <n x="148" s="1"/>
        <n x="3" s="1"/>
        <n x="4" s="1"/>
        <n x="5"/>
        <n x="141"/>
        <n x="27"/>
      </t>
    </mdx>
    <mdx n="0" f="v">
      <t c="8">
        <n x="1" s="1"/>
        <n x="2" s="1"/>
        <n x="148" s="1"/>
        <n x="3" s="1"/>
        <n x="4" s="1"/>
        <n x="5"/>
        <n x="141"/>
        <n x="43"/>
      </t>
    </mdx>
    <mdx n="0" f="v">
      <t c="8">
        <n x="1" s="1"/>
        <n x="2" s="1"/>
        <n x="148" s="1"/>
        <n x="3" s="1"/>
        <n x="4" s="1"/>
        <n x="5"/>
        <n x="141"/>
        <n x="59"/>
      </t>
    </mdx>
    <mdx n="0" f="v">
      <t c="8">
        <n x="1" s="1"/>
        <n x="2" s="1"/>
        <n x="148" s="1"/>
        <n x="3" s="1"/>
        <n x="4" s="1"/>
        <n x="5"/>
        <n x="142"/>
        <n x="14"/>
      </t>
    </mdx>
    <mdx n="0" f="v">
      <t c="8">
        <n x="1" s="1"/>
        <n x="2" s="1"/>
        <n x="148" s="1"/>
        <n x="3" s="1"/>
        <n x="4" s="1"/>
        <n x="5"/>
        <n x="142"/>
        <n x="30"/>
      </t>
    </mdx>
    <mdx n="0" f="v">
      <t c="8">
        <n x="1" s="1"/>
        <n x="2" s="1"/>
        <n x="148" s="1"/>
        <n x="3" s="1"/>
        <n x="4" s="1"/>
        <n x="5"/>
        <n x="142"/>
        <n x="46"/>
      </t>
    </mdx>
    <mdx n="0" f="v">
      <t c="8">
        <n x="1" s="1"/>
        <n x="2" s="1"/>
        <n x="148" s="1"/>
        <n x="3" s="1"/>
        <n x="4" s="1"/>
        <n x="5"/>
        <n x="142"/>
        <n x="62"/>
      </t>
    </mdx>
    <mdx n="0" f="v">
      <t c="8">
        <n x="1" s="1"/>
        <n x="2" s="1"/>
        <n x="148" s="1"/>
        <n x="3" s="1"/>
        <n x="4" s="1"/>
        <n x="5"/>
        <n x="143"/>
        <n x="17"/>
      </t>
    </mdx>
    <mdx n="0" f="v">
      <t c="8">
        <n x="1" s="1"/>
        <n x="2" s="1"/>
        <n x="148" s="1"/>
        <n x="3" s="1"/>
        <n x="4" s="1"/>
        <n x="5"/>
        <n x="143"/>
        <n x="33"/>
      </t>
    </mdx>
    <mdx n="0" f="v">
      <t c="8">
        <n x="1" s="1"/>
        <n x="2" s="1"/>
        <n x="148" s="1"/>
        <n x="3" s="1"/>
        <n x="4" s="1"/>
        <n x="5"/>
        <n x="143"/>
        <n x="49"/>
      </t>
    </mdx>
    <mdx n="0" f="v">
      <t c="8">
        <n x="1" s="1"/>
        <n x="2" s="1"/>
        <n x="148" s="1"/>
        <n x="3" s="1"/>
        <n x="4" s="1"/>
        <n x="5"/>
        <n x="144"/>
        <n x="20"/>
      </t>
    </mdx>
    <mdx n="0" f="v">
      <t c="8">
        <n x="1" s="1"/>
        <n x="2" s="1"/>
        <n x="148" s="1"/>
        <n x="3" s="1"/>
        <n x="4" s="1"/>
        <n x="5"/>
        <n x="144"/>
        <n x="36"/>
      </t>
    </mdx>
    <mdx n="0" f="v">
      <t c="8">
        <n x="1" s="1"/>
        <n x="2" s="1"/>
        <n x="148" s="1"/>
        <n x="3" s="1"/>
        <n x="4" s="1"/>
        <n x="5"/>
        <n x="144"/>
        <n x="52"/>
      </t>
    </mdx>
    <mdx n="0" f="v">
      <t c="8">
        <n x="1" s="1"/>
        <n x="2" s="1"/>
        <n x="148" s="1"/>
        <n x="3" s="1"/>
        <n x="4" s="1"/>
        <n x="5"/>
        <n x="145"/>
        <n x="7"/>
      </t>
    </mdx>
    <mdx n="0" f="v">
      <t c="8">
        <n x="1" s="1"/>
        <n x="2" s="1"/>
        <n x="148" s="1"/>
        <n x="3" s="1"/>
        <n x="4" s="1"/>
        <n x="5"/>
        <n x="145"/>
        <n x="23"/>
      </t>
    </mdx>
    <mdx n="0" f="v">
      <t c="8">
        <n x="1" s="1"/>
        <n x="2" s="1"/>
        <n x="148" s="1"/>
        <n x="3" s="1"/>
        <n x="4" s="1"/>
        <n x="5"/>
        <n x="145"/>
        <n x="39"/>
      </t>
    </mdx>
    <mdx n="0" f="v">
      <t c="8">
        <n x="1" s="1"/>
        <n x="2" s="1"/>
        <n x="148" s="1"/>
        <n x="3" s="1"/>
        <n x="4" s="1"/>
        <n x="5"/>
        <n x="145"/>
        <n x="55"/>
      </t>
    </mdx>
    <mdx n="0" f="v">
      <t c="8">
        <n x="1" s="1"/>
        <n x="2" s="1"/>
        <n x="148" s="1"/>
        <n x="3" s="1"/>
        <n x="4" s="1"/>
        <n x="5"/>
        <n x="146"/>
        <n x="10"/>
      </t>
    </mdx>
    <mdx n="0" f="v">
      <t c="8">
        <n x="1" s="1"/>
        <n x="2" s="1"/>
        <n x="148" s="1"/>
        <n x="3" s="1"/>
        <n x="4" s="1"/>
        <n x="5"/>
        <n x="146"/>
        <n x="26"/>
      </t>
    </mdx>
    <mdx n="0" f="v">
      <t c="8">
        <n x="1" s="1"/>
        <n x="2" s="1"/>
        <n x="148" s="1"/>
        <n x="3" s="1"/>
        <n x="4" s="1"/>
        <n x="5"/>
        <n x="146"/>
        <n x="42"/>
      </t>
    </mdx>
    <mdx n="0" f="v">
      <t c="8">
        <n x="1" s="1"/>
        <n x="2" s="1"/>
        <n x="148" s="1"/>
        <n x="3" s="1"/>
        <n x="4" s="1"/>
        <n x="5"/>
        <n x="146"/>
        <n x="58"/>
      </t>
    </mdx>
    <mdx n="0" f="v">
      <t c="8">
        <n x="1" s="1"/>
        <n x="2" s="1"/>
        <n x="148" s="1"/>
        <n x="3" s="1"/>
        <n x="4" s="1"/>
        <n x="5"/>
        <n x="147"/>
        <n x="13"/>
      </t>
    </mdx>
    <mdx n="0" f="v">
      <t c="8">
        <n x="1" s="1"/>
        <n x="2" s="1"/>
        <n x="148" s="1"/>
        <n x="3" s="1"/>
        <n x="4" s="1"/>
        <n x="5"/>
        <n x="147"/>
        <n x="29"/>
      </t>
    </mdx>
    <mdx n="0" f="v">
      <t c="8">
        <n x="1" s="1"/>
        <n x="2" s="1"/>
        <n x="148" s="1"/>
        <n x="3" s="1"/>
        <n x="4" s="1"/>
        <n x="5"/>
        <n x="147"/>
        <n x="45"/>
      </t>
    </mdx>
    <mdx n="0" f="v">
      <t c="8">
        <n x="1" s="1"/>
        <n x="2" s="1"/>
        <n x="148" s="1"/>
        <n x="3" s="1"/>
        <n x="4" s="1"/>
        <n x="5"/>
        <n x="147"/>
        <n x="61"/>
      </t>
    </mdx>
    <mdx n="0" f="v">
      <t c="8">
        <n x="1" s="1"/>
        <n x="2" s="1"/>
        <n x="148" s="1"/>
        <n x="3" s="1"/>
        <n x="4" s="1"/>
        <n x="5"/>
        <n x="87"/>
        <n x="16"/>
      </t>
    </mdx>
    <mdx n="0" f="v">
      <t c="8">
        <n x="1" s="1"/>
        <n x="2" s="1"/>
        <n x="148" s="1"/>
        <n x="3" s="1"/>
        <n x="4" s="1"/>
        <n x="5"/>
        <n x="87"/>
        <n x="32"/>
      </t>
    </mdx>
    <mdx n="0" f="v">
      <t c="8">
        <n x="1" s="1"/>
        <n x="2" s="1"/>
        <n x="148" s="1"/>
        <n x="3" s="1"/>
        <n x="4" s="1"/>
        <n x="5"/>
        <n x="87"/>
        <n x="48"/>
      </t>
    </mdx>
    <mdx n="0" f="v">
      <t c="8">
        <n x="1" s="1"/>
        <n x="2" s="1"/>
        <n x="148" s="1"/>
        <n x="3" s="1"/>
        <n x="4" s="1"/>
        <n x="5"/>
        <n x="87"/>
        <n x="64"/>
      </t>
    </mdx>
    <mdx n="0" f="v">
      <t c="8">
        <n x="1" s="1"/>
        <n x="2" s="1"/>
        <n x="148" s="1"/>
        <n x="3" s="1"/>
        <n x="4" s="1"/>
        <n x="5"/>
        <n x="138"/>
        <n x="51"/>
      </t>
    </mdx>
    <mdx n="0" f="v">
      <t c="8">
        <n x="1" s="1"/>
        <n x="2" s="1"/>
        <n x="148" s="1"/>
        <n x="3" s="1"/>
        <n x="4" s="1"/>
        <n x="5"/>
        <n x="139"/>
        <n x="6"/>
      </t>
    </mdx>
    <mdx n="0" f="v">
      <t c="8">
        <n x="1" s="1"/>
        <n x="2" s="1"/>
        <n x="148" s="1"/>
        <n x="3" s="1"/>
        <n x="4" s="1"/>
        <n x="5"/>
        <n x="139"/>
        <n x="22"/>
      </t>
    </mdx>
    <mdx n="0" f="v">
      <t c="8">
        <n x="1" s="1"/>
        <n x="2" s="1"/>
        <n x="148" s="1"/>
        <n x="3" s="1"/>
        <n x="4" s="1"/>
        <n x="5"/>
        <n x="139"/>
        <n x="38"/>
      </t>
    </mdx>
    <mdx n="0" f="v">
      <t c="8">
        <n x="1" s="1"/>
        <n x="2" s="1"/>
        <n x="148" s="1"/>
        <n x="3" s="1"/>
        <n x="4" s="1"/>
        <n x="5"/>
        <n x="139"/>
        <n x="54"/>
      </t>
    </mdx>
    <mdx n="0" f="v">
      <t c="8">
        <n x="1" s="1"/>
        <n x="2" s="1"/>
        <n x="148" s="1"/>
        <n x="3" s="1"/>
        <n x="4" s="1"/>
        <n x="5"/>
        <n x="140"/>
        <n x="9"/>
      </t>
    </mdx>
    <mdx n="0" f="v">
      <t c="8">
        <n x="1" s="1"/>
        <n x="2" s="1"/>
        <n x="148" s="1"/>
        <n x="3" s="1"/>
        <n x="4" s="1"/>
        <n x="5"/>
        <n x="140"/>
        <n x="25"/>
      </t>
    </mdx>
    <mdx n="0" f="v">
      <t c="8">
        <n x="1" s="1"/>
        <n x="2" s="1"/>
        <n x="148" s="1"/>
        <n x="3" s="1"/>
        <n x="4" s="1"/>
        <n x="5"/>
        <n x="140"/>
        <n x="41"/>
      </t>
    </mdx>
    <mdx n="0" f="v">
      <t c="8">
        <n x="1" s="1"/>
        <n x="2" s="1"/>
        <n x="148" s="1"/>
        <n x="3" s="1"/>
        <n x="4" s="1"/>
        <n x="5"/>
        <n x="140"/>
        <n x="57"/>
      </t>
    </mdx>
    <mdx n="0" f="v">
      <t c="8">
        <n x="1" s="1"/>
        <n x="2" s="1"/>
        <n x="148" s="1"/>
        <n x="3" s="1"/>
        <n x="4" s="1"/>
        <n x="5"/>
        <n x="141"/>
        <n x="12"/>
      </t>
    </mdx>
    <mdx n="0" f="v">
      <t c="8">
        <n x="1" s="1"/>
        <n x="2" s="1"/>
        <n x="148" s="1"/>
        <n x="3" s="1"/>
        <n x="4" s="1"/>
        <n x="5"/>
        <n x="141"/>
        <n x="28"/>
      </t>
    </mdx>
    <mdx n="0" f="v">
      <t c="8">
        <n x="1" s="1"/>
        <n x="2" s="1"/>
        <n x="148" s="1"/>
        <n x="3" s="1"/>
        <n x="4" s="1"/>
        <n x="5"/>
        <n x="141"/>
        <n x="44"/>
      </t>
    </mdx>
    <mdx n="0" f="v">
      <t c="8">
        <n x="1" s="1"/>
        <n x="2" s="1"/>
        <n x="148" s="1"/>
        <n x="3" s="1"/>
        <n x="4" s="1"/>
        <n x="5"/>
        <n x="141"/>
        <n x="60"/>
      </t>
    </mdx>
    <mdx n="0" f="v">
      <t c="8">
        <n x="1" s="1"/>
        <n x="2" s="1"/>
        <n x="148" s="1"/>
        <n x="3" s="1"/>
        <n x="4" s="1"/>
        <n x="5"/>
        <n x="142"/>
        <n x="15"/>
      </t>
    </mdx>
    <mdx n="0" f="v">
      <t c="8">
        <n x="1" s="1"/>
        <n x="2" s="1"/>
        <n x="148" s="1"/>
        <n x="3" s="1"/>
        <n x="4" s="1"/>
        <n x="5"/>
        <n x="142"/>
        <n x="31"/>
      </t>
    </mdx>
    <mdx n="0" f="v">
      <t c="8">
        <n x="1" s="1"/>
        <n x="2" s="1"/>
        <n x="148" s="1"/>
        <n x="3" s="1"/>
        <n x="4" s="1"/>
        <n x="5"/>
        <n x="142"/>
        <n x="47"/>
      </t>
    </mdx>
    <mdx n="0" f="v">
      <t c="8">
        <n x="1" s="1"/>
        <n x="2" s="1"/>
        <n x="148" s="1"/>
        <n x="3" s="1"/>
        <n x="4" s="1"/>
        <n x="5"/>
        <n x="142"/>
        <n x="63"/>
      </t>
    </mdx>
    <mdx n="0" f="v">
      <t c="8">
        <n x="1" s="1"/>
        <n x="2" s="1"/>
        <n x="148" s="1"/>
        <n x="3" s="1"/>
        <n x="4" s="1"/>
        <n x="5"/>
        <n x="143"/>
        <n x="18"/>
      </t>
    </mdx>
    <mdx n="0" f="v">
      <t c="8">
        <n x="1" s="1"/>
        <n x="2" s="1"/>
        <n x="148" s="1"/>
        <n x="3" s="1"/>
        <n x="4" s="1"/>
        <n x="5"/>
        <n x="143"/>
        <n x="34"/>
      </t>
    </mdx>
    <mdx n="0" f="v">
      <t c="8">
        <n x="1" s="1"/>
        <n x="2" s="1"/>
        <n x="148" s="1"/>
        <n x="3" s="1"/>
        <n x="4" s="1"/>
        <n x="5"/>
        <n x="143"/>
        <n x="50"/>
      </t>
    </mdx>
    <mdx n="0" f="v">
      <t c="8">
        <n x="1" s="1"/>
        <n x="2" s="1"/>
        <n x="148" s="1"/>
        <n x="3" s="1"/>
        <n x="4" s="1"/>
        <n x="5"/>
        <n x="144"/>
        <n x="21"/>
      </t>
    </mdx>
    <mdx n="0" f="v">
      <t c="8">
        <n x="1" s="1"/>
        <n x="2" s="1"/>
        <n x="148" s="1"/>
        <n x="3" s="1"/>
        <n x="4" s="1"/>
        <n x="5"/>
        <n x="144"/>
        <n x="37"/>
      </t>
    </mdx>
    <mdx n="0" f="v">
      <t c="8">
        <n x="1" s="1"/>
        <n x="2" s="1"/>
        <n x="148" s="1"/>
        <n x="3" s="1"/>
        <n x="4" s="1"/>
        <n x="5"/>
        <n x="144"/>
        <n x="53"/>
      </t>
    </mdx>
    <mdx n="0" f="v">
      <t c="8">
        <n x="1" s="1"/>
        <n x="2" s="1"/>
        <n x="148" s="1"/>
        <n x="3" s="1"/>
        <n x="4" s="1"/>
        <n x="5"/>
        <n x="145"/>
        <n x="8"/>
      </t>
    </mdx>
    <mdx n="0" f="v">
      <t c="8">
        <n x="1" s="1"/>
        <n x="2" s="1"/>
        <n x="148" s="1"/>
        <n x="3" s="1"/>
        <n x="4" s="1"/>
        <n x="5"/>
        <n x="145"/>
        <n x="24"/>
      </t>
    </mdx>
    <mdx n="0" f="v">
      <t c="8">
        <n x="1" s="1"/>
        <n x="2" s="1"/>
        <n x="148" s="1"/>
        <n x="3" s="1"/>
        <n x="4" s="1"/>
        <n x="5"/>
        <n x="145"/>
        <n x="40"/>
      </t>
    </mdx>
    <mdx n="0" f="v">
      <t c="8">
        <n x="1" s="1"/>
        <n x="2" s="1"/>
        <n x="148" s="1"/>
        <n x="3" s="1"/>
        <n x="4" s="1"/>
        <n x="5"/>
        <n x="145"/>
        <n x="56"/>
      </t>
    </mdx>
    <mdx n="0" f="v">
      <t c="8">
        <n x="1" s="1"/>
        <n x="2" s="1"/>
        <n x="148" s="1"/>
        <n x="3" s="1"/>
        <n x="4" s="1"/>
        <n x="5"/>
        <n x="146"/>
        <n x="11"/>
      </t>
    </mdx>
    <mdx n="0" f="v">
      <t c="8">
        <n x="1" s="1"/>
        <n x="2" s="1"/>
        <n x="148" s="1"/>
        <n x="3" s="1"/>
        <n x="4" s="1"/>
        <n x="5"/>
        <n x="146"/>
        <n x="27"/>
      </t>
    </mdx>
    <mdx n="0" f="v">
      <t c="8">
        <n x="1" s="1"/>
        <n x="2" s="1"/>
        <n x="148" s="1"/>
        <n x="3" s="1"/>
        <n x="4" s="1"/>
        <n x="5"/>
        <n x="146"/>
        <n x="43"/>
      </t>
    </mdx>
    <mdx n="0" f="v">
      <t c="8">
        <n x="1" s="1"/>
        <n x="2" s="1"/>
        <n x="148" s="1"/>
        <n x="3" s="1"/>
        <n x="4" s="1"/>
        <n x="5"/>
        <n x="146"/>
        <n x="59"/>
      </t>
    </mdx>
    <mdx n="0" f="v">
      <t c="8">
        <n x="1" s="1"/>
        <n x="2" s="1"/>
        <n x="148" s="1"/>
        <n x="3" s="1"/>
        <n x="4" s="1"/>
        <n x="5"/>
        <n x="147"/>
        <n x="14"/>
      </t>
    </mdx>
    <mdx n="0" f="v">
      <t c="8">
        <n x="1" s="1"/>
        <n x="2" s="1"/>
        <n x="148" s="1"/>
        <n x="3" s="1"/>
        <n x="4" s="1"/>
        <n x="5"/>
        <n x="147"/>
        <n x="30"/>
      </t>
    </mdx>
    <mdx n="0" f="v">
      <t c="8">
        <n x="1" s="1"/>
        <n x="2" s="1"/>
        <n x="148" s="1"/>
        <n x="3" s="1"/>
        <n x="4" s="1"/>
        <n x="5"/>
        <n x="147"/>
        <n x="46"/>
      </t>
    </mdx>
    <mdx n="0" f="v">
      <t c="8">
        <n x="1" s="1"/>
        <n x="2" s="1"/>
        <n x="148" s="1"/>
        <n x="3" s="1"/>
        <n x="4" s="1"/>
        <n x="5"/>
        <n x="147"/>
        <n x="62"/>
      </t>
    </mdx>
    <mdx n="0" f="v">
      <t c="8">
        <n x="1" s="1"/>
        <n x="2" s="1"/>
        <n x="148" s="1"/>
        <n x="3" s="1"/>
        <n x="4" s="1"/>
        <n x="5"/>
        <n x="87"/>
        <n x="17"/>
      </t>
    </mdx>
    <mdx n="0" f="v">
      <t c="8">
        <n x="1" s="1"/>
        <n x="2" s="1"/>
        <n x="148" s="1"/>
        <n x="3" s="1"/>
        <n x="4" s="1"/>
        <n x="5"/>
        <n x="87"/>
        <n x="33"/>
      </t>
    </mdx>
    <mdx n="0" f="v">
      <t c="8">
        <n x="1" s="1"/>
        <n x="2" s="1"/>
        <n x="148" s="1"/>
        <n x="3" s="1"/>
        <n x="4" s="1"/>
        <n x="5"/>
        <n x="87"/>
        <n x="49"/>
      </t>
    </mdx>
    <mdx n="0" f="v">
      <t c="8">
        <n x="1" s="1"/>
        <n x="2" s="1"/>
        <n x="148" s="1"/>
        <n x="3" s="1"/>
        <n x="4" s="1"/>
        <n x="5"/>
        <n x="138"/>
        <n x="52"/>
      </t>
    </mdx>
    <mdx n="0" f="v">
      <t c="8">
        <n x="1" s="1"/>
        <n x="2" s="1"/>
        <n x="148" s="1"/>
        <n x="3" s="1"/>
        <n x="4" s="1"/>
        <n x="5"/>
        <n x="139"/>
        <n x="7"/>
      </t>
    </mdx>
    <mdx n="0" f="v">
      <t c="8">
        <n x="1" s="1"/>
        <n x="2" s="1"/>
        <n x="148" s="1"/>
        <n x="3" s="1"/>
        <n x="4" s="1"/>
        <n x="5"/>
        <n x="139"/>
        <n x="23"/>
      </t>
    </mdx>
    <mdx n="0" f="v">
      <t c="8">
        <n x="1" s="1"/>
        <n x="2" s="1"/>
        <n x="148" s="1"/>
        <n x="3" s="1"/>
        <n x="4" s="1"/>
        <n x="5"/>
        <n x="139"/>
        <n x="39"/>
      </t>
    </mdx>
    <mdx n="0" f="v">
      <t c="8">
        <n x="1" s="1"/>
        <n x="2" s="1"/>
        <n x="148" s="1"/>
        <n x="3" s="1"/>
        <n x="4" s="1"/>
        <n x="5"/>
        <n x="139"/>
        <n x="55"/>
      </t>
    </mdx>
    <mdx n="0" f="v">
      <t c="8">
        <n x="1" s="1"/>
        <n x="2" s="1"/>
        <n x="148" s="1"/>
        <n x="3" s="1"/>
        <n x="4" s="1"/>
        <n x="5"/>
        <n x="140"/>
        <n x="10"/>
      </t>
    </mdx>
    <mdx n="0" f="v">
      <t c="8">
        <n x="1" s="1"/>
        <n x="2" s="1"/>
        <n x="148" s="1"/>
        <n x="3" s="1"/>
        <n x="4" s="1"/>
        <n x="5"/>
        <n x="140"/>
        <n x="26"/>
      </t>
    </mdx>
    <mdx n="0" f="v">
      <t c="8">
        <n x="1" s="1"/>
        <n x="2" s="1"/>
        <n x="148" s="1"/>
        <n x="3" s="1"/>
        <n x="4" s="1"/>
        <n x="5"/>
        <n x="140"/>
        <n x="42"/>
      </t>
    </mdx>
    <mdx n="0" f="v">
      <t c="8">
        <n x="1" s="1"/>
        <n x="2" s="1"/>
        <n x="148" s="1"/>
        <n x="3" s="1"/>
        <n x="4" s="1"/>
        <n x="5"/>
        <n x="140"/>
        <n x="58"/>
      </t>
    </mdx>
    <mdx n="0" f="v">
      <t c="8">
        <n x="1" s="1"/>
        <n x="2" s="1"/>
        <n x="148" s="1"/>
        <n x="3" s="1"/>
        <n x="4" s="1"/>
        <n x="5"/>
        <n x="141"/>
        <n x="13"/>
      </t>
    </mdx>
    <mdx n="0" f="v">
      <t c="8">
        <n x="1" s="1"/>
        <n x="2" s="1"/>
        <n x="148" s="1"/>
        <n x="3" s="1"/>
        <n x="4" s="1"/>
        <n x="5"/>
        <n x="141"/>
        <n x="29"/>
      </t>
    </mdx>
    <mdx n="0" f="v">
      <t c="8">
        <n x="1" s="1"/>
        <n x="2" s="1"/>
        <n x="148" s="1"/>
        <n x="3" s="1"/>
        <n x="4" s="1"/>
        <n x="5"/>
        <n x="141"/>
        <n x="45"/>
      </t>
    </mdx>
    <mdx n="0" f="v">
      <t c="8">
        <n x="1" s="1"/>
        <n x="2" s="1"/>
        <n x="148" s="1"/>
        <n x="3" s="1"/>
        <n x="4" s="1"/>
        <n x="5"/>
        <n x="141"/>
        <n x="61"/>
      </t>
    </mdx>
    <mdx n="0" f="v">
      <t c="8">
        <n x="1" s="1"/>
        <n x="2" s="1"/>
        <n x="148" s="1"/>
        <n x="3" s="1"/>
        <n x="4" s="1"/>
        <n x="5"/>
        <n x="142"/>
        <n x="16"/>
      </t>
    </mdx>
    <mdx n="0" f="v">
      <t c="8">
        <n x="1" s="1"/>
        <n x="2" s="1"/>
        <n x="148" s="1"/>
        <n x="3" s="1"/>
        <n x="4" s="1"/>
        <n x="5"/>
        <n x="142"/>
        <n x="32"/>
      </t>
    </mdx>
    <mdx n="0" f="v">
      <t c="8">
        <n x="1" s="1"/>
        <n x="2" s="1"/>
        <n x="148" s="1"/>
        <n x="3" s="1"/>
        <n x="4" s="1"/>
        <n x="5"/>
        <n x="142"/>
        <n x="48"/>
      </t>
    </mdx>
    <mdx n="0" f="v">
      <t c="8">
        <n x="1" s="1"/>
        <n x="2" s="1"/>
        <n x="148" s="1"/>
        <n x="3" s="1"/>
        <n x="4" s="1"/>
        <n x="5"/>
        <n x="142"/>
        <n x="64"/>
      </t>
    </mdx>
    <mdx n="0" f="v">
      <t c="8">
        <n x="1" s="1"/>
        <n x="2" s="1"/>
        <n x="148" s="1"/>
        <n x="3" s="1"/>
        <n x="4" s="1"/>
        <n x="5"/>
        <n x="143"/>
        <n x="19"/>
      </t>
    </mdx>
    <mdx n="0" f="v">
      <t c="8">
        <n x="1" s="1"/>
        <n x="2" s="1"/>
        <n x="148" s="1"/>
        <n x="3" s="1"/>
        <n x="4" s="1"/>
        <n x="5"/>
        <n x="143"/>
        <n x="35"/>
      </t>
    </mdx>
    <mdx n="0" f="v">
      <t c="8">
        <n x="1" s="1"/>
        <n x="2" s="1"/>
        <n x="148" s="1"/>
        <n x="3" s="1"/>
        <n x="4" s="1"/>
        <n x="5"/>
        <n x="143"/>
        <n x="51"/>
      </t>
    </mdx>
    <mdx n="0" f="v">
      <t c="8">
        <n x="1" s="1"/>
        <n x="2" s="1"/>
        <n x="148" s="1"/>
        <n x="3" s="1"/>
        <n x="4" s="1"/>
        <n x="5"/>
        <n x="144"/>
        <n x="6"/>
      </t>
    </mdx>
    <mdx n="0" f="v">
      <t c="8">
        <n x="1" s="1"/>
        <n x="2" s="1"/>
        <n x="148" s="1"/>
        <n x="3" s="1"/>
        <n x="4" s="1"/>
        <n x="5"/>
        <n x="144"/>
        <n x="22"/>
      </t>
    </mdx>
    <mdx n="0" f="v">
      <t c="8">
        <n x="1" s="1"/>
        <n x="2" s="1"/>
        <n x="148" s="1"/>
        <n x="3" s="1"/>
        <n x="4" s="1"/>
        <n x="5"/>
        <n x="144"/>
        <n x="38"/>
      </t>
    </mdx>
    <mdx n="0" f="v">
      <t c="8">
        <n x="1" s="1"/>
        <n x="2" s="1"/>
        <n x="148" s="1"/>
        <n x="3" s="1"/>
        <n x="4" s="1"/>
        <n x="5"/>
        <n x="144"/>
        <n x="54"/>
      </t>
    </mdx>
    <mdx n="0" f="v">
      <t c="8">
        <n x="1" s="1"/>
        <n x="2" s="1"/>
        <n x="148" s="1"/>
        <n x="3" s="1"/>
        <n x="4" s="1"/>
        <n x="5"/>
        <n x="145"/>
        <n x="9"/>
      </t>
    </mdx>
    <mdx n="0" f="v">
      <t c="8">
        <n x="1" s="1"/>
        <n x="2" s="1"/>
        <n x="148" s="1"/>
        <n x="3" s="1"/>
        <n x="4" s="1"/>
        <n x="5"/>
        <n x="145"/>
        <n x="25"/>
      </t>
    </mdx>
    <mdx n="0" f="v">
      <t c="8">
        <n x="1" s="1"/>
        <n x="2" s="1"/>
        <n x="148" s="1"/>
        <n x="3" s="1"/>
        <n x="4" s="1"/>
        <n x="5"/>
        <n x="145"/>
        <n x="41"/>
      </t>
    </mdx>
    <mdx n="0" f="v">
      <t c="8">
        <n x="1" s="1"/>
        <n x="2" s="1"/>
        <n x="148" s="1"/>
        <n x="3" s="1"/>
        <n x="4" s="1"/>
        <n x="5"/>
        <n x="145"/>
        <n x="57"/>
      </t>
    </mdx>
    <mdx n="0" f="v">
      <t c="8">
        <n x="1" s="1"/>
        <n x="2" s="1"/>
        <n x="148" s="1"/>
        <n x="3" s="1"/>
        <n x="4" s="1"/>
        <n x="5"/>
        <n x="146"/>
        <n x="12"/>
      </t>
    </mdx>
    <mdx n="0" f="v">
      <t c="8">
        <n x="1" s="1"/>
        <n x="2" s="1"/>
        <n x="148" s="1"/>
        <n x="3" s="1"/>
        <n x="4" s="1"/>
        <n x="5"/>
        <n x="146"/>
        <n x="28"/>
      </t>
    </mdx>
    <mdx n="0" f="v">
      <t c="8">
        <n x="1" s="1"/>
        <n x="2" s="1"/>
        <n x="148" s="1"/>
        <n x="3" s="1"/>
        <n x="4" s="1"/>
        <n x="5"/>
        <n x="146"/>
        <n x="44"/>
      </t>
    </mdx>
    <mdx n="0" f="v">
      <t c="8">
        <n x="1" s="1"/>
        <n x="2" s="1"/>
        <n x="148" s="1"/>
        <n x="3" s="1"/>
        <n x="4" s="1"/>
        <n x="5"/>
        <n x="146"/>
        <n x="60"/>
      </t>
    </mdx>
    <mdx n="0" f="v">
      <t c="8">
        <n x="1" s="1"/>
        <n x="2" s="1"/>
        <n x="148" s="1"/>
        <n x="3" s="1"/>
        <n x="4" s="1"/>
        <n x="5"/>
        <n x="147"/>
        <n x="15"/>
      </t>
    </mdx>
    <mdx n="0" f="v">
      <t c="8">
        <n x="1" s="1"/>
        <n x="2" s="1"/>
        <n x="148" s="1"/>
        <n x="3" s="1"/>
        <n x="4" s="1"/>
        <n x="5"/>
        <n x="147"/>
        <n x="31"/>
      </t>
    </mdx>
    <mdx n="0" f="v">
      <t c="8">
        <n x="1" s="1"/>
        <n x="2" s="1"/>
        <n x="148" s="1"/>
        <n x="3" s="1"/>
        <n x="4" s="1"/>
        <n x="5"/>
        <n x="147"/>
        <n x="47"/>
      </t>
    </mdx>
    <mdx n="0" f="v">
      <t c="8">
        <n x="1" s="1"/>
        <n x="2" s="1"/>
        <n x="148" s="1"/>
        <n x="3" s="1"/>
        <n x="4" s="1"/>
        <n x="5"/>
        <n x="147"/>
        <n x="63"/>
      </t>
    </mdx>
    <mdx n="0" f="v">
      <t c="8">
        <n x="1" s="1"/>
        <n x="2" s="1"/>
        <n x="148" s="1"/>
        <n x="3" s="1"/>
        <n x="4" s="1"/>
        <n x="5"/>
        <n x="87"/>
        <n x="18"/>
      </t>
    </mdx>
    <mdx n="0" f="v">
      <t c="8">
        <n x="1" s="1"/>
        <n x="2" s="1"/>
        <n x="148" s="1"/>
        <n x="3" s="1"/>
        <n x="4" s="1"/>
        <n x="5"/>
        <n x="87"/>
        <n x="34"/>
      </t>
    </mdx>
    <mdx n="0" f="v">
      <t c="8">
        <n x="1" s="1"/>
        <n x="2" s="1"/>
        <n x="148" s="1"/>
        <n x="3" s="1"/>
        <n x="4" s="1"/>
        <n x="5"/>
        <n x="87"/>
        <n x="50"/>
      </t>
    </mdx>
    <mdx n="0" f="v">
      <t c="8">
        <n x="1" s="1"/>
        <n x="2" s="1"/>
        <n x="148" s="1"/>
        <n x="3" s="1"/>
        <n x="4" s="1"/>
        <n x="5"/>
        <n x="138"/>
        <n x="53"/>
      </t>
    </mdx>
    <mdx n="0" f="v">
      <t c="8">
        <n x="1" s="1"/>
        <n x="2" s="1"/>
        <n x="148" s="1"/>
        <n x="3" s="1"/>
        <n x="4" s="1"/>
        <n x="5"/>
        <n x="139"/>
        <n x="8"/>
      </t>
    </mdx>
    <mdx n="0" f="v">
      <t c="8">
        <n x="1" s="1"/>
        <n x="2" s="1"/>
        <n x="148" s="1"/>
        <n x="3" s="1"/>
        <n x="4" s="1"/>
        <n x="5"/>
        <n x="139"/>
        <n x="24"/>
      </t>
    </mdx>
    <mdx n="0" f="v">
      <t c="8">
        <n x="1" s="1"/>
        <n x="2" s="1"/>
        <n x="148" s="1"/>
        <n x="3" s="1"/>
        <n x="4" s="1"/>
        <n x="5"/>
        <n x="139"/>
        <n x="40"/>
      </t>
    </mdx>
    <mdx n="0" f="v">
      <t c="8">
        <n x="1" s="1"/>
        <n x="2" s="1"/>
        <n x="148" s="1"/>
        <n x="3" s="1"/>
        <n x="4" s="1"/>
        <n x="5"/>
        <n x="139"/>
        <n x="56"/>
      </t>
    </mdx>
    <mdx n="0" f="v">
      <t c="8">
        <n x="1" s="1"/>
        <n x="2" s="1"/>
        <n x="148" s="1"/>
        <n x="3" s="1"/>
        <n x="4" s="1"/>
        <n x="5"/>
        <n x="140"/>
        <n x="11"/>
      </t>
    </mdx>
    <mdx n="0" f="v">
      <t c="8">
        <n x="1" s="1"/>
        <n x="2" s="1"/>
        <n x="148" s="1"/>
        <n x="3" s="1"/>
        <n x="4" s="1"/>
        <n x="5"/>
        <n x="140"/>
        <n x="27"/>
      </t>
    </mdx>
    <mdx n="0" f="v">
      <t c="8">
        <n x="1" s="1"/>
        <n x="2" s="1"/>
        <n x="148" s="1"/>
        <n x="3" s="1"/>
        <n x="4" s="1"/>
        <n x="5"/>
        <n x="140"/>
        <n x="43"/>
      </t>
    </mdx>
    <mdx n="0" f="v">
      <t c="8">
        <n x="1" s="1"/>
        <n x="2" s="1"/>
        <n x="148" s="1"/>
        <n x="3" s="1"/>
        <n x="4" s="1"/>
        <n x="5"/>
        <n x="140"/>
        <n x="59"/>
      </t>
    </mdx>
    <mdx n="0" f="v">
      <t c="8">
        <n x="1" s="1"/>
        <n x="2" s="1"/>
        <n x="148" s="1"/>
        <n x="3" s="1"/>
        <n x="4" s="1"/>
        <n x="5"/>
        <n x="141"/>
        <n x="14"/>
      </t>
    </mdx>
    <mdx n="0" f="v">
      <t c="8">
        <n x="1" s="1"/>
        <n x="2" s="1"/>
        <n x="148" s="1"/>
        <n x="3" s="1"/>
        <n x="4" s="1"/>
        <n x="5"/>
        <n x="141"/>
        <n x="30"/>
      </t>
    </mdx>
    <mdx n="0" f="v">
      <t c="8">
        <n x="1" s="1"/>
        <n x="2" s="1"/>
        <n x="148" s="1"/>
        <n x="3" s="1"/>
        <n x="4" s="1"/>
        <n x="5"/>
        <n x="141"/>
        <n x="46"/>
      </t>
    </mdx>
    <mdx n="0" f="v">
      <t c="8">
        <n x="1" s="1"/>
        <n x="2" s="1"/>
        <n x="148" s="1"/>
        <n x="3" s="1"/>
        <n x="4" s="1"/>
        <n x="5"/>
        <n x="141"/>
        <n x="62"/>
      </t>
    </mdx>
    <mdx n="0" f="v">
      <t c="8">
        <n x="1" s="1"/>
        <n x="2" s="1"/>
        <n x="148" s="1"/>
        <n x="3" s="1"/>
        <n x="4" s="1"/>
        <n x="5"/>
        <n x="142"/>
        <n x="17"/>
      </t>
    </mdx>
    <mdx n="0" f="v">
      <t c="8">
        <n x="1" s="1"/>
        <n x="2" s="1"/>
        <n x="148" s="1"/>
        <n x="3" s="1"/>
        <n x="4" s="1"/>
        <n x="5"/>
        <n x="142"/>
        <n x="33"/>
      </t>
    </mdx>
    <mdx n="0" f="v">
      <t c="8">
        <n x="1" s="1"/>
        <n x="2" s="1"/>
        <n x="148" s="1"/>
        <n x="3" s="1"/>
        <n x="4" s="1"/>
        <n x="5"/>
        <n x="142"/>
        <n x="49"/>
      </t>
    </mdx>
    <mdx n="0" f="v">
      <t c="8">
        <n x="1" s="1"/>
        <n x="2" s="1"/>
        <n x="148" s="1"/>
        <n x="3" s="1"/>
        <n x="4" s="1"/>
        <n x="5"/>
        <n x="143"/>
        <n x="20"/>
      </t>
    </mdx>
    <mdx n="0" f="v">
      <t c="8">
        <n x="1" s="1"/>
        <n x="2" s="1"/>
        <n x="148" s="1"/>
        <n x="3" s="1"/>
        <n x="4" s="1"/>
        <n x="5"/>
        <n x="143"/>
        <n x="36"/>
      </t>
    </mdx>
    <mdx n="0" f="v">
      <t c="8">
        <n x="1" s="1"/>
        <n x="2" s="1"/>
        <n x="148" s="1"/>
        <n x="3" s="1"/>
        <n x="4" s="1"/>
        <n x="5"/>
        <n x="143"/>
        <n x="52"/>
      </t>
    </mdx>
    <mdx n="0" f="v">
      <t c="8">
        <n x="1" s="1"/>
        <n x="2" s="1"/>
        <n x="148" s="1"/>
        <n x="3" s="1"/>
        <n x="4" s="1"/>
        <n x="5"/>
        <n x="144"/>
        <n x="7"/>
      </t>
    </mdx>
    <mdx n="0" f="v">
      <t c="8">
        <n x="1" s="1"/>
        <n x="2" s="1"/>
        <n x="148" s="1"/>
        <n x="3" s="1"/>
        <n x="4" s="1"/>
        <n x="5"/>
        <n x="144"/>
        <n x="23"/>
      </t>
    </mdx>
    <mdx n="0" f="v">
      <t c="8">
        <n x="1" s="1"/>
        <n x="2" s="1"/>
        <n x="148" s="1"/>
        <n x="3" s="1"/>
        <n x="4" s="1"/>
        <n x="5"/>
        <n x="144"/>
        <n x="39"/>
      </t>
    </mdx>
    <mdx n="0" f="v">
      <t c="8">
        <n x="1" s="1"/>
        <n x="2" s="1"/>
        <n x="148" s="1"/>
        <n x="3" s="1"/>
        <n x="4" s="1"/>
        <n x="5"/>
        <n x="144"/>
        <n x="55"/>
      </t>
    </mdx>
    <mdx n="0" f="v">
      <t c="8">
        <n x="1" s="1"/>
        <n x="2" s="1"/>
        <n x="148" s="1"/>
        <n x="3" s="1"/>
        <n x="4" s="1"/>
        <n x="5"/>
        <n x="145"/>
        <n x="10"/>
      </t>
    </mdx>
    <mdx n="0" f="v">
      <t c="8">
        <n x="1" s="1"/>
        <n x="2" s="1"/>
        <n x="148" s="1"/>
        <n x="3" s="1"/>
        <n x="4" s="1"/>
        <n x="5"/>
        <n x="145"/>
        <n x="26"/>
      </t>
    </mdx>
    <mdx n="0" f="v">
      <t c="8">
        <n x="1" s="1"/>
        <n x="2" s="1"/>
        <n x="148" s="1"/>
        <n x="3" s="1"/>
        <n x="4" s="1"/>
        <n x="5"/>
        <n x="145"/>
        <n x="42"/>
      </t>
    </mdx>
    <mdx n="0" f="v">
      <t c="8">
        <n x="1" s="1"/>
        <n x="2" s="1"/>
        <n x="148" s="1"/>
        <n x="3" s="1"/>
        <n x="4" s="1"/>
        <n x="5"/>
        <n x="145"/>
        <n x="58"/>
      </t>
    </mdx>
    <mdx n="0" f="v">
      <t c="8">
        <n x="1" s="1"/>
        <n x="2" s="1"/>
        <n x="148" s="1"/>
        <n x="3" s="1"/>
        <n x="4" s="1"/>
        <n x="5"/>
        <n x="146"/>
        <n x="13"/>
      </t>
    </mdx>
    <mdx n="0" f="v">
      <t c="8">
        <n x="1" s="1"/>
        <n x="2" s="1"/>
        <n x="148" s="1"/>
        <n x="3" s="1"/>
        <n x="4" s="1"/>
        <n x="5"/>
        <n x="146"/>
        <n x="29"/>
      </t>
    </mdx>
    <mdx n="0" f="v">
      <t c="8">
        <n x="1" s="1"/>
        <n x="2" s="1"/>
        <n x="148" s="1"/>
        <n x="3" s="1"/>
        <n x="4" s="1"/>
        <n x="5"/>
        <n x="146"/>
        <n x="45"/>
      </t>
    </mdx>
    <mdx n="0" f="v">
      <t c="8">
        <n x="1" s="1"/>
        <n x="2" s="1"/>
        <n x="148" s="1"/>
        <n x="3" s="1"/>
        <n x="4" s="1"/>
        <n x="5"/>
        <n x="146"/>
        <n x="61"/>
      </t>
    </mdx>
    <mdx n="0" f="v">
      <t c="8">
        <n x="1" s="1"/>
        <n x="2" s="1"/>
        <n x="148" s="1"/>
        <n x="3" s="1"/>
        <n x="4" s="1"/>
        <n x="5"/>
        <n x="147"/>
        <n x="16"/>
      </t>
    </mdx>
    <mdx n="0" f="v">
      <t c="8">
        <n x="1" s="1"/>
        <n x="2" s="1"/>
        <n x="148" s="1"/>
        <n x="3" s="1"/>
        <n x="4" s="1"/>
        <n x="5"/>
        <n x="147"/>
        <n x="32"/>
      </t>
    </mdx>
    <mdx n="0" f="v">
      <t c="8">
        <n x="1" s="1"/>
        <n x="2" s="1"/>
        <n x="148" s="1"/>
        <n x="3" s="1"/>
        <n x="4" s="1"/>
        <n x="5"/>
        <n x="147"/>
        <n x="48"/>
      </t>
    </mdx>
    <mdx n="0" f="v">
      <t c="8">
        <n x="1" s="1"/>
        <n x="2" s="1"/>
        <n x="148" s="1"/>
        <n x="3" s="1"/>
        <n x="4" s="1"/>
        <n x="5"/>
        <n x="147"/>
        <n x="64"/>
      </t>
    </mdx>
    <mdx n="0" f="v">
      <t c="8">
        <n x="1" s="1"/>
        <n x="2" s="1"/>
        <n x="148" s="1"/>
        <n x="3" s="1"/>
        <n x="4" s="1"/>
        <n x="5"/>
        <n x="87"/>
        <n x="19"/>
      </t>
    </mdx>
    <mdx n="0" f="v">
      <t c="8">
        <n x="1" s="1"/>
        <n x="2" s="1"/>
        <n x="148" s="1"/>
        <n x="3" s="1"/>
        <n x="4" s="1"/>
        <n x="5"/>
        <n x="87"/>
        <n x="35"/>
      </t>
    </mdx>
    <mdx n="0" f="v">
      <t c="8">
        <n x="1" s="1"/>
        <n x="2" s="1"/>
        <n x="148" s="1"/>
        <n x="3" s="1"/>
        <n x="4" s="1"/>
        <n x="5"/>
        <n x="87"/>
        <n x="51"/>
      </t>
    </mdx>
    <mdx n="0" f="v">
      <t c="8">
        <n x="1" s="1"/>
        <n x="2" s="1"/>
        <n x="148" s="1"/>
        <n x="3" s="1"/>
        <n x="4" s="1"/>
        <n x="5"/>
        <n x="138"/>
        <n x="54"/>
      </t>
    </mdx>
    <mdx n="0" f="v">
      <t c="8">
        <n x="1" s="1"/>
        <n x="2" s="1"/>
        <n x="148" s="1"/>
        <n x="3" s="1"/>
        <n x="4" s="1"/>
        <n x="5"/>
        <n x="139"/>
        <n x="9"/>
      </t>
    </mdx>
    <mdx n="0" f="v">
      <t c="8">
        <n x="1" s="1"/>
        <n x="2" s="1"/>
        <n x="148" s="1"/>
        <n x="3" s="1"/>
        <n x="4" s="1"/>
        <n x="5"/>
        <n x="139"/>
        <n x="25"/>
      </t>
    </mdx>
    <mdx n="0" f="v">
      <t c="8">
        <n x="1" s="1"/>
        <n x="2" s="1"/>
        <n x="148" s="1"/>
        <n x="3" s="1"/>
        <n x="4" s="1"/>
        <n x="5"/>
        <n x="139"/>
        <n x="41"/>
      </t>
    </mdx>
    <mdx n="0" f="v">
      <t c="8">
        <n x="1" s="1"/>
        <n x="2" s="1"/>
        <n x="148" s="1"/>
        <n x="3" s="1"/>
        <n x="4" s="1"/>
        <n x="5"/>
        <n x="139"/>
        <n x="57"/>
      </t>
    </mdx>
    <mdx n="0" f="v">
      <t c="8">
        <n x="1" s="1"/>
        <n x="2" s="1"/>
        <n x="148" s="1"/>
        <n x="3" s="1"/>
        <n x="4" s="1"/>
        <n x="5"/>
        <n x="140"/>
        <n x="12"/>
      </t>
    </mdx>
    <mdx n="0" f="v">
      <t c="8">
        <n x="1" s="1"/>
        <n x="2" s="1"/>
        <n x="148" s="1"/>
        <n x="3" s="1"/>
        <n x="4" s="1"/>
        <n x="5"/>
        <n x="140"/>
        <n x="28"/>
      </t>
    </mdx>
    <mdx n="0" f="v">
      <t c="8">
        <n x="1" s="1"/>
        <n x="2" s="1"/>
        <n x="148" s="1"/>
        <n x="3" s="1"/>
        <n x="4" s="1"/>
        <n x="5"/>
        <n x="140"/>
        <n x="44"/>
      </t>
    </mdx>
    <mdx n="0" f="v">
      <t c="8">
        <n x="1" s="1"/>
        <n x="2" s="1"/>
        <n x="148" s="1"/>
        <n x="3" s="1"/>
        <n x="4" s="1"/>
        <n x="5"/>
        <n x="140"/>
        <n x="60"/>
      </t>
    </mdx>
    <mdx n="0" f="v">
      <t c="8">
        <n x="1" s="1"/>
        <n x="2" s="1"/>
        <n x="148" s="1"/>
        <n x="3" s="1"/>
        <n x="4" s="1"/>
        <n x="5"/>
        <n x="141"/>
        <n x="15"/>
      </t>
    </mdx>
    <mdx n="0" f="v">
      <t c="8">
        <n x="1" s="1"/>
        <n x="2" s="1"/>
        <n x="148" s="1"/>
        <n x="3" s="1"/>
        <n x="4" s="1"/>
        <n x="5"/>
        <n x="141"/>
        <n x="31"/>
      </t>
    </mdx>
    <mdx n="0" f="v">
      <t c="8">
        <n x="1" s="1"/>
        <n x="2" s="1"/>
        <n x="148" s="1"/>
        <n x="3" s="1"/>
        <n x="4" s="1"/>
        <n x="5"/>
        <n x="141"/>
        <n x="47"/>
      </t>
    </mdx>
    <mdx n="0" f="v">
      <t c="8">
        <n x="1" s="1"/>
        <n x="2" s="1"/>
        <n x="148" s="1"/>
        <n x="3" s="1"/>
        <n x="4" s="1"/>
        <n x="5"/>
        <n x="141"/>
        <n x="63"/>
      </t>
    </mdx>
    <mdx n="0" f="v">
      <t c="8">
        <n x="1" s="1"/>
        <n x="2" s="1"/>
        <n x="148" s="1"/>
        <n x="3" s="1"/>
        <n x="4" s="1"/>
        <n x="5"/>
        <n x="142"/>
        <n x="18"/>
      </t>
    </mdx>
    <mdx n="0" f="v">
      <t c="8">
        <n x="1" s="1"/>
        <n x="2" s="1"/>
        <n x="148" s="1"/>
        <n x="3" s="1"/>
        <n x="4" s="1"/>
        <n x="5"/>
        <n x="142"/>
        <n x="34"/>
      </t>
    </mdx>
    <mdx n="0" f="v">
      <t c="8">
        <n x="1" s="1"/>
        <n x="2" s="1"/>
        <n x="148" s="1"/>
        <n x="3" s="1"/>
        <n x="4" s="1"/>
        <n x="5"/>
        <n x="142"/>
        <n x="50"/>
      </t>
    </mdx>
    <mdx n="0" f="v">
      <t c="8">
        <n x="1" s="1"/>
        <n x="2" s="1"/>
        <n x="148" s="1"/>
        <n x="3" s="1"/>
        <n x="4" s="1"/>
        <n x="5"/>
        <n x="143"/>
        <n x="21"/>
      </t>
    </mdx>
    <mdx n="0" f="v">
      <t c="8">
        <n x="1" s="1"/>
        <n x="2" s="1"/>
        <n x="148" s="1"/>
        <n x="3" s="1"/>
        <n x="4" s="1"/>
        <n x="5"/>
        <n x="143"/>
        <n x="37"/>
      </t>
    </mdx>
    <mdx n="0" f="v">
      <t c="8">
        <n x="1" s="1"/>
        <n x="2" s="1"/>
        <n x="148" s="1"/>
        <n x="3" s="1"/>
        <n x="4" s="1"/>
        <n x="5"/>
        <n x="143"/>
        <n x="53"/>
      </t>
    </mdx>
    <mdx n="0" f="v">
      <t c="8">
        <n x="1" s="1"/>
        <n x="2" s="1"/>
        <n x="148" s="1"/>
        <n x="3" s="1"/>
        <n x="4" s="1"/>
        <n x="5"/>
        <n x="144"/>
        <n x="8"/>
      </t>
    </mdx>
    <mdx n="0" f="v">
      <t c="8">
        <n x="1" s="1"/>
        <n x="2" s="1"/>
        <n x="148" s="1"/>
        <n x="3" s="1"/>
        <n x="4" s="1"/>
        <n x="5"/>
        <n x="144"/>
        <n x="24"/>
      </t>
    </mdx>
    <mdx n="0" f="v">
      <t c="8">
        <n x="1" s="1"/>
        <n x="2" s="1"/>
        <n x="148" s="1"/>
        <n x="3" s="1"/>
        <n x="4" s="1"/>
        <n x="5"/>
        <n x="144"/>
        <n x="40"/>
      </t>
    </mdx>
    <mdx n="0" f="v">
      <t c="8">
        <n x="1" s="1"/>
        <n x="2" s="1"/>
        <n x="148" s="1"/>
        <n x="3" s="1"/>
        <n x="4" s="1"/>
        <n x="5"/>
        <n x="144"/>
        <n x="56"/>
      </t>
    </mdx>
    <mdx n="0" f="v">
      <t c="8">
        <n x="1" s="1"/>
        <n x="2" s="1"/>
        <n x="148" s="1"/>
        <n x="3" s="1"/>
        <n x="4" s="1"/>
        <n x="5"/>
        <n x="145"/>
        <n x="11"/>
      </t>
    </mdx>
    <mdx n="0" f="v">
      <t c="8">
        <n x="1" s="1"/>
        <n x="2" s="1"/>
        <n x="148" s="1"/>
        <n x="3" s="1"/>
        <n x="4" s="1"/>
        <n x="5"/>
        <n x="145"/>
        <n x="27"/>
      </t>
    </mdx>
    <mdx n="0" f="v">
      <t c="8">
        <n x="1" s="1"/>
        <n x="2" s="1"/>
        <n x="148" s="1"/>
        <n x="3" s="1"/>
        <n x="4" s="1"/>
        <n x="5"/>
        <n x="145"/>
        <n x="43"/>
      </t>
    </mdx>
    <mdx n="0" f="v">
      <t c="8">
        <n x="1" s="1"/>
        <n x="2" s="1"/>
        <n x="148" s="1"/>
        <n x="3" s="1"/>
        <n x="4" s="1"/>
        <n x="5"/>
        <n x="145"/>
        <n x="59"/>
      </t>
    </mdx>
    <mdx n="0" f="v">
      <t c="8">
        <n x="1" s="1"/>
        <n x="2" s="1"/>
        <n x="148" s="1"/>
        <n x="3" s="1"/>
        <n x="4" s="1"/>
        <n x="5"/>
        <n x="146"/>
        <n x="14"/>
      </t>
    </mdx>
    <mdx n="0" f="v">
      <t c="8">
        <n x="1" s="1"/>
        <n x="2" s="1"/>
        <n x="148" s="1"/>
        <n x="3" s="1"/>
        <n x="4" s="1"/>
        <n x="5"/>
        <n x="146"/>
        <n x="30"/>
      </t>
    </mdx>
    <mdx n="0" f="v">
      <t c="8">
        <n x="1" s="1"/>
        <n x="2" s="1"/>
        <n x="148" s="1"/>
        <n x="3" s="1"/>
        <n x="4" s="1"/>
        <n x="5"/>
        <n x="146"/>
        <n x="46"/>
      </t>
    </mdx>
    <mdx n="0" f="v">
      <t c="8">
        <n x="1" s="1"/>
        <n x="2" s="1"/>
        <n x="148" s="1"/>
        <n x="3" s="1"/>
        <n x="4" s="1"/>
        <n x="5"/>
        <n x="146"/>
        <n x="62"/>
      </t>
    </mdx>
    <mdx n="0" f="v">
      <t c="8">
        <n x="1" s="1"/>
        <n x="2" s="1"/>
        <n x="148" s="1"/>
        <n x="3" s="1"/>
        <n x="4" s="1"/>
        <n x="5"/>
        <n x="147"/>
        <n x="17"/>
      </t>
    </mdx>
    <mdx n="0" f="v">
      <t c="8">
        <n x="1" s="1"/>
        <n x="2" s="1"/>
        <n x="148" s="1"/>
        <n x="3" s="1"/>
        <n x="4" s="1"/>
        <n x="5"/>
        <n x="147"/>
        <n x="33"/>
      </t>
    </mdx>
    <mdx n="0" f="v">
      <t c="8">
        <n x="1" s="1"/>
        <n x="2" s="1"/>
        <n x="148" s="1"/>
        <n x="3" s="1"/>
        <n x="4" s="1"/>
        <n x="5"/>
        <n x="147"/>
        <n x="49"/>
      </t>
    </mdx>
    <mdx n="0" f="v">
      <t c="8">
        <n x="1" s="1"/>
        <n x="2" s="1"/>
        <n x="148" s="1"/>
        <n x="3" s="1"/>
        <n x="4" s="1"/>
        <n x="5"/>
        <n x="87"/>
        <n x="20"/>
      </t>
    </mdx>
    <mdx n="0" f="v">
      <t c="8">
        <n x="1" s="1"/>
        <n x="2" s="1"/>
        <n x="148" s="1"/>
        <n x="3" s="1"/>
        <n x="4" s="1"/>
        <n x="5"/>
        <n x="87"/>
        <n x="36"/>
      </t>
    </mdx>
    <mdx n="0" f="v">
      <t c="8">
        <n x="1" s="1"/>
        <n x="2" s="1"/>
        <n x="148" s="1"/>
        <n x="3" s="1"/>
        <n x="4" s="1"/>
        <n x="5"/>
        <n x="87"/>
        <n x="52"/>
      </t>
    </mdx>
    <mdx n="0" f="v">
      <t c="8">
        <n x="1" s="1"/>
        <n x="2" s="1"/>
        <n x="148" s="1"/>
        <n x="3" s="1"/>
        <n x="4" s="1"/>
        <n x="5"/>
        <n x="138"/>
        <n x="55"/>
      </t>
    </mdx>
    <mdx n="0" f="v">
      <t c="8">
        <n x="1" s="1"/>
        <n x="2" s="1"/>
        <n x="148" s="1"/>
        <n x="3" s="1"/>
        <n x="4" s="1"/>
        <n x="5"/>
        <n x="139"/>
        <n x="10"/>
      </t>
    </mdx>
    <mdx n="0" f="v">
      <t c="8">
        <n x="1" s="1"/>
        <n x="2" s="1"/>
        <n x="148" s="1"/>
        <n x="3" s="1"/>
        <n x="4" s="1"/>
        <n x="5"/>
        <n x="139"/>
        <n x="26"/>
      </t>
    </mdx>
    <mdx n="0" f="v">
      <t c="8">
        <n x="1" s="1"/>
        <n x="2" s="1"/>
        <n x="148" s="1"/>
        <n x="3" s="1"/>
        <n x="4" s="1"/>
        <n x="5"/>
        <n x="139"/>
        <n x="42"/>
      </t>
    </mdx>
    <mdx n="0" f="v">
      <t c="8">
        <n x="1" s="1"/>
        <n x="2" s="1"/>
        <n x="148" s="1"/>
        <n x="3" s="1"/>
        <n x="4" s="1"/>
        <n x="5"/>
        <n x="139"/>
        <n x="58"/>
      </t>
    </mdx>
    <mdx n="0" f="v">
      <t c="8">
        <n x="1" s="1"/>
        <n x="2" s="1"/>
        <n x="148" s="1"/>
        <n x="3" s="1"/>
        <n x="4" s="1"/>
        <n x="5"/>
        <n x="140"/>
        <n x="13"/>
      </t>
    </mdx>
    <mdx n="0" f="v">
      <t c="8">
        <n x="1" s="1"/>
        <n x="2" s="1"/>
        <n x="148" s="1"/>
        <n x="3" s="1"/>
        <n x="4" s="1"/>
        <n x="5"/>
        <n x="140"/>
        <n x="29"/>
      </t>
    </mdx>
    <mdx n="0" f="v">
      <t c="8">
        <n x="1" s="1"/>
        <n x="2" s="1"/>
        <n x="148" s="1"/>
        <n x="3" s="1"/>
        <n x="4" s="1"/>
        <n x="5"/>
        <n x="140"/>
        <n x="45"/>
      </t>
    </mdx>
    <mdx n="0" f="v">
      <t c="8">
        <n x="1" s="1"/>
        <n x="2" s="1"/>
        <n x="148" s="1"/>
        <n x="3" s="1"/>
        <n x="4" s="1"/>
        <n x="5"/>
        <n x="140"/>
        <n x="61"/>
      </t>
    </mdx>
    <mdx n="0" f="v">
      <t c="8">
        <n x="1" s="1"/>
        <n x="2" s="1"/>
        <n x="148" s="1"/>
        <n x="3" s="1"/>
        <n x="4" s="1"/>
        <n x="5"/>
        <n x="141"/>
        <n x="16"/>
      </t>
    </mdx>
    <mdx n="0" f="v">
      <t c="8">
        <n x="1" s="1"/>
        <n x="2" s="1"/>
        <n x="148" s="1"/>
        <n x="3" s="1"/>
        <n x="4" s="1"/>
        <n x="5"/>
        <n x="141"/>
        <n x="32"/>
      </t>
    </mdx>
    <mdx n="0" f="v">
      <t c="8">
        <n x="1" s="1"/>
        <n x="2" s="1"/>
        <n x="148" s="1"/>
        <n x="3" s="1"/>
        <n x="4" s="1"/>
        <n x="5"/>
        <n x="141"/>
        <n x="48"/>
      </t>
    </mdx>
    <mdx n="0" f="v">
      <t c="8">
        <n x="1" s="1"/>
        <n x="2" s="1"/>
        <n x="148" s="1"/>
        <n x="3" s="1"/>
        <n x="4" s="1"/>
        <n x="5"/>
        <n x="141"/>
        <n x="64"/>
      </t>
    </mdx>
    <mdx n="0" f="v">
      <t c="8">
        <n x="1" s="1"/>
        <n x="2" s="1"/>
        <n x="148" s="1"/>
        <n x="3" s="1"/>
        <n x="4" s="1"/>
        <n x="5"/>
        <n x="142"/>
        <n x="19"/>
      </t>
    </mdx>
    <mdx n="0" f="v">
      <t c="8">
        <n x="1" s="1"/>
        <n x="2" s="1"/>
        <n x="148" s="1"/>
        <n x="3" s="1"/>
        <n x="4" s="1"/>
        <n x="5"/>
        <n x="142"/>
        <n x="35"/>
      </t>
    </mdx>
    <mdx n="0" f="v">
      <t c="8">
        <n x="1" s="1"/>
        <n x="2" s="1"/>
        <n x="148" s="1"/>
        <n x="3" s="1"/>
        <n x="4" s="1"/>
        <n x="5"/>
        <n x="142"/>
        <n x="51"/>
      </t>
    </mdx>
    <mdx n="0" f="v">
      <t c="8">
        <n x="1" s="1"/>
        <n x="2" s="1"/>
        <n x="148" s="1"/>
        <n x="3" s="1"/>
        <n x="4" s="1"/>
        <n x="5"/>
        <n x="143"/>
        <n x="6"/>
      </t>
    </mdx>
    <mdx n="0" f="v">
      <t c="8">
        <n x="1" s="1"/>
        <n x="2" s="1"/>
        <n x="148" s="1"/>
        <n x="3" s="1"/>
        <n x="4" s="1"/>
        <n x="5"/>
        <n x="143"/>
        <n x="22"/>
      </t>
    </mdx>
    <mdx n="0" f="v">
      <t c="8">
        <n x="1" s="1"/>
        <n x="2" s="1"/>
        <n x="148" s="1"/>
        <n x="3" s="1"/>
        <n x="4" s="1"/>
        <n x="5"/>
        <n x="143"/>
        <n x="38"/>
      </t>
    </mdx>
    <mdx n="0" f="v">
      <t c="8">
        <n x="1" s="1"/>
        <n x="2" s="1"/>
        <n x="148" s="1"/>
        <n x="3" s="1"/>
        <n x="4" s="1"/>
        <n x="5"/>
        <n x="143"/>
        <n x="54"/>
      </t>
    </mdx>
    <mdx n="0" f="v">
      <t c="8">
        <n x="1" s="1"/>
        <n x="2" s="1"/>
        <n x="148" s="1"/>
        <n x="3" s="1"/>
        <n x="4" s="1"/>
        <n x="5"/>
        <n x="144"/>
        <n x="9"/>
      </t>
    </mdx>
    <mdx n="0" f="v">
      <t c="8">
        <n x="1" s="1"/>
        <n x="2" s="1"/>
        <n x="148" s="1"/>
        <n x="3" s="1"/>
        <n x="4" s="1"/>
        <n x="5"/>
        <n x="144"/>
        <n x="25"/>
      </t>
    </mdx>
    <mdx n="0" f="v">
      <t c="8">
        <n x="1" s="1"/>
        <n x="2" s="1"/>
        <n x="148" s="1"/>
        <n x="3" s="1"/>
        <n x="4" s="1"/>
        <n x="5"/>
        <n x="144"/>
        <n x="41"/>
      </t>
    </mdx>
    <mdx n="0" f="v">
      <t c="8">
        <n x="1" s="1"/>
        <n x="2" s="1"/>
        <n x="148" s="1"/>
        <n x="3" s="1"/>
        <n x="4" s="1"/>
        <n x="5"/>
        <n x="144"/>
        <n x="57"/>
      </t>
    </mdx>
    <mdx n="0" f="v">
      <t c="8">
        <n x="1" s="1"/>
        <n x="2" s="1"/>
        <n x="148" s="1"/>
        <n x="3" s="1"/>
        <n x="4" s="1"/>
        <n x="5"/>
        <n x="145"/>
        <n x="12"/>
      </t>
    </mdx>
    <mdx n="0" f="v">
      <t c="8">
        <n x="1" s="1"/>
        <n x="2" s="1"/>
        <n x="148" s="1"/>
        <n x="3" s="1"/>
        <n x="4" s="1"/>
        <n x="5"/>
        <n x="145"/>
        <n x="28"/>
      </t>
    </mdx>
    <mdx n="0" f="v">
      <t c="8">
        <n x="1" s="1"/>
        <n x="2" s="1"/>
        <n x="148" s="1"/>
        <n x="3" s="1"/>
        <n x="4" s="1"/>
        <n x="5"/>
        <n x="145"/>
        <n x="44"/>
      </t>
    </mdx>
    <mdx n="0" f="v">
      <t c="8">
        <n x="1" s="1"/>
        <n x="2" s="1"/>
        <n x="148" s="1"/>
        <n x="3" s="1"/>
        <n x="4" s="1"/>
        <n x="5"/>
        <n x="145"/>
        <n x="60"/>
      </t>
    </mdx>
    <mdx n="0" f="v">
      <t c="8">
        <n x="1" s="1"/>
        <n x="2" s="1"/>
        <n x="148" s="1"/>
        <n x="3" s="1"/>
        <n x="4" s="1"/>
        <n x="5"/>
        <n x="146"/>
        <n x="15"/>
      </t>
    </mdx>
    <mdx n="0" f="v">
      <t c="8">
        <n x="1" s="1"/>
        <n x="2" s="1"/>
        <n x="148" s="1"/>
        <n x="3" s="1"/>
        <n x="4" s="1"/>
        <n x="5"/>
        <n x="146"/>
        <n x="31"/>
      </t>
    </mdx>
    <mdx n="0" f="v">
      <t c="8">
        <n x="1" s="1"/>
        <n x="2" s="1"/>
        <n x="148" s="1"/>
        <n x="3" s="1"/>
        <n x="4" s="1"/>
        <n x="5"/>
        <n x="146"/>
        <n x="47"/>
      </t>
    </mdx>
    <mdx n="0" f="v">
      <t c="8">
        <n x="1" s="1"/>
        <n x="2" s="1"/>
        <n x="148" s="1"/>
        <n x="3" s="1"/>
        <n x="4" s="1"/>
        <n x="5"/>
        <n x="146"/>
        <n x="63"/>
      </t>
    </mdx>
    <mdx n="0" f="v">
      <t c="8">
        <n x="1" s="1"/>
        <n x="2" s="1"/>
        <n x="148" s="1"/>
        <n x="3" s="1"/>
        <n x="4" s="1"/>
        <n x="5"/>
        <n x="147"/>
        <n x="18"/>
      </t>
    </mdx>
    <mdx n="0" f="v">
      <t c="8">
        <n x="1" s="1"/>
        <n x="2" s="1"/>
        <n x="148" s="1"/>
        <n x="3" s="1"/>
        <n x="4" s="1"/>
        <n x="5"/>
        <n x="147"/>
        <n x="34"/>
      </t>
    </mdx>
    <mdx n="0" f="v">
      <t c="8">
        <n x="1" s="1"/>
        <n x="2" s="1"/>
        <n x="148" s="1"/>
        <n x="3" s="1"/>
        <n x="4" s="1"/>
        <n x="5"/>
        <n x="147"/>
        <n x="50"/>
      </t>
    </mdx>
    <mdx n="0" f="v">
      <t c="8">
        <n x="1" s="1"/>
        <n x="2" s="1"/>
        <n x="148" s="1"/>
        <n x="3" s="1"/>
        <n x="4" s="1"/>
        <n x="5"/>
        <n x="87"/>
        <n x="21"/>
      </t>
    </mdx>
    <mdx n="0" f="v">
      <t c="8">
        <n x="1" s="1"/>
        <n x="2" s="1"/>
        <n x="148" s="1"/>
        <n x="3" s="1"/>
        <n x="4" s="1"/>
        <n x="5"/>
        <n x="87"/>
        <n x="37"/>
      </t>
    </mdx>
    <mdx n="0" f="v">
      <t c="8">
        <n x="1" s="1"/>
        <n x="2" s="1"/>
        <n x="148" s="1"/>
        <n x="3" s="1"/>
        <n x="4" s="1"/>
        <n x="5"/>
        <n x="87"/>
        <n x="53"/>
      </t>
    </mdx>
    <mdx n="0" f="v">
      <t c="8">
        <n x="1" s="1"/>
        <n x="2" s="1"/>
        <n x="148" s="1"/>
        <n x="3" s="1"/>
        <n x="4" s="1"/>
        <n x="5"/>
        <n x="70"/>
        <n x="21"/>
      </t>
    </mdx>
    <mdx n="0" f="v">
      <t c="8">
        <n x="1" s="1"/>
        <n x="2" s="1"/>
        <n x="148" s="1"/>
        <n x="3" s="1"/>
        <n x="4" s="1"/>
        <n x="5"/>
        <n x="70"/>
        <n x="37"/>
      </t>
    </mdx>
    <mdx n="0" f="v">
      <t c="8">
        <n x="1" s="1"/>
        <n x="2" s="1"/>
        <n x="148" s="1"/>
        <n x="3" s="1"/>
        <n x="4" s="1"/>
        <n x="5"/>
        <n x="70"/>
        <n x="53"/>
      </t>
    </mdx>
    <mdx n="0" f="v">
      <t c="8">
        <n x="1" s="1"/>
        <n x="2" s="1"/>
        <n x="148" s="1"/>
        <n x="3" s="1"/>
        <n x="4" s="1"/>
        <n x="5"/>
        <n x="70"/>
        <n x="22"/>
      </t>
    </mdx>
    <mdx n="0" f="v">
      <t c="8">
        <n x="1" s="1"/>
        <n x="2" s="1"/>
        <n x="148" s="1"/>
        <n x="3" s="1"/>
        <n x="4" s="1"/>
        <n x="5"/>
        <n x="78"/>
        <n x="38"/>
      </t>
    </mdx>
    <mdx n="0" f="v">
      <t c="8">
        <n x="1" s="1"/>
        <n x="2" s="1"/>
        <n x="148" s="1"/>
        <n x="3" s="1"/>
        <n x="4" s="1"/>
        <n x="5"/>
        <n x="102"/>
        <n x="38"/>
      </t>
    </mdx>
    <mdx n="0" f="v">
      <t c="8">
        <n x="1" s="1"/>
        <n x="2" s="1"/>
        <n x="148" s="1"/>
        <n x="3" s="1"/>
        <n x="4" s="1"/>
        <n x="5"/>
        <n x="73"/>
        <n x="21"/>
      </t>
    </mdx>
    <mdx n="0" f="v">
      <t c="8">
        <n x="1" s="1"/>
        <n x="2" s="1"/>
        <n x="148" s="1"/>
        <n x="3" s="1"/>
        <n x="4" s="1"/>
        <n x="5"/>
        <n x="73"/>
        <n x="37"/>
      </t>
    </mdx>
    <mdx n="0" f="v">
      <t c="8">
        <n x="1" s="1"/>
        <n x="2" s="1"/>
        <n x="148" s="1"/>
        <n x="3" s="1"/>
        <n x="4" s="1"/>
        <n x="5"/>
        <n x="73"/>
        <n x="53"/>
      </t>
    </mdx>
    <mdx n="0" f="v">
      <t c="8">
        <n x="1" s="1"/>
        <n x="2" s="1"/>
        <n x="148" s="1"/>
        <n x="3" s="1"/>
        <n x="4" s="1"/>
        <n x="5"/>
        <n x="73"/>
        <n x="7"/>
      </t>
    </mdx>
    <mdx n="0" f="v">
      <t c="8">
        <n x="1" s="1"/>
        <n x="2" s="1"/>
        <n x="148" s="1"/>
        <n x="3" s="1"/>
        <n x="4" s="1"/>
        <n x="5"/>
        <n x="73"/>
        <n x="23"/>
      </t>
    </mdx>
    <mdx n="0" f="v">
      <t c="8">
        <n x="1" s="1"/>
        <n x="2" s="1"/>
        <n x="148" s="1"/>
        <n x="3" s="1"/>
        <n x="4" s="1"/>
        <n x="5"/>
        <n x="73"/>
        <n x="39"/>
      </t>
    </mdx>
    <mdx n="0" f="v">
      <t c="8">
        <n x="1" s="1"/>
        <n x="2" s="1"/>
        <n x="148" s="1"/>
        <n x="3" s="1"/>
        <n x="4" s="1"/>
        <n x="5"/>
        <n x="73"/>
        <n x="55"/>
      </t>
    </mdx>
    <mdx n="0" f="v">
      <t c="8">
        <n x="1" s="1"/>
        <n x="2" s="1"/>
        <n x="148" s="1"/>
        <n x="3" s="1"/>
        <n x="4" s="1"/>
        <n x="5"/>
        <n x="73"/>
        <n x="6"/>
      </t>
    </mdx>
    <mdx n="0" f="v">
      <t c="8">
        <n x="1" s="1"/>
        <n x="2" s="1"/>
        <n x="148" s="1"/>
        <n x="3" s="1"/>
        <n x="4" s="1"/>
        <n x="5"/>
        <n x="73"/>
        <n x="24"/>
      </t>
    </mdx>
    <mdx n="0" f="v">
      <t c="8">
        <n x="1" s="1"/>
        <n x="2" s="1"/>
        <n x="148" s="1"/>
        <n x="3" s="1"/>
        <n x="4" s="1"/>
        <n x="5"/>
        <n x="73"/>
        <n x="56"/>
      </t>
    </mdx>
    <mdx n="0" f="v">
      <t c="8">
        <n x="1" s="1"/>
        <n x="2" s="1"/>
        <n x="148" s="1"/>
        <n x="3" s="1"/>
        <n x="4" s="1"/>
        <n x="5"/>
        <n x="80"/>
        <n x="52"/>
      </t>
    </mdx>
    <mdx n="0" f="v">
      <t c="8">
        <n x="1" s="1"/>
        <n x="2" s="1"/>
        <n x="148" s="1"/>
        <n x="3" s="1"/>
        <n x="4" s="1"/>
        <n x="5"/>
        <n x="72"/>
        <n x="52"/>
      </t>
    </mdx>
    <mdx n="0" f="v">
      <t c="8">
        <n x="1" s="1"/>
        <n x="2" s="1"/>
        <n x="148" s="1"/>
        <n x="3" s="1"/>
        <n x="4" s="1"/>
        <n x="5"/>
        <n x="99"/>
        <n x="52"/>
      </t>
    </mdx>
    <mdx n="0" f="v">
      <t c="8">
        <n x="1" s="1"/>
        <n x="2" s="1"/>
        <n x="148" s="1"/>
        <n x="3" s="1"/>
        <n x="4" s="1"/>
        <n x="5"/>
        <n x="77"/>
        <n x="20"/>
      </t>
    </mdx>
    <mdx n="0" f="v">
      <t c="8">
        <n x="1" s="1"/>
        <n x="2" s="1"/>
        <n x="148" s="1"/>
        <n x="3" s="1"/>
        <n x="4" s="1"/>
        <n x="5"/>
        <n x="72"/>
        <n x="20"/>
      </t>
    </mdx>
    <mdx n="0" f="v">
      <t c="8">
        <n x="1" s="1"/>
        <n x="2" s="1"/>
        <n x="148" s="1"/>
        <n x="3" s="1"/>
        <n x="4" s="1"/>
        <n x="5"/>
        <n x="94"/>
        <n x="20"/>
      </t>
    </mdx>
    <mdx n="0" f="v">
      <t c="8">
        <n x="1" s="1"/>
        <n x="2" s="1"/>
        <n x="148" s="1"/>
        <n x="3" s="1"/>
        <n x="4" s="1"/>
        <n x="5"/>
        <n x="105"/>
        <n x="6"/>
      </t>
    </mdx>
    <mdx n="0" f="v">
      <t c="8">
        <n x="1" s="1"/>
        <n x="2" s="1"/>
        <n x="148" s="1"/>
        <n x="3" s="1"/>
        <n x="4" s="1"/>
        <n x="5"/>
        <n x="105"/>
        <n x="27"/>
      </t>
    </mdx>
    <mdx n="0" f="v">
      <t c="8">
        <n x="1" s="1"/>
        <n x="2" s="1"/>
        <n x="148" s="1"/>
        <n x="3" s="1"/>
        <n x="4" s="1"/>
        <n x="5"/>
        <n x="105"/>
        <n x="47"/>
      </t>
    </mdx>
    <mdx n="0" f="v">
      <t c="8">
        <n x="1" s="1"/>
        <n x="2" s="1"/>
        <n x="148" s="1"/>
        <n x="3" s="1"/>
        <n x="4" s="1"/>
        <n x="5"/>
        <n x="70"/>
        <n x="51"/>
      </t>
    </mdx>
    <mdx n="0" f="v">
      <t c="8">
        <n x="1" s="1"/>
        <n x="2" s="1"/>
        <n x="148" s="1"/>
        <n x="3" s="1"/>
        <n x="4" s="1"/>
        <n x="5"/>
        <n x="89"/>
        <n x="51"/>
      </t>
    </mdx>
    <mdx n="0" f="v">
      <t c="8">
        <n x="1" s="1"/>
        <n x="2" s="1"/>
        <n x="148" s="1"/>
        <n x="3" s="1"/>
        <n x="4" s="1"/>
        <n x="5"/>
        <n x="67"/>
        <n x="51"/>
      </t>
    </mdx>
    <mdx n="0" f="v">
      <t c="8">
        <n x="1" s="1"/>
        <n x="2" s="1"/>
        <n x="148" s="1"/>
        <n x="3" s="1"/>
        <n x="4" s="1"/>
        <n x="5"/>
        <n x="69"/>
        <n x="51"/>
      </t>
    </mdx>
    <mdx n="0" f="v">
      <t c="8">
        <n x="1" s="1"/>
        <n x="2" s="1"/>
        <n x="148" s="1"/>
        <n x="3" s="1"/>
        <n x="4" s="1"/>
        <n x="5"/>
        <n x="70"/>
        <n x="19"/>
      </t>
    </mdx>
    <mdx n="0" f="v">
      <t c="8">
        <n x="1" s="1"/>
        <n x="2" s="1"/>
        <n x="148" s="1"/>
        <n x="3" s="1"/>
        <n x="4" s="1"/>
        <n x="5"/>
        <n x="77"/>
        <n x="19"/>
      </t>
    </mdx>
    <mdx n="0" f="v">
      <t c="8">
        <n x="1" s="1"/>
        <n x="2" s="1"/>
        <n x="148" s="1"/>
        <n x="3" s="1"/>
        <n x="4" s="1"/>
        <n x="5"/>
        <n x="69"/>
        <n x="19"/>
      </t>
    </mdx>
    <mdx n="0" f="v">
      <t c="8">
        <n x="1" s="1"/>
        <n x="2" s="1"/>
        <n x="148" s="1"/>
        <n x="3" s="1"/>
        <n x="4" s="1"/>
        <n x="5"/>
        <n x="85"/>
        <n x="19"/>
      </t>
    </mdx>
    <mdx n="0" f="v">
      <t c="8">
        <n x="1" s="1"/>
        <n x="2" s="1"/>
        <n x="148" s="1"/>
        <n x="3" s="1"/>
        <n x="4" s="1"/>
        <n x="5"/>
        <n x="70"/>
        <n x="18"/>
      </t>
    </mdx>
    <mdx n="0" f="v">
      <t c="8">
        <n x="1" s="1"/>
        <n x="2" s="1"/>
        <n x="148" s="1"/>
        <n x="3" s="1"/>
        <n x="4" s="1"/>
        <n x="5"/>
        <n x="72"/>
        <n x="18"/>
      </t>
    </mdx>
    <mdx n="0" f="v">
      <t c="8">
        <n x="1" s="1"/>
        <n x="2" s="1"/>
        <n x="148" s="1"/>
        <n x="3" s="1"/>
        <n x="4" s="1"/>
        <n x="5"/>
        <n x="102"/>
        <n x="18"/>
      </t>
    </mdx>
    <mdx n="0" f="v">
      <t c="8">
        <n x="1" s="1"/>
        <n x="2" s="1"/>
        <n x="148" s="1"/>
        <n x="3" s="1"/>
        <n x="4" s="1"/>
        <n x="5"/>
        <n x="69"/>
        <n x="18"/>
      </t>
    </mdx>
    <mdx n="0" f="v">
      <t c="8">
        <n x="1" s="1"/>
        <n x="2" s="1"/>
        <n x="148" s="1"/>
        <n x="3" s="1"/>
        <n x="4" s="1"/>
        <n x="5"/>
        <n x="71"/>
        <n x="18"/>
      </t>
    </mdx>
    <mdx n="0" f="s">
      <ms ns="149" c="0"/>
    </mdx>
    <mdx n="0" f="s">
      <ms ns="150" c="0"/>
    </mdx>
    <mdx n="0" f="s">
      <ms ns="151" c="0"/>
    </mdx>
    <mdx n="0" f="v">
      <t c="8">
        <n x="2" s="1"/>
        <n x="149" s="1"/>
        <n x="3" s="1"/>
        <n x="150" s="1"/>
        <n x="151" s="1"/>
        <n x="5"/>
        <n x="68"/>
        <n x="6"/>
      </t>
    </mdx>
    <mdx n="0" f="v">
      <t c="8">
        <n x="2" s="1"/>
        <n x="149" s="1"/>
        <n x="3" s="1"/>
        <n x="150" s="1"/>
        <n x="151" s="1"/>
        <n x="5"/>
        <n x="88"/>
        <n x="15"/>
      </t>
    </mdx>
    <mdx n="0" f="v">
      <t c="8">
        <n x="2" s="1"/>
        <n x="149" s="1"/>
        <n x="3" s="1"/>
        <n x="150" s="1"/>
        <n x="151" s="1"/>
        <n x="5"/>
        <n x="78"/>
        <n x="50"/>
      </t>
    </mdx>
    <mdx n="0" f="v">
      <t c="8">
        <n x="2" s="1"/>
        <n x="149" s="1"/>
        <n x="3" s="1"/>
        <n x="150" s="1"/>
        <n x="151" s="1"/>
        <n x="5"/>
        <n x="74"/>
        <n x="38"/>
      </t>
    </mdx>
    <mdx n="0" f="v">
      <t c="8">
        <n x="2" s="1"/>
        <n x="149" s="1"/>
        <n x="3" s="1"/>
        <n x="150" s="1"/>
        <n x="151" s="1"/>
        <n x="5"/>
        <n x="70"/>
        <n x="26"/>
      </t>
    </mdx>
    <mdx n="0" f="v">
      <t c="8">
        <n x="2" s="1"/>
        <n x="149" s="1"/>
        <n x="3" s="1"/>
        <n x="150" s="1"/>
        <n x="151" s="1"/>
        <n x="5"/>
        <n x="66"/>
        <n x="47"/>
      </t>
    </mdx>
    <mdx n="0" f="v">
      <t c="8">
        <n x="2" s="1"/>
        <n x="149" s="1"/>
        <n x="3" s="1"/>
        <n x="150" s="1"/>
        <n x="151" s="1"/>
        <n x="5"/>
        <n x="66"/>
        <n x="40"/>
      </t>
    </mdx>
    <mdx n="0" f="v">
      <t c="8">
        <n x="2" s="1"/>
        <n x="149" s="1"/>
        <n x="3" s="1"/>
        <n x="150" s="1"/>
        <n x="151" s="1"/>
        <n x="5"/>
        <n x="82"/>
        <n x="56"/>
      </t>
    </mdx>
    <mdx n="0" f="v">
      <t c="8">
        <n x="2" s="1"/>
        <n x="149" s="1"/>
        <n x="3" s="1"/>
        <n x="150" s="1"/>
        <n x="151" s="1"/>
        <n x="5"/>
        <n x="69"/>
        <n x="23"/>
      </t>
    </mdx>
    <mdx n="0" f="v">
      <t c="8">
        <n x="2" s="1"/>
        <n x="149" s="1"/>
        <n x="3" s="1"/>
        <n x="150" s="1"/>
        <n x="151" s="1"/>
        <n x="5"/>
        <n x="77"/>
        <n x="15"/>
      </t>
    </mdx>
    <mdx n="0" f="v">
      <t c="8">
        <n x="2" s="1"/>
        <n x="149" s="1"/>
        <n x="3" s="1"/>
        <n x="150" s="1"/>
        <n x="151" s="1"/>
        <n x="5"/>
        <n x="78"/>
        <n x="34"/>
      </t>
    </mdx>
    <mdx n="0" f="v">
      <t c="8">
        <n x="2" s="1"/>
        <n x="149" s="1"/>
        <n x="3" s="1"/>
        <n x="150" s="1"/>
        <n x="151" s="1"/>
        <n x="5"/>
        <n x="74"/>
        <n x="22"/>
      </t>
    </mdx>
    <mdx n="0" f="v">
      <t c="8">
        <n x="2" s="1"/>
        <n x="149" s="1"/>
        <n x="3" s="1"/>
        <n x="150" s="1"/>
        <n x="151" s="1"/>
        <n x="5"/>
        <n x="70"/>
        <n x="10"/>
      </t>
    </mdx>
    <mdx n="0" f="v">
      <t c="8">
        <n x="2" s="1"/>
        <n x="149" s="1"/>
        <n x="3" s="1"/>
        <n x="150" s="1"/>
        <n x="151" s="1"/>
        <n x="5"/>
        <n x="66"/>
        <n x="46"/>
      </t>
    </mdx>
    <mdx n="0" f="v">
      <t c="8">
        <n x="2" s="1"/>
        <n x="149" s="1"/>
        <n x="3" s="1"/>
        <n x="150" s="1"/>
        <n x="151" s="1"/>
        <n x="5"/>
        <n x="84"/>
        <n x="62"/>
      </t>
    </mdx>
    <mdx n="0" f="v">
      <t c="8">
        <n x="2" s="1"/>
        <n x="149" s="1"/>
        <n x="3" s="1"/>
        <n x="150" s="1"/>
        <n x="151" s="1"/>
        <n x="5"/>
        <n x="78"/>
        <n x="18"/>
      </t>
    </mdx>
    <mdx n="0" f="v">
      <t c="8">
        <n x="2" s="1"/>
        <n x="149" s="1"/>
        <n x="3" s="1"/>
        <n x="150" s="1"/>
        <n x="151" s="1"/>
        <n x="5"/>
        <n x="74"/>
        <n x="6"/>
      </t>
    </mdx>
    <mdx n="0" f="v">
      <t c="8">
        <n x="2" s="1"/>
        <n x="149" s="1"/>
        <n x="3" s="1"/>
        <n x="150" s="1"/>
        <n x="151" s="1"/>
        <n x="5"/>
        <n x="69"/>
        <n x="55"/>
      </t>
    </mdx>
    <mdx n="0" f="v">
      <t c="8">
        <n x="2" s="1"/>
        <n x="149" s="1"/>
        <n x="3" s="1"/>
        <n x="150" s="1"/>
        <n x="151" s="1"/>
        <n x="5"/>
        <n x="77"/>
        <n x="63"/>
      </t>
    </mdx>
    <mdx n="0" f="v">
      <t c="8">
        <n x="2" s="1"/>
        <n x="149" s="1"/>
        <n x="3" s="1"/>
        <n x="150" s="1"/>
        <n x="151" s="1"/>
        <n x="5"/>
        <n x="69"/>
        <n x="39"/>
      </t>
    </mdx>
    <mdx n="0" f="v">
      <t c="8">
        <n x="2" s="1"/>
        <n x="149" s="1"/>
        <n x="3" s="1"/>
        <n x="150" s="1"/>
        <n x="151" s="1"/>
        <n x="5"/>
        <n x="82"/>
        <n x="6"/>
      </t>
    </mdx>
    <mdx n="0" f="v">
      <t c="8">
        <n x="2" s="1"/>
        <n x="149" s="1"/>
        <n x="3" s="1"/>
        <n x="150" s="1"/>
        <n x="151" s="1"/>
        <n x="5"/>
        <n x="69"/>
        <n x="7"/>
      </t>
    </mdx>
    <mdx n="0" f="v">
      <t c="8">
        <n x="2" s="1"/>
        <n x="149" s="1"/>
        <n x="3" s="1"/>
        <n x="150" s="1"/>
        <n x="151" s="1"/>
        <n x="5"/>
        <n x="66"/>
        <n x="62"/>
      </t>
    </mdx>
    <mdx n="0" f="v">
      <t c="8">
        <n x="2" s="1"/>
        <n x="149" s="1"/>
        <n x="3" s="1"/>
        <n x="150" s="1"/>
        <n x="151" s="1"/>
        <n x="5"/>
        <n x="70"/>
        <n x="42"/>
      </t>
    </mdx>
    <mdx n="0" f="v">
      <t c="8">
        <n x="2" s="1"/>
        <n x="149" s="1"/>
        <n x="3" s="1"/>
        <n x="150" s="1"/>
        <n x="151" s="1"/>
        <n x="5"/>
        <n x="74"/>
        <n x="54"/>
      </t>
    </mdx>
    <mdx n="0" f="v">
      <t c="8">
        <n x="2" s="1"/>
        <n x="149" s="1"/>
        <n x="3" s="1"/>
        <n x="150" s="1"/>
        <n x="151" s="1"/>
        <n x="5"/>
        <n x="90"/>
        <n x="21"/>
      </t>
    </mdx>
    <mdx n="0" f="v">
      <t c="8">
        <n x="2" s="1"/>
        <n x="149" s="1"/>
        <n x="3" s="1"/>
        <n x="150" s="1"/>
        <n x="151" s="1"/>
        <n x="5"/>
        <n x="81"/>
        <n x="49"/>
      </t>
    </mdx>
    <mdx n="0" f="v">
      <t c="8">
        <n x="2" s="1"/>
        <n x="149" s="1"/>
        <n x="3" s="1"/>
        <n x="150" s="1"/>
        <n x="151" s="1"/>
        <n x="5"/>
        <n x="75"/>
        <n x="9"/>
      </t>
    </mdx>
    <mdx n="0" f="v">
      <t c="8">
        <n x="2" s="1"/>
        <n x="149" s="1"/>
        <n x="3" s="1"/>
        <n x="150" s="1"/>
        <n x="151" s="1"/>
        <n x="5"/>
        <n x="66"/>
        <n x="6"/>
      </t>
    </mdx>
    <mdx n="0" f="v">
      <t c="8">
        <n x="2" s="1"/>
        <n x="149" s="1"/>
        <n x="3" s="1"/>
        <n x="150" s="1"/>
        <n x="151" s="1"/>
        <n x="5"/>
        <n x="79"/>
        <n x="37"/>
      </t>
    </mdx>
    <mdx n="0" f="v">
      <t c="8">
        <n x="2" s="1"/>
        <n x="149" s="1"/>
        <n x="3" s="1"/>
        <n x="150" s="1"/>
        <n x="151" s="1"/>
        <n x="5"/>
        <n x="66"/>
        <n x="18"/>
      </t>
    </mdx>
    <mdx n="0" f="v">
      <t c="8">
        <n x="2" s="1"/>
        <n x="149" s="1"/>
        <n x="3" s="1"/>
        <n x="150" s="1"/>
        <n x="151" s="1"/>
        <n x="5"/>
        <n x="75"/>
        <n x="41"/>
      </t>
    </mdx>
    <mdx n="0" f="v">
      <t c="8">
        <n x="2" s="1"/>
        <n x="149" s="1"/>
        <n x="3" s="1"/>
        <n x="150" s="1"/>
        <n x="151" s="1"/>
        <n x="5"/>
        <n x="66"/>
        <n x="33"/>
      </t>
    </mdx>
    <mdx n="0" f="v">
      <t c="8">
        <n x="2" s="1"/>
        <n x="149" s="1"/>
        <n x="3" s="1"/>
        <n x="150" s="1"/>
        <n x="151" s="1"/>
        <n x="5"/>
        <n x="80"/>
        <n x="8"/>
      </t>
    </mdx>
    <mdx n="0" f="v">
      <t c="8">
        <n x="2" s="1"/>
        <n x="149" s="1"/>
        <n x="3" s="1"/>
        <n x="150" s="1"/>
        <n x="151" s="1"/>
        <n x="5"/>
        <n x="66"/>
        <n x="14"/>
      </t>
    </mdx>
    <mdx n="0" f="v">
      <t c="8">
        <n x="2" s="1"/>
        <n x="149" s="1"/>
        <n x="3" s="1"/>
        <n x="150" s="1"/>
        <n x="151" s="1"/>
        <n x="5"/>
        <n x="66"/>
        <n x="49"/>
      </t>
    </mdx>
    <mdx n="0" f="v">
      <t c="8">
        <n x="2" s="1"/>
        <n x="149" s="1"/>
        <n x="3" s="1"/>
        <n x="150" s="1"/>
        <n x="151" s="1"/>
        <n x="5"/>
        <n x="71"/>
        <n x="61"/>
      </t>
    </mdx>
    <mdx n="0" f="v">
      <t c="8">
        <n x="2" s="1"/>
        <n x="149" s="1"/>
        <n x="3" s="1"/>
        <n x="150" s="1"/>
        <n x="151" s="1"/>
        <n x="5"/>
        <n x="76"/>
        <n x="12"/>
      </t>
    </mdx>
    <mdx n="0" f="v">
      <t c="8">
        <n x="2" s="1"/>
        <n x="149" s="1"/>
        <n x="3" s="1"/>
        <n x="150" s="1"/>
        <n x="151" s="1"/>
        <n x="5"/>
        <n x="80"/>
        <n x="24"/>
      </t>
    </mdx>
    <mdx n="0" f="v">
      <t c="8">
        <n x="2" s="1"/>
        <n x="149" s="1"/>
        <n x="3" s="1"/>
        <n x="150" s="1"/>
        <n x="151" s="1"/>
        <n x="5"/>
        <n x="100"/>
        <n x="51"/>
      </t>
    </mdx>
    <mdx n="0" f="v">
      <t c="8">
        <n x="2" s="1"/>
        <n x="149" s="1"/>
        <n x="3" s="1"/>
        <n x="150" s="1"/>
        <n x="151" s="1"/>
        <n x="5"/>
        <n x="73"/>
        <n x="19"/>
      </t>
    </mdx>
    <mdx n="0" f="v">
      <t c="8">
        <n x="2" s="1"/>
        <n x="149" s="1"/>
        <n x="3" s="1"/>
        <n x="150" s="1"/>
        <n x="151" s="1"/>
        <n x="5"/>
        <n x="73"/>
        <n x="35"/>
      </t>
    </mdx>
    <mdx n="0" f="v">
      <t c="8">
        <n x="2" s="1"/>
        <n x="149" s="1"/>
        <n x="3" s="1"/>
        <n x="150" s="1"/>
        <n x="151" s="1"/>
        <n x="5"/>
        <n x="66"/>
        <n x="11"/>
      </t>
    </mdx>
    <mdx n="0" f="v">
      <t c="8">
        <n x="2" s="1"/>
        <n x="149" s="1"/>
        <n x="3" s="1"/>
        <n x="150" s="1"/>
        <n x="151" s="1"/>
        <n x="5"/>
        <n x="79"/>
        <n x="21"/>
      </t>
    </mdx>
    <mdx n="0" f="v">
      <t c="8">
        <n x="2" s="1"/>
        <n x="149" s="1"/>
        <n x="3" s="1"/>
        <n x="150" s="1"/>
        <n x="151" s="1"/>
        <n x="5"/>
        <n x="71"/>
        <n x="13"/>
      </t>
    </mdx>
    <mdx n="0" f="v">
      <t c="8">
        <n x="2" s="1"/>
        <n x="149" s="1"/>
        <n x="3" s="1"/>
        <n x="150" s="1"/>
        <n x="151" s="1"/>
        <n x="5"/>
        <n x="94"/>
        <n x="33"/>
      </t>
    </mdx>
    <mdx n="0" f="v">
      <t c="8">
        <n x="2" s="1"/>
        <n x="149" s="1"/>
        <n x="3" s="1"/>
        <n x="150" s="1"/>
        <n x="151" s="1"/>
        <n x="5"/>
        <n x="66"/>
        <n x="7"/>
      </t>
    </mdx>
    <mdx n="0" f="v">
      <t c="8">
        <n x="2" s="1"/>
        <n x="149" s="1"/>
        <n x="3" s="1"/>
        <n x="150" s="1"/>
        <n x="151" s="1"/>
        <n x="5"/>
        <n x="71"/>
        <n x="29"/>
      </t>
    </mdx>
    <mdx n="0" f="v">
      <t c="8">
        <n x="2" s="1"/>
        <n x="149" s="1"/>
        <n x="3" s="1"/>
        <n x="150" s="1"/>
        <n x="151" s="1"/>
        <n x="5"/>
        <n x="96"/>
        <n x="39"/>
      </t>
    </mdx>
    <mdx n="0" f="v">
      <t c="8">
        <n x="2" s="1"/>
        <n x="149" s="1"/>
        <n x="3" s="1"/>
        <n x="150" s="1"/>
        <n x="151" s="1"/>
        <n x="5"/>
        <n x="66"/>
        <n x="8"/>
      </t>
    </mdx>
    <mdx n="0" f="v">
      <t c="8">
        <n x="2" s="1"/>
        <n x="149" s="1"/>
        <n x="3" s="1"/>
        <n x="150" s="1"/>
        <n x="151" s="1"/>
        <n x="5"/>
        <n x="75"/>
        <n x="57"/>
      </t>
    </mdx>
    <mdx n="0" f="v">
      <t c="8">
        <n x="2" s="1"/>
        <n x="149" s="1"/>
        <n x="3" s="1"/>
        <n x="150" s="1"/>
        <n x="151" s="1"/>
        <n x="5"/>
        <n x="98"/>
        <n x="45"/>
      </t>
    </mdx>
    <mdx n="0" f="v">
      <t c="8">
        <n x="2" s="1"/>
        <n x="149" s="1"/>
        <n x="3" s="1"/>
        <n x="150" s="1"/>
        <n x="151" s="1"/>
        <n x="5"/>
        <n x="66"/>
        <n x="15"/>
      </t>
    </mdx>
    <mdx n="0" f="v">
      <t c="8">
        <n x="2" s="1"/>
        <n x="149" s="1"/>
        <n x="3" s="1"/>
        <n x="150" s="1"/>
        <n x="151" s="1"/>
        <n x="5"/>
        <n x="72"/>
        <n x="16"/>
      </t>
    </mdx>
    <mdx n="0" f="v">
      <t c="8">
        <n x="2" s="1"/>
        <n x="149" s="1"/>
        <n x="3" s="1"/>
        <n x="150" s="1"/>
        <n x="151" s="1"/>
        <n x="5"/>
        <n x="76"/>
        <n x="28"/>
      </t>
    </mdx>
    <mdx n="0" f="v">
      <t c="8">
        <n x="2" s="1"/>
        <n x="149" s="1"/>
        <n x="3" s="1"/>
        <n x="150" s="1"/>
        <n x="151" s="1"/>
        <n x="5"/>
        <n x="80"/>
        <n x="40"/>
      </t>
    </mdx>
    <mdx n="0" f="v">
      <t c="8">
        <n x="2" s="1"/>
        <n x="149" s="1"/>
        <n x="3" s="1"/>
        <n x="150" s="1"/>
        <n x="151" s="1"/>
        <n x="5"/>
        <n x="102"/>
        <n x="57"/>
      </t>
    </mdx>
    <mdx n="0" f="v">
      <t c="8">
        <n x="2" s="1"/>
        <n x="149" s="1"/>
        <n x="3" s="1"/>
        <n x="150" s="1"/>
        <n x="151" s="1"/>
        <n x="5"/>
        <n x="72"/>
        <n x="64"/>
      </t>
    </mdx>
    <mdx n="0" f="v">
      <t c="8">
        <n x="2" s="1"/>
        <n x="149" s="1"/>
        <n x="3" s="1"/>
        <n x="150" s="1"/>
        <n x="151" s="1"/>
        <n x="5"/>
        <n x="66"/>
        <n x="24"/>
      </t>
    </mdx>
    <mdx n="0" f="v">
      <t c="8">
        <n x="2" s="1"/>
        <n x="149" s="1"/>
        <n x="3" s="1"/>
        <n x="150" s="1"/>
        <n x="151" s="1"/>
        <n x="5"/>
        <n x="66"/>
        <n x="30"/>
      </t>
    </mdx>
    <mdx n="0" f="v">
      <t c="8">
        <n x="2" s="1"/>
        <n x="149" s="1"/>
        <n x="3" s="1"/>
        <n x="150" s="1"/>
        <n x="151" s="1"/>
        <n x="5"/>
        <n x="66"/>
        <n x="38"/>
      </t>
    </mdx>
    <mdx n="0" f="v">
      <t c="8">
        <n x="2" s="1"/>
        <n x="149" s="1"/>
        <n x="3" s="1"/>
        <n x="150" s="1"/>
        <n x="151" s="1"/>
        <n x="5"/>
        <n x="70"/>
        <n x="58"/>
      </t>
    </mdx>
    <mdx n="0" f="v">
      <t c="8">
        <n x="2" s="1"/>
        <n x="149" s="1"/>
        <n x="3" s="1"/>
        <n x="150" s="1"/>
        <n x="151" s="1"/>
        <n x="5"/>
        <n x="92"/>
        <n x="27"/>
      </t>
    </mdx>
    <mdx n="0" f="v">
      <t c="8">
        <n x="2" s="1"/>
        <n x="149" s="1"/>
        <n x="3" s="1"/>
        <n x="150" s="1"/>
        <n x="151" s="1"/>
        <n x="5"/>
        <n x="66"/>
        <n x="17"/>
      </t>
    </mdx>
    <mdx n="0" f="v">
      <t c="8">
        <n x="2" s="1"/>
        <n x="149" s="1"/>
        <n x="3" s="1"/>
        <n x="150" s="1"/>
        <n x="151" s="1"/>
        <n x="5"/>
        <n x="75"/>
        <n x="25"/>
      </t>
    </mdx>
    <mdx n="0" f="v">
      <t c="8">
        <n x="2" s="1"/>
        <n x="149" s="1"/>
        <n x="3" s="1"/>
        <n x="150" s="1"/>
        <n x="151" s="1"/>
        <n x="5"/>
        <n x="79"/>
        <n x="53"/>
      </t>
    </mdx>
    <mdx n="0" f="v">
      <t c="8">
        <n x="2" s="1"/>
        <n x="149" s="1"/>
        <n x="3" s="1"/>
        <n x="150" s="1"/>
        <n x="151" s="1"/>
        <n x="5"/>
        <n x="71"/>
        <n x="45"/>
      </t>
    </mdx>
    <mdx n="0" f="v">
      <t c="8">
        <n x="2" s="1"/>
        <n x="149" s="1"/>
        <n x="3" s="1"/>
        <n x="150" s="1"/>
        <n x="151" s="1"/>
        <n x="5"/>
        <n x="66"/>
        <n x="22"/>
      </t>
    </mdx>
    <mdx n="0" f="v">
      <t c="8">
        <n x="2" s="1"/>
        <n x="149" s="1"/>
        <n x="3" s="1"/>
        <n x="150" s="1"/>
        <n x="151" s="1"/>
        <n x="5"/>
        <n x="68"/>
        <n x="20"/>
      </t>
    </mdx>
    <mdx n="0" f="v">
      <t c="8">
        <n x="2" s="1"/>
        <n x="149" s="1"/>
        <n x="3" s="1"/>
        <n x="150" s="1"/>
        <n x="151" s="1"/>
        <n x="5"/>
        <n x="72"/>
        <n x="32"/>
      </t>
    </mdx>
    <mdx n="0" f="v">
      <t c="8">
        <n x="2" s="1"/>
        <n x="149" s="1"/>
        <n x="3" s="1"/>
        <n x="150" s="1"/>
        <n x="151" s="1"/>
        <n x="5"/>
        <n x="76"/>
        <n x="44"/>
      </t>
    </mdx>
    <mdx n="0" f="v">
      <t c="8">
        <n x="2" s="1"/>
        <n x="149" s="1"/>
        <n x="3" s="1"/>
        <n x="150" s="1"/>
        <n x="151" s="1"/>
        <n x="5"/>
        <n x="80"/>
        <n x="57"/>
      </t>
    </mdx>
    <mdx n="0" f="v">
      <t c="8">
        <n x="2" s="1"/>
        <n x="149" s="1"/>
        <n x="3" s="1"/>
        <n x="150" s="1"/>
        <n x="151" s="1"/>
        <n x="5"/>
        <n x="105"/>
        <n x="49"/>
      </t>
    </mdx>
    <mdx n="0" f="v">
      <t c="8">
        <n x="2" s="1"/>
        <n x="149" s="1"/>
        <n x="3" s="1"/>
        <n x="150" s="1"/>
        <n x="151" s="1"/>
        <n x="5"/>
        <n x="66"/>
        <n x="23"/>
      </t>
    </mdx>
    <mdx n="0" f="v">
      <t c="8">
        <n x="2" s="1"/>
        <n x="149" s="1"/>
        <n x="3" s="1"/>
        <n x="150" s="1"/>
        <n x="151" s="1"/>
        <n x="5"/>
        <n x="68"/>
        <n x="36"/>
      </t>
    </mdx>
    <mdx n="0" f="v">
      <t c="8">
        <n x="2" s="1"/>
        <n x="149" s="1"/>
        <n x="3" s="1"/>
        <n x="150" s="1"/>
        <n x="151" s="1"/>
        <n x="5"/>
        <n x="72"/>
        <n x="48"/>
      </t>
    </mdx>
    <mdx n="0" f="v">
      <t c="8">
        <n x="2" s="1"/>
        <n x="149" s="1"/>
        <n x="3" s="1"/>
        <n x="150" s="1"/>
        <n x="151" s="1"/>
        <n x="5"/>
        <n x="76"/>
        <n x="60"/>
      </t>
    </mdx>
    <mdx n="0" f="v">
      <t c="8">
        <n x="2" s="1"/>
        <n x="149" s="1"/>
        <n x="3" s="1"/>
        <n x="150" s="1"/>
        <n x="151" s="1"/>
        <n x="5"/>
        <n x="81"/>
        <n x="13"/>
      </t>
    </mdx>
    <mdx n="0" f="v">
      <t c="8">
        <n x="2" s="1"/>
        <n x="149" s="1"/>
        <n x="3" s="1"/>
        <n x="150" s="1"/>
        <n x="151" s="1"/>
        <n x="5"/>
        <n x="114"/>
        <n x="33"/>
      </t>
    </mdx>
    <mdx n="0" f="v">
      <t c="8">
        <n x="2" s="1"/>
        <n x="149" s="1"/>
        <n x="3" s="1"/>
        <n x="150" s="1"/>
        <n x="151" s="1"/>
        <n x="5"/>
        <n x="81"/>
        <n x="31"/>
      </t>
    </mdx>
    <mdx n="0" f="v">
      <t c="8">
        <n x="2" s="1"/>
        <n x="149" s="1"/>
        <n x="3" s="1"/>
        <n x="150" s="1"/>
        <n x="151" s="1"/>
        <n x="5"/>
        <n x="77"/>
        <n x="31"/>
      </t>
    </mdx>
    <mdx n="0" f="v">
      <t c="8">
        <n x="2" s="1"/>
        <n x="149" s="1"/>
        <n x="3" s="1"/>
        <n x="150" s="1"/>
        <n x="151" s="1"/>
        <n x="5"/>
        <n x="77"/>
        <n x="47"/>
      </t>
    </mdx>
    <mdx n="0" f="v">
      <t c="8">
        <n x="2" s="1"/>
        <n x="149" s="1"/>
        <n x="3" s="1"/>
        <n x="150" s="1"/>
        <n x="151" s="1"/>
        <n x="5"/>
        <n x="66"/>
        <n x="39"/>
      </t>
    </mdx>
    <mdx n="0" f="v">
      <t c="8">
        <n x="2" s="1"/>
        <n x="149" s="1"/>
        <n x="3" s="1"/>
        <n x="150" s="1"/>
        <n x="151" s="1"/>
        <n x="5"/>
        <n x="66"/>
        <n x="41"/>
      </t>
    </mdx>
    <mdx n="0" f="v">
      <t c="8">
        <n x="2" s="1"/>
        <n x="149" s="1"/>
        <n x="3" s="1"/>
        <n x="150" s="1"/>
        <n x="151" s="1"/>
        <n x="5"/>
        <n x="66"/>
        <n x="42"/>
      </t>
    </mdx>
    <mdx n="0" f="v">
      <t c="8">
        <n x="2" s="1"/>
        <n x="149" s="1"/>
        <n x="3" s="1"/>
        <n x="150" s="1"/>
        <n x="151" s="1"/>
        <n x="5"/>
        <n x="68"/>
        <n x="64"/>
      </t>
    </mdx>
    <mdx n="0" f="v">
      <t c="8">
        <n x="2" s="1"/>
        <n x="149" s="1"/>
        <n x="3" s="1"/>
        <n x="150" s="1"/>
        <n x="151" s="1"/>
        <n x="5"/>
        <n x="66"/>
        <n x="59"/>
      </t>
    </mdx>
    <mdx n="0" f="v">
      <t c="8">
        <n x="2" s="1"/>
        <n x="149" s="1"/>
        <n x="3" s="1"/>
        <n x="150" s="1"/>
        <n x="151" s="1"/>
        <n x="5"/>
        <n x="68"/>
        <n x="17"/>
      </t>
    </mdx>
    <mdx n="0" f="v">
      <t c="8">
        <n x="2" s="1"/>
        <n x="149" s="1"/>
        <n x="3" s="1"/>
        <n x="150" s="1"/>
        <n x="151" s="1"/>
        <n x="5"/>
        <n x="68"/>
        <n x="33"/>
      </t>
    </mdx>
    <mdx n="0" f="v">
      <t c="8">
        <n x="2" s="1"/>
        <n x="149" s="1"/>
        <n x="3" s="1"/>
        <n x="150" s="1"/>
        <n x="151" s="1"/>
        <n x="5"/>
        <n x="69"/>
        <n x="20"/>
      </t>
    </mdx>
    <mdx n="0" f="v">
      <t c="8">
        <n x="2" s="1"/>
        <n x="149" s="1"/>
        <n x="3" s="1"/>
        <n x="150" s="1"/>
        <n x="151" s="1"/>
        <n x="5"/>
        <n x="70"/>
        <n x="39"/>
      </t>
    </mdx>
    <mdx n="0" f="v">
      <t c="8">
        <n x="2" s="1"/>
        <n x="149" s="1"/>
        <n x="3" s="1"/>
        <n x="150" s="1"/>
        <n x="151" s="1"/>
        <n x="5"/>
        <n x="72"/>
        <n x="29"/>
      </t>
    </mdx>
    <mdx n="0" f="v">
      <t c="8">
        <n x="2" s="1"/>
        <n x="149" s="1"/>
        <n x="3" s="1"/>
        <n x="150" s="1"/>
        <n x="151" s="1"/>
        <n x="5"/>
        <n x="77"/>
        <n x="12"/>
      </t>
    </mdx>
    <mdx n="0" f="v">
      <t c="8">
        <n x="2" s="1"/>
        <n x="149" s="1"/>
        <n x="3" s="1"/>
        <n x="150" s="1"/>
        <n x="151" s="1"/>
        <n x="5"/>
        <n x="66"/>
        <n x="28"/>
      </t>
    </mdx>
    <mdx n="0" f="v">
      <t c="8">
        <n x="2" s="1"/>
        <n x="149" s="1"/>
        <n x="3" s="1"/>
        <n x="150" s="1"/>
        <n x="151" s="1"/>
        <n x="5"/>
        <n x="66"/>
        <n x="60"/>
      </t>
    </mdx>
    <mdx n="0" f="v">
      <t c="8">
        <n x="2" s="1"/>
        <n x="149" s="1"/>
        <n x="3" s="1"/>
        <n x="150" s="1"/>
        <n x="151" s="1"/>
        <n x="5"/>
        <n x="66"/>
        <n x="31"/>
      </t>
    </mdx>
    <mdx n="0" f="v">
      <t c="8">
        <n x="2" s="1"/>
        <n x="149" s="1"/>
        <n x="3" s="1"/>
        <n x="150" s="1"/>
        <n x="151" s="1"/>
        <n x="5"/>
        <n x="68"/>
        <n x="18"/>
      </t>
    </mdx>
    <mdx n="0" f="v">
      <t c="8">
        <n x="2" s="1"/>
        <n x="149" s="1"/>
        <n x="3" s="1"/>
        <n x="150" s="1"/>
        <n x="151" s="1"/>
        <n x="5"/>
        <n x="68"/>
        <n x="50"/>
      </t>
    </mdx>
    <mdx n="0" f="v">
      <t c="8">
        <n x="2" s="1"/>
        <n x="149" s="1"/>
        <n x="3" s="1"/>
        <n x="150" s="1"/>
        <n x="151" s="1"/>
        <n x="5"/>
        <n x="69"/>
        <n x="37"/>
      </t>
    </mdx>
    <mdx n="0" f="v">
      <t c="8">
        <n x="2" s="1"/>
        <n x="149" s="1"/>
        <n x="3" s="1"/>
        <n x="150" s="1"/>
        <n x="151" s="1"/>
        <n x="5"/>
        <n x="70"/>
        <n x="8"/>
      </t>
    </mdx>
    <mdx n="0" f="v">
      <t c="8">
        <n x="2" s="1"/>
        <n x="149" s="1"/>
        <n x="3" s="1"/>
        <n x="150" s="1"/>
        <n x="151" s="1"/>
        <n x="5"/>
        <n x="70"/>
        <n x="40"/>
      </t>
    </mdx>
    <mdx n="0" f="v">
      <t c="8">
        <n x="2" s="1"/>
        <n x="149" s="1"/>
        <n x="3" s="1"/>
        <n x="150" s="1"/>
        <n x="151" s="1"/>
        <n x="5"/>
        <n x="70"/>
        <n x="56"/>
      </t>
    </mdx>
    <mdx n="0" f="v">
      <t c="8">
        <n x="2" s="1"/>
        <n x="149" s="1"/>
        <n x="3" s="1"/>
        <n x="150" s="1"/>
        <n x="151" s="1"/>
        <n x="5"/>
        <n x="71"/>
        <n x="27"/>
      </t>
    </mdx>
    <mdx n="0" f="v">
      <t c="8">
        <n x="2" s="1"/>
        <n x="149" s="1"/>
        <n x="3" s="1"/>
        <n x="150" s="1"/>
        <n x="151" s="1"/>
        <n x="5"/>
        <n x="71"/>
        <n x="43"/>
      </t>
    </mdx>
    <mdx n="0" f="v">
      <t c="8">
        <n x="2" s="1"/>
        <n x="149" s="1"/>
        <n x="3" s="1"/>
        <n x="150" s="1"/>
        <n x="151" s="1"/>
        <n x="5"/>
        <n x="72"/>
        <n x="14"/>
      </t>
    </mdx>
    <mdx n="0" f="v">
      <t c="8">
        <n x="2" s="1"/>
        <n x="149" s="1"/>
        <n x="3" s="1"/>
        <n x="150" s="1"/>
        <n x="151" s="1"/>
        <n x="5"/>
        <n x="72"/>
        <n x="46"/>
      </t>
    </mdx>
    <mdx n="0" f="v">
      <t c="8">
        <n x="2" s="1"/>
        <n x="149" s="1"/>
        <n x="3" s="1"/>
        <n x="150" s="1"/>
        <n x="151" s="1"/>
        <n x="5"/>
        <n x="72"/>
        <n x="62"/>
      </t>
    </mdx>
    <mdx n="0" f="v">
      <t c="8">
        <n x="2" s="1"/>
        <n x="149" s="1"/>
        <n x="3" s="1"/>
        <n x="150" s="1"/>
        <n x="151" s="1"/>
        <n x="5"/>
        <n x="73"/>
        <n x="33"/>
      </t>
    </mdx>
    <mdx n="0" f="v">
      <t c="8">
        <n x="2" s="1"/>
        <n x="149" s="1"/>
        <n x="3" s="1"/>
        <n x="150" s="1"/>
        <n x="151" s="1"/>
        <n x="5"/>
        <n x="74"/>
        <n x="20"/>
      </t>
    </mdx>
    <mdx n="0" f="v">
      <t c="8">
        <n x="2" s="1"/>
        <n x="149" s="1"/>
        <n x="3" s="1"/>
        <n x="150" s="1"/>
        <n x="151" s="1"/>
        <n x="5"/>
        <n x="74"/>
        <n x="52"/>
      </t>
    </mdx>
    <mdx n="0" f="v">
      <t c="8">
        <n x="2" s="1"/>
        <n x="149" s="1"/>
        <n x="3" s="1"/>
        <n x="150" s="1"/>
        <n x="151" s="1"/>
        <n x="5"/>
        <n x="75"/>
        <n x="23"/>
      </t>
    </mdx>
    <mdx n="0" f="v">
      <t c="8">
        <n x="2" s="1"/>
        <n x="149" s="1"/>
        <n x="3" s="1"/>
        <n x="150" s="1"/>
        <n x="151" s="1"/>
        <n x="5"/>
        <n x="76"/>
        <n x="10"/>
      </t>
    </mdx>
    <mdx n="0" f="v">
      <t c="8">
        <n x="2" s="1"/>
        <n x="149" s="1"/>
        <n x="3" s="1"/>
        <n x="150" s="1"/>
        <n x="151" s="1"/>
        <n x="5"/>
        <n x="76"/>
        <n x="58"/>
      </t>
    </mdx>
    <mdx n="0" f="v">
      <t c="8">
        <n x="2" s="1"/>
        <n x="149" s="1"/>
        <n x="3" s="1"/>
        <n x="150" s="1"/>
        <n x="151" s="1"/>
        <n x="5"/>
        <n x="77"/>
        <n x="45"/>
      </t>
    </mdx>
    <mdx n="0" f="v">
      <t c="8">
        <n x="2" s="1"/>
        <n x="149" s="1"/>
        <n x="3" s="1"/>
        <n x="150" s="1"/>
        <n x="151" s="1"/>
        <n x="5"/>
        <n x="78"/>
        <n x="32"/>
      </t>
    </mdx>
    <mdx n="0" f="v">
      <t c="8">
        <n x="2" s="1"/>
        <n x="149" s="1"/>
        <n x="3" s="1"/>
        <n x="150" s="1"/>
        <n x="151" s="1"/>
        <n x="5"/>
        <n x="81"/>
        <n x="29"/>
      </t>
    </mdx>
    <mdx n="0" f="v">
      <t c="8">
        <n x="2" s="1"/>
        <n x="149" s="1"/>
        <n x="3" s="1"/>
        <n x="150" s="1"/>
        <n x="151" s="1"/>
        <n x="5"/>
        <n x="66"/>
        <n x="13"/>
      </t>
    </mdx>
    <mdx n="0" f="v">
      <t c="8">
        <n x="2" s="1"/>
        <n x="149" s="1"/>
        <n x="3" s="1"/>
        <n x="150" s="1"/>
        <n x="151" s="1"/>
        <n x="5"/>
        <n x="66"/>
        <n x="29"/>
      </t>
    </mdx>
    <mdx n="0" f="v">
      <t c="8">
        <n x="2" s="1"/>
        <n x="149" s="1"/>
        <n x="3" s="1"/>
        <n x="150" s="1"/>
        <n x="151" s="1"/>
        <n x="5"/>
        <n x="66"/>
        <n x="45"/>
      </t>
    </mdx>
    <mdx n="0" f="v">
      <t c="8">
        <n x="2" s="1"/>
        <n x="149" s="1"/>
        <n x="3" s="1"/>
        <n x="150" s="1"/>
        <n x="151" s="1"/>
        <n x="5"/>
        <n x="66"/>
        <n x="61"/>
      </t>
    </mdx>
    <mdx n="0" f="v">
      <t c="8">
        <n x="2" s="1"/>
        <n x="149" s="1"/>
        <n x="3" s="1"/>
        <n x="150" s="1"/>
        <n x="151" s="1"/>
        <n x="5"/>
        <n x="66"/>
        <n x="16"/>
      </t>
    </mdx>
    <mdx n="0" f="v">
      <t c="8">
        <n x="2" s="1"/>
        <n x="149" s="1"/>
        <n x="3" s="1"/>
        <n x="150" s="1"/>
        <n x="151" s="1"/>
        <n x="5"/>
        <n x="66"/>
        <n x="32"/>
      </t>
    </mdx>
    <mdx n="0" f="v">
      <t c="8">
        <n x="2" s="1"/>
        <n x="149" s="1"/>
        <n x="3" s="1"/>
        <n x="150" s="1"/>
        <n x="151" s="1"/>
        <n x="5"/>
        <n x="66"/>
        <n x="48"/>
      </t>
    </mdx>
    <mdx n="0" f="v">
      <t c="8">
        <n x="2" s="1"/>
        <n x="149" s="1"/>
        <n x="3" s="1"/>
        <n x="150" s="1"/>
        <n x="151" s="1"/>
        <n x="5"/>
        <n x="66"/>
        <n x="64"/>
      </t>
    </mdx>
    <mdx n="0" f="v">
      <t c="8">
        <n x="2" s="1"/>
        <n x="149" s="1"/>
        <n x="3" s="1"/>
        <n x="150" s="1"/>
        <n x="151" s="1"/>
        <n x="5"/>
        <n x="68"/>
        <n x="19"/>
      </t>
    </mdx>
    <mdx n="0" f="v">
      <t c="8">
        <n x="2" s="1"/>
        <n x="149" s="1"/>
        <n x="3" s="1"/>
        <n x="150" s="1"/>
        <n x="151" s="1"/>
        <n x="5"/>
        <n x="68"/>
        <n x="35"/>
      </t>
    </mdx>
    <mdx n="0" f="v">
      <t c="8">
        <n x="2" s="1"/>
        <n x="149" s="1"/>
        <n x="3" s="1"/>
        <n x="150" s="1"/>
        <n x="151" s="1"/>
        <n x="5"/>
        <n x="68"/>
        <n x="51"/>
      </t>
    </mdx>
    <mdx n="0" f="v">
      <t c="8">
        <n x="2" s="1"/>
        <n x="149" s="1"/>
        <n x="3" s="1"/>
        <n x="150" s="1"/>
        <n x="151" s="1"/>
        <n x="5"/>
        <n x="69"/>
        <n x="6"/>
      </t>
    </mdx>
    <mdx n="0" f="v">
      <t c="8">
        <n x="2" s="1"/>
        <n x="149" s="1"/>
        <n x="3" s="1"/>
        <n x="150" s="1"/>
        <n x="151" s="1"/>
        <n x="5"/>
        <n x="69"/>
        <n x="22"/>
      </t>
    </mdx>
    <mdx n="0" f="v">
      <t c="8">
        <n x="2" s="1"/>
        <n x="149" s="1"/>
        <n x="3" s="1"/>
        <n x="150" s="1"/>
        <n x="151" s="1"/>
        <n x="5"/>
        <n x="69"/>
        <n x="38"/>
      </t>
    </mdx>
    <mdx n="0" f="v">
      <t c="8">
        <n x="2" s="1"/>
        <n x="149" s="1"/>
        <n x="3" s="1"/>
        <n x="150" s="1"/>
        <n x="151" s="1"/>
        <n x="5"/>
        <n x="69"/>
        <n x="54"/>
      </t>
    </mdx>
    <mdx n="0" f="v">
      <t c="8">
        <n x="2" s="1"/>
        <n x="149" s="1"/>
        <n x="3" s="1"/>
        <n x="150" s="1"/>
        <n x="151" s="1"/>
        <n x="5"/>
        <n x="70"/>
        <n x="9"/>
      </t>
    </mdx>
    <mdx n="0" f="v">
      <t c="8">
        <n x="2" s="1"/>
        <n x="149" s="1"/>
        <n x="3" s="1"/>
        <n x="150" s="1"/>
        <n x="151" s="1"/>
        <n x="5"/>
        <n x="70"/>
        <n x="25"/>
      </t>
    </mdx>
    <mdx n="0" f="v">
      <t c="8">
        <n x="2" s="1"/>
        <n x="149" s="1"/>
        <n x="3" s="1"/>
        <n x="150" s="1"/>
        <n x="151" s="1"/>
        <n x="5"/>
        <n x="70"/>
        <n x="41"/>
      </t>
    </mdx>
    <mdx n="0" f="v">
      <t c="8">
        <n x="2" s="1"/>
        <n x="149" s="1"/>
        <n x="3" s="1"/>
        <n x="150" s="1"/>
        <n x="151" s="1"/>
        <n x="5"/>
        <n x="70"/>
        <n x="57"/>
      </t>
    </mdx>
    <mdx n="0" f="v">
      <t c="8">
        <n x="2" s="1"/>
        <n x="149" s="1"/>
        <n x="3" s="1"/>
        <n x="150" s="1"/>
        <n x="151" s="1"/>
        <n x="5"/>
        <n x="71"/>
        <n x="12"/>
      </t>
    </mdx>
    <mdx n="0" f="v">
      <t c="8">
        <n x="2" s="1"/>
        <n x="149" s="1"/>
        <n x="3" s="1"/>
        <n x="150" s="1"/>
        <n x="151" s="1"/>
        <n x="5"/>
        <n x="71"/>
        <n x="28"/>
      </t>
    </mdx>
    <mdx n="0" f="v">
      <t c="8">
        <n x="2" s="1"/>
        <n x="149" s="1"/>
        <n x="3" s="1"/>
        <n x="150" s="1"/>
        <n x="151" s="1"/>
        <n x="5"/>
        <n x="71"/>
        <n x="44"/>
      </t>
    </mdx>
    <mdx n="0" f="v">
      <t c="8">
        <n x="2" s="1"/>
        <n x="149" s="1"/>
        <n x="3" s="1"/>
        <n x="150" s="1"/>
        <n x="151" s="1"/>
        <n x="5"/>
        <n x="71"/>
        <n x="60"/>
      </t>
    </mdx>
    <mdx n="0" f="v">
      <t c="8">
        <n x="2" s="1"/>
        <n x="149" s="1"/>
        <n x="3" s="1"/>
        <n x="150" s="1"/>
        <n x="151" s="1"/>
        <n x="5"/>
        <n x="72"/>
        <n x="15"/>
      </t>
    </mdx>
    <mdx n="0" f="v">
      <t c="8">
        <n x="2" s="1"/>
        <n x="149" s="1"/>
        <n x="3" s="1"/>
        <n x="150" s="1"/>
        <n x="151" s="1"/>
        <n x="5"/>
        <n x="72"/>
        <n x="31"/>
      </t>
    </mdx>
    <mdx n="0" f="v">
      <t c="8">
        <n x="2" s="1"/>
        <n x="149" s="1"/>
        <n x="3" s="1"/>
        <n x="150" s="1"/>
        <n x="151" s="1"/>
        <n x="5"/>
        <n x="72"/>
        <n x="47"/>
      </t>
    </mdx>
    <mdx n="0" f="v">
      <t c="8">
        <n x="2" s="1"/>
        <n x="149" s="1"/>
        <n x="3" s="1"/>
        <n x="150" s="1"/>
        <n x="151" s="1"/>
        <n x="5"/>
        <n x="72"/>
        <n x="63"/>
      </t>
    </mdx>
    <mdx n="0" f="v">
      <t c="8">
        <n x="2" s="1"/>
        <n x="149" s="1"/>
        <n x="3" s="1"/>
        <n x="150" s="1"/>
        <n x="151" s="1"/>
        <n x="5"/>
        <n x="73"/>
        <n x="18"/>
      </t>
    </mdx>
    <mdx n="0" f="v">
      <t c="8">
        <n x="2" s="1"/>
        <n x="149" s="1"/>
        <n x="3" s="1"/>
        <n x="150" s="1"/>
        <n x="151" s="1"/>
        <n x="5"/>
        <n x="73"/>
        <n x="34"/>
      </t>
    </mdx>
    <mdx n="0" f="v">
      <t c="8">
        <n x="2" s="1"/>
        <n x="149" s="1"/>
        <n x="3" s="1"/>
        <n x="150" s="1"/>
        <n x="151" s="1"/>
        <n x="5"/>
        <n x="73"/>
        <n x="50"/>
      </t>
    </mdx>
    <mdx n="0" f="v">
      <t c="8">
        <n x="2" s="1"/>
        <n x="149" s="1"/>
        <n x="3" s="1"/>
        <n x="150" s="1"/>
        <n x="151" s="1"/>
        <n x="5"/>
        <n x="74"/>
        <n x="21"/>
      </t>
    </mdx>
    <mdx n="0" f="v">
      <t c="8">
        <n x="2" s="1"/>
        <n x="149" s="1"/>
        <n x="3" s="1"/>
        <n x="150" s="1"/>
        <n x="151" s="1"/>
        <n x="5"/>
        <n x="74"/>
        <n x="37"/>
      </t>
    </mdx>
    <mdx n="0" f="v">
      <t c="8">
        <n x="2" s="1"/>
        <n x="149" s="1"/>
        <n x="3" s="1"/>
        <n x="150" s="1"/>
        <n x="151" s="1"/>
        <n x="5"/>
        <n x="74"/>
        <n x="53"/>
      </t>
    </mdx>
    <mdx n="0" f="v">
      <t c="8">
        <n x="2" s="1"/>
        <n x="149" s="1"/>
        <n x="3" s="1"/>
        <n x="150" s="1"/>
        <n x="151" s="1"/>
        <n x="5"/>
        <n x="75"/>
        <n x="8"/>
      </t>
    </mdx>
    <mdx n="0" f="v">
      <t c="8">
        <n x="2" s="1"/>
        <n x="149" s="1"/>
        <n x="3" s="1"/>
        <n x="150" s="1"/>
        <n x="151" s="1"/>
        <n x="5"/>
        <n x="75"/>
        <n x="24"/>
      </t>
    </mdx>
    <mdx n="0" f="v">
      <t c="8">
        <n x="2" s="1"/>
        <n x="149" s="1"/>
        <n x="3" s="1"/>
        <n x="150" s="1"/>
        <n x="151" s="1"/>
        <n x="5"/>
        <n x="75"/>
        <n x="40"/>
      </t>
    </mdx>
    <mdx n="0" f="v">
      <t c="8">
        <n x="2" s="1"/>
        <n x="149" s="1"/>
        <n x="3" s="1"/>
        <n x="150" s="1"/>
        <n x="151" s="1"/>
        <n x="5"/>
        <n x="75"/>
        <n x="56"/>
      </t>
    </mdx>
    <mdx n="0" f="v">
      <t c="8">
        <n x="2" s="1"/>
        <n x="149" s="1"/>
        <n x="3" s="1"/>
        <n x="150" s="1"/>
        <n x="151" s="1"/>
        <n x="5"/>
        <n x="76"/>
        <n x="11"/>
      </t>
    </mdx>
    <mdx n="0" f="v">
      <t c="8">
        <n x="2" s="1"/>
        <n x="149" s="1"/>
        <n x="3" s="1"/>
        <n x="150" s="1"/>
        <n x="151" s="1"/>
        <n x="5"/>
        <n x="76"/>
        <n x="27"/>
      </t>
    </mdx>
    <mdx n="0" f="v">
      <t c="8">
        <n x="2" s="1"/>
        <n x="149" s="1"/>
        <n x="3" s="1"/>
        <n x="150" s="1"/>
        <n x="151" s="1"/>
        <n x="5"/>
        <n x="76"/>
        <n x="43"/>
      </t>
    </mdx>
    <mdx n="0" f="v">
      <t c="8">
        <n x="2" s="1"/>
        <n x="149" s="1"/>
        <n x="3" s="1"/>
        <n x="150" s="1"/>
        <n x="151" s="1"/>
        <n x="5"/>
        <n x="76"/>
        <n x="59"/>
      </t>
    </mdx>
    <mdx n="0" f="v">
      <t c="8">
        <n x="2" s="1"/>
        <n x="149" s="1"/>
        <n x="3" s="1"/>
        <n x="150" s="1"/>
        <n x="151" s="1"/>
        <n x="5"/>
        <n x="77"/>
        <n x="14"/>
      </t>
    </mdx>
    <mdx n="0" f="v">
      <t c="8">
        <n x="2" s="1"/>
        <n x="149" s="1"/>
        <n x="3" s="1"/>
        <n x="150" s="1"/>
        <n x="151" s="1"/>
        <n x="5"/>
        <n x="77"/>
        <n x="30"/>
      </t>
    </mdx>
    <mdx n="0" f="v">
      <t c="8">
        <n x="2" s="1"/>
        <n x="149" s="1"/>
        <n x="3" s="1"/>
        <n x="150" s="1"/>
        <n x="151" s="1"/>
        <n x="5"/>
        <n x="77"/>
        <n x="46"/>
      </t>
    </mdx>
    <mdx n="0" f="v">
      <t c="8">
        <n x="2" s="1"/>
        <n x="149" s="1"/>
        <n x="3" s="1"/>
        <n x="150" s="1"/>
        <n x="151" s="1"/>
        <n x="5"/>
        <n x="77"/>
        <n x="62"/>
      </t>
    </mdx>
    <mdx n="0" f="v">
      <t c="8">
        <n x="2" s="1"/>
        <n x="149" s="1"/>
        <n x="3" s="1"/>
        <n x="150" s="1"/>
        <n x="151" s="1"/>
        <n x="5"/>
        <n x="78"/>
        <n x="17"/>
      </t>
    </mdx>
    <mdx n="0" f="v">
      <t c="8">
        <n x="2" s="1"/>
        <n x="149" s="1"/>
        <n x="3" s="1"/>
        <n x="150" s="1"/>
        <n x="151" s="1"/>
        <n x="5"/>
        <n x="78"/>
        <n x="33"/>
      </t>
    </mdx>
    <mdx n="0" f="v">
      <t c="8">
        <n x="2" s="1"/>
        <n x="149" s="1"/>
        <n x="3" s="1"/>
        <n x="150" s="1"/>
        <n x="151" s="1"/>
        <n x="5"/>
        <n x="78"/>
        <n x="49"/>
      </t>
    </mdx>
    <mdx n="0" f="v">
      <t c="8">
        <n x="2" s="1"/>
        <n x="149" s="1"/>
        <n x="3" s="1"/>
        <n x="150" s="1"/>
        <n x="151" s="1"/>
        <n x="5"/>
        <n x="79"/>
        <n x="20"/>
      </t>
    </mdx>
    <mdx n="0" f="v">
      <t c="8">
        <n x="2" s="1"/>
        <n x="149" s="1"/>
        <n x="3" s="1"/>
        <n x="150" s="1"/>
        <n x="151" s="1"/>
        <n x="5"/>
        <n x="79"/>
        <n x="36"/>
      </t>
    </mdx>
    <mdx n="0" f="v">
      <t c="8">
        <n x="2" s="1"/>
        <n x="149" s="1"/>
        <n x="3" s="1"/>
        <n x="150" s="1"/>
        <n x="151" s="1"/>
        <n x="5"/>
        <n x="79"/>
        <n x="52"/>
      </t>
    </mdx>
    <mdx n="0" f="v">
      <t c="8">
        <n x="2" s="1"/>
        <n x="149" s="1"/>
        <n x="3" s="1"/>
        <n x="150" s="1"/>
        <n x="151" s="1"/>
        <n x="5"/>
        <n x="80"/>
        <n x="7"/>
      </t>
    </mdx>
    <mdx n="0" f="v">
      <t c="8">
        <n x="2" s="1"/>
        <n x="149" s="1"/>
        <n x="3" s="1"/>
        <n x="150" s="1"/>
        <n x="151" s="1"/>
        <n x="5"/>
        <n x="80"/>
        <n x="23"/>
      </t>
    </mdx>
    <mdx n="0" f="v">
      <t c="8">
        <n x="2" s="1"/>
        <n x="149" s="1"/>
        <n x="3" s="1"/>
        <n x="150" s="1"/>
        <n x="151" s="1"/>
        <n x="5"/>
        <n x="80"/>
        <n x="39"/>
      </t>
    </mdx>
    <mdx n="0" f="v">
      <t c="8">
        <n x="2" s="1"/>
        <n x="149" s="1"/>
        <n x="3" s="1"/>
        <n x="150" s="1"/>
        <n x="151" s="1"/>
        <n x="5"/>
        <n x="80"/>
        <n x="56"/>
      </t>
    </mdx>
    <mdx n="0" f="v">
      <t c="8">
        <n x="2" s="1"/>
        <n x="149" s="1"/>
        <n x="3" s="1"/>
        <n x="150" s="1"/>
        <n x="151" s="1"/>
        <n x="5"/>
        <n x="81"/>
        <n x="12"/>
      </t>
    </mdx>
    <mdx n="0" f="v">
      <t c="8">
        <n x="2" s="1"/>
        <n x="149" s="1"/>
        <n x="3" s="1"/>
        <n x="150" s="1"/>
        <n x="151" s="1"/>
        <n x="5"/>
        <n x="81"/>
        <n x="30"/>
      </t>
    </mdx>
    <mdx n="0" f="v">
      <t c="8">
        <n x="2" s="1"/>
        <n x="149" s="1"/>
        <n x="3" s="1"/>
        <n x="150" s="1"/>
        <n x="151" s="1"/>
        <n x="5"/>
        <n x="81"/>
        <n x="48"/>
      </t>
    </mdx>
    <mdx n="0" f="v">
      <t c="8">
        <n x="2" s="1"/>
        <n x="149" s="1"/>
        <n x="3" s="1"/>
        <n x="150" s="1"/>
        <n x="151" s="1"/>
        <n x="5"/>
        <n x="82"/>
        <n x="54"/>
      </t>
    </mdx>
    <mdx n="0" f="v">
      <t c="8">
        <n x="2" s="1"/>
        <n x="149" s="1"/>
        <n x="3" s="1"/>
        <n x="150" s="1"/>
        <n x="151" s="1"/>
        <n x="5"/>
        <n x="84"/>
        <n x="60"/>
      </t>
    </mdx>
    <mdx n="0" f="v">
      <t c="8">
        <n x="2" s="1"/>
        <n x="149" s="1"/>
        <n x="3" s="1"/>
        <n x="150" s="1"/>
        <n x="151" s="1"/>
        <n x="5"/>
        <n x="88"/>
        <n x="13"/>
      </t>
    </mdx>
    <mdx n="0" f="v">
      <t c="8">
        <n x="2" s="1"/>
        <n x="149" s="1"/>
        <n x="3" s="1"/>
        <n x="150" s="1"/>
        <n x="151" s="1"/>
        <n x="5"/>
        <n x="90"/>
        <n x="19"/>
      </t>
    </mdx>
    <mdx n="0" f="v">
      <t c="8">
        <n x="2" s="1"/>
        <n x="149" s="1"/>
        <n x="3" s="1"/>
        <n x="150" s="1"/>
        <n x="151" s="1"/>
        <n x="5"/>
        <n x="92"/>
        <n x="25"/>
      </t>
    </mdx>
    <mdx n="0" f="v">
      <t c="8">
        <n x="2" s="1"/>
        <n x="149" s="1"/>
        <n x="3" s="1"/>
        <n x="150" s="1"/>
        <n x="151" s="1"/>
        <n x="5"/>
        <n x="94"/>
        <n x="31"/>
      </t>
    </mdx>
    <mdx n="0" f="v">
      <t c="8">
        <n x="2" s="1"/>
        <n x="149" s="1"/>
        <n x="3" s="1"/>
        <n x="150" s="1"/>
        <n x="151" s="1"/>
        <n x="5"/>
        <n x="96"/>
        <n x="37"/>
      </t>
    </mdx>
    <mdx n="0" f="v">
      <t c="8">
        <n x="2" s="1"/>
        <n x="149" s="1"/>
        <n x="3" s="1"/>
        <n x="150" s="1"/>
        <n x="151" s="1"/>
        <n x="5"/>
        <n x="98"/>
        <n x="43"/>
      </t>
    </mdx>
    <mdx n="0" f="v">
      <t c="8">
        <n x="2" s="1"/>
        <n x="149" s="1"/>
        <n x="3" s="1"/>
        <n x="150" s="1"/>
        <n x="151" s="1"/>
        <n x="5"/>
        <n x="100"/>
        <n x="49"/>
      </t>
    </mdx>
    <mdx n="0" f="v">
      <t c="8">
        <n x="2" s="1"/>
        <n x="149" s="1"/>
        <n x="3" s="1"/>
        <n x="150" s="1"/>
        <n x="151" s="1"/>
        <n x="5"/>
        <n x="102"/>
        <n x="55"/>
      </t>
    </mdx>
    <mdx n="0" f="v">
      <t c="8">
        <n x="2" s="1"/>
        <n x="149" s="1"/>
        <n x="3" s="1"/>
        <n x="150" s="1"/>
        <n x="151" s="1"/>
        <n x="5"/>
        <n x="105"/>
        <n x="31"/>
      </t>
    </mdx>
    <mdx n="0" f="v">
      <t c="8">
        <n x="2" s="1"/>
        <n x="149" s="1"/>
        <n x="3" s="1"/>
        <n x="150" s="1"/>
        <n x="151" s="1"/>
        <n x="5"/>
        <n x="113"/>
        <n x="13"/>
      </t>
    </mdx>
    <mdx n="0" f="v">
      <t c="8">
        <n x="2" s="1"/>
        <n x="149" s="1"/>
        <n x="3" s="1"/>
        <n x="150" s="1"/>
        <n x="151" s="1"/>
        <n x="5"/>
        <n x="66"/>
        <n x="34"/>
      </t>
    </mdx>
    <mdx n="0" f="v">
      <t c="8">
        <n x="2" s="1"/>
        <n x="149" s="1"/>
        <n x="3" s="1"/>
        <n x="150" s="1"/>
        <n x="151" s="1"/>
        <n x="5"/>
        <n x="66"/>
        <n x="50"/>
      </t>
    </mdx>
    <mdx n="0" f="v">
      <t c="8">
        <n x="2" s="1"/>
        <n x="149" s="1"/>
        <n x="3" s="1"/>
        <n x="150" s="1"/>
        <n x="151" s="1"/>
        <n x="5"/>
        <n x="68"/>
        <n x="21"/>
      </t>
    </mdx>
    <mdx n="0" f="v">
      <t c="8">
        <n x="2" s="1"/>
        <n x="149" s="1"/>
        <n x="3" s="1"/>
        <n x="150" s="1"/>
        <n x="151" s="1"/>
        <n x="5"/>
        <n x="68"/>
        <n x="37"/>
      </t>
    </mdx>
    <mdx n="0" f="v">
      <t c="8">
        <n x="2" s="1"/>
        <n x="149" s="1"/>
        <n x="3" s="1"/>
        <n x="150" s="1"/>
        <n x="151" s="1"/>
        <n x="5"/>
        <n x="68"/>
        <n x="53"/>
      </t>
    </mdx>
    <mdx n="0" f="v">
      <t c="8">
        <n x="2" s="1"/>
        <n x="149" s="1"/>
        <n x="3" s="1"/>
        <n x="150" s="1"/>
        <n x="151" s="1"/>
        <n x="5"/>
        <n x="69"/>
        <n x="8"/>
      </t>
    </mdx>
    <mdx n="0" f="v">
      <t c="8">
        <n x="2" s="1"/>
        <n x="149" s="1"/>
        <n x="3" s="1"/>
        <n x="150" s="1"/>
        <n x="151" s="1"/>
        <n x="5"/>
        <n x="69"/>
        <n x="24"/>
      </t>
    </mdx>
    <mdx n="0" f="v">
      <t c="8">
        <n x="2" s="1"/>
        <n x="149" s="1"/>
        <n x="3" s="1"/>
        <n x="150" s="1"/>
        <n x="151" s="1"/>
        <n x="5"/>
        <n x="69"/>
        <n x="40"/>
      </t>
    </mdx>
    <mdx n="0" f="v">
      <t c="8">
        <n x="2" s="1"/>
        <n x="149" s="1"/>
        <n x="3" s="1"/>
        <n x="150" s="1"/>
        <n x="151" s="1"/>
        <n x="5"/>
        <n x="69"/>
        <n x="56"/>
      </t>
    </mdx>
    <mdx n="0" f="v">
      <t c="8">
        <n x="2" s="1"/>
        <n x="149" s="1"/>
        <n x="3" s="1"/>
        <n x="150" s="1"/>
        <n x="151" s="1"/>
        <n x="5"/>
        <n x="70"/>
        <n x="11"/>
      </t>
    </mdx>
    <mdx n="0" f="v">
      <t c="8">
        <n x="2" s="1"/>
        <n x="149" s="1"/>
        <n x="3" s="1"/>
        <n x="150" s="1"/>
        <n x="151" s="1"/>
        <n x="5"/>
        <n x="70"/>
        <n x="27"/>
      </t>
    </mdx>
    <mdx n="0" f="v">
      <t c="8">
        <n x="2" s="1"/>
        <n x="149" s="1"/>
        <n x="3" s="1"/>
        <n x="150" s="1"/>
        <n x="151" s="1"/>
        <n x="5"/>
        <n x="70"/>
        <n x="43"/>
      </t>
    </mdx>
    <mdx n="0" f="v">
      <t c="8">
        <n x="2" s="1"/>
        <n x="149" s="1"/>
        <n x="3" s="1"/>
        <n x="150" s="1"/>
        <n x="151" s="1"/>
        <n x="5"/>
        <n x="70"/>
        <n x="59"/>
      </t>
    </mdx>
    <mdx n="0" f="v">
      <t c="8">
        <n x="2" s="1"/>
        <n x="149" s="1"/>
        <n x="3" s="1"/>
        <n x="150" s="1"/>
        <n x="151" s="1"/>
        <n x="5"/>
        <n x="71"/>
        <n x="14"/>
      </t>
    </mdx>
    <mdx n="0" f="v">
      <t c="8">
        <n x="2" s="1"/>
        <n x="149" s="1"/>
        <n x="3" s="1"/>
        <n x="150" s="1"/>
        <n x="151" s="1"/>
        <n x="5"/>
        <n x="71"/>
        <n x="30"/>
      </t>
    </mdx>
    <mdx n="0" f="v">
      <t c="8">
        <n x="2" s="1"/>
        <n x="149" s="1"/>
        <n x="3" s="1"/>
        <n x="150" s="1"/>
        <n x="151" s="1"/>
        <n x="5"/>
        <n x="71"/>
        <n x="46"/>
      </t>
    </mdx>
    <mdx n="0" f="v">
      <t c="8">
        <n x="2" s="1"/>
        <n x="149" s="1"/>
        <n x="3" s="1"/>
        <n x="150" s="1"/>
        <n x="151" s="1"/>
        <n x="5"/>
        <n x="71"/>
        <n x="62"/>
      </t>
    </mdx>
    <mdx n="0" f="v">
      <t c="8">
        <n x="2" s="1"/>
        <n x="149" s="1"/>
        <n x="3" s="1"/>
        <n x="150" s="1"/>
        <n x="151" s="1"/>
        <n x="5"/>
        <n x="72"/>
        <n x="17"/>
      </t>
    </mdx>
    <mdx n="0" f="v">
      <t c="8">
        <n x="2" s="1"/>
        <n x="149" s="1"/>
        <n x="3" s="1"/>
        <n x="150" s="1"/>
        <n x="151" s="1"/>
        <n x="5"/>
        <n x="72"/>
        <n x="33"/>
      </t>
    </mdx>
    <mdx n="0" f="v">
      <t c="8">
        <n x="2" s="1"/>
        <n x="149" s="1"/>
        <n x="3" s="1"/>
        <n x="150" s="1"/>
        <n x="151" s="1"/>
        <n x="5"/>
        <n x="72"/>
        <n x="49"/>
      </t>
    </mdx>
    <mdx n="0" f="v">
      <t c="8">
        <n x="2" s="1"/>
        <n x="149" s="1"/>
        <n x="3" s="1"/>
        <n x="150" s="1"/>
        <n x="151" s="1"/>
        <n x="5"/>
        <n x="73"/>
        <n x="20"/>
      </t>
    </mdx>
    <mdx n="0" f="v">
      <t c="8">
        <n x="2" s="1"/>
        <n x="149" s="1"/>
        <n x="3" s="1"/>
        <n x="150" s="1"/>
        <n x="151" s="1"/>
        <n x="5"/>
        <n x="73"/>
        <n x="36"/>
      </t>
    </mdx>
    <mdx n="0" f="v">
      <t c="8">
        <n x="2" s="1"/>
        <n x="149" s="1"/>
        <n x="3" s="1"/>
        <n x="150" s="1"/>
        <n x="151" s="1"/>
        <n x="5"/>
        <n x="73"/>
        <n x="52"/>
      </t>
    </mdx>
    <mdx n="0" f="v">
      <t c="8">
        <n x="2" s="1"/>
        <n x="149" s="1"/>
        <n x="3" s="1"/>
        <n x="150" s="1"/>
        <n x="151" s="1"/>
        <n x="5"/>
        <n x="74"/>
        <n x="7"/>
      </t>
    </mdx>
    <mdx n="0" f="v">
      <t c="8">
        <n x="2" s="1"/>
        <n x="149" s="1"/>
        <n x="3" s="1"/>
        <n x="150" s="1"/>
        <n x="151" s="1"/>
        <n x="5"/>
        <n x="74"/>
        <n x="23"/>
      </t>
    </mdx>
    <mdx n="0" f="v">
      <t c="8">
        <n x="2" s="1"/>
        <n x="149" s="1"/>
        <n x="3" s="1"/>
        <n x="150" s="1"/>
        <n x="151" s="1"/>
        <n x="5"/>
        <n x="74"/>
        <n x="39"/>
      </t>
    </mdx>
    <mdx n="0" f="v">
      <t c="8">
        <n x="2" s="1"/>
        <n x="149" s="1"/>
        <n x="3" s="1"/>
        <n x="150" s="1"/>
        <n x="151" s="1"/>
        <n x="5"/>
        <n x="74"/>
        <n x="55"/>
      </t>
    </mdx>
    <mdx n="0" f="v">
      <t c="8">
        <n x="2" s="1"/>
        <n x="149" s="1"/>
        <n x="3" s="1"/>
        <n x="150" s="1"/>
        <n x="151" s="1"/>
        <n x="5"/>
        <n x="75"/>
        <n x="10"/>
      </t>
    </mdx>
    <mdx n="0" f="v">
      <t c="8">
        <n x="2" s="1"/>
        <n x="149" s="1"/>
        <n x="3" s="1"/>
        <n x="150" s="1"/>
        <n x="151" s="1"/>
        <n x="5"/>
        <n x="75"/>
        <n x="26"/>
      </t>
    </mdx>
    <mdx n="0" f="v">
      <t c="8">
        <n x="2" s="1"/>
        <n x="149" s="1"/>
        <n x="3" s="1"/>
        <n x="150" s="1"/>
        <n x="151" s="1"/>
        <n x="5"/>
        <n x="75"/>
        <n x="42"/>
      </t>
    </mdx>
    <mdx n="0" f="v">
      <t c="8">
        <n x="2" s="1"/>
        <n x="149" s="1"/>
        <n x="3" s="1"/>
        <n x="150" s="1"/>
        <n x="151" s="1"/>
        <n x="5"/>
        <n x="75"/>
        <n x="58"/>
      </t>
    </mdx>
    <mdx n="0" f="v">
      <t c="8">
        <n x="2" s="1"/>
        <n x="149" s="1"/>
        <n x="3" s="1"/>
        <n x="150" s="1"/>
        <n x="151" s="1"/>
        <n x="5"/>
        <n x="76"/>
        <n x="13"/>
      </t>
    </mdx>
    <mdx n="0" f="v">
      <t c="8">
        <n x="2" s="1"/>
        <n x="149" s="1"/>
        <n x="3" s="1"/>
        <n x="150" s="1"/>
        <n x="151" s="1"/>
        <n x="5"/>
        <n x="76"/>
        <n x="29"/>
      </t>
    </mdx>
    <mdx n="0" f="v">
      <t c="8">
        <n x="2" s="1"/>
        <n x="149" s="1"/>
        <n x="3" s="1"/>
        <n x="150" s="1"/>
        <n x="151" s="1"/>
        <n x="5"/>
        <n x="76"/>
        <n x="45"/>
      </t>
    </mdx>
    <mdx n="0" f="v">
      <t c="8">
        <n x="2" s="1"/>
        <n x="149" s="1"/>
        <n x="3" s="1"/>
        <n x="150" s="1"/>
        <n x="151" s="1"/>
        <n x="5"/>
        <n x="76"/>
        <n x="61"/>
      </t>
    </mdx>
    <mdx n="0" f="v">
      <t c="8">
        <n x="2" s="1"/>
        <n x="149" s="1"/>
        <n x="3" s="1"/>
        <n x="150" s="1"/>
        <n x="151" s="1"/>
        <n x="5"/>
        <n x="77"/>
        <n x="16"/>
      </t>
    </mdx>
    <mdx n="0" f="v">
      <t c="8">
        <n x="2" s="1"/>
        <n x="149" s="1"/>
        <n x="3" s="1"/>
        <n x="150" s="1"/>
        <n x="151" s="1"/>
        <n x="5"/>
        <n x="77"/>
        <n x="32"/>
      </t>
    </mdx>
    <mdx n="0" f="v">
      <t c="8">
        <n x="2" s="1"/>
        <n x="149" s="1"/>
        <n x="3" s="1"/>
        <n x="150" s="1"/>
        <n x="151" s="1"/>
        <n x="5"/>
        <n x="77"/>
        <n x="48"/>
      </t>
    </mdx>
    <mdx n="0" f="v">
      <t c="8">
        <n x="2" s="1"/>
        <n x="149" s="1"/>
        <n x="3" s="1"/>
        <n x="150" s="1"/>
        <n x="151" s="1"/>
        <n x="5"/>
        <n x="77"/>
        <n x="64"/>
      </t>
    </mdx>
    <mdx n="0" f="v">
      <t c="8">
        <n x="2" s="1"/>
        <n x="149" s="1"/>
        <n x="3" s="1"/>
        <n x="150" s="1"/>
        <n x="151" s="1"/>
        <n x="5"/>
        <n x="78"/>
        <n x="19"/>
      </t>
    </mdx>
    <mdx n="0" f="v">
      <t c="8">
        <n x="2" s="1"/>
        <n x="149" s="1"/>
        <n x="3" s="1"/>
        <n x="150" s="1"/>
        <n x="151" s="1"/>
        <n x="5"/>
        <n x="78"/>
        <n x="35"/>
      </t>
    </mdx>
    <mdx n="0" f="v">
      <t c="8">
        <n x="2" s="1"/>
        <n x="149" s="1"/>
        <n x="3" s="1"/>
        <n x="150" s="1"/>
        <n x="151" s="1"/>
        <n x="5"/>
        <n x="78"/>
        <n x="51"/>
      </t>
    </mdx>
    <mdx n="0" f="v">
      <t c="8">
        <n x="2" s="1"/>
        <n x="149" s="1"/>
        <n x="3" s="1"/>
        <n x="150" s="1"/>
        <n x="151" s="1"/>
        <n x="5"/>
        <n x="79"/>
        <n x="6"/>
      </t>
    </mdx>
    <mdx n="0" f="v">
      <t c="8">
        <n x="2" s="1"/>
        <n x="149" s="1"/>
        <n x="3" s="1"/>
        <n x="150" s="1"/>
        <n x="151" s="1"/>
        <n x="5"/>
        <n x="79"/>
        <n x="22"/>
      </t>
    </mdx>
    <mdx n="0" f="v">
      <t c="8">
        <n x="2" s="1"/>
        <n x="149" s="1"/>
        <n x="3" s="1"/>
        <n x="150" s="1"/>
        <n x="151" s="1"/>
        <n x="5"/>
        <n x="79"/>
        <n x="38"/>
      </t>
    </mdx>
    <mdx n="0" f="v">
      <t c="8">
        <n x="2" s="1"/>
        <n x="149" s="1"/>
        <n x="3" s="1"/>
        <n x="150" s="1"/>
        <n x="151" s="1"/>
        <n x="5"/>
        <n x="79"/>
        <n x="54"/>
      </t>
    </mdx>
    <mdx n="0" f="v">
      <t c="8">
        <n x="2" s="1"/>
        <n x="149" s="1"/>
        <n x="3" s="1"/>
        <n x="150" s="1"/>
        <n x="151" s="1"/>
        <n x="5"/>
        <n x="80"/>
        <n x="9"/>
      </t>
    </mdx>
    <mdx n="0" f="v">
      <t c="8">
        <n x="2" s="1"/>
        <n x="149" s="1"/>
        <n x="3" s="1"/>
        <n x="150" s="1"/>
        <n x="151" s="1"/>
        <n x="5"/>
        <n x="80"/>
        <n x="25"/>
      </t>
    </mdx>
    <mdx n="0" f="v">
      <t c="8">
        <n x="2" s="1"/>
        <n x="149" s="1"/>
        <n x="3" s="1"/>
        <n x="150" s="1"/>
        <n x="151" s="1"/>
        <n x="5"/>
        <n x="80"/>
        <n x="41"/>
      </t>
    </mdx>
    <mdx n="0" f="v">
      <t c="8">
        <n x="2" s="1"/>
        <n x="149" s="1"/>
        <n x="3" s="1"/>
        <n x="150" s="1"/>
        <n x="151" s="1"/>
        <n x="5"/>
        <n x="80"/>
        <n x="58"/>
      </t>
    </mdx>
    <mdx n="0" f="v">
      <t c="8">
        <n x="2" s="1"/>
        <n x="149" s="1"/>
        <n x="3" s="1"/>
        <n x="150" s="1"/>
        <n x="151" s="1"/>
        <n x="5"/>
        <n x="81"/>
        <n x="14"/>
      </t>
    </mdx>
    <mdx n="0" f="v">
      <t c="8">
        <n x="2" s="1"/>
        <n x="149" s="1"/>
        <n x="3" s="1"/>
        <n x="150" s="1"/>
        <n x="151" s="1"/>
        <n x="5"/>
        <n x="81"/>
        <n x="32"/>
      </t>
    </mdx>
    <mdx n="0" f="v">
      <t c="8">
        <n x="2" s="1"/>
        <n x="149" s="1"/>
        <n x="3" s="1"/>
        <n x="150" s="1"/>
        <n x="151" s="1"/>
        <n x="5"/>
        <n x="81"/>
        <n x="50"/>
      </t>
    </mdx>
    <mdx n="0" f="v">
      <t c="8">
        <n x="2" s="1"/>
        <n x="149" s="1"/>
        <n x="3" s="1"/>
        <n x="150" s="1"/>
        <n x="151" s="1"/>
        <n x="5"/>
        <n x="82"/>
        <n x="8"/>
      </t>
    </mdx>
    <mdx n="0" f="v">
      <t c="8">
        <n x="2" s="1"/>
        <n x="149" s="1"/>
        <n x="3" s="1"/>
        <n x="150" s="1"/>
        <n x="151" s="1"/>
        <n x="5"/>
        <n x="83"/>
        <n x="9"/>
      </t>
    </mdx>
    <mdx n="0" f="v">
      <t c="8">
        <n x="2" s="1"/>
        <n x="149" s="1"/>
        <n x="3" s="1"/>
        <n x="150" s="1"/>
        <n x="151" s="1"/>
        <n x="5"/>
        <n x="85"/>
        <n x="15"/>
      </t>
    </mdx>
    <mdx n="0" f="v">
      <t c="8">
        <n x="2" s="1"/>
        <n x="149" s="1"/>
        <n x="3" s="1"/>
        <n x="150" s="1"/>
        <n x="151" s="1"/>
        <n x="5"/>
        <n x="88"/>
        <n x="29"/>
      </t>
    </mdx>
    <mdx n="0" f="v">
      <t c="8">
        <n x="2" s="1"/>
        <n x="149" s="1"/>
        <n x="3" s="1"/>
        <n x="150" s="1"/>
        <n x="151" s="1"/>
        <n x="5"/>
        <n x="90"/>
        <n x="35"/>
      </t>
    </mdx>
    <mdx n="0" f="v">
      <t c="8">
        <n x="2" s="1"/>
        <n x="149" s="1"/>
        <n x="3" s="1"/>
        <n x="150" s="1"/>
        <n x="151" s="1"/>
        <n x="5"/>
        <n x="92"/>
        <n x="41"/>
      </t>
    </mdx>
    <mdx n="0" f="v">
      <t c="8">
        <n x="2" s="1"/>
        <n x="149" s="1"/>
        <n x="3" s="1"/>
        <n x="150" s="1"/>
        <n x="151" s="1"/>
        <n x="5"/>
        <n x="94"/>
        <n x="47"/>
      </t>
    </mdx>
    <mdx n="0" f="v">
      <t c="8">
        <n x="2" s="1"/>
        <n x="149" s="1"/>
        <n x="3" s="1"/>
        <n x="150" s="1"/>
        <n x="151" s="1"/>
        <n x="5"/>
        <n x="96"/>
        <n x="53"/>
      </t>
    </mdx>
    <mdx n="0" f="v">
      <t c="8">
        <n x="2" s="1"/>
        <n x="149" s="1"/>
        <n x="3" s="1"/>
        <n x="150" s="1"/>
        <n x="151" s="1"/>
        <n x="5"/>
        <n x="98"/>
        <n x="59"/>
      </t>
    </mdx>
    <mdx n="0" f="v">
      <t c="8">
        <n x="2" s="1"/>
        <n x="149" s="1"/>
        <n x="3" s="1"/>
        <n x="150" s="1"/>
        <n x="151" s="1"/>
        <n x="5"/>
        <n x="103"/>
        <n x="10"/>
      </t>
    </mdx>
    <mdx n="0" f="v">
      <t c="8">
        <n x="2" s="1"/>
        <n x="149" s="1"/>
        <n x="3" s="1"/>
        <n x="150" s="1"/>
        <n x="151" s="1"/>
        <n x="5"/>
        <n x="106"/>
        <n x="7"/>
      </t>
    </mdx>
    <mdx n="0" f="v">
      <t c="8">
        <n x="2" s="1"/>
        <n x="149" s="1"/>
        <n x="3" s="1"/>
        <n x="150" s="1"/>
        <n x="151" s="1"/>
        <n x="5"/>
        <n x="116"/>
        <n x="7"/>
      </t>
    </mdx>
    <mdx n="0" f="v">
      <t c="8">
        <n x="2" s="1"/>
        <n x="149" s="1"/>
        <n x="3" s="1"/>
        <n x="150" s="1"/>
        <n x="151" s="1"/>
        <n x="5"/>
        <n x="66"/>
        <n x="51"/>
      </t>
    </mdx>
    <mdx n="0" f="v">
      <t c="8">
        <n x="2" s="1"/>
        <n x="149" s="1"/>
        <n x="3" s="1"/>
        <n x="150" s="1"/>
        <n x="151" s="1"/>
        <n x="5"/>
        <n x="68"/>
        <n x="22"/>
      </t>
    </mdx>
    <mdx n="0" f="v">
      <t c="8">
        <n x="2" s="1"/>
        <n x="149" s="1"/>
        <n x="3" s="1"/>
        <n x="150" s="1"/>
        <n x="151" s="1"/>
        <n x="5"/>
        <n x="69"/>
        <n x="41"/>
      </t>
    </mdx>
    <mdx n="0" f="v">
      <t c="8">
        <n x="2" s="1"/>
        <n x="149" s="1"/>
        <n x="3" s="1"/>
        <n x="150" s="1"/>
        <n x="151" s="1"/>
        <n x="5"/>
        <n x="69"/>
        <n x="57"/>
      </t>
    </mdx>
    <mdx n="0" f="v">
      <t c="8">
        <n x="2" s="1"/>
        <n x="149" s="1"/>
        <n x="3" s="1"/>
        <n x="150" s="1"/>
        <n x="151" s="1"/>
        <n x="5"/>
        <n x="70"/>
        <n x="12"/>
      </t>
    </mdx>
    <mdx n="0" f="v">
      <t c="8">
        <n x="2" s="1"/>
        <n x="149" s="1"/>
        <n x="3" s="1"/>
        <n x="150" s="1"/>
        <n x="151" s="1"/>
        <n x="5"/>
        <n x="70"/>
        <n x="28"/>
      </t>
    </mdx>
    <mdx n="0" f="v">
      <t c="8">
        <n x="2" s="1"/>
        <n x="149" s="1"/>
        <n x="3" s="1"/>
        <n x="150" s="1"/>
        <n x="151" s="1"/>
        <n x="5"/>
        <n x="70"/>
        <n x="44"/>
      </t>
    </mdx>
    <mdx n="0" f="v">
      <t c="8">
        <n x="2" s="1"/>
        <n x="149" s="1"/>
        <n x="3" s="1"/>
        <n x="150" s="1"/>
        <n x="151" s="1"/>
        <n x="5"/>
        <n x="70"/>
        <n x="60"/>
      </t>
    </mdx>
    <mdx n="0" f="v">
      <t c="8">
        <n x="2" s="1"/>
        <n x="149" s="1"/>
        <n x="3" s="1"/>
        <n x="150" s="1"/>
        <n x="151" s="1"/>
        <n x="5"/>
        <n x="71"/>
        <n x="15"/>
      </t>
    </mdx>
    <mdx n="0" f="v">
      <t c="8">
        <n x="2" s="1"/>
        <n x="149" s="1"/>
        <n x="3" s="1"/>
        <n x="150" s="1"/>
        <n x="151" s="1"/>
        <n x="5"/>
        <n x="71"/>
        <n x="31"/>
      </t>
    </mdx>
    <mdx n="0" f="v">
      <t c="8">
        <n x="2" s="1"/>
        <n x="149" s="1"/>
        <n x="3" s="1"/>
        <n x="150" s="1"/>
        <n x="151" s="1"/>
        <n x="5"/>
        <n x="71"/>
        <n x="47"/>
      </t>
    </mdx>
    <mdx n="0" f="v">
      <t c="8">
        <n x="2" s="1"/>
        <n x="149" s="1"/>
        <n x="3" s="1"/>
        <n x="150" s="1"/>
        <n x="151" s="1"/>
        <n x="5"/>
        <n x="71"/>
        <n x="63"/>
      </t>
    </mdx>
    <mdx n="0" f="v">
      <t c="8">
        <n x="2" s="1"/>
        <n x="149" s="1"/>
        <n x="3" s="1"/>
        <n x="150" s="1"/>
        <n x="151" s="1"/>
        <n x="5"/>
        <n x="72"/>
        <n x="18"/>
      </t>
    </mdx>
    <mdx n="0" f="v">
      <t c="8">
        <n x="2" s="1"/>
        <n x="149" s="1"/>
        <n x="3" s="1"/>
        <n x="150" s="1"/>
        <n x="151" s="1"/>
        <n x="5"/>
        <n x="72"/>
        <n x="34"/>
      </t>
    </mdx>
    <mdx n="0" f="v">
      <t c="8">
        <n x="2" s="1"/>
        <n x="149" s="1"/>
        <n x="3" s="1"/>
        <n x="150" s="1"/>
        <n x="151" s="1"/>
        <n x="5"/>
        <n x="72"/>
        <n x="50"/>
      </t>
    </mdx>
    <mdx n="0" f="v">
      <t c="8">
        <n x="2" s="1"/>
        <n x="149" s="1"/>
        <n x="3" s="1"/>
        <n x="150" s="1"/>
        <n x="151" s="1"/>
        <n x="5"/>
        <n x="73"/>
        <n x="21"/>
      </t>
    </mdx>
    <mdx n="0" f="v">
      <t c="8">
        <n x="2" s="1"/>
        <n x="149" s="1"/>
        <n x="3" s="1"/>
        <n x="150" s="1"/>
        <n x="151" s="1"/>
        <n x="5"/>
        <n x="73"/>
        <n x="37"/>
      </t>
    </mdx>
    <mdx n="0" f="v">
      <t c="8">
        <n x="2" s="1"/>
        <n x="149" s="1"/>
        <n x="3" s="1"/>
        <n x="150" s="1"/>
        <n x="151" s="1"/>
        <n x="5"/>
        <n x="73"/>
        <n x="53"/>
      </t>
    </mdx>
    <mdx n="0" f="v">
      <t c="8">
        <n x="2" s="1"/>
        <n x="149" s="1"/>
        <n x="3" s="1"/>
        <n x="150" s="1"/>
        <n x="151" s="1"/>
        <n x="5"/>
        <n x="74"/>
        <n x="8"/>
      </t>
    </mdx>
    <mdx n="0" f="v">
      <t c="8">
        <n x="2" s="1"/>
        <n x="149" s="1"/>
        <n x="3" s="1"/>
        <n x="150" s="1"/>
        <n x="151" s="1"/>
        <n x="5"/>
        <n x="74"/>
        <n x="24"/>
      </t>
    </mdx>
    <mdx n="0" f="v">
      <t c="8">
        <n x="2" s="1"/>
        <n x="149" s="1"/>
        <n x="3" s="1"/>
        <n x="150" s="1"/>
        <n x="151" s="1"/>
        <n x="5"/>
        <n x="74"/>
        <n x="40"/>
      </t>
    </mdx>
    <mdx n="0" f="v">
      <t c="8">
        <n x="2" s="1"/>
        <n x="149" s="1"/>
        <n x="3" s="1"/>
        <n x="150" s="1"/>
        <n x="151" s="1"/>
        <n x="5"/>
        <n x="74"/>
        <n x="56"/>
      </t>
    </mdx>
    <mdx n="0" f="v">
      <t c="8">
        <n x="2" s="1"/>
        <n x="149" s="1"/>
        <n x="3" s="1"/>
        <n x="150" s="1"/>
        <n x="151" s="1"/>
        <n x="5"/>
        <n x="75"/>
        <n x="11"/>
      </t>
    </mdx>
    <mdx n="0" f="v">
      <t c="8">
        <n x="2" s="1"/>
        <n x="149" s="1"/>
        <n x="3" s="1"/>
        <n x="150" s="1"/>
        <n x="151" s="1"/>
        <n x="5"/>
        <n x="75"/>
        <n x="27"/>
      </t>
    </mdx>
    <mdx n="0" f="v">
      <t c="8">
        <n x="2" s="1"/>
        <n x="149" s="1"/>
        <n x="3" s="1"/>
        <n x="150" s="1"/>
        <n x="151" s="1"/>
        <n x="5"/>
        <n x="75"/>
        <n x="43"/>
      </t>
    </mdx>
    <mdx n="0" f="v">
      <t c="8">
        <n x="2" s="1"/>
        <n x="149" s="1"/>
        <n x="3" s="1"/>
        <n x="150" s="1"/>
        <n x="151" s="1"/>
        <n x="5"/>
        <n x="75"/>
        <n x="59"/>
      </t>
    </mdx>
    <mdx n="0" f="v">
      <t c="8">
        <n x="2" s="1"/>
        <n x="149" s="1"/>
        <n x="3" s="1"/>
        <n x="150" s="1"/>
        <n x="151" s="1"/>
        <n x="5"/>
        <n x="76"/>
        <n x="14"/>
      </t>
    </mdx>
    <mdx n="0" f="v">
      <t c="8">
        <n x="2" s="1"/>
        <n x="149" s="1"/>
        <n x="3" s="1"/>
        <n x="150" s="1"/>
        <n x="151" s="1"/>
        <n x="5"/>
        <n x="76"/>
        <n x="30"/>
      </t>
    </mdx>
    <mdx n="0" f="v">
      <t c="8">
        <n x="2" s="1"/>
        <n x="149" s="1"/>
        <n x="3" s="1"/>
        <n x="150" s="1"/>
        <n x="151" s="1"/>
        <n x="5"/>
        <n x="76"/>
        <n x="46"/>
      </t>
    </mdx>
    <mdx n="0" f="v">
      <t c="8">
        <n x="2" s="1"/>
        <n x="149" s="1"/>
        <n x="3" s="1"/>
        <n x="150" s="1"/>
        <n x="151" s="1"/>
        <n x="5"/>
        <n x="76"/>
        <n x="62"/>
      </t>
    </mdx>
    <mdx n="0" f="v">
      <t c="8">
        <n x="2" s="1"/>
        <n x="149" s="1"/>
        <n x="3" s="1"/>
        <n x="150" s="1"/>
        <n x="151" s="1"/>
        <n x="5"/>
        <n x="77"/>
        <n x="17"/>
      </t>
    </mdx>
    <mdx n="0" f="v">
      <t c="8">
        <n x="2" s="1"/>
        <n x="149" s="1"/>
        <n x="3" s="1"/>
        <n x="150" s="1"/>
        <n x="151" s="1"/>
        <n x="5"/>
        <n x="77"/>
        <n x="33"/>
      </t>
    </mdx>
    <mdx n="0" f="v">
      <t c="8">
        <n x="2" s="1"/>
        <n x="149" s="1"/>
        <n x="3" s="1"/>
        <n x="150" s="1"/>
        <n x="151" s="1"/>
        <n x="5"/>
        <n x="77"/>
        <n x="49"/>
      </t>
    </mdx>
    <mdx n="0" f="v">
      <t c="8">
        <n x="2" s="1"/>
        <n x="149" s="1"/>
        <n x="3" s="1"/>
        <n x="150" s="1"/>
        <n x="151" s="1"/>
        <n x="5"/>
        <n x="78"/>
        <n x="20"/>
      </t>
    </mdx>
    <mdx n="0" f="v">
      <t c="8">
        <n x="2" s="1"/>
        <n x="149" s="1"/>
        <n x="3" s="1"/>
        <n x="150" s="1"/>
        <n x="151" s="1"/>
        <n x="5"/>
        <n x="78"/>
        <n x="36"/>
      </t>
    </mdx>
    <mdx n="0" f="v">
      <t c="8">
        <n x="2" s="1"/>
        <n x="149" s="1"/>
        <n x="3" s="1"/>
        <n x="150" s="1"/>
        <n x="151" s="1"/>
        <n x="5"/>
        <n x="78"/>
        <n x="52"/>
      </t>
    </mdx>
    <mdx n="0" f="v">
      <t c="8">
        <n x="2" s="1"/>
        <n x="149" s="1"/>
        <n x="3" s="1"/>
        <n x="150" s="1"/>
        <n x="151" s="1"/>
        <n x="5"/>
        <n x="79"/>
        <n x="7"/>
      </t>
    </mdx>
    <mdx n="0" f="v">
      <t c="8">
        <n x="2" s="1"/>
        <n x="149" s="1"/>
        <n x="3" s="1"/>
        <n x="150" s="1"/>
        <n x="151" s="1"/>
        <n x="5"/>
        <n x="79"/>
        <n x="23"/>
      </t>
    </mdx>
    <mdx n="0" f="v">
      <t c="8">
        <n x="2" s="1"/>
        <n x="149" s="1"/>
        <n x="3" s="1"/>
        <n x="150" s="1"/>
        <n x="151" s="1"/>
        <n x="5"/>
        <n x="79"/>
        <n x="39"/>
      </t>
    </mdx>
    <mdx n="0" f="v">
      <t c="8">
        <n x="2" s="1"/>
        <n x="149" s="1"/>
        <n x="3" s="1"/>
        <n x="150" s="1"/>
        <n x="151" s="1"/>
        <n x="5"/>
        <n x="79"/>
        <n x="55"/>
      </t>
    </mdx>
    <mdx n="0" f="v">
      <t c="8">
        <n x="2" s="1"/>
        <n x="149" s="1"/>
        <n x="3" s="1"/>
        <n x="150" s="1"/>
        <n x="151" s="1"/>
        <n x="5"/>
        <n x="80"/>
        <n x="10"/>
      </t>
    </mdx>
    <mdx n="0" f="v">
      <t c="8">
        <n x="2" s="1"/>
        <n x="149" s="1"/>
        <n x="3" s="1"/>
        <n x="150" s="1"/>
        <n x="151" s="1"/>
        <n x="5"/>
        <n x="80"/>
        <n x="26"/>
      </t>
    </mdx>
    <mdx n="0" f="v">
      <t c="8">
        <n x="2" s="1"/>
        <n x="149" s="1"/>
        <n x="3" s="1"/>
        <n x="150" s="1"/>
        <n x="151" s="1"/>
        <n x="5"/>
        <n x="80"/>
        <n x="42"/>
      </t>
    </mdx>
    <mdx n="0" f="v">
      <t c="8">
        <n x="2" s="1"/>
        <n x="149" s="1"/>
        <n x="3" s="1"/>
        <n x="150" s="1"/>
        <n x="151" s="1"/>
        <n x="5"/>
        <n x="80"/>
        <n x="59"/>
      </t>
    </mdx>
    <mdx n="0" f="v">
      <t c="8">
        <n x="2" s="1"/>
        <n x="149" s="1"/>
        <n x="3" s="1"/>
        <n x="150" s="1"/>
        <n x="151" s="1"/>
        <n x="5"/>
        <n x="81"/>
        <n x="15"/>
      </t>
    </mdx>
    <mdx n="0" f="v">
      <t c="8">
        <n x="2" s="1"/>
        <n x="149" s="1"/>
        <n x="3" s="1"/>
        <n x="150" s="1"/>
        <n x="151" s="1"/>
        <n x="5"/>
        <n x="81"/>
        <n x="33"/>
      </t>
    </mdx>
    <mdx n="0" f="v">
      <t c="8">
        <n x="2" s="1"/>
        <n x="149" s="1"/>
        <n x="3" s="1"/>
        <n x="150" s="1"/>
        <n x="151" s="1"/>
        <n x="5"/>
        <n x="81"/>
        <n x="51"/>
      </t>
    </mdx>
    <mdx n="0" f="v">
      <t c="8">
        <n x="2" s="1"/>
        <n x="149" s="1"/>
        <n x="3" s="1"/>
        <n x="150" s="1"/>
        <n x="151" s="1"/>
        <n x="5"/>
        <n x="82"/>
        <n x="9"/>
      </t>
    </mdx>
    <mdx n="0" f="v">
      <t c="8">
        <n x="2" s="1"/>
        <n x="149" s="1"/>
        <n x="3" s="1"/>
        <n x="150" s="1"/>
        <n x="151" s="1"/>
        <n x="5"/>
        <n x="83"/>
        <n x="11"/>
      </t>
    </mdx>
    <mdx n="0" f="v">
      <t c="8">
        <n x="2" s="1"/>
        <n x="149" s="1"/>
        <n x="3" s="1"/>
        <n x="150" s="1"/>
        <n x="151" s="1"/>
        <n x="5"/>
        <n x="85"/>
        <n x="17"/>
      </t>
    </mdx>
    <mdx n="0" f="v">
      <t c="8">
        <n x="2" s="1"/>
        <n x="149" s="1"/>
        <n x="3" s="1"/>
        <n x="150" s="1"/>
        <n x="151" s="1"/>
        <n x="5"/>
        <n x="88"/>
        <n x="31"/>
      </t>
    </mdx>
    <mdx n="0" f="v">
      <t c="8">
        <n x="2" s="1"/>
        <n x="149" s="1"/>
        <n x="3" s="1"/>
        <n x="150" s="1"/>
        <n x="151" s="1"/>
        <n x="5"/>
        <n x="90"/>
        <n x="37"/>
      </t>
    </mdx>
    <mdx n="0" f="v">
      <t c="8">
        <n x="2" s="1"/>
        <n x="149" s="1"/>
        <n x="3" s="1"/>
        <n x="150" s="1"/>
        <n x="151" s="1"/>
        <n x="5"/>
        <n x="92"/>
        <n x="43"/>
      </t>
    </mdx>
    <mdx n="0" f="v">
      <t c="8">
        <n x="2" s="1"/>
        <n x="149" s="1"/>
        <n x="3" s="1"/>
        <n x="150" s="1"/>
        <n x="151" s="1"/>
        <n x="5"/>
        <n x="94"/>
        <n x="49"/>
      </t>
    </mdx>
    <mdx n="0" f="v">
      <t c="8">
        <n x="2" s="1"/>
        <n x="149" s="1"/>
        <n x="3" s="1"/>
        <n x="150" s="1"/>
        <n x="151" s="1"/>
        <n x="5"/>
        <n x="96"/>
        <n x="55"/>
      </t>
    </mdx>
    <mdx n="0" f="v">
      <t c="8">
        <n x="2" s="1"/>
        <n x="149" s="1"/>
        <n x="3" s="1"/>
        <n x="150" s="1"/>
        <n x="151" s="1"/>
        <n x="5"/>
        <n x="98"/>
        <n x="61"/>
      </t>
    </mdx>
    <mdx n="0" f="v">
      <t c="8">
        <n x="2" s="1"/>
        <n x="149" s="1"/>
        <n x="3" s="1"/>
        <n x="150" s="1"/>
        <n x="151" s="1"/>
        <n x="5"/>
        <n x="101"/>
        <n x="6"/>
      </t>
    </mdx>
    <mdx n="0" f="v">
      <t c="8">
        <n x="2" s="1"/>
        <n x="149" s="1"/>
        <n x="3" s="1"/>
        <n x="150" s="1"/>
        <n x="151" s="1"/>
        <n x="5"/>
        <n x="103"/>
        <n x="12"/>
      </t>
    </mdx>
    <mdx n="0" f="v">
      <t c="8">
        <n x="2" s="1"/>
        <n x="149" s="1"/>
        <n x="3" s="1"/>
        <n x="150" s="1"/>
        <n x="151" s="1"/>
        <n x="5"/>
        <n x="106"/>
        <n x="27"/>
      </t>
    </mdx>
    <mdx n="0" f="v">
      <t c="8">
        <n x="2" s="1"/>
        <n x="149" s="1"/>
        <n x="3" s="1"/>
        <n x="150" s="1"/>
        <n x="151" s="1"/>
        <n x="5"/>
        <n x="118"/>
        <n x="13"/>
      </t>
    </mdx>
    <mdx n="0" f="v">
      <t c="8">
        <n x="2" s="1"/>
        <n x="149" s="1"/>
        <n x="3" s="1"/>
        <n x="150" s="1"/>
        <n x="151" s="1"/>
        <n x="5"/>
        <n x="69"/>
        <n x="9"/>
      </t>
    </mdx>
    <mdx n="0" f="v">
      <t c="8">
        <n x="2" s="1"/>
        <n x="149" s="1"/>
        <n x="3" s="1"/>
        <n x="150" s="1"/>
        <n x="151" s="1"/>
        <n x="5"/>
        <n x="66"/>
        <n x="52"/>
      </t>
    </mdx>
    <mdx n="0" f="v">
      <t c="8">
        <n x="2" s="1"/>
        <n x="149" s="1"/>
        <n x="3" s="1"/>
        <n x="150" s="1"/>
        <n x="151" s="1"/>
        <n x="5"/>
        <n x="68"/>
        <n x="39"/>
      </t>
    </mdx>
    <mdx n="0" f="v">
      <t c="8">
        <n x="2" s="1"/>
        <n x="149" s="1"/>
        <n x="3" s="1"/>
        <n x="150" s="1"/>
        <n x="151" s="1"/>
        <n x="5"/>
        <n x="69"/>
        <n x="26"/>
      </t>
    </mdx>
    <mdx n="0" f="v">
      <t c="8">
        <n x="2" s="1"/>
        <n x="149" s="1"/>
        <n x="3" s="1"/>
        <n x="150" s="1"/>
        <n x="151" s="1"/>
        <n x="5"/>
        <n x="70"/>
        <n x="13"/>
      </t>
    </mdx>
    <mdx n="0" f="v">
      <t c="8">
        <n x="2" s="1"/>
        <n x="149" s="1"/>
        <n x="3" s="1"/>
        <n x="150" s="1"/>
        <n x="151" s="1"/>
        <n x="5"/>
        <n x="70"/>
        <n x="29"/>
      </t>
    </mdx>
    <mdx n="0" f="v">
      <t c="8">
        <n x="2" s="1"/>
        <n x="149" s="1"/>
        <n x="3" s="1"/>
        <n x="150" s="1"/>
        <n x="151" s="1"/>
        <n x="5"/>
        <n x="70"/>
        <n x="61"/>
      </t>
    </mdx>
    <mdx n="0" f="v">
      <t c="8">
        <n x="2" s="1"/>
        <n x="149" s="1"/>
        <n x="3" s="1"/>
        <n x="150" s="1"/>
        <n x="151" s="1"/>
        <n x="5"/>
        <n x="71"/>
        <n x="64"/>
      </t>
    </mdx>
    <mdx n="0" f="v">
      <t c="8">
        <n x="2" s="1"/>
        <n x="149" s="1"/>
        <n x="3" s="1"/>
        <n x="150" s="1"/>
        <n x="151" s="1"/>
        <n x="5"/>
        <n x="72"/>
        <n x="19"/>
      </t>
    </mdx>
    <mdx n="0" f="v">
      <t c="8">
        <n x="2" s="1"/>
        <n x="149" s="1"/>
        <n x="3" s="1"/>
        <n x="150" s="1"/>
        <n x="151" s="1"/>
        <n x="5"/>
        <n x="72"/>
        <n x="35"/>
      </t>
    </mdx>
    <mdx n="0" f="v">
      <t c="8">
        <n x="2" s="1"/>
        <n x="149" s="1"/>
        <n x="3" s="1"/>
        <n x="150" s="1"/>
        <n x="151" s="1"/>
        <n x="5"/>
        <n x="72"/>
        <n x="51"/>
      </t>
    </mdx>
    <mdx n="0" f="v">
      <t c="8">
        <n x="2" s="1"/>
        <n x="149" s="1"/>
        <n x="3" s="1"/>
        <n x="150" s="1"/>
        <n x="151" s="1"/>
        <n x="5"/>
        <n x="73"/>
        <n x="6"/>
      </t>
    </mdx>
    <mdx n="0" f="v">
      <t c="8">
        <n x="2" s="1"/>
        <n x="149" s="1"/>
        <n x="3" s="1"/>
        <n x="150" s="1"/>
        <n x="151" s="1"/>
        <n x="5"/>
        <n x="73"/>
        <n x="22"/>
      </t>
    </mdx>
    <mdx n="0" f="v">
      <t c="8">
        <n x="2" s="1"/>
        <n x="149" s="1"/>
        <n x="3" s="1"/>
        <n x="150" s="1"/>
        <n x="151" s="1"/>
        <n x="5"/>
        <n x="73"/>
        <n x="38"/>
      </t>
    </mdx>
    <mdx n="0" f="v">
      <t c="8">
        <n x="2" s="1"/>
        <n x="149" s="1"/>
        <n x="3" s="1"/>
        <n x="150" s="1"/>
        <n x="151" s="1"/>
        <n x="5"/>
        <n x="73"/>
        <n x="54"/>
      </t>
    </mdx>
    <mdx n="0" f="v">
      <t c="8">
        <n x="2" s="1"/>
        <n x="149" s="1"/>
        <n x="3" s="1"/>
        <n x="150" s="1"/>
        <n x="151" s="1"/>
        <n x="5"/>
        <n x="74"/>
        <n x="25"/>
      </t>
    </mdx>
    <mdx n="0" f="v">
      <t c="8">
        <n x="2" s="1"/>
        <n x="149" s="1"/>
        <n x="3" s="1"/>
        <n x="150" s="1"/>
        <n x="151" s="1"/>
        <n x="5"/>
        <n x="75"/>
        <n x="28"/>
      </t>
    </mdx>
    <mdx n="0" f="v">
      <t c="8">
        <n x="2" s="1"/>
        <n x="149" s="1"/>
        <n x="3" s="1"/>
        <n x="150" s="1"/>
        <n x="151" s="1"/>
        <n x="5"/>
        <n x="75"/>
        <n x="44"/>
      </t>
    </mdx>
    <mdx n="0" f="v">
      <t c="8">
        <n x="2" s="1"/>
        <n x="149" s="1"/>
        <n x="3" s="1"/>
        <n x="150" s="1"/>
        <n x="151" s="1"/>
        <n x="5"/>
        <n x="75"/>
        <n x="60"/>
      </t>
    </mdx>
    <mdx n="0" f="v">
      <t c="8">
        <n x="2" s="1"/>
        <n x="149" s="1"/>
        <n x="3" s="1"/>
        <n x="150" s="1"/>
        <n x="151" s="1"/>
        <n x="5"/>
        <n x="76"/>
        <n x="15"/>
      </t>
    </mdx>
    <mdx n="0" f="v">
      <t c="8">
        <n x="2" s="1"/>
        <n x="149" s="1"/>
        <n x="3" s="1"/>
        <n x="150" s="1"/>
        <n x="151" s="1"/>
        <n x="5"/>
        <n x="76"/>
        <n x="31"/>
      </t>
    </mdx>
    <mdx n="0" f="v">
      <t c="8">
        <n x="2" s="1"/>
        <n x="149" s="1"/>
        <n x="3" s="1"/>
        <n x="150" s="1"/>
        <n x="151" s="1"/>
        <n x="5"/>
        <n x="76"/>
        <n x="47"/>
      </t>
    </mdx>
    <mdx n="0" f="v">
      <t c="8">
        <n x="2" s="1"/>
        <n x="149" s="1"/>
        <n x="3" s="1"/>
        <n x="150" s="1"/>
        <n x="151" s="1"/>
        <n x="5"/>
        <n x="76"/>
        <n x="63"/>
      </t>
    </mdx>
    <mdx n="0" f="v">
      <t c="8">
        <n x="2" s="1"/>
        <n x="149" s="1"/>
        <n x="3" s="1"/>
        <n x="150" s="1"/>
        <n x="151" s="1"/>
        <n x="5"/>
        <n x="77"/>
        <n x="18"/>
      </t>
    </mdx>
    <mdx n="0" f="v">
      <t c="8">
        <n x="2" s="1"/>
        <n x="149" s="1"/>
        <n x="3" s="1"/>
        <n x="150" s="1"/>
        <n x="151" s="1"/>
        <n x="5"/>
        <n x="77"/>
        <n x="34"/>
      </t>
    </mdx>
    <mdx n="0" f="v">
      <t c="8">
        <n x="2" s="1"/>
        <n x="149" s="1"/>
        <n x="3" s="1"/>
        <n x="150" s="1"/>
        <n x="151" s="1"/>
        <n x="5"/>
        <n x="77"/>
        <n x="50"/>
      </t>
    </mdx>
    <mdx n="0" f="v">
      <t c="8">
        <n x="2" s="1"/>
        <n x="149" s="1"/>
        <n x="3" s="1"/>
        <n x="150" s="1"/>
        <n x="151" s="1"/>
        <n x="5"/>
        <n x="78"/>
        <n x="21"/>
      </t>
    </mdx>
    <mdx n="0" f="v">
      <t c="8">
        <n x="2" s="1"/>
        <n x="149" s="1"/>
        <n x="3" s="1"/>
        <n x="150" s="1"/>
        <n x="151" s="1"/>
        <n x="5"/>
        <n x="78"/>
        <n x="37"/>
      </t>
    </mdx>
    <mdx n="0" f="v">
      <t c="8">
        <n x="2" s="1"/>
        <n x="149" s="1"/>
        <n x="3" s="1"/>
        <n x="150" s="1"/>
        <n x="151" s="1"/>
        <n x="5"/>
        <n x="78"/>
        <n x="53"/>
      </t>
    </mdx>
    <mdx n="0" f="v">
      <t c="8">
        <n x="2" s="1"/>
        <n x="149" s="1"/>
        <n x="3" s="1"/>
        <n x="150" s="1"/>
        <n x="151" s="1"/>
        <n x="5"/>
        <n x="79"/>
        <n x="8"/>
      </t>
    </mdx>
    <mdx n="0" f="v">
      <t c="8">
        <n x="2" s="1"/>
        <n x="149" s="1"/>
        <n x="3" s="1"/>
        <n x="150" s="1"/>
        <n x="151" s="1"/>
        <n x="5"/>
        <n x="79"/>
        <n x="24"/>
      </t>
    </mdx>
    <mdx n="0" f="v">
      <t c="8">
        <n x="2" s="1"/>
        <n x="149" s="1"/>
        <n x="3" s="1"/>
        <n x="150" s="1"/>
        <n x="151" s="1"/>
        <n x="5"/>
        <n x="79"/>
        <n x="40"/>
      </t>
    </mdx>
    <mdx n="0" f="v">
      <t c="8">
        <n x="2" s="1"/>
        <n x="149" s="1"/>
        <n x="3" s="1"/>
        <n x="150" s="1"/>
        <n x="151" s="1"/>
        <n x="5"/>
        <n x="79"/>
        <n x="56"/>
      </t>
    </mdx>
    <mdx n="0" f="v">
      <t c="8">
        <n x="2" s="1"/>
        <n x="149" s="1"/>
        <n x="3" s="1"/>
        <n x="150" s="1"/>
        <n x="151" s="1"/>
        <n x="5"/>
        <n x="80"/>
        <n x="11"/>
      </t>
    </mdx>
    <mdx n="0" f="v">
      <t c="8">
        <n x="2" s="1"/>
        <n x="149" s="1"/>
        <n x="3" s="1"/>
        <n x="150" s="1"/>
        <n x="151" s="1"/>
        <n x="5"/>
        <n x="80"/>
        <n x="27"/>
      </t>
    </mdx>
    <mdx n="0" f="v">
      <t c="8">
        <n x="2" s="1"/>
        <n x="149" s="1"/>
        <n x="3" s="1"/>
        <n x="150" s="1"/>
        <n x="151" s="1"/>
        <n x="5"/>
        <n x="80"/>
        <n x="43"/>
      </t>
    </mdx>
    <mdx n="0" f="v">
      <t c="8">
        <n x="2" s="1"/>
        <n x="149" s="1"/>
        <n x="3" s="1"/>
        <n x="150" s="1"/>
        <n x="151" s="1"/>
        <n x="5"/>
        <n x="80"/>
        <n x="60"/>
      </t>
    </mdx>
    <mdx n="0" f="v">
      <t c="8">
        <n x="2" s="1"/>
        <n x="149" s="1"/>
        <n x="3" s="1"/>
        <n x="150" s="1"/>
        <n x="151" s="1"/>
        <n x="5"/>
        <n x="81"/>
        <n x="16"/>
      </t>
    </mdx>
    <mdx n="0" f="v">
      <t c="8">
        <n x="2" s="1"/>
        <n x="149" s="1"/>
        <n x="3" s="1"/>
        <n x="150" s="1"/>
        <n x="151" s="1"/>
        <n x="5"/>
        <n x="81"/>
        <n x="34"/>
      </t>
    </mdx>
    <mdx n="0" f="v">
      <t c="8">
        <n x="2" s="1"/>
        <n x="149" s="1"/>
        <n x="3" s="1"/>
        <n x="150" s="1"/>
        <n x="151" s="1"/>
        <n x="5"/>
        <n x="81"/>
        <n x="53"/>
      </t>
    </mdx>
    <mdx n="0" f="v">
      <t c="8">
        <n x="2" s="1"/>
        <n x="149" s="1"/>
        <n x="3" s="1"/>
        <n x="150" s="1"/>
        <n x="151" s="1"/>
        <n x="5"/>
        <n x="82"/>
        <n x="10"/>
      </t>
    </mdx>
    <mdx n="0" f="v">
      <t c="8">
        <n x="2" s="1"/>
        <n x="149" s="1"/>
        <n x="3" s="1"/>
        <n x="150" s="1"/>
        <n x="151" s="1"/>
        <n x="5"/>
        <n x="83"/>
        <n x="25"/>
      </t>
    </mdx>
    <mdx n="0" f="v">
      <t c="8">
        <n x="2" s="1"/>
        <n x="149" s="1"/>
        <n x="3" s="1"/>
        <n x="150" s="1"/>
        <n x="151" s="1"/>
        <n x="5"/>
        <n x="85"/>
        <n x="31"/>
      </t>
    </mdx>
    <mdx n="0" f="v">
      <t c="8">
        <n x="2" s="1"/>
        <n x="149" s="1"/>
        <n x="3" s="1"/>
        <n x="150" s="1"/>
        <n x="151" s="1"/>
        <n x="5"/>
        <n x="88"/>
        <n x="45"/>
      </t>
    </mdx>
    <mdx n="0" f="v">
      <t c="8">
        <n x="2" s="1"/>
        <n x="149" s="1"/>
        <n x="3" s="1"/>
        <n x="150" s="1"/>
        <n x="151" s="1"/>
        <n x="5"/>
        <n x="90"/>
        <n x="51"/>
      </t>
    </mdx>
    <mdx n="0" f="v">
      <t c="8">
        <n x="2" s="1"/>
        <n x="149" s="1"/>
        <n x="3" s="1"/>
        <n x="150" s="1"/>
        <n x="151" s="1"/>
        <n x="5"/>
        <n x="92"/>
        <n x="57"/>
      </t>
    </mdx>
    <mdx n="0" f="v">
      <t c="8">
        <n x="2" s="1"/>
        <n x="149" s="1"/>
        <n x="3" s="1"/>
        <n x="150" s="1"/>
        <n x="151" s="1"/>
        <n x="5"/>
        <n x="94"/>
        <n x="63"/>
      </t>
    </mdx>
    <mdx n="0" f="v">
      <t c="8">
        <n x="2" s="1"/>
        <n x="149" s="1"/>
        <n x="3" s="1"/>
        <n x="150" s="1"/>
        <n x="151" s="1"/>
        <n x="5"/>
        <n x="97"/>
        <n x="8"/>
      </t>
    </mdx>
    <mdx n="0" f="v">
      <t c="8">
        <n x="2" s="1"/>
        <n x="149" s="1"/>
        <n x="3" s="1"/>
        <n x="150" s="1"/>
        <n x="151" s="1"/>
        <n x="5"/>
        <n x="99"/>
        <n x="14"/>
      </t>
    </mdx>
    <mdx n="0" f="v">
      <t c="8">
        <n x="2" s="1"/>
        <n x="149" s="1"/>
        <n x="3" s="1"/>
        <n x="150" s="1"/>
        <n x="151" s="1"/>
        <n x="5"/>
        <n x="101"/>
        <n x="20"/>
      </t>
    </mdx>
    <mdx n="0" f="v">
      <t c="8">
        <n x="2" s="1"/>
        <n x="149" s="1"/>
        <n x="3" s="1"/>
        <n x="150" s="1"/>
        <n x="151" s="1"/>
        <n x="5"/>
        <n x="103"/>
        <n x="26"/>
      </t>
    </mdx>
    <mdx n="0" f="v">
      <t c="8">
        <n x="2" s="1"/>
        <n x="149" s="1"/>
        <n x="3" s="1"/>
        <n x="150" s="1"/>
        <n x="151" s="1"/>
        <n x="5"/>
        <n x="106"/>
        <n x="47"/>
      </t>
    </mdx>
    <mdx n="0" f="v">
      <t c="8">
        <n x="2" s="1"/>
        <n x="149" s="1"/>
        <n x="3" s="1"/>
        <n x="150" s="1"/>
        <n x="151" s="1"/>
        <n x="5"/>
        <n x="120"/>
        <n x="19"/>
      </t>
    </mdx>
    <mdx n="0" f="v">
      <t c="8">
        <n x="2" s="1"/>
        <n x="149" s="1"/>
        <n x="3" s="1"/>
        <n x="150" s="1"/>
        <n x="151" s="1"/>
        <n x="5"/>
        <n x="66"/>
        <n x="63"/>
      </t>
    </mdx>
    <mdx n="0" f="v">
      <t c="8">
        <n x="2" s="1"/>
        <n x="149" s="1"/>
        <n x="3" s="1"/>
        <n x="150" s="1"/>
        <n x="151" s="1"/>
        <n x="5"/>
        <n x="66"/>
        <n x="35"/>
      </t>
    </mdx>
    <mdx n="0" f="v">
      <t c="8">
        <n x="2" s="1"/>
        <n x="149" s="1"/>
        <n x="3" s="1"/>
        <n x="150" s="1"/>
        <n x="151" s="1"/>
        <n x="5"/>
        <n x="68"/>
        <n x="38"/>
      </t>
    </mdx>
    <mdx n="0" f="v">
      <t c="8">
        <n x="2" s="1"/>
        <n x="149" s="1"/>
        <n x="3" s="1"/>
        <n x="150" s="1"/>
        <n x="151" s="1"/>
        <n x="5"/>
        <n x="68"/>
        <n x="7"/>
      </t>
    </mdx>
    <mdx n="0" f="v">
      <t c="8">
        <n x="2" s="1"/>
        <n x="149" s="1"/>
        <n x="3" s="1"/>
        <n x="150" s="1"/>
        <n x="151" s="1"/>
        <n x="5"/>
        <n x="69"/>
        <n x="58"/>
      </t>
    </mdx>
    <mdx n="0" f="v">
      <t c="8">
        <n x="2" s="1"/>
        <n x="149" s="1"/>
        <n x="3" s="1"/>
        <n x="150" s="1"/>
        <n x="151" s="1"/>
        <n x="5"/>
        <n x="71"/>
        <n x="48"/>
      </t>
    </mdx>
    <mdx n="0" f="v">
      <t c="8">
        <n x="2" s="1"/>
        <n x="149" s="1"/>
        <n x="3" s="1"/>
        <n x="150" s="1"/>
        <n x="151" s="1"/>
        <n x="5"/>
        <n x="74"/>
        <n x="57"/>
      </t>
    </mdx>
    <mdx n="0" f="v">
      <t c="8">
        <n x="2" s="1"/>
        <n x="149" s="1"/>
        <n x="3" s="1"/>
        <n x="150" s="1"/>
        <n x="151" s="1"/>
        <n x="5"/>
        <n x="66"/>
        <n x="37"/>
      </t>
    </mdx>
    <mdx n="0" f="v">
      <t c="8">
        <n x="2" s="1"/>
        <n x="149" s="1"/>
        <n x="3" s="1"/>
        <n x="150" s="1"/>
        <n x="151" s="1"/>
        <n x="5"/>
        <n x="68"/>
        <n x="24"/>
      </t>
    </mdx>
    <mdx n="0" f="v">
      <t c="8">
        <n x="2" s="1"/>
        <n x="149" s="1"/>
        <n x="3" s="1"/>
        <n x="150" s="1"/>
        <n x="151" s="1"/>
        <n x="5"/>
        <n x="68"/>
        <n x="40"/>
      </t>
    </mdx>
    <mdx n="0" f="v">
      <t c="8">
        <n x="2" s="1"/>
        <n x="149" s="1"/>
        <n x="3" s="1"/>
        <n x="150" s="1"/>
        <n x="151" s="1"/>
        <n x="5"/>
        <n x="69"/>
        <n x="11"/>
      </t>
    </mdx>
    <mdx n="0" f="v">
      <t c="8">
        <n x="2" s="1"/>
        <n x="149" s="1"/>
        <n x="3" s="1"/>
        <n x="150" s="1"/>
        <n x="151" s="1"/>
        <n x="5"/>
        <n x="69"/>
        <n x="59"/>
      </t>
    </mdx>
    <mdx n="0" f="v">
      <t c="8">
        <n x="2" s="1"/>
        <n x="149" s="1"/>
        <n x="3" s="1"/>
        <n x="150" s="1"/>
        <n x="151" s="1"/>
        <n x="5"/>
        <n x="70"/>
        <n x="14"/>
      </t>
    </mdx>
    <mdx n="0" f="v">
      <t c="8">
        <n x="2" s="1"/>
        <n x="149" s="1"/>
        <n x="3" s="1"/>
        <n x="150" s="1"/>
        <n x="151" s="1"/>
        <n x="5"/>
        <n x="70"/>
        <n x="30"/>
      </t>
    </mdx>
    <mdx n="0" f="v">
      <t c="8">
        <n x="2" s="1"/>
        <n x="149" s="1"/>
        <n x="3" s="1"/>
        <n x="150" s="1"/>
        <n x="151" s="1"/>
        <n x="5"/>
        <n x="70"/>
        <n x="46"/>
      </t>
    </mdx>
    <mdx n="0" f="v">
      <t c="8">
        <n x="2" s="1"/>
        <n x="149" s="1"/>
        <n x="3" s="1"/>
        <n x="150" s="1"/>
        <n x="151" s="1"/>
        <n x="5"/>
        <n x="70"/>
        <n x="62"/>
      </t>
    </mdx>
    <mdx n="0" f="v">
      <t c="8">
        <n x="2" s="1"/>
        <n x="149" s="1"/>
        <n x="3" s="1"/>
        <n x="150" s="1"/>
        <n x="151" s="1"/>
        <n x="5"/>
        <n x="71"/>
        <n x="17"/>
      </t>
    </mdx>
    <mdx n="0" f="v">
      <t c="8">
        <n x="2" s="1"/>
        <n x="149" s="1"/>
        <n x="3" s="1"/>
        <n x="150" s="1"/>
        <n x="151" s="1"/>
        <n x="5"/>
        <n x="71"/>
        <n x="33"/>
      </t>
    </mdx>
    <mdx n="0" f="v">
      <t c="8">
        <n x="2" s="1"/>
        <n x="149" s="1"/>
        <n x="3" s="1"/>
        <n x="150" s="1"/>
        <n x="151" s="1"/>
        <n x="5"/>
        <n x="71"/>
        <n x="49"/>
      </t>
    </mdx>
    <mdx n="0" f="v">
      <t c="8">
        <n x="2" s="1"/>
        <n x="149" s="1"/>
        <n x="3" s="1"/>
        <n x="150" s="1"/>
        <n x="151" s="1"/>
        <n x="5"/>
        <n x="72"/>
        <n x="20"/>
      </t>
    </mdx>
    <mdx n="0" f="v">
      <t c="8">
        <n x="2" s="1"/>
        <n x="149" s="1"/>
        <n x="3" s="1"/>
        <n x="150" s="1"/>
        <n x="151" s="1"/>
        <n x="5"/>
        <n x="72"/>
        <n x="36"/>
      </t>
    </mdx>
    <mdx n="0" f="v">
      <t c="8">
        <n x="2" s="1"/>
        <n x="149" s="1"/>
        <n x="3" s="1"/>
        <n x="150" s="1"/>
        <n x="151" s="1"/>
        <n x="5"/>
        <n x="72"/>
        <n x="52"/>
      </t>
    </mdx>
    <mdx n="0" f="v">
      <t c="8">
        <n x="2" s="1"/>
        <n x="149" s="1"/>
        <n x="3" s="1"/>
        <n x="150" s="1"/>
        <n x="151" s="1"/>
        <n x="5"/>
        <n x="73"/>
        <n x="7"/>
      </t>
    </mdx>
    <mdx n="0" f="v">
      <t c="8">
        <n x="2" s="1"/>
        <n x="149" s="1"/>
        <n x="3" s="1"/>
        <n x="150" s="1"/>
        <n x="151" s="1"/>
        <n x="5"/>
        <n x="73"/>
        <n x="23"/>
      </t>
    </mdx>
    <mdx n="0" f="v">
      <t c="8">
        <n x="2" s="1"/>
        <n x="149" s="1"/>
        <n x="3" s="1"/>
        <n x="150" s="1"/>
        <n x="151" s="1"/>
        <n x="5"/>
        <n x="73"/>
        <n x="39"/>
      </t>
    </mdx>
    <mdx n="0" f="v">
      <t c="8">
        <n x="2" s="1"/>
        <n x="149" s="1"/>
        <n x="3" s="1"/>
        <n x="150" s="1"/>
        <n x="151" s="1"/>
        <n x="5"/>
        <n x="73"/>
        <n x="55"/>
      </t>
    </mdx>
    <mdx n="0" f="v">
      <t c="8">
        <n x="2" s="1"/>
        <n x="149" s="1"/>
        <n x="3" s="1"/>
        <n x="150" s="1"/>
        <n x="151" s="1"/>
        <n x="5"/>
        <n x="74"/>
        <n x="10"/>
      </t>
    </mdx>
    <mdx n="0" f="v">
      <t c="8">
        <n x="2" s="1"/>
        <n x="149" s="1"/>
        <n x="3" s="1"/>
        <n x="150" s="1"/>
        <n x="151" s="1"/>
        <n x="5"/>
        <n x="74"/>
        <n x="26"/>
      </t>
    </mdx>
    <mdx n="0" f="v">
      <t c="8">
        <n x="2" s="1"/>
        <n x="149" s="1"/>
        <n x="3" s="1"/>
        <n x="150" s="1"/>
        <n x="151" s="1"/>
        <n x="5"/>
        <n x="74"/>
        <n x="42"/>
      </t>
    </mdx>
    <mdx n="0" f="v">
      <t c="8">
        <n x="2" s="1"/>
        <n x="149" s="1"/>
        <n x="3" s="1"/>
        <n x="150" s="1"/>
        <n x="151" s="1"/>
        <n x="5"/>
        <n x="74"/>
        <n x="58"/>
      </t>
    </mdx>
    <mdx n="0" f="v">
      <t c="8">
        <n x="2" s="1"/>
        <n x="149" s="1"/>
        <n x="3" s="1"/>
        <n x="150" s="1"/>
        <n x="151" s="1"/>
        <n x="5"/>
        <n x="75"/>
        <n x="13"/>
      </t>
    </mdx>
    <mdx n="0" f="v">
      <t c="8">
        <n x="2" s="1"/>
        <n x="149" s="1"/>
        <n x="3" s="1"/>
        <n x="150" s="1"/>
        <n x="151" s="1"/>
        <n x="5"/>
        <n x="75"/>
        <n x="29"/>
      </t>
    </mdx>
    <mdx n="0" f="v">
      <t c="8">
        <n x="2" s="1"/>
        <n x="149" s="1"/>
        <n x="3" s="1"/>
        <n x="150" s="1"/>
        <n x="151" s="1"/>
        <n x="5"/>
        <n x="75"/>
        <n x="45"/>
      </t>
    </mdx>
    <mdx n="0" f="v">
      <t c="8">
        <n x="2" s="1"/>
        <n x="149" s="1"/>
        <n x="3" s="1"/>
        <n x="150" s="1"/>
        <n x="151" s="1"/>
        <n x="5"/>
        <n x="75"/>
        <n x="61"/>
      </t>
    </mdx>
    <mdx n="0" f="v">
      <t c="8">
        <n x="2" s="1"/>
        <n x="149" s="1"/>
        <n x="3" s="1"/>
        <n x="150" s="1"/>
        <n x="151" s="1"/>
        <n x="5"/>
        <n x="76"/>
        <n x="16"/>
      </t>
    </mdx>
    <mdx n="0" f="v">
      <t c="8">
        <n x="2" s="1"/>
        <n x="149" s="1"/>
        <n x="3" s="1"/>
        <n x="150" s="1"/>
        <n x="151" s="1"/>
        <n x="5"/>
        <n x="76"/>
        <n x="32"/>
      </t>
    </mdx>
    <mdx n="0" f="v">
      <t c="8">
        <n x="2" s="1"/>
        <n x="149" s="1"/>
        <n x="3" s="1"/>
        <n x="150" s="1"/>
        <n x="151" s="1"/>
        <n x="5"/>
        <n x="76"/>
        <n x="48"/>
      </t>
    </mdx>
    <mdx n="0" f="v">
      <t c="8">
        <n x="2" s="1"/>
        <n x="149" s="1"/>
        <n x="3" s="1"/>
        <n x="150" s="1"/>
        <n x="151" s="1"/>
        <n x="5"/>
        <n x="76"/>
        <n x="64"/>
      </t>
    </mdx>
    <mdx n="0" f="v">
      <t c="8">
        <n x="2" s="1"/>
        <n x="149" s="1"/>
        <n x="3" s="1"/>
        <n x="150" s="1"/>
        <n x="151" s="1"/>
        <n x="5"/>
        <n x="77"/>
        <n x="19"/>
      </t>
    </mdx>
    <mdx n="0" f="v">
      <t c="8">
        <n x="2" s="1"/>
        <n x="149" s="1"/>
        <n x="3" s="1"/>
        <n x="150" s="1"/>
        <n x="151" s="1"/>
        <n x="5"/>
        <n x="77"/>
        <n x="35"/>
      </t>
    </mdx>
    <mdx n="0" f="v">
      <t c="8">
        <n x="2" s="1"/>
        <n x="149" s="1"/>
        <n x="3" s="1"/>
        <n x="150" s="1"/>
        <n x="151" s="1"/>
        <n x="5"/>
        <n x="77"/>
        <n x="51"/>
      </t>
    </mdx>
    <mdx n="0" f="v">
      <t c="8">
        <n x="2" s="1"/>
        <n x="149" s="1"/>
        <n x="3" s="1"/>
        <n x="150" s="1"/>
        <n x="151" s="1"/>
        <n x="5"/>
        <n x="78"/>
        <n x="6"/>
      </t>
    </mdx>
    <mdx n="0" f="v">
      <t c="8">
        <n x="2" s="1"/>
        <n x="149" s="1"/>
        <n x="3" s="1"/>
        <n x="150" s="1"/>
        <n x="151" s="1"/>
        <n x="5"/>
        <n x="78"/>
        <n x="22"/>
      </t>
    </mdx>
    <mdx n="0" f="v">
      <t c="8">
        <n x="2" s="1"/>
        <n x="149" s="1"/>
        <n x="3" s="1"/>
        <n x="150" s="1"/>
        <n x="151" s="1"/>
        <n x="5"/>
        <n x="78"/>
        <n x="38"/>
      </t>
    </mdx>
    <mdx n="0" f="v">
      <t c="8">
        <n x="2" s="1"/>
        <n x="149" s="1"/>
        <n x="3" s="1"/>
        <n x="150" s="1"/>
        <n x="151" s="1"/>
        <n x="5"/>
        <n x="78"/>
        <n x="54"/>
      </t>
    </mdx>
    <mdx n="0" f="v">
      <t c="8">
        <n x="2" s="1"/>
        <n x="149" s="1"/>
        <n x="3" s="1"/>
        <n x="150" s="1"/>
        <n x="151" s="1"/>
        <n x="5"/>
        <n x="79"/>
        <n x="9"/>
      </t>
    </mdx>
    <mdx n="0" f="v">
      <t c="8">
        <n x="2" s="1"/>
        <n x="149" s="1"/>
        <n x="3" s="1"/>
        <n x="150" s="1"/>
        <n x="151" s="1"/>
        <n x="5"/>
        <n x="79"/>
        <n x="25"/>
      </t>
    </mdx>
    <mdx n="0" f="v">
      <t c="8">
        <n x="2" s="1"/>
        <n x="149" s="1"/>
        <n x="3" s="1"/>
        <n x="150" s="1"/>
        <n x="151" s="1"/>
        <n x="5"/>
        <n x="79"/>
        <n x="41"/>
      </t>
    </mdx>
    <mdx n="0" f="v">
      <t c="8">
        <n x="2" s="1"/>
        <n x="149" s="1"/>
        <n x="3" s="1"/>
        <n x="150" s="1"/>
        <n x="151" s="1"/>
        <n x="5"/>
        <n x="79"/>
        <n x="57"/>
      </t>
    </mdx>
    <mdx n="0" f="v">
      <t c="8">
        <n x="2" s="1"/>
        <n x="149" s="1"/>
        <n x="3" s="1"/>
        <n x="150" s="1"/>
        <n x="151" s="1"/>
        <n x="5"/>
        <n x="80"/>
        <n x="12"/>
      </t>
    </mdx>
    <mdx n="0" f="v">
      <t c="8">
        <n x="2" s="1"/>
        <n x="149" s="1"/>
        <n x="3" s="1"/>
        <n x="150" s="1"/>
        <n x="151" s="1"/>
        <n x="5"/>
        <n x="80"/>
        <n x="28"/>
      </t>
    </mdx>
    <mdx n="0" f="v">
      <t c="8">
        <n x="2" s="1"/>
        <n x="149" s="1"/>
        <n x="3" s="1"/>
        <n x="150" s="1"/>
        <n x="151" s="1"/>
        <n x="5"/>
        <n x="80"/>
        <n x="44"/>
      </t>
    </mdx>
    <mdx n="0" f="v">
      <t c="8">
        <n x="2" s="1"/>
        <n x="149" s="1"/>
        <n x="3" s="1"/>
        <n x="150" s="1"/>
        <n x="151" s="1"/>
        <n x="5"/>
        <n x="80"/>
        <n x="61"/>
      </t>
    </mdx>
    <mdx n="0" f="v">
      <t c="8">
        <n x="2" s="1"/>
        <n x="149" s="1"/>
        <n x="3" s="1"/>
        <n x="150" s="1"/>
        <n x="151" s="1"/>
        <n x="5"/>
        <n x="81"/>
        <n x="17"/>
      </t>
    </mdx>
    <mdx n="0" f="v">
      <t c="8">
        <n x="2" s="1"/>
        <n x="149" s="1"/>
        <n x="3" s="1"/>
        <n x="150" s="1"/>
        <n x="151" s="1"/>
        <n x="5"/>
        <n x="81"/>
        <n x="35"/>
      </t>
    </mdx>
    <mdx n="0" f="v">
      <t c="8">
        <n x="2" s="1"/>
        <n x="149" s="1"/>
        <n x="3" s="1"/>
        <n x="150" s="1"/>
        <n x="151" s="1"/>
        <n x="5"/>
        <n x="81"/>
        <n x="54"/>
      </t>
    </mdx>
    <mdx n="0" f="v">
      <t c="8">
        <n x="2" s="1"/>
        <n x="149" s="1"/>
        <n x="3" s="1"/>
        <n x="150" s="1"/>
        <n x="151" s="1"/>
        <n x="5"/>
        <n x="82"/>
        <n x="11"/>
      </t>
    </mdx>
    <mdx n="0" f="v">
      <t c="8">
        <n x="2" s="1"/>
        <n x="149" s="1"/>
        <n x="3" s="1"/>
        <n x="150" s="1"/>
        <n x="151" s="1"/>
        <n x="5"/>
        <n x="83"/>
        <n x="27"/>
      </t>
    </mdx>
    <mdx n="0" f="v">
      <t c="8">
        <n x="2" s="1"/>
        <n x="149" s="1"/>
        <n x="3" s="1"/>
        <n x="150" s="1"/>
        <n x="151" s="1"/>
        <n x="5"/>
        <n x="85"/>
        <n x="33"/>
      </t>
    </mdx>
    <mdx n="0" f="v">
      <t c="8">
        <n x="2" s="1"/>
        <n x="149" s="1"/>
        <n x="3" s="1"/>
        <n x="150" s="1"/>
        <n x="151" s="1"/>
        <n x="5"/>
        <n x="88"/>
        <n x="47"/>
      </t>
    </mdx>
    <mdx n="0" f="v">
      <t c="8">
        <n x="2" s="1"/>
        <n x="149" s="1"/>
        <n x="3" s="1"/>
        <n x="150" s="1"/>
        <n x="151" s="1"/>
        <n x="5"/>
        <n x="90"/>
        <n x="53"/>
      </t>
    </mdx>
    <mdx n="0" f="v">
      <t c="8">
        <n x="2" s="1"/>
        <n x="149" s="1"/>
        <n x="3" s="1"/>
        <n x="150" s="1"/>
        <n x="151" s="1"/>
        <n x="5"/>
        <n x="92"/>
        <n x="59"/>
      </t>
    </mdx>
    <mdx n="0" f="v">
      <t c="8">
        <n x="2" s="1"/>
        <n x="149" s="1"/>
        <n x="3" s="1"/>
        <n x="150" s="1"/>
        <n x="151" s="1"/>
        <n x="5"/>
        <n x="97"/>
        <n x="10"/>
      </t>
    </mdx>
    <mdx n="0" f="v">
      <t c="8">
        <n x="2" s="1"/>
        <n x="149" s="1"/>
        <n x="3" s="1"/>
        <n x="150" s="1"/>
        <n x="151" s="1"/>
        <n x="5"/>
        <n x="99"/>
        <n x="16"/>
      </t>
    </mdx>
    <mdx n="0" f="v">
      <t c="8">
        <n x="2" s="1"/>
        <n x="149" s="1"/>
        <n x="3" s="1"/>
        <n x="150" s="1"/>
        <n x="151" s="1"/>
        <n x="5"/>
        <n x="101"/>
        <n x="22"/>
      </t>
    </mdx>
    <mdx n="0" f="v">
      <t c="8">
        <n x="2" s="1"/>
        <n x="149" s="1"/>
        <n x="3" s="1"/>
        <n x="150" s="1"/>
        <n x="151" s="1"/>
        <n x="5"/>
        <n x="103"/>
        <n x="28"/>
      </t>
    </mdx>
    <mdx n="0" f="v">
      <t c="8">
        <n x="2" s="1"/>
        <n x="149" s="1"/>
        <n x="3" s="1"/>
        <n x="150" s="1"/>
        <n x="151" s="1"/>
        <n x="5"/>
        <n x="107"/>
        <n x="6"/>
      </t>
    </mdx>
    <mdx n="0" f="v">
      <t c="8">
        <n x="2" s="1"/>
        <n x="149" s="1"/>
        <n x="3" s="1"/>
        <n x="150" s="1"/>
        <n x="151" s="1"/>
        <n x="5"/>
        <n x="122"/>
        <n x="25"/>
      </t>
    </mdx>
    <mdx n="0" f="v">
      <t c="8">
        <n x="2" s="1"/>
        <n x="149" s="1"/>
        <n x="3" s="1"/>
        <n x="150" s="1"/>
        <n x="151" s="1"/>
        <n x="5"/>
        <n x="66"/>
        <n x="20"/>
      </t>
    </mdx>
    <mdx n="0" f="v">
      <t c="8">
        <n x="2" s="1"/>
        <n x="149" s="1"/>
        <n x="3" s="1"/>
        <n x="150" s="1"/>
        <n x="151" s="1"/>
        <n x="5"/>
        <n x="69"/>
        <n x="10"/>
      </t>
    </mdx>
    <mdx n="0" f="v">
      <t c="8">
        <n x="2" s="1"/>
        <n x="149" s="1"/>
        <n x="3" s="1"/>
        <n x="150" s="1"/>
        <n x="151" s="1"/>
        <n x="5"/>
        <n x="71"/>
        <n x="16"/>
      </t>
    </mdx>
    <mdx n="0" f="v">
      <t c="8">
        <n x="2" s="1"/>
        <n x="149" s="1"/>
        <n x="3" s="1"/>
        <n x="150" s="1"/>
        <n x="151" s="1"/>
        <n x="5"/>
        <n x="75"/>
        <n x="12"/>
      </t>
    </mdx>
    <mdx n="0" f="v">
      <t c="8">
        <n x="2" s="1"/>
        <n x="149" s="1"/>
        <n x="3" s="1"/>
        <n x="150" s="1"/>
        <n x="151" s="1"/>
        <n x="5"/>
        <n x="66"/>
        <n x="21"/>
      </t>
    </mdx>
    <mdx n="0" f="v">
      <t c="8">
        <n x="2" s="1"/>
        <n x="149" s="1"/>
        <n x="3" s="1"/>
        <n x="150" s="1"/>
        <n x="151" s="1"/>
        <n x="5"/>
        <n x="68"/>
        <n x="8"/>
      </t>
    </mdx>
    <mdx n="0" f="v">
      <t c="8">
        <n x="2" s="1"/>
        <n x="149" s="1"/>
        <n x="3" s="1"/>
        <n x="150" s="1"/>
        <n x="151" s="1"/>
        <n x="5"/>
        <n x="68"/>
        <n x="56"/>
      </t>
    </mdx>
    <mdx n="0" f="v">
      <t c="8">
        <n x="2" s="1"/>
        <n x="149" s="1"/>
        <n x="3" s="1"/>
        <n x="150" s="1"/>
        <n x="151" s="1"/>
        <n x="5"/>
        <n x="68"/>
        <n x="41"/>
      </t>
    </mdx>
    <mdx n="0" f="v">
      <t c="8">
        <n x="2" s="1"/>
        <n x="149" s="1"/>
        <n x="3" s="1"/>
        <n x="150" s="1"/>
        <n x="151" s="1"/>
        <n x="5"/>
        <n x="69"/>
        <n x="28"/>
      </t>
    </mdx>
    <mdx n="0" f="v">
      <t c="8">
        <n x="2" s="1"/>
        <n x="149" s="1"/>
        <n x="3" s="1"/>
        <n x="150" s="1"/>
        <n x="151" s="1"/>
        <n x="5"/>
        <n x="70"/>
        <n x="31"/>
      </t>
    </mdx>
    <mdx n="0" f="v">
      <t c="8">
        <n x="2" s="1"/>
        <n x="149" s="1"/>
        <n x="3" s="1"/>
        <n x="150" s="1"/>
        <n x="151" s="1"/>
        <n x="5"/>
        <n x="71"/>
        <n x="34"/>
      </t>
    </mdx>
    <mdx n="0" f="v">
      <t c="8">
        <n x="2" s="1"/>
        <n x="149" s="1"/>
        <n x="3" s="1"/>
        <n x="150" s="1"/>
        <n x="151" s="1"/>
        <n x="5"/>
        <n x="72"/>
        <n x="37"/>
      </t>
    </mdx>
    <mdx n="0" f="v">
      <t c="8">
        <n x="2" s="1"/>
        <n x="149" s="1"/>
        <n x="3" s="1"/>
        <n x="150" s="1"/>
        <n x="151" s="1"/>
        <n x="5"/>
        <n x="73"/>
        <n x="40"/>
      </t>
    </mdx>
    <mdx n="0" f="v">
      <t c="8">
        <n x="2" s="1"/>
        <n x="149" s="1"/>
        <n x="3" s="1"/>
        <n x="150" s="1"/>
        <n x="151" s="1"/>
        <n x="5"/>
        <n x="74"/>
        <n x="59"/>
      </t>
    </mdx>
    <mdx n="0" f="v">
      <t c="8">
        <n x="2" s="1"/>
        <n x="149" s="1"/>
        <n x="3" s="1"/>
        <n x="150" s="1"/>
        <n x="151" s="1"/>
        <n x="5"/>
        <n x="76"/>
        <n x="17"/>
      </t>
    </mdx>
    <mdx n="0" f="v">
      <t c="8">
        <n x="2" s="1"/>
        <n x="149" s="1"/>
        <n x="3" s="1"/>
        <n x="150" s="1"/>
        <n x="151" s="1"/>
        <n x="5"/>
        <n x="77"/>
        <n x="20"/>
      </t>
    </mdx>
    <mdx n="0" f="v">
      <t c="8">
        <n x="2" s="1"/>
        <n x="149" s="1"/>
        <n x="3" s="1"/>
        <n x="150" s="1"/>
        <n x="151" s="1"/>
        <n x="5"/>
        <n x="78"/>
        <n x="23"/>
      </t>
    </mdx>
    <mdx n="0" f="v">
      <t c="8">
        <n x="2" s="1"/>
        <n x="149" s="1"/>
        <n x="3" s="1"/>
        <n x="150" s="1"/>
        <n x="151" s="1"/>
        <n x="5"/>
        <n x="79"/>
        <n x="58"/>
      </t>
    </mdx>
    <mdx n="0" f="v">
      <t c="8">
        <n x="2" s="1"/>
        <n x="149" s="1"/>
        <n x="3" s="1"/>
        <n x="150" s="1"/>
        <n x="151" s="1"/>
        <n x="5"/>
        <n x="81"/>
        <n x="55"/>
      </t>
    </mdx>
    <mdx n="0" f="v">
      <t c="8">
        <n x="2" s="1"/>
        <n x="149" s="1"/>
        <n x="3" s="1"/>
        <n x="150" s="1"/>
        <n x="151" s="1"/>
        <n x="5"/>
        <n x="99"/>
        <n x="30"/>
      </t>
    </mdx>
    <mdx n="0" f="v">
      <t c="8">
        <n x="2" s="1"/>
        <n x="149" s="1"/>
        <n x="3" s="1"/>
        <n x="150" s="1"/>
        <n x="151" s="1"/>
        <n x="5"/>
        <n x="66"/>
        <n x="19"/>
      </t>
    </mdx>
    <mdx n="0" f="v">
      <t c="8">
        <n x="2" s="1"/>
        <n x="149" s="1"/>
        <n x="3" s="1"/>
        <n x="150" s="1"/>
        <n x="151" s="1"/>
        <n x="5"/>
        <n x="69"/>
        <n x="25"/>
      </t>
    </mdx>
    <mdx n="0" f="v">
      <t c="8">
        <n x="2" s="1"/>
        <n x="149" s="1"/>
        <n x="3" s="1"/>
        <n x="150" s="1"/>
        <n x="151" s="1"/>
        <n x="5"/>
        <n x="68"/>
        <n x="23"/>
      </t>
    </mdx>
    <mdx n="0" f="v">
      <t c="8">
        <n x="2" s="1"/>
        <n x="149" s="1"/>
        <n x="3" s="1"/>
        <n x="150" s="1"/>
        <n x="151" s="1"/>
        <n x="5"/>
        <n x="70"/>
        <n x="45"/>
      </t>
    </mdx>
    <mdx n="0" f="v">
      <t c="8">
        <n x="2" s="1"/>
        <n x="149" s="1"/>
        <n x="3" s="1"/>
        <n x="150" s="1"/>
        <n x="151" s="1"/>
        <n x="5"/>
        <n x="74"/>
        <n x="41"/>
      </t>
    </mdx>
    <mdx n="0" f="v">
      <t c="8">
        <n x="2" s="1"/>
        <n x="149" s="1"/>
        <n x="3" s="1"/>
        <n x="150" s="1"/>
        <n x="151" s="1"/>
        <n x="5"/>
        <n x="69"/>
        <n x="43"/>
      </t>
    </mdx>
    <mdx n="0" f="v">
      <t c="8">
        <n x="2" s="1"/>
        <n x="149" s="1"/>
        <n x="3" s="1"/>
        <n x="150" s="1"/>
        <n x="151" s="1"/>
        <n x="5"/>
        <n x="66"/>
        <n x="54"/>
      </t>
    </mdx>
    <mdx n="0" f="v">
      <t c="8">
        <n x="2" s="1"/>
        <n x="149" s="1"/>
        <n x="3" s="1"/>
        <n x="150" s="1"/>
        <n x="151" s="1"/>
        <n x="5"/>
        <n x="68"/>
        <n x="25"/>
      </t>
    </mdx>
    <mdx n="0" f="v">
      <t c="8">
        <n x="2" s="1"/>
        <n x="149" s="1"/>
        <n x="3" s="1"/>
        <n x="150" s="1"/>
        <n x="151" s="1"/>
        <n x="5"/>
        <n x="68"/>
        <n x="57"/>
      </t>
    </mdx>
    <mdx n="0" f="v">
      <t c="8">
        <n x="2" s="1"/>
        <n x="149" s="1"/>
        <n x="3" s="1"/>
        <n x="150" s="1"/>
        <n x="151" s="1"/>
        <n x="5"/>
        <n x="69"/>
        <n x="44"/>
      </t>
    </mdx>
    <mdx n="0" f="v">
      <t c="8">
        <n x="2" s="1"/>
        <n x="149" s="1"/>
        <n x="3" s="1"/>
        <n x="150" s="1"/>
        <n x="151" s="1"/>
        <n x="5"/>
        <n x="70"/>
        <n x="15"/>
      </t>
    </mdx>
    <mdx n="0" f="v">
      <t c="8">
        <n x="2" s="1"/>
        <n x="149" s="1"/>
        <n x="3" s="1"/>
        <n x="150" s="1"/>
        <n x="151" s="1"/>
        <n x="5"/>
        <n x="70"/>
        <n x="47"/>
      </t>
    </mdx>
    <mdx n="0" f="v">
      <t c="8">
        <n x="2" s="1"/>
        <n x="149" s="1"/>
        <n x="3" s="1"/>
        <n x="150" s="1"/>
        <n x="151" s="1"/>
        <n x="5"/>
        <n x="71"/>
        <n x="18"/>
      </t>
    </mdx>
    <mdx n="0" f="v">
      <t c="8">
        <n x="2" s="1"/>
        <n x="149" s="1"/>
        <n x="3" s="1"/>
        <n x="150" s="1"/>
        <n x="151" s="1"/>
        <n x="5"/>
        <n x="71"/>
        <n x="50"/>
      </t>
    </mdx>
    <mdx n="0" f="v">
      <t c="8">
        <n x="2" s="1"/>
        <n x="149" s="1"/>
        <n x="3" s="1"/>
        <n x="150" s="1"/>
        <n x="151" s="1"/>
        <n x="5"/>
        <n x="72"/>
        <n x="21"/>
      </t>
    </mdx>
    <mdx n="0" f="v">
      <t c="8">
        <n x="2" s="1"/>
        <n x="149" s="1"/>
        <n x="3" s="1"/>
        <n x="150" s="1"/>
        <n x="151" s="1"/>
        <n x="5"/>
        <n x="72"/>
        <n x="53"/>
      </t>
    </mdx>
    <mdx n="0" f="v">
      <t c="8">
        <n x="2" s="1"/>
        <n x="149" s="1"/>
        <n x="3" s="1"/>
        <n x="150" s="1"/>
        <n x="151" s="1"/>
        <n x="5"/>
        <n x="73"/>
        <n x="24"/>
      </t>
    </mdx>
    <mdx n="0" f="v">
      <t c="8">
        <n x="2" s="1"/>
        <n x="149" s="1"/>
        <n x="3" s="1"/>
        <n x="150" s="1"/>
        <n x="151" s="1"/>
        <n x="5"/>
        <n x="74"/>
        <n x="11"/>
      </t>
    </mdx>
    <mdx n="0" f="v">
      <t c="8">
        <n x="2" s="1"/>
        <n x="149" s="1"/>
        <n x="3" s="1"/>
        <n x="150" s="1"/>
        <n x="151" s="1"/>
        <n x="5"/>
        <n x="74"/>
        <n x="27"/>
      </t>
    </mdx>
    <mdx n="0" f="v">
      <t c="8">
        <n x="2" s="1"/>
        <n x="149" s="1"/>
        <n x="3" s="1"/>
        <n x="150" s="1"/>
        <n x="151" s="1"/>
        <n x="5"/>
        <n x="75"/>
        <n x="14"/>
      </t>
    </mdx>
    <mdx n="0" f="v">
      <t c="8">
        <n x="2" s="1"/>
        <n x="149" s="1"/>
        <n x="3" s="1"/>
        <n x="150" s="1"/>
        <n x="151" s="1"/>
        <n x="5"/>
        <n x="75"/>
        <n x="46"/>
      </t>
    </mdx>
    <mdx n="0" f="v">
      <t c="8">
        <n x="2" s="1"/>
        <n x="149" s="1"/>
        <n x="3" s="1"/>
        <n x="150" s="1"/>
        <n x="151" s="1"/>
        <n x="5"/>
        <n x="76"/>
        <n x="33"/>
      </t>
    </mdx>
    <mdx n="0" f="v">
      <t c="8">
        <n x="2" s="1"/>
        <n x="149" s="1"/>
        <n x="3" s="1"/>
        <n x="150" s="1"/>
        <n x="151" s="1"/>
        <n x="5"/>
        <n x="77"/>
        <n x="52"/>
      </t>
    </mdx>
    <mdx n="0" f="v">
      <t c="8">
        <n x="2" s="1"/>
        <n x="149" s="1"/>
        <n x="3" s="1"/>
        <n x="150" s="1"/>
        <n x="151" s="1"/>
        <n x="5"/>
        <n x="78"/>
        <n x="39"/>
      </t>
    </mdx>
    <mdx n="0" f="v">
      <t c="8">
        <n x="2" s="1"/>
        <n x="149" s="1"/>
        <n x="3" s="1"/>
        <n x="150" s="1"/>
        <n x="151" s="1"/>
        <n x="5"/>
        <n x="79"/>
        <n x="26"/>
      </t>
    </mdx>
    <mdx n="0" f="v">
      <t c="8">
        <n x="2" s="1"/>
        <n x="149" s="1"/>
        <n x="3" s="1"/>
        <n x="150" s="1"/>
        <n x="151" s="1"/>
        <n x="5"/>
        <n x="80"/>
        <n x="29"/>
      </t>
    </mdx>
    <mdx n="0" f="v">
      <t c="8">
        <n x="2" s="1"/>
        <n x="149" s="1"/>
        <n x="3" s="1"/>
        <n x="150" s="1"/>
        <n x="151" s="1"/>
        <n x="5"/>
        <n x="80"/>
        <n x="62"/>
      </t>
    </mdx>
    <mdx n="0" f="v">
      <t c="8">
        <n x="2" s="1"/>
        <n x="149" s="1"/>
        <n x="3" s="1"/>
        <n x="150" s="1"/>
        <n x="151" s="1"/>
        <n x="5"/>
        <n x="81"/>
        <n x="37"/>
      </t>
    </mdx>
    <mdx n="0" f="v">
      <t c="8">
        <n x="2" s="1"/>
        <n x="149" s="1"/>
        <n x="3" s="1"/>
        <n x="150" s="1"/>
        <n x="151" s="1"/>
        <n x="5"/>
        <n x="82"/>
        <n x="12"/>
      </t>
    </mdx>
    <mdx n="0" f="v">
      <t c="8">
        <n x="2" s="1"/>
        <n x="149" s="1"/>
        <n x="3" s="1"/>
        <n x="150" s="1"/>
        <n x="151" s="1"/>
        <n x="5"/>
        <n x="85"/>
        <n x="47"/>
      </t>
    </mdx>
    <mdx n="0" f="v">
      <t c="8">
        <n x="2" s="1"/>
        <n x="149" s="1"/>
        <n x="3" s="1"/>
        <n x="150" s="1"/>
        <n x="151" s="1"/>
        <n x="5"/>
        <n x="88"/>
        <n x="61"/>
      </t>
    </mdx>
    <mdx n="0" f="v">
      <t c="8">
        <n x="2" s="1"/>
        <n x="149" s="1"/>
        <n x="3" s="1"/>
        <n x="150" s="1"/>
        <n x="151" s="1"/>
        <n x="5"/>
        <n x="93"/>
        <n x="12"/>
      </t>
    </mdx>
    <mdx n="0" f="v">
      <t c="8">
        <n x="2" s="1"/>
        <n x="149" s="1"/>
        <n x="3" s="1"/>
        <n x="150" s="1"/>
        <n x="151" s="1"/>
        <n x="5"/>
        <n x="95"/>
        <n x="18"/>
      </t>
    </mdx>
    <mdx n="0" f="v">
      <t c="8">
        <n x="2" s="1"/>
        <n x="149" s="1"/>
        <n x="3" s="1"/>
        <n x="150" s="1"/>
        <n x="151" s="1"/>
        <n x="5"/>
        <n x="101"/>
        <n x="36"/>
      </t>
    </mdx>
    <mdx n="0" f="v">
      <t c="8">
        <n x="2" s="1"/>
        <n x="149" s="1"/>
        <n x="3" s="1"/>
        <n x="150" s="1"/>
        <n x="151" s="1"/>
        <n x="5"/>
        <n x="103"/>
        <n x="43"/>
      </t>
    </mdx>
    <mdx n="0" f="v">
      <t c="8">
        <n x="2" s="1"/>
        <n x="149" s="1"/>
        <n x="3" s="1"/>
        <n x="150" s="1"/>
        <n x="151" s="1"/>
        <n x="5"/>
        <n x="107"/>
        <n x="25"/>
      </t>
    </mdx>
    <mdx n="0" f="v">
      <t c="8">
        <n x="2" s="1"/>
        <n x="149" s="1"/>
        <n x="3" s="1"/>
        <n x="150" s="1"/>
        <n x="151" s="1"/>
        <n x="5"/>
        <n x="124"/>
        <n x="31"/>
      </t>
    </mdx>
    <mdx n="0" f="v">
      <t c="8">
        <n x="2" s="1"/>
        <n x="149" s="1"/>
        <n x="3" s="1"/>
        <n x="150" s="1"/>
        <n x="151" s="1"/>
        <n x="5"/>
        <n x="66"/>
        <n x="36"/>
      </t>
    </mdx>
    <mdx n="0" f="v">
      <t c="8">
        <n x="2" s="1"/>
        <n x="149" s="1"/>
        <n x="3" s="1"/>
        <n x="150" s="1"/>
        <n x="151" s="1"/>
        <n x="5"/>
        <n x="66"/>
        <n x="55"/>
      </t>
    </mdx>
    <mdx n="0" f="v">
      <t c="8">
        <n x="2" s="1"/>
        <n x="149" s="1"/>
        <n x="3" s="1"/>
        <n x="150" s="1"/>
        <n x="151" s="1"/>
        <n x="5"/>
        <n x="68"/>
        <n x="10"/>
      </t>
    </mdx>
    <mdx n="0" f="v">
      <t c="8">
        <n x="2" s="1"/>
        <n x="149" s="1"/>
        <n x="3" s="1"/>
        <n x="150" s="1"/>
        <n x="151" s="1"/>
        <n x="5"/>
        <n x="68"/>
        <n x="26"/>
      </t>
    </mdx>
    <mdx n="0" f="v">
      <t c="8">
        <n x="2" s="1"/>
        <n x="149" s="1"/>
        <n x="3" s="1"/>
        <n x="150" s="1"/>
        <n x="151" s="1"/>
        <n x="5"/>
        <n x="68"/>
        <n x="42"/>
      </t>
    </mdx>
    <mdx n="0" f="v">
      <t c="8">
        <n x="2" s="1"/>
        <n x="149" s="1"/>
        <n x="3" s="1"/>
        <n x="150" s="1"/>
        <n x="151" s="1"/>
        <n x="5"/>
        <n x="68"/>
        <n x="58"/>
      </t>
    </mdx>
    <mdx n="0" f="v">
      <t c="8">
        <n x="2" s="1"/>
        <n x="149" s="1"/>
        <n x="3" s="1"/>
        <n x="150" s="1"/>
        <n x="151" s="1"/>
        <n x="5"/>
        <n x="69"/>
        <n x="13"/>
      </t>
    </mdx>
    <mdx n="0" f="v">
      <t c="8">
        <n x="2" s="1"/>
        <n x="149" s="1"/>
        <n x="3" s="1"/>
        <n x="150" s="1"/>
        <n x="151" s="1"/>
        <n x="5"/>
        <n x="69"/>
        <n x="29"/>
      </t>
    </mdx>
    <mdx n="0" f="v">
      <t c="8">
        <n x="2" s="1"/>
        <n x="149" s="1"/>
        <n x="3" s="1"/>
        <n x="150" s="1"/>
        <n x="151" s="1"/>
        <n x="5"/>
        <n x="69"/>
        <n x="45"/>
      </t>
    </mdx>
    <mdx n="0" f="v">
      <t c="8">
        <n x="2" s="1"/>
        <n x="149" s="1"/>
        <n x="3" s="1"/>
        <n x="150" s="1"/>
        <n x="151" s="1"/>
        <n x="5"/>
        <n x="69"/>
        <n x="61"/>
      </t>
    </mdx>
    <mdx n="0" f="v">
      <t c="8">
        <n x="2" s="1"/>
        <n x="149" s="1"/>
        <n x="3" s="1"/>
        <n x="150" s="1"/>
        <n x="151" s="1"/>
        <n x="5"/>
        <n x="70"/>
        <n x="16"/>
      </t>
    </mdx>
    <mdx n="0" f="v">
      <t c="8">
        <n x="2" s="1"/>
        <n x="149" s="1"/>
        <n x="3" s="1"/>
        <n x="150" s="1"/>
        <n x="151" s="1"/>
        <n x="5"/>
        <n x="70"/>
        <n x="32"/>
      </t>
    </mdx>
    <mdx n="0" f="v">
      <t c="8">
        <n x="2" s="1"/>
        <n x="149" s="1"/>
        <n x="3" s="1"/>
        <n x="150" s="1"/>
        <n x="151" s="1"/>
        <n x="5"/>
        <n x="70"/>
        <n x="48"/>
      </t>
    </mdx>
    <mdx n="0" f="v">
      <t c="8">
        <n x="2" s="1"/>
        <n x="149" s="1"/>
        <n x="3" s="1"/>
        <n x="150" s="1"/>
        <n x="151" s="1"/>
        <n x="5"/>
        <n x="70"/>
        <n x="64"/>
      </t>
    </mdx>
    <mdx n="0" f="v">
      <t c="8">
        <n x="2" s="1"/>
        <n x="149" s="1"/>
        <n x="3" s="1"/>
        <n x="150" s="1"/>
        <n x="151" s="1"/>
        <n x="5"/>
        <n x="71"/>
        <n x="19"/>
      </t>
    </mdx>
    <mdx n="0" f="v">
      <t c="8">
        <n x="2" s="1"/>
        <n x="149" s="1"/>
        <n x="3" s="1"/>
        <n x="150" s="1"/>
        <n x="151" s="1"/>
        <n x="5"/>
        <n x="71"/>
        <n x="35"/>
      </t>
    </mdx>
    <mdx n="0" f="v">
      <t c="8">
        <n x="2" s="1"/>
        <n x="149" s="1"/>
        <n x="3" s="1"/>
        <n x="150" s="1"/>
        <n x="151" s="1"/>
        <n x="5"/>
        <n x="71"/>
        <n x="51"/>
      </t>
    </mdx>
    <mdx n="0" f="v">
      <t c="8">
        <n x="2" s="1"/>
        <n x="149" s="1"/>
        <n x="3" s="1"/>
        <n x="150" s="1"/>
        <n x="151" s="1"/>
        <n x="5"/>
        <n x="72"/>
        <n x="6"/>
      </t>
    </mdx>
    <mdx n="0" f="v">
      <t c="8">
        <n x="2" s="1"/>
        <n x="149" s="1"/>
        <n x="3" s="1"/>
        <n x="150" s="1"/>
        <n x="151" s="1"/>
        <n x="5"/>
        <n x="72"/>
        <n x="22"/>
      </t>
    </mdx>
    <mdx n="0" f="v">
      <t c="8">
        <n x="2" s="1"/>
        <n x="149" s="1"/>
        <n x="3" s="1"/>
        <n x="150" s="1"/>
        <n x="151" s="1"/>
        <n x="5"/>
        <n x="72"/>
        <n x="38"/>
      </t>
    </mdx>
    <mdx n="0" f="v">
      <t c="8">
        <n x="2" s="1"/>
        <n x="149" s="1"/>
        <n x="3" s="1"/>
        <n x="150" s="1"/>
        <n x="151" s="1"/>
        <n x="5"/>
        <n x="72"/>
        <n x="54"/>
      </t>
    </mdx>
    <mdx n="0" f="v">
      <t c="8">
        <n x="2" s="1"/>
        <n x="149" s="1"/>
        <n x="3" s="1"/>
        <n x="150" s="1"/>
        <n x="151" s="1"/>
        <n x="5"/>
        <n x="73"/>
        <n x="9"/>
      </t>
    </mdx>
    <mdx n="0" f="v">
      <t c="8">
        <n x="2" s="1"/>
        <n x="149" s="1"/>
        <n x="3" s="1"/>
        <n x="150" s="1"/>
        <n x="151" s="1"/>
        <n x="5"/>
        <n x="73"/>
        <n x="25"/>
      </t>
    </mdx>
    <mdx n="0" f="v">
      <t c="8">
        <n x="2" s="1"/>
        <n x="149" s="1"/>
        <n x="3" s="1"/>
        <n x="150" s="1"/>
        <n x="151" s="1"/>
        <n x="5"/>
        <n x="73"/>
        <n x="41"/>
      </t>
    </mdx>
    <mdx n="0" f="v">
      <t c="8">
        <n x="2" s="1"/>
        <n x="149" s="1"/>
        <n x="3" s="1"/>
        <n x="150" s="1"/>
        <n x="151" s="1"/>
        <n x="5"/>
        <n x="73"/>
        <n x="57"/>
      </t>
    </mdx>
    <mdx n="0" f="v">
      <t c="8">
        <n x="2" s="1"/>
        <n x="149" s="1"/>
        <n x="3" s="1"/>
        <n x="150" s="1"/>
        <n x="151" s="1"/>
        <n x="5"/>
        <n x="74"/>
        <n x="12"/>
      </t>
    </mdx>
    <mdx n="0" f="v">
      <t c="8">
        <n x="2" s="1"/>
        <n x="149" s="1"/>
        <n x="3" s="1"/>
        <n x="150" s="1"/>
        <n x="151" s="1"/>
        <n x="5"/>
        <n x="74"/>
        <n x="28"/>
      </t>
    </mdx>
    <mdx n="0" f="v">
      <t c="8">
        <n x="2" s="1"/>
        <n x="149" s="1"/>
        <n x="3" s="1"/>
        <n x="150" s="1"/>
        <n x="151" s="1"/>
        <n x="5"/>
        <n x="74"/>
        <n x="44"/>
      </t>
    </mdx>
    <mdx n="0" f="v">
      <t c="8">
        <n x="2" s="1"/>
        <n x="149" s="1"/>
        <n x="3" s="1"/>
        <n x="150" s="1"/>
        <n x="151" s="1"/>
        <n x="5"/>
        <n x="74"/>
        <n x="60"/>
      </t>
    </mdx>
    <mdx n="0" f="v">
      <t c="8">
        <n x="2" s="1"/>
        <n x="149" s="1"/>
        <n x="3" s="1"/>
        <n x="150" s="1"/>
        <n x="151" s="1"/>
        <n x="5"/>
        <n x="75"/>
        <n x="15"/>
      </t>
    </mdx>
    <mdx n="0" f="v">
      <t c="8">
        <n x="2" s="1"/>
        <n x="149" s="1"/>
        <n x="3" s="1"/>
        <n x="150" s="1"/>
        <n x="151" s="1"/>
        <n x="5"/>
        <n x="75"/>
        <n x="31"/>
      </t>
    </mdx>
    <mdx n="0" f="v">
      <t c="8">
        <n x="2" s="1"/>
        <n x="149" s="1"/>
        <n x="3" s="1"/>
        <n x="150" s="1"/>
        <n x="151" s="1"/>
        <n x="5"/>
        <n x="75"/>
        <n x="47"/>
      </t>
    </mdx>
    <mdx n="0" f="v">
      <t c="8">
        <n x="2" s="1"/>
        <n x="149" s="1"/>
        <n x="3" s="1"/>
        <n x="150" s="1"/>
        <n x="151" s="1"/>
        <n x="5"/>
        <n x="75"/>
        <n x="63"/>
      </t>
    </mdx>
    <mdx n="0" f="v">
      <t c="8">
        <n x="2" s="1"/>
        <n x="149" s="1"/>
        <n x="3" s="1"/>
        <n x="150" s="1"/>
        <n x="151" s="1"/>
        <n x="5"/>
        <n x="76"/>
        <n x="18"/>
      </t>
    </mdx>
    <mdx n="0" f="v">
      <t c="8">
        <n x="2" s="1"/>
        <n x="149" s="1"/>
        <n x="3" s="1"/>
        <n x="150" s="1"/>
        <n x="151" s="1"/>
        <n x="5"/>
        <n x="76"/>
        <n x="34"/>
      </t>
    </mdx>
    <mdx n="0" f="v">
      <t c="8">
        <n x="2" s="1"/>
        <n x="149" s="1"/>
        <n x="3" s="1"/>
        <n x="150" s="1"/>
        <n x="151" s="1"/>
        <n x="5"/>
        <n x="76"/>
        <n x="50"/>
      </t>
    </mdx>
    <mdx n="0" f="v">
      <t c="8">
        <n x="2" s="1"/>
        <n x="149" s="1"/>
        <n x="3" s="1"/>
        <n x="150" s="1"/>
        <n x="151" s="1"/>
        <n x="5"/>
        <n x="77"/>
        <n x="21"/>
      </t>
    </mdx>
    <mdx n="0" f="v">
      <t c="8">
        <n x="2" s="1"/>
        <n x="149" s="1"/>
        <n x="3" s="1"/>
        <n x="150" s="1"/>
        <n x="151" s="1"/>
        <n x="5"/>
        <n x="77"/>
        <n x="37"/>
      </t>
    </mdx>
    <mdx n="0" f="v">
      <t c="8">
        <n x="2" s="1"/>
        <n x="149" s="1"/>
        <n x="3" s="1"/>
        <n x="150" s="1"/>
        <n x="151" s="1"/>
        <n x="5"/>
        <n x="77"/>
        <n x="53"/>
      </t>
    </mdx>
    <mdx n="0" f="v">
      <t c="8">
        <n x="2" s="1"/>
        <n x="149" s="1"/>
        <n x="3" s="1"/>
        <n x="150" s="1"/>
        <n x="151" s="1"/>
        <n x="5"/>
        <n x="78"/>
        <n x="8"/>
      </t>
    </mdx>
    <mdx n="0" f="v">
      <t c="8">
        <n x="2" s="1"/>
        <n x="149" s="1"/>
        <n x="3" s="1"/>
        <n x="150" s="1"/>
        <n x="151" s="1"/>
        <n x="5"/>
        <n x="78"/>
        <n x="24"/>
      </t>
    </mdx>
    <mdx n="0" f="v">
      <t c="8">
        <n x="2" s="1"/>
        <n x="149" s="1"/>
        <n x="3" s="1"/>
        <n x="150" s="1"/>
        <n x="151" s="1"/>
        <n x="5"/>
        <n x="78"/>
        <n x="40"/>
      </t>
    </mdx>
    <mdx n="0" f="v">
      <t c="8">
        <n x="2" s="1"/>
        <n x="149" s="1"/>
        <n x="3" s="1"/>
        <n x="150" s="1"/>
        <n x="151" s="1"/>
        <n x="5"/>
        <n x="78"/>
        <n x="56"/>
      </t>
    </mdx>
    <mdx n="0" f="v">
      <t c="8">
        <n x="2" s="1"/>
        <n x="149" s="1"/>
        <n x="3" s="1"/>
        <n x="150" s="1"/>
        <n x="151" s="1"/>
        <n x="5"/>
        <n x="79"/>
        <n x="11"/>
      </t>
    </mdx>
    <mdx n="0" f="v">
      <t c="8">
        <n x="2" s="1"/>
        <n x="149" s="1"/>
        <n x="3" s="1"/>
        <n x="150" s="1"/>
        <n x="151" s="1"/>
        <n x="5"/>
        <n x="79"/>
        <n x="27"/>
      </t>
    </mdx>
    <mdx n="0" f="v">
      <t c="8">
        <n x="2" s="1"/>
        <n x="149" s="1"/>
        <n x="3" s="1"/>
        <n x="150" s="1"/>
        <n x="151" s="1"/>
        <n x="5"/>
        <n x="79"/>
        <n x="43"/>
      </t>
    </mdx>
    <mdx n="0" f="v">
      <t c="8">
        <n x="2" s="1"/>
        <n x="149" s="1"/>
        <n x="3" s="1"/>
        <n x="150" s="1"/>
        <n x="151" s="1"/>
        <n x="5"/>
        <n x="79"/>
        <n x="59"/>
      </t>
    </mdx>
    <mdx n="0" f="v">
      <t c="8">
        <n x="2" s="1"/>
        <n x="149" s="1"/>
        <n x="3" s="1"/>
        <n x="150" s="1"/>
        <n x="151" s="1"/>
        <n x="5"/>
        <n x="80"/>
        <n x="14"/>
      </t>
    </mdx>
    <mdx n="0" f="v">
      <t c="8">
        <n x="2" s="1"/>
        <n x="149" s="1"/>
        <n x="3" s="1"/>
        <n x="150" s="1"/>
        <n x="151" s="1"/>
        <n x="5"/>
        <n x="80"/>
        <n x="30"/>
      </t>
    </mdx>
    <mdx n="0" f="v">
      <t c="8">
        <n x="2" s="1"/>
        <n x="149" s="1"/>
        <n x="3" s="1"/>
        <n x="150" s="1"/>
        <n x="151" s="1"/>
        <n x="5"/>
        <n x="80"/>
        <n x="46"/>
      </t>
    </mdx>
    <mdx n="0" f="v">
      <t c="8">
        <n x="2" s="1"/>
        <n x="149" s="1"/>
        <n x="3" s="1"/>
        <n x="150" s="1"/>
        <n x="151" s="1"/>
        <n x="5"/>
        <n x="80"/>
        <n x="63"/>
      </t>
    </mdx>
    <mdx n="0" f="v">
      <t c="8">
        <n x="2" s="1"/>
        <n x="149" s="1"/>
        <n x="3" s="1"/>
        <n x="150" s="1"/>
        <n x="151" s="1"/>
        <n x="5"/>
        <n x="81"/>
        <n x="19"/>
      </t>
    </mdx>
    <mdx n="0" f="v">
      <t c="8">
        <n x="2" s="1"/>
        <n x="149" s="1"/>
        <n x="3" s="1"/>
        <n x="150" s="1"/>
        <n x="151" s="1"/>
        <n x="5"/>
        <n x="81"/>
        <n x="38"/>
      </t>
    </mdx>
    <mdx n="0" f="v">
      <t c="8">
        <n x="2" s="1"/>
        <n x="149" s="1"/>
        <n x="3" s="1"/>
        <n x="150" s="1"/>
        <n x="151" s="1"/>
        <n x="5"/>
        <n x="81"/>
        <n x="56"/>
      </t>
    </mdx>
    <mdx n="0" f="v">
      <t c="8">
        <n x="2" s="1"/>
        <n x="149" s="1"/>
        <n x="3" s="1"/>
        <n x="150" s="1"/>
        <n x="151" s="1"/>
        <n x="5"/>
        <n x="82"/>
        <n x="14"/>
      </t>
    </mdx>
    <mdx n="0" f="v">
      <t c="8">
        <n x="2" s="1"/>
        <n x="149" s="1"/>
        <n x="3" s="1"/>
        <n x="150" s="1"/>
        <n x="151" s="1"/>
        <n x="5"/>
        <n x="83"/>
        <n x="43"/>
      </t>
    </mdx>
    <mdx n="0" f="v">
      <t c="8">
        <n x="2" s="1"/>
        <n x="149" s="1"/>
        <n x="3" s="1"/>
        <n x="150" s="1"/>
        <n x="151" s="1"/>
        <n x="5"/>
        <n x="85"/>
        <n x="49"/>
      </t>
    </mdx>
    <mdx n="0" f="v">
      <t c="8">
        <n x="2" s="1"/>
        <n x="149" s="1"/>
        <n x="3" s="1"/>
        <n x="150" s="1"/>
        <n x="151" s="1"/>
        <n x="5"/>
        <n x="88"/>
        <n x="63"/>
      </t>
    </mdx>
    <mdx n="0" f="v">
      <t c="8">
        <n x="2" s="1"/>
        <n x="149" s="1"/>
        <n x="3" s="1"/>
        <n x="150" s="1"/>
        <n x="151" s="1"/>
        <n x="5"/>
        <n x="91"/>
        <n x="8"/>
      </t>
    </mdx>
    <mdx n="0" f="v">
      <t c="8">
        <n x="2" s="1"/>
        <n x="149" s="1"/>
        <n x="3" s="1"/>
        <n x="150" s="1"/>
        <n x="151" s="1"/>
        <n x="5"/>
        <n x="93"/>
        <n x="14"/>
      </t>
    </mdx>
    <mdx n="0" f="v">
      <t c="8">
        <n x="2" s="1"/>
        <n x="149" s="1"/>
        <n x="3" s="1"/>
        <n x="150" s="1"/>
        <n x="151" s="1"/>
        <n x="5"/>
        <n x="95"/>
        <n x="20"/>
      </t>
    </mdx>
    <mdx n="0" f="v">
      <t c="8">
        <n x="2" s="1"/>
        <n x="149" s="1"/>
        <n x="3" s="1"/>
        <n x="150" s="1"/>
        <n x="151" s="1"/>
        <n x="5"/>
        <n x="97"/>
        <n x="26"/>
      </t>
    </mdx>
    <mdx n="0" f="v">
      <t c="8">
        <n x="2" s="1"/>
        <n x="149" s="1"/>
        <n x="3" s="1"/>
        <n x="150" s="1"/>
        <n x="151" s="1"/>
        <n x="5"/>
        <n x="99"/>
        <n x="32"/>
      </t>
    </mdx>
    <mdx n="0" f="v">
      <t c="8">
        <n x="2" s="1"/>
        <n x="149" s="1"/>
        <n x="3" s="1"/>
        <n x="150" s="1"/>
        <n x="151" s="1"/>
        <n x="5"/>
        <n x="101"/>
        <n x="38"/>
      </t>
    </mdx>
    <mdx n="0" f="v">
      <t c="8">
        <n x="2" s="1"/>
        <n x="149" s="1"/>
        <n x="3" s="1"/>
        <n x="150" s="1"/>
        <n x="151" s="1"/>
        <n x="5"/>
        <n x="103"/>
        <n x="45"/>
      </t>
    </mdx>
    <mdx n="0" f="v">
      <t c="8">
        <n x="2" s="1"/>
        <n x="149" s="1"/>
        <n x="3" s="1"/>
        <n x="150" s="1"/>
        <n x="151" s="1"/>
        <n x="5"/>
        <n x="107"/>
        <n x="44"/>
      </t>
    </mdx>
    <mdx n="0" f="v">
      <t c="8">
        <n x="2" s="1"/>
        <n x="149" s="1"/>
        <n x="3" s="1"/>
        <n x="150" s="1"/>
        <n x="151" s="1"/>
        <n x="5"/>
        <n x="126"/>
        <n x="50"/>
      </t>
    </mdx>
    <mdx n="0" f="v">
      <t c="8">
        <n x="2" s="1"/>
        <n x="149" s="1"/>
        <n x="3" s="1"/>
        <n x="150" s="1"/>
        <n x="151" s="1"/>
        <n x="5"/>
        <n x="68"/>
        <n x="54"/>
      </t>
    </mdx>
    <mdx n="0" f="v">
      <t c="8">
        <n x="2" s="1"/>
        <n x="149" s="1"/>
        <n x="3" s="1"/>
        <n x="150" s="1"/>
        <n x="151" s="1"/>
        <n x="5"/>
        <n x="68"/>
        <n x="55"/>
      </t>
    </mdx>
    <mdx n="0" f="v">
      <t c="8">
        <n x="2" s="1"/>
        <n x="149" s="1"/>
        <n x="3" s="1"/>
        <n x="150" s="1"/>
        <n x="151" s="1"/>
        <n x="5"/>
        <n x="69"/>
        <n x="42"/>
      </t>
    </mdx>
    <mdx n="0" f="v">
      <t c="8">
        <n x="2" s="1"/>
        <n x="149" s="1"/>
        <n x="3" s="1"/>
        <n x="150" s="1"/>
        <n x="151" s="1"/>
        <n x="5"/>
        <n x="71"/>
        <n x="32"/>
      </t>
    </mdx>
    <mdx n="0" f="v">
      <t c="8">
        <n x="2" s="1"/>
        <n x="149" s="1"/>
        <n x="3" s="1"/>
        <n x="150" s="1"/>
        <n x="151" s="1"/>
        <n x="5"/>
        <n x="74"/>
        <n x="9"/>
      </t>
    </mdx>
    <mdx n="0" f="v">
      <t c="8">
        <n x="2" s="1"/>
        <n x="149" s="1"/>
        <n x="3" s="1"/>
        <n x="150" s="1"/>
        <n x="151" s="1"/>
        <n x="5"/>
        <n x="66"/>
        <n x="53"/>
      </t>
    </mdx>
    <mdx n="0" f="v">
      <t c="8">
        <n x="2" s="1"/>
        <n x="149" s="1"/>
        <n x="3" s="1"/>
        <n x="150" s="1"/>
        <n x="151" s="1"/>
        <n x="5"/>
        <n x="69"/>
        <n x="27"/>
      </t>
    </mdx>
    <mdx n="0" f="v">
      <t c="8">
        <n x="2" s="1"/>
        <n x="149" s="1"/>
        <n x="3" s="1"/>
        <n x="150" s="1"/>
        <n x="151" s="1"/>
        <n x="5"/>
        <n x="68"/>
        <n x="9"/>
      </t>
    </mdx>
    <mdx n="0" f="v">
      <t c="8">
        <n x="2" s="1"/>
        <n x="149" s="1"/>
        <n x="3" s="1"/>
        <n x="150" s="1"/>
        <n x="151" s="1"/>
        <n x="5"/>
        <n x="69"/>
        <n x="12"/>
      </t>
    </mdx>
    <mdx n="0" f="v">
      <t c="8">
        <n x="2" s="1"/>
        <n x="149" s="1"/>
        <n x="3" s="1"/>
        <n x="150" s="1"/>
        <n x="151" s="1"/>
        <n x="5"/>
        <n x="69"/>
        <n x="60"/>
      </t>
    </mdx>
    <mdx n="0" f="v">
      <t c="8">
        <n x="2" s="1"/>
        <n x="149" s="1"/>
        <n x="3" s="1"/>
        <n x="150" s="1"/>
        <n x="151" s="1"/>
        <n x="5"/>
        <n x="70"/>
        <n x="63"/>
      </t>
    </mdx>
    <mdx n="0" f="v">
      <t c="8">
        <n x="2" s="1"/>
        <n x="149" s="1"/>
        <n x="3" s="1"/>
        <n x="150" s="1"/>
        <n x="151" s="1"/>
        <n x="5"/>
        <n x="73"/>
        <n x="8"/>
      </t>
    </mdx>
    <mdx n="0" f="v">
      <t c="8">
        <n x="2" s="1"/>
        <n x="149" s="1"/>
        <n x="3" s="1"/>
        <n x="150" s="1"/>
        <n x="151" s="1"/>
        <n x="5"/>
        <n x="73"/>
        <n x="56"/>
      </t>
    </mdx>
    <mdx n="0" f="v">
      <t c="8">
        <n x="2" s="1"/>
        <n x="149" s="1"/>
        <n x="3" s="1"/>
        <n x="150" s="1"/>
        <n x="151" s="1"/>
        <n x="5"/>
        <n x="74"/>
        <n x="43"/>
      </t>
    </mdx>
    <mdx n="0" f="v">
      <t c="8">
        <n x="2" s="1"/>
        <n x="149" s="1"/>
        <n x="3" s="1"/>
        <n x="150" s="1"/>
        <n x="151" s="1"/>
        <n x="5"/>
        <n x="75"/>
        <n x="30"/>
      </t>
    </mdx>
    <mdx n="0" f="v">
      <t c="8">
        <n x="2" s="1"/>
        <n x="149" s="1"/>
        <n x="3" s="1"/>
        <n x="150" s="1"/>
        <n x="151" s="1"/>
        <n x="5"/>
        <n x="75"/>
        <n x="62"/>
      </t>
    </mdx>
    <mdx n="0" f="v">
      <t c="8">
        <n x="2" s="1"/>
        <n x="149" s="1"/>
        <n x="3" s="1"/>
        <n x="150" s="1"/>
        <n x="151" s="1"/>
        <n x="5"/>
        <n x="76"/>
        <n x="49"/>
      </t>
    </mdx>
    <mdx n="0" f="v">
      <t c="8">
        <n x="2" s="1"/>
        <n x="149" s="1"/>
        <n x="3" s="1"/>
        <n x="150" s="1"/>
        <n x="151" s="1"/>
        <n x="5"/>
        <n x="77"/>
        <n x="36"/>
      </t>
    </mdx>
    <mdx n="0" f="v">
      <t c="8">
        <n x="2" s="1"/>
        <n x="149" s="1"/>
        <n x="3" s="1"/>
        <n x="150" s="1"/>
        <n x="151" s="1"/>
        <n x="5"/>
        <n x="78"/>
        <n x="7"/>
      </t>
    </mdx>
    <mdx n="0" f="v">
      <t c="8">
        <n x="2" s="1"/>
        <n x="149" s="1"/>
        <n x="3" s="1"/>
        <n x="150" s="1"/>
        <n x="151" s="1"/>
        <n x="5"/>
        <n x="78"/>
        <n x="55"/>
      </t>
    </mdx>
    <mdx n="0" f="v">
      <t c="8">
        <n x="2" s="1"/>
        <n x="149" s="1"/>
        <n x="3" s="1"/>
        <n x="150" s="1"/>
        <n x="151" s="1"/>
        <n x="5"/>
        <n x="79"/>
        <n x="10"/>
      </t>
    </mdx>
    <mdx n="0" f="v">
      <t c="8">
        <n x="2" s="1"/>
        <n x="149" s="1"/>
        <n x="3" s="1"/>
        <n x="150" s="1"/>
        <n x="151" s="1"/>
        <n x="5"/>
        <n x="79"/>
        <n x="42"/>
      </t>
    </mdx>
    <mdx n="0" f="v">
      <t c="8">
        <n x="2" s="1"/>
        <n x="149" s="1"/>
        <n x="3" s="1"/>
        <n x="150" s="1"/>
        <n x="151" s="1"/>
        <n x="5"/>
        <n x="80"/>
        <n x="13"/>
      </t>
    </mdx>
    <mdx n="0" f="v">
      <t c="8">
        <n x="2" s="1"/>
        <n x="149" s="1"/>
        <n x="3" s="1"/>
        <n x="150" s="1"/>
        <n x="151" s="1"/>
        <n x="5"/>
        <n x="80"/>
        <n x="45"/>
      </t>
    </mdx>
    <mdx n="0" f="v">
      <t c="8">
        <n x="2" s="1"/>
        <n x="149" s="1"/>
        <n x="3" s="1"/>
        <n x="150" s="1"/>
        <n x="151" s="1"/>
        <n x="5"/>
        <n x="81"/>
        <n x="18"/>
      </t>
    </mdx>
    <mdx n="0" f="v">
      <t c="8">
        <n x="2" s="1"/>
        <n x="149" s="1"/>
        <n x="3" s="1"/>
        <n x="150" s="1"/>
        <n x="151" s="1"/>
        <n x="5"/>
        <n x="83"/>
        <n x="41"/>
      </t>
    </mdx>
    <mdx n="0" f="v">
      <t c="8">
        <n x="2" s="1"/>
        <n x="149" s="1"/>
        <n x="3" s="1"/>
        <n x="150" s="1"/>
        <n x="151" s="1"/>
        <n x="5"/>
        <n x="91"/>
        <n x="6"/>
      </t>
    </mdx>
    <mdx n="0" f="v">
      <t c="8">
        <n x="2" s="1"/>
        <n x="149" s="1"/>
        <n x="3" s="1"/>
        <n x="150" s="1"/>
        <n x="151" s="1"/>
        <n x="5"/>
        <n x="97"/>
        <n x="24"/>
      </t>
    </mdx>
    <mdx n="0" f="v">
      <t c="8">
        <n x="2" s="1"/>
        <n x="149" s="1"/>
        <n x="3" s="1"/>
        <n x="150" s="1"/>
        <n x="151" s="1"/>
        <n x="5"/>
        <n x="66"/>
        <n x="56"/>
      </t>
    </mdx>
    <mdx n="0" f="v">
      <t c="8">
        <n x="2" s="1"/>
        <n x="149" s="1"/>
        <n x="3" s="1"/>
        <n x="150" s="1"/>
        <n x="151" s="1"/>
        <n x="5"/>
        <n x="68"/>
        <n x="11"/>
      </t>
    </mdx>
    <mdx n="0" f="v">
      <t c="8">
        <n x="2" s="1"/>
        <n x="149" s="1"/>
        <n x="3" s="1"/>
        <n x="150" s="1"/>
        <n x="151" s="1"/>
        <n x="5"/>
        <n x="68"/>
        <n x="27"/>
      </t>
    </mdx>
    <mdx n="0" f="v">
      <t c="8">
        <n x="2" s="1"/>
        <n x="149" s="1"/>
        <n x="3" s="1"/>
        <n x="150" s="1"/>
        <n x="151" s="1"/>
        <n x="5"/>
        <n x="68"/>
        <n x="43"/>
      </t>
    </mdx>
    <mdx n="0" f="v">
      <t c="8">
        <n x="2" s="1"/>
        <n x="149" s="1"/>
        <n x="3" s="1"/>
        <n x="150" s="1"/>
        <n x="151" s="1"/>
        <n x="5"/>
        <n x="68"/>
        <n x="59"/>
      </t>
    </mdx>
    <mdx n="0" f="v">
      <t c="8">
        <n x="2" s="1"/>
        <n x="149" s="1"/>
        <n x="3" s="1"/>
        <n x="150" s="1"/>
        <n x="151" s="1"/>
        <n x="5"/>
        <n x="69"/>
        <n x="14"/>
      </t>
    </mdx>
    <mdx n="0" f="v">
      <t c="8">
        <n x="2" s="1"/>
        <n x="149" s="1"/>
        <n x="3" s="1"/>
        <n x="150" s="1"/>
        <n x="151" s="1"/>
        <n x="5"/>
        <n x="69"/>
        <n x="30"/>
      </t>
    </mdx>
    <mdx n="0" f="v">
      <t c="8">
        <n x="2" s="1"/>
        <n x="149" s="1"/>
        <n x="3" s="1"/>
        <n x="150" s="1"/>
        <n x="151" s="1"/>
        <n x="5"/>
        <n x="69"/>
        <n x="46"/>
      </t>
    </mdx>
    <mdx n="0" f="v">
      <t c="8">
        <n x="2" s="1"/>
        <n x="149" s="1"/>
        <n x="3" s="1"/>
        <n x="150" s="1"/>
        <n x="151" s="1"/>
        <n x="5"/>
        <n x="69"/>
        <n x="62"/>
      </t>
    </mdx>
    <mdx n="0" f="v">
      <t c="8">
        <n x="2" s="1"/>
        <n x="149" s="1"/>
        <n x="3" s="1"/>
        <n x="150" s="1"/>
        <n x="151" s="1"/>
        <n x="5"/>
        <n x="70"/>
        <n x="17"/>
      </t>
    </mdx>
    <mdx n="0" f="v">
      <t c="8">
        <n x="2" s="1"/>
        <n x="149" s="1"/>
        <n x="3" s="1"/>
        <n x="150" s="1"/>
        <n x="151" s="1"/>
        <n x="5"/>
        <n x="70"/>
        <n x="33"/>
      </t>
    </mdx>
    <mdx n="0" f="v">
      <t c="8">
        <n x="2" s="1"/>
        <n x="149" s="1"/>
        <n x="3" s="1"/>
        <n x="150" s="1"/>
        <n x="151" s="1"/>
        <n x="5"/>
        <n x="70"/>
        <n x="49"/>
      </t>
    </mdx>
    <mdx n="0" f="v">
      <t c="8">
        <n x="2" s="1"/>
        <n x="149" s="1"/>
        <n x="3" s="1"/>
        <n x="150" s="1"/>
        <n x="151" s="1"/>
        <n x="5"/>
        <n x="71"/>
        <n x="20"/>
      </t>
    </mdx>
    <mdx n="0" f="v">
      <t c="8">
        <n x="2" s="1"/>
        <n x="149" s="1"/>
        <n x="3" s="1"/>
        <n x="150" s="1"/>
        <n x="151" s="1"/>
        <n x="5"/>
        <n x="71"/>
        <n x="36"/>
      </t>
    </mdx>
    <mdx n="0" f="v">
      <t c="8">
        <n x="2" s="1"/>
        <n x="149" s="1"/>
        <n x="3" s="1"/>
        <n x="150" s="1"/>
        <n x="151" s="1"/>
        <n x="5"/>
        <n x="71"/>
        <n x="52"/>
      </t>
    </mdx>
    <mdx n="0" f="v">
      <t c="8">
        <n x="2" s="1"/>
        <n x="149" s="1"/>
        <n x="3" s="1"/>
        <n x="150" s="1"/>
        <n x="151" s="1"/>
        <n x="5"/>
        <n x="72"/>
        <n x="7"/>
      </t>
    </mdx>
    <mdx n="0" f="v">
      <t c="8">
        <n x="2" s="1"/>
        <n x="149" s="1"/>
        <n x="3" s="1"/>
        <n x="150" s="1"/>
        <n x="151" s="1"/>
        <n x="5"/>
        <n x="72"/>
        <n x="23"/>
      </t>
    </mdx>
    <mdx n="0" f="v">
      <t c="8">
        <n x="2" s="1"/>
        <n x="149" s="1"/>
        <n x="3" s="1"/>
        <n x="150" s="1"/>
        <n x="151" s="1"/>
        <n x="5"/>
        <n x="72"/>
        <n x="39"/>
      </t>
    </mdx>
    <mdx n="0" f="v">
      <t c="8">
        <n x="2" s="1"/>
        <n x="149" s="1"/>
        <n x="3" s="1"/>
        <n x="150" s="1"/>
        <n x="151" s="1"/>
        <n x="5"/>
        <n x="72"/>
        <n x="55"/>
      </t>
    </mdx>
    <mdx n="0" f="v">
      <t c="8">
        <n x="2" s="1"/>
        <n x="149" s="1"/>
        <n x="3" s="1"/>
        <n x="150" s="1"/>
        <n x="151" s="1"/>
        <n x="5"/>
        <n x="73"/>
        <n x="10"/>
      </t>
    </mdx>
    <mdx n="0" f="v">
      <t c="8">
        <n x="2" s="1"/>
        <n x="149" s="1"/>
        <n x="3" s="1"/>
        <n x="150" s="1"/>
        <n x="151" s="1"/>
        <n x="5"/>
        <n x="73"/>
        <n x="26"/>
      </t>
    </mdx>
    <mdx n="0" f="v">
      <t c="8">
        <n x="2" s="1"/>
        <n x="149" s="1"/>
        <n x="3" s="1"/>
        <n x="150" s="1"/>
        <n x="151" s="1"/>
        <n x="5"/>
        <n x="73"/>
        <n x="42"/>
      </t>
    </mdx>
    <mdx n="0" f="v">
      <t c="8">
        <n x="2" s="1"/>
        <n x="149" s="1"/>
        <n x="3" s="1"/>
        <n x="150" s="1"/>
        <n x="151" s="1"/>
        <n x="5"/>
        <n x="73"/>
        <n x="58"/>
      </t>
    </mdx>
    <mdx n="0" f="v">
      <t c="8">
        <n x="2" s="1"/>
        <n x="149" s="1"/>
        <n x="3" s="1"/>
        <n x="150" s="1"/>
        <n x="151" s="1"/>
        <n x="5"/>
        <n x="74"/>
        <n x="13"/>
      </t>
    </mdx>
    <mdx n="0" f="v">
      <t c="8">
        <n x="2" s="1"/>
        <n x="149" s="1"/>
        <n x="3" s="1"/>
        <n x="150" s="1"/>
        <n x="151" s="1"/>
        <n x="5"/>
        <n x="74"/>
        <n x="29"/>
      </t>
    </mdx>
    <mdx n="0" f="v">
      <t c="8">
        <n x="2" s="1"/>
        <n x="149" s="1"/>
        <n x="3" s="1"/>
        <n x="150" s="1"/>
        <n x="151" s="1"/>
        <n x="5"/>
        <n x="74"/>
        <n x="45"/>
      </t>
    </mdx>
    <mdx n="0" f="v">
      <t c="8">
        <n x="2" s="1"/>
        <n x="149" s="1"/>
        <n x="3" s="1"/>
        <n x="150" s="1"/>
        <n x="151" s="1"/>
        <n x="5"/>
        <n x="74"/>
        <n x="61"/>
      </t>
    </mdx>
    <mdx n="0" f="v">
      <t c="8">
        <n x="2" s="1"/>
        <n x="149" s="1"/>
        <n x="3" s="1"/>
        <n x="150" s="1"/>
        <n x="151" s="1"/>
        <n x="5"/>
        <n x="75"/>
        <n x="16"/>
      </t>
    </mdx>
    <mdx n="0" f="v">
      <t c="8">
        <n x="2" s="1"/>
        <n x="149" s="1"/>
        <n x="3" s="1"/>
        <n x="150" s="1"/>
        <n x="151" s="1"/>
        <n x="5"/>
        <n x="75"/>
        <n x="32"/>
      </t>
    </mdx>
    <mdx n="0" f="v">
      <t c="8">
        <n x="2" s="1"/>
        <n x="149" s="1"/>
        <n x="3" s="1"/>
        <n x="150" s="1"/>
        <n x="151" s="1"/>
        <n x="5"/>
        <n x="75"/>
        <n x="48"/>
      </t>
    </mdx>
    <mdx n="0" f="v">
      <t c="8">
        <n x="2" s="1"/>
        <n x="149" s="1"/>
        <n x="3" s="1"/>
        <n x="150" s="1"/>
        <n x="151" s="1"/>
        <n x="5"/>
        <n x="75"/>
        <n x="64"/>
      </t>
    </mdx>
    <mdx n="0" f="v">
      <t c="8">
        <n x="2" s="1"/>
        <n x="149" s="1"/>
        <n x="3" s="1"/>
        <n x="150" s="1"/>
        <n x="151" s="1"/>
        <n x="5"/>
        <n x="76"/>
        <n x="19"/>
      </t>
    </mdx>
    <mdx n="0" f="v">
      <t c="8">
        <n x="2" s="1"/>
        <n x="149" s="1"/>
        <n x="3" s="1"/>
        <n x="150" s="1"/>
        <n x="151" s="1"/>
        <n x="5"/>
        <n x="76"/>
        <n x="35"/>
      </t>
    </mdx>
    <mdx n="0" f="v">
      <t c="8">
        <n x="2" s="1"/>
        <n x="149" s="1"/>
        <n x="3" s="1"/>
        <n x="150" s="1"/>
        <n x="151" s="1"/>
        <n x="5"/>
        <n x="76"/>
        <n x="51"/>
      </t>
    </mdx>
    <mdx n="0" f="v">
      <t c="8">
        <n x="2" s="1"/>
        <n x="149" s="1"/>
        <n x="3" s="1"/>
        <n x="150" s="1"/>
        <n x="151" s="1"/>
        <n x="5"/>
        <n x="77"/>
        <n x="6"/>
      </t>
    </mdx>
    <mdx n="0" f="v">
      <t c="8">
        <n x="2" s="1"/>
        <n x="149" s="1"/>
        <n x="3" s="1"/>
        <n x="150" s="1"/>
        <n x="151" s="1"/>
        <n x="5"/>
        <n x="77"/>
        <n x="22"/>
      </t>
    </mdx>
    <mdx n="0" f="v">
      <t c="8">
        <n x="2" s="1"/>
        <n x="149" s="1"/>
        <n x="3" s="1"/>
        <n x="150" s="1"/>
        <n x="151" s="1"/>
        <n x="5"/>
        <n x="77"/>
        <n x="38"/>
      </t>
    </mdx>
    <mdx n="0" f="v">
      <t c="8">
        <n x="2" s="1"/>
        <n x="149" s="1"/>
        <n x="3" s="1"/>
        <n x="150" s="1"/>
        <n x="151" s="1"/>
        <n x="5"/>
        <n x="77"/>
        <n x="54"/>
      </t>
    </mdx>
    <mdx n="0" f="v">
      <t c="8">
        <n x="2" s="1"/>
        <n x="149" s="1"/>
        <n x="3" s="1"/>
        <n x="150" s="1"/>
        <n x="151" s="1"/>
        <n x="5"/>
        <n x="78"/>
        <n x="9"/>
      </t>
    </mdx>
    <mdx n="0" f="v">
      <t c="8">
        <n x="2" s="1"/>
        <n x="149" s="1"/>
        <n x="3" s="1"/>
        <n x="150" s="1"/>
        <n x="151" s="1"/>
        <n x="5"/>
        <n x="78"/>
        <n x="25"/>
      </t>
    </mdx>
    <mdx n="0" f="v">
      <t c="8">
        <n x="2" s="1"/>
        <n x="149" s="1"/>
        <n x="3" s="1"/>
        <n x="150" s="1"/>
        <n x="151" s="1"/>
        <n x="5"/>
        <n x="78"/>
        <n x="41"/>
      </t>
    </mdx>
    <mdx n="0" f="v">
      <t c="8">
        <n x="2" s="1"/>
        <n x="149" s="1"/>
        <n x="3" s="1"/>
        <n x="150" s="1"/>
        <n x="151" s="1"/>
        <n x="5"/>
        <n x="78"/>
        <n x="57"/>
      </t>
    </mdx>
    <mdx n="0" f="v">
      <t c="8">
        <n x="2" s="1"/>
        <n x="149" s="1"/>
        <n x="3" s="1"/>
        <n x="150" s="1"/>
        <n x="151" s="1"/>
        <n x="5"/>
        <n x="79"/>
        <n x="12"/>
      </t>
    </mdx>
    <mdx n="0" f="v">
      <t c="8">
        <n x="2" s="1"/>
        <n x="149" s="1"/>
        <n x="3" s="1"/>
        <n x="150" s="1"/>
        <n x="151" s="1"/>
        <n x="5"/>
        <n x="79"/>
        <n x="28"/>
      </t>
    </mdx>
    <mdx n="0" f="v">
      <t c="8">
        <n x="2" s="1"/>
        <n x="149" s="1"/>
        <n x="3" s="1"/>
        <n x="150" s="1"/>
        <n x="151" s="1"/>
        <n x="5"/>
        <n x="79"/>
        <n x="44"/>
      </t>
    </mdx>
    <mdx n="0" f="v">
      <t c="8">
        <n x="2" s="1"/>
        <n x="149" s="1"/>
        <n x="3" s="1"/>
        <n x="150" s="1"/>
        <n x="151" s="1"/>
        <n x="5"/>
        <n x="79"/>
        <n x="60"/>
      </t>
    </mdx>
    <mdx n="0" f="v">
      <t c="8">
        <n x="2" s="1"/>
        <n x="149" s="1"/>
        <n x="3" s="1"/>
        <n x="150" s="1"/>
        <n x="151" s="1"/>
        <n x="5"/>
        <n x="80"/>
        <n x="15"/>
      </t>
    </mdx>
    <mdx n="0" f="v">
      <t c="8">
        <n x="2" s="1"/>
        <n x="149" s="1"/>
        <n x="3" s="1"/>
        <n x="150" s="1"/>
        <n x="151" s="1"/>
        <n x="5"/>
        <n x="80"/>
        <n x="31"/>
      </t>
    </mdx>
    <mdx n="0" f="v">
      <t c="8">
        <n x="2" s="1"/>
        <n x="149" s="1"/>
        <n x="3" s="1"/>
        <n x="150" s="1"/>
        <n x="151" s="1"/>
        <n x="5"/>
        <n x="80"/>
        <n x="47"/>
      </t>
    </mdx>
    <mdx n="0" f="v">
      <t c="8">
        <n x="2" s="1"/>
        <n x="149" s="1"/>
        <n x="3" s="1"/>
        <n x="150" s="1"/>
        <n x="151" s="1"/>
        <n x="5"/>
        <n x="80"/>
        <n x="64"/>
      </t>
    </mdx>
    <mdx n="0" f="v">
      <t c="8">
        <n x="2" s="1"/>
        <n x="149" s="1"/>
        <n x="3" s="1"/>
        <n x="150" s="1"/>
        <n x="151" s="1"/>
        <n x="5"/>
        <n x="81"/>
        <n x="21"/>
      </t>
    </mdx>
    <mdx n="0" f="v">
      <t c="8">
        <n x="2" s="1"/>
        <n x="149" s="1"/>
        <n x="3" s="1"/>
        <n x="150" s="1"/>
        <n x="151" s="1"/>
        <n x="5"/>
        <n x="81"/>
        <n x="39"/>
      </t>
    </mdx>
    <mdx n="0" f="v">
      <t c="8">
        <n x="2" s="1"/>
        <n x="149" s="1"/>
        <n x="3" s="1"/>
        <n x="150" s="1"/>
        <n x="151" s="1"/>
        <n x="5"/>
        <n x="81"/>
        <n x="57"/>
      </t>
    </mdx>
    <mdx n="0" f="v">
      <t c="8">
        <n x="2" s="1"/>
        <n x="149" s="1"/>
        <n x="3" s="1"/>
        <n x="150" s="1"/>
        <n x="151" s="1"/>
        <n x="5"/>
        <n x="82"/>
        <n x="16"/>
      </t>
    </mdx>
    <mdx n="0" f="v">
      <t c="8">
        <n x="2" s="1"/>
        <n x="149" s="1"/>
        <n x="3" s="1"/>
        <n x="150" s="1"/>
        <n x="151" s="1"/>
        <n x="5"/>
        <n x="83"/>
        <n x="57"/>
      </t>
    </mdx>
    <mdx n="0" f="v">
      <t c="8">
        <n x="2" s="1"/>
        <n x="149" s="1"/>
        <n x="3" s="1"/>
        <n x="150" s="1"/>
        <n x="151" s="1"/>
        <n x="5"/>
        <n x="85"/>
        <n x="63"/>
      </t>
    </mdx>
    <mdx n="0" f="v">
      <t c="8">
        <n x="2" s="1"/>
        <n x="149" s="1"/>
        <n x="3" s="1"/>
        <n x="150" s="1"/>
        <n x="151" s="1"/>
        <n x="5"/>
        <n x="67"/>
        <n x="10"/>
      </t>
    </mdx>
    <mdx n="0" f="v">
      <t c="8">
        <n x="2" s="1"/>
        <n x="149" s="1"/>
        <n x="3" s="1"/>
        <n x="150" s="1"/>
        <n x="151" s="1"/>
        <n x="5"/>
        <n x="89"/>
        <n x="16"/>
      </t>
    </mdx>
    <mdx n="0" f="v">
      <t c="8">
        <n x="2" s="1"/>
        <n x="149" s="1"/>
        <n x="3" s="1"/>
        <n x="150" s="1"/>
        <n x="151" s="1"/>
        <n x="5"/>
        <n x="91"/>
        <n x="22"/>
      </t>
    </mdx>
    <mdx n="0" f="v">
      <t c="8">
        <n x="2" s="1"/>
        <n x="149" s="1"/>
        <n x="3" s="1"/>
        <n x="150" s="1"/>
        <n x="151" s="1"/>
        <n x="5"/>
        <n x="93"/>
        <n x="28"/>
      </t>
    </mdx>
    <mdx n="0" f="v">
      <t c="8">
        <n x="2" s="1"/>
        <n x="149" s="1"/>
        <n x="3" s="1"/>
        <n x="150" s="1"/>
        <n x="151" s="1"/>
        <n x="5"/>
        <n x="95"/>
        <n x="34"/>
      </t>
    </mdx>
    <mdx n="0" f="v">
      <t c="8">
        <n x="2" s="1"/>
        <n x="149" s="1"/>
        <n x="3" s="1"/>
        <n x="150" s="1"/>
        <n x="151" s="1"/>
        <n x="5"/>
        <n x="97"/>
        <n x="40"/>
      </t>
    </mdx>
    <mdx n="0" f="v">
      <t c="8">
        <n x="2" s="1"/>
        <n x="149" s="1"/>
        <n x="3" s="1"/>
        <n x="150" s="1"/>
        <n x="151" s="1"/>
        <n x="5"/>
        <n x="99"/>
        <n x="46"/>
      </t>
    </mdx>
    <mdx n="0" f="v">
      <t c="8">
        <n x="2" s="1"/>
        <n x="149" s="1"/>
        <n x="3" s="1"/>
        <n x="150" s="1"/>
        <n x="151" s="1"/>
        <n x="5"/>
        <n x="101"/>
        <n x="52"/>
      </t>
    </mdx>
    <mdx n="0" f="v">
      <t c="8">
        <n x="2" s="1"/>
        <n x="149" s="1"/>
        <n x="3" s="1"/>
        <n x="150" s="1"/>
        <n x="151" s="1"/>
        <n x="5"/>
        <n x="103"/>
        <n x="61"/>
      </t>
    </mdx>
    <mdx n="0" f="v">
      <t c="8">
        <n x="2" s="1"/>
        <n x="149" s="1"/>
        <n x="3" s="1"/>
        <n x="150" s="1"/>
        <n x="151" s="1"/>
        <n x="5"/>
        <n x="107"/>
        <n x="64"/>
      </t>
    </mdx>
    <mdx n="0" f="v">
      <t c="8">
        <n x="2" s="1"/>
        <n x="149" s="1"/>
        <n x="3" s="1"/>
        <n x="150" s="1"/>
        <n x="151" s="1"/>
        <n x="5"/>
        <n x="129"/>
        <n x="24"/>
      </t>
    </mdx>
    <mdx n="0" f="v">
      <t c="8">
        <n x="2" s="1"/>
        <n x="149" s="1"/>
        <n x="3" s="1"/>
        <n x="150" s="1"/>
        <n x="151" s="1"/>
        <n x="5"/>
        <n x="66"/>
        <n x="9"/>
      </t>
    </mdx>
    <mdx n="0" f="v">
      <t c="8">
        <n x="2" s="1"/>
        <n x="149" s="1"/>
        <n x="3" s="1"/>
        <n x="150" s="1"/>
        <n x="151" s="1"/>
        <n x="5"/>
        <n x="66"/>
        <n x="25"/>
      </t>
    </mdx>
    <mdx n="0" f="v">
      <t c="8">
        <n x="2" s="1"/>
        <n x="149" s="1"/>
        <n x="3" s="1"/>
        <n x="150" s="1"/>
        <n x="151" s="1"/>
        <n x="5"/>
        <n x="66"/>
        <n x="57"/>
      </t>
    </mdx>
    <mdx n="0" f="v">
      <t c="8">
        <n x="2" s="1"/>
        <n x="149" s="1"/>
        <n x="3" s="1"/>
        <n x="150" s="1"/>
        <n x="151" s="1"/>
        <n x="5"/>
        <n x="68"/>
        <n x="12"/>
      </t>
    </mdx>
    <mdx n="0" f="v">
      <t c="8">
        <n x="2" s="1"/>
        <n x="149" s="1"/>
        <n x="3" s="1"/>
        <n x="150" s="1"/>
        <n x="151" s="1"/>
        <n x="5"/>
        <n x="68"/>
        <n x="28"/>
      </t>
    </mdx>
    <mdx n="0" f="v">
      <t c="8">
        <n x="2" s="1"/>
        <n x="149" s="1"/>
        <n x="3" s="1"/>
        <n x="150" s="1"/>
        <n x="151" s="1"/>
        <n x="5"/>
        <n x="68"/>
        <n x="44"/>
      </t>
    </mdx>
    <mdx n="0" f="v">
      <t c="8">
        <n x="2" s="1"/>
        <n x="149" s="1"/>
        <n x="3" s="1"/>
        <n x="150" s="1"/>
        <n x="151" s="1"/>
        <n x="5"/>
        <n x="68"/>
        <n x="60"/>
      </t>
    </mdx>
    <mdx n="0" f="v">
      <t c="8">
        <n x="2" s="1"/>
        <n x="149" s="1"/>
        <n x="3" s="1"/>
        <n x="150" s="1"/>
        <n x="151" s="1"/>
        <n x="5"/>
        <n x="69"/>
        <n x="15"/>
      </t>
    </mdx>
    <mdx n="0" f="v">
      <t c="8">
        <n x="2" s="1"/>
        <n x="149" s="1"/>
        <n x="3" s="1"/>
        <n x="150" s="1"/>
        <n x="151" s="1"/>
        <n x="5"/>
        <n x="69"/>
        <n x="31"/>
      </t>
    </mdx>
    <mdx n="0" f="v">
      <t c="8">
        <n x="2" s="1"/>
        <n x="149" s="1"/>
        <n x="3" s="1"/>
        <n x="150" s="1"/>
        <n x="151" s="1"/>
        <n x="5"/>
        <n x="69"/>
        <n x="47"/>
      </t>
    </mdx>
    <mdx n="0" f="v">
      <t c="8">
        <n x="2" s="1"/>
        <n x="149" s="1"/>
        <n x="3" s="1"/>
        <n x="150" s="1"/>
        <n x="151" s="1"/>
        <n x="5"/>
        <n x="69"/>
        <n x="63"/>
      </t>
    </mdx>
    <mdx n="0" f="v">
      <t c="8">
        <n x="2" s="1"/>
        <n x="149" s="1"/>
        <n x="3" s="1"/>
        <n x="150" s="1"/>
        <n x="151" s="1"/>
        <n x="5"/>
        <n x="70"/>
        <n x="18"/>
      </t>
    </mdx>
    <mdx n="0" f="v">
      <t c="8">
        <n x="2" s="1"/>
        <n x="149" s="1"/>
        <n x="3" s="1"/>
        <n x="150" s="1"/>
        <n x="151" s="1"/>
        <n x="5"/>
        <n x="70"/>
        <n x="34"/>
      </t>
    </mdx>
    <mdx n="0" f="v">
      <t c="8">
        <n x="2" s="1"/>
        <n x="149" s="1"/>
        <n x="3" s="1"/>
        <n x="150" s="1"/>
        <n x="151" s="1"/>
        <n x="5"/>
        <n x="70"/>
        <n x="50"/>
      </t>
    </mdx>
    <mdx n="0" f="v">
      <t c="8">
        <n x="2" s="1"/>
        <n x="149" s="1"/>
        <n x="3" s="1"/>
        <n x="150" s="1"/>
        <n x="151" s="1"/>
        <n x="5"/>
        <n x="71"/>
        <n x="21"/>
      </t>
    </mdx>
    <mdx n="0" f="v">
      <t c="8">
        <n x="2" s="1"/>
        <n x="149" s="1"/>
        <n x="3" s="1"/>
        <n x="150" s="1"/>
        <n x="151" s="1"/>
        <n x="5"/>
        <n x="71"/>
        <n x="37"/>
      </t>
    </mdx>
    <mdx n="0" f="v">
      <t c="8">
        <n x="2" s="1"/>
        <n x="149" s="1"/>
        <n x="3" s="1"/>
        <n x="150" s="1"/>
        <n x="151" s="1"/>
        <n x="5"/>
        <n x="71"/>
        <n x="53"/>
      </t>
    </mdx>
    <mdx n="0" f="v">
      <t c="8">
        <n x="2" s="1"/>
        <n x="149" s="1"/>
        <n x="3" s="1"/>
        <n x="150" s="1"/>
        <n x="151" s="1"/>
        <n x="5"/>
        <n x="72"/>
        <n x="8"/>
      </t>
    </mdx>
    <mdx n="0" f="v">
      <t c="8">
        <n x="2" s="1"/>
        <n x="149" s="1"/>
        <n x="3" s="1"/>
        <n x="150" s="1"/>
        <n x="151" s="1"/>
        <n x="5"/>
        <n x="72"/>
        <n x="24"/>
      </t>
    </mdx>
    <mdx n="0" f="v">
      <t c="8">
        <n x="2" s="1"/>
        <n x="149" s="1"/>
        <n x="3" s="1"/>
        <n x="150" s="1"/>
        <n x="151" s="1"/>
        <n x="5"/>
        <n x="72"/>
        <n x="40"/>
      </t>
    </mdx>
    <mdx n="0" f="v">
      <t c="8">
        <n x="2" s="1"/>
        <n x="149" s="1"/>
        <n x="3" s="1"/>
        <n x="150" s="1"/>
        <n x="151" s="1"/>
        <n x="5"/>
        <n x="72"/>
        <n x="56"/>
      </t>
    </mdx>
    <mdx n="0" f="v">
      <t c="8">
        <n x="2" s="1"/>
        <n x="149" s="1"/>
        <n x="3" s="1"/>
        <n x="150" s="1"/>
        <n x="151" s="1"/>
        <n x="5"/>
        <n x="73"/>
        <n x="11"/>
      </t>
    </mdx>
    <mdx n="0" f="v">
      <t c="8">
        <n x="2" s="1"/>
        <n x="149" s="1"/>
        <n x="3" s="1"/>
        <n x="150" s="1"/>
        <n x="151" s="1"/>
        <n x="5"/>
        <n x="73"/>
        <n x="27"/>
      </t>
    </mdx>
    <mdx n="0" f="v">
      <t c="8">
        <n x="2" s="1"/>
        <n x="149" s="1"/>
        <n x="3" s="1"/>
        <n x="150" s="1"/>
        <n x="151" s="1"/>
        <n x="5"/>
        <n x="73"/>
        <n x="43"/>
      </t>
    </mdx>
    <mdx n="0" f="v">
      <t c="8">
        <n x="2" s="1"/>
        <n x="149" s="1"/>
        <n x="3" s="1"/>
        <n x="150" s="1"/>
        <n x="151" s="1"/>
        <n x="5"/>
        <n x="73"/>
        <n x="59"/>
      </t>
    </mdx>
    <mdx n="0" f="v">
      <t c="8">
        <n x="2" s="1"/>
        <n x="149" s="1"/>
        <n x="3" s="1"/>
        <n x="150" s="1"/>
        <n x="151" s="1"/>
        <n x="5"/>
        <n x="74"/>
        <n x="14"/>
      </t>
    </mdx>
    <mdx n="0" f="v">
      <t c="8">
        <n x="2" s="1"/>
        <n x="149" s="1"/>
        <n x="3" s="1"/>
        <n x="150" s="1"/>
        <n x="151" s="1"/>
        <n x="5"/>
        <n x="74"/>
        <n x="30"/>
      </t>
    </mdx>
    <mdx n="0" f="v">
      <t c="8">
        <n x="2" s="1"/>
        <n x="149" s="1"/>
        <n x="3" s="1"/>
        <n x="150" s="1"/>
        <n x="151" s="1"/>
        <n x="5"/>
        <n x="74"/>
        <n x="46"/>
      </t>
    </mdx>
    <mdx n="0" f="v">
      <t c="8">
        <n x="2" s="1"/>
        <n x="149" s="1"/>
        <n x="3" s="1"/>
        <n x="150" s="1"/>
        <n x="151" s="1"/>
        <n x="5"/>
        <n x="74"/>
        <n x="62"/>
      </t>
    </mdx>
    <mdx n="0" f="v">
      <t c="8">
        <n x="2" s="1"/>
        <n x="149" s="1"/>
        <n x="3" s="1"/>
        <n x="150" s="1"/>
        <n x="151" s="1"/>
        <n x="5"/>
        <n x="75"/>
        <n x="17"/>
      </t>
    </mdx>
    <mdx n="0" f="v">
      <t c="8">
        <n x="2" s="1"/>
        <n x="149" s="1"/>
        <n x="3" s="1"/>
        <n x="150" s="1"/>
        <n x="151" s="1"/>
        <n x="5"/>
        <n x="75"/>
        <n x="33"/>
      </t>
    </mdx>
    <mdx n="0" f="v">
      <t c="8">
        <n x="2" s="1"/>
        <n x="149" s="1"/>
        <n x="3" s="1"/>
        <n x="150" s="1"/>
        <n x="151" s="1"/>
        <n x="5"/>
        <n x="75"/>
        <n x="49"/>
      </t>
    </mdx>
    <mdx n="0" f="v">
      <t c="8">
        <n x="2" s="1"/>
        <n x="149" s="1"/>
        <n x="3" s="1"/>
        <n x="150" s="1"/>
        <n x="151" s="1"/>
        <n x="5"/>
        <n x="76"/>
        <n x="20"/>
      </t>
    </mdx>
    <mdx n="0" f="v">
      <t c="8">
        <n x="2" s="1"/>
        <n x="149" s="1"/>
        <n x="3" s="1"/>
        <n x="150" s="1"/>
        <n x="151" s="1"/>
        <n x="5"/>
        <n x="76"/>
        <n x="36"/>
      </t>
    </mdx>
    <mdx n="0" f="v">
      <t c="8">
        <n x="2" s="1"/>
        <n x="149" s="1"/>
        <n x="3" s="1"/>
        <n x="150" s="1"/>
        <n x="151" s="1"/>
        <n x="5"/>
        <n x="76"/>
        <n x="52"/>
      </t>
    </mdx>
    <mdx n="0" f="v">
      <t c="8">
        <n x="2" s="1"/>
        <n x="149" s="1"/>
        <n x="3" s="1"/>
        <n x="150" s="1"/>
        <n x="151" s="1"/>
        <n x="5"/>
        <n x="77"/>
        <n x="7"/>
      </t>
    </mdx>
    <mdx n="0" f="v">
      <t c="8">
        <n x="2" s="1"/>
        <n x="149" s="1"/>
        <n x="3" s="1"/>
        <n x="150" s="1"/>
        <n x="151" s="1"/>
        <n x="5"/>
        <n x="77"/>
        <n x="23"/>
      </t>
    </mdx>
    <mdx n="0" f="v">
      <t c="8">
        <n x="2" s="1"/>
        <n x="149" s="1"/>
        <n x="3" s="1"/>
        <n x="150" s="1"/>
        <n x="151" s="1"/>
        <n x="5"/>
        <n x="77"/>
        <n x="39"/>
      </t>
    </mdx>
    <mdx n="0" f="v">
      <t c="8">
        <n x="2" s="1"/>
        <n x="149" s="1"/>
        <n x="3" s="1"/>
        <n x="150" s="1"/>
        <n x="151" s="1"/>
        <n x="5"/>
        <n x="77"/>
        <n x="55"/>
      </t>
    </mdx>
    <mdx n="0" f="v">
      <t c="8">
        <n x="2" s="1"/>
        <n x="149" s="1"/>
        <n x="3" s="1"/>
        <n x="150" s="1"/>
        <n x="151" s="1"/>
        <n x="5"/>
        <n x="78"/>
        <n x="10"/>
      </t>
    </mdx>
    <mdx n="0" f="v">
      <t c="8">
        <n x="2" s="1"/>
        <n x="149" s="1"/>
        <n x="3" s="1"/>
        <n x="150" s="1"/>
        <n x="151" s="1"/>
        <n x="5"/>
        <n x="78"/>
        <n x="26"/>
      </t>
    </mdx>
    <mdx n="0" f="v">
      <t c="8">
        <n x="2" s="1"/>
        <n x="149" s="1"/>
        <n x="3" s="1"/>
        <n x="150" s="1"/>
        <n x="151" s="1"/>
        <n x="5"/>
        <n x="78"/>
        <n x="42"/>
      </t>
    </mdx>
    <mdx n="0" f="v">
      <t c="8">
        <n x="2" s="1"/>
        <n x="149" s="1"/>
        <n x="3" s="1"/>
        <n x="150" s="1"/>
        <n x="151" s="1"/>
        <n x="5"/>
        <n x="78"/>
        <n x="58"/>
      </t>
    </mdx>
    <mdx n="0" f="v">
      <t c="8">
        <n x="2" s="1"/>
        <n x="149" s="1"/>
        <n x="3" s="1"/>
        <n x="150" s="1"/>
        <n x="151" s="1"/>
        <n x="5"/>
        <n x="79"/>
        <n x="13"/>
      </t>
    </mdx>
    <mdx n="0" f="v">
      <t c="8">
        <n x="2" s="1"/>
        <n x="149" s="1"/>
        <n x="3" s="1"/>
        <n x="150" s="1"/>
        <n x="151" s="1"/>
        <n x="5"/>
        <n x="79"/>
        <n x="29"/>
      </t>
    </mdx>
    <mdx n="0" f="v">
      <t c="8">
        <n x="2" s="1"/>
        <n x="149" s="1"/>
        <n x="3" s="1"/>
        <n x="150" s="1"/>
        <n x="151" s="1"/>
        <n x="5"/>
        <n x="79"/>
        <n x="45"/>
      </t>
    </mdx>
    <mdx n="0" f="v">
      <t c="8">
        <n x="2" s="1"/>
        <n x="149" s="1"/>
        <n x="3" s="1"/>
        <n x="150" s="1"/>
        <n x="151" s="1"/>
        <n x="5"/>
        <n x="79"/>
        <n x="61"/>
      </t>
    </mdx>
    <mdx n="0" f="v">
      <t c="8">
        <n x="2" s="1"/>
        <n x="149" s="1"/>
        <n x="3" s="1"/>
        <n x="150" s="1"/>
        <n x="151" s="1"/>
        <n x="5"/>
        <n x="80"/>
        <n x="16"/>
      </t>
    </mdx>
    <mdx n="0" f="v">
      <t c="8">
        <n x="2" s="1"/>
        <n x="149" s="1"/>
        <n x="3" s="1"/>
        <n x="150" s="1"/>
        <n x="151" s="1"/>
        <n x="5"/>
        <n x="80"/>
        <n x="32"/>
      </t>
    </mdx>
    <mdx n="0" f="v">
      <t c="8">
        <n x="2" s="1"/>
        <n x="149" s="1"/>
        <n x="3" s="1"/>
        <n x="150" s="1"/>
        <n x="151" s="1"/>
        <n x="5"/>
        <n x="80"/>
        <n x="48"/>
      </t>
    </mdx>
    <mdx n="0" f="v">
      <t c="8">
        <n x="2" s="1"/>
        <n x="149" s="1"/>
        <n x="3" s="1"/>
        <n x="150" s="1"/>
        <n x="151" s="1"/>
        <n x="5"/>
        <n x="81"/>
        <n x="22"/>
      </t>
    </mdx>
    <mdx n="0" f="v">
      <t c="8">
        <n x="2" s="1"/>
        <n x="149" s="1"/>
        <n x="3" s="1"/>
        <n x="150" s="1"/>
        <n x="151" s="1"/>
        <n x="5"/>
        <n x="81"/>
        <n x="40"/>
      </t>
    </mdx>
    <mdx n="0" f="v">
      <t c="8">
        <n x="2" s="1"/>
        <n x="149" s="1"/>
        <n x="3" s="1"/>
        <n x="150" s="1"/>
        <n x="151" s="1"/>
        <n x="5"/>
        <n x="81"/>
        <n x="59"/>
      </t>
    </mdx>
    <mdx n="0" f="v">
      <t c="8">
        <n x="2" s="1"/>
        <n x="149" s="1"/>
        <n x="3" s="1"/>
        <n x="150" s="1"/>
        <n x="151" s="1"/>
        <n x="5"/>
        <n x="82"/>
        <n x="17"/>
      </t>
    </mdx>
    <mdx n="0" f="v">
      <t c="8">
        <n x="2" s="1"/>
        <n x="149" s="1"/>
        <n x="3" s="1"/>
        <n x="150" s="1"/>
        <n x="151" s="1"/>
        <n x="5"/>
        <n x="83"/>
        <n x="59"/>
      </t>
    </mdx>
    <mdx n="0" f="v">
      <t c="8">
        <n x="2" s="1"/>
        <n x="149" s="1"/>
        <n x="3" s="1"/>
        <n x="150" s="1"/>
        <n x="151" s="1"/>
        <n x="5"/>
        <n x="67"/>
        <n x="12"/>
      </t>
    </mdx>
    <mdx n="0" f="v">
      <t c="8">
        <n x="2" s="1"/>
        <n x="149" s="1"/>
        <n x="3" s="1"/>
        <n x="150" s="1"/>
        <n x="151" s="1"/>
        <n x="5"/>
        <n x="89"/>
        <n x="18"/>
      </t>
    </mdx>
    <mdx n="0" f="v">
      <t c="8">
        <n x="2" s="1"/>
        <n x="149" s="1"/>
        <n x="3" s="1"/>
        <n x="150" s="1"/>
        <n x="151" s="1"/>
        <n x="5"/>
        <n x="91"/>
        <n x="24"/>
      </t>
    </mdx>
    <mdx n="0" f="v">
      <t c="8">
        <n x="2" s="1"/>
        <n x="149" s="1"/>
        <n x="3" s="1"/>
        <n x="150" s="1"/>
        <n x="151" s="1"/>
        <n x="5"/>
        <n x="93"/>
        <n x="30"/>
      </t>
    </mdx>
    <mdx n="0" f="v">
      <t c="8">
        <n x="2" s="1"/>
        <n x="149" s="1"/>
        <n x="3" s="1"/>
        <n x="150" s="1"/>
        <n x="151" s="1"/>
        <n x="5"/>
        <n x="95"/>
        <n x="36"/>
      </t>
    </mdx>
    <mdx n="0" f="v">
      <t c="8">
        <n x="2" s="1"/>
        <n x="149" s="1"/>
        <n x="3" s="1"/>
        <n x="150" s="1"/>
        <n x="151" s="1"/>
        <n x="5"/>
        <n x="97"/>
        <n x="42"/>
      </t>
    </mdx>
    <mdx n="0" f="v">
      <t c="8">
        <n x="2" s="1"/>
        <n x="149" s="1"/>
        <n x="3" s="1"/>
        <n x="150" s="1"/>
        <n x="151" s="1"/>
        <n x="5"/>
        <n x="99"/>
        <n x="48"/>
      </t>
    </mdx>
    <mdx n="0" f="v">
      <t c="8">
        <n x="2" s="1"/>
        <n x="149" s="1"/>
        <n x="3" s="1"/>
        <n x="150" s="1"/>
        <n x="151" s="1"/>
        <n x="5"/>
        <n x="101"/>
        <n x="54"/>
      </t>
    </mdx>
    <mdx n="0" f="v">
      <t c="8">
        <n x="2" s="1"/>
        <n x="149" s="1"/>
        <n x="3" s="1"/>
        <n x="150" s="1"/>
        <n x="151" s="1"/>
        <n x="5"/>
        <n x="103"/>
        <n x="63"/>
      </t>
    </mdx>
    <mdx n="0" f="v">
      <t c="8">
        <n x="2" s="1"/>
        <n x="149" s="1"/>
        <n x="3" s="1"/>
        <n x="150" s="1"/>
        <n x="151" s="1"/>
        <n x="5"/>
        <n x="108"/>
        <n x="25"/>
      </t>
    </mdx>
    <mdx n="0" f="v">
      <t c="8">
        <n x="2" s="1"/>
        <n x="149" s="1"/>
        <n x="3" s="1"/>
        <n x="150" s="1"/>
        <n x="151" s="1"/>
        <n x="5"/>
        <n x="131"/>
        <n x="62"/>
      </t>
    </mdx>
    <mdx n="0" f="v">
      <t c="8">
        <n x="2" s="1"/>
        <n x="149" s="1"/>
        <n x="3" s="1"/>
        <n x="150" s="1"/>
        <n x="151" s="1"/>
        <n x="5"/>
        <n x="66"/>
        <n x="10"/>
      </t>
    </mdx>
    <mdx n="0" f="v">
      <t c="8">
        <n x="2" s="1"/>
        <n x="149" s="1"/>
        <n x="3" s="1"/>
        <n x="150" s="1"/>
        <n x="151" s="1"/>
        <n x="5"/>
        <n x="66"/>
        <n x="26"/>
      </t>
    </mdx>
    <mdx n="0" f="v">
      <t c="8">
        <n x="2" s="1"/>
        <n x="149" s="1"/>
        <n x="3" s="1"/>
        <n x="150" s="1"/>
        <n x="151" s="1"/>
        <n x="5"/>
        <n x="66"/>
        <n x="58"/>
      </t>
    </mdx>
    <mdx n="0" f="v">
      <t c="8">
        <n x="2" s="1"/>
        <n x="149" s="1"/>
        <n x="3" s="1"/>
        <n x="150" s="1"/>
        <n x="151" s="1"/>
        <n x="5"/>
        <n x="68"/>
        <n x="13"/>
      </t>
    </mdx>
    <mdx n="0" f="v">
      <t c="8">
        <n x="2" s="1"/>
        <n x="149" s="1"/>
        <n x="3" s="1"/>
        <n x="150" s="1"/>
        <n x="151" s="1"/>
        <n x="5"/>
        <n x="68"/>
        <n x="29"/>
      </t>
    </mdx>
    <mdx n="0" f="v">
      <t c="8">
        <n x="2" s="1"/>
        <n x="149" s="1"/>
        <n x="3" s="1"/>
        <n x="150" s="1"/>
        <n x="151" s="1"/>
        <n x="5"/>
        <n x="68"/>
        <n x="45"/>
      </t>
    </mdx>
    <mdx n="0" f="v">
      <t c="8">
        <n x="2" s="1"/>
        <n x="149" s="1"/>
        <n x="3" s="1"/>
        <n x="150" s="1"/>
        <n x="151" s="1"/>
        <n x="5"/>
        <n x="68"/>
        <n x="61"/>
      </t>
    </mdx>
    <mdx n="0" f="v">
      <t c="8">
        <n x="2" s="1"/>
        <n x="149" s="1"/>
        <n x="3" s="1"/>
        <n x="150" s="1"/>
        <n x="151" s="1"/>
        <n x="5"/>
        <n x="69"/>
        <n x="16"/>
      </t>
    </mdx>
    <mdx n="0" f="v">
      <t c="8">
        <n x="2" s="1"/>
        <n x="149" s="1"/>
        <n x="3" s="1"/>
        <n x="150" s="1"/>
        <n x="151" s="1"/>
        <n x="5"/>
        <n x="69"/>
        <n x="32"/>
      </t>
    </mdx>
    <mdx n="0" f="v">
      <t c="8">
        <n x="2" s="1"/>
        <n x="149" s="1"/>
        <n x="3" s="1"/>
        <n x="150" s="1"/>
        <n x="151" s="1"/>
        <n x="5"/>
        <n x="69"/>
        <n x="48"/>
      </t>
    </mdx>
    <mdx n="0" f="v">
      <t c="8">
        <n x="2" s="1"/>
        <n x="149" s="1"/>
        <n x="3" s="1"/>
        <n x="150" s="1"/>
        <n x="151" s="1"/>
        <n x="5"/>
        <n x="69"/>
        <n x="64"/>
      </t>
    </mdx>
    <mdx n="0" f="v">
      <t c="8">
        <n x="2" s="1"/>
        <n x="149" s="1"/>
        <n x="3" s="1"/>
        <n x="150" s="1"/>
        <n x="151" s="1"/>
        <n x="5"/>
        <n x="70"/>
        <n x="19"/>
      </t>
    </mdx>
    <mdx n="0" f="v">
      <t c="8">
        <n x="2" s="1"/>
        <n x="149" s="1"/>
        <n x="3" s="1"/>
        <n x="150" s="1"/>
        <n x="151" s="1"/>
        <n x="5"/>
        <n x="70"/>
        <n x="35"/>
      </t>
    </mdx>
    <mdx n="0" f="v">
      <t c="8">
        <n x="2" s="1"/>
        <n x="149" s="1"/>
        <n x="3" s="1"/>
        <n x="150" s="1"/>
        <n x="151" s="1"/>
        <n x="5"/>
        <n x="70"/>
        <n x="51"/>
      </t>
    </mdx>
    <mdx n="0" f="v">
      <t c="8">
        <n x="2" s="1"/>
        <n x="149" s="1"/>
        <n x="3" s="1"/>
        <n x="150" s="1"/>
        <n x="151" s="1"/>
        <n x="5"/>
        <n x="71"/>
        <n x="6"/>
      </t>
    </mdx>
    <mdx n="0" f="v">
      <t c="8">
        <n x="2" s="1"/>
        <n x="149" s="1"/>
        <n x="3" s="1"/>
        <n x="150" s="1"/>
        <n x="151" s="1"/>
        <n x="5"/>
        <n x="71"/>
        <n x="22"/>
      </t>
    </mdx>
    <mdx n="0" f="v">
      <t c="8">
        <n x="2" s="1"/>
        <n x="149" s="1"/>
        <n x="3" s="1"/>
        <n x="150" s="1"/>
        <n x="151" s="1"/>
        <n x="5"/>
        <n x="71"/>
        <n x="38"/>
      </t>
    </mdx>
    <mdx n="0" f="v">
      <t c="8">
        <n x="2" s="1"/>
        <n x="149" s="1"/>
        <n x="3" s="1"/>
        <n x="150" s="1"/>
        <n x="151" s="1"/>
        <n x="5"/>
        <n x="71"/>
        <n x="54"/>
      </t>
    </mdx>
    <mdx n="0" f="v">
      <t c="8">
        <n x="2" s="1"/>
        <n x="149" s="1"/>
        <n x="3" s="1"/>
        <n x="150" s="1"/>
        <n x="151" s="1"/>
        <n x="5"/>
        <n x="72"/>
        <n x="9"/>
      </t>
    </mdx>
    <mdx n="0" f="v">
      <t c="8">
        <n x="2" s="1"/>
        <n x="149" s="1"/>
        <n x="3" s="1"/>
        <n x="150" s="1"/>
        <n x="151" s="1"/>
        <n x="5"/>
        <n x="72"/>
        <n x="25"/>
      </t>
    </mdx>
    <mdx n="0" f="v">
      <t c="8">
        <n x="2" s="1"/>
        <n x="149" s="1"/>
        <n x="3" s="1"/>
        <n x="150" s="1"/>
        <n x="151" s="1"/>
        <n x="5"/>
        <n x="72"/>
        <n x="41"/>
      </t>
    </mdx>
    <mdx n="0" f="v">
      <t c="8">
        <n x="2" s="1"/>
        <n x="149" s="1"/>
        <n x="3" s="1"/>
        <n x="150" s="1"/>
        <n x="151" s="1"/>
        <n x="5"/>
        <n x="72"/>
        <n x="57"/>
      </t>
    </mdx>
    <mdx n="0" f="v">
      <t c="8">
        <n x="2" s="1"/>
        <n x="149" s="1"/>
        <n x="3" s="1"/>
        <n x="150" s="1"/>
        <n x="151" s="1"/>
        <n x="5"/>
        <n x="73"/>
        <n x="12"/>
      </t>
    </mdx>
    <mdx n="0" f="v">
      <t c="8">
        <n x="2" s="1"/>
        <n x="149" s="1"/>
        <n x="3" s="1"/>
        <n x="150" s="1"/>
        <n x="151" s="1"/>
        <n x="5"/>
        <n x="73"/>
        <n x="28"/>
      </t>
    </mdx>
    <mdx n="0" f="v">
      <t c="8">
        <n x="2" s="1"/>
        <n x="149" s="1"/>
        <n x="3" s="1"/>
        <n x="150" s="1"/>
        <n x="151" s="1"/>
        <n x="5"/>
        <n x="73"/>
        <n x="44"/>
      </t>
    </mdx>
    <mdx n="0" f="v">
      <t c="8">
        <n x="2" s="1"/>
        <n x="149" s="1"/>
        <n x="3" s="1"/>
        <n x="150" s="1"/>
        <n x="151" s="1"/>
        <n x="5"/>
        <n x="73"/>
        <n x="60"/>
      </t>
    </mdx>
    <mdx n="0" f="v">
      <t c="8">
        <n x="2" s="1"/>
        <n x="149" s="1"/>
        <n x="3" s="1"/>
        <n x="150" s="1"/>
        <n x="151" s="1"/>
        <n x="5"/>
        <n x="74"/>
        <n x="15"/>
      </t>
    </mdx>
    <mdx n="0" f="v">
      <t c="8">
        <n x="2" s="1"/>
        <n x="149" s="1"/>
        <n x="3" s="1"/>
        <n x="150" s="1"/>
        <n x="151" s="1"/>
        <n x="5"/>
        <n x="74"/>
        <n x="31"/>
      </t>
    </mdx>
    <mdx n="0" f="v">
      <t c="8">
        <n x="2" s="1"/>
        <n x="149" s="1"/>
        <n x="3" s="1"/>
        <n x="150" s="1"/>
        <n x="151" s="1"/>
        <n x="5"/>
        <n x="74"/>
        <n x="47"/>
      </t>
    </mdx>
    <mdx n="0" f="v">
      <t c="8">
        <n x="2" s="1"/>
        <n x="149" s="1"/>
        <n x="3" s="1"/>
        <n x="150" s="1"/>
        <n x="151" s="1"/>
        <n x="5"/>
        <n x="74"/>
        <n x="63"/>
      </t>
    </mdx>
    <mdx n="0" f="v">
      <t c="8">
        <n x="2" s="1"/>
        <n x="149" s="1"/>
        <n x="3" s="1"/>
        <n x="150" s="1"/>
        <n x="151" s="1"/>
        <n x="5"/>
        <n x="75"/>
        <n x="18"/>
      </t>
    </mdx>
    <mdx n="0" f="v">
      <t c="8">
        <n x="2" s="1"/>
        <n x="149" s="1"/>
        <n x="3" s="1"/>
        <n x="150" s="1"/>
        <n x="151" s="1"/>
        <n x="5"/>
        <n x="75"/>
        <n x="34"/>
      </t>
    </mdx>
    <mdx n="0" f="v">
      <t c="8">
        <n x="2" s="1"/>
        <n x="149" s="1"/>
        <n x="3" s="1"/>
        <n x="150" s="1"/>
        <n x="151" s="1"/>
        <n x="5"/>
        <n x="75"/>
        <n x="50"/>
      </t>
    </mdx>
    <mdx n="0" f="v">
      <t c="8">
        <n x="2" s="1"/>
        <n x="149" s="1"/>
        <n x="3" s="1"/>
        <n x="150" s="1"/>
        <n x="151" s="1"/>
        <n x="5"/>
        <n x="76"/>
        <n x="21"/>
      </t>
    </mdx>
    <mdx n="0" f="v">
      <t c="8">
        <n x="2" s="1"/>
        <n x="149" s="1"/>
        <n x="3" s="1"/>
        <n x="150" s="1"/>
        <n x="151" s="1"/>
        <n x="5"/>
        <n x="76"/>
        <n x="37"/>
      </t>
    </mdx>
    <mdx n="0" f="v">
      <t c="8">
        <n x="2" s="1"/>
        <n x="149" s="1"/>
        <n x="3" s="1"/>
        <n x="150" s="1"/>
        <n x="151" s="1"/>
        <n x="5"/>
        <n x="76"/>
        <n x="53"/>
      </t>
    </mdx>
    <mdx n="0" f="v">
      <t c="8">
        <n x="2" s="1"/>
        <n x="149" s="1"/>
        <n x="3" s="1"/>
        <n x="150" s="1"/>
        <n x="151" s="1"/>
        <n x="5"/>
        <n x="77"/>
        <n x="8"/>
      </t>
    </mdx>
    <mdx n="0" f="v">
      <t c="8">
        <n x="2" s="1"/>
        <n x="149" s="1"/>
        <n x="3" s="1"/>
        <n x="150" s="1"/>
        <n x="151" s="1"/>
        <n x="5"/>
        <n x="77"/>
        <n x="24"/>
      </t>
    </mdx>
    <mdx n="0" f="v">
      <t c="8">
        <n x="2" s="1"/>
        <n x="149" s="1"/>
        <n x="3" s="1"/>
        <n x="150" s="1"/>
        <n x="151" s="1"/>
        <n x="5"/>
        <n x="77"/>
        <n x="40"/>
      </t>
    </mdx>
    <mdx n="0" f="v">
      <t c="8">
        <n x="2" s="1"/>
        <n x="149" s="1"/>
        <n x="3" s="1"/>
        <n x="150" s="1"/>
        <n x="151" s="1"/>
        <n x="5"/>
        <n x="77"/>
        <n x="56"/>
      </t>
    </mdx>
    <mdx n="0" f="v">
      <t c="8">
        <n x="2" s="1"/>
        <n x="149" s="1"/>
        <n x="3" s="1"/>
        <n x="150" s="1"/>
        <n x="151" s="1"/>
        <n x="5"/>
        <n x="78"/>
        <n x="11"/>
      </t>
    </mdx>
    <mdx n="0" f="v">
      <t c="8">
        <n x="2" s="1"/>
        <n x="149" s="1"/>
        <n x="3" s="1"/>
        <n x="150" s="1"/>
        <n x="151" s="1"/>
        <n x="5"/>
        <n x="78"/>
        <n x="27"/>
      </t>
    </mdx>
    <mdx n="0" f="v">
      <t c="8">
        <n x="2" s="1"/>
        <n x="149" s="1"/>
        <n x="3" s="1"/>
        <n x="150" s="1"/>
        <n x="151" s="1"/>
        <n x="5"/>
        <n x="78"/>
        <n x="43"/>
      </t>
    </mdx>
    <mdx n="0" f="v">
      <t c="8">
        <n x="2" s="1"/>
        <n x="149" s="1"/>
        <n x="3" s="1"/>
        <n x="150" s="1"/>
        <n x="151" s="1"/>
        <n x="5"/>
        <n x="78"/>
        <n x="59"/>
      </t>
    </mdx>
    <mdx n="0" f="v">
      <t c="8">
        <n x="2" s="1"/>
        <n x="149" s="1"/>
        <n x="3" s="1"/>
        <n x="150" s="1"/>
        <n x="151" s="1"/>
        <n x="5"/>
        <n x="79"/>
        <n x="14"/>
      </t>
    </mdx>
    <mdx n="0" f="v">
      <t c="8">
        <n x="2" s="1"/>
        <n x="149" s="1"/>
        <n x="3" s="1"/>
        <n x="150" s="1"/>
        <n x="151" s="1"/>
        <n x="5"/>
        <n x="79"/>
        <n x="30"/>
      </t>
    </mdx>
    <mdx n="0" f="v">
      <t c="8">
        <n x="2" s="1"/>
        <n x="149" s="1"/>
        <n x="3" s="1"/>
        <n x="150" s="1"/>
        <n x="151" s="1"/>
        <n x="5"/>
        <n x="79"/>
        <n x="46"/>
      </t>
    </mdx>
    <mdx n="0" f="v">
      <t c="8">
        <n x="2" s="1"/>
        <n x="149" s="1"/>
        <n x="3" s="1"/>
        <n x="150" s="1"/>
        <n x="151" s="1"/>
        <n x="5"/>
        <n x="79"/>
        <n x="62"/>
      </t>
    </mdx>
    <mdx n="0" f="v">
      <t c="8">
        <n x="2" s="1"/>
        <n x="149" s="1"/>
        <n x="3" s="1"/>
        <n x="150" s="1"/>
        <n x="151" s="1"/>
        <n x="5"/>
        <n x="80"/>
        <n x="17"/>
      </t>
    </mdx>
    <mdx n="0" f="v">
      <t c="8">
        <n x="2" s="1"/>
        <n x="149" s="1"/>
        <n x="3" s="1"/>
        <n x="150" s="1"/>
        <n x="151" s="1"/>
        <n x="5"/>
        <n x="80"/>
        <n x="33"/>
      </t>
    </mdx>
    <mdx n="0" f="v">
      <t c="8">
        <n x="2" s="1"/>
        <n x="149" s="1"/>
        <n x="3" s="1"/>
        <n x="150" s="1"/>
        <n x="151" s="1"/>
        <n x="5"/>
        <n x="80"/>
        <n x="49"/>
      </t>
    </mdx>
    <mdx n="0" f="v">
      <t c="8">
        <n x="2" s="1"/>
        <n x="149" s="1"/>
        <n x="3" s="1"/>
        <n x="150" s="1"/>
        <n x="151" s="1"/>
        <n x="5"/>
        <n x="81"/>
        <n x="23"/>
      </t>
    </mdx>
    <mdx n="0" f="v">
      <t c="8">
        <n x="2" s="1"/>
        <n x="149" s="1"/>
        <n x="3" s="1"/>
        <n x="150" s="1"/>
        <n x="151" s="1"/>
        <n x="5"/>
        <n x="81"/>
        <n x="41"/>
      </t>
    </mdx>
    <mdx n="0" f="v">
      <t c="8">
        <n x="2" s="1"/>
        <n x="149" s="1"/>
        <n x="3" s="1"/>
        <n x="150" s="1"/>
        <n x="151" s="1"/>
        <n x="5"/>
        <n x="81"/>
        <n x="60"/>
      </t>
    </mdx>
    <mdx n="0" f="v">
      <t c="8">
        <n x="2" s="1"/>
        <n x="149" s="1"/>
        <n x="3" s="1"/>
        <n x="150" s="1"/>
        <n x="151" s="1"/>
        <n x="5"/>
        <n x="82"/>
        <n x="19"/>
      </t>
    </mdx>
    <mdx n="0" f="v">
      <t c="8">
        <n x="2" s="1"/>
        <n x="149" s="1"/>
        <n x="3" s="1"/>
        <n x="150" s="1"/>
        <n x="151" s="1"/>
        <n x="5"/>
        <n x="84"/>
        <n x="12"/>
      </t>
    </mdx>
    <mdx n="0" f="v">
      <t c="8">
        <n x="2" s="1"/>
        <n x="149" s="1"/>
        <n x="3" s="1"/>
        <n x="150" s="1"/>
        <n x="151" s="1"/>
        <n x="5"/>
        <n x="86"/>
        <n x="18"/>
      </t>
    </mdx>
    <mdx n="0" f="v">
      <t c="8">
        <n x="2" s="1"/>
        <n x="149" s="1"/>
        <n x="3" s="1"/>
        <n x="150" s="1"/>
        <n x="151" s="1"/>
        <n x="5"/>
        <n x="67"/>
        <n x="26"/>
      </t>
    </mdx>
    <mdx n="0" f="v">
      <t c="8">
        <n x="2" s="1"/>
        <n x="149" s="1"/>
        <n x="3" s="1"/>
        <n x="150" s="1"/>
        <n x="151" s="1"/>
        <n x="5"/>
        <n x="89"/>
        <n x="32"/>
      </t>
    </mdx>
    <mdx n="0" f="v">
      <t c="8">
        <n x="2" s="1"/>
        <n x="149" s="1"/>
        <n x="3" s="1"/>
        <n x="150" s="1"/>
        <n x="151" s="1"/>
        <n x="5"/>
        <n x="91"/>
        <n x="38"/>
      </t>
    </mdx>
    <mdx n="0" f="v">
      <t c="8">
        <n x="2" s="1"/>
        <n x="149" s="1"/>
        <n x="3" s="1"/>
        <n x="150" s="1"/>
        <n x="151" s="1"/>
        <n x="5"/>
        <n x="93"/>
        <n x="44"/>
      </t>
    </mdx>
    <mdx n="0" f="v">
      <t c="8">
        <n x="2" s="1"/>
        <n x="149" s="1"/>
        <n x="3" s="1"/>
        <n x="150" s="1"/>
        <n x="151" s="1"/>
        <n x="5"/>
        <n x="95"/>
        <n x="50"/>
      </t>
    </mdx>
    <mdx n="0" f="v">
      <t c="8">
        <n x="2" s="1"/>
        <n x="149" s="1"/>
        <n x="3" s="1"/>
        <n x="150" s="1"/>
        <n x="151" s="1"/>
        <n x="5"/>
        <n x="97"/>
        <n x="56"/>
      </t>
    </mdx>
    <mdx n="0" f="v">
      <t c="8">
        <n x="2" s="1"/>
        <n x="149" s="1"/>
        <n x="3" s="1"/>
        <n x="150" s="1"/>
        <n x="151" s="1"/>
        <n x="5"/>
        <n x="99"/>
        <n x="62"/>
      </t>
    </mdx>
    <mdx n="0" f="v">
      <t c="8">
        <n x="2" s="1"/>
        <n x="149" s="1"/>
        <n x="3" s="1"/>
        <n x="150" s="1"/>
        <n x="151" s="1"/>
        <n x="5"/>
        <n x="102"/>
        <n x="7"/>
      </t>
    </mdx>
    <mdx n="0" f="v">
      <t c="8">
        <n x="2" s="1"/>
        <n x="149" s="1"/>
        <n x="3" s="1"/>
        <n x="150" s="1"/>
        <n x="151" s="1"/>
        <n x="5"/>
        <n x="104"/>
        <n x="18"/>
      </t>
    </mdx>
    <mdx n="0" f="v">
      <t c="8">
        <n x="2" s="1"/>
        <n x="149" s="1"/>
        <n x="3" s="1"/>
        <n x="150" s="1"/>
        <n x="151" s="1"/>
        <n x="5"/>
        <n x="108"/>
        <n x="47"/>
      </t>
    </mdx>
    <mdx n="0" f="v">
      <t c="8">
        <n x="2" s="1"/>
        <n x="149" s="1"/>
        <n x="3" s="1"/>
        <n x="150" s="1"/>
        <n x="151" s="1"/>
        <n x="5"/>
        <n x="135"/>
        <n x="19"/>
      </t>
    </mdx>
    <mdx n="0" f="v">
      <t c="8">
        <n x="2" s="1"/>
        <n x="149" s="1"/>
        <n x="3" s="1"/>
        <n x="150" s="1"/>
        <n x="151" s="1"/>
        <n x="5"/>
        <n x="66"/>
        <n x="27"/>
      </t>
    </mdx>
    <mdx n="0" f="v">
      <t c="8">
        <n x="2" s="1"/>
        <n x="149" s="1"/>
        <n x="3" s="1"/>
        <n x="150" s="1"/>
        <n x="151" s="1"/>
        <n x="5"/>
        <n x="66"/>
        <n x="43"/>
      </t>
    </mdx>
    <mdx n="0" f="v">
      <t c="8">
        <n x="2" s="1"/>
        <n x="149" s="1"/>
        <n x="3" s="1"/>
        <n x="150" s="1"/>
        <n x="151" s="1"/>
        <n x="5"/>
        <n x="68"/>
        <n x="14"/>
      </t>
    </mdx>
    <mdx n="0" f="v">
      <t c="8">
        <n x="2" s="1"/>
        <n x="149" s="1"/>
        <n x="3" s="1"/>
        <n x="150" s="1"/>
        <n x="151" s="1"/>
        <n x="5"/>
        <n x="68"/>
        <n x="30"/>
      </t>
    </mdx>
    <mdx n="0" f="v">
      <t c="8">
        <n x="2" s="1"/>
        <n x="149" s="1"/>
        <n x="3" s="1"/>
        <n x="150" s="1"/>
        <n x="151" s="1"/>
        <n x="5"/>
        <n x="68"/>
        <n x="46"/>
      </t>
    </mdx>
    <mdx n="0" f="v">
      <t c="8">
        <n x="2" s="1"/>
        <n x="149" s="1"/>
        <n x="3" s="1"/>
        <n x="150" s="1"/>
        <n x="151" s="1"/>
        <n x="5"/>
        <n x="68"/>
        <n x="62"/>
      </t>
    </mdx>
    <mdx n="0" f="v">
      <t c="8">
        <n x="2" s="1"/>
        <n x="149" s="1"/>
        <n x="3" s="1"/>
        <n x="150" s="1"/>
        <n x="151" s="1"/>
        <n x="5"/>
        <n x="69"/>
        <n x="17"/>
      </t>
    </mdx>
    <mdx n="0" f="v">
      <t c="8">
        <n x="2" s="1"/>
        <n x="149" s="1"/>
        <n x="3" s="1"/>
        <n x="150" s="1"/>
        <n x="151" s="1"/>
        <n x="5"/>
        <n x="69"/>
        <n x="33"/>
      </t>
    </mdx>
    <mdx n="0" f="v">
      <t c="8">
        <n x="2" s="1"/>
        <n x="149" s="1"/>
        <n x="3" s="1"/>
        <n x="150" s="1"/>
        <n x="151" s="1"/>
        <n x="5"/>
        <n x="69"/>
        <n x="49"/>
      </t>
    </mdx>
    <mdx n="0" f="v">
      <t c="8">
        <n x="2" s="1"/>
        <n x="149" s="1"/>
        <n x="3" s="1"/>
        <n x="150" s="1"/>
        <n x="151" s="1"/>
        <n x="5"/>
        <n x="70"/>
        <n x="20"/>
      </t>
    </mdx>
    <mdx n="0" f="v">
      <t c="8">
        <n x="2" s="1"/>
        <n x="149" s="1"/>
        <n x="3" s="1"/>
        <n x="150" s="1"/>
        <n x="151" s="1"/>
        <n x="5"/>
        <n x="70"/>
        <n x="36"/>
      </t>
    </mdx>
    <mdx n="0" f="v">
      <t c="8">
        <n x="2" s="1"/>
        <n x="149" s="1"/>
        <n x="3" s="1"/>
        <n x="150" s="1"/>
        <n x="151" s="1"/>
        <n x="5"/>
        <n x="70"/>
        <n x="52"/>
      </t>
    </mdx>
    <mdx n="0" f="v">
      <t c="8">
        <n x="2" s="1"/>
        <n x="149" s="1"/>
        <n x="3" s="1"/>
        <n x="150" s="1"/>
        <n x="151" s="1"/>
        <n x="5"/>
        <n x="71"/>
        <n x="7"/>
      </t>
    </mdx>
    <mdx n="0" f="v">
      <t c="8">
        <n x="2" s="1"/>
        <n x="149" s="1"/>
        <n x="3" s="1"/>
        <n x="150" s="1"/>
        <n x="151" s="1"/>
        <n x="5"/>
        <n x="71"/>
        <n x="23"/>
      </t>
    </mdx>
    <mdx n="0" f="v">
      <t c="8">
        <n x="2" s="1"/>
        <n x="149" s="1"/>
        <n x="3" s="1"/>
        <n x="150" s="1"/>
        <n x="151" s="1"/>
        <n x="5"/>
        <n x="71"/>
        <n x="39"/>
      </t>
    </mdx>
    <mdx n="0" f="v">
      <t c="8">
        <n x="2" s="1"/>
        <n x="149" s="1"/>
        <n x="3" s="1"/>
        <n x="150" s="1"/>
        <n x="151" s="1"/>
        <n x="5"/>
        <n x="71"/>
        <n x="55"/>
      </t>
    </mdx>
    <mdx n="0" f="v">
      <t c="8">
        <n x="2" s="1"/>
        <n x="149" s="1"/>
        <n x="3" s="1"/>
        <n x="150" s="1"/>
        <n x="151" s="1"/>
        <n x="5"/>
        <n x="72"/>
        <n x="10"/>
      </t>
    </mdx>
    <mdx n="0" f="v">
      <t c="8">
        <n x="2" s="1"/>
        <n x="149" s="1"/>
        <n x="3" s="1"/>
        <n x="150" s="1"/>
        <n x="151" s="1"/>
        <n x="5"/>
        <n x="72"/>
        <n x="26"/>
      </t>
    </mdx>
    <mdx n="0" f="v">
      <t c="8">
        <n x="2" s="1"/>
        <n x="149" s="1"/>
        <n x="3" s="1"/>
        <n x="150" s="1"/>
        <n x="151" s="1"/>
        <n x="5"/>
        <n x="72"/>
        <n x="42"/>
      </t>
    </mdx>
    <mdx n="0" f="v">
      <t c="8">
        <n x="2" s="1"/>
        <n x="149" s="1"/>
        <n x="3" s="1"/>
        <n x="150" s="1"/>
        <n x="151" s="1"/>
        <n x="5"/>
        <n x="72"/>
        <n x="58"/>
      </t>
    </mdx>
    <mdx n="0" f="v">
      <t c="8">
        <n x="2" s="1"/>
        <n x="149" s="1"/>
        <n x="3" s="1"/>
        <n x="150" s="1"/>
        <n x="151" s="1"/>
        <n x="5"/>
        <n x="73"/>
        <n x="13"/>
      </t>
    </mdx>
    <mdx n="0" f="v">
      <t c="8">
        <n x="2" s="1"/>
        <n x="149" s="1"/>
        <n x="3" s="1"/>
        <n x="150" s="1"/>
        <n x="151" s="1"/>
        <n x="5"/>
        <n x="73"/>
        <n x="29"/>
      </t>
    </mdx>
    <mdx n="0" f="v">
      <t c="8">
        <n x="2" s="1"/>
        <n x="149" s="1"/>
        <n x="3" s="1"/>
        <n x="150" s="1"/>
        <n x="151" s="1"/>
        <n x="5"/>
        <n x="73"/>
        <n x="45"/>
      </t>
    </mdx>
    <mdx n="0" f="v">
      <t c="8">
        <n x="2" s="1"/>
        <n x="149" s="1"/>
        <n x="3" s="1"/>
        <n x="150" s="1"/>
        <n x="151" s="1"/>
        <n x="5"/>
        <n x="73"/>
        <n x="61"/>
      </t>
    </mdx>
    <mdx n="0" f="v">
      <t c="8">
        <n x="2" s="1"/>
        <n x="149" s="1"/>
        <n x="3" s="1"/>
        <n x="150" s="1"/>
        <n x="151" s="1"/>
        <n x="5"/>
        <n x="74"/>
        <n x="16"/>
      </t>
    </mdx>
    <mdx n="0" f="v">
      <t c="8">
        <n x="2" s="1"/>
        <n x="149" s="1"/>
        <n x="3" s="1"/>
        <n x="150" s="1"/>
        <n x="151" s="1"/>
        <n x="5"/>
        <n x="74"/>
        <n x="32"/>
      </t>
    </mdx>
    <mdx n="0" f="v">
      <t c="8">
        <n x="2" s="1"/>
        <n x="149" s="1"/>
        <n x="3" s="1"/>
        <n x="150" s="1"/>
        <n x="151" s="1"/>
        <n x="5"/>
        <n x="74"/>
        <n x="48"/>
      </t>
    </mdx>
    <mdx n="0" f="v">
      <t c="8">
        <n x="2" s="1"/>
        <n x="149" s="1"/>
        <n x="3" s="1"/>
        <n x="150" s="1"/>
        <n x="151" s="1"/>
        <n x="5"/>
        <n x="74"/>
        <n x="64"/>
      </t>
    </mdx>
    <mdx n="0" f="v">
      <t c="8">
        <n x="2" s="1"/>
        <n x="149" s="1"/>
        <n x="3" s="1"/>
        <n x="150" s="1"/>
        <n x="151" s="1"/>
        <n x="5"/>
        <n x="75"/>
        <n x="19"/>
      </t>
    </mdx>
    <mdx n="0" f="v">
      <t c="8">
        <n x="2" s="1"/>
        <n x="149" s="1"/>
        <n x="3" s="1"/>
        <n x="150" s="1"/>
        <n x="151" s="1"/>
        <n x="5"/>
        <n x="75"/>
        <n x="35"/>
      </t>
    </mdx>
    <mdx n="0" f="v">
      <t c="8">
        <n x="2" s="1"/>
        <n x="149" s="1"/>
        <n x="3" s="1"/>
        <n x="150" s="1"/>
        <n x="151" s="1"/>
        <n x="5"/>
        <n x="75"/>
        <n x="51"/>
      </t>
    </mdx>
    <mdx n="0" f="v">
      <t c="8">
        <n x="2" s="1"/>
        <n x="149" s="1"/>
        <n x="3" s="1"/>
        <n x="150" s="1"/>
        <n x="151" s="1"/>
        <n x="5"/>
        <n x="76"/>
        <n x="6"/>
      </t>
    </mdx>
    <mdx n="0" f="v">
      <t c="8">
        <n x="2" s="1"/>
        <n x="149" s="1"/>
        <n x="3" s="1"/>
        <n x="150" s="1"/>
        <n x="151" s="1"/>
        <n x="5"/>
        <n x="76"/>
        <n x="22"/>
      </t>
    </mdx>
    <mdx n="0" f="v">
      <t c="8">
        <n x="2" s="1"/>
        <n x="149" s="1"/>
        <n x="3" s="1"/>
        <n x="150" s="1"/>
        <n x="151" s="1"/>
        <n x="5"/>
        <n x="76"/>
        <n x="38"/>
      </t>
    </mdx>
    <mdx n="0" f="v">
      <t c="8">
        <n x="2" s="1"/>
        <n x="149" s="1"/>
        <n x="3" s="1"/>
        <n x="150" s="1"/>
        <n x="151" s="1"/>
        <n x="5"/>
        <n x="76"/>
        <n x="54"/>
      </t>
    </mdx>
    <mdx n="0" f="v">
      <t c="8">
        <n x="2" s="1"/>
        <n x="149" s="1"/>
        <n x="3" s="1"/>
        <n x="150" s="1"/>
        <n x="151" s="1"/>
        <n x="5"/>
        <n x="77"/>
        <n x="9"/>
      </t>
    </mdx>
    <mdx n="0" f="v">
      <t c="8">
        <n x="2" s="1"/>
        <n x="149" s="1"/>
        <n x="3" s="1"/>
        <n x="150" s="1"/>
        <n x="151" s="1"/>
        <n x="5"/>
        <n x="77"/>
        <n x="25"/>
      </t>
    </mdx>
    <mdx n="0" f="v">
      <t c="8">
        <n x="2" s="1"/>
        <n x="149" s="1"/>
        <n x="3" s="1"/>
        <n x="150" s="1"/>
        <n x="151" s="1"/>
        <n x="5"/>
        <n x="77"/>
        <n x="41"/>
      </t>
    </mdx>
    <mdx n="0" f="v">
      <t c="8">
        <n x="2" s="1"/>
        <n x="149" s="1"/>
        <n x="3" s="1"/>
        <n x="150" s="1"/>
        <n x="151" s="1"/>
        <n x="5"/>
        <n x="77"/>
        <n x="57"/>
      </t>
    </mdx>
    <mdx n="0" f="v">
      <t c="8">
        <n x="2" s="1"/>
        <n x="149" s="1"/>
        <n x="3" s="1"/>
        <n x="150" s="1"/>
        <n x="151" s="1"/>
        <n x="5"/>
        <n x="78"/>
        <n x="12"/>
      </t>
    </mdx>
    <mdx n="0" f="v">
      <t c="8">
        <n x="2" s="1"/>
        <n x="149" s="1"/>
        <n x="3" s="1"/>
        <n x="150" s="1"/>
        <n x="151" s="1"/>
        <n x="5"/>
        <n x="78"/>
        <n x="28"/>
      </t>
    </mdx>
    <mdx n="0" f="v">
      <t c="8">
        <n x="2" s="1"/>
        <n x="149" s="1"/>
        <n x="3" s="1"/>
        <n x="150" s="1"/>
        <n x="151" s="1"/>
        <n x="5"/>
        <n x="78"/>
        <n x="44"/>
      </t>
    </mdx>
    <mdx n="0" f="v">
      <t c="8">
        <n x="2" s="1"/>
        <n x="149" s="1"/>
        <n x="3" s="1"/>
        <n x="150" s="1"/>
        <n x="151" s="1"/>
        <n x="5"/>
        <n x="78"/>
        <n x="60"/>
      </t>
    </mdx>
    <mdx n="0" f="v">
      <t c="8">
        <n x="2" s="1"/>
        <n x="149" s="1"/>
        <n x="3" s="1"/>
        <n x="150" s="1"/>
        <n x="151" s="1"/>
        <n x="5"/>
        <n x="79"/>
        <n x="15"/>
      </t>
    </mdx>
    <mdx n="0" f="v">
      <t c="8">
        <n x="2" s="1"/>
        <n x="149" s="1"/>
        <n x="3" s="1"/>
        <n x="150" s="1"/>
        <n x="151" s="1"/>
        <n x="5"/>
        <n x="79"/>
        <n x="31"/>
      </t>
    </mdx>
    <mdx n="0" f="v">
      <t c="8">
        <n x="2" s="1"/>
        <n x="149" s="1"/>
        <n x="3" s="1"/>
        <n x="150" s="1"/>
        <n x="151" s="1"/>
        <n x="5"/>
        <n x="79"/>
        <n x="47"/>
      </t>
    </mdx>
    <mdx n="0" f="v">
      <t c="8">
        <n x="2" s="1"/>
        <n x="149" s="1"/>
        <n x="3" s="1"/>
        <n x="150" s="1"/>
        <n x="151" s="1"/>
        <n x="5"/>
        <n x="79"/>
        <n x="63"/>
      </t>
    </mdx>
    <mdx n="0" f="v">
      <t c="8">
        <n x="2" s="1"/>
        <n x="149" s="1"/>
        <n x="3" s="1"/>
        <n x="150" s="1"/>
        <n x="151" s="1"/>
        <n x="5"/>
        <n x="80"/>
        <n x="18"/>
      </t>
    </mdx>
    <mdx n="0" f="v">
      <t c="8">
        <n x="2" s="1"/>
        <n x="149" s="1"/>
        <n x="3" s="1"/>
        <n x="150" s="1"/>
        <n x="151" s="1"/>
        <n x="5"/>
        <n x="80"/>
        <n x="34"/>
      </t>
    </mdx>
    <mdx n="0" f="v">
      <t c="8">
        <n x="2" s="1"/>
        <n x="149" s="1"/>
        <n x="3" s="1"/>
        <n x="150" s="1"/>
        <n x="151" s="1"/>
        <n x="5"/>
        <n x="80"/>
        <n x="50"/>
      </t>
    </mdx>
    <mdx n="0" f="v">
      <t c="8">
        <n x="2" s="1"/>
        <n x="149" s="1"/>
        <n x="3" s="1"/>
        <n x="150" s="1"/>
        <n x="151" s="1"/>
        <n x="5"/>
        <n x="81"/>
        <n x="6"/>
      </t>
    </mdx>
    <mdx n="0" f="v">
      <t c="8">
        <n x="2" s="1"/>
        <n x="149" s="1"/>
        <n x="3" s="1"/>
        <n x="150" s="1"/>
        <n x="151" s="1"/>
        <n x="5"/>
        <n x="81"/>
        <n x="24"/>
      </t>
    </mdx>
    <mdx n="0" f="v">
      <t c="8">
        <n x="2" s="1"/>
        <n x="149" s="1"/>
        <n x="3" s="1"/>
        <n x="150" s="1"/>
        <n x="151" s="1"/>
        <n x="5"/>
        <n x="81"/>
        <n x="43"/>
      </t>
    </mdx>
    <mdx n="0" f="v">
      <t c="8">
        <n x="2" s="1"/>
        <n x="149" s="1"/>
        <n x="3" s="1"/>
        <n x="150" s="1"/>
        <n x="151" s="1"/>
        <n x="5"/>
        <n x="81"/>
        <n x="61"/>
      </t>
    </mdx>
    <mdx n="0" f="v">
      <t c="8">
        <n x="2" s="1"/>
        <n x="149" s="1"/>
        <n x="3" s="1"/>
        <n x="150" s="1"/>
        <n x="151" s="1"/>
        <n x="5"/>
        <n x="82"/>
        <n x="22"/>
      </t>
    </mdx>
    <mdx n="0" f="v">
      <t c="8">
        <n x="2" s="1"/>
        <n x="149" s="1"/>
        <n x="3" s="1"/>
        <n x="150" s="1"/>
        <n x="151" s="1"/>
        <n x="5"/>
        <n x="84"/>
        <n x="14"/>
      </t>
    </mdx>
    <mdx n="0" f="v">
      <t c="8">
        <n x="2" s="1"/>
        <n x="149" s="1"/>
        <n x="3" s="1"/>
        <n x="150" s="1"/>
        <n x="151" s="1"/>
        <n x="5"/>
        <n x="86"/>
        <n x="20"/>
      </t>
    </mdx>
    <mdx n="0" f="v">
      <t c="8">
        <n x="2" s="1"/>
        <n x="149" s="1"/>
        <n x="3" s="1"/>
        <n x="150" s="1"/>
        <n x="151" s="1"/>
        <n x="5"/>
        <n x="67"/>
        <n x="28"/>
      </t>
    </mdx>
    <mdx n="0" f="v">
      <t c="8">
        <n x="2" s="1"/>
        <n x="149" s="1"/>
        <n x="3" s="1"/>
        <n x="150" s="1"/>
        <n x="151" s="1"/>
        <n x="5"/>
        <n x="89"/>
        <n x="34"/>
      </t>
    </mdx>
    <mdx n="0" f="v">
      <t c="8">
        <n x="2" s="1"/>
        <n x="149" s="1"/>
        <n x="3" s="1"/>
        <n x="150" s="1"/>
        <n x="151" s="1"/>
        <n x="5"/>
        <n x="91"/>
        <n x="40"/>
      </t>
    </mdx>
    <mdx n="0" f="v">
      <t c="8">
        <n x="2" s="1"/>
        <n x="149" s="1"/>
        <n x="3" s="1"/>
        <n x="150" s="1"/>
        <n x="151" s="1"/>
        <n x="5"/>
        <n x="93"/>
        <n x="46"/>
      </t>
    </mdx>
    <mdx n="0" f="v">
      <t c="8">
        <n x="2" s="1"/>
        <n x="149" s="1"/>
        <n x="3" s="1"/>
        <n x="150" s="1"/>
        <n x="151" s="1"/>
        <n x="5"/>
        <n x="95"/>
        <n x="52"/>
      </t>
    </mdx>
    <mdx n="0" f="v">
      <t c="8">
        <n x="2" s="1"/>
        <n x="149" s="1"/>
        <n x="3" s="1"/>
        <n x="150" s="1"/>
        <n x="151" s="1"/>
        <n x="5"/>
        <n x="97"/>
        <n x="58"/>
      </t>
    </mdx>
    <mdx n="0" f="v">
      <t c="8">
        <n x="2" s="1"/>
        <n x="149" s="1"/>
        <n x="3" s="1"/>
        <n x="150" s="1"/>
        <n x="151" s="1"/>
        <n x="5"/>
        <n x="99"/>
        <n x="64"/>
      </t>
    </mdx>
    <mdx n="0" f="v">
      <t c="8">
        <n x="2" s="1"/>
        <n x="149" s="1"/>
        <n x="3" s="1"/>
        <n x="150" s="1"/>
        <n x="151" s="1"/>
        <n x="5"/>
        <n x="102"/>
        <n x="9"/>
      </t>
    </mdx>
    <mdx n="0" f="v">
      <t c="8">
        <n x="2" s="1"/>
        <n x="149" s="1"/>
        <n x="3" s="1"/>
        <n x="150" s="1"/>
        <n x="151" s="1"/>
        <n x="5"/>
        <n x="104"/>
        <n x="21"/>
      </t>
    </mdx>
    <mdx n="0" f="v">
      <t c="8">
        <n x="2" s="1"/>
        <n x="149" s="1"/>
        <n x="3" s="1"/>
        <n x="150" s="1"/>
        <n x="151" s="1"/>
        <n x="5"/>
        <n x="109"/>
        <n x="12"/>
      </t>
    </mdx>
    <mdx n="0" f="v">
      <t c="8">
        <n x="2" s="1"/>
        <n x="149" s="1"/>
        <n x="3" s="1"/>
        <n x="150" s="1"/>
        <n x="151" s="1"/>
        <n x="5"/>
        <n x="145"/>
        <n x="11"/>
      </t>
    </mdx>
    <mdx n="0" f="v">
      <t c="8">
        <n x="2" s="1"/>
        <n x="149" s="1"/>
        <n x="3" s="1"/>
        <n x="150" s="1"/>
        <n x="151" s="1"/>
        <n x="5"/>
        <n x="68"/>
        <n x="15"/>
      </t>
    </mdx>
    <mdx n="0" f="v">
      <t c="8">
        <n x="2" s="1"/>
        <n x="149" s="1"/>
        <n x="3" s="1"/>
        <n x="150" s="1"/>
        <n x="151" s="1"/>
        <n x="5"/>
        <n x="68"/>
        <n x="31"/>
      </t>
    </mdx>
    <mdx n="0" f="v">
      <t c="8">
        <n x="2" s="1"/>
        <n x="149" s="1"/>
        <n x="3" s="1"/>
        <n x="150" s="1"/>
        <n x="151" s="1"/>
        <n x="5"/>
        <n x="68"/>
        <n x="47"/>
      </t>
    </mdx>
    <mdx n="0" f="v">
      <t c="8">
        <n x="2" s="1"/>
        <n x="149" s="1"/>
        <n x="3" s="1"/>
        <n x="150" s="1"/>
        <n x="151" s="1"/>
        <n x="5"/>
        <n x="68"/>
        <n x="63"/>
      </t>
    </mdx>
    <mdx n="0" f="v">
      <t c="8">
        <n x="2" s="1"/>
        <n x="149" s="1"/>
        <n x="3" s="1"/>
        <n x="150" s="1"/>
        <n x="151" s="1"/>
        <n x="5"/>
        <n x="69"/>
        <n x="18"/>
      </t>
    </mdx>
    <mdx n="0" f="v">
      <t c="8">
        <n x="2" s="1"/>
        <n x="149" s="1"/>
        <n x="3" s="1"/>
        <n x="150" s="1"/>
        <n x="151" s="1"/>
        <n x="5"/>
        <n x="69"/>
        <n x="34"/>
      </t>
    </mdx>
    <mdx n="0" f="v">
      <t c="8">
        <n x="2" s="1"/>
        <n x="149" s="1"/>
        <n x="3" s="1"/>
        <n x="150" s="1"/>
        <n x="151" s="1"/>
        <n x="5"/>
        <n x="69"/>
        <n x="50"/>
      </t>
    </mdx>
    <mdx n="0" f="v">
      <t c="8">
        <n x="2" s="1"/>
        <n x="149" s="1"/>
        <n x="3" s="1"/>
        <n x="150" s="1"/>
        <n x="151" s="1"/>
        <n x="5"/>
        <n x="70"/>
        <n x="21"/>
      </t>
    </mdx>
    <mdx n="0" f="v">
      <t c="8">
        <n x="2" s="1"/>
        <n x="149" s="1"/>
        <n x="3" s="1"/>
        <n x="150" s="1"/>
        <n x="151" s="1"/>
        <n x="5"/>
        <n x="70"/>
        <n x="37"/>
      </t>
    </mdx>
    <mdx n="0" f="v">
      <t c="8">
        <n x="2" s="1"/>
        <n x="149" s="1"/>
        <n x="3" s="1"/>
        <n x="150" s="1"/>
        <n x="151" s="1"/>
        <n x="5"/>
        <n x="70"/>
        <n x="53"/>
      </t>
    </mdx>
    <mdx n="0" f="v">
      <t c="8">
        <n x="2" s="1"/>
        <n x="149" s="1"/>
        <n x="3" s="1"/>
        <n x="150" s="1"/>
        <n x="151" s="1"/>
        <n x="5"/>
        <n x="71"/>
        <n x="8"/>
      </t>
    </mdx>
    <mdx n="0" f="v">
      <t c="8">
        <n x="2" s="1"/>
        <n x="149" s="1"/>
        <n x="3" s="1"/>
        <n x="150" s="1"/>
        <n x="151" s="1"/>
        <n x="5"/>
        <n x="71"/>
        <n x="24"/>
      </t>
    </mdx>
    <mdx n="0" f="v">
      <t c="8">
        <n x="2" s="1"/>
        <n x="149" s="1"/>
        <n x="3" s="1"/>
        <n x="150" s="1"/>
        <n x="151" s="1"/>
        <n x="5"/>
        <n x="71"/>
        <n x="40"/>
      </t>
    </mdx>
    <mdx n="0" f="v">
      <t c="8">
        <n x="2" s="1"/>
        <n x="149" s="1"/>
        <n x="3" s="1"/>
        <n x="150" s="1"/>
        <n x="151" s="1"/>
        <n x="5"/>
        <n x="71"/>
        <n x="56"/>
      </t>
    </mdx>
    <mdx n="0" f="v">
      <t c="8">
        <n x="2" s="1"/>
        <n x="149" s="1"/>
        <n x="3" s="1"/>
        <n x="150" s="1"/>
        <n x="151" s="1"/>
        <n x="5"/>
        <n x="72"/>
        <n x="11"/>
      </t>
    </mdx>
    <mdx n="0" f="v">
      <t c="8">
        <n x="2" s="1"/>
        <n x="149" s="1"/>
        <n x="3" s="1"/>
        <n x="150" s="1"/>
        <n x="151" s="1"/>
        <n x="5"/>
        <n x="72"/>
        <n x="27"/>
      </t>
    </mdx>
    <mdx n="0" f="v">
      <t c="8">
        <n x="2" s="1"/>
        <n x="149" s="1"/>
        <n x="3" s="1"/>
        <n x="150" s="1"/>
        <n x="151" s="1"/>
        <n x="5"/>
        <n x="72"/>
        <n x="43"/>
      </t>
    </mdx>
    <mdx n="0" f="v">
      <t c="8">
        <n x="2" s="1"/>
        <n x="149" s="1"/>
        <n x="3" s="1"/>
        <n x="150" s="1"/>
        <n x="151" s="1"/>
        <n x="5"/>
        <n x="72"/>
        <n x="59"/>
      </t>
    </mdx>
    <mdx n="0" f="v">
      <t c="8">
        <n x="2" s="1"/>
        <n x="149" s="1"/>
        <n x="3" s="1"/>
        <n x="150" s="1"/>
        <n x="151" s="1"/>
        <n x="5"/>
        <n x="73"/>
        <n x="14"/>
      </t>
    </mdx>
    <mdx n="0" f="v">
      <t c="8">
        <n x="2" s="1"/>
        <n x="149" s="1"/>
        <n x="3" s="1"/>
        <n x="150" s="1"/>
        <n x="151" s="1"/>
        <n x="5"/>
        <n x="73"/>
        <n x="30"/>
      </t>
    </mdx>
    <mdx n="0" f="v">
      <t c="8">
        <n x="2" s="1"/>
        <n x="149" s="1"/>
        <n x="3" s="1"/>
        <n x="150" s="1"/>
        <n x="151" s="1"/>
        <n x="5"/>
        <n x="73"/>
        <n x="46"/>
      </t>
    </mdx>
    <mdx n="0" f="v">
      <t c="8">
        <n x="2" s="1"/>
        <n x="149" s="1"/>
        <n x="3" s="1"/>
        <n x="150" s="1"/>
        <n x="151" s="1"/>
        <n x="5"/>
        <n x="73"/>
        <n x="62"/>
      </t>
    </mdx>
    <mdx n="0" f="v">
      <t c="8">
        <n x="2" s="1"/>
        <n x="149" s="1"/>
        <n x="3" s="1"/>
        <n x="150" s="1"/>
        <n x="151" s="1"/>
        <n x="5"/>
        <n x="74"/>
        <n x="17"/>
      </t>
    </mdx>
    <mdx n="0" f="v">
      <t c="8">
        <n x="2" s="1"/>
        <n x="149" s="1"/>
        <n x="3" s="1"/>
        <n x="150" s="1"/>
        <n x="151" s="1"/>
        <n x="5"/>
        <n x="74"/>
        <n x="33"/>
      </t>
    </mdx>
    <mdx n="0" f="v">
      <t c="8">
        <n x="2" s="1"/>
        <n x="149" s="1"/>
        <n x="3" s="1"/>
        <n x="150" s="1"/>
        <n x="151" s="1"/>
        <n x="5"/>
        <n x="74"/>
        <n x="49"/>
      </t>
    </mdx>
    <mdx n="0" f="v">
      <t c="8">
        <n x="2" s="1"/>
        <n x="149" s="1"/>
        <n x="3" s="1"/>
        <n x="150" s="1"/>
        <n x="151" s="1"/>
        <n x="5"/>
        <n x="75"/>
        <n x="20"/>
      </t>
    </mdx>
    <mdx n="0" f="v">
      <t c="8">
        <n x="2" s="1"/>
        <n x="149" s="1"/>
        <n x="3" s="1"/>
        <n x="150" s="1"/>
        <n x="151" s="1"/>
        <n x="5"/>
        <n x="75"/>
        <n x="36"/>
      </t>
    </mdx>
    <mdx n="0" f="v">
      <t c="8">
        <n x="2" s="1"/>
        <n x="149" s="1"/>
        <n x="3" s="1"/>
        <n x="150" s="1"/>
        <n x="151" s="1"/>
        <n x="5"/>
        <n x="75"/>
        <n x="52"/>
      </t>
    </mdx>
    <mdx n="0" f="v">
      <t c="8">
        <n x="2" s="1"/>
        <n x="149" s="1"/>
        <n x="3" s="1"/>
        <n x="150" s="1"/>
        <n x="151" s="1"/>
        <n x="5"/>
        <n x="76"/>
        <n x="7"/>
      </t>
    </mdx>
    <mdx n="0" f="v">
      <t c="8">
        <n x="2" s="1"/>
        <n x="149" s="1"/>
        <n x="3" s="1"/>
        <n x="150" s="1"/>
        <n x="151" s="1"/>
        <n x="5"/>
        <n x="76"/>
        <n x="23"/>
      </t>
    </mdx>
    <mdx n="0" f="v">
      <t c="8">
        <n x="2" s="1"/>
        <n x="149" s="1"/>
        <n x="3" s="1"/>
        <n x="150" s="1"/>
        <n x="151" s="1"/>
        <n x="5"/>
        <n x="76"/>
        <n x="39"/>
      </t>
    </mdx>
    <mdx n="0" f="v">
      <t c="8">
        <n x="2" s="1"/>
        <n x="149" s="1"/>
        <n x="3" s="1"/>
        <n x="150" s="1"/>
        <n x="151" s="1"/>
        <n x="5"/>
        <n x="76"/>
        <n x="55"/>
      </t>
    </mdx>
    <mdx n="0" f="v">
      <t c="8">
        <n x="2" s="1"/>
        <n x="149" s="1"/>
        <n x="3" s="1"/>
        <n x="150" s="1"/>
        <n x="151" s="1"/>
        <n x="5"/>
        <n x="77"/>
        <n x="10"/>
      </t>
    </mdx>
    <mdx n="0" f="v">
      <t c="8">
        <n x="2" s="1"/>
        <n x="149" s="1"/>
        <n x="3" s="1"/>
        <n x="150" s="1"/>
        <n x="151" s="1"/>
        <n x="5"/>
        <n x="77"/>
        <n x="26"/>
      </t>
    </mdx>
    <mdx n="0" f="v">
      <t c="8">
        <n x="2" s="1"/>
        <n x="149" s="1"/>
        <n x="3" s="1"/>
        <n x="150" s="1"/>
        <n x="151" s="1"/>
        <n x="5"/>
        <n x="77"/>
        <n x="42"/>
      </t>
    </mdx>
    <mdx n="0" f="v">
      <t c="8">
        <n x="2" s="1"/>
        <n x="149" s="1"/>
        <n x="3" s="1"/>
        <n x="150" s="1"/>
        <n x="151" s="1"/>
        <n x="5"/>
        <n x="77"/>
        <n x="58"/>
      </t>
    </mdx>
    <mdx n="0" f="v">
      <t c="8">
        <n x="2" s="1"/>
        <n x="149" s="1"/>
        <n x="3" s="1"/>
        <n x="150" s="1"/>
        <n x="151" s="1"/>
        <n x="5"/>
        <n x="78"/>
        <n x="13"/>
      </t>
    </mdx>
    <mdx n="0" f="v">
      <t c="8">
        <n x="2" s="1"/>
        <n x="149" s="1"/>
        <n x="3" s="1"/>
        <n x="150" s="1"/>
        <n x="151" s="1"/>
        <n x="5"/>
        <n x="78"/>
        <n x="29"/>
      </t>
    </mdx>
    <mdx n="0" f="v">
      <t c="8">
        <n x="2" s="1"/>
        <n x="149" s="1"/>
        <n x="3" s="1"/>
        <n x="150" s="1"/>
        <n x="151" s="1"/>
        <n x="5"/>
        <n x="78"/>
        <n x="45"/>
      </t>
    </mdx>
    <mdx n="0" f="v">
      <t c="8">
        <n x="2" s="1"/>
        <n x="149" s="1"/>
        <n x="3" s="1"/>
        <n x="150" s="1"/>
        <n x="151" s="1"/>
        <n x="5"/>
        <n x="78"/>
        <n x="61"/>
      </t>
    </mdx>
    <mdx n="0" f="v">
      <t c="8">
        <n x="2" s="1"/>
        <n x="149" s="1"/>
        <n x="3" s="1"/>
        <n x="150" s="1"/>
        <n x="151" s="1"/>
        <n x="5"/>
        <n x="79"/>
        <n x="16"/>
      </t>
    </mdx>
    <mdx n="0" f="v">
      <t c="8">
        <n x="2" s="1"/>
        <n x="149" s="1"/>
        <n x="3" s="1"/>
        <n x="150" s="1"/>
        <n x="151" s="1"/>
        <n x="5"/>
        <n x="79"/>
        <n x="32"/>
      </t>
    </mdx>
    <mdx n="0" f="v">
      <t c="8">
        <n x="2" s="1"/>
        <n x="149" s="1"/>
        <n x="3" s="1"/>
        <n x="150" s="1"/>
        <n x="151" s="1"/>
        <n x="5"/>
        <n x="79"/>
        <n x="48"/>
      </t>
    </mdx>
    <mdx n="0" f="v">
      <t c="8">
        <n x="2" s="1"/>
        <n x="149" s="1"/>
        <n x="3" s="1"/>
        <n x="150" s="1"/>
        <n x="151" s="1"/>
        <n x="5"/>
        <n x="79"/>
        <n x="64"/>
      </t>
    </mdx>
    <mdx n="0" f="v">
      <t c="8">
        <n x="2" s="1"/>
        <n x="149" s="1"/>
        <n x="3" s="1"/>
        <n x="150" s="1"/>
        <n x="151" s="1"/>
        <n x="5"/>
        <n x="80"/>
        <n x="19"/>
      </t>
    </mdx>
    <mdx n="0" f="v">
      <t c="8">
        <n x="2" s="1"/>
        <n x="149" s="1"/>
        <n x="3" s="1"/>
        <n x="150" s="1"/>
        <n x="151" s="1"/>
        <n x="5"/>
        <n x="80"/>
        <n x="35"/>
      </t>
    </mdx>
    <mdx n="0" f="v">
      <t c="8">
        <n x="2" s="1"/>
        <n x="149" s="1"/>
        <n x="3" s="1"/>
        <n x="150" s="1"/>
        <n x="151" s="1"/>
        <n x="5"/>
        <n x="80"/>
        <n x="51"/>
      </t>
    </mdx>
    <mdx n="0" f="v">
      <t c="8">
        <n x="2" s="1"/>
        <n x="149" s="1"/>
        <n x="3" s="1"/>
        <n x="150" s="1"/>
        <n x="151" s="1"/>
        <n x="5"/>
        <n x="81"/>
        <n x="7"/>
      </t>
    </mdx>
    <mdx n="0" f="v">
      <t c="8">
        <n x="2" s="1"/>
        <n x="149" s="1"/>
        <n x="3" s="1"/>
        <n x="150" s="1"/>
        <n x="151" s="1"/>
        <n x="5"/>
        <n x="81"/>
        <n x="25"/>
      </t>
    </mdx>
    <mdx n="0" f="v">
      <t c="8">
        <n x="2" s="1"/>
        <n x="149" s="1"/>
        <n x="3" s="1"/>
        <n x="150" s="1"/>
        <n x="151" s="1"/>
        <n x="5"/>
        <n x="81"/>
        <n x="44"/>
      </t>
    </mdx>
    <mdx n="0" f="v">
      <t c="8">
        <n x="2" s="1"/>
        <n x="149" s="1"/>
        <n x="3" s="1"/>
        <n x="150" s="1"/>
        <n x="151" s="1"/>
        <n x="5"/>
        <n x="81"/>
        <n x="62"/>
      </t>
    </mdx>
    <mdx n="0" f="v">
      <t c="8">
        <n x="2" s="1"/>
        <n x="149" s="1"/>
        <n x="3" s="1"/>
        <n x="150" s="1"/>
        <n x="151" s="1"/>
        <n x="5"/>
        <n x="82"/>
        <n x="24"/>
      </t>
    </mdx>
    <mdx n="0" f="v">
      <t c="8">
        <n x="2" s="1"/>
        <n x="149" s="1"/>
        <n x="3" s="1"/>
        <n x="150" s="1"/>
        <n x="151" s="1"/>
        <n x="5"/>
        <n x="84"/>
        <n x="28"/>
      </t>
    </mdx>
    <mdx n="0" f="v">
      <t c="8">
        <n x="2" s="1"/>
        <n x="149" s="1"/>
        <n x="3" s="1"/>
        <n x="150" s="1"/>
        <n x="151" s="1"/>
        <n x="5"/>
        <n x="86"/>
        <n x="34"/>
      </t>
    </mdx>
    <mdx n="0" f="v">
      <t c="8">
        <n x="2" s="1"/>
        <n x="149" s="1"/>
        <n x="3" s="1"/>
        <n x="150" s="1"/>
        <n x="151" s="1"/>
        <n x="5"/>
        <n x="67"/>
        <n x="42"/>
      </t>
    </mdx>
    <mdx n="0" f="v">
      <t c="8">
        <n x="2" s="1"/>
        <n x="149" s="1"/>
        <n x="3" s="1"/>
        <n x="150" s="1"/>
        <n x="151" s="1"/>
        <n x="5"/>
        <n x="89"/>
        <n x="48"/>
      </t>
    </mdx>
    <mdx n="0" f="v">
      <t c="8">
        <n x="2" s="1"/>
        <n x="149" s="1"/>
        <n x="3" s="1"/>
        <n x="150" s="1"/>
        <n x="151" s="1"/>
        <n x="5"/>
        <n x="91"/>
        <n x="54"/>
      </t>
    </mdx>
    <mdx n="0" f="v">
      <t c="8">
        <n x="2" s="1"/>
        <n x="149" s="1"/>
        <n x="3" s="1"/>
        <n x="150" s="1"/>
        <n x="151" s="1"/>
        <n x="5"/>
        <n x="93"/>
        <n x="60"/>
      </t>
    </mdx>
    <mdx n="0" f="v">
      <t c="8">
        <n x="2" s="1"/>
        <n x="149" s="1"/>
        <n x="3" s="1"/>
        <n x="150" s="1"/>
        <n x="151" s="1"/>
        <n x="5"/>
        <n x="98"/>
        <n x="11"/>
      </t>
    </mdx>
    <mdx n="0" f="v">
      <t c="8">
        <n x="2" s="1"/>
        <n x="149" s="1"/>
        <n x="3" s="1"/>
        <n x="150" s="1"/>
        <n x="151" s="1"/>
        <n x="5"/>
        <n x="100"/>
        <n x="17"/>
      </t>
    </mdx>
    <mdx n="0" f="v">
      <t c="8">
        <n x="2" s="1"/>
        <n x="149" s="1"/>
        <n x="3" s="1"/>
        <n x="150" s="1"/>
        <n x="151" s="1"/>
        <n x="5"/>
        <n x="102"/>
        <n x="23"/>
      </t>
    </mdx>
    <mdx n="0" f="v">
      <t c="8">
        <n x="2" s="1"/>
        <n x="149" s="1"/>
        <n x="3" s="1"/>
        <n x="150" s="1"/>
        <n x="151" s="1"/>
        <n x="5"/>
        <n x="104"/>
        <n x="37"/>
      </t>
    </mdx>
    <mdx n="0" f="v">
      <t c="8">
        <n x="2" s="1"/>
        <n x="149" s="1"/>
        <n x="3" s="1"/>
        <n x="150" s="1"/>
        <n x="151" s="1"/>
        <n x="5"/>
        <n x="109"/>
        <n x="36"/>
      </t>
    </mdx>
    <mdx n="0" f="v">
      <t c="8">
        <n x="2" s="1"/>
        <n x="149" s="1"/>
        <n x="3" s="1"/>
        <n x="150" s="1"/>
        <n x="151" s="1"/>
        <n x="5"/>
        <n x="66"/>
        <n x="44"/>
      </t>
    </mdx>
    <mdx n="0" f="v">
      <t c="8">
        <n x="2" s="1"/>
        <n x="149" s="1"/>
        <n x="3" s="1"/>
        <n x="150" s="1"/>
        <n x="151" s="1"/>
        <n x="5"/>
        <n x="68"/>
        <n x="16"/>
      </t>
    </mdx>
    <mdx n="0" f="v">
      <t c="8">
        <n x="2" s="1"/>
        <n x="149" s="1"/>
        <n x="3" s="1"/>
        <n x="150" s="1"/>
        <n x="151" s="1"/>
        <n x="5"/>
        <n x="68"/>
        <n x="48"/>
      </t>
    </mdx>
    <mdx n="0" f="v">
      <t c="8">
        <n x="2" s="1"/>
        <n x="149" s="1"/>
        <n x="3" s="1"/>
        <n x="150" s="1"/>
        <n x="151" s="1"/>
        <n x="5"/>
        <n x="69"/>
        <n x="19"/>
      </t>
    </mdx>
    <mdx n="0" f="v">
      <t c="8">
        <n x="2" s="1"/>
        <n x="149" s="1"/>
        <n x="3" s="1"/>
        <n x="150" s="1"/>
        <n x="151" s="1"/>
        <n x="5"/>
        <n x="69"/>
        <n x="35"/>
      </t>
    </mdx>
    <mdx n="0" f="v">
      <t c="8">
        <n x="2" s="1"/>
        <n x="149" s="1"/>
        <n x="3" s="1"/>
        <n x="150" s="1"/>
        <n x="151" s="1"/>
        <n x="5"/>
        <n x="69"/>
        <n x="51"/>
      </t>
    </mdx>
    <mdx n="0" f="v">
      <t c="8">
        <n x="2" s="1"/>
        <n x="149" s="1"/>
        <n x="3" s="1"/>
        <n x="150" s="1"/>
        <n x="151" s="1"/>
        <n x="5"/>
        <n x="70"/>
        <n x="6"/>
      </t>
    </mdx>
    <mdx n="0" f="v">
      <t c="8">
        <n x="2" s="1"/>
        <n x="149" s="1"/>
        <n x="3" s="1"/>
        <n x="150" s="1"/>
        <n x="151" s="1"/>
        <n x="5"/>
        <n x="70"/>
        <n x="22"/>
      </t>
    </mdx>
    <mdx n="0" f="v">
      <t c="8">
        <n x="2" s="1"/>
        <n x="149" s="1"/>
        <n x="3" s="1"/>
        <n x="150" s="1"/>
        <n x="151" s="1"/>
        <n x="5"/>
        <n x="70"/>
        <n x="38"/>
      </t>
    </mdx>
    <mdx n="0" f="v">
      <t c="8">
        <n x="2" s="1"/>
        <n x="149" s="1"/>
        <n x="3" s="1"/>
        <n x="150" s="1"/>
        <n x="151" s="1"/>
        <n x="5"/>
        <n x="70"/>
        <n x="54"/>
      </t>
    </mdx>
    <mdx n="0" f="v">
      <t c="8">
        <n x="2" s="1"/>
        <n x="149" s="1"/>
        <n x="3" s="1"/>
        <n x="150" s="1"/>
        <n x="151" s="1"/>
        <n x="5"/>
        <n x="71"/>
        <n x="9"/>
      </t>
    </mdx>
    <mdx n="0" f="v">
      <t c="8">
        <n x="2" s="1"/>
        <n x="149" s="1"/>
        <n x="3" s="1"/>
        <n x="150" s="1"/>
        <n x="151" s="1"/>
        <n x="5"/>
        <n x="71"/>
        <n x="25"/>
      </t>
    </mdx>
    <mdx n="0" f="v">
      <t c="8">
        <n x="2" s="1"/>
        <n x="149" s="1"/>
        <n x="3" s="1"/>
        <n x="150" s="1"/>
        <n x="151" s="1"/>
        <n x="5"/>
        <n x="71"/>
        <n x="41"/>
      </t>
    </mdx>
    <mdx n="0" f="v">
      <t c="8">
        <n x="2" s="1"/>
        <n x="149" s="1"/>
        <n x="3" s="1"/>
        <n x="150" s="1"/>
        <n x="151" s="1"/>
        <n x="5"/>
        <n x="71"/>
        <n x="57"/>
      </t>
    </mdx>
    <mdx n="0" f="v">
      <t c="8">
        <n x="2" s="1"/>
        <n x="149" s="1"/>
        <n x="3" s="1"/>
        <n x="150" s="1"/>
        <n x="151" s="1"/>
        <n x="5"/>
        <n x="72"/>
        <n x="12"/>
      </t>
    </mdx>
    <mdx n="0" f="v">
      <t c="8">
        <n x="2" s="1"/>
        <n x="149" s="1"/>
        <n x="3" s="1"/>
        <n x="150" s="1"/>
        <n x="151" s="1"/>
        <n x="5"/>
        <n x="72"/>
        <n x="28"/>
      </t>
    </mdx>
    <mdx n="0" f="v">
      <t c="8">
        <n x="2" s="1"/>
        <n x="149" s="1"/>
        <n x="3" s="1"/>
        <n x="150" s="1"/>
        <n x="151" s="1"/>
        <n x="5"/>
        <n x="72"/>
        <n x="44"/>
      </t>
    </mdx>
    <mdx n="0" f="v">
      <t c="8">
        <n x="2" s="1"/>
        <n x="149" s="1"/>
        <n x="3" s="1"/>
        <n x="150" s="1"/>
        <n x="151" s="1"/>
        <n x="5"/>
        <n x="72"/>
        <n x="60"/>
      </t>
    </mdx>
    <mdx n="0" f="v">
      <t c="8">
        <n x="2" s="1"/>
        <n x="149" s="1"/>
        <n x="3" s="1"/>
        <n x="150" s="1"/>
        <n x="151" s="1"/>
        <n x="5"/>
        <n x="73"/>
        <n x="15"/>
      </t>
    </mdx>
    <mdx n="0" f="v">
      <t c="8">
        <n x="2" s="1"/>
        <n x="149" s="1"/>
        <n x="3" s="1"/>
        <n x="150" s="1"/>
        <n x="151" s="1"/>
        <n x="5"/>
        <n x="73"/>
        <n x="31"/>
      </t>
    </mdx>
    <mdx n="0" f="v">
      <t c="8">
        <n x="2" s="1"/>
        <n x="149" s="1"/>
        <n x="3" s="1"/>
        <n x="150" s="1"/>
        <n x="151" s="1"/>
        <n x="5"/>
        <n x="73"/>
        <n x="47"/>
      </t>
    </mdx>
    <mdx n="0" f="v">
      <t c="8">
        <n x="2" s="1"/>
        <n x="149" s="1"/>
        <n x="3" s="1"/>
        <n x="150" s="1"/>
        <n x="151" s="1"/>
        <n x="5"/>
        <n x="73"/>
        <n x="63"/>
      </t>
    </mdx>
    <mdx n="0" f="v">
      <t c="8">
        <n x="2" s="1"/>
        <n x="149" s="1"/>
        <n x="3" s="1"/>
        <n x="150" s="1"/>
        <n x="151" s="1"/>
        <n x="5"/>
        <n x="74"/>
        <n x="18"/>
      </t>
    </mdx>
    <mdx n="0" f="v">
      <t c="8">
        <n x="2" s="1"/>
        <n x="149" s="1"/>
        <n x="3" s="1"/>
        <n x="150" s="1"/>
        <n x="151" s="1"/>
        <n x="5"/>
        <n x="74"/>
        <n x="34"/>
      </t>
    </mdx>
    <mdx n="0" f="v">
      <t c="8">
        <n x="2" s="1"/>
        <n x="149" s="1"/>
        <n x="3" s="1"/>
        <n x="150" s="1"/>
        <n x="151" s="1"/>
        <n x="5"/>
        <n x="74"/>
        <n x="50"/>
      </t>
    </mdx>
    <mdx n="0" f="v">
      <t c="8">
        <n x="2" s="1"/>
        <n x="149" s="1"/>
        <n x="3" s="1"/>
        <n x="150" s="1"/>
        <n x="151" s="1"/>
        <n x="5"/>
        <n x="75"/>
        <n x="21"/>
      </t>
    </mdx>
    <mdx n="0" f="v">
      <t c="8">
        <n x="2" s="1"/>
        <n x="149" s="1"/>
        <n x="3" s="1"/>
        <n x="150" s="1"/>
        <n x="151" s="1"/>
        <n x="5"/>
        <n x="75"/>
        <n x="37"/>
      </t>
    </mdx>
    <mdx n="0" f="v">
      <t c="8">
        <n x="2" s="1"/>
        <n x="149" s="1"/>
        <n x="3" s="1"/>
        <n x="150" s="1"/>
        <n x="151" s="1"/>
        <n x="5"/>
        <n x="75"/>
        <n x="53"/>
      </t>
    </mdx>
    <mdx n="0" f="v">
      <t c="8">
        <n x="2" s="1"/>
        <n x="149" s="1"/>
        <n x="3" s="1"/>
        <n x="150" s="1"/>
        <n x="151" s="1"/>
        <n x="5"/>
        <n x="76"/>
        <n x="8"/>
      </t>
    </mdx>
    <mdx n="0" f="v">
      <t c="8">
        <n x="2" s="1"/>
        <n x="149" s="1"/>
        <n x="3" s="1"/>
        <n x="150" s="1"/>
        <n x="151" s="1"/>
        <n x="5"/>
        <n x="76"/>
        <n x="24"/>
      </t>
    </mdx>
    <mdx n="0" f="v">
      <t c="8">
        <n x="2" s="1"/>
        <n x="149" s="1"/>
        <n x="3" s="1"/>
        <n x="150" s="1"/>
        <n x="151" s="1"/>
        <n x="5"/>
        <n x="76"/>
        <n x="40"/>
      </t>
    </mdx>
    <mdx n="0" f="v">
      <t c="8">
        <n x="2" s="1"/>
        <n x="149" s="1"/>
        <n x="3" s="1"/>
        <n x="150" s="1"/>
        <n x="151" s="1"/>
        <n x="5"/>
        <n x="76"/>
        <n x="56"/>
      </t>
    </mdx>
    <mdx n="0" f="v">
      <t c="8">
        <n x="2" s="1"/>
        <n x="149" s="1"/>
        <n x="3" s="1"/>
        <n x="150" s="1"/>
        <n x="151" s="1"/>
        <n x="5"/>
        <n x="77"/>
        <n x="11"/>
      </t>
    </mdx>
    <mdx n="0" f="v">
      <t c="8">
        <n x="2" s="1"/>
        <n x="149" s="1"/>
        <n x="3" s="1"/>
        <n x="150" s="1"/>
        <n x="151" s="1"/>
        <n x="5"/>
        <n x="77"/>
        <n x="27"/>
      </t>
    </mdx>
    <mdx n="0" f="v">
      <t c="8">
        <n x="2" s="1"/>
        <n x="149" s="1"/>
        <n x="3" s="1"/>
        <n x="150" s="1"/>
        <n x="151" s="1"/>
        <n x="5"/>
        <n x="77"/>
        <n x="43"/>
      </t>
    </mdx>
    <mdx n="0" f="v">
      <t c="8">
        <n x="2" s="1"/>
        <n x="149" s="1"/>
        <n x="3" s="1"/>
        <n x="150" s="1"/>
        <n x="151" s="1"/>
        <n x="5"/>
        <n x="77"/>
        <n x="59"/>
      </t>
    </mdx>
    <mdx n="0" f="v">
      <t c="8">
        <n x="2" s="1"/>
        <n x="149" s="1"/>
        <n x="3" s="1"/>
        <n x="150" s="1"/>
        <n x="151" s="1"/>
        <n x="5"/>
        <n x="78"/>
        <n x="14"/>
      </t>
    </mdx>
    <mdx n="0" f="v">
      <t c="8">
        <n x="2" s="1"/>
        <n x="149" s="1"/>
        <n x="3" s="1"/>
        <n x="150" s="1"/>
        <n x="151" s="1"/>
        <n x="5"/>
        <n x="78"/>
        <n x="30"/>
      </t>
    </mdx>
    <mdx n="0" f="v">
      <t c="8">
        <n x="2" s="1"/>
        <n x="149" s="1"/>
        <n x="3" s="1"/>
        <n x="150" s="1"/>
        <n x="151" s="1"/>
        <n x="5"/>
        <n x="78"/>
        <n x="46"/>
      </t>
    </mdx>
    <mdx n="0" f="v">
      <t c="8">
        <n x="2" s="1"/>
        <n x="149" s="1"/>
        <n x="3" s="1"/>
        <n x="150" s="1"/>
        <n x="151" s="1"/>
        <n x="5"/>
        <n x="78"/>
        <n x="62"/>
      </t>
    </mdx>
    <mdx n="0" f="v">
      <t c="8">
        <n x="2" s="1"/>
        <n x="149" s="1"/>
        <n x="3" s="1"/>
        <n x="150" s="1"/>
        <n x="151" s="1"/>
        <n x="5"/>
        <n x="79"/>
        <n x="17"/>
      </t>
    </mdx>
    <mdx n="0" f="v">
      <t c="8">
        <n x="2" s="1"/>
        <n x="149" s="1"/>
        <n x="3" s="1"/>
        <n x="150" s="1"/>
        <n x="151" s="1"/>
        <n x="5"/>
        <n x="79"/>
        <n x="33"/>
      </t>
    </mdx>
    <mdx n="0" f="v">
      <t c="8">
        <n x="2" s="1"/>
        <n x="149" s="1"/>
        <n x="3" s="1"/>
        <n x="150" s="1"/>
        <n x="151" s="1"/>
        <n x="5"/>
        <n x="79"/>
        <n x="49"/>
      </t>
    </mdx>
    <mdx n="0" f="v">
      <t c="8">
        <n x="2" s="1"/>
        <n x="149" s="1"/>
        <n x="3" s="1"/>
        <n x="150" s="1"/>
        <n x="151" s="1"/>
        <n x="5"/>
        <n x="80"/>
        <n x="20"/>
      </t>
    </mdx>
    <mdx n="0" f="v">
      <t c="8">
        <n x="2" s="1"/>
        <n x="149" s="1"/>
        <n x="3" s="1"/>
        <n x="150" s="1"/>
        <n x="151" s="1"/>
        <n x="5"/>
        <n x="80"/>
        <n x="36"/>
      </t>
    </mdx>
    <mdx n="0" f="v">
      <t c="8">
        <n x="2" s="1"/>
        <n x="149" s="1"/>
        <n x="3" s="1"/>
        <n x="150" s="1"/>
        <n x="151" s="1"/>
        <n x="5"/>
        <n x="80"/>
        <n x="52"/>
      </t>
    </mdx>
    <mdx n="0" f="v">
      <t c="8">
        <n x="2" s="1"/>
        <n x="149" s="1"/>
        <n x="3" s="1"/>
        <n x="150" s="1"/>
        <n x="151" s="1"/>
        <n x="5"/>
        <n x="81"/>
        <n x="8"/>
      </t>
    </mdx>
    <mdx n="0" f="v">
      <t c="8">
        <n x="2" s="1"/>
        <n x="149" s="1"/>
        <n x="3" s="1"/>
        <n x="150" s="1"/>
        <n x="151" s="1"/>
        <n x="5"/>
        <n x="81"/>
        <n x="27"/>
      </t>
    </mdx>
    <mdx n="0" f="v">
      <t c="8">
        <n x="2" s="1"/>
        <n x="149" s="1"/>
        <n x="3" s="1"/>
        <n x="150" s="1"/>
        <n x="151" s="1"/>
        <n x="5"/>
        <n x="81"/>
        <n x="45"/>
      </t>
    </mdx>
    <mdx n="0" f="v">
      <t c="8">
        <n x="2" s="1"/>
        <n x="149" s="1"/>
        <n x="3" s="1"/>
        <n x="150" s="1"/>
        <n x="151" s="1"/>
        <n x="5"/>
        <n x="81"/>
        <n x="63"/>
      </t>
    </mdx>
    <mdx n="0" f="v">
      <t c="8">
        <n x="2" s="1"/>
        <n x="149" s="1"/>
        <n x="3" s="1"/>
        <n x="150" s="1"/>
        <n x="151" s="1"/>
        <n x="5"/>
        <n x="82"/>
        <n x="25"/>
      </t>
    </mdx>
    <mdx n="0" f="v">
      <t c="8">
        <n x="2" s="1"/>
        <n x="149" s="1"/>
        <n x="3" s="1"/>
        <n x="150" s="1"/>
        <n x="151" s="1"/>
        <n x="5"/>
        <n x="84"/>
        <n x="30"/>
      </t>
    </mdx>
    <mdx n="0" f="v">
      <t c="8">
        <n x="2" s="1"/>
        <n x="149" s="1"/>
        <n x="3" s="1"/>
        <n x="150" s="1"/>
        <n x="151" s="1"/>
        <n x="5"/>
        <n x="86"/>
        <n x="36"/>
      </t>
    </mdx>
    <mdx n="0" f="v">
      <t c="8">
        <n x="2" s="1"/>
        <n x="149" s="1"/>
        <n x="3" s="1"/>
        <n x="150" s="1"/>
        <n x="151" s="1"/>
        <n x="5"/>
        <n x="67"/>
        <n x="44"/>
      </t>
    </mdx>
    <mdx n="0" f="v">
      <t c="8">
        <n x="2" s="1"/>
        <n x="149" s="1"/>
        <n x="3" s="1"/>
        <n x="150" s="1"/>
        <n x="151" s="1"/>
        <n x="5"/>
        <n x="89"/>
        <n x="50"/>
      </t>
    </mdx>
    <mdx n="0" f="v">
      <t c="8">
        <n x="2" s="1"/>
        <n x="149" s="1"/>
        <n x="3" s="1"/>
        <n x="150" s="1"/>
        <n x="151" s="1"/>
        <n x="5"/>
        <n x="91"/>
        <n x="56"/>
      </t>
    </mdx>
    <mdx n="0" f="v">
      <t c="8">
        <n x="2" s="1"/>
        <n x="149" s="1"/>
        <n x="3" s="1"/>
        <n x="150" s="1"/>
        <n x="151" s="1"/>
        <n x="5"/>
        <n x="93"/>
        <n x="62"/>
      </t>
    </mdx>
    <mdx n="0" f="v">
      <t c="8">
        <n x="2" s="1"/>
        <n x="149" s="1"/>
        <n x="3" s="1"/>
        <n x="150" s="1"/>
        <n x="151" s="1"/>
        <n x="5"/>
        <n x="96"/>
        <n x="7"/>
      </t>
    </mdx>
    <mdx n="0" f="v">
      <t c="8">
        <n x="2" s="1"/>
        <n x="149" s="1"/>
        <n x="3" s="1"/>
        <n x="150" s="1"/>
        <n x="151" s="1"/>
        <n x="5"/>
        <n x="98"/>
        <n x="13"/>
      </t>
    </mdx>
    <mdx n="0" f="v">
      <t c="8">
        <n x="2" s="1"/>
        <n x="149" s="1"/>
        <n x="3" s="1"/>
        <n x="150" s="1"/>
        <n x="151" s="1"/>
        <n x="5"/>
        <n x="100"/>
        <n x="19"/>
      </t>
    </mdx>
    <mdx n="0" f="v">
      <t c="8">
        <n x="2" s="1"/>
        <n x="149" s="1"/>
        <n x="3" s="1"/>
        <n x="150" s="1"/>
        <n x="151" s="1"/>
        <n x="5"/>
        <n x="102"/>
        <n x="25"/>
      </t>
    </mdx>
    <mdx n="0" f="v">
      <t c="8">
        <n x="2" s="1"/>
        <n x="149" s="1"/>
        <n x="3" s="1"/>
        <n x="150" s="1"/>
        <n x="151" s="1"/>
        <n x="5"/>
        <n x="104"/>
        <n x="39"/>
      </t>
    </mdx>
    <mdx n="0" f="v">
      <t c="8">
        <n x="2" s="1"/>
        <n x="149" s="1"/>
        <n x="3" s="1"/>
        <n x="150" s="1"/>
        <n x="151" s="1"/>
        <n x="5"/>
        <n x="69"/>
        <n x="52"/>
      </t>
    </mdx>
    <mdx n="0" f="v">
      <t c="8">
        <n x="2" s="1"/>
        <n x="149" s="1"/>
        <n x="3" s="1"/>
        <n x="150" s="1"/>
        <n x="151" s="1"/>
        <n x="5"/>
        <n x="70"/>
        <n x="23"/>
      </t>
    </mdx>
    <mdx n="0" f="v">
      <t c="8">
        <n x="2" s="1"/>
        <n x="149" s="1"/>
        <n x="3" s="1"/>
        <n x="150" s="1"/>
        <n x="151" s="1"/>
        <n x="5"/>
        <n x="71"/>
        <n x="10"/>
      </t>
    </mdx>
    <mdx n="0" f="v">
      <t c="8">
        <n x="2" s="1"/>
        <n x="149" s="1"/>
        <n x="3" s="1"/>
        <n x="150" s="1"/>
        <n x="151" s="1"/>
        <n x="5"/>
        <n x="71"/>
        <n x="42"/>
      </t>
    </mdx>
    <mdx n="0" f="v">
      <t c="8">
        <n x="2" s="1"/>
        <n x="149" s="1"/>
        <n x="3" s="1"/>
        <n x="150" s="1"/>
        <n x="151" s="1"/>
        <n x="5"/>
        <n x="72"/>
        <n x="13"/>
      </t>
    </mdx>
    <mdx n="0" f="v">
      <t c="8">
        <n x="2" s="1"/>
        <n x="149" s="1"/>
        <n x="3" s="1"/>
        <n x="150" s="1"/>
        <n x="151" s="1"/>
        <n x="5"/>
        <n x="72"/>
        <n x="61"/>
      </t>
    </mdx>
    <mdx n="0" f="v">
      <t c="8">
        <n x="2" s="1"/>
        <n x="149" s="1"/>
        <n x="3" s="1"/>
        <n x="150" s="1"/>
        <n x="151" s="1"/>
        <n x="5"/>
        <n x="73"/>
        <n x="16"/>
      </t>
    </mdx>
    <mdx n="0" f="v">
      <t c="8">
        <n x="2" s="1"/>
        <n x="149" s="1"/>
        <n x="3" s="1"/>
        <n x="150" s="1"/>
        <n x="151" s="1"/>
        <n x="5"/>
        <n x="73"/>
        <n x="48"/>
      </t>
    </mdx>
    <mdx n="0" f="v">
      <t c="8">
        <n x="2" s="1"/>
        <n x="149" s="1"/>
        <n x="3" s="1"/>
        <n x="150" s="1"/>
        <n x="151" s="1"/>
        <n x="5"/>
        <n x="73"/>
        <n x="64"/>
      </t>
    </mdx>
    <mdx n="0" f="v">
      <t c="8">
        <n x="2" s="1"/>
        <n x="149" s="1"/>
        <n x="3" s="1"/>
        <n x="150" s="1"/>
        <n x="151" s="1"/>
        <n x="5"/>
        <n x="74"/>
        <n x="19"/>
      </t>
    </mdx>
    <mdx n="0" f="v">
      <t c="8">
        <n x="2" s="1"/>
        <n x="149" s="1"/>
        <n x="3" s="1"/>
        <n x="150" s="1"/>
        <n x="151" s="1"/>
        <n x="5"/>
        <n x="74"/>
        <n x="51"/>
      </t>
    </mdx>
    <mdx n="0" f="v">
      <t c="8">
        <n x="2" s="1"/>
        <n x="149" s="1"/>
        <n x="3" s="1"/>
        <n x="150" s="1"/>
        <n x="151" s="1"/>
        <n x="5"/>
        <n x="75"/>
        <n x="6"/>
      </t>
    </mdx>
    <mdx n="0" f="v">
      <t c="8">
        <n x="2" s="1"/>
        <n x="149" s="1"/>
        <n x="3" s="1"/>
        <n x="150" s="1"/>
        <n x="151" s="1"/>
        <n x="5"/>
        <n x="75"/>
        <n x="22"/>
      </t>
    </mdx>
    <mdx n="0" f="v">
      <t c="8">
        <n x="2" s="1"/>
        <n x="149" s="1"/>
        <n x="3" s="1"/>
        <n x="150" s="1"/>
        <n x="151" s="1"/>
        <n x="5"/>
        <n x="75"/>
        <n x="38"/>
      </t>
    </mdx>
    <mdx n="0" f="v">
      <t c="8">
        <n x="2" s="1"/>
        <n x="149" s="1"/>
        <n x="3" s="1"/>
        <n x="150" s="1"/>
        <n x="151" s="1"/>
        <n x="5"/>
        <n x="75"/>
        <n x="54"/>
      </t>
    </mdx>
    <mdx n="0" f="v">
      <t c="8">
        <n x="2" s="1"/>
        <n x="149" s="1"/>
        <n x="3" s="1"/>
        <n x="150" s="1"/>
        <n x="151" s="1"/>
        <n x="5"/>
        <n x="76"/>
        <n x="9"/>
      </t>
    </mdx>
    <mdx n="0" f="v">
      <t c="8">
        <n x="2" s="1"/>
        <n x="149" s="1"/>
        <n x="3" s="1"/>
        <n x="150" s="1"/>
        <n x="151" s="1"/>
        <n x="5"/>
        <n x="76"/>
        <n x="25"/>
      </t>
    </mdx>
    <mdx n="0" f="v">
      <t c="8">
        <n x="2" s="1"/>
        <n x="149" s="1"/>
        <n x="3" s="1"/>
        <n x="150" s="1"/>
        <n x="151" s="1"/>
        <n x="5"/>
        <n x="76"/>
        <n x="57"/>
      </t>
    </mdx>
    <mdx n="0" f="v">
      <t c="8">
        <n x="2" s="1"/>
        <n x="149" s="1"/>
        <n x="3" s="1"/>
        <n x="150" s="1"/>
        <n x="151" s="1"/>
        <n x="5"/>
        <n x="77"/>
        <n x="28"/>
      </t>
    </mdx>
    <mdx n="0" f="v">
      <t c="8">
        <n x="2" s="1"/>
        <n x="149" s="1"/>
        <n x="3" s="1"/>
        <n x="150" s="1"/>
        <n x="151" s="1"/>
        <n x="5"/>
        <n x="77"/>
        <n x="44"/>
      </t>
    </mdx>
    <mdx n="0" f="v">
      <t c="8">
        <n x="2" s="1"/>
        <n x="149" s="1"/>
        <n x="3" s="1"/>
        <n x="150" s="1"/>
        <n x="151" s="1"/>
        <n x="5"/>
        <n x="77"/>
        <n x="60"/>
      </t>
    </mdx>
    <mdx n="0" f="v">
      <t c="8">
        <n x="2" s="1"/>
        <n x="149" s="1"/>
        <n x="3" s="1"/>
        <n x="150" s="1"/>
        <n x="151" s="1"/>
        <n x="5"/>
        <n x="78"/>
        <n x="15"/>
      </t>
    </mdx>
    <mdx n="0" f="v">
      <t c="8">
        <n x="2" s="1"/>
        <n x="149" s="1"/>
        <n x="3" s="1"/>
        <n x="150" s="1"/>
        <n x="151" s="1"/>
        <n x="5"/>
        <n x="78"/>
        <n x="31"/>
      </t>
    </mdx>
    <mdx n="0" f="v">
      <t c="8">
        <n x="2" s="1"/>
        <n x="149" s="1"/>
        <n x="3" s="1"/>
        <n x="150" s="1"/>
        <n x="151" s="1"/>
        <n x="5"/>
        <n x="78"/>
        <n x="47"/>
      </t>
    </mdx>
    <mdx n="0" f="v">
      <t c="8">
        <n x="2" s="1"/>
        <n x="149" s="1"/>
        <n x="3" s="1"/>
        <n x="150" s="1"/>
        <n x="151" s="1"/>
        <n x="5"/>
        <n x="78"/>
        <n x="63"/>
      </t>
    </mdx>
    <mdx n="0" f="v">
      <t c="8">
        <n x="2" s="1"/>
        <n x="149" s="1"/>
        <n x="3" s="1"/>
        <n x="150" s="1"/>
        <n x="151" s="1"/>
        <n x="5"/>
        <n x="79"/>
        <n x="18"/>
      </t>
    </mdx>
    <mdx n="0" f="v">
      <t c="8">
        <n x="2" s="1"/>
        <n x="149" s="1"/>
        <n x="3" s="1"/>
        <n x="150" s="1"/>
        <n x="151" s="1"/>
        <n x="5"/>
        <n x="79"/>
        <n x="34"/>
      </t>
    </mdx>
    <mdx n="0" f="v">
      <t c="8">
        <n x="2" s="1"/>
        <n x="149" s="1"/>
        <n x="3" s="1"/>
        <n x="150" s="1"/>
        <n x="151" s="1"/>
        <n x="5"/>
        <n x="79"/>
        <n x="50"/>
      </t>
    </mdx>
    <mdx n="0" f="v">
      <t c="8">
        <n x="2" s="1"/>
        <n x="149" s="1"/>
        <n x="3" s="1"/>
        <n x="150" s="1"/>
        <n x="151" s="1"/>
        <n x="5"/>
        <n x="80"/>
        <n x="21"/>
      </t>
    </mdx>
    <mdx n="0" f="v">
      <t c="8">
        <n x="2" s="1"/>
        <n x="149" s="1"/>
        <n x="3" s="1"/>
        <n x="150" s="1"/>
        <n x="151" s="1"/>
        <n x="5"/>
        <n x="80"/>
        <n x="37"/>
      </t>
    </mdx>
    <mdx n="0" f="v">
      <t c="8">
        <n x="2" s="1"/>
        <n x="149" s="1"/>
        <n x="3" s="1"/>
        <n x="150" s="1"/>
        <n x="151" s="1"/>
        <n x="5"/>
        <n x="80"/>
        <n x="53"/>
      </t>
    </mdx>
    <mdx n="0" f="v">
      <t c="8">
        <n x="2" s="1"/>
        <n x="149" s="1"/>
        <n x="3" s="1"/>
        <n x="150" s="1"/>
        <n x="151" s="1"/>
        <n x="5"/>
        <n x="81"/>
        <n x="9"/>
      </t>
    </mdx>
    <mdx n="0" f="v">
      <t c="8">
        <n x="2" s="1"/>
        <n x="149" s="1"/>
        <n x="3" s="1"/>
        <n x="150" s="1"/>
        <n x="151" s="1"/>
        <n x="5"/>
        <n x="81"/>
        <n x="28"/>
      </t>
    </mdx>
    <mdx n="0" f="v">
      <t c="8">
        <n x="2" s="1"/>
        <n x="149" s="1"/>
        <n x="3" s="1"/>
        <n x="150" s="1"/>
        <n x="151" s="1"/>
        <n x="5"/>
        <n x="81"/>
        <n x="46"/>
      </t>
    </mdx>
    <mdx n="0" f="v">
      <t c="8">
        <n x="2" s="1"/>
        <n x="149" s="1"/>
        <n x="3" s="1"/>
        <n x="150" s="1"/>
        <n x="151" s="1"/>
        <n x="5"/>
        <n x="81"/>
        <n x="64"/>
      </t>
    </mdx>
    <mdx n="0" f="v">
      <t c="8">
        <n x="2" s="1"/>
        <n x="149" s="1"/>
        <n x="3" s="1"/>
        <n x="150" s="1"/>
        <n x="151" s="1"/>
        <n x="5"/>
        <n x="82"/>
        <n x="38"/>
      </t>
    </mdx>
    <mdx n="0" f="v">
      <t c="8">
        <n x="2" s="1"/>
        <n x="149" s="1"/>
        <n x="3" s="1"/>
        <n x="150" s="1"/>
        <n x="151" s="1"/>
        <n x="5"/>
        <n x="84"/>
        <n x="44"/>
      </t>
    </mdx>
    <mdx n="0" f="v">
      <t c="8">
        <n x="2" s="1"/>
        <n x="149" s="1"/>
        <n x="3" s="1"/>
        <n x="150" s="1"/>
        <n x="151" s="1"/>
        <n x="5"/>
        <n x="86"/>
        <n x="50"/>
      </t>
    </mdx>
    <mdx n="0" f="v">
      <t c="8">
        <n x="2" s="1"/>
        <n x="149" s="1"/>
        <n x="3" s="1"/>
        <n x="150" s="1"/>
        <n x="151" s="1"/>
        <n x="5"/>
        <n x="67"/>
        <n x="58"/>
      </t>
    </mdx>
    <mdx n="0" f="v">
      <t c="8">
        <n x="2" s="1"/>
        <n x="149" s="1"/>
        <n x="3" s="1"/>
        <n x="150" s="1"/>
        <n x="151" s="1"/>
        <n x="5"/>
        <n x="89"/>
        <n x="64"/>
      </t>
    </mdx>
    <mdx n="0" f="v">
      <t c="8">
        <n x="2" s="1"/>
        <n x="149" s="1"/>
        <n x="3" s="1"/>
        <n x="150" s="1"/>
        <n x="151" s="1"/>
        <n x="5"/>
        <n x="92"/>
        <n x="9"/>
      </t>
    </mdx>
    <mdx n="0" f="v">
      <t c="8">
        <n x="2" s="1"/>
        <n x="149" s="1"/>
        <n x="3" s="1"/>
        <n x="150" s="1"/>
        <n x="151" s="1"/>
        <n x="5"/>
        <n x="94"/>
        <n x="15"/>
      </t>
    </mdx>
    <mdx n="0" f="v">
      <t c="8">
        <n x="2" s="1"/>
        <n x="149" s="1"/>
        <n x="3" s="1"/>
        <n x="150" s="1"/>
        <n x="151" s="1"/>
        <n x="5"/>
        <n x="96"/>
        <n x="21"/>
      </t>
    </mdx>
    <mdx n="0" f="v">
      <t c="8">
        <n x="2" s="1"/>
        <n x="149" s="1"/>
        <n x="3" s="1"/>
        <n x="150" s="1"/>
        <n x="151" s="1"/>
        <n x="5"/>
        <n x="98"/>
        <n x="27"/>
      </t>
    </mdx>
    <mdx n="0" f="v">
      <t c="8">
        <n x="2" s="1"/>
        <n x="149" s="1"/>
        <n x="3" s="1"/>
        <n x="150" s="1"/>
        <n x="151" s="1"/>
        <n x="5"/>
        <n x="100"/>
        <n x="33"/>
      </t>
    </mdx>
    <mdx n="0" f="v">
      <t c="8">
        <n x="2" s="1"/>
        <n x="149" s="1"/>
        <n x="3" s="1"/>
        <n x="150" s="1"/>
        <n x="151" s="1"/>
        <n x="5"/>
        <n x="102"/>
        <n x="39"/>
      </t>
    </mdx>
    <mdx n="0" f="v">
      <t c="8">
        <n x="2" s="1"/>
        <n x="149" s="1"/>
        <n x="3" s="1"/>
        <n x="150" s="1"/>
        <n x="151" s="1"/>
        <n x="5"/>
        <n x="104"/>
        <n x="55"/>
      </t>
    </mdx>
    <mdx n="0" f="v">
      <t c="8">
        <n x="2" s="1"/>
        <n x="149" s="1"/>
        <n x="3" s="1"/>
        <n x="150" s="1"/>
        <n x="151" s="1"/>
        <n x="5"/>
        <n x="110"/>
        <n x="50"/>
      </t>
    </mdx>
    <mdx n="0" f="v">
      <t c="8">
        <n x="2" s="1"/>
        <n x="149" s="1"/>
        <n x="3" s="1"/>
        <n x="150" s="1"/>
        <n x="151" s="1"/>
        <n x="5"/>
        <n x="66"/>
        <n x="12"/>
      </t>
    </mdx>
    <mdx n="0" f="v">
      <t c="8">
        <n x="2" s="1"/>
        <n x="149" s="1"/>
        <n x="3" s="1"/>
        <n x="150" s="1"/>
        <n x="151" s="1"/>
        <n x="5"/>
        <n x="68"/>
        <n x="32"/>
      </t>
    </mdx>
    <mdx n="0" f="v">
      <t c="8">
        <n x="2" s="1"/>
        <n x="149" s="1"/>
        <n x="3" s="1"/>
        <n x="150" s="1"/>
        <n x="151" s="1"/>
        <n x="5"/>
        <n x="68"/>
        <n x="49"/>
      </t>
    </mdx>
    <mdx n="0" f="v">
      <t c="8">
        <n x="2" s="1"/>
        <n x="149" s="1"/>
        <n x="3" s="1"/>
        <n x="150" s="1"/>
        <n x="151" s="1"/>
        <n x="5"/>
        <n x="69"/>
        <n x="36"/>
      </t>
    </mdx>
    <mdx n="0" f="v">
      <t c="8">
        <n x="2" s="1"/>
        <n x="149" s="1"/>
        <n x="3" s="1"/>
        <n x="150" s="1"/>
        <n x="151" s="1"/>
        <n x="5"/>
        <n x="70"/>
        <n x="7"/>
      </t>
    </mdx>
    <mdx n="0" f="v">
      <t c="8">
        <n x="2" s="1"/>
        <n x="149" s="1"/>
        <n x="3" s="1"/>
        <n x="150" s="1"/>
        <n x="151" s="1"/>
        <n x="5"/>
        <n x="70"/>
        <n x="55"/>
      </t>
    </mdx>
    <mdx n="0" f="v">
      <t c="8">
        <n x="2" s="1"/>
        <n x="149" s="1"/>
        <n x="3" s="1"/>
        <n x="150" s="1"/>
        <n x="151" s="1"/>
        <n x="5"/>
        <n x="71"/>
        <n x="26"/>
      </t>
    </mdx>
    <mdx n="0" f="v">
      <t c="8">
        <n x="2" s="1"/>
        <n x="149" s="1"/>
        <n x="3" s="1"/>
        <n x="150" s="1"/>
        <n x="151" s="1"/>
        <n x="5"/>
        <n x="71"/>
        <n x="58"/>
      </t>
    </mdx>
    <mdx n="0" f="v">
      <t c="8">
        <n x="2" s="1"/>
        <n x="149" s="1"/>
        <n x="3" s="1"/>
        <n x="150" s="1"/>
        <n x="151" s="1"/>
        <n x="5"/>
        <n x="72"/>
        <n x="45"/>
      </t>
    </mdx>
    <mdx n="0" f="v">
      <t c="8">
        <n x="2" s="1"/>
        <n x="149" s="1"/>
        <n x="3" s="1"/>
        <n x="150" s="1"/>
        <n x="151" s="1"/>
        <n x="5"/>
        <n x="73"/>
        <n x="32"/>
      </t>
    </mdx>
    <mdx n="0" f="v">
      <t c="8">
        <n x="2" s="1"/>
        <n x="149" s="1"/>
        <n x="3" s="1"/>
        <n x="150" s="1"/>
        <n x="151" s="1"/>
        <n x="5"/>
        <n x="74"/>
        <n x="35"/>
      </t>
    </mdx>
    <mdx n="0" f="v">
      <t c="8">
        <n x="2" s="1"/>
        <n x="149" s="1"/>
        <n x="3" s="1"/>
        <n x="150" s="1"/>
        <n x="151" s="1"/>
        <n x="5"/>
        <n x="76"/>
        <n x="41"/>
      </t>
    </mdx>
    <mdx n="0" f="v">
      <t c="8">
        <n x="2" s="1"/>
        <n x="149" s="1"/>
        <n x="3" s="1"/>
        <n x="150" s="1"/>
        <n x="151" s="1"/>
        <n x="5"/>
        <n x="68"/>
        <n x="34"/>
      </t>
    </mdx>
    <mdx n="0" f="v">
      <t c="8">
        <n x="2" s="1"/>
        <n x="149" s="1"/>
        <n x="3" s="1"/>
        <n x="150" s="1"/>
        <n x="151" s="1"/>
        <n x="5"/>
        <n x="69"/>
        <n x="21"/>
      </t>
    </mdx>
    <mdx n="0" f="v">
      <t c="8">
        <n x="2" s="1"/>
        <n x="149" s="1"/>
        <n x="3" s="1"/>
        <n x="150" s="1"/>
        <n x="151" s="1"/>
        <n x="5"/>
        <n x="69"/>
        <n x="53"/>
      </t>
    </mdx>
    <mdx n="0" f="v">
      <t c="8">
        <n x="2" s="1"/>
        <n x="149" s="1"/>
        <n x="3" s="1"/>
        <n x="150" s="1"/>
        <n x="151" s="1"/>
        <n x="5"/>
        <n x="70"/>
        <n x="24"/>
      </t>
    </mdx>
    <mdx n="0" f="v">
      <t c="8">
        <n x="2" s="1"/>
        <n x="149" s="1"/>
        <n x="3" s="1"/>
        <n x="150" s="1"/>
        <n x="151" s="1"/>
        <n x="5"/>
        <n x="71"/>
        <n x="11"/>
      </t>
    </mdx>
    <mdx n="0" f="v">
      <t c="8">
        <n x="2" s="1"/>
        <n x="149" s="1"/>
        <n x="3" s="1"/>
        <n x="150" s="1"/>
        <n x="151" s="1"/>
        <n x="5"/>
        <n x="71"/>
        <n x="59"/>
      </t>
    </mdx>
    <mdx n="0" f="v">
      <t c="8">
        <n x="2" s="1"/>
        <n x="149" s="1"/>
        <n x="3" s="1"/>
        <n x="150" s="1"/>
        <n x="151" s="1"/>
        <n x="5"/>
        <n x="72"/>
        <n x="30"/>
      </t>
    </mdx>
    <mdx n="0" f="v">
      <t c="8">
        <n x="2" s="1"/>
        <n x="149" s="1"/>
        <n x="3" s="1"/>
        <n x="150" s="1"/>
        <n x="151" s="1"/>
        <n x="5"/>
        <n x="73"/>
        <n x="17"/>
      </t>
    </mdx>
    <mdx n="0" f="v">
      <t c="8">
        <n x="2" s="1"/>
        <n x="149" s="1"/>
        <n x="3" s="1"/>
        <n x="150" s="1"/>
        <n x="151" s="1"/>
        <n x="5"/>
        <n x="73"/>
        <n x="49"/>
      </t>
    </mdx>
    <mdx n="0" f="v">
      <t c="8">
        <n x="2" s="1"/>
        <n x="149" s="1"/>
        <n x="3" s="1"/>
        <n x="150" s="1"/>
        <n x="151" s="1"/>
        <n x="5"/>
        <n x="74"/>
        <n x="36"/>
      </t>
    </mdx>
    <mdx n="0" f="v">
      <t c="8">
        <n x="2" s="1"/>
        <n x="149" s="1"/>
        <n x="3" s="1"/>
        <n x="150" s="1"/>
        <n x="151" s="1"/>
        <n x="5"/>
        <n x="75"/>
        <n x="7"/>
      </t>
    </mdx>
    <mdx n="0" f="v">
      <t c="8">
        <n x="2" s="1"/>
        <n x="149" s="1"/>
        <n x="3" s="1"/>
        <n x="150" s="1"/>
        <n x="151" s="1"/>
        <n x="5"/>
        <n x="75"/>
        <n x="39"/>
      </t>
    </mdx>
    <mdx n="0" f="v">
      <t c="8">
        <n x="2" s="1"/>
        <n x="149" s="1"/>
        <n x="3" s="1"/>
        <n x="150" s="1"/>
        <n x="151" s="1"/>
        <n x="5"/>
        <n x="75"/>
        <n x="55"/>
      </t>
    </mdx>
    <mdx n="0" f="v">
      <t c="8">
        <n x="2" s="1"/>
        <n x="149" s="1"/>
        <n x="3" s="1"/>
        <n x="150" s="1"/>
        <n x="151" s="1"/>
        <n x="5"/>
        <n x="76"/>
        <n x="26"/>
      </t>
    </mdx>
    <mdx n="0" f="v">
      <t c="8">
        <n x="2" s="1"/>
        <n x="149" s="1"/>
        <n x="3" s="1"/>
        <n x="150" s="1"/>
        <n x="151" s="1"/>
        <n x="5"/>
        <n x="76"/>
        <n x="42"/>
      </t>
    </mdx>
    <mdx n="0" f="v">
      <t c="8">
        <n x="2" s="1"/>
        <n x="149" s="1"/>
        <n x="3" s="1"/>
        <n x="150" s="1"/>
        <n x="151" s="1"/>
        <n x="5"/>
        <n x="77"/>
        <n x="13"/>
      </t>
    </mdx>
    <mdx n="0" f="v">
      <t c="8">
        <n x="2" s="1"/>
        <n x="149" s="1"/>
        <n x="3" s="1"/>
        <n x="150" s="1"/>
        <n x="151" s="1"/>
        <n x="5"/>
        <n x="77"/>
        <n x="29"/>
      </t>
    </mdx>
    <mdx n="0" f="v">
      <t c="8">
        <n x="2" s="1"/>
        <n x="149" s="1"/>
        <n x="3" s="1"/>
        <n x="150" s="1"/>
        <n x="151" s="1"/>
        <n x="5"/>
        <n x="77"/>
        <n x="61"/>
      </t>
    </mdx>
    <mdx n="0" f="v">
      <t c="8">
        <n x="2" s="1"/>
        <n x="149" s="1"/>
        <n x="3" s="1"/>
        <n x="150" s="1"/>
        <n x="151" s="1"/>
        <n x="5"/>
        <n x="78"/>
        <n x="16"/>
      </t>
    </mdx>
    <mdx n="0" f="v">
      <t c="8">
        <n x="2" s="1"/>
        <n x="149" s="1"/>
        <n x="3" s="1"/>
        <n x="150" s="1"/>
        <n x="151" s="1"/>
        <n x="5"/>
        <n x="78"/>
        <n x="48"/>
      </t>
    </mdx>
    <mdx n="0" f="v">
      <t c="8">
        <n x="2" s="1"/>
        <n x="149" s="1"/>
        <n x="3" s="1"/>
        <n x="150" s="1"/>
        <n x="151" s="1"/>
        <n x="5"/>
        <n x="78"/>
        <n x="64"/>
      </t>
    </mdx>
    <mdx n="0" f="v">
      <t c="8">
        <n x="2" s="1"/>
        <n x="149" s="1"/>
        <n x="3" s="1"/>
        <n x="150" s="1"/>
        <n x="151" s="1"/>
        <n x="5"/>
        <n x="79"/>
        <n x="19"/>
      </t>
    </mdx>
    <mdx n="0" f="v">
      <t c="8">
        <n x="2" s="1"/>
        <n x="149" s="1"/>
        <n x="3" s="1"/>
        <n x="150" s="1"/>
        <n x="151" s="1"/>
        <n x="5"/>
        <n x="79"/>
        <n x="35"/>
      </t>
    </mdx>
    <mdx n="0" f="v">
      <t c="8">
        <n x="2" s="1"/>
        <n x="149" s="1"/>
        <n x="3" s="1"/>
        <n x="150" s="1"/>
        <n x="151" s="1"/>
        <n x="5"/>
        <n x="79"/>
        <n x="51"/>
      </t>
    </mdx>
    <mdx n="0" f="v">
      <t c="8">
        <n x="2" s="1"/>
        <n x="149" s="1"/>
        <n x="3" s="1"/>
        <n x="150" s="1"/>
        <n x="151" s="1"/>
        <n x="5"/>
        <n x="80"/>
        <n x="6"/>
      </t>
    </mdx>
    <mdx n="0" f="v">
      <t c="8">
        <n x="2" s="1"/>
        <n x="149" s="1"/>
        <n x="3" s="1"/>
        <n x="150" s="1"/>
        <n x="151" s="1"/>
        <n x="5"/>
        <n x="80"/>
        <n x="22"/>
      </t>
    </mdx>
    <mdx n="0" f="v">
      <t c="8">
        <n x="2" s="1"/>
        <n x="149" s="1"/>
        <n x="3" s="1"/>
        <n x="150" s="1"/>
        <n x="151" s="1"/>
        <n x="5"/>
        <n x="80"/>
        <n x="38"/>
      </t>
    </mdx>
    <mdx n="0" f="v">
      <t c="8">
        <n x="2" s="1"/>
        <n x="149" s="1"/>
        <n x="3" s="1"/>
        <n x="150" s="1"/>
        <n x="151" s="1"/>
        <n x="5"/>
        <n x="80"/>
        <n x="54"/>
      </t>
    </mdx>
    <mdx n="0" f="v">
      <t c="8">
        <n x="2" s="1"/>
        <n x="149" s="1"/>
        <n x="3" s="1"/>
        <n x="150" s="1"/>
        <n x="151" s="1"/>
        <n x="5"/>
        <n x="81"/>
        <n x="11"/>
      </t>
    </mdx>
    <mdx n="0" f="v">
      <t c="8">
        <n x="2" s="1"/>
        <n x="149" s="1"/>
        <n x="3" s="1"/>
        <n x="150" s="1"/>
        <n x="151" s="1"/>
        <n x="5"/>
        <n x="81"/>
        <n x="47"/>
      </t>
    </mdx>
    <mdx n="0" f="v">
      <t c="8">
        <n x="2" s="1"/>
        <n x="149" s="1"/>
        <n x="3" s="1"/>
        <n x="150" s="1"/>
        <n x="151" s="1"/>
        <n x="5"/>
        <n x="82"/>
        <n x="40"/>
      </t>
    </mdx>
    <mdx n="0" f="v">
      <t c="8">
        <n x="2" s="1"/>
        <n x="149" s="1"/>
        <n x="3" s="1"/>
        <n x="150" s="1"/>
        <n x="151" s="1"/>
        <n x="5"/>
        <n x="84"/>
        <n x="46"/>
      </t>
    </mdx>
    <mdx n="0" f="v">
      <t c="8">
        <n x="2" s="1"/>
        <n x="149" s="1"/>
        <n x="3" s="1"/>
        <n x="150" s="1"/>
        <n x="151" s="1"/>
        <n x="5"/>
        <n x="86"/>
        <n x="52"/>
      </t>
    </mdx>
    <mdx n="0" f="v">
      <t c="8">
        <n x="2" s="1"/>
        <n x="149" s="1"/>
        <n x="3" s="1"/>
        <n x="150" s="1"/>
        <n x="151" s="1"/>
        <n x="5"/>
        <n x="67"/>
        <n x="60"/>
      </t>
    </mdx>
    <mdx n="0" f="v">
      <t c="8">
        <n x="2" s="1"/>
        <n x="149" s="1"/>
        <n x="3" s="1"/>
        <n x="150" s="1"/>
        <n x="151" s="1"/>
        <n x="5"/>
        <n x="92"/>
        <n x="11"/>
      </t>
    </mdx>
    <mdx n="0" f="v">
      <t c="8">
        <n x="2" s="1"/>
        <n x="149" s="1"/>
        <n x="3" s="1"/>
        <n x="150" s="1"/>
        <n x="151" s="1"/>
        <n x="5"/>
        <n x="94"/>
        <n x="17"/>
      </t>
    </mdx>
    <mdx n="0" f="v">
      <t c="8">
        <n x="2" s="1"/>
        <n x="149" s="1"/>
        <n x="3" s="1"/>
        <n x="150" s="1"/>
        <n x="151" s="1"/>
        <n x="5"/>
        <n x="96"/>
        <n x="23"/>
      </t>
    </mdx>
    <mdx n="0" f="v">
      <t c="8">
        <n x="2" s="1"/>
        <n x="149" s="1"/>
        <n x="3" s="1"/>
        <n x="150" s="1"/>
        <n x="151" s="1"/>
        <n x="5"/>
        <n x="98"/>
        <n x="29"/>
      </t>
    </mdx>
    <mdx n="0" f="v">
      <t c="8">
        <n x="2" s="1"/>
        <n x="149" s="1"/>
        <n x="3" s="1"/>
        <n x="150" s="1"/>
        <n x="151" s="1"/>
        <n x="5"/>
        <n x="100"/>
        <n x="35"/>
      </t>
    </mdx>
    <mdx n="0" f="v">
      <t c="8">
        <n x="2" s="1"/>
        <n x="149" s="1"/>
        <n x="3" s="1"/>
        <n x="150" s="1"/>
        <n x="151" s="1"/>
        <n x="5"/>
        <n x="102"/>
        <n x="41"/>
      </t>
    </mdx>
    <mdx n="0" f="v">
      <t c="8">
        <n x="2" s="1"/>
        <n x="149" s="1"/>
        <n x="3" s="1"/>
        <n x="150" s="1"/>
        <n x="151" s="1"/>
        <n x="5"/>
        <n x="105"/>
        <n x="13"/>
      </t>
    </mdx>
    <mdx n="0" f="v">
      <t c="8">
        <n x="2" s="1"/>
        <n x="149" s="1"/>
        <n x="3" s="1"/>
        <n x="150" s="1"/>
        <n x="151" s="1"/>
        <n x="5"/>
        <n x="111"/>
        <n x="53"/>
      </t>
    </mdx>
    <mdx n="0" f="v">
      <t c="8">
        <n x="2" s="1"/>
        <n x="149" s="1"/>
        <n x="3" s="1"/>
        <n x="150" s="1"/>
        <n x="151" s="1"/>
        <n x="5"/>
        <n x="82"/>
        <n x="21"/>
      </t>
    </mdx>
    <mdx n="0" f="v">
      <t c="8">
        <n x="2" s="1"/>
        <n x="149" s="1"/>
        <n x="3" s="1"/>
        <n x="150" s="1"/>
        <n x="151" s="1"/>
        <n x="5"/>
        <n x="82"/>
        <n x="37"/>
      </t>
    </mdx>
    <mdx n="0" f="v">
      <t c="8">
        <n x="2" s="1"/>
        <n x="149" s="1"/>
        <n x="3" s="1"/>
        <n x="150" s="1"/>
        <n x="151" s="1"/>
        <n x="5"/>
        <n x="82"/>
        <n x="53"/>
      </t>
    </mdx>
    <mdx n="0" f="v">
      <t c="8">
        <n x="2" s="1"/>
        <n x="149" s="1"/>
        <n x="3" s="1"/>
        <n x="150" s="1"/>
        <n x="151" s="1"/>
        <n x="5"/>
        <n x="83"/>
        <n x="8"/>
      </t>
    </mdx>
    <mdx n="0" f="v">
      <t c="8">
        <n x="2" s="1"/>
        <n x="149" s="1"/>
        <n x="3" s="1"/>
        <n x="150" s="1"/>
        <n x="151" s="1"/>
        <n x="5"/>
        <n x="83"/>
        <n x="24"/>
      </t>
    </mdx>
    <mdx n="0" f="v">
      <t c="8">
        <n x="2" s="1"/>
        <n x="149" s="1"/>
        <n x="3" s="1"/>
        <n x="150" s="1"/>
        <n x="151" s="1"/>
        <n x="5"/>
        <n x="83"/>
        <n x="40"/>
      </t>
    </mdx>
    <mdx n="0" f="v">
      <t c="8">
        <n x="2" s="1"/>
        <n x="149" s="1"/>
        <n x="3" s="1"/>
        <n x="150" s="1"/>
        <n x="151" s="1"/>
        <n x="5"/>
        <n x="83"/>
        <n x="56"/>
      </t>
    </mdx>
    <mdx n="0" f="v">
      <t c="8">
        <n x="2" s="1"/>
        <n x="149" s="1"/>
        <n x="3" s="1"/>
        <n x="150" s="1"/>
        <n x="151" s="1"/>
        <n x="5"/>
        <n x="84"/>
        <n x="11"/>
      </t>
    </mdx>
    <mdx n="0" f="v">
      <t c="8">
        <n x="2" s="1"/>
        <n x="149" s="1"/>
        <n x="3" s="1"/>
        <n x="150" s="1"/>
        <n x="151" s="1"/>
        <n x="5"/>
        <n x="84"/>
        <n x="27"/>
      </t>
    </mdx>
    <mdx n="0" f="v">
      <t c="8">
        <n x="2" s="1"/>
        <n x="149" s="1"/>
        <n x="3" s="1"/>
        <n x="150" s="1"/>
        <n x="151" s="1"/>
        <n x="5"/>
        <n x="84"/>
        <n x="43"/>
      </t>
    </mdx>
    <mdx n="0" f="v">
      <t c="8">
        <n x="2" s="1"/>
        <n x="149" s="1"/>
        <n x="3" s="1"/>
        <n x="150" s="1"/>
        <n x="151" s="1"/>
        <n x="5"/>
        <n x="84"/>
        <n x="59"/>
      </t>
    </mdx>
    <mdx n="0" f="v">
      <t c="8">
        <n x="2" s="1"/>
        <n x="149" s="1"/>
        <n x="3" s="1"/>
        <n x="150" s="1"/>
        <n x="151" s="1"/>
        <n x="5"/>
        <n x="85"/>
        <n x="14"/>
      </t>
    </mdx>
    <mdx n="0" f="v">
      <t c="8">
        <n x="2" s="1"/>
        <n x="149" s="1"/>
        <n x="3" s="1"/>
        <n x="150" s="1"/>
        <n x="151" s="1"/>
        <n x="5"/>
        <n x="85"/>
        <n x="30"/>
      </t>
    </mdx>
    <mdx n="0" f="v">
      <t c="8">
        <n x="2" s="1"/>
        <n x="149" s="1"/>
        <n x="3" s="1"/>
        <n x="150" s="1"/>
        <n x="151" s="1"/>
        <n x="5"/>
        <n x="85"/>
        <n x="46"/>
      </t>
    </mdx>
    <mdx n="0" f="v">
      <t c="8">
        <n x="2" s="1"/>
        <n x="149" s="1"/>
        <n x="3" s="1"/>
        <n x="150" s="1"/>
        <n x="151" s="1"/>
        <n x="5"/>
        <n x="85"/>
        <n x="62"/>
      </t>
    </mdx>
    <mdx n="0" f="v">
      <t c="8">
        <n x="2" s="1"/>
        <n x="149" s="1"/>
        <n x="3" s="1"/>
        <n x="150" s="1"/>
        <n x="151" s="1"/>
        <n x="5"/>
        <n x="86"/>
        <n x="17"/>
      </t>
    </mdx>
    <mdx n="0" f="v">
      <t c="8">
        <n x="2" s="1"/>
        <n x="149" s="1"/>
        <n x="3" s="1"/>
        <n x="150" s="1"/>
        <n x="151" s="1"/>
        <n x="5"/>
        <n x="86"/>
        <n x="33"/>
      </t>
    </mdx>
    <mdx n="0" f="v">
      <t c="8">
        <n x="2" s="1"/>
        <n x="149" s="1"/>
        <n x="3" s="1"/>
        <n x="150" s="1"/>
        <n x="151" s="1"/>
        <n x="5"/>
        <n x="86"/>
        <n x="49"/>
      </t>
    </mdx>
    <mdx n="0" f="v">
      <t c="8">
        <n x="2" s="1"/>
        <n x="149" s="1"/>
        <n x="3" s="1"/>
        <n x="150" s="1"/>
        <n x="151" s="1"/>
        <n x="5"/>
        <n x="67"/>
        <n x="9"/>
      </t>
    </mdx>
    <mdx n="0" f="v">
      <t c="8">
        <n x="2" s="1"/>
        <n x="149" s="1"/>
        <n x="3" s="1"/>
        <n x="150" s="1"/>
        <n x="151" s="1"/>
        <n x="5"/>
        <n x="67"/>
        <n x="25"/>
      </t>
    </mdx>
    <mdx n="0" f="v">
      <t c="8">
        <n x="2" s="1"/>
        <n x="149" s="1"/>
        <n x="3" s="1"/>
        <n x="150" s="1"/>
        <n x="151" s="1"/>
        <n x="5"/>
        <n x="67"/>
        <n x="41"/>
      </t>
    </mdx>
    <mdx n="0" f="v">
      <t c="8">
        <n x="2" s="1"/>
        <n x="149" s="1"/>
        <n x="3" s="1"/>
        <n x="150" s="1"/>
        <n x="151" s="1"/>
        <n x="5"/>
        <n x="67"/>
        <n x="57"/>
      </t>
    </mdx>
    <mdx n="0" f="v">
      <t c="8">
        <n x="2" s="1"/>
        <n x="149" s="1"/>
        <n x="3" s="1"/>
        <n x="150" s="1"/>
        <n x="151" s="1"/>
        <n x="5"/>
        <n x="88"/>
        <n x="12"/>
      </t>
    </mdx>
    <mdx n="0" f="v">
      <t c="8">
        <n x="2" s="1"/>
        <n x="149" s="1"/>
        <n x="3" s="1"/>
        <n x="150" s="1"/>
        <n x="151" s="1"/>
        <n x="5"/>
        <n x="88"/>
        <n x="28"/>
      </t>
    </mdx>
    <mdx n="0" f="v">
      <t c="8">
        <n x="2" s="1"/>
        <n x="149" s="1"/>
        <n x="3" s="1"/>
        <n x="150" s="1"/>
        <n x="151" s="1"/>
        <n x="5"/>
        <n x="88"/>
        <n x="44"/>
      </t>
    </mdx>
    <mdx n="0" f="v">
      <t c="8">
        <n x="2" s="1"/>
        <n x="149" s="1"/>
        <n x="3" s="1"/>
        <n x="150" s="1"/>
        <n x="151" s="1"/>
        <n x="5"/>
        <n x="88"/>
        <n x="60"/>
      </t>
    </mdx>
    <mdx n="0" f="v">
      <t c="8">
        <n x="2" s="1"/>
        <n x="149" s="1"/>
        <n x="3" s="1"/>
        <n x="150" s="1"/>
        <n x="151" s="1"/>
        <n x="5"/>
        <n x="89"/>
        <n x="15"/>
      </t>
    </mdx>
    <mdx n="0" f="v">
      <t c="8">
        <n x="2" s="1"/>
        <n x="149" s="1"/>
        <n x="3" s="1"/>
        <n x="150" s="1"/>
        <n x="151" s="1"/>
        <n x="5"/>
        <n x="89"/>
        <n x="31"/>
      </t>
    </mdx>
    <mdx n="0" f="v">
      <t c="8">
        <n x="2" s="1"/>
        <n x="149" s="1"/>
        <n x="3" s="1"/>
        <n x="150" s="1"/>
        <n x="151" s="1"/>
        <n x="5"/>
        <n x="89"/>
        <n x="47"/>
      </t>
    </mdx>
    <mdx n="0" f="v">
      <t c="8">
        <n x="2" s="1"/>
        <n x="149" s="1"/>
        <n x="3" s="1"/>
        <n x="150" s="1"/>
        <n x="151" s="1"/>
        <n x="5"/>
        <n x="89"/>
        <n x="63"/>
      </t>
    </mdx>
    <mdx n="0" f="v">
      <t c="8">
        <n x="2" s="1"/>
        <n x="149" s="1"/>
        <n x="3" s="1"/>
        <n x="150" s="1"/>
        <n x="151" s="1"/>
        <n x="5"/>
        <n x="90"/>
        <n x="18"/>
      </t>
    </mdx>
    <mdx n="0" f="v">
      <t c="8">
        <n x="2" s="1"/>
        <n x="149" s="1"/>
        <n x="3" s="1"/>
        <n x="150" s="1"/>
        <n x="151" s="1"/>
        <n x="5"/>
        <n x="90"/>
        <n x="34"/>
      </t>
    </mdx>
    <mdx n="0" f="v">
      <t c="8">
        <n x="2" s="1"/>
        <n x="149" s="1"/>
        <n x="3" s="1"/>
        <n x="150" s="1"/>
        <n x="151" s="1"/>
        <n x="5"/>
        <n x="90"/>
        <n x="50"/>
      </t>
    </mdx>
    <mdx n="0" f="v">
      <t c="8">
        <n x="2" s="1"/>
        <n x="149" s="1"/>
        <n x="3" s="1"/>
        <n x="150" s="1"/>
        <n x="151" s="1"/>
        <n x="5"/>
        <n x="91"/>
        <n x="21"/>
      </t>
    </mdx>
    <mdx n="0" f="v">
      <t c="8">
        <n x="2" s="1"/>
        <n x="149" s="1"/>
        <n x="3" s="1"/>
        <n x="150" s="1"/>
        <n x="151" s="1"/>
        <n x="5"/>
        <n x="91"/>
        <n x="37"/>
      </t>
    </mdx>
    <mdx n="0" f="v">
      <t c="8">
        <n x="2" s="1"/>
        <n x="149" s="1"/>
        <n x="3" s="1"/>
        <n x="150" s="1"/>
        <n x="151" s="1"/>
        <n x="5"/>
        <n x="91"/>
        <n x="53"/>
      </t>
    </mdx>
    <mdx n="0" f="v">
      <t c="8">
        <n x="2" s="1"/>
        <n x="149" s="1"/>
        <n x="3" s="1"/>
        <n x="150" s="1"/>
        <n x="151" s="1"/>
        <n x="5"/>
        <n x="92"/>
        <n x="8"/>
      </t>
    </mdx>
    <mdx n="0" f="v">
      <t c="8">
        <n x="2" s="1"/>
        <n x="149" s="1"/>
        <n x="3" s="1"/>
        <n x="150" s="1"/>
        <n x="151" s="1"/>
        <n x="5"/>
        <n x="92"/>
        <n x="24"/>
      </t>
    </mdx>
    <mdx n="0" f="v">
      <t c="8">
        <n x="2" s="1"/>
        <n x="149" s="1"/>
        <n x="3" s="1"/>
        <n x="150" s="1"/>
        <n x="151" s="1"/>
        <n x="5"/>
        <n x="92"/>
        <n x="40"/>
      </t>
    </mdx>
    <mdx n="0" f="v">
      <t c="8">
        <n x="2" s="1"/>
        <n x="149" s="1"/>
        <n x="3" s="1"/>
        <n x="150" s="1"/>
        <n x="151" s="1"/>
        <n x="5"/>
        <n x="92"/>
        <n x="56"/>
      </t>
    </mdx>
    <mdx n="0" f="v">
      <t c="8">
        <n x="2" s="1"/>
        <n x="149" s="1"/>
        <n x="3" s="1"/>
        <n x="150" s="1"/>
        <n x="151" s="1"/>
        <n x="5"/>
        <n x="93"/>
        <n x="11"/>
      </t>
    </mdx>
    <mdx n="0" f="v">
      <t c="8">
        <n x="2" s="1"/>
        <n x="149" s="1"/>
        <n x="3" s="1"/>
        <n x="150" s="1"/>
        <n x="151" s="1"/>
        <n x="5"/>
        <n x="93"/>
        <n x="27"/>
      </t>
    </mdx>
    <mdx n="0" f="v">
      <t c="8">
        <n x="2" s="1"/>
        <n x="149" s="1"/>
        <n x="3" s="1"/>
        <n x="150" s="1"/>
        <n x="151" s="1"/>
        <n x="5"/>
        <n x="93"/>
        <n x="43"/>
      </t>
    </mdx>
    <mdx n="0" f="v">
      <t c="8">
        <n x="2" s="1"/>
        <n x="149" s="1"/>
        <n x="3" s="1"/>
        <n x="150" s="1"/>
        <n x="151" s="1"/>
        <n x="5"/>
        <n x="93"/>
        <n x="59"/>
      </t>
    </mdx>
    <mdx n="0" f="v">
      <t c="8">
        <n x="2" s="1"/>
        <n x="149" s="1"/>
        <n x="3" s="1"/>
        <n x="150" s="1"/>
        <n x="151" s="1"/>
        <n x="5"/>
        <n x="94"/>
        <n x="14"/>
      </t>
    </mdx>
    <mdx n="0" f="v">
      <t c="8">
        <n x="2" s="1"/>
        <n x="149" s="1"/>
        <n x="3" s="1"/>
        <n x="150" s="1"/>
        <n x="151" s="1"/>
        <n x="5"/>
        <n x="94"/>
        <n x="30"/>
      </t>
    </mdx>
    <mdx n="0" f="v">
      <t c="8">
        <n x="2" s="1"/>
        <n x="149" s="1"/>
        <n x="3" s="1"/>
        <n x="150" s="1"/>
        <n x="151" s="1"/>
        <n x="5"/>
        <n x="94"/>
        <n x="46"/>
      </t>
    </mdx>
    <mdx n="0" f="v">
      <t c="8">
        <n x="2" s="1"/>
        <n x="149" s="1"/>
        <n x="3" s="1"/>
        <n x="150" s="1"/>
        <n x="151" s="1"/>
        <n x="5"/>
        <n x="94"/>
        <n x="62"/>
      </t>
    </mdx>
    <mdx n="0" f="v">
      <t c="8">
        <n x="2" s="1"/>
        <n x="149" s="1"/>
        <n x="3" s="1"/>
        <n x="150" s="1"/>
        <n x="151" s="1"/>
        <n x="5"/>
        <n x="95"/>
        <n x="17"/>
      </t>
    </mdx>
    <mdx n="0" f="v">
      <t c="8">
        <n x="2" s="1"/>
        <n x="149" s="1"/>
        <n x="3" s="1"/>
        <n x="150" s="1"/>
        <n x="151" s="1"/>
        <n x="5"/>
        <n x="95"/>
        <n x="33"/>
      </t>
    </mdx>
    <mdx n="0" f="v">
      <t c="8">
        <n x="2" s="1"/>
        <n x="149" s="1"/>
        <n x="3" s="1"/>
        <n x="150" s="1"/>
        <n x="151" s="1"/>
        <n x="5"/>
        <n x="95"/>
        <n x="49"/>
      </t>
    </mdx>
    <mdx n="0" f="v">
      <t c="8">
        <n x="2" s="1"/>
        <n x="149" s="1"/>
        <n x="3" s="1"/>
        <n x="150" s="1"/>
        <n x="151" s="1"/>
        <n x="5"/>
        <n x="96"/>
        <n x="20"/>
      </t>
    </mdx>
    <mdx n="0" f="v">
      <t c="8">
        <n x="2" s="1"/>
        <n x="149" s="1"/>
        <n x="3" s="1"/>
        <n x="150" s="1"/>
        <n x="151" s="1"/>
        <n x="5"/>
        <n x="96"/>
        <n x="36"/>
      </t>
    </mdx>
    <mdx n="0" f="v">
      <t c="8">
        <n x="2" s="1"/>
        <n x="149" s="1"/>
        <n x="3" s="1"/>
        <n x="150" s="1"/>
        <n x="151" s="1"/>
        <n x="5"/>
        <n x="96"/>
        <n x="52"/>
      </t>
    </mdx>
    <mdx n="0" f="v">
      <t c="8">
        <n x="2" s="1"/>
        <n x="149" s="1"/>
        <n x="3" s="1"/>
        <n x="150" s="1"/>
        <n x="151" s="1"/>
        <n x="5"/>
        <n x="97"/>
        <n x="7"/>
      </t>
    </mdx>
    <mdx n="0" f="v">
      <t c="8">
        <n x="2" s="1"/>
        <n x="149" s="1"/>
        <n x="3" s="1"/>
        <n x="150" s="1"/>
        <n x="151" s="1"/>
        <n x="5"/>
        <n x="97"/>
        <n x="23"/>
      </t>
    </mdx>
    <mdx n="0" f="v">
      <t c="8">
        <n x="2" s="1"/>
        <n x="149" s="1"/>
        <n x="3" s="1"/>
        <n x="150" s="1"/>
        <n x="151" s="1"/>
        <n x="5"/>
        <n x="97"/>
        <n x="39"/>
      </t>
    </mdx>
    <mdx n="0" f="v">
      <t c="8">
        <n x="2" s="1"/>
        <n x="149" s="1"/>
        <n x="3" s="1"/>
        <n x="150" s="1"/>
        <n x="151" s="1"/>
        <n x="5"/>
        <n x="97"/>
        <n x="55"/>
      </t>
    </mdx>
    <mdx n="0" f="v">
      <t c="8">
        <n x="2" s="1"/>
        <n x="149" s="1"/>
        <n x="3" s="1"/>
        <n x="150" s="1"/>
        <n x="151" s="1"/>
        <n x="5"/>
        <n x="98"/>
        <n x="10"/>
      </t>
    </mdx>
    <mdx n="0" f="v">
      <t c="8">
        <n x="2" s="1"/>
        <n x="149" s="1"/>
        <n x="3" s="1"/>
        <n x="150" s="1"/>
        <n x="151" s="1"/>
        <n x="5"/>
        <n x="98"/>
        <n x="26"/>
      </t>
    </mdx>
    <mdx n="0" f="v">
      <t c="8">
        <n x="2" s="1"/>
        <n x="149" s="1"/>
        <n x="3" s="1"/>
        <n x="150" s="1"/>
        <n x="151" s="1"/>
        <n x="5"/>
        <n x="98"/>
        <n x="42"/>
      </t>
    </mdx>
    <mdx n="0" f="v">
      <t c="8">
        <n x="2" s="1"/>
        <n x="149" s="1"/>
        <n x="3" s="1"/>
        <n x="150" s="1"/>
        <n x="151" s="1"/>
        <n x="5"/>
        <n x="98"/>
        <n x="58"/>
      </t>
    </mdx>
    <mdx n="0" f="v">
      <t c="8">
        <n x="2" s="1"/>
        <n x="149" s="1"/>
        <n x="3" s="1"/>
        <n x="150" s="1"/>
        <n x="151" s="1"/>
        <n x="5"/>
        <n x="99"/>
        <n x="13"/>
      </t>
    </mdx>
    <mdx n="0" f="v">
      <t c="8">
        <n x="2" s="1"/>
        <n x="149" s="1"/>
        <n x="3" s="1"/>
        <n x="150" s="1"/>
        <n x="151" s="1"/>
        <n x="5"/>
        <n x="99"/>
        <n x="29"/>
      </t>
    </mdx>
    <mdx n="0" f="v">
      <t c="8">
        <n x="2" s="1"/>
        <n x="149" s="1"/>
        <n x="3" s="1"/>
        <n x="150" s="1"/>
        <n x="151" s="1"/>
        <n x="5"/>
        <n x="99"/>
        <n x="45"/>
      </t>
    </mdx>
    <mdx n="0" f="v">
      <t c="8">
        <n x="2" s="1"/>
        <n x="149" s="1"/>
        <n x="3" s="1"/>
        <n x="150" s="1"/>
        <n x="151" s="1"/>
        <n x="5"/>
        <n x="99"/>
        <n x="61"/>
      </t>
    </mdx>
    <mdx n="0" f="v">
      <t c="8">
        <n x="2" s="1"/>
        <n x="149" s="1"/>
        <n x="3" s="1"/>
        <n x="150" s="1"/>
        <n x="151" s="1"/>
        <n x="5"/>
        <n x="100"/>
        <n x="16"/>
      </t>
    </mdx>
    <mdx n="0" f="v">
      <t c="8">
        <n x="2" s="1"/>
        <n x="149" s="1"/>
        <n x="3" s="1"/>
        <n x="150" s="1"/>
        <n x="151" s="1"/>
        <n x="5"/>
        <n x="100"/>
        <n x="32"/>
      </t>
    </mdx>
    <mdx n="0" f="v">
      <t c="8">
        <n x="2" s="1"/>
        <n x="149" s="1"/>
        <n x="3" s="1"/>
        <n x="150" s="1"/>
        <n x="151" s="1"/>
        <n x="5"/>
        <n x="100"/>
        <n x="48"/>
      </t>
    </mdx>
    <mdx n="0" f="v">
      <t c="8">
        <n x="2" s="1"/>
        <n x="149" s="1"/>
        <n x="3" s="1"/>
        <n x="150" s="1"/>
        <n x="151" s="1"/>
        <n x="5"/>
        <n x="100"/>
        <n x="64"/>
      </t>
    </mdx>
    <mdx n="0" f="v">
      <t c="8">
        <n x="2" s="1"/>
        <n x="149" s="1"/>
        <n x="3" s="1"/>
        <n x="150" s="1"/>
        <n x="151" s="1"/>
        <n x="5"/>
        <n x="101"/>
        <n x="19"/>
      </t>
    </mdx>
    <mdx n="0" f="v">
      <t c="8">
        <n x="2" s="1"/>
        <n x="149" s="1"/>
        <n x="3" s="1"/>
        <n x="150" s="1"/>
        <n x="151" s="1"/>
        <n x="5"/>
        <n x="101"/>
        <n x="35"/>
      </t>
    </mdx>
    <mdx n="0" f="v">
      <t c="8">
        <n x="2" s="1"/>
        <n x="149" s="1"/>
        <n x="3" s="1"/>
        <n x="150" s="1"/>
        <n x="151" s="1"/>
        <n x="5"/>
        <n x="101"/>
        <n x="51"/>
      </t>
    </mdx>
    <mdx n="0" f="v">
      <t c="8">
        <n x="2" s="1"/>
        <n x="149" s="1"/>
        <n x="3" s="1"/>
        <n x="150" s="1"/>
        <n x="151" s="1"/>
        <n x="5"/>
        <n x="102"/>
        <n x="6"/>
      </t>
    </mdx>
    <mdx n="0" f="v">
      <t c="8">
        <n x="2" s="1"/>
        <n x="149" s="1"/>
        <n x="3" s="1"/>
        <n x="150" s="1"/>
        <n x="151" s="1"/>
        <n x="5"/>
        <n x="102"/>
        <n x="22"/>
      </t>
    </mdx>
    <mdx n="0" f="v">
      <t c="8">
        <n x="2" s="1"/>
        <n x="149" s="1"/>
        <n x="3" s="1"/>
        <n x="150" s="1"/>
        <n x="151" s="1"/>
        <n x="5"/>
        <n x="102"/>
        <n x="38"/>
      </t>
    </mdx>
    <mdx n="0" f="v">
      <t c="8">
        <n x="2" s="1"/>
        <n x="149" s="1"/>
        <n x="3" s="1"/>
        <n x="150" s="1"/>
        <n x="151" s="1"/>
        <n x="5"/>
        <n x="102"/>
        <n x="54"/>
      </t>
    </mdx>
    <mdx n="0" f="v">
      <t c="8">
        <n x="2" s="1"/>
        <n x="149" s="1"/>
        <n x="3" s="1"/>
        <n x="150" s="1"/>
        <n x="151" s="1"/>
        <n x="5"/>
        <n x="103"/>
        <n x="9"/>
      </t>
    </mdx>
    <mdx n="0" f="v">
      <t c="8">
        <n x="2" s="1"/>
        <n x="149" s="1"/>
        <n x="3" s="1"/>
        <n x="150" s="1"/>
        <n x="151" s="1"/>
        <n x="5"/>
        <n x="103"/>
        <n x="25"/>
      </t>
    </mdx>
    <mdx n="0" f="v">
      <t c="8">
        <n x="2" s="1"/>
        <n x="149" s="1"/>
        <n x="3" s="1"/>
        <n x="150" s="1"/>
        <n x="151" s="1"/>
        <n x="5"/>
        <n x="103"/>
        <n x="42"/>
      </t>
    </mdx>
    <mdx n="0" f="v">
      <t c="8">
        <n x="2" s="1"/>
        <n x="149" s="1"/>
        <n x="3" s="1"/>
        <n x="150" s="1"/>
        <n x="151" s="1"/>
        <n x="5"/>
        <n x="103"/>
        <n x="60"/>
      </t>
    </mdx>
    <mdx n="0" f="v">
      <t c="8">
        <n x="2" s="1"/>
        <n x="149" s="1"/>
        <n x="3" s="1"/>
        <n x="150" s="1"/>
        <n x="151" s="1"/>
        <n x="5"/>
        <n x="104"/>
        <n x="17"/>
      </t>
    </mdx>
    <mdx n="0" f="v">
      <t c="8">
        <n x="2" s="1"/>
        <n x="149" s="1"/>
        <n x="3" s="1"/>
        <n x="150" s="1"/>
        <n x="151" s="1"/>
        <n x="5"/>
        <n x="104"/>
        <n x="35"/>
      </t>
    </mdx>
    <mdx n="0" f="v">
      <t c="8">
        <n x="2" s="1"/>
        <n x="149" s="1"/>
        <n x="3" s="1"/>
        <n x="150" s="1"/>
        <n x="151" s="1"/>
        <n x="5"/>
        <n x="104"/>
        <n x="54"/>
      </t>
    </mdx>
    <mdx n="0" f="v">
      <t c="8">
        <n x="2" s="1"/>
        <n x="149" s="1"/>
        <n x="3" s="1"/>
        <n x="150" s="1"/>
        <n x="151" s="1"/>
        <n x="5"/>
        <n x="105"/>
        <n x="12"/>
      </t>
    </mdx>
    <mdx n="0" f="v">
      <t c="8">
        <n x="2" s="1"/>
        <n x="149" s="1"/>
        <n x="3" s="1"/>
        <n x="150" s="1"/>
        <n x="151" s="1"/>
        <n x="5"/>
        <n x="105"/>
        <n x="30"/>
      </t>
    </mdx>
    <mdx n="0" f="v">
      <t c="8">
        <n x="2" s="1"/>
        <n x="149" s="1"/>
        <n x="3" s="1"/>
        <n x="150" s="1"/>
        <n x="151" s="1"/>
        <n x="5"/>
        <n x="105"/>
        <n x="48"/>
      </t>
    </mdx>
    <mdx n="0" f="v">
      <t c="8">
        <n x="2" s="1"/>
        <n x="149" s="1"/>
        <n x="3" s="1"/>
        <n x="150" s="1"/>
        <n x="151" s="1"/>
        <n x="5"/>
        <n x="106"/>
        <n x="6"/>
      </t>
    </mdx>
    <mdx n="0" f="v">
      <t c="8">
        <n x="2" s="1"/>
        <n x="149" s="1"/>
        <n x="3" s="1"/>
        <n x="150" s="1"/>
        <n x="151" s="1"/>
        <n x="5"/>
        <n x="106"/>
        <n x="25"/>
      </t>
    </mdx>
    <mdx n="0" f="v">
      <t c="8">
        <n x="2" s="1"/>
        <n x="149" s="1"/>
        <n x="3" s="1"/>
        <n x="150" s="1"/>
        <n x="151" s="1"/>
        <n x="5"/>
        <n x="106"/>
        <n x="45"/>
      </t>
    </mdx>
    <mdx n="0" f="v">
      <t c="8">
        <n x="2" s="1"/>
        <n x="149" s="1"/>
        <n x="3" s="1"/>
        <n x="150" s="1"/>
        <n x="151" s="1"/>
        <n x="5"/>
        <n x="107"/>
        <n x="24"/>
      </t>
    </mdx>
    <mdx n="0" f="v">
      <t c="8">
        <n x="2" s="1"/>
        <n x="149" s="1"/>
        <n x="3" s="1"/>
        <n x="150" s="1"/>
        <n x="151" s="1"/>
        <n x="5"/>
        <n x="107"/>
        <n x="43"/>
      </t>
    </mdx>
    <mdx n="0" f="v">
      <t c="8">
        <n x="2" s="1"/>
        <n x="149" s="1"/>
        <n x="3" s="1"/>
        <n x="150" s="1"/>
        <n x="151" s="1"/>
        <n x="5"/>
        <n x="107"/>
        <n x="63"/>
      </t>
    </mdx>
    <mdx n="0" f="v">
      <t c="8">
        <n x="2" s="1"/>
        <n x="149" s="1"/>
        <n x="3" s="1"/>
        <n x="150" s="1"/>
        <n x="151" s="1"/>
        <n x="5"/>
        <n x="108"/>
        <n x="23"/>
      </t>
    </mdx>
    <mdx n="0" f="v">
      <t c="8">
        <n x="2" s="1"/>
        <n x="149" s="1"/>
        <n x="3" s="1"/>
        <n x="150" s="1"/>
        <n x="151" s="1"/>
        <n x="5"/>
        <n x="108"/>
        <n x="46"/>
      </t>
    </mdx>
    <mdx n="0" f="v">
      <t c="8">
        <n x="2" s="1"/>
        <n x="149" s="1"/>
        <n x="3" s="1"/>
        <n x="150" s="1"/>
        <n x="151" s="1"/>
        <n x="5"/>
        <n x="109"/>
        <n x="10"/>
      </t>
    </mdx>
    <mdx n="0" f="v">
      <t c="8">
        <n x="2" s="1"/>
        <n x="149" s="1"/>
        <n x="3" s="1"/>
        <n x="150" s="1"/>
        <n x="151" s="1"/>
        <n x="5"/>
        <n x="109"/>
        <n x="34"/>
      </t>
    </mdx>
    <mdx n="0" f="v">
      <t c="8">
        <n x="2" s="1"/>
        <n x="149" s="1"/>
        <n x="3" s="1"/>
        <n x="150" s="1"/>
        <n x="151" s="1"/>
        <n x="5"/>
        <n x="110"/>
        <n x="49"/>
      </t>
    </mdx>
    <mdx n="0" f="v">
      <t c="8">
        <n x="2" s="1"/>
        <n x="149" s="1"/>
        <n x="3" s="1"/>
        <n x="150" s="1"/>
        <n x="151" s="1"/>
        <n x="5"/>
        <n x="111"/>
        <n x="40"/>
      </t>
    </mdx>
    <mdx n="0" f="v">
      <t c="8">
        <n x="2" s="1"/>
        <n x="149" s="1"/>
        <n x="3" s="1"/>
        <n x="150" s="1"/>
        <n x="151" s="1"/>
        <n x="5"/>
        <n x="113"/>
        <n x="11"/>
      </t>
    </mdx>
    <mdx n="0" f="v">
      <t c="8">
        <n x="2" s="1"/>
        <n x="149" s="1"/>
        <n x="3" s="1"/>
        <n x="150" s="1"/>
        <n x="151" s="1"/>
        <n x="5"/>
        <n x="114"/>
        <n x="32"/>
      </t>
    </mdx>
    <mdx n="0" f="v">
      <t c="8">
        <n x="2" s="1"/>
        <n x="149" s="1"/>
        <n x="3" s="1"/>
        <n x="150" s="1"/>
        <n x="151" s="1"/>
        <n x="5"/>
        <n x="116"/>
        <n x="6"/>
      </t>
    </mdx>
    <mdx n="0" f="v">
      <t c="8">
        <n x="2" s="1"/>
        <n x="149" s="1"/>
        <n x="3" s="1"/>
        <n x="150" s="1"/>
        <n x="151" s="1"/>
        <n x="5"/>
        <n x="118"/>
        <n x="12"/>
      </t>
    </mdx>
    <mdx n="0" f="v">
      <t c="8">
        <n x="2" s="1"/>
        <n x="149" s="1"/>
        <n x="3" s="1"/>
        <n x="150" s="1"/>
        <n x="151" s="1"/>
        <n x="5"/>
        <n x="120"/>
        <n x="18"/>
      </t>
    </mdx>
    <mdx n="0" f="v">
      <t c="8">
        <n x="2" s="1"/>
        <n x="149" s="1"/>
        <n x="3" s="1"/>
        <n x="150" s="1"/>
        <n x="151" s="1"/>
        <n x="5"/>
        <n x="122"/>
        <n x="24"/>
      </t>
    </mdx>
    <mdx n="0" f="v">
      <t c="8">
        <n x="2" s="1"/>
        <n x="149" s="1"/>
        <n x="3" s="1"/>
        <n x="150" s="1"/>
        <n x="151" s="1"/>
        <n x="5"/>
        <n x="124"/>
        <n x="30"/>
      </t>
    </mdx>
    <mdx n="0" f="v">
      <t c="8">
        <n x="2" s="1"/>
        <n x="149" s="1"/>
        <n x="3" s="1"/>
        <n x="150" s="1"/>
        <n x="151" s="1"/>
        <n x="5"/>
        <n x="126"/>
        <n x="48"/>
      </t>
    </mdx>
    <mdx n="0" f="v">
      <t c="8">
        <n x="2" s="1"/>
        <n x="149" s="1"/>
        <n x="3" s="1"/>
        <n x="150" s="1"/>
        <n x="151" s="1"/>
        <n x="5"/>
        <n x="129"/>
        <n x="23"/>
      </t>
    </mdx>
    <mdx n="0" f="v">
      <t c="8">
        <n x="2" s="1"/>
        <n x="149" s="1"/>
        <n x="3" s="1"/>
        <n x="150" s="1"/>
        <n x="151" s="1"/>
        <n x="5"/>
        <n x="131"/>
        <n x="61"/>
      </t>
    </mdx>
    <mdx n="0" f="v">
      <t c="8">
        <n x="2" s="1"/>
        <n x="149" s="1"/>
        <n x="3" s="1"/>
        <n x="150" s="1"/>
        <n x="151" s="1"/>
        <n x="5"/>
        <n x="135"/>
        <n x="18"/>
      </t>
    </mdx>
    <mdx n="0" f="v">
      <t c="8">
        <n x="2" s="1"/>
        <n x="149" s="1"/>
        <n x="3" s="1"/>
        <n x="150" s="1"/>
        <n x="151" s="1"/>
        <n x="5"/>
        <n x="145"/>
        <n x="10"/>
      </t>
    </mdx>
    <mdx n="0" f="v">
      <t c="8">
        <n x="2" s="1"/>
        <n x="149" s="1"/>
        <n x="3" s="1"/>
        <n x="150" s="1"/>
        <n x="151" s="1"/>
        <n x="5"/>
        <n x="81"/>
        <n x="20"/>
      </t>
    </mdx>
    <mdx n="0" f="v">
      <t c="8">
        <n x="2" s="1"/>
        <n x="149" s="1"/>
        <n x="3" s="1"/>
        <n x="150" s="1"/>
        <n x="151" s="1"/>
        <n x="5"/>
        <n x="81"/>
        <n x="36"/>
      </t>
    </mdx>
    <mdx n="0" f="v">
      <t c="8">
        <n x="2" s="1"/>
        <n x="149" s="1"/>
        <n x="3" s="1"/>
        <n x="150" s="1"/>
        <n x="151" s="1"/>
        <n x="5"/>
        <n x="81"/>
        <n x="52"/>
      </t>
    </mdx>
    <mdx n="0" f="v">
      <t c="8">
        <n x="2" s="1"/>
        <n x="149" s="1"/>
        <n x="3" s="1"/>
        <n x="150" s="1"/>
        <n x="151" s="1"/>
        <n x="5"/>
        <n x="82"/>
        <n x="7"/>
      </t>
    </mdx>
    <mdx n="0" f="v">
      <t c="8">
        <n x="2" s="1"/>
        <n x="149" s="1"/>
        <n x="3" s="1"/>
        <n x="150" s="1"/>
        <n x="151" s="1"/>
        <n x="5"/>
        <n x="82"/>
        <n x="23"/>
      </t>
    </mdx>
    <mdx n="0" f="v">
      <t c="8">
        <n x="2" s="1"/>
        <n x="149" s="1"/>
        <n x="3" s="1"/>
        <n x="150" s="1"/>
        <n x="151" s="1"/>
        <n x="5"/>
        <n x="82"/>
        <n x="39"/>
      </t>
    </mdx>
    <mdx n="0" f="v">
      <t c="8">
        <n x="2" s="1"/>
        <n x="149" s="1"/>
        <n x="3" s="1"/>
        <n x="150" s="1"/>
        <n x="151" s="1"/>
        <n x="5"/>
        <n x="82"/>
        <n x="55"/>
      </t>
    </mdx>
    <mdx n="0" f="v">
      <t c="8">
        <n x="2" s="1"/>
        <n x="149" s="1"/>
        <n x="3" s="1"/>
        <n x="150" s="1"/>
        <n x="151" s="1"/>
        <n x="5"/>
        <n x="83"/>
        <n x="10"/>
      </t>
    </mdx>
    <mdx n="0" f="v">
      <t c="8">
        <n x="2" s="1"/>
        <n x="149" s="1"/>
        <n x="3" s="1"/>
        <n x="150" s="1"/>
        <n x="151" s="1"/>
        <n x="5"/>
        <n x="83"/>
        <n x="26"/>
      </t>
    </mdx>
    <mdx n="0" f="v">
      <t c="8">
        <n x="2" s="1"/>
        <n x="149" s="1"/>
        <n x="3" s="1"/>
        <n x="150" s="1"/>
        <n x="151" s="1"/>
        <n x="5"/>
        <n x="83"/>
        <n x="42"/>
      </t>
    </mdx>
    <mdx n="0" f="v">
      <t c="8">
        <n x="2" s="1"/>
        <n x="149" s="1"/>
        <n x="3" s="1"/>
        <n x="150" s="1"/>
        <n x="151" s="1"/>
        <n x="5"/>
        <n x="83"/>
        <n x="58"/>
      </t>
    </mdx>
    <mdx n="0" f="v">
      <t c="8">
        <n x="2" s="1"/>
        <n x="149" s="1"/>
        <n x="3" s="1"/>
        <n x="150" s="1"/>
        <n x="151" s="1"/>
        <n x="5"/>
        <n x="84"/>
        <n x="13"/>
      </t>
    </mdx>
    <mdx n="0" f="v">
      <t c="8">
        <n x="2" s="1"/>
        <n x="149" s="1"/>
        <n x="3" s="1"/>
        <n x="150" s="1"/>
        <n x="151" s="1"/>
        <n x="5"/>
        <n x="84"/>
        <n x="29"/>
      </t>
    </mdx>
    <mdx n="0" f="v">
      <t c="8">
        <n x="2" s="1"/>
        <n x="149" s="1"/>
        <n x="3" s="1"/>
        <n x="150" s="1"/>
        <n x="151" s="1"/>
        <n x="5"/>
        <n x="84"/>
        <n x="45"/>
      </t>
    </mdx>
    <mdx n="0" f="v">
      <t c="8">
        <n x="2" s="1"/>
        <n x="149" s="1"/>
        <n x="3" s="1"/>
        <n x="150" s="1"/>
        <n x="151" s="1"/>
        <n x="5"/>
        <n x="84"/>
        <n x="61"/>
      </t>
    </mdx>
    <mdx n="0" f="v">
      <t c="8">
        <n x="2" s="1"/>
        <n x="149" s="1"/>
        <n x="3" s="1"/>
        <n x="150" s="1"/>
        <n x="151" s="1"/>
        <n x="5"/>
        <n x="85"/>
        <n x="16"/>
      </t>
    </mdx>
    <mdx n="0" f="v">
      <t c="8">
        <n x="2" s="1"/>
        <n x="149" s="1"/>
        <n x="3" s="1"/>
        <n x="150" s="1"/>
        <n x="151" s="1"/>
        <n x="5"/>
        <n x="85"/>
        <n x="32"/>
      </t>
    </mdx>
    <mdx n="0" f="v">
      <t c="8">
        <n x="2" s="1"/>
        <n x="149" s="1"/>
        <n x="3" s="1"/>
        <n x="150" s="1"/>
        <n x="151" s="1"/>
        <n x="5"/>
        <n x="85"/>
        <n x="48"/>
      </t>
    </mdx>
    <mdx n="0" f="v">
      <t c="8">
        <n x="2" s="1"/>
        <n x="149" s="1"/>
        <n x="3" s="1"/>
        <n x="150" s="1"/>
        <n x="151" s="1"/>
        <n x="5"/>
        <n x="85"/>
        <n x="64"/>
      </t>
    </mdx>
    <mdx n="0" f="v">
      <t c="8">
        <n x="2" s="1"/>
        <n x="149" s="1"/>
        <n x="3" s="1"/>
        <n x="150" s="1"/>
        <n x="151" s="1"/>
        <n x="5"/>
        <n x="86"/>
        <n x="19"/>
      </t>
    </mdx>
    <mdx n="0" f="v">
      <t c="8">
        <n x="2" s="1"/>
        <n x="149" s="1"/>
        <n x="3" s="1"/>
        <n x="150" s="1"/>
        <n x="151" s="1"/>
        <n x="5"/>
        <n x="86"/>
        <n x="35"/>
      </t>
    </mdx>
    <mdx n="0" f="v">
      <t c="8">
        <n x="2" s="1"/>
        <n x="149" s="1"/>
        <n x="3" s="1"/>
        <n x="150" s="1"/>
        <n x="151" s="1"/>
        <n x="5"/>
        <n x="86"/>
        <n x="51"/>
      </t>
    </mdx>
    <mdx n="0" f="v">
      <t c="8">
        <n x="2" s="1"/>
        <n x="149" s="1"/>
        <n x="3" s="1"/>
        <n x="150" s="1"/>
        <n x="151" s="1"/>
        <n x="5"/>
        <n x="67"/>
        <n x="11"/>
      </t>
    </mdx>
    <mdx n="0" f="v">
      <t c="8">
        <n x="2" s="1"/>
        <n x="149" s="1"/>
        <n x="3" s="1"/>
        <n x="150" s="1"/>
        <n x="151" s="1"/>
        <n x="5"/>
        <n x="67"/>
        <n x="27"/>
      </t>
    </mdx>
    <mdx n="0" f="v">
      <t c="8">
        <n x="2" s="1"/>
        <n x="149" s="1"/>
        <n x="3" s="1"/>
        <n x="150" s="1"/>
        <n x="151" s="1"/>
        <n x="5"/>
        <n x="67"/>
        <n x="43"/>
      </t>
    </mdx>
    <mdx n="0" f="v">
      <t c="8">
        <n x="2" s="1"/>
        <n x="149" s="1"/>
        <n x="3" s="1"/>
        <n x="150" s="1"/>
        <n x="151" s="1"/>
        <n x="5"/>
        <n x="67"/>
        <n x="59"/>
      </t>
    </mdx>
    <mdx n="0" f="v">
      <t c="8">
        <n x="2" s="1"/>
        <n x="149" s="1"/>
        <n x="3" s="1"/>
        <n x="150" s="1"/>
        <n x="151" s="1"/>
        <n x="5"/>
        <n x="88"/>
        <n x="14"/>
      </t>
    </mdx>
    <mdx n="0" f="v">
      <t c="8">
        <n x="2" s="1"/>
        <n x="149" s="1"/>
        <n x="3" s="1"/>
        <n x="150" s="1"/>
        <n x="151" s="1"/>
        <n x="5"/>
        <n x="88"/>
        <n x="30"/>
      </t>
    </mdx>
    <mdx n="0" f="v">
      <t c="8">
        <n x="2" s="1"/>
        <n x="149" s="1"/>
        <n x="3" s="1"/>
        <n x="150" s="1"/>
        <n x="151" s="1"/>
        <n x="5"/>
        <n x="88"/>
        <n x="46"/>
      </t>
    </mdx>
    <mdx n="0" f="v">
      <t c="8">
        <n x="2" s="1"/>
        <n x="149" s="1"/>
        <n x="3" s="1"/>
        <n x="150" s="1"/>
        <n x="151" s="1"/>
        <n x="5"/>
        <n x="88"/>
        <n x="62"/>
      </t>
    </mdx>
    <mdx n="0" f="v">
      <t c="8">
        <n x="2" s="1"/>
        <n x="149" s="1"/>
        <n x="3" s="1"/>
        <n x="150" s="1"/>
        <n x="151" s="1"/>
        <n x="5"/>
        <n x="89"/>
        <n x="17"/>
      </t>
    </mdx>
    <mdx n="0" f="v">
      <t c="8">
        <n x="2" s="1"/>
        <n x="149" s="1"/>
        <n x="3" s="1"/>
        <n x="150" s="1"/>
        <n x="151" s="1"/>
        <n x="5"/>
        <n x="89"/>
        <n x="33"/>
      </t>
    </mdx>
    <mdx n="0" f="v">
      <t c="8">
        <n x="2" s="1"/>
        <n x="149" s="1"/>
        <n x="3" s="1"/>
        <n x="150" s="1"/>
        <n x="151" s="1"/>
        <n x="5"/>
        <n x="89"/>
        <n x="49"/>
      </t>
    </mdx>
    <mdx n="0" f="v">
      <t c="8">
        <n x="2" s="1"/>
        <n x="149" s="1"/>
        <n x="3" s="1"/>
        <n x="150" s="1"/>
        <n x="151" s="1"/>
        <n x="5"/>
        <n x="90"/>
        <n x="20"/>
      </t>
    </mdx>
    <mdx n="0" f="v">
      <t c="8">
        <n x="2" s="1"/>
        <n x="149" s="1"/>
        <n x="3" s="1"/>
        <n x="150" s="1"/>
        <n x="151" s="1"/>
        <n x="5"/>
        <n x="90"/>
        <n x="36"/>
      </t>
    </mdx>
    <mdx n="0" f="v">
      <t c="8">
        <n x="2" s="1"/>
        <n x="149" s="1"/>
        <n x="3" s="1"/>
        <n x="150" s="1"/>
        <n x="151" s="1"/>
        <n x="5"/>
        <n x="90"/>
        <n x="52"/>
      </t>
    </mdx>
    <mdx n="0" f="v">
      <t c="8">
        <n x="2" s="1"/>
        <n x="149" s="1"/>
        <n x="3" s="1"/>
        <n x="150" s="1"/>
        <n x="151" s="1"/>
        <n x="5"/>
        <n x="91"/>
        <n x="7"/>
      </t>
    </mdx>
    <mdx n="0" f="v">
      <t c="8">
        <n x="2" s="1"/>
        <n x="149" s="1"/>
        <n x="3" s="1"/>
        <n x="150" s="1"/>
        <n x="151" s="1"/>
        <n x="5"/>
        <n x="91"/>
        <n x="23"/>
      </t>
    </mdx>
    <mdx n="0" f="v">
      <t c="8">
        <n x="2" s="1"/>
        <n x="149" s="1"/>
        <n x="3" s="1"/>
        <n x="150" s="1"/>
        <n x="151" s="1"/>
        <n x="5"/>
        <n x="91"/>
        <n x="39"/>
      </t>
    </mdx>
    <mdx n="0" f="v">
      <t c="8">
        <n x="2" s="1"/>
        <n x="149" s="1"/>
        <n x="3" s="1"/>
        <n x="150" s="1"/>
        <n x="151" s="1"/>
        <n x="5"/>
        <n x="91"/>
        <n x="55"/>
      </t>
    </mdx>
    <mdx n="0" f="v">
      <t c="8">
        <n x="2" s="1"/>
        <n x="149" s="1"/>
        <n x="3" s="1"/>
        <n x="150" s="1"/>
        <n x="151" s="1"/>
        <n x="5"/>
        <n x="92"/>
        <n x="10"/>
      </t>
    </mdx>
    <mdx n="0" f="v">
      <t c="8">
        <n x="2" s="1"/>
        <n x="149" s="1"/>
        <n x="3" s="1"/>
        <n x="150" s="1"/>
        <n x="151" s="1"/>
        <n x="5"/>
        <n x="92"/>
        <n x="26"/>
      </t>
    </mdx>
    <mdx n="0" f="v">
      <t c="8">
        <n x="2" s="1"/>
        <n x="149" s="1"/>
        <n x="3" s="1"/>
        <n x="150" s="1"/>
        <n x="151" s="1"/>
        <n x="5"/>
        <n x="92"/>
        <n x="42"/>
      </t>
    </mdx>
    <mdx n="0" f="v">
      <t c="8">
        <n x="2" s="1"/>
        <n x="149" s="1"/>
        <n x="3" s="1"/>
        <n x="150" s="1"/>
        <n x="151" s="1"/>
        <n x="5"/>
        <n x="92"/>
        <n x="58"/>
      </t>
    </mdx>
    <mdx n="0" f="v">
      <t c="8">
        <n x="2" s="1"/>
        <n x="149" s="1"/>
        <n x="3" s="1"/>
        <n x="150" s="1"/>
        <n x="151" s="1"/>
        <n x="5"/>
        <n x="93"/>
        <n x="13"/>
      </t>
    </mdx>
    <mdx n="0" f="v">
      <t c="8">
        <n x="2" s="1"/>
        <n x="149" s="1"/>
        <n x="3" s="1"/>
        <n x="150" s="1"/>
        <n x="151" s="1"/>
        <n x="5"/>
        <n x="93"/>
        <n x="29"/>
      </t>
    </mdx>
    <mdx n="0" f="v">
      <t c="8">
        <n x="2" s="1"/>
        <n x="149" s="1"/>
        <n x="3" s="1"/>
        <n x="150" s="1"/>
        <n x="151" s="1"/>
        <n x="5"/>
        <n x="93"/>
        <n x="45"/>
      </t>
    </mdx>
    <mdx n="0" f="v">
      <t c="8">
        <n x="2" s="1"/>
        <n x="149" s="1"/>
        <n x="3" s="1"/>
        <n x="150" s="1"/>
        <n x="151" s="1"/>
        <n x="5"/>
        <n x="93"/>
        <n x="61"/>
      </t>
    </mdx>
    <mdx n="0" f="v">
      <t c="8">
        <n x="2" s="1"/>
        <n x="149" s="1"/>
        <n x="3" s="1"/>
        <n x="150" s="1"/>
        <n x="151" s="1"/>
        <n x="5"/>
        <n x="94"/>
        <n x="16"/>
      </t>
    </mdx>
    <mdx n="0" f="v">
      <t c="8">
        <n x="2" s="1"/>
        <n x="149" s="1"/>
        <n x="3" s="1"/>
        <n x="150" s="1"/>
        <n x="151" s="1"/>
        <n x="5"/>
        <n x="94"/>
        <n x="32"/>
      </t>
    </mdx>
    <mdx n="0" f="v">
      <t c="8">
        <n x="2" s="1"/>
        <n x="149" s="1"/>
        <n x="3" s="1"/>
        <n x="150" s="1"/>
        <n x="151" s="1"/>
        <n x="5"/>
        <n x="94"/>
        <n x="48"/>
      </t>
    </mdx>
    <mdx n="0" f="v">
      <t c="8">
        <n x="2" s="1"/>
        <n x="149" s="1"/>
        <n x="3" s="1"/>
        <n x="150" s="1"/>
        <n x="151" s="1"/>
        <n x="5"/>
        <n x="94"/>
        <n x="64"/>
      </t>
    </mdx>
    <mdx n="0" f="v">
      <t c="8">
        <n x="2" s="1"/>
        <n x="149" s="1"/>
        <n x="3" s="1"/>
        <n x="150" s="1"/>
        <n x="151" s="1"/>
        <n x="5"/>
        <n x="95"/>
        <n x="19"/>
      </t>
    </mdx>
    <mdx n="0" f="v">
      <t c="8">
        <n x="2" s="1"/>
        <n x="149" s="1"/>
        <n x="3" s="1"/>
        <n x="150" s="1"/>
        <n x="151" s="1"/>
        <n x="5"/>
        <n x="95"/>
        <n x="35"/>
      </t>
    </mdx>
    <mdx n="0" f="v">
      <t c="8">
        <n x="2" s="1"/>
        <n x="149" s="1"/>
        <n x="3" s="1"/>
        <n x="150" s="1"/>
        <n x="151" s="1"/>
        <n x="5"/>
        <n x="95"/>
        <n x="51"/>
      </t>
    </mdx>
    <mdx n="0" f="v">
      <t c="8">
        <n x="2" s="1"/>
        <n x="149" s="1"/>
        <n x="3" s="1"/>
        <n x="150" s="1"/>
        <n x="151" s="1"/>
        <n x="5"/>
        <n x="96"/>
        <n x="6"/>
      </t>
    </mdx>
    <mdx n="0" f="v">
      <t c="8">
        <n x="2" s="1"/>
        <n x="149" s="1"/>
        <n x="3" s="1"/>
        <n x="150" s="1"/>
        <n x="151" s="1"/>
        <n x="5"/>
        <n x="96"/>
        <n x="22"/>
      </t>
    </mdx>
    <mdx n="0" f="v">
      <t c="8">
        <n x="2" s="1"/>
        <n x="149" s="1"/>
        <n x="3" s="1"/>
        <n x="150" s="1"/>
        <n x="151" s="1"/>
        <n x="5"/>
        <n x="96"/>
        <n x="38"/>
      </t>
    </mdx>
    <mdx n="0" f="v">
      <t c="8">
        <n x="2" s="1"/>
        <n x="149" s="1"/>
        <n x="3" s="1"/>
        <n x="150" s="1"/>
        <n x="151" s="1"/>
        <n x="5"/>
        <n x="96"/>
        <n x="54"/>
      </t>
    </mdx>
    <mdx n="0" f="v">
      <t c="8">
        <n x="2" s="1"/>
        <n x="149" s="1"/>
        <n x="3" s="1"/>
        <n x="150" s="1"/>
        <n x="151" s="1"/>
        <n x="5"/>
        <n x="97"/>
        <n x="9"/>
      </t>
    </mdx>
    <mdx n="0" f="v">
      <t c="8">
        <n x="2" s="1"/>
        <n x="149" s="1"/>
        <n x="3" s="1"/>
        <n x="150" s="1"/>
        <n x="151" s="1"/>
        <n x="5"/>
        <n x="97"/>
        <n x="25"/>
      </t>
    </mdx>
    <mdx n="0" f="v">
      <t c="8">
        <n x="2" s="1"/>
        <n x="149" s="1"/>
        <n x="3" s="1"/>
        <n x="150" s="1"/>
        <n x="151" s="1"/>
        <n x="5"/>
        <n x="97"/>
        <n x="41"/>
      </t>
    </mdx>
    <mdx n="0" f="v">
      <t c="8">
        <n x="2" s="1"/>
        <n x="149" s="1"/>
        <n x="3" s="1"/>
        <n x="150" s="1"/>
        <n x="151" s="1"/>
        <n x="5"/>
        <n x="97"/>
        <n x="57"/>
      </t>
    </mdx>
    <mdx n="0" f="v">
      <t c="8">
        <n x="2" s="1"/>
        <n x="149" s="1"/>
        <n x="3" s="1"/>
        <n x="150" s="1"/>
        <n x="151" s="1"/>
        <n x="5"/>
        <n x="98"/>
        <n x="12"/>
      </t>
    </mdx>
    <mdx n="0" f="v">
      <t c="8">
        <n x="2" s="1"/>
        <n x="149" s="1"/>
        <n x="3" s="1"/>
        <n x="150" s="1"/>
        <n x="151" s="1"/>
        <n x="5"/>
        <n x="98"/>
        <n x="28"/>
      </t>
    </mdx>
    <mdx n="0" f="v">
      <t c="8">
        <n x="2" s="1"/>
        <n x="149" s="1"/>
        <n x="3" s="1"/>
        <n x="150" s="1"/>
        <n x="151" s="1"/>
        <n x="5"/>
        <n x="98"/>
        <n x="44"/>
      </t>
    </mdx>
    <mdx n="0" f="v">
      <t c="8">
        <n x="2" s="1"/>
        <n x="149" s="1"/>
        <n x="3" s="1"/>
        <n x="150" s="1"/>
        <n x="151" s="1"/>
        <n x="5"/>
        <n x="98"/>
        <n x="60"/>
      </t>
    </mdx>
    <mdx n="0" f="v">
      <t c="8">
        <n x="2" s="1"/>
        <n x="149" s="1"/>
        <n x="3" s="1"/>
        <n x="150" s="1"/>
        <n x="151" s="1"/>
        <n x="5"/>
        <n x="99"/>
        <n x="15"/>
      </t>
    </mdx>
    <mdx n="0" f="v">
      <t c="8">
        <n x="2" s="1"/>
        <n x="149" s="1"/>
        <n x="3" s="1"/>
        <n x="150" s="1"/>
        <n x="151" s="1"/>
        <n x="5"/>
        <n x="99"/>
        <n x="31"/>
      </t>
    </mdx>
    <mdx n="0" f="v">
      <t c="8">
        <n x="2" s="1"/>
        <n x="149" s="1"/>
        <n x="3" s="1"/>
        <n x="150" s="1"/>
        <n x="151" s="1"/>
        <n x="5"/>
        <n x="99"/>
        <n x="47"/>
      </t>
    </mdx>
    <mdx n="0" f="v">
      <t c="8">
        <n x="2" s="1"/>
        <n x="149" s="1"/>
        <n x="3" s="1"/>
        <n x="150" s="1"/>
        <n x="151" s="1"/>
        <n x="5"/>
        <n x="99"/>
        <n x="63"/>
      </t>
    </mdx>
    <mdx n="0" f="v">
      <t c="8">
        <n x="2" s="1"/>
        <n x="149" s="1"/>
        <n x="3" s="1"/>
        <n x="150" s="1"/>
        <n x="151" s="1"/>
        <n x="5"/>
        <n x="100"/>
        <n x="18"/>
      </t>
    </mdx>
    <mdx n="0" f="v">
      <t c="8">
        <n x="2" s="1"/>
        <n x="149" s="1"/>
        <n x="3" s="1"/>
        <n x="150" s="1"/>
        <n x="151" s="1"/>
        <n x="5"/>
        <n x="100"/>
        <n x="34"/>
      </t>
    </mdx>
    <mdx n="0" f="v">
      <t c="8">
        <n x="2" s="1"/>
        <n x="149" s="1"/>
        <n x="3" s="1"/>
        <n x="150" s="1"/>
        <n x="151" s="1"/>
        <n x="5"/>
        <n x="100"/>
        <n x="50"/>
      </t>
    </mdx>
    <mdx n="0" f="v">
      <t c="8">
        <n x="2" s="1"/>
        <n x="149" s="1"/>
        <n x="3" s="1"/>
        <n x="150" s="1"/>
        <n x="151" s="1"/>
        <n x="5"/>
        <n x="101"/>
        <n x="21"/>
      </t>
    </mdx>
    <mdx n="0" f="v">
      <t c="8">
        <n x="2" s="1"/>
        <n x="149" s="1"/>
        <n x="3" s="1"/>
        <n x="150" s="1"/>
        <n x="151" s="1"/>
        <n x="5"/>
        <n x="101"/>
        <n x="37"/>
      </t>
    </mdx>
    <mdx n="0" f="v">
      <t c="8">
        <n x="2" s="1"/>
        <n x="149" s="1"/>
        <n x="3" s="1"/>
        <n x="150" s="1"/>
        <n x="151" s="1"/>
        <n x="5"/>
        <n x="101"/>
        <n x="53"/>
      </t>
    </mdx>
    <mdx n="0" f="v">
      <t c="8">
        <n x="2" s="1"/>
        <n x="149" s="1"/>
        <n x="3" s="1"/>
        <n x="150" s="1"/>
        <n x="151" s="1"/>
        <n x="5"/>
        <n x="102"/>
        <n x="8"/>
      </t>
    </mdx>
    <mdx n="0" f="v">
      <t c="8">
        <n x="2" s="1"/>
        <n x="149" s="1"/>
        <n x="3" s="1"/>
        <n x="150" s="1"/>
        <n x="151" s="1"/>
        <n x="5"/>
        <n x="102"/>
        <n x="24"/>
      </t>
    </mdx>
    <mdx n="0" f="v">
      <t c="8">
        <n x="2" s="1"/>
        <n x="149" s="1"/>
        <n x="3" s="1"/>
        <n x="150" s="1"/>
        <n x="151" s="1"/>
        <n x="5"/>
        <n x="102"/>
        <n x="40"/>
      </t>
    </mdx>
    <mdx n="0" f="v">
      <t c="8">
        <n x="2" s="1"/>
        <n x="149" s="1"/>
        <n x="3" s="1"/>
        <n x="150" s="1"/>
        <n x="151" s="1"/>
        <n x="5"/>
        <n x="102"/>
        <n x="56"/>
      </t>
    </mdx>
    <mdx n="0" f="v">
      <t c="8">
        <n x="2" s="1"/>
        <n x="149" s="1"/>
        <n x="3" s="1"/>
        <n x="150" s="1"/>
        <n x="151" s="1"/>
        <n x="5"/>
        <n x="103"/>
        <n x="11"/>
      </t>
    </mdx>
    <mdx n="0" f="v">
      <t c="8">
        <n x="2" s="1"/>
        <n x="149" s="1"/>
        <n x="3" s="1"/>
        <n x="150" s="1"/>
        <n x="151" s="1"/>
        <n x="5"/>
        <n x="103"/>
        <n x="27"/>
      </t>
    </mdx>
    <mdx n="0" f="v">
      <t c="8">
        <n x="2" s="1"/>
        <n x="149" s="1"/>
        <n x="3" s="1"/>
        <n x="150" s="1"/>
        <n x="151" s="1"/>
        <n x="5"/>
        <n x="103"/>
        <n x="44"/>
      </t>
    </mdx>
    <mdx n="0" f="v">
      <t c="8">
        <n x="2" s="1"/>
        <n x="149" s="1"/>
        <n x="3" s="1"/>
        <n x="150" s="1"/>
        <n x="151" s="1"/>
        <n x="5"/>
        <n x="103"/>
        <n x="62"/>
      </t>
    </mdx>
    <mdx n="0" f="v">
      <t c="8">
        <n x="2" s="1"/>
        <n x="149" s="1"/>
        <n x="3" s="1"/>
        <n x="150" s="1"/>
        <n x="151" s="1"/>
        <n x="5"/>
        <n x="104"/>
        <n x="19"/>
      </t>
    </mdx>
    <mdx n="0" f="v">
      <t c="8">
        <n x="2" s="1"/>
        <n x="149" s="1"/>
        <n x="3" s="1"/>
        <n x="150" s="1"/>
        <n x="151" s="1"/>
        <n x="5"/>
        <n x="104"/>
        <n x="38"/>
      </t>
    </mdx>
    <mdx n="0" f="v">
      <t c="8">
        <n x="2" s="1"/>
        <n x="149" s="1"/>
        <n x="3" s="1"/>
        <n x="150" s="1"/>
        <n x="151" s="1"/>
        <n x="5"/>
        <n x="104"/>
        <n x="57"/>
      </t>
    </mdx>
    <mdx n="0" f="v">
      <t c="8">
        <n x="2" s="1"/>
        <n x="149" s="1"/>
        <n x="3" s="1"/>
        <n x="150" s="1"/>
        <n x="151" s="1"/>
        <n x="5"/>
        <n x="105"/>
        <n x="14"/>
      </t>
    </mdx>
    <mdx n="0" f="v">
      <t c="8">
        <n x="2" s="1"/>
        <n x="149" s="1"/>
        <n x="3" s="1"/>
        <n x="150" s="1"/>
        <n x="151" s="1"/>
        <n x="5"/>
        <n x="105"/>
        <n x="32"/>
      </t>
    </mdx>
    <mdx n="0" f="v">
      <t c="8">
        <n x="2" s="1"/>
        <n x="149" s="1"/>
        <n x="3" s="1"/>
        <n x="150" s="1"/>
        <n x="151" s="1"/>
        <n x="5"/>
        <n x="105"/>
        <n x="50"/>
      </t>
    </mdx>
    <mdx n="0" f="v">
      <t c="8">
        <n x="2" s="1"/>
        <n x="149" s="1"/>
        <n x="3" s="1"/>
        <n x="150" s="1"/>
        <n x="151" s="1"/>
        <n x="5"/>
        <n x="106"/>
        <n x="8"/>
      </t>
    </mdx>
    <mdx n="0" f="v">
      <t c="8">
        <n x="2" s="1"/>
        <n x="149" s="1"/>
        <n x="3" s="1"/>
        <n x="150" s="1"/>
        <n x="151" s="1"/>
        <n x="5"/>
        <n x="106"/>
        <n x="28"/>
      </t>
    </mdx>
    <mdx n="0" f="v">
      <t c="8">
        <n x="2" s="1"/>
        <n x="149" s="1"/>
        <n x="3" s="1"/>
        <n x="150" s="1"/>
        <n x="151" s="1"/>
        <n x="5"/>
        <n x="106"/>
        <n x="49"/>
      </t>
    </mdx>
    <mdx n="0" f="v">
      <t c="8">
        <n x="2" s="1"/>
        <n x="149" s="1"/>
        <n x="3" s="1"/>
        <n x="150" s="1"/>
        <n x="151" s="1"/>
        <n x="5"/>
        <n x="107"/>
        <n x="7"/>
      </t>
    </mdx>
    <mdx n="0" f="v">
      <t c="8">
        <n x="2" s="1"/>
        <n x="149" s="1"/>
        <n x="3" s="1"/>
        <n x="150" s="1"/>
        <n x="151" s="1"/>
        <n x="5"/>
        <n x="107"/>
        <n x="26"/>
      </t>
    </mdx>
    <mdx n="0" f="v">
      <t c="8">
        <n x="2" s="1"/>
        <n x="149" s="1"/>
        <n x="3" s="1"/>
        <n x="150" s="1"/>
        <n x="151" s="1"/>
        <n x="5"/>
        <n x="107"/>
        <n x="46"/>
      </t>
    </mdx>
    <mdx n="0" f="v">
      <t c="8">
        <n x="2" s="1"/>
        <n x="149" s="1"/>
        <n x="3" s="1"/>
        <n x="150" s="1"/>
        <n x="151" s="1"/>
        <n x="5"/>
        <n x="108"/>
        <n x="27"/>
      </t>
    </mdx>
    <mdx n="0" f="v">
      <t c="8">
        <n x="2" s="1"/>
        <n x="149" s="1"/>
        <n x="3" s="1"/>
        <n x="150" s="1"/>
        <n x="151" s="1"/>
        <n x="5"/>
        <n x="108"/>
        <n x="49"/>
      </t>
    </mdx>
    <mdx n="0" f="v">
      <t c="8">
        <n x="2" s="1"/>
        <n x="149" s="1"/>
        <n x="3" s="1"/>
        <n x="150" s="1"/>
        <n x="151" s="1"/>
        <n x="5"/>
        <n x="109"/>
        <n x="14"/>
      </t>
    </mdx>
    <mdx n="0" f="v">
      <t c="8">
        <n x="2" s="1"/>
        <n x="149" s="1"/>
        <n x="3" s="1"/>
        <n x="150" s="1"/>
        <n x="151" s="1"/>
        <n x="5"/>
        <n x="109"/>
        <n x="37"/>
      </t>
    </mdx>
    <mdx n="0" f="v">
      <t c="8">
        <n x="2" s="1"/>
        <n x="149" s="1"/>
        <n x="3" s="1"/>
        <n x="150" s="1"/>
        <n x="151" s="1"/>
        <n x="5"/>
        <n x="110"/>
        <n x="7"/>
      </t>
    </mdx>
    <mdx n="0" f="v">
      <t c="8">
        <n x="2" s="1"/>
        <n x="149" s="1"/>
        <n x="3" s="1"/>
        <n x="150" s="1"/>
        <n x="151" s="1"/>
        <n x="5"/>
        <n x="110"/>
        <n x="52"/>
      </t>
    </mdx>
    <mdx n="0" f="v">
      <t c="8">
        <n x="2" s="1"/>
        <n x="149" s="1"/>
        <n x="3" s="1"/>
        <n x="150" s="1"/>
        <n x="151" s="1"/>
        <n x="5"/>
        <n x="111"/>
        <n x="55"/>
      </t>
    </mdx>
    <mdx n="0" f="v">
      <t c="8">
        <n x="2" s="1"/>
        <n x="149" s="1"/>
        <n x="3" s="1"/>
        <n x="150" s="1"/>
        <n x="151" s="1"/>
        <n x="5"/>
        <n x="113"/>
        <n x="14"/>
      </t>
    </mdx>
    <mdx n="0" f="v">
      <t c="8">
        <n x="2" s="1"/>
        <n x="149" s="1"/>
        <n x="3" s="1"/>
        <n x="150" s="1"/>
        <n x="151" s="1"/>
        <n x="5"/>
        <n x="114"/>
        <n x="46"/>
      </t>
    </mdx>
    <mdx n="0" f="v">
      <t c="8">
        <n x="2" s="1"/>
        <n x="149" s="1"/>
        <n x="3" s="1"/>
        <n x="150" s="1"/>
        <n x="151" s="1"/>
        <n x="5"/>
        <n x="116"/>
        <n x="22"/>
      </t>
    </mdx>
    <mdx n="0" f="v">
      <t c="8">
        <n x="2" s="1"/>
        <n x="149" s="1"/>
        <n x="3" s="1"/>
        <n x="150" s="1"/>
        <n x="151" s="1"/>
        <n x="5"/>
        <n x="118"/>
        <n x="28"/>
      </t>
    </mdx>
    <mdx n="0" f="v">
      <t c="8">
        <n x="2" s="1"/>
        <n x="149" s="1"/>
        <n x="3" s="1"/>
        <n x="150" s="1"/>
        <n x="151" s="1"/>
        <n x="5"/>
        <n x="120"/>
        <n x="34"/>
      </t>
    </mdx>
    <mdx n="0" f="v">
      <t c="8">
        <n x="2" s="1"/>
        <n x="149" s="1"/>
        <n x="3" s="1"/>
        <n x="150" s="1"/>
        <n x="151" s="1"/>
        <n x="5"/>
        <n x="122"/>
        <n x="40"/>
      </t>
    </mdx>
    <mdx n="0" f="v">
      <t c="8">
        <n x="2" s="1"/>
        <n x="149" s="1"/>
        <n x="3" s="1"/>
        <n x="150" s="1"/>
        <n x="151" s="1"/>
        <n x="5"/>
        <n x="124"/>
        <n x="46"/>
      </t>
    </mdx>
    <mdx n="0" f="v">
      <t c="8">
        <n x="2" s="1"/>
        <n x="149" s="1"/>
        <n x="3" s="1"/>
        <n x="150" s="1"/>
        <n x="151" s="1"/>
        <n x="5"/>
        <n x="127"/>
        <n x="8"/>
      </t>
    </mdx>
    <mdx n="0" f="v">
      <t c="8">
        <n x="2" s="1"/>
        <n x="149" s="1"/>
        <n x="3" s="1"/>
        <n x="150" s="1"/>
        <n x="151" s="1"/>
        <n x="5"/>
        <n x="129"/>
        <n x="43"/>
      </t>
    </mdx>
    <mdx n="0" f="v">
      <t c="8">
        <n x="2" s="1"/>
        <n x="149" s="1"/>
        <n x="3" s="1"/>
        <n x="150" s="1"/>
        <n x="151" s="1"/>
        <n x="5"/>
        <n x="132"/>
        <n x="23"/>
      </t>
    </mdx>
    <mdx n="0" f="v">
      <t c="8">
        <n x="2" s="1"/>
        <n x="149" s="1"/>
        <n x="3" s="1"/>
        <n x="150" s="1"/>
        <n x="151" s="1"/>
        <n x="5"/>
        <n x="135"/>
        <n x="45"/>
      </t>
    </mdx>
    <mdx n="0" f="v">
      <t c="8">
        <n x="2" s="1"/>
        <n x="149" s="1"/>
        <n x="3" s="1"/>
        <n x="150" s="1"/>
        <n x="151" s="1"/>
        <n x="5"/>
        <n x="147"/>
        <n x="60"/>
      </t>
    </mdx>
    <mdx n="0" f="v">
      <t c="8">
        <n x="2" s="1"/>
        <n x="149" s="1"/>
        <n x="3" s="1"/>
        <n x="150" s="1"/>
        <n x="151" s="1"/>
        <n x="5"/>
        <n x="104"/>
        <n x="58"/>
      </t>
    </mdx>
    <mdx n="0" f="v">
      <t c="8">
        <n x="2" s="1"/>
        <n x="149" s="1"/>
        <n x="3" s="1"/>
        <n x="150" s="1"/>
        <n x="151" s="1"/>
        <n x="5"/>
        <n x="105"/>
        <n x="15"/>
      </t>
    </mdx>
    <mdx n="0" f="v">
      <t c="8">
        <n x="2" s="1"/>
        <n x="149" s="1"/>
        <n x="3" s="1"/>
        <n x="150" s="1"/>
        <n x="151" s="1"/>
        <n x="5"/>
        <n x="105"/>
        <n x="33"/>
      </t>
    </mdx>
    <mdx n="0" f="v">
      <t c="8">
        <n x="2" s="1"/>
        <n x="149" s="1"/>
        <n x="3" s="1"/>
        <n x="150" s="1"/>
        <n x="151" s="1"/>
        <n x="5"/>
        <n x="105"/>
        <n x="51"/>
      </t>
    </mdx>
    <mdx n="0" f="v">
      <t c="8">
        <n x="2" s="1"/>
        <n x="149" s="1"/>
        <n x="3" s="1"/>
        <n x="150" s="1"/>
        <n x="151" s="1"/>
        <n x="5"/>
        <n x="106"/>
        <n x="9"/>
      </t>
    </mdx>
    <mdx n="0" f="v">
      <t c="8">
        <n x="2" s="1"/>
        <n x="149" s="1"/>
        <n x="3" s="1"/>
        <n x="150" s="1"/>
        <n x="151" s="1"/>
        <n x="5"/>
        <n x="106"/>
        <n x="29"/>
      </t>
    </mdx>
    <mdx n="0" f="v">
      <t c="8">
        <n x="2" s="1"/>
        <n x="149" s="1"/>
        <n x="3" s="1"/>
        <n x="150" s="1"/>
        <n x="151" s="1"/>
        <n x="5"/>
        <n x="106"/>
        <n x="50"/>
      </t>
    </mdx>
    <mdx n="0" f="v">
      <t c="8">
        <n x="2" s="1"/>
        <n x="149" s="1"/>
        <n x="3" s="1"/>
        <n x="150" s="1"/>
        <n x="151" s="1"/>
        <n x="5"/>
        <n x="107"/>
        <n x="8"/>
      </t>
    </mdx>
    <mdx n="0" f="v">
      <t c="8">
        <n x="2" s="1"/>
        <n x="149" s="1"/>
        <n x="3" s="1"/>
        <n x="150" s="1"/>
        <n x="151" s="1"/>
        <n x="5"/>
        <n x="107"/>
        <n x="27"/>
      </t>
    </mdx>
    <mdx n="0" f="v">
      <t c="8">
        <n x="2" s="1"/>
        <n x="149" s="1"/>
        <n x="3" s="1"/>
        <n x="150" s="1"/>
        <n x="151" s="1"/>
        <n x="5"/>
        <n x="107"/>
        <n x="47"/>
      </t>
    </mdx>
    <mdx n="0" f="v">
      <t c="8">
        <n x="2" s="1"/>
        <n x="149" s="1"/>
        <n x="3" s="1"/>
        <n x="150" s="1"/>
        <n x="151" s="1"/>
        <n x="5"/>
        <n x="108"/>
        <n x="7"/>
      </t>
    </mdx>
    <mdx n="0" f="v">
      <t c="8">
        <n x="2" s="1"/>
        <n x="149" s="1"/>
        <n x="3" s="1"/>
        <n x="150" s="1"/>
        <n x="151" s="1"/>
        <n x="5"/>
        <n x="108"/>
        <n x="28"/>
      </t>
    </mdx>
    <mdx n="0" f="v">
      <t c="8">
        <n x="2" s="1"/>
        <n x="149" s="1"/>
        <n x="3" s="1"/>
        <n x="150" s="1"/>
        <n x="151" s="1"/>
        <n x="5"/>
        <n x="108"/>
        <n x="50"/>
      </t>
    </mdx>
    <mdx n="0" f="v">
      <t c="8">
        <n x="2" s="1"/>
        <n x="149" s="1"/>
        <n x="3" s="1"/>
        <n x="150" s="1"/>
        <n x="151" s="1"/>
        <n x="5"/>
        <n x="109"/>
        <n x="15"/>
      </t>
    </mdx>
    <mdx n="0" f="v">
      <t c="8">
        <n x="2" s="1"/>
        <n x="149" s="1"/>
        <n x="3" s="1"/>
        <n x="150" s="1"/>
        <n x="151" s="1"/>
        <n x="5"/>
        <n x="109"/>
        <n x="38"/>
      </t>
    </mdx>
    <mdx n="0" f="v">
      <t c="8">
        <n x="2" s="1"/>
        <n x="149" s="1"/>
        <n x="3" s="1"/>
        <n x="150" s="1"/>
        <n x="151" s="1"/>
        <n x="5"/>
        <n x="110"/>
        <n x="8"/>
      </t>
    </mdx>
    <mdx n="0" f="v">
      <t c="8">
        <n x="2" s="1"/>
        <n x="149" s="1"/>
        <n x="3" s="1"/>
        <n x="150" s="1"/>
        <n x="151" s="1"/>
        <n x="5"/>
        <n x="110"/>
        <n x="53"/>
      </t>
    </mdx>
    <mdx n="0" f="v">
      <t c="8">
        <n x="2" s="1"/>
        <n x="149" s="1"/>
        <n x="3" s="1"/>
        <n x="150" s="1"/>
        <n x="151" s="1"/>
        <n x="5"/>
        <n x="111"/>
        <n x="56"/>
      </t>
    </mdx>
    <mdx n="0" f="v">
      <t c="8">
        <n x="2" s="1"/>
        <n x="149" s="1"/>
        <n x="3" s="1"/>
        <n x="150" s="1"/>
        <n x="151" s="1"/>
        <n x="5"/>
        <n x="113"/>
        <n x="27"/>
      </t>
    </mdx>
    <mdx n="0" f="v">
      <t c="8">
        <n x="2" s="1"/>
        <n x="149" s="1"/>
        <n x="3" s="1"/>
        <n x="150" s="1"/>
        <n x="151" s="1"/>
        <n x="5"/>
        <n x="114"/>
        <n x="48"/>
      </t>
    </mdx>
    <mdx n="0" f="v">
      <t c="8">
        <n x="2" s="1"/>
        <n x="149" s="1"/>
        <n x="3" s="1"/>
        <n x="150" s="1"/>
        <n x="151" s="1"/>
        <n x="5"/>
        <n x="116"/>
        <n x="23"/>
      </t>
    </mdx>
    <mdx n="0" f="v">
      <t c="8">
        <n x="2" s="1"/>
        <n x="149" s="1"/>
        <n x="3" s="1"/>
        <n x="150" s="1"/>
        <n x="151" s="1"/>
        <n x="5"/>
        <n x="118"/>
        <n x="29"/>
      </t>
    </mdx>
    <mdx n="0" f="v">
      <t c="8">
        <n x="2" s="1"/>
        <n x="149" s="1"/>
        <n x="3" s="1"/>
        <n x="150" s="1"/>
        <n x="151" s="1"/>
        <n x="5"/>
        <n x="120"/>
        <n x="35"/>
      </t>
    </mdx>
    <mdx n="0" f="v">
      <t c="8">
        <n x="2" s="1"/>
        <n x="149" s="1"/>
        <n x="3" s="1"/>
        <n x="150" s="1"/>
        <n x="151" s="1"/>
        <n x="5"/>
        <n x="122"/>
        <n x="41"/>
      </t>
    </mdx>
    <mdx n="0" f="v">
      <t c="8">
        <n x="2" s="1"/>
        <n x="149" s="1"/>
        <n x="3" s="1"/>
        <n x="150" s="1"/>
        <n x="151" s="1"/>
        <n x="5"/>
        <n x="124"/>
        <n x="47"/>
      </t>
    </mdx>
    <mdx n="0" f="v">
      <t c="8">
        <n x="2" s="1"/>
        <n x="149" s="1"/>
        <n x="3" s="1"/>
        <n x="150" s="1"/>
        <n x="151" s="1"/>
        <n x="5"/>
        <n x="127"/>
        <n x="9"/>
      </t>
    </mdx>
    <mdx n="0" f="v">
      <t c="8">
        <n x="2" s="1"/>
        <n x="149" s="1"/>
        <n x="3" s="1"/>
        <n x="150" s="1"/>
        <n x="151" s="1"/>
        <n x="5"/>
        <n x="129"/>
        <n x="45"/>
      </t>
    </mdx>
    <mdx n="0" f="v">
      <t c="8">
        <n x="2" s="1"/>
        <n x="149" s="1"/>
        <n x="3" s="1"/>
        <n x="150" s="1"/>
        <n x="151" s="1"/>
        <n x="5"/>
        <n x="132"/>
        <n x="24"/>
      </t>
    </mdx>
    <mdx n="0" f="v">
      <t c="8">
        <n x="2" s="1"/>
        <n x="149" s="1"/>
        <n x="3" s="1"/>
        <n x="150" s="1"/>
        <n x="151" s="1"/>
        <n x="5"/>
        <n x="135"/>
        <n x="50"/>
      </t>
    </mdx>
    <mdx n="0" f="v">
      <t c="8">
        <n x="2" s="1"/>
        <n x="149" s="1"/>
        <n x="3" s="1"/>
        <n x="150" s="1"/>
        <n x="151" s="1"/>
        <n x="5"/>
        <n x="147"/>
        <n x="61"/>
      </t>
    </mdx>
    <mdx n="0" f="v">
      <t c="8">
        <n x="2" s="1"/>
        <n x="149" s="1"/>
        <n x="3" s="1"/>
        <n x="150" s="1"/>
        <n x="151" s="1"/>
        <n x="5"/>
        <n x="82"/>
        <n x="41"/>
      </t>
    </mdx>
    <mdx n="0" f="v">
      <t c="8">
        <n x="2" s="1"/>
        <n x="149" s="1"/>
        <n x="3" s="1"/>
        <n x="150" s="1"/>
        <n x="151" s="1"/>
        <n x="5"/>
        <n x="82"/>
        <n x="57"/>
      </t>
    </mdx>
    <mdx n="0" f="v">
      <t c="8">
        <n x="2" s="1"/>
        <n x="149" s="1"/>
        <n x="3" s="1"/>
        <n x="150" s="1"/>
        <n x="151" s="1"/>
        <n x="5"/>
        <n x="83"/>
        <n x="12"/>
      </t>
    </mdx>
    <mdx n="0" f="v">
      <t c="8">
        <n x="2" s="1"/>
        <n x="149" s="1"/>
        <n x="3" s="1"/>
        <n x="150" s="1"/>
        <n x="151" s="1"/>
        <n x="5"/>
        <n x="83"/>
        <n x="28"/>
      </t>
    </mdx>
    <mdx n="0" f="v">
      <t c="8">
        <n x="2" s="1"/>
        <n x="149" s="1"/>
        <n x="3" s="1"/>
        <n x="150" s="1"/>
        <n x="151" s="1"/>
        <n x="5"/>
        <n x="83"/>
        <n x="44"/>
      </t>
    </mdx>
    <mdx n="0" f="v">
      <t c="8">
        <n x="2" s="1"/>
        <n x="149" s="1"/>
        <n x="3" s="1"/>
        <n x="150" s="1"/>
        <n x="151" s="1"/>
        <n x="5"/>
        <n x="83"/>
        <n x="60"/>
      </t>
    </mdx>
    <mdx n="0" f="v">
      <t c="8">
        <n x="2" s="1"/>
        <n x="149" s="1"/>
        <n x="3" s="1"/>
        <n x="150" s="1"/>
        <n x="151" s="1"/>
        <n x="5"/>
        <n x="84"/>
        <n x="15"/>
      </t>
    </mdx>
    <mdx n="0" f="v">
      <t c="8">
        <n x="2" s="1"/>
        <n x="149" s="1"/>
        <n x="3" s="1"/>
        <n x="150" s="1"/>
        <n x="151" s="1"/>
        <n x="5"/>
        <n x="84"/>
        <n x="31"/>
      </t>
    </mdx>
    <mdx n="0" f="v">
      <t c="8">
        <n x="2" s="1"/>
        <n x="149" s="1"/>
        <n x="3" s="1"/>
        <n x="150" s="1"/>
        <n x="151" s="1"/>
        <n x="5"/>
        <n x="84"/>
        <n x="47"/>
      </t>
    </mdx>
    <mdx n="0" f="v">
      <t c="8">
        <n x="2" s="1"/>
        <n x="149" s="1"/>
        <n x="3" s="1"/>
        <n x="150" s="1"/>
        <n x="151" s="1"/>
        <n x="5"/>
        <n x="84"/>
        <n x="63"/>
      </t>
    </mdx>
    <mdx n="0" f="v">
      <t c="8">
        <n x="2" s="1"/>
        <n x="149" s="1"/>
        <n x="3" s="1"/>
        <n x="150" s="1"/>
        <n x="151" s="1"/>
        <n x="5"/>
        <n x="85"/>
        <n x="18"/>
      </t>
    </mdx>
    <mdx n="0" f="v">
      <t c="8">
        <n x="2" s="1"/>
        <n x="149" s="1"/>
        <n x="3" s="1"/>
        <n x="150" s="1"/>
        <n x="151" s="1"/>
        <n x="5"/>
        <n x="85"/>
        <n x="34"/>
      </t>
    </mdx>
    <mdx n="0" f="v">
      <t c="8">
        <n x="2" s="1"/>
        <n x="149" s="1"/>
        <n x="3" s="1"/>
        <n x="150" s="1"/>
        <n x="151" s="1"/>
        <n x="5"/>
        <n x="85"/>
        <n x="50"/>
      </t>
    </mdx>
    <mdx n="0" f="v">
      <t c="8">
        <n x="2" s="1"/>
        <n x="149" s="1"/>
        <n x="3" s="1"/>
        <n x="150" s="1"/>
        <n x="151" s="1"/>
        <n x="5"/>
        <n x="86"/>
        <n x="21"/>
      </t>
    </mdx>
    <mdx n="0" f="v">
      <t c="8">
        <n x="2" s="1"/>
        <n x="149" s="1"/>
        <n x="3" s="1"/>
        <n x="150" s="1"/>
        <n x="151" s="1"/>
        <n x="5"/>
        <n x="86"/>
        <n x="37"/>
      </t>
    </mdx>
    <mdx n="0" f="v">
      <t c="8">
        <n x="2" s="1"/>
        <n x="149" s="1"/>
        <n x="3" s="1"/>
        <n x="150" s="1"/>
        <n x="151" s="1"/>
        <n x="5"/>
        <n x="86"/>
        <n x="53"/>
      </t>
    </mdx>
    <mdx n="0" f="v">
      <t c="8">
        <n x="2" s="1"/>
        <n x="149" s="1"/>
        <n x="3" s="1"/>
        <n x="150" s="1"/>
        <n x="151" s="1"/>
        <n x="5"/>
        <n x="67"/>
        <n x="13"/>
      </t>
    </mdx>
    <mdx n="0" f="v">
      <t c="8">
        <n x="2" s="1"/>
        <n x="149" s="1"/>
        <n x="3" s="1"/>
        <n x="150" s="1"/>
        <n x="151" s="1"/>
        <n x="5"/>
        <n x="67"/>
        <n x="29"/>
      </t>
    </mdx>
    <mdx n="0" f="v">
      <t c="8">
        <n x="2" s="1"/>
        <n x="149" s="1"/>
        <n x="3" s="1"/>
        <n x="150" s="1"/>
        <n x="151" s="1"/>
        <n x="5"/>
        <n x="67"/>
        <n x="45"/>
      </t>
    </mdx>
    <mdx n="0" f="v">
      <t c="8">
        <n x="2" s="1"/>
        <n x="149" s="1"/>
        <n x="3" s="1"/>
        <n x="150" s="1"/>
        <n x="151" s="1"/>
        <n x="5"/>
        <n x="67"/>
        <n x="61"/>
      </t>
    </mdx>
    <mdx n="0" f="v">
      <t c="8">
        <n x="2" s="1"/>
        <n x="149" s="1"/>
        <n x="3" s="1"/>
        <n x="150" s="1"/>
        <n x="151" s="1"/>
        <n x="5"/>
        <n x="88"/>
        <n x="16"/>
      </t>
    </mdx>
    <mdx n="0" f="v">
      <t c="8">
        <n x="2" s="1"/>
        <n x="149" s="1"/>
        <n x="3" s="1"/>
        <n x="150" s="1"/>
        <n x="151" s="1"/>
        <n x="5"/>
        <n x="88"/>
        <n x="32"/>
      </t>
    </mdx>
    <mdx n="0" f="v">
      <t c="8">
        <n x="2" s="1"/>
        <n x="149" s="1"/>
        <n x="3" s="1"/>
        <n x="150" s="1"/>
        <n x="151" s="1"/>
        <n x="5"/>
        <n x="88"/>
        <n x="48"/>
      </t>
    </mdx>
    <mdx n="0" f="v">
      <t c="8">
        <n x="2" s="1"/>
        <n x="149" s="1"/>
        <n x="3" s="1"/>
        <n x="150" s="1"/>
        <n x="151" s="1"/>
        <n x="5"/>
        <n x="88"/>
        <n x="64"/>
      </t>
    </mdx>
    <mdx n="0" f="v">
      <t c="8">
        <n x="2" s="1"/>
        <n x="149" s="1"/>
        <n x="3" s="1"/>
        <n x="150" s="1"/>
        <n x="151" s="1"/>
        <n x="5"/>
        <n x="89"/>
        <n x="19"/>
      </t>
    </mdx>
    <mdx n="0" f="v">
      <t c="8">
        <n x="2" s="1"/>
        <n x="149" s="1"/>
        <n x="3" s="1"/>
        <n x="150" s="1"/>
        <n x="151" s="1"/>
        <n x="5"/>
        <n x="89"/>
        <n x="35"/>
      </t>
    </mdx>
    <mdx n="0" f="v">
      <t c="8">
        <n x="2" s="1"/>
        <n x="149" s="1"/>
        <n x="3" s="1"/>
        <n x="150" s="1"/>
        <n x="151" s="1"/>
        <n x="5"/>
        <n x="89"/>
        <n x="51"/>
      </t>
    </mdx>
    <mdx n="0" f="v">
      <t c="8">
        <n x="2" s="1"/>
        <n x="149" s="1"/>
        <n x="3" s="1"/>
        <n x="150" s="1"/>
        <n x="151" s="1"/>
        <n x="5"/>
        <n x="90"/>
        <n x="6"/>
      </t>
    </mdx>
    <mdx n="0" f="v">
      <t c="8">
        <n x="2" s="1"/>
        <n x="149" s="1"/>
        <n x="3" s="1"/>
        <n x="150" s="1"/>
        <n x="151" s="1"/>
        <n x="5"/>
        <n x="90"/>
        <n x="22"/>
      </t>
    </mdx>
    <mdx n="0" f="v">
      <t c="8">
        <n x="2" s="1"/>
        <n x="149" s="1"/>
        <n x="3" s="1"/>
        <n x="150" s="1"/>
        <n x="151" s="1"/>
        <n x="5"/>
        <n x="90"/>
        <n x="38"/>
      </t>
    </mdx>
    <mdx n="0" f="v">
      <t c="8">
        <n x="2" s="1"/>
        <n x="149" s="1"/>
        <n x="3" s="1"/>
        <n x="150" s="1"/>
        <n x="151" s="1"/>
        <n x="5"/>
        <n x="90"/>
        <n x="54"/>
      </t>
    </mdx>
    <mdx n="0" f="v">
      <t c="8">
        <n x="2" s="1"/>
        <n x="149" s="1"/>
        <n x="3" s="1"/>
        <n x="150" s="1"/>
        <n x="151" s="1"/>
        <n x="5"/>
        <n x="91"/>
        <n x="9"/>
      </t>
    </mdx>
    <mdx n="0" f="v">
      <t c="8">
        <n x="2" s="1"/>
        <n x="149" s="1"/>
        <n x="3" s="1"/>
        <n x="150" s="1"/>
        <n x="151" s="1"/>
        <n x="5"/>
        <n x="91"/>
        <n x="25"/>
      </t>
    </mdx>
    <mdx n="0" f="v">
      <t c="8">
        <n x="2" s="1"/>
        <n x="149" s="1"/>
        <n x="3" s="1"/>
        <n x="150" s="1"/>
        <n x="151" s="1"/>
        <n x="5"/>
        <n x="91"/>
        <n x="41"/>
      </t>
    </mdx>
    <mdx n="0" f="v">
      <t c="8">
        <n x="2" s="1"/>
        <n x="149" s="1"/>
        <n x="3" s="1"/>
        <n x="150" s="1"/>
        <n x="151" s="1"/>
        <n x="5"/>
        <n x="91"/>
        <n x="57"/>
      </t>
    </mdx>
    <mdx n="0" f="v">
      <t c="8">
        <n x="2" s="1"/>
        <n x="149" s="1"/>
        <n x="3" s="1"/>
        <n x="150" s="1"/>
        <n x="151" s="1"/>
        <n x="5"/>
        <n x="92"/>
        <n x="12"/>
      </t>
    </mdx>
    <mdx n="0" f="v">
      <t c="8">
        <n x="2" s="1"/>
        <n x="149" s="1"/>
        <n x="3" s="1"/>
        <n x="150" s="1"/>
        <n x="151" s="1"/>
        <n x="5"/>
        <n x="92"/>
        <n x="28"/>
      </t>
    </mdx>
    <mdx n="0" f="v">
      <t c="8">
        <n x="2" s="1"/>
        <n x="149" s="1"/>
        <n x="3" s="1"/>
        <n x="150" s="1"/>
        <n x="151" s="1"/>
        <n x="5"/>
        <n x="92"/>
        <n x="44"/>
      </t>
    </mdx>
    <mdx n="0" f="v">
      <t c="8">
        <n x="2" s="1"/>
        <n x="149" s="1"/>
        <n x="3" s="1"/>
        <n x="150" s="1"/>
        <n x="151" s="1"/>
        <n x="5"/>
        <n x="92"/>
        <n x="60"/>
      </t>
    </mdx>
    <mdx n="0" f="v">
      <t c="8">
        <n x="2" s="1"/>
        <n x="149" s="1"/>
        <n x="3" s="1"/>
        <n x="150" s="1"/>
        <n x="151" s="1"/>
        <n x="5"/>
        <n x="93"/>
        <n x="15"/>
      </t>
    </mdx>
    <mdx n="0" f="v">
      <t c="8">
        <n x="2" s="1"/>
        <n x="149" s="1"/>
        <n x="3" s="1"/>
        <n x="150" s="1"/>
        <n x="151" s="1"/>
        <n x="5"/>
        <n x="93"/>
        <n x="31"/>
      </t>
    </mdx>
    <mdx n="0" f="v">
      <t c="8">
        <n x="2" s="1"/>
        <n x="149" s="1"/>
        <n x="3" s="1"/>
        <n x="150" s="1"/>
        <n x="151" s="1"/>
        <n x="5"/>
        <n x="93"/>
        <n x="47"/>
      </t>
    </mdx>
    <mdx n="0" f="v">
      <t c="8">
        <n x="2" s="1"/>
        <n x="149" s="1"/>
        <n x="3" s="1"/>
        <n x="150" s="1"/>
        <n x="151" s="1"/>
        <n x="5"/>
        <n x="93"/>
        <n x="63"/>
      </t>
    </mdx>
    <mdx n="0" f="v">
      <t c="8">
        <n x="2" s="1"/>
        <n x="149" s="1"/>
        <n x="3" s="1"/>
        <n x="150" s="1"/>
        <n x="151" s="1"/>
        <n x="5"/>
        <n x="94"/>
        <n x="18"/>
      </t>
    </mdx>
    <mdx n="0" f="v">
      <t c="8">
        <n x="2" s="1"/>
        <n x="149" s="1"/>
        <n x="3" s="1"/>
        <n x="150" s="1"/>
        <n x="151" s="1"/>
        <n x="5"/>
        <n x="94"/>
        <n x="34"/>
      </t>
    </mdx>
    <mdx n="0" f="v">
      <t c="8">
        <n x="2" s="1"/>
        <n x="149" s="1"/>
        <n x="3" s="1"/>
        <n x="150" s="1"/>
        <n x="151" s="1"/>
        <n x="5"/>
        <n x="94"/>
        <n x="50"/>
      </t>
    </mdx>
    <mdx n="0" f="v">
      <t c="8">
        <n x="2" s="1"/>
        <n x="149" s="1"/>
        <n x="3" s="1"/>
        <n x="150" s="1"/>
        <n x="151" s="1"/>
        <n x="5"/>
        <n x="95"/>
        <n x="21"/>
      </t>
    </mdx>
    <mdx n="0" f="v">
      <t c="8">
        <n x="2" s="1"/>
        <n x="149" s="1"/>
        <n x="3" s="1"/>
        <n x="150" s="1"/>
        <n x="151" s="1"/>
        <n x="5"/>
        <n x="95"/>
        <n x="37"/>
      </t>
    </mdx>
    <mdx n="0" f="v">
      <t c="8">
        <n x="2" s="1"/>
        <n x="149" s="1"/>
        <n x="3" s="1"/>
        <n x="150" s="1"/>
        <n x="151" s="1"/>
        <n x="5"/>
        <n x="95"/>
        <n x="53"/>
      </t>
    </mdx>
    <mdx n="0" f="v">
      <t c="8">
        <n x="2" s="1"/>
        <n x="149" s="1"/>
        <n x="3" s="1"/>
        <n x="150" s="1"/>
        <n x="151" s="1"/>
        <n x="5"/>
        <n x="96"/>
        <n x="8"/>
      </t>
    </mdx>
    <mdx n="0" f="v">
      <t c="8">
        <n x="2" s="1"/>
        <n x="149" s="1"/>
        <n x="3" s="1"/>
        <n x="150" s="1"/>
        <n x="151" s="1"/>
        <n x="5"/>
        <n x="96"/>
        <n x="24"/>
      </t>
    </mdx>
    <mdx n="0" f="v">
      <t c="8">
        <n x="2" s="1"/>
        <n x="149" s="1"/>
        <n x="3" s="1"/>
        <n x="150" s="1"/>
        <n x="151" s="1"/>
        <n x="5"/>
        <n x="96"/>
        <n x="40"/>
      </t>
    </mdx>
    <mdx n="0" f="v">
      <t c="8">
        <n x="2" s="1"/>
        <n x="149" s="1"/>
        <n x="3" s="1"/>
        <n x="150" s="1"/>
        <n x="151" s="1"/>
        <n x="5"/>
        <n x="96"/>
        <n x="56"/>
      </t>
    </mdx>
    <mdx n="0" f="v">
      <t c="8">
        <n x="2" s="1"/>
        <n x="149" s="1"/>
        <n x="3" s="1"/>
        <n x="150" s="1"/>
        <n x="151" s="1"/>
        <n x="5"/>
        <n x="97"/>
        <n x="11"/>
      </t>
    </mdx>
    <mdx n="0" f="v">
      <t c="8">
        <n x="2" s="1"/>
        <n x="149" s="1"/>
        <n x="3" s="1"/>
        <n x="150" s="1"/>
        <n x="151" s="1"/>
        <n x="5"/>
        <n x="97"/>
        <n x="27"/>
      </t>
    </mdx>
    <mdx n="0" f="v">
      <t c="8">
        <n x="2" s="1"/>
        <n x="149" s="1"/>
        <n x="3" s="1"/>
        <n x="150" s="1"/>
        <n x="151" s="1"/>
        <n x="5"/>
        <n x="97"/>
        <n x="43"/>
      </t>
    </mdx>
    <mdx n="0" f="v">
      <t c="8">
        <n x="2" s="1"/>
        <n x="149" s="1"/>
        <n x="3" s="1"/>
        <n x="150" s="1"/>
        <n x="151" s="1"/>
        <n x="5"/>
        <n x="97"/>
        <n x="59"/>
      </t>
    </mdx>
    <mdx n="0" f="v">
      <t c="8">
        <n x="2" s="1"/>
        <n x="149" s="1"/>
        <n x="3" s="1"/>
        <n x="150" s="1"/>
        <n x="151" s="1"/>
        <n x="5"/>
        <n x="98"/>
        <n x="14"/>
      </t>
    </mdx>
    <mdx n="0" f="v">
      <t c="8">
        <n x="2" s="1"/>
        <n x="149" s="1"/>
        <n x="3" s="1"/>
        <n x="150" s="1"/>
        <n x="151" s="1"/>
        <n x="5"/>
        <n x="98"/>
        <n x="30"/>
      </t>
    </mdx>
    <mdx n="0" f="v">
      <t c="8">
        <n x="2" s="1"/>
        <n x="149" s="1"/>
        <n x="3" s="1"/>
        <n x="150" s="1"/>
        <n x="151" s="1"/>
        <n x="5"/>
        <n x="98"/>
        <n x="46"/>
      </t>
    </mdx>
    <mdx n="0" f="v">
      <t c="8">
        <n x="2" s="1"/>
        <n x="149" s="1"/>
        <n x="3" s="1"/>
        <n x="150" s="1"/>
        <n x="151" s="1"/>
        <n x="5"/>
        <n x="98"/>
        <n x="62"/>
      </t>
    </mdx>
    <mdx n="0" f="v">
      <t c="8">
        <n x="2" s="1"/>
        <n x="149" s="1"/>
        <n x="3" s="1"/>
        <n x="150" s="1"/>
        <n x="151" s="1"/>
        <n x="5"/>
        <n x="99"/>
        <n x="17"/>
      </t>
    </mdx>
    <mdx n="0" f="v">
      <t c="8">
        <n x="2" s="1"/>
        <n x="149" s="1"/>
        <n x="3" s="1"/>
        <n x="150" s="1"/>
        <n x="151" s="1"/>
        <n x="5"/>
        <n x="99"/>
        <n x="33"/>
      </t>
    </mdx>
    <mdx n="0" f="v">
      <t c="8">
        <n x="2" s="1"/>
        <n x="149" s="1"/>
        <n x="3" s="1"/>
        <n x="150" s="1"/>
        <n x="151" s="1"/>
        <n x="5"/>
        <n x="99"/>
        <n x="49"/>
      </t>
    </mdx>
    <mdx n="0" f="v">
      <t c="8">
        <n x="2" s="1"/>
        <n x="149" s="1"/>
        <n x="3" s="1"/>
        <n x="150" s="1"/>
        <n x="151" s="1"/>
        <n x="5"/>
        <n x="100"/>
        <n x="20"/>
      </t>
    </mdx>
    <mdx n="0" f="v">
      <t c="8">
        <n x="2" s="1"/>
        <n x="149" s="1"/>
        <n x="3" s="1"/>
        <n x="150" s="1"/>
        <n x="151" s="1"/>
        <n x="5"/>
        <n x="100"/>
        <n x="36"/>
      </t>
    </mdx>
    <mdx n="0" f="v">
      <t c="8">
        <n x="2" s="1"/>
        <n x="149" s="1"/>
        <n x="3" s="1"/>
        <n x="150" s="1"/>
        <n x="151" s="1"/>
        <n x="5"/>
        <n x="100"/>
        <n x="52"/>
      </t>
    </mdx>
    <mdx n="0" f="v">
      <t c="8">
        <n x="2" s="1"/>
        <n x="149" s="1"/>
        <n x="3" s="1"/>
        <n x="150" s="1"/>
        <n x="151" s="1"/>
        <n x="5"/>
        <n x="101"/>
        <n x="7"/>
      </t>
    </mdx>
    <mdx n="0" f="v">
      <t c="8">
        <n x="2" s="1"/>
        <n x="149" s="1"/>
        <n x="3" s="1"/>
        <n x="150" s="1"/>
        <n x="151" s="1"/>
        <n x="5"/>
        <n x="101"/>
        <n x="23"/>
      </t>
    </mdx>
    <mdx n="0" f="v">
      <t c="8">
        <n x="2" s="1"/>
        <n x="149" s="1"/>
        <n x="3" s="1"/>
        <n x="150" s="1"/>
        <n x="151" s="1"/>
        <n x="5"/>
        <n x="101"/>
        <n x="39"/>
      </t>
    </mdx>
    <mdx n="0" f="v">
      <t c="8">
        <n x="2" s="1"/>
        <n x="149" s="1"/>
        <n x="3" s="1"/>
        <n x="150" s="1"/>
        <n x="151" s="1"/>
        <n x="5"/>
        <n x="101"/>
        <n x="55"/>
      </t>
    </mdx>
    <mdx n="0" f="v">
      <t c="8">
        <n x="2" s="1"/>
        <n x="149" s="1"/>
        <n x="3" s="1"/>
        <n x="150" s="1"/>
        <n x="151" s="1"/>
        <n x="5"/>
        <n x="102"/>
        <n x="10"/>
      </t>
    </mdx>
    <mdx n="0" f="v">
      <t c="8">
        <n x="2" s="1"/>
        <n x="149" s="1"/>
        <n x="3" s="1"/>
        <n x="150" s="1"/>
        <n x="151" s="1"/>
        <n x="5"/>
        <n x="102"/>
        <n x="26"/>
      </t>
    </mdx>
    <mdx n="0" f="v">
      <t c="8">
        <n x="2" s="1"/>
        <n x="149" s="1"/>
        <n x="3" s="1"/>
        <n x="150" s="1"/>
        <n x="151" s="1"/>
        <n x="5"/>
        <n x="102"/>
        <n x="42"/>
      </t>
    </mdx>
    <mdx n="0" f="v">
      <t c="8">
        <n x="2" s="1"/>
        <n x="149" s="1"/>
        <n x="3" s="1"/>
        <n x="150" s="1"/>
        <n x="151" s="1"/>
        <n x="5"/>
        <n x="102"/>
        <n x="58"/>
      </t>
    </mdx>
    <mdx n="0" f="v">
      <t c="8">
        <n x="2" s="1"/>
        <n x="149" s="1"/>
        <n x="3" s="1"/>
        <n x="150" s="1"/>
        <n x="151" s="1"/>
        <n x="5"/>
        <n x="103"/>
        <n x="13"/>
      </t>
    </mdx>
    <mdx n="0" f="v">
      <t c="8">
        <n x="2" s="1"/>
        <n x="149" s="1"/>
        <n x="3" s="1"/>
        <n x="150" s="1"/>
        <n x="151" s="1"/>
        <n x="5"/>
        <n x="103"/>
        <n x="29"/>
      </t>
    </mdx>
    <mdx n="0" f="v">
      <t c="8">
        <n x="2" s="1"/>
        <n x="149" s="1"/>
        <n x="3" s="1"/>
        <n x="150" s="1"/>
        <n x="151" s="1"/>
        <n x="5"/>
        <n x="103"/>
        <n x="46"/>
      </t>
    </mdx>
    <mdx n="0" f="v">
      <t c="8">
        <n x="2" s="1"/>
        <n x="149" s="1"/>
        <n x="3" s="1"/>
        <n x="150" s="1"/>
        <n x="151" s="1"/>
        <n x="5"/>
        <n x="103"/>
        <n x="64"/>
      </t>
    </mdx>
    <mdx n="0" f="v">
      <t c="8">
        <n x="2" s="1"/>
        <n x="149" s="1"/>
        <n x="3" s="1"/>
        <n x="150" s="1"/>
        <n x="151" s="1"/>
        <n x="5"/>
        <n x="104"/>
        <n x="22"/>
      </t>
    </mdx>
    <mdx n="0" f="v">
      <t c="8">
        <n x="2" s="1"/>
        <n x="149" s="1"/>
        <n x="3" s="1"/>
        <n x="150" s="1"/>
        <n x="151" s="1"/>
        <n x="5"/>
        <n x="104"/>
        <n x="41"/>
      </t>
    </mdx>
    <mdx n="0" f="v">
      <t c="8">
        <n x="2" s="1"/>
        <n x="149" s="1"/>
        <n x="3" s="1"/>
        <n x="150" s="1"/>
        <n x="151" s="1"/>
        <n x="5"/>
        <n x="104"/>
        <n x="59"/>
      </t>
    </mdx>
    <mdx n="0" f="v">
      <t c="8">
        <n x="2" s="1"/>
        <n x="149" s="1"/>
        <n x="3" s="1"/>
        <n x="150" s="1"/>
        <n x="151" s="1"/>
        <n x="5"/>
        <n x="105"/>
        <n x="16"/>
      </t>
    </mdx>
    <mdx n="0" f="v">
      <t c="8">
        <n x="2" s="1"/>
        <n x="149" s="1"/>
        <n x="3" s="1"/>
        <n x="150" s="1"/>
        <n x="151" s="1"/>
        <n x="5"/>
        <n x="105"/>
        <n x="34"/>
      </t>
    </mdx>
    <mdx n="0" f="v">
      <t c="8">
        <n x="2" s="1"/>
        <n x="149" s="1"/>
        <n x="3" s="1"/>
        <n x="150" s="1"/>
        <n x="151" s="1"/>
        <n x="5"/>
        <n x="105"/>
        <n x="52"/>
      </t>
    </mdx>
    <mdx n="0" f="v">
      <t c="8">
        <n x="2" s="1"/>
        <n x="149" s="1"/>
        <n x="3" s="1"/>
        <n x="150" s="1"/>
        <n x="151" s="1"/>
        <n x="5"/>
        <n x="106"/>
        <n x="11"/>
      </t>
    </mdx>
    <mdx n="0" f="v">
      <t c="8">
        <n x="2" s="1"/>
        <n x="149" s="1"/>
        <n x="3" s="1"/>
        <n x="150" s="1"/>
        <n x="151" s="1"/>
        <n x="5"/>
        <n x="106"/>
        <n x="31"/>
      </t>
    </mdx>
    <mdx n="0" f="v">
      <t c="8">
        <n x="2" s="1"/>
        <n x="149" s="1"/>
        <n x="3" s="1"/>
        <n x="150" s="1"/>
        <n x="151" s="1"/>
        <n x="5"/>
        <n x="106"/>
        <n x="51"/>
      </t>
    </mdx>
    <mdx n="0" f="v">
      <t c="8">
        <n x="2" s="1"/>
        <n x="149" s="1"/>
        <n x="3" s="1"/>
        <n x="150" s="1"/>
        <n x="151" s="1"/>
        <n x="5"/>
        <n x="107"/>
        <n x="9"/>
      </t>
    </mdx>
    <mdx n="0" f="v">
      <t c="8">
        <n x="2" s="1"/>
        <n x="149" s="1"/>
        <n x="3" s="1"/>
        <n x="150" s="1"/>
        <n x="151" s="1"/>
        <n x="5"/>
        <n x="107"/>
        <n x="28"/>
      </t>
    </mdx>
    <mdx n="0" f="v">
      <t c="8">
        <n x="2" s="1"/>
        <n x="149" s="1"/>
        <n x="3" s="1"/>
        <n x="150" s="1"/>
        <n x="151" s="1"/>
        <n x="5"/>
        <n x="107"/>
        <n x="48"/>
      </t>
    </mdx>
    <mdx n="0" f="v">
      <t c="8">
        <n x="2" s="1"/>
        <n x="149" s="1"/>
        <n x="3" s="1"/>
        <n x="150" s="1"/>
        <n x="151" s="1"/>
        <n x="5"/>
        <n x="108"/>
        <n x="8"/>
      </t>
    </mdx>
    <mdx n="0" f="v">
      <t c="8">
        <n x="2" s="1"/>
        <n x="149" s="1"/>
        <n x="3" s="1"/>
        <n x="150" s="1"/>
        <n x="151" s="1"/>
        <n x="5"/>
        <n x="108"/>
        <n x="29"/>
      </t>
    </mdx>
    <mdx n="0" f="v">
      <t c="8">
        <n x="2" s="1"/>
        <n x="149" s="1"/>
        <n x="3" s="1"/>
        <n x="150" s="1"/>
        <n x="151" s="1"/>
        <n x="5"/>
        <n x="108"/>
        <n x="51"/>
      </t>
    </mdx>
    <mdx n="0" f="v">
      <t c="8">
        <n x="2" s="1"/>
        <n x="149" s="1"/>
        <n x="3" s="1"/>
        <n x="150" s="1"/>
        <n x="151" s="1"/>
        <n x="5"/>
        <n x="109"/>
        <n x="16"/>
      </t>
    </mdx>
    <mdx n="0" f="v">
      <t c="8">
        <n x="2" s="1"/>
        <n x="149" s="1"/>
        <n x="3" s="1"/>
        <n x="150" s="1"/>
        <n x="151" s="1"/>
        <n x="5"/>
        <n x="109"/>
        <n x="42"/>
      </t>
    </mdx>
    <mdx n="0" f="v">
      <t c="8">
        <n x="2" s="1"/>
        <n x="149" s="1"/>
        <n x="3" s="1"/>
        <n x="150" s="1"/>
        <n x="151" s="1"/>
        <n x="5"/>
        <n x="110"/>
        <n x="17"/>
      </t>
    </mdx>
    <mdx n="0" f="v">
      <t c="8">
        <n x="2" s="1"/>
        <n x="149" s="1"/>
        <n x="3" s="1"/>
        <n x="150" s="1"/>
        <n x="151" s="1"/>
        <n x="5"/>
        <n x="110"/>
        <n x="55"/>
      </t>
    </mdx>
    <mdx n="0" f="v">
      <t c="8">
        <n x="2" s="1"/>
        <n x="149" s="1"/>
        <n x="3" s="1"/>
        <n x="150" s="1"/>
        <n x="151" s="1"/>
        <n x="5"/>
        <n x="112"/>
        <n x="8"/>
      </t>
    </mdx>
    <mdx n="0" f="v">
      <t c="8">
        <n x="2" s="1"/>
        <n x="149" s="1"/>
        <n x="3" s="1"/>
        <n x="150" s="1"/>
        <n x="151" s="1"/>
        <n x="5"/>
        <n x="113"/>
        <n x="29"/>
      </t>
    </mdx>
    <mdx n="0" f="v">
      <t c="8">
        <n x="2" s="1"/>
        <n x="149" s="1"/>
        <n x="3" s="1"/>
        <n x="150" s="1"/>
        <n x="151" s="1"/>
        <n x="5"/>
        <n x="114"/>
        <n x="49"/>
      </t>
    </mdx>
    <mdx n="0" f="v">
      <t c="8">
        <n x="2" s="1"/>
        <n x="149" s="1"/>
        <n x="3" s="1"/>
        <n x="150" s="1"/>
        <n x="151" s="1"/>
        <n x="5"/>
        <n x="116"/>
        <n x="38"/>
      </t>
    </mdx>
    <mdx n="0" f="v">
      <t c="8">
        <n x="2" s="1"/>
        <n x="149" s="1"/>
        <n x="3" s="1"/>
        <n x="150" s="1"/>
        <n x="151" s="1"/>
        <n x="5"/>
        <n x="118"/>
        <n x="44"/>
      </t>
    </mdx>
    <mdx n="0" f="v">
      <t c="8">
        <n x="2" s="1"/>
        <n x="149" s="1"/>
        <n x="3" s="1"/>
        <n x="150" s="1"/>
        <n x="151" s="1"/>
        <n x="5"/>
        <n x="120"/>
        <n x="50"/>
      </t>
    </mdx>
    <mdx n="0" f="v">
      <t c="8">
        <n x="2" s="1"/>
        <n x="149" s="1"/>
        <n x="3" s="1"/>
        <n x="150" s="1"/>
        <n x="151" s="1"/>
        <n x="5"/>
        <n x="122"/>
        <n x="56"/>
      </t>
    </mdx>
    <mdx n="0" f="v">
      <t c="8">
        <n x="2" s="1"/>
        <n x="149" s="1"/>
        <n x="3" s="1"/>
        <n x="150" s="1"/>
        <n x="151" s="1"/>
        <n x="5"/>
        <n x="124"/>
        <n x="62"/>
      </t>
    </mdx>
    <mdx n="0" f="v">
      <t c="8">
        <n x="2" s="1"/>
        <n x="149" s="1"/>
        <n x="3" s="1"/>
        <n x="150" s="1"/>
        <n x="151" s="1"/>
        <n x="5"/>
        <n x="127"/>
        <n x="27"/>
      </t>
    </mdx>
    <mdx n="0" f="v">
      <t c="8">
        <n x="2" s="1"/>
        <n x="149" s="1"/>
        <n x="3" s="1"/>
        <n x="150" s="1"/>
        <n x="151" s="1"/>
        <n x="5"/>
        <n x="129"/>
        <n x="63"/>
      </t>
    </mdx>
    <mdx n="0" f="v">
      <t c="8">
        <n x="2" s="1"/>
        <n x="149" s="1"/>
        <n x="3" s="1"/>
        <n x="150" s="1"/>
        <n x="151" s="1"/>
        <n x="5"/>
        <n x="132"/>
        <n x="43"/>
      </t>
    </mdx>
    <mdx n="0" f="v">
      <t c="8">
        <n x="2" s="1"/>
        <n x="149" s="1"/>
        <n x="3" s="1"/>
        <n x="150" s="1"/>
        <n x="151" s="1"/>
        <n x="5"/>
        <n x="136"/>
        <n x="22"/>
      </t>
    </mdx>
    <mdx n="0" f="v">
      <t c="8">
        <n x="2" s="1"/>
        <n x="149" s="1"/>
        <n x="3" s="1"/>
        <n x="150" s="1"/>
        <n x="151" s="1"/>
        <n x="5"/>
        <n x="82"/>
        <n x="26"/>
      </t>
    </mdx>
    <mdx n="0" f="v">
      <t c="8">
        <n x="2" s="1"/>
        <n x="149" s="1"/>
        <n x="3" s="1"/>
        <n x="150" s="1"/>
        <n x="151" s="1"/>
        <n x="5"/>
        <n x="82"/>
        <n x="42"/>
      </t>
    </mdx>
    <mdx n="0" f="v">
      <t c="8">
        <n x="2" s="1"/>
        <n x="149" s="1"/>
        <n x="3" s="1"/>
        <n x="150" s="1"/>
        <n x="151" s="1"/>
        <n x="5"/>
        <n x="82"/>
        <n x="58"/>
      </t>
    </mdx>
    <mdx n="0" f="v">
      <t c="8">
        <n x="2" s="1"/>
        <n x="149" s="1"/>
        <n x="3" s="1"/>
        <n x="150" s="1"/>
        <n x="151" s="1"/>
        <n x="5"/>
        <n x="83"/>
        <n x="13"/>
      </t>
    </mdx>
    <mdx n="0" f="v">
      <t c="8">
        <n x="2" s="1"/>
        <n x="149" s="1"/>
        <n x="3" s="1"/>
        <n x="150" s="1"/>
        <n x="151" s="1"/>
        <n x="5"/>
        <n x="83"/>
        <n x="29"/>
      </t>
    </mdx>
    <mdx n="0" f="v">
      <t c="8">
        <n x="2" s="1"/>
        <n x="149" s="1"/>
        <n x="3" s="1"/>
        <n x="150" s="1"/>
        <n x="151" s="1"/>
        <n x="5"/>
        <n x="83"/>
        <n x="45"/>
      </t>
    </mdx>
    <mdx n="0" f="v">
      <t c="8">
        <n x="2" s="1"/>
        <n x="149" s="1"/>
        <n x="3" s="1"/>
        <n x="150" s="1"/>
        <n x="151" s="1"/>
        <n x="5"/>
        <n x="83"/>
        <n x="61"/>
      </t>
    </mdx>
    <mdx n="0" f="v">
      <t c="8">
        <n x="2" s="1"/>
        <n x="149" s="1"/>
        <n x="3" s="1"/>
        <n x="150" s="1"/>
        <n x="151" s="1"/>
        <n x="5"/>
        <n x="84"/>
        <n x="16"/>
      </t>
    </mdx>
    <mdx n="0" f="v">
      <t c="8">
        <n x="2" s="1"/>
        <n x="149" s="1"/>
        <n x="3" s="1"/>
        <n x="150" s="1"/>
        <n x="151" s="1"/>
        <n x="5"/>
        <n x="84"/>
        <n x="32"/>
      </t>
    </mdx>
    <mdx n="0" f="v">
      <t c="8">
        <n x="2" s="1"/>
        <n x="149" s="1"/>
        <n x="3" s="1"/>
        <n x="150" s="1"/>
        <n x="151" s="1"/>
        <n x="5"/>
        <n x="84"/>
        <n x="48"/>
      </t>
    </mdx>
    <mdx n="0" f="v">
      <t c="8">
        <n x="2" s="1"/>
        <n x="149" s="1"/>
        <n x="3" s="1"/>
        <n x="150" s="1"/>
        <n x="151" s="1"/>
        <n x="5"/>
        <n x="84"/>
        <n x="64"/>
      </t>
    </mdx>
    <mdx n="0" f="v">
      <t c="8">
        <n x="2" s="1"/>
        <n x="149" s="1"/>
        <n x="3" s="1"/>
        <n x="150" s="1"/>
        <n x="151" s="1"/>
        <n x="5"/>
        <n x="85"/>
        <n x="19"/>
      </t>
    </mdx>
    <mdx n="0" f="v">
      <t c="8">
        <n x="2" s="1"/>
        <n x="149" s="1"/>
        <n x="3" s="1"/>
        <n x="150" s="1"/>
        <n x="151" s="1"/>
        <n x="5"/>
        <n x="85"/>
        <n x="35"/>
      </t>
    </mdx>
    <mdx n="0" f="v">
      <t c="8">
        <n x="2" s="1"/>
        <n x="149" s="1"/>
        <n x="3" s="1"/>
        <n x="150" s="1"/>
        <n x="151" s="1"/>
        <n x="5"/>
        <n x="85"/>
        <n x="51"/>
      </t>
    </mdx>
    <mdx n="0" f="v">
      <t c="8">
        <n x="2" s="1"/>
        <n x="149" s="1"/>
        <n x="3" s="1"/>
        <n x="150" s="1"/>
        <n x="151" s="1"/>
        <n x="5"/>
        <n x="86"/>
        <n x="6"/>
      </t>
    </mdx>
    <mdx n="0" f="v">
      <t c="8">
        <n x="2" s="1"/>
        <n x="149" s="1"/>
        <n x="3" s="1"/>
        <n x="150" s="1"/>
        <n x="151" s="1"/>
        <n x="5"/>
        <n x="86"/>
        <n x="22"/>
      </t>
    </mdx>
    <mdx n="0" f="v">
      <t c="8">
        <n x="2" s="1"/>
        <n x="149" s="1"/>
        <n x="3" s="1"/>
        <n x="150" s="1"/>
        <n x="151" s="1"/>
        <n x="5"/>
        <n x="86"/>
        <n x="38"/>
      </t>
    </mdx>
    <mdx n="0" f="v">
      <t c="8">
        <n x="2" s="1"/>
        <n x="149" s="1"/>
        <n x="3" s="1"/>
        <n x="150" s="1"/>
        <n x="151" s="1"/>
        <n x="5"/>
        <n x="86"/>
        <n x="54"/>
      </t>
    </mdx>
    <mdx n="0" f="v">
      <t c="8">
        <n x="2" s="1"/>
        <n x="149" s="1"/>
        <n x="3" s="1"/>
        <n x="150" s="1"/>
        <n x="151" s="1"/>
        <n x="5"/>
        <n x="67"/>
        <n x="14"/>
      </t>
    </mdx>
    <mdx n="0" f="v">
      <t c="8">
        <n x="2" s="1"/>
        <n x="149" s="1"/>
        <n x="3" s="1"/>
        <n x="150" s="1"/>
        <n x="151" s="1"/>
        <n x="5"/>
        <n x="67"/>
        <n x="30"/>
      </t>
    </mdx>
    <mdx n="0" f="v">
      <t c="8">
        <n x="2" s="1"/>
        <n x="149" s="1"/>
        <n x="3" s="1"/>
        <n x="150" s="1"/>
        <n x="151" s="1"/>
        <n x="5"/>
        <n x="67"/>
        <n x="46"/>
      </t>
    </mdx>
    <mdx n="0" f="v">
      <t c="8">
        <n x="2" s="1"/>
        <n x="149" s="1"/>
        <n x="3" s="1"/>
        <n x="150" s="1"/>
        <n x="151" s="1"/>
        <n x="5"/>
        <n x="67"/>
        <n x="62"/>
      </t>
    </mdx>
    <mdx n="0" f="v">
      <t c="8">
        <n x="2" s="1"/>
        <n x="149" s="1"/>
        <n x="3" s="1"/>
        <n x="150" s="1"/>
        <n x="151" s="1"/>
        <n x="5"/>
        <n x="88"/>
        <n x="17"/>
      </t>
    </mdx>
    <mdx n="0" f="v">
      <t c="8">
        <n x="2" s="1"/>
        <n x="149" s="1"/>
        <n x="3" s="1"/>
        <n x="150" s="1"/>
        <n x="151" s="1"/>
        <n x="5"/>
        <n x="88"/>
        <n x="33"/>
      </t>
    </mdx>
    <mdx n="0" f="v">
      <t c="8">
        <n x="2" s="1"/>
        <n x="149" s="1"/>
        <n x="3" s="1"/>
        <n x="150" s="1"/>
        <n x="151" s="1"/>
        <n x="5"/>
        <n x="88"/>
        <n x="49"/>
      </t>
    </mdx>
    <mdx n="0" f="v">
      <t c="8">
        <n x="2" s="1"/>
        <n x="149" s="1"/>
        <n x="3" s="1"/>
        <n x="150" s="1"/>
        <n x="151" s="1"/>
        <n x="5"/>
        <n x="89"/>
        <n x="20"/>
      </t>
    </mdx>
    <mdx n="0" f="v">
      <t c="8">
        <n x="2" s="1"/>
        <n x="149" s="1"/>
        <n x="3" s="1"/>
        <n x="150" s="1"/>
        <n x="151" s="1"/>
        <n x="5"/>
        <n x="89"/>
        <n x="36"/>
      </t>
    </mdx>
    <mdx n="0" f="v">
      <t c="8">
        <n x="2" s="1"/>
        <n x="149" s="1"/>
        <n x="3" s="1"/>
        <n x="150" s="1"/>
        <n x="151" s="1"/>
        <n x="5"/>
        <n x="89"/>
        <n x="52"/>
      </t>
    </mdx>
    <mdx n="0" f="v">
      <t c="8">
        <n x="2" s="1"/>
        <n x="149" s="1"/>
        <n x="3" s="1"/>
        <n x="150" s="1"/>
        <n x="151" s="1"/>
        <n x="5"/>
        <n x="90"/>
        <n x="7"/>
      </t>
    </mdx>
    <mdx n="0" f="v">
      <t c="8">
        <n x="2" s="1"/>
        <n x="149" s="1"/>
        <n x="3" s="1"/>
        <n x="150" s="1"/>
        <n x="151" s="1"/>
        <n x="5"/>
        <n x="90"/>
        <n x="23"/>
      </t>
    </mdx>
    <mdx n="0" f="v">
      <t c="8">
        <n x="2" s="1"/>
        <n x="149" s="1"/>
        <n x="3" s="1"/>
        <n x="150" s="1"/>
        <n x="151" s="1"/>
        <n x="5"/>
        <n x="90"/>
        <n x="39"/>
      </t>
    </mdx>
    <mdx n="0" f="v">
      <t c="8">
        <n x="2" s="1"/>
        <n x="149" s="1"/>
        <n x="3" s="1"/>
        <n x="150" s="1"/>
        <n x="151" s="1"/>
        <n x="5"/>
        <n x="90"/>
        <n x="55"/>
      </t>
    </mdx>
    <mdx n="0" f="v">
      <t c="8">
        <n x="2" s="1"/>
        <n x="149" s="1"/>
        <n x="3" s="1"/>
        <n x="150" s="1"/>
        <n x="151" s="1"/>
        <n x="5"/>
        <n x="91"/>
        <n x="10"/>
      </t>
    </mdx>
    <mdx n="0" f="v">
      <t c="8">
        <n x="2" s="1"/>
        <n x="149" s="1"/>
        <n x="3" s="1"/>
        <n x="150" s="1"/>
        <n x="151" s="1"/>
        <n x="5"/>
        <n x="91"/>
        <n x="26"/>
      </t>
    </mdx>
    <mdx n="0" f="v">
      <t c="8">
        <n x="2" s="1"/>
        <n x="149" s="1"/>
        <n x="3" s="1"/>
        <n x="150" s="1"/>
        <n x="151" s="1"/>
        <n x="5"/>
        <n x="91"/>
        <n x="42"/>
      </t>
    </mdx>
    <mdx n="0" f="v">
      <t c="8">
        <n x="2" s="1"/>
        <n x="149" s="1"/>
        <n x="3" s="1"/>
        <n x="150" s="1"/>
        <n x="151" s="1"/>
        <n x="5"/>
        <n x="91"/>
        <n x="58"/>
      </t>
    </mdx>
    <mdx n="0" f="v">
      <t c="8">
        <n x="2" s="1"/>
        <n x="149" s="1"/>
        <n x="3" s="1"/>
        <n x="150" s="1"/>
        <n x="151" s="1"/>
        <n x="5"/>
        <n x="92"/>
        <n x="13"/>
      </t>
    </mdx>
    <mdx n="0" f="v">
      <t c="8">
        <n x="2" s="1"/>
        <n x="149" s="1"/>
        <n x="3" s="1"/>
        <n x="150" s="1"/>
        <n x="151" s="1"/>
        <n x="5"/>
        <n x="92"/>
        <n x="29"/>
      </t>
    </mdx>
    <mdx n="0" f="v">
      <t c="8">
        <n x="2" s="1"/>
        <n x="149" s="1"/>
        <n x="3" s="1"/>
        <n x="150" s="1"/>
        <n x="151" s="1"/>
        <n x="5"/>
        <n x="92"/>
        <n x="45"/>
      </t>
    </mdx>
    <mdx n="0" f="v">
      <t c="8">
        <n x="2" s="1"/>
        <n x="149" s="1"/>
        <n x="3" s="1"/>
        <n x="150" s="1"/>
        <n x="151" s="1"/>
        <n x="5"/>
        <n x="92"/>
        <n x="61"/>
      </t>
    </mdx>
    <mdx n="0" f="v">
      <t c="8">
        <n x="2" s="1"/>
        <n x="149" s="1"/>
        <n x="3" s="1"/>
        <n x="150" s="1"/>
        <n x="151" s="1"/>
        <n x="5"/>
        <n x="93"/>
        <n x="16"/>
      </t>
    </mdx>
    <mdx n="0" f="v">
      <t c="8">
        <n x="2" s="1"/>
        <n x="149" s="1"/>
        <n x="3" s="1"/>
        <n x="150" s="1"/>
        <n x="151" s="1"/>
        <n x="5"/>
        <n x="93"/>
        <n x="32"/>
      </t>
    </mdx>
    <mdx n="0" f="v">
      <t c="8">
        <n x="2" s="1"/>
        <n x="149" s="1"/>
        <n x="3" s="1"/>
        <n x="150" s="1"/>
        <n x="151" s="1"/>
        <n x="5"/>
        <n x="93"/>
        <n x="48"/>
      </t>
    </mdx>
    <mdx n="0" f="v">
      <t c="8">
        <n x="2" s="1"/>
        <n x="149" s="1"/>
        <n x="3" s="1"/>
        <n x="150" s="1"/>
        <n x="151" s="1"/>
        <n x="5"/>
        <n x="93"/>
        <n x="64"/>
      </t>
    </mdx>
    <mdx n="0" f="v">
      <t c="8">
        <n x="2" s="1"/>
        <n x="149" s="1"/>
        <n x="3" s="1"/>
        <n x="150" s="1"/>
        <n x="151" s="1"/>
        <n x="5"/>
        <n x="94"/>
        <n x="19"/>
      </t>
    </mdx>
    <mdx n="0" f="v">
      <t c="8">
        <n x="2" s="1"/>
        <n x="149" s="1"/>
        <n x="3" s="1"/>
        <n x="150" s="1"/>
        <n x="151" s="1"/>
        <n x="5"/>
        <n x="94"/>
        <n x="35"/>
      </t>
    </mdx>
    <mdx n="0" f="v">
      <t c="8">
        <n x="2" s="1"/>
        <n x="149" s="1"/>
        <n x="3" s="1"/>
        <n x="150" s="1"/>
        <n x="151" s="1"/>
        <n x="5"/>
        <n x="94"/>
        <n x="51"/>
      </t>
    </mdx>
    <mdx n="0" f="v">
      <t c="8">
        <n x="2" s="1"/>
        <n x="149" s="1"/>
        <n x="3" s="1"/>
        <n x="150" s="1"/>
        <n x="151" s="1"/>
        <n x="5"/>
        <n x="95"/>
        <n x="6"/>
      </t>
    </mdx>
    <mdx n="0" f="v">
      <t c="8">
        <n x="2" s="1"/>
        <n x="149" s="1"/>
        <n x="3" s="1"/>
        <n x="150" s="1"/>
        <n x="151" s="1"/>
        <n x="5"/>
        <n x="95"/>
        <n x="22"/>
      </t>
    </mdx>
    <mdx n="0" f="v">
      <t c="8">
        <n x="2" s="1"/>
        <n x="149" s="1"/>
        <n x="3" s="1"/>
        <n x="150" s="1"/>
        <n x="151" s="1"/>
        <n x="5"/>
        <n x="95"/>
        <n x="38"/>
      </t>
    </mdx>
    <mdx n="0" f="v">
      <t c="8">
        <n x="2" s="1"/>
        <n x="149" s="1"/>
        <n x="3" s="1"/>
        <n x="150" s="1"/>
        <n x="151" s="1"/>
        <n x="5"/>
        <n x="95"/>
        <n x="54"/>
      </t>
    </mdx>
    <mdx n="0" f="v">
      <t c="8">
        <n x="2" s="1"/>
        <n x="149" s="1"/>
        <n x="3" s="1"/>
        <n x="150" s="1"/>
        <n x="151" s="1"/>
        <n x="5"/>
        <n x="96"/>
        <n x="9"/>
      </t>
    </mdx>
    <mdx n="0" f="v">
      <t c="8">
        <n x="2" s="1"/>
        <n x="149" s="1"/>
        <n x="3" s="1"/>
        <n x="150" s="1"/>
        <n x="151" s="1"/>
        <n x="5"/>
        <n x="96"/>
        <n x="25"/>
      </t>
    </mdx>
    <mdx n="0" f="v">
      <t c="8">
        <n x="2" s="1"/>
        <n x="149" s="1"/>
        <n x="3" s="1"/>
        <n x="150" s="1"/>
        <n x="151" s="1"/>
        <n x="5"/>
        <n x="96"/>
        <n x="41"/>
      </t>
    </mdx>
    <mdx n="0" f="v">
      <t c="8">
        <n x="2" s="1"/>
        <n x="149" s="1"/>
        <n x="3" s="1"/>
        <n x="150" s="1"/>
        <n x="151" s="1"/>
        <n x="5"/>
        <n x="96"/>
        <n x="57"/>
      </t>
    </mdx>
    <mdx n="0" f="v">
      <t c="8">
        <n x="2" s="1"/>
        <n x="149" s="1"/>
        <n x="3" s="1"/>
        <n x="150" s="1"/>
        <n x="151" s="1"/>
        <n x="5"/>
        <n x="97"/>
        <n x="12"/>
      </t>
    </mdx>
    <mdx n="0" f="v">
      <t c="8">
        <n x="2" s="1"/>
        <n x="149" s="1"/>
        <n x="3" s="1"/>
        <n x="150" s="1"/>
        <n x="151" s="1"/>
        <n x="5"/>
        <n x="97"/>
        <n x="28"/>
      </t>
    </mdx>
    <mdx n="0" f="v">
      <t c="8">
        <n x="2" s="1"/>
        <n x="149" s="1"/>
        <n x="3" s="1"/>
        <n x="150" s="1"/>
        <n x="151" s="1"/>
        <n x="5"/>
        <n x="97"/>
        <n x="44"/>
      </t>
    </mdx>
    <mdx n="0" f="v">
      <t c="8">
        <n x="2" s="1"/>
        <n x="149" s="1"/>
        <n x="3" s="1"/>
        <n x="150" s="1"/>
        <n x="151" s="1"/>
        <n x="5"/>
        <n x="97"/>
        <n x="60"/>
      </t>
    </mdx>
    <mdx n="0" f="v">
      <t c="8">
        <n x="2" s="1"/>
        <n x="149" s="1"/>
        <n x="3" s="1"/>
        <n x="150" s="1"/>
        <n x="151" s="1"/>
        <n x="5"/>
        <n x="98"/>
        <n x="15"/>
      </t>
    </mdx>
    <mdx n="0" f="v">
      <t c="8">
        <n x="2" s="1"/>
        <n x="149" s="1"/>
        <n x="3" s="1"/>
        <n x="150" s="1"/>
        <n x="151" s="1"/>
        <n x="5"/>
        <n x="98"/>
        <n x="31"/>
      </t>
    </mdx>
    <mdx n="0" f="v">
      <t c="8">
        <n x="2" s="1"/>
        <n x="149" s="1"/>
        <n x="3" s="1"/>
        <n x="150" s="1"/>
        <n x="151" s="1"/>
        <n x="5"/>
        <n x="98"/>
        <n x="47"/>
      </t>
    </mdx>
    <mdx n="0" f="v">
      <t c="8">
        <n x="2" s="1"/>
        <n x="149" s="1"/>
        <n x="3" s="1"/>
        <n x="150" s="1"/>
        <n x="151" s="1"/>
        <n x="5"/>
        <n x="98"/>
        <n x="63"/>
      </t>
    </mdx>
    <mdx n="0" f="v">
      <t c="8">
        <n x="2" s="1"/>
        <n x="149" s="1"/>
        <n x="3" s="1"/>
        <n x="150" s="1"/>
        <n x="151" s="1"/>
        <n x="5"/>
        <n x="99"/>
        <n x="18"/>
      </t>
    </mdx>
    <mdx n="0" f="v">
      <t c="8">
        <n x="2" s="1"/>
        <n x="149" s="1"/>
        <n x="3" s="1"/>
        <n x="150" s="1"/>
        <n x="151" s="1"/>
        <n x="5"/>
        <n x="99"/>
        <n x="34"/>
      </t>
    </mdx>
    <mdx n="0" f="v">
      <t c="8">
        <n x="2" s="1"/>
        <n x="149" s="1"/>
        <n x="3" s="1"/>
        <n x="150" s="1"/>
        <n x="151" s="1"/>
        <n x="5"/>
        <n x="99"/>
        <n x="50"/>
      </t>
    </mdx>
    <mdx n="0" f="v">
      <t c="8">
        <n x="2" s="1"/>
        <n x="149" s="1"/>
        <n x="3" s="1"/>
        <n x="150" s="1"/>
        <n x="151" s="1"/>
        <n x="5"/>
        <n x="100"/>
        <n x="21"/>
      </t>
    </mdx>
    <mdx n="0" f="v">
      <t c="8">
        <n x="2" s="1"/>
        <n x="149" s="1"/>
        <n x="3" s="1"/>
        <n x="150" s="1"/>
        <n x="151" s="1"/>
        <n x="5"/>
        <n x="100"/>
        <n x="37"/>
      </t>
    </mdx>
    <mdx n="0" f="v">
      <t c="8">
        <n x="2" s="1"/>
        <n x="149" s="1"/>
        <n x="3" s="1"/>
        <n x="150" s="1"/>
        <n x="151" s="1"/>
        <n x="5"/>
        <n x="100"/>
        <n x="53"/>
      </t>
    </mdx>
    <mdx n="0" f="v">
      <t c="8">
        <n x="2" s="1"/>
        <n x="149" s="1"/>
        <n x="3" s="1"/>
        <n x="150" s="1"/>
        <n x="151" s="1"/>
        <n x="5"/>
        <n x="101"/>
        <n x="8"/>
      </t>
    </mdx>
    <mdx n="0" f="v">
      <t c="8">
        <n x="2" s="1"/>
        <n x="149" s="1"/>
        <n x="3" s="1"/>
        <n x="150" s="1"/>
        <n x="151" s="1"/>
        <n x="5"/>
        <n x="101"/>
        <n x="24"/>
      </t>
    </mdx>
    <mdx n="0" f="v">
      <t c="8">
        <n x="2" s="1"/>
        <n x="149" s="1"/>
        <n x="3" s="1"/>
        <n x="150" s="1"/>
        <n x="151" s="1"/>
        <n x="5"/>
        <n x="101"/>
        <n x="40"/>
      </t>
    </mdx>
    <mdx n="0" f="v">
      <t c="8">
        <n x="2" s="1"/>
        <n x="149" s="1"/>
        <n x="3" s="1"/>
        <n x="150" s="1"/>
        <n x="151" s="1"/>
        <n x="5"/>
        <n x="101"/>
        <n x="56"/>
      </t>
    </mdx>
    <mdx n="0" f="v">
      <t c="8">
        <n x="2" s="1"/>
        <n x="149" s="1"/>
        <n x="3" s="1"/>
        <n x="150" s="1"/>
        <n x="151" s="1"/>
        <n x="5"/>
        <n x="102"/>
        <n x="11"/>
      </t>
    </mdx>
    <mdx n="0" f="v">
      <t c="8">
        <n x="2" s="1"/>
        <n x="149" s="1"/>
        <n x="3" s="1"/>
        <n x="150" s="1"/>
        <n x="151" s="1"/>
        <n x="5"/>
        <n x="102"/>
        <n x="27"/>
      </t>
    </mdx>
    <mdx n="0" f="v">
      <t c="8">
        <n x="2" s="1"/>
        <n x="149" s="1"/>
        <n x="3" s="1"/>
        <n x="150" s="1"/>
        <n x="151" s="1"/>
        <n x="5"/>
        <n x="102"/>
        <n x="43"/>
      </t>
    </mdx>
    <mdx n="0" f="v">
      <t c="8">
        <n x="2" s="1"/>
        <n x="149" s="1"/>
        <n x="3" s="1"/>
        <n x="150" s="1"/>
        <n x="151" s="1"/>
        <n x="5"/>
        <n x="102"/>
        <n x="59"/>
      </t>
    </mdx>
    <mdx n="0" f="v">
      <t c="8">
        <n x="2" s="1"/>
        <n x="149" s="1"/>
        <n x="3" s="1"/>
        <n x="150" s="1"/>
        <n x="151" s="1"/>
        <n x="5"/>
        <n x="103"/>
        <n x="14"/>
      </t>
    </mdx>
    <mdx n="0" f="v">
      <t c="8">
        <n x="2" s="1"/>
        <n x="149" s="1"/>
        <n x="3" s="1"/>
        <n x="150" s="1"/>
        <n x="151" s="1"/>
        <n x="5"/>
        <n x="103"/>
        <n x="30"/>
      </t>
    </mdx>
    <mdx n="0" f="v">
      <t c="8">
        <n x="2" s="1"/>
        <n x="149" s="1"/>
        <n x="3" s="1"/>
        <n x="150" s="1"/>
        <n x="151" s="1"/>
        <n x="5"/>
        <n x="103"/>
        <n x="47"/>
      </t>
    </mdx>
    <mdx n="0" f="v">
      <t c="8">
        <n x="2" s="1"/>
        <n x="149" s="1"/>
        <n x="3" s="1"/>
        <n x="150" s="1"/>
        <n x="151" s="1"/>
        <n x="5"/>
        <n x="104"/>
        <n x="23"/>
      </t>
    </mdx>
    <mdx n="0" f="v">
      <t c="8">
        <n x="2" s="1"/>
        <n x="149" s="1"/>
        <n x="3" s="1"/>
        <n x="150" s="1"/>
        <n x="151" s="1"/>
        <n x="5"/>
        <n x="104"/>
        <n x="42"/>
      </t>
    </mdx>
    <mdx n="0" f="v">
      <t c="8">
        <n x="2" s="1"/>
        <n x="149" s="1"/>
        <n x="3" s="1"/>
        <n x="150" s="1"/>
        <n x="151" s="1"/>
        <n x="5"/>
        <n x="104"/>
        <n x="60"/>
      </t>
    </mdx>
    <mdx n="0" f="v">
      <t c="8">
        <n x="2" s="1"/>
        <n x="149" s="1"/>
        <n x="3" s="1"/>
        <n x="150" s="1"/>
        <n x="151" s="1"/>
        <n x="5"/>
        <n x="105"/>
        <n x="17"/>
      </t>
    </mdx>
    <mdx n="0" f="v">
      <t c="8">
        <n x="2" s="1"/>
        <n x="149" s="1"/>
        <n x="3" s="1"/>
        <n x="150" s="1"/>
        <n x="151" s="1"/>
        <n x="5"/>
        <n x="105"/>
        <n x="35"/>
      </t>
    </mdx>
    <mdx n="0" f="v">
      <t c="8">
        <n x="2" s="1"/>
        <n x="149" s="1"/>
        <n x="3" s="1"/>
        <n x="150" s="1"/>
        <n x="151" s="1"/>
        <n x="5"/>
        <n x="105"/>
        <n x="53"/>
      </t>
    </mdx>
    <mdx n="0" f="v">
      <t c="8">
        <n x="2" s="1"/>
        <n x="149" s="1"/>
        <n x="3" s="1"/>
        <n x="150" s="1"/>
        <n x="151" s="1"/>
        <n x="5"/>
        <n x="106"/>
        <n x="12"/>
      </t>
    </mdx>
    <mdx n="0" f="v">
      <t c="8">
        <n x="2" s="1"/>
        <n x="149" s="1"/>
        <n x="3" s="1"/>
        <n x="150" s="1"/>
        <n x="151" s="1"/>
        <n x="5"/>
        <n x="106"/>
        <n x="33"/>
      </t>
    </mdx>
    <mdx n="0" f="v">
      <t c="8">
        <n x="2" s="1"/>
        <n x="149" s="1"/>
        <n x="3" s="1"/>
        <n x="150" s="1"/>
        <n x="151" s="1"/>
        <n x="5"/>
        <n x="106"/>
        <n x="52"/>
      </t>
    </mdx>
    <mdx n="0" f="v">
      <t c="8">
        <n x="2" s="1"/>
        <n x="149" s="1"/>
        <n x="3" s="1"/>
        <n x="150" s="1"/>
        <n x="151" s="1"/>
        <n x="5"/>
        <n x="107"/>
        <n x="10"/>
      </t>
    </mdx>
    <mdx n="0" f="v">
      <t c="8">
        <n x="2" s="1"/>
        <n x="149" s="1"/>
        <n x="3" s="1"/>
        <n x="150" s="1"/>
        <n x="151" s="1"/>
        <n x="5"/>
        <n x="107"/>
        <n x="30"/>
      </t>
    </mdx>
    <mdx n="0" f="v">
      <t c="8">
        <n x="2" s="1"/>
        <n x="149" s="1"/>
        <n x="3" s="1"/>
        <n x="150" s="1"/>
        <n x="151" s="1"/>
        <n x="5"/>
        <n x="107"/>
        <n x="50"/>
      </t>
    </mdx>
    <mdx n="0" f="v">
      <t c="8">
        <n x="2" s="1"/>
        <n x="149" s="1"/>
        <n x="3" s="1"/>
        <n x="150" s="1"/>
        <n x="151" s="1"/>
        <n x="5"/>
        <n x="108"/>
        <n x="9"/>
      </t>
    </mdx>
    <mdx n="0" f="v">
      <t c="8">
        <n x="2" s="1"/>
        <n x="149" s="1"/>
        <n x="3" s="1"/>
        <n x="150" s="1"/>
        <n x="151" s="1"/>
        <n x="5"/>
        <n x="108"/>
        <n x="30"/>
      </t>
    </mdx>
    <mdx n="0" f="v">
      <t c="8">
        <n x="2" s="1"/>
        <n x="149" s="1"/>
        <n x="3" s="1"/>
        <n x="150" s="1"/>
        <n x="151" s="1"/>
        <n x="5"/>
        <n x="108"/>
        <n x="53"/>
      </t>
    </mdx>
    <mdx n="0" f="v">
      <t c="8">
        <n x="2" s="1"/>
        <n x="149" s="1"/>
        <n x="3" s="1"/>
        <n x="150" s="1"/>
        <n x="151" s="1"/>
        <n x="5"/>
        <n x="109"/>
        <n x="17"/>
      </t>
    </mdx>
    <mdx n="0" f="v">
      <t c="8">
        <n x="2" s="1"/>
        <n x="149" s="1"/>
        <n x="3" s="1"/>
        <n x="150" s="1"/>
        <n x="151" s="1"/>
        <n x="5"/>
        <n x="109"/>
        <n x="44"/>
      </t>
    </mdx>
    <mdx n="0" f="v">
      <t c="8">
        <n x="2" s="1"/>
        <n x="149" s="1"/>
        <n x="3" s="1"/>
        <n x="150" s="1"/>
        <n x="151" s="1"/>
        <n x="5"/>
        <n x="110"/>
        <n x="18"/>
      </t>
    </mdx>
    <mdx n="0" f="v">
      <t c="8">
        <n x="2" s="1"/>
        <n x="149" s="1"/>
        <n x="3" s="1"/>
        <n x="150" s="1"/>
        <n x="151" s="1"/>
        <n x="5"/>
        <n x="110"/>
        <n x="56"/>
      </t>
    </mdx>
    <mdx n="0" f="v">
      <t c="8">
        <n x="2" s="1"/>
        <n x="149" s="1"/>
        <n x="3" s="1"/>
        <n x="150" s="1"/>
        <n x="151" s="1"/>
        <n x="5"/>
        <n x="112"/>
        <n x="10"/>
      </t>
    </mdx>
    <mdx n="0" f="v">
      <t c="8">
        <n x="2" s="1"/>
        <n x="149" s="1"/>
        <n x="3" s="1"/>
        <n x="150" s="1"/>
        <n x="151" s="1"/>
        <n x="5"/>
        <n x="113"/>
        <n x="30"/>
      </t>
    </mdx>
    <mdx n="0" f="v">
      <t c="8">
        <n x="2" s="1"/>
        <n x="149" s="1"/>
        <n x="3" s="1"/>
        <n x="150" s="1"/>
        <n x="151" s="1"/>
        <n x="5"/>
        <n x="114"/>
        <n x="62"/>
      </t>
    </mdx>
    <mdx n="0" f="v">
      <t c="8">
        <n x="2" s="1"/>
        <n x="149" s="1"/>
        <n x="3" s="1"/>
        <n x="150" s="1"/>
        <n x="151" s="1"/>
        <n x="5"/>
        <n x="116"/>
        <n x="39"/>
      </t>
    </mdx>
    <mdx n="0" f="v">
      <t c="8">
        <n x="2" s="1"/>
        <n x="149" s="1"/>
        <n x="3" s="1"/>
        <n x="150" s="1"/>
        <n x="151" s="1"/>
        <n x="5"/>
        <n x="118"/>
        <n x="45"/>
      </t>
    </mdx>
    <mdx n="0" f="v">
      <t c="8">
        <n x="2" s="1"/>
        <n x="149" s="1"/>
        <n x="3" s="1"/>
        <n x="150" s="1"/>
        <n x="151" s="1"/>
        <n x="5"/>
        <n x="120"/>
        <n x="51"/>
      </t>
    </mdx>
    <mdx n="0" f="v">
      <t c="8">
        <n x="2" s="1"/>
        <n x="149" s="1"/>
        <n x="3" s="1"/>
        <n x="150" s="1"/>
        <n x="151" s="1"/>
        <n x="5"/>
        <n x="122"/>
        <n x="57"/>
      </t>
    </mdx>
    <mdx n="0" f="v">
      <t c="8">
        <n x="2" s="1"/>
        <n x="149" s="1"/>
        <n x="3" s="1"/>
        <n x="150" s="1"/>
        <n x="151" s="1"/>
        <n x="5"/>
        <n x="124"/>
        <n x="63"/>
      </t>
    </mdx>
    <mdx n="0" f="v">
      <t c="8">
        <n x="2" s="1"/>
        <n x="149" s="1"/>
        <n x="3" s="1"/>
        <n x="150" s="1"/>
        <n x="151" s="1"/>
        <n x="5"/>
        <n x="127"/>
        <n x="28"/>
      </t>
    </mdx>
    <mdx n="0" f="v">
      <t c="8">
        <n x="2" s="1"/>
        <n x="149" s="1"/>
        <n x="3" s="1"/>
        <n x="150" s="1"/>
        <n x="151" s="1"/>
        <n x="5"/>
        <n x="129"/>
        <n x="64"/>
      </t>
    </mdx>
    <mdx n="0" f="v">
      <t c="8">
        <n x="2" s="1"/>
        <n x="149" s="1"/>
        <n x="3" s="1"/>
        <n x="150" s="1"/>
        <n x="151" s="1"/>
        <n x="5"/>
        <n x="132"/>
        <n x="44"/>
      </t>
    </mdx>
    <mdx n="0" f="v">
      <t c="8">
        <n x="2" s="1"/>
        <n x="149" s="1"/>
        <n x="3" s="1"/>
        <n x="150" s="1"/>
        <n x="151" s="1"/>
        <n x="5"/>
        <n x="136"/>
        <n x="23"/>
      </t>
    </mdx>
    <mdx n="0" f="v">
      <t c="8">
        <n x="2" s="1"/>
        <n x="149" s="1"/>
        <n x="3" s="1"/>
        <n x="150" s="1"/>
        <n x="151" s="1"/>
        <n x="5"/>
        <n x="82"/>
        <n x="27"/>
      </t>
    </mdx>
    <mdx n="0" f="v">
      <t c="8">
        <n x="2" s="1"/>
        <n x="149" s="1"/>
        <n x="3" s="1"/>
        <n x="150" s="1"/>
        <n x="151" s="1"/>
        <n x="5"/>
        <n x="82"/>
        <n x="43"/>
      </t>
    </mdx>
    <mdx n="0" f="v">
      <t c="8">
        <n x="2" s="1"/>
        <n x="149" s="1"/>
        <n x="3" s="1"/>
        <n x="150" s="1"/>
        <n x="151" s="1"/>
        <n x="5"/>
        <n x="82"/>
        <n x="59"/>
      </t>
    </mdx>
    <mdx n="0" f="v">
      <t c="8">
        <n x="2" s="1"/>
        <n x="149" s="1"/>
        <n x="3" s="1"/>
        <n x="150" s="1"/>
        <n x="151" s="1"/>
        <n x="5"/>
        <n x="83"/>
        <n x="14"/>
      </t>
    </mdx>
    <mdx n="0" f="v">
      <t c="8">
        <n x="2" s="1"/>
        <n x="149" s="1"/>
        <n x="3" s="1"/>
        <n x="150" s="1"/>
        <n x="151" s="1"/>
        <n x="5"/>
        <n x="83"/>
        <n x="30"/>
      </t>
    </mdx>
    <mdx n="0" f="v">
      <t c="8">
        <n x="2" s="1"/>
        <n x="149" s="1"/>
        <n x="3" s="1"/>
        <n x="150" s="1"/>
        <n x="151" s="1"/>
        <n x="5"/>
        <n x="83"/>
        <n x="46"/>
      </t>
    </mdx>
    <mdx n="0" f="v">
      <t c="8">
        <n x="2" s="1"/>
        <n x="149" s="1"/>
        <n x="3" s="1"/>
        <n x="150" s="1"/>
        <n x="151" s="1"/>
        <n x="5"/>
        <n x="83"/>
        <n x="62"/>
      </t>
    </mdx>
    <mdx n="0" f="v">
      <t c="8">
        <n x="2" s="1"/>
        <n x="149" s="1"/>
        <n x="3" s="1"/>
        <n x="150" s="1"/>
        <n x="151" s="1"/>
        <n x="5"/>
        <n x="84"/>
        <n x="17"/>
      </t>
    </mdx>
    <mdx n="0" f="v">
      <t c="8">
        <n x="2" s="1"/>
        <n x="149" s="1"/>
        <n x="3" s="1"/>
        <n x="150" s="1"/>
        <n x="151" s="1"/>
        <n x="5"/>
        <n x="84"/>
        <n x="33"/>
      </t>
    </mdx>
    <mdx n="0" f="v">
      <t c="8">
        <n x="2" s="1"/>
        <n x="149" s="1"/>
        <n x="3" s="1"/>
        <n x="150" s="1"/>
        <n x="151" s="1"/>
        <n x="5"/>
        <n x="84"/>
        <n x="49"/>
      </t>
    </mdx>
    <mdx n="0" f="v">
      <t c="8">
        <n x="2" s="1"/>
        <n x="149" s="1"/>
        <n x="3" s="1"/>
        <n x="150" s="1"/>
        <n x="151" s="1"/>
        <n x="5"/>
        <n x="85"/>
        <n x="20"/>
      </t>
    </mdx>
    <mdx n="0" f="v">
      <t c="8">
        <n x="2" s="1"/>
        <n x="149" s="1"/>
        <n x="3" s="1"/>
        <n x="150" s="1"/>
        <n x="151" s="1"/>
        <n x="5"/>
        <n x="85"/>
        <n x="36"/>
      </t>
    </mdx>
    <mdx n="0" f="v">
      <t c="8">
        <n x="2" s="1"/>
        <n x="149" s="1"/>
        <n x="3" s="1"/>
        <n x="150" s="1"/>
        <n x="151" s="1"/>
        <n x="5"/>
        <n x="85"/>
        <n x="52"/>
      </t>
    </mdx>
    <mdx n="0" f="v">
      <t c="8">
        <n x="2" s="1"/>
        <n x="149" s="1"/>
        <n x="3" s="1"/>
        <n x="150" s="1"/>
        <n x="151" s="1"/>
        <n x="5"/>
        <n x="86"/>
        <n x="7"/>
      </t>
    </mdx>
    <mdx n="0" f="v">
      <t c="8">
        <n x="2" s="1"/>
        <n x="149" s="1"/>
        <n x="3" s="1"/>
        <n x="150" s="1"/>
        <n x="151" s="1"/>
        <n x="5"/>
        <n x="86"/>
        <n x="23"/>
      </t>
    </mdx>
    <mdx n="0" f="v">
      <t c="8">
        <n x="2" s="1"/>
        <n x="149" s="1"/>
        <n x="3" s="1"/>
        <n x="150" s="1"/>
        <n x="151" s="1"/>
        <n x="5"/>
        <n x="86"/>
        <n x="39"/>
      </t>
    </mdx>
    <mdx n="0" f="v">
      <t c="8">
        <n x="2" s="1"/>
        <n x="149" s="1"/>
        <n x="3" s="1"/>
        <n x="150" s="1"/>
        <n x="151" s="1"/>
        <n x="5"/>
        <n x="86"/>
        <n x="55"/>
      </t>
    </mdx>
    <mdx n="0" f="v">
      <t c="8">
        <n x="2" s="1"/>
        <n x="149" s="1"/>
        <n x="3" s="1"/>
        <n x="150" s="1"/>
        <n x="151" s="1"/>
        <n x="5"/>
        <n x="67"/>
        <n x="15"/>
      </t>
    </mdx>
    <mdx n="0" f="v">
      <t c="8">
        <n x="2" s="1"/>
        <n x="149" s="1"/>
        <n x="3" s="1"/>
        <n x="150" s="1"/>
        <n x="151" s="1"/>
        <n x="5"/>
        <n x="67"/>
        <n x="31"/>
      </t>
    </mdx>
    <mdx n="0" f="v">
      <t c="8">
        <n x="2" s="1"/>
        <n x="149" s="1"/>
        <n x="3" s="1"/>
        <n x="150" s="1"/>
        <n x="151" s="1"/>
        <n x="5"/>
        <n x="67"/>
        <n x="47"/>
      </t>
    </mdx>
    <mdx n="0" f="v">
      <t c="8">
        <n x="2" s="1"/>
        <n x="149" s="1"/>
        <n x="3" s="1"/>
        <n x="150" s="1"/>
        <n x="151" s="1"/>
        <n x="5"/>
        <n x="67"/>
        <n x="63"/>
      </t>
    </mdx>
    <mdx n="0" f="v">
      <t c="8">
        <n x="2" s="1"/>
        <n x="149" s="1"/>
        <n x="3" s="1"/>
        <n x="150" s="1"/>
        <n x="151" s="1"/>
        <n x="5"/>
        <n x="88"/>
        <n x="18"/>
      </t>
    </mdx>
    <mdx n="0" f="v">
      <t c="8">
        <n x="2" s="1"/>
        <n x="149" s="1"/>
        <n x="3" s="1"/>
        <n x="150" s="1"/>
        <n x="151" s="1"/>
        <n x="5"/>
        <n x="88"/>
        <n x="34"/>
      </t>
    </mdx>
    <mdx n="0" f="v">
      <t c="8">
        <n x="2" s="1"/>
        <n x="149" s="1"/>
        <n x="3" s="1"/>
        <n x="150" s="1"/>
        <n x="151" s="1"/>
        <n x="5"/>
        <n x="88"/>
        <n x="50"/>
      </t>
    </mdx>
    <mdx n="0" f="v">
      <t c="8">
        <n x="2" s="1"/>
        <n x="149" s="1"/>
        <n x="3" s="1"/>
        <n x="150" s="1"/>
        <n x="151" s="1"/>
        <n x="5"/>
        <n x="89"/>
        <n x="21"/>
      </t>
    </mdx>
    <mdx n="0" f="v">
      <t c="8">
        <n x="2" s="1"/>
        <n x="149" s="1"/>
        <n x="3" s="1"/>
        <n x="150" s="1"/>
        <n x="151" s="1"/>
        <n x="5"/>
        <n x="89"/>
        <n x="37"/>
      </t>
    </mdx>
    <mdx n="0" f="v">
      <t c="8">
        <n x="2" s="1"/>
        <n x="149" s="1"/>
        <n x="3" s="1"/>
        <n x="150" s="1"/>
        <n x="151" s="1"/>
        <n x="5"/>
        <n x="89"/>
        <n x="53"/>
      </t>
    </mdx>
    <mdx n="0" f="v">
      <t c="8">
        <n x="2" s="1"/>
        <n x="149" s="1"/>
        <n x="3" s="1"/>
        <n x="150" s="1"/>
        <n x="151" s="1"/>
        <n x="5"/>
        <n x="90"/>
        <n x="8"/>
      </t>
    </mdx>
    <mdx n="0" f="v">
      <t c="8">
        <n x="2" s="1"/>
        <n x="149" s="1"/>
        <n x="3" s="1"/>
        <n x="150" s="1"/>
        <n x="151" s="1"/>
        <n x="5"/>
        <n x="90"/>
        <n x="24"/>
      </t>
    </mdx>
    <mdx n="0" f="v">
      <t c="8">
        <n x="2" s="1"/>
        <n x="149" s="1"/>
        <n x="3" s="1"/>
        <n x="150" s="1"/>
        <n x="151" s="1"/>
        <n x="5"/>
        <n x="90"/>
        <n x="40"/>
      </t>
    </mdx>
    <mdx n="0" f="v">
      <t c="8">
        <n x="2" s="1"/>
        <n x="149" s="1"/>
        <n x="3" s="1"/>
        <n x="150" s="1"/>
        <n x="151" s="1"/>
        <n x="5"/>
        <n x="90"/>
        <n x="56"/>
      </t>
    </mdx>
    <mdx n="0" f="v">
      <t c="8">
        <n x="2" s="1"/>
        <n x="149" s="1"/>
        <n x="3" s="1"/>
        <n x="150" s="1"/>
        <n x="151" s="1"/>
        <n x="5"/>
        <n x="91"/>
        <n x="11"/>
      </t>
    </mdx>
    <mdx n="0" f="v">
      <t c="8">
        <n x="2" s="1"/>
        <n x="149" s="1"/>
        <n x="3" s="1"/>
        <n x="150" s="1"/>
        <n x="151" s="1"/>
        <n x="5"/>
        <n x="91"/>
        <n x="27"/>
      </t>
    </mdx>
    <mdx n="0" f="v">
      <t c="8">
        <n x="2" s="1"/>
        <n x="149" s="1"/>
        <n x="3" s="1"/>
        <n x="150" s="1"/>
        <n x="151" s="1"/>
        <n x="5"/>
        <n x="91"/>
        <n x="43"/>
      </t>
    </mdx>
    <mdx n="0" f="v">
      <t c="8">
        <n x="2" s="1"/>
        <n x="149" s="1"/>
        <n x="3" s="1"/>
        <n x="150" s="1"/>
        <n x="151" s="1"/>
        <n x="5"/>
        <n x="91"/>
        <n x="59"/>
      </t>
    </mdx>
    <mdx n="0" f="v">
      <t c="8">
        <n x="2" s="1"/>
        <n x="149" s="1"/>
        <n x="3" s="1"/>
        <n x="150" s="1"/>
        <n x="151" s="1"/>
        <n x="5"/>
        <n x="92"/>
        <n x="14"/>
      </t>
    </mdx>
    <mdx n="0" f="v">
      <t c="8">
        <n x="2" s="1"/>
        <n x="149" s="1"/>
        <n x="3" s="1"/>
        <n x="150" s="1"/>
        <n x="151" s="1"/>
        <n x="5"/>
        <n x="92"/>
        <n x="30"/>
      </t>
    </mdx>
    <mdx n="0" f="v">
      <t c="8">
        <n x="2" s="1"/>
        <n x="149" s="1"/>
        <n x="3" s="1"/>
        <n x="150" s="1"/>
        <n x="151" s="1"/>
        <n x="5"/>
        <n x="92"/>
        <n x="46"/>
      </t>
    </mdx>
    <mdx n="0" f="v">
      <t c="8">
        <n x="2" s="1"/>
        <n x="149" s="1"/>
        <n x="3" s="1"/>
        <n x="150" s="1"/>
        <n x="151" s="1"/>
        <n x="5"/>
        <n x="92"/>
        <n x="62"/>
      </t>
    </mdx>
    <mdx n="0" f="v">
      <t c="8">
        <n x="2" s="1"/>
        <n x="149" s="1"/>
        <n x="3" s="1"/>
        <n x="150" s="1"/>
        <n x="151" s="1"/>
        <n x="5"/>
        <n x="93"/>
        <n x="17"/>
      </t>
    </mdx>
    <mdx n="0" f="v">
      <t c="8">
        <n x="2" s="1"/>
        <n x="149" s="1"/>
        <n x="3" s="1"/>
        <n x="150" s="1"/>
        <n x="151" s="1"/>
        <n x="5"/>
        <n x="93"/>
        <n x="33"/>
      </t>
    </mdx>
    <mdx n="0" f="v">
      <t c="8">
        <n x="2" s="1"/>
        <n x="149" s="1"/>
        <n x="3" s="1"/>
        <n x="150" s="1"/>
        <n x="151" s="1"/>
        <n x="5"/>
        <n x="93"/>
        <n x="49"/>
      </t>
    </mdx>
    <mdx n="0" f="v">
      <t c="8">
        <n x="2" s="1"/>
        <n x="149" s="1"/>
        <n x="3" s="1"/>
        <n x="150" s="1"/>
        <n x="151" s="1"/>
        <n x="5"/>
        <n x="94"/>
        <n x="20"/>
      </t>
    </mdx>
    <mdx n="0" f="v">
      <t c="8">
        <n x="2" s="1"/>
        <n x="149" s="1"/>
        <n x="3" s="1"/>
        <n x="150" s="1"/>
        <n x="151" s="1"/>
        <n x="5"/>
        <n x="94"/>
        <n x="36"/>
      </t>
    </mdx>
    <mdx n="0" f="v">
      <t c="8">
        <n x="2" s="1"/>
        <n x="149" s="1"/>
        <n x="3" s="1"/>
        <n x="150" s="1"/>
        <n x="151" s="1"/>
        <n x="5"/>
        <n x="94"/>
        <n x="52"/>
      </t>
    </mdx>
    <mdx n="0" f="v">
      <t c="8">
        <n x="2" s="1"/>
        <n x="149" s="1"/>
        <n x="3" s="1"/>
        <n x="150" s="1"/>
        <n x="151" s="1"/>
        <n x="5"/>
        <n x="95"/>
        <n x="7"/>
      </t>
    </mdx>
    <mdx n="0" f="v">
      <t c="8">
        <n x="2" s="1"/>
        <n x="149" s="1"/>
        <n x="3" s="1"/>
        <n x="150" s="1"/>
        <n x="151" s="1"/>
        <n x="5"/>
        <n x="95"/>
        <n x="23"/>
      </t>
    </mdx>
    <mdx n="0" f="v">
      <t c="8">
        <n x="2" s="1"/>
        <n x="149" s="1"/>
        <n x="3" s="1"/>
        <n x="150" s="1"/>
        <n x="151" s="1"/>
        <n x="5"/>
        <n x="95"/>
        <n x="39"/>
      </t>
    </mdx>
    <mdx n="0" f="v">
      <t c="8">
        <n x="2" s="1"/>
        <n x="149" s="1"/>
        <n x="3" s="1"/>
        <n x="150" s="1"/>
        <n x="151" s="1"/>
        <n x="5"/>
        <n x="95"/>
        <n x="55"/>
      </t>
    </mdx>
    <mdx n="0" f="v">
      <t c="8">
        <n x="2" s="1"/>
        <n x="149" s="1"/>
        <n x="3" s="1"/>
        <n x="150" s="1"/>
        <n x="151" s="1"/>
        <n x="5"/>
        <n x="96"/>
        <n x="10"/>
      </t>
    </mdx>
    <mdx n="0" f="v">
      <t c="8">
        <n x="2" s="1"/>
        <n x="149" s="1"/>
        <n x="3" s="1"/>
        <n x="150" s="1"/>
        <n x="151" s="1"/>
        <n x="5"/>
        <n x="96"/>
        <n x="26"/>
      </t>
    </mdx>
    <mdx n="0" f="v">
      <t c="8">
        <n x="2" s="1"/>
        <n x="149" s="1"/>
        <n x="3" s="1"/>
        <n x="150" s="1"/>
        <n x="151" s="1"/>
        <n x="5"/>
        <n x="96"/>
        <n x="42"/>
      </t>
    </mdx>
    <mdx n="0" f="v">
      <t c="8">
        <n x="2" s="1"/>
        <n x="149" s="1"/>
        <n x="3" s="1"/>
        <n x="150" s="1"/>
        <n x="151" s="1"/>
        <n x="5"/>
        <n x="96"/>
        <n x="58"/>
      </t>
    </mdx>
    <mdx n="0" f="v">
      <t c="8">
        <n x="2" s="1"/>
        <n x="149" s="1"/>
        <n x="3" s="1"/>
        <n x="150" s="1"/>
        <n x="151" s="1"/>
        <n x="5"/>
        <n x="97"/>
        <n x="13"/>
      </t>
    </mdx>
    <mdx n="0" f="v">
      <t c="8">
        <n x="2" s="1"/>
        <n x="149" s="1"/>
        <n x="3" s="1"/>
        <n x="150" s="1"/>
        <n x="151" s="1"/>
        <n x="5"/>
        <n x="97"/>
        <n x="29"/>
      </t>
    </mdx>
    <mdx n="0" f="v">
      <t c="8">
        <n x="2" s="1"/>
        <n x="149" s="1"/>
        <n x="3" s="1"/>
        <n x="150" s="1"/>
        <n x="151" s="1"/>
        <n x="5"/>
        <n x="97"/>
        <n x="45"/>
      </t>
    </mdx>
    <mdx n="0" f="v">
      <t c="8">
        <n x="2" s="1"/>
        <n x="149" s="1"/>
        <n x="3" s="1"/>
        <n x="150" s="1"/>
        <n x="151" s="1"/>
        <n x="5"/>
        <n x="97"/>
        <n x="61"/>
      </t>
    </mdx>
    <mdx n="0" f="v">
      <t c="8">
        <n x="2" s="1"/>
        <n x="149" s="1"/>
        <n x="3" s="1"/>
        <n x="150" s="1"/>
        <n x="151" s="1"/>
        <n x="5"/>
        <n x="98"/>
        <n x="16"/>
      </t>
    </mdx>
    <mdx n="0" f="v">
      <t c="8">
        <n x="2" s="1"/>
        <n x="149" s="1"/>
        <n x="3" s="1"/>
        <n x="150" s="1"/>
        <n x="151" s="1"/>
        <n x="5"/>
        <n x="98"/>
        <n x="32"/>
      </t>
    </mdx>
    <mdx n="0" f="v">
      <t c="8">
        <n x="2" s="1"/>
        <n x="149" s="1"/>
        <n x="3" s="1"/>
        <n x="150" s="1"/>
        <n x="151" s="1"/>
        <n x="5"/>
        <n x="98"/>
        <n x="48"/>
      </t>
    </mdx>
    <mdx n="0" f="v">
      <t c="8">
        <n x="2" s="1"/>
        <n x="149" s="1"/>
        <n x="3" s="1"/>
        <n x="150" s="1"/>
        <n x="151" s="1"/>
        <n x="5"/>
        <n x="98"/>
        <n x="64"/>
      </t>
    </mdx>
    <mdx n="0" f="v">
      <t c="8">
        <n x="2" s="1"/>
        <n x="149" s="1"/>
        <n x="3" s="1"/>
        <n x="150" s="1"/>
        <n x="151" s="1"/>
        <n x="5"/>
        <n x="99"/>
        <n x="19"/>
      </t>
    </mdx>
    <mdx n="0" f="v">
      <t c="8">
        <n x="2" s="1"/>
        <n x="149" s="1"/>
        <n x="3" s="1"/>
        <n x="150" s="1"/>
        <n x="151" s="1"/>
        <n x="5"/>
        <n x="99"/>
        <n x="35"/>
      </t>
    </mdx>
    <mdx n="0" f="v">
      <t c="8">
        <n x="2" s="1"/>
        <n x="149" s="1"/>
        <n x="3" s="1"/>
        <n x="150" s="1"/>
        <n x="151" s="1"/>
        <n x="5"/>
        <n x="99"/>
        <n x="51"/>
      </t>
    </mdx>
    <mdx n="0" f="v">
      <t c="8">
        <n x="2" s="1"/>
        <n x="149" s="1"/>
        <n x="3" s="1"/>
        <n x="150" s="1"/>
        <n x="151" s="1"/>
        <n x="5"/>
        <n x="100"/>
        <n x="6"/>
      </t>
    </mdx>
    <mdx n="0" f="v">
      <t c="8">
        <n x="2" s="1"/>
        <n x="149" s="1"/>
        <n x="3" s="1"/>
        <n x="150" s="1"/>
        <n x="151" s="1"/>
        <n x="5"/>
        <n x="100"/>
        <n x="22"/>
      </t>
    </mdx>
    <mdx n="0" f="v">
      <t c="8">
        <n x="2" s="1"/>
        <n x="149" s="1"/>
        <n x="3" s="1"/>
        <n x="150" s="1"/>
        <n x="151" s="1"/>
        <n x="5"/>
        <n x="100"/>
        <n x="38"/>
      </t>
    </mdx>
    <mdx n="0" f="v">
      <t c="8">
        <n x="2" s="1"/>
        <n x="149" s="1"/>
        <n x="3" s="1"/>
        <n x="150" s="1"/>
        <n x="151" s="1"/>
        <n x="5"/>
        <n x="100"/>
        <n x="54"/>
      </t>
    </mdx>
    <mdx n="0" f="v">
      <t c="8">
        <n x="2" s="1"/>
        <n x="149" s="1"/>
        <n x="3" s="1"/>
        <n x="150" s="1"/>
        <n x="151" s="1"/>
        <n x="5"/>
        <n x="101"/>
        <n x="9"/>
      </t>
    </mdx>
    <mdx n="0" f="v">
      <t c="8">
        <n x="2" s="1"/>
        <n x="149" s="1"/>
        <n x="3" s="1"/>
        <n x="150" s="1"/>
        <n x="151" s="1"/>
        <n x="5"/>
        <n x="101"/>
        <n x="25"/>
      </t>
    </mdx>
    <mdx n="0" f="v">
      <t c="8">
        <n x="2" s="1"/>
        <n x="149" s="1"/>
        <n x="3" s="1"/>
        <n x="150" s="1"/>
        <n x="151" s="1"/>
        <n x="5"/>
        <n x="101"/>
        <n x="41"/>
      </t>
    </mdx>
    <mdx n="0" f="v">
      <t c="8">
        <n x="2" s="1"/>
        <n x="149" s="1"/>
        <n x="3" s="1"/>
        <n x="150" s="1"/>
        <n x="151" s="1"/>
        <n x="5"/>
        <n x="101"/>
        <n x="57"/>
      </t>
    </mdx>
    <mdx n="0" f="v">
      <t c="8">
        <n x="2" s="1"/>
        <n x="149" s="1"/>
        <n x="3" s="1"/>
        <n x="150" s="1"/>
        <n x="151" s="1"/>
        <n x="5"/>
        <n x="102"/>
        <n x="12"/>
      </t>
    </mdx>
    <mdx n="0" f="v">
      <t c="8">
        <n x="2" s="1"/>
        <n x="149" s="1"/>
        <n x="3" s="1"/>
        <n x="150" s="1"/>
        <n x="151" s="1"/>
        <n x="5"/>
        <n x="102"/>
        <n x="28"/>
      </t>
    </mdx>
    <mdx n="0" f="v">
      <t c="8">
        <n x="2" s="1"/>
        <n x="149" s="1"/>
        <n x="3" s="1"/>
        <n x="150" s="1"/>
        <n x="151" s="1"/>
        <n x="5"/>
        <n x="102"/>
        <n x="44"/>
      </t>
    </mdx>
    <mdx n="0" f="v">
      <t c="8">
        <n x="2" s="1"/>
        <n x="149" s="1"/>
        <n x="3" s="1"/>
        <n x="150" s="1"/>
        <n x="151" s="1"/>
        <n x="5"/>
        <n x="102"/>
        <n x="60"/>
      </t>
    </mdx>
    <mdx n="0" f="v">
      <t c="8">
        <n x="2" s="1"/>
        <n x="149" s="1"/>
        <n x="3" s="1"/>
        <n x="150" s="1"/>
        <n x="151" s="1"/>
        <n x="5"/>
        <n x="103"/>
        <n x="15"/>
      </t>
    </mdx>
    <mdx n="0" f="v">
      <t c="8">
        <n x="2" s="1"/>
        <n x="149" s="1"/>
        <n x="3" s="1"/>
        <n x="150" s="1"/>
        <n x="151" s="1"/>
        <n x="5"/>
        <n x="103"/>
        <n x="31"/>
      </t>
    </mdx>
    <mdx n="0" f="v">
      <t c="8">
        <n x="2" s="1"/>
        <n x="149" s="1"/>
        <n x="3" s="1"/>
        <n x="150" s="1"/>
        <n x="151" s="1"/>
        <n x="5"/>
        <n x="103"/>
        <n x="48"/>
      </t>
    </mdx>
    <mdx n="0" f="v">
      <t c="8">
        <n x="2" s="1"/>
        <n x="149" s="1"/>
        <n x="3" s="1"/>
        <n x="150" s="1"/>
        <n x="151" s="1"/>
        <n x="5"/>
        <n x="104"/>
        <n x="6"/>
      </t>
    </mdx>
    <mdx n="0" f="v">
      <t c="8">
        <n x="2" s="1"/>
        <n x="149" s="1"/>
        <n x="3" s="1"/>
        <n x="150" s="1"/>
        <n x="151" s="1"/>
        <n x="5"/>
        <n x="104"/>
        <n x="25"/>
      </t>
    </mdx>
    <mdx n="0" f="v">
      <t c="8">
        <n x="2" s="1"/>
        <n x="149" s="1"/>
        <n x="3" s="1"/>
        <n x="150" s="1"/>
        <n x="151" s="1"/>
        <n x="5"/>
        <n x="104"/>
        <n x="43"/>
      </t>
    </mdx>
    <mdx n="0" f="v">
      <t c="8">
        <n x="2" s="1"/>
        <n x="149" s="1"/>
        <n x="3" s="1"/>
        <n x="150" s="1"/>
        <n x="151" s="1"/>
        <n x="5"/>
        <n x="104"/>
        <n x="61"/>
      </t>
    </mdx>
    <mdx n="0" f="v">
      <t c="8">
        <n x="2" s="1"/>
        <n x="149" s="1"/>
        <n x="3" s="1"/>
        <n x="150" s="1"/>
        <n x="151" s="1"/>
        <n x="5"/>
        <n x="105"/>
        <n x="18"/>
      </t>
    </mdx>
    <mdx n="0" f="v">
      <t c="8">
        <n x="2" s="1"/>
        <n x="149" s="1"/>
        <n x="3" s="1"/>
        <n x="150" s="1"/>
        <n x="151" s="1"/>
        <n x="5"/>
        <n x="105"/>
        <n x="36"/>
      </t>
    </mdx>
    <mdx n="0" f="v">
      <t c="8">
        <n x="2" s="1"/>
        <n x="149" s="1"/>
        <n x="3" s="1"/>
        <n x="150" s="1"/>
        <n x="151" s="1"/>
        <n x="5"/>
        <n x="105"/>
        <n x="54"/>
      </t>
    </mdx>
    <mdx n="0" f="v">
      <t c="8">
        <n x="2" s="1"/>
        <n x="149" s="1"/>
        <n x="3" s="1"/>
        <n x="150" s="1"/>
        <n x="151" s="1"/>
        <n x="5"/>
        <n x="106"/>
        <n x="13"/>
      </t>
    </mdx>
    <mdx n="0" f="v">
      <t c="8">
        <n x="2" s="1"/>
        <n x="149" s="1"/>
        <n x="3" s="1"/>
        <n x="150" s="1"/>
        <n x="151" s="1"/>
        <n x="5"/>
        <n x="106"/>
        <n x="34"/>
      </t>
    </mdx>
    <mdx n="0" f="v">
      <t c="8">
        <n x="2" s="1"/>
        <n x="149" s="1"/>
        <n x="3" s="1"/>
        <n x="150" s="1"/>
        <n x="151" s="1"/>
        <n x="5"/>
        <n x="106"/>
        <n x="53"/>
      </t>
    </mdx>
    <mdx n="0" f="v">
      <t c="8">
        <n x="2" s="1"/>
        <n x="149" s="1"/>
        <n x="3" s="1"/>
        <n x="150" s="1"/>
        <n x="151" s="1"/>
        <n x="5"/>
        <n x="107"/>
        <n x="11"/>
      </t>
    </mdx>
    <mdx n="0" f="v">
      <t c="8">
        <n x="2" s="1"/>
        <n x="149" s="1"/>
        <n x="3" s="1"/>
        <n x="150" s="1"/>
        <n x="151" s="1"/>
        <n x="5"/>
        <n x="107"/>
        <n x="31"/>
      </t>
    </mdx>
    <mdx n="0" f="v">
      <t c="8">
        <n x="2" s="1"/>
        <n x="149" s="1"/>
        <n x="3" s="1"/>
        <n x="150" s="1"/>
        <n x="151" s="1"/>
        <n x="5"/>
        <n x="107"/>
        <n x="52"/>
      </t>
    </mdx>
    <mdx n="0" f="v">
      <t c="8">
        <n x="2" s="1"/>
        <n x="149" s="1"/>
        <n x="3" s="1"/>
        <n x="150" s="1"/>
        <n x="151" s="1"/>
        <n x="5"/>
        <n x="108"/>
        <n x="10"/>
      </t>
    </mdx>
    <mdx n="0" f="v">
      <t c="8">
        <n x="2" s="1"/>
        <n x="149" s="1"/>
        <n x="3" s="1"/>
        <n x="150" s="1"/>
        <n x="151" s="1"/>
        <n x="5"/>
        <n x="108"/>
        <n x="31"/>
      </t>
    </mdx>
    <mdx n="0" f="v">
      <t c="8">
        <n x="2" s="1"/>
        <n x="149" s="1"/>
        <n x="3" s="1"/>
        <n x="150" s="1"/>
        <n x="151" s="1"/>
        <n x="5"/>
        <n x="108"/>
        <n x="55"/>
      </t>
    </mdx>
    <mdx n="0" f="v">
      <t c="8">
        <n x="2" s="1"/>
        <n x="149" s="1"/>
        <n x="3" s="1"/>
        <n x="150" s="1"/>
        <n x="151" s="1"/>
        <n x="5"/>
        <n x="109"/>
        <n x="18"/>
      </t>
    </mdx>
    <mdx n="0" f="v">
      <t c="8">
        <n x="2" s="1"/>
        <n x="149" s="1"/>
        <n x="3" s="1"/>
        <n x="150" s="1"/>
        <n x="151" s="1"/>
        <n x="5"/>
        <n x="109"/>
        <n x="46"/>
      </t>
    </mdx>
    <mdx n="0" f="v">
      <t c="8">
        <n x="2" s="1"/>
        <n x="149" s="1"/>
        <n x="3" s="1"/>
        <n x="150" s="1"/>
        <n x="151" s="1"/>
        <n x="5"/>
        <n x="110"/>
        <n x="20"/>
      </t>
    </mdx>
    <mdx n="0" f="v">
      <t c="8">
        <n x="2" s="1"/>
        <n x="149" s="1"/>
        <n x="3" s="1"/>
        <n x="150" s="1"/>
        <n x="151" s="1"/>
        <n x="5"/>
        <n x="112"/>
        <n x="11"/>
      </t>
    </mdx>
    <mdx n="0" f="v">
      <t c="8">
        <n x="2" s="1"/>
        <n x="149" s="1"/>
        <n x="3" s="1"/>
        <n x="150" s="1"/>
        <n x="151" s="1"/>
        <n x="5"/>
        <n x="113"/>
        <n x="43"/>
      </t>
    </mdx>
    <mdx n="0" f="v">
      <t c="8">
        <n x="2" s="1"/>
        <n x="149" s="1"/>
        <n x="3" s="1"/>
        <n x="150" s="1"/>
        <n x="151" s="1"/>
        <n x="5"/>
        <n x="114"/>
        <n x="64"/>
      </t>
    </mdx>
    <mdx n="0" f="v">
      <t c="8">
        <n x="2" s="1"/>
        <n x="149" s="1"/>
        <n x="3" s="1"/>
        <n x="150" s="1"/>
        <n x="151" s="1"/>
        <n x="5"/>
        <n x="116"/>
        <n x="54"/>
      </t>
    </mdx>
    <mdx n="0" f="v">
      <t c="8">
        <n x="2" s="1"/>
        <n x="149" s="1"/>
        <n x="3" s="1"/>
        <n x="150" s="1"/>
        <n x="151" s="1"/>
        <n x="5"/>
        <n x="118"/>
        <n x="60"/>
      </t>
    </mdx>
    <mdx n="0" f="v">
      <t c="8">
        <n x="2" s="1"/>
        <n x="149" s="1"/>
        <n x="3" s="1"/>
        <n x="150" s="1"/>
        <n x="151" s="1"/>
        <n x="5"/>
        <n x="123"/>
        <n x="11"/>
      </t>
    </mdx>
    <mdx n="0" f="v">
      <t c="8">
        <n x="2" s="1"/>
        <n x="149" s="1"/>
        <n x="3" s="1"/>
        <n x="150" s="1"/>
        <n x="151" s="1"/>
        <n x="5"/>
        <n x="125"/>
        <n x="17"/>
      </t>
    </mdx>
    <mdx n="0" f="v">
      <t c="8">
        <n x="2" s="1"/>
        <n x="149" s="1"/>
        <n x="3" s="1"/>
        <n x="150" s="1"/>
        <n x="151" s="1"/>
        <n x="5"/>
        <n x="127"/>
        <n x="46"/>
      </t>
    </mdx>
    <mdx n="0" f="v">
      <t c="8">
        <n x="2" s="1"/>
        <n x="149" s="1"/>
        <n x="3" s="1"/>
        <n x="150" s="1"/>
        <n x="151" s="1"/>
        <n x="5"/>
        <n x="130"/>
        <n x="21"/>
      </t>
    </mdx>
    <mdx n="0" f="v">
      <t c="8">
        <n x="2" s="1"/>
        <n x="149" s="1"/>
        <n x="3" s="1"/>
        <n x="150" s="1"/>
        <n x="151" s="1"/>
        <n x="5"/>
        <n x="136"/>
        <n x="61"/>
      </t>
    </mdx>
    <mdx n="0" f="v">
      <t c="8">
        <n x="2" s="1"/>
        <n x="149" s="1"/>
        <n x="3" s="1"/>
        <n x="150" s="1"/>
        <n x="151" s="1"/>
        <n x="5"/>
        <n x="82"/>
        <n x="28"/>
      </t>
    </mdx>
    <mdx n="0" f="v">
      <t c="8">
        <n x="2" s="1"/>
        <n x="149" s="1"/>
        <n x="3" s="1"/>
        <n x="150" s="1"/>
        <n x="151" s="1"/>
        <n x="5"/>
        <n x="82"/>
        <n x="44"/>
      </t>
    </mdx>
    <mdx n="0" f="v">
      <t c="8">
        <n x="2" s="1"/>
        <n x="149" s="1"/>
        <n x="3" s="1"/>
        <n x="150" s="1"/>
        <n x="151" s="1"/>
        <n x="5"/>
        <n x="82"/>
        <n x="60"/>
      </t>
    </mdx>
    <mdx n="0" f="v">
      <t c="8">
        <n x="2" s="1"/>
        <n x="149" s="1"/>
        <n x="3" s="1"/>
        <n x="150" s="1"/>
        <n x="151" s="1"/>
        <n x="5"/>
        <n x="83"/>
        <n x="15"/>
      </t>
    </mdx>
    <mdx n="0" f="v">
      <t c="8">
        <n x="2" s="1"/>
        <n x="149" s="1"/>
        <n x="3" s="1"/>
        <n x="150" s="1"/>
        <n x="151" s="1"/>
        <n x="5"/>
        <n x="83"/>
        <n x="31"/>
      </t>
    </mdx>
    <mdx n="0" f="v">
      <t c="8">
        <n x="2" s="1"/>
        <n x="149" s="1"/>
        <n x="3" s="1"/>
        <n x="150" s="1"/>
        <n x="151" s="1"/>
        <n x="5"/>
        <n x="83"/>
        <n x="47"/>
      </t>
    </mdx>
    <mdx n="0" f="v">
      <t c="8">
        <n x="2" s="1"/>
        <n x="149" s="1"/>
        <n x="3" s="1"/>
        <n x="150" s="1"/>
        <n x="151" s="1"/>
        <n x="5"/>
        <n x="83"/>
        <n x="63"/>
      </t>
    </mdx>
    <mdx n="0" f="v">
      <t c="8">
        <n x="2" s="1"/>
        <n x="149" s="1"/>
        <n x="3" s="1"/>
        <n x="150" s="1"/>
        <n x="151" s="1"/>
        <n x="5"/>
        <n x="84"/>
        <n x="18"/>
      </t>
    </mdx>
    <mdx n="0" f="v">
      <t c="8">
        <n x="2" s="1"/>
        <n x="149" s="1"/>
        <n x="3" s="1"/>
        <n x="150" s="1"/>
        <n x="151" s="1"/>
        <n x="5"/>
        <n x="84"/>
        <n x="34"/>
      </t>
    </mdx>
    <mdx n="0" f="v">
      <t c="8">
        <n x="2" s="1"/>
        <n x="149" s="1"/>
        <n x="3" s="1"/>
        <n x="150" s="1"/>
        <n x="151" s="1"/>
        <n x="5"/>
        <n x="84"/>
        <n x="50"/>
      </t>
    </mdx>
    <mdx n="0" f="v">
      <t c="8">
        <n x="2" s="1"/>
        <n x="149" s="1"/>
        <n x="3" s="1"/>
        <n x="150" s="1"/>
        <n x="151" s="1"/>
        <n x="5"/>
        <n x="85"/>
        <n x="21"/>
      </t>
    </mdx>
    <mdx n="0" f="v">
      <t c="8">
        <n x="2" s="1"/>
        <n x="149" s="1"/>
        <n x="3" s="1"/>
        <n x="150" s="1"/>
        <n x="151" s="1"/>
        <n x="5"/>
        <n x="85"/>
        <n x="37"/>
      </t>
    </mdx>
    <mdx n="0" f="v">
      <t c="8">
        <n x="2" s="1"/>
        <n x="149" s="1"/>
        <n x="3" s="1"/>
        <n x="150" s="1"/>
        <n x="151" s="1"/>
        <n x="5"/>
        <n x="85"/>
        <n x="53"/>
      </t>
    </mdx>
    <mdx n="0" f="v">
      <t c="8">
        <n x="2" s="1"/>
        <n x="149" s="1"/>
        <n x="3" s="1"/>
        <n x="150" s="1"/>
        <n x="151" s="1"/>
        <n x="5"/>
        <n x="86"/>
        <n x="8"/>
      </t>
    </mdx>
    <mdx n="0" f="v">
      <t c="8">
        <n x="2" s="1"/>
        <n x="149" s="1"/>
        <n x="3" s="1"/>
        <n x="150" s="1"/>
        <n x="151" s="1"/>
        <n x="5"/>
        <n x="86"/>
        <n x="24"/>
      </t>
    </mdx>
    <mdx n="0" f="v">
      <t c="8">
        <n x="2" s="1"/>
        <n x="149" s="1"/>
        <n x="3" s="1"/>
        <n x="150" s="1"/>
        <n x="151" s="1"/>
        <n x="5"/>
        <n x="86"/>
        <n x="40"/>
      </t>
    </mdx>
    <mdx n="0" f="v">
      <t c="8">
        <n x="2" s="1"/>
        <n x="149" s="1"/>
        <n x="3" s="1"/>
        <n x="150" s="1"/>
        <n x="151" s="1"/>
        <n x="5"/>
        <n x="86"/>
        <n x="56"/>
      </t>
    </mdx>
    <mdx n="0" f="v">
      <t c="8">
        <n x="2" s="1"/>
        <n x="149" s="1"/>
        <n x="3" s="1"/>
        <n x="150" s="1"/>
        <n x="151" s="1"/>
        <n x="5"/>
        <n x="67"/>
        <n x="16"/>
      </t>
    </mdx>
    <mdx n="0" f="v">
      <t c="8">
        <n x="2" s="1"/>
        <n x="149" s="1"/>
        <n x="3" s="1"/>
        <n x="150" s="1"/>
        <n x="151" s="1"/>
        <n x="5"/>
        <n x="67"/>
        <n x="32"/>
      </t>
    </mdx>
    <mdx n="0" f="v">
      <t c="8">
        <n x="2" s="1"/>
        <n x="149" s="1"/>
        <n x="3" s="1"/>
        <n x="150" s="1"/>
        <n x="151" s="1"/>
        <n x="5"/>
        <n x="67"/>
        <n x="48"/>
      </t>
    </mdx>
    <mdx n="0" f="v">
      <t c="8">
        <n x="2" s="1"/>
        <n x="149" s="1"/>
        <n x="3" s="1"/>
        <n x="150" s="1"/>
        <n x="151" s="1"/>
        <n x="5"/>
        <n x="67"/>
        <n x="64"/>
      </t>
    </mdx>
    <mdx n="0" f="v">
      <t c="8">
        <n x="2" s="1"/>
        <n x="149" s="1"/>
        <n x="3" s="1"/>
        <n x="150" s="1"/>
        <n x="151" s="1"/>
        <n x="5"/>
        <n x="88"/>
        <n x="19"/>
      </t>
    </mdx>
    <mdx n="0" f="v">
      <t c="8">
        <n x="2" s="1"/>
        <n x="149" s="1"/>
        <n x="3" s="1"/>
        <n x="150" s="1"/>
        <n x="151" s="1"/>
        <n x="5"/>
        <n x="88"/>
        <n x="35"/>
      </t>
    </mdx>
    <mdx n="0" f="v">
      <t c="8">
        <n x="2" s="1"/>
        <n x="149" s="1"/>
        <n x="3" s="1"/>
        <n x="150" s="1"/>
        <n x="151" s="1"/>
        <n x="5"/>
        <n x="88"/>
        <n x="51"/>
      </t>
    </mdx>
    <mdx n="0" f="v">
      <t c="8">
        <n x="2" s="1"/>
        <n x="149" s="1"/>
        <n x="3" s="1"/>
        <n x="150" s="1"/>
        <n x="151" s="1"/>
        <n x="5"/>
        <n x="89"/>
        <n x="6"/>
      </t>
    </mdx>
    <mdx n="0" f="v">
      <t c="8">
        <n x="2" s="1"/>
        <n x="149" s="1"/>
        <n x="3" s="1"/>
        <n x="150" s="1"/>
        <n x="151" s="1"/>
        <n x="5"/>
        <n x="89"/>
        <n x="22"/>
      </t>
    </mdx>
    <mdx n="0" f="v">
      <t c="8">
        <n x="2" s="1"/>
        <n x="149" s="1"/>
        <n x="3" s="1"/>
        <n x="150" s="1"/>
        <n x="151" s="1"/>
        <n x="5"/>
        <n x="89"/>
        <n x="38"/>
      </t>
    </mdx>
    <mdx n="0" f="v">
      <t c="8">
        <n x="2" s="1"/>
        <n x="149" s="1"/>
        <n x="3" s="1"/>
        <n x="150" s="1"/>
        <n x="151" s="1"/>
        <n x="5"/>
        <n x="89"/>
        <n x="54"/>
      </t>
    </mdx>
    <mdx n="0" f="v">
      <t c="8">
        <n x="2" s="1"/>
        <n x="149" s="1"/>
        <n x="3" s="1"/>
        <n x="150" s="1"/>
        <n x="151" s="1"/>
        <n x="5"/>
        <n x="90"/>
        <n x="9"/>
      </t>
    </mdx>
    <mdx n="0" f="v">
      <t c="8">
        <n x="2" s="1"/>
        <n x="149" s="1"/>
        <n x="3" s="1"/>
        <n x="150" s="1"/>
        <n x="151" s="1"/>
        <n x="5"/>
        <n x="90"/>
        <n x="25"/>
      </t>
    </mdx>
    <mdx n="0" f="v">
      <t c="8">
        <n x="2" s="1"/>
        <n x="149" s="1"/>
        <n x="3" s="1"/>
        <n x="150" s="1"/>
        <n x="151" s="1"/>
        <n x="5"/>
        <n x="90"/>
        <n x="41"/>
      </t>
    </mdx>
    <mdx n="0" f="v">
      <t c="8">
        <n x="2" s="1"/>
        <n x="149" s="1"/>
        <n x="3" s="1"/>
        <n x="150" s="1"/>
        <n x="151" s="1"/>
        <n x="5"/>
        <n x="90"/>
        <n x="57"/>
      </t>
    </mdx>
    <mdx n="0" f="v">
      <t c="8">
        <n x="2" s="1"/>
        <n x="149" s="1"/>
        <n x="3" s="1"/>
        <n x="150" s="1"/>
        <n x="151" s="1"/>
        <n x="5"/>
        <n x="91"/>
        <n x="12"/>
      </t>
    </mdx>
    <mdx n="0" f="v">
      <t c="8">
        <n x="2" s="1"/>
        <n x="149" s="1"/>
        <n x="3" s="1"/>
        <n x="150" s="1"/>
        <n x="151" s="1"/>
        <n x="5"/>
        <n x="91"/>
        <n x="28"/>
      </t>
    </mdx>
    <mdx n="0" f="v">
      <t c="8">
        <n x="2" s="1"/>
        <n x="149" s="1"/>
        <n x="3" s="1"/>
        <n x="150" s="1"/>
        <n x="151" s="1"/>
        <n x="5"/>
        <n x="91"/>
        <n x="44"/>
      </t>
    </mdx>
    <mdx n="0" f="v">
      <t c="8">
        <n x="2" s="1"/>
        <n x="149" s="1"/>
        <n x="3" s="1"/>
        <n x="150" s="1"/>
        <n x="151" s="1"/>
        <n x="5"/>
        <n x="91"/>
        <n x="60"/>
      </t>
    </mdx>
    <mdx n="0" f="v">
      <t c="8">
        <n x="2" s="1"/>
        <n x="149" s="1"/>
        <n x="3" s="1"/>
        <n x="150" s="1"/>
        <n x="151" s="1"/>
        <n x="5"/>
        <n x="92"/>
        <n x="15"/>
      </t>
    </mdx>
    <mdx n="0" f="v">
      <t c="8">
        <n x="2" s="1"/>
        <n x="149" s="1"/>
        <n x="3" s="1"/>
        <n x="150" s="1"/>
        <n x="151" s="1"/>
        <n x="5"/>
        <n x="92"/>
        <n x="31"/>
      </t>
    </mdx>
    <mdx n="0" f="v">
      <t c="8">
        <n x="2" s="1"/>
        <n x="149" s="1"/>
        <n x="3" s="1"/>
        <n x="150" s="1"/>
        <n x="151" s="1"/>
        <n x="5"/>
        <n x="92"/>
        <n x="47"/>
      </t>
    </mdx>
    <mdx n="0" f="v">
      <t c="8">
        <n x="2" s="1"/>
        <n x="149" s="1"/>
        <n x="3" s="1"/>
        <n x="150" s="1"/>
        <n x="151" s="1"/>
        <n x="5"/>
        <n x="92"/>
        <n x="63"/>
      </t>
    </mdx>
    <mdx n="0" f="v">
      <t c="8">
        <n x="2" s="1"/>
        <n x="149" s="1"/>
        <n x="3" s="1"/>
        <n x="150" s="1"/>
        <n x="151" s="1"/>
        <n x="5"/>
        <n x="93"/>
        <n x="18"/>
      </t>
    </mdx>
    <mdx n="0" f="v">
      <t c="8">
        <n x="2" s="1"/>
        <n x="149" s="1"/>
        <n x="3" s="1"/>
        <n x="150" s="1"/>
        <n x="151" s="1"/>
        <n x="5"/>
        <n x="93"/>
        <n x="34"/>
      </t>
    </mdx>
    <mdx n="0" f="v">
      <t c="8">
        <n x="2" s="1"/>
        <n x="149" s="1"/>
        <n x="3" s="1"/>
        <n x="150" s="1"/>
        <n x="151" s="1"/>
        <n x="5"/>
        <n x="93"/>
        <n x="50"/>
      </t>
    </mdx>
    <mdx n="0" f="v">
      <t c="8">
        <n x="2" s="1"/>
        <n x="149" s="1"/>
        <n x="3" s="1"/>
        <n x="150" s="1"/>
        <n x="151" s="1"/>
        <n x="5"/>
        <n x="94"/>
        <n x="21"/>
      </t>
    </mdx>
    <mdx n="0" f="v">
      <t c="8">
        <n x="2" s="1"/>
        <n x="149" s="1"/>
        <n x="3" s="1"/>
        <n x="150" s="1"/>
        <n x="151" s="1"/>
        <n x="5"/>
        <n x="94"/>
        <n x="37"/>
      </t>
    </mdx>
    <mdx n="0" f="v">
      <t c="8">
        <n x="2" s="1"/>
        <n x="149" s="1"/>
        <n x="3" s="1"/>
        <n x="150" s="1"/>
        <n x="151" s="1"/>
        <n x="5"/>
        <n x="94"/>
        <n x="53"/>
      </t>
    </mdx>
    <mdx n="0" f="v">
      <t c="8">
        <n x="2" s="1"/>
        <n x="149" s="1"/>
        <n x="3" s="1"/>
        <n x="150" s="1"/>
        <n x="151" s="1"/>
        <n x="5"/>
        <n x="95"/>
        <n x="8"/>
      </t>
    </mdx>
    <mdx n="0" f="v">
      <t c="8">
        <n x="2" s="1"/>
        <n x="149" s="1"/>
        <n x="3" s="1"/>
        <n x="150" s="1"/>
        <n x="151" s="1"/>
        <n x="5"/>
        <n x="95"/>
        <n x="24"/>
      </t>
    </mdx>
    <mdx n="0" f="v">
      <t c="8">
        <n x="2" s="1"/>
        <n x="149" s="1"/>
        <n x="3" s="1"/>
        <n x="150" s="1"/>
        <n x="151" s="1"/>
        <n x="5"/>
        <n x="95"/>
        <n x="40"/>
      </t>
    </mdx>
    <mdx n="0" f="v">
      <t c="8">
        <n x="2" s="1"/>
        <n x="149" s="1"/>
        <n x="3" s="1"/>
        <n x="150" s="1"/>
        <n x="151" s="1"/>
        <n x="5"/>
        <n x="95"/>
        <n x="56"/>
      </t>
    </mdx>
    <mdx n="0" f="v">
      <t c="8">
        <n x="2" s="1"/>
        <n x="149" s="1"/>
        <n x="3" s="1"/>
        <n x="150" s="1"/>
        <n x="151" s="1"/>
        <n x="5"/>
        <n x="96"/>
        <n x="11"/>
      </t>
    </mdx>
    <mdx n="0" f="v">
      <t c="8">
        <n x="2" s="1"/>
        <n x="149" s="1"/>
        <n x="3" s="1"/>
        <n x="150" s="1"/>
        <n x="151" s="1"/>
        <n x="5"/>
        <n x="96"/>
        <n x="27"/>
      </t>
    </mdx>
    <mdx n="0" f="v">
      <t c="8">
        <n x="2" s="1"/>
        <n x="149" s="1"/>
        <n x="3" s="1"/>
        <n x="150" s="1"/>
        <n x="151" s="1"/>
        <n x="5"/>
        <n x="96"/>
        <n x="43"/>
      </t>
    </mdx>
    <mdx n="0" f="v">
      <t c="8">
        <n x="2" s="1"/>
        <n x="149" s="1"/>
        <n x="3" s="1"/>
        <n x="150" s="1"/>
        <n x="151" s="1"/>
        <n x="5"/>
        <n x="96"/>
        <n x="59"/>
      </t>
    </mdx>
    <mdx n="0" f="v">
      <t c="8">
        <n x="2" s="1"/>
        <n x="149" s="1"/>
        <n x="3" s="1"/>
        <n x="150" s="1"/>
        <n x="151" s="1"/>
        <n x="5"/>
        <n x="97"/>
        <n x="14"/>
      </t>
    </mdx>
    <mdx n="0" f="v">
      <t c="8">
        <n x="2" s="1"/>
        <n x="149" s="1"/>
        <n x="3" s="1"/>
        <n x="150" s="1"/>
        <n x="151" s="1"/>
        <n x="5"/>
        <n x="97"/>
        <n x="30"/>
      </t>
    </mdx>
    <mdx n="0" f="v">
      <t c="8">
        <n x="2" s="1"/>
        <n x="149" s="1"/>
        <n x="3" s="1"/>
        <n x="150" s="1"/>
        <n x="151" s="1"/>
        <n x="5"/>
        <n x="97"/>
        <n x="46"/>
      </t>
    </mdx>
    <mdx n="0" f="v">
      <t c="8">
        <n x="2" s="1"/>
        <n x="149" s="1"/>
        <n x="3" s="1"/>
        <n x="150" s="1"/>
        <n x="151" s="1"/>
        <n x="5"/>
        <n x="97"/>
        <n x="62"/>
      </t>
    </mdx>
    <mdx n="0" f="v">
      <t c="8">
        <n x="2" s="1"/>
        <n x="149" s="1"/>
        <n x="3" s="1"/>
        <n x="150" s="1"/>
        <n x="151" s="1"/>
        <n x="5"/>
        <n x="98"/>
        <n x="17"/>
      </t>
    </mdx>
    <mdx n="0" f="v">
      <t c="8">
        <n x="2" s="1"/>
        <n x="149" s="1"/>
        <n x="3" s="1"/>
        <n x="150" s="1"/>
        <n x="151" s="1"/>
        <n x="5"/>
        <n x="98"/>
        <n x="33"/>
      </t>
    </mdx>
    <mdx n="0" f="v">
      <t c="8">
        <n x="2" s="1"/>
        <n x="149" s="1"/>
        <n x="3" s="1"/>
        <n x="150" s="1"/>
        <n x="151" s="1"/>
        <n x="5"/>
        <n x="98"/>
        <n x="49"/>
      </t>
    </mdx>
    <mdx n="0" f="v">
      <t c="8">
        <n x="2" s="1"/>
        <n x="149" s="1"/>
        <n x="3" s="1"/>
        <n x="150" s="1"/>
        <n x="151" s="1"/>
        <n x="5"/>
        <n x="99"/>
        <n x="20"/>
      </t>
    </mdx>
    <mdx n="0" f="v">
      <t c="8">
        <n x="2" s="1"/>
        <n x="149" s="1"/>
        <n x="3" s="1"/>
        <n x="150" s="1"/>
        <n x="151" s="1"/>
        <n x="5"/>
        <n x="99"/>
        <n x="36"/>
      </t>
    </mdx>
    <mdx n="0" f="v">
      <t c="8">
        <n x="2" s="1"/>
        <n x="149" s="1"/>
        <n x="3" s="1"/>
        <n x="150" s="1"/>
        <n x="151" s="1"/>
        <n x="5"/>
        <n x="99"/>
        <n x="52"/>
      </t>
    </mdx>
    <mdx n="0" f="v">
      <t c="8">
        <n x="2" s="1"/>
        <n x="149" s="1"/>
        <n x="3" s="1"/>
        <n x="150" s="1"/>
        <n x="151" s="1"/>
        <n x="5"/>
        <n x="100"/>
        <n x="7"/>
      </t>
    </mdx>
    <mdx n="0" f="v">
      <t c="8">
        <n x="2" s="1"/>
        <n x="149" s="1"/>
        <n x="3" s="1"/>
        <n x="150" s="1"/>
        <n x="151" s="1"/>
        <n x="5"/>
        <n x="100"/>
        <n x="23"/>
      </t>
    </mdx>
    <mdx n="0" f="v">
      <t c="8">
        <n x="2" s="1"/>
        <n x="149" s="1"/>
        <n x="3" s="1"/>
        <n x="150" s="1"/>
        <n x="151" s="1"/>
        <n x="5"/>
        <n x="100"/>
        <n x="39"/>
      </t>
    </mdx>
    <mdx n="0" f="v">
      <t c="8">
        <n x="2" s="1"/>
        <n x="149" s="1"/>
        <n x="3" s="1"/>
        <n x="150" s="1"/>
        <n x="151" s="1"/>
        <n x="5"/>
        <n x="100"/>
        <n x="55"/>
      </t>
    </mdx>
    <mdx n="0" f="v">
      <t c="8">
        <n x="2" s="1"/>
        <n x="149" s="1"/>
        <n x="3" s="1"/>
        <n x="150" s="1"/>
        <n x="151" s="1"/>
        <n x="5"/>
        <n x="101"/>
        <n x="10"/>
      </t>
    </mdx>
    <mdx n="0" f="v">
      <t c="8">
        <n x="2" s="1"/>
        <n x="149" s="1"/>
        <n x="3" s="1"/>
        <n x="150" s="1"/>
        <n x="151" s="1"/>
        <n x="5"/>
        <n x="101"/>
        <n x="26"/>
      </t>
    </mdx>
    <mdx n="0" f="v">
      <t c="8">
        <n x="2" s="1"/>
        <n x="149" s="1"/>
        <n x="3" s="1"/>
        <n x="150" s="1"/>
        <n x="151" s="1"/>
        <n x="5"/>
        <n x="101"/>
        <n x="42"/>
      </t>
    </mdx>
    <mdx n="0" f="v">
      <t c="8">
        <n x="2" s="1"/>
        <n x="149" s="1"/>
        <n x="3" s="1"/>
        <n x="150" s="1"/>
        <n x="151" s="1"/>
        <n x="5"/>
        <n x="101"/>
        <n x="58"/>
      </t>
    </mdx>
    <mdx n="0" f="v">
      <t c="8">
        <n x="2" s="1"/>
        <n x="149" s="1"/>
        <n x="3" s="1"/>
        <n x="150" s="1"/>
        <n x="151" s="1"/>
        <n x="5"/>
        <n x="102"/>
        <n x="13"/>
      </t>
    </mdx>
    <mdx n="0" f="v">
      <t c="8">
        <n x="2" s="1"/>
        <n x="149" s="1"/>
        <n x="3" s="1"/>
        <n x="150" s="1"/>
        <n x="151" s="1"/>
        <n x="5"/>
        <n x="102"/>
        <n x="29"/>
      </t>
    </mdx>
    <mdx n="0" f="v">
      <t c="8">
        <n x="2" s="1"/>
        <n x="149" s="1"/>
        <n x="3" s="1"/>
        <n x="150" s="1"/>
        <n x="151" s="1"/>
        <n x="5"/>
        <n x="102"/>
        <n x="45"/>
      </t>
    </mdx>
    <mdx n="0" f="v">
      <t c="8">
        <n x="2" s="1"/>
        <n x="149" s="1"/>
        <n x="3" s="1"/>
        <n x="150" s="1"/>
        <n x="151" s="1"/>
        <n x="5"/>
        <n x="102"/>
        <n x="61"/>
      </t>
    </mdx>
    <mdx n="0" f="v">
      <t c="8">
        <n x="2" s="1"/>
        <n x="149" s="1"/>
        <n x="3" s="1"/>
        <n x="150" s="1"/>
        <n x="151" s="1"/>
        <n x="5"/>
        <n x="103"/>
        <n x="16"/>
      </t>
    </mdx>
    <mdx n="0" f="v">
      <t c="8">
        <n x="2" s="1"/>
        <n x="149" s="1"/>
        <n x="3" s="1"/>
        <n x="150" s="1"/>
        <n x="151" s="1"/>
        <n x="5"/>
        <n x="103"/>
        <n x="32"/>
      </t>
    </mdx>
    <mdx n="0" f="v">
      <t c="8">
        <n x="2" s="1"/>
        <n x="149" s="1"/>
        <n x="3" s="1"/>
        <n x="150" s="1"/>
        <n x="151" s="1"/>
        <n x="5"/>
        <n x="103"/>
        <n x="50"/>
      </t>
    </mdx>
    <mdx n="0" f="v">
      <t c="8">
        <n x="2" s="1"/>
        <n x="149" s="1"/>
        <n x="3" s="1"/>
        <n x="150" s="1"/>
        <n x="151" s="1"/>
        <n x="5"/>
        <n x="104"/>
        <n x="7"/>
      </t>
    </mdx>
    <mdx n="0" f="v">
      <t c="8">
        <n x="2" s="1"/>
        <n x="149" s="1"/>
        <n x="3" s="1"/>
        <n x="150" s="1"/>
        <n x="151" s="1"/>
        <n x="5"/>
        <n x="104"/>
        <n x="26"/>
      </t>
    </mdx>
    <mdx n="0" f="v">
      <t c="8">
        <n x="2" s="1"/>
        <n x="149" s="1"/>
        <n x="3" s="1"/>
        <n x="150" s="1"/>
        <n x="151" s="1"/>
        <n x="5"/>
        <n x="104"/>
        <n x="44"/>
      </t>
    </mdx>
    <mdx n="0" f="v">
      <t c="8">
        <n x="2" s="1"/>
        <n x="149" s="1"/>
        <n x="3" s="1"/>
        <n x="150" s="1"/>
        <n x="151" s="1"/>
        <n x="5"/>
        <n x="104"/>
        <n x="62"/>
      </t>
    </mdx>
    <mdx n="0" f="v">
      <t c="8">
        <n x="2" s="1"/>
        <n x="149" s="1"/>
        <n x="3" s="1"/>
        <n x="150" s="1"/>
        <n x="151" s="1"/>
        <n x="5"/>
        <n x="105"/>
        <n x="19"/>
      </t>
    </mdx>
    <mdx n="0" f="v">
      <t c="8">
        <n x="2" s="1"/>
        <n x="149" s="1"/>
        <n x="3" s="1"/>
        <n x="150" s="1"/>
        <n x="151" s="1"/>
        <n x="5"/>
        <n x="105"/>
        <n x="37"/>
      </t>
    </mdx>
    <mdx n="0" f="v">
      <t c="8">
        <n x="2" s="1"/>
        <n x="149" s="1"/>
        <n x="3" s="1"/>
        <n x="150" s="1"/>
        <n x="151" s="1"/>
        <n x="5"/>
        <n x="105"/>
        <n x="56"/>
      </t>
    </mdx>
    <mdx n="0" f="v">
      <t c="8">
        <n x="2" s="1"/>
        <n x="149" s="1"/>
        <n x="3" s="1"/>
        <n x="150" s="1"/>
        <n x="151" s="1"/>
        <n x="5"/>
        <n x="106"/>
        <n x="15"/>
      </t>
    </mdx>
    <mdx n="0" f="v">
      <t c="8">
        <n x="2" s="1"/>
        <n x="149" s="1"/>
        <n x="3" s="1"/>
        <n x="150" s="1"/>
        <n x="151" s="1"/>
        <n x="5"/>
        <n x="106"/>
        <n x="35"/>
      </t>
    </mdx>
    <mdx n="0" f="v">
      <t c="8">
        <n x="2" s="1"/>
        <n x="149" s="1"/>
        <n x="3" s="1"/>
        <n x="150" s="1"/>
        <n x="151" s="1"/>
        <n x="5"/>
        <n x="106"/>
        <n x="54"/>
      </t>
    </mdx>
    <mdx n="0" f="v">
      <t c="8">
        <n x="2" s="1"/>
        <n x="149" s="1"/>
        <n x="3" s="1"/>
        <n x="150" s="1"/>
        <n x="151" s="1"/>
        <n x="5"/>
        <n x="107"/>
        <n x="12"/>
      </t>
    </mdx>
    <mdx n="0" f="v">
      <t c="8">
        <n x="2" s="1"/>
        <n x="149" s="1"/>
        <n x="3" s="1"/>
        <n x="150" s="1"/>
        <n x="151" s="1"/>
        <n x="5"/>
        <n x="107"/>
        <n x="32"/>
      </t>
    </mdx>
    <mdx n="0" f="v">
      <t c="8">
        <n x="2" s="1"/>
        <n x="149" s="1"/>
        <n x="3" s="1"/>
        <n x="150" s="1"/>
        <n x="151" s="1"/>
        <n x="5"/>
        <n x="107"/>
        <n x="53"/>
      </t>
    </mdx>
    <mdx n="0" f="v">
      <t c="8">
        <n x="2" s="1"/>
        <n x="149" s="1"/>
        <n x="3" s="1"/>
        <n x="150" s="1"/>
        <n x="151" s="1"/>
        <n x="5"/>
        <n x="108"/>
        <n x="11"/>
      </t>
    </mdx>
    <mdx n="0" f="v">
      <t c="8">
        <n x="2" s="1"/>
        <n x="149" s="1"/>
        <n x="3" s="1"/>
        <n x="150" s="1"/>
        <n x="151" s="1"/>
        <n x="5"/>
        <n x="108"/>
        <n x="33"/>
      </t>
    </mdx>
    <mdx n="0" f="v">
      <t c="8">
        <n x="2" s="1"/>
        <n x="149" s="1"/>
        <n x="3" s="1"/>
        <n x="150" s="1"/>
        <n x="151" s="1"/>
        <n x="5"/>
        <n x="108"/>
        <n x="57"/>
      </t>
    </mdx>
    <mdx n="0" f="v">
      <t c="8">
        <n x="2" s="1"/>
        <n x="149" s="1"/>
        <n x="3" s="1"/>
        <n x="150" s="1"/>
        <n x="151" s="1"/>
        <n x="5"/>
        <n x="109"/>
        <n x="20"/>
      </t>
    </mdx>
    <mdx n="0" f="v">
      <t c="8">
        <n x="2" s="1"/>
        <n x="149" s="1"/>
        <n x="3" s="1"/>
        <n x="150" s="1"/>
        <n x="151" s="1"/>
        <n x="5"/>
        <n x="109"/>
        <n x="47"/>
      </t>
    </mdx>
    <mdx n="0" f="v">
      <t c="8">
        <n x="2" s="1"/>
        <n x="149" s="1"/>
        <n x="3" s="1"/>
        <n x="150" s="1"/>
        <n x="151" s="1"/>
        <n x="5"/>
        <n x="110"/>
        <n x="21"/>
      </t>
    </mdx>
    <mdx n="0" f="v">
      <t c="8">
        <n x="2" s="1"/>
        <n x="149" s="1"/>
        <n x="3" s="1"/>
        <n x="150" s="1"/>
        <n x="151" s="1"/>
        <n x="5"/>
        <n x="112"/>
        <n x="24"/>
      </t>
    </mdx>
    <mdx n="0" f="v">
      <t c="8">
        <n x="2" s="1"/>
        <n x="149" s="1"/>
        <n x="3" s="1"/>
        <n x="150" s="1"/>
        <n x="151" s="1"/>
        <n x="5"/>
        <n x="113"/>
        <n x="45"/>
      </t>
    </mdx>
    <mdx n="0" f="v">
      <t c="8">
        <n x="2" s="1"/>
        <n x="149" s="1"/>
        <n x="3" s="1"/>
        <n x="150" s="1"/>
        <n x="151" s="1"/>
        <n x="5"/>
        <n x="116"/>
        <n x="55"/>
      </t>
    </mdx>
    <mdx n="0" f="v">
      <t c="8">
        <n x="2" s="1"/>
        <n x="149" s="1"/>
        <n x="3" s="1"/>
        <n x="150" s="1"/>
        <n x="151" s="1"/>
        <n x="5"/>
        <n x="118"/>
        <n x="61"/>
      </t>
    </mdx>
    <mdx n="0" f="v">
      <t c="8">
        <n x="2" s="1"/>
        <n x="149" s="1"/>
        <n x="3" s="1"/>
        <n x="150" s="1"/>
        <n x="151" s="1"/>
        <n x="5"/>
        <n x="121"/>
        <n x="6"/>
      </t>
    </mdx>
    <mdx n="0" f="v">
      <t c="8">
        <n x="2" s="1"/>
        <n x="149" s="1"/>
        <n x="3" s="1"/>
        <n x="150" s="1"/>
        <n x="151" s="1"/>
        <n x="5"/>
        <n x="123"/>
        <n x="12"/>
      </t>
    </mdx>
    <mdx n="0" f="v">
      <t c="8">
        <n x="2" s="1"/>
        <n x="149" s="1"/>
        <n x="3" s="1"/>
        <n x="150" s="1"/>
        <n x="151" s="1"/>
        <n x="5"/>
        <n x="125"/>
        <n x="18"/>
      </t>
    </mdx>
    <mdx n="0" f="v">
      <t c="8">
        <n x="2" s="1"/>
        <n x="149" s="1"/>
        <n x="3" s="1"/>
        <n x="150" s="1"/>
        <n x="151" s="1"/>
        <n x="5"/>
        <n x="127"/>
        <n x="48"/>
      </t>
    </mdx>
    <mdx n="0" f="v">
      <t c="8">
        <n x="2" s="1"/>
        <n x="149" s="1"/>
        <n x="3" s="1"/>
        <n x="150" s="1"/>
        <n x="151" s="1"/>
        <n x="5"/>
        <n x="130"/>
        <n x="22"/>
      </t>
    </mdx>
    <mdx n="0" f="v">
      <t c="8">
        <n x="2" s="1"/>
        <n x="149" s="1"/>
        <n x="3" s="1"/>
        <n x="150" s="1"/>
        <n x="151" s="1"/>
        <n x="5"/>
        <n x="133"/>
        <n x="7"/>
      </t>
    </mdx>
    <mdx n="0" f="v">
      <t c="8">
        <n x="2" s="1"/>
        <n x="149" s="1"/>
        <n x="3" s="1"/>
        <n x="150" s="1"/>
        <n x="151" s="1"/>
        <n x="5"/>
        <n x="136"/>
        <n x="62"/>
      </t>
    </mdx>
    <mdx n="0" f="v">
      <t c="8">
        <n x="2" s="1"/>
        <n x="149" s="1"/>
        <n x="3" s="1"/>
        <n x="150" s="1"/>
        <n x="151" s="1"/>
        <n x="5"/>
        <n x="80"/>
        <n x="55"/>
      </t>
    </mdx>
    <mdx n="0" f="v">
      <t c="8">
        <n x="2" s="1"/>
        <n x="149" s="1"/>
        <n x="3" s="1"/>
        <n x="150" s="1"/>
        <n x="151" s="1"/>
        <n x="5"/>
        <n x="81"/>
        <n x="10"/>
      </t>
    </mdx>
    <mdx n="0" f="v">
      <t c="8">
        <n x="2" s="1"/>
        <n x="149" s="1"/>
        <n x="3" s="1"/>
        <n x="150" s="1"/>
        <n x="151" s="1"/>
        <n x="5"/>
        <n x="81"/>
        <n x="26"/>
      </t>
    </mdx>
    <mdx n="0" f="v">
      <t c="8">
        <n x="2" s="1"/>
        <n x="149" s="1"/>
        <n x="3" s="1"/>
        <n x="150" s="1"/>
        <n x="151" s="1"/>
        <n x="5"/>
        <n x="81"/>
        <n x="42"/>
      </t>
    </mdx>
    <mdx n="0" f="v">
      <t c="8">
        <n x="2" s="1"/>
        <n x="149" s="1"/>
        <n x="3" s="1"/>
        <n x="150" s="1"/>
        <n x="151" s="1"/>
        <n x="5"/>
        <n x="81"/>
        <n x="58"/>
      </t>
    </mdx>
    <mdx n="0" f="v">
      <t c="8">
        <n x="2" s="1"/>
        <n x="149" s="1"/>
        <n x="3" s="1"/>
        <n x="150" s="1"/>
        <n x="151" s="1"/>
        <n x="5"/>
        <n x="82"/>
        <n x="13"/>
      </t>
    </mdx>
    <mdx n="0" f="v">
      <t c="8">
        <n x="2" s="1"/>
        <n x="149" s="1"/>
        <n x="3" s="1"/>
        <n x="150" s="1"/>
        <n x="151" s="1"/>
        <n x="5"/>
        <n x="82"/>
        <n x="29"/>
      </t>
    </mdx>
    <mdx n="0" f="v">
      <t c="8">
        <n x="2" s="1"/>
        <n x="149" s="1"/>
        <n x="3" s="1"/>
        <n x="150" s="1"/>
        <n x="151" s="1"/>
        <n x="5"/>
        <n x="82"/>
        <n x="45"/>
      </t>
    </mdx>
    <mdx n="0" f="v">
      <t c="8">
        <n x="2" s="1"/>
        <n x="149" s="1"/>
        <n x="3" s="1"/>
        <n x="150" s="1"/>
        <n x="151" s="1"/>
        <n x="5"/>
        <n x="82"/>
        <n x="61"/>
      </t>
    </mdx>
    <mdx n="0" f="v">
      <t c="8">
        <n x="2" s="1"/>
        <n x="149" s="1"/>
        <n x="3" s="1"/>
        <n x="150" s="1"/>
        <n x="151" s="1"/>
        <n x="5"/>
        <n x="83"/>
        <n x="16"/>
      </t>
    </mdx>
    <mdx n="0" f="v">
      <t c="8">
        <n x="2" s="1"/>
        <n x="149" s="1"/>
        <n x="3" s="1"/>
        <n x="150" s="1"/>
        <n x="151" s="1"/>
        <n x="5"/>
        <n x="83"/>
        <n x="32"/>
      </t>
    </mdx>
    <mdx n="0" f="v">
      <t c="8">
        <n x="2" s="1"/>
        <n x="149" s="1"/>
        <n x="3" s="1"/>
        <n x="150" s="1"/>
        <n x="151" s="1"/>
        <n x="5"/>
        <n x="83"/>
        <n x="48"/>
      </t>
    </mdx>
    <mdx n="0" f="v">
      <t c="8">
        <n x="2" s="1"/>
        <n x="149" s="1"/>
        <n x="3" s="1"/>
        <n x="150" s="1"/>
        <n x="151" s="1"/>
        <n x="5"/>
        <n x="83"/>
        <n x="64"/>
      </t>
    </mdx>
    <mdx n="0" f="v">
      <t c="8">
        <n x="2" s="1"/>
        <n x="149" s="1"/>
        <n x="3" s="1"/>
        <n x="150" s="1"/>
        <n x="151" s="1"/>
        <n x="5"/>
        <n x="84"/>
        <n x="19"/>
      </t>
    </mdx>
    <mdx n="0" f="v">
      <t c="8">
        <n x="2" s="1"/>
        <n x="149" s="1"/>
        <n x="3" s="1"/>
        <n x="150" s="1"/>
        <n x="151" s="1"/>
        <n x="5"/>
        <n x="84"/>
        <n x="35"/>
      </t>
    </mdx>
    <mdx n="0" f="v">
      <t c="8">
        <n x="2" s="1"/>
        <n x="149" s="1"/>
        <n x="3" s="1"/>
        <n x="150" s="1"/>
        <n x="151" s="1"/>
        <n x="5"/>
        <n x="84"/>
        <n x="51"/>
      </t>
    </mdx>
    <mdx n="0" f="v">
      <t c="8">
        <n x="2" s="1"/>
        <n x="149" s="1"/>
        <n x="3" s="1"/>
        <n x="150" s="1"/>
        <n x="151" s="1"/>
        <n x="5"/>
        <n x="85"/>
        <n x="6"/>
      </t>
    </mdx>
    <mdx n="0" f="v">
      <t c="8">
        <n x="2" s="1"/>
        <n x="149" s="1"/>
        <n x="3" s="1"/>
        <n x="150" s="1"/>
        <n x="151" s="1"/>
        <n x="5"/>
        <n x="85"/>
        <n x="22"/>
      </t>
    </mdx>
    <mdx n="0" f="v">
      <t c="8">
        <n x="2" s="1"/>
        <n x="149" s="1"/>
        <n x="3" s="1"/>
        <n x="150" s="1"/>
        <n x="151" s="1"/>
        <n x="5"/>
        <n x="85"/>
        <n x="38"/>
      </t>
    </mdx>
    <mdx n="0" f="v">
      <t c="8">
        <n x="2" s="1"/>
        <n x="149" s="1"/>
        <n x="3" s="1"/>
        <n x="150" s="1"/>
        <n x="151" s="1"/>
        <n x="5"/>
        <n x="85"/>
        <n x="54"/>
      </t>
    </mdx>
    <mdx n="0" f="v">
      <t c="8">
        <n x="2" s="1"/>
        <n x="149" s="1"/>
        <n x="3" s="1"/>
        <n x="150" s="1"/>
        <n x="151" s="1"/>
        <n x="5"/>
        <n x="86"/>
        <n x="9"/>
      </t>
    </mdx>
    <mdx n="0" f="v">
      <t c="8">
        <n x="2" s="1"/>
        <n x="149" s="1"/>
        <n x="3" s="1"/>
        <n x="150" s="1"/>
        <n x="151" s="1"/>
        <n x="5"/>
        <n x="86"/>
        <n x="25"/>
      </t>
    </mdx>
    <mdx n="0" f="v">
      <t c="8">
        <n x="2" s="1"/>
        <n x="149" s="1"/>
        <n x="3" s="1"/>
        <n x="150" s="1"/>
        <n x="151" s="1"/>
        <n x="5"/>
        <n x="86"/>
        <n x="41"/>
      </t>
    </mdx>
    <mdx n="0" f="v">
      <t c="8">
        <n x="2" s="1"/>
        <n x="149" s="1"/>
        <n x="3" s="1"/>
        <n x="150" s="1"/>
        <n x="151" s="1"/>
        <n x="5"/>
        <n x="86"/>
        <n x="57"/>
      </t>
    </mdx>
    <mdx n="0" f="v">
      <t c="8">
        <n x="2" s="1"/>
        <n x="149" s="1"/>
        <n x="3" s="1"/>
        <n x="150" s="1"/>
        <n x="151" s="1"/>
        <n x="5"/>
        <n x="67"/>
        <n x="17"/>
      </t>
    </mdx>
    <mdx n="0" f="v">
      <t c="8">
        <n x="2" s="1"/>
        <n x="149" s="1"/>
        <n x="3" s="1"/>
        <n x="150" s="1"/>
        <n x="151" s="1"/>
        <n x="5"/>
        <n x="67"/>
        <n x="33"/>
      </t>
    </mdx>
    <mdx n="0" f="v">
      <t c="8">
        <n x="2" s="1"/>
        <n x="149" s="1"/>
        <n x="3" s="1"/>
        <n x="150" s="1"/>
        <n x="151" s="1"/>
        <n x="5"/>
        <n x="67"/>
        <n x="49"/>
      </t>
    </mdx>
    <mdx n="0" f="v">
      <t c="8">
        <n x="2" s="1"/>
        <n x="149" s="1"/>
        <n x="3" s="1"/>
        <n x="150" s="1"/>
        <n x="151" s="1"/>
        <n x="5"/>
        <n x="88"/>
        <n x="20"/>
      </t>
    </mdx>
    <mdx n="0" f="v">
      <t c="8">
        <n x="2" s="1"/>
        <n x="149" s="1"/>
        <n x="3" s="1"/>
        <n x="150" s="1"/>
        <n x="151" s="1"/>
        <n x="5"/>
        <n x="88"/>
        <n x="36"/>
      </t>
    </mdx>
    <mdx n="0" f="v">
      <t c="8">
        <n x="2" s="1"/>
        <n x="149" s="1"/>
        <n x="3" s="1"/>
        <n x="150" s="1"/>
        <n x="151" s="1"/>
        <n x="5"/>
        <n x="88"/>
        <n x="52"/>
      </t>
    </mdx>
    <mdx n="0" f="v">
      <t c="8">
        <n x="2" s="1"/>
        <n x="149" s="1"/>
        <n x="3" s="1"/>
        <n x="150" s="1"/>
        <n x="151" s="1"/>
        <n x="5"/>
        <n x="89"/>
        <n x="7"/>
      </t>
    </mdx>
    <mdx n="0" f="v">
      <t c="8">
        <n x="2" s="1"/>
        <n x="149" s="1"/>
        <n x="3" s="1"/>
        <n x="150" s="1"/>
        <n x="151" s="1"/>
        <n x="5"/>
        <n x="89"/>
        <n x="23"/>
      </t>
    </mdx>
    <mdx n="0" f="v">
      <t c="8">
        <n x="2" s="1"/>
        <n x="149" s="1"/>
        <n x="3" s="1"/>
        <n x="150" s="1"/>
        <n x="151" s="1"/>
        <n x="5"/>
        <n x="89"/>
        <n x="39"/>
      </t>
    </mdx>
    <mdx n="0" f="v">
      <t c="8">
        <n x="2" s="1"/>
        <n x="149" s="1"/>
        <n x="3" s="1"/>
        <n x="150" s="1"/>
        <n x="151" s="1"/>
        <n x="5"/>
        <n x="89"/>
        <n x="55"/>
      </t>
    </mdx>
    <mdx n="0" f="v">
      <t c="8">
        <n x="2" s="1"/>
        <n x="149" s="1"/>
        <n x="3" s="1"/>
        <n x="150" s="1"/>
        <n x="151" s="1"/>
        <n x="5"/>
        <n x="90"/>
        <n x="10"/>
      </t>
    </mdx>
    <mdx n="0" f="v">
      <t c="8">
        <n x="2" s="1"/>
        <n x="149" s="1"/>
        <n x="3" s="1"/>
        <n x="150" s="1"/>
        <n x="151" s="1"/>
        <n x="5"/>
        <n x="90"/>
        <n x="26"/>
      </t>
    </mdx>
    <mdx n="0" f="v">
      <t c="8">
        <n x="2" s="1"/>
        <n x="149" s="1"/>
        <n x="3" s="1"/>
        <n x="150" s="1"/>
        <n x="151" s="1"/>
        <n x="5"/>
        <n x="90"/>
        <n x="42"/>
      </t>
    </mdx>
    <mdx n="0" f="v">
      <t c="8">
        <n x="2" s="1"/>
        <n x="149" s="1"/>
        <n x="3" s="1"/>
        <n x="150" s="1"/>
        <n x="151" s="1"/>
        <n x="5"/>
        <n x="90"/>
        <n x="58"/>
      </t>
    </mdx>
    <mdx n="0" f="v">
      <t c="8">
        <n x="2" s="1"/>
        <n x="149" s="1"/>
        <n x="3" s="1"/>
        <n x="150" s="1"/>
        <n x="151" s="1"/>
        <n x="5"/>
        <n x="91"/>
        <n x="13"/>
      </t>
    </mdx>
    <mdx n="0" f="v">
      <t c="8">
        <n x="2" s="1"/>
        <n x="149" s="1"/>
        <n x="3" s="1"/>
        <n x="150" s="1"/>
        <n x="151" s="1"/>
        <n x="5"/>
        <n x="91"/>
        <n x="29"/>
      </t>
    </mdx>
    <mdx n="0" f="v">
      <t c="8">
        <n x="2" s="1"/>
        <n x="149" s="1"/>
        <n x="3" s="1"/>
        <n x="150" s="1"/>
        <n x="151" s="1"/>
        <n x="5"/>
        <n x="91"/>
        <n x="45"/>
      </t>
    </mdx>
    <mdx n="0" f="v">
      <t c="8">
        <n x="2" s="1"/>
        <n x="149" s="1"/>
        <n x="3" s="1"/>
        <n x="150" s="1"/>
        <n x="151" s="1"/>
        <n x="5"/>
        <n x="91"/>
        <n x="61"/>
      </t>
    </mdx>
    <mdx n="0" f="v">
      <t c="8">
        <n x="2" s="1"/>
        <n x="149" s="1"/>
        <n x="3" s="1"/>
        <n x="150" s="1"/>
        <n x="151" s="1"/>
        <n x="5"/>
        <n x="92"/>
        <n x="16"/>
      </t>
    </mdx>
    <mdx n="0" f="v">
      <t c="8">
        <n x="2" s="1"/>
        <n x="149" s="1"/>
        <n x="3" s="1"/>
        <n x="150" s="1"/>
        <n x="151" s="1"/>
        <n x="5"/>
        <n x="92"/>
        <n x="32"/>
      </t>
    </mdx>
    <mdx n="0" f="v">
      <t c="8">
        <n x="2" s="1"/>
        <n x="149" s="1"/>
        <n x="3" s="1"/>
        <n x="150" s="1"/>
        <n x="151" s="1"/>
        <n x="5"/>
        <n x="92"/>
        <n x="48"/>
      </t>
    </mdx>
    <mdx n="0" f="v">
      <t c="8">
        <n x="2" s="1"/>
        <n x="149" s="1"/>
        <n x="3" s="1"/>
        <n x="150" s="1"/>
        <n x="151" s="1"/>
        <n x="5"/>
        <n x="92"/>
        <n x="64"/>
      </t>
    </mdx>
    <mdx n="0" f="v">
      <t c="8">
        <n x="2" s="1"/>
        <n x="149" s="1"/>
        <n x="3" s="1"/>
        <n x="150" s="1"/>
        <n x="151" s="1"/>
        <n x="5"/>
        <n x="93"/>
        <n x="19"/>
      </t>
    </mdx>
    <mdx n="0" f="v">
      <t c="8">
        <n x="2" s="1"/>
        <n x="149" s="1"/>
        <n x="3" s="1"/>
        <n x="150" s="1"/>
        <n x="151" s="1"/>
        <n x="5"/>
        <n x="93"/>
        <n x="35"/>
      </t>
    </mdx>
    <mdx n="0" f="v">
      <t c="8">
        <n x="2" s="1"/>
        <n x="149" s="1"/>
        <n x="3" s="1"/>
        <n x="150" s="1"/>
        <n x="151" s="1"/>
        <n x="5"/>
        <n x="93"/>
        <n x="51"/>
      </t>
    </mdx>
    <mdx n="0" f="v">
      <t c="8">
        <n x="2" s="1"/>
        <n x="149" s="1"/>
        <n x="3" s="1"/>
        <n x="150" s="1"/>
        <n x="151" s="1"/>
        <n x="5"/>
        <n x="94"/>
        <n x="6"/>
      </t>
    </mdx>
    <mdx n="0" f="v">
      <t c="8">
        <n x="2" s="1"/>
        <n x="149" s="1"/>
        <n x="3" s="1"/>
        <n x="150" s="1"/>
        <n x="151" s="1"/>
        <n x="5"/>
        <n x="94"/>
        <n x="22"/>
      </t>
    </mdx>
    <mdx n="0" f="v">
      <t c="8">
        <n x="2" s="1"/>
        <n x="149" s="1"/>
        <n x="3" s="1"/>
        <n x="150" s="1"/>
        <n x="151" s="1"/>
        <n x="5"/>
        <n x="94"/>
        <n x="38"/>
      </t>
    </mdx>
    <mdx n="0" f="v">
      <t c="8">
        <n x="2" s="1"/>
        <n x="149" s="1"/>
        <n x="3" s="1"/>
        <n x="150" s="1"/>
        <n x="151" s="1"/>
        <n x="5"/>
        <n x="94"/>
        <n x="54"/>
      </t>
    </mdx>
    <mdx n="0" f="v">
      <t c="8">
        <n x="2" s="1"/>
        <n x="149" s="1"/>
        <n x="3" s="1"/>
        <n x="150" s="1"/>
        <n x="151" s="1"/>
        <n x="5"/>
        <n x="95"/>
        <n x="9"/>
      </t>
    </mdx>
    <mdx n="0" f="v">
      <t c="8">
        <n x="2" s="1"/>
        <n x="149" s="1"/>
        <n x="3" s="1"/>
        <n x="150" s="1"/>
        <n x="151" s="1"/>
        <n x="5"/>
        <n x="95"/>
        <n x="25"/>
      </t>
    </mdx>
    <mdx n="0" f="v">
      <t c="8">
        <n x="2" s="1"/>
        <n x="149" s="1"/>
        <n x="3" s="1"/>
        <n x="150" s="1"/>
        <n x="151" s="1"/>
        <n x="5"/>
        <n x="95"/>
        <n x="41"/>
      </t>
    </mdx>
    <mdx n="0" f="v">
      <t c="8">
        <n x="2" s="1"/>
        <n x="149" s="1"/>
        <n x="3" s="1"/>
        <n x="150" s="1"/>
        <n x="151" s="1"/>
        <n x="5"/>
        <n x="95"/>
        <n x="57"/>
      </t>
    </mdx>
    <mdx n="0" f="v">
      <t c="8">
        <n x="2" s="1"/>
        <n x="149" s="1"/>
        <n x="3" s="1"/>
        <n x="150" s="1"/>
        <n x="151" s="1"/>
        <n x="5"/>
        <n x="96"/>
        <n x="12"/>
      </t>
    </mdx>
    <mdx n="0" f="v">
      <t c="8">
        <n x="2" s="1"/>
        <n x="149" s="1"/>
        <n x="3" s="1"/>
        <n x="150" s="1"/>
        <n x="151" s="1"/>
        <n x="5"/>
        <n x="96"/>
        <n x="28"/>
      </t>
    </mdx>
    <mdx n="0" f="v">
      <t c="8">
        <n x="2" s="1"/>
        <n x="149" s="1"/>
        <n x="3" s="1"/>
        <n x="150" s="1"/>
        <n x="151" s="1"/>
        <n x="5"/>
        <n x="96"/>
        <n x="44"/>
      </t>
    </mdx>
    <mdx n="0" f="v">
      <t c="8">
        <n x="2" s="1"/>
        <n x="149" s="1"/>
        <n x="3" s="1"/>
        <n x="150" s="1"/>
        <n x="151" s="1"/>
        <n x="5"/>
        <n x="96"/>
        <n x="60"/>
      </t>
    </mdx>
    <mdx n="0" f="v">
      <t c="8">
        <n x="2" s="1"/>
        <n x="149" s="1"/>
        <n x="3" s="1"/>
        <n x="150" s="1"/>
        <n x="151" s="1"/>
        <n x="5"/>
        <n x="97"/>
        <n x="15"/>
      </t>
    </mdx>
    <mdx n="0" f="v">
      <t c="8">
        <n x="2" s="1"/>
        <n x="149" s="1"/>
        <n x="3" s="1"/>
        <n x="150" s="1"/>
        <n x="151" s="1"/>
        <n x="5"/>
        <n x="97"/>
        <n x="31"/>
      </t>
    </mdx>
    <mdx n="0" f="v">
      <t c="8">
        <n x="2" s="1"/>
        <n x="149" s="1"/>
        <n x="3" s="1"/>
        <n x="150" s="1"/>
        <n x="151" s="1"/>
        <n x="5"/>
        <n x="97"/>
        <n x="47"/>
      </t>
    </mdx>
    <mdx n="0" f="v">
      <t c="8">
        <n x="2" s="1"/>
        <n x="149" s="1"/>
        <n x="3" s="1"/>
        <n x="150" s="1"/>
        <n x="151" s="1"/>
        <n x="5"/>
        <n x="97"/>
        <n x="63"/>
      </t>
    </mdx>
    <mdx n="0" f="v">
      <t c="8">
        <n x="2" s="1"/>
        <n x="149" s="1"/>
        <n x="3" s="1"/>
        <n x="150" s="1"/>
        <n x="151" s="1"/>
        <n x="5"/>
        <n x="98"/>
        <n x="18"/>
      </t>
    </mdx>
    <mdx n="0" f="v">
      <t c="8">
        <n x="2" s="1"/>
        <n x="149" s="1"/>
        <n x="3" s="1"/>
        <n x="150" s="1"/>
        <n x="151" s="1"/>
        <n x="5"/>
        <n x="98"/>
        <n x="34"/>
      </t>
    </mdx>
    <mdx n="0" f="v">
      <t c="8">
        <n x="2" s="1"/>
        <n x="149" s="1"/>
        <n x="3" s="1"/>
        <n x="150" s="1"/>
        <n x="151" s="1"/>
        <n x="5"/>
        <n x="98"/>
        <n x="50"/>
      </t>
    </mdx>
    <mdx n="0" f="v">
      <t c="8">
        <n x="2" s="1"/>
        <n x="149" s="1"/>
        <n x="3" s="1"/>
        <n x="150" s="1"/>
        <n x="151" s="1"/>
        <n x="5"/>
        <n x="99"/>
        <n x="21"/>
      </t>
    </mdx>
    <mdx n="0" f="v">
      <t c="8">
        <n x="2" s="1"/>
        <n x="149" s="1"/>
        <n x="3" s="1"/>
        <n x="150" s="1"/>
        <n x="151" s="1"/>
        <n x="5"/>
        <n x="99"/>
        <n x="37"/>
      </t>
    </mdx>
    <mdx n="0" f="v">
      <t c="8">
        <n x="2" s="1"/>
        <n x="149" s="1"/>
        <n x="3" s="1"/>
        <n x="150" s="1"/>
        <n x="151" s="1"/>
        <n x="5"/>
        <n x="99"/>
        <n x="53"/>
      </t>
    </mdx>
    <mdx n="0" f="v">
      <t c="8">
        <n x="2" s="1"/>
        <n x="149" s="1"/>
        <n x="3" s="1"/>
        <n x="150" s="1"/>
        <n x="151" s="1"/>
        <n x="5"/>
        <n x="100"/>
        <n x="8"/>
      </t>
    </mdx>
    <mdx n="0" f="v">
      <t c="8">
        <n x="2" s="1"/>
        <n x="149" s="1"/>
        <n x="3" s="1"/>
        <n x="150" s="1"/>
        <n x="151" s="1"/>
        <n x="5"/>
        <n x="100"/>
        <n x="24"/>
      </t>
    </mdx>
    <mdx n="0" f="v">
      <t c="8">
        <n x="2" s="1"/>
        <n x="149" s="1"/>
        <n x="3" s="1"/>
        <n x="150" s="1"/>
        <n x="151" s="1"/>
        <n x="5"/>
        <n x="100"/>
        <n x="40"/>
      </t>
    </mdx>
    <mdx n="0" f="v">
      <t c="8">
        <n x="2" s="1"/>
        <n x="149" s="1"/>
        <n x="3" s="1"/>
        <n x="150" s="1"/>
        <n x="151" s="1"/>
        <n x="5"/>
        <n x="100"/>
        <n x="56"/>
      </t>
    </mdx>
    <mdx n="0" f="v">
      <t c="8">
        <n x="2" s="1"/>
        <n x="149" s="1"/>
        <n x="3" s="1"/>
        <n x="150" s="1"/>
        <n x="151" s="1"/>
        <n x="5"/>
        <n x="101"/>
        <n x="11"/>
      </t>
    </mdx>
    <mdx n="0" f="v">
      <t c="8">
        <n x="2" s="1"/>
        <n x="149" s="1"/>
        <n x="3" s="1"/>
        <n x="150" s="1"/>
        <n x="151" s="1"/>
        <n x="5"/>
        <n x="101"/>
        <n x="27"/>
      </t>
    </mdx>
    <mdx n="0" f="v">
      <t c="8">
        <n x="2" s="1"/>
        <n x="149" s="1"/>
        <n x="3" s="1"/>
        <n x="150" s="1"/>
        <n x="151" s="1"/>
        <n x="5"/>
        <n x="101"/>
        <n x="43"/>
      </t>
    </mdx>
    <mdx n="0" f="v">
      <t c="8">
        <n x="2" s="1"/>
        <n x="149" s="1"/>
        <n x="3" s="1"/>
        <n x="150" s="1"/>
        <n x="151" s="1"/>
        <n x="5"/>
        <n x="101"/>
        <n x="59"/>
      </t>
    </mdx>
    <mdx n="0" f="v">
      <t c="8">
        <n x="2" s="1"/>
        <n x="149" s="1"/>
        <n x="3" s="1"/>
        <n x="150" s="1"/>
        <n x="151" s="1"/>
        <n x="5"/>
        <n x="102"/>
        <n x="14"/>
      </t>
    </mdx>
    <mdx n="0" f="v">
      <t c="8">
        <n x="2" s="1"/>
        <n x="149" s="1"/>
        <n x="3" s="1"/>
        <n x="150" s="1"/>
        <n x="151" s="1"/>
        <n x="5"/>
        <n x="102"/>
        <n x="30"/>
      </t>
    </mdx>
    <mdx n="0" f="v">
      <t c="8">
        <n x="2" s="1"/>
        <n x="149" s="1"/>
        <n x="3" s="1"/>
        <n x="150" s="1"/>
        <n x="151" s="1"/>
        <n x="5"/>
        <n x="102"/>
        <n x="46"/>
      </t>
    </mdx>
    <mdx n="0" f="v">
      <t c="8">
        <n x="2" s="1"/>
        <n x="149" s="1"/>
        <n x="3" s="1"/>
        <n x="150" s="1"/>
        <n x="151" s="1"/>
        <n x="5"/>
        <n x="102"/>
        <n x="62"/>
      </t>
    </mdx>
    <mdx n="0" f="v">
      <t c="8">
        <n x="2" s="1"/>
        <n x="149" s="1"/>
        <n x="3" s="1"/>
        <n x="150" s="1"/>
        <n x="151" s="1"/>
        <n x="5"/>
        <n x="103"/>
        <n x="17"/>
      </t>
    </mdx>
    <mdx n="0" f="v">
      <t c="8">
        <n x="2" s="1"/>
        <n x="149" s="1"/>
        <n x="3" s="1"/>
        <n x="150" s="1"/>
        <n x="151" s="1"/>
        <n x="5"/>
        <n x="103"/>
        <n x="33"/>
      </t>
    </mdx>
    <mdx n="0" f="v">
      <t c="8">
        <n x="2" s="1"/>
        <n x="149" s="1"/>
        <n x="3" s="1"/>
        <n x="150" s="1"/>
        <n x="151" s="1"/>
        <n x="5"/>
        <n x="103"/>
        <n x="51"/>
      </t>
    </mdx>
    <mdx n="0" f="v">
      <t c="8">
        <n x="2" s="1"/>
        <n x="149" s="1"/>
        <n x="3" s="1"/>
        <n x="150" s="1"/>
        <n x="151" s="1"/>
        <n x="5"/>
        <n x="104"/>
        <n x="9"/>
      </t>
    </mdx>
    <mdx n="0" f="v">
      <t c="8">
        <n x="2" s="1"/>
        <n x="149" s="1"/>
        <n x="3" s="1"/>
        <n x="150" s="1"/>
        <n x="151" s="1"/>
        <n x="5"/>
        <n x="104"/>
        <n x="27"/>
      </t>
    </mdx>
    <mdx n="0" f="v">
      <t c="8">
        <n x="2" s="1"/>
        <n x="149" s="1"/>
        <n x="3" s="1"/>
        <n x="150" s="1"/>
        <n x="151" s="1"/>
        <n x="5"/>
        <n x="104"/>
        <n x="45"/>
      </t>
    </mdx>
    <mdx n="0" f="v">
      <t c="8">
        <n x="2" s="1"/>
        <n x="149" s="1"/>
        <n x="3" s="1"/>
        <n x="150" s="1"/>
        <n x="151" s="1"/>
        <n x="5"/>
        <n x="104"/>
        <n x="63"/>
      </t>
    </mdx>
    <mdx n="0" f="v">
      <t c="8">
        <n x="2" s="1"/>
        <n x="149" s="1"/>
        <n x="3" s="1"/>
        <n x="150" s="1"/>
        <n x="151" s="1"/>
        <n x="5"/>
        <n x="105"/>
        <n x="20"/>
      </t>
    </mdx>
    <mdx n="0" f="v">
      <t c="8">
        <n x="2" s="1"/>
        <n x="149" s="1"/>
        <n x="3" s="1"/>
        <n x="150" s="1"/>
        <n x="151" s="1"/>
        <n x="5"/>
        <n x="105"/>
        <n x="38"/>
      </t>
    </mdx>
    <mdx n="0" f="v">
      <t c="8">
        <n x="2" s="1"/>
        <n x="149" s="1"/>
        <n x="3" s="1"/>
        <n x="150" s="1"/>
        <n x="151" s="1"/>
        <n x="5"/>
        <n x="105"/>
        <n x="57"/>
      </t>
    </mdx>
    <mdx n="0" f="v">
      <t c="8">
        <n x="2" s="1"/>
        <n x="149" s="1"/>
        <n x="3" s="1"/>
        <n x="150" s="1"/>
        <n x="151" s="1"/>
        <n x="5"/>
        <n x="106"/>
        <n x="17"/>
      </t>
    </mdx>
    <mdx n="0" f="v">
      <t c="8">
        <n x="2" s="1"/>
        <n x="149" s="1"/>
        <n x="3" s="1"/>
        <n x="150" s="1"/>
        <n x="151" s="1"/>
        <n x="5"/>
        <n x="106"/>
        <n x="36"/>
      </t>
    </mdx>
    <mdx n="0" f="v">
      <t c="8">
        <n x="2" s="1"/>
        <n x="149" s="1"/>
        <n x="3" s="1"/>
        <n x="150" s="1"/>
        <n x="151" s="1"/>
        <n x="5"/>
        <n x="106"/>
        <n x="55"/>
      </t>
    </mdx>
    <mdx n="0" f="v">
      <t c="8">
        <n x="2" s="1"/>
        <n x="149" s="1"/>
        <n x="3" s="1"/>
        <n x="150" s="1"/>
        <n x="151" s="1"/>
        <n x="5"/>
        <n x="107"/>
        <n x="14"/>
      </t>
    </mdx>
    <mdx n="0" f="v">
      <t c="8">
        <n x="2" s="1"/>
        <n x="149" s="1"/>
        <n x="3" s="1"/>
        <n x="150" s="1"/>
        <n x="151" s="1"/>
        <n x="5"/>
        <n x="107"/>
        <n x="34"/>
      </t>
    </mdx>
    <mdx n="0" f="v">
      <t c="8">
        <n x="2" s="1"/>
        <n x="149" s="1"/>
        <n x="3" s="1"/>
        <n x="150" s="1"/>
        <n x="151" s="1"/>
        <n x="5"/>
        <n x="107"/>
        <n x="54"/>
      </t>
    </mdx>
    <mdx n="0" f="v">
      <t c="8">
        <n x="2" s="1"/>
        <n x="149" s="1"/>
        <n x="3" s="1"/>
        <n x="150" s="1"/>
        <n x="151" s="1"/>
        <n x="5"/>
        <n x="108"/>
        <n x="12"/>
      </t>
    </mdx>
    <mdx n="0" f="v">
      <t c="8">
        <n x="2" s="1"/>
        <n x="149" s="1"/>
        <n x="3" s="1"/>
        <n x="150" s="1"/>
        <n x="151" s="1"/>
        <n x="5"/>
        <n x="108"/>
        <n x="34"/>
      </t>
    </mdx>
    <mdx n="0" f="v">
      <t c="8">
        <n x="2" s="1"/>
        <n x="149" s="1"/>
        <n x="3" s="1"/>
        <n x="150" s="1"/>
        <n x="151" s="1"/>
        <n x="5"/>
        <n x="108"/>
        <n x="59"/>
      </t>
    </mdx>
    <mdx n="0" f="v">
      <t c="8">
        <n x="2" s="1"/>
        <n x="149" s="1"/>
        <n x="3" s="1"/>
        <n x="150" s="1"/>
        <n x="151" s="1"/>
        <n x="5"/>
        <n x="109"/>
        <n x="21"/>
      </t>
    </mdx>
    <mdx n="0" f="v">
      <t c="8">
        <n x="2" s="1"/>
        <n x="149" s="1"/>
        <n x="3" s="1"/>
        <n x="150" s="1"/>
        <n x="151" s="1"/>
        <n x="5"/>
        <n x="109"/>
        <n x="49"/>
      </t>
    </mdx>
    <mdx n="0" f="v">
      <t c="8">
        <n x="2" s="1"/>
        <n x="149" s="1"/>
        <n x="3" s="1"/>
        <n x="150" s="1"/>
        <n x="151" s="1"/>
        <n x="5"/>
        <n x="110"/>
        <n x="23"/>
      </t>
    </mdx>
    <mdx n="0" f="v">
      <t c="8">
        <n x="2" s="1"/>
        <n x="149" s="1"/>
        <n x="3" s="1"/>
        <n x="150" s="1"/>
        <n x="151" s="1"/>
        <n x="5"/>
        <n x="111"/>
        <n x="7"/>
      </t>
    </mdx>
    <mdx n="0" f="v">
      <t c="8">
        <n x="2" s="1"/>
        <n x="149" s="1"/>
        <n x="3" s="1"/>
        <n x="150" s="1"/>
        <n x="151" s="1"/>
        <n x="5"/>
        <n x="112"/>
        <n x="26"/>
      </t>
    </mdx>
    <mdx n="0" f="v">
      <t c="8">
        <n x="2" s="1"/>
        <n x="149" s="1"/>
        <n x="3" s="1"/>
        <n x="150" s="1"/>
        <n x="151" s="1"/>
        <n x="5"/>
        <n x="113"/>
        <n x="46"/>
      </t>
    </mdx>
    <mdx n="0" f="v">
      <t c="8">
        <n x="2" s="1"/>
        <n x="149" s="1"/>
        <n x="3" s="1"/>
        <n x="150" s="1"/>
        <n x="151" s="1"/>
        <n x="5"/>
        <n x="115"/>
        <n x="17"/>
      </t>
    </mdx>
    <mdx n="0" f="v">
      <t c="8">
        <n x="2" s="1"/>
        <n x="149" s="1"/>
        <n x="3" s="1"/>
        <n x="150" s="1"/>
        <n x="151" s="1"/>
        <n x="5"/>
        <n x="117"/>
        <n x="9"/>
      </t>
    </mdx>
    <mdx n="0" f="v">
      <t c="8">
        <n x="2" s="1"/>
        <n x="149" s="1"/>
        <n x="3" s="1"/>
        <n x="150" s="1"/>
        <n x="151" s="1"/>
        <n x="5"/>
        <n x="119"/>
        <n x="15"/>
      </t>
    </mdx>
    <mdx n="0" f="v">
      <t c="8">
        <n x="2" s="1"/>
        <n x="149" s="1"/>
        <n x="3" s="1"/>
        <n x="150" s="1"/>
        <n x="151" s="1"/>
        <n x="5"/>
        <n x="121"/>
        <n x="21"/>
      </t>
    </mdx>
    <mdx n="0" f="v">
      <t c="8">
        <n x="2" s="1"/>
        <n x="149" s="1"/>
        <n x="3" s="1"/>
        <n x="150" s="1"/>
        <n x="151" s="1"/>
        <n x="5"/>
        <n x="123"/>
        <n x="27"/>
      </t>
    </mdx>
    <mdx n="0" f="v">
      <t c="8">
        <n x="2" s="1"/>
        <n x="149" s="1"/>
        <n x="3" s="1"/>
        <n x="150" s="1"/>
        <n x="151" s="1"/>
        <n x="5"/>
        <n x="125"/>
        <n x="33"/>
      </t>
    </mdx>
    <mdx n="0" f="v">
      <t c="8">
        <n x="2" s="1"/>
        <n x="149" s="1"/>
        <n x="3" s="1"/>
        <n x="150" s="1"/>
        <n x="151" s="1"/>
        <n x="5"/>
        <n x="130"/>
        <n x="41"/>
      </t>
    </mdx>
    <mdx n="0" f="v">
      <t c="8">
        <n x="2" s="1"/>
        <n x="149" s="1"/>
        <n x="3" s="1"/>
        <n x="150" s="1"/>
        <n x="151" s="1"/>
        <n x="5"/>
        <n x="133"/>
        <n x="28"/>
      </t>
    </mdx>
    <mdx n="0" f="v">
      <t c="8">
        <n x="2" s="1"/>
        <n x="149" s="1"/>
        <n x="3" s="1"/>
        <n x="150" s="1"/>
        <n x="151" s="1"/>
        <n x="5"/>
        <n x="137"/>
        <n x="34"/>
      </t>
    </mdx>
    <mdx n="0" f="v">
      <t c="8">
        <n x="2" s="1"/>
        <n x="149" s="1"/>
        <n x="3" s="1"/>
        <n x="150" s="1"/>
        <n x="151" s="1"/>
        <n x="5"/>
        <n x="82"/>
        <n x="30"/>
      </t>
    </mdx>
    <mdx n="0" f="v">
      <t c="8">
        <n x="2" s="1"/>
        <n x="149" s="1"/>
        <n x="3" s="1"/>
        <n x="150" s="1"/>
        <n x="151" s="1"/>
        <n x="5"/>
        <n x="82"/>
        <n x="46"/>
      </t>
    </mdx>
    <mdx n="0" f="v">
      <t c="8">
        <n x="2" s="1"/>
        <n x="149" s="1"/>
        <n x="3" s="1"/>
        <n x="150" s="1"/>
        <n x="151" s="1"/>
        <n x="5"/>
        <n x="82"/>
        <n x="62"/>
      </t>
    </mdx>
    <mdx n="0" f="v">
      <t c="8">
        <n x="2" s="1"/>
        <n x="149" s="1"/>
        <n x="3" s="1"/>
        <n x="150" s="1"/>
        <n x="151" s="1"/>
        <n x="5"/>
        <n x="83"/>
        <n x="17"/>
      </t>
    </mdx>
    <mdx n="0" f="v">
      <t c="8">
        <n x="2" s="1"/>
        <n x="149" s="1"/>
        <n x="3" s="1"/>
        <n x="150" s="1"/>
        <n x="151" s="1"/>
        <n x="5"/>
        <n x="83"/>
        <n x="33"/>
      </t>
    </mdx>
    <mdx n="0" f="v">
      <t c="8">
        <n x="2" s="1"/>
        <n x="149" s="1"/>
        <n x="3" s="1"/>
        <n x="150" s="1"/>
        <n x="151" s="1"/>
        <n x="5"/>
        <n x="83"/>
        <n x="49"/>
      </t>
    </mdx>
    <mdx n="0" f="v">
      <t c="8">
        <n x="2" s="1"/>
        <n x="149" s="1"/>
        <n x="3" s="1"/>
        <n x="150" s="1"/>
        <n x="151" s="1"/>
        <n x="5"/>
        <n x="84"/>
        <n x="20"/>
      </t>
    </mdx>
    <mdx n="0" f="v">
      <t c="8">
        <n x="2" s="1"/>
        <n x="149" s="1"/>
        <n x="3" s="1"/>
        <n x="150" s="1"/>
        <n x="151" s="1"/>
        <n x="5"/>
        <n x="84"/>
        <n x="36"/>
      </t>
    </mdx>
    <mdx n="0" f="v">
      <t c="8">
        <n x="2" s="1"/>
        <n x="149" s="1"/>
        <n x="3" s="1"/>
        <n x="150" s="1"/>
        <n x="151" s="1"/>
        <n x="5"/>
        <n x="84"/>
        <n x="52"/>
      </t>
    </mdx>
    <mdx n="0" f="v">
      <t c="8">
        <n x="2" s="1"/>
        <n x="149" s="1"/>
        <n x="3" s="1"/>
        <n x="150" s="1"/>
        <n x="151" s="1"/>
        <n x="5"/>
        <n x="85"/>
        <n x="7"/>
      </t>
    </mdx>
    <mdx n="0" f="v">
      <t c="8">
        <n x="2" s="1"/>
        <n x="149" s="1"/>
        <n x="3" s="1"/>
        <n x="150" s="1"/>
        <n x="151" s="1"/>
        <n x="5"/>
        <n x="85"/>
        <n x="23"/>
      </t>
    </mdx>
    <mdx n="0" f="v">
      <t c="8">
        <n x="2" s="1"/>
        <n x="149" s="1"/>
        <n x="3" s="1"/>
        <n x="150" s="1"/>
        <n x="151" s="1"/>
        <n x="5"/>
        <n x="85"/>
        <n x="39"/>
      </t>
    </mdx>
    <mdx n="0" f="v">
      <t c="8">
        <n x="2" s="1"/>
        <n x="149" s="1"/>
        <n x="3" s="1"/>
        <n x="150" s="1"/>
        <n x="151" s="1"/>
        <n x="5"/>
        <n x="85"/>
        <n x="55"/>
      </t>
    </mdx>
    <mdx n="0" f="v">
      <t c="8">
        <n x="2" s="1"/>
        <n x="149" s="1"/>
        <n x="3" s="1"/>
        <n x="150" s="1"/>
        <n x="151" s="1"/>
        <n x="5"/>
        <n x="86"/>
        <n x="10"/>
      </t>
    </mdx>
    <mdx n="0" f="v">
      <t c="8">
        <n x="2" s="1"/>
        <n x="149" s="1"/>
        <n x="3" s="1"/>
        <n x="150" s="1"/>
        <n x="151" s="1"/>
        <n x="5"/>
        <n x="86"/>
        <n x="26"/>
      </t>
    </mdx>
    <mdx n="0" f="v">
      <t c="8">
        <n x="2" s="1"/>
        <n x="149" s="1"/>
        <n x="3" s="1"/>
        <n x="150" s="1"/>
        <n x="151" s="1"/>
        <n x="5"/>
        <n x="86"/>
        <n x="42"/>
      </t>
    </mdx>
    <mdx n="0" f="v">
      <t c="8">
        <n x="2" s="1"/>
        <n x="149" s="1"/>
        <n x="3" s="1"/>
        <n x="150" s="1"/>
        <n x="151" s="1"/>
        <n x="5"/>
        <n x="86"/>
        <n x="58"/>
      </t>
    </mdx>
    <mdx n="0" f="v">
      <t c="8">
        <n x="2" s="1"/>
        <n x="149" s="1"/>
        <n x="3" s="1"/>
        <n x="150" s="1"/>
        <n x="151" s="1"/>
        <n x="5"/>
        <n x="67"/>
        <n x="18"/>
      </t>
    </mdx>
    <mdx n="0" f="v">
      <t c="8">
        <n x="2" s="1"/>
        <n x="149" s="1"/>
        <n x="3" s="1"/>
        <n x="150" s="1"/>
        <n x="151" s="1"/>
        <n x="5"/>
        <n x="67"/>
        <n x="34"/>
      </t>
    </mdx>
    <mdx n="0" f="v">
      <t c="8">
        <n x="2" s="1"/>
        <n x="149" s="1"/>
        <n x="3" s="1"/>
        <n x="150" s="1"/>
        <n x="151" s="1"/>
        <n x="5"/>
        <n x="67"/>
        <n x="50"/>
      </t>
    </mdx>
    <mdx n="0" f="v">
      <t c="8">
        <n x="2" s="1"/>
        <n x="149" s="1"/>
        <n x="3" s="1"/>
        <n x="150" s="1"/>
        <n x="151" s="1"/>
        <n x="5"/>
        <n x="88"/>
        <n x="21"/>
      </t>
    </mdx>
    <mdx n="0" f="v">
      <t c="8">
        <n x="2" s="1"/>
        <n x="149" s="1"/>
        <n x="3" s="1"/>
        <n x="150" s="1"/>
        <n x="151" s="1"/>
        <n x="5"/>
        <n x="88"/>
        <n x="37"/>
      </t>
    </mdx>
    <mdx n="0" f="v">
      <t c="8">
        <n x="2" s="1"/>
        <n x="149" s="1"/>
        <n x="3" s="1"/>
        <n x="150" s="1"/>
        <n x="151" s="1"/>
        <n x="5"/>
        <n x="88"/>
        <n x="53"/>
      </t>
    </mdx>
    <mdx n="0" f="v">
      <t c="8">
        <n x="2" s="1"/>
        <n x="149" s="1"/>
        <n x="3" s="1"/>
        <n x="150" s="1"/>
        <n x="151" s="1"/>
        <n x="5"/>
        <n x="89"/>
        <n x="8"/>
      </t>
    </mdx>
    <mdx n="0" f="v">
      <t c="8">
        <n x="2" s="1"/>
        <n x="149" s="1"/>
        <n x="3" s="1"/>
        <n x="150" s="1"/>
        <n x="151" s="1"/>
        <n x="5"/>
        <n x="89"/>
        <n x="24"/>
      </t>
    </mdx>
    <mdx n="0" f="v">
      <t c="8">
        <n x="2" s="1"/>
        <n x="149" s="1"/>
        <n x="3" s="1"/>
        <n x="150" s="1"/>
        <n x="151" s="1"/>
        <n x="5"/>
        <n x="89"/>
        <n x="40"/>
      </t>
    </mdx>
    <mdx n="0" f="v">
      <t c="8">
        <n x="2" s="1"/>
        <n x="149" s="1"/>
        <n x="3" s="1"/>
        <n x="150" s="1"/>
        <n x="151" s="1"/>
        <n x="5"/>
        <n x="89"/>
        <n x="56"/>
      </t>
    </mdx>
    <mdx n="0" f="v">
      <t c="8">
        <n x="2" s="1"/>
        <n x="149" s="1"/>
        <n x="3" s="1"/>
        <n x="150" s="1"/>
        <n x="151" s="1"/>
        <n x="5"/>
        <n x="90"/>
        <n x="11"/>
      </t>
    </mdx>
    <mdx n="0" f="v">
      <t c="8">
        <n x="2" s="1"/>
        <n x="149" s="1"/>
        <n x="3" s="1"/>
        <n x="150" s="1"/>
        <n x="151" s="1"/>
        <n x="5"/>
        <n x="90"/>
        <n x="27"/>
      </t>
    </mdx>
    <mdx n="0" f="v">
      <t c="8">
        <n x="2" s="1"/>
        <n x="149" s="1"/>
        <n x="3" s="1"/>
        <n x="150" s="1"/>
        <n x="151" s="1"/>
        <n x="5"/>
        <n x="90"/>
        <n x="43"/>
      </t>
    </mdx>
    <mdx n="0" f="v">
      <t c="8">
        <n x="2" s="1"/>
        <n x="149" s="1"/>
        <n x="3" s="1"/>
        <n x="150" s="1"/>
        <n x="151" s="1"/>
        <n x="5"/>
        <n x="90"/>
        <n x="59"/>
      </t>
    </mdx>
    <mdx n="0" f="v">
      <t c="8">
        <n x="2" s="1"/>
        <n x="149" s="1"/>
        <n x="3" s="1"/>
        <n x="150" s="1"/>
        <n x="151" s="1"/>
        <n x="5"/>
        <n x="91"/>
        <n x="14"/>
      </t>
    </mdx>
    <mdx n="0" f="v">
      <t c="8">
        <n x="2" s="1"/>
        <n x="149" s="1"/>
        <n x="3" s="1"/>
        <n x="150" s="1"/>
        <n x="151" s="1"/>
        <n x="5"/>
        <n x="91"/>
        <n x="30"/>
      </t>
    </mdx>
    <mdx n="0" f="v">
      <t c="8">
        <n x="2" s="1"/>
        <n x="149" s="1"/>
        <n x="3" s="1"/>
        <n x="150" s="1"/>
        <n x="151" s="1"/>
        <n x="5"/>
        <n x="91"/>
        <n x="46"/>
      </t>
    </mdx>
    <mdx n="0" f="v">
      <t c="8">
        <n x="2" s="1"/>
        <n x="149" s="1"/>
        <n x="3" s="1"/>
        <n x="150" s="1"/>
        <n x="151" s="1"/>
        <n x="5"/>
        <n x="91"/>
        <n x="62"/>
      </t>
    </mdx>
    <mdx n="0" f="v">
      <t c="8">
        <n x="2" s="1"/>
        <n x="149" s="1"/>
        <n x="3" s="1"/>
        <n x="150" s="1"/>
        <n x="151" s="1"/>
        <n x="5"/>
        <n x="92"/>
        <n x="17"/>
      </t>
    </mdx>
    <mdx n="0" f="v">
      <t c="8">
        <n x="2" s="1"/>
        <n x="149" s="1"/>
        <n x="3" s="1"/>
        <n x="150" s="1"/>
        <n x="151" s="1"/>
        <n x="5"/>
        <n x="92"/>
        <n x="33"/>
      </t>
    </mdx>
    <mdx n="0" f="v">
      <t c="8">
        <n x="2" s="1"/>
        <n x="149" s="1"/>
        <n x="3" s="1"/>
        <n x="150" s="1"/>
        <n x="151" s="1"/>
        <n x="5"/>
        <n x="92"/>
        <n x="49"/>
      </t>
    </mdx>
    <mdx n="0" f="v">
      <t c="8">
        <n x="2" s="1"/>
        <n x="149" s="1"/>
        <n x="3" s="1"/>
        <n x="150" s="1"/>
        <n x="151" s="1"/>
        <n x="5"/>
        <n x="93"/>
        <n x="20"/>
      </t>
    </mdx>
    <mdx n="0" f="v">
      <t c="8">
        <n x="2" s="1"/>
        <n x="149" s="1"/>
        <n x="3" s="1"/>
        <n x="150" s="1"/>
        <n x="151" s="1"/>
        <n x="5"/>
        <n x="93"/>
        <n x="36"/>
      </t>
    </mdx>
    <mdx n="0" f="v">
      <t c="8">
        <n x="2" s="1"/>
        <n x="149" s="1"/>
        <n x="3" s="1"/>
        <n x="150" s="1"/>
        <n x="151" s="1"/>
        <n x="5"/>
        <n x="93"/>
        <n x="52"/>
      </t>
    </mdx>
    <mdx n="0" f="v">
      <t c="8">
        <n x="2" s="1"/>
        <n x="149" s="1"/>
        <n x="3" s="1"/>
        <n x="150" s="1"/>
        <n x="151" s="1"/>
        <n x="5"/>
        <n x="94"/>
        <n x="7"/>
      </t>
    </mdx>
    <mdx n="0" f="v">
      <t c="8">
        <n x="2" s="1"/>
        <n x="149" s="1"/>
        <n x="3" s="1"/>
        <n x="150" s="1"/>
        <n x="151" s="1"/>
        <n x="5"/>
        <n x="94"/>
        <n x="23"/>
      </t>
    </mdx>
    <mdx n="0" f="v">
      <t c="8">
        <n x="2" s="1"/>
        <n x="149" s="1"/>
        <n x="3" s="1"/>
        <n x="150" s="1"/>
        <n x="151" s="1"/>
        <n x="5"/>
        <n x="94"/>
        <n x="39"/>
      </t>
    </mdx>
    <mdx n="0" f="v">
      <t c="8">
        <n x="2" s="1"/>
        <n x="149" s="1"/>
        <n x="3" s="1"/>
        <n x="150" s="1"/>
        <n x="151" s="1"/>
        <n x="5"/>
        <n x="94"/>
        <n x="55"/>
      </t>
    </mdx>
    <mdx n="0" f="v">
      <t c="8">
        <n x="2" s="1"/>
        <n x="149" s="1"/>
        <n x="3" s="1"/>
        <n x="150" s="1"/>
        <n x="151" s="1"/>
        <n x="5"/>
        <n x="95"/>
        <n x="10"/>
      </t>
    </mdx>
    <mdx n="0" f="v">
      <t c="8">
        <n x="2" s="1"/>
        <n x="149" s="1"/>
        <n x="3" s="1"/>
        <n x="150" s="1"/>
        <n x="151" s="1"/>
        <n x="5"/>
        <n x="95"/>
        <n x="26"/>
      </t>
    </mdx>
    <mdx n="0" f="v">
      <t c="8">
        <n x="2" s="1"/>
        <n x="149" s="1"/>
        <n x="3" s="1"/>
        <n x="150" s="1"/>
        <n x="151" s="1"/>
        <n x="5"/>
        <n x="95"/>
        <n x="42"/>
      </t>
    </mdx>
    <mdx n="0" f="v">
      <t c="8">
        <n x="2" s="1"/>
        <n x="149" s="1"/>
        <n x="3" s="1"/>
        <n x="150" s="1"/>
        <n x="151" s="1"/>
        <n x="5"/>
        <n x="95"/>
        <n x="58"/>
      </t>
    </mdx>
    <mdx n="0" f="v">
      <t c="8">
        <n x="2" s="1"/>
        <n x="149" s="1"/>
        <n x="3" s="1"/>
        <n x="150" s="1"/>
        <n x="151" s="1"/>
        <n x="5"/>
        <n x="96"/>
        <n x="13"/>
      </t>
    </mdx>
    <mdx n="0" f="v">
      <t c="8">
        <n x="2" s="1"/>
        <n x="149" s="1"/>
        <n x="3" s="1"/>
        <n x="150" s="1"/>
        <n x="151" s="1"/>
        <n x="5"/>
        <n x="96"/>
        <n x="29"/>
      </t>
    </mdx>
    <mdx n="0" f="v">
      <t c="8">
        <n x="2" s="1"/>
        <n x="149" s="1"/>
        <n x="3" s="1"/>
        <n x="150" s="1"/>
        <n x="151" s="1"/>
        <n x="5"/>
        <n x="96"/>
        <n x="45"/>
      </t>
    </mdx>
    <mdx n="0" f="v">
      <t c="8">
        <n x="2" s="1"/>
        <n x="149" s="1"/>
        <n x="3" s="1"/>
        <n x="150" s="1"/>
        <n x="151" s="1"/>
        <n x="5"/>
        <n x="96"/>
        <n x="61"/>
      </t>
    </mdx>
    <mdx n="0" f="v">
      <t c="8">
        <n x="2" s="1"/>
        <n x="149" s="1"/>
        <n x="3" s="1"/>
        <n x="150" s="1"/>
        <n x="151" s="1"/>
        <n x="5"/>
        <n x="97"/>
        <n x="16"/>
      </t>
    </mdx>
    <mdx n="0" f="v">
      <t c="8">
        <n x="2" s="1"/>
        <n x="149" s="1"/>
        <n x="3" s="1"/>
        <n x="150" s="1"/>
        <n x="151" s="1"/>
        <n x="5"/>
        <n x="97"/>
        <n x="32"/>
      </t>
    </mdx>
    <mdx n="0" f="v">
      <t c="8">
        <n x="2" s="1"/>
        <n x="149" s="1"/>
        <n x="3" s="1"/>
        <n x="150" s="1"/>
        <n x="151" s="1"/>
        <n x="5"/>
        <n x="97"/>
        <n x="48"/>
      </t>
    </mdx>
    <mdx n="0" f="v">
      <t c="8">
        <n x="2" s="1"/>
        <n x="149" s="1"/>
        <n x="3" s="1"/>
        <n x="150" s="1"/>
        <n x="151" s="1"/>
        <n x="5"/>
        <n x="97"/>
        <n x="64"/>
      </t>
    </mdx>
    <mdx n="0" f="v">
      <t c="8">
        <n x="2" s="1"/>
        <n x="149" s="1"/>
        <n x="3" s="1"/>
        <n x="150" s="1"/>
        <n x="151" s="1"/>
        <n x="5"/>
        <n x="98"/>
        <n x="19"/>
      </t>
    </mdx>
    <mdx n="0" f="v">
      <t c="8">
        <n x="2" s="1"/>
        <n x="149" s="1"/>
        <n x="3" s="1"/>
        <n x="150" s="1"/>
        <n x="151" s="1"/>
        <n x="5"/>
        <n x="98"/>
        <n x="35"/>
      </t>
    </mdx>
    <mdx n="0" f="v">
      <t c="8">
        <n x="2" s="1"/>
        <n x="149" s="1"/>
        <n x="3" s="1"/>
        <n x="150" s="1"/>
        <n x="151" s="1"/>
        <n x="5"/>
        <n x="98"/>
        <n x="51"/>
      </t>
    </mdx>
    <mdx n="0" f="v">
      <t c="8">
        <n x="2" s="1"/>
        <n x="149" s="1"/>
        <n x="3" s="1"/>
        <n x="150" s="1"/>
        <n x="151" s="1"/>
        <n x="5"/>
        <n x="99"/>
        <n x="6"/>
      </t>
    </mdx>
    <mdx n="0" f="v">
      <t c="8">
        <n x="2" s="1"/>
        <n x="149" s="1"/>
        <n x="3" s="1"/>
        <n x="150" s="1"/>
        <n x="151" s="1"/>
        <n x="5"/>
        <n x="99"/>
        <n x="22"/>
      </t>
    </mdx>
    <mdx n="0" f="v">
      <t c="8">
        <n x="2" s="1"/>
        <n x="149" s="1"/>
        <n x="3" s="1"/>
        <n x="150" s="1"/>
        <n x="151" s="1"/>
        <n x="5"/>
        <n x="99"/>
        <n x="38"/>
      </t>
    </mdx>
    <mdx n="0" f="v">
      <t c="8">
        <n x="2" s="1"/>
        <n x="149" s="1"/>
        <n x="3" s="1"/>
        <n x="150" s="1"/>
        <n x="151" s="1"/>
        <n x="5"/>
        <n x="99"/>
        <n x="54"/>
      </t>
    </mdx>
    <mdx n="0" f="v">
      <t c="8">
        <n x="2" s="1"/>
        <n x="149" s="1"/>
        <n x="3" s="1"/>
        <n x="150" s="1"/>
        <n x="151" s="1"/>
        <n x="5"/>
        <n x="100"/>
        <n x="9"/>
      </t>
    </mdx>
    <mdx n="0" f="v">
      <t c="8">
        <n x="2" s="1"/>
        <n x="149" s="1"/>
        <n x="3" s="1"/>
        <n x="150" s="1"/>
        <n x="151" s="1"/>
        <n x="5"/>
        <n x="100"/>
        <n x="25"/>
      </t>
    </mdx>
    <mdx n="0" f="v">
      <t c="8">
        <n x="2" s="1"/>
        <n x="149" s="1"/>
        <n x="3" s="1"/>
        <n x="150" s="1"/>
        <n x="151" s="1"/>
        <n x="5"/>
        <n x="100"/>
        <n x="41"/>
      </t>
    </mdx>
    <mdx n="0" f="v">
      <t c="8">
        <n x="2" s="1"/>
        <n x="149" s="1"/>
        <n x="3" s="1"/>
        <n x="150" s="1"/>
        <n x="151" s="1"/>
        <n x="5"/>
        <n x="100"/>
        <n x="57"/>
      </t>
    </mdx>
    <mdx n="0" f="v">
      <t c="8">
        <n x="2" s="1"/>
        <n x="149" s="1"/>
        <n x="3" s="1"/>
        <n x="150" s="1"/>
        <n x="151" s="1"/>
        <n x="5"/>
        <n x="101"/>
        <n x="12"/>
      </t>
    </mdx>
    <mdx n="0" f="v">
      <t c="8">
        <n x="2" s="1"/>
        <n x="149" s="1"/>
        <n x="3" s="1"/>
        <n x="150" s="1"/>
        <n x="151" s="1"/>
        <n x="5"/>
        <n x="101"/>
        <n x="28"/>
      </t>
    </mdx>
    <mdx n="0" f="v">
      <t c="8">
        <n x="2" s="1"/>
        <n x="149" s="1"/>
        <n x="3" s="1"/>
        <n x="150" s="1"/>
        <n x="151" s="1"/>
        <n x="5"/>
        <n x="101"/>
        <n x="44"/>
      </t>
    </mdx>
    <mdx n="0" f="v">
      <t c="8">
        <n x="2" s="1"/>
        <n x="149" s="1"/>
        <n x="3" s="1"/>
        <n x="150" s="1"/>
        <n x="151" s="1"/>
        <n x="5"/>
        <n x="101"/>
        <n x="60"/>
      </t>
    </mdx>
    <mdx n="0" f="v">
      <t c="8">
        <n x="2" s="1"/>
        <n x="149" s="1"/>
        <n x="3" s="1"/>
        <n x="150" s="1"/>
        <n x="151" s="1"/>
        <n x="5"/>
        <n x="102"/>
        <n x="15"/>
      </t>
    </mdx>
    <mdx n="0" f="v">
      <t c="8">
        <n x="2" s="1"/>
        <n x="149" s="1"/>
        <n x="3" s="1"/>
        <n x="150" s="1"/>
        <n x="151" s="1"/>
        <n x="5"/>
        <n x="102"/>
        <n x="31"/>
      </t>
    </mdx>
    <mdx n="0" f="v">
      <t c="8">
        <n x="2" s="1"/>
        <n x="149" s="1"/>
        <n x="3" s="1"/>
        <n x="150" s="1"/>
        <n x="151" s="1"/>
        <n x="5"/>
        <n x="102"/>
        <n x="47"/>
      </t>
    </mdx>
    <mdx n="0" f="v">
      <t c="8">
        <n x="2" s="1"/>
        <n x="149" s="1"/>
        <n x="3" s="1"/>
        <n x="150" s="1"/>
        <n x="151" s="1"/>
        <n x="5"/>
        <n x="102"/>
        <n x="63"/>
      </t>
    </mdx>
    <mdx n="0" f="v">
      <t c="8">
        <n x="2" s="1"/>
        <n x="149" s="1"/>
        <n x="3" s="1"/>
        <n x="150" s="1"/>
        <n x="151" s="1"/>
        <n x="5"/>
        <n x="103"/>
        <n x="18"/>
      </t>
    </mdx>
    <mdx n="0" f="v">
      <t c="8">
        <n x="2" s="1"/>
        <n x="149" s="1"/>
        <n x="3" s="1"/>
        <n x="150" s="1"/>
        <n x="151" s="1"/>
        <n x="5"/>
        <n x="103"/>
        <n x="34"/>
      </t>
    </mdx>
    <mdx n="0" f="v">
      <t c="8">
        <n x="2" s="1"/>
        <n x="149" s="1"/>
        <n x="3" s="1"/>
        <n x="150" s="1"/>
        <n x="151" s="1"/>
        <n x="5"/>
        <n x="103"/>
        <n x="52"/>
      </t>
    </mdx>
    <mdx n="0" f="v">
      <t c="8">
        <n x="2" s="1"/>
        <n x="149" s="1"/>
        <n x="3" s="1"/>
        <n x="150" s="1"/>
        <n x="151" s="1"/>
        <n x="5"/>
        <n x="104"/>
        <n x="10"/>
      </t>
    </mdx>
    <mdx n="0" f="v">
      <t c="8">
        <n x="2" s="1"/>
        <n x="149" s="1"/>
        <n x="3" s="1"/>
        <n x="150" s="1"/>
        <n x="151" s="1"/>
        <n x="5"/>
        <n x="104"/>
        <n x="28"/>
      </t>
    </mdx>
    <mdx n="0" f="v">
      <t c="8">
        <n x="2" s="1"/>
        <n x="149" s="1"/>
        <n x="3" s="1"/>
        <n x="150" s="1"/>
        <n x="151" s="1"/>
        <n x="5"/>
        <n x="104"/>
        <n x="46"/>
      </t>
    </mdx>
    <mdx n="0" f="v">
      <t c="8">
        <n x="2" s="1"/>
        <n x="149" s="1"/>
        <n x="3" s="1"/>
        <n x="150" s="1"/>
        <n x="151" s="1"/>
        <n x="5"/>
        <n x="104"/>
        <n x="64"/>
      </t>
    </mdx>
    <mdx n="0" f="v">
      <t c="8">
        <n x="2" s="1"/>
        <n x="149" s="1"/>
        <n x="3" s="1"/>
        <n x="150" s="1"/>
        <n x="151" s="1"/>
        <n x="5"/>
        <n x="105"/>
        <n x="21"/>
      </t>
    </mdx>
    <mdx n="0" f="v">
      <t c="8">
        <n x="2" s="1"/>
        <n x="149" s="1"/>
        <n x="3" s="1"/>
        <n x="150" s="1"/>
        <n x="151" s="1"/>
        <n x="5"/>
        <n x="105"/>
        <n x="40"/>
      </t>
    </mdx>
    <mdx n="0" f="v">
      <t c="8">
        <n x="2" s="1"/>
        <n x="149" s="1"/>
        <n x="3" s="1"/>
        <n x="150" s="1"/>
        <n x="151" s="1"/>
        <n x="5"/>
        <n x="105"/>
        <n x="58"/>
      </t>
    </mdx>
    <mdx n="0" f="v">
      <t c="8">
        <n x="2" s="1"/>
        <n x="149" s="1"/>
        <n x="3" s="1"/>
        <n x="150" s="1"/>
        <n x="151" s="1"/>
        <n x="5"/>
        <n x="106"/>
        <n x="18"/>
      </t>
    </mdx>
    <mdx n="0" f="v">
      <t c="8">
        <n x="2" s="1"/>
        <n x="149" s="1"/>
        <n x="3" s="1"/>
        <n x="150" s="1"/>
        <n x="151" s="1"/>
        <n x="5"/>
        <n x="106"/>
        <n x="37"/>
      </t>
    </mdx>
    <mdx n="0" f="v">
      <t c="8">
        <n x="2" s="1"/>
        <n x="149" s="1"/>
        <n x="3" s="1"/>
        <n x="150" s="1"/>
        <n x="151" s="1"/>
        <n x="5"/>
        <n x="106"/>
        <n x="56"/>
      </t>
    </mdx>
    <mdx n="0" f="v">
      <t c="8">
        <n x="2" s="1"/>
        <n x="149" s="1"/>
        <n x="3" s="1"/>
        <n x="150" s="1"/>
        <n x="151" s="1"/>
        <n x="5"/>
        <n x="107"/>
        <n x="15"/>
      </t>
    </mdx>
    <mdx n="0" f="v">
      <t c="8">
        <n x="2" s="1"/>
        <n x="149" s="1"/>
        <n x="3" s="1"/>
        <n x="150" s="1"/>
        <n x="151" s="1"/>
        <n x="5"/>
        <n x="107"/>
        <n x="36"/>
      </t>
    </mdx>
    <mdx n="0" f="v">
      <t c="8">
        <n x="2" s="1"/>
        <n x="149" s="1"/>
        <n x="3" s="1"/>
        <n x="150" s="1"/>
        <n x="151" s="1"/>
        <n x="5"/>
        <n x="107"/>
        <n x="55"/>
      </t>
    </mdx>
    <mdx n="0" f="v">
      <t c="8">
        <n x="2" s="1"/>
        <n x="149" s="1"/>
        <n x="3" s="1"/>
        <n x="150" s="1"/>
        <n x="151" s="1"/>
        <n x="5"/>
        <n x="108"/>
        <n x="13"/>
      </t>
    </mdx>
    <mdx n="0" f="v">
      <t c="8">
        <n x="2" s="1"/>
        <n x="149" s="1"/>
        <n x="3" s="1"/>
        <n x="150" s="1"/>
        <n x="151" s="1"/>
        <n x="5"/>
        <n x="108"/>
        <n x="35"/>
      </t>
    </mdx>
    <mdx n="0" f="v">
      <t c="8">
        <n x="2" s="1"/>
        <n x="149" s="1"/>
        <n x="3" s="1"/>
        <n x="150" s="1"/>
        <n x="151" s="1"/>
        <n x="5"/>
        <n x="108"/>
        <n x="60"/>
      </t>
    </mdx>
    <mdx n="0" f="v">
      <t c="8">
        <n x="2" s="1"/>
        <n x="149" s="1"/>
        <n x="3" s="1"/>
        <n x="150" s="1"/>
        <n x="151" s="1"/>
        <n x="5"/>
        <n x="109"/>
        <n x="22"/>
      </t>
    </mdx>
    <mdx n="0" f="v">
      <t c="8">
        <n x="2" s="1"/>
        <n x="149" s="1"/>
        <n x="3" s="1"/>
        <n x="150" s="1"/>
        <n x="151" s="1"/>
        <n x="5"/>
        <n x="109"/>
        <n x="50"/>
      </t>
    </mdx>
    <mdx n="0" f="v">
      <t c="8">
        <n x="2" s="1"/>
        <n x="149" s="1"/>
        <n x="3" s="1"/>
        <n x="150" s="1"/>
        <n x="151" s="1"/>
        <n x="5"/>
        <n x="110"/>
        <n x="24"/>
      </t>
    </mdx>
    <mdx n="0" f="v">
      <t c="8">
        <n x="2" s="1"/>
        <n x="149" s="1"/>
        <n x="3" s="1"/>
        <n x="150" s="1"/>
        <n x="151" s="1"/>
        <n x="5"/>
        <n x="111"/>
        <n x="8"/>
      </t>
    </mdx>
    <mdx n="0" f="v">
      <t c="8">
        <n x="2" s="1"/>
        <n x="149" s="1"/>
        <n x="3" s="1"/>
        <n x="150" s="1"/>
        <n x="151" s="1"/>
        <n x="5"/>
        <n x="112"/>
        <n x="27"/>
      </t>
    </mdx>
    <mdx n="0" f="v">
      <t c="8">
        <n x="2" s="1"/>
        <n x="149" s="1"/>
        <n x="3" s="1"/>
        <n x="150" s="1"/>
        <n x="151" s="1"/>
        <n x="5"/>
        <n x="113"/>
        <n x="59"/>
      </t>
    </mdx>
    <mdx n="0" f="v">
      <t c="8">
        <n x="2" s="1"/>
        <n x="149" s="1"/>
        <n x="3" s="1"/>
        <n x="150" s="1"/>
        <n x="151" s="1"/>
        <n x="5"/>
        <n x="115"/>
        <n x="19"/>
      </t>
    </mdx>
    <mdx n="0" f="v">
      <t c="8">
        <n x="2" s="1"/>
        <n x="149" s="1"/>
        <n x="3" s="1"/>
        <n x="150" s="1"/>
        <n x="151" s="1"/>
        <n x="5"/>
        <n x="117"/>
        <n x="10"/>
      </t>
    </mdx>
    <mdx n="0" f="v">
      <t c="8">
        <n x="2" s="1"/>
        <n x="149" s="1"/>
        <n x="3" s="1"/>
        <n x="150" s="1"/>
        <n x="151" s="1"/>
        <n x="5"/>
        <n x="119"/>
        <n x="16"/>
      </t>
    </mdx>
    <mdx n="0" f="v">
      <t c="8">
        <n x="2" s="1"/>
        <n x="149" s="1"/>
        <n x="3" s="1"/>
        <n x="150" s="1"/>
        <n x="151" s="1"/>
        <n x="5"/>
        <n x="121"/>
        <n x="22"/>
      </t>
    </mdx>
    <mdx n="0" f="v">
      <t c="8">
        <n x="2" s="1"/>
        <n x="149" s="1"/>
        <n x="3" s="1"/>
        <n x="150" s="1"/>
        <n x="151" s="1"/>
        <n x="5"/>
        <n x="123"/>
        <n x="28"/>
      </t>
    </mdx>
    <mdx n="0" f="v">
      <t c="8">
        <n x="2" s="1"/>
        <n x="149" s="1"/>
        <n x="3" s="1"/>
        <n x="150" s="1"/>
        <n x="151" s="1"/>
        <n x="5"/>
        <n x="125"/>
        <n x="34"/>
      </t>
    </mdx>
    <mdx n="0" f="v">
      <t c="8">
        <n x="2" s="1"/>
        <n x="149" s="1"/>
        <n x="3" s="1"/>
        <n x="150" s="1"/>
        <n x="151" s="1"/>
        <n x="5"/>
        <n x="128"/>
        <n x="6"/>
      </t>
    </mdx>
    <mdx n="0" f="v">
      <t c="8">
        <n x="2" s="1"/>
        <n x="149" s="1"/>
        <n x="3" s="1"/>
        <n x="150" s="1"/>
        <n x="151" s="1"/>
        <n x="5"/>
        <n x="130"/>
        <n x="42"/>
      </t>
    </mdx>
    <mdx n="0" f="v">
      <t c="8">
        <n x="2" s="1"/>
        <n x="149" s="1"/>
        <n x="3" s="1"/>
        <n x="150" s="1"/>
        <n x="151" s="1"/>
        <n x="5"/>
        <n x="133"/>
        <n x="29"/>
      </t>
    </mdx>
    <mdx n="0" f="v">
      <t c="8">
        <n x="2" s="1"/>
        <n x="149" s="1"/>
        <n x="3" s="1"/>
        <n x="150" s="1"/>
        <n x="151" s="1"/>
        <n x="5"/>
        <n x="137"/>
        <n x="41"/>
      </t>
    </mdx>
    <mdx n="0" f="v">
      <t c="8">
        <n x="2" s="1"/>
        <n x="149" s="1"/>
        <n x="3" s="1"/>
        <n x="150" s="1"/>
        <n x="151" s="1"/>
        <n x="5"/>
        <n x="82"/>
        <n x="15"/>
      </t>
    </mdx>
    <mdx n="0" f="v">
      <t c="8">
        <n x="2" s="1"/>
        <n x="149" s="1"/>
        <n x="3" s="1"/>
        <n x="150" s="1"/>
        <n x="151" s="1"/>
        <n x="5"/>
        <n x="82"/>
        <n x="31"/>
      </t>
    </mdx>
    <mdx n="0" f="v">
      <t c="8">
        <n x="2" s="1"/>
        <n x="149" s="1"/>
        <n x="3" s="1"/>
        <n x="150" s="1"/>
        <n x="151" s="1"/>
        <n x="5"/>
        <n x="82"/>
        <n x="47"/>
      </t>
    </mdx>
    <mdx n="0" f="v">
      <t c="8">
        <n x="2" s="1"/>
        <n x="149" s="1"/>
        <n x="3" s="1"/>
        <n x="150" s="1"/>
        <n x="151" s="1"/>
        <n x="5"/>
        <n x="82"/>
        <n x="63"/>
      </t>
    </mdx>
    <mdx n="0" f="v">
      <t c="8">
        <n x="2" s="1"/>
        <n x="149" s="1"/>
        <n x="3" s="1"/>
        <n x="150" s="1"/>
        <n x="151" s="1"/>
        <n x="5"/>
        <n x="83"/>
        <n x="18"/>
      </t>
    </mdx>
    <mdx n="0" f="v">
      <t c="8">
        <n x="2" s="1"/>
        <n x="149" s="1"/>
        <n x="3" s="1"/>
        <n x="150" s="1"/>
        <n x="151" s="1"/>
        <n x="5"/>
        <n x="83"/>
        <n x="34"/>
      </t>
    </mdx>
    <mdx n="0" f="v">
      <t c="8">
        <n x="2" s="1"/>
        <n x="149" s="1"/>
        <n x="3" s="1"/>
        <n x="150" s="1"/>
        <n x="151" s="1"/>
        <n x="5"/>
        <n x="83"/>
        <n x="50"/>
      </t>
    </mdx>
    <mdx n="0" f="v">
      <t c="8">
        <n x="2" s="1"/>
        <n x="149" s="1"/>
        <n x="3" s="1"/>
        <n x="150" s="1"/>
        <n x="151" s="1"/>
        <n x="5"/>
        <n x="84"/>
        <n x="21"/>
      </t>
    </mdx>
    <mdx n="0" f="v">
      <t c="8">
        <n x="2" s="1"/>
        <n x="149" s="1"/>
        <n x="3" s="1"/>
        <n x="150" s="1"/>
        <n x="151" s="1"/>
        <n x="5"/>
        <n x="84"/>
        <n x="37"/>
      </t>
    </mdx>
    <mdx n="0" f="v">
      <t c="8">
        <n x="2" s="1"/>
        <n x="149" s="1"/>
        <n x="3" s="1"/>
        <n x="150" s="1"/>
        <n x="151" s="1"/>
        <n x="5"/>
        <n x="84"/>
        <n x="53"/>
      </t>
    </mdx>
    <mdx n="0" f="v">
      <t c="8">
        <n x="2" s="1"/>
        <n x="149" s="1"/>
        <n x="3" s="1"/>
        <n x="150" s="1"/>
        <n x="151" s="1"/>
        <n x="5"/>
        <n x="85"/>
        <n x="8"/>
      </t>
    </mdx>
    <mdx n="0" f="v">
      <t c="8">
        <n x="2" s="1"/>
        <n x="149" s="1"/>
        <n x="3" s="1"/>
        <n x="150" s="1"/>
        <n x="151" s="1"/>
        <n x="5"/>
        <n x="85"/>
        <n x="24"/>
      </t>
    </mdx>
    <mdx n="0" f="v">
      <t c="8">
        <n x="2" s="1"/>
        <n x="149" s="1"/>
        <n x="3" s="1"/>
        <n x="150" s="1"/>
        <n x="151" s="1"/>
        <n x="5"/>
        <n x="85"/>
        <n x="40"/>
      </t>
    </mdx>
    <mdx n="0" f="v">
      <t c="8">
        <n x="2" s="1"/>
        <n x="149" s="1"/>
        <n x="3" s="1"/>
        <n x="150" s="1"/>
        <n x="151" s="1"/>
        <n x="5"/>
        <n x="85"/>
        <n x="56"/>
      </t>
    </mdx>
    <mdx n="0" f="v">
      <t c="8">
        <n x="2" s="1"/>
        <n x="149" s="1"/>
        <n x="3" s="1"/>
        <n x="150" s="1"/>
        <n x="151" s="1"/>
        <n x="5"/>
        <n x="86"/>
        <n x="11"/>
      </t>
    </mdx>
    <mdx n="0" f="v">
      <t c="8">
        <n x="2" s="1"/>
        <n x="149" s="1"/>
        <n x="3" s="1"/>
        <n x="150" s="1"/>
        <n x="151" s="1"/>
        <n x="5"/>
        <n x="86"/>
        <n x="27"/>
      </t>
    </mdx>
    <mdx n="0" f="v">
      <t c="8">
        <n x="2" s="1"/>
        <n x="149" s="1"/>
        <n x="3" s="1"/>
        <n x="150" s="1"/>
        <n x="151" s="1"/>
        <n x="5"/>
        <n x="86"/>
        <n x="43"/>
      </t>
    </mdx>
    <mdx n="0" f="v">
      <t c="8">
        <n x="2" s="1"/>
        <n x="149" s="1"/>
        <n x="3" s="1"/>
        <n x="150" s="1"/>
        <n x="151" s="1"/>
        <n x="5"/>
        <n x="86"/>
        <n x="59"/>
      </t>
    </mdx>
    <mdx n="0" f="v">
      <t c="8">
        <n x="2" s="1"/>
        <n x="149" s="1"/>
        <n x="3" s="1"/>
        <n x="150" s="1"/>
        <n x="151" s="1"/>
        <n x="5"/>
        <n x="67"/>
        <n x="19"/>
      </t>
    </mdx>
    <mdx n="0" f="v">
      <t c="8">
        <n x="2" s="1"/>
        <n x="149" s="1"/>
        <n x="3" s="1"/>
        <n x="150" s="1"/>
        <n x="151" s="1"/>
        <n x="5"/>
        <n x="67"/>
        <n x="35"/>
      </t>
    </mdx>
    <mdx n="0" f="v">
      <t c="8">
        <n x="2" s="1"/>
        <n x="149" s="1"/>
        <n x="3" s="1"/>
        <n x="150" s="1"/>
        <n x="151" s="1"/>
        <n x="5"/>
        <n x="67"/>
        <n x="51"/>
      </t>
    </mdx>
    <mdx n="0" f="v">
      <t c="8">
        <n x="2" s="1"/>
        <n x="149" s="1"/>
        <n x="3" s="1"/>
        <n x="150" s="1"/>
        <n x="151" s="1"/>
        <n x="5"/>
        <n x="88"/>
        <n x="6"/>
      </t>
    </mdx>
    <mdx n="0" f="v">
      <t c="8">
        <n x="2" s="1"/>
        <n x="149" s="1"/>
        <n x="3" s="1"/>
        <n x="150" s="1"/>
        <n x="151" s="1"/>
        <n x="5"/>
        <n x="88"/>
        <n x="22"/>
      </t>
    </mdx>
    <mdx n="0" f="v">
      <t c="8">
        <n x="2" s="1"/>
        <n x="149" s="1"/>
        <n x="3" s="1"/>
        <n x="150" s="1"/>
        <n x="151" s="1"/>
        <n x="5"/>
        <n x="88"/>
        <n x="38"/>
      </t>
    </mdx>
    <mdx n="0" f="v">
      <t c="8">
        <n x="2" s="1"/>
        <n x="149" s="1"/>
        <n x="3" s="1"/>
        <n x="150" s="1"/>
        <n x="151" s="1"/>
        <n x="5"/>
        <n x="88"/>
        <n x="54"/>
      </t>
    </mdx>
    <mdx n="0" f="v">
      <t c="8">
        <n x="2" s="1"/>
        <n x="149" s="1"/>
        <n x="3" s="1"/>
        <n x="150" s="1"/>
        <n x="151" s="1"/>
        <n x="5"/>
        <n x="89"/>
        <n x="9"/>
      </t>
    </mdx>
    <mdx n="0" f="v">
      <t c="8">
        <n x="2" s="1"/>
        <n x="149" s="1"/>
        <n x="3" s="1"/>
        <n x="150" s="1"/>
        <n x="151" s="1"/>
        <n x="5"/>
        <n x="89"/>
        <n x="25"/>
      </t>
    </mdx>
    <mdx n="0" f="v">
      <t c="8">
        <n x="2" s="1"/>
        <n x="149" s="1"/>
        <n x="3" s="1"/>
        <n x="150" s="1"/>
        <n x="151" s="1"/>
        <n x="5"/>
        <n x="89"/>
        <n x="41"/>
      </t>
    </mdx>
    <mdx n="0" f="v">
      <t c="8">
        <n x="2" s="1"/>
        <n x="149" s="1"/>
        <n x="3" s="1"/>
        <n x="150" s="1"/>
        <n x="151" s="1"/>
        <n x="5"/>
        <n x="89"/>
        <n x="57"/>
      </t>
    </mdx>
    <mdx n="0" f="v">
      <t c="8">
        <n x="2" s="1"/>
        <n x="149" s="1"/>
        <n x="3" s="1"/>
        <n x="150" s="1"/>
        <n x="151" s="1"/>
        <n x="5"/>
        <n x="90"/>
        <n x="12"/>
      </t>
    </mdx>
    <mdx n="0" f="v">
      <t c="8">
        <n x="2" s="1"/>
        <n x="149" s="1"/>
        <n x="3" s="1"/>
        <n x="150" s="1"/>
        <n x="151" s="1"/>
        <n x="5"/>
        <n x="90"/>
        <n x="28"/>
      </t>
    </mdx>
    <mdx n="0" f="v">
      <t c="8">
        <n x="2" s="1"/>
        <n x="149" s="1"/>
        <n x="3" s="1"/>
        <n x="150" s="1"/>
        <n x="151" s="1"/>
        <n x="5"/>
        <n x="90"/>
        <n x="44"/>
      </t>
    </mdx>
    <mdx n="0" f="v">
      <t c="8">
        <n x="2" s="1"/>
        <n x="149" s="1"/>
        <n x="3" s="1"/>
        <n x="150" s="1"/>
        <n x="151" s="1"/>
        <n x="5"/>
        <n x="90"/>
        <n x="60"/>
      </t>
    </mdx>
    <mdx n="0" f="v">
      <t c="8">
        <n x="2" s="1"/>
        <n x="149" s="1"/>
        <n x="3" s="1"/>
        <n x="150" s="1"/>
        <n x="151" s="1"/>
        <n x="5"/>
        <n x="91"/>
        <n x="15"/>
      </t>
    </mdx>
    <mdx n="0" f="v">
      <t c="8">
        <n x="2" s="1"/>
        <n x="149" s="1"/>
        <n x="3" s="1"/>
        <n x="150" s="1"/>
        <n x="151" s="1"/>
        <n x="5"/>
        <n x="91"/>
        <n x="31"/>
      </t>
    </mdx>
    <mdx n="0" f="v">
      <t c="8">
        <n x="2" s="1"/>
        <n x="149" s="1"/>
        <n x="3" s="1"/>
        <n x="150" s="1"/>
        <n x="151" s="1"/>
        <n x="5"/>
        <n x="91"/>
        <n x="47"/>
      </t>
    </mdx>
    <mdx n="0" f="v">
      <t c="8">
        <n x="2" s="1"/>
        <n x="149" s="1"/>
        <n x="3" s="1"/>
        <n x="150" s="1"/>
        <n x="151" s="1"/>
        <n x="5"/>
        <n x="91"/>
        <n x="63"/>
      </t>
    </mdx>
    <mdx n="0" f="v">
      <t c="8">
        <n x="2" s="1"/>
        <n x="149" s="1"/>
        <n x="3" s="1"/>
        <n x="150" s="1"/>
        <n x="151" s="1"/>
        <n x="5"/>
        <n x="92"/>
        <n x="18"/>
      </t>
    </mdx>
    <mdx n="0" f="v">
      <t c="8">
        <n x="2" s="1"/>
        <n x="149" s="1"/>
        <n x="3" s="1"/>
        <n x="150" s="1"/>
        <n x="151" s="1"/>
        <n x="5"/>
        <n x="92"/>
        <n x="34"/>
      </t>
    </mdx>
    <mdx n="0" f="v">
      <t c="8">
        <n x="2" s="1"/>
        <n x="149" s="1"/>
        <n x="3" s="1"/>
        <n x="150" s="1"/>
        <n x="151" s="1"/>
        <n x="5"/>
        <n x="92"/>
        <n x="50"/>
      </t>
    </mdx>
    <mdx n="0" f="v">
      <t c="8">
        <n x="2" s="1"/>
        <n x="149" s="1"/>
        <n x="3" s="1"/>
        <n x="150" s="1"/>
        <n x="151" s="1"/>
        <n x="5"/>
        <n x="93"/>
        <n x="21"/>
      </t>
    </mdx>
    <mdx n="0" f="v">
      <t c="8">
        <n x="2" s="1"/>
        <n x="149" s="1"/>
        <n x="3" s="1"/>
        <n x="150" s="1"/>
        <n x="151" s="1"/>
        <n x="5"/>
        <n x="93"/>
        <n x="37"/>
      </t>
    </mdx>
    <mdx n="0" f="v">
      <t c="8">
        <n x="2" s="1"/>
        <n x="149" s="1"/>
        <n x="3" s="1"/>
        <n x="150" s="1"/>
        <n x="151" s="1"/>
        <n x="5"/>
        <n x="93"/>
        <n x="53"/>
      </t>
    </mdx>
    <mdx n="0" f="v">
      <t c="8">
        <n x="2" s="1"/>
        <n x="149" s="1"/>
        <n x="3" s="1"/>
        <n x="150" s="1"/>
        <n x="151" s="1"/>
        <n x="5"/>
        <n x="94"/>
        <n x="8"/>
      </t>
    </mdx>
    <mdx n="0" f="v">
      <t c="8">
        <n x="2" s="1"/>
        <n x="149" s="1"/>
        <n x="3" s="1"/>
        <n x="150" s="1"/>
        <n x="151" s="1"/>
        <n x="5"/>
        <n x="94"/>
        <n x="24"/>
      </t>
    </mdx>
    <mdx n="0" f="v">
      <t c="8">
        <n x="2" s="1"/>
        <n x="149" s="1"/>
        <n x="3" s="1"/>
        <n x="150" s="1"/>
        <n x="151" s="1"/>
        <n x="5"/>
        <n x="94"/>
        <n x="40"/>
      </t>
    </mdx>
    <mdx n="0" f="v">
      <t c="8">
        <n x="2" s="1"/>
        <n x="149" s="1"/>
        <n x="3" s="1"/>
        <n x="150" s="1"/>
        <n x="151" s="1"/>
        <n x="5"/>
        <n x="94"/>
        <n x="56"/>
      </t>
    </mdx>
    <mdx n="0" f="v">
      <t c="8">
        <n x="2" s="1"/>
        <n x="149" s="1"/>
        <n x="3" s="1"/>
        <n x="150" s="1"/>
        <n x="151" s="1"/>
        <n x="5"/>
        <n x="95"/>
        <n x="11"/>
      </t>
    </mdx>
    <mdx n="0" f="v">
      <t c="8">
        <n x="2" s="1"/>
        <n x="149" s="1"/>
        <n x="3" s="1"/>
        <n x="150" s="1"/>
        <n x="151" s="1"/>
        <n x="5"/>
        <n x="95"/>
        <n x="27"/>
      </t>
    </mdx>
    <mdx n="0" f="v">
      <t c="8">
        <n x="2" s="1"/>
        <n x="149" s="1"/>
        <n x="3" s="1"/>
        <n x="150" s="1"/>
        <n x="151" s="1"/>
        <n x="5"/>
        <n x="95"/>
        <n x="43"/>
      </t>
    </mdx>
    <mdx n="0" f="v">
      <t c="8">
        <n x="2" s="1"/>
        <n x="149" s="1"/>
        <n x="3" s="1"/>
        <n x="150" s="1"/>
        <n x="151" s="1"/>
        <n x="5"/>
        <n x="95"/>
        <n x="59"/>
      </t>
    </mdx>
    <mdx n="0" f="v">
      <t c="8">
        <n x="2" s="1"/>
        <n x="149" s="1"/>
        <n x="3" s="1"/>
        <n x="150" s="1"/>
        <n x="151" s="1"/>
        <n x="5"/>
        <n x="96"/>
        <n x="14"/>
      </t>
    </mdx>
    <mdx n="0" f="v">
      <t c="8">
        <n x="2" s="1"/>
        <n x="149" s="1"/>
        <n x="3" s="1"/>
        <n x="150" s="1"/>
        <n x="151" s="1"/>
        <n x="5"/>
        <n x="96"/>
        <n x="30"/>
      </t>
    </mdx>
    <mdx n="0" f="v">
      <t c="8">
        <n x="2" s="1"/>
        <n x="149" s="1"/>
        <n x="3" s="1"/>
        <n x="150" s="1"/>
        <n x="151" s="1"/>
        <n x="5"/>
        <n x="96"/>
        <n x="46"/>
      </t>
    </mdx>
    <mdx n="0" f="v">
      <t c="8">
        <n x="2" s="1"/>
        <n x="149" s="1"/>
        <n x="3" s="1"/>
        <n x="150" s="1"/>
        <n x="151" s="1"/>
        <n x="5"/>
        <n x="96"/>
        <n x="62"/>
      </t>
    </mdx>
    <mdx n="0" f="v">
      <t c="8">
        <n x="2" s="1"/>
        <n x="149" s="1"/>
        <n x="3" s="1"/>
        <n x="150" s="1"/>
        <n x="151" s="1"/>
        <n x="5"/>
        <n x="97"/>
        <n x="17"/>
      </t>
    </mdx>
    <mdx n="0" f="v">
      <t c="8">
        <n x="2" s="1"/>
        <n x="149" s="1"/>
        <n x="3" s="1"/>
        <n x="150" s="1"/>
        <n x="151" s="1"/>
        <n x="5"/>
        <n x="97"/>
        <n x="33"/>
      </t>
    </mdx>
    <mdx n="0" f="v">
      <t c="8">
        <n x="2" s="1"/>
        <n x="149" s="1"/>
        <n x="3" s="1"/>
        <n x="150" s="1"/>
        <n x="151" s="1"/>
        <n x="5"/>
        <n x="97"/>
        <n x="49"/>
      </t>
    </mdx>
    <mdx n="0" f="v">
      <t c="8">
        <n x="2" s="1"/>
        <n x="149" s="1"/>
        <n x="3" s="1"/>
        <n x="150" s="1"/>
        <n x="151" s="1"/>
        <n x="5"/>
        <n x="98"/>
        <n x="20"/>
      </t>
    </mdx>
    <mdx n="0" f="v">
      <t c="8">
        <n x="2" s="1"/>
        <n x="149" s="1"/>
        <n x="3" s="1"/>
        <n x="150" s="1"/>
        <n x="151" s="1"/>
        <n x="5"/>
        <n x="98"/>
        <n x="36"/>
      </t>
    </mdx>
    <mdx n="0" f="v">
      <t c="8">
        <n x="2" s="1"/>
        <n x="149" s="1"/>
        <n x="3" s="1"/>
        <n x="150" s="1"/>
        <n x="151" s="1"/>
        <n x="5"/>
        <n x="98"/>
        <n x="52"/>
      </t>
    </mdx>
    <mdx n="0" f="v">
      <t c="8">
        <n x="2" s="1"/>
        <n x="149" s="1"/>
        <n x="3" s="1"/>
        <n x="150" s="1"/>
        <n x="151" s="1"/>
        <n x="5"/>
        <n x="99"/>
        <n x="7"/>
      </t>
    </mdx>
    <mdx n="0" f="v">
      <t c="8">
        <n x="2" s="1"/>
        <n x="149" s="1"/>
        <n x="3" s="1"/>
        <n x="150" s="1"/>
        <n x="151" s="1"/>
        <n x="5"/>
        <n x="99"/>
        <n x="23"/>
      </t>
    </mdx>
    <mdx n="0" f="v">
      <t c="8">
        <n x="2" s="1"/>
        <n x="149" s="1"/>
        <n x="3" s="1"/>
        <n x="150" s="1"/>
        <n x="151" s="1"/>
        <n x="5"/>
        <n x="99"/>
        <n x="39"/>
      </t>
    </mdx>
    <mdx n="0" f="v">
      <t c="8">
        <n x="2" s="1"/>
        <n x="149" s="1"/>
        <n x="3" s="1"/>
        <n x="150" s="1"/>
        <n x="151" s="1"/>
        <n x="5"/>
        <n x="99"/>
        <n x="55"/>
      </t>
    </mdx>
    <mdx n="0" f="v">
      <t c="8">
        <n x="2" s="1"/>
        <n x="149" s="1"/>
        <n x="3" s="1"/>
        <n x="150" s="1"/>
        <n x="151" s="1"/>
        <n x="5"/>
        <n x="100"/>
        <n x="10"/>
      </t>
    </mdx>
    <mdx n="0" f="v">
      <t c="8">
        <n x="2" s="1"/>
        <n x="149" s="1"/>
        <n x="3" s="1"/>
        <n x="150" s="1"/>
        <n x="151" s="1"/>
        <n x="5"/>
        <n x="100"/>
        <n x="26"/>
      </t>
    </mdx>
    <mdx n="0" f="v">
      <t c="8">
        <n x="2" s="1"/>
        <n x="149" s="1"/>
        <n x="3" s="1"/>
        <n x="150" s="1"/>
        <n x="151" s="1"/>
        <n x="5"/>
        <n x="100"/>
        <n x="42"/>
      </t>
    </mdx>
    <mdx n="0" f="v">
      <t c="8">
        <n x="2" s="1"/>
        <n x="149" s="1"/>
        <n x="3" s="1"/>
        <n x="150" s="1"/>
        <n x="151" s="1"/>
        <n x="5"/>
        <n x="100"/>
        <n x="58"/>
      </t>
    </mdx>
    <mdx n="0" f="v">
      <t c="8">
        <n x="2" s="1"/>
        <n x="149" s="1"/>
        <n x="3" s="1"/>
        <n x="150" s="1"/>
        <n x="151" s="1"/>
        <n x="5"/>
        <n x="101"/>
        <n x="13"/>
      </t>
    </mdx>
    <mdx n="0" f="v">
      <t c="8">
        <n x="2" s="1"/>
        <n x="149" s="1"/>
        <n x="3" s="1"/>
        <n x="150" s="1"/>
        <n x="151" s="1"/>
        <n x="5"/>
        <n x="101"/>
        <n x="29"/>
      </t>
    </mdx>
    <mdx n="0" f="v">
      <t c="8">
        <n x="2" s="1"/>
        <n x="149" s="1"/>
        <n x="3" s="1"/>
        <n x="150" s="1"/>
        <n x="151" s="1"/>
        <n x="5"/>
        <n x="101"/>
        <n x="45"/>
      </t>
    </mdx>
    <mdx n="0" f="v">
      <t c="8">
        <n x="2" s="1"/>
        <n x="149" s="1"/>
        <n x="3" s="1"/>
        <n x="150" s="1"/>
        <n x="151" s="1"/>
        <n x="5"/>
        <n x="101"/>
        <n x="61"/>
      </t>
    </mdx>
    <mdx n="0" f="v">
      <t c="8">
        <n x="2" s="1"/>
        <n x="149" s="1"/>
        <n x="3" s="1"/>
        <n x="150" s="1"/>
        <n x="151" s="1"/>
        <n x="5"/>
        <n x="102"/>
        <n x="16"/>
      </t>
    </mdx>
    <mdx n="0" f="v">
      <t c="8">
        <n x="2" s="1"/>
        <n x="149" s="1"/>
        <n x="3" s="1"/>
        <n x="150" s="1"/>
        <n x="151" s="1"/>
        <n x="5"/>
        <n x="102"/>
        <n x="32"/>
      </t>
    </mdx>
    <mdx n="0" f="v">
      <t c="8">
        <n x="2" s="1"/>
        <n x="149" s="1"/>
        <n x="3" s="1"/>
        <n x="150" s="1"/>
        <n x="151" s="1"/>
        <n x="5"/>
        <n x="102"/>
        <n x="48"/>
      </t>
    </mdx>
    <mdx n="0" f="v">
      <t c="8">
        <n x="2" s="1"/>
        <n x="149" s="1"/>
        <n x="3" s="1"/>
        <n x="150" s="1"/>
        <n x="151" s="1"/>
        <n x="5"/>
        <n x="102"/>
        <n x="64"/>
      </t>
    </mdx>
    <mdx n="0" f="v">
      <t c="8">
        <n x="2" s="1"/>
        <n x="149" s="1"/>
        <n x="3" s="1"/>
        <n x="150" s="1"/>
        <n x="151" s="1"/>
        <n x="5"/>
        <n x="103"/>
        <n x="19"/>
      </t>
    </mdx>
    <mdx n="0" f="v">
      <t c="8">
        <n x="2" s="1"/>
        <n x="149" s="1"/>
        <n x="3" s="1"/>
        <n x="150" s="1"/>
        <n x="151" s="1"/>
        <n x="5"/>
        <n x="103"/>
        <n x="35"/>
      </t>
    </mdx>
    <mdx n="0" f="v">
      <t c="8">
        <n x="2" s="1"/>
        <n x="149" s="1"/>
        <n x="3" s="1"/>
        <n x="150" s="1"/>
        <n x="151" s="1"/>
        <n x="5"/>
        <n x="103"/>
        <n x="54"/>
      </t>
    </mdx>
    <mdx n="0" f="v">
      <t c="8">
        <n x="2" s="1"/>
        <n x="149" s="1"/>
        <n x="3" s="1"/>
        <n x="150" s="1"/>
        <n x="151" s="1"/>
        <n x="5"/>
        <n x="104"/>
        <n x="11"/>
      </t>
    </mdx>
    <mdx n="0" f="v">
      <t c="8">
        <n x="2" s="1"/>
        <n x="149" s="1"/>
        <n x="3" s="1"/>
        <n x="150" s="1"/>
        <n x="151" s="1"/>
        <n x="5"/>
        <n x="104"/>
        <n x="29"/>
      </t>
    </mdx>
    <mdx n="0" f="v">
      <t c="8">
        <n x="2" s="1"/>
        <n x="149" s="1"/>
        <n x="3" s="1"/>
        <n x="150" s="1"/>
        <n x="151" s="1"/>
        <n x="5"/>
        <n x="104"/>
        <n x="47"/>
      </t>
    </mdx>
    <mdx n="0" f="v">
      <t c="8">
        <n x="2" s="1"/>
        <n x="149" s="1"/>
        <n x="3" s="1"/>
        <n x="150" s="1"/>
        <n x="151" s="1"/>
        <n x="5"/>
        <n x="105"/>
        <n x="22"/>
      </t>
    </mdx>
    <mdx n="0" f="v">
      <t c="8">
        <n x="2" s="1"/>
        <n x="149" s="1"/>
        <n x="3" s="1"/>
        <n x="150" s="1"/>
        <n x="151" s="1"/>
        <n x="5"/>
        <n x="105"/>
        <n x="41"/>
      </t>
    </mdx>
    <mdx n="0" f="v">
      <t c="8">
        <n x="2" s="1"/>
        <n x="149" s="1"/>
        <n x="3" s="1"/>
        <n x="150" s="1"/>
        <n x="151" s="1"/>
        <n x="5"/>
        <n x="105"/>
        <n x="60"/>
      </t>
    </mdx>
    <mdx n="0" f="v">
      <t c="8">
        <n x="2" s="1"/>
        <n x="149" s="1"/>
        <n x="3" s="1"/>
        <n x="150" s="1"/>
        <n x="151" s="1"/>
        <n x="5"/>
        <n x="106"/>
        <n x="19"/>
      </t>
    </mdx>
    <mdx n="0" f="v">
      <t c="8">
        <n x="2" s="1"/>
        <n x="149" s="1"/>
        <n x="3" s="1"/>
        <n x="150" s="1"/>
        <n x="151" s="1"/>
        <n x="5"/>
        <n x="106"/>
        <n x="38"/>
      </t>
    </mdx>
    <mdx n="0" f="v">
      <t c="8">
        <n x="2" s="1"/>
        <n x="149" s="1"/>
        <n x="3" s="1"/>
        <n x="150" s="1"/>
        <n x="151" s="1"/>
        <n x="5"/>
        <n x="106"/>
        <n x="57"/>
      </t>
    </mdx>
    <mdx n="0" f="v">
      <t c="8">
        <n x="2" s="1"/>
        <n x="149" s="1"/>
        <n x="3" s="1"/>
        <n x="150" s="1"/>
        <n x="151" s="1"/>
        <n x="5"/>
        <n x="107"/>
        <n x="16"/>
      </t>
    </mdx>
    <mdx n="0" f="v">
      <t c="8">
        <n x="2" s="1"/>
        <n x="149" s="1"/>
        <n x="3" s="1"/>
        <n x="150" s="1"/>
        <n x="151" s="1"/>
        <n x="5"/>
        <n x="107"/>
        <n x="37"/>
      </t>
    </mdx>
    <mdx n="0" f="v">
      <t c="8">
        <n x="2" s="1"/>
        <n x="149" s="1"/>
        <n x="3" s="1"/>
        <n x="150" s="1"/>
        <n x="151" s="1"/>
        <n x="5"/>
        <n x="107"/>
        <n x="56"/>
      </t>
    </mdx>
    <mdx n="0" f="v">
      <t c="8">
        <n x="2" s="1"/>
        <n x="149" s="1"/>
        <n x="3" s="1"/>
        <n x="150" s="1"/>
        <n x="151" s="1"/>
        <n x="5"/>
        <n x="108"/>
        <n x="14"/>
      </t>
    </mdx>
    <mdx n="0" f="v">
      <t c="8">
        <n x="2" s="1"/>
        <n x="149" s="1"/>
        <n x="3" s="1"/>
        <n x="150" s="1"/>
        <n x="151" s="1"/>
        <n x="5"/>
        <n x="108"/>
        <n x="37"/>
      </t>
    </mdx>
    <mdx n="0" f="v">
      <t c="8">
        <n x="2" s="1"/>
        <n x="149" s="1"/>
        <n x="3" s="1"/>
        <n x="150" s="1"/>
        <n x="151" s="1"/>
        <n x="5"/>
        <n x="108"/>
        <n x="61"/>
      </t>
    </mdx>
    <mdx n="0" f="v">
      <t c="8">
        <n x="2" s="1"/>
        <n x="149" s="1"/>
        <n x="3" s="1"/>
        <n x="150" s="1"/>
        <n x="151" s="1"/>
        <n x="5"/>
        <n x="109"/>
        <n x="26"/>
      </t>
    </mdx>
    <mdx n="0" f="v">
      <t c="8">
        <n x="2" s="1"/>
        <n x="149" s="1"/>
        <n x="3" s="1"/>
        <n x="150" s="1"/>
        <n x="151" s="1"/>
        <n x="5"/>
        <n x="109"/>
        <n x="52"/>
      </t>
    </mdx>
    <mdx n="0" f="v">
      <t c="8">
        <n x="2" s="1"/>
        <n x="149" s="1"/>
        <n x="3" s="1"/>
        <n x="150" s="1"/>
        <n x="151" s="1"/>
        <n x="5"/>
        <n x="110"/>
        <n x="33"/>
      </t>
    </mdx>
    <mdx n="0" f="v">
      <t c="8">
        <n x="2" s="1"/>
        <n x="149" s="1"/>
        <n x="3" s="1"/>
        <n x="150" s="1"/>
        <n x="151" s="1"/>
        <n x="5"/>
        <n x="111"/>
        <n x="11"/>
      </t>
    </mdx>
    <mdx n="0" f="v">
      <t c="8">
        <n x="2" s="1"/>
        <n x="149" s="1"/>
        <n x="3" s="1"/>
        <n x="150" s="1"/>
        <n x="151" s="1"/>
        <n x="5"/>
        <n x="112"/>
        <n x="40"/>
      </t>
    </mdx>
    <mdx n="0" f="v">
      <t c="8">
        <n x="2" s="1"/>
        <n x="149" s="1"/>
        <n x="3" s="1"/>
        <n x="150" s="1"/>
        <n x="151" s="1"/>
        <n x="5"/>
        <n x="113"/>
        <n x="61"/>
      </t>
    </mdx>
    <mdx n="0" f="v">
      <t c="8">
        <n x="2" s="1"/>
        <n x="149" s="1"/>
        <n x="3" s="1"/>
        <n x="150" s="1"/>
        <n x="151" s="1"/>
        <n x="5"/>
        <n x="115"/>
        <n x="20"/>
      </t>
    </mdx>
    <mdx n="0" f="v">
      <t c="8">
        <n x="2" s="1"/>
        <n x="149" s="1"/>
        <n x="3" s="1"/>
        <n x="150" s="1"/>
        <n x="151" s="1"/>
        <n x="5"/>
        <n x="117"/>
        <n x="25"/>
      </t>
    </mdx>
    <mdx n="0" f="v">
      <t c="8">
        <n x="2" s="1"/>
        <n x="149" s="1"/>
        <n x="3" s="1"/>
        <n x="150" s="1"/>
        <n x="151" s="1"/>
        <n x="5"/>
        <n x="119"/>
        <n x="31"/>
      </t>
    </mdx>
    <mdx n="0" f="v">
      <t c="8">
        <n x="2" s="1"/>
        <n x="149" s="1"/>
        <n x="3" s="1"/>
        <n x="150" s="1"/>
        <n x="151" s="1"/>
        <n x="5"/>
        <n x="121"/>
        <n x="37"/>
      </t>
    </mdx>
    <mdx n="0" f="v">
      <t c="8">
        <n x="2" s="1"/>
        <n x="149" s="1"/>
        <n x="3" s="1"/>
        <n x="150" s="1"/>
        <n x="151" s="1"/>
        <n x="5"/>
        <n x="123"/>
        <n x="43"/>
      </t>
    </mdx>
    <mdx n="0" f="v">
      <t c="8">
        <n x="2" s="1"/>
        <n x="149" s="1"/>
        <n x="3" s="1"/>
        <n x="150" s="1"/>
        <n x="151" s="1"/>
        <n x="5"/>
        <n x="125"/>
        <n x="51"/>
      </t>
    </mdx>
    <mdx n="0" f="v">
      <t c="8">
        <n x="2" s="1"/>
        <n x="149" s="1"/>
        <n x="3" s="1"/>
        <n x="150" s="1"/>
        <n x="151" s="1"/>
        <n x="5"/>
        <n x="128"/>
        <n x="26"/>
      </t>
    </mdx>
    <mdx n="0" f="v">
      <t c="8">
        <n x="2" s="1"/>
        <n x="149" s="1"/>
        <n x="3" s="1"/>
        <n x="150" s="1"/>
        <n x="151" s="1"/>
        <n x="5"/>
        <n x="130"/>
        <n x="60"/>
      </t>
    </mdx>
    <mdx n="0" f="v">
      <t c="8">
        <n x="2" s="1"/>
        <n x="149" s="1"/>
        <n x="3" s="1"/>
        <n x="150" s="1"/>
        <n x="151" s="1"/>
        <n x="5"/>
        <n x="133"/>
        <n x="51"/>
      </t>
    </mdx>
    <mdx n="0" f="v">
      <t c="8">
        <n x="2" s="1"/>
        <n x="149" s="1"/>
        <n x="3" s="1"/>
        <n x="150" s="1"/>
        <n x="151" s="1"/>
        <n x="5"/>
        <n x="138"/>
        <n x="29"/>
      </t>
    </mdx>
    <mdx n="0" f="v">
      <t c="8">
        <n x="2" s="1"/>
        <n x="149" s="1"/>
        <n x="3" s="1"/>
        <n x="150" s="1"/>
        <n x="151" s="1"/>
        <n x="5"/>
        <n x="82"/>
        <n x="32"/>
      </t>
    </mdx>
    <mdx n="0" f="v">
      <t c="8">
        <n x="2" s="1"/>
        <n x="149" s="1"/>
        <n x="3" s="1"/>
        <n x="150" s="1"/>
        <n x="151" s="1"/>
        <n x="5"/>
        <n x="82"/>
        <n x="48"/>
      </t>
    </mdx>
    <mdx n="0" f="v">
      <t c="8">
        <n x="2" s="1"/>
        <n x="149" s="1"/>
        <n x="3" s="1"/>
        <n x="150" s="1"/>
        <n x="151" s="1"/>
        <n x="5"/>
        <n x="82"/>
        <n x="64"/>
      </t>
    </mdx>
    <mdx n="0" f="v">
      <t c="8">
        <n x="2" s="1"/>
        <n x="149" s="1"/>
        <n x="3" s="1"/>
        <n x="150" s="1"/>
        <n x="151" s="1"/>
        <n x="5"/>
        <n x="83"/>
        <n x="19"/>
      </t>
    </mdx>
    <mdx n="0" f="v">
      <t c="8">
        <n x="2" s="1"/>
        <n x="149" s="1"/>
        <n x="3" s="1"/>
        <n x="150" s="1"/>
        <n x="151" s="1"/>
        <n x="5"/>
        <n x="83"/>
        <n x="35"/>
      </t>
    </mdx>
    <mdx n="0" f="v">
      <t c="8">
        <n x="2" s="1"/>
        <n x="149" s="1"/>
        <n x="3" s="1"/>
        <n x="150" s="1"/>
        <n x="151" s="1"/>
        <n x="5"/>
        <n x="83"/>
        <n x="51"/>
      </t>
    </mdx>
    <mdx n="0" f="v">
      <t c="8">
        <n x="2" s="1"/>
        <n x="149" s="1"/>
        <n x="3" s="1"/>
        <n x="150" s="1"/>
        <n x="151" s="1"/>
        <n x="5"/>
        <n x="84"/>
        <n x="6"/>
      </t>
    </mdx>
    <mdx n="0" f="v">
      <t c="8">
        <n x="2" s="1"/>
        <n x="149" s="1"/>
        <n x="3" s="1"/>
        <n x="150" s="1"/>
        <n x="151" s="1"/>
        <n x="5"/>
        <n x="84"/>
        <n x="22"/>
      </t>
    </mdx>
    <mdx n="0" f="v">
      <t c="8">
        <n x="2" s="1"/>
        <n x="149" s="1"/>
        <n x="3" s="1"/>
        <n x="150" s="1"/>
        <n x="151" s="1"/>
        <n x="5"/>
        <n x="84"/>
        <n x="38"/>
      </t>
    </mdx>
    <mdx n="0" f="v">
      <t c="8">
        <n x="2" s="1"/>
        <n x="149" s="1"/>
        <n x="3" s="1"/>
        <n x="150" s="1"/>
        <n x="151" s="1"/>
        <n x="5"/>
        <n x="84"/>
        <n x="54"/>
      </t>
    </mdx>
    <mdx n="0" f="v">
      <t c="8">
        <n x="2" s="1"/>
        <n x="149" s="1"/>
        <n x="3" s="1"/>
        <n x="150" s="1"/>
        <n x="151" s="1"/>
        <n x="5"/>
        <n x="85"/>
        <n x="9"/>
      </t>
    </mdx>
    <mdx n="0" f="v">
      <t c="8">
        <n x="2" s="1"/>
        <n x="149" s="1"/>
        <n x="3" s="1"/>
        <n x="150" s="1"/>
        <n x="151" s="1"/>
        <n x="5"/>
        <n x="85"/>
        <n x="25"/>
      </t>
    </mdx>
    <mdx n="0" f="v">
      <t c="8">
        <n x="2" s="1"/>
        <n x="149" s="1"/>
        <n x="3" s="1"/>
        <n x="150" s="1"/>
        <n x="151" s="1"/>
        <n x="5"/>
        <n x="85"/>
        <n x="41"/>
      </t>
    </mdx>
    <mdx n="0" f="v">
      <t c="8">
        <n x="2" s="1"/>
        <n x="149" s="1"/>
        <n x="3" s="1"/>
        <n x="150" s="1"/>
        <n x="151" s="1"/>
        <n x="5"/>
        <n x="85"/>
        <n x="57"/>
      </t>
    </mdx>
    <mdx n="0" f="v">
      <t c="8">
        <n x="2" s="1"/>
        <n x="149" s="1"/>
        <n x="3" s="1"/>
        <n x="150" s="1"/>
        <n x="151" s="1"/>
        <n x="5"/>
        <n x="86"/>
        <n x="12"/>
      </t>
    </mdx>
    <mdx n="0" f="v">
      <t c="8">
        <n x="2" s="1"/>
        <n x="149" s="1"/>
        <n x="3" s="1"/>
        <n x="150" s="1"/>
        <n x="151" s="1"/>
        <n x="5"/>
        <n x="86"/>
        <n x="28"/>
      </t>
    </mdx>
    <mdx n="0" f="v">
      <t c="8">
        <n x="2" s="1"/>
        <n x="149" s="1"/>
        <n x="3" s="1"/>
        <n x="150" s="1"/>
        <n x="151" s="1"/>
        <n x="5"/>
        <n x="86"/>
        <n x="44"/>
      </t>
    </mdx>
    <mdx n="0" f="v">
      <t c="8">
        <n x="2" s="1"/>
        <n x="149" s="1"/>
        <n x="3" s="1"/>
        <n x="150" s="1"/>
        <n x="151" s="1"/>
        <n x="5"/>
        <n x="86"/>
        <n x="60"/>
      </t>
    </mdx>
    <mdx n="0" f="v">
      <t c="8">
        <n x="2" s="1"/>
        <n x="149" s="1"/>
        <n x="3" s="1"/>
        <n x="150" s="1"/>
        <n x="151" s="1"/>
        <n x="5"/>
        <n x="67"/>
        <n x="20"/>
      </t>
    </mdx>
    <mdx n="0" f="v">
      <t c="8">
        <n x="2" s="1"/>
        <n x="149" s="1"/>
        <n x="3" s="1"/>
        <n x="150" s="1"/>
        <n x="151" s="1"/>
        <n x="5"/>
        <n x="67"/>
        <n x="36"/>
      </t>
    </mdx>
    <mdx n="0" f="v">
      <t c="8">
        <n x="2" s="1"/>
        <n x="149" s="1"/>
        <n x="3" s="1"/>
        <n x="150" s="1"/>
        <n x="151" s="1"/>
        <n x="5"/>
        <n x="67"/>
        <n x="52"/>
      </t>
    </mdx>
    <mdx n="0" f="v">
      <t c="8">
        <n x="2" s="1"/>
        <n x="149" s="1"/>
        <n x="3" s="1"/>
        <n x="150" s="1"/>
        <n x="151" s="1"/>
        <n x="5"/>
        <n x="88"/>
        <n x="7"/>
      </t>
    </mdx>
    <mdx n="0" f="v">
      <t c="8">
        <n x="2" s="1"/>
        <n x="149" s="1"/>
        <n x="3" s="1"/>
        <n x="150" s="1"/>
        <n x="151" s="1"/>
        <n x="5"/>
        <n x="88"/>
        <n x="23"/>
      </t>
    </mdx>
    <mdx n="0" f="v">
      <t c="8">
        <n x="2" s="1"/>
        <n x="149" s="1"/>
        <n x="3" s="1"/>
        <n x="150" s="1"/>
        <n x="151" s="1"/>
        <n x="5"/>
        <n x="88"/>
        <n x="39"/>
      </t>
    </mdx>
    <mdx n="0" f="v">
      <t c="8">
        <n x="2" s="1"/>
        <n x="149" s="1"/>
        <n x="3" s="1"/>
        <n x="150" s="1"/>
        <n x="151" s="1"/>
        <n x="5"/>
        <n x="88"/>
        <n x="55"/>
      </t>
    </mdx>
    <mdx n="0" f="v">
      <t c="8">
        <n x="2" s="1"/>
        <n x="149" s="1"/>
        <n x="3" s="1"/>
        <n x="150" s="1"/>
        <n x="151" s="1"/>
        <n x="5"/>
        <n x="89"/>
        <n x="10"/>
      </t>
    </mdx>
    <mdx n="0" f="v">
      <t c="8">
        <n x="2" s="1"/>
        <n x="149" s="1"/>
        <n x="3" s="1"/>
        <n x="150" s="1"/>
        <n x="151" s="1"/>
        <n x="5"/>
        <n x="89"/>
        <n x="26"/>
      </t>
    </mdx>
    <mdx n="0" f="v">
      <t c="8">
        <n x="2" s="1"/>
        <n x="149" s="1"/>
        <n x="3" s="1"/>
        <n x="150" s="1"/>
        <n x="151" s="1"/>
        <n x="5"/>
        <n x="89"/>
        <n x="42"/>
      </t>
    </mdx>
    <mdx n="0" f="v">
      <t c="8">
        <n x="2" s="1"/>
        <n x="149" s="1"/>
        <n x="3" s="1"/>
        <n x="150" s="1"/>
        <n x="151" s="1"/>
        <n x="5"/>
        <n x="89"/>
        <n x="58"/>
      </t>
    </mdx>
    <mdx n="0" f="v">
      <t c="8">
        <n x="2" s="1"/>
        <n x="149" s="1"/>
        <n x="3" s="1"/>
        <n x="150" s="1"/>
        <n x="151" s="1"/>
        <n x="5"/>
        <n x="90"/>
        <n x="13"/>
      </t>
    </mdx>
    <mdx n="0" f="v">
      <t c="8">
        <n x="2" s="1"/>
        <n x="149" s="1"/>
        <n x="3" s="1"/>
        <n x="150" s="1"/>
        <n x="151" s="1"/>
        <n x="5"/>
        <n x="90"/>
        <n x="29"/>
      </t>
    </mdx>
    <mdx n="0" f="v">
      <t c="8">
        <n x="2" s="1"/>
        <n x="149" s="1"/>
        <n x="3" s="1"/>
        <n x="150" s="1"/>
        <n x="151" s="1"/>
        <n x="5"/>
        <n x="90"/>
        <n x="45"/>
      </t>
    </mdx>
    <mdx n="0" f="v">
      <t c="8">
        <n x="2" s="1"/>
        <n x="149" s="1"/>
        <n x="3" s="1"/>
        <n x="150" s="1"/>
        <n x="151" s="1"/>
        <n x="5"/>
        <n x="90"/>
        <n x="61"/>
      </t>
    </mdx>
    <mdx n="0" f="v">
      <t c="8">
        <n x="2" s="1"/>
        <n x="149" s="1"/>
        <n x="3" s="1"/>
        <n x="150" s="1"/>
        <n x="151" s="1"/>
        <n x="5"/>
        <n x="91"/>
        <n x="16"/>
      </t>
    </mdx>
    <mdx n="0" f="v">
      <t c="8">
        <n x="2" s="1"/>
        <n x="149" s="1"/>
        <n x="3" s="1"/>
        <n x="150" s="1"/>
        <n x="151" s="1"/>
        <n x="5"/>
        <n x="91"/>
        <n x="32"/>
      </t>
    </mdx>
    <mdx n="0" f="v">
      <t c="8">
        <n x="2" s="1"/>
        <n x="149" s="1"/>
        <n x="3" s="1"/>
        <n x="150" s="1"/>
        <n x="151" s="1"/>
        <n x="5"/>
        <n x="91"/>
        <n x="48"/>
      </t>
    </mdx>
    <mdx n="0" f="v">
      <t c="8">
        <n x="2" s="1"/>
        <n x="149" s="1"/>
        <n x="3" s="1"/>
        <n x="150" s="1"/>
        <n x="151" s="1"/>
        <n x="5"/>
        <n x="91"/>
        <n x="64"/>
      </t>
    </mdx>
    <mdx n="0" f="v">
      <t c="8">
        <n x="2" s="1"/>
        <n x="149" s="1"/>
        <n x="3" s="1"/>
        <n x="150" s="1"/>
        <n x="151" s="1"/>
        <n x="5"/>
        <n x="92"/>
        <n x="19"/>
      </t>
    </mdx>
    <mdx n="0" f="v">
      <t c="8">
        <n x="2" s="1"/>
        <n x="149" s="1"/>
        <n x="3" s="1"/>
        <n x="150" s="1"/>
        <n x="151" s="1"/>
        <n x="5"/>
        <n x="92"/>
        <n x="35"/>
      </t>
    </mdx>
    <mdx n="0" f="v">
      <t c="8">
        <n x="2" s="1"/>
        <n x="149" s="1"/>
        <n x="3" s="1"/>
        <n x="150" s="1"/>
        <n x="151" s="1"/>
        <n x="5"/>
        <n x="92"/>
        <n x="51"/>
      </t>
    </mdx>
    <mdx n="0" f="v">
      <t c="8">
        <n x="2" s="1"/>
        <n x="149" s="1"/>
        <n x="3" s="1"/>
        <n x="150" s="1"/>
        <n x="151" s="1"/>
        <n x="5"/>
        <n x="93"/>
        <n x="6"/>
      </t>
    </mdx>
    <mdx n="0" f="v">
      <t c="8">
        <n x="2" s="1"/>
        <n x="149" s="1"/>
        <n x="3" s="1"/>
        <n x="150" s="1"/>
        <n x="151" s="1"/>
        <n x="5"/>
        <n x="93"/>
        <n x="22"/>
      </t>
    </mdx>
    <mdx n="0" f="v">
      <t c="8">
        <n x="2" s="1"/>
        <n x="149" s="1"/>
        <n x="3" s="1"/>
        <n x="150" s="1"/>
        <n x="151" s="1"/>
        <n x="5"/>
        <n x="93"/>
        <n x="38"/>
      </t>
    </mdx>
    <mdx n="0" f="v">
      <t c="8">
        <n x="2" s="1"/>
        <n x="149" s="1"/>
        <n x="3" s="1"/>
        <n x="150" s="1"/>
        <n x="151" s="1"/>
        <n x="5"/>
        <n x="93"/>
        <n x="54"/>
      </t>
    </mdx>
    <mdx n="0" f="v">
      <t c="8">
        <n x="2" s="1"/>
        <n x="149" s="1"/>
        <n x="3" s="1"/>
        <n x="150" s="1"/>
        <n x="151" s="1"/>
        <n x="5"/>
        <n x="94"/>
        <n x="9"/>
      </t>
    </mdx>
    <mdx n="0" f="v">
      <t c="8">
        <n x="2" s="1"/>
        <n x="149" s="1"/>
        <n x="3" s="1"/>
        <n x="150" s="1"/>
        <n x="151" s="1"/>
        <n x="5"/>
        <n x="94"/>
        <n x="25"/>
      </t>
    </mdx>
    <mdx n="0" f="v">
      <t c="8">
        <n x="2" s="1"/>
        <n x="149" s="1"/>
        <n x="3" s="1"/>
        <n x="150" s="1"/>
        <n x="151" s="1"/>
        <n x="5"/>
        <n x="94"/>
        <n x="41"/>
      </t>
    </mdx>
    <mdx n="0" f="v">
      <t c="8">
        <n x="2" s="1"/>
        <n x="149" s="1"/>
        <n x="3" s="1"/>
        <n x="150" s="1"/>
        <n x="151" s="1"/>
        <n x="5"/>
        <n x="94"/>
        <n x="57"/>
      </t>
    </mdx>
    <mdx n="0" f="v">
      <t c="8">
        <n x="2" s="1"/>
        <n x="149" s="1"/>
        <n x="3" s="1"/>
        <n x="150" s="1"/>
        <n x="151" s="1"/>
        <n x="5"/>
        <n x="95"/>
        <n x="12"/>
      </t>
    </mdx>
    <mdx n="0" f="v">
      <t c="8">
        <n x="2" s="1"/>
        <n x="149" s="1"/>
        <n x="3" s="1"/>
        <n x="150" s="1"/>
        <n x="151" s="1"/>
        <n x="5"/>
        <n x="95"/>
        <n x="28"/>
      </t>
    </mdx>
    <mdx n="0" f="v">
      <t c="8">
        <n x="2" s="1"/>
        <n x="149" s="1"/>
        <n x="3" s="1"/>
        <n x="150" s="1"/>
        <n x="151" s="1"/>
        <n x="5"/>
        <n x="95"/>
        <n x="44"/>
      </t>
    </mdx>
    <mdx n="0" f="v">
      <t c="8">
        <n x="2" s="1"/>
        <n x="149" s="1"/>
        <n x="3" s="1"/>
        <n x="150" s="1"/>
        <n x="151" s="1"/>
        <n x="5"/>
        <n x="95"/>
        <n x="60"/>
      </t>
    </mdx>
    <mdx n="0" f="v">
      <t c="8">
        <n x="2" s="1"/>
        <n x="149" s="1"/>
        <n x="3" s="1"/>
        <n x="150" s="1"/>
        <n x="151" s="1"/>
        <n x="5"/>
        <n x="96"/>
        <n x="15"/>
      </t>
    </mdx>
    <mdx n="0" f="v">
      <t c="8">
        <n x="2" s="1"/>
        <n x="149" s="1"/>
        <n x="3" s="1"/>
        <n x="150" s="1"/>
        <n x="151" s="1"/>
        <n x="5"/>
        <n x="96"/>
        <n x="31"/>
      </t>
    </mdx>
    <mdx n="0" f="v">
      <t c="8">
        <n x="2" s="1"/>
        <n x="149" s="1"/>
        <n x="3" s="1"/>
        <n x="150" s="1"/>
        <n x="151" s="1"/>
        <n x="5"/>
        <n x="96"/>
        <n x="47"/>
      </t>
    </mdx>
    <mdx n="0" f="v">
      <t c="8">
        <n x="2" s="1"/>
        <n x="149" s="1"/>
        <n x="3" s="1"/>
        <n x="150" s="1"/>
        <n x="151" s="1"/>
        <n x="5"/>
        <n x="96"/>
        <n x="63"/>
      </t>
    </mdx>
    <mdx n="0" f="v">
      <t c="8">
        <n x="2" s="1"/>
        <n x="149" s="1"/>
        <n x="3" s="1"/>
        <n x="150" s="1"/>
        <n x="151" s="1"/>
        <n x="5"/>
        <n x="97"/>
        <n x="18"/>
      </t>
    </mdx>
    <mdx n="0" f="v">
      <t c="8">
        <n x="2" s="1"/>
        <n x="149" s="1"/>
        <n x="3" s="1"/>
        <n x="150" s="1"/>
        <n x="151" s="1"/>
        <n x="5"/>
        <n x="97"/>
        <n x="34"/>
      </t>
    </mdx>
    <mdx n="0" f="v">
      <t c="8">
        <n x="2" s="1"/>
        <n x="149" s="1"/>
        <n x="3" s="1"/>
        <n x="150" s="1"/>
        <n x="151" s="1"/>
        <n x="5"/>
        <n x="97"/>
        <n x="50"/>
      </t>
    </mdx>
    <mdx n="0" f="v">
      <t c="8">
        <n x="2" s="1"/>
        <n x="149" s="1"/>
        <n x="3" s="1"/>
        <n x="150" s="1"/>
        <n x="151" s="1"/>
        <n x="5"/>
        <n x="98"/>
        <n x="21"/>
      </t>
    </mdx>
    <mdx n="0" f="v">
      <t c="8">
        <n x="2" s="1"/>
        <n x="149" s="1"/>
        <n x="3" s="1"/>
        <n x="150" s="1"/>
        <n x="151" s="1"/>
        <n x="5"/>
        <n x="98"/>
        <n x="37"/>
      </t>
    </mdx>
    <mdx n="0" f="v">
      <t c="8">
        <n x="2" s="1"/>
        <n x="149" s="1"/>
        <n x="3" s="1"/>
        <n x="150" s="1"/>
        <n x="151" s="1"/>
        <n x="5"/>
        <n x="98"/>
        <n x="53"/>
      </t>
    </mdx>
    <mdx n="0" f="v">
      <t c="8">
        <n x="2" s="1"/>
        <n x="149" s="1"/>
        <n x="3" s="1"/>
        <n x="150" s="1"/>
        <n x="151" s="1"/>
        <n x="5"/>
        <n x="99"/>
        <n x="8"/>
      </t>
    </mdx>
    <mdx n="0" f="v">
      <t c="8">
        <n x="2" s="1"/>
        <n x="149" s="1"/>
        <n x="3" s="1"/>
        <n x="150" s="1"/>
        <n x="151" s="1"/>
        <n x="5"/>
        <n x="99"/>
        <n x="24"/>
      </t>
    </mdx>
    <mdx n="0" f="v">
      <t c="8">
        <n x="2" s="1"/>
        <n x="149" s="1"/>
        <n x="3" s="1"/>
        <n x="150" s="1"/>
        <n x="151" s="1"/>
        <n x="5"/>
        <n x="99"/>
        <n x="40"/>
      </t>
    </mdx>
    <mdx n="0" f="v">
      <t c="8">
        <n x="2" s="1"/>
        <n x="149" s="1"/>
        <n x="3" s="1"/>
        <n x="150" s="1"/>
        <n x="151" s="1"/>
        <n x="5"/>
        <n x="99"/>
        <n x="56"/>
      </t>
    </mdx>
    <mdx n="0" f="v">
      <t c="8">
        <n x="2" s="1"/>
        <n x="149" s="1"/>
        <n x="3" s="1"/>
        <n x="150" s="1"/>
        <n x="151" s="1"/>
        <n x="5"/>
        <n x="100"/>
        <n x="11"/>
      </t>
    </mdx>
    <mdx n="0" f="v">
      <t c="8">
        <n x="2" s="1"/>
        <n x="149" s="1"/>
        <n x="3" s="1"/>
        <n x="150" s="1"/>
        <n x="151" s="1"/>
        <n x="5"/>
        <n x="100"/>
        <n x="27"/>
      </t>
    </mdx>
    <mdx n="0" f="v">
      <t c="8">
        <n x="2" s="1"/>
        <n x="149" s="1"/>
        <n x="3" s="1"/>
        <n x="150" s="1"/>
        <n x="151" s="1"/>
        <n x="5"/>
        <n x="100"/>
        <n x="43"/>
      </t>
    </mdx>
    <mdx n="0" f="v">
      <t c="8">
        <n x="2" s="1"/>
        <n x="149" s="1"/>
        <n x="3" s="1"/>
        <n x="150" s="1"/>
        <n x="151" s="1"/>
        <n x="5"/>
        <n x="100"/>
        <n x="59"/>
      </t>
    </mdx>
    <mdx n="0" f="v">
      <t c="8">
        <n x="2" s="1"/>
        <n x="149" s="1"/>
        <n x="3" s="1"/>
        <n x="150" s="1"/>
        <n x="151" s="1"/>
        <n x="5"/>
        <n x="101"/>
        <n x="14"/>
      </t>
    </mdx>
    <mdx n="0" f="v">
      <t c="8">
        <n x="2" s="1"/>
        <n x="149" s="1"/>
        <n x="3" s="1"/>
        <n x="150" s="1"/>
        <n x="151" s="1"/>
        <n x="5"/>
        <n x="101"/>
        <n x="30"/>
      </t>
    </mdx>
    <mdx n="0" f="v">
      <t c="8">
        <n x="2" s="1"/>
        <n x="149" s="1"/>
        <n x="3" s="1"/>
        <n x="150" s="1"/>
        <n x="151" s="1"/>
        <n x="5"/>
        <n x="101"/>
        <n x="46"/>
      </t>
    </mdx>
    <mdx n="0" f="v">
      <t c="8">
        <n x="2" s="1"/>
        <n x="149" s="1"/>
        <n x="3" s="1"/>
        <n x="150" s="1"/>
        <n x="151" s="1"/>
        <n x="5"/>
        <n x="101"/>
        <n x="62"/>
      </t>
    </mdx>
    <mdx n="0" f="v">
      <t c="8">
        <n x="2" s="1"/>
        <n x="149" s="1"/>
        <n x="3" s="1"/>
        <n x="150" s="1"/>
        <n x="151" s="1"/>
        <n x="5"/>
        <n x="102"/>
        <n x="17"/>
      </t>
    </mdx>
    <mdx n="0" f="v">
      <t c="8">
        <n x="2" s="1"/>
        <n x="149" s="1"/>
        <n x="3" s="1"/>
        <n x="150" s="1"/>
        <n x="151" s="1"/>
        <n x="5"/>
        <n x="102"/>
        <n x="33"/>
      </t>
    </mdx>
    <mdx n="0" f="v">
      <t c="8">
        <n x="2" s="1"/>
        <n x="149" s="1"/>
        <n x="3" s="1"/>
        <n x="150" s="1"/>
        <n x="151" s="1"/>
        <n x="5"/>
        <n x="102"/>
        <n x="49"/>
      </t>
    </mdx>
    <mdx n="0" f="v">
      <t c="8">
        <n x="2" s="1"/>
        <n x="149" s="1"/>
        <n x="3" s="1"/>
        <n x="150" s="1"/>
        <n x="151" s="1"/>
        <n x="5"/>
        <n x="103"/>
        <n x="20"/>
      </t>
    </mdx>
    <mdx n="0" f="v">
      <t c="8">
        <n x="2" s="1"/>
        <n x="149" s="1"/>
        <n x="3" s="1"/>
        <n x="150" s="1"/>
        <n x="151" s="1"/>
        <n x="5"/>
        <n x="103"/>
        <n x="36"/>
      </t>
    </mdx>
    <mdx n="0" f="v">
      <t c="8">
        <n x="2" s="1"/>
        <n x="149" s="1"/>
        <n x="3" s="1"/>
        <n x="150" s="1"/>
        <n x="151" s="1"/>
        <n x="5"/>
        <n x="103"/>
        <n x="55"/>
      </t>
    </mdx>
    <mdx n="0" f="v">
      <t c="8">
        <n x="2" s="1"/>
        <n x="149" s="1"/>
        <n x="3" s="1"/>
        <n x="150" s="1"/>
        <n x="151" s="1"/>
        <n x="5"/>
        <n x="104"/>
        <n x="12"/>
      </t>
    </mdx>
    <mdx n="0" f="v">
      <t c="8">
        <n x="2" s="1"/>
        <n x="149" s="1"/>
        <n x="3" s="1"/>
        <n x="150" s="1"/>
        <n x="151" s="1"/>
        <n x="5"/>
        <n x="104"/>
        <n x="30"/>
      </t>
    </mdx>
    <mdx n="0" f="v">
      <t c="8">
        <n x="2" s="1"/>
        <n x="149" s="1"/>
        <n x="3" s="1"/>
        <n x="150" s="1"/>
        <n x="151" s="1"/>
        <n x="5"/>
        <n x="104"/>
        <n x="48"/>
      </t>
    </mdx>
    <mdx n="0" f="v">
      <t c="8">
        <n x="2" s="1"/>
        <n x="149" s="1"/>
        <n x="3" s="1"/>
        <n x="150" s="1"/>
        <n x="151" s="1"/>
        <n x="5"/>
        <n x="105"/>
        <n x="24"/>
      </t>
    </mdx>
    <mdx n="0" f="v">
      <t c="8">
        <n x="2" s="1"/>
        <n x="149" s="1"/>
        <n x="3" s="1"/>
        <n x="150" s="1"/>
        <n x="151" s="1"/>
        <n x="5"/>
        <n x="105"/>
        <n x="42"/>
      </t>
    </mdx>
    <mdx n="0" f="v">
      <t c="8">
        <n x="2" s="1"/>
        <n x="149" s="1"/>
        <n x="3" s="1"/>
        <n x="150" s="1"/>
        <n x="151" s="1"/>
        <n x="5"/>
        <n x="105"/>
        <n x="62"/>
      </t>
    </mdx>
    <mdx n="0" f="v">
      <t c="8">
        <n x="2" s="1"/>
        <n x="149" s="1"/>
        <n x="3" s="1"/>
        <n x="150" s="1"/>
        <n x="151" s="1"/>
        <n x="5"/>
        <n x="106"/>
        <n x="20"/>
      </t>
    </mdx>
    <mdx n="0" f="v">
      <t c="8">
        <n x="2" s="1"/>
        <n x="149" s="1"/>
        <n x="3" s="1"/>
        <n x="150" s="1"/>
        <n x="151" s="1"/>
        <n x="5"/>
        <n x="106"/>
        <n x="39"/>
      </t>
    </mdx>
    <mdx n="0" f="v">
      <t c="8">
        <n x="2" s="1"/>
        <n x="149" s="1"/>
        <n x="3" s="1"/>
        <n x="150" s="1"/>
        <n x="151" s="1"/>
        <n x="5"/>
        <n x="106"/>
        <n x="59"/>
      </t>
    </mdx>
    <mdx n="0" f="v">
      <t c="8">
        <n x="2" s="1"/>
        <n x="149" s="1"/>
        <n x="3" s="1"/>
        <n x="150" s="1"/>
        <n x="151" s="1"/>
        <n x="5"/>
        <n x="107"/>
        <n x="18"/>
      </t>
    </mdx>
    <mdx n="0" f="v">
      <t c="8">
        <n x="2" s="1"/>
        <n x="149" s="1"/>
        <n x="3" s="1"/>
        <n x="150" s="1"/>
        <n x="151" s="1"/>
        <n x="5"/>
        <n x="107"/>
        <n x="38"/>
      </t>
    </mdx>
    <mdx n="0" f="v">
      <t c="8">
        <n x="2" s="1"/>
        <n x="149" s="1"/>
        <n x="3" s="1"/>
        <n x="150" s="1"/>
        <n x="151" s="1"/>
        <n x="5"/>
        <n x="107"/>
        <n x="57"/>
      </t>
    </mdx>
    <mdx n="0" f="v">
      <t c="8">
        <n x="2" s="1"/>
        <n x="149" s="1"/>
        <n x="3" s="1"/>
        <n x="150" s="1"/>
        <n x="151" s="1"/>
        <n x="5"/>
        <n x="108"/>
        <n x="15"/>
      </t>
    </mdx>
    <mdx n="0" f="v">
      <t c="8">
        <n x="2" s="1"/>
        <n x="149" s="1"/>
        <n x="3" s="1"/>
        <n x="150" s="1"/>
        <n x="151" s="1"/>
        <n x="5"/>
        <n x="108"/>
        <n x="39"/>
      </t>
    </mdx>
    <mdx n="0" f="v">
      <t c="8">
        <n x="2" s="1"/>
        <n x="149" s="1"/>
        <n x="3" s="1"/>
        <n x="150" s="1"/>
        <n x="151" s="1"/>
        <n x="5"/>
        <n x="108"/>
        <n x="62"/>
      </t>
    </mdx>
    <mdx n="0" f="v">
      <t c="8">
        <n x="2" s="1"/>
        <n x="149" s="1"/>
        <n x="3" s="1"/>
        <n x="150" s="1"/>
        <n x="151" s="1"/>
        <n x="5"/>
        <n x="109"/>
        <n x="28"/>
      </t>
    </mdx>
    <mdx n="0" f="v">
      <t c="8">
        <n x="2" s="1"/>
        <n x="149" s="1"/>
        <n x="3" s="1"/>
        <n x="150" s="1"/>
        <n x="151" s="1"/>
        <n x="5"/>
        <n x="109"/>
        <n x="53"/>
      </t>
    </mdx>
    <mdx n="0" f="v">
      <t c="8">
        <n x="2" s="1"/>
        <n x="149" s="1"/>
        <n x="3" s="1"/>
        <n x="150" s="1"/>
        <n x="151" s="1"/>
        <n x="5"/>
        <n x="110"/>
        <n x="34"/>
      </t>
    </mdx>
    <mdx n="0" f="v">
      <t c="8">
        <n x="2" s="1"/>
        <n x="149" s="1"/>
        <n x="3" s="1"/>
        <n x="150" s="1"/>
        <n x="151" s="1"/>
        <n x="5"/>
        <n x="111"/>
        <n x="21"/>
      </t>
    </mdx>
    <mdx n="0" f="v">
      <t c="8">
        <n x="2" s="1"/>
        <n x="149" s="1"/>
        <n x="3" s="1"/>
        <n x="150" s="1"/>
        <n x="151" s="1"/>
        <n x="5"/>
        <n x="112"/>
        <n x="42"/>
      </t>
    </mdx>
    <mdx n="0" f="v">
      <t c="8">
        <n x="2" s="1"/>
        <n x="149" s="1"/>
        <n x="3" s="1"/>
        <n x="150" s="1"/>
        <n x="151" s="1"/>
        <n x="5"/>
        <n x="113"/>
        <n x="62"/>
      </t>
    </mdx>
    <mdx n="0" f="v">
      <t c="8">
        <n x="2" s="1"/>
        <n x="149" s="1"/>
        <n x="3" s="1"/>
        <n x="150" s="1"/>
        <n x="151" s="1"/>
        <n x="5"/>
        <n x="115"/>
        <n x="33"/>
      </t>
    </mdx>
    <mdx n="0" f="v">
      <t c="8">
        <n x="2" s="1"/>
        <n x="149" s="1"/>
        <n x="3" s="1"/>
        <n x="150" s="1"/>
        <n x="151" s="1"/>
        <n x="5"/>
        <n x="117"/>
        <n x="26"/>
      </t>
    </mdx>
    <mdx n="0" f="v">
      <t c="8">
        <n x="2" s="1"/>
        <n x="149" s="1"/>
        <n x="3" s="1"/>
        <n x="150" s="1"/>
        <n x="151" s="1"/>
        <n x="5"/>
        <n x="119"/>
        <n x="32"/>
      </t>
    </mdx>
    <mdx n="0" f="v">
      <t c="8">
        <n x="2" s="1"/>
        <n x="149" s="1"/>
        <n x="3" s="1"/>
        <n x="150" s="1"/>
        <n x="151" s="1"/>
        <n x="5"/>
        <n x="121"/>
        <n x="38"/>
      </t>
    </mdx>
    <mdx n="0" f="v">
      <t c="8">
        <n x="2" s="1"/>
        <n x="149" s="1"/>
        <n x="3" s="1"/>
        <n x="150" s="1"/>
        <n x="151" s="1"/>
        <n x="5"/>
        <n x="123"/>
        <n x="44"/>
      </t>
    </mdx>
    <mdx n="0" f="v">
      <t c="8">
        <n x="2" s="1"/>
        <n x="149" s="1"/>
        <n x="3" s="1"/>
        <n x="150" s="1"/>
        <n x="151" s="1"/>
        <n x="5"/>
        <n x="125"/>
        <n x="52"/>
      </t>
    </mdx>
    <mdx n="0" f="v">
      <t c="8">
        <n x="2" s="1"/>
        <n x="149" s="1"/>
        <n x="3" s="1"/>
        <n x="150" s="1"/>
        <n x="151" s="1"/>
        <n x="5"/>
        <n x="128"/>
        <n x="27"/>
      </t>
    </mdx>
    <mdx n="0" f="v">
      <t c="8">
        <n x="2" s="1"/>
        <n x="149" s="1"/>
        <n x="3" s="1"/>
        <n x="150" s="1"/>
        <n x="151" s="1"/>
        <n x="5"/>
        <n x="130"/>
        <n x="62"/>
      </t>
    </mdx>
    <mdx n="0" f="v">
      <t c="8">
        <n x="2" s="1"/>
        <n x="149" s="1"/>
        <n x="3" s="1"/>
        <n x="150" s="1"/>
        <n x="151" s="1"/>
        <n x="5"/>
        <n x="133"/>
        <n x="52"/>
      </t>
    </mdx>
    <mdx n="0" f="v">
      <t c="8">
        <n x="2" s="1"/>
        <n x="149" s="1"/>
        <n x="3" s="1"/>
        <n x="150" s="1"/>
        <n x="151" s="1"/>
        <n x="5"/>
        <n x="138"/>
        <n x="33"/>
      </t>
    </mdx>
    <mdx n="0" f="v">
      <t c="8">
        <n x="2" s="1"/>
        <n x="149" s="1"/>
        <n x="3" s="1"/>
        <n x="150" s="1"/>
        <n x="151" s="1"/>
        <n x="5"/>
        <n x="82"/>
        <n x="33"/>
      </t>
    </mdx>
    <mdx n="0" f="v">
      <t c="8">
        <n x="2" s="1"/>
        <n x="149" s="1"/>
        <n x="3" s="1"/>
        <n x="150" s="1"/>
        <n x="151" s="1"/>
        <n x="5"/>
        <n x="82"/>
        <n x="49"/>
      </t>
    </mdx>
    <mdx n="0" f="v">
      <t c="8">
        <n x="2" s="1"/>
        <n x="149" s="1"/>
        <n x="3" s="1"/>
        <n x="150" s="1"/>
        <n x="151" s="1"/>
        <n x="5"/>
        <n x="83"/>
        <n x="20"/>
      </t>
    </mdx>
    <mdx n="0" f="v">
      <t c="8">
        <n x="2" s="1"/>
        <n x="149" s="1"/>
        <n x="3" s="1"/>
        <n x="150" s="1"/>
        <n x="151" s="1"/>
        <n x="5"/>
        <n x="83"/>
        <n x="36"/>
      </t>
    </mdx>
    <mdx n="0" f="v">
      <t c="8">
        <n x="2" s="1"/>
        <n x="149" s="1"/>
        <n x="3" s="1"/>
        <n x="150" s="1"/>
        <n x="151" s="1"/>
        <n x="5"/>
        <n x="83"/>
        <n x="52"/>
      </t>
    </mdx>
    <mdx n="0" f="v">
      <t c="8">
        <n x="2" s="1"/>
        <n x="149" s="1"/>
        <n x="3" s="1"/>
        <n x="150" s="1"/>
        <n x="151" s="1"/>
        <n x="5"/>
        <n x="84"/>
        <n x="7"/>
      </t>
    </mdx>
    <mdx n="0" f="v">
      <t c="8">
        <n x="2" s="1"/>
        <n x="149" s="1"/>
        <n x="3" s="1"/>
        <n x="150" s="1"/>
        <n x="151" s="1"/>
        <n x="5"/>
        <n x="84"/>
        <n x="23"/>
      </t>
    </mdx>
    <mdx n="0" f="v">
      <t c="8">
        <n x="2" s="1"/>
        <n x="149" s="1"/>
        <n x="3" s="1"/>
        <n x="150" s="1"/>
        <n x="151" s="1"/>
        <n x="5"/>
        <n x="84"/>
        <n x="39"/>
      </t>
    </mdx>
    <mdx n="0" f="v">
      <t c="8">
        <n x="2" s="1"/>
        <n x="149" s="1"/>
        <n x="3" s="1"/>
        <n x="150" s="1"/>
        <n x="151" s="1"/>
        <n x="5"/>
        <n x="84"/>
        <n x="55"/>
      </t>
    </mdx>
    <mdx n="0" f="v">
      <t c="8">
        <n x="2" s="1"/>
        <n x="149" s="1"/>
        <n x="3" s="1"/>
        <n x="150" s="1"/>
        <n x="151" s="1"/>
        <n x="5"/>
        <n x="85"/>
        <n x="10"/>
      </t>
    </mdx>
    <mdx n="0" f="v">
      <t c="8">
        <n x="2" s="1"/>
        <n x="149" s="1"/>
        <n x="3" s="1"/>
        <n x="150" s="1"/>
        <n x="151" s="1"/>
        <n x="5"/>
        <n x="85"/>
        <n x="26"/>
      </t>
    </mdx>
    <mdx n="0" f="v">
      <t c="8">
        <n x="2" s="1"/>
        <n x="149" s="1"/>
        <n x="3" s="1"/>
        <n x="150" s="1"/>
        <n x="151" s="1"/>
        <n x="5"/>
        <n x="85"/>
        <n x="42"/>
      </t>
    </mdx>
    <mdx n="0" f="v">
      <t c="8">
        <n x="2" s="1"/>
        <n x="149" s="1"/>
        <n x="3" s="1"/>
        <n x="150" s="1"/>
        <n x="151" s="1"/>
        <n x="5"/>
        <n x="85"/>
        <n x="58"/>
      </t>
    </mdx>
    <mdx n="0" f="v">
      <t c="8">
        <n x="2" s="1"/>
        <n x="149" s="1"/>
        <n x="3" s="1"/>
        <n x="150" s="1"/>
        <n x="151" s="1"/>
        <n x="5"/>
        <n x="86"/>
        <n x="13"/>
      </t>
    </mdx>
    <mdx n="0" f="v">
      <t c="8">
        <n x="2" s="1"/>
        <n x="149" s="1"/>
        <n x="3" s="1"/>
        <n x="150" s="1"/>
        <n x="151" s="1"/>
        <n x="5"/>
        <n x="86"/>
        <n x="29"/>
      </t>
    </mdx>
    <mdx n="0" f="v">
      <t c="8">
        <n x="2" s="1"/>
        <n x="149" s="1"/>
        <n x="3" s="1"/>
        <n x="150" s="1"/>
        <n x="151" s="1"/>
        <n x="5"/>
        <n x="86"/>
        <n x="45"/>
      </t>
    </mdx>
    <mdx n="0" f="v">
      <t c="8">
        <n x="2" s="1"/>
        <n x="149" s="1"/>
        <n x="3" s="1"/>
        <n x="150" s="1"/>
        <n x="151" s="1"/>
        <n x="5"/>
        <n x="86"/>
        <n x="61"/>
      </t>
    </mdx>
    <mdx n="0" f="v">
      <t c="8">
        <n x="2" s="1"/>
        <n x="149" s="1"/>
        <n x="3" s="1"/>
        <n x="150" s="1"/>
        <n x="151" s="1"/>
        <n x="5"/>
        <n x="67"/>
        <n x="21"/>
      </t>
    </mdx>
    <mdx n="0" f="v">
      <t c="8">
        <n x="2" s="1"/>
        <n x="149" s="1"/>
        <n x="3" s="1"/>
        <n x="150" s="1"/>
        <n x="151" s="1"/>
        <n x="5"/>
        <n x="67"/>
        <n x="37"/>
      </t>
    </mdx>
    <mdx n="0" f="v">
      <t c="8">
        <n x="2" s="1"/>
        <n x="149" s="1"/>
        <n x="3" s="1"/>
        <n x="150" s="1"/>
        <n x="151" s="1"/>
        <n x="5"/>
        <n x="67"/>
        <n x="53"/>
      </t>
    </mdx>
    <mdx n="0" f="v">
      <t c="8">
        <n x="2" s="1"/>
        <n x="149" s="1"/>
        <n x="3" s="1"/>
        <n x="150" s="1"/>
        <n x="151" s="1"/>
        <n x="5"/>
        <n x="88"/>
        <n x="8"/>
      </t>
    </mdx>
    <mdx n="0" f="v">
      <t c="8">
        <n x="2" s="1"/>
        <n x="149" s="1"/>
        <n x="3" s="1"/>
        <n x="150" s="1"/>
        <n x="151" s="1"/>
        <n x="5"/>
        <n x="88"/>
        <n x="24"/>
      </t>
    </mdx>
    <mdx n="0" f="v">
      <t c="8">
        <n x="2" s="1"/>
        <n x="149" s="1"/>
        <n x="3" s="1"/>
        <n x="150" s="1"/>
        <n x="151" s="1"/>
        <n x="5"/>
        <n x="88"/>
        <n x="40"/>
      </t>
    </mdx>
    <mdx n="0" f="v">
      <t c="8">
        <n x="2" s="1"/>
        <n x="149" s="1"/>
        <n x="3" s="1"/>
        <n x="150" s="1"/>
        <n x="151" s="1"/>
        <n x="5"/>
        <n x="88"/>
        <n x="56"/>
      </t>
    </mdx>
    <mdx n="0" f="v">
      <t c="8">
        <n x="2" s="1"/>
        <n x="149" s="1"/>
        <n x="3" s="1"/>
        <n x="150" s="1"/>
        <n x="151" s="1"/>
        <n x="5"/>
        <n x="89"/>
        <n x="11"/>
      </t>
    </mdx>
    <mdx n="0" f="v">
      <t c="8">
        <n x="2" s="1"/>
        <n x="149" s="1"/>
        <n x="3" s="1"/>
        <n x="150" s="1"/>
        <n x="151" s="1"/>
        <n x="5"/>
        <n x="89"/>
        <n x="27"/>
      </t>
    </mdx>
    <mdx n="0" f="v">
      <t c="8">
        <n x="2" s="1"/>
        <n x="149" s="1"/>
        <n x="3" s="1"/>
        <n x="150" s="1"/>
        <n x="151" s="1"/>
        <n x="5"/>
        <n x="89"/>
        <n x="43"/>
      </t>
    </mdx>
    <mdx n="0" f="v">
      <t c="8">
        <n x="2" s="1"/>
        <n x="149" s="1"/>
        <n x="3" s="1"/>
        <n x="150" s="1"/>
        <n x="151" s="1"/>
        <n x="5"/>
        <n x="89"/>
        <n x="59"/>
      </t>
    </mdx>
    <mdx n="0" f="v">
      <t c="8">
        <n x="2" s="1"/>
        <n x="149" s="1"/>
        <n x="3" s="1"/>
        <n x="150" s="1"/>
        <n x="151" s="1"/>
        <n x="5"/>
        <n x="90"/>
        <n x="14"/>
      </t>
    </mdx>
    <mdx n="0" f="v">
      <t c="8">
        <n x="2" s="1"/>
        <n x="149" s="1"/>
        <n x="3" s="1"/>
        <n x="150" s="1"/>
        <n x="151" s="1"/>
        <n x="5"/>
        <n x="90"/>
        <n x="30"/>
      </t>
    </mdx>
    <mdx n="0" f="v">
      <t c="8">
        <n x="2" s="1"/>
        <n x="149" s="1"/>
        <n x="3" s="1"/>
        <n x="150" s="1"/>
        <n x="151" s="1"/>
        <n x="5"/>
        <n x="90"/>
        <n x="46"/>
      </t>
    </mdx>
    <mdx n="0" f="v">
      <t c="8">
        <n x="2" s="1"/>
        <n x="149" s="1"/>
        <n x="3" s="1"/>
        <n x="150" s="1"/>
        <n x="151" s="1"/>
        <n x="5"/>
        <n x="90"/>
        <n x="62"/>
      </t>
    </mdx>
    <mdx n="0" f="v">
      <t c="8">
        <n x="2" s="1"/>
        <n x="149" s="1"/>
        <n x="3" s="1"/>
        <n x="150" s="1"/>
        <n x="151" s="1"/>
        <n x="5"/>
        <n x="91"/>
        <n x="17"/>
      </t>
    </mdx>
    <mdx n="0" f="v">
      <t c="8">
        <n x="2" s="1"/>
        <n x="149" s="1"/>
        <n x="3" s="1"/>
        <n x="150" s="1"/>
        <n x="151" s="1"/>
        <n x="5"/>
        <n x="91"/>
        <n x="33"/>
      </t>
    </mdx>
    <mdx n="0" f="v">
      <t c="8">
        <n x="2" s="1"/>
        <n x="149" s="1"/>
        <n x="3" s="1"/>
        <n x="150" s="1"/>
        <n x="151" s="1"/>
        <n x="5"/>
        <n x="91"/>
        <n x="49"/>
      </t>
    </mdx>
    <mdx n="0" f="v">
      <t c="8">
        <n x="2" s="1"/>
        <n x="149" s="1"/>
        <n x="3" s="1"/>
        <n x="150" s="1"/>
        <n x="151" s="1"/>
        <n x="5"/>
        <n x="92"/>
        <n x="20"/>
      </t>
    </mdx>
    <mdx n="0" f="v">
      <t c="8">
        <n x="2" s="1"/>
        <n x="149" s="1"/>
        <n x="3" s="1"/>
        <n x="150" s="1"/>
        <n x="151" s="1"/>
        <n x="5"/>
        <n x="92"/>
        <n x="36"/>
      </t>
    </mdx>
    <mdx n="0" f="v">
      <t c="8">
        <n x="2" s="1"/>
        <n x="149" s="1"/>
        <n x="3" s="1"/>
        <n x="150" s="1"/>
        <n x="151" s="1"/>
        <n x="5"/>
        <n x="92"/>
        <n x="52"/>
      </t>
    </mdx>
    <mdx n="0" f="v">
      <t c="8">
        <n x="2" s="1"/>
        <n x="149" s="1"/>
        <n x="3" s="1"/>
        <n x="150" s="1"/>
        <n x="151" s="1"/>
        <n x="5"/>
        <n x="93"/>
        <n x="7"/>
      </t>
    </mdx>
    <mdx n="0" f="v">
      <t c="8">
        <n x="2" s="1"/>
        <n x="149" s="1"/>
        <n x="3" s="1"/>
        <n x="150" s="1"/>
        <n x="151" s="1"/>
        <n x="5"/>
        <n x="93"/>
        <n x="23"/>
      </t>
    </mdx>
    <mdx n="0" f="v">
      <t c="8">
        <n x="2" s="1"/>
        <n x="149" s="1"/>
        <n x="3" s="1"/>
        <n x="150" s="1"/>
        <n x="151" s="1"/>
        <n x="5"/>
        <n x="93"/>
        <n x="39"/>
      </t>
    </mdx>
    <mdx n="0" f="v">
      <t c="8">
        <n x="2" s="1"/>
        <n x="149" s="1"/>
        <n x="3" s="1"/>
        <n x="150" s="1"/>
        <n x="151" s="1"/>
        <n x="5"/>
        <n x="93"/>
        <n x="55"/>
      </t>
    </mdx>
    <mdx n="0" f="v">
      <t c="8">
        <n x="2" s="1"/>
        <n x="149" s="1"/>
        <n x="3" s="1"/>
        <n x="150" s="1"/>
        <n x="151" s="1"/>
        <n x="5"/>
        <n x="94"/>
        <n x="10"/>
      </t>
    </mdx>
    <mdx n="0" f="v">
      <t c="8">
        <n x="2" s="1"/>
        <n x="149" s="1"/>
        <n x="3" s="1"/>
        <n x="150" s="1"/>
        <n x="151" s="1"/>
        <n x="5"/>
        <n x="94"/>
        <n x="26"/>
      </t>
    </mdx>
    <mdx n="0" f="v">
      <t c="8">
        <n x="2" s="1"/>
        <n x="149" s="1"/>
        <n x="3" s="1"/>
        <n x="150" s="1"/>
        <n x="151" s="1"/>
        <n x="5"/>
        <n x="94"/>
        <n x="42"/>
      </t>
    </mdx>
    <mdx n="0" f="v">
      <t c="8">
        <n x="2" s="1"/>
        <n x="149" s="1"/>
        <n x="3" s="1"/>
        <n x="150" s="1"/>
        <n x="151" s="1"/>
        <n x="5"/>
        <n x="94"/>
        <n x="58"/>
      </t>
    </mdx>
    <mdx n="0" f="v">
      <t c="8">
        <n x="2" s="1"/>
        <n x="149" s="1"/>
        <n x="3" s="1"/>
        <n x="150" s="1"/>
        <n x="151" s="1"/>
        <n x="5"/>
        <n x="95"/>
        <n x="13"/>
      </t>
    </mdx>
    <mdx n="0" f="v">
      <t c="8">
        <n x="2" s="1"/>
        <n x="149" s="1"/>
        <n x="3" s="1"/>
        <n x="150" s="1"/>
        <n x="151" s="1"/>
        <n x="5"/>
        <n x="95"/>
        <n x="29"/>
      </t>
    </mdx>
    <mdx n="0" f="v">
      <t c="8">
        <n x="2" s="1"/>
        <n x="149" s="1"/>
        <n x="3" s="1"/>
        <n x="150" s="1"/>
        <n x="151" s="1"/>
        <n x="5"/>
        <n x="95"/>
        <n x="45"/>
      </t>
    </mdx>
    <mdx n="0" f="v">
      <t c="8">
        <n x="2" s="1"/>
        <n x="149" s="1"/>
        <n x="3" s="1"/>
        <n x="150" s="1"/>
        <n x="151" s="1"/>
        <n x="5"/>
        <n x="95"/>
        <n x="61"/>
      </t>
    </mdx>
    <mdx n="0" f="v">
      <t c="8">
        <n x="2" s="1"/>
        <n x="149" s="1"/>
        <n x="3" s="1"/>
        <n x="150" s="1"/>
        <n x="151" s="1"/>
        <n x="5"/>
        <n x="96"/>
        <n x="16"/>
      </t>
    </mdx>
    <mdx n="0" f="v">
      <t c="8">
        <n x="2" s="1"/>
        <n x="149" s="1"/>
        <n x="3" s="1"/>
        <n x="150" s="1"/>
        <n x="151" s="1"/>
        <n x="5"/>
        <n x="96"/>
        <n x="32"/>
      </t>
    </mdx>
    <mdx n="0" f="v">
      <t c="8">
        <n x="2" s="1"/>
        <n x="149" s="1"/>
        <n x="3" s="1"/>
        <n x="150" s="1"/>
        <n x="151" s="1"/>
        <n x="5"/>
        <n x="96"/>
        <n x="48"/>
      </t>
    </mdx>
    <mdx n="0" f="v">
      <t c="8">
        <n x="2" s="1"/>
        <n x="149" s="1"/>
        <n x="3" s="1"/>
        <n x="150" s="1"/>
        <n x="151" s="1"/>
        <n x="5"/>
        <n x="96"/>
        <n x="64"/>
      </t>
    </mdx>
    <mdx n="0" f="v">
      <t c="8">
        <n x="2" s="1"/>
        <n x="149" s="1"/>
        <n x="3" s="1"/>
        <n x="150" s="1"/>
        <n x="151" s="1"/>
        <n x="5"/>
        <n x="97"/>
        <n x="19"/>
      </t>
    </mdx>
    <mdx n="0" f="v">
      <t c="8">
        <n x="2" s="1"/>
        <n x="149" s="1"/>
        <n x="3" s="1"/>
        <n x="150" s="1"/>
        <n x="151" s="1"/>
        <n x="5"/>
        <n x="97"/>
        <n x="35"/>
      </t>
    </mdx>
    <mdx n="0" f="v">
      <t c="8">
        <n x="2" s="1"/>
        <n x="149" s="1"/>
        <n x="3" s="1"/>
        <n x="150" s="1"/>
        <n x="151" s="1"/>
        <n x="5"/>
        <n x="97"/>
        <n x="51"/>
      </t>
    </mdx>
    <mdx n="0" f="v">
      <t c="8">
        <n x="2" s="1"/>
        <n x="149" s="1"/>
        <n x="3" s="1"/>
        <n x="150" s="1"/>
        <n x="151" s="1"/>
        <n x="5"/>
        <n x="98"/>
        <n x="6"/>
      </t>
    </mdx>
    <mdx n="0" f="v">
      <t c="8">
        <n x="2" s="1"/>
        <n x="149" s="1"/>
        <n x="3" s="1"/>
        <n x="150" s="1"/>
        <n x="151" s="1"/>
        <n x="5"/>
        <n x="98"/>
        <n x="22"/>
      </t>
    </mdx>
    <mdx n="0" f="v">
      <t c="8">
        <n x="2" s="1"/>
        <n x="149" s="1"/>
        <n x="3" s="1"/>
        <n x="150" s="1"/>
        <n x="151" s="1"/>
        <n x="5"/>
        <n x="98"/>
        <n x="38"/>
      </t>
    </mdx>
    <mdx n="0" f="v">
      <t c="8">
        <n x="2" s="1"/>
        <n x="149" s="1"/>
        <n x="3" s="1"/>
        <n x="150" s="1"/>
        <n x="151" s="1"/>
        <n x="5"/>
        <n x="98"/>
        <n x="54"/>
      </t>
    </mdx>
    <mdx n="0" f="v">
      <t c="8">
        <n x="2" s="1"/>
        <n x="149" s="1"/>
        <n x="3" s="1"/>
        <n x="150" s="1"/>
        <n x="151" s="1"/>
        <n x="5"/>
        <n x="99"/>
        <n x="9"/>
      </t>
    </mdx>
    <mdx n="0" f="v">
      <t c="8">
        <n x="2" s="1"/>
        <n x="149" s="1"/>
        <n x="3" s="1"/>
        <n x="150" s="1"/>
        <n x="151" s="1"/>
        <n x="5"/>
        <n x="99"/>
        <n x="25"/>
      </t>
    </mdx>
    <mdx n="0" f="v">
      <t c="8">
        <n x="2" s="1"/>
        <n x="149" s="1"/>
        <n x="3" s="1"/>
        <n x="150" s="1"/>
        <n x="151" s="1"/>
        <n x="5"/>
        <n x="99"/>
        <n x="41"/>
      </t>
    </mdx>
    <mdx n="0" f="v">
      <t c="8">
        <n x="2" s="1"/>
        <n x="149" s="1"/>
        <n x="3" s="1"/>
        <n x="150" s="1"/>
        <n x="151" s="1"/>
        <n x="5"/>
        <n x="99"/>
        <n x="57"/>
      </t>
    </mdx>
    <mdx n="0" f="v">
      <t c="8">
        <n x="2" s="1"/>
        <n x="149" s="1"/>
        <n x="3" s="1"/>
        <n x="150" s="1"/>
        <n x="151" s="1"/>
        <n x="5"/>
        <n x="100"/>
        <n x="12"/>
      </t>
    </mdx>
    <mdx n="0" f="v">
      <t c="8">
        <n x="2" s="1"/>
        <n x="149" s="1"/>
        <n x="3" s="1"/>
        <n x="150" s="1"/>
        <n x="151" s="1"/>
        <n x="5"/>
        <n x="100"/>
        <n x="28"/>
      </t>
    </mdx>
    <mdx n="0" f="v">
      <t c="8">
        <n x="2" s="1"/>
        <n x="149" s="1"/>
        <n x="3" s="1"/>
        <n x="150" s="1"/>
        <n x="151" s="1"/>
        <n x="5"/>
        <n x="100"/>
        <n x="44"/>
      </t>
    </mdx>
    <mdx n="0" f="v">
      <t c="8">
        <n x="2" s="1"/>
        <n x="149" s="1"/>
        <n x="3" s="1"/>
        <n x="150" s="1"/>
        <n x="151" s="1"/>
        <n x="5"/>
        <n x="100"/>
        <n x="60"/>
      </t>
    </mdx>
    <mdx n="0" f="v">
      <t c="8">
        <n x="2" s="1"/>
        <n x="149" s="1"/>
        <n x="3" s="1"/>
        <n x="150" s="1"/>
        <n x="151" s="1"/>
        <n x="5"/>
        <n x="101"/>
        <n x="15"/>
      </t>
    </mdx>
    <mdx n="0" f="v">
      <t c="8">
        <n x="2" s="1"/>
        <n x="149" s="1"/>
        <n x="3" s="1"/>
        <n x="150" s="1"/>
        <n x="151" s="1"/>
        <n x="5"/>
        <n x="101"/>
        <n x="31"/>
      </t>
    </mdx>
    <mdx n="0" f="v">
      <t c="8">
        <n x="2" s="1"/>
        <n x="149" s="1"/>
        <n x="3" s="1"/>
        <n x="150" s="1"/>
        <n x="151" s="1"/>
        <n x="5"/>
        <n x="101"/>
        <n x="47"/>
      </t>
    </mdx>
    <mdx n="0" f="v">
      <t c="8">
        <n x="2" s="1"/>
        <n x="149" s="1"/>
        <n x="3" s="1"/>
        <n x="150" s="1"/>
        <n x="151" s="1"/>
        <n x="5"/>
        <n x="101"/>
        <n x="63"/>
      </t>
    </mdx>
    <mdx n="0" f="v">
      <t c="8">
        <n x="2" s="1"/>
        <n x="149" s="1"/>
        <n x="3" s="1"/>
        <n x="150" s="1"/>
        <n x="151" s="1"/>
        <n x="5"/>
        <n x="102"/>
        <n x="18"/>
      </t>
    </mdx>
    <mdx n="0" f="v">
      <t c="8">
        <n x="2" s="1"/>
        <n x="149" s="1"/>
        <n x="3" s="1"/>
        <n x="150" s="1"/>
        <n x="151" s="1"/>
        <n x="5"/>
        <n x="102"/>
        <n x="34"/>
      </t>
    </mdx>
    <mdx n="0" f="v">
      <t c="8">
        <n x="2" s="1"/>
        <n x="149" s="1"/>
        <n x="3" s="1"/>
        <n x="150" s="1"/>
        <n x="151" s="1"/>
        <n x="5"/>
        <n x="102"/>
        <n x="50"/>
      </t>
    </mdx>
    <mdx n="0" f="v">
      <t c="8">
        <n x="2" s="1"/>
        <n x="149" s="1"/>
        <n x="3" s="1"/>
        <n x="150" s="1"/>
        <n x="151" s="1"/>
        <n x="5"/>
        <n x="103"/>
        <n x="21"/>
      </t>
    </mdx>
    <mdx n="0" f="v">
      <t c="8">
        <n x="2" s="1"/>
        <n x="149" s="1"/>
        <n x="3" s="1"/>
        <n x="150" s="1"/>
        <n x="151" s="1"/>
        <n x="5"/>
        <n x="103"/>
        <n x="38"/>
      </t>
    </mdx>
    <mdx n="0" f="v">
      <t c="8">
        <n x="2" s="1"/>
        <n x="149" s="1"/>
        <n x="3" s="1"/>
        <n x="150" s="1"/>
        <n x="151" s="1"/>
        <n x="5"/>
        <n x="103"/>
        <n x="56"/>
      </t>
    </mdx>
    <mdx n="0" f="v">
      <t c="8">
        <n x="2" s="1"/>
        <n x="149" s="1"/>
        <n x="3" s="1"/>
        <n x="150" s="1"/>
        <n x="151" s="1"/>
        <n x="5"/>
        <n x="104"/>
        <n x="13"/>
      </t>
    </mdx>
    <mdx n="0" f="v">
      <t c="8">
        <n x="2" s="1"/>
        <n x="149" s="1"/>
        <n x="3" s="1"/>
        <n x="150" s="1"/>
        <n x="151" s="1"/>
        <n x="5"/>
        <n x="104"/>
        <n x="31"/>
      </t>
    </mdx>
    <mdx n="0" f="v">
      <t c="8">
        <n x="2" s="1"/>
        <n x="149" s="1"/>
        <n x="3" s="1"/>
        <n x="150" s="1"/>
        <n x="151" s="1"/>
        <n x="5"/>
        <n x="104"/>
        <n x="49"/>
      </t>
    </mdx>
    <mdx n="0" f="v">
      <t c="8">
        <n x="2" s="1"/>
        <n x="149" s="1"/>
        <n x="3" s="1"/>
        <n x="150" s="1"/>
        <n x="151" s="1"/>
        <n x="5"/>
        <n x="105"/>
        <n x="6"/>
      </t>
    </mdx>
    <mdx n="0" f="v">
      <t c="8">
        <n x="2" s="1"/>
        <n x="149" s="1"/>
        <n x="3" s="1"/>
        <n x="150" s="1"/>
        <n x="151" s="1"/>
        <n x="5"/>
        <n x="105"/>
        <n x="25"/>
      </t>
    </mdx>
    <mdx n="0" f="v">
      <t c="8">
        <n x="2" s="1"/>
        <n x="149" s="1"/>
        <n x="3" s="1"/>
        <n x="150" s="1"/>
        <n x="151" s="1"/>
        <n x="5"/>
        <n x="105"/>
        <n x="44"/>
      </t>
    </mdx>
    <mdx n="0" f="v">
      <t c="8">
        <n x="2" s="1"/>
        <n x="149" s="1"/>
        <n x="3" s="1"/>
        <n x="150" s="1"/>
        <n x="151" s="1"/>
        <n x="5"/>
        <n x="105"/>
        <n x="63"/>
      </t>
    </mdx>
    <mdx n="0" f="v">
      <t c="8">
        <n x="2" s="1"/>
        <n x="149" s="1"/>
        <n x="3" s="1"/>
        <n x="150" s="1"/>
        <n x="151" s="1"/>
        <n x="5"/>
        <n x="106"/>
        <n x="21"/>
      </t>
    </mdx>
    <mdx n="0" f="v">
      <t c="8">
        <n x="2" s="1"/>
        <n x="149" s="1"/>
        <n x="3" s="1"/>
        <n x="150" s="1"/>
        <n x="151" s="1"/>
        <n x="5"/>
        <n x="106"/>
        <n x="40"/>
      </t>
    </mdx>
    <mdx n="0" f="v">
      <t c="8">
        <n x="2" s="1"/>
        <n x="149" s="1"/>
        <n x="3" s="1"/>
        <n x="150" s="1"/>
        <n x="151" s="1"/>
        <n x="5"/>
        <n x="106"/>
        <n x="60"/>
      </t>
    </mdx>
    <mdx n="0" f="v">
      <t c="8">
        <n x="2" s="1"/>
        <n x="149" s="1"/>
        <n x="3" s="1"/>
        <n x="150" s="1"/>
        <n x="151" s="1"/>
        <n x="5"/>
        <n x="107"/>
        <n x="20"/>
      </t>
    </mdx>
    <mdx n="0" f="v">
      <t c="8">
        <n x="2" s="1"/>
        <n x="149" s="1"/>
        <n x="3" s="1"/>
        <n x="150" s="1"/>
        <n x="151" s="1"/>
        <n x="5"/>
        <n x="107"/>
        <n x="39"/>
      </t>
    </mdx>
    <mdx n="0" f="v">
      <t c="8">
        <n x="2" s="1"/>
        <n x="149" s="1"/>
        <n x="3" s="1"/>
        <n x="150" s="1"/>
        <n x="151" s="1"/>
        <n x="5"/>
        <n x="107"/>
        <n x="58"/>
      </t>
    </mdx>
    <mdx n="0" f="v">
      <t c="8">
        <n x="2" s="1"/>
        <n x="149" s="1"/>
        <n x="3" s="1"/>
        <n x="150" s="1"/>
        <n x="151" s="1"/>
        <n x="5"/>
        <n x="108"/>
        <n x="17"/>
      </t>
    </mdx>
    <mdx n="0" f="v">
      <t c="8">
        <n x="2" s="1"/>
        <n x="149" s="1"/>
        <n x="3" s="1"/>
        <n x="150" s="1"/>
        <n x="151" s="1"/>
        <n x="5"/>
        <n x="108"/>
        <n x="41"/>
      </t>
    </mdx>
    <mdx n="0" f="v">
      <t c="8">
        <n x="2" s="1"/>
        <n x="149" s="1"/>
        <n x="3" s="1"/>
        <n x="150" s="1"/>
        <n x="151" s="1"/>
        <n x="5"/>
        <n x="108"/>
        <n x="63"/>
      </t>
    </mdx>
    <mdx n="0" f="v">
      <t c="8">
        <n x="2" s="1"/>
        <n x="149" s="1"/>
        <n x="3" s="1"/>
        <n x="150" s="1"/>
        <n x="151" s="1"/>
        <n x="5"/>
        <n x="109"/>
        <n x="30"/>
      </t>
    </mdx>
    <mdx n="0" f="v">
      <t c="8">
        <n x="2" s="1"/>
        <n x="149" s="1"/>
        <n x="3" s="1"/>
        <n x="150" s="1"/>
        <n x="151" s="1"/>
        <n x="5"/>
        <n x="109"/>
        <n x="58"/>
      </t>
    </mdx>
    <mdx n="0" f="v">
      <t c="8">
        <n x="2" s="1"/>
        <n x="149" s="1"/>
        <n x="3" s="1"/>
        <n x="150" s="1"/>
        <n x="151" s="1"/>
        <n x="5"/>
        <n x="110"/>
        <n x="36"/>
      </t>
    </mdx>
    <mdx n="0" f="v">
      <t c="8">
        <n x="2" s="1"/>
        <n x="149" s="1"/>
        <n x="3" s="1"/>
        <n x="150" s="1"/>
        <n x="151" s="1"/>
        <n x="5"/>
        <n x="111"/>
        <n x="23"/>
      </t>
    </mdx>
    <mdx n="0" f="v">
      <t c="8">
        <n x="2" s="1"/>
        <n x="149" s="1"/>
        <n x="3" s="1"/>
        <n x="150" s="1"/>
        <n x="151" s="1"/>
        <n x="5"/>
        <n x="112"/>
        <n x="43"/>
      </t>
    </mdx>
    <mdx n="0" f="v">
      <t c="8">
        <n x="2" s="1"/>
        <n x="149" s="1"/>
        <n x="3" s="1"/>
        <n x="150" s="1"/>
        <n x="151" s="1"/>
        <n x="5"/>
        <n x="114"/>
        <n x="14"/>
      </t>
    </mdx>
    <mdx n="0" f="v">
      <t c="8">
        <n x="2" s="1"/>
        <n x="149" s="1"/>
        <n x="3" s="1"/>
        <n x="150" s="1"/>
        <n x="151" s="1"/>
        <n x="5"/>
        <n x="115"/>
        <n x="35"/>
      </t>
    </mdx>
    <mdx n="0" f="v">
      <t c="8">
        <n x="2" s="1"/>
        <n x="149" s="1"/>
        <n x="3" s="1"/>
        <n x="150" s="1"/>
        <n x="151" s="1"/>
        <n x="5"/>
        <n x="117"/>
        <n x="41"/>
      </t>
    </mdx>
    <mdx n="0" f="v">
      <t c="8">
        <n x="2" s="1"/>
        <n x="149" s="1"/>
        <n x="3" s="1"/>
        <n x="150" s="1"/>
        <n x="151" s="1"/>
        <n x="5"/>
        <n x="119"/>
        <n x="47"/>
      </t>
    </mdx>
    <mdx n="0" f="v">
      <t c="8">
        <n x="2" s="1"/>
        <n x="149" s="1"/>
        <n x="3" s="1"/>
        <n x="150" s="1"/>
        <n x="151" s="1"/>
        <n x="5"/>
        <n x="121"/>
        <n x="53"/>
      </t>
    </mdx>
    <mdx n="0" f="v">
      <t c="8">
        <n x="2" s="1"/>
        <n x="149" s="1"/>
        <n x="3" s="1"/>
        <n x="150" s="1"/>
        <n x="151" s="1"/>
        <n x="5"/>
        <n x="123"/>
        <n x="59"/>
      </t>
    </mdx>
    <mdx n="0" f="v">
      <t c="8">
        <n x="2" s="1"/>
        <n x="149" s="1"/>
        <n x="3" s="1"/>
        <n x="150" s="1"/>
        <n x="151" s="1"/>
        <n x="5"/>
        <n x="126"/>
        <n x="9"/>
      </t>
    </mdx>
    <mdx n="0" f="v">
      <t c="8">
        <n x="2" s="1"/>
        <n x="149" s="1"/>
        <n x="3" s="1"/>
        <n x="150" s="1"/>
        <n x="151" s="1"/>
        <n x="5"/>
        <n x="128"/>
        <n x="45"/>
      </t>
    </mdx>
    <mdx n="0" f="v">
      <t c="8">
        <n x="2" s="1"/>
        <n x="149" s="1"/>
        <n x="3" s="1"/>
        <n x="150" s="1"/>
        <n x="151" s="1"/>
        <n x="5"/>
        <n x="131"/>
        <n x="20"/>
      </t>
    </mdx>
    <mdx n="0" f="v">
      <t c="8">
        <n x="2" s="1"/>
        <n x="149" s="1"/>
        <n x="3" s="1"/>
        <n x="150" s="1"/>
        <n x="151" s="1"/>
        <n x="5"/>
        <n x="134"/>
        <n x="16"/>
      </t>
    </mdx>
    <mdx n="0" f="v">
      <t c="8">
        <n x="2" s="1"/>
        <n x="149" s="1"/>
        <n x="3" s="1"/>
        <n x="150" s="1"/>
        <n x="151" s="1"/>
        <n x="5"/>
        <n x="139"/>
        <n x="36"/>
      </t>
    </mdx>
    <mdx n="0" f="v">
      <t c="8">
        <n x="2" s="1"/>
        <n x="149" s="1"/>
        <n x="3" s="1"/>
        <n x="150" s="1"/>
        <n x="151" s="1"/>
        <n x="5"/>
        <n x="82"/>
        <n x="18"/>
      </t>
    </mdx>
    <mdx n="0" f="v">
      <t c="8">
        <n x="2" s="1"/>
        <n x="149" s="1"/>
        <n x="3" s="1"/>
        <n x="150" s="1"/>
        <n x="151" s="1"/>
        <n x="5"/>
        <n x="82"/>
        <n x="34"/>
      </t>
    </mdx>
    <mdx n="0" f="v">
      <t c="8">
        <n x="2" s="1"/>
        <n x="149" s="1"/>
        <n x="3" s="1"/>
        <n x="150" s="1"/>
        <n x="151" s="1"/>
        <n x="5"/>
        <n x="82"/>
        <n x="50"/>
      </t>
    </mdx>
    <mdx n="0" f="v">
      <t c="8">
        <n x="2" s="1"/>
        <n x="149" s="1"/>
        <n x="3" s="1"/>
        <n x="150" s="1"/>
        <n x="151" s="1"/>
        <n x="5"/>
        <n x="83"/>
        <n x="21"/>
      </t>
    </mdx>
    <mdx n="0" f="v">
      <t c="8">
        <n x="2" s="1"/>
        <n x="149" s="1"/>
        <n x="3" s="1"/>
        <n x="150" s="1"/>
        <n x="151" s="1"/>
        <n x="5"/>
        <n x="83"/>
        <n x="37"/>
      </t>
    </mdx>
    <mdx n="0" f="v">
      <t c="8">
        <n x="2" s="1"/>
        <n x="149" s="1"/>
        <n x="3" s="1"/>
        <n x="150" s="1"/>
        <n x="151" s="1"/>
        <n x="5"/>
        <n x="83"/>
        <n x="53"/>
      </t>
    </mdx>
    <mdx n="0" f="v">
      <t c="8">
        <n x="2" s="1"/>
        <n x="149" s="1"/>
        <n x="3" s="1"/>
        <n x="150" s="1"/>
        <n x="151" s="1"/>
        <n x="5"/>
        <n x="84"/>
        <n x="8"/>
      </t>
    </mdx>
    <mdx n="0" f="v">
      <t c="8">
        <n x="2" s="1"/>
        <n x="149" s="1"/>
        <n x="3" s="1"/>
        <n x="150" s="1"/>
        <n x="151" s="1"/>
        <n x="5"/>
        <n x="84"/>
        <n x="24"/>
      </t>
    </mdx>
    <mdx n="0" f="v">
      <t c="8">
        <n x="2" s="1"/>
        <n x="149" s="1"/>
        <n x="3" s="1"/>
        <n x="150" s="1"/>
        <n x="151" s="1"/>
        <n x="5"/>
        <n x="84"/>
        <n x="40"/>
      </t>
    </mdx>
    <mdx n="0" f="v">
      <t c="8">
        <n x="2" s="1"/>
        <n x="149" s="1"/>
        <n x="3" s="1"/>
        <n x="150" s="1"/>
        <n x="151" s="1"/>
        <n x="5"/>
        <n x="84"/>
        <n x="56"/>
      </t>
    </mdx>
    <mdx n="0" f="v">
      <t c="8">
        <n x="2" s="1"/>
        <n x="149" s="1"/>
        <n x="3" s="1"/>
        <n x="150" s="1"/>
        <n x="151" s="1"/>
        <n x="5"/>
        <n x="85"/>
        <n x="11"/>
      </t>
    </mdx>
    <mdx n="0" f="v">
      <t c="8">
        <n x="2" s="1"/>
        <n x="149" s="1"/>
        <n x="3" s="1"/>
        <n x="150" s="1"/>
        <n x="151" s="1"/>
        <n x="5"/>
        <n x="85"/>
        <n x="27"/>
      </t>
    </mdx>
    <mdx n="0" f="v">
      <t c="8">
        <n x="2" s="1"/>
        <n x="149" s="1"/>
        <n x="3" s="1"/>
        <n x="150" s="1"/>
        <n x="151" s="1"/>
        <n x="5"/>
        <n x="85"/>
        <n x="43"/>
      </t>
    </mdx>
    <mdx n="0" f="v">
      <t c="8">
        <n x="2" s="1"/>
        <n x="149" s="1"/>
        <n x="3" s="1"/>
        <n x="150" s="1"/>
        <n x="151" s="1"/>
        <n x="5"/>
        <n x="85"/>
        <n x="59"/>
      </t>
    </mdx>
    <mdx n="0" f="v">
      <t c="8">
        <n x="2" s="1"/>
        <n x="149" s="1"/>
        <n x="3" s="1"/>
        <n x="150" s="1"/>
        <n x="151" s="1"/>
        <n x="5"/>
        <n x="86"/>
        <n x="14"/>
      </t>
    </mdx>
    <mdx n="0" f="v">
      <t c="8">
        <n x="2" s="1"/>
        <n x="149" s="1"/>
        <n x="3" s="1"/>
        <n x="150" s="1"/>
        <n x="151" s="1"/>
        <n x="5"/>
        <n x="86"/>
        <n x="30"/>
      </t>
    </mdx>
    <mdx n="0" f="v">
      <t c="8">
        <n x="2" s="1"/>
        <n x="149" s="1"/>
        <n x="3" s="1"/>
        <n x="150" s="1"/>
        <n x="151" s="1"/>
        <n x="5"/>
        <n x="86"/>
        <n x="46"/>
      </t>
    </mdx>
    <mdx n="0" f="v">
      <t c="8">
        <n x="2" s="1"/>
        <n x="149" s="1"/>
        <n x="3" s="1"/>
        <n x="150" s="1"/>
        <n x="151" s="1"/>
        <n x="5"/>
        <n x="86"/>
        <n x="62"/>
      </t>
    </mdx>
    <mdx n="0" f="v">
      <t c="8">
        <n x="2" s="1"/>
        <n x="149" s="1"/>
        <n x="3" s="1"/>
        <n x="150" s="1"/>
        <n x="151" s="1"/>
        <n x="5"/>
        <n x="67"/>
        <n x="6"/>
      </t>
    </mdx>
    <mdx n="0" f="v">
      <t c="8">
        <n x="2" s="1"/>
        <n x="149" s="1"/>
        <n x="3" s="1"/>
        <n x="150" s="1"/>
        <n x="151" s="1"/>
        <n x="5"/>
        <n x="67"/>
        <n x="22"/>
      </t>
    </mdx>
    <mdx n="0" f="v">
      <t c="8">
        <n x="2" s="1"/>
        <n x="149" s="1"/>
        <n x="3" s="1"/>
        <n x="150" s="1"/>
        <n x="151" s="1"/>
        <n x="5"/>
        <n x="67"/>
        <n x="38"/>
      </t>
    </mdx>
    <mdx n="0" f="v">
      <t c="8">
        <n x="2" s="1"/>
        <n x="149" s="1"/>
        <n x="3" s="1"/>
        <n x="150" s="1"/>
        <n x="151" s="1"/>
        <n x="5"/>
        <n x="67"/>
        <n x="54"/>
      </t>
    </mdx>
    <mdx n="0" f="v">
      <t c="8">
        <n x="2" s="1"/>
        <n x="149" s="1"/>
        <n x="3" s="1"/>
        <n x="150" s="1"/>
        <n x="151" s="1"/>
        <n x="5"/>
        <n x="88"/>
        <n x="9"/>
      </t>
    </mdx>
    <mdx n="0" f="v">
      <t c="8">
        <n x="2" s="1"/>
        <n x="149" s="1"/>
        <n x="3" s="1"/>
        <n x="150" s="1"/>
        <n x="151" s="1"/>
        <n x="5"/>
        <n x="88"/>
        <n x="25"/>
      </t>
    </mdx>
    <mdx n="0" f="v">
      <t c="8">
        <n x="2" s="1"/>
        <n x="149" s="1"/>
        <n x="3" s="1"/>
        <n x="150" s="1"/>
        <n x="151" s="1"/>
        <n x="5"/>
        <n x="88"/>
        <n x="41"/>
      </t>
    </mdx>
    <mdx n="0" f="v">
      <t c="8">
        <n x="2" s="1"/>
        <n x="149" s="1"/>
        <n x="3" s="1"/>
        <n x="150" s="1"/>
        <n x="151" s="1"/>
        <n x="5"/>
        <n x="88"/>
        <n x="57"/>
      </t>
    </mdx>
    <mdx n="0" f="v">
      <t c="8">
        <n x="2" s="1"/>
        <n x="149" s="1"/>
        <n x="3" s="1"/>
        <n x="150" s="1"/>
        <n x="151" s="1"/>
        <n x="5"/>
        <n x="89"/>
        <n x="12"/>
      </t>
    </mdx>
    <mdx n="0" f="v">
      <t c="8">
        <n x="2" s="1"/>
        <n x="149" s="1"/>
        <n x="3" s="1"/>
        <n x="150" s="1"/>
        <n x="151" s="1"/>
        <n x="5"/>
        <n x="89"/>
        <n x="28"/>
      </t>
    </mdx>
    <mdx n="0" f="v">
      <t c="8">
        <n x="2" s="1"/>
        <n x="149" s="1"/>
        <n x="3" s="1"/>
        <n x="150" s="1"/>
        <n x="151" s="1"/>
        <n x="5"/>
        <n x="89"/>
        <n x="44"/>
      </t>
    </mdx>
    <mdx n="0" f="v">
      <t c="8">
        <n x="2" s="1"/>
        <n x="149" s="1"/>
        <n x="3" s="1"/>
        <n x="150" s="1"/>
        <n x="151" s="1"/>
        <n x="5"/>
        <n x="89"/>
        <n x="60"/>
      </t>
    </mdx>
    <mdx n="0" f="v">
      <t c="8">
        <n x="2" s="1"/>
        <n x="149" s="1"/>
        <n x="3" s="1"/>
        <n x="150" s="1"/>
        <n x="151" s="1"/>
        <n x="5"/>
        <n x="90"/>
        <n x="15"/>
      </t>
    </mdx>
    <mdx n="0" f="v">
      <t c="8">
        <n x="2" s="1"/>
        <n x="149" s="1"/>
        <n x="3" s="1"/>
        <n x="150" s="1"/>
        <n x="151" s="1"/>
        <n x="5"/>
        <n x="90"/>
        <n x="31"/>
      </t>
    </mdx>
    <mdx n="0" f="v">
      <t c="8">
        <n x="2" s="1"/>
        <n x="149" s="1"/>
        <n x="3" s="1"/>
        <n x="150" s="1"/>
        <n x="151" s="1"/>
        <n x="5"/>
        <n x="90"/>
        <n x="47"/>
      </t>
    </mdx>
    <mdx n="0" f="v">
      <t c="8">
        <n x="2" s="1"/>
        <n x="149" s="1"/>
        <n x="3" s="1"/>
        <n x="150" s="1"/>
        <n x="151" s="1"/>
        <n x="5"/>
        <n x="90"/>
        <n x="63"/>
      </t>
    </mdx>
    <mdx n="0" f="v">
      <t c="8">
        <n x="2" s="1"/>
        <n x="149" s="1"/>
        <n x="3" s="1"/>
        <n x="150" s="1"/>
        <n x="151" s="1"/>
        <n x="5"/>
        <n x="91"/>
        <n x="18"/>
      </t>
    </mdx>
    <mdx n="0" f="v">
      <t c="8">
        <n x="2" s="1"/>
        <n x="149" s="1"/>
        <n x="3" s="1"/>
        <n x="150" s="1"/>
        <n x="151" s="1"/>
        <n x="5"/>
        <n x="91"/>
        <n x="34"/>
      </t>
    </mdx>
    <mdx n="0" f="v">
      <t c="8">
        <n x="2" s="1"/>
        <n x="149" s="1"/>
        <n x="3" s="1"/>
        <n x="150" s="1"/>
        <n x="151" s="1"/>
        <n x="5"/>
        <n x="91"/>
        <n x="50"/>
      </t>
    </mdx>
    <mdx n="0" f="v">
      <t c="8">
        <n x="2" s="1"/>
        <n x="149" s="1"/>
        <n x="3" s="1"/>
        <n x="150" s="1"/>
        <n x="151" s="1"/>
        <n x="5"/>
        <n x="92"/>
        <n x="21"/>
      </t>
    </mdx>
    <mdx n="0" f="v">
      <t c="8">
        <n x="2" s="1"/>
        <n x="149" s="1"/>
        <n x="3" s="1"/>
        <n x="150" s="1"/>
        <n x="151" s="1"/>
        <n x="5"/>
        <n x="92"/>
        <n x="37"/>
      </t>
    </mdx>
    <mdx n="0" f="v">
      <t c="8">
        <n x="2" s="1"/>
        <n x="149" s="1"/>
        <n x="3" s="1"/>
        <n x="150" s="1"/>
        <n x="151" s="1"/>
        <n x="5"/>
        <n x="92"/>
        <n x="53"/>
      </t>
    </mdx>
    <mdx n="0" f="v">
      <t c="8">
        <n x="2" s="1"/>
        <n x="149" s="1"/>
        <n x="3" s="1"/>
        <n x="150" s="1"/>
        <n x="151" s="1"/>
        <n x="5"/>
        <n x="93"/>
        <n x="8"/>
      </t>
    </mdx>
    <mdx n="0" f="v">
      <t c="8">
        <n x="2" s="1"/>
        <n x="149" s="1"/>
        <n x="3" s="1"/>
        <n x="150" s="1"/>
        <n x="151" s="1"/>
        <n x="5"/>
        <n x="93"/>
        <n x="24"/>
      </t>
    </mdx>
    <mdx n="0" f="v">
      <t c="8">
        <n x="2" s="1"/>
        <n x="149" s="1"/>
        <n x="3" s="1"/>
        <n x="150" s="1"/>
        <n x="151" s="1"/>
        <n x="5"/>
        <n x="93"/>
        <n x="40"/>
      </t>
    </mdx>
    <mdx n="0" f="v">
      <t c="8">
        <n x="2" s="1"/>
        <n x="149" s="1"/>
        <n x="3" s="1"/>
        <n x="150" s="1"/>
        <n x="151" s="1"/>
        <n x="5"/>
        <n x="93"/>
        <n x="56"/>
      </t>
    </mdx>
    <mdx n="0" f="v">
      <t c="8">
        <n x="2" s="1"/>
        <n x="149" s="1"/>
        <n x="3" s="1"/>
        <n x="150" s="1"/>
        <n x="151" s="1"/>
        <n x="5"/>
        <n x="94"/>
        <n x="11"/>
      </t>
    </mdx>
    <mdx n="0" f="v">
      <t c="8">
        <n x="2" s="1"/>
        <n x="149" s="1"/>
        <n x="3" s="1"/>
        <n x="150" s="1"/>
        <n x="151" s="1"/>
        <n x="5"/>
        <n x="94"/>
        <n x="27"/>
      </t>
    </mdx>
    <mdx n="0" f="v">
      <t c="8">
        <n x="2" s="1"/>
        <n x="149" s="1"/>
        <n x="3" s="1"/>
        <n x="150" s="1"/>
        <n x="151" s="1"/>
        <n x="5"/>
        <n x="94"/>
        <n x="43"/>
      </t>
    </mdx>
    <mdx n="0" f="v">
      <t c="8">
        <n x="2" s="1"/>
        <n x="149" s="1"/>
        <n x="3" s="1"/>
        <n x="150" s="1"/>
        <n x="151" s="1"/>
        <n x="5"/>
        <n x="94"/>
        <n x="59"/>
      </t>
    </mdx>
    <mdx n="0" f="v">
      <t c="8">
        <n x="2" s="1"/>
        <n x="149" s="1"/>
        <n x="3" s="1"/>
        <n x="150" s="1"/>
        <n x="151" s="1"/>
        <n x="5"/>
        <n x="95"/>
        <n x="14"/>
      </t>
    </mdx>
    <mdx n="0" f="v">
      <t c="8">
        <n x="2" s="1"/>
        <n x="149" s="1"/>
        <n x="3" s="1"/>
        <n x="150" s="1"/>
        <n x="151" s="1"/>
        <n x="5"/>
        <n x="95"/>
        <n x="30"/>
      </t>
    </mdx>
    <mdx n="0" f="v">
      <t c="8">
        <n x="2" s="1"/>
        <n x="149" s="1"/>
        <n x="3" s="1"/>
        <n x="150" s="1"/>
        <n x="151" s="1"/>
        <n x="5"/>
        <n x="95"/>
        <n x="46"/>
      </t>
    </mdx>
    <mdx n="0" f="v">
      <t c="8">
        <n x="2" s="1"/>
        <n x="149" s="1"/>
        <n x="3" s="1"/>
        <n x="150" s="1"/>
        <n x="151" s="1"/>
        <n x="5"/>
        <n x="95"/>
        <n x="62"/>
      </t>
    </mdx>
    <mdx n="0" f="v">
      <t c="8">
        <n x="2" s="1"/>
        <n x="149" s="1"/>
        <n x="3" s="1"/>
        <n x="150" s="1"/>
        <n x="151" s="1"/>
        <n x="5"/>
        <n x="96"/>
        <n x="17"/>
      </t>
    </mdx>
    <mdx n="0" f="v">
      <t c="8">
        <n x="2" s="1"/>
        <n x="149" s="1"/>
        <n x="3" s="1"/>
        <n x="150" s="1"/>
        <n x="151" s="1"/>
        <n x="5"/>
        <n x="96"/>
        <n x="33"/>
      </t>
    </mdx>
    <mdx n="0" f="v">
      <t c="8">
        <n x="2" s="1"/>
        <n x="149" s="1"/>
        <n x="3" s="1"/>
        <n x="150" s="1"/>
        <n x="151" s="1"/>
        <n x="5"/>
        <n x="96"/>
        <n x="49"/>
      </t>
    </mdx>
    <mdx n="0" f="v">
      <t c="8">
        <n x="2" s="1"/>
        <n x="149" s="1"/>
        <n x="3" s="1"/>
        <n x="150" s="1"/>
        <n x="151" s="1"/>
        <n x="5"/>
        <n x="97"/>
        <n x="20"/>
      </t>
    </mdx>
    <mdx n="0" f="v">
      <t c="8">
        <n x="2" s="1"/>
        <n x="149" s="1"/>
        <n x="3" s="1"/>
        <n x="150" s="1"/>
        <n x="151" s="1"/>
        <n x="5"/>
        <n x="97"/>
        <n x="36"/>
      </t>
    </mdx>
    <mdx n="0" f="v">
      <t c="8">
        <n x="2" s="1"/>
        <n x="149" s="1"/>
        <n x="3" s="1"/>
        <n x="150" s="1"/>
        <n x="151" s="1"/>
        <n x="5"/>
        <n x="97"/>
        <n x="52"/>
      </t>
    </mdx>
    <mdx n="0" f="v">
      <t c="8">
        <n x="2" s="1"/>
        <n x="149" s="1"/>
        <n x="3" s="1"/>
        <n x="150" s="1"/>
        <n x="151" s="1"/>
        <n x="5"/>
        <n x="98"/>
        <n x="7"/>
      </t>
    </mdx>
    <mdx n="0" f="v">
      <t c="8">
        <n x="2" s="1"/>
        <n x="149" s="1"/>
        <n x="3" s="1"/>
        <n x="150" s="1"/>
        <n x="151" s="1"/>
        <n x="5"/>
        <n x="98"/>
        <n x="23"/>
      </t>
    </mdx>
    <mdx n="0" f="v">
      <t c="8">
        <n x="2" s="1"/>
        <n x="149" s="1"/>
        <n x="3" s="1"/>
        <n x="150" s="1"/>
        <n x="151" s="1"/>
        <n x="5"/>
        <n x="98"/>
        <n x="39"/>
      </t>
    </mdx>
    <mdx n="0" f="v">
      <t c="8">
        <n x="2" s="1"/>
        <n x="149" s="1"/>
        <n x="3" s="1"/>
        <n x="150" s="1"/>
        <n x="151" s="1"/>
        <n x="5"/>
        <n x="98"/>
        <n x="55"/>
      </t>
    </mdx>
    <mdx n="0" f="v">
      <t c="8">
        <n x="2" s="1"/>
        <n x="149" s="1"/>
        <n x="3" s="1"/>
        <n x="150" s="1"/>
        <n x="151" s="1"/>
        <n x="5"/>
        <n x="99"/>
        <n x="10"/>
      </t>
    </mdx>
    <mdx n="0" f="v">
      <t c="8">
        <n x="2" s="1"/>
        <n x="149" s="1"/>
        <n x="3" s="1"/>
        <n x="150" s="1"/>
        <n x="151" s="1"/>
        <n x="5"/>
        <n x="99"/>
        <n x="26"/>
      </t>
    </mdx>
    <mdx n="0" f="v">
      <t c="8">
        <n x="2" s="1"/>
        <n x="149" s="1"/>
        <n x="3" s="1"/>
        <n x="150" s="1"/>
        <n x="151" s="1"/>
        <n x="5"/>
        <n x="99"/>
        <n x="42"/>
      </t>
    </mdx>
    <mdx n="0" f="v">
      <t c="8">
        <n x="2" s="1"/>
        <n x="149" s="1"/>
        <n x="3" s="1"/>
        <n x="150" s="1"/>
        <n x="151" s="1"/>
        <n x="5"/>
        <n x="99"/>
        <n x="58"/>
      </t>
    </mdx>
    <mdx n="0" f="v">
      <t c="8">
        <n x="2" s="1"/>
        <n x="149" s="1"/>
        <n x="3" s="1"/>
        <n x="150" s="1"/>
        <n x="151" s="1"/>
        <n x="5"/>
        <n x="100"/>
        <n x="13"/>
      </t>
    </mdx>
    <mdx n="0" f="v">
      <t c="8">
        <n x="2" s="1"/>
        <n x="149" s="1"/>
        <n x="3" s="1"/>
        <n x="150" s="1"/>
        <n x="151" s="1"/>
        <n x="5"/>
        <n x="100"/>
        <n x="29"/>
      </t>
    </mdx>
    <mdx n="0" f="v">
      <t c="8">
        <n x="2" s="1"/>
        <n x="149" s="1"/>
        <n x="3" s="1"/>
        <n x="150" s="1"/>
        <n x="151" s="1"/>
        <n x="5"/>
        <n x="100"/>
        <n x="45"/>
      </t>
    </mdx>
    <mdx n="0" f="v">
      <t c="8">
        <n x="2" s="1"/>
        <n x="149" s="1"/>
        <n x="3" s="1"/>
        <n x="150" s="1"/>
        <n x="151" s="1"/>
        <n x="5"/>
        <n x="100"/>
        <n x="61"/>
      </t>
    </mdx>
    <mdx n="0" f="v">
      <t c="8">
        <n x="2" s="1"/>
        <n x="149" s="1"/>
        <n x="3" s="1"/>
        <n x="150" s="1"/>
        <n x="151" s="1"/>
        <n x="5"/>
        <n x="101"/>
        <n x="16"/>
      </t>
    </mdx>
    <mdx n="0" f="v">
      <t c="8">
        <n x="2" s="1"/>
        <n x="149" s="1"/>
        <n x="3" s="1"/>
        <n x="150" s="1"/>
        <n x="151" s="1"/>
        <n x="5"/>
        <n x="101"/>
        <n x="32"/>
      </t>
    </mdx>
    <mdx n="0" f="v">
      <t c="8">
        <n x="2" s="1"/>
        <n x="149" s="1"/>
        <n x="3" s="1"/>
        <n x="150" s="1"/>
        <n x="151" s="1"/>
        <n x="5"/>
        <n x="101"/>
        <n x="48"/>
      </t>
    </mdx>
    <mdx n="0" f="v">
      <t c="8">
        <n x="2" s="1"/>
        <n x="149" s="1"/>
        <n x="3" s="1"/>
        <n x="150" s="1"/>
        <n x="151" s="1"/>
        <n x="5"/>
        <n x="101"/>
        <n x="64"/>
      </t>
    </mdx>
    <mdx n="0" f="v">
      <t c="8">
        <n x="2" s="1"/>
        <n x="149" s="1"/>
        <n x="3" s="1"/>
        <n x="150" s="1"/>
        <n x="151" s="1"/>
        <n x="5"/>
        <n x="102"/>
        <n x="19"/>
      </t>
    </mdx>
    <mdx n="0" f="v">
      <t c="8">
        <n x="2" s="1"/>
        <n x="149" s="1"/>
        <n x="3" s="1"/>
        <n x="150" s="1"/>
        <n x="151" s="1"/>
        <n x="5"/>
        <n x="102"/>
        <n x="35"/>
      </t>
    </mdx>
    <mdx n="0" f="v">
      <t c="8">
        <n x="2" s="1"/>
        <n x="149" s="1"/>
        <n x="3" s="1"/>
        <n x="150" s="1"/>
        <n x="151" s="1"/>
        <n x="5"/>
        <n x="102"/>
        <n x="51"/>
      </t>
    </mdx>
    <mdx n="0" f="v">
      <t c="8">
        <n x="2" s="1"/>
        <n x="149" s="1"/>
        <n x="3" s="1"/>
        <n x="150" s="1"/>
        <n x="151" s="1"/>
        <n x="5"/>
        <n x="103"/>
        <n x="6"/>
      </t>
    </mdx>
    <mdx n="0" f="v">
      <t c="8">
        <n x="2" s="1"/>
        <n x="149" s="1"/>
        <n x="3" s="1"/>
        <n x="150" s="1"/>
        <n x="151" s="1"/>
        <n x="5"/>
        <n x="103"/>
        <n x="22"/>
      </t>
    </mdx>
    <mdx n="0" f="v">
      <t c="8">
        <n x="2" s="1"/>
        <n x="149" s="1"/>
        <n x="3" s="1"/>
        <n x="150" s="1"/>
        <n x="151" s="1"/>
        <n x="5"/>
        <n x="103"/>
        <n x="39"/>
      </t>
    </mdx>
    <mdx n="0" f="v">
      <t c="8">
        <n x="2" s="1"/>
        <n x="149" s="1"/>
        <n x="3" s="1"/>
        <n x="150" s="1"/>
        <n x="151" s="1"/>
        <n x="5"/>
        <n x="103"/>
        <n x="57"/>
      </t>
    </mdx>
    <mdx n="0" f="v">
      <t c="8">
        <n x="2" s="1"/>
        <n x="149" s="1"/>
        <n x="3" s="1"/>
        <n x="150" s="1"/>
        <n x="151" s="1"/>
        <n x="5"/>
        <n x="104"/>
        <n x="14"/>
      </t>
    </mdx>
    <mdx n="0" f="v">
      <t c="8">
        <n x="2" s="1"/>
        <n x="149" s="1"/>
        <n x="3" s="1"/>
        <n x="150" s="1"/>
        <n x="151" s="1"/>
        <n x="5"/>
        <n x="104"/>
        <n x="32"/>
      </t>
    </mdx>
    <mdx n="0" f="v">
      <t c="8">
        <n x="2" s="1"/>
        <n x="149" s="1"/>
        <n x="3" s="1"/>
        <n x="150" s="1"/>
        <n x="151" s="1"/>
        <n x="5"/>
        <n x="104"/>
        <n x="50"/>
      </t>
    </mdx>
    <mdx n="0" f="v">
      <t c="8">
        <n x="2" s="1"/>
        <n x="149" s="1"/>
        <n x="3" s="1"/>
        <n x="150" s="1"/>
        <n x="151" s="1"/>
        <n x="5"/>
        <n x="105"/>
        <n x="8"/>
      </t>
    </mdx>
    <mdx n="0" f="v">
      <t c="8">
        <n x="2" s="1"/>
        <n x="149" s="1"/>
        <n x="3" s="1"/>
        <n x="150" s="1"/>
        <n x="151" s="1"/>
        <n x="5"/>
        <n x="105"/>
        <n x="26"/>
      </t>
    </mdx>
    <mdx n="0" f="v">
      <t c="8">
        <n x="2" s="1"/>
        <n x="149" s="1"/>
        <n x="3" s="1"/>
        <n x="150" s="1"/>
        <n x="151" s="1"/>
        <n x="5"/>
        <n x="105"/>
        <n x="45"/>
      </t>
    </mdx>
    <mdx n="0" f="v">
      <t c="8">
        <n x="2" s="1"/>
        <n x="149" s="1"/>
        <n x="3" s="1"/>
        <n x="150" s="1"/>
        <n x="151" s="1"/>
        <n x="5"/>
        <n x="105"/>
        <n x="64"/>
      </t>
    </mdx>
    <mdx n="0" f="v">
      <t c="8">
        <n x="2" s="1"/>
        <n x="149" s="1"/>
        <n x="3" s="1"/>
        <n x="150" s="1"/>
        <n x="151" s="1"/>
        <n x="5"/>
        <n x="106"/>
        <n x="22"/>
      </t>
    </mdx>
    <mdx n="0" f="v">
      <t c="8">
        <n x="2" s="1"/>
        <n x="149" s="1"/>
        <n x="3" s="1"/>
        <n x="150" s="1"/>
        <n x="151" s="1"/>
        <n x="5"/>
        <n x="106"/>
        <n x="41"/>
      </t>
    </mdx>
    <mdx n="0" f="v">
      <t c="8">
        <n x="2" s="1"/>
        <n x="149" s="1"/>
        <n x="3" s="1"/>
        <n x="150" s="1"/>
        <n x="151" s="1"/>
        <n x="5"/>
        <n x="106"/>
        <n x="61"/>
      </t>
    </mdx>
    <mdx n="0" f="v">
      <t c="8">
        <n x="2" s="1"/>
        <n x="149" s="1"/>
        <n x="3" s="1"/>
        <n x="150" s="1"/>
        <n x="151" s="1"/>
        <n x="5"/>
        <n x="107"/>
        <n x="21"/>
      </t>
    </mdx>
    <mdx n="0" f="v">
      <t c="8">
        <n x="2" s="1"/>
        <n x="149" s="1"/>
        <n x="3" s="1"/>
        <n x="150" s="1"/>
        <n x="151" s="1"/>
        <n x="5"/>
        <n x="107"/>
        <n x="40"/>
      </t>
    </mdx>
    <mdx n="0" f="v">
      <t c="8">
        <n x="2" s="1"/>
        <n x="149" s="1"/>
        <n x="3" s="1"/>
        <n x="150" s="1"/>
        <n x="151" s="1"/>
        <n x="5"/>
        <n x="107"/>
        <n x="59"/>
      </t>
    </mdx>
    <mdx n="0" f="v">
      <t c="8">
        <n x="2" s="1"/>
        <n x="149" s="1"/>
        <n x="3" s="1"/>
        <n x="150" s="1"/>
        <n x="151" s="1"/>
        <n x="5"/>
        <n x="108"/>
        <n x="18"/>
      </t>
    </mdx>
    <mdx n="0" f="v">
      <t c="8">
        <n x="2" s="1"/>
        <n x="149" s="1"/>
        <n x="3" s="1"/>
        <n x="150" s="1"/>
        <n x="151" s="1"/>
        <n x="5"/>
        <n x="108"/>
        <n x="43"/>
      </t>
    </mdx>
    <mdx n="0" f="v">
      <t c="8">
        <n x="2" s="1"/>
        <n x="149" s="1"/>
        <n x="3" s="1"/>
        <n x="150" s="1"/>
        <n x="151" s="1"/>
        <n x="5"/>
        <n x="109"/>
        <n x="31"/>
      </t>
    </mdx>
    <mdx n="0" f="v">
      <t c="8">
        <n x="2" s="1"/>
        <n x="149" s="1"/>
        <n x="3" s="1"/>
        <n x="150" s="1"/>
        <n x="151" s="1"/>
        <n x="5"/>
        <n x="109"/>
        <n x="60"/>
      </t>
    </mdx>
    <mdx n="0" f="v">
      <t c="8">
        <n x="2" s="1"/>
        <n x="149" s="1"/>
        <n x="3" s="1"/>
        <n x="150" s="1"/>
        <n x="151" s="1"/>
        <n x="5"/>
        <n x="110"/>
        <n x="37"/>
      </t>
    </mdx>
    <mdx n="0" f="v">
      <t c="8">
        <n x="2" s="1"/>
        <n x="149" s="1"/>
        <n x="3" s="1"/>
        <n x="150" s="1"/>
        <n x="151" s="1"/>
        <n x="5"/>
        <n x="111"/>
        <n x="24"/>
      </t>
    </mdx>
    <mdx n="0" f="v">
      <t c="8">
        <n x="2" s="1"/>
        <n x="149" s="1"/>
        <n x="3" s="1"/>
        <n x="150" s="1"/>
        <n x="151" s="1"/>
        <n x="5"/>
        <n x="112"/>
        <n x="56"/>
      </t>
    </mdx>
    <mdx n="0" f="v">
      <t c="8">
        <n x="2" s="1"/>
        <n x="149" s="1"/>
        <n x="3" s="1"/>
        <n x="150" s="1"/>
        <n x="151" s="1"/>
        <n x="5"/>
        <n x="114"/>
        <n x="16"/>
      </t>
    </mdx>
    <mdx n="0" f="v">
      <t c="8">
        <n x="2" s="1"/>
        <n x="149" s="1"/>
        <n x="3" s="1"/>
        <n x="150" s="1"/>
        <n x="151" s="1"/>
        <n x="5"/>
        <n x="115"/>
        <n x="36"/>
      </t>
    </mdx>
    <mdx n="0" f="v">
      <t c="8">
        <n x="2" s="1"/>
        <n x="149" s="1"/>
        <n x="3" s="1"/>
        <n x="150" s="1"/>
        <n x="151" s="1"/>
        <n x="5"/>
        <n x="117"/>
        <n x="42"/>
      </t>
    </mdx>
    <mdx n="0" f="v">
      <t c="8">
        <n x="2" s="1"/>
        <n x="149" s="1"/>
        <n x="3" s="1"/>
        <n x="150" s="1"/>
        <n x="151" s="1"/>
        <n x="5"/>
        <n x="119"/>
        <n x="48"/>
      </t>
    </mdx>
    <mdx n="0" f="v">
      <t c="8">
        <n x="2" s="1"/>
        <n x="149" s="1"/>
        <n x="3" s="1"/>
        <n x="150" s="1"/>
        <n x="151" s="1"/>
        <n x="5"/>
        <n x="121"/>
        <n x="54"/>
      </t>
    </mdx>
    <mdx n="0" f="v">
      <t c="8">
        <n x="2" s="1"/>
        <n x="149" s="1"/>
        <n x="3" s="1"/>
        <n x="150" s="1"/>
        <n x="151" s="1"/>
        <n x="5"/>
        <n x="123"/>
        <n x="60"/>
      </t>
    </mdx>
    <mdx n="0" f="v">
      <t c="8">
        <n x="2" s="1"/>
        <n x="149" s="1"/>
        <n x="3" s="1"/>
        <n x="150" s="1"/>
        <n x="151" s="1"/>
        <n x="5"/>
        <n x="126"/>
        <n x="10"/>
      </t>
    </mdx>
    <mdx n="0" f="v">
      <t c="8">
        <n x="2" s="1"/>
        <n x="149" s="1"/>
        <n x="3" s="1"/>
        <n x="150" s="1"/>
        <n x="151" s="1"/>
        <n x="5"/>
        <n x="128"/>
        <n x="46"/>
      </t>
    </mdx>
    <mdx n="0" f="v">
      <t c="8">
        <n x="2" s="1"/>
        <n x="149" s="1"/>
        <n x="3" s="1"/>
        <n x="150" s="1"/>
        <n x="151" s="1"/>
        <n x="5"/>
        <n x="131"/>
        <n x="21"/>
      </t>
    </mdx>
    <mdx n="0" f="v">
      <t c="8">
        <n x="2" s="1"/>
        <n x="149" s="1"/>
        <n x="3" s="1"/>
        <n x="150" s="1"/>
        <n x="151" s="1"/>
        <n x="5"/>
        <n x="134"/>
        <n x="17"/>
      </t>
    </mdx>
    <mdx n="0" f="v">
      <t c="8">
        <n x="2" s="1"/>
        <n x="149" s="1"/>
        <n x="3" s="1"/>
        <n x="150" s="1"/>
        <n x="151" s="1"/>
        <n x="5"/>
        <n x="139"/>
        <n x="37"/>
      </t>
    </mdx>
    <mdx n="0" f="v">
      <t c="8">
        <n x="2" s="1"/>
        <n x="149" s="1"/>
        <n x="3" s="1"/>
        <n x="150" s="1"/>
        <n x="151" s="1"/>
        <n x="5"/>
        <n x="82"/>
        <n x="35"/>
      </t>
    </mdx>
    <mdx n="0" f="v">
      <t c="8">
        <n x="2" s="1"/>
        <n x="149" s="1"/>
        <n x="3" s="1"/>
        <n x="150" s="1"/>
        <n x="151" s="1"/>
        <n x="5"/>
        <n x="82"/>
        <n x="51"/>
      </t>
    </mdx>
    <mdx n="0" f="v">
      <t c="8">
        <n x="2" s="1"/>
        <n x="149" s="1"/>
        <n x="3" s="1"/>
        <n x="150" s="1"/>
        <n x="151" s="1"/>
        <n x="5"/>
        <n x="83"/>
        <n x="6"/>
      </t>
    </mdx>
    <mdx n="0" f="v">
      <t c="8">
        <n x="2" s="1"/>
        <n x="149" s="1"/>
        <n x="3" s="1"/>
        <n x="150" s="1"/>
        <n x="151" s="1"/>
        <n x="5"/>
        <n x="83"/>
        <n x="22"/>
      </t>
    </mdx>
    <mdx n="0" f="v">
      <t c="8">
        <n x="2" s="1"/>
        <n x="149" s="1"/>
        <n x="3" s="1"/>
        <n x="150" s="1"/>
        <n x="151" s="1"/>
        <n x="5"/>
        <n x="83"/>
        <n x="38"/>
      </t>
    </mdx>
    <mdx n="0" f="v">
      <t c="8">
        <n x="2" s="1"/>
        <n x="149" s="1"/>
        <n x="3" s="1"/>
        <n x="150" s="1"/>
        <n x="151" s="1"/>
        <n x="5"/>
        <n x="83"/>
        <n x="54"/>
      </t>
    </mdx>
    <mdx n="0" f="v">
      <t c="8">
        <n x="2" s="1"/>
        <n x="149" s="1"/>
        <n x="3" s="1"/>
        <n x="150" s="1"/>
        <n x="151" s="1"/>
        <n x="5"/>
        <n x="84"/>
        <n x="9"/>
      </t>
    </mdx>
    <mdx n="0" f="v">
      <t c="8">
        <n x="2" s="1"/>
        <n x="149" s="1"/>
        <n x="3" s="1"/>
        <n x="150" s="1"/>
        <n x="151" s="1"/>
        <n x="5"/>
        <n x="84"/>
        <n x="25"/>
      </t>
    </mdx>
    <mdx n="0" f="v">
      <t c="8">
        <n x="2" s="1"/>
        <n x="149" s="1"/>
        <n x="3" s="1"/>
        <n x="150" s="1"/>
        <n x="151" s="1"/>
        <n x="5"/>
        <n x="84"/>
        <n x="41"/>
      </t>
    </mdx>
    <mdx n="0" f="v">
      <t c="8">
        <n x="2" s="1"/>
        <n x="149" s="1"/>
        <n x="3" s="1"/>
        <n x="150" s="1"/>
        <n x="151" s="1"/>
        <n x="5"/>
        <n x="84"/>
        <n x="57"/>
      </t>
    </mdx>
    <mdx n="0" f="v">
      <t c="8">
        <n x="2" s="1"/>
        <n x="149" s="1"/>
        <n x="3" s="1"/>
        <n x="150" s="1"/>
        <n x="151" s="1"/>
        <n x="5"/>
        <n x="85"/>
        <n x="12"/>
      </t>
    </mdx>
    <mdx n="0" f="v">
      <t c="8">
        <n x="2" s="1"/>
        <n x="149" s="1"/>
        <n x="3" s="1"/>
        <n x="150" s="1"/>
        <n x="151" s="1"/>
        <n x="5"/>
        <n x="85"/>
        <n x="28"/>
      </t>
    </mdx>
    <mdx n="0" f="v">
      <t c="8">
        <n x="2" s="1"/>
        <n x="149" s="1"/>
        <n x="3" s="1"/>
        <n x="150" s="1"/>
        <n x="151" s="1"/>
        <n x="5"/>
        <n x="85"/>
        <n x="44"/>
      </t>
    </mdx>
    <mdx n="0" f="v">
      <t c="8">
        <n x="2" s="1"/>
        <n x="149" s="1"/>
        <n x="3" s="1"/>
        <n x="150" s="1"/>
        <n x="151" s="1"/>
        <n x="5"/>
        <n x="85"/>
        <n x="60"/>
      </t>
    </mdx>
    <mdx n="0" f="v">
      <t c="8">
        <n x="2" s="1"/>
        <n x="149" s="1"/>
        <n x="3" s="1"/>
        <n x="150" s="1"/>
        <n x="151" s="1"/>
        <n x="5"/>
        <n x="86"/>
        <n x="15"/>
      </t>
    </mdx>
    <mdx n="0" f="v">
      <t c="8">
        <n x="2" s="1"/>
        <n x="149" s="1"/>
        <n x="3" s="1"/>
        <n x="150" s="1"/>
        <n x="151" s="1"/>
        <n x="5"/>
        <n x="86"/>
        <n x="31"/>
      </t>
    </mdx>
    <mdx n="0" f="v">
      <t c="8">
        <n x="2" s="1"/>
        <n x="149" s="1"/>
        <n x="3" s="1"/>
        <n x="150" s="1"/>
        <n x="151" s="1"/>
        <n x="5"/>
        <n x="86"/>
        <n x="47"/>
      </t>
    </mdx>
    <mdx n="0" f="v">
      <t c="8">
        <n x="2" s="1"/>
        <n x="149" s="1"/>
        <n x="3" s="1"/>
        <n x="150" s="1"/>
        <n x="151" s="1"/>
        <n x="5"/>
        <n x="86"/>
        <n x="63"/>
      </t>
    </mdx>
    <mdx n="0" f="v">
      <t c="8">
        <n x="2" s="1"/>
        <n x="149" s="1"/>
        <n x="3" s="1"/>
        <n x="150" s="1"/>
        <n x="151" s="1"/>
        <n x="5"/>
        <n x="67"/>
        <n x="7"/>
      </t>
    </mdx>
    <mdx n="0" f="v">
      <t c="8">
        <n x="2" s="1"/>
        <n x="149" s="1"/>
        <n x="3" s="1"/>
        <n x="150" s="1"/>
        <n x="151" s="1"/>
        <n x="5"/>
        <n x="67"/>
        <n x="23"/>
      </t>
    </mdx>
    <mdx n="0" f="v">
      <t c="8">
        <n x="2" s="1"/>
        <n x="149" s="1"/>
        <n x="3" s="1"/>
        <n x="150" s="1"/>
        <n x="151" s="1"/>
        <n x="5"/>
        <n x="67"/>
        <n x="39"/>
      </t>
    </mdx>
    <mdx n="0" f="v">
      <t c="8">
        <n x="2" s="1"/>
        <n x="149" s="1"/>
        <n x="3" s="1"/>
        <n x="150" s="1"/>
        <n x="151" s="1"/>
        <n x="5"/>
        <n x="67"/>
        <n x="55"/>
      </t>
    </mdx>
    <mdx n="0" f="v">
      <t c="8">
        <n x="2" s="1"/>
        <n x="149" s="1"/>
        <n x="3" s="1"/>
        <n x="150" s="1"/>
        <n x="151" s="1"/>
        <n x="5"/>
        <n x="88"/>
        <n x="10"/>
      </t>
    </mdx>
    <mdx n="0" f="v">
      <t c="8">
        <n x="2" s="1"/>
        <n x="149" s="1"/>
        <n x="3" s="1"/>
        <n x="150" s="1"/>
        <n x="151" s="1"/>
        <n x="5"/>
        <n x="88"/>
        <n x="26"/>
      </t>
    </mdx>
    <mdx n="0" f="v">
      <t c="8">
        <n x="2" s="1"/>
        <n x="149" s="1"/>
        <n x="3" s="1"/>
        <n x="150" s="1"/>
        <n x="151" s="1"/>
        <n x="5"/>
        <n x="88"/>
        <n x="42"/>
      </t>
    </mdx>
    <mdx n="0" f="v">
      <t c="8">
        <n x="2" s="1"/>
        <n x="149" s="1"/>
        <n x="3" s="1"/>
        <n x="150" s="1"/>
        <n x="151" s="1"/>
        <n x="5"/>
        <n x="88"/>
        <n x="58"/>
      </t>
    </mdx>
    <mdx n="0" f="v">
      <t c="8">
        <n x="2" s="1"/>
        <n x="149" s="1"/>
        <n x="3" s="1"/>
        <n x="150" s="1"/>
        <n x="151" s="1"/>
        <n x="5"/>
        <n x="89"/>
        <n x="13"/>
      </t>
    </mdx>
    <mdx n="0" f="v">
      <t c="8">
        <n x="2" s="1"/>
        <n x="149" s="1"/>
        <n x="3" s="1"/>
        <n x="150" s="1"/>
        <n x="151" s="1"/>
        <n x="5"/>
        <n x="89"/>
        <n x="29"/>
      </t>
    </mdx>
    <mdx n="0" f="v">
      <t c="8">
        <n x="2" s="1"/>
        <n x="149" s="1"/>
        <n x="3" s="1"/>
        <n x="150" s="1"/>
        <n x="151" s="1"/>
        <n x="5"/>
        <n x="89"/>
        <n x="45"/>
      </t>
    </mdx>
    <mdx n="0" f="v">
      <t c="8">
        <n x="2" s="1"/>
        <n x="149" s="1"/>
        <n x="3" s="1"/>
        <n x="150" s="1"/>
        <n x="151" s="1"/>
        <n x="5"/>
        <n x="89"/>
        <n x="61"/>
      </t>
    </mdx>
    <mdx n="0" f="v">
      <t c="8">
        <n x="2" s="1"/>
        <n x="149" s="1"/>
        <n x="3" s="1"/>
        <n x="150" s="1"/>
        <n x="151" s="1"/>
        <n x="5"/>
        <n x="90"/>
        <n x="16"/>
      </t>
    </mdx>
    <mdx n="0" f="v">
      <t c="8">
        <n x="2" s="1"/>
        <n x="149" s="1"/>
        <n x="3" s="1"/>
        <n x="150" s="1"/>
        <n x="151" s="1"/>
        <n x="5"/>
        <n x="90"/>
        <n x="32"/>
      </t>
    </mdx>
    <mdx n="0" f="v">
      <t c="8">
        <n x="2" s="1"/>
        <n x="149" s="1"/>
        <n x="3" s="1"/>
        <n x="150" s="1"/>
        <n x="151" s="1"/>
        <n x="5"/>
        <n x="90"/>
        <n x="48"/>
      </t>
    </mdx>
    <mdx n="0" f="v">
      <t c="8">
        <n x="2" s="1"/>
        <n x="149" s="1"/>
        <n x="3" s="1"/>
        <n x="150" s="1"/>
        <n x="151" s="1"/>
        <n x="5"/>
        <n x="90"/>
        <n x="64"/>
      </t>
    </mdx>
    <mdx n="0" f="v">
      <t c="8">
        <n x="2" s="1"/>
        <n x="149" s="1"/>
        <n x="3" s="1"/>
        <n x="150" s="1"/>
        <n x="151" s="1"/>
        <n x="5"/>
        <n x="91"/>
        <n x="19"/>
      </t>
    </mdx>
    <mdx n="0" f="v">
      <t c="8">
        <n x="2" s="1"/>
        <n x="149" s="1"/>
        <n x="3" s="1"/>
        <n x="150" s="1"/>
        <n x="151" s="1"/>
        <n x="5"/>
        <n x="91"/>
        <n x="35"/>
      </t>
    </mdx>
    <mdx n="0" f="v">
      <t c="8">
        <n x="2" s="1"/>
        <n x="149" s="1"/>
        <n x="3" s="1"/>
        <n x="150" s="1"/>
        <n x="151" s="1"/>
        <n x="5"/>
        <n x="91"/>
        <n x="51"/>
      </t>
    </mdx>
    <mdx n="0" f="v">
      <t c="8">
        <n x="2" s="1"/>
        <n x="149" s="1"/>
        <n x="3" s="1"/>
        <n x="150" s="1"/>
        <n x="151" s="1"/>
        <n x="5"/>
        <n x="92"/>
        <n x="6"/>
      </t>
    </mdx>
    <mdx n="0" f="v">
      <t c="8">
        <n x="2" s="1"/>
        <n x="149" s="1"/>
        <n x="3" s="1"/>
        <n x="150" s="1"/>
        <n x="151" s="1"/>
        <n x="5"/>
        <n x="92"/>
        <n x="22"/>
      </t>
    </mdx>
    <mdx n="0" f="v">
      <t c="8">
        <n x="2" s="1"/>
        <n x="149" s="1"/>
        <n x="3" s="1"/>
        <n x="150" s="1"/>
        <n x="151" s="1"/>
        <n x="5"/>
        <n x="92"/>
        <n x="38"/>
      </t>
    </mdx>
    <mdx n="0" f="v">
      <t c="8">
        <n x="2" s="1"/>
        <n x="149" s="1"/>
        <n x="3" s="1"/>
        <n x="150" s="1"/>
        <n x="151" s="1"/>
        <n x="5"/>
        <n x="92"/>
        <n x="54"/>
      </t>
    </mdx>
    <mdx n="0" f="v">
      <t c="8">
        <n x="2" s="1"/>
        <n x="149" s="1"/>
        <n x="3" s="1"/>
        <n x="150" s="1"/>
        <n x="151" s="1"/>
        <n x="5"/>
        <n x="93"/>
        <n x="9"/>
      </t>
    </mdx>
    <mdx n="0" f="v">
      <t c="8">
        <n x="2" s="1"/>
        <n x="149" s="1"/>
        <n x="3" s="1"/>
        <n x="150" s="1"/>
        <n x="151" s="1"/>
        <n x="5"/>
        <n x="93"/>
        <n x="25"/>
      </t>
    </mdx>
    <mdx n="0" f="v">
      <t c="8">
        <n x="2" s="1"/>
        <n x="149" s="1"/>
        <n x="3" s="1"/>
        <n x="150" s="1"/>
        <n x="151" s="1"/>
        <n x="5"/>
        <n x="93"/>
        <n x="41"/>
      </t>
    </mdx>
    <mdx n="0" f="v">
      <t c="8">
        <n x="2" s="1"/>
        <n x="149" s="1"/>
        <n x="3" s="1"/>
        <n x="150" s="1"/>
        <n x="151" s="1"/>
        <n x="5"/>
        <n x="93"/>
        <n x="57"/>
      </t>
    </mdx>
    <mdx n="0" f="v">
      <t c="8">
        <n x="2" s="1"/>
        <n x="149" s="1"/>
        <n x="3" s="1"/>
        <n x="150" s="1"/>
        <n x="151" s="1"/>
        <n x="5"/>
        <n x="94"/>
        <n x="12"/>
      </t>
    </mdx>
    <mdx n="0" f="v">
      <t c="8">
        <n x="2" s="1"/>
        <n x="149" s="1"/>
        <n x="3" s="1"/>
        <n x="150" s="1"/>
        <n x="151" s="1"/>
        <n x="5"/>
        <n x="94"/>
        <n x="28"/>
      </t>
    </mdx>
    <mdx n="0" f="v">
      <t c="8">
        <n x="2" s="1"/>
        <n x="149" s="1"/>
        <n x="3" s="1"/>
        <n x="150" s="1"/>
        <n x="151" s="1"/>
        <n x="5"/>
        <n x="94"/>
        <n x="44"/>
      </t>
    </mdx>
    <mdx n="0" f="v">
      <t c="8">
        <n x="2" s="1"/>
        <n x="149" s="1"/>
        <n x="3" s="1"/>
        <n x="150" s="1"/>
        <n x="151" s="1"/>
        <n x="5"/>
        <n x="94"/>
        <n x="60"/>
      </t>
    </mdx>
    <mdx n="0" f="v">
      <t c="8">
        <n x="2" s="1"/>
        <n x="149" s="1"/>
        <n x="3" s="1"/>
        <n x="150" s="1"/>
        <n x="151" s="1"/>
        <n x="5"/>
        <n x="95"/>
        <n x="15"/>
      </t>
    </mdx>
    <mdx n="0" f="v">
      <t c="8">
        <n x="2" s="1"/>
        <n x="149" s="1"/>
        <n x="3" s="1"/>
        <n x="150" s="1"/>
        <n x="151" s="1"/>
        <n x="5"/>
        <n x="95"/>
        <n x="31"/>
      </t>
    </mdx>
    <mdx n="0" f="v">
      <t c="8">
        <n x="2" s="1"/>
        <n x="149" s="1"/>
        <n x="3" s="1"/>
        <n x="150" s="1"/>
        <n x="151" s="1"/>
        <n x="5"/>
        <n x="95"/>
        <n x="47"/>
      </t>
    </mdx>
    <mdx n="0" f="v">
      <t c="8">
        <n x="2" s="1"/>
        <n x="149" s="1"/>
        <n x="3" s="1"/>
        <n x="150" s="1"/>
        <n x="151" s="1"/>
        <n x="5"/>
        <n x="95"/>
        <n x="63"/>
      </t>
    </mdx>
    <mdx n="0" f="v">
      <t c="8">
        <n x="2" s="1"/>
        <n x="149" s="1"/>
        <n x="3" s="1"/>
        <n x="150" s="1"/>
        <n x="151" s="1"/>
        <n x="5"/>
        <n x="96"/>
        <n x="18"/>
      </t>
    </mdx>
    <mdx n="0" f="v">
      <t c="8">
        <n x="2" s="1"/>
        <n x="149" s="1"/>
        <n x="3" s="1"/>
        <n x="150" s="1"/>
        <n x="151" s="1"/>
        <n x="5"/>
        <n x="96"/>
        <n x="34"/>
      </t>
    </mdx>
    <mdx n="0" f="v">
      <t c="8">
        <n x="2" s="1"/>
        <n x="149" s="1"/>
        <n x="3" s="1"/>
        <n x="150" s="1"/>
        <n x="151" s="1"/>
        <n x="5"/>
        <n x="96"/>
        <n x="50"/>
      </t>
    </mdx>
    <mdx n="0" f="v">
      <t c="8">
        <n x="2" s="1"/>
        <n x="149" s="1"/>
        <n x="3" s="1"/>
        <n x="150" s="1"/>
        <n x="151" s="1"/>
        <n x="5"/>
        <n x="97"/>
        <n x="21"/>
      </t>
    </mdx>
    <mdx n="0" f="v">
      <t c="8">
        <n x="2" s="1"/>
        <n x="149" s="1"/>
        <n x="3" s="1"/>
        <n x="150" s="1"/>
        <n x="151" s="1"/>
        <n x="5"/>
        <n x="97"/>
        <n x="37"/>
      </t>
    </mdx>
    <mdx n="0" f="v">
      <t c="8">
        <n x="2" s="1"/>
        <n x="149" s="1"/>
        <n x="3" s="1"/>
        <n x="150" s="1"/>
        <n x="151" s="1"/>
        <n x="5"/>
        <n x="97"/>
        <n x="53"/>
      </t>
    </mdx>
    <mdx n="0" f="v">
      <t c="8">
        <n x="2" s="1"/>
        <n x="149" s="1"/>
        <n x="3" s="1"/>
        <n x="150" s="1"/>
        <n x="151" s="1"/>
        <n x="5"/>
        <n x="98"/>
        <n x="8"/>
      </t>
    </mdx>
    <mdx n="0" f="v">
      <t c="8">
        <n x="2" s="1"/>
        <n x="149" s="1"/>
        <n x="3" s="1"/>
        <n x="150" s="1"/>
        <n x="151" s="1"/>
        <n x="5"/>
        <n x="98"/>
        <n x="24"/>
      </t>
    </mdx>
    <mdx n="0" f="v">
      <t c="8">
        <n x="2" s="1"/>
        <n x="149" s="1"/>
        <n x="3" s="1"/>
        <n x="150" s="1"/>
        <n x="151" s="1"/>
        <n x="5"/>
        <n x="98"/>
        <n x="40"/>
      </t>
    </mdx>
    <mdx n="0" f="v">
      <t c="8">
        <n x="2" s="1"/>
        <n x="149" s="1"/>
        <n x="3" s="1"/>
        <n x="150" s="1"/>
        <n x="151" s="1"/>
        <n x="5"/>
        <n x="98"/>
        <n x="56"/>
      </t>
    </mdx>
    <mdx n="0" f="v">
      <t c="8">
        <n x="2" s="1"/>
        <n x="149" s="1"/>
        <n x="3" s="1"/>
        <n x="150" s="1"/>
        <n x="151" s="1"/>
        <n x="5"/>
        <n x="99"/>
        <n x="11"/>
      </t>
    </mdx>
    <mdx n="0" f="v">
      <t c="8">
        <n x="2" s="1"/>
        <n x="149" s="1"/>
        <n x="3" s="1"/>
        <n x="150" s="1"/>
        <n x="151" s="1"/>
        <n x="5"/>
        <n x="99"/>
        <n x="27"/>
      </t>
    </mdx>
    <mdx n="0" f="v">
      <t c="8">
        <n x="2" s="1"/>
        <n x="149" s="1"/>
        <n x="3" s="1"/>
        <n x="150" s="1"/>
        <n x="151" s="1"/>
        <n x="5"/>
        <n x="99"/>
        <n x="43"/>
      </t>
    </mdx>
    <mdx n="0" f="v">
      <t c="8">
        <n x="2" s="1"/>
        <n x="149" s="1"/>
        <n x="3" s="1"/>
        <n x="150" s="1"/>
        <n x="151" s="1"/>
        <n x="5"/>
        <n x="99"/>
        <n x="59"/>
      </t>
    </mdx>
    <mdx n="0" f="v">
      <t c="8">
        <n x="2" s="1"/>
        <n x="149" s="1"/>
        <n x="3" s="1"/>
        <n x="150" s="1"/>
        <n x="151" s="1"/>
        <n x="5"/>
        <n x="100"/>
        <n x="14"/>
      </t>
    </mdx>
    <mdx n="0" f="v">
      <t c="8">
        <n x="2" s="1"/>
        <n x="149" s="1"/>
        <n x="3" s="1"/>
        <n x="150" s="1"/>
        <n x="151" s="1"/>
        <n x="5"/>
        <n x="100"/>
        <n x="30"/>
      </t>
    </mdx>
    <mdx n="0" f="v">
      <t c="8">
        <n x="2" s="1"/>
        <n x="149" s="1"/>
        <n x="3" s="1"/>
        <n x="150" s="1"/>
        <n x="151" s="1"/>
        <n x="5"/>
        <n x="100"/>
        <n x="46"/>
      </t>
    </mdx>
    <mdx n="0" f="v">
      <t c="8">
        <n x="2" s="1"/>
        <n x="149" s="1"/>
        <n x="3" s="1"/>
        <n x="150" s="1"/>
        <n x="151" s="1"/>
        <n x="5"/>
        <n x="100"/>
        <n x="62"/>
      </t>
    </mdx>
    <mdx n="0" f="v">
      <t c="8">
        <n x="2" s="1"/>
        <n x="149" s="1"/>
        <n x="3" s="1"/>
        <n x="150" s="1"/>
        <n x="151" s="1"/>
        <n x="5"/>
        <n x="101"/>
        <n x="17"/>
      </t>
    </mdx>
    <mdx n="0" f="v">
      <t c="8">
        <n x="2" s="1"/>
        <n x="149" s="1"/>
        <n x="3" s="1"/>
        <n x="150" s="1"/>
        <n x="151" s="1"/>
        <n x="5"/>
        <n x="101"/>
        <n x="33"/>
      </t>
    </mdx>
    <mdx n="0" f="v">
      <t c="8">
        <n x="2" s="1"/>
        <n x="149" s="1"/>
        <n x="3" s="1"/>
        <n x="150" s="1"/>
        <n x="151" s="1"/>
        <n x="5"/>
        <n x="101"/>
        <n x="49"/>
      </t>
    </mdx>
    <mdx n="0" f="v">
      <t c="8">
        <n x="2" s="1"/>
        <n x="149" s="1"/>
        <n x="3" s="1"/>
        <n x="150" s="1"/>
        <n x="151" s="1"/>
        <n x="5"/>
        <n x="102"/>
        <n x="20"/>
      </t>
    </mdx>
    <mdx n="0" f="v">
      <t c="8">
        <n x="2" s="1"/>
        <n x="149" s="1"/>
        <n x="3" s="1"/>
        <n x="150" s="1"/>
        <n x="151" s="1"/>
        <n x="5"/>
        <n x="102"/>
        <n x="36"/>
      </t>
    </mdx>
    <mdx n="0" f="v">
      <t c="8">
        <n x="2" s="1"/>
        <n x="149" s="1"/>
        <n x="3" s="1"/>
        <n x="150" s="1"/>
        <n x="151" s="1"/>
        <n x="5"/>
        <n x="102"/>
        <n x="52"/>
      </t>
    </mdx>
    <mdx n="0" f="v">
      <t c="8">
        <n x="2" s="1"/>
        <n x="149" s="1"/>
        <n x="3" s="1"/>
        <n x="150" s="1"/>
        <n x="151" s="1"/>
        <n x="5"/>
        <n x="103"/>
        <n x="7"/>
      </t>
    </mdx>
    <mdx n="0" f="v">
      <t c="8">
        <n x="2" s="1"/>
        <n x="149" s="1"/>
        <n x="3" s="1"/>
        <n x="150" s="1"/>
        <n x="151" s="1"/>
        <n x="5"/>
        <n x="103"/>
        <n x="23"/>
      </t>
    </mdx>
    <mdx n="0" f="v">
      <t c="8">
        <n x="2" s="1"/>
        <n x="149" s="1"/>
        <n x="3" s="1"/>
        <n x="150" s="1"/>
        <n x="151" s="1"/>
        <n x="5"/>
        <n x="103"/>
        <n x="40"/>
      </t>
    </mdx>
    <mdx n="0" f="v">
      <t c="8">
        <n x="2" s="1"/>
        <n x="149" s="1"/>
        <n x="3" s="1"/>
        <n x="150" s="1"/>
        <n x="151" s="1"/>
        <n x="5"/>
        <n x="103"/>
        <n x="58"/>
      </t>
    </mdx>
    <mdx n="0" f="v">
      <t c="8">
        <n x="2" s="1"/>
        <n x="149" s="1"/>
        <n x="3" s="1"/>
        <n x="150" s="1"/>
        <n x="151" s="1"/>
        <n x="5"/>
        <n x="104"/>
        <n x="15"/>
      </t>
    </mdx>
    <mdx n="0" f="v">
      <t c="8">
        <n x="2" s="1"/>
        <n x="149" s="1"/>
        <n x="3" s="1"/>
        <n x="150" s="1"/>
        <n x="151" s="1"/>
        <n x="5"/>
        <n x="104"/>
        <n x="33"/>
      </t>
    </mdx>
    <mdx n="0" f="v">
      <t c="8">
        <n x="2" s="1"/>
        <n x="149" s="1"/>
        <n x="3" s="1"/>
        <n x="150" s="1"/>
        <n x="151" s="1"/>
        <n x="5"/>
        <n x="104"/>
        <n x="51"/>
      </t>
    </mdx>
    <mdx n="0" f="v">
      <t c="8">
        <n x="2" s="1"/>
        <n x="149" s="1"/>
        <n x="3" s="1"/>
        <n x="150" s="1"/>
        <n x="151" s="1"/>
        <n x="5"/>
        <n x="105"/>
        <n x="9"/>
      </t>
    </mdx>
    <mdx n="0" f="v">
      <t c="8">
        <n x="2" s="1"/>
        <n x="149" s="1"/>
        <n x="3" s="1"/>
        <n x="150" s="1"/>
        <n x="151" s="1"/>
        <n x="5"/>
        <n x="105"/>
        <n x="28"/>
      </t>
    </mdx>
    <mdx n="0" f="v">
      <t c="8">
        <n x="2" s="1"/>
        <n x="149" s="1"/>
        <n x="3" s="1"/>
        <n x="150" s="1"/>
        <n x="151" s="1"/>
        <n x="5"/>
        <n x="105"/>
        <n x="46"/>
      </t>
    </mdx>
    <mdx n="0" f="v">
      <t c="8">
        <n x="2" s="1"/>
        <n x="149" s="1"/>
        <n x="3" s="1"/>
        <n x="150" s="1"/>
        <n x="151" s="1"/>
        <n x="5"/>
        <n x="106"/>
        <n x="23"/>
      </t>
    </mdx>
    <mdx n="0" f="v">
      <t c="8">
        <n x="2" s="1"/>
        <n x="149" s="1"/>
        <n x="3" s="1"/>
        <n x="150" s="1"/>
        <n x="151" s="1"/>
        <n x="5"/>
        <n x="106"/>
        <n x="43"/>
      </t>
    </mdx>
    <mdx n="0" f="v">
      <t c="8">
        <n x="2" s="1"/>
        <n x="149" s="1"/>
        <n x="3" s="1"/>
        <n x="150" s="1"/>
        <n x="151" s="1"/>
        <n x="5"/>
        <n x="106"/>
        <n x="63"/>
      </t>
    </mdx>
    <mdx n="0" f="v">
      <t c="8">
        <n x="2" s="1"/>
        <n x="149" s="1"/>
        <n x="3" s="1"/>
        <n x="150" s="1"/>
        <n x="151" s="1"/>
        <n x="5"/>
        <n x="107"/>
        <n x="22"/>
      </t>
    </mdx>
    <mdx n="0" f="v">
      <t c="8">
        <n x="2" s="1"/>
        <n x="149" s="1"/>
        <n x="3" s="1"/>
        <n x="150" s="1"/>
        <n x="151" s="1"/>
        <n x="5"/>
        <n x="107"/>
        <n x="41"/>
      </t>
    </mdx>
    <mdx n="0" f="v">
      <t c="8">
        <n x="2" s="1"/>
        <n x="149" s="1"/>
        <n x="3" s="1"/>
        <n x="150" s="1"/>
        <n x="151" s="1"/>
        <n x="5"/>
        <n x="107"/>
        <n x="60"/>
      </t>
    </mdx>
    <mdx n="0" f="v">
      <t c="8">
        <n x="2" s="1"/>
        <n x="149" s="1"/>
        <n x="3" s="1"/>
        <n x="150" s="1"/>
        <n x="151" s="1"/>
        <n x="5"/>
        <n x="108"/>
        <n x="19"/>
      </t>
    </mdx>
    <mdx n="0" f="v">
      <t c="8">
        <n x="2" s="1"/>
        <n x="149" s="1"/>
        <n x="3" s="1"/>
        <n x="150" s="1"/>
        <n x="151" s="1"/>
        <n x="5"/>
        <n x="108"/>
        <n x="44"/>
      </t>
    </mdx>
    <mdx n="0" f="v">
      <t c="8">
        <n x="2" s="1"/>
        <n x="149" s="1"/>
        <n x="3" s="1"/>
        <n x="150" s="1"/>
        <n x="151" s="1"/>
        <n x="5"/>
        <n x="109"/>
        <n x="32"/>
      </t>
    </mdx>
    <mdx n="0" f="v">
      <t c="8">
        <n x="2" s="1"/>
        <n x="149" s="1"/>
        <n x="3" s="1"/>
        <n x="150" s="1"/>
        <n x="151" s="1"/>
        <n x="5"/>
        <n x="109"/>
        <n x="62"/>
      </t>
    </mdx>
    <mdx n="0" f="v">
      <t c="8">
        <n x="2" s="1"/>
        <n x="149" s="1"/>
        <n x="3" s="1"/>
        <n x="150" s="1"/>
        <n x="151" s="1"/>
        <n x="5"/>
        <n x="110"/>
        <n x="39"/>
      </t>
    </mdx>
    <mdx n="0" f="v">
      <t c="8">
        <n x="2" s="1"/>
        <n x="149" s="1"/>
        <n x="3" s="1"/>
        <n x="150" s="1"/>
        <n x="151" s="1"/>
        <n x="5"/>
        <n x="111"/>
        <n x="37"/>
      </t>
    </mdx>
    <mdx n="0" f="v">
      <t c="8">
        <n x="2" s="1"/>
        <n x="149" s="1"/>
        <n x="3" s="1"/>
        <n x="150" s="1"/>
        <n x="151" s="1"/>
        <n x="5"/>
        <n x="112"/>
        <n x="58"/>
      </t>
    </mdx>
    <mdx n="0" f="v">
      <t c="8">
        <n x="2" s="1"/>
        <n x="149" s="1"/>
        <n x="3" s="1"/>
        <n x="150" s="1"/>
        <n x="151" s="1"/>
        <n x="5"/>
        <n x="114"/>
        <n x="17"/>
      </t>
    </mdx>
    <mdx n="0" f="v">
      <t c="8">
        <n x="2" s="1"/>
        <n x="149" s="1"/>
        <n x="3" s="1"/>
        <n x="150" s="1"/>
        <n x="151" s="1"/>
        <n x="5"/>
        <n x="115"/>
        <n x="51"/>
      </t>
    </mdx>
    <mdx n="0" f="v">
      <t c="8">
        <n x="2" s="1"/>
        <n x="149" s="1"/>
        <n x="3" s="1"/>
        <n x="150" s="1"/>
        <n x="151" s="1"/>
        <n x="5"/>
        <n x="117"/>
        <n x="57"/>
      </t>
    </mdx>
    <mdx n="0" f="v">
      <t c="8">
        <n x="2" s="1"/>
        <n x="149" s="1"/>
        <n x="3" s="1"/>
        <n x="150" s="1"/>
        <n x="151" s="1"/>
        <n x="5"/>
        <n x="119"/>
        <n x="63"/>
      </t>
    </mdx>
    <mdx n="0" f="v">
      <t c="8">
        <n x="2" s="1"/>
        <n x="149" s="1"/>
        <n x="3" s="1"/>
        <n x="150" s="1"/>
        <n x="151" s="1"/>
        <n x="5"/>
        <n x="122"/>
        <n x="8"/>
      </t>
    </mdx>
    <mdx n="0" f="v">
      <t c="8">
        <n x="2" s="1"/>
        <n x="149" s="1"/>
        <n x="3" s="1"/>
        <n x="150" s="1"/>
        <n x="151" s="1"/>
        <n x="5"/>
        <n x="124"/>
        <n x="14"/>
      </t>
    </mdx>
    <mdx n="0" f="v">
      <t c="8">
        <n x="2" s="1"/>
        <n x="149" s="1"/>
        <n x="3" s="1"/>
        <n x="150" s="1"/>
        <n x="151" s="1"/>
        <n x="5"/>
        <n x="126"/>
        <n x="29"/>
      </t>
    </mdx>
    <mdx n="0" f="v">
      <t c="8">
        <n x="2" s="1"/>
        <n x="149" s="1"/>
        <n x="3" s="1"/>
        <n x="150" s="1"/>
        <n x="151" s="1"/>
        <n x="5"/>
        <n x="128"/>
        <n x="64"/>
      </t>
    </mdx>
    <mdx n="0" f="v">
      <t c="8">
        <n x="2" s="1"/>
        <n x="149" s="1"/>
        <n x="3" s="1"/>
        <n x="150" s="1"/>
        <n x="151" s="1"/>
        <n x="5"/>
        <n x="131"/>
        <n x="40"/>
      </t>
    </mdx>
    <mdx n="0" f="v">
      <t c="8">
        <n x="2" s="1"/>
        <n x="149" s="1"/>
        <n x="3" s="1"/>
        <n x="150" s="1"/>
        <n x="151" s="1"/>
        <n x="5"/>
        <n x="134"/>
        <n x="47"/>
      </t>
    </mdx>
    <mdx n="0" f="v">
      <t c="8">
        <n x="2" s="1"/>
        <n x="149" s="1"/>
        <n x="3" s="1"/>
        <n x="150" s="1"/>
        <n x="151" s="1"/>
        <n x="5"/>
        <n x="142"/>
        <n x="24"/>
      </t>
    </mdx>
    <mdx n="0" f="v">
      <t c="8">
        <n x="2" s="1"/>
        <n x="149" s="1"/>
        <n x="3" s="1"/>
        <n x="150" s="1"/>
        <n x="151" s="1"/>
        <n x="5"/>
        <n x="82"/>
        <n x="20"/>
      </t>
    </mdx>
    <mdx n="0" f="v">
      <t c="8">
        <n x="2" s="1"/>
        <n x="149" s="1"/>
        <n x="3" s="1"/>
        <n x="150" s="1"/>
        <n x="151" s="1"/>
        <n x="5"/>
        <n x="82"/>
        <n x="36"/>
      </t>
    </mdx>
    <mdx n="0" f="v">
      <t c="8">
        <n x="2" s="1"/>
        <n x="149" s="1"/>
        <n x="3" s="1"/>
        <n x="150" s="1"/>
        <n x="151" s="1"/>
        <n x="5"/>
        <n x="82"/>
        <n x="52"/>
      </t>
    </mdx>
    <mdx n="0" f="v">
      <t c="8">
        <n x="2" s="1"/>
        <n x="149" s="1"/>
        <n x="3" s="1"/>
        <n x="150" s="1"/>
        <n x="151" s="1"/>
        <n x="5"/>
        <n x="83"/>
        <n x="7"/>
      </t>
    </mdx>
    <mdx n="0" f="v">
      <t c="8">
        <n x="2" s="1"/>
        <n x="149" s="1"/>
        <n x="3" s="1"/>
        <n x="150" s="1"/>
        <n x="151" s="1"/>
        <n x="5"/>
        <n x="83"/>
        <n x="23"/>
      </t>
    </mdx>
    <mdx n="0" f="v">
      <t c="8">
        <n x="2" s="1"/>
        <n x="149" s="1"/>
        <n x="3" s="1"/>
        <n x="150" s="1"/>
        <n x="151" s="1"/>
        <n x="5"/>
        <n x="83"/>
        <n x="39"/>
      </t>
    </mdx>
    <mdx n="0" f="v">
      <t c="8">
        <n x="2" s="1"/>
        <n x="149" s="1"/>
        <n x="3" s="1"/>
        <n x="150" s="1"/>
        <n x="151" s="1"/>
        <n x="5"/>
        <n x="83"/>
        <n x="55"/>
      </t>
    </mdx>
    <mdx n="0" f="v">
      <t c="8">
        <n x="2" s="1"/>
        <n x="149" s="1"/>
        <n x="3" s="1"/>
        <n x="150" s="1"/>
        <n x="151" s="1"/>
        <n x="5"/>
        <n x="84"/>
        <n x="10"/>
      </t>
    </mdx>
    <mdx n="0" f="v">
      <t c="8">
        <n x="2" s="1"/>
        <n x="149" s="1"/>
        <n x="3" s="1"/>
        <n x="150" s="1"/>
        <n x="151" s="1"/>
        <n x="5"/>
        <n x="84"/>
        <n x="26"/>
      </t>
    </mdx>
    <mdx n="0" f="v">
      <t c="8">
        <n x="2" s="1"/>
        <n x="149" s="1"/>
        <n x="3" s="1"/>
        <n x="150" s="1"/>
        <n x="151" s="1"/>
        <n x="5"/>
        <n x="84"/>
        <n x="42"/>
      </t>
    </mdx>
    <mdx n="0" f="v">
      <t c="8">
        <n x="2" s="1"/>
        <n x="149" s="1"/>
        <n x="3" s="1"/>
        <n x="150" s="1"/>
        <n x="151" s="1"/>
        <n x="5"/>
        <n x="84"/>
        <n x="58"/>
      </t>
    </mdx>
    <mdx n="0" f="v">
      <t c="8">
        <n x="2" s="1"/>
        <n x="149" s="1"/>
        <n x="3" s="1"/>
        <n x="150" s="1"/>
        <n x="151" s="1"/>
        <n x="5"/>
        <n x="85"/>
        <n x="13"/>
      </t>
    </mdx>
    <mdx n="0" f="v">
      <t c="8">
        <n x="2" s="1"/>
        <n x="149" s="1"/>
        <n x="3" s="1"/>
        <n x="150" s="1"/>
        <n x="151" s="1"/>
        <n x="5"/>
        <n x="85"/>
        <n x="29"/>
      </t>
    </mdx>
    <mdx n="0" f="v">
      <t c="8">
        <n x="2" s="1"/>
        <n x="149" s="1"/>
        <n x="3" s="1"/>
        <n x="150" s="1"/>
        <n x="151" s="1"/>
        <n x="5"/>
        <n x="85"/>
        <n x="45"/>
      </t>
    </mdx>
    <mdx n="0" f="v">
      <t c="8">
        <n x="2" s="1"/>
        <n x="149" s="1"/>
        <n x="3" s="1"/>
        <n x="150" s="1"/>
        <n x="151" s="1"/>
        <n x="5"/>
        <n x="85"/>
        <n x="61"/>
      </t>
    </mdx>
    <mdx n="0" f="v">
      <t c="8">
        <n x="2" s="1"/>
        <n x="149" s="1"/>
        <n x="3" s="1"/>
        <n x="150" s="1"/>
        <n x="151" s="1"/>
        <n x="5"/>
        <n x="86"/>
        <n x="16"/>
      </t>
    </mdx>
    <mdx n="0" f="v">
      <t c="8">
        <n x="2" s="1"/>
        <n x="149" s="1"/>
        <n x="3" s="1"/>
        <n x="150" s="1"/>
        <n x="151" s="1"/>
        <n x="5"/>
        <n x="86"/>
        <n x="32"/>
      </t>
    </mdx>
    <mdx n="0" f="v">
      <t c="8">
        <n x="2" s="1"/>
        <n x="149" s="1"/>
        <n x="3" s="1"/>
        <n x="150" s="1"/>
        <n x="151" s="1"/>
        <n x="5"/>
        <n x="86"/>
        <n x="48"/>
      </t>
    </mdx>
    <mdx n="0" f="v">
      <t c="8">
        <n x="2" s="1"/>
        <n x="149" s="1"/>
        <n x="3" s="1"/>
        <n x="150" s="1"/>
        <n x="151" s="1"/>
        <n x="5"/>
        <n x="86"/>
        <n x="64"/>
      </t>
    </mdx>
    <mdx n="0" f="v">
      <t c="8">
        <n x="2" s="1"/>
        <n x="149" s="1"/>
        <n x="3" s="1"/>
        <n x="150" s="1"/>
        <n x="151" s="1"/>
        <n x="5"/>
        <n x="67"/>
        <n x="8"/>
      </t>
    </mdx>
    <mdx n="0" f="v">
      <t c="8">
        <n x="2" s="1"/>
        <n x="149" s="1"/>
        <n x="3" s="1"/>
        <n x="150" s="1"/>
        <n x="151" s="1"/>
        <n x="5"/>
        <n x="67"/>
        <n x="24"/>
      </t>
    </mdx>
    <mdx n="0" f="v">
      <t c="8">
        <n x="2" s="1"/>
        <n x="149" s="1"/>
        <n x="3" s="1"/>
        <n x="150" s="1"/>
        <n x="151" s="1"/>
        <n x="5"/>
        <n x="67"/>
        <n x="40"/>
      </t>
    </mdx>
    <mdx n="0" f="v">
      <t c="8">
        <n x="2" s="1"/>
        <n x="149" s="1"/>
        <n x="3" s="1"/>
        <n x="150" s="1"/>
        <n x="151" s="1"/>
        <n x="5"/>
        <n x="67"/>
        <n x="56"/>
      </t>
    </mdx>
    <mdx n="0" f="v">
      <t c="8">
        <n x="2" s="1"/>
        <n x="149" s="1"/>
        <n x="3" s="1"/>
        <n x="150" s="1"/>
        <n x="151" s="1"/>
        <n x="5"/>
        <n x="88"/>
        <n x="11"/>
      </t>
    </mdx>
    <mdx n="0" f="v">
      <t c="8">
        <n x="2" s="1"/>
        <n x="149" s="1"/>
        <n x="3" s="1"/>
        <n x="150" s="1"/>
        <n x="151" s="1"/>
        <n x="5"/>
        <n x="88"/>
        <n x="27"/>
      </t>
    </mdx>
    <mdx n="0" f="v">
      <t c="8">
        <n x="2" s="1"/>
        <n x="149" s="1"/>
        <n x="3" s="1"/>
        <n x="150" s="1"/>
        <n x="151" s="1"/>
        <n x="5"/>
        <n x="88"/>
        <n x="43"/>
      </t>
    </mdx>
    <mdx n="0" f="v">
      <t c="8">
        <n x="2" s="1"/>
        <n x="149" s="1"/>
        <n x="3" s="1"/>
        <n x="150" s="1"/>
        <n x="151" s="1"/>
        <n x="5"/>
        <n x="88"/>
        <n x="59"/>
      </t>
    </mdx>
    <mdx n="0" f="v">
      <t c="8">
        <n x="2" s="1"/>
        <n x="149" s="1"/>
        <n x="3" s="1"/>
        <n x="150" s="1"/>
        <n x="151" s="1"/>
        <n x="5"/>
        <n x="89"/>
        <n x="14"/>
      </t>
    </mdx>
    <mdx n="0" f="v">
      <t c="8">
        <n x="2" s="1"/>
        <n x="149" s="1"/>
        <n x="3" s="1"/>
        <n x="150" s="1"/>
        <n x="151" s="1"/>
        <n x="5"/>
        <n x="89"/>
        <n x="30"/>
      </t>
    </mdx>
    <mdx n="0" f="v">
      <t c="8">
        <n x="2" s="1"/>
        <n x="149" s="1"/>
        <n x="3" s="1"/>
        <n x="150" s="1"/>
        <n x="151" s="1"/>
        <n x="5"/>
        <n x="89"/>
        <n x="46"/>
      </t>
    </mdx>
    <mdx n="0" f="v">
      <t c="8">
        <n x="2" s="1"/>
        <n x="149" s="1"/>
        <n x="3" s="1"/>
        <n x="150" s="1"/>
        <n x="151" s="1"/>
        <n x="5"/>
        <n x="89"/>
        <n x="62"/>
      </t>
    </mdx>
    <mdx n="0" f="v">
      <t c="8">
        <n x="2" s="1"/>
        <n x="149" s="1"/>
        <n x="3" s="1"/>
        <n x="150" s="1"/>
        <n x="151" s="1"/>
        <n x="5"/>
        <n x="90"/>
        <n x="17"/>
      </t>
    </mdx>
    <mdx n="0" f="v">
      <t c="8">
        <n x="2" s="1"/>
        <n x="149" s="1"/>
        <n x="3" s="1"/>
        <n x="150" s="1"/>
        <n x="151" s="1"/>
        <n x="5"/>
        <n x="90"/>
        <n x="33"/>
      </t>
    </mdx>
    <mdx n="0" f="v">
      <t c="8">
        <n x="2" s="1"/>
        <n x="149" s="1"/>
        <n x="3" s="1"/>
        <n x="150" s="1"/>
        <n x="151" s="1"/>
        <n x="5"/>
        <n x="90"/>
        <n x="49"/>
      </t>
    </mdx>
    <mdx n="0" f="v">
      <t c="8">
        <n x="2" s="1"/>
        <n x="149" s="1"/>
        <n x="3" s="1"/>
        <n x="150" s="1"/>
        <n x="151" s="1"/>
        <n x="5"/>
        <n x="91"/>
        <n x="20"/>
      </t>
    </mdx>
    <mdx n="0" f="v">
      <t c="8">
        <n x="2" s="1"/>
        <n x="149" s="1"/>
        <n x="3" s="1"/>
        <n x="150" s="1"/>
        <n x="151" s="1"/>
        <n x="5"/>
        <n x="91"/>
        <n x="36"/>
      </t>
    </mdx>
    <mdx n="0" f="v">
      <t c="8">
        <n x="2" s="1"/>
        <n x="149" s="1"/>
        <n x="3" s="1"/>
        <n x="150" s="1"/>
        <n x="151" s="1"/>
        <n x="5"/>
        <n x="91"/>
        <n x="52"/>
      </t>
    </mdx>
    <mdx n="0" f="v">
      <t c="8">
        <n x="2" s="1"/>
        <n x="149" s="1"/>
        <n x="3" s="1"/>
        <n x="150" s="1"/>
        <n x="151" s="1"/>
        <n x="5"/>
        <n x="92"/>
        <n x="7"/>
      </t>
    </mdx>
    <mdx n="0" f="v">
      <t c="8">
        <n x="2" s="1"/>
        <n x="149" s="1"/>
        <n x="3" s="1"/>
        <n x="150" s="1"/>
        <n x="151" s="1"/>
        <n x="5"/>
        <n x="92"/>
        <n x="23"/>
      </t>
    </mdx>
    <mdx n="0" f="v">
      <t c="8">
        <n x="2" s="1"/>
        <n x="149" s="1"/>
        <n x="3" s="1"/>
        <n x="150" s="1"/>
        <n x="151" s="1"/>
        <n x="5"/>
        <n x="92"/>
        <n x="39"/>
      </t>
    </mdx>
    <mdx n="0" f="v">
      <t c="8">
        <n x="2" s="1"/>
        <n x="149" s="1"/>
        <n x="3" s="1"/>
        <n x="150" s="1"/>
        <n x="151" s="1"/>
        <n x="5"/>
        <n x="92"/>
        <n x="55"/>
      </t>
    </mdx>
    <mdx n="0" f="v">
      <t c="8">
        <n x="2" s="1"/>
        <n x="149" s="1"/>
        <n x="3" s="1"/>
        <n x="150" s="1"/>
        <n x="151" s="1"/>
        <n x="5"/>
        <n x="93"/>
        <n x="10"/>
      </t>
    </mdx>
    <mdx n="0" f="v">
      <t c="8">
        <n x="2" s="1"/>
        <n x="149" s="1"/>
        <n x="3" s="1"/>
        <n x="150" s="1"/>
        <n x="151" s="1"/>
        <n x="5"/>
        <n x="93"/>
        <n x="26"/>
      </t>
    </mdx>
    <mdx n="0" f="v">
      <t c="8">
        <n x="2" s="1"/>
        <n x="149" s="1"/>
        <n x="3" s="1"/>
        <n x="150" s="1"/>
        <n x="151" s="1"/>
        <n x="5"/>
        <n x="93"/>
        <n x="42"/>
      </t>
    </mdx>
    <mdx n="0" f="v">
      <t c="8">
        <n x="2" s="1"/>
        <n x="149" s="1"/>
        <n x="3" s="1"/>
        <n x="150" s="1"/>
        <n x="151" s="1"/>
        <n x="5"/>
        <n x="93"/>
        <n x="58"/>
      </t>
    </mdx>
    <mdx n="0" f="v">
      <t c="8">
        <n x="2" s="1"/>
        <n x="149" s="1"/>
        <n x="3" s="1"/>
        <n x="150" s="1"/>
        <n x="151" s="1"/>
        <n x="5"/>
        <n x="94"/>
        <n x="13"/>
      </t>
    </mdx>
    <mdx n="0" f="v">
      <t c="8">
        <n x="2" s="1"/>
        <n x="149" s="1"/>
        <n x="3" s="1"/>
        <n x="150" s="1"/>
        <n x="151" s="1"/>
        <n x="5"/>
        <n x="94"/>
        <n x="29"/>
      </t>
    </mdx>
    <mdx n="0" f="v">
      <t c="8">
        <n x="2" s="1"/>
        <n x="149" s="1"/>
        <n x="3" s="1"/>
        <n x="150" s="1"/>
        <n x="151" s="1"/>
        <n x="5"/>
        <n x="94"/>
        <n x="45"/>
      </t>
    </mdx>
    <mdx n="0" f="v">
      <t c="8">
        <n x="2" s="1"/>
        <n x="149" s="1"/>
        <n x="3" s="1"/>
        <n x="150" s="1"/>
        <n x="151" s="1"/>
        <n x="5"/>
        <n x="94"/>
        <n x="61"/>
      </t>
    </mdx>
    <mdx n="0" f="v">
      <t c="8">
        <n x="2" s="1"/>
        <n x="149" s="1"/>
        <n x="3" s="1"/>
        <n x="150" s="1"/>
        <n x="151" s="1"/>
        <n x="5"/>
        <n x="95"/>
        <n x="16"/>
      </t>
    </mdx>
    <mdx n="0" f="v">
      <t c="8">
        <n x="2" s="1"/>
        <n x="149" s="1"/>
        <n x="3" s="1"/>
        <n x="150" s="1"/>
        <n x="151" s="1"/>
        <n x="5"/>
        <n x="95"/>
        <n x="32"/>
      </t>
    </mdx>
    <mdx n="0" f="v">
      <t c="8">
        <n x="2" s="1"/>
        <n x="149" s="1"/>
        <n x="3" s="1"/>
        <n x="150" s="1"/>
        <n x="151" s="1"/>
        <n x="5"/>
        <n x="95"/>
        <n x="48"/>
      </t>
    </mdx>
    <mdx n="0" f="v">
      <t c="8">
        <n x="2" s="1"/>
        <n x="149" s="1"/>
        <n x="3" s="1"/>
        <n x="150" s="1"/>
        <n x="151" s="1"/>
        <n x="5"/>
        <n x="95"/>
        <n x="64"/>
      </t>
    </mdx>
    <mdx n="0" f="v">
      <t c="8">
        <n x="2" s="1"/>
        <n x="149" s="1"/>
        <n x="3" s="1"/>
        <n x="150" s="1"/>
        <n x="151" s="1"/>
        <n x="5"/>
        <n x="96"/>
        <n x="19"/>
      </t>
    </mdx>
    <mdx n="0" f="v">
      <t c="8">
        <n x="2" s="1"/>
        <n x="149" s="1"/>
        <n x="3" s="1"/>
        <n x="150" s="1"/>
        <n x="151" s="1"/>
        <n x="5"/>
        <n x="96"/>
        <n x="35"/>
      </t>
    </mdx>
    <mdx n="0" f="v">
      <t c="8">
        <n x="2" s="1"/>
        <n x="149" s="1"/>
        <n x="3" s="1"/>
        <n x="150" s="1"/>
        <n x="151" s="1"/>
        <n x="5"/>
        <n x="96"/>
        <n x="51"/>
      </t>
    </mdx>
    <mdx n="0" f="v">
      <t c="8">
        <n x="2" s="1"/>
        <n x="149" s="1"/>
        <n x="3" s="1"/>
        <n x="150" s="1"/>
        <n x="151" s="1"/>
        <n x="5"/>
        <n x="97"/>
        <n x="6"/>
      </t>
    </mdx>
    <mdx n="0" f="v">
      <t c="8">
        <n x="2" s="1"/>
        <n x="149" s="1"/>
        <n x="3" s="1"/>
        <n x="150" s="1"/>
        <n x="151" s="1"/>
        <n x="5"/>
        <n x="97"/>
        <n x="22"/>
      </t>
    </mdx>
    <mdx n="0" f="v">
      <t c="8">
        <n x="2" s="1"/>
        <n x="149" s="1"/>
        <n x="3" s="1"/>
        <n x="150" s="1"/>
        <n x="151" s="1"/>
        <n x="5"/>
        <n x="97"/>
        <n x="38"/>
      </t>
    </mdx>
    <mdx n="0" f="v">
      <t c="8">
        <n x="2" s="1"/>
        <n x="149" s="1"/>
        <n x="3" s="1"/>
        <n x="150" s="1"/>
        <n x="151" s="1"/>
        <n x="5"/>
        <n x="97"/>
        <n x="54"/>
      </t>
    </mdx>
    <mdx n="0" f="v">
      <t c="8">
        <n x="2" s="1"/>
        <n x="149" s="1"/>
        <n x="3" s="1"/>
        <n x="150" s="1"/>
        <n x="151" s="1"/>
        <n x="5"/>
        <n x="98"/>
        <n x="9"/>
      </t>
    </mdx>
    <mdx n="0" f="v">
      <t c="8">
        <n x="2" s="1"/>
        <n x="149" s="1"/>
        <n x="3" s="1"/>
        <n x="150" s="1"/>
        <n x="151" s="1"/>
        <n x="5"/>
        <n x="98"/>
        <n x="25"/>
      </t>
    </mdx>
    <mdx n="0" f="v">
      <t c="8">
        <n x="2" s="1"/>
        <n x="149" s="1"/>
        <n x="3" s="1"/>
        <n x="150" s="1"/>
        <n x="151" s="1"/>
        <n x="5"/>
        <n x="98"/>
        <n x="41"/>
      </t>
    </mdx>
    <mdx n="0" f="v">
      <t c="8">
        <n x="2" s="1"/>
        <n x="149" s="1"/>
        <n x="3" s="1"/>
        <n x="150" s="1"/>
        <n x="151" s="1"/>
        <n x="5"/>
        <n x="98"/>
        <n x="57"/>
      </t>
    </mdx>
    <mdx n="0" f="v">
      <t c="8">
        <n x="2" s="1"/>
        <n x="149" s="1"/>
        <n x="3" s="1"/>
        <n x="150" s="1"/>
        <n x="151" s="1"/>
        <n x="5"/>
        <n x="99"/>
        <n x="12"/>
      </t>
    </mdx>
    <mdx n="0" f="v">
      <t c="8">
        <n x="2" s="1"/>
        <n x="149" s="1"/>
        <n x="3" s="1"/>
        <n x="150" s="1"/>
        <n x="151" s="1"/>
        <n x="5"/>
        <n x="99"/>
        <n x="28"/>
      </t>
    </mdx>
    <mdx n="0" f="v">
      <t c="8">
        <n x="2" s="1"/>
        <n x="149" s="1"/>
        <n x="3" s="1"/>
        <n x="150" s="1"/>
        <n x="151" s="1"/>
        <n x="5"/>
        <n x="99"/>
        <n x="44"/>
      </t>
    </mdx>
    <mdx n="0" f="v">
      <t c="8">
        <n x="2" s="1"/>
        <n x="149" s="1"/>
        <n x="3" s="1"/>
        <n x="150" s="1"/>
        <n x="151" s="1"/>
        <n x="5"/>
        <n x="99"/>
        <n x="60"/>
      </t>
    </mdx>
    <mdx n="0" f="v">
      <t c="8">
        <n x="2" s="1"/>
        <n x="149" s="1"/>
        <n x="3" s="1"/>
        <n x="150" s="1"/>
        <n x="151" s="1"/>
        <n x="5"/>
        <n x="100"/>
        <n x="15"/>
      </t>
    </mdx>
    <mdx n="0" f="v">
      <t c="8">
        <n x="2" s="1"/>
        <n x="149" s="1"/>
        <n x="3" s="1"/>
        <n x="150" s="1"/>
        <n x="151" s="1"/>
        <n x="5"/>
        <n x="100"/>
        <n x="31"/>
      </t>
    </mdx>
    <mdx n="0" f="v">
      <t c="8">
        <n x="2" s="1"/>
        <n x="149" s="1"/>
        <n x="3" s="1"/>
        <n x="150" s="1"/>
        <n x="151" s="1"/>
        <n x="5"/>
        <n x="100"/>
        <n x="47"/>
      </t>
    </mdx>
    <mdx n="0" f="v">
      <t c="8">
        <n x="2" s="1"/>
        <n x="149" s="1"/>
        <n x="3" s="1"/>
        <n x="150" s="1"/>
        <n x="151" s="1"/>
        <n x="5"/>
        <n x="100"/>
        <n x="63"/>
      </t>
    </mdx>
    <mdx n="0" f="v">
      <t c="8">
        <n x="2" s="1"/>
        <n x="149" s="1"/>
        <n x="3" s="1"/>
        <n x="150" s="1"/>
        <n x="151" s="1"/>
        <n x="5"/>
        <n x="101"/>
        <n x="18"/>
      </t>
    </mdx>
    <mdx n="0" f="v">
      <t c="8">
        <n x="2" s="1"/>
        <n x="149" s="1"/>
        <n x="3" s="1"/>
        <n x="150" s="1"/>
        <n x="151" s="1"/>
        <n x="5"/>
        <n x="101"/>
        <n x="34"/>
      </t>
    </mdx>
    <mdx n="0" f="v">
      <t c="8">
        <n x="2" s="1"/>
        <n x="149" s="1"/>
        <n x="3" s="1"/>
        <n x="150" s="1"/>
        <n x="151" s="1"/>
        <n x="5"/>
        <n x="101"/>
        <n x="50"/>
      </t>
    </mdx>
    <mdx n="0" f="v">
      <t c="8">
        <n x="2" s="1"/>
        <n x="149" s="1"/>
        <n x="3" s="1"/>
        <n x="150" s="1"/>
        <n x="151" s="1"/>
        <n x="5"/>
        <n x="102"/>
        <n x="21"/>
      </t>
    </mdx>
    <mdx n="0" f="v">
      <t c="8">
        <n x="2" s="1"/>
        <n x="149" s="1"/>
        <n x="3" s="1"/>
        <n x="150" s="1"/>
        <n x="151" s="1"/>
        <n x="5"/>
        <n x="102"/>
        <n x="37"/>
      </t>
    </mdx>
    <mdx n="0" f="v">
      <t c="8">
        <n x="2" s="1"/>
        <n x="149" s="1"/>
        <n x="3" s="1"/>
        <n x="150" s="1"/>
        <n x="151" s="1"/>
        <n x="5"/>
        <n x="102"/>
        <n x="53"/>
      </t>
    </mdx>
    <mdx n="0" f="v">
      <t c="8">
        <n x="2" s="1"/>
        <n x="149" s="1"/>
        <n x="3" s="1"/>
        <n x="150" s="1"/>
        <n x="151" s="1"/>
        <n x="5"/>
        <n x="103"/>
        <n x="8"/>
      </t>
    </mdx>
    <mdx n="0" f="v">
      <t c="8">
        <n x="2" s="1"/>
        <n x="149" s="1"/>
        <n x="3" s="1"/>
        <n x="150" s="1"/>
        <n x="151" s="1"/>
        <n x="5"/>
        <n x="103"/>
        <n x="24"/>
      </t>
    </mdx>
    <mdx n="0" f="v">
      <t c="8">
        <n x="2" s="1"/>
        <n x="149" s="1"/>
        <n x="3" s="1"/>
        <n x="150" s="1"/>
        <n x="151" s="1"/>
        <n x="5"/>
        <n x="103"/>
        <n x="41"/>
      </t>
    </mdx>
    <mdx n="0" f="v">
      <t c="8">
        <n x="2" s="1"/>
        <n x="149" s="1"/>
        <n x="3" s="1"/>
        <n x="150" s="1"/>
        <n x="151" s="1"/>
        <n x="5"/>
        <n x="103"/>
        <n x="59"/>
      </t>
    </mdx>
    <mdx n="0" f="v">
      <t c="8">
        <n x="2" s="1"/>
        <n x="149" s="1"/>
        <n x="3" s="1"/>
        <n x="150" s="1"/>
        <n x="151" s="1"/>
        <n x="5"/>
        <n x="104"/>
        <n x="16"/>
      </t>
    </mdx>
    <mdx n="0" f="v">
      <t c="8">
        <n x="2" s="1"/>
        <n x="149" s="1"/>
        <n x="3" s="1"/>
        <n x="150" s="1"/>
        <n x="151" s="1"/>
        <n x="5"/>
        <n x="104"/>
        <n x="34"/>
      </t>
    </mdx>
    <mdx n="0" f="v">
      <t c="8">
        <n x="2" s="1"/>
        <n x="149" s="1"/>
        <n x="3" s="1"/>
        <n x="150" s="1"/>
        <n x="151" s="1"/>
        <n x="5"/>
        <n x="104"/>
        <n x="53"/>
      </t>
    </mdx>
    <mdx n="0" f="v">
      <t c="8">
        <n x="2" s="1"/>
        <n x="149" s="1"/>
        <n x="3" s="1"/>
        <n x="150" s="1"/>
        <n x="151" s="1"/>
        <n x="5"/>
        <n x="105"/>
        <n x="10"/>
      </t>
    </mdx>
    <mdx n="0" f="v">
      <t c="8">
        <n x="2" s="1"/>
        <n x="149" s="1"/>
        <n x="3" s="1"/>
        <n x="150" s="1"/>
        <n x="151" s="1"/>
        <n x="5"/>
        <n x="105"/>
        <n x="29"/>
      </t>
    </mdx>
    <mdx n="0" f="v">
      <t c="8">
        <n x="2" s="1"/>
        <n x="149" s="1"/>
        <n x="3" s="1"/>
        <n x="150" s="1"/>
        <n x="151" s="1"/>
        <n x="5"/>
        <n x="105"/>
        <n x="47"/>
      </t>
    </mdx>
    <mdx n="0" f="v">
      <t c="8">
        <n x="2" s="1"/>
        <n x="149" s="1"/>
        <n x="3" s="1"/>
        <n x="150" s="1"/>
        <n x="151" s="1"/>
        <n x="5"/>
        <n x="106"/>
        <n x="24"/>
      </t>
    </mdx>
    <mdx n="0" f="v">
      <t c="8">
        <n x="2" s="1"/>
        <n x="149" s="1"/>
        <n x="3" s="1"/>
        <n x="150" s="1"/>
        <n x="151" s="1"/>
        <n x="5"/>
        <n x="106"/>
        <n x="44"/>
      </t>
    </mdx>
    <mdx n="0" f="v">
      <t c="8">
        <n x="2" s="1"/>
        <n x="149" s="1"/>
        <n x="3" s="1"/>
        <n x="150" s="1"/>
        <n x="151" s="1"/>
        <n x="5"/>
        <n x="107"/>
        <n x="23"/>
      </t>
    </mdx>
    <mdx n="0" f="v">
      <t c="8">
        <n x="2" s="1"/>
        <n x="149" s="1"/>
        <n x="3" s="1"/>
        <n x="150" s="1"/>
        <n x="151" s="1"/>
        <n x="5"/>
        <n x="107"/>
        <n x="42"/>
      </t>
    </mdx>
    <mdx n="0" f="v">
      <t c="8">
        <n x="2" s="1"/>
        <n x="149" s="1"/>
        <n x="3" s="1"/>
        <n x="150" s="1"/>
        <n x="151" s="1"/>
        <n x="5"/>
        <n x="107"/>
        <n x="62"/>
      </t>
    </mdx>
    <mdx n="0" f="v">
      <t c="8">
        <n x="2" s="1"/>
        <n x="149" s="1"/>
        <n x="3" s="1"/>
        <n x="150" s="1"/>
        <n x="151" s="1"/>
        <n x="5"/>
        <n x="108"/>
        <n x="21"/>
      </t>
    </mdx>
    <mdx n="0" f="v">
      <t c="8">
        <n x="2" s="1"/>
        <n x="149" s="1"/>
        <n x="3" s="1"/>
        <n x="150" s="1"/>
        <n x="151" s="1"/>
        <n x="5"/>
        <n x="108"/>
        <n x="45"/>
      </t>
    </mdx>
    <mdx n="0" f="v">
      <t c="8">
        <n x="2" s="1"/>
        <n x="149" s="1"/>
        <n x="3" s="1"/>
        <n x="150" s="1"/>
        <n x="151" s="1"/>
        <n x="5"/>
        <n x="109"/>
        <n x="6"/>
      </t>
    </mdx>
    <mdx n="0" f="v">
      <t c="8">
        <n x="2" s="1"/>
        <n x="149" s="1"/>
        <n x="3" s="1"/>
        <n x="150" s="1"/>
        <n x="151" s="1"/>
        <n x="5"/>
        <n x="109"/>
        <n x="33"/>
      </t>
    </mdx>
    <mdx n="0" f="v">
      <t c="8">
        <n x="2" s="1"/>
        <n x="149" s="1"/>
        <n x="3" s="1"/>
        <n x="150" s="1"/>
        <n x="151" s="1"/>
        <n x="5"/>
        <n x="109"/>
        <n x="63"/>
      </t>
    </mdx>
    <mdx n="0" f="v">
      <t c="8">
        <n x="2" s="1"/>
        <n x="149" s="1"/>
        <n x="3" s="1"/>
        <n x="150" s="1"/>
        <n x="151" s="1"/>
        <n x="5"/>
        <n x="110"/>
        <n x="40"/>
      </t>
    </mdx>
    <mdx n="0" f="v">
      <t c="8">
        <n x="2" s="1"/>
        <n x="149" s="1"/>
        <n x="3" s="1"/>
        <n x="150" s="1"/>
        <n x="151" s="1"/>
        <n x="5"/>
        <n x="111"/>
        <n x="39"/>
      </t>
    </mdx>
    <mdx n="0" f="v">
      <t c="8">
        <n x="2" s="1"/>
        <n x="149" s="1"/>
        <n x="3" s="1"/>
        <n x="150" s="1"/>
        <n x="151" s="1"/>
        <n x="5"/>
        <n x="112"/>
        <n x="59"/>
      </t>
    </mdx>
    <mdx n="0" f="v">
      <t c="8">
        <n x="2" s="1"/>
        <n x="149" s="1"/>
        <n x="3" s="1"/>
        <n x="150" s="1"/>
        <n x="151" s="1"/>
        <n x="5"/>
        <n x="114"/>
        <n x="30"/>
      </t>
    </mdx>
    <mdx n="0" f="v">
      <t c="8">
        <n x="2" s="1"/>
        <n x="149" s="1"/>
        <n x="3" s="1"/>
        <n x="150" s="1"/>
        <n x="151" s="1"/>
        <n x="5"/>
        <n x="115"/>
        <n x="52"/>
      </t>
    </mdx>
    <mdx n="0" f="v">
      <t c="8">
        <n x="2" s="1"/>
        <n x="149" s="1"/>
        <n x="3" s="1"/>
        <n x="150" s="1"/>
        <n x="151" s="1"/>
        <n x="5"/>
        <n x="117"/>
        <n x="58"/>
      </t>
    </mdx>
    <mdx n="0" f="v">
      <t c="8">
        <n x="2" s="1"/>
        <n x="149" s="1"/>
        <n x="3" s="1"/>
        <n x="150" s="1"/>
        <n x="151" s="1"/>
        <n x="5"/>
        <n x="119"/>
        <n x="64"/>
      </t>
    </mdx>
    <mdx n="0" f="v">
      <t c="8">
        <n x="2" s="1"/>
        <n x="149" s="1"/>
        <n x="3" s="1"/>
        <n x="150" s="1"/>
        <n x="151" s="1"/>
        <n x="5"/>
        <n x="122"/>
        <n x="9"/>
      </t>
    </mdx>
    <mdx n="0" f="v">
      <t c="8">
        <n x="2" s="1"/>
        <n x="149" s="1"/>
        <n x="3" s="1"/>
        <n x="150" s="1"/>
        <n x="151" s="1"/>
        <n x="5"/>
        <n x="124"/>
        <n x="15"/>
      </t>
    </mdx>
    <mdx n="0" f="v">
      <t c="8">
        <n x="2" s="1"/>
        <n x="149" s="1"/>
        <n x="3" s="1"/>
        <n x="150" s="1"/>
        <n x="151" s="1"/>
        <n x="5"/>
        <n x="126"/>
        <n x="30"/>
      </t>
    </mdx>
    <mdx n="0" f="v">
      <t c="8">
        <n x="2" s="1"/>
        <n x="149" s="1"/>
        <n x="3" s="1"/>
        <n x="150" s="1"/>
        <n x="151" s="1"/>
        <n x="5"/>
        <n x="131"/>
        <n x="41"/>
      </t>
    </mdx>
    <mdx n="0" f="v">
      <t c="8">
        <n x="2" s="1"/>
        <n x="149" s="1"/>
        <n x="3" s="1"/>
        <n x="150" s="1"/>
        <n x="151" s="1"/>
        <n x="5"/>
        <n x="134"/>
        <n x="48"/>
      </t>
    </mdx>
    <mdx n="0" f="v">
      <t c="8">
        <n x="2" s="1"/>
        <n x="149" s="1"/>
        <n x="3" s="1"/>
        <n x="150" s="1"/>
        <n x="151" s="1"/>
        <n x="5"/>
        <n x="142"/>
        <n x="25"/>
      </t>
    </mdx>
    <mdx n="0" f="v">
      <t c="8">
        <n x="2" s="1"/>
        <n x="149" s="1"/>
        <n x="3" s="1"/>
        <n x="150" s="1"/>
        <n x="151" s="1"/>
        <n x="5"/>
        <n x="103"/>
        <n x="49"/>
      </t>
    </mdx>
    <mdx n="0" f="v">
      <t c="8">
        <n x="2" s="1"/>
        <n x="149" s="1"/>
        <n x="3" s="1"/>
        <n x="150" s="1"/>
        <n x="151" s="1"/>
        <n x="5"/>
        <n x="104"/>
        <n x="20"/>
      </t>
    </mdx>
    <mdx n="0" f="v">
      <t c="8">
        <n x="2" s="1"/>
        <n x="149" s="1"/>
        <n x="3" s="1"/>
        <n x="150" s="1"/>
        <n x="151" s="1"/>
        <n x="5"/>
        <n x="104"/>
        <n x="36"/>
      </t>
    </mdx>
    <mdx n="0" f="v">
      <t c="8">
        <n x="2" s="1"/>
        <n x="149" s="1"/>
        <n x="3" s="1"/>
        <n x="150" s="1"/>
        <n x="151" s="1"/>
        <n x="5"/>
        <n x="104"/>
        <n x="52"/>
      </t>
    </mdx>
    <mdx n="0" f="v">
      <t c="8">
        <n x="2" s="1"/>
        <n x="149" s="1"/>
        <n x="3" s="1"/>
        <n x="150" s="1"/>
        <n x="151" s="1"/>
        <n x="5"/>
        <n x="105"/>
        <n x="7"/>
      </t>
    </mdx>
    <mdx n="0" f="v">
      <t c="8">
        <n x="2" s="1"/>
        <n x="149" s="1"/>
        <n x="3" s="1"/>
        <n x="150" s="1"/>
        <n x="151" s="1"/>
        <n x="5"/>
        <n x="105"/>
        <n x="23"/>
      </t>
    </mdx>
    <mdx n="0" f="v">
      <t c="8">
        <n x="2" s="1"/>
        <n x="149" s="1"/>
        <n x="3" s="1"/>
        <n x="150" s="1"/>
        <n x="151" s="1"/>
        <n x="5"/>
        <n x="105"/>
        <n x="39"/>
      </t>
    </mdx>
    <mdx n="0" f="v">
      <t c="8">
        <n x="2" s="1"/>
        <n x="149" s="1"/>
        <n x="3" s="1"/>
        <n x="150" s="1"/>
        <n x="151" s="1"/>
        <n x="5"/>
        <n x="105"/>
        <n x="55"/>
      </t>
    </mdx>
    <mdx n="0" f="v">
      <t c="8">
        <n x="2" s="1"/>
        <n x="149" s="1"/>
        <n x="3" s="1"/>
        <n x="150" s="1"/>
        <n x="151" s="1"/>
        <n x="5"/>
        <n x="106"/>
        <n x="10"/>
      </t>
    </mdx>
    <mdx n="0" f="v">
      <t c="8">
        <n x="2" s="1"/>
        <n x="149" s="1"/>
        <n x="3" s="1"/>
        <n x="150" s="1"/>
        <n x="151" s="1"/>
        <n x="5"/>
        <n x="106"/>
        <n x="26"/>
      </t>
    </mdx>
    <mdx n="0" f="v">
      <t c="8">
        <n x="2" s="1"/>
        <n x="149" s="1"/>
        <n x="3" s="1"/>
        <n x="150" s="1"/>
        <n x="151" s="1"/>
        <n x="5"/>
        <n x="106"/>
        <n x="42"/>
      </t>
    </mdx>
    <mdx n="0" f="v">
      <t c="8">
        <n x="2" s="1"/>
        <n x="149" s="1"/>
        <n x="3" s="1"/>
        <n x="150" s="1"/>
        <n x="151" s="1"/>
        <n x="5"/>
        <n x="106"/>
        <n x="58"/>
      </t>
    </mdx>
    <mdx n="0" f="v">
      <t c="8">
        <n x="2" s="1"/>
        <n x="149" s="1"/>
        <n x="3" s="1"/>
        <n x="150" s="1"/>
        <n x="151" s="1"/>
        <n x="5"/>
        <n x="107"/>
        <n x="13"/>
      </t>
    </mdx>
    <mdx n="0" f="v">
      <t c="8">
        <n x="2" s="1"/>
        <n x="149" s="1"/>
        <n x="3" s="1"/>
        <n x="150" s="1"/>
        <n x="151" s="1"/>
        <n x="5"/>
        <n x="107"/>
        <n x="29"/>
      </t>
    </mdx>
    <mdx n="0" f="v">
      <t c="8">
        <n x="2" s="1"/>
        <n x="149" s="1"/>
        <n x="3" s="1"/>
        <n x="150" s="1"/>
        <n x="151" s="1"/>
        <n x="5"/>
        <n x="107"/>
        <n x="45"/>
      </t>
    </mdx>
    <mdx n="0" f="v">
      <t c="8">
        <n x="2" s="1"/>
        <n x="149" s="1"/>
        <n x="3" s="1"/>
        <n x="150" s="1"/>
        <n x="151" s="1"/>
        <n x="5"/>
        <n x="107"/>
        <n x="61"/>
      </t>
    </mdx>
    <mdx n="0" f="v">
      <t c="8">
        <n x="2" s="1"/>
        <n x="149" s="1"/>
        <n x="3" s="1"/>
        <n x="150" s="1"/>
        <n x="151" s="1"/>
        <n x="5"/>
        <n x="108"/>
        <n x="16"/>
      </t>
    </mdx>
    <mdx n="0" f="v">
      <t c="8">
        <n x="2" s="1"/>
        <n x="149" s="1"/>
        <n x="3" s="1"/>
        <n x="150" s="1"/>
        <n x="151" s="1"/>
        <n x="5"/>
        <n x="108"/>
        <n x="32"/>
      </t>
    </mdx>
    <mdx n="0" f="v">
      <t c="8">
        <n x="2" s="1"/>
        <n x="149" s="1"/>
        <n x="3" s="1"/>
        <n x="150" s="1"/>
        <n x="151" s="1"/>
        <n x="5"/>
        <n x="108"/>
        <n x="48"/>
      </t>
    </mdx>
    <mdx n="0" f="v">
      <t c="8">
        <n x="2" s="1"/>
        <n x="149" s="1"/>
        <n x="3" s="1"/>
        <n x="150" s="1"/>
        <n x="151" s="1"/>
        <n x="5"/>
        <n x="108"/>
        <n x="64"/>
      </t>
    </mdx>
    <mdx n="0" f="v">
      <t c="8">
        <n x="2" s="1"/>
        <n x="149" s="1"/>
        <n x="3" s="1"/>
        <n x="150" s="1"/>
        <n x="151" s="1"/>
        <n x="5"/>
        <n x="109"/>
        <n x="19"/>
      </t>
    </mdx>
    <mdx n="0" f="v">
      <t c="8">
        <n x="2" s="1"/>
        <n x="149" s="1"/>
        <n x="3" s="1"/>
        <n x="150" s="1"/>
        <n x="151" s="1"/>
        <n x="5"/>
        <n x="109"/>
        <n x="35"/>
      </t>
    </mdx>
    <mdx n="0" f="v">
      <t c="8">
        <n x="2" s="1"/>
        <n x="149" s="1"/>
        <n x="3" s="1"/>
        <n x="150" s="1"/>
        <n x="151" s="1"/>
        <n x="5"/>
        <n x="109"/>
        <n x="51"/>
      </t>
    </mdx>
    <mdx n="0" f="v">
      <t c="8">
        <n x="2" s="1"/>
        <n x="149" s="1"/>
        <n x="3" s="1"/>
        <n x="150" s="1"/>
        <n x="151" s="1"/>
        <n x="5"/>
        <n x="110"/>
        <n x="6"/>
      </t>
    </mdx>
    <mdx n="0" f="v">
      <t c="8">
        <n x="2" s="1"/>
        <n x="149" s="1"/>
        <n x="3" s="1"/>
        <n x="150" s="1"/>
        <n x="151" s="1"/>
        <n x="5"/>
        <n x="110"/>
        <n x="22"/>
      </t>
    </mdx>
    <mdx n="0" f="v">
      <t c="8">
        <n x="2" s="1"/>
        <n x="149" s="1"/>
        <n x="3" s="1"/>
        <n x="150" s="1"/>
        <n x="151" s="1"/>
        <n x="5"/>
        <n x="110"/>
        <n x="38"/>
      </t>
    </mdx>
    <mdx n="0" f="v">
      <t c="8">
        <n x="2" s="1"/>
        <n x="149" s="1"/>
        <n x="3" s="1"/>
        <n x="150" s="1"/>
        <n x="151" s="1"/>
        <n x="5"/>
        <n x="110"/>
        <n x="54"/>
      </t>
    </mdx>
    <mdx n="0" f="v">
      <t c="8">
        <n x="2" s="1"/>
        <n x="149" s="1"/>
        <n x="3" s="1"/>
        <n x="150" s="1"/>
        <n x="151" s="1"/>
        <n x="5"/>
        <n x="111"/>
        <n x="9"/>
      </t>
    </mdx>
    <mdx n="0" f="v">
      <t c="8">
        <n x="2" s="1"/>
        <n x="149" s="1"/>
        <n x="3" s="1"/>
        <n x="150" s="1"/>
        <n x="151" s="1"/>
        <n x="5"/>
        <n x="111"/>
        <n x="25"/>
      </t>
    </mdx>
    <mdx n="0" f="v">
      <t c="8">
        <n x="2" s="1"/>
        <n x="149" s="1"/>
        <n x="3" s="1"/>
        <n x="150" s="1"/>
        <n x="151" s="1"/>
        <n x="5"/>
        <n x="111"/>
        <n x="41"/>
      </t>
    </mdx>
    <mdx n="0" f="v">
      <t c="8">
        <n x="2" s="1"/>
        <n x="149" s="1"/>
        <n x="3" s="1"/>
        <n x="150" s="1"/>
        <n x="151" s="1"/>
        <n x="5"/>
        <n x="111"/>
        <n x="57"/>
      </t>
    </mdx>
    <mdx n="0" f="v">
      <t c="8">
        <n x="2" s="1"/>
        <n x="149" s="1"/>
        <n x="3" s="1"/>
        <n x="150" s="1"/>
        <n x="151" s="1"/>
        <n x="5"/>
        <n x="112"/>
        <n x="12"/>
      </t>
    </mdx>
    <mdx n="0" f="v">
      <t c="8">
        <n x="2" s="1"/>
        <n x="149" s="1"/>
        <n x="3" s="1"/>
        <n x="150" s="1"/>
        <n x="151" s="1"/>
        <n x="5"/>
        <n x="112"/>
        <n x="28"/>
      </t>
    </mdx>
    <mdx n="0" f="v">
      <t c="8">
        <n x="2" s="1"/>
        <n x="149" s="1"/>
        <n x="3" s="1"/>
        <n x="150" s="1"/>
        <n x="151" s="1"/>
        <n x="5"/>
        <n x="112"/>
        <n x="44"/>
      </t>
    </mdx>
    <mdx n="0" f="v">
      <t c="8">
        <n x="2" s="1"/>
        <n x="149" s="1"/>
        <n x="3" s="1"/>
        <n x="150" s="1"/>
        <n x="151" s="1"/>
        <n x="5"/>
        <n x="112"/>
        <n x="60"/>
      </t>
    </mdx>
    <mdx n="0" f="v">
      <t c="8">
        <n x="2" s="1"/>
        <n x="149" s="1"/>
        <n x="3" s="1"/>
        <n x="150" s="1"/>
        <n x="151" s="1"/>
        <n x="5"/>
        <n x="113"/>
        <n x="15"/>
      </t>
    </mdx>
    <mdx n="0" f="v">
      <t c="8">
        <n x="2" s="1"/>
        <n x="149" s="1"/>
        <n x="3" s="1"/>
        <n x="150" s="1"/>
        <n x="151" s="1"/>
        <n x="5"/>
        <n x="113"/>
        <n x="31"/>
      </t>
    </mdx>
    <mdx n="0" f="v">
      <t c="8">
        <n x="2" s="1"/>
        <n x="149" s="1"/>
        <n x="3" s="1"/>
        <n x="150" s="1"/>
        <n x="151" s="1"/>
        <n x="5"/>
        <n x="113"/>
        <n x="47"/>
      </t>
    </mdx>
    <mdx n="0" f="v">
      <t c="8">
        <n x="2" s="1"/>
        <n x="149" s="1"/>
        <n x="3" s="1"/>
        <n x="150" s="1"/>
        <n x="151" s="1"/>
        <n x="5"/>
        <n x="113"/>
        <n x="63"/>
      </t>
    </mdx>
    <mdx n="0" f="v">
      <t c="8">
        <n x="2" s="1"/>
        <n x="149" s="1"/>
        <n x="3" s="1"/>
        <n x="150" s="1"/>
        <n x="151" s="1"/>
        <n x="5"/>
        <n x="114"/>
        <n x="18"/>
      </t>
    </mdx>
    <mdx n="0" f="v">
      <t c="8">
        <n x="2" s="1"/>
        <n x="149" s="1"/>
        <n x="3" s="1"/>
        <n x="150" s="1"/>
        <n x="151" s="1"/>
        <n x="5"/>
        <n x="114"/>
        <n x="34"/>
      </t>
    </mdx>
    <mdx n="0" f="v">
      <t c="8">
        <n x="2" s="1"/>
        <n x="149" s="1"/>
        <n x="3" s="1"/>
        <n x="150" s="1"/>
        <n x="151" s="1"/>
        <n x="5"/>
        <n x="114"/>
        <n x="50"/>
      </t>
    </mdx>
    <mdx n="0" f="v">
      <t c="8">
        <n x="2" s="1"/>
        <n x="149" s="1"/>
        <n x="3" s="1"/>
        <n x="150" s="1"/>
        <n x="151" s="1"/>
        <n x="5"/>
        <n x="115"/>
        <n x="21"/>
      </t>
    </mdx>
    <mdx n="0" f="v">
      <t c="8">
        <n x="2" s="1"/>
        <n x="149" s="1"/>
        <n x="3" s="1"/>
        <n x="150" s="1"/>
        <n x="151" s="1"/>
        <n x="5"/>
        <n x="115"/>
        <n x="37"/>
      </t>
    </mdx>
    <mdx n="0" f="v">
      <t c="8">
        <n x="2" s="1"/>
        <n x="149" s="1"/>
        <n x="3" s="1"/>
        <n x="150" s="1"/>
        <n x="151" s="1"/>
        <n x="5"/>
        <n x="115"/>
        <n x="53"/>
      </t>
    </mdx>
    <mdx n="0" f="v">
      <t c="8">
        <n x="2" s="1"/>
        <n x="149" s="1"/>
        <n x="3" s="1"/>
        <n x="150" s="1"/>
        <n x="151" s="1"/>
        <n x="5"/>
        <n x="116"/>
        <n x="8"/>
      </t>
    </mdx>
    <mdx n="0" f="v">
      <t c="8">
        <n x="2" s="1"/>
        <n x="149" s="1"/>
        <n x="3" s="1"/>
        <n x="150" s="1"/>
        <n x="151" s="1"/>
        <n x="5"/>
        <n x="116"/>
        <n x="24"/>
      </t>
    </mdx>
    <mdx n="0" f="v">
      <t c="8">
        <n x="2" s="1"/>
        <n x="149" s="1"/>
        <n x="3" s="1"/>
        <n x="150" s="1"/>
        <n x="151" s="1"/>
        <n x="5"/>
        <n x="116"/>
        <n x="40"/>
      </t>
    </mdx>
    <mdx n="0" f="v">
      <t c="8">
        <n x="2" s="1"/>
        <n x="149" s="1"/>
        <n x="3" s="1"/>
        <n x="150" s="1"/>
        <n x="151" s="1"/>
        <n x="5"/>
        <n x="116"/>
        <n x="56"/>
      </t>
    </mdx>
    <mdx n="0" f="v">
      <t c="8">
        <n x="2" s="1"/>
        <n x="149" s="1"/>
        <n x="3" s="1"/>
        <n x="150" s="1"/>
        <n x="151" s="1"/>
        <n x="5"/>
        <n x="117"/>
        <n x="11"/>
      </t>
    </mdx>
    <mdx n="0" f="v">
      <t c="8">
        <n x="2" s="1"/>
        <n x="149" s="1"/>
        <n x="3" s="1"/>
        <n x="150" s="1"/>
        <n x="151" s="1"/>
        <n x="5"/>
        <n x="117"/>
        <n x="27"/>
      </t>
    </mdx>
    <mdx n="0" f="v">
      <t c="8">
        <n x="2" s="1"/>
        <n x="149" s="1"/>
        <n x="3" s="1"/>
        <n x="150" s="1"/>
        <n x="151" s="1"/>
        <n x="5"/>
        <n x="117"/>
        <n x="43"/>
      </t>
    </mdx>
    <mdx n="0" f="v">
      <t c="8">
        <n x="2" s="1"/>
        <n x="149" s="1"/>
        <n x="3" s="1"/>
        <n x="150" s="1"/>
        <n x="151" s="1"/>
        <n x="5"/>
        <n x="117"/>
        <n x="59"/>
      </t>
    </mdx>
    <mdx n="0" f="v">
      <t c="8">
        <n x="2" s="1"/>
        <n x="149" s="1"/>
        <n x="3" s="1"/>
        <n x="150" s="1"/>
        <n x="151" s="1"/>
        <n x="5"/>
        <n x="118"/>
        <n x="14"/>
      </t>
    </mdx>
    <mdx n="0" f="v">
      <t c="8">
        <n x="2" s="1"/>
        <n x="149" s="1"/>
        <n x="3" s="1"/>
        <n x="150" s="1"/>
        <n x="151" s="1"/>
        <n x="5"/>
        <n x="118"/>
        <n x="30"/>
      </t>
    </mdx>
    <mdx n="0" f="v">
      <t c="8">
        <n x="2" s="1"/>
        <n x="149" s="1"/>
        <n x="3" s="1"/>
        <n x="150" s="1"/>
        <n x="151" s="1"/>
        <n x="5"/>
        <n x="118"/>
        <n x="46"/>
      </t>
    </mdx>
    <mdx n="0" f="v">
      <t c="8">
        <n x="2" s="1"/>
        <n x="149" s="1"/>
        <n x="3" s="1"/>
        <n x="150" s="1"/>
        <n x="151" s="1"/>
        <n x="5"/>
        <n x="118"/>
        <n x="62"/>
      </t>
    </mdx>
    <mdx n="0" f="v">
      <t c="8">
        <n x="2" s="1"/>
        <n x="149" s="1"/>
        <n x="3" s="1"/>
        <n x="150" s="1"/>
        <n x="151" s="1"/>
        <n x="5"/>
        <n x="119"/>
        <n x="17"/>
      </t>
    </mdx>
    <mdx n="0" f="v">
      <t c="8">
        <n x="2" s="1"/>
        <n x="149" s="1"/>
        <n x="3" s="1"/>
        <n x="150" s="1"/>
        <n x="151" s="1"/>
        <n x="5"/>
        <n x="119"/>
        <n x="33"/>
      </t>
    </mdx>
    <mdx n="0" f="v">
      <t c="8">
        <n x="2" s="1"/>
        <n x="149" s="1"/>
        <n x="3" s="1"/>
        <n x="150" s="1"/>
        <n x="151" s="1"/>
        <n x="5"/>
        <n x="119"/>
        <n x="49"/>
      </t>
    </mdx>
    <mdx n="0" f="v">
      <t c="8">
        <n x="2" s="1"/>
        <n x="149" s="1"/>
        <n x="3" s="1"/>
        <n x="150" s="1"/>
        <n x="151" s="1"/>
        <n x="5"/>
        <n x="120"/>
        <n x="20"/>
      </t>
    </mdx>
    <mdx n="0" f="v">
      <t c="8">
        <n x="2" s="1"/>
        <n x="149" s="1"/>
        <n x="3" s="1"/>
        <n x="150" s="1"/>
        <n x="151" s="1"/>
        <n x="5"/>
        <n x="120"/>
        <n x="36"/>
      </t>
    </mdx>
    <mdx n="0" f="v">
      <t c="8">
        <n x="2" s="1"/>
        <n x="149" s="1"/>
        <n x="3" s="1"/>
        <n x="150" s="1"/>
        <n x="151" s="1"/>
        <n x="5"/>
        <n x="120"/>
        <n x="52"/>
      </t>
    </mdx>
    <mdx n="0" f="v">
      <t c="8">
        <n x="2" s="1"/>
        <n x="149" s="1"/>
        <n x="3" s="1"/>
        <n x="150" s="1"/>
        <n x="151" s="1"/>
        <n x="5"/>
        <n x="121"/>
        <n x="7"/>
      </t>
    </mdx>
    <mdx n="0" f="v">
      <t c="8">
        <n x="2" s="1"/>
        <n x="149" s="1"/>
        <n x="3" s="1"/>
        <n x="150" s="1"/>
        <n x="151" s="1"/>
        <n x="5"/>
        <n x="121"/>
        <n x="23"/>
      </t>
    </mdx>
    <mdx n="0" f="v">
      <t c="8">
        <n x="2" s="1"/>
        <n x="149" s="1"/>
        <n x="3" s="1"/>
        <n x="150" s="1"/>
        <n x="151" s="1"/>
        <n x="5"/>
        <n x="121"/>
        <n x="39"/>
      </t>
    </mdx>
    <mdx n="0" f="v">
      <t c="8">
        <n x="2" s="1"/>
        <n x="149" s="1"/>
        <n x="3" s="1"/>
        <n x="150" s="1"/>
        <n x="151" s="1"/>
        <n x="5"/>
        <n x="121"/>
        <n x="55"/>
      </t>
    </mdx>
    <mdx n="0" f="v">
      <t c="8">
        <n x="2" s="1"/>
        <n x="149" s="1"/>
        <n x="3" s="1"/>
        <n x="150" s="1"/>
        <n x="151" s="1"/>
        <n x="5"/>
        <n x="122"/>
        <n x="10"/>
      </t>
    </mdx>
    <mdx n="0" f="v">
      <t c="8">
        <n x="2" s="1"/>
        <n x="149" s="1"/>
        <n x="3" s="1"/>
        <n x="150" s="1"/>
        <n x="151" s="1"/>
        <n x="5"/>
        <n x="122"/>
        <n x="26"/>
      </t>
    </mdx>
    <mdx n="0" f="v">
      <t c="8">
        <n x="2" s="1"/>
        <n x="149" s="1"/>
        <n x="3" s="1"/>
        <n x="150" s="1"/>
        <n x="151" s="1"/>
        <n x="5"/>
        <n x="122"/>
        <n x="42"/>
      </t>
    </mdx>
    <mdx n="0" f="v">
      <t c="8">
        <n x="2" s="1"/>
        <n x="149" s="1"/>
        <n x="3" s="1"/>
        <n x="150" s="1"/>
        <n x="151" s="1"/>
        <n x="5"/>
        <n x="122"/>
        <n x="58"/>
      </t>
    </mdx>
    <mdx n="0" f="v">
      <t c="8">
        <n x="2" s="1"/>
        <n x="149" s="1"/>
        <n x="3" s="1"/>
        <n x="150" s="1"/>
        <n x="151" s="1"/>
        <n x="5"/>
        <n x="123"/>
        <n x="13"/>
      </t>
    </mdx>
    <mdx n="0" f="v">
      <t c="8">
        <n x="2" s="1"/>
        <n x="149" s="1"/>
        <n x="3" s="1"/>
        <n x="150" s="1"/>
        <n x="151" s="1"/>
        <n x="5"/>
        <n x="123"/>
        <n x="29"/>
      </t>
    </mdx>
    <mdx n="0" f="v">
      <t c="8">
        <n x="2" s="1"/>
        <n x="149" s="1"/>
        <n x="3" s="1"/>
        <n x="150" s="1"/>
        <n x="151" s="1"/>
        <n x="5"/>
        <n x="123"/>
        <n x="45"/>
      </t>
    </mdx>
    <mdx n="0" f="v">
      <t c="8">
        <n x="2" s="1"/>
        <n x="149" s="1"/>
        <n x="3" s="1"/>
        <n x="150" s="1"/>
        <n x="151" s="1"/>
        <n x="5"/>
        <n x="123"/>
        <n x="61"/>
      </t>
    </mdx>
    <mdx n="0" f="v">
      <t c="8">
        <n x="2" s="1"/>
        <n x="149" s="1"/>
        <n x="3" s="1"/>
        <n x="150" s="1"/>
        <n x="151" s="1"/>
        <n x="5"/>
        <n x="124"/>
        <n x="16"/>
      </t>
    </mdx>
    <mdx n="0" f="v">
      <t c="8">
        <n x="2" s="1"/>
        <n x="149" s="1"/>
        <n x="3" s="1"/>
        <n x="150" s="1"/>
        <n x="151" s="1"/>
        <n x="5"/>
        <n x="124"/>
        <n x="32"/>
      </t>
    </mdx>
    <mdx n="0" f="v">
      <t c="8">
        <n x="2" s="1"/>
        <n x="149" s="1"/>
        <n x="3" s="1"/>
        <n x="150" s="1"/>
        <n x="151" s="1"/>
        <n x="5"/>
        <n x="124"/>
        <n x="48"/>
      </t>
    </mdx>
    <mdx n="0" f="v">
      <t c="8">
        <n x="2" s="1"/>
        <n x="149" s="1"/>
        <n x="3" s="1"/>
        <n x="150" s="1"/>
        <n x="151" s="1"/>
        <n x="5"/>
        <n x="124"/>
        <n x="64"/>
      </t>
    </mdx>
    <mdx n="0" f="v">
      <t c="8">
        <n x="2" s="1"/>
        <n x="149" s="1"/>
        <n x="3" s="1"/>
        <n x="150" s="1"/>
        <n x="151" s="1"/>
        <n x="5"/>
        <n x="125"/>
        <n x="19"/>
      </t>
    </mdx>
    <mdx n="0" f="v">
      <t c="8">
        <n x="2" s="1"/>
        <n x="149" s="1"/>
        <n x="3" s="1"/>
        <n x="150" s="1"/>
        <n x="151" s="1"/>
        <n x="5"/>
        <n x="125"/>
        <n x="35"/>
      </t>
    </mdx>
    <mdx n="0" f="v">
      <t c="8">
        <n x="2" s="1"/>
        <n x="149" s="1"/>
        <n x="3" s="1"/>
        <n x="150" s="1"/>
        <n x="151" s="1"/>
        <n x="5"/>
        <n x="125"/>
        <n x="53"/>
      </t>
    </mdx>
    <mdx n="0" f="v">
      <t c="8">
        <n x="2" s="1"/>
        <n x="149" s="1"/>
        <n x="3" s="1"/>
        <n x="150" s="1"/>
        <n x="151" s="1"/>
        <n x="5"/>
        <n x="126"/>
        <n x="11"/>
      </t>
    </mdx>
    <mdx n="0" f="v">
      <t c="8">
        <n x="2" s="1"/>
        <n x="149" s="1"/>
        <n x="3" s="1"/>
        <n x="150" s="1"/>
        <n x="151" s="1"/>
        <n x="5"/>
        <n x="126"/>
        <n x="31"/>
      </t>
    </mdx>
    <mdx n="0" f="v">
      <t c="8">
        <n x="2" s="1"/>
        <n x="149" s="1"/>
        <n x="3" s="1"/>
        <n x="150" s="1"/>
        <n x="151" s="1"/>
        <n x="5"/>
        <n x="126"/>
        <n x="52"/>
      </t>
    </mdx>
    <mdx n="0" f="v">
      <t c="8">
        <n x="2" s="1"/>
        <n x="149" s="1"/>
        <n x="3" s="1"/>
        <n x="150" s="1"/>
        <n x="151" s="1"/>
        <n x="5"/>
        <n x="127"/>
        <n x="10"/>
      </t>
    </mdx>
    <mdx n="0" f="v">
      <t c="8">
        <n x="2" s="1"/>
        <n x="149" s="1"/>
        <n x="3" s="1"/>
        <n x="150" s="1"/>
        <n x="151" s="1"/>
        <n x="5"/>
        <n x="127"/>
        <n x="29"/>
      </t>
    </mdx>
    <mdx n="0" f="v">
      <t c="8">
        <n x="2" s="1"/>
        <n x="149" s="1"/>
        <n x="3" s="1"/>
        <n x="150" s="1"/>
        <n x="151" s="1"/>
        <n x="5"/>
        <n x="127"/>
        <n x="49"/>
      </t>
    </mdx>
    <mdx n="0" f="v">
      <t c="8">
        <n x="2" s="1"/>
        <n x="149" s="1"/>
        <n x="3" s="1"/>
        <n x="150" s="1"/>
        <n x="151" s="1"/>
        <n x="5"/>
        <n x="128"/>
        <n x="8"/>
      </t>
    </mdx>
    <mdx n="0" f="v">
      <t c="8">
        <n x="2" s="1"/>
        <n x="149" s="1"/>
        <n x="3" s="1"/>
        <n x="150" s="1"/>
        <n x="151" s="1"/>
        <n x="5"/>
        <n x="128"/>
        <n x="28"/>
      </t>
    </mdx>
    <mdx n="0" f="v">
      <t c="8">
        <n x="2" s="1"/>
        <n x="149" s="1"/>
        <n x="3" s="1"/>
        <n x="150" s="1"/>
        <n x="151" s="1"/>
        <n x="5"/>
        <n x="128"/>
        <n x="47"/>
      </t>
    </mdx>
    <mdx n="0" f="v">
      <t c="8">
        <n x="2" s="1"/>
        <n x="149" s="1"/>
        <n x="3" s="1"/>
        <n x="150" s="1"/>
        <n x="151" s="1"/>
        <n x="5"/>
        <n x="129"/>
        <n x="6"/>
      </t>
    </mdx>
    <mdx n="0" f="v">
      <t c="8">
        <n x="2" s="1"/>
        <n x="149" s="1"/>
        <n x="3" s="1"/>
        <n x="150" s="1"/>
        <n x="151" s="1"/>
        <n x="5"/>
        <n x="129"/>
        <n x="25"/>
      </t>
    </mdx>
    <mdx n="0" f="v">
      <t c="8">
        <n x="2" s="1"/>
        <n x="149" s="1"/>
        <n x="3" s="1"/>
        <n x="150" s="1"/>
        <n x="151" s="1"/>
        <n x="5"/>
        <n x="129"/>
        <n x="46"/>
      </t>
    </mdx>
    <mdx n="0" f="v">
      <t c="8">
        <n x="2" s="1"/>
        <n x="149" s="1"/>
        <n x="3" s="1"/>
        <n x="150" s="1"/>
        <n x="151" s="1"/>
        <n x="5"/>
        <n x="130"/>
        <n x="23"/>
      </t>
    </mdx>
    <mdx n="0" f="v">
      <t c="8">
        <n x="2" s="1"/>
        <n x="149" s="1"/>
        <n x="3" s="1"/>
        <n x="150" s="1"/>
        <n x="151" s="1"/>
        <n x="5"/>
        <n x="130"/>
        <n x="43"/>
      </t>
    </mdx>
    <mdx n="0" f="v">
      <t c="8">
        <n x="2" s="1"/>
        <n x="149" s="1"/>
        <n x="3" s="1"/>
        <n x="150" s="1"/>
        <n x="151" s="1"/>
        <n x="5"/>
        <n x="130"/>
        <n x="64"/>
      </t>
    </mdx>
    <mdx n="0" f="v">
      <t c="8">
        <n x="2" s="1"/>
        <n x="149" s="1"/>
        <n x="3" s="1"/>
        <n x="150" s="1"/>
        <n x="151" s="1"/>
        <n x="5"/>
        <n x="131"/>
        <n x="22"/>
      </t>
    </mdx>
    <mdx n="0" f="v">
      <t c="8">
        <n x="2" s="1"/>
        <n x="149" s="1"/>
        <n x="3" s="1"/>
        <n x="150" s="1"/>
        <n x="151" s="1"/>
        <n x="5"/>
        <n x="131"/>
        <n x="42"/>
      </t>
    </mdx>
    <mdx n="0" f="v">
      <t c="8">
        <n x="2" s="1"/>
        <n x="149" s="1"/>
        <n x="3" s="1"/>
        <n x="150" s="1"/>
        <n x="151" s="1"/>
        <n x="5"/>
        <n x="132"/>
        <n x="25"/>
      </t>
    </mdx>
    <mdx n="0" f="v">
      <t c="8">
        <n x="2" s="1"/>
        <n x="149" s="1"/>
        <n x="3" s="1"/>
        <n x="150" s="1"/>
        <n x="151" s="1"/>
        <n x="5"/>
        <n x="132"/>
        <n x="45"/>
      </t>
    </mdx>
    <mdx n="0" f="v">
      <t c="8">
        <n x="2" s="1"/>
        <n x="149" s="1"/>
        <n x="3" s="1"/>
        <n x="150" s="1"/>
        <n x="151" s="1"/>
        <n x="5"/>
        <n x="133"/>
        <n x="9"/>
      </t>
    </mdx>
    <mdx n="0" f="v">
      <t c="8">
        <n x="2" s="1"/>
        <n x="149" s="1"/>
        <n x="3" s="1"/>
        <n x="150" s="1"/>
        <n x="151" s="1"/>
        <n x="5"/>
        <n x="133"/>
        <n x="31"/>
      </t>
    </mdx>
    <mdx n="0" f="v">
      <t c="8">
        <n x="2" s="1"/>
        <n x="149" s="1"/>
        <n x="3" s="1"/>
        <n x="150" s="1"/>
        <n x="151" s="1"/>
        <n x="5"/>
        <n x="133"/>
        <n x="55"/>
      </t>
    </mdx>
    <mdx n="0" f="v">
      <t c="8">
        <n x="2" s="1"/>
        <n x="149" s="1"/>
        <n x="3" s="1"/>
        <n x="150" s="1"/>
        <n x="151" s="1"/>
        <n x="5"/>
        <n x="134"/>
        <n x="19"/>
      </t>
    </mdx>
    <mdx n="0" f="v">
      <t c="8">
        <n x="2" s="1"/>
        <n x="149" s="1"/>
        <n x="3" s="1"/>
        <n x="150" s="1"/>
        <n x="151" s="1"/>
        <n x="5"/>
        <n x="134"/>
        <n x="49"/>
      </t>
    </mdx>
    <mdx n="0" f="v">
      <t c="8">
        <n x="2" s="1"/>
        <n x="149" s="1"/>
        <n x="3" s="1"/>
        <n x="150" s="1"/>
        <n x="151" s="1"/>
        <n x="5"/>
        <n x="135"/>
        <n x="20"/>
      </t>
    </mdx>
    <mdx n="0" f="v">
      <t c="8">
        <n x="2" s="1"/>
        <n x="149" s="1"/>
        <n x="3" s="1"/>
        <n x="150" s="1"/>
        <n x="151" s="1"/>
        <n x="5"/>
        <n x="135"/>
        <n x="51"/>
      </t>
    </mdx>
    <mdx n="0" f="v">
      <t c="8">
        <n x="2" s="1"/>
        <n x="149" s="1"/>
        <n x="3" s="1"/>
        <n x="150" s="1"/>
        <n x="151" s="1"/>
        <n x="5"/>
        <n x="136"/>
        <n x="27"/>
      </t>
    </mdx>
    <mdx n="0" f="v">
      <t c="8">
        <n x="2" s="1"/>
        <n x="149" s="1"/>
        <n x="3" s="1"/>
        <n x="150" s="1"/>
        <n x="151" s="1"/>
        <n x="5"/>
        <n x="136"/>
        <n x="63"/>
      </t>
    </mdx>
    <mdx n="0" f="v">
      <t c="8">
        <n x="2" s="1"/>
        <n x="149" s="1"/>
        <n x="3" s="1"/>
        <n x="150" s="1"/>
        <n x="151" s="1"/>
        <n x="5"/>
        <n x="137"/>
        <n x="45"/>
      </t>
    </mdx>
    <mdx n="0" f="v">
      <t c="8">
        <n x="2" s="1"/>
        <n x="149" s="1"/>
        <n x="3" s="1"/>
        <n x="150" s="1"/>
        <n x="151" s="1"/>
        <n x="5"/>
        <n x="138"/>
        <n x="34"/>
      </t>
    </mdx>
    <mdx n="0" f="v">
      <t c="8">
        <n x="2" s="1"/>
        <n x="149" s="1"/>
        <n x="3" s="1"/>
        <n x="150" s="1"/>
        <n x="151" s="1"/>
        <n x="5"/>
        <n x="139"/>
        <n x="56"/>
      </t>
    </mdx>
    <mdx n="0" f="v">
      <t c="8">
        <n x="2" s="1"/>
        <n x="149" s="1"/>
        <n x="3" s="1"/>
        <n x="150" s="1"/>
        <n x="151" s="1"/>
        <n x="5"/>
        <n x="142"/>
        <n x="45"/>
      </t>
    </mdx>
    <mdx n="0" f="v">
      <t c="8">
        <n x="2" s="1"/>
        <n x="149" s="1"/>
        <n x="3" s="1"/>
        <n x="150" s="1"/>
        <n x="151" s="1"/>
        <n x="5"/>
        <n x="145"/>
        <n x="33"/>
      </t>
    </mdx>
    <mdx n="0" f="v">
      <t c="8">
        <n x="2" s="1"/>
        <n x="149" s="1"/>
        <n x="3" s="1"/>
        <n x="150" s="1"/>
        <n x="151" s="1"/>
        <n x="5"/>
        <n x="87"/>
        <n x="19"/>
      </t>
    </mdx>
    <mdx n="0" f="v">
      <t c="8">
        <n x="2" s="1"/>
        <n x="149" s="1"/>
        <n x="3" s="1"/>
        <n x="150" s="1"/>
        <n x="151" s="1"/>
        <n x="5"/>
        <n x="111"/>
        <n x="10"/>
      </t>
    </mdx>
    <mdx n="0" f="v">
      <t c="8">
        <n x="2" s="1"/>
        <n x="149" s="1"/>
        <n x="3" s="1"/>
        <n x="150" s="1"/>
        <n x="151" s="1"/>
        <n x="5"/>
        <n x="111"/>
        <n x="26"/>
      </t>
    </mdx>
    <mdx n="0" f="v">
      <t c="8">
        <n x="2" s="1"/>
        <n x="149" s="1"/>
        <n x="3" s="1"/>
        <n x="150" s="1"/>
        <n x="151" s="1"/>
        <n x="5"/>
        <n x="111"/>
        <n x="42"/>
      </t>
    </mdx>
    <mdx n="0" f="v">
      <t c="8">
        <n x="2" s="1"/>
        <n x="149" s="1"/>
        <n x="3" s="1"/>
        <n x="150" s="1"/>
        <n x="151" s="1"/>
        <n x="5"/>
        <n x="111"/>
        <n x="58"/>
      </t>
    </mdx>
    <mdx n="0" f="v">
      <t c="8">
        <n x="2" s="1"/>
        <n x="149" s="1"/>
        <n x="3" s="1"/>
        <n x="150" s="1"/>
        <n x="151" s="1"/>
        <n x="5"/>
        <n x="112"/>
        <n x="13"/>
      </t>
    </mdx>
    <mdx n="0" f="v">
      <t c="8">
        <n x="2" s="1"/>
        <n x="149" s="1"/>
        <n x="3" s="1"/>
        <n x="150" s="1"/>
        <n x="151" s="1"/>
        <n x="5"/>
        <n x="112"/>
        <n x="29"/>
      </t>
    </mdx>
    <mdx n="0" f="v">
      <t c="8">
        <n x="2" s="1"/>
        <n x="149" s="1"/>
        <n x="3" s="1"/>
        <n x="150" s="1"/>
        <n x="151" s="1"/>
        <n x="5"/>
        <n x="112"/>
        <n x="45"/>
      </t>
    </mdx>
    <mdx n="0" f="v">
      <t c="8">
        <n x="2" s="1"/>
        <n x="149" s="1"/>
        <n x="3" s="1"/>
        <n x="150" s="1"/>
        <n x="151" s="1"/>
        <n x="5"/>
        <n x="112"/>
        <n x="61"/>
      </t>
    </mdx>
    <mdx n="0" f="v">
      <t c="8">
        <n x="2" s="1"/>
        <n x="149" s="1"/>
        <n x="3" s="1"/>
        <n x="150" s="1"/>
        <n x="151" s="1"/>
        <n x="5"/>
        <n x="113"/>
        <n x="16"/>
      </t>
    </mdx>
    <mdx n="0" f="v">
      <t c="8">
        <n x="2" s="1"/>
        <n x="149" s="1"/>
        <n x="3" s="1"/>
        <n x="150" s="1"/>
        <n x="151" s="1"/>
        <n x="5"/>
        <n x="113"/>
        <n x="32"/>
      </t>
    </mdx>
    <mdx n="0" f="v">
      <t c="8">
        <n x="2" s="1"/>
        <n x="149" s="1"/>
        <n x="3" s="1"/>
        <n x="150" s="1"/>
        <n x="151" s="1"/>
        <n x="5"/>
        <n x="113"/>
        <n x="48"/>
      </t>
    </mdx>
    <mdx n="0" f="v">
      <t c="8">
        <n x="2" s="1"/>
        <n x="149" s="1"/>
        <n x="3" s="1"/>
        <n x="150" s="1"/>
        <n x="151" s="1"/>
        <n x="5"/>
        <n x="113"/>
        <n x="64"/>
      </t>
    </mdx>
    <mdx n="0" f="v">
      <t c="8">
        <n x="2" s="1"/>
        <n x="149" s="1"/>
        <n x="3" s="1"/>
        <n x="150" s="1"/>
        <n x="151" s="1"/>
        <n x="5"/>
        <n x="114"/>
        <n x="19"/>
      </t>
    </mdx>
    <mdx n="0" f="v">
      <t c="8">
        <n x="2" s="1"/>
        <n x="149" s="1"/>
        <n x="3" s="1"/>
        <n x="150" s="1"/>
        <n x="151" s="1"/>
        <n x="5"/>
        <n x="114"/>
        <n x="35"/>
      </t>
    </mdx>
    <mdx n="0" f="v">
      <t c="8">
        <n x="2" s="1"/>
        <n x="149" s="1"/>
        <n x="3" s="1"/>
        <n x="150" s="1"/>
        <n x="151" s="1"/>
        <n x="5"/>
        <n x="114"/>
        <n x="51"/>
      </t>
    </mdx>
    <mdx n="0" f="v">
      <t c="8">
        <n x="2" s="1"/>
        <n x="149" s="1"/>
        <n x="3" s="1"/>
        <n x="150" s="1"/>
        <n x="151" s="1"/>
        <n x="5"/>
        <n x="115"/>
        <n x="6"/>
      </t>
    </mdx>
    <mdx n="0" f="v">
      <t c="8">
        <n x="2" s="1"/>
        <n x="149" s="1"/>
        <n x="3" s="1"/>
        <n x="150" s="1"/>
        <n x="151" s="1"/>
        <n x="5"/>
        <n x="115"/>
        <n x="22"/>
      </t>
    </mdx>
    <mdx n="0" f="v">
      <t c="8">
        <n x="2" s="1"/>
        <n x="149" s="1"/>
        <n x="3" s="1"/>
        <n x="150" s="1"/>
        <n x="151" s="1"/>
        <n x="5"/>
        <n x="115"/>
        <n x="38"/>
      </t>
    </mdx>
    <mdx n="0" f="v">
      <t c="8">
        <n x="2" s="1"/>
        <n x="149" s="1"/>
        <n x="3" s="1"/>
        <n x="150" s="1"/>
        <n x="151" s="1"/>
        <n x="5"/>
        <n x="115"/>
        <n x="54"/>
      </t>
    </mdx>
    <mdx n="0" f="v">
      <t c="8">
        <n x="2" s="1"/>
        <n x="149" s="1"/>
        <n x="3" s="1"/>
        <n x="150" s="1"/>
        <n x="151" s="1"/>
        <n x="5"/>
        <n x="116"/>
        <n x="9"/>
      </t>
    </mdx>
    <mdx n="0" f="v">
      <t c="8">
        <n x="2" s="1"/>
        <n x="149" s="1"/>
        <n x="3" s="1"/>
        <n x="150" s="1"/>
        <n x="151" s="1"/>
        <n x="5"/>
        <n x="116"/>
        <n x="25"/>
      </t>
    </mdx>
    <mdx n="0" f="v">
      <t c="8">
        <n x="2" s="1"/>
        <n x="149" s="1"/>
        <n x="3" s="1"/>
        <n x="150" s="1"/>
        <n x="151" s="1"/>
        <n x="5"/>
        <n x="116"/>
        <n x="41"/>
      </t>
    </mdx>
    <mdx n="0" f="v">
      <t c="8">
        <n x="2" s="1"/>
        <n x="149" s="1"/>
        <n x="3" s="1"/>
        <n x="150" s="1"/>
        <n x="151" s="1"/>
        <n x="5"/>
        <n x="116"/>
        <n x="57"/>
      </t>
    </mdx>
    <mdx n="0" f="v">
      <t c="8">
        <n x="2" s="1"/>
        <n x="149" s="1"/>
        <n x="3" s="1"/>
        <n x="150" s="1"/>
        <n x="151" s="1"/>
        <n x="5"/>
        <n x="117"/>
        <n x="12"/>
      </t>
    </mdx>
    <mdx n="0" f="v">
      <t c="8">
        <n x="2" s="1"/>
        <n x="149" s="1"/>
        <n x="3" s="1"/>
        <n x="150" s="1"/>
        <n x="151" s="1"/>
        <n x="5"/>
        <n x="117"/>
        <n x="28"/>
      </t>
    </mdx>
    <mdx n="0" f="v">
      <t c="8">
        <n x="2" s="1"/>
        <n x="149" s="1"/>
        <n x="3" s="1"/>
        <n x="150" s="1"/>
        <n x="151" s="1"/>
        <n x="5"/>
        <n x="117"/>
        <n x="44"/>
      </t>
    </mdx>
    <mdx n="0" f="v">
      <t c="8">
        <n x="2" s="1"/>
        <n x="149" s="1"/>
        <n x="3" s="1"/>
        <n x="150" s="1"/>
        <n x="151" s="1"/>
        <n x="5"/>
        <n x="117"/>
        <n x="60"/>
      </t>
    </mdx>
    <mdx n="0" f="v">
      <t c="8">
        <n x="2" s="1"/>
        <n x="149" s="1"/>
        <n x="3" s="1"/>
        <n x="150" s="1"/>
        <n x="151" s="1"/>
        <n x="5"/>
        <n x="118"/>
        <n x="15"/>
      </t>
    </mdx>
    <mdx n="0" f="v">
      <t c="8">
        <n x="2" s="1"/>
        <n x="149" s="1"/>
        <n x="3" s="1"/>
        <n x="150" s="1"/>
        <n x="151" s="1"/>
        <n x="5"/>
        <n x="118"/>
        <n x="31"/>
      </t>
    </mdx>
    <mdx n="0" f="v">
      <t c="8">
        <n x="2" s="1"/>
        <n x="149" s="1"/>
        <n x="3" s="1"/>
        <n x="150" s="1"/>
        <n x="151" s="1"/>
        <n x="5"/>
        <n x="118"/>
        <n x="47"/>
      </t>
    </mdx>
    <mdx n="0" f="v">
      <t c="8">
        <n x="2" s="1"/>
        <n x="149" s="1"/>
        <n x="3" s="1"/>
        <n x="150" s="1"/>
        <n x="151" s="1"/>
        <n x="5"/>
        <n x="118"/>
        <n x="63"/>
      </t>
    </mdx>
    <mdx n="0" f="v">
      <t c="8">
        <n x="2" s="1"/>
        <n x="149" s="1"/>
        <n x="3" s="1"/>
        <n x="150" s="1"/>
        <n x="151" s="1"/>
        <n x="5"/>
        <n x="119"/>
        <n x="18"/>
      </t>
    </mdx>
    <mdx n="0" f="v">
      <t c="8">
        <n x="2" s="1"/>
        <n x="149" s="1"/>
        <n x="3" s="1"/>
        <n x="150" s="1"/>
        <n x="151" s="1"/>
        <n x="5"/>
        <n x="119"/>
        <n x="34"/>
      </t>
    </mdx>
    <mdx n="0" f="v">
      <t c="8">
        <n x="2" s="1"/>
        <n x="149" s="1"/>
        <n x="3" s="1"/>
        <n x="150" s="1"/>
        <n x="151" s="1"/>
        <n x="5"/>
        <n x="119"/>
        <n x="50"/>
      </t>
    </mdx>
    <mdx n="0" f="v">
      <t c="8">
        <n x="2" s="1"/>
        <n x="149" s="1"/>
        <n x="3" s="1"/>
        <n x="150" s="1"/>
        <n x="151" s="1"/>
        <n x="5"/>
        <n x="120"/>
        <n x="21"/>
      </t>
    </mdx>
    <mdx n="0" f="v">
      <t c="8">
        <n x="2" s="1"/>
        <n x="149" s="1"/>
        <n x="3" s="1"/>
        <n x="150" s="1"/>
        <n x="151" s="1"/>
        <n x="5"/>
        <n x="120"/>
        <n x="37"/>
      </t>
    </mdx>
    <mdx n="0" f="v">
      <t c="8">
        <n x="2" s="1"/>
        <n x="149" s="1"/>
        <n x="3" s="1"/>
        <n x="150" s="1"/>
        <n x="151" s="1"/>
        <n x="5"/>
        <n x="120"/>
        <n x="53"/>
      </t>
    </mdx>
    <mdx n="0" f="v">
      <t c="8">
        <n x="2" s="1"/>
        <n x="149" s="1"/>
        <n x="3" s="1"/>
        <n x="150" s="1"/>
        <n x="151" s="1"/>
        <n x="5"/>
        <n x="121"/>
        <n x="8"/>
      </t>
    </mdx>
    <mdx n="0" f="v">
      <t c="8">
        <n x="2" s="1"/>
        <n x="149" s="1"/>
        <n x="3" s="1"/>
        <n x="150" s="1"/>
        <n x="151" s="1"/>
        <n x="5"/>
        <n x="121"/>
        <n x="24"/>
      </t>
    </mdx>
    <mdx n="0" f="v">
      <t c="8">
        <n x="2" s="1"/>
        <n x="149" s="1"/>
        <n x="3" s="1"/>
        <n x="150" s="1"/>
        <n x="151" s="1"/>
        <n x="5"/>
        <n x="121"/>
        <n x="40"/>
      </t>
    </mdx>
    <mdx n="0" f="v">
      <t c="8">
        <n x="2" s="1"/>
        <n x="149" s="1"/>
        <n x="3" s="1"/>
        <n x="150" s="1"/>
        <n x="151" s="1"/>
        <n x="5"/>
        <n x="121"/>
        <n x="56"/>
      </t>
    </mdx>
    <mdx n="0" f="v">
      <t c="8">
        <n x="2" s="1"/>
        <n x="149" s="1"/>
        <n x="3" s="1"/>
        <n x="150" s="1"/>
        <n x="151" s="1"/>
        <n x="5"/>
        <n x="122"/>
        <n x="11"/>
      </t>
    </mdx>
    <mdx n="0" f="v">
      <t c="8">
        <n x="2" s="1"/>
        <n x="149" s="1"/>
        <n x="3" s="1"/>
        <n x="150" s="1"/>
        <n x="151" s="1"/>
        <n x="5"/>
        <n x="122"/>
        <n x="27"/>
      </t>
    </mdx>
    <mdx n="0" f="v">
      <t c="8">
        <n x="2" s="1"/>
        <n x="149" s="1"/>
        <n x="3" s="1"/>
        <n x="150" s="1"/>
        <n x="151" s="1"/>
        <n x="5"/>
        <n x="122"/>
        <n x="43"/>
      </t>
    </mdx>
    <mdx n="0" f="v">
      <t c="8">
        <n x="2" s="1"/>
        <n x="149" s="1"/>
        <n x="3" s="1"/>
        <n x="150" s="1"/>
        <n x="151" s="1"/>
        <n x="5"/>
        <n x="122"/>
        <n x="59"/>
      </t>
    </mdx>
    <mdx n="0" f="v">
      <t c="8">
        <n x="2" s="1"/>
        <n x="149" s="1"/>
        <n x="3" s="1"/>
        <n x="150" s="1"/>
        <n x="151" s="1"/>
        <n x="5"/>
        <n x="123"/>
        <n x="14"/>
      </t>
    </mdx>
    <mdx n="0" f="v">
      <t c="8">
        <n x="2" s="1"/>
        <n x="149" s="1"/>
        <n x="3" s="1"/>
        <n x="150" s="1"/>
        <n x="151" s="1"/>
        <n x="5"/>
        <n x="123"/>
        <n x="30"/>
      </t>
    </mdx>
    <mdx n="0" f="v">
      <t c="8">
        <n x="2" s="1"/>
        <n x="149" s="1"/>
        <n x="3" s="1"/>
        <n x="150" s="1"/>
        <n x="151" s="1"/>
        <n x="5"/>
        <n x="123"/>
        <n x="46"/>
      </t>
    </mdx>
    <mdx n="0" f="v">
      <t c="8">
        <n x="2" s="1"/>
        <n x="149" s="1"/>
        <n x="3" s="1"/>
        <n x="150" s="1"/>
        <n x="151" s="1"/>
        <n x="5"/>
        <n x="123"/>
        <n x="62"/>
      </t>
    </mdx>
    <mdx n="0" f="v">
      <t c="8">
        <n x="2" s="1"/>
        <n x="149" s="1"/>
        <n x="3" s="1"/>
        <n x="150" s="1"/>
        <n x="151" s="1"/>
        <n x="5"/>
        <n x="124"/>
        <n x="17"/>
      </t>
    </mdx>
    <mdx n="0" f="v">
      <t c="8">
        <n x="2" s="1"/>
        <n x="149" s="1"/>
        <n x="3" s="1"/>
        <n x="150" s="1"/>
        <n x="151" s="1"/>
        <n x="5"/>
        <n x="124"/>
        <n x="33"/>
      </t>
    </mdx>
    <mdx n="0" f="v">
      <t c="8">
        <n x="2" s="1"/>
        <n x="149" s="1"/>
        <n x="3" s="1"/>
        <n x="150" s="1"/>
        <n x="151" s="1"/>
        <n x="5"/>
        <n x="124"/>
        <n x="49"/>
      </t>
    </mdx>
    <mdx n="0" f="v">
      <t c="8">
        <n x="2" s="1"/>
        <n x="149" s="1"/>
        <n x="3" s="1"/>
        <n x="150" s="1"/>
        <n x="151" s="1"/>
        <n x="5"/>
        <n x="125"/>
        <n x="20"/>
      </t>
    </mdx>
    <mdx n="0" f="v">
      <t c="8">
        <n x="2" s="1"/>
        <n x="149" s="1"/>
        <n x="3" s="1"/>
        <n x="150" s="1"/>
        <n x="151" s="1"/>
        <n x="5"/>
        <n x="125"/>
        <n x="36"/>
      </t>
    </mdx>
    <mdx n="0" f="v">
      <t c="8">
        <n x="2" s="1"/>
        <n x="149" s="1"/>
        <n x="3" s="1"/>
        <n x="150" s="1"/>
        <n x="151" s="1"/>
        <n x="5"/>
        <n x="125"/>
        <n x="54"/>
      </t>
    </mdx>
    <mdx n="0" f="v">
      <t c="8">
        <n x="2" s="1"/>
        <n x="149" s="1"/>
        <n x="3" s="1"/>
        <n x="150" s="1"/>
        <n x="151" s="1"/>
        <n x="5"/>
        <n x="126"/>
        <n x="13"/>
      </t>
    </mdx>
    <mdx n="0" f="v">
      <t c="8">
        <n x="2" s="1"/>
        <n x="149" s="1"/>
        <n x="3" s="1"/>
        <n x="150" s="1"/>
        <n x="151" s="1"/>
        <n x="5"/>
        <n x="126"/>
        <n x="32"/>
      </t>
    </mdx>
    <mdx n="0" f="v">
      <t c="8">
        <n x="2" s="1"/>
        <n x="149" s="1"/>
        <n x="3" s="1"/>
        <n x="150" s="1"/>
        <n x="151" s="1"/>
        <n x="5"/>
        <n x="126"/>
        <n x="53"/>
      </t>
    </mdx>
    <mdx n="0" f="v">
      <t c="8">
        <n x="2" s="1"/>
        <n x="149" s="1"/>
        <n x="3" s="1"/>
        <n x="150" s="1"/>
        <n x="151" s="1"/>
        <n x="5"/>
        <n x="127"/>
        <n x="11"/>
      </t>
    </mdx>
    <mdx n="0" f="v">
      <t c="8">
        <n x="2" s="1"/>
        <n x="149" s="1"/>
        <n x="3" s="1"/>
        <n x="150" s="1"/>
        <n x="151" s="1"/>
        <n x="5"/>
        <n x="127"/>
        <n x="30"/>
      </t>
    </mdx>
    <mdx n="0" f="v">
      <t c="8">
        <n x="2" s="1"/>
        <n x="149" s="1"/>
        <n x="3" s="1"/>
        <n x="150" s="1"/>
        <n x="151" s="1"/>
        <n x="5"/>
        <n x="127"/>
        <n x="50"/>
      </t>
    </mdx>
    <mdx n="0" f="v">
      <t c="8">
        <n x="2" s="1"/>
        <n x="149" s="1"/>
        <n x="3" s="1"/>
        <n x="150" s="1"/>
        <n x="151" s="1"/>
        <n x="5"/>
        <n x="128"/>
        <n x="10"/>
      </t>
    </mdx>
    <mdx n="0" f="v">
      <t c="8">
        <n x="2" s="1"/>
        <n x="149" s="1"/>
        <n x="3" s="1"/>
        <n x="150" s="1"/>
        <n x="151" s="1"/>
        <n x="5"/>
        <n x="128"/>
        <n x="29"/>
      </t>
    </mdx>
    <mdx n="0" f="v">
      <t c="8">
        <n x="2" s="1"/>
        <n x="149" s="1"/>
        <n x="3" s="1"/>
        <n x="150" s="1"/>
        <n x="151" s="1"/>
        <n x="5"/>
        <n x="128"/>
        <n x="48"/>
      </t>
    </mdx>
    <mdx n="0" f="v">
      <t c="8">
        <n x="2" s="1"/>
        <n x="149" s="1"/>
        <n x="3" s="1"/>
        <n x="150" s="1"/>
        <n x="151" s="1"/>
        <n x="5"/>
        <n x="129"/>
        <n x="7"/>
      </t>
    </mdx>
    <mdx n="0" f="v">
      <t c="8">
        <n x="2" s="1"/>
        <n x="149" s="1"/>
        <n x="3" s="1"/>
        <n x="150" s="1"/>
        <n x="151" s="1"/>
        <n x="5"/>
        <n x="129"/>
        <n x="27"/>
      </t>
    </mdx>
    <mdx n="0" f="v">
      <t c="8">
        <n x="2" s="1"/>
        <n x="149" s="1"/>
        <n x="3" s="1"/>
        <n x="150" s="1"/>
        <n x="151" s="1"/>
        <n x="5"/>
        <n x="129"/>
        <n x="47"/>
      </t>
    </mdx>
    <mdx n="0" f="v">
      <t c="8">
        <n x="2" s="1"/>
        <n x="149" s="1"/>
        <n x="3" s="1"/>
        <n x="150" s="1"/>
        <n x="151" s="1"/>
        <n x="5"/>
        <n x="130"/>
        <n x="25"/>
      </t>
    </mdx>
    <mdx n="0" f="v">
      <t c="8">
        <n x="2" s="1"/>
        <n x="149" s="1"/>
        <n x="3" s="1"/>
        <n x="150" s="1"/>
        <n x="151" s="1"/>
        <n x="5"/>
        <n x="130"/>
        <n x="44"/>
      </t>
    </mdx>
    <mdx n="0" f="v">
      <t c="8">
        <n x="2" s="1"/>
        <n x="149" s="1"/>
        <n x="3" s="1"/>
        <n x="150" s="1"/>
        <n x="151" s="1"/>
        <n x="5"/>
        <n x="131"/>
        <n x="23"/>
      </t>
    </mdx>
    <mdx n="0" f="v">
      <t c="8">
        <n x="2" s="1"/>
        <n x="149" s="1"/>
        <n x="3" s="1"/>
        <n x="150" s="1"/>
        <n x="151" s="1"/>
        <n x="5"/>
        <n x="131"/>
        <n x="44"/>
      </t>
    </mdx>
    <mdx n="0" f="v">
      <t c="8">
        <n x="2" s="1"/>
        <n x="149" s="1"/>
        <n x="3" s="1"/>
        <n x="150" s="1"/>
        <n x="151" s="1"/>
        <n x="5"/>
        <n x="132"/>
        <n x="6"/>
      </t>
    </mdx>
    <mdx n="0" f="v">
      <t c="8">
        <n x="2" s="1"/>
        <n x="149" s="1"/>
        <n x="3" s="1"/>
        <n x="150" s="1"/>
        <n x="151" s="1"/>
        <n x="5"/>
        <n x="132"/>
        <n x="26"/>
      </t>
    </mdx>
    <mdx n="0" f="v">
      <t c="8">
        <n x="2" s="1"/>
        <n x="149" s="1"/>
        <n x="3" s="1"/>
        <n x="150" s="1"/>
        <n x="151" s="1"/>
        <n x="5"/>
        <n x="132"/>
        <n x="47"/>
      </t>
    </mdx>
    <mdx n="0" f="v">
      <t c="8">
        <n x="2" s="1"/>
        <n x="149" s="1"/>
        <n x="3" s="1"/>
        <n x="150" s="1"/>
        <n x="151" s="1"/>
        <n x="5"/>
        <n x="133"/>
        <n x="10"/>
      </t>
    </mdx>
    <mdx n="0" f="v">
      <t c="8">
        <n x="2" s="1"/>
        <n x="149" s="1"/>
        <n x="3" s="1"/>
        <n x="150" s="1"/>
        <n x="151" s="1"/>
        <n x="5"/>
        <n x="133"/>
        <n x="32"/>
      </t>
    </mdx>
    <mdx n="0" f="v">
      <t c="8">
        <n x="2" s="1"/>
        <n x="149" s="1"/>
        <n x="3" s="1"/>
        <n x="150" s="1"/>
        <n x="151" s="1"/>
        <n x="5"/>
        <n x="133"/>
        <n x="57"/>
      </t>
    </mdx>
    <mdx n="0" f="v">
      <t c="8">
        <n x="2" s="1"/>
        <n x="149" s="1"/>
        <n x="3" s="1"/>
        <n x="150" s="1"/>
        <n x="151" s="1"/>
        <n x="5"/>
        <n x="134"/>
        <n x="21"/>
      </t>
    </mdx>
    <mdx n="0" f="v">
      <t c="8">
        <n x="2" s="1"/>
        <n x="149" s="1"/>
        <n x="3" s="1"/>
        <n x="150" s="1"/>
        <n x="151" s="1"/>
        <n x="5"/>
        <n x="134"/>
        <n x="53"/>
      </t>
    </mdx>
    <mdx n="0" f="v">
      <t c="8">
        <n x="2" s="1"/>
        <n x="149" s="1"/>
        <n x="3" s="1"/>
        <n x="150" s="1"/>
        <n x="151" s="1"/>
        <n x="5"/>
        <n x="135"/>
        <n x="22"/>
      </t>
    </mdx>
    <mdx n="0" f="v">
      <t c="8">
        <n x="2" s="1"/>
        <n x="149" s="1"/>
        <n x="3" s="1"/>
        <n x="150" s="1"/>
        <n x="151" s="1"/>
        <n x="5"/>
        <n x="135"/>
        <n x="52"/>
      </t>
    </mdx>
    <mdx n="0" f="v">
      <t c="8">
        <n x="2" s="1"/>
        <n x="149" s="1"/>
        <n x="3" s="1"/>
        <n x="150" s="1"/>
        <n x="151" s="1"/>
        <n x="5"/>
        <n x="136"/>
        <n x="28"/>
      </t>
    </mdx>
    <mdx n="0" f="v">
      <t c="8">
        <n x="2" s="1"/>
        <n x="149" s="1"/>
        <n x="3" s="1"/>
        <n x="150" s="1"/>
        <n x="151" s="1"/>
        <n x="5"/>
        <n x="136"/>
        <n x="64"/>
      </t>
    </mdx>
    <mdx n="0" f="v">
      <t c="8">
        <n x="2" s="1"/>
        <n x="149" s="1"/>
        <n x="3" s="1"/>
        <n x="150" s="1"/>
        <n x="151" s="1"/>
        <n x="5"/>
        <n x="137"/>
        <n x="47"/>
      </t>
    </mdx>
    <mdx n="0" f="v">
      <t c="8">
        <n x="2" s="1"/>
        <n x="149" s="1"/>
        <n x="3" s="1"/>
        <n x="150" s="1"/>
        <n x="151" s="1"/>
        <n x="5"/>
        <n x="138"/>
        <n x="36"/>
      </t>
    </mdx>
    <mdx n="0" f="v">
      <t c="8">
        <n x="2" s="1"/>
        <n x="149" s="1"/>
        <n x="3" s="1"/>
        <n x="150" s="1"/>
        <n x="151" s="1"/>
        <n x="5"/>
        <n x="139"/>
        <n x="57"/>
      </t>
    </mdx>
    <mdx n="0" f="v">
      <t c="8">
        <n x="2" s="1"/>
        <n x="149" s="1"/>
        <n x="3" s="1"/>
        <n x="150" s="1"/>
        <n x="151" s="1"/>
        <n x="5"/>
        <n x="142"/>
        <n x="46"/>
      </t>
    </mdx>
    <mdx n="0" f="v">
      <t c="8">
        <n x="2" s="1"/>
        <n x="149" s="1"/>
        <n x="3" s="1"/>
        <n x="150" s="1"/>
        <n x="151" s="1"/>
        <n x="5"/>
        <n x="145"/>
        <n x="34"/>
      </t>
    </mdx>
    <mdx n="0" f="v">
      <t c="8">
        <n x="2" s="1"/>
        <n x="149" s="1"/>
        <n x="3" s="1"/>
        <n x="150" s="1"/>
        <n x="151" s="1"/>
        <n x="5"/>
        <n x="87"/>
        <n x="20"/>
      </t>
    </mdx>
    <mdx n="0" f="v">
      <t c="8">
        <n x="2" s="1"/>
        <n x="149" s="1"/>
        <n x="3" s="1"/>
        <n x="150" s="1"/>
        <n x="151" s="1"/>
        <n x="5"/>
        <n x="111"/>
        <n x="27"/>
      </t>
    </mdx>
    <mdx n="0" f="v">
      <t c="8">
        <n x="2" s="1"/>
        <n x="149" s="1"/>
        <n x="3" s="1"/>
        <n x="150" s="1"/>
        <n x="151" s="1"/>
        <n x="5"/>
        <n x="111"/>
        <n x="43"/>
      </t>
    </mdx>
    <mdx n="0" f="v">
      <t c="8">
        <n x="2" s="1"/>
        <n x="149" s="1"/>
        <n x="3" s="1"/>
        <n x="150" s="1"/>
        <n x="151" s="1"/>
        <n x="5"/>
        <n x="111"/>
        <n x="59"/>
      </t>
    </mdx>
    <mdx n="0" f="v">
      <t c="8">
        <n x="2" s="1"/>
        <n x="149" s="1"/>
        <n x="3" s="1"/>
        <n x="150" s="1"/>
        <n x="151" s="1"/>
        <n x="5"/>
        <n x="112"/>
        <n x="14"/>
      </t>
    </mdx>
    <mdx n="0" f="v">
      <t c="8">
        <n x="2" s="1"/>
        <n x="149" s="1"/>
        <n x="3" s="1"/>
        <n x="150" s="1"/>
        <n x="151" s="1"/>
        <n x="5"/>
        <n x="112"/>
        <n x="30"/>
      </t>
    </mdx>
    <mdx n="0" f="v">
      <t c="8">
        <n x="2" s="1"/>
        <n x="149" s="1"/>
        <n x="3" s="1"/>
        <n x="150" s="1"/>
        <n x="151" s="1"/>
        <n x="5"/>
        <n x="112"/>
        <n x="46"/>
      </t>
    </mdx>
    <mdx n="0" f="v">
      <t c="8">
        <n x="2" s="1"/>
        <n x="149" s="1"/>
        <n x="3" s="1"/>
        <n x="150" s="1"/>
        <n x="151" s="1"/>
        <n x="5"/>
        <n x="112"/>
        <n x="62"/>
      </t>
    </mdx>
    <mdx n="0" f="v">
      <t c="8">
        <n x="2" s="1"/>
        <n x="149" s="1"/>
        <n x="3" s="1"/>
        <n x="150" s="1"/>
        <n x="151" s="1"/>
        <n x="5"/>
        <n x="113"/>
        <n x="17"/>
      </t>
    </mdx>
    <mdx n="0" f="v">
      <t c="8">
        <n x="2" s="1"/>
        <n x="149" s="1"/>
        <n x="3" s="1"/>
        <n x="150" s="1"/>
        <n x="151" s="1"/>
        <n x="5"/>
        <n x="113"/>
        <n x="33"/>
      </t>
    </mdx>
    <mdx n="0" f="v">
      <t c="8">
        <n x="2" s="1"/>
        <n x="149" s="1"/>
        <n x="3" s="1"/>
        <n x="150" s="1"/>
        <n x="151" s="1"/>
        <n x="5"/>
        <n x="113"/>
        <n x="49"/>
      </t>
    </mdx>
    <mdx n="0" f="v">
      <t c="8">
        <n x="2" s="1"/>
        <n x="149" s="1"/>
        <n x="3" s="1"/>
        <n x="150" s="1"/>
        <n x="151" s="1"/>
        <n x="5"/>
        <n x="114"/>
        <n x="20"/>
      </t>
    </mdx>
    <mdx n="0" f="v">
      <t c="8">
        <n x="2" s="1"/>
        <n x="149" s="1"/>
        <n x="3" s="1"/>
        <n x="150" s="1"/>
        <n x="151" s="1"/>
        <n x="5"/>
        <n x="114"/>
        <n x="36"/>
      </t>
    </mdx>
    <mdx n="0" f="v">
      <t c="8">
        <n x="2" s="1"/>
        <n x="149" s="1"/>
        <n x="3" s="1"/>
        <n x="150" s="1"/>
        <n x="151" s="1"/>
        <n x="5"/>
        <n x="114"/>
        <n x="52"/>
      </t>
    </mdx>
    <mdx n="0" f="v">
      <t c="8">
        <n x="2" s="1"/>
        <n x="149" s="1"/>
        <n x="3" s="1"/>
        <n x="150" s="1"/>
        <n x="151" s="1"/>
        <n x="5"/>
        <n x="115"/>
        <n x="7"/>
      </t>
    </mdx>
    <mdx n="0" f="v">
      <t c="8">
        <n x="2" s="1"/>
        <n x="149" s="1"/>
        <n x="3" s="1"/>
        <n x="150" s="1"/>
        <n x="151" s="1"/>
        <n x="5"/>
        <n x="115"/>
        <n x="23"/>
      </t>
    </mdx>
    <mdx n="0" f="v">
      <t c="8">
        <n x="2" s="1"/>
        <n x="149" s="1"/>
        <n x="3" s="1"/>
        <n x="150" s="1"/>
        <n x="151" s="1"/>
        <n x="5"/>
        <n x="115"/>
        <n x="39"/>
      </t>
    </mdx>
    <mdx n="0" f="v">
      <t c="8">
        <n x="2" s="1"/>
        <n x="149" s="1"/>
        <n x="3" s="1"/>
        <n x="150" s="1"/>
        <n x="151" s="1"/>
        <n x="5"/>
        <n x="115"/>
        <n x="55"/>
      </t>
    </mdx>
    <mdx n="0" f="v">
      <t c="8">
        <n x="2" s="1"/>
        <n x="149" s="1"/>
        <n x="3" s="1"/>
        <n x="150" s="1"/>
        <n x="151" s="1"/>
        <n x="5"/>
        <n x="116"/>
        <n x="10"/>
      </t>
    </mdx>
    <mdx n="0" f="v">
      <t c="8">
        <n x="2" s="1"/>
        <n x="149" s="1"/>
        <n x="3" s="1"/>
        <n x="150" s="1"/>
        <n x="151" s="1"/>
        <n x="5"/>
        <n x="116"/>
        <n x="26"/>
      </t>
    </mdx>
    <mdx n="0" f="v">
      <t c="8">
        <n x="2" s="1"/>
        <n x="149" s="1"/>
        <n x="3" s="1"/>
        <n x="150" s="1"/>
        <n x="151" s="1"/>
        <n x="5"/>
        <n x="116"/>
        <n x="42"/>
      </t>
    </mdx>
    <mdx n="0" f="v">
      <t c="8">
        <n x="2" s="1"/>
        <n x="149" s="1"/>
        <n x="3" s="1"/>
        <n x="150" s="1"/>
        <n x="151" s="1"/>
        <n x="5"/>
        <n x="116"/>
        <n x="58"/>
      </t>
    </mdx>
    <mdx n="0" f="v">
      <t c="8">
        <n x="2" s="1"/>
        <n x="149" s="1"/>
        <n x="3" s="1"/>
        <n x="150" s="1"/>
        <n x="151" s="1"/>
        <n x="5"/>
        <n x="117"/>
        <n x="13"/>
      </t>
    </mdx>
    <mdx n="0" f="v">
      <t c="8">
        <n x="2" s="1"/>
        <n x="149" s="1"/>
        <n x="3" s="1"/>
        <n x="150" s="1"/>
        <n x="151" s="1"/>
        <n x="5"/>
        <n x="117"/>
        <n x="29"/>
      </t>
    </mdx>
    <mdx n="0" f="v">
      <t c="8">
        <n x="2" s="1"/>
        <n x="149" s="1"/>
        <n x="3" s="1"/>
        <n x="150" s="1"/>
        <n x="151" s="1"/>
        <n x="5"/>
        <n x="117"/>
        <n x="45"/>
      </t>
    </mdx>
    <mdx n="0" f="v">
      <t c="8">
        <n x="2" s="1"/>
        <n x="149" s="1"/>
        <n x="3" s="1"/>
        <n x="150" s="1"/>
        <n x="151" s="1"/>
        <n x="5"/>
        <n x="117"/>
        <n x="61"/>
      </t>
    </mdx>
    <mdx n="0" f="v">
      <t c="8">
        <n x="2" s="1"/>
        <n x="149" s="1"/>
        <n x="3" s="1"/>
        <n x="150" s="1"/>
        <n x="151" s="1"/>
        <n x="5"/>
        <n x="118"/>
        <n x="16"/>
      </t>
    </mdx>
    <mdx n="0" f="v">
      <t c="8">
        <n x="2" s="1"/>
        <n x="149" s="1"/>
        <n x="3" s="1"/>
        <n x="150" s="1"/>
        <n x="151" s="1"/>
        <n x="5"/>
        <n x="118"/>
        <n x="32"/>
      </t>
    </mdx>
    <mdx n="0" f="v">
      <t c="8">
        <n x="2" s="1"/>
        <n x="149" s="1"/>
        <n x="3" s="1"/>
        <n x="150" s="1"/>
        <n x="151" s="1"/>
        <n x="5"/>
        <n x="118"/>
        <n x="48"/>
      </t>
    </mdx>
    <mdx n="0" f="v">
      <t c="8">
        <n x="2" s="1"/>
        <n x="149" s="1"/>
        <n x="3" s="1"/>
        <n x="150" s="1"/>
        <n x="151" s="1"/>
        <n x="5"/>
        <n x="118"/>
        <n x="64"/>
      </t>
    </mdx>
    <mdx n="0" f="v">
      <t c="8">
        <n x="2" s="1"/>
        <n x="149" s="1"/>
        <n x="3" s="1"/>
        <n x="150" s="1"/>
        <n x="151" s="1"/>
        <n x="5"/>
        <n x="119"/>
        <n x="19"/>
      </t>
    </mdx>
    <mdx n="0" f="v">
      <t c="8">
        <n x="2" s="1"/>
        <n x="149" s="1"/>
        <n x="3" s="1"/>
        <n x="150" s="1"/>
        <n x="151" s="1"/>
        <n x="5"/>
        <n x="119"/>
        <n x="35"/>
      </t>
    </mdx>
    <mdx n="0" f="v">
      <t c="8">
        <n x="2" s="1"/>
        <n x="149" s="1"/>
        <n x="3" s="1"/>
        <n x="150" s="1"/>
        <n x="151" s="1"/>
        <n x="5"/>
        <n x="119"/>
        <n x="51"/>
      </t>
    </mdx>
    <mdx n="0" f="v">
      <t c="8">
        <n x="2" s="1"/>
        <n x="149" s="1"/>
        <n x="3" s="1"/>
        <n x="150" s="1"/>
        <n x="151" s="1"/>
        <n x="5"/>
        <n x="120"/>
        <n x="6"/>
      </t>
    </mdx>
    <mdx n="0" f="v">
      <t c="8">
        <n x="2" s="1"/>
        <n x="149" s="1"/>
        <n x="3" s="1"/>
        <n x="150" s="1"/>
        <n x="151" s="1"/>
        <n x="5"/>
        <n x="120"/>
        <n x="22"/>
      </t>
    </mdx>
    <mdx n="0" f="v">
      <t c="8">
        <n x="2" s="1"/>
        <n x="149" s="1"/>
        <n x="3" s="1"/>
        <n x="150" s="1"/>
        <n x="151" s="1"/>
        <n x="5"/>
        <n x="120"/>
        <n x="38"/>
      </t>
    </mdx>
    <mdx n="0" f="v">
      <t c="8">
        <n x="2" s="1"/>
        <n x="149" s="1"/>
        <n x="3" s="1"/>
        <n x="150" s="1"/>
        <n x="151" s="1"/>
        <n x="5"/>
        <n x="120"/>
        <n x="54"/>
      </t>
    </mdx>
    <mdx n="0" f="v">
      <t c="8">
        <n x="2" s="1"/>
        <n x="149" s="1"/>
        <n x="3" s="1"/>
        <n x="150" s="1"/>
        <n x="151" s="1"/>
        <n x="5"/>
        <n x="121"/>
        <n x="9"/>
      </t>
    </mdx>
    <mdx n="0" f="v">
      <t c="8">
        <n x="2" s="1"/>
        <n x="149" s="1"/>
        <n x="3" s="1"/>
        <n x="150" s="1"/>
        <n x="151" s="1"/>
        <n x="5"/>
        <n x="121"/>
        <n x="25"/>
      </t>
    </mdx>
    <mdx n="0" f="v">
      <t c="8">
        <n x="2" s="1"/>
        <n x="149" s="1"/>
        <n x="3" s="1"/>
        <n x="150" s="1"/>
        <n x="151" s="1"/>
        <n x="5"/>
        <n x="121"/>
        <n x="41"/>
      </t>
    </mdx>
    <mdx n="0" f="v">
      <t c="8">
        <n x="2" s="1"/>
        <n x="149" s="1"/>
        <n x="3" s="1"/>
        <n x="150" s="1"/>
        <n x="151" s="1"/>
        <n x="5"/>
        <n x="121"/>
        <n x="57"/>
      </t>
    </mdx>
    <mdx n="0" f="v">
      <t c="8">
        <n x="2" s="1"/>
        <n x="149" s="1"/>
        <n x="3" s="1"/>
        <n x="150" s="1"/>
        <n x="151" s="1"/>
        <n x="5"/>
        <n x="122"/>
        <n x="12"/>
      </t>
    </mdx>
    <mdx n="0" f="v">
      <t c="8">
        <n x="2" s="1"/>
        <n x="149" s="1"/>
        <n x="3" s="1"/>
        <n x="150" s="1"/>
        <n x="151" s="1"/>
        <n x="5"/>
        <n x="122"/>
        <n x="28"/>
      </t>
    </mdx>
    <mdx n="0" f="v">
      <t c="8">
        <n x="2" s="1"/>
        <n x="149" s="1"/>
        <n x="3" s="1"/>
        <n x="150" s="1"/>
        <n x="151" s="1"/>
        <n x="5"/>
        <n x="122"/>
        <n x="44"/>
      </t>
    </mdx>
    <mdx n="0" f="v">
      <t c="8">
        <n x="2" s="1"/>
        <n x="149" s="1"/>
        <n x="3" s="1"/>
        <n x="150" s="1"/>
        <n x="151" s="1"/>
        <n x="5"/>
        <n x="122"/>
        <n x="60"/>
      </t>
    </mdx>
    <mdx n="0" f="v">
      <t c="8">
        <n x="2" s="1"/>
        <n x="149" s="1"/>
        <n x="3" s="1"/>
        <n x="150" s="1"/>
        <n x="151" s="1"/>
        <n x="5"/>
        <n x="123"/>
        <n x="15"/>
      </t>
    </mdx>
    <mdx n="0" f="v">
      <t c="8">
        <n x="2" s="1"/>
        <n x="149" s="1"/>
        <n x="3" s="1"/>
        <n x="150" s="1"/>
        <n x="151" s="1"/>
        <n x="5"/>
        <n x="123"/>
        <n x="31"/>
      </t>
    </mdx>
    <mdx n="0" f="v">
      <t c="8">
        <n x="2" s="1"/>
        <n x="149" s="1"/>
        <n x="3" s="1"/>
        <n x="150" s="1"/>
        <n x="151" s="1"/>
        <n x="5"/>
        <n x="123"/>
        <n x="47"/>
      </t>
    </mdx>
    <mdx n="0" f="v">
      <t c="8">
        <n x="2" s="1"/>
        <n x="149" s="1"/>
        <n x="3" s="1"/>
        <n x="150" s="1"/>
        <n x="151" s="1"/>
        <n x="5"/>
        <n x="123"/>
        <n x="63"/>
      </t>
    </mdx>
    <mdx n="0" f="v">
      <t c="8">
        <n x="2" s="1"/>
        <n x="149" s="1"/>
        <n x="3" s="1"/>
        <n x="150" s="1"/>
        <n x="151" s="1"/>
        <n x="5"/>
        <n x="124"/>
        <n x="18"/>
      </t>
    </mdx>
    <mdx n="0" f="v">
      <t c="8">
        <n x="2" s="1"/>
        <n x="149" s="1"/>
        <n x="3" s="1"/>
        <n x="150" s="1"/>
        <n x="151" s="1"/>
        <n x="5"/>
        <n x="124"/>
        <n x="34"/>
      </t>
    </mdx>
    <mdx n="0" f="v">
      <t c="8">
        <n x="2" s="1"/>
        <n x="149" s="1"/>
        <n x="3" s="1"/>
        <n x="150" s="1"/>
        <n x="151" s="1"/>
        <n x="5"/>
        <n x="124"/>
        <n x="50"/>
      </t>
    </mdx>
    <mdx n="0" f="v">
      <t c="8">
        <n x="2" s="1"/>
        <n x="149" s="1"/>
        <n x="3" s="1"/>
        <n x="150" s="1"/>
        <n x="151" s="1"/>
        <n x="5"/>
        <n x="125"/>
        <n x="21"/>
      </t>
    </mdx>
    <mdx n="0" f="v">
      <t c="8">
        <n x="2" s="1"/>
        <n x="149" s="1"/>
        <n x="3" s="1"/>
        <n x="150" s="1"/>
        <n x="151" s="1"/>
        <n x="5"/>
        <n x="125"/>
        <n x="37"/>
      </t>
    </mdx>
    <mdx n="0" f="v">
      <t c="8">
        <n x="2" s="1"/>
        <n x="149" s="1"/>
        <n x="3" s="1"/>
        <n x="150" s="1"/>
        <n x="151" s="1"/>
        <n x="5"/>
        <n x="125"/>
        <n x="55"/>
      </t>
    </mdx>
    <mdx n="0" f="v">
      <t c="8">
        <n x="2" s="1"/>
        <n x="149" s="1"/>
        <n x="3" s="1"/>
        <n x="150" s="1"/>
        <n x="151" s="1"/>
        <n x="5"/>
        <n x="126"/>
        <n x="14"/>
      </t>
    </mdx>
    <mdx n="0" f="v">
      <t c="8">
        <n x="2" s="1"/>
        <n x="149" s="1"/>
        <n x="3" s="1"/>
        <n x="150" s="1"/>
        <n x="151" s="1"/>
        <n x="5"/>
        <n x="126"/>
        <n x="34"/>
      </t>
    </mdx>
    <mdx n="0" f="v">
      <t c="8">
        <n x="2" s="1"/>
        <n x="149" s="1"/>
        <n x="3" s="1"/>
        <n x="150" s="1"/>
        <n x="151" s="1"/>
        <n x="5"/>
        <n x="126"/>
        <n x="54"/>
      </t>
    </mdx>
    <mdx n="0" f="v">
      <t c="8">
        <n x="2" s="1"/>
        <n x="149" s="1"/>
        <n x="3" s="1"/>
        <n x="150" s="1"/>
        <n x="151" s="1"/>
        <n x="5"/>
        <n x="127"/>
        <n x="12"/>
      </t>
    </mdx>
    <mdx n="0" f="v">
      <t c="8">
        <n x="2" s="1"/>
        <n x="149" s="1"/>
        <n x="3" s="1"/>
        <n x="150" s="1"/>
        <n x="151" s="1"/>
        <n x="5"/>
        <n x="127"/>
        <n x="32"/>
      </t>
    </mdx>
    <mdx n="0" f="v">
      <t c="8">
        <n x="2" s="1"/>
        <n x="149" s="1"/>
        <n x="3" s="1"/>
        <n x="150" s="1"/>
        <n x="151" s="1"/>
        <n x="5"/>
        <n x="127"/>
        <n x="51"/>
      </t>
    </mdx>
    <mdx n="0" f="v">
      <t c="8">
        <n x="2" s="1"/>
        <n x="149" s="1"/>
        <n x="3" s="1"/>
        <n x="150" s="1"/>
        <n x="151" s="1"/>
        <n x="5"/>
        <n x="128"/>
        <n x="11"/>
      </t>
    </mdx>
    <mdx n="0" f="v">
      <t c="8">
        <n x="2" s="1"/>
        <n x="149" s="1"/>
        <n x="3" s="1"/>
        <n x="150" s="1"/>
        <n x="151" s="1"/>
        <n x="5"/>
        <n x="128"/>
        <n x="30"/>
      </t>
    </mdx>
    <mdx n="0" f="v">
      <t c="8">
        <n x="2" s="1"/>
        <n x="149" s="1"/>
        <n x="3" s="1"/>
        <n x="150" s="1"/>
        <n x="151" s="1"/>
        <n x="5"/>
        <n x="128"/>
        <n x="49"/>
      </t>
    </mdx>
    <mdx n="0" f="v">
      <t c="8">
        <n x="2" s="1"/>
        <n x="149" s="1"/>
        <n x="3" s="1"/>
        <n x="150" s="1"/>
        <n x="151" s="1"/>
        <n x="5"/>
        <n x="129"/>
        <n x="8"/>
      </t>
    </mdx>
    <mdx n="0" f="v">
      <t c="8">
        <n x="2" s="1"/>
        <n x="149" s="1"/>
        <n x="3" s="1"/>
        <n x="150" s="1"/>
        <n x="151" s="1"/>
        <n x="5"/>
        <n x="129"/>
        <n x="29"/>
      </t>
    </mdx>
    <mdx n="0" f="v">
      <t c="8">
        <n x="2" s="1"/>
        <n x="149" s="1"/>
        <n x="3" s="1"/>
        <n x="150" s="1"/>
        <n x="151" s="1"/>
        <n x="5"/>
        <n x="129"/>
        <n x="48"/>
      </t>
    </mdx>
    <mdx n="0" f="v">
      <t c="8">
        <n x="2" s="1"/>
        <n x="149" s="1"/>
        <n x="3" s="1"/>
        <n x="150" s="1"/>
        <n x="151" s="1"/>
        <n x="5"/>
        <n x="130"/>
        <n x="6"/>
      </t>
    </mdx>
    <mdx n="0" f="v">
      <t c="8">
        <n x="2" s="1"/>
        <n x="149" s="1"/>
        <n x="3" s="1"/>
        <n x="150" s="1"/>
        <n x="151" s="1"/>
        <n x="5"/>
        <n x="130"/>
        <n x="26"/>
      </t>
    </mdx>
    <mdx n="0" f="v">
      <t c="8">
        <n x="2" s="1"/>
        <n x="149" s="1"/>
        <n x="3" s="1"/>
        <n x="150" s="1"/>
        <n x="151" s="1"/>
        <n x="5"/>
        <n x="130"/>
        <n x="46"/>
      </t>
    </mdx>
    <mdx n="0" f="v">
      <t c="8">
        <n x="2" s="1"/>
        <n x="149" s="1"/>
        <n x="3" s="1"/>
        <n x="150" s="1"/>
        <n x="151" s="1"/>
        <n x="5"/>
        <n x="131"/>
        <n x="24"/>
      </t>
    </mdx>
    <mdx n="0" f="v">
      <t c="8">
        <n x="2" s="1"/>
        <n x="149" s="1"/>
        <n x="3" s="1"/>
        <n x="150" s="1"/>
        <n x="151" s="1"/>
        <n x="5"/>
        <n x="131"/>
        <n x="45"/>
      </t>
    </mdx>
    <mdx n="0" f="v">
      <t c="8">
        <n x="2" s="1"/>
        <n x="149" s="1"/>
        <n x="3" s="1"/>
        <n x="150" s="1"/>
        <n x="151" s="1"/>
        <n x="5"/>
        <n x="132"/>
        <n x="7"/>
      </t>
    </mdx>
    <mdx n="0" f="v">
      <t c="8">
        <n x="2" s="1"/>
        <n x="149" s="1"/>
        <n x="3" s="1"/>
        <n x="150" s="1"/>
        <n x="151" s="1"/>
        <n x="5"/>
        <n x="132"/>
        <n x="27"/>
      </t>
    </mdx>
    <mdx n="0" f="v">
      <t c="8">
        <n x="2" s="1"/>
        <n x="149" s="1"/>
        <n x="3" s="1"/>
        <n x="150" s="1"/>
        <n x="151" s="1"/>
        <n x="5"/>
        <n x="132"/>
        <n x="48"/>
      </t>
    </mdx>
    <mdx n="0" f="v">
      <t c="8">
        <n x="2" s="1"/>
        <n x="149" s="1"/>
        <n x="3" s="1"/>
        <n x="150" s="1"/>
        <n x="151" s="1"/>
        <n x="5"/>
        <n x="133"/>
        <n x="11"/>
      </t>
    </mdx>
    <mdx n="0" f="v">
      <t c="8">
        <n x="2" s="1"/>
        <n x="149" s="1"/>
        <n x="3" s="1"/>
        <n x="150" s="1"/>
        <n x="151" s="1"/>
        <n x="5"/>
        <n x="133"/>
        <n x="34"/>
      </t>
    </mdx>
    <mdx n="0" f="v">
      <t c="8">
        <n x="2" s="1"/>
        <n x="149" s="1"/>
        <n x="3" s="1"/>
        <n x="150" s="1"/>
        <n x="151" s="1"/>
        <n x="5"/>
        <n x="133"/>
        <n x="58"/>
      </t>
    </mdx>
    <mdx n="0" f="v">
      <t c="8">
        <n x="2" s="1"/>
        <n x="149" s="1"/>
        <n x="3" s="1"/>
        <n x="150" s="1"/>
        <n x="151" s="1"/>
        <n x="5"/>
        <n x="134"/>
        <n x="22"/>
      </t>
    </mdx>
    <mdx n="0" f="v">
      <t c="8">
        <n x="2" s="1"/>
        <n x="149" s="1"/>
        <n x="3" s="1"/>
        <n x="150" s="1"/>
        <n x="151" s="1"/>
        <n x="5"/>
        <n x="134"/>
        <n x="55"/>
      </t>
    </mdx>
    <mdx n="0" f="v">
      <t c="8">
        <n x="2" s="1"/>
        <n x="149" s="1"/>
        <n x="3" s="1"/>
        <n x="150" s="1"/>
        <n x="151" s="1"/>
        <n x="5"/>
        <n x="135"/>
        <n x="24"/>
      </t>
    </mdx>
    <mdx n="0" f="v">
      <t c="8">
        <n x="2" s="1"/>
        <n x="149" s="1"/>
        <n x="3" s="1"/>
        <n x="150" s="1"/>
        <n x="151" s="1"/>
        <n x="5"/>
        <n x="135"/>
        <n x="56"/>
      </t>
    </mdx>
    <mdx n="0" f="v">
      <t c="8">
        <n x="2" s="1"/>
        <n x="149" s="1"/>
        <n x="3" s="1"/>
        <n x="150" s="1"/>
        <n x="151" s="1"/>
        <n x="5"/>
        <n x="136"/>
        <n x="30"/>
      </t>
    </mdx>
    <mdx n="0" f="v">
      <t c="8">
        <n x="2" s="1"/>
        <n x="149" s="1"/>
        <n x="3" s="1"/>
        <n x="150" s="1"/>
        <n x="151" s="1"/>
        <n x="5"/>
        <n x="137"/>
        <n x="9"/>
      </t>
    </mdx>
    <mdx n="0" f="v">
      <t c="8">
        <n x="2" s="1"/>
        <n x="149" s="1"/>
        <n x="3" s="1"/>
        <n x="150" s="1"/>
        <n x="151" s="1"/>
        <n x="5"/>
        <n x="137"/>
        <n x="50"/>
      </t>
    </mdx>
    <mdx n="0" f="v">
      <t c="8">
        <n x="2" s="1"/>
        <n x="149" s="1"/>
        <n x="3" s="1"/>
        <n x="150" s="1"/>
        <n x="151" s="1"/>
        <n x="5"/>
        <n x="138"/>
        <n x="37"/>
      </t>
    </mdx>
    <mdx n="0" f="v">
      <t c="8">
        <n x="2" s="1"/>
        <n x="149" s="1"/>
        <n x="3" s="1"/>
        <n x="150" s="1"/>
        <n x="151" s="1"/>
        <n x="5"/>
        <n x="140"/>
        <n x="18"/>
      </t>
    </mdx>
    <mdx n="0" f="v">
      <t c="8">
        <n x="2" s="1"/>
        <n x="149" s="1"/>
        <n x="3" s="1"/>
        <n x="150" s="1"/>
        <n x="151" s="1"/>
        <n x="5"/>
        <n x="145"/>
        <n x="54"/>
      </t>
    </mdx>
    <mdx n="0" f="v">
      <t c="8">
        <n x="2" s="1"/>
        <n x="149" s="1"/>
        <n x="3" s="1"/>
        <n x="150" s="1"/>
        <n x="151" s="1"/>
        <n x="5"/>
        <n x="87"/>
        <n x="42"/>
      </t>
    </mdx>
    <mdx n="0" f="v">
      <t c="8">
        <n x="2" s="1"/>
        <n x="149" s="1"/>
        <n x="3" s="1"/>
        <n x="150" s="1"/>
        <n x="151" s="1"/>
        <n x="5"/>
        <n x="109"/>
        <n x="54"/>
      </t>
    </mdx>
    <mdx n="0" f="v">
      <t c="8">
        <n x="2" s="1"/>
        <n x="149" s="1"/>
        <n x="3" s="1"/>
        <n x="150" s="1"/>
        <n x="151" s="1"/>
        <n x="5"/>
        <n x="110"/>
        <n x="9"/>
      </t>
    </mdx>
    <mdx n="0" f="v">
      <t c="8">
        <n x="2" s="1"/>
        <n x="149" s="1"/>
        <n x="3" s="1"/>
        <n x="150" s="1"/>
        <n x="151" s="1"/>
        <n x="5"/>
        <n x="110"/>
        <n x="25"/>
      </t>
    </mdx>
    <mdx n="0" f="v">
      <t c="8">
        <n x="2" s="1"/>
        <n x="149" s="1"/>
        <n x="3" s="1"/>
        <n x="150" s="1"/>
        <n x="151" s="1"/>
        <n x="5"/>
        <n x="110"/>
        <n x="41"/>
      </t>
    </mdx>
    <mdx n="0" f="v">
      <t c="8">
        <n x="2" s="1"/>
        <n x="149" s="1"/>
        <n x="3" s="1"/>
        <n x="150" s="1"/>
        <n x="151" s="1"/>
        <n x="5"/>
        <n x="110"/>
        <n x="57"/>
      </t>
    </mdx>
    <mdx n="0" f="v">
      <t c="8">
        <n x="2" s="1"/>
        <n x="149" s="1"/>
        <n x="3" s="1"/>
        <n x="150" s="1"/>
        <n x="151" s="1"/>
        <n x="5"/>
        <n x="111"/>
        <n x="12"/>
      </t>
    </mdx>
    <mdx n="0" f="v">
      <t c="8">
        <n x="2" s="1"/>
        <n x="149" s="1"/>
        <n x="3" s="1"/>
        <n x="150" s="1"/>
        <n x="151" s="1"/>
        <n x="5"/>
        <n x="111"/>
        <n x="28"/>
      </t>
    </mdx>
    <mdx n="0" f="v">
      <t c="8">
        <n x="2" s="1"/>
        <n x="149" s="1"/>
        <n x="3" s="1"/>
        <n x="150" s="1"/>
        <n x="151" s="1"/>
        <n x="5"/>
        <n x="111"/>
        <n x="44"/>
      </t>
    </mdx>
    <mdx n="0" f="v">
      <t c="8">
        <n x="2" s="1"/>
        <n x="149" s="1"/>
        <n x="3" s="1"/>
        <n x="150" s="1"/>
        <n x="151" s="1"/>
        <n x="5"/>
        <n x="111"/>
        <n x="60"/>
      </t>
    </mdx>
    <mdx n="0" f="v">
      <t c="8">
        <n x="2" s="1"/>
        <n x="149" s="1"/>
        <n x="3" s="1"/>
        <n x="150" s="1"/>
        <n x="151" s="1"/>
        <n x="5"/>
        <n x="112"/>
        <n x="15"/>
      </t>
    </mdx>
    <mdx n="0" f="v">
      <t c="8">
        <n x="2" s="1"/>
        <n x="149" s="1"/>
        <n x="3" s="1"/>
        <n x="150" s="1"/>
        <n x="151" s="1"/>
        <n x="5"/>
        <n x="112"/>
        <n x="31"/>
      </t>
    </mdx>
    <mdx n="0" f="v">
      <t c="8">
        <n x="2" s="1"/>
        <n x="149" s="1"/>
        <n x="3" s="1"/>
        <n x="150" s="1"/>
        <n x="151" s="1"/>
        <n x="5"/>
        <n x="112"/>
        <n x="47"/>
      </t>
    </mdx>
    <mdx n="0" f="v">
      <t c="8">
        <n x="2" s="1"/>
        <n x="149" s="1"/>
        <n x="3" s="1"/>
        <n x="150" s="1"/>
        <n x="151" s="1"/>
        <n x="5"/>
        <n x="112"/>
        <n x="63"/>
      </t>
    </mdx>
    <mdx n="0" f="v">
      <t c="8">
        <n x="2" s="1"/>
        <n x="149" s="1"/>
        <n x="3" s="1"/>
        <n x="150" s="1"/>
        <n x="151" s="1"/>
        <n x="5"/>
        <n x="113"/>
        <n x="18"/>
      </t>
    </mdx>
    <mdx n="0" f="v">
      <t c="8">
        <n x="2" s="1"/>
        <n x="149" s="1"/>
        <n x="3" s="1"/>
        <n x="150" s="1"/>
        <n x="151" s="1"/>
        <n x="5"/>
        <n x="113"/>
        <n x="34"/>
      </t>
    </mdx>
    <mdx n="0" f="v">
      <t c="8">
        <n x="2" s="1"/>
        <n x="149" s="1"/>
        <n x="3" s="1"/>
        <n x="150" s="1"/>
        <n x="151" s="1"/>
        <n x="5"/>
        <n x="113"/>
        <n x="50"/>
      </t>
    </mdx>
    <mdx n="0" f="v">
      <t c="8">
        <n x="2" s="1"/>
        <n x="149" s="1"/>
        <n x="3" s="1"/>
        <n x="150" s="1"/>
        <n x="151" s="1"/>
        <n x="5"/>
        <n x="114"/>
        <n x="21"/>
      </t>
    </mdx>
    <mdx n="0" f="v">
      <t c="8">
        <n x="2" s="1"/>
        <n x="149" s="1"/>
        <n x="3" s="1"/>
        <n x="150" s="1"/>
        <n x="151" s="1"/>
        <n x="5"/>
        <n x="114"/>
        <n x="37"/>
      </t>
    </mdx>
    <mdx n="0" f="v">
      <t c="8">
        <n x="2" s="1"/>
        <n x="149" s="1"/>
        <n x="3" s="1"/>
        <n x="150" s="1"/>
        <n x="151" s="1"/>
        <n x="5"/>
        <n x="114"/>
        <n x="53"/>
      </t>
    </mdx>
    <mdx n="0" f="v">
      <t c="8">
        <n x="2" s="1"/>
        <n x="149" s="1"/>
        <n x="3" s="1"/>
        <n x="150" s="1"/>
        <n x="151" s="1"/>
        <n x="5"/>
        <n x="115"/>
        <n x="8"/>
      </t>
    </mdx>
    <mdx n="0" f="v">
      <t c="8">
        <n x="2" s="1"/>
        <n x="149" s="1"/>
        <n x="3" s="1"/>
        <n x="150" s="1"/>
        <n x="151" s="1"/>
        <n x="5"/>
        <n x="115"/>
        <n x="24"/>
      </t>
    </mdx>
    <mdx n="0" f="v">
      <t c="8">
        <n x="2" s="1"/>
        <n x="149" s="1"/>
        <n x="3" s="1"/>
        <n x="150" s="1"/>
        <n x="151" s="1"/>
        <n x="5"/>
        <n x="115"/>
        <n x="40"/>
      </t>
    </mdx>
    <mdx n="0" f="v">
      <t c="8">
        <n x="2" s="1"/>
        <n x="149" s="1"/>
        <n x="3" s="1"/>
        <n x="150" s="1"/>
        <n x="151" s="1"/>
        <n x="5"/>
        <n x="115"/>
        <n x="56"/>
      </t>
    </mdx>
    <mdx n="0" f="v">
      <t c="8">
        <n x="2" s="1"/>
        <n x="149" s="1"/>
        <n x="3" s="1"/>
        <n x="150" s="1"/>
        <n x="151" s="1"/>
        <n x="5"/>
        <n x="116"/>
        <n x="11"/>
      </t>
    </mdx>
    <mdx n="0" f="v">
      <t c="8">
        <n x="2" s="1"/>
        <n x="149" s="1"/>
        <n x="3" s="1"/>
        <n x="150" s="1"/>
        <n x="151" s="1"/>
        <n x="5"/>
        <n x="116"/>
        <n x="27"/>
      </t>
    </mdx>
    <mdx n="0" f="v">
      <t c="8">
        <n x="2" s="1"/>
        <n x="149" s="1"/>
        <n x="3" s="1"/>
        <n x="150" s="1"/>
        <n x="151" s="1"/>
        <n x="5"/>
        <n x="116"/>
        <n x="43"/>
      </t>
    </mdx>
    <mdx n="0" f="v">
      <t c="8">
        <n x="2" s="1"/>
        <n x="149" s="1"/>
        <n x="3" s="1"/>
        <n x="150" s="1"/>
        <n x="151" s="1"/>
        <n x="5"/>
        <n x="116"/>
        <n x="59"/>
      </t>
    </mdx>
    <mdx n="0" f="v">
      <t c="8">
        <n x="2" s="1"/>
        <n x="149" s="1"/>
        <n x="3" s="1"/>
        <n x="150" s="1"/>
        <n x="151" s="1"/>
        <n x="5"/>
        <n x="117"/>
        <n x="14"/>
      </t>
    </mdx>
    <mdx n="0" f="v">
      <t c="8">
        <n x="2" s="1"/>
        <n x="149" s="1"/>
        <n x="3" s="1"/>
        <n x="150" s="1"/>
        <n x="151" s="1"/>
        <n x="5"/>
        <n x="117"/>
        <n x="30"/>
      </t>
    </mdx>
    <mdx n="0" f="v">
      <t c="8">
        <n x="2" s="1"/>
        <n x="149" s="1"/>
        <n x="3" s="1"/>
        <n x="150" s="1"/>
        <n x="151" s="1"/>
        <n x="5"/>
        <n x="117"/>
        <n x="46"/>
      </t>
    </mdx>
    <mdx n="0" f="v">
      <t c="8">
        <n x="2" s="1"/>
        <n x="149" s="1"/>
        <n x="3" s="1"/>
        <n x="150" s="1"/>
        <n x="151" s="1"/>
        <n x="5"/>
        <n x="117"/>
        <n x="62"/>
      </t>
    </mdx>
    <mdx n="0" f="v">
      <t c="8">
        <n x="2" s="1"/>
        <n x="149" s="1"/>
        <n x="3" s="1"/>
        <n x="150" s="1"/>
        <n x="151" s="1"/>
        <n x="5"/>
        <n x="118"/>
        <n x="17"/>
      </t>
    </mdx>
    <mdx n="0" f="v">
      <t c="8">
        <n x="2" s="1"/>
        <n x="149" s="1"/>
        <n x="3" s="1"/>
        <n x="150" s="1"/>
        <n x="151" s="1"/>
        <n x="5"/>
        <n x="118"/>
        <n x="33"/>
      </t>
    </mdx>
    <mdx n="0" f="v">
      <t c="8">
        <n x="2" s="1"/>
        <n x="149" s="1"/>
        <n x="3" s="1"/>
        <n x="150" s="1"/>
        <n x="151" s="1"/>
        <n x="5"/>
        <n x="118"/>
        <n x="49"/>
      </t>
    </mdx>
    <mdx n="0" f="v">
      <t c="8">
        <n x="2" s="1"/>
        <n x="149" s="1"/>
        <n x="3" s="1"/>
        <n x="150" s="1"/>
        <n x="151" s="1"/>
        <n x="5"/>
        <n x="119"/>
        <n x="20"/>
      </t>
    </mdx>
    <mdx n="0" f="v">
      <t c="8">
        <n x="2" s="1"/>
        <n x="149" s="1"/>
        <n x="3" s="1"/>
        <n x="150" s="1"/>
        <n x="151" s="1"/>
        <n x="5"/>
        <n x="119"/>
        <n x="36"/>
      </t>
    </mdx>
    <mdx n="0" f="v">
      <t c="8">
        <n x="2" s="1"/>
        <n x="149" s="1"/>
        <n x="3" s="1"/>
        <n x="150" s="1"/>
        <n x="151" s="1"/>
        <n x="5"/>
        <n x="119"/>
        <n x="52"/>
      </t>
    </mdx>
    <mdx n="0" f="v">
      <t c="8">
        <n x="2" s="1"/>
        <n x="149" s="1"/>
        <n x="3" s="1"/>
        <n x="150" s="1"/>
        <n x="151" s="1"/>
        <n x="5"/>
        <n x="120"/>
        <n x="7"/>
      </t>
    </mdx>
    <mdx n="0" f="v">
      <t c="8">
        <n x="2" s="1"/>
        <n x="149" s="1"/>
        <n x="3" s="1"/>
        <n x="150" s="1"/>
        <n x="151" s="1"/>
        <n x="5"/>
        <n x="120"/>
        <n x="23"/>
      </t>
    </mdx>
    <mdx n="0" f="v">
      <t c="8">
        <n x="2" s="1"/>
        <n x="149" s="1"/>
        <n x="3" s="1"/>
        <n x="150" s="1"/>
        <n x="151" s="1"/>
        <n x="5"/>
        <n x="120"/>
        <n x="39"/>
      </t>
    </mdx>
    <mdx n="0" f="v">
      <t c="8">
        <n x="2" s="1"/>
        <n x="149" s="1"/>
        <n x="3" s="1"/>
        <n x="150" s="1"/>
        <n x="151" s="1"/>
        <n x="5"/>
        <n x="120"/>
        <n x="55"/>
      </t>
    </mdx>
    <mdx n="0" f="v">
      <t c="8">
        <n x="2" s="1"/>
        <n x="149" s="1"/>
        <n x="3" s="1"/>
        <n x="150" s="1"/>
        <n x="151" s="1"/>
        <n x="5"/>
        <n x="121"/>
        <n x="10"/>
      </t>
    </mdx>
    <mdx n="0" f="v">
      <t c="8">
        <n x="2" s="1"/>
        <n x="149" s="1"/>
        <n x="3" s="1"/>
        <n x="150" s="1"/>
        <n x="151" s="1"/>
        <n x="5"/>
        <n x="121"/>
        <n x="26"/>
      </t>
    </mdx>
    <mdx n="0" f="v">
      <t c="8">
        <n x="2" s="1"/>
        <n x="149" s="1"/>
        <n x="3" s="1"/>
        <n x="150" s="1"/>
        <n x="151" s="1"/>
        <n x="5"/>
        <n x="121"/>
        <n x="42"/>
      </t>
    </mdx>
    <mdx n="0" f="v">
      <t c="8">
        <n x="2" s="1"/>
        <n x="149" s="1"/>
        <n x="3" s="1"/>
        <n x="150" s="1"/>
        <n x="151" s="1"/>
        <n x="5"/>
        <n x="121"/>
        <n x="58"/>
      </t>
    </mdx>
    <mdx n="0" f="v">
      <t c="8">
        <n x="2" s="1"/>
        <n x="149" s="1"/>
        <n x="3" s="1"/>
        <n x="150" s="1"/>
        <n x="151" s="1"/>
        <n x="5"/>
        <n x="122"/>
        <n x="13"/>
      </t>
    </mdx>
    <mdx n="0" f="v">
      <t c="8">
        <n x="2" s="1"/>
        <n x="149" s="1"/>
        <n x="3" s="1"/>
        <n x="150" s="1"/>
        <n x="151" s="1"/>
        <n x="5"/>
        <n x="122"/>
        <n x="29"/>
      </t>
    </mdx>
    <mdx n="0" f="v">
      <t c="8">
        <n x="2" s="1"/>
        <n x="149" s="1"/>
        <n x="3" s="1"/>
        <n x="150" s="1"/>
        <n x="151" s="1"/>
        <n x="5"/>
        <n x="122"/>
        <n x="45"/>
      </t>
    </mdx>
    <mdx n="0" f="v">
      <t c="8">
        <n x="2" s="1"/>
        <n x="149" s="1"/>
        <n x="3" s="1"/>
        <n x="150" s="1"/>
        <n x="151" s="1"/>
        <n x="5"/>
        <n x="122"/>
        <n x="61"/>
      </t>
    </mdx>
    <mdx n="0" f="v">
      <t c="8">
        <n x="2" s="1"/>
        <n x="149" s="1"/>
        <n x="3" s="1"/>
        <n x="150" s="1"/>
        <n x="151" s="1"/>
        <n x="5"/>
        <n x="123"/>
        <n x="16"/>
      </t>
    </mdx>
    <mdx n="0" f="v">
      <t c="8">
        <n x="2" s="1"/>
        <n x="149" s="1"/>
        <n x="3" s="1"/>
        <n x="150" s="1"/>
        <n x="151" s="1"/>
        <n x="5"/>
        <n x="123"/>
        <n x="32"/>
      </t>
    </mdx>
    <mdx n="0" f="v">
      <t c="8">
        <n x="2" s="1"/>
        <n x="149" s="1"/>
        <n x="3" s="1"/>
        <n x="150" s="1"/>
        <n x="151" s="1"/>
        <n x="5"/>
        <n x="123"/>
        <n x="48"/>
      </t>
    </mdx>
    <mdx n="0" f="v">
      <t c="8">
        <n x="2" s="1"/>
        <n x="149" s="1"/>
        <n x="3" s="1"/>
        <n x="150" s="1"/>
        <n x="151" s="1"/>
        <n x="5"/>
        <n x="123"/>
        <n x="64"/>
      </t>
    </mdx>
    <mdx n="0" f="v">
      <t c="8">
        <n x="2" s="1"/>
        <n x="149" s="1"/>
        <n x="3" s="1"/>
        <n x="150" s="1"/>
        <n x="151" s="1"/>
        <n x="5"/>
        <n x="124"/>
        <n x="19"/>
      </t>
    </mdx>
    <mdx n="0" f="v">
      <t c="8">
        <n x="2" s="1"/>
        <n x="149" s="1"/>
        <n x="3" s="1"/>
        <n x="150" s="1"/>
        <n x="151" s="1"/>
        <n x="5"/>
        <n x="124"/>
        <n x="35"/>
      </t>
    </mdx>
    <mdx n="0" f="v">
      <t c="8">
        <n x="2" s="1"/>
        <n x="149" s="1"/>
        <n x="3" s="1"/>
        <n x="150" s="1"/>
        <n x="151" s="1"/>
        <n x="5"/>
        <n x="124"/>
        <n x="51"/>
      </t>
    </mdx>
    <mdx n="0" f="v">
      <t c="8">
        <n x="2" s="1"/>
        <n x="149" s="1"/>
        <n x="3" s="1"/>
        <n x="150" s="1"/>
        <n x="151" s="1"/>
        <n x="5"/>
        <n x="125"/>
        <n x="6"/>
      </t>
    </mdx>
    <mdx n="0" f="v">
      <t c="8">
        <n x="2" s="1"/>
        <n x="149" s="1"/>
        <n x="3" s="1"/>
        <n x="150" s="1"/>
        <n x="151" s="1"/>
        <n x="5"/>
        <n x="125"/>
        <n x="22"/>
      </t>
    </mdx>
    <mdx n="0" f="v">
      <t c="8">
        <n x="2" s="1"/>
        <n x="149" s="1"/>
        <n x="3" s="1"/>
        <n x="150" s="1"/>
        <n x="151" s="1"/>
        <n x="5"/>
        <n x="125"/>
        <n x="38"/>
      </t>
    </mdx>
    <mdx n="0" f="v">
      <t c="8">
        <n x="2" s="1"/>
        <n x="149" s="1"/>
        <n x="3" s="1"/>
        <n x="150" s="1"/>
        <n x="151" s="1"/>
        <n x="5"/>
        <n x="125"/>
        <n x="56"/>
      </t>
    </mdx>
    <mdx n="0" f="v">
      <t c="8">
        <n x="2" s="1"/>
        <n x="149" s="1"/>
        <n x="3" s="1"/>
        <n x="150" s="1"/>
        <n x="151" s="1"/>
        <n x="5"/>
        <n x="126"/>
        <n x="15"/>
      </t>
    </mdx>
    <mdx n="0" f="v">
      <t c="8">
        <n x="2" s="1"/>
        <n x="149" s="1"/>
        <n x="3" s="1"/>
        <n x="150" s="1"/>
        <n x="151" s="1"/>
        <n x="5"/>
        <n x="126"/>
        <n x="36"/>
      </t>
    </mdx>
    <mdx n="0" f="v">
      <t c="8">
        <n x="2" s="1"/>
        <n x="149" s="1"/>
        <n x="3" s="1"/>
        <n x="150" s="1"/>
        <n x="151" s="1"/>
        <n x="5"/>
        <n x="126"/>
        <n x="55"/>
      </t>
    </mdx>
    <mdx n="0" f="v">
      <t c="8">
        <n x="2" s="1"/>
        <n x="149" s="1"/>
        <n x="3" s="1"/>
        <n x="150" s="1"/>
        <n x="151" s="1"/>
        <n x="5"/>
        <n x="127"/>
        <n x="13"/>
      </t>
    </mdx>
    <mdx n="0" f="v">
      <t c="8">
        <n x="2" s="1"/>
        <n x="149" s="1"/>
        <n x="3" s="1"/>
        <n x="150" s="1"/>
        <n x="151" s="1"/>
        <n x="5"/>
        <n x="127"/>
        <n x="33"/>
      </t>
    </mdx>
    <mdx n="0" f="v">
      <t c="8">
        <n x="2" s="1"/>
        <n x="149" s="1"/>
        <n x="3" s="1"/>
        <n x="150" s="1"/>
        <n x="151" s="1"/>
        <n x="5"/>
        <n x="127"/>
        <n x="53"/>
      </t>
    </mdx>
    <mdx n="0" f="v">
      <t c="8">
        <n x="2" s="1"/>
        <n x="149" s="1"/>
        <n x="3" s="1"/>
        <n x="150" s="1"/>
        <n x="151" s="1"/>
        <n x="5"/>
        <n x="128"/>
        <n x="12"/>
      </t>
    </mdx>
    <mdx n="0" f="v">
      <t c="8">
        <n x="2" s="1"/>
        <n x="149" s="1"/>
        <n x="3" s="1"/>
        <n x="150" s="1"/>
        <n x="151" s="1"/>
        <n x="5"/>
        <n x="128"/>
        <n x="31"/>
      </t>
    </mdx>
    <mdx n="0" f="v">
      <t c="8">
        <n x="2" s="1"/>
        <n x="149" s="1"/>
        <n x="3" s="1"/>
        <n x="150" s="1"/>
        <n x="151" s="1"/>
        <n x="5"/>
        <n x="128"/>
        <n x="51"/>
      </t>
    </mdx>
    <mdx n="0" f="v">
      <t c="8">
        <n x="2" s="1"/>
        <n x="149" s="1"/>
        <n x="3" s="1"/>
        <n x="150" s="1"/>
        <n x="151" s="1"/>
        <n x="5"/>
        <n x="129"/>
        <n x="9"/>
      </t>
    </mdx>
    <mdx n="0" f="v">
      <t c="8">
        <n x="2" s="1"/>
        <n x="149" s="1"/>
        <n x="3" s="1"/>
        <n x="150" s="1"/>
        <n x="151" s="1"/>
        <n x="5"/>
        <n x="129"/>
        <n x="30"/>
      </t>
    </mdx>
    <mdx n="0" f="v">
      <t c="8">
        <n x="2" s="1"/>
        <n x="149" s="1"/>
        <n x="3" s="1"/>
        <n x="150" s="1"/>
        <n x="151" s="1"/>
        <n x="5"/>
        <n x="129"/>
        <n x="49"/>
      </t>
    </mdx>
    <mdx n="0" f="v">
      <t c="8">
        <n x="2" s="1"/>
        <n x="149" s="1"/>
        <n x="3" s="1"/>
        <n x="150" s="1"/>
        <n x="151" s="1"/>
        <n x="5"/>
        <n x="130"/>
        <n x="7"/>
      </t>
    </mdx>
    <mdx n="0" f="v">
      <t c="8">
        <n x="2" s="1"/>
        <n x="149" s="1"/>
        <n x="3" s="1"/>
        <n x="150" s="1"/>
        <n x="151" s="1"/>
        <n x="5"/>
        <n x="130"/>
        <n x="27"/>
      </t>
    </mdx>
    <mdx n="0" f="v">
      <t c="8">
        <n x="2" s="1"/>
        <n x="149" s="1"/>
        <n x="3" s="1"/>
        <n x="150" s="1"/>
        <n x="151" s="1"/>
        <n x="5"/>
        <n x="130"/>
        <n x="48"/>
      </t>
    </mdx>
    <mdx n="0" f="v">
      <t c="8">
        <n x="2" s="1"/>
        <n x="149" s="1"/>
        <n x="3" s="1"/>
        <n x="150" s="1"/>
        <n x="151" s="1"/>
        <n x="5"/>
        <n x="131"/>
        <n x="6"/>
      </t>
    </mdx>
    <mdx n="0" f="v">
      <t c="8">
        <n x="2" s="1"/>
        <n x="149" s="1"/>
        <n x="3" s="1"/>
        <n x="150" s="1"/>
        <n x="151" s="1"/>
        <n x="5"/>
        <n x="131"/>
        <n x="25"/>
      </t>
    </mdx>
    <mdx n="0" f="v">
      <t c="8">
        <n x="2" s="1"/>
        <n x="149" s="1"/>
        <n x="3" s="1"/>
        <n x="150" s="1"/>
        <n x="151" s="1"/>
        <n x="5"/>
        <n x="131"/>
        <n x="46"/>
      </t>
    </mdx>
    <mdx n="0" f="v">
      <t c="8">
        <n x="2" s="1"/>
        <n x="149" s="1"/>
        <n x="3" s="1"/>
        <n x="150" s="1"/>
        <n x="151" s="1"/>
        <n x="5"/>
        <n x="132"/>
        <n x="8"/>
      </t>
    </mdx>
    <mdx n="0" f="v">
      <t c="8">
        <n x="2" s="1"/>
        <n x="149" s="1"/>
        <n x="3" s="1"/>
        <n x="150" s="1"/>
        <n x="151" s="1"/>
        <n x="5"/>
        <n x="132"/>
        <n x="28"/>
      </t>
    </mdx>
    <mdx n="0" f="v">
      <t c="8">
        <n x="2" s="1"/>
        <n x="149" s="1"/>
        <n x="3" s="1"/>
        <n x="150" s="1"/>
        <n x="151" s="1"/>
        <n x="5"/>
        <n x="132"/>
        <n x="49"/>
      </t>
    </mdx>
    <mdx n="0" f="v">
      <t c="8">
        <n x="2" s="1"/>
        <n x="149" s="1"/>
        <n x="3" s="1"/>
        <n x="150" s="1"/>
        <n x="151" s="1"/>
        <n x="5"/>
        <n x="133"/>
        <n x="12"/>
      </t>
    </mdx>
    <mdx n="0" f="v">
      <t c="8">
        <n x="2" s="1"/>
        <n x="149" s="1"/>
        <n x="3" s="1"/>
        <n x="150" s="1"/>
        <n x="151" s="1"/>
        <n x="5"/>
        <n x="133"/>
        <n x="35"/>
      </t>
    </mdx>
    <mdx n="0" f="v">
      <t c="8">
        <n x="2" s="1"/>
        <n x="149" s="1"/>
        <n x="3" s="1"/>
        <n x="150" s="1"/>
        <n x="151" s="1"/>
        <n x="5"/>
        <n x="133"/>
        <n x="59"/>
      </t>
    </mdx>
    <mdx n="0" f="v">
      <t c="8">
        <n x="2" s="1"/>
        <n x="149" s="1"/>
        <n x="3" s="1"/>
        <n x="150" s="1"/>
        <n x="151" s="1"/>
        <n x="5"/>
        <n x="134"/>
        <n x="24"/>
      </t>
    </mdx>
    <mdx n="0" f="v">
      <t c="8">
        <n x="2" s="1"/>
        <n x="149" s="1"/>
        <n x="3" s="1"/>
        <n x="150" s="1"/>
        <n x="151" s="1"/>
        <n x="5"/>
        <n x="134"/>
        <n x="56"/>
      </t>
    </mdx>
    <mdx n="0" f="v">
      <t c="8">
        <n x="2" s="1"/>
        <n x="149" s="1"/>
        <n x="3" s="1"/>
        <n x="150" s="1"/>
        <n x="151" s="1"/>
        <n x="5"/>
        <n x="135"/>
        <n x="25"/>
      </t>
    </mdx>
    <mdx n="0" f="v">
      <t c="8">
        <n x="2" s="1"/>
        <n x="149" s="1"/>
        <n x="3" s="1"/>
        <n x="150" s="1"/>
        <n x="151" s="1"/>
        <n x="5"/>
        <n x="135"/>
        <n x="58"/>
      </t>
    </mdx>
    <mdx n="0" f="v">
      <t c="8">
        <n x="2" s="1"/>
        <n x="149" s="1"/>
        <n x="3" s="1"/>
        <n x="150" s="1"/>
        <n x="151" s="1"/>
        <n x="5"/>
        <n x="136"/>
        <n x="31"/>
      </t>
    </mdx>
    <mdx n="0" f="v">
      <t c="8">
        <n x="2" s="1"/>
        <n x="149" s="1"/>
        <n x="3" s="1"/>
        <n x="150" s="1"/>
        <n x="151" s="1"/>
        <n x="5"/>
        <n x="137"/>
        <n x="10"/>
      </t>
    </mdx>
    <mdx n="0" f="v">
      <t c="8">
        <n x="2" s="1"/>
        <n x="149" s="1"/>
        <n x="3" s="1"/>
        <n x="150" s="1"/>
        <n x="151" s="1"/>
        <n x="5"/>
        <n x="137"/>
        <n x="51"/>
      </t>
    </mdx>
    <mdx n="0" f="v">
      <t c="8">
        <n x="2" s="1"/>
        <n x="149" s="1"/>
        <n x="3" s="1"/>
        <n x="150" s="1"/>
        <n x="151" s="1"/>
        <n x="5"/>
        <n x="138"/>
        <n x="48"/>
      </t>
    </mdx>
    <mdx n="0" f="v">
      <t c="8">
        <n x="2" s="1"/>
        <n x="149" s="1"/>
        <n x="3" s="1"/>
        <n x="150" s="1"/>
        <n x="151" s="1"/>
        <n x="5"/>
        <n x="140"/>
        <n x="19"/>
      </t>
    </mdx>
    <mdx n="0" f="v">
      <t c="8">
        <n x="2" s="1"/>
        <n x="149" s="1"/>
        <n x="3" s="1"/>
        <n x="150" s="1"/>
        <n x="151" s="1"/>
        <n x="5"/>
        <n x="145"/>
        <n x="55"/>
      </t>
    </mdx>
    <mdx n="0" f="v">
      <t c="8">
        <n x="2" s="1"/>
        <n x="149" s="1"/>
        <n x="3" s="1"/>
        <n x="150" s="1"/>
        <n x="151" s="1"/>
        <n x="5"/>
        <n x="87"/>
        <n x="43"/>
      </t>
    </mdx>
    <mdx n="0" f="v">
      <t c="8">
        <n x="2" s="1"/>
        <n x="149" s="1"/>
        <n x="3" s="1"/>
        <n x="150" s="1"/>
        <n x="151" s="1"/>
        <n x="5"/>
        <n x="103"/>
        <n x="37"/>
      </t>
    </mdx>
    <mdx n="0" f="v">
      <t c="8">
        <n x="2" s="1"/>
        <n x="149" s="1"/>
        <n x="3" s="1"/>
        <n x="150" s="1"/>
        <n x="151" s="1"/>
        <n x="5"/>
        <n x="103"/>
        <n x="53"/>
      </t>
    </mdx>
    <mdx n="0" f="v">
      <t c="8">
        <n x="2" s="1"/>
        <n x="149" s="1"/>
        <n x="3" s="1"/>
        <n x="150" s="1"/>
        <n x="151" s="1"/>
        <n x="5"/>
        <n x="104"/>
        <n x="8"/>
      </t>
    </mdx>
    <mdx n="0" f="v">
      <t c="8">
        <n x="2" s="1"/>
        <n x="149" s="1"/>
        <n x="3" s="1"/>
        <n x="150" s="1"/>
        <n x="151" s="1"/>
        <n x="5"/>
        <n x="104"/>
        <n x="24"/>
      </t>
    </mdx>
    <mdx n="0" f="v">
      <t c="8">
        <n x="2" s="1"/>
        <n x="149" s="1"/>
        <n x="3" s="1"/>
        <n x="150" s="1"/>
        <n x="151" s="1"/>
        <n x="5"/>
        <n x="104"/>
        <n x="40"/>
      </t>
    </mdx>
    <mdx n="0" f="v">
      <t c="8">
        <n x="2" s="1"/>
        <n x="149" s="1"/>
        <n x="3" s="1"/>
        <n x="150" s="1"/>
        <n x="151" s="1"/>
        <n x="5"/>
        <n x="104"/>
        <n x="56"/>
      </t>
    </mdx>
    <mdx n="0" f="v">
      <t c="8">
        <n x="2" s="1"/>
        <n x="149" s="1"/>
        <n x="3" s="1"/>
        <n x="150" s="1"/>
        <n x="151" s="1"/>
        <n x="5"/>
        <n x="105"/>
        <n x="11"/>
      </t>
    </mdx>
    <mdx n="0" f="v">
      <t c="8">
        <n x="2" s="1"/>
        <n x="149" s="1"/>
        <n x="3" s="1"/>
        <n x="150" s="1"/>
        <n x="151" s="1"/>
        <n x="5"/>
        <n x="105"/>
        <n x="27"/>
      </t>
    </mdx>
    <mdx n="0" f="v">
      <t c="8">
        <n x="2" s="1"/>
        <n x="149" s="1"/>
        <n x="3" s="1"/>
        <n x="150" s="1"/>
        <n x="151" s="1"/>
        <n x="5"/>
        <n x="105"/>
        <n x="43"/>
      </t>
    </mdx>
    <mdx n="0" f="v">
      <t c="8">
        <n x="2" s="1"/>
        <n x="149" s="1"/>
        <n x="3" s="1"/>
        <n x="150" s="1"/>
        <n x="151" s="1"/>
        <n x="5"/>
        <n x="105"/>
        <n x="59"/>
      </t>
    </mdx>
    <mdx n="0" f="v">
      <t c="8">
        <n x="2" s="1"/>
        <n x="149" s="1"/>
        <n x="3" s="1"/>
        <n x="150" s="1"/>
        <n x="151" s="1"/>
        <n x="5"/>
        <n x="106"/>
        <n x="14"/>
      </t>
    </mdx>
    <mdx n="0" f="v">
      <t c="8">
        <n x="2" s="1"/>
        <n x="149" s="1"/>
        <n x="3" s="1"/>
        <n x="150" s="1"/>
        <n x="151" s="1"/>
        <n x="5"/>
        <n x="106"/>
        <n x="30"/>
      </t>
    </mdx>
    <mdx n="0" f="v">
      <t c="8">
        <n x="2" s="1"/>
        <n x="149" s="1"/>
        <n x="3" s="1"/>
        <n x="150" s="1"/>
        <n x="151" s="1"/>
        <n x="5"/>
        <n x="106"/>
        <n x="46"/>
      </t>
    </mdx>
    <mdx n="0" f="v">
      <t c="8">
        <n x="2" s="1"/>
        <n x="149" s="1"/>
        <n x="3" s="1"/>
        <n x="150" s="1"/>
        <n x="151" s="1"/>
        <n x="5"/>
        <n x="106"/>
        <n x="62"/>
      </t>
    </mdx>
    <mdx n="0" f="v">
      <t c="8">
        <n x="2" s="1"/>
        <n x="149" s="1"/>
        <n x="3" s="1"/>
        <n x="150" s="1"/>
        <n x="151" s="1"/>
        <n x="5"/>
        <n x="107"/>
        <n x="17"/>
      </t>
    </mdx>
    <mdx n="0" f="v">
      <t c="8">
        <n x="2" s="1"/>
        <n x="149" s="1"/>
        <n x="3" s="1"/>
        <n x="150" s="1"/>
        <n x="151" s="1"/>
        <n x="5"/>
        <n x="107"/>
        <n x="33"/>
      </t>
    </mdx>
    <mdx n="0" f="v">
      <t c="8">
        <n x="2" s="1"/>
        <n x="149" s="1"/>
        <n x="3" s="1"/>
        <n x="150" s="1"/>
        <n x="151" s="1"/>
        <n x="5"/>
        <n x="107"/>
        <n x="49"/>
      </t>
    </mdx>
    <mdx n="0" f="v">
      <t c="8">
        <n x="2" s="1"/>
        <n x="149" s="1"/>
        <n x="3" s="1"/>
        <n x="150" s="1"/>
        <n x="151" s="1"/>
        <n x="5"/>
        <n x="108"/>
        <n x="20"/>
      </t>
    </mdx>
    <mdx n="0" f="v">
      <t c="8">
        <n x="2" s="1"/>
        <n x="149" s="1"/>
        <n x="3" s="1"/>
        <n x="150" s="1"/>
        <n x="151" s="1"/>
        <n x="5"/>
        <n x="108"/>
        <n x="36"/>
      </t>
    </mdx>
    <mdx n="0" f="v">
      <t c="8">
        <n x="2" s="1"/>
        <n x="149" s="1"/>
        <n x="3" s="1"/>
        <n x="150" s="1"/>
        <n x="151" s="1"/>
        <n x="5"/>
        <n x="108"/>
        <n x="52"/>
      </t>
    </mdx>
    <mdx n="0" f="v">
      <t c="8">
        <n x="2" s="1"/>
        <n x="149" s="1"/>
        <n x="3" s="1"/>
        <n x="150" s="1"/>
        <n x="151" s="1"/>
        <n x="5"/>
        <n x="109"/>
        <n x="7"/>
      </t>
    </mdx>
    <mdx n="0" f="v">
      <t c="8">
        <n x="2" s="1"/>
        <n x="149" s="1"/>
        <n x="3" s="1"/>
        <n x="150" s="1"/>
        <n x="151" s="1"/>
        <n x="5"/>
        <n x="109"/>
        <n x="23"/>
      </t>
    </mdx>
    <mdx n="0" f="v">
      <t c="8">
        <n x="2" s="1"/>
        <n x="149" s="1"/>
        <n x="3" s="1"/>
        <n x="150" s="1"/>
        <n x="151" s="1"/>
        <n x="5"/>
        <n x="109"/>
        <n x="39"/>
      </t>
    </mdx>
    <mdx n="0" f="v">
      <t c="8">
        <n x="2" s="1"/>
        <n x="149" s="1"/>
        <n x="3" s="1"/>
        <n x="150" s="1"/>
        <n x="151" s="1"/>
        <n x="5"/>
        <n x="109"/>
        <n x="55"/>
      </t>
    </mdx>
    <mdx n="0" f="v">
      <t c="8">
        <n x="2" s="1"/>
        <n x="149" s="1"/>
        <n x="3" s="1"/>
        <n x="150" s="1"/>
        <n x="151" s="1"/>
        <n x="5"/>
        <n x="110"/>
        <n x="10"/>
      </t>
    </mdx>
    <mdx n="0" f="v">
      <t c="8">
        <n x="2" s="1"/>
        <n x="149" s="1"/>
        <n x="3" s="1"/>
        <n x="150" s="1"/>
        <n x="151" s="1"/>
        <n x="5"/>
        <n x="110"/>
        <n x="26"/>
      </t>
    </mdx>
    <mdx n="0" f="v">
      <t c="8">
        <n x="2" s="1"/>
        <n x="149" s="1"/>
        <n x="3" s="1"/>
        <n x="150" s="1"/>
        <n x="151" s="1"/>
        <n x="5"/>
        <n x="110"/>
        <n x="42"/>
      </t>
    </mdx>
    <mdx n="0" f="v">
      <t c="8">
        <n x="2" s="1"/>
        <n x="149" s="1"/>
        <n x="3" s="1"/>
        <n x="150" s="1"/>
        <n x="151" s="1"/>
        <n x="5"/>
        <n x="110"/>
        <n x="58"/>
      </t>
    </mdx>
    <mdx n="0" f="v">
      <t c="8">
        <n x="2" s="1"/>
        <n x="149" s="1"/>
        <n x="3" s="1"/>
        <n x="150" s="1"/>
        <n x="151" s="1"/>
        <n x="5"/>
        <n x="111"/>
        <n x="13"/>
      </t>
    </mdx>
    <mdx n="0" f="v">
      <t c="8">
        <n x="2" s="1"/>
        <n x="149" s="1"/>
        <n x="3" s="1"/>
        <n x="150" s="1"/>
        <n x="151" s="1"/>
        <n x="5"/>
        <n x="111"/>
        <n x="29"/>
      </t>
    </mdx>
    <mdx n="0" f="v">
      <t c="8">
        <n x="2" s="1"/>
        <n x="149" s="1"/>
        <n x="3" s="1"/>
        <n x="150" s="1"/>
        <n x="151" s="1"/>
        <n x="5"/>
        <n x="111"/>
        <n x="45"/>
      </t>
    </mdx>
    <mdx n="0" f="v">
      <t c="8">
        <n x="2" s="1"/>
        <n x="149" s="1"/>
        <n x="3" s="1"/>
        <n x="150" s="1"/>
        <n x="151" s="1"/>
        <n x="5"/>
        <n x="111"/>
        <n x="61"/>
      </t>
    </mdx>
    <mdx n="0" f="v">
      <t c="8">
        <n x="2" s="1"/>
        <n x="149" s="1"/>
        <n x="3" s="1"/>
        <n x="150" s="1"/>
        <n x="151" s="1"/>
        <n x="5"/>
        <n x="112"/>
        <n x="16"/>
      </t>
    </mdx>
    <mdx n="0" f="v">
      <t c="8">
        <n x="2" s="1"/>
        <n x="149" s="1"/>
        <n x="3" s="1"/>
        <n x="150" s="1"/>
        <n x="151" s="1"/>
        <n x="5"/>
        <n x="112"/>
        <n x="32"/>
      </t>
    </mdx>
    <mdx n="0" f="v">
      <t c="8">
        <n x="2" s="1"/>
        <n x="149" s="1"/>
        <n x="3" s="1"/>
        <n x="150" s="1"/>
        <n x="151" s="1"/>
        <n x="5"/>
        <n x="112"/>
        <n x="48"/>
      </t>
    </mdx>
    <mdx n="0" f="v">
      <t c="8">
        <n x="2" s="1"/>
        <n x="149" s="1"/>
        <n x="3" s="1"/>
        <n x="150" s="1"/>
        <n x="151" s="1"/>
        <n x="5"/>
        <n x="112"/>
        <n x="64"/>
      </t>
    </mdx>
    <mdx n="0" f="v">
      <t c="8">
        <n x="2" s="1"/>
        <n x="149" s="1"/>
        <n x="3" s="1"/>
        <n x="150" s="1"/>
        <n x="151" s="1"/>
        <n x="5"/>
        <n x="113"/>
        <n x="19"/>
      </t>
    </mdx>
    <mdx n="0" f="v">
      <t c="8">
        <n x="2" s="1"/>
        <n x="149" s="1"/>
        <n x="3" s="1"/>
        <n x="150" s="1"/>
        <n x="151" s="1"/>
        <n x="5"/>
        <n x="113"/>
        <n x="35"/>
      </t>
    </mdx>
    <mdx n="0" f="v">
      <t c="8">
        <n x="2" s="1"/>
        <n x="149" s="1"/>
        <n x="3" s="1"/>
        <n x="150" s="1"/>
        <n x="151" s="1"/>
        <n x="5"/>
        <n x="113"/>
        <n x="51"/>
      </t>
    </mdx>
    <mdx n="0" f="v">
      <t c="8">
        <n x="2" s="1"/>
        <n x="149" s="1"/>
        <n x="3" s="1"/>
        <n x="150" s="1"/>
        <n x="151" s="1"/>
        <n x="5"/>
        <n x="114"/>
        <n x="6"/>
      </t>
    </mdx>
    <mdx n="0" f="v">
      <t c="8">
        <n x="2" s="1"/>
        <n x="149" s="1"/>
        <n x="3" s="1"/>
        <n x="150" s="1"/>
        <n x="151" s="1"/>
        <n x="5"/>
        <n x="114"/>
        <n x="22"/>
      </t>
    </mdx>
    <mdx n="0" f="v">
      <t c="8">
        <n x="2" s="1"/>
        <n x="149" s="1"/>
        <n x="3" s="1"/>
        <n x="150" s="1"/>
        <n x="151" s="1"/>
        <n x="5"/>
        <n x="114"/>
        <n x="38"/>
      </t>
    </mdx>
    <mdx n="0" f="v">
      <t c="8">
        <n x="2" s="1"/>
        <n x="149" s="1"/>
        <n x="3" s="1"/>
        <n x="150" s="1"/>
        <n x="151" s="1"/>
        <n x="5"/>
        <n x="114"/>
        <n x="54"/>
      </t>
    </mdx>
    <mdx n="0" f="v">
      <t c="8">
        <n x="2" s="1"/>
        <n x="149" s="1"/>
        <n x="3" s="1"/>
        <n x="150" s="1"/>
        <n x="151" s="1"/>
        <n x="5"/>
        <n x="115"/>
        <n x="9"/>
      </t>
    </mdx>
    <mdx n="0" f="v">
      <t c="8">
        <n x="2" s="1"/>
        <n x="149" s="1"/>
        <n x="3" s="1"/>
        <n x="150" s="1"/>
        <n x="151" s="1"/>
        <n x="5"/>
        <n x="115"/>
        <n x="25"/>
      </t>
    </mdx>
    <mdx n="0" f="v">
      <t c="8">
        <n x="2" s="1"/>
        <n x="149" s="1"/>
        <n x="3" s="1"/>
        <n x="150" s="1"/>
        <n x="151" s="1"/>
        <n x="5"/>
        <n x="115"/>
        <n x="41"/>
      </t>
    </mdx>
    <mdx n="0" f="v">
      <t c="8">
        <n x="2" s="1"/>
        <n x="149" s="1"/>
        <n x="3" s="1"/>
        <n x="150" s="1"/>
        <n x="151" s="1"/>
        <n x="5"/>
        <n x="115"/>
        <n x="57"/>
      </t>
    </mdx>
    <mdx n="0" f="v">
      <t c="8">
        <n x="2" s="1"/>
        <n x="149" s="1"/>
        <n x="3" s="1"/>
        <n x="150" s="1"/>
        <n x="151" s="1"/>
        <n x="5"/>
        <n x="116"/>
        <n x="12"/>
      </t>
    </mdx>
    <mdx n="0" f="v">
      <t c="8">
        <n x="2" s="1"/>
        <n x="149" s="1"/>
        <n x="3" s="1"/>
        <n x="150" s="1"/>
        <n x="151" s="1"/>
        <n x="5"/>
        <n x="116"/>
        <n x="28"/>
      </t>
    </mdx>
    <mdx n="0" f="v">
      <t c="8">
        <n x="2" s="1"/>
        <n x="149" s="1"/>
        <n x="3" s="1"/>
        <n x="150" s="1"/>
        <n x="151" s="1"/>
        <n x="5"/>
        <n x="116"/>
        <n x="44"/>
      </t>
    </mdx>
    <mdx n="0" f="v">
      <t c="8">
        <n x="2" s="1"/>
        <n x="149" s="1"/>
        <n x="3" s="1"/>
        <n x="150" s="1"/>
        <n x="151" s="1"/>
        <n x="5"/>
        <n x="116"/>
        <n x="60"/>
      </t>
    </mdx>
    <mdx n="0" f="v">
      <t c="8">
        <n x="2" s="1"/>
        <n x="149" s="1"/>
        <n x="3" s="1"/>
        <n x="150" s="1"/>
        <n x="151" s="1"/>
        <n x="5"/>
        <n x="117"/>
        <n x="15"/>
      </t>
    </mdx>
    <mdx n="0" f="v">
      <t c="8">
        <n x="2" s="1"/>
        <n x="149" s="1"/>
        <n x="3" s="1"/>
        <n x="150" s="1"/>
        <n x="151" s="1"/>
        <n x="5"/>
        <n x="117"/>
        <n x="31"/>
      </t>
    </mdx>
    <mdx n="0" f="v">
      <t c="8">
        <n x="2" s="1"/>
        <n x="149" s="1"/>
        <n x="3" s="1"/>
        <n x="150" s="1"/>
        <n x="151" s="1"/>
        <n x="5"/>
        <n x="117"/>
        <n x="47"/>
      </t>
    </mdx>
    <mdx n="0" f="v">
      <t c="8">
        <n x="2" s="1"/>
        <n x="149" s="1"/>
        <n x="3" s="1"/>
        <n x="150" s="1"/>
        <n x="151" s="1"/>
        <n x="5"/>
        <n x="117"/>
        <n x="63"/>
      </t>
    </mdx>
    <mdx n="0" f="v">
      <t c="8">
        <n x="2" s="1"/>
        <n x="149" s="1"/>
        <n x="3" s="1"/>
        <n x="150" s="1"/>
        <n x="151" s="1"/>
        <n x="5"/>
        <n x="118"/>
        <n x="18"/>
      </t>
    </mdx>
    <mdx n="0" f="v">
      <t c="8">
        <n x="2" s="1"/>
        <n x="149" s="1"/>
        <n x="3" s="1"/>
        <n x="150" s="1"/>
        <n x="151" s="1"/>
        <n x="5"/>
        <n x="118"/>
        <n x="34"/>
      </t>
    </mdx>
    <mdx n="0" f="v">
      <t c="8">
        <n x="2" s="1"/>
        <n x="149" s="1"/>
        <n x="3" s="1"/>
        <n x="150" s="1"/>
        <n x="151" s="1"/>
        <n x="5"/>
        <n x="118"/>
        <n x="50"/>
      </t>
    </mdx>
    <mdx n="0" f="v">
      <t c="8">
        <n x="2" s="1"/>
        <n x="149" s="1"/>
        <n x="3" s="1"/>
        <n x="150" s="1"/>
        <n x="151" s="1"/>
        <n x="5"/>
        <n x="119"/>
        <n x="21"/>
      </t>
    </mdx>
    <mdx n="0" f="v">
      <t c="8">
        <n x="2" s="1"/>
        <n x="149" s="1"/>
        <n x="3" s="1"/>
        <n x="150" s="1"/>
        <n x="151" s="1"/>
        <n x="5"/>
        <n x="119"/>
        <n x="37"/>
      </t>
    </mdx>
    <mdx n="0" f="v">
      <t c="8">
        <n x="2" s="1"/>
        <n x="149" s="1"/>
        <n x="3" s="1"/>
        <n x="150" s="1"/>
        <n x="151" s="1"/>
        <n x="5"/>
        <n x="119"/>
        <n x="53"/>
      </t>
    </mdx>
    <mdx n="0" f="v">
      <t c="8">
        <n x="2" s="1"/>
        <n x="149" s="1"/>
        <n x="3" s="1"/>
        <n x="150" s="1"/>
        <n x="151" s="1"/>
        <n x="5"/>
        <n x="120"/>
        <n x="8"/>
      </t>
    </mdx>
    <mdx n="0" f="v">
      <t c="8">
        <n x="2" s="1"/>
        <n x="149" s="1"/>
        <n x="3" s="1"/>
        <n x="150" s="1"/>
        <n x="151" s="1"/>
        <n x="5"/>
        <n x="120"/>
        <n x="24"/>
      </t>
    </mdx>
    <mdx n="0" f="v">
      <t c="8">
        <n x="2" s="1"/>
        <n x="149" s="1"/>
        <n x="3" s="1"/>
        <n x="150" s="1"/>
        <n x="151" s="1"/>
        <n x="5"/>
        <n x="120"/>
        <n x="40"/>
      </t>
    </mdx>
    <mdx n="0" f="v">
      <t c="8">
        <n x="2" s="1"/>
        <n x="149" s="1"/>
        <n x="3" s="1"/>
        <n x="150" s="1"/>
        <n x="151" s="1"/>
        <n x="5"/>
        <n x="120"/>
        <n x="56"/>
      </t>
    </mdx>
    <mdx n="0" f="v">
      <t c="8">
        <n x="2" s="1"/>
        <n x="149" s="1"/>
        <n x="3" s="1"/>
        <n x="150" s="1"/>
        <n x="151" s="1"/>
        <n x="5"/>
        <n x="121"/>
        <n x="11"/>
      </t>
    </mdx>
    <mdx n="0" f="v">
      <t c="8">
        <n x="2" s="1"/>
        <n x="149" s="1"/>
        <n x="3" s="1"/>
        <n x="150" s="1"/>
        <n x="151" s="1"/>
        <n x="5"/>
        <n x="121"/>
        <n x="27"/>
      </t>
    </mdx>
    <mdx n="0" f="v">
      <t c="8">
        <n x="2" s="1"/>
        <n x="149" s="1"/>
        <n x="3" s="1"/>
        <n x="150" s="1"/>
        <n x="151" s="1"/>
        <n x="5"/>
        <n x="121"/>
        <n x="43"/>
      </t>
    </mdx>
    <mdx n="0" f="v">
      <t c="8">
        <n x="2" s="1"/>
        <n x="149" s="1"/>
        <n x="3" s="1"/>
        <n x="150" s="1"/>
        <n x="151" s="1"/>
        <n x="5"/>
        <n x="121"/>
        <n x="59"/>
      </t>
    </mdx>
    <mdx n="0" f="v">
      <t c="8">
        <n x="2" s="1"/>
        <n x="149" s="1"/>
        <n x="3" s="1"/>
        <n x="150" s="1"/>
        <n x="151" s="1"/>
        <n x="5"/>
        <n x="122"/>
        <n x="14"/>
      </t>
    </mdx>
    <mdx n="0" f="v">
      <t c="8">
        <n x="2" s="1"/>
        <n x="149" s="1"/>
        <n x="3" s="1"/>
        <n x="150" s="1"/>
        <n x="151" s="1"/>
        <n x="5"/>
        <n x="122"/>
        <n x="30"/>
      </t>
    </mdx>
    <mdx n="0" f="v">
      <t c="8">
        <n x="2" s="1"/>
        <n x="149" s="1"/>
        <n x="3" s="1"/>
        <n x="150" s="1"/>
        <n x="151" s="1"/>
        <n x="5"/>
        <n x="122"/>
        <n x="46"/>
      </t>
    </mdx>
    <mdx n="0" f="v">
      <t c="8">
        <n x="2" s="1"/>
        <n x="149" s="1"/>
        <n x="3" s="1"/>
        <n x="150" s="1"/>
        <n x="151" s="1"/>
        <n x="5"/>
        <n x="122"/>
        <n x="62"/>
      </t>
    </mdx>
    <mdx n="0" f="v">
      <t c="8">
        <n x="2" s="1"/>
        <n x="149" s="1"/>
        <n x="3" s="1"/>
        <n x="150" s="1"/>
        <n x="151" s="1"/>
        <n x="5"/>
        <n x="123"/>
        <n x="17"/>
      </t>
    </mdx>
    <mdx n="0" f="v">
      <t c="8">
        <n x="2" s="1"/>
        <n x="149" s="1"/>
        <n x="3" s="1"/>
        <n x="150" s="1"/>
        <n x="151" s="1"/>
        <n x="5"/>
        <n x="123"/>
        <n x="33"/>
      </t>
    </mdx>
    <mdx n="0" f="v">
      <t c="8">
        <n x="2" s="1"/>
        <n x="149" s="1"/>
        <n x="3" s="1"/>
        <n x="150" s="1"/>
        <n x="151" s="1"/>
        <n x="5"/>
        <n x="123"/>
        <n x="49"/>
      </t>
    </mdx>
    <mdx n="0" f="v">
      <t c="8">
        <n x="2" s="1"/>
        <n x="149" s="1"/>
        <n x="3" s="1"/>
        <n x="150" s="1"/>
        <n x="151" s="1"/>
        <n x="5"/>
        <n x="124"/>
        <n x="20"/>
      </t>
    </mdx>
    <mdx n="0" f="v">
      <t c="8">
        <n x="2" s="1"/>
        <n x="149" s="1"/>
        <n x="3" s="1"/>
        <n x="150" s="1"/>
        <n x="151" s="1"/>
        <n x="5"/>
        <n x="124"/>
        <n x="36"/>
      </t>
    </mdx>
    <mdx n="0" f="v">
      <t c="8">
        <n x="2" s="1"/>
        <n x="149" s="1"/>
        <n x="3" s="1"/>
        <n x="150" s="1"/>
        <n x="151" s="1"/>
        <n x="5"/>
        <n x="124"/>
        <n x="52"/>
      </t>
    </mdx>
    <mdx n="0" f="v">
      <t c="8">
        <n x="2" s="1"/>
        <n x="149" s="1"/>
        <n x="3" s="1"/>
        <n x="150" s="1"/>
        <n x="151" s="1"/>
        <n x="5"/>
        <n x="125"/>
        <n x="7"/>
      </t>
    </mdx>
    <mdx n="0" f="v">
      <t c="8">
        <n x="2" s="1"/>
        <n x="149" s="1"/>
        <n x="3" s="1"/>
        <n x="150" s="1"/>
        <n x="151" s="1"/>
        <n x="5"/>
        <n x="125"/>
        <n x="23"/>
      </t>
    </mdx>
    <mdx n="0" f="v">
      <t c="8">
        <n x="2" s="1"/>
        <n x="149" s="1"/>
        <n x="3" s="1"/>
        <n x="150" s="1"/>
        <n x="151" s="1"/>
        <n x="5"/>
        <n x="125"/>
        <n x="39"/>
      </t>
    </mdx>
    <mdx n="0" f="v">
      <t c="8">
        <n x="2" s="1"/>
        <n x="149" s="1"/>
        <n x="3" s="1"/>
        <n x="150" s="1"/>
        <n x="151" s="1"/>
        <n x="5"/>
        <n x="125"/>
        <n x="58"/>
      </t>
    </mdx>
    <mdx n="0" f="v">
      <t c="8">
        <n x="2" s="1"/>
        <n x="149" s="1"/>
        <n x="3" s="1"/>
        <n x="150" s="1"/>
        <n x="151" s="1"/>
        <n x="5"/>
        <n x="126"/>
        <n x="16"/>
      </t>
    </mdx>
    <mdx n="0" f="v">
      <t c="8">
        <n x="2" s="1"/>
        <n x="149" s="1"/>
        <n x="3" s="1"/>
        <n x="150" s="1"/>
        <n x="151" s="1"/>
        <n x="5"/>
        <n x="126"/>
        <n x="37"/>
      </t>
    </mdx>
    <mdx n="0" f="v">
      <t c="8">
        <n x="2" s="1"/>
        <n x="149" s="1"/>
        <n x="3" s="1"/>
        <n x="150" s="1"/>
        <n x="151" s="1"/>
        <n x="5"/>
        <n x="126"/>
        <n x="56"/>
      </t>
    </mdx>
    <mdx n="0" f="v">
      <t c="8">
        <n x="2" s="1"/>
        <n x="149" s="1"/>
        <n x="3" s="1"/>
        <n x="150" s="1"/>
        <n x="151" s="1"/>
        <n x="5"/>
        <n x="127"/>
        <n x="14"/>
      </t>
    </mdx>
    <mdx n="0" f="v">
      <t c="8">
        <n x="2" s="1"/>
        <n x="149" s="1"/>
        <n x="3" s="1"/>
        <n x="150" s="1"/>
        <n x="151" s="1"/>
        <n x="5"/>
        <n x="127"/>
        <n x="34"/>
      </t>
    </mdx>
    <mdx n="0" f="v">
      <t c="8">
        <n x="2" s="1"/>
        <n x="149" s="1"/>
        <n x="3" s="1"/>
        <n x="150" s="1"/>
        <n x="151" s="1"/>
        <n x="5"/>
        <n x="127"/>
        <n x="55"/>
      </t>
    </mdx>
    <mdx n="0" f="v">
      <t c="8">
        <n x="2" s="1"/>
        <n x="149" s="1"/>
        <n x="3" s="1"/>
        <n x="150" s="1"/>
        <n x="151" s="1"/>
        <n x="5"/>
        <n x="128"/>
        <n x="13"/>
      </t>
    </mdx>
    <mdx n="0" f="v">
      <t c="8">
        <n x="2" s="1"/>
        <n x="149" s="1"/>
        <n x="3" s="1"/>
        <n x="150" s="1"/>
        <n x="151" s="1"/>
        <n x="5"/>
        <n x="128"/>
        <n x="32"/>
      </t>
    </mdx>
    <mdx n="0" f="v">
      <t c="8">
        <n x="2" s="1"/>
        <n x="149" s="1"/>
        <n x="3" s="1"/>
        <n x="150" s="1"/>
        <n x="151" s="1"/>
        <n x="5"/>
        <n x="128"/>
        <n x="52"/>
      </t>
    </mdx>
    <mdx n="0" f="v">
      <t c="8">
        <n x="2" s="1"/>
        <n x="149" s="1"/>
        <n x="3" s="1"/>
        <n x="150" s="1"/>
        <n x="151" s="1"/>
        <n x="5"/>
        <n x="129"/>
        <n x="11"/>
      </t>
    </mdx>
    <mdx n="0" f="v">
      <t c="8">
        <n x="2" s="1"/>
        <n x="149" s="1"/>
        <n x="3" s="1"/>
        <n x="150" s="1"/>
        <n x="151" s="1"/>
        <n x="5"/>
        <n x="129"/>
        <n x="31"/>
      </t>
    </mdx>
    <mdx n="0" f="v">
      <t c="8">
        <n x="2" s="1"/>
        <n x="149" s="1"/>
        <n x="3" s="1"/>
        <n x="150" s="1"/>
        <n x="151" s="1"/>
        <n x="5"/>
        <n x="129"/>
        <n x="50"/>
      </t>
    </mdx>
    <mdx n="0" f="v">
      <t c="8">
        <n x="2" s="1"/>
        <n x="149" s="1"/>
        <n x="3" s="1"/>
        <n x="150" s="1"/>
        <n x="151" s="1"/>
        <n x="5"/>
        <n x="130"/>
        <n x="9"/>
      </t>
    </mdx>
    <mdx n="0" f="v">
      <t c="8">
        <n x="2" s="1"/>
        <n x="149" s="1"/>
        <n x="3" s="1"/>
        <n x="150" s="1"/>
        <n x="151" s="1"/>
        <n x="5"/>
        <n x="130"/>
        <n x="28"/>
      </t>
    </mdx>
    <mdx n="0" f="v">
      <t c="8">
        <n x="2" s="1"/>
        <n x="149" s="1"/>
        <n x="3" s="1"/>
        <n x="150" s="1"/>
        <n x="151" s="1"/>
        <n x="5"/>
        <n x="130"/>
        <n x="49"/>
      </t>
    </mdx>
    <mdx n="0" f="v">
      <t c="8">
        <n x="2" s="1"/>
        <n x="149" s="1"/>
        <n x="3" s="1"/>
        <n x="150" s="1"/>
        <n x="151" s="1"/>
        <n x="5"/>
        <n x="131"/>
        <n x="7"/>
      </t>
    </mdx>
    <mdx n="0" f="v">
      <t c="8">
        <n x="2" s="1"/>
        <n x="149" s="1"/>
        <n x="3" s="1"/>
        <n x="150" s="1"/>
        <n x="151" s="1"/>
        <n x="5"/>
        <n x="131"/>
        <n x="26"/>
      </t>
    </mdx>
    <mdx n="0" f="v">
      <t c="8">
        <n x="2" s="1"/>
        <n x="149" s="1"/>
        <n x="3" s="1"/>
        <n x="150" s="1"/>
        <n x="151" s="1"/>
        <n x="5"/>
        <n x="131"/>
        <n x="49"/>
      </t>
    </mdx>
    <mdx n="0" f="v">
      <t c="8">
        <n x="2" s="1"/>
        <n x="149" s="1"/>
        <n x="3" s="1"/>
        <n x="150" s="1"/>
        <n x="151" s="1"/>
        <n x="5"/>
        <n x="132"/>
        <n x="9"/>
      </t>
    </mdx>
    <mdx n="0" f="v">
      <t c="8">
        <n x="2" s="1"/>
        <n x="149" s="1"/>
        <n x="3" s="1"/>
        <n x="150" s="1"/>
        <n x="151" s="1"/>
        <n x="5"/>
        <n x="132"/>
        <n x="29"/>
      </t>
    </mdx>
    <mdx n="0" f="v">
      <t c="8">
        <n x="2" s="1"/>
        <n x="149" s="1"/>
        <n x="3" s="1"/>
        <n x="150" s="1"/>
        <n x="151" s="1"/>
        <n x="5"/>
        <n x="132"/>
        <n x="52"/>
      </t>
    </mdx>
    <mdx n="0" f="v">
      <t c="8">
        <n x="2" s="1"/>
        <n x="149" s="1"/>
        <n x="3" s="1"/>
        <n x="150" s="1"/>
        <n x="151" s="1"/>
        <n x="5"/>
        <n x="133"/>
        <n x="13"/>
      </t>
    </mdx>
    <mdx n="0" f="v">
      <t c="8">
        <n x="2" s="1"/>
        <n x="149" s="1"/>
        <n x="3" s="1"/>
        <n x="150" s="1"/>
        <n x="151" s="1"/>
        <n x="5"/>
        <n x="133"/>
        <n x="36"/>
      </t>
    </mdx>
    <mdx n="0" f="v">
      <t c="8">
        <n x="2" s="1"/>
        <n x="149" s="1"/>
        <n x="3" s="1"/>
        <n x="150" s="1"/>
        <n x="151" s="1"/>
        <n x="5"/>
        <n x="133"/>
        <n x="60"/>
      </t>
    </mdx>
    <mdx n="0" f="v">
      <t c="8">
        <n x="2" s="1"/>
        <n x="149" s="1"/>
        <n x="3" s="1"/>
        <n x="150" s="1"/>
        <n x="151" s="1"/>
        <n x="5"/>
        <n x="134"/>
        <n x="25"/>
      </t>
    </mdx>
    <mdx n="0" f="v">
      <t c="8">
        <n x="2" s="1"/>
        <n x="149" s="1"/>
        <n x="3" s="1"/>
        <n x="150" s="1"/>
        <n x="151" s="1"/>
        <n x="5"/>
        <n x="134"/>
        <n x="57"/>
      </t>
    </mdx>
    <mdx n="0" f="v">
      <t c="8">
        <n x="2" s="1"/>
        <n x="149" s="1"/>
        <n x="3" s="1"/>
        <n x="150" s="1"/>
        <n x="151" s="1"/>
        <n x="5"/>
        <n x="135"/>
        <n x="27"/>
      </t>
    </mdx>
    <mdx n="0" f="v">
      <t c="8">
        <n x="2" s="1"/>
        <n x="149" s="1"/>
        <n x="3" s="1"/>
        <n x="150" s="1"/>
        <n x="151" s="1"/>
        <n x="5"/>
        <n x="135"/>
        <n x="59"/>
      </t>
    </mdx>
    <mdx n="0" f="v">
      <t c="8">
        <n x="2" s="1"/>
        <n x="149" s="1"/>
        <n x="3" s="1"/>
        <n x="150" s="1"/>
        <n x="151" s="1"/>
        <n x="5"/>
        <n x="136"/>
        <n x="38"/>
      </t>
    </mdx>
    <mdx n="0" f="v">
      <t c="8">
        <n x="2" s="1"/>
        <n x="149" s="1"/>
        <n x="3" s="1"/>
        <n x="150" s="1"/>
        <n x="151" s="1"/>
        <n x="5"/>
        <n x="137"/>
        <n x="13"/>
      </t>
    </mdx>
    <mdx n="0" f="v">
      <t c="8">
        <n x="2" s="1"/>
        <n x="149" s="1"/>
        <n x="3" s="1"/>
        <n x="150" s="1"/>
        <n x="151" s="1"/>
        <n x="5"/>
        <n x="137"/>
        <n x="56"/>
      </t>
    </mdx>
    <mdx n="0" f="v">
      <t c="8">
        <n x="2" s="1"/>
        <n x="149" s="1"/>
        <n x="3" s="1"/>
        <n x="150" s="1"/>
        <n x="151" s="1"/>
        <n x="5"/>
        <n x="138"/>
        <n x="50"/>
      </t>
    </mdx>
    <mdx n="0" f="v">
      <t c="8">
        <n x="2" s="1"/>
        <n x="149" s="1"/>
        <n x="3" s="1"/>
        <n x="150" s="1"/>
        <n x="151" s="1"/>
        <n x="5"/>
        <n x="140"/>
        <n x="39"/>
      </t>
    </mdx>
    <mdx n="0" f="v">
      <t c="8">
        <n x="2" s="1"/>
        <n x="149" s="1"/>
        <n x="3" s="1"/>
        <n x="150" s="1"/>
        <n x="151" s="1"/>
        <n x="5"/>
        <n x="143"/>
        <n x="27"/>
      </t>
    </mdx>
    <mdx n="0" f="v">
      <t c="8">
        <n x="2" s="1"/>
        <n x="149" s="1"/>
        <n x="3" s="1"/>
        <n x="150" s="1"/>
        <n x="151" s="1"/>
        <n x="5"/>
        <n x="146"/>
        <n x="13"/>
      </t>
    </mdx>
    <mdx n="0" f="v">
      <t c="8">
        <n x="2" s="1"/>
        <n x="149" s="1"/>
        <n x="3" s="1"/>
        <n x="150" s="1"/>
        <n x="151" s="1"/>
        <n x="5"/>
        <n x="87"/>
        <n x="63"/>
      </t>
    </mdx>
    <mdx n="0" f="v">
      <t c="8">
        <n x="2" s="1"/>
        <n x="149" s="1"/>
        <n x="3" s="1"/>
        <n x="150" s="1"/>
        <n x="151" s="1"/>
        <n x="5"/>
        <n x="109"/>
        <n x="8"/>
      </t>
    </mdx>
    <mdx n="0" f="v">
      <t c="8">
        <n x="2" s="1"/>
        <n x="149" s="1"/>
        <n x="3" s="1"/>
        <n x="150" s="1"/>
        <n x="151" s="1"/>
        <n x="5"/>
        <n x="109"/>
        <n x="24"/>
      </t>
    </mdx>
    <mdx n="0" f="v">
      <t c="8">
        <n x="2" s="1"/>
        <n x="149" s="1"/>
        <n x="3" s="1"/>
        <n x="150" s="1"/>
        <n x="151" s="1"/>
        <n x="5"/>
        <n x="109"/>
        <n x="40"/>
      </t>
    </mdx>
    <mdx n="0" f="v">
      <t c="8">
        <n x="2" s="1"/>
        <n x="149" s="1"/>
        <n x="3" s="1"/>
        <n x="150" s="1"/>
        <n x="151" s="1"/>
        <n x="5"/>
        <n x="109"/>
        <n x="56"/>
      </t>
    </mdx>
    <mdx n="0" f="v">
      <t c="8">
        <n x="2" s="1"/>
        <n x="149" s="1"/>
        <n x="3" s="1"/>
        <n x="150" s="1"/>
        <n x="151" s="1"/>
        <n x="5"/>
        <n x="110"/>
        <n x="11"/>
      </t>
    </mdx>
    <mdx n="0" f="v">
      <t c="8">
        <n x="2" s="1"/>
        <n x="149" s="1"/>
        <n x="3" s="1"/>
        <n x="150" s="1"/>
        <n x="151" s="1"/>
        <n x="5"/>
        <n x="110"/>
        <n x="27"/>
      </t>
    </mdx>
    <mdx n="0" f="v">
      <t c="8">
        <n x="2" s="1"/>
        <n x="149" s="1"/>
        <n x="3" s="1"/>
        <n x="150" s="1"/>
        <n x="151" s="1"/>
        <n x="5"/>
        <n x="110"/>
        <n x="43"/>
      </t>
    </mdx>
    <mdx n="0" f="v">
      <t c="8">
        <n x="2" s="1"/>
        <n x="149" s="1"/>
        <n x="3" s="1"/>
        <n x="150" s="1"/>
        <n x="151" s="1"/>
        <n x="5"/>
        <n x="110"/>
        <n x="59"/>
      </t>
    </mdx>
    <mdx n="0" f="v">
      <t c="8">
        <n x="2" s="1"/>
        <n x="149" s="1"/>
        <n x="3" s="1"/>
        <n x="150" s="1"/>
        <n x="151" s="1"/>
        <n x="5"/>
        <n x="111"/>
        <n x="14"/>
      </t>
    </mdx>
    <mdx n="0" f="v">
      <t c="8">
        <n x="2" s="1"/>
        <n x="149" s="1"/>
        <n x="3" s="1"/>
        <n x="150" s="1"/>
        <n x="151" s="1"/>
        <n x="5"/>
        <n x="111"/>
        <n x="30"/>
      </t>
    </mdx>
    <mdx n="0" f="v">
      <t c="8">
        <n x="2" s="1"/>
        <n x="149" s="1"/>
        <n x="3" s="1"/>
        <n x="150" s="1"/>
        <n x="151" s="1"/>
        <n x="5"/>
        <n x="111"/>
        <n x="46"/>
      </t>
    </mdx>
    <mdx n="0" f="v">
      <t c="8">
        <n x="2" s="1"/>
        <n x="149" s="1"/>
        <n x="3" s="1"/>
        <n x="150" s="1"/>
        <n x="151" s="1"/>
        <n x="5"/>
        <n x="111"/>
        <n x="62"/>
      </t>
    </mdx>
    <mdx n="0" f="v">
      <t c="8">
        <n x="2" s="1"/>
        <n x="149" s="1"/>
        <n x="3" s="1"/>
        <n x="150" s="1"/>
        <n x="151" s="1"/>
        <n x="5"/>
        <n x="112"/>
        <n x="17"/>
      </t>
    </mdx>
    <mdx n="0" f="v">
      <t c="8">
        <n x="2" s="1"/>
        <n x="149" s="1"/>
        <n x="3" s="1"/>
        <n x="150" s="1"/>
        <n x="151" s="1"/>
        <n x="5"/>
        <n x="112"/>
        <n x="33"/>
      </t>
    </mdx>
    <mdx n="0" f="v">
      <t c="8">
        <n x="2" s="1"/>
        <n x="149" s="1"/>
        <n x="3" s="1"/>
        <n x="150" s="1"/>
        <n x="151" s="1"/>
        <n x="5"/>
        <n x="112"/>
        <n x="49"/>
      </t>
    </mdx>
    <mdx n="0" f="v">
      <t c="8">
        <n x="2" s="1"/>
        <n x="149" s="1"/>
        <n x="3" s="1"/>
        <n x="150" s="1"/>
        <n x="151" s="1"/>
        <n x="5"/>
        <n x="113"/>
        <n x="20"/>
      </t>
    </mdx>
    <mdx n="0" f="v">
      <t c="8">
        <n x="2" s="1"/>
        <n x="149" s="1"/>
        <n x="3" s="1"/>
        <n x="150" s="1"/>
        <n x="151" s="1"/>
        <n x="5"/>
        <n x="113"/>
        <n x="36"/>
      </t>
    </mdx>
    <mdx n="0" f="v">
      <t c="8">
        <n x="2" s="1"/>
        <n x="149" s="1"/>
        <n x="3" s="1"/>
        <n x="150" s="1"/>
        <n x="151" s="1"/>
        <n x="5"/>
        <n x="113"/>
        <n x="52"/>
      </t>
    </mdx>
    <mdx n="0" f="v">
      <t c="8">
        <n x="2" s="1"/>
        <n x="149" s="1"/>
        <n x="3" s="1"/>
        <n x="150" s="1"/>
        <n x="151" s="1"/>
        <n x="5"/>
        <n x="114"/>
        <n x="7"/>
      </t>
    </mdx>
    <mdx n="0" f="v">
      <t c="8">
        <n x="2" s="1"/>
        <n x="149" s="1"/>
        <n x="3" s="1"/>
        <n x="150" s="1"/>
        <n x="151" s="1"/>
        <n x="5"/>
        <n x="114"/>
        <n x="23"/>
      </t>
    </mdx>
    <mdx n="0" f="v">
      <t c="8">
        <n x="2" s="1"/>
        <n x="149" s="1"/>
        <n x="3" s="1"/>
        <n x="150" s="1"/>
        <n x="151" s="1"/>
        <n x="5"/>
        <n x="114"/>
        <n x="39"/>
      </t>
    </mdx>
    <mdx n="0" f="v">
      <t c="8">
        <n x="2" s="1"/>
        <n x="149" s="1"/>
        <n x="3" s="1"/>
        <n x="150" s="1"/>
        <n x="151" s="1"/>
        <n x="5"/>
        <n x="114"/>
        <n x="55"/>
      </t>
    </mdx>
    <mdx n="0" f="v">
      <t c="8">
        <n x="2" s="1"/>
        <n x="149" s="1"/>
        <n x="3" s="1"/>
        <n x="150" s="1"/>
        <n x="151" s="1"/>
        <n x="5"/>
        <n x="115"/>
        <n x="10"/>
      </t>
    </mdx>
    <mdx n="0" f="v">
      <t c="8">
        <n x="2" s="1"/>
        <n x="149" s="1"/>
        <n x="3" s="1"/>
        <n x="150" s="1"/>
        <n x="151" s="1"/>
        <n x="5"/>
        <n x="115"/>
        <n x="26"/>
      </t>
    </mdx>
    <mdx n="0" f="v">
      <t c="8">
        <n x="2" s="1"/>
        <n x="149" s="1"/>
        <n x="3" s="1"/>
        <n x="150" s="1"/>
        <n x="151" s="1"/>
        <n x="5"/>
        <n x="115"/>
        <n x="42"/>
      </t>
    </mdx>
    <mdx n="0" f="v">
      <t c="8">
        <n x="2" s="1"/>
        <n x="149" s="1"/>
        <n x="3" s="1"/>
        <n x="150" s="1"/>
        <n x="151" s="1"/>
        <n x="5"/>
        <n x="115"/>
        <n x="58"/>
      </t>
    </mdx>
    <mdx n="0" f="v">
      <t c="8">
        <n x="2" s="1"/>
        <n x="149" s="1"/>
        <n x="3" s="1"/>
        <n x="150" s="1"/>
        <n x="151" s="1"/>
        <n x="5"/>
        <n x="116"/>
        <n x="13"/>
      </t>
    </mdx>
    <mdx n="0" f="v">
      <t c="8">
        <n x="2" s="1"/>
        <n x="149" s="1"/>
        <n x="3" s="1"/>
        <n x="150" s="1"/>
        <n x="151" s="1"/>
        <n x="5"/>
        <n x="116"/>
        <n x="29"/>
      </t>
    </mdx>
    <mdx n="0" f="v">
      <t c="8">
        <n x="2" s="1"/>
        <n x="149" s="1"/>
        <n x="3" s="1"/>
        <n x="150" s="1"/>
        <n x="151" s="1"/>
        <n x="5"/>
        <n x="116"/>
        <n x="45"/>
      </t>
    </mdx>
    <mdx n="0" f="v">
      <t c="8">
        <n x="2" s="1"/>
        <n x="149" s="1"/>
        <n x="3" s="1"/>
        <n x="150" s="1"/>
        <n x="151" s="1"/>
        <n x="5"/>
        <n x="116"/>
        <n x="61"/>
      </t>
    </mdx>
    <mdx n="0" f="v">
      <t c="8">
        <n x="2" s="1"/>
        <n x="149" s="1"/>
        <n x="3" s="1"/>
        <n x="150" s="1"/>
        <n x="151" s="1"/>
        <n x="5"/>
        <n x="117"/>
        <n x="16"/>
      </t>
    </mdx>
    <mdx n="0" f="v">
      <t c="8">
        <n x="2" s="1"/>
        <n x="149" s="1"/>
        <n x="3" s="1"/>
        <n x="150" s="1"/>
        <n x="151" s="1"/>
        <n x="5"/>
        <n x="117"/>
        <n x="32"/>
      </t>
    </mdx>
    <mdx n="0" f="v">
      <t c="8">
        <n x="2" s="1"/>
        <n x="149" s="1"/>
        <n x="3" s="1"/>
        <n x="150" s="1"/>
        <n x="151" s="1"/>
        <n x="5"/>
        <n x="117"/>
        <n x="48"/>
      </t>
    </mdx>
    <mdx n="0" f="v">
      <t c="8">
        <n x="2" s="1"/>
        <n x="149" s="1"/>
        <n x="3" s="1"/>
        <n x="150" s="1"/>
        <n x="151" s="1"/>
        <n x="5"/>
        <n x="117"/>
        <n x="64"/>
      </t>
    </mdx>
    <mdx n="0" f="v">
      <t c="8">
        <n x="2" s="1"/>
        <n x="149" s="1"/>
        <n x="3" s="1"/>
        <n x="150" s="1"/>
        <n x="151" s="1"/>
        <n x="5"/>
        <n x="118"/>
        <n x="19"/>
      </t>
    </mdx>
    <mdx n="0" f="v">
      <t c="8">
        <n x="2" s="1"/>
        <n x="149" s="1"/>
        <n x="3" s="1"/>
        <n x="150" s="1"/>
        <n x="151" s="1"/>
        <n x="5"/>
        <n x="118"/>
        <n x="35"/>
      </t>
    </mdx>
    <mdx n="0" f="v">
      <t c="8">
        <n x="2" s="1"/>
        <n x="149" s="1"/>
        <n x="3" s="1"/>
        <n x="150" s="1"/>
        <n x="151" s="1"/>
        <n x="5"/>
        <n x="118"/>
        <n x="51"/>
      </t>
    </mdx>
    <mdx n="0" f="v">
      <t c="8">
        <n x="2" s="1"/>
        <n x="149" s="1"/>
        <n x="3" s="1"/>
        <n x="150" s="1"/>
        <n x="151" s="1"/>
        <n x="5"/>
        <n x="119"/>
        <n x="6"/>
      </t>
    </mdx>
    <mdx n="0" f="v">
      <t c="8">
        <n x="2" s="1"/>
        <n x="149" s="1"/>
        <n x="3" s="1"/>
        <n x="150" s="1"/>
        <n x="151" s="1"/>
        <n x="5"/>
        <n x="119"/>
        <n x="22"/>
      </t>
    </mdx>
    <mdx n="0" f="v">
      <t c="8">
        <n x="2" s="1"/>
        <n x="149" s="1"/>
        <n x="3" s="1"/>
        <n x="150" s="1"/>
        <n x="151" s="1"/>
        <n x="5"/>
        <n x="119"/>
        <n x="38"/>
      </t>
    </mdx>
    <mdx n="0" f="v">
      <t c="8">
        <n x="2" s="1"/>
        <n x="149" s="1"/>
        <n x="3" s="1"/>
        <n x="150" s="1"/>
        <n x="151" s="1"/>
        <n x="5"/>
        <n x="119"/>
        <n x="54"/>
      </t>
    </mdx>
    <mdx n="0" f="v">
      <t c="8">
        <n x="2" s="1"/>
        <n x="149" s="1"/>
        <n x="3" s="1"/>
        <n x="150" s="1"/>
        <n x="151" s="1"/>
        <n x="5"/>
        <n x="120"/>
        <n x="9"/>
      </t>
    </mdx>
    <mdx n="0" f="v">
      <t c="8">
        <n x="2" s="1"/>
        <n x="149" s="1"/>
        <n x="3" s="1"/>
        <n x="150" s="1"/>
        <n x="151" s="1"/>
        <n x="5"/>
        <n x="120"/>
        <n x="25"/>
      </t>
    </mdx>
    <mdx n="0" f="v">
      <t c="8">
        <n x="2" s="1"/>
        <n x="149" s="1"/>
        <n x="3" s="1"/>
        <n x="150" s="1"/>
        <n x="151" s="1"/>
        <n x="5"/>
        <n x="120"/>
        <n x="41"/>
      </t>
    </mdx>
    <mdx n="0" f="v">
      <t c="8">
        <n x="2" s="1"/>
        <n x="149" s="1"/>
        <n x="3" s="1"/>
        <n x="150" s="1"/>
        <n x="151" s="1"/>
        <n x="5"/>
        <n x="120"/>
        <n x="57"/>
      </t>
    </mdx>
    <mdx n="0" f="v">
      <t c="8">
        <n x="2" s="1"/>
        <n x="149" s="1"/>
        <n x="3" s="1"/>
        <n x="150" s="1"/>
        <n x="151" s="1"/>
        <n x="5"/>
        <n x="121"/>
        <n x="12"/>
      </t>
    </mdx>
    <mdx n="0" f="v">
      <t c="8">
        <n x="2" s="1"/>
        <n x="149" s="1"/>
        <n x="3" s="1"/>
        <n x="150" s="1"/>
        <n x="151" s="1"/>
        <n x="5"/>
        <n x="121"/>
        <n x="28"/>
      </t>
    </mdx>
    <mdx n="0" f="v">
      <t c="8">
        <n x="2" s="1"/>
        <n x="149" s="1"/>
        <n x="3" s="1"/>
        <n x="150" s="1"/>
        <n x="151" s="1"/>
        <n x="5"/>
        <n x="121"/>
        <n x="44"/>
      </t>
    </mdx>
    <mdx n="0" f="v">
      <t c="8">
        <n x="2" s="1"/>
        <n x="149" s="1"/>
        <n x="3" s="1"/>
        <n x="150" s="1"/>
        <n x="151" s="1"/>
        <n x="5"/>
        <n x="121"/>
        <n x="60"/>
      </t>
    </mdx>
    <mdx n="0" f="v">
      <t c="8">
        <n x="2" s="1"/>
        <n x="149" s="1"/>
        <n x="3" s="1"/>
        <n x="150" s="1"/>
        <n x="151" s="1"/>
        <n x="5"/>
        <n x="122"/>
        <n x="15"/>
      </t>
    </mdx>
    <mdx n="0" f="v">
      <t c="8">
        <n x="2" s="1"/>
        <n x="149" s="1"/>
        <n x="3" s="1"/>
        <n x="150" s="1"/>
        <n x="151" s="1"/>
        <n x="5"/>
        <n x="122"/>
        <n x="31"/>
      </t>
    </mdx>
    <mdx n="0" f="v">
      <t c="8">
        <n x="2" s="1"/>
        <n x="149" s="1"/>
        <n x="3" s="1"/>
        <n x="150" s="1"/>
        <n x="151" s="1"/>
        <n x="5"/>
        <n x="122"/>
        <n x="47"/>
      </t>
    </mdx>
    <mdx n="0" f="v">
      <t c="8">
        <n x="2" s="1"/>
        <n x="149" s="1"/>
        <n x="3" s="1"/>
        <n x="150" s="1"/>
        <n x="151" s="1"/>
        <n x="5"/>
        <n x="122"/>
        <n x="63"/>
      </t>
    </mdx>
    <mdx n="0" f="v">
      <t c="8">
        <n x="2" s="1"/>
        <n x="149" s="1"/>
        <n x="3" s="1"/>
        <n x="150" s="1"/>
        <n x="151" s="1"/>
        <n x="5"/>
        <n x="123"/>
        <n x="18"/>
      </t>
    </mdx>
    <mdx n="0" f="v">
      <t c="8">
        <n x="2" s="1"/>
        <n x="149" s="1"/>
        <n x="3" s="1"/>
        <n x="150" s="1"/>
        <n x="151" s="1"/>
        <n x="5"/>
        <n x="123"/>
        <n x="34"/>
      </t>
    </mdx>
    <mdx n="0" f="v">
      <t c="8">
        <n x="2" s="1"/>
        <n x="149" s="1"/>
        <n x="3" s="1"/>
        <n x="150" s="1"/>
        <n x="151" s="1"/>
        <n x="5"/>
        <n x="123"/>
        <n x="50"/>
      </t>
    </mdx>
    <mdx n="0" f="v">
      <t c="8">
        <n x="2" s="1"/>
        <n x="149" s="1"/>
        <n x="3" s="1"/>
        <n x="150" s="1"/>
        <n x="151" s="1"/>
        <n x="5"/>
        <n x="124"/>
        <n x="21"/>
      </t>
    </mdx>
    <mdx n="0" f="v">
      <t c="8">
        <n x="2" s="1"/>
        <n x="149" s="1"/>
        <n x="3" s="1"/>
        <n x="150" s="1"/>
        <n x="151" s="1"/>
        <n x="5"/>
        <n x="124"/>
        <n x="37"/>
      </t>
    </mdx>
    <mdx n="0" f="v">
      <t c="8">
        <n x="2" s="1"/>
        <n x="149" s="1"/>
        <n x="3" s="1"/>
        <n x="150" s="1"/>
        <n x="151" s="1"/>
        <n x="5"/>
        <n x="124"/>
        <n x="53"/>
      </t>
    </mdx>
    <mdx n="0" f="v">
      <t c="8">
        <n x="2" s="1"/>
        <n x="149" s="1"/>
        <n x="3" s="1"/>
        <n x="150" s="1"/>
        <n x="151" s="1"/>
        <n x="5"/>
        <n x="125"/>
        <n x="8"/>
      </t>
    </mdx>
    <mdx n="0" f="v">
      <t c="8">
        <n x="2" s="1"/>
        <n x="149" s="1"/>
        <n x="3" s="1"/>
        <n x="150" s="1"/>
        <n x="151" s="1"/>
        <n x="5"/>
        <n x="125"/>
        <n x="24"/>
      </t>
    </mdx>
    <mdx n="0" f="v">
      <t c="8">
        <n x="2" s="1"/>
        <n x="149" s="1"/>
        <n x="3" s="1"/>
        <n x="150" s="1"/>
        <n x="151" s="1"/>
        <n x="5"/>
        <n x="125"/>
        <n x="40"/>
      </t>
    </mdx>
    <mdx n="0" f="v">
      <t c="8">
        <n x="2" s="1"/>
        <n x="149" s="1"/>
        <n x="3" s="1"/>
        <n x="150" s="1"/>
        <n x="151" s="1"/>
        <n x="5"/>
        <n x="125"/>
        <n x="59"/>
      </t>
    </mdx>
    <mdx n="0" f="v">
      <t c="8">
        <n x="2" s="1"/>
        <n x="149" s="1"/>
        <n x="3" s="1"/>
        <n x="150" s="1"/>
        <n x="151" s="1"/>
        <n x="5"/>
        <n x="126"/>
        <n x="18"/>
      </t>
    </mdx>
    <mdx n="0" f="v">
      <t c="8">
        <n x="2" s="1"/>
        <n x="149" s="1"/>
        <n x="3" s="1"/>
        <n x="150" s="1"/>
        <n x="151" s="1"/>
        <n x="5"/>
        <n x="126"/>
        <n x="38"/>
      </t>
    </mdx>
    <mdx n="0" f="v">
      <t c="8">
        <n x="2" s="1"/>
        <n x="149" s="1"/>
        <n x="3" s="1"/>
        <n x="150" s="1"/>
        <n x="151" s="1"/>
        <n x="5"/>
        <n x="126"/>
        <n x="57"/>
      </t>
    </mdx>
    <mdx n="0" f="v">
      <t c="8">
        <n x="2" s="1"/>
        <n x="149" s="1"/>
        <n x="3" s="1"/>
        <n x="150" s="1"/>
        <n x="151" s="1"/>
        <n x="5"/>
        <n x="127"/>
        <n x="16"/>
      </t>
    </mdx>
    <mdx n="0" f="v">
      <t c="8">
        <n x="2" s="1"/>
        <n x="149" s="1"/>
        <n x="3" s="1"/>
        <n x="150" s="1"/>
        <n x="151" s="1"/>
        <n x="5"/>
        <n x="127"/>
        <n x="35"/>
      </t>
    </mdx>
    <mdx n="0" f="v">
      <t c="8">
        <n x="2" s="1"/>
        <n x="149" s="1"/>
        <n x="3" s="1"/>
        <n x="150" s="1"/>
        <n x="151" s="1"/>
        <n x="5"/>
        <n x="127"/>
        <n x="56"/>
      </t>
    </mdx>
    <mdx n="0" f="v">
      <t c="8">
        <n x="2" s="1"/>
        <n x="149" s="1"/>
        <n x="3" s="1"/>
        <n x="150" s="1"/>
        <n x="151" s="1"/>
        <n x="5"/>
        <n x="128"/>
        <n x="14"/>
      </t>
    </mdx>
    <mdx n="0" f="v">
      <t c="8">
        <n x="2" s="1"/>
        <n x="149" s="1"/>
        <n x="3" s="1"/>
        <n x="150" s="1"/>
        <n x="151" s="1"/>
        <n x="5"/>
        <n x="128"/>
        <n x="33"/>
      </t>
    </mdx>
    <mdx n="0" f="v">
      <t c="8">
        <n x="2" s="1"/>
        <n x="149" s="1"/>
        <n x="3" s="1"/>
        <n x="150" s="1"/>
        <n x="151" s="1"/>
        <n x="5"/>
        <n x="128"/>
        <n x="53"/>
      </t>
    </mdx>
    <mdx n="0" f="v">
      <t c="8">
        <n x="2" s="1"/>
        <n x="149" s="1"/>
        <n x="3" s="1"/>
        <n x="150" s="1"/>
        <n x="151" s="1"/>
        <n x="5"/>
        <n x="129"/>
        <n x="13"/>
      </t>
    </mdx>
    <mdx n="0" f="v">
      <t c="8">
        <n x="2" s="1"/>
        <n x="149" s="1"/>
        <n x="3" s="1"/>
        <n x="150" s="1"/>
        <n x="151" s="1"/>
        <n x="5"/>
        <n x="129"/>
        <n x="32"/>
      </t>
    </mdx>
    <mdx n="0" f="v">
      <t c="8">
        <n x="2" s="1"/>
        <n x="149" s="1"/>
        <n x="3" s="1"/>
        <n x="150" s="1"/>
        <n x="151" s="1"/>
        <n x="5"/>
        <n x="129"/>
        <n x="51"/>
      </t>
    </mdx>
    <mdx n="0" f="v">
      <t c="8">
        <n x="2" s="1"/>
        <n x="149" s="1"/>
        <n x="3" s="1"/>
        <n x="150" s="1"/>
        <n x="151" s="1"/>
        <n x="5"/>
        <n x="130"/>
        <n x="10"/>
      </t>
    </mdx>
    <mdx n="0" f="v">
      <t c="8">
        <n x="2" s="1"/>
        <n x="149" s="1"/>
        <n x="3" s="1"/>
        <n x="150" s="1"/>
        <n x="151" s="1"/>
        <n x="5"/>
        <n x="130"/>
        <n x="30"/>
      </t>
    </mdx>
    <mdx n="0" f="v">
      <t c="8">
        <n x="2" s="1"/>
        <n x="149" s="1"/>
        <n x="3" s="1"/>
        <n x="150" s="1"/>
        <n x="151" s="1"/>
        <n x="5"/>
        <n x="130"/>
        <n x="50"/>
      </t>
    </mdx>
    <mdx n="0" f="v">
      <t c="8">
        <n x="2" s="1"/>
        <n x="149" s="1"/>
        <n x="3" s="1"/>
        <n x="150" s="1"/>
        <n x="151" s="1"/>
        <n x="5"/>
        <n x="131"/>
        <n x="8"/>
      </t>
    </mdx>
    <mdx n="0" f="v">
      <t c="8">
        <n x="2" s="1"/>
        <n x="149" s="1"/>
        <n x="3" s="1"/>
        <n x="150" s="1"/>
        <n x="151" s="1"/>
        <n x="5"/>
        <n x="131"/>
        <n x="28"/>
      </t>
    </mdx>
    <mdx n="0" f="v">
      <t c="8">
        <n x="2" s="1"/>
        <n x="149" s="1"/>
        <n x="3" s="1"/>
        <n x="150" s="1"/>
        <n x="151" s="1"/>
        <n x="5"/>
        <n x="131"/>
        <n x="51"/>
      </t>
    </mdx>
    <mdx n="0" f="v">
      <t c="8">
        <n x="2" s="1"/>
        <n x="149" s="1"/>
        <n x="3" s="1"/>
        <n x="150" s="1"/>
        <n x="151" s="1"/>
        <n x="5"/>
        <n x="132"/>
        <n x="10"/>
      </t>
    </mdx>
    <mdx n="0" f="v">
      <t c="8">
        <n x="2" s="1"/>
        <n x="149" s="1"/>
        <n x="3" s="1"/>
        <n x="150" s="1"/>
        <n x="151" s="1"/>
        <n x="5"/>
        <n x="132"/>
        <n x="31"/>
      </t>
    </mdx>
    <mdx n="0" f="v">
      <t c="8">
        <n x="2" s="1"/>
        <n x="149" s="1"/>
        <n x="3" s="1"/>
        <n x="150" s="1"/>
        <n x="151" s="1"/>
        <n x="5"/>
        <n x="132"/>
        <n x="54"/>
      </t>
    </mdx>
    <mdx n="0" f="v">
      <t c="8">
        <n x="2" s="1"/>
        <n x="149" s="1"/>
        <n x="3" s="1"/>
        <n x="150" s="1"/>
        <n x="151" s="1"/>
        <n x="5"/>
        <n x="133"/>
        <n x="15"/>
      </t>
    </mdx>
    <mdx n="0" f="v">
      <t c="8">
        <n x="2" s="1"/>
        <n x="149" s="1"/>
        <n x="3" s="1"/>
        <n x="150" s="1"/>
        <n x="151" s="1"/>
        <n x="5"/>
        <n x="133"/>
        <n x="39"/>
      </t>
    </mdx>
    <mdx n="0" f="v">
      <t c="8">
        <n x="2" s="1"/>
        <n x="149" s="1"/>
        <n x="3" s="1"/>
        <n x="150" s="1"/>
        <n x="151" s="1"/>
        <n x="5"/>
        <n x="133"/>
        <n x="61"/>
      </t>
    </mdx>
    <mdx n="0" f="v">
      <t c="8">
        <n x="2" s="1"/>
        <n x="149" s="1"/>
        <n x="3" s="1"/>
        <n x="150" s="1"/>
        <n x="151" s="1"/>
        <n x="5"/>
        <n x="134"/>
        <n x="26"/>
      </t>
    </mdx>
    <mdx n="0" f="v">
      <t c="8">
        <n x="2" s="1"/>
        <n x="149" s="1"/>
        <n x="3" s="1"/>
        <n x="150" s="1"/>
        <n x="151" s="1"/>
        <n x="5"/>
        <n x="134"/>
        <n x="58"/>
      </t>
    </mdx>
    <mdx n="0" f="v">
      <t c="8">
        <n x="2" s="1"/>
        <n x="149" s="1"/>
        <n x="3" s="1"/>
        <n x="150" s="1"/>
        <n x="151" s="1"/>
        <n x="5"/>
        <n x="135"/>
        <n x="28"/>
      </t>
    </mdx>
    <mdx n="0" f="v">
      <t c="8">
        <n x="2" s="1"/>
        <n x="149" s="1"/>
        <n x="3" s="1"/>
        <n x="150" s="1"/>
        <n x="151" s="1"/>
        <n x="5"/>
        <n x="135"/>
        <n x="60"/>
      </t>
    </mdx>
    <mdx n="0" f="v">
      <t c="8">
        <n x="2" s="1"/>
        <n x="149" s="1"/>
        <n x="3" s="1"/>
        <n x="150" s="1"/>
        <n x="151" s="1"/>
        <n x="5"/>
        <n x="136"/>
        <n x="41"/>
      </t>
    </mdx>
    <mdx n="0" f="v">
      <t c="8">
        <n x="2" s="1"/>
        <n x="149" s="1"/>
        <n x="3" s="1"/>
        <n x="150" s="1"/>
        <n x="151" s="1"/>
        <n x="5"/>
        <n x="137"/>
        <n x="14"/>
      </t>
    </mdx>
    <mdx n="0" f="v">
      <t c="8">
        <n x="2" s="1"/>
        <n x="149" s="1"/>
        <n x="3" s="1"/>
        <n x="150" s="1"/>
        <n x="151" s="1"/>
        <n x="5"/>
        <n x="137"/>
        <n x="57"/>
      </t>
    </mdx>
    <mdx n="0" f="v">
      <t c="8">
        <n x="2" s="1"/>
        <n x="149" s="1"/>
        <n x="3" s="1"/>
        <n x="150" s="1"/>
        <n x="151" s="1"/>
        <n x="5"/>
        <n x="138"/>
        <n x="53"/>
      </t>
    </mdx>
    <mdx n="0" f="v">
      <t c="8">
        <n x="2" s="1"/>
        <n x="149" s="1"/>
        <n x="3" s="1"/>
        <n x="150" s="1"/>
        <n x="151" s="1"/>
        <n x="5"/>
        <n x="140"/>
        <n x="40"/>
      </t>
    </mdx>
    <mdx n="0" f="v">
      <t c="8">
        <n x="2" s="1"/>
        <n x="149" s="1"/>
        <n x="3" s="1"/>
        <n x="150" s="1"/>
        <n x="151" s="1"/>
        <n x="5"/>
        <n x="143"/>
        <n x="28"/>
      </t>
    </mdx>
    <mdx n="0" f="v">
      <t c="8">
        <n x="2" s="1"/>
        <n x="149" s="1"/>
        <n x="3" s="1"/>
        <n x="150" s="1"/>
        <n x="151" s="1"/>
        <n x="5"/>
        <n x="146"/>
        <n x="14"/>
      </t>
    </mdx>
    <mdx n="0" f="v">
      <t c="8">
        <n x="2" s="1"/>
        <n x="149" s="1"/>
        <n x="3" s="1"/>
        <n x="150" s="1"/>
        <n x="151" s="1"/>
        <n x="5"/>
        <n x="87"/>
        <n x="64"/>
      </t>
    </mdx>
    <mdx n="0" f="v">
      <t c="8">
        <n x="2" s="1"/>
        <n x="149" s="1"/>
        <n x="3" s="1"/>
        <n x="150" s="1"/>
        <n x="151" s="1"/>
        <n x="5"/>
        <n x="105"/>
        <n x="61"/>
      </t>
    </mdx>
    <mdx n="0" f="v">
      <t c="8">
        <n x="2" s="1"/>
        <n x="149" s="1"/>
        <n x="3" s="1"/>
        <n x="150" s="1"/>
        <n x="151" s="1"/>
        <n x="5"/>
        <n x="106"/>
        <n x="16"/>
      </t>
    </mdx>
    <mdx n="0" f="v">
      <t c="8">
        <n x="2" s="1"/>
        <n x="149" s="1"/>
        <n x="3" s="1"/>
        <n x="150" s="1"/>
        <n x="151" s="1"/>
        <n x="5"/>
        <n x="106"/>
        <n x="32"/>
      </t>
    </mdx>
    <mdx n="0" f="v">
      <t c="8">
        <n x="2" s="1"/>
        <n x="149" s="1"/>
        <n x="3" s="1"/>
        <n x="150" s="1"/>
        <n x="151" s="1"/>
        <n x="5"/>
        <n x="106"/>
        <n x="48"/>
      </t>
    </mdx>
    <mdx n="0" f="v">
      <t c="8">
        <n x="2" s="1"/>
        <n x="149" s="1"/>
        <n x="3" s="1"/>
        <n x="150" s="1"/>
        <n x="151" s="1"/>
        <n x="5"/>
        <n x="106"/>
        <n x="64"/>
      </t>
    </mdx>
    <mdx n="0" f="v">
      <t c="8">
        <n x="2" s="1"/>
        <n x="149" s="1"/>
        <n x="3" s="1"/>
        <n x="150" s="1"/>
        <n x="151" s="1"/>
        <n x="5"/>
        <n x="107"/>
        <n x="19"/>
      </t>
    </mdx>
    <mdx n="0" f="v">
      <t c="8">
        <n x="2" s="1"/>
        <n x="149" s="1"/>
        <n x="3" s="1"/>
        <n x="150" s="1"/>
        <n x="151" s="1"/>
        <n x="5"/>
        <n x="107"/>
        <n x="35"/>
      </t>
    </mdx>
    <mdx n="0" f="v">
      <t c="8">
        <n x="2" s="1"/>
        <n x="149" s="1"/>
        <n x="3" s="1"/>
        <n x="150" s="1"/>
        <n x="151" s="1"/>
        <n x="5"/>
        <n x="107"/>
        <n x="51"/>
      </t>
    </mdx>
    <mdx n="0" f="v">
      <t c="8">
        <n x="2" s="1"/>
        <n x="149" s="1"/>
        <n x="3" s="1"/>
        <n x="150" s="1"/>
        <n x="151" s="1"/>
        <n x="5"/>
        <n x="108"/>
        <n x="6"/>
      </t>
    </mdx>
    <mdx n="0" f="v">
      <t c="8">
        <n x="2" s="1"/>
        <n x="149" s="1"/>
        <n x="3" s="1"/>
        <n x="150" s="1"/>
        <n x="151" s="1"/>
        <n x="5"/>
        <n x="108"/>
        <n x="22"/>
      </t>
    </mdx>
    <mdx n="0" f="v">
      <t c="8">
        <n x="2" s="1"/>
        <n x="149" s="1"/>
        <n x="3" s="1"/>
        <n x="150" s="1"/>
        <n x="151" s="1"/>
        <n x="5"/>
        <n x="108"/>
        <n x="38"/>
      </t>
    </mdx>
    <mdx n="0" f="v">
      <t c="8">
        <n x="2" s="1"/>
        <n x="149" s="1"/>
        <n x="3" s="1"/>
        <n x="150" s="1"/>
        <n x="151" s="1"/>
        <n x="5"/>
        <n x="108"/>
        <n x="54"/>
      </t>
    </mdx>
    <mdx n="0" f="v">
      <t c="8">
        <n x="2" s="1"/>
        <n x="149" s="1"/>
        <n x="3" s="1"/>
        <n x="150" s="1"/>
        <n x="151" s="1"/>
        <n x="5"/>
        <n x="109"/>
        <n x="9"/>
      </t>
    </mdx>
    <mdx n="0" f="v">
      <t c="8">
        <n x="2" s="1"/>
        <n x="149" s="1"/>
        <n x="3" s="1"/>
        <n x="150" s="1"/>
        <n x="151" s="1"/>
        <n x="5"/>
        <n x="109"/>
        <n x="25"/>
      </t>
    </mdx>
    <mdx n="0" f="v">
      <t c="8">
        <n x="2" s="1"/>
        <n x="149" s="1"/>
        <n x="3" s="1"/>
        <n x="150" s="1"/>
        <n x="151" s="1"/>
        <n x="5"/>
        <n x="109"/>
        <n x="41"/>
      </t>
    </mdx>
    <mdx n="0" f="v">
      <t c="8">
        <n x="2" s="1"/>
        <n x="149" s="1"/>
        <n x="3" s="1"/>
        <n x="150" s="1"/>
        <n x="151" s="1"/>
        <n x="5"/>
        <n x="109"/>
        <n x="57"/>
      </t>
    </mdx>
    <mdx n="0" f="v">
      <t c="8">
        <n x="2" s="1"/>
        <n x="149" s="1"/>
        <n x="3" s="1"/>
        <n x="150" s="1"/>
        <n x="151" s="1"/>
        <n x="5"/>
        <n x="110"/>
        <n x="12"/>
      </t>
    </mdx>
    <mdx n="0" f="v">
      <t c="8">
        <n x="2" s="1"/>
        <n x="149" s="1"/>
        <n x="3" s="1"/>
        <n x="150" s="1"/>
        <n x="151" s="1"/>
        <n x="5"/>
        <n x="110"/>
        <n x="28"/>
      </t>
    </mdx>
    <mdx n="0" f="v">
      <t c="8">
        <n x="2" s="1"/>
        <n x="149" s="1"/>
        <n x="3" s="1"/>
        <n x="150" s="1"/>
        <n x="151" s="1"/>
        <n x="5"/>
        <n x="110"/>
        <n x="44"/>
      </t>
    </mdx>
    <mdx n="0" f="v">
      <t c="8">
        <n x="2" s="1"/>
        <n x="149" s="1"/>
        <n x="3" s="1"/>
        <n x="150" s="1"/>
        <n x="151" s="1"/>
        <n x="5"/>
        <n x="110"/>
        <n x="60"/>
      </t>
    </mdx>
    <mdx n="0" f="v">
      <t c="8">
        <n x="2" s="1"/>
        <n x="149" s="1"/>
        <n x="3" s="1"/>
        <n x="150" s="1"/>
        <n x="151" s="1"/>
        <n x="5"/>
        <n x="111"/>
        <n x="15"/>
      </t>
    </mdx>
    <mdx n="0" f="v">
      <t c="8">
        <n x="2" s="1"/>
        <n x="149" s="1"/>
        <n x="3" s="1"/>
        <n x="150" s="1"/>
        <n x="151" s="1"/>
        <n x="5"/>
        <n x="111"/>
        <n x="31"/>
      </t>
    </mdx>
    <mdx n="0" f="v">
      <t c="8">
        <n x="2" s="1"/>
        <n x="149" s="1"/>
        <n x="3" s="1"/>
        <n x="150" s="1"/>
        <n x="151" s="1"/>
        <n x="5"/>
        <n x="111"/>
        <n x="47"/>
      </t>
    </mdx>
    <mdx n="0" f="v">
      <t c="8">
        <n x="2" s="1"/>
        <n x="149" s="1"/>
        <n x="3" s="1"/>
        <n x="150" s="1"/>
        <n x="151" s="1"/>
        <n x="5"/>
        <n x="111"/>
        <n x="63"/>
      </t>
    </mdx>
    <mdx n="0" f="v">
      <t c="8">
        <n x="2" s="1"/>
        <n x="149" s="1"/>
        <n x="3" s="1"/>
        <n x="150" s="1"/>
        <n x="151" s="1"/>
        <n x="5"/>
        <n x="112"/>
        <n x="18"/>
      </t>
    </mdx>
    <mdx n="0" f="v">
      <t c="8">
        <n x="2" s="1"/>
        <n x="149" s="1"/>
        <n x="3" s="1"/>
        <n x="150" s="1"/>
        <n x="151" s="1"/>
        <n x="5"/>
        <n x="112"/>
        <n x="34"/>
      </t>
    </mdx>
    <mdx n="0" f="v">
      <t c="8">
        <n x="2" s="1"/>
        <n x="149" s="1"/>
        <n x="3" s="1"/>
        <n x="150" s="1"/>
        <n x="151" s="1"/>
        <n x="5"/>
        <n x="112"/>
        <n x="50"/>
      </t>
    </mdx>
    <mdx n="0" f="v">
      <t c="8">
        <n x="2" s="1"/>
        <n x="149" s="1"/>
        <n x="3" s="1"/>
        <n x="150" s="1"/>
        <n x="151" s="1"/>
        <n x="5"/>
        <n x="113"/>
        <n x="21"/>
      </t>
    </mdx>
    <mdx n="0" f="v">
      <t c="8">
        <n x="2" s="1"/>
        <n x="149" s="1"/>
        <n x="3" s="1"/>
        <n x="150" s="1"/>
        <n x="151" s="1"/>
        <n x="5"/>
        <n x="113"/>
        <n x="37"/>
      </t>
    </mdx>
    <mdx n="0" f="v">
      <t c="8">
        <n x="2" s="1"/>
        <n x="149" s="1"/>
        <n x="3" s="1"/>
        <n x="150" s="1"/>
        <n x="151" s="1"/>
        <n x="5"/>
        <n x="113"/>
        <n x="53"/>
      </t>
    </mdx>
    <mdx n="0" f="v">
      <t c="8">
        <n x="2" s="1"/>
        <n x="149" s="1"/>
        <n x="3" s="1"/>
        <n x="150" s="1"/>
        <n x="151" s="1"/>
        <n x="5"/>
        <n x="114"/>
        <n x="8"/>
      </t>
    </mdx>
    <mdx n="0" f="v">
      <t c="8">
        <n x="2" s="1"/>
        <n x="149" s="1"/>
        <n x="3" s="1"/>
        <n x="150" s="1"/>
        <n x="151" s="1"/>
        <n x="5"/>
        <n x="114"/>
        <n x="24"/>
      </t>
    </mdx>
    <mdx n="0" f="v">
      <t c="8">
        <n x="2" s="1"/>
        <n x="149" s="1"/>
        <n x="3" s="1"/>
        <n x="150" s="1"/>
        <n x="151" s="1"/>
        <n x="5"/>
        <n x="114"/>
        <n x="40"/>
      </t>
    </mdx>
    <mdx n="0" f="v">
      <t c="8">
        <n x="2" s="1"/>
        <n x="149" s="1"/>
        <n x="3" s="1"/>
        <n x="150" s="1"/>
        <n x="151" s="1"/>
        <n x="5"/>
        <n x="114"/>
        <n x="56"/>
      </t>
    </mdx>
    <mdx n="0" f="v">
      <t c="8">
        <n x="2" s="1"/>
        <n x="149" s="1"/>
        <n x="3" s="1"/>
        <n x="150" s="1"/>
        <n x="151" s="1"/>
        <n x="5"/>
        <n x="115"/>
        <n x="11"/>
      </t>
    </mdx>
    <mdx n="0" f="v">
      <t c="8">
        <n x="2" s="1"/>
        <n x="149" s="1"/>
        <n x="3" s="1"/>
        <n x="150" s="1"/>
        <n x="151" s="1"/>
        <n x="5"/>
        <n x="115"/>
        <n x="27"/>
      </t>
    </mdx>
    <mdx n="0" f="v">
      <t c="8">
        <n x="2" s="1"/>
        <n x="149" s="1"/>
        <n x="3" s="1"/>
        <n x="150" s="1"/>
        <n x="151" s="1"/>
        <n x="5"/>
        <n x="115"/>
        <n x="43"/>
      </t>
    </mdx>
    <mdx n="0" f="v">
      <t c="8">
        <n x="2" s="1"/>
        <n x="149" s="1"/>
        <n x="3" s="1"/>
        <n x="150" s="1"/>
        <n x="151" s="1"/>
        <n x="5"/>
        <n x="115"/>
        <n x="59"/>
      </t>
    </mdx>
    <mdx n="0" f="v">
      <t c="8">
        <n x="2" s="1"/>
        <n x="149" s="1"/>
        <n x="3" s="1"/>
        <n x="150" s="1"/>
        <n x="151" s="1"/>
        <n x="5"/>
        <n x="116"/>
        <n x="14"/>
      </t>
    </mdx>
    <mdx n="0" f="v">
      <t c="8">
        <n x="2" s="1"/>
        <n x="149" s="1"/>
        <n x="3" s="1"/>
        <n x="150" s="1"/>
        <n x="151" s="1"/>
        <n x="5"/>
        <n x="116"/>
        <n x="30"/>
      </t>
    </mdx>
    <mdx n="0" f="v">
      <t c="8">
        <n x="2" s="1"/>
        <n x="149" s="1"/>
        <n x="3" s="1"/>
        <n x="150" s="1"/>
        <n x="151" s="1"/>
        <n x="5"/>
        <n x="116"/>
        <n x="46"/>
      </t>
    </mdx>
    <mdx n="0" f="v">
      <t c="8">
        <n x="2" s="1"/>
        <n x="149" s="1"/>
        <n x="3" s="1"/>
        <n x="150" s="1"/>
        <n x="151" s="1"/>
        <n x="5"/>
        <n x="116"/>
        <n x="62"/>
      </t>
    </mdx>
    <mdx n="0" f="v">
      <t c="8">
        <n x="2" s="1"/>
        <n x="149" s="1"/>
        <n x="3" s="1"/>
        <n x="150" s="1"/>
        <n x="151" s="1"/>
        <n x="5"/>
        <n x="117"/>
        <n x="17"/>
      </t>
    </mdx>
    <mdx n="0" f="v">
      <t c="8">
        <n x="2" s="1"/>
        <n x="149" s="1"/>
        <n x="3" s="1"/>
        <n x="150" s="1"/>
        <n x="151" s="1"/>
        <n x="5"/>
        <n x="117"/>
        <n x="33"/>
      </t>
    </mdx>
    <mdx n="0" f="v">
      <t c="8">
        <n x="2" s="1"/>
        <n x="149" s="1"/>
        <n x="3" s="1"/>
        <n x="150" s="1"/>
        <n x="151" s="1"/>
        <n x="5"/>
        <n x="117"/>
        <n x="49"/>
      </t>
    </mdx>
    <mdx n="0" f="v">
      <t c="8">
        <n x="2" s="1"/>
        <n x="149" s="1"/>
        <n x="3" s="1"/>
        <n x="150" s="1"/>
        <n x="151" s="1"/>
        <n x="5"/>
        <n x="118"/>
        <n x="20"/>
      </t>
    </mdx>
    <mdx n="0" f="v">
      <t c="8">
        <n x="2" s="1"/>
        <n x="149" s="1"/>
        <n x="3" s="1"/>
        <n x="150" s="1"/>
        <n x="151" s="1"/>
        <n x="5"/>
        <n x="118"/>
        <n x="36"/>
      </t>
    </mdx>
    <mdx n="0" f="v">
      <t c="8">
        <n x="2" s="1"/>
        <n x="149" s="1"/>
        <n x="3" s="1"/>
        <n x="150" s="1"/>
        <n x="151" s="1"/>
        <n x="5"/>
        <n x="118"/>
        <n x="52"/>
      </t>
    </mdx>
    <mdx n="0" f="v">
      <t c="8">
        <n x="2" s="1"/>
        <n x="149" s="1"/>
        <n x="3" s="1"/>
        <n x="150" s="1"/>
        <n x="151" s="1"/>
        <n x="5"/>
        <n x="119"/>
        <n x="7"/>
      </t>
    </mdx>
    <mdx n="0" f="v">
      <t c="8">
        <n x="2" s="1"/>
        <n x="149" s="1"/>
        <n x="3" s="1"/>
        <n x="150" s="1"/>
        <n x="151" s="1"/>
        <n x="5"/>
        <n x="119"/>
        <n x="23"/>
      </t>
    </mdx>
    <mdx n="0" f="v">
      <t c="8">
        <n x="2" s="1"/>
        <n x="149" s="1"/>
        <n x="3" s="1"/>
        <n x="150" s="1"/>
        <n x="151" s="1"/>
        <n x="5"/>
        <n x="119"/>
        <n x="39"/>
      </t>
    </mdx>
    <mdx n="0" f="v">
      <t c="8">
        <n x="2" s="1"/>
        <n x="149" s="1"/>
        <n x="3" s="1"/>
        <n x="150" s="1"/>
        <n x="151" s="1"/>
        <n x="5"/>
        <n x="119"/>
        <n x="55"/>
      </t>
    </mdx>
    <mdx n="0" f="v">
      <t c="8">
        <n x="2" s="1"/>
        <n x="149" s="1"/>
        <n x="3" s="1"/>
        <n x="150" s="1"/>
        <n x="151" s="1"/>
        <n x="5"/>
        <n x="120"/>
        <n x="10"/>
      </t>
    </mdx>
    <mdx n="0" f="v">
      <t c="8">
        <n x="2" s="1"/>
        <n x="149" s="1"/>
        <n x="3" s="1"/>
        <n x="150" s="1"/>
        <n x="151" s="1"/>
        <n x="5"/>
        <n x="120"/>
        <n x="26"/>
      </t>
    </mdx>
    <mdx n="0" f="v">
      <t c="8">
        <n x="2" s="1"/>
        <n x="149" s="1"/>
        <n x="3" s="1"/>
        <n x="150" s="1"/>
        <n x="151" s="1"/>
        <n x="5"/>
        <n x="120"/>
        <n x="42"/>
      </t>
    </mdx>
    <mdx n="0" f="v">
      <t c="8">
        <n x="2" s="1"/>
        <n x="149" s="1"/>
        <n x="3" s="1"/>
        <n x="150" s="1"/>
        <n x="151" s="1"/>
        <n x="5"/>
        <n x="120"/>
        <n x="58"/>
      </t>
    </mdx>
    <mdx n="0" f="v">
      <t c="8">
        <n x="2" s="1"/>
        <n x="149" s="1"/>
        <n x="3" s="1"/>
        <n x="150" s="1"/>
        <n x="151" s="1"/>
        <n x="5"/>
        <n x="121"/>
        <n x="13"/>
      </t>
    </mdx>
    <mdx n="0" f="v">
      <t c="8">
        <n x="2" s="1"/>
        <n x="149" s="1"/>
        <n x="3" s="1"/>
        <n x="150" s="1"/>
        <n x="151" s="1"/>
        <n x="5"/>
        <n x="121"/>
        <n x="29"/>
      </t>
    </mdx>
    <mdx n="0" f="v">
      <t c="8">
        <n x="2" s="1"/>
        <n x="149" s="1"/>
        <n x="3" s="1"/>
        <n x="150" s="1"/>
        <n x="151" s="1"/>
        <n x="5"/>
        <n x="121"/>
        <n x="45"/>
      </t>
    </mdx>
    <mdx n="0" f="v">
      <t c="8">
        <n x="2" s="1"/>
        <n x="149" s="1"/>
        <n x="3" s="1"/>
        <n x="150" s="1"/>
        <n x="151" s="1"/>
        <n x="5"/>
        <n x="121"/>
        <n x="61"/>
      </t>
    </mdx>
    <mdx n="0" f="v">
      <t c="8">
        <n x="2" s="1"/>
        <n x="149" s="1"/>
        <n x="3" s="1"/>
        <n x="150" s="1"/>
        <n x="151" s="1"/>
        <n x="5"/>
        <n x="122"/>
        <n x="16"/>
      </t>
    </mdx>
    <mdx n="0" f="v">
      <t c="8">
        <n x="2" s="1"/>
        <n x="149" s="1"/>
        <n x="3" s="1"/>
        <n x="150" s="1"/>
        <n x="151" s="1"/>
        <n x="5"/>
        <n x="122"/>
        <n x="32"/>
      </t>
    </mdx>
    <mdx n="0" f="v">
      <t c="8">
        <n x="2" s="1"/>
        <n x="149" s="1"/>
        <n x="3" s="1"/>
        <n x="150" s="1"/>
        <n x="151" s="1"/>
        <n x="5"/>
        <n x="122"/>
        <n x="48"/>
      </t>
    </mdx>
    <mdx n="0" f="v">
      <t c="8">
        <n x="2" s="1"/>
        <n x="149" s="1"/>
        <n x="3" s="1"/>
        <n x="150" s="1"/>
        <n x="151" s="1"/>
        <n x="5"/>
        <n x="122"/>
        <n x="64"/>
      </t>
    </mdx>
    <mdx n="0" f="v">
      <t c="8">
        <n x="2" s="1"/>
        <n x="149" s="1"/>
        <n x="3" s="1"/>
        <n x="150" s="1"/>
        <n x="151" s="1"/>
        <n x="5"/>
        <n x="123"/>
        <n x="19"/>
      </t>
    </mdx>
    <mdx n="0" f="v">
      <t c="8">
        <n x="2" s="1"/>
        <n x="149" s="1"/>
        <n x="3" s="1"/>
        <n x="150" s="1"/>
        <n x="151" s="1"/>
        <n x="5"/>
        <n x="123"/>
        <n x="35"/>
      </t>
    </mdx>
    <mdx n="0" f="v">
      <t c="8">
        <n x="2" s="1"/>
        <n x="149" s="1"/>
        <n x="3" s="1"/>
        <n x="150" s="1"/>
        <n x="151" s="1"/>
        <n x="5"/>
        <n x="123"/>
        <n x="51"/>
      </t>
    </mdx>
    <mdx n="0" f="v">
      <t c="8">
        <n x="2" s="1"/>
        <n x="149" s="1"/>
        <n x="3" s="1"/>
        <n x="150" s="1"/>
        <n x="151" s="1"/>
        <n x="5"/>
        <n x="124"/>
        <n x="6"/>
      </t>
    </mdx>
    <mdx n="0" f="v">
      <t c="8">
        <n x="2" s="1"/>
        <n x="149" s="1"/>
        <n x="3" s="1"/>
        <n x="150" s="1"/>
        <n x="151" s="1"/>
        <n x="5"/>
        <n x="124"/>
        <n x="22"/>
      </t>
    </mdx>
    <mdx n="0" f="v">
      <t c="8">
        <n x="2" s="1"/>
        <n x="149" s="1"/>
        <n x="3" s="1"/>
        <n x="150" s="1"/>
        <n x="151" s="1"/>
        <n x="5"/>
        <n x="124"/>
        <n x="38"/>
      </t>
    </mdx>
    <mdx n="0" f="v">
      <t c="8">
        <n x="2" s="1"/>
        <n x="149" s="1"/>
        <n x="3" s="1"/>
        <n x="150" s="1"/>
        <n x="151" s="1"/>
        <n x="5"/>
        <n x="124"/>
        <n x="54"/>
      </t>
    </mdx>
    <mdx n="0" f="v">
      <t c="8">
        <n x="2" s="1"/>
        <n x="149" s="1"/>
        <n x="3" s="1"/>
        <n x="150" s="1"/>
        <n x="151" s="1"/>
        <n x="5"/>
        <n x="125"/>
        <n x="9"/>
      </t>
    </mdx>
    <mdx n="0" f="v">
      <t c="8">
        <n x="2" s="1"/>
        <n x="149" s="1"/>
        <n x="3" s="1"/>
        <n x="150" s="1"/>
        <n x="151" s="1"/>
        <n x="5"/>
        <n x="125"/>
        <n x="25"/>
      </t>
    </mdx>
    <mdx n="0" f="v">
      <t c="8">
        <n x="2" s="1"/>
        <n x="149" s="1"/>
        <n x="3" s="1"/>
        <n x="150" s="1"/>
        <n x="151" s="1"/>
        <n x="5"/>
        <n x="125"/>
        <n x="41"/>
      </t>
    </mdx>
    <mdx n="0" f="v">
      <t c="8">
        <n x="2" s="1"/>
        <n x="149" s="1"/>
        <n x="3" s="1"/>
        <n x="150" s="1"/>
        <n x="151" s="1"/>
        <n x="5"/>
        <n x="125"/>
        <n x="60"/>
      </t>
    </mdx>
    <mdx n="0" f="v">
      <t c="8">
        <n x="2" s="1"/>
        <n x="149" s="1"/>
        <n x="3" s="1"/>
        <n x="150" s="1"/>
        <n x="151" s="1"/>
        <n x="5"/>
        <n x="126"/>
        <n x="20"/>
      </t>
    </mdx>
    <mdx n="0" f="v">
      <t c="8">
        <n x="2" s="1"/>
        <n x="149" s="1"/>
        <n x="3" s="1"/>
        <n x="150" s="1"/>
        <n x="151" s="1"/>
        <n x="5"/>
        <n x="126"/>
        <n x="39"/>
      </t>
    </mdx>
    <mdx n="0" f="v">
      <t c="8">
        <n x="2" s="1"/>
        <n x="149" s="1"/>
        <n x="3" s="1"/>
        <n x="150" s="1"/>
        <n x="151" s="1"/>
        <n x="5"/>
        <n x="126"/>
        <n x="58"/>
      </t>
    </mdx>
    <mdx n="0" f="v">
      <t c="8">
        <n x="2" s="1"/>
        <n x="149" s="1"/>
        <n x="3" s="1"/>
        <n x="150" s="1"/>
        <n x="151" s="1"/>
        <n x="5"/>
        <n x="127"/>
        <n x="17"/>
      </t>
    </mdx>
    <mdx n="0" f="v">
      <t c="8">
        <n x="2" s="1"/>
        <n x="149" s="1"/>
        <n x="3" s="1"/>
        <n x="150" s="1"/>
        <n x="151" s="1"/>
        <n x="5"/>
        <n x="127"/>
        <n x="37"/>
      </t>
    </mdx>
    <mdx n="0" f="v">
      <t c="8">
        <n x="2" s="1"/>
        <n x="149" s="1"/>
        <n x="3" s="1"/>
        <n x="150" s="1"/>
        <n x="151" s="1"/>
        <n x="5"/>
        <n x="127"/>
        <n x="57"/>
      </t>
    </mdx>
    <mdx n="0" f="v">
      <t c="8">
        <n x="2" s="1"/>
        <n x="149" s="1"/>
        <n x="3" s="1"/>
        <n x="150" s="1"/>
        <n x="151" s="1"/>
        <n x="5"/>
        <n x="128"/>
        <n x="15"/>
      </t>
    </mdx>
    <mdx n="0" f="v">
      <t c="8">
        <n x="2" s="1"/>
        <n x="149" s="1"/>
        <n x="3" s="1"/>
        <n x="150" s="1"/>
        <n x="151" s="1"/>
        <n x="5"/>
        <n x="128"/>
        <n x="35"/>
      </t>
    </mdx>
    <mdx n="0" f="v">
      <t c="8">
        <n x="2" s="1"/>
        <n x="149" s="1"/>
        <n x="3" s="1"/>
        <n x="150" s="1"/>
        <n x="151" s="1"/>
        <n x="5"/>
        <n x="128"/>
        <n x="54"/>
      </t>
    </mdx>
    <mdx n="0" f="v">
      <t c="8">
        <n x="2" s="1"/>
        <n x="149" s="1"/>
        <n x="3" s="1"/>
        <n x="150" s="1"/>
        <n x="151" s="1"/>
        <n x="5"/>
        <n x="129"/>
        <n x="14"/>
      </t>
    </mdx>
    <mdx n="0" f="v">
      <t c="8">
        <n x="2" s="1"/>
        <n x="149" s="1"/>
        <n x="3" s="1"/>
        <n x="150" s="1"/>
        <n x="151" s="1"/>
        <n x="5"/>
        <n x="129"/>
        <n x="33"/>
      </t>
    </mdx>
    <mdx n="0" f="v">
      <t c="8">
        <n x="2" s="1"/>
        <n x="149" s="1"/>
        <n x="3" s="1"/>
        <n x="150" s="1"/>
        <n x="151" s="1"/>
        <n x="5"/>
        <n x="129"/>
        <n x="52"/>
      </t>
    </mdx>
    <mdx n="0" f="v">
      <t c="8">
        <n x="2" s="1"/>
        <n x="149" s="1"/>
        <n x="3" s="1"/>
        <n x="150" s="1"/>
        <n x="151" s="1"/>
        <n x="5"/>
        <n x="130"/>
        <n x="11"/>
      </t>
    </mdx>
    <mdx n="0" f="v">
      <t c="8">
        <n x="2" s="1"/>
        <n x="149" s="1"/>
        <n x="3" s="1"/>
        <n x="150" s="1"/>
        <n x="151" s="1"/>
        <n x="5"/>
        <n x="130"/>
        <n x="32"/>
      </t>
    </mdx>
    <mdx n="0" f="v">
      <t c="8">
        <n x="2" s="1"/>
        <n x="149" s="1"/>
        <n x="3" s="1"/>
        <n x="150" s="1"/>
        <n x="151" s="1"/>
        <n x="5"/>
        <n x="130"/>
        <n x="51"/>
      </t>
    </mdx>
    <mdx n="0" f="v">
      <t c="8">
        <n x="2" s="1"/>
        <n x="149" s="1"/>
        <n x="3" s="1"/>
        <n x="150" s="1"/>
        <n x="151" s="1"/>
        <n x="5"/>
        <n x="131"/>
        <n x="9"/>
      </t>
    </mdx>
    <mdx n="0" f="v">
      <t c="8">
        <n x="2" s="1"/>
        <n x="149" s="1"/>
        <n x="3" s="1"/>
        <n x="150" s="1"/>
        <n x="151" s="1"/>
        <n x="5"/>
        <n x="131"/>
        <n x="29"/>
      </t>
    </mdx>
    <mdx n="0" f="v">
      <t c="8">
        <n x="2" s="1"/>
        <n x="149" s="1"/>
        <n x="3" s="1"/>
        <n x="150" s="1"/>
        <n x="151" s="1"/>
        <n x="5"/>
        <n x="131"/>
        <n x="52"/>
      </t>
    </mdx>
    <mdx n="0" f="v">
      <t c="8">
        <n x="2" s="1"/>
        <n x="149" s="1"/>
        <n x="3" s="1"/>
        <n x="150" s="1"/>
        <n x="151" s="1"/>
        <n x="5"/>
        <n x="132"/>
        <n x="11"/>
      </t>
    </mdx>
    <mdx n="0" f="v">
      <t c="8">
        <n x="2" s="1"/>
        <n x="149" s="1"/>
        <n x="3" s="1"/>
        <n x="150" s="1"/>
        <n x="151" s="1"/>
        <n x="5"/>
        <n x="132"/>
        <n x="32"/>
      </t>
    </mdx>
    <mdx n="0" f="v">
      <t c="8">
        <n x="2" s="1"/>
        <n x="149" s="1"/>
        <n x="3" s="1"/>
        <n x="150" s="1"/>
        <n x="151" s="1"/>
        <n x="5"/>
        <n x="132"/>
        <n x="55"/>
      </t>
    </mdx>
    <mdx n="0" f="v">
      <t c="8">
        <n x="2" s="1"/>
        <n x="149" s="1"/>
        <n x="3" s="1"/>
        <n x="150" s="1"/>
        <n x="151" s="1"/>
        <n x="5"/>
        <n x="133"/>
        <n x="16"/>
      </t>
    </mdx>
    <mdx n="0" f="v">
      <t c="8">
        <n x="2" s="1"/>
        <n x="149" s="1"/>
        <n x="3" s="1"/>
        <n x="150" s="1"/>
        <n x="151" s="1"/>
        <n x="5"/>
        <n x="133"/>
        <n x="41"/>
      </t>
    </mdx>
    <mdx n="0" f="v">
      <t c="8">
        <n x="2" s="1"/>
        <n x="149" s="1"/>
        <n x="3" s="1"/>
        <n x="150" s="1"/>
        <n x="151" s="1"/>
        <n x="5"/>
        <n x="133"/>
        <n x="63"/>
      </t>
    </mdx>
    <mdx n="0" f="v">
      <t c="8">
        <n x="2" s="1"/>
        <n x="149" s="1"/>
        <n x="3" s="1"/>
        <n x="150" s="1"/>
        <n x="151" s="1"/>
        <n x="5"/>
        <n x="134"/>
        <n x="32"/>
      </t>
    </mdx>
    <mdx n="0" f="v">
      <t c="8">
        <n x="2" s="1"/>
        <n x="149" s="1"/>
        <n x="3" s="1"/>
        <n x="150" s="1"/>
        <n x="151" s="1"/>
        <n x="5"/>
        <n x="134"/>
        <n x="59"/>
      </t>
    </mdx>
    <mdx n="0" f="v">
      <t c="8">
        <n x="2" s="1"/>
        <n x="149" s="1"/>
        <n x="3" s="1"/>
        <n x="150" s="1"/>
        <n x="151" s="1"/>
        <n x="5"/>
        <n x="135"/>
        <n x="29"/>
      </t>
    </mdx>
    <mdx n="0" f="v">
      <t c="8">
        <n x="2" s="1"/>
        <n x="149" s="1"/>
        <n x="3" s="1"/>
        <n x="150" s="1"/>
        <n x="151" s="1"/>
        <n x="5"/>
        <n x="135"/>
        <n x="61"/>
      </t>
    </mdx>
    <mdx n="0" f="v">
      <t c="8">
        <n x="2" s="1"/>
        <n x="149" s="1"/>
        <n x="3" s="1"/>
        <n x="150" s="1"/>
        <n x="151" s="1"/>
        <n x="5"/>
        <n x="136"/>
        <n x="42"/>
      </t>
    </mdx>
    <mdx n="0" f="v">
      <t c="8">
        <n x="2" s="1"/>
        <n x="149" s="1"/>
        <n x="3" s="1"/>
        <n x="150" s="1"/>
        <n x="151" s="1"/>
        <n x="5"/>
        <n x="137"/>
        <n x="18"/>
      </t>
    </mdx>
    <mdx n="0" f="v">
      <t c="8">
        <n x="2" s="1"/>
        <n x="149" s="1"/>
        <n x="3" s="1"/>
        <n x="150" s="1"/>
        <n x="151" s="1"/>
        <n x="5"/>
        <n x="137"/>
        <n x="62"/>
      </t>
    </mdx>
    <mdx n="0" f="v">
      <t c="8">
        <n x="2" s="1"/>
        <n x="149" s="1"/>
        <n x="3" s="1"/>
        <n x="150" s="1"/>
        <n x="151" s="1"/>
        <n x="5"/>
        <n x="138"/>
        <n x="54"/>
      </t>
    </mdx>
    <mdx n="0" f="v">
      <t c="8">
        <n x="2" s="1"/>
        <n x="149" s="1"/>
        <n x="3" s="1"/>
        <n x="150" s="1"/>
        <n x="151" s="1"/>
        <n x="5"/>
        <n x="140"/>
        <n x="59"/>
      </t>
    </mdx>
    <mdx n="0" f="v">
      <t c="8">
        <n x="2" s="1"/>
        <n x="149" s="1"/>
        <n x="3" s="1"/>
        <n x="150" s="1"/>
        <n x="151" s="1"/>
        <n x="5"/>
        <n x="143"/>
        <n x="48"/>
      </t>
    </mdx>
    <mdx n="0" f="v">
      <t c="8">
        <n x="2" s="1"/>
        <n x="149" s="1"/>
        <n x="3" s="1"/>
        <n x="150" s="1"/>
        <n x="151" s="1"/>
        <n x="5"/>
        <n x="146"/>
        <n x="36"/>
      </t>
    </mdx>
    <mdx n="0" f="v">
      <t c="8">
        <n x="2" s="1"/>
        <n x="149" s="1"/>
        <n x="3" s="1"/>
        <n x="150" s="1"/>
        <n x="151" s="1"/>
        <n x="5"/>
        <n x="110"/>
        <n x="13"/>
      </t>
    </mdx>
    <mdx n="0" f="v">
      <t c="8">
        <n x="2" s="1"/>
        <n x="149" s="1"/>
        <n x="3" s="1"/>
        <n x="150" s="1"/>
        <n x="151" s="1"/>
        <n x="5"/>
        <n x="110"/>
        <n x="29"/>
      </t>
    </mdx>
    <mdx n="0" f="v">
      <t c="8">
        <n x="2" s="1"/>
        <n x="149" s="1"/>
        <n x="3" s="1"/>
        <n x="150" s="1"/>
        <n x="151" s="1"/>
        <n x="5"/>
        <n x="110"/>
        <n x="45"/>
      </t>
    </mdx>
    <mdx n="0" f="v">
      <t c="8">
        <n x="2" s="1"/>
        <n x="149" s="1"/>
        <n x="3" s="1"/>
        <n x="150" s="1"/>
        <n x="151" s="1"/>
        <n x="5"/>
        <n x="110"/>
        <n x="61"/>
      </t>
    </mdx>
    <mdx n="0" f="v">
      <t c="8">
        <n x="2" s="1"/>
        <n x="149" s="1"/>
        <n x="3" s="1"/>
        <n x="150" s="1"/>
        <n x="151" s="1"/>
        <n x="5"/>
        <n x="111"/>
        <n x="16"/>
      </t>
    </mdx>
    <mdx n="0" f="v">
      <t c="8">
        <n x="2" s="1"/>
        <n x="149" s="1"/>
        <n x="3" s="1"/>
        <n x="150" s="1"/>
        <n x="151" s="1"/>
        <n x="5"/>
        <n x="111"/>
        <n x="32"/>
      </t>
    </mdx>
    <mdx n="0" f="v">
      <t c="8">
        <n x="2" s="1"/>
        <n x="149" s="1"/>
        <n x="3" s="1"/>
        <n x="150" s="1"/>
        <n x="151" s="1"/>
        <n x="5"/>
        <n x="111"/>
        <n x="48"/>
      </t>
    </mdx>
    <mdx n="0" f="v">
      <t c="8">
        <n x="2" s="1"/>
        <n x="149" s="1"/>
        <n x="3" s="1"/>
        <n x="150" s="1"/>
        <n x="151" s="1"/>
        <n x="5"/>
        <n x="111"/>
        <n x="64"/>
      </t>
    </mdx>
    <mdx n="0" f="v">
      <t c="8">
        <n x="2" s="1"/>
        <n x="149" s="1"/>
        <n x="3" s="1"/>
        <n x="150" s="1"/>
        <n x="151" s="1"/>
        <n x="5"/>
        <n x="112"/>
        <n x="19"/>
      </t>
    </mdx>
    <mdx n="0" f="v">
      <t c="8">
        <n x="2" s="1"/>
        <n x="149" s="1"/>
        <n x="3" s="1"/>
        <n x="150" s="1"/>
        <n x="151" s="1"/>
        <n x="5"/>
        <n x="112"/>
        <n x="35"/>
      </t>
    </mdx>
    <mdx n="0" f="v">
      <t c="8">
        <n x="2" s="1"/>
        <n x="149" s="1"/>
        <n x="3" s="1"/>
        <n x="150" s="1"/>
        <n x="151" s="1"/>
        <n x="5"/>
        <n x="112"/>
        <n x="51"/>
      </t>
    </mdx>
    <mdx n="0" f="v">
      <t c="8">
        <n x="2" s="1"/>
        <n x="149" s="1"/>
        <n x="3" s="1"/>
        <n x="150" s="1"/>
        <n x="151" s="1"/>
        <n x="5"/>
        <n x="113"/>
        <n x="6"/>
      </t>
    </mdx>
    <mdx n="0" f="v">
      <t c="8">
        <n x="2" s="1"/>
        <n x="149" s="1"/>
        <n x="3" s="1"/>
        <n x="150" s="1"/>
        <n x="151" s="1"/>
        <n x="5"/>
        <n x="113"/>
        <n x="22"/>
      </t>
    </mdx>
    <mdx n="0" f="v">
      <t c="8">
        <n x="2" s="1"/>
        <n x="149" s="1"/>
        <n x="3" s="1"/>
        <n x="150" s="1"/>
        <n x="151" s="1"/>
        <n x="5"/>
        <n x="113"/>
        <n x="38"/>
      </t>
    </mdx>
    <mdx n="0" f="v">
      <t c="8">
        <n x="2" s="1"/>
        <n x="149" s="1"/>
        <n x="3" s="1"/>
        <n x="150" s="1"/>
        <n x="151" s="1"/>
        <n x="5"/>
        <n x="113"/>
        <n x="54"/>
      </t>
    </mdx>
    <mdx n="0" f="v">
      <t c="8">
        <n x="2" s="1"/>
        <n x="149" s="1"/>
        <n x="3" s="1"/>
        <n x="150" s="1"/>
        <n x="151" s="1"/>
        <n x="5"/>
        <n x="114"/>
        <n x="9"/>
      </t>
    </mdx>
    <mdx n="0" f="v">
      <t c="8">
        <n x="2" s="1"/>
        <n x="149" s="1"/>
        <n x="3" s="1"/>
        <n x="150" s="1"/>
        <n x="151" s="1"/>
        <n x="5"/>
        <n x="114"/>
        <n x="25"/>
      </t>
    </mdx>
    <mdx n="0" f="v">
      <t c="8">
        <n x="2" s="1"/>
        <n x="149" s="1"/>
        <n x="3" s="1"/>
        <n x="150" s="1"/>
        <n x="151" s="1"/>
        <n x="5"/>
        <n x="114"/>
        <n x="41"/>
      </t>
    </mdx>
    <mdx n="0" f="v">
      <t c="8">
        <n x="2" s="1"/>
        <n x="149" s="1"/>
        <n x="3" s="1"/>
        <n x="150" s="1"/>
        <n x="151" s="1"/>
        <n x="5"/>
        <n x="114"/>
        <n x="57"/>
      </t>
    </mdx>
    <mdx n="0" f="v">
      <t c="8">
        <n x="2" s="1"/>
        <n x="149" s="1"/>
        <n x="3" s="1"/>
        <n x="150" s="1"/>
        <n x="151" s="1"/>
        <n x="5"/>
        <n x="115"/>
        <n x="12"/>
      </t>
    </mdx>
    <mdx n="0" f="v">
      <t c="8">
        <n x="2" s="1"/>
        <n x="149" s="1"/>
        <n x="3" s="1"/>
        <n x="150" s="1"/>
        <n x="151" s="1"/>
        <n x="5"/>
        <n x="115"/>
        <n x="28"/>
      </t>
    </mdx>
    <mdx n="0" f="v">
      <t c="8">
        <n x="2" s="1"/>
        <n x="149" s="1"/>
        <n x="3" s="1"/>
        <n x="150" s="1"/>
        <n x="151" s="1"/>
        <n x="5"/>
        <n x="115"/>
        <n x="44"/>
      </t>
    </mdx>
    <mdx n="0" f="v">
      <t c="8">
        <n x="2" s="1"/>
        <n x="149" s="1"/>
        <n x="3" s="1"/>
        <n x="150" s="1"/>
        <n x="151" s="1"/>
        <n x="5"/>
        <n x="115"/>
        <n x="60"/>
      </t>
    </mdx>
    <mdx n="0" f="v">
      <t c="8">
        <n x="2" s="1"/>
        <n x="149" s="1"/>
        <n x="3" s="1"/>
        <n x="150" s="1"/>
        <n x="151" s="1"/>
        <n x="5"/>
        <n x="116"/>
        <n x="15"/>
      </t>
    </mdx>
    <mdx n="0" f="v">
      <t c="8">
        <n x="2" s="1"/>
        <n x="149" s="1"/>
        <n x="3" s="1"/>
        <n x="150" s="1"/>
        <n x="151" s="1"/>
        <n x="5"/>
        <n x="116"/>
        <n x="31"/>
      </t>
    </mdx>
    <mdx n="0" f="v">
      <t c="8">
        <n x="2" s="1"/>
        <n x="149" s="1"/>
        <n x="3" s="1"/>
        <n x="150" s="1"/>
        <n x="151" s="1"/>
        <n x="5"/>
        <n x="116"/>
        <n x="47"/>
      </t>
    </mdx>
    <mdx n="0" f="v">
      <t c="8">
        <n x="2" s="1"/>
        <n x="149" s="1"/>
        <n x="3" s="1"/>
        <n x="150" s="1"/>
        <n x="151" s="1"/>
        <n x="5"/>
        <n x="116"/>
        <n x="63"/>
      </t>
    </mdx>
    <mdx n="0" f="v">
      <t c="8">
        <n x="2" s="1"/>
        <n x="149" s="1"/>
        <n x="3" s="1"/>
        <n x="150" s="1"/>
        <n x="151" s="1"/>
        <n x="5"/>
        <n x="117"/>
        <n x="18"/>
      </t>
    </mdx>
    <mdx n="0" f="v">
      <t c="8">
        <n x="2" s="1"/>
        <n x="149" s="1"/>
        <n x="3" s="1"/>
        <n x="150" s="1"/>
        <n x="151" s="1"/>
        <n x="5"/>
        <n x="117"/>
        <n x="34"/>
      </t>
    </mdx>
    <mdx n="0" f="v">
      <t c="8">
        <n x="2" s="1"/>
        <n x="149" s="1"/>
        <n x="3" s="1"/>
        <n x="150" s="1"/>
        <n x="151" s="1"/>
        <n x="5"/>
        <n x="117"/>
        <n x="50"/>
      </t>
    </mdx>
    <mdx n="0" f="v">
      <t c="8">
        <n x="2" s="1"/>
        <n x="149" s="1"/>
        <n x="3" s="1"/>
        <n x="150" s="1"/>
        <n x="151" s="1"/>
        <n x="5"/>
        <n x="118"/>
        <n x="21"/>
      </t>
    </mdx>
    <mdx n="0" f="v">
      <t c="8">
        <n x="2" s="1"/>
        <n x="149" s="1"/>
        <n x="3" s="1"/>
        <n x="150" s="1"/>
        <n x="151" s="1"/>
        <n x="5"/>
        <n x="118"/>
        <n x="37"/>
      </t>
    </mdx>
    <mdx n="0" f="v">
      <t c="8">
        <n x="2" s="1"/>
        <n x="149" s="1"/>
        <n x="3" s="1"/>
        <n x="150" s="1"/>
        <n x="151" s="1"/>
        <n x="5"/>
        <n x="118"/>
        <n x="53"/>
      </t>
    </mdx>
    <mdx n="0" f="v">
      <t c="8">
        <n x="2" s="1"/>
        <n x="149" s="1"/>
        <n x="3" s="1"/>
        <n x="150" s="1"/>
        <n x="151" s="1"/>
        <n x="5"/>
        <n x="119"/>
        <n x="8"/>
      </t>
    </mdx>
    <mdx n="0" f="v">
      <t c="8">
        <n x="2" s="1"/>
        <n x="149" s="1"/>
        <n x="3" s="1"/>
        <n x="150" s="1"/>
        <n x="151" s="1"/>
        <n x="5"/>
        <n x="119"/>
        <n x="24"/>
      </t>
    </mdx>
    <mdx n="0" f="v">
      <t c="8">
        <n x="2" s="1"/>
        <n x="149" s="1"/>
        <n x="3" s="1"/>
        <n x="150" s="1"/>
        <n x="151" s="1"/>
        <n x="5"/>
        <n x="119"/>
        <n x="40"/>
      </t>
    </mdx>
    <mdx n="0" f="v">
      <t c="8">
        <n x="2" s="1"/>
        <n x="149" s="1"/>
        <n x="3" s="1"/>
        <n x="150" s="1"/>
        <n x="151" s="1"/>
        <n x="5"/>
        <n x="119"/>
        <n x="56"/>
      </t>
    </mdx>
    <mdx n="0" f="v">
      <t c="8">
        <n x="2" s="1"/>
        <n x="149" s="1"/>
        <n x="3" s="1"/>
        <n x="150" s="1"/>
        <n x="151" s="1"/>
        <n x="5"/>
        <n x="120"/>
        <n x="11"/>
      </t>
    </mdx>
    <mdx n="0" f="v">
      <t c="8">
        <n x="2" s="1"/>
        <n x="149" s="1"/>
        <n x="3" s="1"/>
        <n x="150" s="1"/>
        <n x="151" s="1"/>
        <n x="5"/>
        <n x="120"/>
        <n x="27"/>
      </t>
    </mdx>
    <mdx n="0" f="v">
      <t c="8">
        <n x="2" s="1"/>
        <n x="149" s="1"/>
        <n x="3" s="1"/>
        <n x="150" s="1"/>
        <n x="151" s="1"/>
        <n x="5"/>
        <n x="120"/>
        <n x="43"/>
      </t>
    </mdx>
    <mdx n="0" f="v">
      <t c="8">
        <n x="2" s="1"/>
        <n x="149" s="1"/>
        <n x="3" s="1"/>
        <n x="150" s="1"/>
        <n x="151" s="1"/>
        <n x="5"/>
        <n x="120"/>
        <n x="59"/>
      </t>
    </mdx>
    <mdx n="0" f="v">
      <t c="8">
        <n x="2" s="1"/>
        <n x="149" s="1"/>
        <n x="3" s="1"/>
        <n x="150" s="1"/>
        <n x="151" s="1"/>
        <n x="5"/>
        <n x="121"/>
        <n x="14"/>
      </t>
    </mdx>
    <mdx n="0" f="v">
      <t c="8">
        <n x="2" s="1"/>
        <n x="149" s="1"/>
        <n x="3" s="1"/>
        <n x="150" s="1"/>
        <n x="151" s="1"/>
        <n x="5"/>
        <n x="121"/>
        <n x="30"/>
      </t>
    </mdx>
    <mdx n="0" f="v">
      <t c="8">
        <n x="2" s="1"/>
        <n x="149" s="1"/>
        <n x="3" s="1"/>
        <n x="150" s="1"/>
        <n x="151" s="1"/>
        <n x="5"/>
        <n x="121"/>
        <n x="46"/>
      </t>
    </mdx>
    <mdx n="0" f="v">
      <t c="8">
        <n x="2" s="1"/>
        <n x="149" s="1"/>
        <n x="3" s="1"/>
        <n x="150" s="1"/>
        <n x="151" s="1"/>
        <n x="5"/>
        <n x="121"/>
        <n x="62"/>
      </t>
    </mdx>
    <mdx n="0" f="v">
      <t c="8">
        <n x="2" s="1"/>
        <n x="149" s="1"/>
        <n x="3" s="1"/>
        <n x="150" s="1"/>
        <n x="151" s="1"/>
        <n x="5"/>
        <n x="122"/>
        <n x="17"/>
      </t>
    </mdx>
    <mdx n="0" f="v">
      <t c="8">
        <n x="2" s="1"/>
        <n x="149" s="1"/>
        <n x="3" s="1"/>
        <n x="150" s="1"/>
        <n x="151" s="1"/>
        <n x="5"/>
        <n x="122"/>
        <n x="33"/>
      </t>
    </mdx>
    <mdx n="0" f="v">
      <t c="8">
        <n x="2" s="1"/>
        <n x="149" s="1"/>
        <n x="3" s="1"/>
        <n x="150" s="1"/>
        <n x="151" s="1"/>
        <n x="5"/>
        <n x="122"/>
        <n x="49"/>
      </t>
    </mdx>
    <mdx n="0" f="v">
      <t c="8">
        <n x="2" s="1"/>
        <n x="149" s="1"/>
        <n x="3" s="1"/>
        <n x="150" s="1"/>
        <n x="151" s="1"/>
        <n x="5"/>
        <n x="123"/>
        <n x="20"/>
      </t>
    </mdx>
    <mdx n="0" f="v">
      <t c="8">
        <n x="2" s="1"/>
        <n x="149" s="1"/>
        <n x="3" s="1"/>
        <n x="150" s="1"/>
        <n x="151" s="1"/>
        <n x="5"/>
        <n x="123"/>
        <n x="36"/>
      </t>
    </mdx>
    <mdx n="0" f="v">
      <t c="8">
        <n x="2" s="1"/>
        <n x="149" s="1"/>
        <n x="3" s="1"/>
        <n x="150" s="1"/>
        <n x="151" s="1"/>
        <n x="5"/>
        <n x="123"/>
        <n x="52"/>
      </t>
    </mdx>
    <mdx n="0" f="v">
      <t c="8">
        <n x="2" s="1"/>
        <n x="149" s="1"/>
        <n x="3" s="1"/>
        <n x="150" s="1"/>
        <n x="151" s="1"/>
        <n x="5"/>
        <n x="124"/>
        <n x="7"/>
      </t>
    </mdx>
    <mdx n="0" f="v">
      <t c="8">
        <n x="2" s="1"/>
        <n x="149" s="1"/>
        <n x="3" s="1"/>
        <n x="150" s="1"/>
        <n x="151" s="1"/>
        <n x="5"/>
        <n x="124"/>
        <n x="23"/>
      </t>
    </mdx>
    <mdx n="0" f="v">
      <t c="8">
        <n x="2" s="1"/>
        <n x="149" s="1"/>
        <n x="3" s="1"/>
        <n x="150" s="1"/>
        <n x="151" s="1"/>
        <n x="5"/>
        <n x="124"/>
        <n x="39"/>
      </t>
    </mdx>
    <mdx n="0" f="v">
      <t c="8">
        <n x="2" s="1"/>
        <n x="149" s="1"/>
        <n x="3" s="1"/>
        <n x="150" s="1"/>
        <n x="151" s="1"/>
        <n x="5"/>
        <n x="124"/>
        <n x="55"/>
      </t>
    </mdx>
    <mdx n="0" f="v">
      <t c="8">
        <n x="2" s="1"/>
        <n x="149" s="1"/>
        <n x="3" s="1"/>
        <n x="150" s="1"/>
        <n x="151" s="1"/>
        <n x="5"/>
        <n x="125"/>
        <n x="10"/>
      </t>
    </mdx>
    <mdx n="0" f="v">
      <t c="8">
        <n x="2" s="1"/>
        <n x="149" s="1"/>
        <n x="3" s="1"/>
        <n x="150" s="1"/>
        <n x="151" s="1"/>
        <n x="5"/>
        <n x="125"/>
        <n x="26"/>
      </t>
    </mdx>
    <mdx n="0" f="v">
      <t c="8">
        <n x="2" s="1"/>
        <n x="149" s="1"/>
        <n x="3" s="1"/>
        <n x="150" s="1"/>
        <n x="151" s="1"/>
        <n x="5"/>
        <n x="125"/>
        <n x="42"/>
      </t>
    </mdx>
    <mdx n="0" f="v">
      <t c="8">
        <n x="2" s="1"/>
        <n x="149" s="1"/>
        <n x="3" s="1"/>
        <n x="150" s="1"/>
        <n x="151" s="1"/>
        <n x="5"/>
        <n x="125"/>
        <n x="61"/>
      </t>
    </mdx>
    <mdx n="0" f="v">
      <t c="8">
        <n x="2" s="1"/>
        <n x="149" s="1"/>
        <n x="3" s="1"/>
        <n x="150" s="1"/>
        <n x="151" s="1"/>
        <n x="5"/>
        <n x="126"/>
        <n x="21"/>
      </t>
    </mdx>
    <mdx n="0" f="v">
      <t c="8">
        <n x="2" s="1"/>
        <n x="149" s="1"/>
        <n x="3" s="1"/>
        <n x="150" s="1"/>
        <n x="151" s="1"/>
        <n x="5"/>
        <n x="126"/>
        <n x="40"/>
      </t>
    </mdx>
    <mdx n="0" f="v">
      <t c="8">
        <n x="2" s="1"/>
        <n x="149" s="1"/>
        <n x="3" s="1"/>
        <n x="150" s="1"/>
        <n x="151" s="1"/>
        <n x="5"/>
        <n x="126"/>
        <n x="59"/>
      </t>
    </mdx>
    <mdx n="0" f="v">
      <t c="8">
        <n x="2" s="1"/>
        <n x="149" s="1"/>
        <n x="3" s="1"/>
        <n x="150" s="1"/>
        <n x="151" s="1"/>
        <n x="5"/>
        <n x="127"/>
        <n x="18"/>
      </t>
    </mdx>
    <mdx n="0" f="v">
      <t c="8">
        <n x="2" s="1"/>
        <n x="149" s="1"/>
        <n x="3" s="1"/>
        <n x="150" s="1"/>
        <n x="151" s="1"/>
        <n x="5"/>
        <n x="127"/>
        <n x="39"/>
      </t>
    </mdx>
    <mdx n="0" f="v">
      <t c="8">
        <n x="2" s="1"/>
        <n x="149" s="1"/>
        <n x="3" s="1"/>
        <n x="150" s="1"/>
        <n x="151" s="1"/>
        <n x="5"/>
        <n x="127"/>
        <n x="58"/>
      </t>
    </mdx>
    <mdx n="0" f="v">
      <t c="8">
        <n x="2" s="1"/>
        <n x="149" s="1"/>
        <n x="3" s="1"/>
        <n x="150" s="1"/>
        <n x="151" s="1"/>
        <n x="5"/>
        <n x="128"/>
        <n x="16"/>
      </t>
    </mdx>
    <mdx n="0" f="v">
      <t c="8">
        <n x="2" s="1"/>
        <n x="149" s="1"/>
        <n x="3" s="1"/>
        <n x="150" s="1"/>
        <n x="151" s="1"/>
        <n x="5"/>
        <n x="128"/>
        <n x="36"/>
      </t>
    </mdx>
    <mdx n="0" f="v">
      <t c="8">
        <n x="2" s="1"/>
        <n x="149" s="1"/>
        <n x="3" s="1"/>
        <n x="150" s="1"/>
        <n x="151" s="1"/>
        <n x="5"/>
        <n x="128"/>
        <n x="56"/>
      </t>
    </mdx>
    <mdx n="0" f="v">
      <t c="8">
        <n x="2" s="1"/>
        <n x="149" s="1"/>
        <n x="3" s="1"/>
        <n x="150" s="1"/>
        <n x="151" s="1"/>
        <n x="5"/>
        <n x="129"/>
        <n x="15"/>
      </t>
    </mdx>
    <mdx n="0" f="v">
      <t c="8">
        <n x="2" s="1"/>
        <n x="149" s="1"/>
        <n x="3" s="1"/>
        <n x="150" s="1"/>
        <n x="151" s="1"/>
        <n x="5"/>
        <n x="129"/>
        <n x="34"/>
      </t>
    </mdx>
    <mdx n="0" f="v">
      <t c="8">
        <n x="2" s="1"/>
        <n x="149" s="1"/>
        <n x="3" s="1"/>
        <n x="150" s="1"/>
        <n x="151" s="1"/>
        <n x="5"/>
        <n x="129"/>
        <n x="54"/>
      </t>
    </mdx>
    <mdx n="0" f="v">
      <t c="8">
        <n x="2" s="1"/>
        <n x="149" s="1"/>
        <n x="3" s="1"/>
        <n x="150" s="1"/>
        <n x="151" s="1"/>
        <n x="5"/>
        <n x="130"/>
        <n x="12"/>
      </t>
    </mdx>
    <mdx n="0" f="v">
      <t c="8">
        <n x="2" s="1"/>
        <n x="149" s="1"/>
        <n x="3" s="1"/>
        <n x="150" s="1"/>
        <n x="151" s="1"/>
        <n x="5"/>
        <n x="130"/>
        <n x="33"/>
      </t>
    </mdx>
    <mdx n="0" f="v">
      <t c="8">
        <n x="2" s="1"/>
        <n x="149" s="1"/>
        <n x="3" s="1"/>
        <n x="150" s="1"/>
        <n x="151" s="1"/>
        <n x="5"/>
        <n x="130"/>
        <n x="52"/>
      </t>
    </mdx>
    <mdx n="0" f="v">
      <t c="8">
        <n x="2" s="1"/>
        <n x="149" s="1"/>
        <n x="3" s="1"/>
        <n x="150" s="1"/>
        <n x="151" s="1"/>
        <n x="5"/>
        <n x="131"/>
        <n x="10"/>
      </t>
    </mdx>
    <mdx n="0" f="v">
      <t c="8">
        <n x="2" s="1"/>
        <n x="149" s="1"/>
        <n x="3" s="1"/>
        <n x="150" s="1"/>
        <n x="151" s="1"/>
        <n x="5"/>
        <n x="131"/>
        <n x="30"/>
      </t>
    </mdx>
    <mdx n="0" f="v">
      <t c="8">
        <n x="2" s="1"/>
        <n x="149" s="1"/>
        <n x="3" s="1"/>
        <n x="150" s="1"/>
        <n x="151" s="1"/>
        <n x="5"/>
        <n x="131"/>
        <n x="53"/>
      </t>
    </mdx>
    <mdx n="0" f="v">
      <t c="8">
        <n x="2" s="1"/>
        <n x="149" s="1"/>
        <n x="3" s="1"/>
        <n x="150" s="1"/>
        <n x="151" s="1"/>
        <n x="5"/>
        <n x="132"/>
        <n x="12"/>
      </t>
    </mdx>
    <mdx n="0" f="v">
      <t c="8">
        <n x="2" s="1"/>
        <n x="149" s="1"/>
        <n x="3" s="1"/>
        <n x="150" s="1"/>
        <n x="151" s="1"/>
        <n x="5"/>
        <n x="132"/>
        <n x="33"/>
      </t>
    </mdx>
    <mdx n="0" f="v">
      <t c="8">
        <n x="2" s="1"/>
        <n x="149" s="1"/>
        <n x="3" s="1"/>
        <n x="150" s="1"/>
        <n x="151" s="1"/>
        <n x="5"/>
        <n x="132"/>
        <n x="56"/>
      </t>
    </mdx>
    <mdx n="0" f="v">
      <t c="8">
        <n x="2" s="1"/>
        <n x="149" s="1"/>
        <n x="3" s="1"/>
        <n x="150" s="1"/>
        <n x="151" s="1"/>
        <n x="5"/>
        <n x="133"/>
        <n x="18"/>
      </t>
    </mdx>
    <mdx n="0" f="v">
      <t c="8">
        <n x="2" s="1"/>
        <n x="149" s="1"/>
        <n x="3" s="1"/>
        <n x="150" s="1"/>
        <n x="151" s="1"/>
        <n x="5"/>
        <n x="133"/>
        <n x="42"/>
      </t>
    </mdx>
    <mdx n="0" f="v">
      <t c="8">
        <n x="2" s="1"/>
        <n x="149" s="1"/>
        <n x="3" s="1"/>
        <n x="150" s="1"/>
        <n x="151" s="1"/>
        <n x="5"/>
        <n x="133"/>
        <n x="64"/>
      </t>
    </mdx>
    <mdx n="0" f="v">
      <t c="8">
        <n x="2" s="1"/>
        <n x="149" s="1"/>
        <n x="3" s="1"/>
        <n x="150" s="1"/>
        <n x="151" s="1"/>
        <n x="5"/>
        <n x="134"/>
        <n x="35"/>
      </t>
    </mdx>
    <mdx n="0" f="v">
      <t c="8">
        <n x="2" s="1"/>
        <n x="149" s="1"/>
        <n x="3" s="1"/>
        <n x="150" s="1"/>
        <n x="151" s="1"/>
        <n x="5"/>
        <n x="134"/>
        <n x="64"/>
      </t>
    </mdx>
    <mdx n="0" f="v">
      <t c="8">
        <n x="2" s="1"/>
        <n x="149" s="1"/>
        <n x="3" s="1"/>
        <n x="150" s="1"/>
        <n x="151" s="1"/>
        <n x="5"/>
        <n x="135"/>
        <n x="35"/>
      </t>
    </mdx>
    <mdx n="0" f="v">
      <t c="8">
        <n x="2" s="1"/>
        <n x="149" s="1"/>
        <n x="3" s="1"/>
        <n x="150" s="1"/>
        <n x="151" s="1"/>
        <n x="5"/>
        <n x="136"/>
        <n x="6"/>
      </t>
    </mdx>
    <mdx n="0" f="v">
      <t c="8">
        <n x="2" s="1"/>
        <n x="149" s="1"/>
        <n x="3" s="1"/>
        <n x="150" s="1"/>
        <n x="151" s="1"/>
        <n x="5"/>
        <n x="136"/>
        <n x="43"/>
      </t>
    </mdx>
    <mdx n="0" f="v">
      <t c="8">
        <n x="2" s="1"/>
        <n x="149" s="1"/>
        <n x="3" s="1"/>
        <n x="150" s="1"/>
        <n x="151" s="1"/>
        <n x="5"/>
        <n x="137"/>
        <n x="20"/>
      </t>
    </mdx>
    <mdx n="0" f="v">
      <t c="8">
        <n x="2" s="1"/>
        <n x="149" s="1"/>
        <n x="3" s="1"/>
        <n x="150" s="1"/>
        <n x="151" s="1"/>
        <n x="5"/>
        <n x="138"/>
        <n x="59"/>
      </t>
    </mdx>
    <mdx n="0" f="v">
      <t c="8">
        <n x="2" s="1"/>
        <n x="149" s="1"/>
        <n x="3" s="1"/>
        <n x="150" s="1"/>
        <n x="151" s="1"/>
        <n x="5"/>
        <n x="140"/>
        <n x="60"/>
      </t>
    </mdx>
    <mdx n="0" f="v">
      <t c="8">
        <n x="2" s="1"/>
        <n x="149" s="1"/>
        <n x="3" s="1"/>
        <n x="150" s="1"/>
        <n x="151" s="1"/>
        <n x="5"/>
        <n x="143"/>
        <n x="49"/>
      </t>
    </mdx>
    <mdx n="0" f="v">
      <t c="8">
        <n x="2" s="1"/>
        <n x="149" s="1"/>
        <n x="3" s="1"/>
        <n x="150" s="1"/>
        <n x="151" s="1"/>
        <n x="5"/>
        <n x="146"/>
        <n x="37"/>
      </t>
    </mdx>
    <mdx n="0" f="v">
      <t c="8">
        <n x="2" s="1"/>
        <n x="149" s="1"/>
        <n x="3" s="1"/>
        <n x="150" s="1"/>
        <n x="151" s="1"/>
        <n x="5"/>
        <n x="108"/>
        <n x="24"/>
      </t>
    </mdx>
    <mdx n="0" f="v">
      <t c="8">
        <n x="2" s="1"/>
        <n x="149" s="1"/>
        <n x="3" s="1"/>
        <n x="150" s="1"/>
        <n x="151" s="1"/>
        <n x="5"/>
        <n x="108"/>
        <n x="40"/>
      </t>
    </mdx>
    <mdx n="0" f="v">
      <t c="8">
        <n x="2" s="1"/>
        <n x="149" s="1"/>
        <n x="3" s="1"/>
        <n x="150" s="1"/>
        <n x="151" s="1"/>
        <n x="5"/>
        <n x="108"/>
        <n x="56"/>
      </t>
    </mdx>
    <mdx n="0" f="v">
      <t c="8">
        <n x="2" s="1"/>
        <n x="149" s="1"/>
        <n x="3" s="1"/>
        <n x="150" s="1"/>
        <n x="151" s="1"/>
        <n x="5"/>
        <n x="109"/>
        <n x="11"/>
      </t>
    </mdx>
    <mdx n="0" f="v">
      <t c="8">
        <n x="2" s="1"/>
        <n x="149" s="1"/>
        <n x="3" s="1"/>
        <n x="150" s="1"/>
        <n x="151" s="1"/>
        <n x="5"/>
        <n x="109"/>
        <n x="27"/>
      </t>
    </mdx>
    <mdx n="0" f="v">
      <t c="8">
        <n x="2" s="1"/>
        <n x="149" s="1"/>
        <n x="3" s="1"/>
        <n x="150" s="1"/>
        <n x="151" s="1"/>
        <n x="5"/>
        <n x="109"/>
        <n x="43"/>
      </t>
    </mdx>
    <mdx n="0" f="v">
      <t c="8">
        <n x="2" s="1"/>
        <n x="149" s="1"/>
        <n x="3" s="1"/>
        <n x="150" s="1"/>
        <n x="151" s="1"/>
        <n x="5"/>
        <n x="109"/>
        <n x="59"/>
      </t>
    </mdx>
    <mdx n="0" f="v">
      <t c="8">
        <n x="2" s="1"/>
        <n x="149" s="1"/>
        <n x="3" s="1"/>
        <n x="150" s="1"/>
        <n x="151" s="1"/>
        <n x="5"/>
        <n x="110"/>
        <n x="14"/>
      </t>
    </mdx>
    <mdx n="0" f="v">
      <t c="8">
        <n x="2" s="1"/>
        <n x="149" s="1"/>
        <n x="3" s="1"/>
        <n x="150" s="1"/>
        <n x="151" s="1"/>
        <n x="5"/>
        <n x="110"/>
        <n x="30"/>
      </t>
    </mdx>
    <mdx n="0" f="v">
      <t c="8">
        <n x="2" s="1"/>
        <n x="149" s="1"/>
        <n x="3" s="1"/>
        <n x="150" s="1"/>
        <n x="151" s="1"/>
        <n x="5"/>
        <n x="110"/>
        <n x="46"/>
      </t>
    </mdx>
    <mdx n="0" f="v">
      <t c="8">
        <n x="2" s="1"/>
        <n x="149" s="1"/>
        <n x="3" s="1"/>
        <n x="150" s="1"/>
        <n x="151" s="1"/>
        <n x="5"/>
        <n x="110"/>
        <n x="62"/>
      </t>
    </mdx>
    <mdx n="0" f="v">
      <t c="8">
        <n x="2" s="1"/>
        <n x="149" s="1"/>
        <n x="3" s="1"/>
        <n x="150" s="1"/>
        <n x="151" s="1"/>
        <n x="5"/>
        <n x="111"/>
        <n x="17"/>
      </t>
    </mdx>
    <mdx n="0" f="v">
      <t c="8">
        <n x="2" s="1"/>
        <n x="149" s="1"/>
        <n x="3" s="1"/>
        <n x="150" s="1"/>
        <n x="151" s="1"/>
        <n x="5"/>
        <n x="111"/>
        <n x="33"/>
      </t>
    </mdx>
    <mdx n="0" f="v">
      <t c="8">
        <n x="2" s="1"/>
        <n x="149" s="1"/>
        <n x="3" s="1"/>
        <n x="150" s="1"/>
        <n x="151" s="1"/>
        <n x="5"/>
        <n x="111"/>
        <n x="49"/>
      </t>
    </mdx>
    <mdx n="0" f="v">
      <t c="8">
        <n x="2" s="1"/>
        <n x="149" s="1"/>
        <n x="3" s="1"/>
        <n x="150" s="1"/>
        <n x="151" s="1"/>
        <n x="5"/>
        <n x="112"/>
        <n x="20"/>
      </t>
    </mdx>
    <mdx n="0" f="v">
      <t c="8">
        <n x="2" s="1"/>
        <n x="149" s="1"/>
        <n x="3" s="1"/>
        <n x="150" s="1"/>
        <n x="151" s="1"/>
        <n x="5"/>
        <n x="112"/>
        <n x="36"/>
      </t>
    </mdx>
    <mdx n="0" f="v">
      <t c="8">
        <n x="2" s="1"/>
        <n x="149" s="1"/>
        <n x="3" s="1"/>
        <n x="150" s="1"/>
        <n x="151" s="1"/>
        <n x="5"/>
        <n x="112"/>
        <n x="52"/>
      </t>
    </mdx>
    <mdx n="0" f="v">
      <t c="8">
        <n x="2" s="1"/>
        <n x="149" s="1"/>
        <n x="3" s="1"/>
        <n x="150" s="1"/>
        <n x="151" s="1"/>
        <n x="5"/>
        <n x="113"/>
        <n x="7"/>
      </t>
    </mdx>
    <mdx n="0" f="v">
      <t c="8">
        <n x="2" s="1"/>
        <n x="149" s="1"/>
        <n x="3" s="1"/>
        <n x="150" s="1"/>
        <n x="151" s="1"/>
        <n x="5"/>
        <n x="113"/>
        <n x="23"/>
      </t>
    </mdx>
    <mdx n="0" f="v">
      <t c="8">
        <n x="2" s="1"/>
        <n x="149" s="1"/>
        <n x="3" s="1"/>
        <n x="150" s="1"/>
        <n x="151" s="1"/>
        <n x="5"/>
        <n x="113"/>
        <n x="39"/>
      </t>
    </mdx>
    <mdx n="0" f="v">
      <t c="8">
        <n x="2" s="1"/>
        <n x="149" s="1"/>
        <n x="3" s="1"/>
        <n x="150" s="1"/>
        <n x="151" s="1"/>
        <n x="5"/>
        <n x="113"/>
        <n x="55"/>
      </t>
    </mdx>
    <mdx n="0" f="v">
      <t c="8">
        <n x="2" s="1"/>
        <n x="149" s="1"/>
        <n x="3" s="1"/>
        <n x="150" s="1"/>
        <n x="151" s="1"/>
        <n x="5"/>
        <n x="114"/>
        <n x="10"/>
      </t>
    </mdx>
    <mdx n="0" f="v">
      <t c="8">
        <n x="2" s="1"/>
        <n x="149" s="1"/>
        <n x="3" s="1"/>
        <n x="150" s="1"/>
        <n x="151" s="1"/>
        <n x="5"/>
        <n x="114"/>
        <n x="26"/>
      </t>
    </mdx>
    <mdx n="0" f="v">
      <t c="8">
        <n x="2" s="1"/>
        <n x="149" s="1"/>
        <n x="3" s="1"/>
        <n x="150" s="1"/>
        <n x="151" s="1"/>
        <n x="5"/>
        <n x="114"/>
        <n x="42"/>
      </t>
    </mdx>
    <mdx n="0" f="v">
      <t c="8">
        <n x="2" s="1"/>
        <n x="149" s="1"/>
        <n x="3" s="1"/>
        <n x="150" s="1"/>
        <n x="151" s="1"/>
        <n x="5"/>
        <n x="114"/>
        <n x="58"/>
      </t>
    </mdx>
    <mdx n="0" f="v">
      <t c="8">
        <n x="2" s="1"/>
        <n x="149" s="1"/>
        <n x="3" s="1"/>
        <n x="150" s="1"/>
        <n x="151" s="1"/>
        <n x="5"/>
        <n x="115"/>
        <n x="13"/>
      </t>
    </mdx>
    <mdx n="0" f="v">
      <t c="8">
        <n x="2" s="1"/>
        <n x="149" s="1"/>
        <n x="3" s="1"/>
        <n x="150" s="1"/>
        <n x="151" s="1"/>
        <n x="5"/>
        <n x="115"/>
        <n x="29"/>
      </t>
    </mdx>
    <mdx n="0" f="v">
      <t c="8">
        <n x="2" s="1"/>
        <n x="149" s="1"/>
        <n x="3" s="1"/>
        <n x="150" s="1"/>
        <n x="151" s="1"/>
        <n x="5"/>
        <n x="115"/>
        <n x="45"/>
      </t>
    </mdx>
    <mdx n="0" f="v">
      <t c="8">
        <n x="2" s="1"/>
        <n x="149" s="1"/>
        <n x="3" s="1"/>
        <n x="150" s="1"/>
        <n x="151" s="1"/>
        <n x="5"/>
        <n x="115"/>
        <n x="61"/>
      </t>
    </mdx>
    <mdx n="0" f="v">
      <t c="8">
        <n x="2" s="1"/>
        <n x="149" s="1"/>
        <n x="3" s="1"/>
        <n x="150" s="1"/>
        <n x="151" s="1"/>
        <n x="5"/>
        <n x="116"/>
        <n x="16"/>
      </t>
    </mdx>
    <mdx n="0" f="v">
      <t c="8">
        <n x="2" s="1"/>
        <n x="149" s="1"/>
        <n x="3" s="1"/>
        <n x="150" s="1"/>
        <n x="151" s="1"/>
        <n x="5"/>
        <n x="116"/>
        <n x="32"/>
      </t>
    </mdx>
    <mdx n="0" f="v">
      <t c="8">
        <n x="2" s="1"/>
        <n x="149" s="1"/>
        <n x="3" s="1"/>
        <n x="150" s="1"/>
        <n x="151" s="1"/>
        <n x="5"/>
        <n x="116"/>
        <n x="48"/>
      </t>
    </mdx>
    <mdx n="0" f="v">
      <t c="8">
        <n x="2" s="1"/>
        <n x="149" s="1"/>
        <n x="3" s="1"/>
        <n x="150" s="1"/>
        <n x="151" s="1"/>
        <n x="5"/>
        <n x="116"/>
        <n x="64"/>
      </t>
    </mdx>
    <mdx n="0" f="v">
      <t c="8">
        <n x="2" s="1"/>
        <n x="149" s="1"/>
        <n x="3" s="1"/>
        <n x="150" s="1"/>
        <n x="151" s="1"/>
        <n x="5"/>
        <n x="117"/>
        <n x="19"/>
      </t>
    </mdx>
    <mdx n="0" f="v">
      <t c="8">
        <n x="2" s="1"/>
        <n x="149" s="1"/>
        <n x="3" s="1"/>
        <n x="150" s="1"/>
        <n x="151" s="1"/>
        <n x="5"/>
        <n x="117"/>
        <n x="35"/>
      </t>
    </mdx>
    <mdx n="0" f="v">
      <t c="8">
        <n x="2" s="1"/>
        <n x="149" s="1"/>
        <n x="3" s="1"/>
        <n x="150" s="1"/>
        <n x="151" s="1"/>
        <n x="5"/>
        <n x="117"/>
        <n x="51"/>
      </t>
    </mdx>
    <mdx n="0" f="v">
      <t c="8">
        <n x="2" s="1"/>
        <n x="149" s="1"/>
        <n x="3" s="1"/>
        <n x="150" s="1"/>
        <n x="151" s="1"/>
        <n x="5"/>
        <n x="118"/>
        <n x="6"/>
      </t>
    </mdx>
    <mdx n="0" f="v">
      <t c="8">
        <n x="2" s="1"/>
        <n x="149" s="1"/>
        <n x="3" s="1"/>
        <n x="150" s="1"/>
        <n x="151" s="1"/>
        <n x="5"/>
        <n x="118"/>
        <n x="22"/>
      </t>
    </mdx>
    <mdx n="0" f="v">
      <t c="8">
        <n x="2" s="1"/>
        <n x="149" s="1"/>
        <n x="3" s="1"/>
        <n x="150" s="1"/>
        <n x="151" s="1"/>
        <n x="5"/>
        <n x="118"/>
        <n x="38"/>
      </t>
    </mdx>
    <mdx n="0" f="v">
      <t c="8">
        <n x="2" s="1"/>
        <n x="149" s="1"/>
        <n x="3" s="1"/>
        <n x="150" s="1"/>
        <n x="151" s="1"/>
        <n x="5"/>
        <n x="118"/>
        <n x="54"/>
      </t>
    </mdx>
    <mdx n="0" f="v">
      <t c="8">
        <n x="2" s="1"/>
        <n x="149" s="1"/>
        <n x="3" s="1"/>
        <n x="150" s="1"/>
        <n x="151" s="1"/>
        <n x="5"/>
        <n x="119"/>
        <n x="9"/>
      </t>
    </mdx>
    <mdx n="0" f="v">
      <t c="8">
        <n x="2" s="1"/>
        <n x="149" s="1"/>
        <n x="3" s="1"/>
        <n x="150" s="1"/>
        <n x="151" s="1"/>
        <n x="5"/>
        <n x="119"/>
        <n x="25"/>
      </t>
    </mdx>
    <mdx n="0" f="v">
      <t c="8">
        <n x="2" s="1"/>
        <n x="149" s="1"/>
        <n x="3" s="1"/>
        <n x="150" s="1"/>
        <n x="151" s="1"/>
        <n x="5"/>
        <n x="119"/>
        <n x="41"/>
      </t>
    </mdx>
    <mdx n="0" f="v">
      <t c="8">
        <n x="2" s="1"/>
        <n x="149" s="1"/>
        <n x="3" s="1"/>
        <n x="150" s="1"/>
        <n x="151" s="1"/>
        <n x="5"/>
        <n x="119"/>
        <n x="57"/>
      </t>
    </mdx>
    <mdx n="0" f="v">
      <t c="8">
        <n x="2" s="1"/>
        <n x="149" s="1"/>
        <n x="3" s="1"/>
        <n x="150" s="1"/>
        <n x="151" s="1"/>
        <n x="5"/>
        <n x="120"/>
        <n x="12"/>
      </t>
    </mdx>
    <mdx n="0" f="v">
      <t c="8">
        <n x="2" s="1"/>
        <n x="149" s="1"/>
        <n x="3" s="1"/>
        <n x="150" s="1"/>
        <n x="151" s="1"/>
        <n x="5"/>
        <n x="120"/>
        <n x="28"/>
      </t>
    </mdx>
    <mdx n="0" f="v">
      <t c="8">
        <n x="2" s="1"/>
        <n x="149" s="1"/>
        <n x="3" s="1"/>
        <n x="150" s="1"/>
        <n x="151" s="1"/>
        <n x="5"/>
        <n x="120"/>
        <n x="44"/>
      </t>
    </mdx>
    <mdx n="0" f="v">
      <t c="8">
        <n x="2" s="1"/>
        <n x="149" s="1"/>
        <n x="3" s="1"/>
        <n x="150" s="1"/>
        <n x="151" s="1"/>
        <n x="5"/>
        <n x="120"/>
        <n x="60"/>
      </t>
    </mdx>
    <mdx n="0" f="v">
      <t c="8">
        <n x="2" s="1"/>
        <n x="149" s="1"/>
        <n x="3" s="1"/>
        <n x="150" s="1"/>
        <n x="151" s="1"/>
        <n x="5"/>
        <n x="121"/>
        <n x="15"/>
      </t>
    </mdx>
    <mdx n="0" f="v">
      <t c="8">
        <n x="2" s="1"/>
        <n x="149" s="1"/>
        <n x="3" s="1"/>
        <n x="150" s="1"/>
        <n x="151" s="1"/>
        <n x="5"/>
        <n x="121"/>
        <n x="31"/>
      </t>
    </mdx>
    <mdx n="0" f="v">
      <t c="8">
        <n x="2" s="1"/>
        <n x="149" s="1"/>
        <n x="3" s="1"/>
        <n x="150" s="1"/>
        <n x="151" s="1"/>
        <n x="5"/>
        <n x="121"/>
        <n x="47"/>
      </t>
    </mdx>
    <mdx n="0" f="v">
      <t c="8">
        <n x="2" s="1"/>
        <n x="149" s="1"/>
        <n x="3" s="1"/>
        <n x="150" s="1"/>
        <n x="151" s="1"/>
        <n x="5"/>
        <n x="121"/>
        <n x="63"/>
      </t>
    </mdx>
    <mdx n="0" f="v">
      <t c="8">
        <n x="2" s="1"/>
        <n x="149" s="1"/>
        <n x="3" s="1"/>
        <n x="150" s="1"/>
        <n x="151" s="1"/>
        <n x="5"/>
        <n x="122"/>
        <n x="18"/>
      </t>
    </mdx>
    <mdx n="0" f="v">
      <t c="8">
        <n x="2" s="1"/>
        <n x="149" s="1"/>
        <n x="3" s="1"/>
        <n x="150" s="1"/>
        <n x="151" s="1"/>
        <n x="5"/>
        <n x="122"/>
        <n x="34"/>
      </t>
    </mdx>
    <mdx n="0" f="v">
      <t c="8">
        <n x="2" s="1"/>
        <n x="149" s="1"/>
        <n x="3" s="1"/>
        <n x="150" s="1"/>
        <n x="151" s="1"/>
        <n x="5"/>
        <n x="122"/>
        <n x="50"/>
      </t>
    </mdx>
    <mdx n="0" f="v">
      <t c="8">
        <n x="2" s="1"/>
        <n x="149" s="1"/>
        <n x="3" s="1"/>
        <n x="150" s="1"/>
        <n x="151" s="1"/>
        <n x="5"/>
        <n x="123"/>
        <n x="21"/>
      </t>
    </mdx>
    <mdx n="0" f="v">
      <t c="8">
        <n x="2" s="1"/>
        <n x="149" s="1"/>
        <n x="3" s="1"/>
        <n x="150" s="1"/>
        <n x="151" s="1"/>
        <n x="5"/>
        <n x="123"/>
        <n x="37"/>
      </t>
    </mdx>
    <mdx n="0" f="v">
      <t c="8">
        <n x="2" s="1"/>
        <n x="149" s="1"/>
        <n x="3" s="1"/>
        <n x="150" s="1"/>
        <n x="151" s="1"/>
        <n x="5"/>
        <n x="123"/>
        <n x="53"/>
      </t>
    </mdx>
    <mdx n="0" f="v">
      <t c="8">
        <n x="2" s="1"/>
        <n x="149" s="1"/>
        <n x="3" s="1"/>
        <n x="150" s="1"/>
        <n x="151" s="1"/>
        <n x="5"/>
        <n x="124"/>
        <n x="8"/>
      </t>
    </mdx>
    <mdx n="0" f="v">
      <t c="8">
        <n x="2" s="1"/>
        <n x="149" s="1"/>
        <n x="3" s="1"/>
        <n x="150" s="1"/>
        <n x="151" s="1"/>
        <n x="5"/>
        <n x="124"/>
        <n x="24"/>
      </t>
    </mdx>
    <mdx n="0" f="v">
      <t c="8">
        <n x="2" s="1"/>
        <n x="149" s="1"/>
        <n x="3" s="1"/>
        <n x="150" s="1"/>
        <n x="151" s="1"/>
        <n x="5"/>
        <n x="124"/>
        <n x="40"/>
      </t>
    </mdx>
    <mdx n="0" f="v">
      <t c="8">
        <n x="2" s="1"/>
        <n x="149" s="1"/>
        <n x="3" s="1"/>
        <n x="150" s="1"/>
        <n x="151" s="1"/>
        <n x="5"/>
        <n x="124"/>
        <n x="56"/>
      </t>
    </mdx>
    <mdx n="0" f="v">
      <t c="8">
        <n x="2" s="1"/>
        <n x="149" s="1"/>
        <n x="3" s="1"/>
        <n x="150" s="1"/>
        <n x="151" s="1"/>
        <n x="5"/>
        <n x="125"/>
        <n x="11"/>
      </t>
    </mdx>
    <mdx n="0" f="v">
      <t c="8">
        <n x="2" s="1"/>
        <n x="149" s="1"/>
        <n x="3" s="1"/>
        <n x="150" s="1"/>
        <n x="151" s="1"/>
        <n x="5"/>
        <n x="125"/>
        <n x="27"/>
      </t>
    </mdx>
    <mdx n="0" f="v">
      <t c="8">
        <n x="2" s="1"/>
        <n x="149" s="1"/>
        <n x="3" s="1"/>
        <n x="150" s="1"/>
        <n x="151" s="1"/>
        <n x="5"/>
        <n x="125"/>
        <n x="43"/>
      </t>
    </mdx>
    <mdx n="0" f="v">
      <t c="8">
        <n x="2" s="1"/>
        <n x="149" s="1"/>
        <n x="3" s="1"/>
        <n x="150" s="1"/>
        <n x="151" s="1"/>
        <n x="5"/>
        <n x="125"/>
        <n x="63"/>
      </t>
    </mdx>
    <mdx n="0" f="v">
      <t c="8">
        <n x="2" s="1"/>
        <n x="149" s="1"/>
        <n x="3" s="1"/>
        <n x="150" s="1"/>
        <n x="151" s="1"/>
        <n x="5"/>
        <n x="126"/>
        <n x="22"/>
      </t>
    </mdx>
    <mdx n="0" f="v">
      <t c="8">
        <n x="2" s="1"/>
        <n x="149" s="1"/>
        <n x="3" s="1"/>
        <n x="150" s="1"/>
        <n x="151" s="1"/>
        <n x="5"/>
        <n x="126"/>
        <n x="41"/>
      </t>
    </mdx>
    <mdx n="0" f="v">
      <t c="8">
        <n x="2" s="1"/>
        <n x="149" s="1"/>
        <n x="3" s="1"/>
        <n x="150" s="1"/>
        <n x="151" s="1"/>
        <n x="5"/>
        <n x="126"/>
        <n x="61"/>
      </t>
    </mdx>
    <mdx n="0" f="v">
      <t c="8">
        <n x="2" s="1"/>
        <n x="149" s="1"/>
        <n x="3" s="1"/>
        <n x="150" s="1"/>
        <n x="151" s="1"/>
        <n x="5"/>
        <n x="127"/>
        <n x="19"/>
      </t>
    </mdx>
    <mdx n="0" f="v">
      <t c="8">
        <n x="2" s="1"/>
        <n x="149" s="1"/>
        <n x="3" s="1"/>
        <n x="150" s="1"/>
        <n x="151" s="1"/>
        <n x="5"/>
        <n x="127"/>
        <n x="40"/>
      </t>
    </mdx>
    <mdx n="0" f="v">
      <t c="8">
        <n x="2" s="1"/>
        <n x="149" s="1"/>
        <n x="3" s="1"/>
        <n x="150" s="1"/>
        <n x="151" s="1"/>
        <n x="5"/>
        <n x="127"/>
        <n x="59"/>
      </t>
    </mdx>
    <mdx n="0" f="v">
      <t c="8">
        <n x="2" s="1"/>
        <n x="149" s="1"/>
        <n x="3" s="1"/>
        <n x="150" s="1"/>
        <n x="151" s="1"/>
        <n x="5"/>
        <n x="128"/>
        <n x="17"/>
      </t>
    </mdx>
    <mdx n="0" f="v">
      <t c="8">
        <n x="2" s="1"/>
        <n x="149" s="1"/>
        <n x="3" s="1"/>
        <n x="150" s="1"/>
        <n x="151" s="1"/>
        <n x="5"/>
        <n x="128"/>
        <n x="37"/>
      </t>
    </mdx>
    <mdx n="0" f="v">
      <t c="8">
        <n x="2" s="1"/>
        <n x="149" s="1"/>
        <n x="3" s="1"/>
        <n x="150" s="1"/>
        <n x="151" s="1"/>
        <n x="5"/>
        <n x="128"/>
        <n x="58"/>
      </t>
    </mdx>
    <mdx n="0" f="v">
      <t c="8">
        <n x="2" s="1"/>
        <n x="149" s="1"/>
        <n x="3" s="1"/>
        <n x="150" s="1"/>
        <n x="151" s="1"/>
        <n x="5"/>
        <n x="129"/>
        <n x="16"/>
      </t>
    </mdx>
    <mdx n="0" f="v">
      <t c="8">
        <n x="2" s="1"/>
        <n x="149" s="1"/>
        <n x="3" s="1"/>
        <n x="150" s="1"/>
        <n x="151" s="1"/>
        <n x="5"/>
        <n x="129"/>
        <n x="35"/>
      </t>
    </mdx>
    <mdx n="0" f="v">
      <t c="8">
        <n x="2" s="1"/>
        <n x="149" s="1"/>
        <n x="3" s="1"/>
        <n x="150" s="1"/>
        <n x="151" s="1"/>
        <n x="5"/>
        <n x="129"/>
        <n x="55"/>
      </t>
    </mdx>
    <mdx n="0" f="v">
      <t c="8">
        <n x="2" s="1"/>
        <n x="149" s="1"/>
        <n x="3" s="1"/>
        <n x="150" s="1"/>
        <n x="151" s="1"/>
        <n x="5"/>
        <n x="130"/>
        <n x="14"/>
      </t>
    </mdx>
    <mdx n="0" f="v">
      <t c="8">
        <n x="2" s="1"/>
        <n x="149" s="1"/>
        <n x="3" s="1"/>
        <n x="150" s="1"/>
        <n x="151" s="1"/>
        <n x="5"/>
        <n x="130"/>
        <n x="34"/>
      </t>
    </mdx>
    <mdx n="0" f="v">
      <t c="8">
        <n x="2" s="1"/>
        <n x="149" s="1"/>
        <n x="3" s="1"/>
        <n x="150" s="1"/>
        <n x="151" s="1"/>
        <n x="5"/>
        <n x="130"/>
        <n x="53"/>
      </t>
    </mdx>
    <mdx n="0" f="v">
      <t c="8">
        <n x="2" s="1"/>
        <n x="149" s="1"/>
        <n x="3" s="1"/>
        <n x="150" s="1"/>
        <n x="151" s="1"/>
        <n x="5"/>
        <n x="131"/>
        <n x="12"/>
      </t>
    </mdx>
    <mdx n="0" f="v">
      <t c="8">
        <n x="2" s="1"/>
        <n x="149" s="1"/>
        <n x="3" s="1"/>
        <n x="150" s="1"/>
        <n x="151" s="1"/>
        <n x="5"/>
        <n x="131"/>
        <n x="33"/>
      </t>
    </mdx>
    <mdx n="0" f="v">
      <t c="8">
        <n x="2" s="1"/>
        <n x="149" s="1"/>
        <n x="3" s="1"/>
        <n x="150" s="1"/>
        <n x="151" s="1"/>
        <n x="5"/>
        <n x="131"/>
        <n x="54"/>
      </t>
    </mdx>
    <mdx n="0" f="v">
      <t c="8">
        <n x="2" s="1"/>
        <n x="149" s="1"/>
        <n x="3" s="1"/>
        <n x="150" s="1"/>
        <n x="151" s="1"/>
        <n x="5"/>
        <n x="132"/>
        <n x="13"/>
      </t>
    </mdx>
    <mdx n="0" f="v">
      <t c="8">
        <n x="2" s="1"/>
        <n x="149" s="1"/>
        <n x="3" s="1"/>
        <n x="150" s="1"/>
        <n x="151" s="1"/>
        <n x="5"/>
        <n x="132"/>
        <n x="36"/>
      </t>
    </mdx>
    <mdx n="0" f="v">
      <t c="8">
        <n x="2" s="1"/>
        <n x="149" s="1"/>
        <n x="3" s="1"/>
        <n x="150" s="1"/>
        <n x="151" s="1"/>
        <n x="5"/>
        <n x="132"/>
        <n x="57"/>
      </t>
    </mdx>
    <mdx n="0" f="v">
      <t c="8">
        <n x="2" s="1"/>
        <n x="149" s="1"/>
        <n x="3" s="1"/>
        <n x="150" s="1"/>
        <n x="151" s="1"/>
        <n x="5"/>
        <n x="133"/>
        <n x="19"/>
      </t>
    </mdx>
    <mdx n="0" f="v">
      <t c="8">
        <n x="2" s="1"/>
        <n x="149" s="1"/>
        <n x="3" s="1"/>
        <n x="150" s="1"/>
        <n x="151" s="1"/>
        <n x="5"/>
        <n x="133"/>
        <n x="43"/>
      </t>
    </mdx>
    <mdx n="0" f="v">
      <t c="8">
        <n x="2" s="1"/>
        <n x="149" s="1"/>
        <n x="3" s="1"/>
        <n x="150" s="1"/>
        <n x="151" s="1"/>
        <n x="5"/>
        <n x="134"/>
        <n x="36"/>
      </t>
    </mdx>
    <mdx n="0" f="v">
      <t c="8">
        <n x="2" s="1"/>
        <n x="149" s="1"/>
        <n x="3" s="1"/>
        <n x="150" s="1"/>
        <n x="151" s="1"/>
        <n x="5"/>
        <n x="135"/>
        <n x="38"/>
      </t>
    </mdx>
    <mdx n="0" f="v">
      <t c="8">
        <n x="2" s="1"/>
        <n x="149" s="1"/>
        <n x="3" s="1"/>
        <n x="150" s="1"/>
        <n x="151" s="1"/>
        <n x="5"/>
        <n x="136"/>
        <n x="7"/>
      </t>
    </mdx>
    <mdx n="0" f="v">
      <t c="8">
        <n x="2" s="1"/>
        <n x="149" s="1"/>
        <n x="3" s="1"/>
        <n x="150" s="1"/>
        <n x="151" s="1"/>
        <n x="5"/>
        <n x="136"/>
        <n x="44"/>
      </t>
    </mdx>
    <mdx n="0" f="v">
      <t c="8">
        <n x="2" s="1"/>
        <n x="149" s="1"/>
        <n x="3" s="1"/>
        <n x="150" s="1"/>
        <n x="151" s="1"/>
        <n x="5"/>
        <n x="137"/>
        <n x="24"/>
      </t>
    </mdx>
    <mdx n="0" f="v">
      <t c="8">
        <n x="2" s="1"/>
        <n x="149" s="1"/>
        <n x="3" s="1"/>
        <n x="150" s="1"/>
        <n x="151" s="1"/>
        <n x="5"/>
        <n x="138"/>
        <n x="6"/>
      </t>
    </mdx>
    <mdx n="0" f="v">
      <t c="8">
        <n x="2" s="1"/>
        <n x="149" s="1"/>
        <n x="3" s="1"/>
        <n x="150" s="1"/>
        <n x="151" s="1"/>
        <n x="5"/>
        <n x="138"/>
        <n x="60"/>
      </t>
    </mdx>
    <mdx n="0" f="v">
      <t c="8">
        <n x="2" s="1"/>
        <n x="149" s="1"/>
        <n x="3" s="1"/>
        <n x="150" s="1"/>
        <n x="151" s="1"/>
        <n x="5"/>
        <n x="141"/>
        <n x="21"/>
      </t>
    </mdx>
    <mdx n="0" f="v">
      <t c="8">
        <n x="2" s="1"/>
        <n x="149" s="1"/>
        <n x="3" s="1"/>
        <n x="150" s="1"/>
        <n x="151" s="1"/>
        <n x="5"/>
        <n x="144"/>
        <n x="7"/>
      </t>
    </mdx>
    <mdx n="0" f="v">
      <t c="8">
        <n x="2" s="1"/>
        <n x="149" s="1"/>
        <n x="3" s="1"/>
        <n x="150" s="1"/>
        <n x="151" s="1"/>
        <n x="5"/>
        <n x="146"/>
        <n x="57"/>
      </t>
    </mdx>
    <mdx n="0" f="v">
      <t c="8">
        <n x="2" s="1"/>
        <n x="149" s="1"/>
        <n x="3" s="1"/>
        <n x="150" s="1"/>
        <n x="151" s="1"/>
        <n x="5"/>
        <n x="110"/>
        <n x="15"/>
      </t>
    </mdx>
    <mdx n="0" f="v">
      <t c="8">
        <n x="2" s="1"/>
        <n x="149" s="1"/>
        <n x="3" s="1"/>
        <n x="150" s="1"/>
        <n x="151" s="1"/>
        <n x="5"/>
        <n x="110"/>
        <n x="31"/>
      </t>
    </mdx>
    <mdx n="0" f="v">
      <t c="8">
        <n x="2" s="1"/>
        <n x="149" s="1"/>
        <n x="3" s="1"/>
        <n x="150" s="1"/>
        <n x="151" s="1"/>
        <n x="5"/>
        <n x="110"/>
        <n x="47"/>
      </t>
    </mdx>
    <mdx n="0" f="v">
      <t c="8">
        <n x="2" s="1"/>
        <n x="149" s="1"/>
        <n x="3" s="1"/>
        <n x="150" s="1"/>
        <n x="151" s="1"/>
        <n x="5"/>
        <n x="110"/>
        <n x="63"/>
      </t>
    </mdx>
    <mdx n="0" f="v">
      <t c="8">
        <n x="2" s="1"/>
        <n x="149" s="1"/>
        <n x="3" s="1"/>
        <n x="150" s="1"/>
        <n x="151" s="1"/>
        <n x="5"/>
        <n x="111"/>
        <n x="18"/>
      </t>
    </mdx>
    <mdx n="0" f="v">
      <t c="8">
        <n x="2" s="1"/>
        <n x="149" s="1"/>
        <n x="3" s="1"/>
        <n x="150" s="1"/>
        <n x="151" s="1"/>
        <n x="5"/>
        <n x="111"/>
        <n x="34"/>
      </t>
    </mdx>
    <mdx n="0" f="v">
      <t c="8">
        <n x="2" s="1"/>
        <n x="149" s="1"/>
        <n x="3" s="1"/>
        <n x="150" s="1"/>
        <n x="151" s="1"/>
        <n x="5"/>
        <n x="111"/>
        <n x="50"/>
      </t>
    </mdx>
    <mdx n="0" f="v">
      <t c="8">
        <n x="2" s="1"/>
        <n x="149" s="1"/>
        <n x="3" s="1"/>
        <n x="150" s="1"/>
        <n x="151" s="1"/>
        <n x="5"/>
        <n x="112"/>
        <n x="21"/>
      </t>
    </mdx>
    <mdx n="0" f="v">
      <t c="8">
        <n x="2" s="1"/>
        <n x="149" s="1"/>
        <n x="3" s="1"/>
        <n x="150" s="1"/>
        <n x="151" s="1"/>
        <n x="5"/>
        <n x="112"/>
        <n x="37"/>
      </t>
    </mdx>
    <mdx n="0" f="v">
      <t c="8">
        <n x="2" s="1"/>
        <n x="149" s="1"/>
        <n x="3" s="1"/>
        <n x="150" s="1"/>
        <n x="151" s="1"/>
        <n x="5"/>
        <n x="112"/>
        <n x="53"/>
      </t>
    </mdx>
    <mdx n="0" f="v">
      <t c="8">
        <n x="2" s="1"/>
        <n x="149" s="1"/>
        <n x="3" s="1"/>
        <n x="150" s="1"/>
        <n x="151" s="1"/>
        <n x="5"/>
        <n x="113"/>
        <n x="8"/>
      </t>
    </mdx>
    <mdx n="0" f="v">
      <t c="8">
        <n x="2" s="1"/>
        <n x="149" s="1"/>
        <n x="3" s="1"/>
        <n x="150" s="1"/>
        <n x="151" s="1"/>
        <n x="5"/>
        <n x="113"/>
        <n x="24"/>
      </t>
    </mdx>
    <mdx n="0" f="v">
      <t c="8">
        <n x="2" s="1"/>
        <n x="149" s="1"/>
        <n x="3" s="1"/>
        <n x="150" s="1"/>
        <n x="151" s="1"/>
        <n x="5"/>
        <n x="113"/>
        <n x="40"/>
      </t>
    </mdx>
    <mdx n="0" f="v">
      <t c="8">
        <n x="2" s="1"/>
        <n x="149" s="1"/>
        <n x="3" s="1"/>
        <n x="150" s="1"/>
        <n x="151" s="1"/>
        <n x="5"/>
        <n x="113"/>
        <n x="56"/>
      </t>
    </mdx>
    <mdx n="0" f="v">
      <t c="8">
        <n x="2" s="1"/>
        <n x="149" s="1"/>
        <n x="3" s="1"/>
        <n x="150" s="1"/>
        <n x="151" s="1"/>
        <n x="5"/>
        <n x="114"/>
        <n x="11"/>
      </t>
    </mdx>
    <mdx n="0" f="v">
      <t c="8">
        <n x="2" s="1"/>
        <n x="149" s="1"/>
        <n x="3" s="1"/>
        <n x="150" s="1"/>
        <n x="151" s="1"/>
        <n x="5"/>
        <n x="114"/>
        <n x="27"/>
      </t>
    </mdx>
    <mdx n="0" f="v">
      <t c="8">
        <n x="2" s="1"/>
        <n x="149" s="1"/>
        <n x="3" s="1"/>
        <n x="150" s="1"/>
        <n x="151" s="1"/>
        <n x="5"/>
        <n x="114"/>
        <n x="43"/>
      </t>
    </mdx>
    <mdx n="0" f="v">
      <t c="8">
        <n x="2" s="1"/>
        <n x="149" s="1"/>
        <n x="3" s="1"/>
        <n x="150" s="1"/>
        <n x="151" s="1"/>
        <n x="5"/>
        <n x="114"/>
        <n x="59"/>
      </t>
    </mdx>
    <mdx n="0" f="v">
      <t c="8">
        <n x="2" s="1"/>
        <n x="149" s="1"/>
        <n x="3" s="1"/>
        <n x="150" s="1"/>
        <n x="151" s="1"/>
        <n x="5"/>
        <n x="115"/>
        <n x="14"/>
      </t>
    </mdx>
    <mdx n="0" f="v">
      <t c="8">
        <n x="2" s="1"/>
        <n x="149" s="1"/>
        <n x="3" s="1"/>
        <n x="150" s="1"/>
        <n x="151" s="1"/>
        <n x="5"/>
        <n x="115"/>
        <n x="30"/>
      </t>
    </mdx>
    <mdx n="0" f="v">
      <t c="8">
        <n x="2" s="1"/>
        <n x="149" s="1"/>
        <n x="3" s="1"/>
        <n x="150" s="1"/>
        <n x="151" s="1"/>
        <n x="5"/>
        <n x="115"/>
        <n x="46"/>
      </t>
    </mdx>
    <mdx n="0" f="v">
      <t c="8">
        <n x="2" s="1"/>
        <n x="149" s="1"/>
        <n x="3" s="1"/>
        <n x="150" s="1"/>
        <n x="151" s="1"/>
        <n x="5"/>
        <n x="115"/>
        <n x="62"/>
      </t>
    </mdx>
    <mdx n="0" f="v">
      <t c="8">
        <n x="2" s="1"/>
        <n x="149" s="1"/>
        <n x="3" s="1"/>
        <n x="150" s="1"/>
        <n x="151" s="1"/>
        <n x="5"/>
        <n x="116"/>
        <n x="17"/>
      </t>
    </mdx>
    <mdx n="0" f="v">
      <t c="8">
        <n x="2" s="1"/>
        <n x="149" s="1"/>
        <n x="3" s="1"/>
        <n x="150" s="1"/>
        <n x="151" s="1"/>
        <n x="5"/>
        <n x="116"/>
        <n x="33"/>
      </t>
    </mdx>
    <mdx n="0" f="v">
      <t c="8">
        <n x="2" s="1"/>
        <n x="149" s="1"/>
        <n x="3" s="1"/>
        <n x="150" s="1"/>
        <n x="151" s="1"/>
        <n x="5"/>
        <n x="116"/>
        <n x="49"/>
      </t>
    </mdx>
    <mdx n="0" f="v">
      <t c="8">
        <n x="2" s="1"/>
        <n x="149" s="1"/>
        <n x="3" s="1"/>
        <n x="150" s="1"/>
        <n x="151" s="1"/>
        <n x="5"/>
        <n x="117"/>
        <n x="20"/>
      </t>
    </mdx>
    <mdx n="0" f="v">
      <t c="8">
        <n x="2" s="1"/>
        <n x="149" s="1"/>
        <n x="3" s="1"/>
        <n x="150" s="1"/>
        <n x="151" s="1"/>
        <n x="5"/>
        <n x="117"/>
        <n x="36"/>
      </t>
    </mdx>
    <mdx n="0" f="v">
      <t c="8">
        <n x="2" s="1"/>
        <n x="149" s="1"/>
        <n x="3" s="1"/>
        <n x="150" s="1"/>
        <n x="151" s="1"/>
        <n x="5"/>
        <n x="117"/>
        <n x="52"/>
      </t>
    </mdx>
    <mdx n="0" f="v">
      <t c="8">
        <n x="2" s="1"/>
        <n x="149" s="1"/>
        <n x="3" s="1"/>
        <n x="150" s="1"/>
        <n x="151" s="1"/>
        <n x="5"/>
        <n x="118"/>
        <n x="7"/>
      </t>
    </mdx>
    <mdx n="0" f="v">
      <t c="8">
        <n x="2" s="1"/>
        <n x="149" s="1"/>
        <n x="3" s="1"/>
        <n x="150" s="1"/>
        <n x="151" s="1"/>
        <n x="5"/>
        <n x="118"/>
        <n x="23"/>
      </t>
    </mdx>
    <mdx n="0" f="v">
      <t c="8">
        <n x="2" s="1"/>
        <n x="149" s="1"/>
        <n x="3" s="1"/>
        <n x="150" s="1"/>
        <n x="151" s="1"/>
        <n x="5"/>
        <n x="118"/>
        <n x="39"/>
      </t>
    </mdx>
    <mdx n="0" f="v">
      <t c="8">
        <n x="2" s="1"/>
        <n x="149" s="1"/>
        <n x="3" s="1"/>
        <n x="150" s="1"/>
        <n x="151" s="1"/>
        <n x="5"/>
        <n x="118"/>
        <n x="55"/>
      </t>
    </mdx>
    <mdx n="0" f="v">
      <t c="8">
        <n x="2" s="1"/>
        <n x="149" s="1"/>
        <n x="3" s="1"/>
        <n x="150" s="1"/>
        <n x="151" s="1"/>
        <n x="5"/>
        <n x="119"/>
        <n x="10"/>
      </t>
    </mdx>
    <mdx n="0" f="v">
      <t c="8">
        <n x="2" s="1"/>
        <n x="149" s="1"/>
        <n x="3" s="1"/>
        <n x="150" s="1"/>
        <n x="151" s="1"/>
        <n x="5"/>
        <n x="119"/>
        <n x="26"/>
      </t>
    </mdx>
    <mdx n="0" f="v">
      <t c="8">
        <n x="2" s="1"/>
        <n x="149" s="1"/>
        <n x="3" s="1"/>
        <n x="150" s="1"/>
        <n x="151" s="1"/>
        <n x="5"/>
        <n x="119"/>
        <n x="42"/>
      </t>
    </mdx>
    <mdx n="0" f="v">
      <t c="8">
        <n x="2" s="1"/>
        <n x="149" s="1"/>
        <n x="3" s="1"/>
        <n x="150" s="1"/>
        <n x="151" s="1"/>
        <n x="5"/>
        <n x="119"/>
        <n x="58"/>
      </t>
    </mdx>
    <mdx n="0" f="v">
      <t c="8">
        <n x="2" s="1"/>
        <n x="149" s="1"/>
        <n x="3" s="1"/>
        <n x="150" s="1"/>
        <n x="151" s="1"/>
        <n x="5"/>
        <n x="120"/>
        <n x="13"/>
      </t>
    </mdx>
    <mdx n="0" f="v">
      <t c="8">
        <n x="2" s="1"/>
        <n x="149" s="1"/>
        <n x="3" s="1"/>
        <n x="150" s="1"/>
        <n x="151" s="1"/>
        <n x="5"/>
        <n x="120"/>
        <n x="29"/>
      </t>
    </mdx>
    <mdx n="0" f="v">
      <t c="8">
        <n x="2" s="1"/>
        <n x="149" s="1"/>
        <n x="3" s="1"/>
        <n x="150" s="1"/>
        <n x="151" s="1"/>
        <n x="5"/>
        <n x="120"/>
        <n x="45"/>
      </t>
    </mdx>
    <mdx n="0" f="v">
      <t c="8">
        <n x="2" s="1"/>
        <n x="149" s="1"/>
        <n x="3" s="1"/>
        <n x="150" s="1"/>
        <n x="151" s="1"/>
        <n x="5"/>
        <n x="120"/>
        <n x="61"/>
      </t>
    </mdx>
    <mdx n="0" f="v">
      <t c="8">
        <n x="2" s="1"/>
        <n x="149" s="1"/>
        <n x="3" s="1"/>
        <n x="150" s="1"/>
        <n x="151" s="1"/>
        <n x="5"/>
        <n x="121"/>
        <n x="16"/>
      </t>
    </mdx>
    <mdx n="0" f="v">
      <t c="8">
        <n x="2" s="1"/>
        <n x="149" s="1"/>
        <n x="3" s="1"/>
        <n x="150" s="1"/>
        <n x="151" s="1"/>
        <n x="5"/>
        <n x="121"/>
        <n x="32"/>
      </t>
    </mdx>
    <mdx n="0" f="v">
      <t c="8">
        <n x="2" s="1"/>
        <n x="149" s="1"/>
        <n x="3" s="1"/>
        <n x="150" s="1"/>
        <n x="151" s="1"/>
        <n x="5"/>
        <n x="121"/>
        <n x="48"/>
      </t>
    </mdx>
    <mdx n="0" f="v">
      <t c="8">
        <n x="2" s="1"/>
        <n x="149" s="1"/>
        <n x="3" s="1"/>
        <n x="150" s="1"/>
        <n x="151" s="1"/>
        <n x="5"/>
        <n x="121"/>
        <n x="64"/>
      </t>
    </mdx>
    <mdx n="0" f="v">
      <t c="8">
        <n x="2" s="1"/>
        <n x="149" s="1"/>
        <n x="3" s="1"/>
        <n x="150" s="1"/>
        <n x="151" s="1"/>
        <n x="5"/>
        <n x="122"/>
        <n x="19"/>
      </t>
    </mdx>
    <mdx n="0" f="v">
      <t c="8">
        <n x="2" s="1"/>
        <n x="149" s="1"/>
        <n x="3" s="1"/>
        <n x="150" s="1"/>
        <n x="151" s="1"/>
        <n x="5"/>
        <n x="122"/>
        <n x="35"/>
      </t>
    </mdx>
    <mdx n="0" f="v">
      <t c="8">
        <n x="2" s="1"/>
        <n x="149" s="1"/>
        <n x="3" s="1"/>
        <n x="150" s="1"/>
        <n x="151" s="1"/>
        <n x="5"/>
        <n x="122"/>
        <n x="51"/>
      </t>
    </mdx>
    <mdx n="0" f="v">
      <t c="8">
        <n x="2" s="1"/>
        <n x="149" s="1"/>
        <n x="3" s="1"/>
        <n x="150" s="1"/>
        <n x="151" s="1"/>
        <n x="5"/>
        <n x="123"/>
        <n x="6"/>
      </t>
    </mdx>
    <mdx n="0" f="v">
      <t c="8">
        <n x="2" s="1"/>
        <n x="149" s="1"/>
        <n x="3" s="1"/>
        <n x="150" s="1"/>
        <n x="151" s="1"/>
        <n x="5"/>
        <n x="123"/>
        <n x="22"/>
      </t>
    </mdx>
    <mdx n="0" f="v">
      <t c="8">
        <n x="2" s="1"/>
        <n x="149" s="1"/>
        <n x="3" s="1"/>
        <n x="150" s="1"/>
        <n x="151" s="1"/>
        <n x="5"/>
        <n x="123"/>
        <n x="38"/>
      </t>
    </mdx>
    <mdx n="0" f="v">
      <t c="8">
        <n x="2" s="1"/>
        <n x="149" s="1"/>
        <n x="3" s="1"/>
        <n x="150" s="1"/>
        <n x="151" s="1"/>
        <n x="5"/>
        <n x="123"/>
        <n x="54"/>
      </t>
    </mdx>
    <mdx n="0" f="v">
      <t c="8">
        <n x="2" s="1"/>
        <n x="149" s="1"/>
        <n x="3" s="1"/>
        <n x="150" s="1"/>
        <n x="151" s="1"/>
        <n x="5"/>
        <n x="124"/>
        <n x="9"/>
      </t>
    </mdx>
    <mdx n="0" f="v">
      <t c="8">
        <n x="2" s="1"/>
        <n x="149" s="1"/>
        <n x="3" s="1"/>
        <n x="150" s="1"/>
        <n x="151" s="1"/>
        <n x="5"/>
        <n x="124"/>
        <n x="25"/>
      </t>
    </mdx>
    <mdx n="0" f="v">
      <t c="8">
        <n x="2" s="1"/>
        <n x="149" s="1"/>
        <n x="3" s="1"/>
        <n x="150" s="1"/>
        <n x="151" s="1"/>
        <n x="5"/>
        <n x="124"/>
        <n x="41"/>
      </t>
    </mdx>
    <mdx n="0" f="v">
      <t c="8">
        <n x="2" s="1"/>
        <n x="149" s="1"/>
        <n x="3" s="1"/>
        <n x="150" s="1"/>
        <n x="151" s="1"/>
        <n x="5"/>
        <n x="124"/>
        <n x="57"/>
      </t>
    </mdx>
    <mdx n="0" f="v">
      <t c="8">
        <n x="2" s="1"/>
        <n x="149" s="1"/>
        <n x="3" s="1"/>
        <n x="150" s="1"/>
        <n x="151" s="1"/>
        <n x="5"/>
        <n x="125"/>
        <n x="12"/>
      </t>
    </mdx>
    <mdx n="0" f="v">
      <t c="8">
        <n x="2" s="1"/>
        <n x="149" s="1"/>
        <n x="3" s="1"/>
        <n x="150" s="1"/>
        <n x="151" s="1"/>
        <n x="5"/>
        <n x="125"/>
        <n x="28"/>
      </t>
    </mdx>
    <mdx n="0" f="v">
      <t c="8">
        <n x="2" s="1"/>
        <n x="149" s="1"/>
        <n x="3" s="1"/>
        <n x="150" s="1"/>
        <n x="151" s="1"/>
        <n x="5"/>
        <n x="125"/>
        <n x="44"/>
      </t>
    </mdx>
    <mdx n="0" f="v">
      <t c="8">
        <n x="2" s="1"/>
        <n x="149" s="1"/>
        <n x="3" s="1"/>
        <n x="150" s="1"/>
        <n x="151" s="1"/>
        <n x="5"/>
        <n x="126"/>
        <n x="23"/>
      </t>
    </mdx>
    <mdx n="0" f="v">
      <t c="8">
        <n x="2" s="1"/>
        <n x="149" s="1"/>
        <n x="3" s="1"/>
        <n x="150" s="1"/>
        <n x="151" s="1"/>
        <n x="5"/>
        <n x="126"/>
        <n x="42"/>
      </t>
    </mdx>
    <mdx n="0" f="v">
      <t c="8">
        <n x="2" s="1"/>
        <n x="149" s="1"/>
        <n x="3" s="1"/>
        <n x="150" s="1"/>
        <n x="151" s="1"/>
        <n x="5"/>
        <n x="126"/>
        <n x="62"/>
      </t>
    </mdx>
    <mdx n="0" f="v">
      <t c="8">
        <n x="2" s="1"/>
        <n x="149" s="1"/>
        <n x="3" s="1"/>
        <n x="150" s="1"/>
        <n x="151" s="1"/>
        <n x="5"/>
        <n x="127"/>
        <n x="21"/>
      </t>
    </mdx>
    <mdx n="0" f="v">
      <t c="8">
        <n x="2" s="1"/>
        <n x="149" s="1"/>
        <n x="3" s="1"/>
        <n x="150" s="1"/>
        <n x="151" s="1"/>
        <n x="5"/>
        <n x="127"/>
        <n x="41"/>
      </t>
    </mdx>
    <mdx n="0" f="v">
      <t c="8">
        <n x="2" s="1"/>
        <n x="149" s="1"/>
        <n x="3" s="1"/>
        <n x="150" s="1"/>
        <n x="151" s="1"/>
        <n x="5"/>
        <n x="127"/>
        <n x="60"/>
      </t>
    </mdx>
    <mdx n="0" f="v">
      <t c="8">
        <n x="2" s="1"/>
        <n x="149" s="1"/>
        <n x="3" s="1"/>
        <n x="150" s="1"/>
        <n x="151" s="1"/>
        <n x="5"/>
        <n x="128"/>
        <n x="19"/>
      </t>
    </mdx>
    <mdx n="0" f="v">
      <t c="8">
        <n x="2" s="1"/>
        <n x="149" s="1"/>
        <n x="3" s="1"/>
        <n x="150" s="1"/>
        <n x="151" s="1"/>
        <n x="5"/>
        <n x="128"/>
        <n x="38"/>
      </t>
    </mdx>
    <mdx n="0" f="v">
      <t c="8">
        <n x="2" s="1"/>
        <n x="149" s="1"/>
        <n x="3" s="1"/>
        <n x="150" s="1"/>
        <n x="151" s="1"/>
        <n x="5"/>
        <n x="128"/>
        <n x="59"/>
      </t>
    </mdx>
    <mdx n="0" f="v">
      <t c="8">
        <n x="2" s="1"/>
        <n x="149" s="1"/>
        <n x="3" s="1"/>
        <n x="150" s="1"/>
        <n x="151" s="1"/>
        <n x="5"/>
        <n x="129"/>
        <n x="17"/>
      </t>
    </mdx>
    <mdx n="0" f="v">
      <t c="8">
        <n x="2" s="1"/>
        <n x="149" s="1"/>
        <n x="3" s="1"/>
        <n x="150" s="1"/>
        <n x="151" s="1"/>
        <n x="5"/>
        <n x="129"/>
        <n x="36"/>
      </t>
    </mdx>
    <mdx n="0" f="v">
      <t c="8">
        <n x="2" s="1"/>
        <n x="149" s="1"/>
        <n x="3" s="1"/>
        <n x="150" s="1"/>
        <n x="151" s="1"/>
        <n x="5"/>
        <n x="129"/>
        <n x="56"/>
      </t>
    </mdx>
    <mdx n="0" f="v">
      <t c="8">
        <n x="2" s="1"/>
        <n x="149" s="1"/>
        <n x="3" s="1"/>
        <n x="150" s="1"/>
        <n x="151" s="1"/>
        <n x="5"/>
        <n x="130"/>
        <n x="16"/>
      </t>
    </mdx>
    <mdx n="0" f="v">
      <t c="8">
        <n x="2" s="1"/>
        <n x="149" s="1"/>
        <n x="3" s="1"/>
        <n x="150" s="1"/>
        <n x="151" s="1"/>
        <n x="5"/>
        <n x="130"/>
        <n x="35"/>
      </t>
    </mdx>
    <mdx n="0" f="v">
      <t c="8">
        <n x="2" s="1"/>
        <n x="149" s="1"/>
        <n x="3" s="1"/>
        <n x="150" s="1"/>
        <n x="151" s="1"/>
        <n x="5"/>
        <n x="130"/>
        <n x="54"/>
      </t>
    </mdx>
    <mdx n="0" f="v">
      <t c="8">
        <n x="2" s="1"/>
        <n x="149" s="1"/>
        <n x="3" s="1"/>
        <n x="150" s="1"/>
        <n x="151" s="1"/>
        <n x="5"/>
        <n x="131"/>
        <n x="13"/>
      </t>
    </mdx>
    <mdx n="0" f="v">
      <t c="8">
        <n x="2" s="1"/>
        <n x="149" s="1"/>
        <n x="3" s="1"/>
        <n x="150" s="1"/>
        <n x="151" s="1"/>
        <n x="5"/>
        <n x="131"/>
        <n x="35"/>
      </t>
    </mdx>
    <mdx n="0" f="v">
      <t c="8">
        <n x="2" s="1"/>
        <n x="149" s="1"/>
        <n x="3" s="1"/>
        <n x="150" s="1"/>
        <n x="151" s="1"/>
        <n x="5"/>
        <n x="131"/>
        <n x="55"/>
      </t>
    </mdx>
    <mdx n="0" f="v">
      <t c="8">
        <n x="2" s="1"/>
        <n x="149" s="1"/>
        <n x="3" s="1"/>
        <n x="150" s="1"/>
        <n x="151" s="1"/>
        <n x="5"/>
        <n x="132"/>
        <n x="15"/>
      </t>
    </mdx>
    <mdx n="0" f="v">
      <t c="8">
        <n x="2" s="1"/>
        <n x="149" s="1"/>
        <n x="3" s="1"/>
        <n x="150" s="1"/>
        <n x="151" s="1"/>
        <n x="5"/>
        <n x="132"/>
        <n x="38"/>
      </t>
    </mdx>
    <mdx n="0" f="v">
      <t c="8">
        <n x="2" s="1"/>
        <n x="149" s="1"/>
        <n x="3" s="1"/>
        <n x="150" s="1"/>
        <n x="151" s="1"/>
        <n x="5"/>
        <n x="132"/>
        <n x="58"/>
      </t>
    </mdx>
    <mdx n="0" f="v">
      <t c="8">
        <n x="2" s="1"/>
        <n x="149" s="1"/>
        <n x="3" s="1"/>
        <n x="150" s="1"/>
        <n x="151" s="1"/>
        <n x="5"/>
        <n x="133"/>
        <n x="20"/>
      </t>
    </mdx>
    <mdx n="0" f="v">
      <t c="8">
        <n x="2" s="1"/>
        <n x="149" s="1"/>
        <n x="3" s="1"/>
        <n x="150" s="1"/>
        <n x="151" s="1"/>
        <n x="5"/>
        <n x="133"/>
        <n x="44"/>
      </t>
    </mdx>
    <mdx n="0" f="v">
      <t c="8">
        <n x="2" s="1"/>
        <n x="149" s="1"/>
        <n x="3" s="1"/>
        <n x="150" s="1"/>
        <n x="151" s="1"/>
        <n x="5"/>
        <n x="134"/>
        <n x="6"/>
      </t>
    </mdx>
    <mdx n="0" f="v">
      <t c="8">
        <n x="2" s="1"/>
        <n x="149" s="1"/>
        <n x="3" s="1"/>
        <n x="150" s="1"/>
        <n x="151" s="1"/>
        <n x="5"/>
        <n x="134"/>
        <n x="37"/>
      </t>
    </mdx>
    <mdx n="0" f="v">
      <t c="8">
        <n x="2" s="1"/>
        <n x="149" s="1"/>
        <n x="3" s="1"/>
        <n x="150" s="1"/>
        <n x="151" s="1"/>
        <n x="5"/>
        <n x="135"/>
        <n x="7"/>
      </t>
    </mdx>
    <mdx n="0" f="v">
      <t c="8">
        <n x="2" s="1"/>
        <n x="149" s="1"/>
        <n x="3" s="1"/>
        <n x="150" s="1"/>
        <n x="151" s="1"/>
        <n x="5"/>
        <n x="135"/>
        <n x="39"/>
      </t>
    </mdx>
    <mdx n="0" f="v">
      <t c="8">
        <n x="2" s="1"/>
        <n x="149" s="1"/>
        <n x="3" s="1"/>
        <n x="150" s="1"/>
        <n x="151" s="1"/>
        <n x="5"/>
        <n x="136"/>
        <n x="10"/>
      </t>
    </mdx>
    <mdx n="0" f="v">
      <t c="8">
        <n x="2" s="1"/>
        <n x="149" s="1"/>
        <n x="3" s="1"/>
        <n x="150" s="1"/>
        <n x="151" s="1"/>
        <n x="5"/>
        <n x="136"/>
        <n x="47"/>
      </t>
    </mdx>
    <mdx n="0" f="v">
      <t c="8">
        <n x="2" s="1"/>
        <n x="149" s="1"/>
        <n x="3" s="1"/>
        <n x="150" s="1"/>
        <n x="151" s="1"/>
        <n x="5"/>
        <n x="137"/>
        <n x="25"/>
      </t>
    </mdx>
    <mdx n="0" f="v">
      <t c="8">
        <n x="2" s="1"/>
        <n x="149" s="1"/>
        <n x="3" s="1"/>
        <n x="150" s="1"/>
        <n x="151" s="1"/>
        <n x="5"/>
        <n x="138"/>
        <n x="12"/>
      </t>
    </mdx>
    <mdx n="0" f="v">
      <t c="8">
        <n x="2" s="1"/>
        <n x="149" s="1"/>
        <n x="3" s="1"/>
        <n x="150" s="1"/>
        <n x="151" s="1"/>
        <n x="5"/>
        <n x="139"/>
        <n x="9"/>
      </t>
    </mdx>
    <mdx n="0" f="v">
      <t c="8">
        <n x="2" s="1"/>
        <n x="149" s="1"/>
        <n x="3" s="1"/>
        <n x="150" s="1"/>
        <n x="151" s="1"/>
        <n x="5"/>
        <n x="141"/>
        <n x="22"/>
      </t>
    </mdx>
    <mdx n="0" f="v">
      <t c="8">
        <n x="2" s="1"/>
        <n x="149" s="1"/>
        <n x="3" s="1"/>
        <n x="150" s="1"/>
        <n x="151" s="1"/>
        <n x="5"/>
        <n x="144"/>
        <n x="8"/>
      </t>
    </mdx>
    <mdx n="0" f="v">
      <t c="8">
        <n x="2" s="1"/>
        <n x="149" s="1"/>
        <n x="3" s="1"/>
        <n x="150" s="1"/>
        <n x="151" s="1"/>
        <n x="5"/>
        <n x="146"/>
        <n x="58"/>
      </t>
    </mdx>
    <mdx n="0" f="v">
      <t c="8">
        <n x="2" s="1"/>
        <n x="149" s="1"/>
        <n x="3" s="1"/>
        <n x="150" s="1"/>
        <n x="151" s="1"/>
        <n x="5"/>
        <n x="108"/>
        <n x="26"/>
      </t>
    </mdx>
    <mdx n="0" f="v">
      <t c="8">
        <n x="2" s="1"/>
        <n x="149" s="1"/>
        <n x="3" s="1"/>
        <n x="150" s="1"/>
        <n x="151" s="1"/>
        <n x="5"/>
        <n x="108"/>
        <n x="42"/>
      </t>
    </mdx>
    <mdx n="0" f="v">
      <t c="8">
        <n x="2" s="1"/>
        <n x="149" s="1"/>
        <n x="3" s="1"/>
        <n x="150" s="1"/>
        <n x="151" s="1"/>
        <n x="5"/>
        <n x="108"/>
        <n x="58"/>
      </t>
    </mdx>
    <mdx n="0" f="v">
      <t c="8">
        <n x="2" s="1"/>
        <n x="149" s="1"/>
        <n x="3" s="1"/>
        <n x="150" s="1"/>
        <n x="151" s="1"/>
        <n x="5"/>
        <n x="109"/>
        <n x="13"/>
      </t>
    </mdx>
    <mdx n="0" f="v">
      <t c="8">
        <n x="2" s="1"/>
        <n x="149" s="1"/>
        <n x="3" s="1"/>
        <n x="150" s="1"/>
        <n x="151" s="1"/>
        <n x="5"/>
        <n x="109"/>
        <n x="29"/>
      </t>
    </mdx>
    <mdx n="0" f="v">
      <t c="8">
        <n x="2" s="1"/>
        <n x="149" s="1"/>
        <n x="3" s="1"/>
        <n x="150" s="1"/>
        <n x="151" s="1"/>
        <n x="5"/>
        <n x="109"/>
        <n x="45"/>
      </t>
    </mdx>
    <mdx n="0" f="v">
      <t c="8">
        <n x="2" s="1"/>
        <n x="149" s="1"/>
        <n x="3" s="1"/>
        <n x="150" s="1"/>
        <n x="151" s="1"/>
        <n x="5"/>
        <n x="109"/>
        <n x="61"/>
      </t>
    </mdx>
    <mdx n="0" f="v">
      <t c="8">
        <n x="2" s="1"/>
        <n x="149" s="1"/>
        <n x="3" s="1"/>
        <n x="150" s="1"/>
        <n x="151" s="1"/>
        <n x="5"/>
        <n x="110"/>
        <n x="16"/>
      </t>
    </mdx>
    <mdx n="0" f="v">
      <t c="8">
        <n x="2" s="1"/>
        <n x="149" s="1"/>
        <n x="3" s="1"/>
        <n x="150" s="1"/>
        <n x="151" s="1"/>
        <n x="5"/>
        <n x="110"/>
        <n x="32"/>
      </t>
    </mdx>
    <mdx n="0" f="v">
      <t c="8">
        <n x="2" s="1"/>
        <n x="149" s="1"/>
        <n x="3" s="1"/>
        <n x="150" s="1"/>
        <n x="151" s="1"/>
        <n x="5"/>
        <n x="110"/>
        <n x="48"/>
      </t>
    </mdx>
    <mdx n="0" f="v">
      <t c="8">
        <n x="2" s="1"/>
        <n x="149" s="1"/>
        <n x="3" s="1"/>
        <n x="150" s="1"/>
        <n x="151" s="1"/>
        <n x="5"/>
        <n x="110"/>
        <n x="64"/>
      </t>
    </mdx>
    <mdx n="0" f="v">
      <t c="8">
        <n x="2" s="1"/>
        <n x="149" s="1"/>
        <n x="3" s="1"/>
        <n x="150" s="1"/>
        <n x="151" s="1"/>
        <n x="5"/>
        <n x="111"/>
        <n x="19"/>
      </t>
    </mdx>
    <mdx n="0" f="v">
      <t c="8">
        <n x="2" s="1"/>
        <n x="149" s="1"/>
        <n x="3" s="1"/>
        <n x="150" s="1"/>
        <n x="151" s="1"/>
        <n x="5"/>
        <n x="111"/>
        <n x="35"/>
      </t>
    </mdx>
    <mdx n="0" f="v">
      <t c="8">
        <n x="2" s="1"/>
        <n x="149" s="1"/>
        <n x="3" s="1"/>
        <n x="150" s="1"/>
        <n x="151" s="1"/>
        <n x="5"/>
        <n x="111"/>
        <n x="51"/>
      </t>
    </mdx>
    <mdx n="0" f="v">
      <t c="8">
        <n x="2" s="1"/>
        <n x="149" s="1"/>
        <n x="3" s="1"/>
        <n x="150" s="1"/>
        <n x="151" s="1"/>
        <n x="5"/>
        <n x="112"/>
        <n x="6"/>
      </t>
    </mdx>
    <mdx n="0" f="v">
      <t c="8">
        <n x="2" s="1"/>
        <n x="149" s="1"/>
        <n x="3" s="1"/>
        <n x="150" s="1"/>
        <n x="151" s="1"/>
        <n x="5"/>
        <n x="112"/>
        <n x="22"/>
      </t>
    </mdx>
    <mdx n="0" f="v">
      <t c="8">
        <n x="2" s="1"/>
        <n x="149" s="1"/>
        <n x="3" s="1"/>
        <n x="150" s="1"/>
        <n x="151" s="1"/>
        <n x="5"/>
        <n x="112"/>
        <n x="38"/>
      </t>
    </mdx>
    <mdx n="0" f="v">
      <t c="8">
        <n x="2" s="1"/>
        <n x="149" s="1"/>
        <n x="3" s="1"/>
        <n x="150" s="1"/>
        <n x="151" s="1"/>
        <n x="5"/>
        <n x="112"/>
        <n x="54"/>
      </t>
    </mdx>
    <mdx n="0" f="v">
      <t c="8">
        <n x="2" s="1"/>
        <n x="149" s="1"/>
        <n x="3" s="1"/>
        <n x="150" s="1"/>
        <n x="151" s="1"/>
        <n x="5"/>
        <n x="113"/>
        <n x="9"/>
      </t>
    </mdx>
    <mdx n="0" f="v">
      <t c="8">
        <n x="2" s="1"/>
        <n x="149" s="1"/>
        <n x="3" s="1"/>
        <n x="150" s="1"/>
        <n x="151" s="1"/>
        <n x="5"/>
        <n x="113"/>
        <n x="25"/>
      </t>
    </mdx>
    <mdx n="0" f="v">
      <t c="8">
        <n x="2" s="1"/>
        <n x="149" s="1"/>
        <n x="3" s="1"/>
        <n x="150" s="1"/>
        <n x="151" s="1"/>
        <n x="5"/>
        <n x="113"/>
        <n x="41"/>
      </t>
    </mdx>
    <mdx n="0" f="v">
      <t c="8">
        <n x="2" s="1"/>
        <n x="149" s="1"/>
        <n x="3" s="1"/>
        <n x="150" s="1"/>
        <n x="151" s="1"/>
        <n x="5"/>
        <n x="113"/>
        <n x="57"/>
      </t>
    </mdx>
    <mdx n="0" f="v">
      <t c="8">
        <n x="2" s="1"/>
        <n x="149" s="1"/>
        <n x="3" s="1"/>
        <n x="150" s="1"/>
        <n x="151" s="1"/>
        <n x="5"/>
        <n x="114"/>
        <n x="12"/>
      </t>
    </mdx>
    <mdx n="0" f="v">
      <t c="8">
        <n x="2" s="1"/>
        <n x="149" s="1"/>
        <n x="3" s="1"/>
        <n x="150" s="1"/>
        <n x="151" s="1"/>
        <n x="5"/>
        <n x="114"/>
        <n x="28"/>
      </t>
    </mdx>
    <mdx n="0" f="v">
      <t c="8">
        <n x="2" s="1"/>
        <n x="149" s="1"/>
        <n x="3" s="1"/>
        <n x="150" s="1"/>
        <n x="151" s="1"/>
        <n x="5"/>
        <n x="114"/>
        <n x="44"/>
      </t>
    </mdx>
    <mdx n="0" f="v">
      <t c="8">
        <n x="2" s="1"/>
        <n x="149" s="1"/>
        <n x="3" s="1"/>
        <n x="150" s="1"/>
        <n x="151" s="1"/>
        <n x="5"/>
        <n x="114"/>
        <n x="60"/>
      </t>
    </mdx>
    <mdx n="0" f="v">
      <t c="8">
        <n x="2" s="1"/>
        <n x="149" s="1"/>
        <n x="3" s="1"/>
        <n x="150" s="1"/>
        <n x="151" s="1"/>
        <n x="5"/>
        <n x="115"/>
        <n x="15"/>
      </t>
    </mdx>
    <mdx n="0" f="v">
      <t c="8">
        <n x="2" s="1"/>
        <n x="149" s="1"/>
        <n x="3" s="1"/>
        <n x="150" s="1"/>
        <n x="151" s="1"/>
        <n x="5"/>
        <n x="115"/>
        <n x="31"/>
      </t>
    </mdx>
    <mdx n="0" f="v">
      <t c="8">
        <n x="2" s="1"/>
        <n x="149" s="1"/>
        <n x="3" s="1"/>
        <n x="150" s="1"/>
        <n x="151" s="1"/>
        <n x="5"/>
        <n x="115"/>
        <n x="47"/>
      </t>
    </mdx>
    <mdx n="0" f="v">
      <t c="8">
        <n x="2" s="1"/>
        <n x="149" s="1"/>
        <n x="3" s="1"/>
        <n x="150" s="1"/>
        <n x="151" s="1"/>
        <n x="5"/>
        <n x="115"/>
        <n x="63"/>
      </t>
    </mdx>
    <mdx n="0" f="v">
      <t c="8">
        <n x="2" s="1"/>
        <n x="149" s="1"/>
        <n x="3" s="1"/>
        <n x="150" s="1"/>
        <n x="151" s="1"/>
        <n x="5"/>
        <n x="116"/>
        <n x="18"/>
      </t>
    </mdx>
    <mdx n="0" f="v">
      <t c="8">
        <n x="2" s="1"/>
        <n x="149" s="1"/>
        <n x="3" s="1"/>
        <n x="150" s="1"/>
        <n x="151" s="1"/>
        <n x="5"/>
        <n x="116"/>
        <n x="34"/>
      </t>
    </mdx>
    <mdx n="0" f="v">
      <t c="8">
        <n x="2" s="1"/>
        <n x="149" s="1"/>
        <n x="3" s="1"/>
        <n x="150" s="1"/>
        <n x="151" s="1"/>
        <n x="5"/>
        <n x="116"/>
        <n x="50"/>
      </t>
    </mdx>
    <mdx n="0" f="v">
      <t c="8">
        <n x="2" s="1"/>
        <n x="149" s="1"/>
        <n x="3" s="1"/>
        <n x="150" s="1"/>
        <n x="151" s="1"/>
        <n x="5"/>
        <n x="117"/>
        <n x="21"/>
      </t>
    </mdx>
    <mdx n="0" f="v">
      <t c="8">
        <n x="2" s="1"/>
        <n x="149" s="1"/>
        <n x="3" s="1"/>
        <n x="150" s="1"/>
        <n x="151" s="1"/>
        <n x="5"/>
        <n x="117"/>
        <n x="37"/>
      </t>
    </mdx>
    <mdx n="0" f="v">
      <t c="8">
        <n x="2" s="1"/>
        <n x="149" s="1"/>
        <n x="3" s="1"/>
        <n x="150" s="1"/>
        <n x="151" s="1"/>
        <n x="5"/>
        <n x="117"/>
        <n x="53"/>
      </t>
    </mdx>
    <mdx n="0" f="v">
      <t c="8">
        <n x="2" s="1"/>
        <n x="149" s="1"/>
        <n x="3" s="1"/>
        <n x="150" s="1"/>
        <n x="151" s="1"/>
        <n x="5"/>
        <n x="118"/>
        <n x="8"/>
      </t>
    </mdx>
    <mdx n="0" f="v">
      <t c="8">
        <n x="2" s="1"/>
        <n x="149" s="1"/>
        <n x="3" s="1"/>
        <n x="150" s="1"/>
        <n x="151" s="1"/>
        <n x="5"/>
        <n x="118"/>
        <n x="24"/>
      </t>
    </mdx>
    <mdx n="0" f="v">
      <t c="8">
        <n x="2" s="1"/>
        <n x="149" s="1"/>
        <n x="3" s="1"/>
        <n x="150" s="1"/>
        <n x="151" s="1"/>
        <n x="5"/>
        <n x="118"/>
        <n x="40"/>
      </t>
    </mdx>
    <mdx n="0" f="v">
      <t c="8">
        <n x="2" s="1"/>
        <n x="149" s="1"/>
        <n x="3" s="1"/>
        <n x="150" s="1"/>
        <n x="151" s="1"/>
        <n x="5"/>
        <n x="118"/>
        <n x="56"/>
      </t>
    </mdx>
    <mdx n="0" f="v">
      <t c="8">
        <n x="2" s="1"/>
        <n x="149" s="1"/>
        <n x="3" s="1"/>
        <n x="150" s="1"/>
        <n x="151" s="1"/>
        <n x="5"/>
        <n x="119"/>
        <n x="11"/>
      </t>
    </mdx>
    <mdx n="0" f="v">
      <t c="8">
        <n x="2" s="1"/>
        <n x="149" s="1"/>
        <n x="3" s="1"/>
        <n x="150" s="1"/>
        <n x="151" s="1"/>
        <n x="5"/>
        <n x="119"/>
        <n x="27"/>
      </t>
    </mdx>
    <mdx n="0" f="v">
      <t c="8">
        <n x="2" s="1"/>
        <n x="149" s="1"/>
        <n x="3" s="1"/>
        <n x="150" s="1"/>
        <n x="151" s="1"/>
        <n x="5"/>
        <n x="119"/>
        <n x="43"/>
      </t>
    </mdx>
    <mdx n="0" f="v">
      <t c="8">
        <n x="2" s="1"/>
        <n x="149" s="1"/>
        <n x="3" s="1"/>
        <n x="150" s="1"/>
        <n x="151" s="1"/>
        <n x="5"/>
        <n x="119"/>
        <n x="59"/>
      </t>
    </mdx>
    <mdx n="0" f="v">
      <t c="8">
        <n x="2" s="1"/>
        <n x="149" s="1"/>
        <n x="3" s="1"/>
        <n x="150" s="1"/>
        <n x="151" s="1"/>
        <n x="5"/>
        <n x="120"/>
        <n x="14"/>
      </t>
    </mdx>
    <mdx n="0" f="v">
      <t c="8">
        <n x="2" s="1"/>
        <n x="149" s="1"/>
        <n x="3" s="1"/>
        <n x="150" s="1"/>
        <n x="151" s="1"/>
        <n x="5"/>
        <n x="120"/>
        <n x="30"/>
      </t>
    </mdx>
    <mdx n="0" f="v">
      <t c="8">
        <n x="2" s="1"/>
        <n x="149" s="1"/>
        <n x="3" s="1"/>
        <n x="150" s="1"/>
        <n x="151" s="1"/>
        <n x="5"/>
        <n x="120"/>
        <n x="46"/>
      </t>
    </mdx>
    <mdx n="0" f="v">
      <t c="8">
        <n x="2" s="1"/>
        <n x="149" s="1"/>
        <n x="3" s="1"/>
        <n x="150" s="1"/>
        <n x="151" s="1"/>
        <n x="5"/>
        <n x="120"/>
        <n x="62"/>
      </t>
    </mdx>
    <mdx n="0" f="v">
      <t c="8">
        <n x="2" s="1"/>
        <n x="149" s="1"/>
        <n x="3" s="1"/>
        <n x="150" s="1"/>
        <n x="151" s="1"/>
        <n x="5"/>
        <n x="121"/>
        <n x="17"/>
      </t>
    </mdx>
    <mdx n="0" f="v">
      <t c="8">
        <n x="2" s="1"/>
        <n x="149" s="1"/>
        <n x="3" s="1"/>
        <n x="150" s="1"/>
        <n x="151" s="1"/>
        <n x="5"/>
        <n x="121"/>
        <n x="33"/>
      </t>
    </mdx>
    <mdx n="0" f="v">
      <t c="8">
        <n x="2" s="1"/>
        <n x="149" s="1"/>
        <n x="3" s="1"/>
        <n x="150" s="1"/>
        <n x="151" s="1"/>
        <n x="5"/>
        <n x="121"/>
        <n x="49"/>
      </t>
    </mdx>
    <mdx n="0" f="v">
      <t c="8">
        <n x="2" s="1"/>
        <n x="149" s="1"/>
        <n x="3" s="1"/>
        <n x="150" s="1"/>
        <n x="151" s="1"/>
        <n x="5"/>
        <n x="122"/>
        <n x="20"/>
      </t>
    </mdx>
    <mdx n="0" f="v">
      <t c="8">
        <n x="2" s="1"/>
        <n x="149" s="1"/>
        <n x="3" s="1"/>
        <n x="150" s="1"/>
        <n x="151" s="1"/>
        <n x="5"/>
        <n x="122"/>
        <n x="36"/>
      </t>
    </mdx>
    <mdx n="0" f="v">
      <t c="8">
        <n x="2" s="1"/>
        <n x="149" s="1"/>
        <n x="3" s="1"/>
        <n x="150" s="1"/>
        <n x="151" s="1"/>
        <n x="5"/>
        <n x="122"/>
        <n x="52"/>
      </t>
    </mdx>
    <mdx n="0" f="v">
      <t c="8">
        <n x="2" s="1"/>
        <n x="149" s="1"/>
        <n x="3" s="1"/>
        <n x="150" s="1"/>
        <n x="151" s="1"/>
        <n x="5"/>
        <n x="123"/>
        <n x="7"/>
      </t>
    </mdx>
    <mdx n="0" f="v">
      <t c="8">
        <n x="2" s="1"/>
        <n x="149" s="1"/>
        <n x="3" s="1"/>
        <n x="150" s="1"/>
        <n x="151" s="1"/>
        <n x="5"/>
        <n x="123"/>
        <n x="23"/>
      </t>
    </mdx>
    <mdx n="0" f="v">
      <t c="8">
        <n x="2" s="1"/>
        <n x="149" s="1"/>
        <n x="3" s="1"/>
        <n x="150" s="1"/>
        <n x="151" s="1"/>
        <n x="5"/>
        <n x="123"/>
        <n x="39"/>
      </t>
    </mdx>
    <mdx n="0" f="v">
      <t c="8">
        <n x="2" s="1"/>
        <n x="149" s="1"/>
        <n x="3" s="1"/>
        <n x="150" s="1"/>
        <n x="151" s="1"/>
        <n x="5"/>
        <n x="123"/>
        <n x="55"/>
      </t>
    </mdx>
    <mdx n="0" f="v">
      <t c="8">
        <n x="2" s="1"/>
        <n x="149" s="1"/>
        <n x="3" s="1"/>
        <n x="150" s="1"/>
        <n x="151" s="1"/>
        <n x="5"/>
        <n x="124"/>
        <n x="10"/>
      </t>
    </mdx>
    <mdx n="0" f="v">
      <t c="8">
        <n x="2" s="1"/>
        <n x="149" s="1"/>
        <n x="3" s="1"/>
        <n x="150" s="1"/>
        <n x="151" s="1"/>
        <n x="5"/>
        <n x="124"/>
        <n x="26"/>
      </t>
    </mdx>
    <mdx n="0" f="v">
      <t c="8">
        <n x="2" s="1"/>
        <n x="149" s="1"/>
        <n x="3" s="1"/>
        <n x="150" s="1"/>
        <n x="151" s="1"/>
        <n x="5"/>
        <n x="124"/>
        <n x="42"/>
      </t>
    </mdx>
    <mdx n="0" f="v">
      <t c="8">
        <n x="2" s="1"/>
        <n x="149" s="1"/>
        <n x="3" s="1"/>
        <n x="150" s="1"/>
        <n x="151" s="1"/>
        <n x="5"/>
        <n x="124"/>
        <n x="58"/>
      </t>
    </mdx>
    <mdx n="0" f="v">
      <t c="8">
        <n x="2" s="1"/>
        <n x="149" s="1"/>
        <n x="3" s="1"/>
        <n x="150" s="1"/>
        <n x="151" s="1"/>
        <n x="5"/>
        <n x="125"/>
        <n x="13"/>
      </t>
    </mdx>
    <mdx n="0" f="v">
      <t c="8">
        <n x="2" s="1"/>
        <n x="149" s="1"/>
        <n x="3" s="1"/>
        <n x="150" s="1"/>
        <n x="151" s="1"/>
        <n x="5"/>
        <n x="125"/>
        <n x="29"/>
      </t>
    </mdx>
    <mdx n="0" f="v">
      <t c="8">
        <n x="2" s="1"/>
        <n x="149" s="1"/>
        <n x="3" s="1"/>
        <n x="150" s="1"/>
        <n x="151" s="1"/>
        <n x="5"/>
        <n x="125"/>
        <n x="45"/>
      </t>
    </mdx>
    <mdx n="0" f="v">
      <t c="8">
        <n x="2" s="1"/>
        <n x="149" s="1"/>
        <n x="3" s="1"/>
        <n x="150" s="1"/>
        <n x="151" s="1"/>
        <n x="5"/>
        <n x="126"/>
        <n x="24"/>
      </t>
    </mdx>
    <mdx n="0" f="v">
      <t c="8">
        <n x="2" s="1"/>
        <n x="149" s="1"/>
        <n x="3" s="1"/>
        <n x="150" s="1"/>
        <n x="151" s="1"/>
        <n x="5"/>
        <n x="126"/>
        <n x="43"/>
      </t>
    </mdx>
    <mdx n="0" f="v">
      <t c="8">
        <n x="2" s="1"/>
        <n x="149" s="1"/>
        <n x="3" s="1"/>
        <n x="150" s="1"/>
        <n x="151" s="1"/>
        <n x="5"/>
        <n x="126"/>
        <n x="63"/>
      </t>
    </mdx>
    <mdx n="0" f="v">
      <t c="8">
        <n x="2" s="1"/>
        <n x="149" s="1"/>
        <n x="3" s="1"/>
        <n x="150" s="1"/>
        <n x="151" s="1"/>
        <n x="5"/>
        <n x="127"/>
        <n x="23"/>
      </t>
    </mdx>
    <mdx n="0" f="v">
      <t c="8">
        <n x="2" s="1"/>
        <n x="149" s="1"/>
        <n x="3" s="1"/>
        <n x="150" s="1"/>
        <n x="151" s="1"/>
        <n x="5"/>
        <n x="127"/>
        <n x="42"/>
      </t>
    </mdx>
    <mdx n="0" f="v">
      <t c="8">
        <n x="2" s="1"/>
        <n x="149" s="1"/>
        <n x="3" s="1"/>
        <n x="150" s="1"/>
        <n x="151" s="1"/>
        <n x="5"/>
        <n x="127"/>
        <n x="61"/>
      </t>
    </mdx>
    <mdx n="0" f="v">
      <t c="8">
        <n x="2" s="1"/>
        <n x="149" s="1"/>
        <n x="3" s="1"/>
        <n x="150" s="1"/>
        <n x="151" s="1"/>
        <n x="5"/>
        <n x="128"/>
        <n x="20"/>
      </t>
    </mdx>
    <mdx n="0" f="v">
      <t c="8">
        <n x="2" s="1"/>
        <n x="149" s="1"/>
        <n x="3" s="1"/>
        <n x="150" s="1"/>
        <n x="151" s="1"/>
        <n x="5"/>
        <n x="128"/>
        <n x="40"/>
      </t>
    </mdx>
    <mdx n="0" f="v">
      <t c="8">
        <n x="2" s="1"/>
        <n x="149" s="1"/>
        <n x="3" s="1"/>
        <n x="150" s="1"/>
        <n x="151" s="1"/>
        <n x="5"/>
        <n x="128"/>
        <n x="60"/>
      </t>
    </mdx>
    <mdx n="0" f="v">
      <t c="8">
        <n x="2" s="1"/>
        <n x="149" s="1"/>
        <n x="3" s="1"/>
        <n x="150" s="1"/>
        <n x="151" s="1"/>
        <n x="5"/>
        <n x="129"/>
        <n x="18"/>
      </t>
    </mdx>
    <mdx n="0" f="v">
      <t c="8">
        <n x="2" s="1"/>
        <n x="149" s="1"/>
        <n x="3" s="1"/>
        <n x="150" s="1"/>
        <n x="151" s="1"/>
        <n x="5"/>
        <n x="129"/>
        <n x="38"/>
      </t>
    </mdx>
    <mdx n="0" f="v">
      <t c="8">
        <n x="2" s="1"/>
        <n x="149" s="1"/>
        <n x="3" s="1"/>
        <n x="150" s="1"/>
        <n x="151" s="1"/>
        <n x="5"/>
        <n x="129"/>
        <n x="57"/>
      </t>
    </mdx>
    <mdx n="0" f="v">
      <t c="8">
        <n x="2" s="1"/>
        <n x="149" s="1"/>
        <n x="3" s="1"/>
        <n x="150" s="1"/>
        <n x="151" s="1"/>
        <n x="5"/>
        <n x="130"/>
        <n x="17"/>
      </t>
    </mdx>
    <mdx n="0" f="v">
      <t c="8">
        <n x="2" s="1"/>
        <n x="149" s="1"/>
        <n x="3" s="1"/>
        <n x="150" s="1"/>
        <n x="151" s="1"/>
        <n x="5"/>
        <n x="130"/>
        <n x="36"/>
      </t>
    </mdx>
    <mdx n="0" f="v">
      <t c="8">
        <n x="2" s="1"/>
        <n x="149" s="1"/>
        <n x="3" s="1"/>
        <n x="150" s="1"/>
        <n x="151" s="1"/>
        <n x="5"/>
        <n x="130"/>
        <n x="55"/>
      </t>
    </mdx>
    <mdx n="0" f="v">
      <t c="8">
        <n x="2" s="1"/>
        <n x="149" s="1"/>
        <n x="3" s="1"/>
        <n x="150" s="1"/>
        <n x="151" s="1"/>
        <n x="5"/>
        <n x="131"/>
        <n x="14"/>
      </t>
    </mdx>
    <mdx n="0" f="v">
      <t c="8">
        <n x="2" s="1"/>
        <n x="149" s="1"/>
        <n x="3" s="1"/>
        <n x="150" s="1"/>
        <n x="151" s="1"/>
        <n x="5"/>
        <n x="131"/>
        <n x="36"/>
      </t>
    </mdx>
    <mdx n="0" f="v">
      <t c="8">
        <n x="2" s="1"/>
        <n x="149" s="1"/>
        <n x="3" s="1"/>
        <n x="150" s="1"/>
        <n x="151" s="1"/>
        <n x="5"/>
        <n x="131"/>
        <n x="56"/>
      </t>
    </mdx>
    <mdx n="0" f="v">
      <t c="8">
        <n x="2" s="1"/>
        <n x="149" s="1"/>
        <n x="3" s="1"/>
        <n x="150" s="1"/>
        <n x="151" s="1"/>
        <n x="5"/>
        <n x="132"/>
        <n x="16"/>
      </t>
    </mdx>
    <mdx n="0" f="v">
      <t c="8">
        <n x="2" s="1"/>
        <n x="149" s="1"/>
        <n x="3" s="1"/>
        <n x="150" s="1"/>
        <n x="151" s="1"/>
        <n x="5"/>
        <n x="132"/>
        <n x="39"/>
      </t>
    </mdx>
    <mdx n="0" f="v">
      <t c="8">
        <n x="2" s="1"/>
        <n x="149" s="1"/>
        <n x="3" s="1"/>
        <n x="150" s="1"/>
        <n x="151" s="1"/>
        <n x="5"/>
        <n x="132"/>
        <n x="60"/>
      </t>
    </mdx>
    <mdx n="0" f="v">
      <t c="8">
        <n x="2" s="1"/>
        <n x="149" s="1"/>
        <n x="3" s="1"/>
        <n x="150" s="1"/>
        <n x="151" s="1"/>
        <n x="5"/>
        <n x="133"/>
        <n x="23"/>
      </t>
    </mdx>
    <mdx n="0" f="v">
      <t c="8">
        <n x="2" s="1"/>
        <n x="149" s="1"/>
        <n x="3" s="1"/>
        <n x="150" s="1"/>
        <n x="151" s="1"/>
        <n x="5"/>
        <n x="133"/>
        <n x="45"/>
      </t>
    </mdx>
    <mdx n="0" f="v">
      <t c="8">
        <n x="2" s="1"/>
        <n x="149" s="1"/>
        <n x="3" s="1"/>
        <n x="150" s="1"/>
        <n x="151" s="1"/>
        <n x="5"/>
        <n x="134"/>
        <n x="7"/>
      </t>
    </mdx>
    <mdx n="0" f="v">
      <t c="8">
        <n x="2" s="1"/>
        <n x="149" s="1"/>
        <n x="3" s="1"/>
        <n x="150" s="1"/>
        <n x="151" s="1"/>
        <n x="5"/>
        <n x="134"/>
        <n x="38"/>
      </t>
    </mdx>
    <mdx n="0" f="v">
      <t c="8">
        <n x="2" s="1"/>
        <n x="149" s="1"/>
        <n x="3" s="1"/>
        <n x="150" s="1"/>
        <n x="151" s="1"/>
        <n x="5"/>
        <n x="135"/>
        <n x="8"/>
      </t>
    </mdx>
    <mdx n="0" f="v">
      <t c="8">
        <n x="2" s="1"/>
        <n x="149" s="1"/>
        <n x="3" s="1"/>
        <n x="150" s="1"/>
        <n x="151" s="1"/>
        <n x="5"/>
        <n x="135"/>
        <n x="40"/>
      </t>
    </mdx>
    <mdx n="0" f="v">
      <t c="8">
        <n x="2" s="1"/>
        <n x="149" s="1"/>
        <n x="3" s="1"/>
        <n x="150" s="1"/>
        <n x="151" s="1"/>
        <n x="5"/>
        <n x="136"/>
        <n x="11"/>
      </t>
    </mdx>
    <mdx n="0" f="v">
      <t c="8">
        <n x="2" s="1"/>
        <n x="149" s="1"/>
        <n x="3" s="1"/>
        <n x="150" s="1"/>
        <n x="151" s="1"/>
        <n x="5"/>
        <n x="136"/>
        <n x="48"/>
      </t>
    </mdx>
    <mdx n="0" f="v">
      <t c="8">
        <n x="2" s="1"/>
        <n x="149" s="1"/>
        <n x="3" s="1"/>
        <n x="150" s="1"/>
        <n x="151" s="1"/>
        <n x="5"/>
        <n x="137"/>
        <n x="26"/>
      </t>
    </mdx>
    <mdx n="0" f="v">
      <t c="8">
        <n x="2" s="1"/>
        <n x="149" s="1"/>
        <n x="3" s="1"/>
        <n x="150" s="1"/>
        <n x="151" s="1"/>
        <n x="5"/>
        <n x="138"/>
        <n x="13"/>
      </t>
    </mdx>
    <mdx n="0" f="v">
      <t c="8">
        <n x="2" s="1"/>
        <n x="149" s="1"/>
        <n x="3" s="1"/>
        <n x="150" s="1"/>
        <n x="151" s="1"/>
        <n x="5"/>
        <n x="139"/>
        <n x="15"/>
      </t>
    </mdx>
    <mdx n="0" f="v">
      <t c="8">
        <n x="2" s="1"/>
        <n x="149" s="1"/>
        <n x="3" s="1"/>
        <n x="150" s="1"/>
        <n x="151" s="1"/>
        <n x="5"/>
        <n x="141"/>
        <n x="42"/>
      </t>
    </mdx>
    <mdx n="0" f="v">
      <t c="8">
        <n x="2" s="1"/>
        <n x="149" s="1"/>
        <n x="3" s="1"/>
        <n x="150" s="1"/>
        <n x="151" s="1"/>
        <n x="5"/>
        <n x="144"/>
        <n x="30"/>
      </t>
    </mdx>
    <mdx n="0" f="v">
      <t c="8">
        <n x="2" s="1"/>
        <n x="149" s="1"/>
        <n x="3" s="1"/>
        <n x="150" s="1"/>
        <n x="151" s="1"/>
        <n x="5"/>
        <n x="147"/>
        <n x="16"/>
      </t>
    </mdx>
    <mdx n="0" f="v">
      <t c="8">
        <n x="2" s="1"/>
        <n x="149" s="1"/>
        <n x="3" s="1"/>
        <n x="150" s="1"/>
        <n x="151" s="1"/>
        <n x="5"/>
        <n x="111"/>
        <n x="20"/>
      </t>
    </mdx>
    <mdx n="0" f="v">
      <t c="8">
        <n x="2" s="1"/>
        <n x="149" s="1"/>
        <n x="3" s="1"/>
        <n x="150" s="1"/>
        <n x="151" s="1"/>
        <n x="5"/>
        <n x="111"/>
        <n x="36"/>
      </t>
    </mdx>
    <mdx n="0" f="v">
      <t c="8">
        <n x="2" s="1"/>
        <n x="149" s="1"/>
        <n x="3" s="1"/>
        <n x="150" s="1"/>
        <n x="151" s="1"/>
        <n x="5"/>
        <n x="111"/>
        <n x="52"/>
      </t>
    </mdx>
    <mdx n="0" f="v">
      <t c="8">
        <n x="2" s="1"/>
        <n x="149" s="1"/>
        <n x="3" s="1"/>
        <n x="150" s="1"/>
        <n x="151" s="1"/>
        <n x="5"/>
        <n x="112"/>
        <n x="7"/>
      </t>
    </mdx>
    <mdx n="0" f="v">
      <t c="8">
        <n x="2" s="1"/>
        <n x="149" s="1"/>
        <n x="3" s="1"/>
        <n x="150" s="1"/>
        <n x="151" s="1"/>
        <n x="5"/>
        <n x="112"/>
        <n x="23"/>
      </t>
    </mdx>
    <mdx n="0" f="v">
      <t c="8">
        <n x="2" s="1"/>
        <n x="149" s="1"/>
        <n x="3" s="1"/>
        <n x="150" s="1"/>
        <n x="151" s="1"/>
        <n x="5"/>
        <n x="112"/>
        <n x="39"/>
      </t>
    </mdx>
    <mdx n="0" f="v">
      <t c="8">
        <n x="2" s="1"/>
        <n x="149" s="1"/>
        <n x="3" s="1"/>
        <n x="150" s="1"/>
        <n x="151" s="1"/>
        <n x="5"/>
        <n x="112"/>
        <n x="55"/>
      </t>
    </mdx>
    <mdx n="0" f="v">
      <t c="8">
        <n x="2" s="1"/>
        <n x="149" s="1"/>
        <n x="3" s="1"/>
        <n x="150" s="1"/>
        <n x="151" s="1"/>
        <n x="5"/>
        <n x="113"/>
        <n x="10"/>
      </t>
    </mdx>
    <mdx n="0" f="v">
      <t c="8">
        <n x="2" s="1"/>
        <n x="149" s="1"/>
        <n x="3" s="1"/>
        <n x="150" s="1"/>
        <n x="151" s="1"/>
        <n x="5"/>
        <n x="113"/>
        <n x="26"/>
      </t>
    </mdx>
    <mdx n="0" f="v">
      <t c="8">
        <n x="2" s="1"/>
        <n x="149" s="1"/>
        <n x="3" s="1"/>
        <n x="150" s="1"/>
        <n x="151" s="1"/>
        <n x="5"/>
        <n x="113"/>
        <n x="42"/>
      </t>
    </mdx>
    <mdx n="0" f="v">
      <t c="8">
        <n x="2" s="1"/>
        <n x="149" s="1"/>
        <n x="3" s="1"/>
        <n x="150" s="1"/>
        <n x="151" s="1"/>
        <n x="5"/>
        <n x="113"/>
        <n x="58"/>
      </t>
    </mdx>
    <mdx n="0" f="v">
      <t c="8">
        <n x="2" s="1"/>
        <n x="149" s="1"/>
        <n x="3" s="1"/>
        <n x="150" s="1"/>
        <n x="151" s="1"/>
        <n x="5"/>
        <n x="114"/>
        <n x="13"/>
      </t>
    </mdx>
    <mdx n="0" f="v">
      <t c="8">
        <n x="2" s="1"/>
        <n x="149" s="1"/>
        <n x="3" s="1"/>
        <n x="150" s="1"/>
        <n x="151" s="1"/>
        <n x="5"/>
        <n x="114"/>
        <n x="29"/>
      </t>
    </mdx>
    <mdx n="0" f="v">
      <t c="8">
        <n x="2" s="1"/>
        <n x="149" s="1"/>
        <n x="3" s="1"/>
        <n x="150" s="1"/>
        <n x="151" s="1"/>
        <n x="5"/>
        <n x="114"/>
        <n x="45"/>
      </t>
    </mdx>
    <mdx n="0" f="v">
      <t c="8">
        <n x="2" s="1"/>
        <n x="149" s="1"/>
        <n x="3" s="1"/>
        <n x="150" s="1"/>
        <n x="151" s="1"/>
        <n x="5"/>
        <n x="114"/>
        <n x="61"/>
      </t>
    </mdx>
    <mdx n="0" f="v">
      <t c="8">
        <n x="2" s="1"/>
        <n x="149" s="1"/>
        <n x="3" s="1"/>
        <n x="150" s="1"/>
        <n x="151" s="1"/>
        <n x="5"/>
        <n x="115"/>
        <n x="16"/>
      </t>
    </mdx>
    <mdx n="0" f="v">
      <t c="8">
        <n x="2" s="1"/>
        <n x="149" s="1"/>
        <n x="3" s="1"/>
        <n x="150" s="1"/>
        <n x="151" s="1"/>
        <n x="5"/>
        <n x="115"/>
        <n x="32"/>
      </t>
    </mdx>
    <mdx n="0" f="v">
      <t c="8">
        <n x="2" s="1"/>
        <n x="149" s="1"/>
        <n x="3" s="1"/>
        <n x="150" s="1"/>
        <n x="151" s="1"/>
        <n x="5"/>
        <n x="115"/>
        <n x="48"/>
      </t>
    </mdx>
    <mdx n="0" f="v">
      <t c="8">
        <n x="2" s="1"/>
        <n x="149" s="1"/>
        <n x="3" s="1"/>
        <n x="150" s="1"/>
        <n x="151" s="1"/>
        <n x="5"/>
        <n x="115"/>
        <n x="64"/>
      </t>
    </mdx>
    <mdx n="0" f="v">
      <t c="8">
        <n x="2" s="1"/>
        <n x="149" s="1"/>
        <n x="3" s="1"/>
        <n x="150" s="1"/>
        <n x="151" s="1"/>
        <n x="5"/>
        <n x="116"/>
        <n x="19"/>
      </t>
    </mdx>
    <mdx n="0" f="v">
      <t c="8">
        <n x="2" s="1"/>
        <n x="149" s="1"/>
        <n x="3" s="1"/>
        <n x="150" s="1"/>
        <n x="151" s="1"/>
        <n x="5"/>
        <n x="116"/>
        <n x="35"/>
      </t>
    </mdx>
    <mdx n="0" f="v">
      <t c="8">
        <n x="2" s="1"/>
        <n x="149" s="1"/>
        <n x="3" s="1"/>
        <n x="150" s="1"/>
        <n x="151" s="1"/>
        <n x="5"/>
        <n x="116"/>
        <n x="51"/>
      </t>
    </mdx>
    <mdx n="0" f="v">
      <t c="8">
        <n x="2" s="1"/>
        <n x="149" s="1"/>
        <n x="3" s="1"/>
        <n x="150" s="1"/>
        <n x="151" s="1"/>
        <n x="5"/>
        <n x="117"/>
        <n x="6"/>
      </t>
    </mdx>
    <mdx n="0" f="v">
      <t c="8">
        <n x="2" s="1"/>
        <n x="149" s="1"/>
        <n x="3" s="1"/>
        <n x="150" s="1"/>
        <n x="151" s="1"/>
        <n x="5"/>
        <n x="117"/>
        <n x="22"/>
      </t>
    </mdx>
    <mdx n="0" f="v">
      <t c="8">
        <n x="2" s="1"/>
        <n x="149" s="1"/>
        <n x="3" s="1"/>
        <n x="150" s="1"/>
        <n x="151" s="1"/>
        <n x="5"/>
        <n x="117"/>
        <n x="38"/>
      </t>
    </mdx>
    <mdx n="0" f="v">
      <t c="8">
        <n x="2" s="1"/>
        <n x="149" s="1"/>
        <n x="3" s="1"/>
        <n x="150" s="1"/>
        <n x="151" s="1"/>
        <n x="5"/>
        <n x="117"/>
        <n x="54"/>
      </t>
    </mdx>
    <mdx n="0" f="v">
      <t c="8">
        <n x="2" s="1"/>
        <n x="149" s="1"/>
        <n x="3" s="1"/>
        <n x="150" s="1"/>
        <n x="151" s="1"/>
        <n x="5"/>
        <n x="118"/>
        <n x="9"/>
      </t>
    </mdx>
    <mdx n="0" f="v">
      <t c="8">
        <n x="2" s="1"/>
        <n x="149" s="1"/>
        <n x="3" s="1"/>
        <n x="150" s="1"/>
        <n x="151" s="1"/>
        <n x="5"/>
        <n x="118"/>
        <n x="25"/>
      </t>
    </mdx>
    <mdx n="0" f="v">
      <t c="8">
        <n x="2" s="1"/>
        <n x="149" s="1"/>
        <n x="3" s="1"/>
        <n x="150" s="1"/>
        <n x="151" s="1"/>
        <n x="5"/>
        <n x="118"/>
        <n x="41"/>
      </t>
    </mdx>
    <mdx n="0" f="v">
      <t c="8">
        <n x="2" s="1"/>
        <n x="149" s="1"/>
        <n x="3" s="1"/>
        <n x="150" s="1"/>
        <n x="151" s="1"/>
        <n x="5"/>
        <n x="118"/>
        <n x="57"/>
      </t>
    </mdx>
    <mdx n="0" f="v">
      <t c="8">
        <n x="2" s="1"/>
        <n x="149" s="1"/>
        <n x="3" s="1"/>
        <n x="150" s="1"/>
        <n x="151" s="1"/>
        <n x="5"/>
        <n x="119"/>
        <n x="12"/>
      </t>
    </mdx>
    <mdx n="0" f="v">
      <t c="8">
        <n x="2" s="1"/>
        <n x="149" s="1"/>
        <n x="3" s="1"/>
        <n x="150" s="1"/>
        <n x="151" s="1"/>
        <n x="5"/>
        <n x="119"/>
        <n x="28"/>
      </t>
    </mdx>
    <mdx n="0" f="v">
      <t c="8">
        <n x="2" s="1"/>
        <n x="149" s="1"/>
        <n x="3" s="1"/>
        <n x="150" s="1"/>
        <n x="151" s="1"/>
        <n x="5"/>
        <n x="119"/>
        <n x="44"/>
      </t>
    </mdx>
    <mdx n="0" f="v">
      <t c="8">
        <n x="2" s="1"/>
        <n x="149" s="1"/>
        <n x="3" s="1"/>
        <n x="150" s="1"/>
        <n x="151" s="1"/>
        <n x="5"/>
        <n x="119"/>
        <n x="60"/>
      </t>
    </mdx>
    <mdx n="0" f="v">
      <t c="8">
        <n x="2" s="1"/>
        <n x="149" s="1"/>
        <n x="3" s="1"/>
        <n x="150" s="1"/>
        <n x="151" s="1"/>
        <n x="5"/>
        <n x="120"/>
        <n x="15"/>
      </t>
    </mdx>
    <mdx n="0" f="v">
      <t c="8">
        <n x="2" s="1"/>
        <n x="149" s="1"/>
        <n x="3" s="1"/>
        <n x="150" s="1"/>
        <n x="151" s="1"/>
        <n x="5"/>
        <n x="120"/>
        <n x="31"/>
      </t>
    </mdx>
    <mdx n="0" f="v">
      <t c="8">
        <n x="2" s="1"/>
        <n x="149" s="1"/>
        <n x="3" s="1"/>
        <n x="150" s="1"/>
        <n x="151" s="1"/>
        <n x="5"/>
        <n x="120"/>
        <n x="47"/>
      </t>
    </mdx>
    <mdx n="0" f="v">
      <t c="8">
        <n x="2" s="1"/>
        <n x="149" s="1"/>
        <n x="3" s="1"/>
        <n x="150" s="1"/>
        <n x="151" s="1"/>
        <n x="5"/>
        <n x="120"/>
        <n x="63"/>
      </t>
    </mdx>
    <mdx n="0" f="v">
      <t c="8">
        <n x="2" s="1"/>
        <n x="149" s="1"/>
        <n x="3" s="1"/>
        <n x="150" s="1"/>
        <n x="151" s="1"/>
        <n x="5"/>
        <n x="121"/>
        <n x="18"/>
      </t>
    </mdx>
    <mdx n="0" f="v">
      <t c="8">
        <n x="2" s="1"/>
        <n x="149" s="1"/>
        <n x="3" s="1"/>
        <n x="150" s="1"/>
        <n x="151" s="1"/>
        <n x="5"/>
        <n x="121"/>
        <n x="34"/>
      </t>
    </mdx>
    <mdx n="0" f="v">
      <t c="8">
        <n x="2" s="1"/>
        <n x="149" s="1"/>
        <n x="3" s="1"/>
        <n x="150" s="1"/>
        <n x="151" s="1"/>
        <n x="5"/>
        <n x="121"/>
        <n x="50"/>
      </t>
    </mdx>
    <mdx n="0" f="v">
      <t c="8">
        <n x="2" s="1"/>
        <n x="149" s="1"/>
        <n x="3" s="1"/>
        <n x="150" s="1"/>
        <n x="151" s="1"/>
        <n x="5"/>
        <n x="122"/>
        <n x="21"/>
      </t>
    </mdx>
    <mdx n="0" f="v">
      <t c="8">
        <n x="2" s="1"/>
        <n x="149" s="1"/>
        <n x="3" s="1"/>
        <n x="150" s="1"/>
        <n x="151" s="1"/>
        <n x="5"/>
        <n x="122"/>
        <n x="37"/>
      </t>
    </mdx>
    <mdx n="0" f="v">
      <t c="8">
        <n x="2" s="1"/>
        <n x="149" s="1"/>
        <n x="3" s="1"/>
        <n x="150" s="1"/>
        <n x="151" s="1"/>
        <n x="5"/>
        <n x="122"/>
        <n x="53"/>
      </t>
    </mdx>
    <mdx n="0" f="v">
      <t c="8">
        <n x="2" s="1"/>
        <n x="149" s="1"/>
        <n x="3" s="1"/>
        <n x="150" s="1"/>
        <n x="151" s="1"/>
        <n x="5"/>
        <n x="123"/>
        <n x="8"/>
      </t>
    </mdx>
    <mdx n="0" f="v">
      <t c="8">
        <n x="2" s="1"/>
        <n x="149" s="1"/>
        <n x="3" s="1"/>
        <n x="150" s="1"/>
        <n x="151" s="1"/>
        <n x="5"/>
        <n x="123"/>
        <n x="24"/>
      </t>
    </mdx>
    <mdx n="0" f="v">
      <t c="8">
        <n x="2" s="1"/>
        <n x="149" s="1"/>
        <n x="3" s="1"/>
        <n x="150" s="1"/>
        <n x="151" s="1"/>
        <n x="5"/>
        <n x="123"/>
        <n x="40"/>
      </t>
    </mdx>
    <mdx n="0" f="v">
      <t c="8">
        <n x="2" s="1"/>
        <n x="149" s="1"/>
        <n x="3" s="1"/>
        <n x="150" s="1"/>
        <n x="151" s="1"/>
        <n x="5"/>
        <n x="123"/>
        <n x="56"/>
      </t>
    </mdx>
    <mdx n="0" f="v">
      <t c="8">
        <n x="2" s="1"/>
        <n x="149" s="1"/>
        <n x="3" s="1"/>
        <n x="150" s="1"/>
        <n x="151" s="1"/>
        <n x="5"/>
        <n x="124"/>
        <n x="11"/>
      </t>
    </mdx>
    <mdx n="0" f="v">
      <t c="8">
        <n x="2" s="1"/>
        <n x="149" s="1"/>
        <n x="3" s="1"/>
        <n x="150" s="1"/>
        <n x="151" s="1"/>
        <n x="5"/>
        <n x="124"/>
        <n x="27"/>
      </t>
    </mdx>
    <mdx n="0" f="v">
      <t c="8">
        <n x="2" s="1"/>
        <n x="149" s="1"/>
        <n x="3" s="1"/>
        <n x="150" s="1"/>
        <n x="151" s="1"/>
        <n x="5"/>
        <n x="124"/>
        <n x="43"/>
      </t>
    </mdx>
    <mdx n="0" f="v">
      <t c="8">
        <n x="2" s="1"/>
        <n x="149" s="1"/>
        <n x="3" s="1"/>
        <n x="150" s="1"/>
        <n x="151" s="1"/>
        <n x="5"/>
        <n x="124"/>
        <n x="59"/>
      </t>
    </mdx>
    <mdx n="0" f="v">
      <t c="8">
        <n x="2" s="1"/>
        <n x="149" s="1"/>
        <n x="3" s="1"/>
        <n x="150" s="1"/>
        <n x="151" s="1"/>
        <n x="5"/>
        <n x="125"/>
        <n x="14"/>
      </t>
    </mdx>
    <mdx n="0" f="v">
      <t c="8">
        <n x="2" s="1"/>
        <n x="149" s="1"/>
        <n x="3" s="1"/>
        <n x="150" s="1"/>
        <n x="151" s="1"/>
        <n x="5"/>
        <n x="125"/>
        <n x="30"/>
      </t>
    </mdx>
    <mdx n="0" f="v">
      <t c="8">
        <n x="2" s="1"/>
        <n x="149" s="1"/>
        <n x="3" s="1"/>
        <n x="150" s="1"/>
        <n x="151" s="1"/>
        <n x="5"/>
        <n x="125"/>
        <n x="47"/>
      </t>
    </mdx>
    <mdx n="0" f="v">
      <t c="8">
        <n x="2" s="1"/>
        <n x="149" s="1"/>
        <n x="3" s="1"/>
        <n x="150" s="1"/>
        <n x="151" s="1"/>
        <n x="5"/>
        <n x="126"/>
        <n x="6"/>
      </t>
    </mdx>
    <mdx n="0" f="v">
      <t c="8">
        <n x="2" s="1"/>
        <n x="149" s="1"/>
        <n x="3" s="1"/>
        <n x="150" s="1"/>
        <n x="151" s="1"/>
        <n x="5"/>
        <n x="126"/>
        <n x="25"/>
      </t>
    </mdx>
    <mdx n="0" f="v">
      <t c="8">
        <n x="2" s="1"/>
        <n x="149" s="1"/>
        <n x="3" s="1"/>
        <n x="150" s="1"/>
        <n x="151" s="1"/>
        <n x="5"/>
        <n x="126"/>
        <n x="45"/>
      </t>
    </mdx>
    <mdx n="0" f="v">
      <t c="8">
        <n x="2" s="1"/>
        <n x="149" s="1"/>
        <n x="3" s="1"/>
        <n x="150" s="1"/>
        <n x="151" s="1"/>
        <n x="5"/>
        <n x="126"/>
        <n x="64"/>
      </t>
    </mdx>
    <mdx n="0" f="v">
      <t c="8">
        <n x="2" s="1"/>
        <n x="149" s="1"/>
        <n x="3" s="1"/>
        <n x="150" s="1"/>
        <n x="151" s="1"/>
        <n x="5"/>
        <n x="127"/>
        <n x="24"/>
      </t>
    </mdx>
    <mdx n="0" f="v">
      <t c="8">
        <n x="2" s="1"/>
        <n x="149" s="1"/>
        <n x="3" s="1"/>
        <n x="150" s="1"/>
        <n x="151" s="1"/>
        <n x="5"/>
        <n x="127"/>
        <n x="43"/>
      </t>
    </mdx>
    <mdx n="0" f="v">
      <t c="8">
        <n x="2" s="1"/>
        <n x="149" s="1"/>
        <n x="3" s="1"/>
        <n x="150" s="1"/>
        <n x="151" s="1"/>
        <n x="5"/>
        <n x="127"/>
        <n x="62"/>
      </t>
    </mdx>
    <mdx n="0" f="v">
      <t c="8">
        <n x="2" s="1"/>
        <n x="149" s="1"/>
        <n x="3" s="1"/>
        <n x="150" s="1"/>
        <n x="151" s="1"/>
        <n x="5"/>
        <n x="128"/>
        <n x="21"/>
      </t>
    </mdx>
    <mdx n="0" f="v">
      <t c="8">
        <n x="2" s="1"/>
        <n x="149" s="1"/>
        <n x="3" s="1"/>
        <n x="150" s="1"/>
        <n x="151" s="1"/>
        <n x="5"/>
        <n x="128"/>
        <n x="42"/>
      </t>
    </mdx>
    <mdx n="0" f="v">
      <t c="8">
        <n x="2" s="1"/>
        <n x="149" s="1"/>
        <n x="3" s="1"/>
        <n x="150" s="1"/>
        <n x="151" s="1"/>
        <n x="5"/>
        <n x="128"/>
        <n x="61"/>
      </t>
    </mdx>
    <mdx n="0" f="v">
      <t c="8">
        <n x="2" s="1"/>
        <n x="149" s="1"/>
        <n x="3" s="1"/>
        <n x="150" s="1"/>
        <n x="151" s="1"/>
        <n x="5"/>
        <n x="129"/>
        <n x="19"/>
      </t>
    </mdx>
    <mdx n="0" f="v">
      <t c="8">
        <n x="2" s="1"/>
        <n x="149" s="1"/>
        <n x="3" s="1"/>
        <n x="150" s="1"/>
        <n x="151" s="1"/>
        <n x="5"/>
        <n x="129"/>
        <n x="39"/>
      </t>
    </mdx>
    <mdx n="0" f="v">
      <t c="8">
        <n x="2" s="1"/>
        <n x="149" s="1"/>
        <n x="3" s="1"/>
        <n x="150" s="1"/>
        <n x="151" s="1"/>
        <n x="5"/>
        <n x="129"/>
        <n x="59"/>
      </t>
    </mdx>
    <mdx n="0" f="v">
      <t c="8">
        <n x="2" s="1"/>
        <n x="149" s="1"/>
        <n x="3" s="1"/>
        <n x="150" s="1"/>
        <n x="151" s="1"/>
        <n x="5"/>
        <n x="130"/>
        <n x="18"/>
      </t>
    </mdx>
    <mdx n="0" f="v">
      <t c="8">
        <n x="2" s="1"/>
        <n x="149" s="1"/>
        <n x="3" s="1"/>
        <n x="150" s="1"/>
        <n x="151" s="1"/>
        <n x="5"/>
        <n x="130"/>
        <n x="37"/>
      </t>
    </mdx>
    <mdx n="0" f="v">
      <t c="8">
        <n x="2" s="1"/>
        <n x="149" s="1"/>
        <n x="3" s="1"/>
        <n x="150" s="1"/>
        <n x="151" s="1"/>
        <n x="5"/>
        <n x="130"/>
        <n x="57"/>
      </t>
    </mdx>
    <mdx n="0" f="v">
      <t c="8">
        <n x="2" s="1"/>
        <n x="149" s="1"/>
        <n x="3" s="1"/>
        <n x="150" s="1"/>
        <n x="151" s="1"/>
        <n x="5"/>
        <n x="131"/>
        <n x="15"/>
      </t>
    </mdx>
    <mdx n="0" f="v">
      <t c="8">
        <n x="2" s="1"/>
        <n x="149" s="1"/>
        <n x="3" s="1"/>
        <n x="150" s="1"/>
        <n x="151" s="1"/>
        <n x="5"/>
        <n x="131"/>
        <n x="37"/>
      </t>
    </mdx>
    <mdx n="0" f="v">
      <t c="8">
        <n x="2" s="1"/>
        <n x="149" s="1"/>
        <n x="3" s="1"/>
        <n x="150" s="1"/>
        <n x="151" s="1"/>
        <n x="5"/>
        <n x="131"/>
        <n x="57"/>
      </t>
    </mdx>
    <mdx n="0" f="v">
      <t c="8">
        <n x="2" s="1"/>
        <n x="149" s="1"/>
        <n x="3" s="1"/>
        <n x="150" s="1"/>
        <n x="151" s="1"/>
        <n x="5"/>
        <n x="132"/>
        <n x="17"/>
      </t>
    </mdx>
    <mdx n="0" f="v">
      <t c="8">
        <n x="2" s="1"/>
        <n x="149" s="1"/>
        <n x="3" s="1"/>
        <n x="150" s="1"/>
        <n x="151" s="1"/>
        <n x="5"/>
        <n x="132"/>
        <n x="40"/>
      </t>
    </mdx>
    <mdx n="0" f="v">
      <t c="8">
        <n x="2" s="1"/>
        <n x="149" s="1"/>
        <n x="3" s="1"/>
        <n x="150" s="1"/>
        <n x="151" s="1"/>
        <n x="5"/>
        <n x="132"/>
        <n x="61"/>
      </t>
    </mdx>
    <mdx n="0" f="v">
      <t c="8">
        <n x="2" s="1"/>
        <n x="149" s="1"/>
        <n x="3" s="1"/>
        <n x="150" s="1"/>
        <n x="151" s="1"/>
        <n x="5"/>
        <n x="133"/>
        <n x="25"/>
      </t>
    </mdx>
    <mdx n="0" f="v">
      <t c="8">
        <n x="2" s="1"/>
        <n x="149" s="1"/>
        <n x="3" s="1"/>
        <n x="150" s="1"/>
        <n x="151" s="1"/>
        <n x="5"/>
        <n x="133"/>
        <n x="47"/>
      </t>
    </mdx>
    <mdx n="0" f="v">
      <t c="8">
        <n x="2" s="1"/>
        <n x="149" s="1"/>
        <n x="3" s="1"/>
        <n x="150" s="1"/>
        <n x="151" s="1"/>
        <n x="5"/>
        <n x="134"/>
        <n x="10"/>
      </t>
    </mdx>
    <mdx n="0" f="v">
      <t c="8">
        <n x="2" s="1"/>
        <n x="149" s="1"/>
        <n x="3" s="1"/>
        <n x="150" s="1"/>
        <n x="151" s="1"/>
        <n x="5"/>
        <n x="134"/>
        <n x="39"/>
      </t>
    </mdx>
    <mdx n="0" f="v">
      <t c="8">
        <n x="2" s="1"/>
        <n x="149" s="1"/>
        <n x="3" s="1"/>
        <n x="150" s="1"/>
        <n x="151" s="1"/>
        <n x="5"/>
        <n x="135"/>
        <n x="9"/>
      </t>
    </mdx>
    <mdx n="0" f="v">
      <t c="8">
        <n x="2" s="1"/>
        <n x="149" s="1"/>
        <n x="3" s="1"/>
        <n x="150" s="1"/>
        <n x="151" s="1"/>
        <n x="5"/>
        <n x="135"/>
        <n x="41"/>
      </t>
    </mdx>
    <mdx n="0" f="v">
      <t c="8">
        <n x="2" s="1"/>
        <n x="149" s="1"/>
        <n x="3" s="1"/>
        <n x="150" s="1"/>
        <n x="151" s="1"/>
        <n x="5"/>
        <n x="136"/>
        <n x="15"/>
      </t>
    </mdx>
    <mdx n="0" f="v">
      <t c="8">
        <n x="2" s="1"/>
        <n x="149" s="1"/>
        <n x="3" s="1"/>
        <n x="150" s="1"/>
        <n x="151" s="1"/>
        <n x="5"/>
        <n x="136"/>
        <n x="53"/>
      </t>
    </mdx>
    <mdx n="0" f="v">
      <t c="8">
        <n x="2" s="1"/>
        <n x="149" s="1"/>
        <n x="3" s="1"/>
        <n x="150" s="1"/>
        <n x="151" s="1"/>
        <n x="5"/>
        <n x="137"/>
        <n x="30"/>
      </t>
    </mdx>
    <mdx n="0" f="v">
      <t c="8">
        <n x="2" s="1"/>
        <n x="149" s="1"/>
        <n x="3" s="1"/>
        <n x="150" s="1"/>
        <n x="151" s="1"/>
        <n x="5"/>
        <n x="138"/>
        <n x="16"/>
      </t>
    </mdx>
    <mdx n="0" f="v">
      <t c="8">
        <n x="2" s="1"/>
        <n x="149" s="1"/>
        <n x="3" s="1"/>
        <n x="150" s="1"/>
        <n x="151" s="1"/>
        <n x="5"/>
        <n x="139"/>
        <n x="16"/>
      </t>
    </mdx>
    <mdx n="0" f="v">
      <t c="8">
        <n x="2" s="1"/>
        <n x="149" s="1"/>
        <n x="3" s="1"/>
        <n x="150" s="1"/>
        <n x="151" s="1"/>
        <n x="5"/>
        <n x="141"/>
        <n x="43"/>
      </t>
    </mdx>
    <mdx n="0" f="v">
      <t c="8">
        <n x="2" s="1"/>
        <n x="149" s="1"/>
        <n x="3" s="1"/>
        <n x="150" s="1"/>
        <n x="151" s="1"/>
        <n x="5"/>
        <n x="144"/>
        <n x="31"/>
      </t>
    </mdx>
    <mdx n="0" f="v">
      <t c="8">
        <n x="2" s="1"/>
        <n x="149" s="1"/>
        <n x="3" s="1"/>
        <n x="150" s="1"/>
        <n x="151" s="1"/>
        <n x="5"/>
        <n x="147"/>
        <n x="17"/>
      </t>
    </mdx>
    <mdx n="0" f="v">
      <t c="8">
        <n x="2" s="1"/>
        <n x="149" s="1"/>
        <n x="3" s="1"/>
        <n x="150" s="1"/>
        <n x="151" s="1"/>
        <n x="5"/>
        <n x="115"/>
        <n x="49"/>
      </t>
    </mdx>
    <mdx n="0" f="v">
      <t c="8">
        <n x="2" s="1"/>
        <n x="149" s="1"/>
        <n x="3" s="1"/>
        <n x="150" s="1"/>
        <n x="151" s="1"/>
        <n x="5"/>
        <n x="116"/>
        <n x="20"/>
      </t>
    </mdx>
    <mdx n="0" f="v">
      <t c="8">
        <n x="2" s="1"/>
        <n x="149" s="1"/>
        <n x="3" s="1"/>
        <n x="150" s="1"/>
        <n x="151" s="1"/>
        <n x="5"/>
        <n x="116"/>
        <n x="36"/>
      </t>
    </mdx>
    <mdx n="0" f="v">
      <t c="8">
        <n x="2" s="1"/>
        <n x="149" s="1"/>
        <n x="3" s="1"/>
        <n x="150" s="1"/>
        <n x="151" s="1"/>
        <n x="5"/>
        <n x="116"/>
        <n x="52"/>
      </t>
    </mdx>
    <mdx n="0" f="v">
      <t c="8">
        <n x="2" s="1"/>
        <n x="149" s="1"/>
        <n x="3" s="1"/>
        <n x="150" s="1"/>
        <n x="151" s="1"/>
        <n x="5"/>
        <n x="117"/>
        <n x="7"/>
      </t>
    </mdx>
    <mdx n="0" f="v">
      <t c="8">
        <n x="2" s="1"/>
        <n x="149" s="1"/>
        <n x="3" s="1"/>
        <n x="150" s="1"/>
        <n x="151" s="1"/>
        <n x="5"/>
        <n x="117"/>
        <n x="23"/>
      </t>
    </mdx>
    <mdx n="0" f="v">
      <t c="8">
        <n x="2" s="1"/>
        <n x="149" s="1"/>
        <n x="3" s="1"/>
        <n x="150" s="1"/>
        <n x="151" s="1"/>
        <n x="5"/>
        <n x="117"/>
        <n x="39"/>
      </t>
    </mdx>
    <mdx n="0" f="v">
      <t c="8">
        <n x="2" s="1"/>
        <n x="149" s="1"/>
        <n x="3" s="1"/>
        <n x="150" s="1"/>
        <n x="151" s="1"/>
        <n x="5"/>
        <n x="117"/>
        <n x="55"/>
      </t>
    </mdx>
    <mdx n="0" f="v">
      <t c="8">
        <n x="2" s="1"/>
        <n x="149" s="1"/>
        <n x="3" s="1"/>
        <n x="150" s="1"/>
        <n x="151" s="1"/>
        <n x="5"/>
        <n x="118"/>
        <n x="10"/>
      </t>
    </mdx>
    <mdx n="0" f="v">
      <t c="8">
        <n x="2" s="1"/>
        <n x="149" s="1"/>
        <n x="3" s="1"/>
        <n x="150" s="1"/>
        <n x="151" s="1"/>
        <n x="5"/>
        <n x="118"/>
        <n x="26"/>
      </t>
    </mdx>
    <mdx n="0" f="v">
      <t c="8">
        <n x="2" s="1"/>
        <n x="149" s="1"/>
        <n x="3" s="1"/>
        <n x="150" s="1"/>
        <n x="151" s="1"/>
        <n x="5"/>
        <n x="118"/>
        <n x="42"/>
      </t>
    </mdx>
    <mdx n="0" f="v">
      <t c="8">
        <n x="2" s="1"/>
        <n x="149" s="1"/>
        <n x="3" s="1"/>
        <n x="150" s="1"/>
        <n x="151" s="1"/>
        <n x="5"/>
        <n x="118"/>
        <n x="58"/>
      </t>
    </mdx>
    <mdx n="0" f="v">
      <t c="8">
        <n x="2" s="1"/>
        <n x="149" s="1"/>
        <n x="3" s="1"/>
        <n x="150" s="1"/>
        <n x="151" s="1"/>
        <n x="5"/>
        <n x="119"/>
        <n x="13"/>
      </t>
    </mdx>
    <mdx n="0" f="v">
      <t c="8">
        <n x="2" s="1"/>
        <n x="149" s="1"/>
        <n x="3" s="1"/>
        <n x="150" s="1"/>
        <n x="151" s="1"/>
        <n x="5"/>
        <n x="119"/>
        <n x="29"/>
      </t>
    </mdx>
    <mdx n="0" f="v">
      <t c="8">
        <n x="2" s="1"/>
        <n x="149" s="1"/>
        <n x="3" s="1"/>
        <n x="150" s="1"/>
        <n x="151" s="1"/>
        <n x="5"/>
        <n x="119"/>
        <n x="45"/>
      </t>
    </mdx>
    <mdx n="0" f="v">
      <t c="8">
        <n x="2" s="1"/>
        <n x="149" s="1"/>
        <n x="3" s="1"/>
        <n x="150" s="1"/>
        <n x="151" s="1"/>
        <n x="5"/>
        <n x="119"/>
        <n x="61"/>
      </t>
    </mdx>
    <mdx n="0" f="v">
      <t c="8">
        <n x="2" s="1"/>
        <n x="149" s="1"/>
        <n x="3" s="1"/>
        <n x="150" s="1"/>
        <n x="151" s="1"/>
        <n x="5"/>
        <n x="120"/>
        <n x="16"/>
      </t>
    </mdx>
    <mdx n="0" f="v">
      <t c="8">
        <n x="2" s="1"/>
        <n x="149" s="1"/>
        <n x="3" s="1"/>
        <n x="150" s="1"/>
        <n x="151" s="1"/>
        <n x="5"/>
        <n x="120"/>
        <n x="32"/>
      </t>
    </mdx>
    <mdx n="0" f="v">
      <t c="8">
        <n x="2" s="1"/>
        <n x="149" s="1"/>
        <n x="3" s="1"/>
        <n x="150" s="1"/>
        <n x="151" s="1"/>
        <n x="5"/>
        <n x="120"/>
        <n x="48"/>
      </t>
    </mdx>
    <mdx n="0" f="v">
      <t c="8">
        <n x="2" s="1"/>
        <n x="149" s="1"/>
        <n x="3" s="1"/>
        <n x="150" s="1"/>
        <n x="151" s="1"/>
        <n x="5"/>
        <n x="120"/>
        <n x="64"/>
      </t>
    </mdx>
    <mdx n="0" f="v">
      <t c="8">
        <n x="2" s="1"/>
        <n x="149" s="1"/>
        <n x="3" s="1"/>
        <n x="150" s="1"/>
        <n x="151" s="1"/>
        <n x="5"/>
        <n x="121"/>
        <n x="19"/>
      </t>
    </mdx>
    <mdx n="0" f="v">
      <t c="8">
        <n x="2" s="1"/>
        <n x="149" s="1"/>
        <n x="3" s="1"/>
        <n x="150" s="1"/>
        <n x="151" s="1"/>
        <n x="5"/>
        <n x="121"/>
        <n x="35"/>
      </t>
    </mdx>
    <mdx n="0" f="v">
      <t c="8">
        <n x="2" s="1"/>
        <n x="149" s="1"/>
        <n x="3" s="1"/>
        <n x="150" s="1"/>
        <n x="151" s="1"/>
        <n x="5"/>
        <n x="121"/>
        <n x="51"/>
      </t>
    </mdx>
    <mdx n="0" f="v">
      <t c="8">
        <n x="2" s="1"/>
        <n x="149" s="1"/>
        <n x="3" s="1"/>
        <n x="150" s="1"/>
        <n x="151" s="1"/>
        <n x="5"/>
        <n x="122"/>
        <n x="6"/>
      </t>
    </mdx>
    <mdx n="0" f="v">
      <t c="8">
        <n x="2" s="1"/>
        <n x="149" s="1"/>
        <n x="3" s="1"/>
        <n x="150" s="1"/>
        <n x="151" s="1"/>
        <n x="5"/>
        <n x="122"/>
        <n x="22"/>
      </t>
    </mdx>
    <mdx n="0" f="v">
      <t c="8">
        <n x="2" s="1"/>
        <n x="149" s="1"/>
        <n x="3" s="1"/>
        <n x="150" s="1"/>
        <n x="151" s="1"/>
        <n x="5"/>
        <n x="122"/>
        <n x="38"/>
      </t>
    </mdx>
    <mdx n="0" f="v">
      <t c="8">
        <n x="2" s="1"/>
        <n x="149" s="1"/>
        <n x="3" s="1"/>
        <n x="150" s="1"/>
        <n x="151" s="1"/>
        <n x="5"/>
        <n x="122"/>
        <n x="54"/>
      </t>
    </mdx>
    <mdx n="0" f="v">
      <t c="8">
        <n x="2" s="1"/>
        <n x="149" s="1"/>
        <n x="3" s="1"/>
        <n x="150" s="1"/>
        <n x="151" s="1"/>
        <n x="5"/>
        <n x="123"/>
        <n x="9"/>
      </t>
    </mdx>
    <mdx n="0" f="v">
      <t c="8">
        <n x="2" s="1"/>
        <n x="149" s="1"/>
        <n x="3" s="1"/>
        <n x="150" s="1"/>
        <n x="151" s="1"/>
        <n x="5"/>
        <n x="123"/>
        <n x="25"/>
      </t>
    </mdx>
    <mdx n="0" f="v">
      <t c="8">
        <n x="2" s="1"/>
        <n x="149" s="1"/>
        <n x="3" s="1"/>
        <n x="150" s="1"/>
        <n x="151" s="1"/>
        <n x="5"/>
        <n x="123"/>
        <n x="41"/>
      </t>
    </mdx>
    <mdx n="0" f="v">
      <t c="8">
        <n x="2" s="1"/>
        <n x="149" s="1"/>
        <n x="3" s="1"/>
        <n x="150" s="1"/>
        <n x="151" s="1"/>
        <n x="5"/>
        <n x="123"/>
        <n x="57"/>
      </t>
    </mdx>
    <mdx n="0" f="v">
      <t c="8">
        <n x="2" s="1"/>
        <n x="149" s="1"/>
        <n x="3" s="1"/>
        <n x="150" s="1"/>
        <n x="151" s="1"/>
        <n x="5"/>
        <n x="124"/>
        <n x="12"/>
      </t>
    </mdx>
    <mdx n="0" f="v">
      <t c="8">
        <n x="2" s="1"/>
        <n x="149" s="1"/>
        <n x="3" s="1"/>
        <n x="150" s="1"/>
        <n x="151" s="1"/>
        <n x="5"/>
        <n x="124"/>
        <n x="28"/>
      </t>
    </mdx>
    <mdx n="0" f="v">
      <t c="8">
        <n x="2" s="1"/>
        <n x="149" s="1"/>
        <n x="3" s="1"/>
        <n x="150" s="1"/>
        <n x="151" s="1"/>
        <n x="5"/>
        <n x="124"/>
        <n x="44"/>
      </t>
    </mdx>
    <mdx n="0" f="v">
      <t c="8">
        <n x="2" s="1"/>
        <n x="149" s="1"/>
        <n x="3" s="1"/>
        <n x="150" s="1"/>
        <n x="151" s="1"/>
        <n x="5"/>
        <n x="124"/>
        <n x="60"/>
      </t>
    </mdx>
    <mdx n="0" f="v">
      <t c="8">
        <n x="2" s="1"/>
        <n x="149" s="1"/>
        <n x="3" s="1"/>
        <n x="150" s="1"/>
        <n x="151" s="1"/>
        <n x="5"/>
        <n x="125"/>
        <n x="15"/>
      </t>
    </mdx>
    <mdx n="0" f="v">
      <t c="8">
        <n x="2" s="1"/>
        <n x="149" s="1"/>
        <n x="3" s="1"/>
        <n x="150" s="1"/>
        <n x="151" s="1"/>
        <n x="5"/>
        <n x="125"/>
        <n x="31"/>
      </t>
    </mdx>
    <mdx n="0" f="v">
      <t c="8">
        <n x="2" s="1"/>
        <n x="149" s="1"/>
        <n x="3" s="1"/>
        <n x="150" s="1"/>
        <n x="151" s="1"/>
        <n x="5"/>
        <n x="125"/>
        <n x="49"/>
      </t>
    </mdx>
    <mdx n="0" f="v">
      <t c="8">
        <n x="2" s="1"/>
        <n x="149" s="1"/>
        <n x="3" s="1"/>
        <n x="150" s="1"/>
        <n x="151" s="1"/>
        <n x="5"/>
        <n x="126"/>
        <n x="7"/>
      </t>
    </mdx>
    <mdx n="0" f="v">
      <t c="8">
        <n x="2" s="1"/>
        <n x="149" s="1"/>
        <n x="3" s="1"/>
        <n x="150" s="1"/>
        <n x="151" s="1"/>
        <n x="5"/>
        <n x="126"/>
        <n x="26"/>
      </t>
    </mdx>
    <mdx n="0" f="v">
      <t c="8">
        <n x="2" s="1"/>
        <n x="149" s="1"/>
        <n x="3" s="1"/>
        <n x="150" s="1"/>
        <n x="151" s="1"/>
        <n x="5"/>
        <n x="126"/>
        <n x="46"/>
      </t>
    </mdx>
    <mdx n="0" f="v">
      <t c="8">
        <n x="2" s="1"/>
        <n x="149" s="1"/>
        <n x="3" s="1"/>
        <n x="150" s="1"/>
        <n x="151" s="1"/>
        <n x="5"/>
        <n x="127"/>
        <n x="25"/>
      </t>
    </mdx>
    <mdx n="0" f="v">
      <t c="8">
        <n x="2" s="1"/>
        <n x="149" s="1"/>
        <n x="3" s="1"/>
        <n x="150" s="1"/>
        <n x="151" s="1"/>
        <n x="5"/>
        <n x="127"/>
        <n x="44"/>
      </t>
    </mdx>
    <mdx n="0" f="v">
      <t c="8">
        <n x="2" s="1"/>
        <n x="149" s="1"/>
        <n x="3" s="1"/>
        <n x="150" s="1"/>
        <n x="151" s="1"/>
        <n x="5"/>
        <n x="127"/>
        <n x="64"/>
      </t>
    </mdx>
    <mdx n="0" f="v">
      <t c="8">
        <n x="2" s="1"/>
        <n x="149" s="1"/>
        <n x="3" s="1"/>
        <n x="150" s="1"/>
        <n x="151" s="1"/>
        <n x="5"/>
        <n x="128"/>
        <n x="22"/>
      </t>
    </mdx>
    <mdx n="0" f="v">
      <t c="8">
        <n x="2" s="1"/>
        <n x="149" s="1"/>
        <n x="3" s="1"/>
        <n x="150" s="1"/>
        <n x="151" s="1"/>
        <n x="5"/>
        <n x="128"/>
        <n x="43"/>
      </t>
    </mdx>
    <mdx n="0" f="v">
      <t c="8">
        <n x="2" s="1"/>
        <n x="149" s="1"/>
        <n x="3" s="1"/>
        <n x="150" s="1"/>
        <n x="151" s="1"/>
        <n x="5"/>
        <n x="128"/>
        <n x="62"/>
      </t>
    </mdx>
    <mdx n="0" f="v">
      <t c="8">
        <n x="2" s="1"/>
        <n x="149" s="1"/>
        <n x="3" s="1"/>
        <n x="150" s="1"/>
        <n x="151" s="1"/>
        <n x="5"/>
        <n x="129"/>
        <n x="20"/>
      </t>
    </mdx>
    <mdx n="0" f="v">
      <t c="8">
        <n x="2" s="1"/>
        <n x="149" s="1"/>
        <n x="3" s="1"/>
        <n x="150" s="1"/>
        <n x="151" s="1"/>
        <n x="5"/>
        <n x="129"/>
        <n x="40"/>
      </t>
    </mdx>
    <mdx n="0" f="v">
      <t c="8">
        <n x="2" s="1"/>
        <n x="149" s="1"/>
        <n x="3" s="1"/>
        <n x="150" s="1"/>
        <n x="151" s="1"/>
        <n x="5"/>
        <n x="129"/>
        <n x="61"/>
      </t>
    </mdx>
    <mdx n="0" f="v">
      <t c="8">
        <n x="2" s="1"/>
        <n x="149" s="1"/>
        <n x="3" s="1"/>
        <n x="150" s="1"/>
        <n x="151" s="1"/>
        <n x="5"/>
        <n x="130"/>
        <n x="19"/>
      </t>
    </mdx>
    <mdx n="0" f="v">
      <t c="8">
        <n x="2" s="1"/>
        <n x="149" s="1"/>
        <n x="3" s="1"/>
        <n x="150" s="1"/>
        <n x="151" s="1"/>
        <n x="5"/>
        <n x="130"/>
        <n x="38"/>
      </t>
    </mdx>
    <mdx n="0" f="v">
      <t c="8">
        <n x="2" s="1"/>
        <n x="149" s="1"/>
        <n x="3" s="1"/>
        <n x="150" s="1"/>
        <n x="151" s="1"/>
        <n x="5"/>
        <n x="130"/>
        <n x="58"/>
      </t>
    </mdx>
    <mdx n="0" f="v">
      <t c="8">
        <n x="2" s="1"/>
        <n x="149" s="1"/>
        <n x="3" s="1"/>
        <n x="150" s="1"/>
        <n x="151" s="1"/>
        <n x="5"/>
        <n x="131"/>
        <n x="17"/>
      </t>
    </mdx>
    <mdx n="0" f="v">
      <t c="8">
        <n x="2" s="1"/>
        <n x="149" s="1"/>
        <n x="3" s="1"/>
        <n x="150" s="1"/>
        <n x="151" s="1"/>
        <n x="5"/>
        <n x="131"/>
        <n x="38"/>
      </t>
    </mdx>
    <mdx n="0" f="v">
      <t c="8">
        <n x="2" s="1"/>
        <n x="149" s="1"/>
        <n x="3" s="1"/>
        <n x="150" s="1"/>
        <n x="151" s="1"/>
        <n x="5"/>
        <n x="131"/>
        <n x="58"/>
      </t>
    </mdx>
    <mdx n="0" f="v">
      <t c="8">
        <n x="2" s="1"/>
        <n x="149" s="1"/>
        <n x="3" s="1"/>
        <n x="150" s="1"/>
        <n x="151" s="1"/>
        <n x="5"/>
        <n x="132"/>
        <n x="20"/>
      </t>
    </mdx>
    <mdx n="0" f="v">
      <t c="8">
        <n x="2" s="1"/>
        <n x="149" s="1"/>
        <n x="3" s="1"/>
        <n x="150" s="1"/>
        <n x="151" s="1"/>
        <n x="5"/>
        <n x="132"/>
        <n x="41"/>
      </t>
    </mdx>
    <mdx n="0" f="v">
      <t c="8">
        <n x="2" s="1"/>
        <n x="149" s="1"/>
        <n x="3" s="1"/>
        <n x="150" s="1"/>
        <n x="151" s="1"/>
        <n x="5"/>
        <n x="132"/>
        <n x="63"/>
      </t>
    </mdx>
    <mdx n="0" f="v">
      <t c="8">
        <n x="2" s="1"/>
        <n x="149" s="1"/>
        <n x="3" s="1"/>
        <n x="150" s="1"/>
        <n x="151" s="1"/>
        <n x="5"/>
        <n x="133"/>
        <n x="26"/>
      </t>
    </mdx>
    <mdx n="0" f="v">
      <t c="8">
        <n x="2" s="1"/>
        <n x="149" s="1"/>
        <n x="3" s="1"/>
        <n x="150" s="1"/>
        <n x="151" s="1"/>
        <n x="5"/>
        <n x="133"/>
        <n x="48"/>
      </t>
    </mdx>
    <mdx n="0" f="v">
      <t c="8">
        <n x="2" s="1"/>
        <n x="149" s="1"/>
        <n x="3" s="1"/>
        <n x="150" s="1"/>
        <n x="151" s="1"/>
        <n x="5"/>
        <n x="134"/>
        <n x="12"/>
      </t>
    </mdx>
    <mdx n="0" f="v">
      <t c="8">
        <n x="2" s="1"/>
        <n x="149" s="1"/>
        <n x="3" s="1"/>
        <n x="150" s="1"/>
        <n x="151" s="1"/>
        <n x="5"/>
        <n x="134"/>
        <n x="41"/>
      </t>
    </mdx>
    <mdx n="0" f="v">
      <t c="8">
        <n x="2" s="1"/>
        <n x="149" s="1"/>
        <n x="3" s="1"/>
        <n x="150" s="1"/>
        <n x="151" s="1"/>
        <n x="5"/>
        <n x="135"/>
        <n x="12"/>
      </t>
    </mdx>
    <mdx n="0" f="v">
      <t c="8">
        <n x="2" s="1"/>
        <n x="149" s="1"/>
        <n x="3" s="1"/>
        <n x="150" s="1"/>
        <n x="151" s="1"/>
        <n x="5"/>
        <n x="135"/>
        <n x="42"/>
      </t>
    </mdx>
    <mdx n="0" f="v">
      <t c="8">
        <n x="2" s="1"/>
        <n x="149" s="1"/>
        <n x="3" s="1"/>
        <n x="150" s="1"/>
        <n x="151" s="1"/>
        <n x="5"/>
        <n x="136"/>
        <n x="17"/>
      </t>
    </mdx>
    <mdx n="0" f="v">
      <t c="8">
        <n x="2" s="1"/>
        <n x="149" s="1"/>
        <n x="3" s="1"/>
        <n x="150" s="1"/>
        <n x="151" s="1"/>
        <n x="5"/>
        <n x="136"/>
        <n x="54"/>
      </t>
    </mdx>
    <mdx n="0" f="v">
      <t c="8">
        <n x="2" s="1"/>
        <n x="149" s="1"/>
        <n x="3" s="1"/>
        <n x="150" s="1"/>
        <n x="151" s="1"/>
        <n x="5"/>
        <n x="137"/>
        <n x="31"/>
      </t>
    </mdx>
    <mdx n="0" f="v">
      <t c="8">
        <n x="2" s="1"/>
        <n x="149" s="1"/>
        <n x="3" s="1"/>
        <n x="150" s="1"/>
        <n x="151" s="1"/>
        <n x="5"/>
        <n x="138"/>
        <n x="17"/>
      </t>
    </mdx>
    <mdx n="0" f="v">
      <t c="8">
        <n x="2" s="1"/>
        <n x="149" s="1"/>
        <n x="3" s="1"/>
        <n x="150" s="1"/>
        <n x="151" s="1"/>
        <n x="5"/>
        <n x="139"/>
        <n x="20"/>
      </t>
    </mdx>
    <mdx n="0" f="v">
      <t c="8">
        <n x="2" s="1"/>
        <n x="149" s="1"/>
        <n x="3" s="1"/>
        <n x="150" s="1"/>
        <n x="151" s="1"/>
        <n x="5"/>
        <n x="141"/>
        <n x="62"/>
      </t>
    </mdx>
    <mdx n="0" f="v">
      <t c="8">
        <n x="2" s="1"/>
        <n x="149" s="1"/>
        <n x="3" s="1"/>
        <n x="150" s="1"/>
        <n x="151" s="1"/>
        <n x="5"/>
        <n x="144"/>
        <n x="51"/>
      </t>
    </mdx>
    <mdx n="0" f="v">
      <t c="8">
        <n x="2" s="1"/>
        <n x="149" s="1"/>
        <n x="3" s="1"/>
        <n x="150" s="1"/>
        <n x="151" s="1"/>
        <n x="5"/>
        <n x="147"/>
        <n x="39"/>
      </t>
    </mdx>
    <mdx n="0" f="v">
      <t c="8">
        <n x="2" s="1"/>
        <n x="149" s="1"/>
        <n x="3" s="1"/>
        <n x="150" s="1"/>
        <n x="151" s="1"/>
        <n x="5"/>
        <n x="109"/>
        <n x="48"/>
      </t>
    </mdx>
    <mdx n="0" f="v">
      <t c="8">
        <n x="2" s="1"/>
        <n x="149" s="1"/>
        <n x="3" s="1"/>
        <n x="150" s="1"/>
        <n x="151" s="1"/>
        <n x="5"/>
        <n x="109"/>
        <n x="64"/>
      </t>
    </mdx>
    <mdx n="0" f="v">
      <t c="8">
        <n x="2" s="1"/>
        <n x="149" s="1"/>
        <n x="3" s="1"/>
        <n x="150" s="1"/>
        <n x="151" s="1"/>
        <n x="5"/>
        <n x="110"/>
        <n x="19"/>
      </t>
    </mdx>
    <mdx n="0" f="v">
      <t c="8">
        <n x="2" s="1"/>
        <n x="149" s="1"/>
        <n x="3" s="1"/>
        <n x="150" s="1"/>
        <n x="151" s="1"/>
        <n x="5"/>
        <n x="110"/>
        <n x="35"/>
      </t>
    </mdx>
    <mdx n="0" f="v">
      <t c="8">
        <n x="2" s="1"/>
        <n x="149" s="1"/>
        <n x="3" s="1"/>
        <n x="150" s="1"/>
        <n x="151" s="1"/>
        <n x="5"/>
        <n x="110"/>
        <n x="51"/>
      </t>
    </mdx>
    <mdx n="0" f="v">
      <t c="8">
        <n x="2" s="1"/>
        <n x="149" s="1"/>
        <n x="3" s="1"/>
        <n x="150" s="1"/>
        <n x="151" s="1"/>
        <n x="5"/>
        <n x="111"/>
        <n x="6"/>
      </t>
    </mdx>
    <mdx n="0" f="v">
      <t c="8">
        <n x="2" s="1"/>
        <n x="149" s="1"/>
        <n x="3" s="1"/>
        <n x="150" s="1"/>
        <n x="151" s="1"/>
        <n x="5"/>
        <n x="111"/>
        <n x="22"/>
      </t>
    </mdx>
    <mdx n="0" f="v">
      <t c="8">
        <n x="2" s="1"/>
        <n x="149" s="1"/>
        <n x="3" s="1"/>
        <n x="150" s="1"/>
        <n x="151" s="1"/>
        <n x="5"/>
        <n x="111"/>
        <n x="38"/>
      </t>
    </mdx>
    <mdx n="0" f="v">
      <t c="8">
        <n x="2" s="1"/>
        <n x="149" s="1"/>
        <n x="3" s="1"/>
        <n x="150" s="1"/>
        <n x="151" s="1"/>
        <n x="5"/>
        <n x="111"/>
        <n x="54"/>
      </t>
    </mdx>
    <mdx n="0" f="v">
      <t c="8">
        <n x="2" s="1"/>
        <n x="149" s="1"/>
        <n x="3" s="1"/>
        <n x="150" s="1"/>
        <n x="151" s="1"/>
        <n x="5"/>
        <n x="112"/>
        <n x="9"/>
      </t>
    </mdx>
    <mdx n="0" f="v">
      <t c="8">
        <n x="2" s="1"/>
        <n x="149" s="1"/>
        <n x="3" s="1"/>
        <n x="150" s="1"/>
        <n x="151" s="1"/>
        <n x="5"/>
        <n x="112"/>
        <n x="25"/>
      </t>
    </mdx>
    <mdx n="0" f="v">
      <t c="8">
        <n x="2" s="1"/>
        <n x="149" s="1"/>
        <n x="3" s="1"/>
        <n x="150" s="1"/>
        <n x="151" s="1"/>
        <n x="5"/>
        <n x="112"/>
        <n x="41"/>
      </t>
    </mdx>
    <mdx n="0" f="v">
      <t c="8">
        <n x="2" s="1"/>
        <n x="149" s="1"/>
        <n x="3" s="1"/>
        <n x="150" s="1"/>
        <n x="151" s="1"/>
        <n x="5"/>
        <n x="112"/>
        <n x="57"/>
      </t>
    </mdx>
    <mdx n="0" f="v">
      <t c="8">
        <n x="2" s="1"/>
        <n x="149" s="1"/>
        <n x="3" s="1"/>
        <n x="150" s="1"/>
        <n x="151" s="1"/>
        <n x="5"/>
        <n x="113"/>
        <n x="12"/>
      </t>
    </mdx>
    <mdx n="0" f="v">
      <t c="8">
        <n x="2" s="1"/>
        <n x="149" s="1"/>
        <n x="3" s="1"/>
        <n x="150" s="1"/>
        <n x="151" s="1"/>
        <n x="5"/>
        <n x="113"/>
        <n x="28"/>
      </t>
    </mdx>
    <mdx n="0" f="v">
      <t c="8">
        <n x="2" s="1"/>
        <n x="149" s="1"/>
        <n x="3" s="1"/>
        <n x="150" s="1"/>
        <n x="151" s="1"/>
        <n x="5"/>
        <n x="113"/>
        <n x="44"/>
      </t>
    </mdx>
    <mdx n="0" f="v">
      <t c="8">
        <n x="2" s="1"/>
        <n x="149" s="1"/>
        <n x="3" s="1"/>
        <n x="150" s="1"/>
        <n x="151" s="1"/>
        <n x="5"/>
        <n x="113"/>
        <n x="60"/>
      </t>
    </mdx>
    <mdx n="0" f="v">
      <t c="8">
        <n x="2" s="1"/>
        <n x="149" s="1"/>
        <n x="3" s="1"/>
        <n x="150" s="1"/>
        <n x="151" s="1"/>
        <n x="5"/>
        <n x="114"/>
        <n x="15"/>
      </t>
    </mdx>
    <mdx n="0" f="v">
      <t c="8">
        <n x="2" s="1"/>
        <n x="149" s="1"/>
        <n x="3" s="1"/>
        <n x="150" s="1"/>
        <n x="151" s="1"/>
        <n x="5"/>
        <n x="114"/>
        <n x="31"/>
      </t>
    </mdx>
    <mdx n="0" f="v">
      <t c="8">
        <n x="2" s="1"/>
        <n x="149" s="1"/>
        <n x="3" s="1"/>
        <n x="150" s="1"/>
        <n x="151" s="1"/>
        <n x="5"/>
        <n x="114"/>
        <n x="47"/>
      </t>
    </mdx>
    <mdx n="0" f="v">
      <t c="8">
        <n x="2" s="1"/>
        <n x="149" s="1"/>
        <n x="3" s="1"/>
        <n x="150" s="1"/>
        <n x="151" s="1"/>
        <n x="5"/>
        <n x="114"/>
        <n x="63"/>
      </t>
    </mdx>
    <mdx n="0" f="v">
      <t c="8">
        <n x="2" s="1"/>
        <n x="149" s="1"/>
        <n x="3" s="1"/>
        <n x="150" s="1"/>
        <n x="151" s="1"/>
        <n x="5"/>
        <n x="115"/>
        <n x="18"/>
      </t>
    </mdx>
    <mdx n="0" f="v">
      <t c="8">
        <n x="2" s="1"/>
        <n x="149" s="1"/>
        <n x="3" s="1"/>
        <n x="150" s="1"/>
        <n x="151" s="1"/>
        <n x="5"/>
        <n x="115"/>
        <n x="34"/>
      </t>
    </mdx>
    <mdx n="0" f="v">
      <t c="8">
        <n x="2" s="1"/>
        <n x="149" s="1"/>
        <n x="3" s="1"/>
        <n x="150" s="1"/>
        <n x="151" s="1"/>
        <n x="5"/>
        <n x="115"/>
        <n x="50"/>
      </t>
    </mdx>
    <mdx n="0" f="v">
      <t c="8">
        <n x="2" s="1"/>
        <n x="149" s="1"/>
        <n x="3" s="1"/>
        <n x="150" s="1"/>
        <n x="151" s="1"/>
        <n x="5"/>
        <n x="116"/>
        <n x="21"/>
      </t>
    </mdx>
    <mdx n="0" f="v">
      <t c="8">
        <n x="2" s="1"/>
        <n x="149" s="1"/>
        <n x="3" s="1"/>
        <n x="150" s="1"/>
        <n x="151" s="1"/>
        <n x="5"/>
        <n x="116"/>
        <n x="37"/>
      </t>
    </mdx>
    <mdx n="0" f="v">
      <t c="8">
        <n x="2" s="1"/>
        <n x="149" s="1"/>
        <n x="3" s="1"/>
        <n x="150" s="1"/>
        <n x="151" s="1"/>
        <n x="5"/>
        <n x="116"/>
        <n x="53"/>
      </t>
    </mdx>
    <mdx n="0" f="v">
      <t c="8">
        <n x="2" s="1"/>
        <n x="149" s="1"/>
        <n x="3" s="1"/>
        <n x="150" s="1"/>
        <n x="151" s="1"/>
        <n x="5"/>
        <n x="117"/>
        <n x="8"/>
      </t>
    </mdx>
    <mdx n="0" f="v">
      <t c="8">
        <n x="2" s="1"/>
        <n x="149" s="1"/>
        <n x="3" s="1"/>
        <n x="150" s="1"/>
        <n x="151" s="1"/>
        <n x="5"/>
        <n x="117"/>
        <n x="24"/>
      </t>
    </mdx>
    <mdx n="0" f="v">
      <t c="8">
        <n x="2" s="1"/>
        <n x="149" s="1"/>
        <n x="3" s="1"/>
        <n x="150" s="1"/>
        <n x="151" s="1"/>
        <n x="5"/>
        <n x="117"/>
        <n x="40"/>
      </t>
    </mdx>
    <mdx n="0" f="v">
      <t c="8">
        <n x="2" s="1"/>
        <n x="149" s="1"/>
        <n x="3" s="1"/>
        <n x="150" s="1"/>
        <n x="151" s="1"/>
        <n x="5"/>
        <n x="117"/>
        <n x="56"/>
      </t>
    </mdx>
    <mdx n="0" f="v">
      <t c="8">
        <n x="2" s="1"/>
        <n x="149" s="1"/>
        <n x="3" s="1"/>
        <n x="150" s="1"/>
        <n x="151" s="1"/>
        <n x="5"/>
        <n x="118"/>
        <n x="11"/>
      </t>
    </mdx>
    <mdx n="0" f="v">
      <t c="8">
        <n x="2" s="1"/>
        <n x="149" s="1"/>
        <n x="3" s="1"/>
        <n x="150" s="1"/>
        <n x="151" s="1"/>
        <n x="5"/>
        <n x="118"/>
        <n x="27"/>
      </t>
    </mdx>
    <mdx n="0" f="v">
      <t c="8">
        <n x="2" s="1"/>
        <n x="149" s="1"/>
        <n x="3" s="1"/>
        <n x="150" s="1"/>
        <n x="151" s="1"/>
        <n x="5"/>
        <n x="118"/>
        <n x="43"/>
      </t>
    </mdx>
    <mdx n="0" f="v">
      <t c="8">
        <n x="2" s="1"/>
        <n x="149" s="1"/>
        <n x="3" s="1"/>
        <n x="150" s="1"/>
        <n x="151" s="1"/>
        <n x="5"/>
        <n x="118"/>
        <n x="59"/>
      </t>
    </mdx>
    <mdx n="0" f="v">
      <t c="8">
        <n x="2" s="1"/>
        <n x="149" s="1"/>
        <n x="3" s="1"/>
        <n x="150" s="1"/>
        <n x="151" s="1"/>
        <n x="5"/>
        <n x="119"/>
        <n x="14"/>
      </t>
    </mdx>
    <mdx n="0" f="v">
      <t c="8">
        <n x="2" s="1"/>
        <n x="149" s="1"/>
        <n x="3" s="1"/>
        <n x="150" s="1"/>
        <n x="151" s="1"/>
        <n x="5"/>
        <n x="119"/>
        <n x="30"/>
      </t>
    </mdx>
    <mdx n="0" f="v">
      <t c="8">
        <n x="2" s="1"/>
        <n x="149" s="1"/>
        <n x="3" s="1"/>
        <n x="150" s="1"/>
        <n x="151" s="1"/>
        <n x="5"/>
        <n x="119"/>
        <n x="46"/>
      </t>
    </mdx>
    <mdx n="0" f="v">
      <t c="8">
        <n x="2" s="1"/>
        <n x="149" s="1"/>
        <n x="3" s="1"/>
        <n x="150" s="1"/>
        <n x="151" s="1"/>
        <n x="5"/>
        <n x="119"/>
        <n x="62"/>
      </t>
    </mdx>
    <mdx n="0" f="v">
      <t c="8">
        <n x="2" s="1"/>
        <n x="149" s="1"/>
        <n x="3" s="1"/>
        <n x="150" s="1"/>
        <n x="151" s="1"/>
        <n x="5"/>
        <n x="120"/>
        <n x="17"/>
      </t>
    </mdx>
    <mdx n="0" f="v">
      <t c="8">
        <n x="2" s="1"/>
        <n x="149" s="1"/>
        <n x="3" s="1"/>
        <n x="150" s="1"/>
        <n x="151" s="1"/>
        <n x="5"/>
        <n x="120"/>
        <n x="33"/>
      </t>
    </mdx>
    <mdx n="0" f="v">
      <t c="8">
        <n x="2" s="1"/>
        <n x="149" s="1"/>
        <n x="3" s="1"/>
        <n x="150" s="1"/>
        <n x="151" s="1"/>
        <n x="5"/>
        <n x="120"/>
        <n x="49"/>
      </t>
    </mdx>
    <mdx n="0" f="v">
      <t c="8">
        <n x="2" s="1"/>
        <n x="149" s="1"/>
        <n x="3" s="1"/>
        <n x="150" s="1"/>
        <n x="151" s="1"/>
        <n x="5"/>
        <n x="121"/>
        <n x="20"/>
      </t>
    </mdx>
    <mdx n="0" f="v">
      <t c="8">
        <n x="2" s="1"/>
        <n x="149" s="1"/>
        <n x="3" s="1"/>
        <n x="150" s="1"/>
        <n x="151" s="1"/>
        <n x="5"/>
        <n x="121"/>
        <n x="36"/>
      </t>
    </mdx>
    <mdx n="0" f="v">
      <t c="8">
        <n x="2" s="1"/>
        <n x="149" s="1"/>
        <n x="3" s="1"/>
        <n x="150" s="1"/>
        <n x="151" s="1"/>
        <n x="5"/>
        <n x="121"/>
        <n x="52"/>
      </t>
    </mdx>
    <mdx n="0" f="v">
      <t c="8">
        <n x="2" s="1"/>
        <n x="149" s="1"/>
        <n x="3" s="1"/>
        <n x="150" s="1"/>
        <n x="151" s="1"/>
        <n x="5"/>
        <n x="122"/>
        <n x="7"/>
      </t>
    </mdx>
    <mdx n="0" f="v">
      <t c="8">
        <n x="2" s="1"/>
        <n x="149" s="1"/>
        <n x="3" s="1"/>
        <n x="150" s="1"/>
        <n x="151" s="1"/>
        <n x="5"/>
        <n x="122"/>
        <n x="23"/>
      </t>
    </mdx>
    <mdx n="0" f="v">
      <t c="8">
        <n x="2" s="1"/>
        <n x="149" s="1"/>
        <n x="3" s="1"/>
        <n x="150" s="1"/>
        <n x="151" s="1"/>
        <n x="5"/>
        <n x="122"/>
        <n x="39"/>
      </t>
    </mdx>
    <mdx n="0" f="v">
      <t c="8">
        <n x="2" s="1"/>
        <n x="149" s="1"/>
        <n x="3" s="1"/>
        <n x="150" s="1"/>
        <n x="151" s="1"/>
        <n x="5"/>
        <n x="122"/>
        <n x="55"/>
      </t>
    </mdx>
    <mdx n="0" f="v">
      <t c="8">
        <n x="2" s="1"/>
        <n x="149" s="1"/>
        <n x="3" s="1"/>
        <n x="150" s="1"/>
        <n x="151" s="1"/>
        <n x="5"/>
        <n x="123"/>
        <n x="10"/>
      </t>
    </mdx>
    <mdx n="0" f="v">
      <t c="8">
        <n x="2" s="1"/>
        <n x="149" s="1"/>
        <n x="3" s="1"/>
        <n x="150" s="1"/>
        <n x="151" s="1"/>
        <n x="5"/>
        <n x="123"/>
        <n x="26"/>
      </t>
    </mdx>
    <mdx n="0" f="v">
      <t c="8">
        <n x="2" s="1"/>
        <n x="149" s="1"/>
        <n x="3" s="1"/>
        <n x="150" s="1"/>
        <n x="151" s="1"/>
        <n x="5"/>
        <n x="123"/>
        <n x="42"/>
      </t>
    </mdx>
    <mdx n="0" f="v">
      <t c="8">
        <n x="2" s="1"/>
        <n x="149" s="1"/>
        <n x="3" s="1"/>
        <n x="150" s="1"/>
        <n x="151" s="1"/>
        <n x="5"/>
        <n x="123"/>
        <n x="58"/>
      </t>
    </mdx>
    <mdx n="0" f="v">
      <t c="8">
        <n x="2" s="1"/>
        <n x="149" s="1"/>
        <n x="3" s="1"/>
        <n x="150" s="1"/>
        <n x="151" s="1"/>
        <n x="5"/>
        <n x="124"/>
        <n x="13"/>
      </t>
    </mdx>
    <mdx n="0" f="v">
      <t c="8">
        <n x="2" s="1"/>
        <n x="149" s="1"/>
        <n x="3" s="1"/>
        <n x="150" s="1"/>
        <n x="151" s="1"/>
        <n x="5"/>
        <n x="124"/>
        <n x="29"/>
      </t>
    </mdx>
    <mdx n="0" f="v">
      <t c="8">
        <n x="2" s="1"/>
        <n x="149" s="1"/>
        <n x="3" s="1"/>
        <n x="150" s="1"/>
        <n x="151" s="1"/>
        <n x="5"/>
        <n x="124"/>
        <n x="45"/>
      </t>
    </mdx>
    <mdx n="0" f="v">
      <t c="8">
        <n x="2" s="1"/>
        <n x="149" s="1"/>
        <n x="3" s="1"/>
        <n x="150" s="1"/>
        <n x="151" s="1"/>
        <n x="5"/>
        <n x="124"/>
        <n x="61"/>
      </t>
    </mdx>
    <mdx n="0" f="v">
      <t c="8">
        <n x="2" s="1"/>
        <n x="149" s="1"/>
        <n x="3" s="1"/>
        <n x="150" s="1"/>
        <n x="151" s="1"/>
        <n x="5"/>
        <n x="125"/>
        <n x="16"/>
      </t>
    </mdx>
    <mdx n="0" f="v">
      <t c="8">
        <n x="2" s="1"/>
        <n x="149" s="1"/>
        <n x="3" s="1"/>
        <n x="150" s="1"/>
        <n x="151" s="1"/>
        <n x="5"/>
        <n x="125"/>
        <n x="32"/>
      </t>
    </mdx>
    <mdx n="0" f="v">
      <t c="8">
        <n x="2" s="1"/>
        <n x="149" s="1"/>
        <n x="3" s="1"/>
        <n x="150" s="1"/>
        <n x="151" s="1"/>
        <n x="5"/>
        <n x="125"/>
        <n x="50"/>
      </t>
    </mdx>
    <mdx n="0" f="v">
      <t c="8">
        <n x="2" s="1"/>
        <n x="149" s="1"/>
        <n x="3" s="1"/>
        <n x="150" s="1"/>
        <n x="151" s="1"/>
        <n x="5"/>
        <n x="126"/>
        <n x="8"/>
      </t>
    </mdx>
    <mdx n="0" f="v">
      <t c="8">
        <n x="2" s="1"/>
        <n x="149" s="1"/>
        <n x="3" s="1"/>
        <n x="150" s="1"/>
        <n x="151" s="1"/>
        <n x="5"/>
        <n x="126"/>
        <n x="27"/>
      </t>
    </mdx>
    <mdx n="0" f="v">
      <t c="8">
        <n x="2" s="1"/>
        <n x="149" s="1"/>
        <n x="3" s="1"/>
        <n x="150" s="1"/>
        <n x="151" s="1"/>
        <n x="5"/>
        <n x="126"/>
        <n x="47"/>
      </t>
    </mdx>
    <mdx n="0" f="v">
      <t c="8">
        <n x="2" s="1"/>
        <n x="149" s="1"/>
        <n x="3" s="1"/>
        <n x="150" s="1"/>
        <n x="151" s="1"/>
        <n x="5"/>
        <n x="127"/>
        <n x="7"/>
      </t>
    </mdx>
    <mdx n="0" f="v">
      <t c="8">
        <n x="2" s="1"/>
        <n x="149" s="1"/>
        <n x="3" s="1"/>
        <n x="150" s="1"/>
        <n x="151" s="1"/>
        <n x="5"/>
        <n x="127"/>
        <n x="26"/>
      </t>
    </mdx>
    <mdx n="0" f="v">
      <t c="8">
        <n x="2" s="1"/>
        <n x="149" s="1"/>
        <n x="3" s="1"/>
        <n x="150" s="1"/>
        <n x="151" s="1"/>
        <n x="5"/>
        <n x="127"/>
        <n x="45"/>
      </t>
    </mdx>
    <mdx n="0" f="v">
      <t c="8">
        <n x="2" s="1"/>
        <n x="149" s="1"/>
        <n x="3" s="1"/>
        <n x="150" s="1"/>
        <n x="151" s="1"/>
        <n x="5"/>
        <n x="128"/>
        <n x="24"/>
      </t>
    </mdx>
    <mdx n="0" f="v">
      <t c="8">
        <n x="2" s="1"/>
        <n x="149" s="1"/>
        <n x="3" s="1"/>
        <n x="150" s="1"/>
        <n x="151" s="1"/>
        <n x="5"/>
        <n x="128"/>
        <n x="44"/>
      </t>
    </mdx>
    <mdx n="0" f="v">
      <t c="8">
        <n x="2" s="1"/>
        <n x="149" s="1"/>
        <n x="3" s="1"/>
        <n x="150" s="1"/>
        <n x="151" s="1"/>
        <n x="5"/>
        <n x="128"/>
        <n x="63"/>
      </t>
    </mdx>
    <mdx n="0" f="v">
      <t c="8">
        <n x="2" s="1"/>
        <n x="149" s="1"/>
        <n x="3" s="1"/>
        <n x="150" s="1"/>
        <n x="151" s="1"/>
        <n x="5"/>
        <n x="129"/>
        <n x="22"/>
      </t>
    </mdx>
    <mdx n="0" f="v">
      <t c="8">
        <n x="2" s="1"/>
        <n x="149" s="1"/>
        <n x="3" s="1"/>
        <n x="150" s="1"/>
        <n x="151" s="1"/>
        <n x="5"/>
        <n x="129"/>
        <n x="41"/>
      </t>
    </mdx>
    <mdx n="0" f="v">
      <t c="8">
        <n x="2" s="1"/>
        <n x="149" s="1"/>
        <n x="3" s="1"/>
        <n x="150" s="1"/>
        <n x="151" s="1"/>
        <n x="5"/>
        <n x="129"/>
        <n x="62"/>
      </t>
    </mdx>
    <mdx n="0" f="v">
      <t c="8">
        <n x="2" s="1"/>
        <n x="149" s="1"/>
        <n x="3" s="1"/>
        <n x="150" s="1"/>
        <n x="151" s="1"/>
        <n x="5"/>
        <n x="130"/>
        <n x="20"/>
      </t>
    </mdx>
    <mdx n="0" f="v">
      <t c="8">
        <n x="2" s="1"/>
        <n x="149" s="1"/>
        <n x="3" s="1"/>
        <n x="150" s="1"/>
        <n x="151" s="1"/>
        <n x="5"/>
        <n x="130"/>
        <n x="39"/>
      </t>
    </mdx>
    <mdx n="0" f="v">
      <t c="8">
        <n x="2" s="1"/>
        <n x="149" s="1"/>
        <n x="3" s="1"/>
        <n x="150" s="1"/>
        <n x="151" s="1"/>
        <n x="5"/>
        <n x="130"/>
        <n x="59"/>
      </t>
    </mdx>
    <mdx n="0" f="v">
      <t c="8">
        <n x="2" s="1"/>
        <n x="149" s="1"/>
        <n x="3" s="1"/>
        <n x="150" s="1"/>
        <n x="151" s="1"/>
        <n x="5"/>
        <n x="131"/>
        <n x="19"/>
      </t>
    </mdx>
    <mdx n="0" f="v">
      <t c="8">
        <n x="2" s="1"/>
        <n x="149" s="1"/>
        <n x="3" s="1"/>
        <n x="150" s="1"/>
        <n x="151" s="1"/>
        <n x="5"/>
        <n x="131"/>
        <n x="39"/>
      </t>
    </mdx>
    <mdx n="0" f="v">
      <t c="8">
        <n x="2" s="1"/>
        <n x="149" s="1"/>
        <n x="3" s="1"/>
        <n x="150" s="1"/>
        <n x="151" s="1"/>
        <n x="5"/>
        <n x="131"/>
        <n x="60"/>
      </t>
    </mdx>
    <mdx n="0" f="v">
      <t c="8">
        <n x="2" s="1"/>
        <n x="149" s="1"/>
        <n x="3" s="1"/>
        <n x="150" s="1"/>
        <n x="151" s="1"/>
        <n x="5"/>
        <n x="132"/>
        <n x="22"/>
      </t>
    </mdx>
    <mdx n="0" f="v">
      <t c="8">
        <n x="2" s="1"/>
        <n x="149" s="1"/>
        <n x="3" s="1"/>
        <n x="150" s="1"/>
        <n x="151" s="1"/>
        <n x="5"/>
        <n x="132"/>
        <n x="42"/>
      </t>
    </mdx>
    <mdx n="0" f="v">
      <t c="8">
        <n x="2" s="1"/>
        <n x="149" s="1"/>
        <n x="3" s="1"/>
        <n x="150" s="1"/>
        <n x="151" s="1"/>
        <n x="5"/>
        <n x="132"/>
        <n x="64"/>
      </t>
    </mdx>
    <mdx n="0" f="v">
      <t c="8">
        <n x="2" s="1"/>
        <n x="149" s="1"/>
        <n x="3" s="1"/>
        <n x="150" s="1"/>
        <n x="151" s="1"/>
        <n x="5"/>
        <n x="133"/>
        <n x="27"/>
      </t>
    </mdx>
    <mdx n="0" f="v">
      <t c="8">
        <n x="2" s="1"/>
        <n x="149" s="1"/>
        <n x="3" s="1"/>
        <n x="150" s="1"/>
        <n x="151" s="1"/>
        <n x="5"/>
        <n x="133"/>
        <n x="50"/>
      </t>
    </mdx>
    <mdx n="0" f="v">
      <t c="8">
        <n x="2" s="1"/>
        <n x="149" s="1"/>
        <n x="3" s="1"/>
        <n x="150" s="1"/>
        <n x="151" s="1"/>
        <n x="5"/>
        <n x="134"/>
        <n x="15"/>
      </t>
    </mdx>
    <mdx n="0" f="v">
      <t c="8">
        <n x="2" s="1"/>
        <n x="149" s="1"/>
        <n x="3" s="1"/>
        <n x="150" s="1"/>
        <n x="151" s="1"/>
        <n x="5"/>
        <n x="134"/>
        <n x="42"/>
      </t>
    </mdx>
    <mdx n="0" f="v">
      <t c="8">
        <n x="2" s="1"/>
        <n x="149" s="1"/>
        <n x="3" s="1"/>
        <n x="150" s="1"/>
        <n x="151" s="1"/>
        <n x="5"/>
        <n x="135"/>
        <n x="14"/>
      </t>
    </mdx>
    <mdx n="0" f="v">
      <t c="8">
        <n x="2" s="1"/>
        <n x="149" s="1"/>
        <n x="3" s="1"/>
        <n x="150" s="1"/>
        <n x="151" s="1"/>
        <n x="5"/>
        <n x="135"/>
        <n x="44"/>
      </t>
    </mdx>
    <mdx n="0" f="v">
      <t c="8">
        <n x="2" s="1"/>
        <n x="149" s="1"/>
        <n x="3" s="1"/>
        <n x="150" s="1"/>
        <n x="151" s="1"/>
        <n x="5"/>
        <n x="136"/>
        <n x="21"/>
      </t>
    </mdx>
    <mdx n="0" f="v">
      <t c="8">
        <n x="2" s="1"/>
        <n x="149" s="1"/>
        <n x="3" s="1"/>
        <n x="150" s="1"/>
        <n x="151" s="1"/>
        <n x="5"/>
        <n x="136"/>
        <n x="59"/>
      </t>
    </mdx>
    <mdx n="0" f="v">
      <t c="8">
        <n x="2" s="1"/>
        <n x="149" s="1"/>
        <n x="3" s="1"/>
        <n x="150" s="1"/>
        <n x="151" s="1"/>
        <n x="5"/>
        <n x="137"/>
        <n x="33"/>
      </t>
    </mdx>
    <mdx n="0" f="v">
      <t c="8">
        <n x="2" s="1"/>
        <n x="149" s="1"/>
        <n x="3" s="1"/>
        <n x="150" s="1"/>
        <n x="151" s="1"/>
        <n x="5"/>
        <n x="138"/>
        <n x="27"/>
      </t>
    </mdx>
    <mdx n="0" f="v">
      <t c="8">
        <n x="2" s="1"/>
        <n x="149" s="1"/>
        <n x="3" s="1"/>
        <n x="150" s="1"/>
        <n x="151" s="1"/>
        <n x="5"/>
        <n x="139"/>
        <n x="32"/>
      </t>
    </mdx>
    <mdx n="0" f="v">
      <t c="8">
        <n x="2" s="1"/>
        <n x="149" s="1"/>
        <n x="3" s="1"/>
        <n x="150" s="1"/>
        <n x="151" s="1"/>
        <n x="5"/>
        <n x="141"/>
        <n x="63"/>
      </t>
    </mdx>
    <mdx n="0" f="v">
      <t c="8">
        <n x="2" s="1"/>
        <n x="149" s="1"/>
        <n x="3" s="1"/>
        <n x="150" s="1"/>
        <n x="151" s="1"/>
        <n x="5"/>
        <n x="144"/>
        <n x="52"/>
      </t>
    </mdx>
    <mdx n="0" f="v">
      <t c="8">
        <n x="2" s="1"/>
        <n x="149" s="1"/>
        <n x="3" s="1"/>
        <n x="150" s="1"/>
        <n x="151" s="1"/>
        <n x="5"/>
        <n x="147"/>
        <n x="40"/>
      </t>
    </mdx>
    <mdx n="0" f="v">
      <t c="8">
        <n x="2" s="1"/>
        <n x="149" s="1"/>
        <n x="3" s="1"/>
        <n x="150" s="1"/>
        <n x="151" s="1"/>
        <n x="5"/>
        <n x="125"/>
        <n x="57"/>
      </t>
    </mdx>
    <mdx n="0" f="v">
      <t c="8">
        <n x="2" s="1"/>
        <n x="149" s="1"/>
        <n x="3" s="1"/>
        <n x="150" s="1"/>
        <n x="151" s="1"/>
        <n x="5"/>
        <n x="126"/>
        <n x="12"/>
      </t>
    </mdx>
    <mdx n="0" f="v">
      <t c="8">
        <n x="2" s="1"/>
        <n x="149" s="1"/>
        <n x="3" s="1"/>
        <n x="150" s="1"/>
        <n x="151" s="1"/>
        <n x="5"/>
        <n x="126"/>
        <n x="28"/>
      </t>
    </mdx>
    <mdx n="0" f="v">
      <t c="8">
        <n x="2" s="1"/>
        <n x="149" s="1"/>
        <n x="3" s="1"/>
        <n x="150" s="1"/>
        <n x="151" s="1"/>
        <n x="5"/>
        <n x="126"/>
        <n x="44"/>
      </t>
    </mdx>
    <mdx n="0" f="v">
      <t c="8">
        <n x="2" s="1"/>
        <n x="149" s="1"/>
        <n x="3" s="1"/>
        <n x="150" s="1"/>
        <n x="151" s="1"/>
        <n x="5"/>
        <n x="126"/>
        <n x="60"/>
      </t>
    </mdx>
    <mdx n="0" f="v">
      <t c="8">
        <n x="2" s="1"/>
        <n x="149" s="1"/>
        <n x="3" s="1"/>
        <n x="150" s="1"/>
        <n x="151" s="1"/>
        <n x="5"/>
        <n x="127"/>
        <n x="15"/>
      </t>
    </mdx>
    <mdx n="0" f="v">
      <t c="8">
        <n x="2" s="1"/>
        <n x="149" s="1"/>
        <n x="3" s="1"/>
        <n x="150" s="1"/>
        <n x="151" s="1"/>
        <n x="5"/>
        <n x="127"/>
        <n x="31"/>
      </t>
    </mdx>
    <mdx n="0" f="v">
      <t c="8">
        <n x="2" s="1"/>
        <n x="149" s="1"/>
        <n x="3" s="1"/>
        <n x="150" s="1"/>
        <n x="151" s="1"/>
        <n x="5"/>
        <n x="127"/>
        <n x="47"/>
      </t>
    </mdx>
    <mdx n="0" f="v">
      <t c="8">
        <n x="2" s="1"/>
        <n x="149" s="1"/>
        <n x="3" s="1"/>
        <n x="150" s="1"/>
        <n x="151" s="1"/>
        <n x="5"/>
        <n x="127"/>
        <n x="63"/>
      </t>
    </mdx>
    <mdx n="0" f="v">
      <t c="8">
        <n x="2" s="1"/>
        <n x="149" s="1"/>
        <n x="3" s="1"/>
        <n x="150" s="1"/>
        <n x="151" s="1"/>
        <n x="5"/>
        <n x="128"/>
        <n x="18"/>
      </t>
    </mdx>
    <mdx n="0" f="v">
      <t c="8">
        <n x="2" s="1"/>
        <n x="149" s="1"/>
        <n x="3" s="1"/>
        <n x="150" s="1"/>
        <n x="151" s="1"/>
        <n x="5"/>
        <n x="128"/>
        <n x="34"/>
      </t>
    </mdx>
    <mdx n="0" f="v">
      <t c="8">
        <n x="2" s="1"/>
        <n x="149" s="1"/>
        <n x="3" s="1"/>
        <n x="150" s="1"/>
        <n x="151" s="1"/>
        <n x="5"/>
        <n x="128"/>
        <n x="50"/>
      </t>
    </mdx>
    <mdx n="0" f="v">
      <t c="8">
        <n x="2" s="1"/>
        <n x="149" s="1"/>
        <n x="3" s="1"/>
        <n x="150" s="1"/>
        <n x="151" s="1"/>
        <n x="5"/>
        <n x="129"/>
        <n x="21"/>
      </t>
    </mdx>
    <mdx n="0" f="v">
      <t c="8">
        <n x="2" s="1"/>
        <n x="149" s="1"/>
        <n x="3" s="1"/>
        <n x="150" s="1"/>
        <n x="151" s="1"/>
        <n x="5"/>
        <n x="129"/>
        <n x="37"/>
      </t>
    </mdx>
    <mdx n="0" f="v">
      <t c="8">
        <n x="2" s="1"/>
        <n x="149" s="1"/>
        <n x="3" s="1"/>
        <n x="150" s="1"/>
        <n x="151" s="1"/>
        <n x="5"/>
        <n x="129"/>
        <n x="53"/>
      </t>
    </mdx>
    <mdx n="0" f="v">
      <t c="8">
        <n x="2" s="1"/>
        <n x="149" s="1"/>
        <n x="3" s="1"/>
        <n x="150" s="1"/>
        <n x="151" s="1"/>
        <n x="5"/>
        <n x="130"/>
        <n x="8"/>
      </t>
    </mdx>
    <mdx n="0" f="v">
      <t c="8">
        <n x="2" s="1"/>
        <n x="149" s="1"/>
        <n x="3" s="1"/>
        <n x="150" s="1"/>
        <n x="151" s="1"/>
        <n x="5"/>
        <n x="130"/>
        <n x="24"/>
      </t>
    </mdx>
    <mdx n="0" f="v">
      <t c="8">
        <n x="2" s="1"/>
        <n x="149" s="1"/>
        <n x="3" s="1"/>
        <n x="150" s="1"/>
        <n x="151" s="1"/>
        <n x="5"/>
        <n x="130"/>
        <n x="40"/>
      </t>
    </mdx>
    <mdx n="0" f="v">
      <t c="8">
        <n x="2" s="1"/>
        <n x="149" s="1"/>
        <n x="3" s="1"/>
        <n x="150" s="1"/>
        <n x="151" s="1"/>
        <n x="5"/>
        <n x="130"/>
        <n x="56"/>
      </t>
    </mdx>
    <mdx n="0" f="v">
      <t c="8">
        <n x="2" s="1"/>
        <n x="149" s="1"/>
        <n x="3" s="1"/>
        <n x="150" s="1"/>
        <n x="151" s="1"/>
        <n x="5"/>
        <n x="131"/>
        <n x="11"/>
      </t>
    </mdx>
    <mdx n="0" f="v">
      <t c="8">
        <n x="2" s="1"/>
        <n x="149" s="1"/>
        <n x="3" s="1"/>
        <n x="150" s="1"/>
        <n x="151" s="1"/>
        <n x="5"/>
        <n x="131"/>
        <n x="27"/>
      </t>
    </mdx>
    <mdx n="0" f="v">
      <t c="8">
        <n x="2" s="1"/>
        <n x="149" s="1"/>
        <n x="3" s="1"/>
        <n x="150" s="1"/>
        <n x="151" s="1"/>
        <n x="5"/>
        <n x="131"/>
        <n x="43"/>
      </t>
    </mdx>
    <mdx n="0" f="v">
      <t c="8">
        <n x="2" s="1"/>
        <n x="149" s="1"/>
        <n x="3" s="1"/>
        <n x="150" s="1"/>
        <n x="151" s="1"/>
        <n x="5"/>
        <n x="131"/>
        <n x="59"/>
      </t>
    </mdx>
    <mdx n="0" f="v">
      <t c="8">
        <n x="2" s="1"/>
        <n x="149" s="1"/>
        <n x="3" s="1"/>
        <n x="150" s="1"/>
        <n x="151" s="1"/>
        <n x="5"/>
        <n x="132"/>
        <n x="14"/>
      </t>
    </mdx>
    <mdx n="0" f="v">
      <t c="8">
        <n x="2" s="1"/>
        <n x="149" s="1"/>
        <n x="3" s="1"/>
        <n x="150" s="1"/>
        <n x="151" s="1"/>
        <n x="5"/>
        <n x="132"/>
        <n x="30"/>
      </t>
    </mdx>
    <mdx n="0" f="v">
      <t c="8">
        <n x="2" s="1"/>
        <n x="149" s="1"/>
        <n x="3" s="1"/>
        <n x="150" s="1"/>
        <n x="151" s="1"/>
        <n x="5"/>
        <n x="132"/>
        <n x="46"/>
      </t>
    </mdx>
    <mdx n="0" f="v">
      <t c="8">
        <n x="2" s="1"/>
        <n x="149" s="1"/>
        <n x="3" s="1"/>
        <n x="150" s="1"/>
        <n x="151" s="1"/>
        <n x="5"/>
        <n x="132"/>
        <n x="62"/>
      </t>
    </mdx>
    <mdx n="0" f="v">
      <t c="8">
        <n x="2" s="1"/>
        <n x="149" s="1"/>
        <n x="3" s="1"/>
        <n x="150" s="1"/>
        <n x="151" s="1"/>
        <n x="5"/>
        <n x="133"/>
        <n x="17"/>
      </t>
    </mdx>
    <mdx n="0" f="v">
      <t c="8">
        <n x="2" s="1"/>
        <n x="149" s="1"/>
        <n x="3" s="1"/>
        <n x="150" s="1"/>
        <n x="151" s="1"/>
        <n x="5"/>
        <n x="133"/>
        <n x="33"/>
      </t>
    </mdx>
    <mdx n="0" f="v">
      <t c="8">
        <n x="2" s="1"/>
        <n x="149" s="1"/>
        <n x="3" s="1"/>
        <n x="150" s="1"/>
        <n x="151" s="1"/>
        <n x="5"/>
        <n x="133"/>
        <n x="49"/>
      </t>
    </mdx>
    <mdx n="0" f="v">
      <t c="8">
        <n x="2" s="1"/>
        <n x="149" s="1"/>
        <n x="3" s="1"/>
        <n x="150" s="1"/>
        <n x="151" s="1"/>
        <n x="5"/>
        <n x="134"/>
        <n x="23"/>
      </t>
    </mdx>
    <mdx n="0" f="v">
      <t c="8">
        <n x="2" s="1"/>
        <n x="149" s="1"/>
        <n x="3" s="1"/>
        <n x="150" s="1"/>
        <n x="151" s="1"/>
        <n x="5"/>
        <n x="134"/>
        <n x="43"/>
      </t>
    </mdx>
    <mdx n="0" f="v">
      <t c="8">
        <n x="2" s="1"/>
        <n x="149" s="1"/>
        <n x="3" s="1"/>
        <n x="150" s="1"/>
        <n x="151" s="1"/>
        <n x="5"/>
        <n x="135"/>
        <n x="6"/>
      </t>
    </mdx>
    <mdx n="0" f="v">
      <t c="8">
        <n x="2" s="1"/>
        <n x="149" s="1"/>
        <n x="3" s="1"/>
        <n x="150" s="1"/>
        <n x="151" s="1"/>
        <n x="5"/>
        <n x="135"/>
        <n x="26"/>
      </t>
    </mdx>
    <mdx n="0" f="v">
      <t c="8">
        <n x="2" s="1"/>
        <n x="149" s="1"/>
        <n x="3" s="1"/>
        <n x="150" s="1"/>
        <n x="151" s="1"/>
        <n x="5"/>
        <n x="135"/>
        <n x="46"/>
      </t>
    </mdx>
    <mdx n="0" f="v">
      <t c="8">
        <n x="2" s="1"/>
        <n x="149" s="1"/>
        <n x="3" s="1"/>
        <n x="150" s="1"/>
        <n x="151" s="1"/>
        <n x="5"/>
        <n x="136"/>
        <n x="9"/>
      </t>
    </mdx>
    <mdx n="0" f="v">
      <t c="8">
        <n x="2" s="1"/>
        <n x="149" s="1"/>
        <n x="3" s="1"/>
        <n x="150" s="1"/>
        <n x="151" s="1"/>
        <n x="5"/>
        <n x="136"/>
        <n x="29"/>
      </t>
    </mdx>
    <mdx n="0" f="v">
      <t c="8">
        <n x="2" s="1"/>
        <n x="149" s="1"/>
        <n x="3" s="1"/>
        <n x="150" s="1"/>
        <n x="151" s="1"/>
        <n x="5"/>
        <n x="136"/>
        <n x="49"/>
      </t>
    </mdx>
    <mdx n="0" f="v">
      <t c="8">
        <n x="2" s="1"/>
        <n x="149" s="1"/>
        <n x="3" s="1"/>
        <n x="150" s="1"/>
        <n x="151" s="1"/>
        <n x="5"/>
        <n x="137"/>
        <n x="12"/>
      </t>
    </mdx>
    <mdx n="0" f="v">
      <t c="8">
        <n x="2" s="1"/>
        <n x="149" s="1"/>
        <n x="3" s="1"/>
        <n x="150" s="1"/>
        <n x="151" s="1"/>
        <n x="5"/>
        <n x="137"/>
        <n x="32"/>
      </t>
    </mdx>
    <mdx n="0" f="v">
      <t c="8">
        <n x="2" s="1"/>
        <n x="149" s="1"/>
        <n x="3" s="1"/>
        <n x="150" s="1"/>
        <n x="151" s="1"/>
        <n x="5"/>
        <n x="137"/>
        <n x="52"/>
      </t>
    </mdx>
    <mdx n="0" f="v">
      <t c="8">
        <n x="2" s="1"/>
        <n x="149" s="1"/>
        <n x="3" s="1"/>
        <n x="150" s="1"/>
        <n x="151" s="1"/>
        <n x="5"/>
        <n x="138"/>
        <n x="15"/>
      </t>
    </mdx>
    <mdx n="0" f="v">
      <t c="8">
        <n x="2" s="1"/>
        <n x="149" s="1"/>
        <n x="3" s="1"/>
        <n x="150" s="1"/>
        <n x="151" s="1"/>
        <n x="5"/>
        <n x="138"/>
        <n x="35"/>
      </t>
    </mdx>
    <mdx n="0" f="v">
      <t c="8">
        <n x="2" s="1"/>
        <n x="149" s="1"/>
        <n x="3" s="1"/>
        <n x="150" s="1"/>
        <n x="151" s="1"/>
        <n x="5"/>
        <n x="138"/>
        <n x="55"/>
      </t>
    </mdx>
    <mdx n="0" f="v">
      <t c="8">
        <n x="2" s="1"/>
        <n x="149" s="1"/>
        <n x="3" s="1"/>
        <n x="150" s="1"/>
        <n x="151" s="1"/>
        <n x="5"/>
        <n x="139"/>
        <n x="18"/>
      </t>
    </mdx>
    <mdx n="0" f="v">
      <t c="8">
        <n x="2" s="1"/>
        <n x="149" s="1"/>
        <n x="3" s="1"/>
        <n x="150" s="1"/>
        <n x="151" s="1"/>
        <n x="5"/>
        <n x="139"/>
        <n x="38"/>
      </t>
    </mdx>
    <mdx n="0" f="v">
      <t c="8">
        <n x="2" s="1"/>
        <n x="149" s="1"/>
        <n x="3" s="1"/>
        <n x="150" s="1"/>
        <n x="151" s="1"/>
        <n x="5"/>
        <n x="139"/>
        <n x="58"/>
      </t>
    </mdx>
    <mdx n="0" f="v">
      <t c="8">
        <n x="2" s="1"/>
        <n x="149" s="1"/>
        <n x="3" s="1"/>
        <n x="150" s="1"/>
        <n x="151" s="1"/>
        <n x="5"/>
        <n x="140"/>
        <n x="21"/>
      </t>
    </mdx>
    <mdx n="0" f="v">
      <t c="8">
        <n x="2" s="1"/>
        <n x="149" s="1"/>
        <n x="3" s="1"/>
        <n x="150" s="1"/>
        <n x="151" s="1"/>
        <n x="5"/>
        <n x="140"/>
        <n x="41"/>
      </t>
    </mdx>
    <mdx n="0" f="v">
      <t c="8">
        <n x="2" s="1"/>
        <n x="149" s="1"/>
        <n x="3" s="1"/>
        <n x="150" s="1"/>
        <n x="151" s="1"/>
        <n x="5"/>
        <n x="140"/>
        <n x="61"/>
      </t>
    </mdx>
    <mdx n="0" f="v">
      <t c="8">
        <n x="2" s="1"/>
        <n x="149" s="1"/>
        <n x="3" s="1"/>
        <n x="150" s="1"/>
        <n x="151" s="1"/>
        <n x="5"/>
        <n x="141"/>
        <n x="24"/>
      </t>
    </mdx>
    <mdx n="0" f="v">
      <t c="8">
        <n x="2" s="1"/>
        <n x="149" s="1"/>
        <n x="3" s="1"/>
        <n x="150" s="1"/>
        <n x="151" s="1"/>
        <n x="5"/>
        <n x="141"/>
        <n x="44"/>
      </t>
    </mdx>
    <mdx n="0" f="v">
      <t c="8">
        <n x="2" s="1"/>
        <n x="149" s="1"/>
        <n x="3" s="1"/>
        <n x="150" s="1"/>
        <n x="151" s="1"/>
        <n x="5"/>
        <n x="141"/>
        <n x="64"/>
      </t>
    </mdx>
    <mdx n="0" f="v">
      <t c="8">
        <n x="2" s="1"/>
        <n x="149" s="1"/>
        <n x="3" s="1"/>
        <n x="150" s="1"/>
        <n x="151" s="1"/>
        <n x="5"/>
        <n x="142"/>
        <n x="27"/>
      </t>
    </mdx>
    <mdx n="0" f="v">
      <t c="8">
        <n x="2" s="1"/>
        <n x="149" s="1"/>
        <n x="3" s="1"/>
        <n x="150" s="1"/>
        <n x="151" s="1"/>
        <n x="5"/>
        <n x="142"/>
        <n x="47"/>
      </t>
    </mdx>
    <mdx n="0" f="v">
      <t c="8">
        <n x="2" s="1"/>
        <n x="149" s="1"/>
        <n x="3" s="1"/>
        <n x="150" s="1"/>
        <n x="151" s="1"/>
        <n x="5"/>
        <n x="143"/>
        <n x="6"/>
      </t>
    </mdx>
    <mdx n="0" f="v">
      <t c="8">
        <n x="2" s="1"/>
        <n x="149" s="1"/>
        <n x="3" s="1"/>
        <n x="150" s="1"/>
        <n x="151" s="1"/>
        <n x="5"/>
        <n x="143"/>
        <n x="30"/>
      </t>
    </mdx>
    <mdx n="0" f="v">
      <t c="8">
        <n x="2" s="1"/>
        <n x="149" s="1"/>
        <n x="3" s="1"/>
        <n x="150" s="1"/>
        <n x="151" s="1"/>
        <n x="5"/>
        <n x="143"/>
        <n x="50"/>
      </t>
    </mdx>
    <mdx n="0" f="v">
      <t c="8">
        <n x="2" s="1"/>
        <n x="149" s="1"/>
        <n x="3" s="1"/>
        <n x="150" s="1"/>
        <n x="151" s="1"/>
        <n x="5"/>
        <n x="144"/>
        <n x="9"/>
      </t>
    </mdx>
    <mdx n="0" f="v">
      <t c="8">
        <n x="2" s="1"/>
        <n x="149" s="1"/>
        <n x="3" s="1"/>
        <n x="150" s="1"/>
        <n x="151" s="1"/>
        <n x="5"/>
        <n x="144"/>
        <n x="33"/>
      </t>
    </mdx>
    <mdx n="0" f="v">
      <t c="8">
        <n x="2" s="1"/>
        <n x="149" s="1"/>
        <n x="3" s="1"/>
        <n x="150" s="1"/>
        <n x="151" s="1"/>
        <n x="5"/>
        <n x="144"/>
        <n x="53"/>
      </t>
    </mdx>
    <mdx n="0" f="v">
      <t c="8">
        <n x="2" s="1"/>
        <n x="149" s="1"/>
        <n x="3" s="1"/>
        <n x="150" s="1"/>
        <n x="151" s="1"/>
        <n x="5"/>
        <n x="145"/>
        <n x="12"/>
      </t>
    </mdx>
    <mdx n="0" f="v">
      <t c="8">
        <n x="2" s="1"/>
        <n x="149" s="1"/>
        <n x="3" s="1"/>
        <n x="150" s="1"/>
        <n x="151" s="1"/>
        <n x="5"/>
        <n x="145"/>
        <n x="36"/>
      </t>
    </mdx>
    <mdx n="0" f="v">
      <t c="8">
        <n x="2" s="1"/>
        <n x="149" s="1"/>
        <n x="3" s="1"/>
        <n x="150" s="1"/>
        <n x="151" s="1"/>
        <n x="5"/>
        <n x="145"/>
        <n x="56"/>
      </t>
    </mdx>
    <mdx n="0" f="v">
      <t c="8">
        <n x="2" s="1"/>
        <n x="149" s="1"/>
        <n x="3" s="1"/>
        <n x="150" s="1"/>
        <n x="151" s="1"/>
        <n x="5"/>
        <n x="146"/>
        <n x="15"/>
      </t>
    </mdx>
    <mdx n="0" f="v">
      <t c="8">
        <n x="2" s="1"/>
        <n x="149" s="1"/>
        <n x="3" s="1"/>
        <n x="150" s="1"/>
        <n x="151" s="1"/>
        <n x="5"/>
        <n x="146"/>
        <n x="39"/>
      </t>
    </mdx>
    <mdx n="0" f="v">
      <t c="8">
        <n x="2" s="1"/>
        <n x="149" s="1"/>
        <n x="3" s="1"/>
        <n x="150" s="1"/>
        <n x="151" s="1"/>
        <n x="5"/>
        <n x="146"/>
        <n x="59"/>
      </t>
    </mdx>
    <mdx n="0" f="v">
      <t c="8">
        <n x="2" s="1"/>
        <n x="149" s="1"/>
        <n x="3" s="1"/>
        <n x="150" s="1"/>
        <n x="151" s="1"/>
        <n x="5"/>
        <n x="147"/>
        <n x="18"/>
      </t>
    </mdx>
    <mdx n="0" f="v">
      <t c="8">
        <n x="2" s="1"/>
        <n x="149" s="1"/>
        <n x="3" s="1"/>
        <n x="150" s="1"/>
        <n x="151" s="1"/>
        <n x="5"/>
        <n x="147"/>
        <n x="42"/>
      </t>
    </mdx>
    <mdx n="0" f="v">
      <t c="8">
        <n x="2" s="1"/>
        <n x="149" s="1"/>
        <n x="3" s="1"/>
        <n x="150" s="1"/>
        <n x="151" s="1"/>
        <n x="5"/>
        <n x="147"/>
        <n x="62"/>
      </t>
    </mdx>
    <mdx n="0" f="v">
      <t c="8">
        <n x="2" s="1"/>
        <n x="149" s="1"/>
        <n x="3" s="1"/>
        <n x="150" s="1"/>
        <n x="151" s="1"/>
        <n x="5"/>
        <n x="87"/>
        <n x="21"/>
      </t>
    </mdx>
    <mdx n="0" f="v">
      <t c="8">
        <n x="2" s="1"/>
        <n x="149" s="1"/>
        <n x="3" s="1"/>
        <n x="150" s="1"/>
        <n x="151" s="1"/>
        <n x="5"/>
        <n x="87"/>
        <n x="45"/>
      </t>
    </mdx>
    <mdx n="0" f="v">
      <t c="8">
        <n x="2" s="1"/>
        <n x="149" s="1"/>
        <n x="3" s="1"/>
        <n x="150" s="1"/>
        <n x="151" s="1"/>
        <n x="5"/>
        <n x="139"/>
        <n x="19"/>
      </t>
    </mdx>
    <mdx n="0" f="v">
      <t c="8">
        <n x="2" s="1"/>
        <n x="149" s="1"/>
        <n x="3" s="1"/>
        <n x="150" s="1"/>
        <n x="151" s="1"/>
        <n x="5"/>
        <n x="139"/>
        <n x="39"/>
      </t>
    </mdx>
    <mdx n="0" f="v">
      <t c="8">
        <n x="2" s="1"/>
        <n x="149" s="1"/>
        <n x="3" s="1"/>
        <n x="150" s="1"/>
        <n x="151" s="1"/>
        <n x="5"/>
        <n x="139"/>
        <n x="62"/>
      </t>
    </mdx>
    <mdx n="0" f="v">
      <t c="8">
        <n x="2" s="1"/>
        <n x="149" s="1"/>
        <n x="3" s="1"/>
        <n x="150" s="1"/>
        <n x="151" s="1"/>
        <n x="5"/>
        <n x="140"/>
        <n x="22"/>
      </t>
    </mdx>
    <mdx n="0" f="v">
      <t c="8">
        <n x="2" s="1"/>
        <n x="149" s="1"/>
        <n x="3" s="1"/>
        <n x="150" s="1"/>
        <n x="151" s="1"/>
        <n x="5"/>
        <n x="140"/>
        <n x="42"/>
      </t>
    </mdx>
    <mdx n="0" f="v">
      <t c="8">
        <n x="2" s="1"/>
        <n x="149" s="1"/>
        <n x="3" s="1"/>
        <n x="150" s="1"/>
        <n x="151" s="1"/>
        <n x="5"/>
        <n x="141"/>
        <n x="25"/>
      </t>
    </mdx>
    <mdx n="0" f="v">
      <t c="8">
        <n x="2" s="1"/>
        <n x="149" s="1"/>
        <n x="3" s="1"/>
        <n x="150" s="1"/>
        <n x="151" s="1"/>
        <n x="5"/>
        <n x="141"/>
        <n x="45"/>
      </t>
    </mdx>
    <mdx n="0" f="v">
      <t c="8">
        <n x="2" s="1"/>
        <n x="149" s="1"/>
        <n x="3" s="1"/>
        <n x="150" s="1"/>
        <n x="151" s="1"/>
        <n x="5"/>
        <n x="142"/>
        <n x="7"/>
      </t>
    </mdx>
    <mdx n="0" f="v">
      <t c="8">
        <n x="2" s="1"/>
        <n x="149" s="1"/>
        <n x="3" s="1"/>
        <n x="150" s="1"/>
        <n x="151" s="1"/>
        <n x="5"/>
        <n x="142"/>
        <n x="28"/>
      </t>
    </mdx>
    <mdx n="0" f="v">
      <t c="8">
        <n x="2" s="1"/>
        <n x="149" s="1"/>
        <n x="3" s="1"/>
        <n x="150" s="1"/>
        <n x="151" s="1"/>
        <n x="5"/>
        <n x="142"/>
        <n x="48"/>
      </t>
    </mdx>
    <mdx n="0" f="v">
      <t c="8">
        <n x="2" s="1"/>
        <n x="149" s="1"/>
        <n x="3" s="1"/>
        <n x="150" s="1"/>
        <n x="151" s="1"/>
        <n x="5"/>
        <n x="143"/>
        <n x="10"/>
      </t>
    </mdx>
    <mdx n="0" f="v">
      <t c="8">
        <n x="2" s="1"/>
        <n x="149" s="1"/>
        <n x="3" s="1"/>
        <n x="150" s="1"/>
        <n x="151" s="1"/>
        <n x="5"/>
        <n x="143"/>
        <n x="31"/>
      </t>
    </mdx>
    <mdx n="0" f="v">
      <t c="8">
        <n x="2" s="1"/>
        <n x="149" s="1"/>
        <n x="3" s="1"/>
        <n x="150" s="1"/>
        <n x="151" s="1"/>
        <n x="5"/>
        <n x="143"/>
        <n x="51"/>
      </t>
    </mdx>
    <mdx n="0" f="v">
      <t c="8">
        <n x="2" s="1"/>
        <n x="149" s="1"/>
        <n x="3" s="1"/>
        <n x="150" s="1"/>
        <n x="151" s="1"/>
        <n x="5"/>
        <n x="144"/>
        <n x="13"/>
      </t>
    </mdx>
    <mdx n="0" f="v">
      <t c="8">
        <n x="2" s="1"/>
        <n x="149" s="1"/>
        <n x="3" s="1"/>
        <n x="150" s="1"/>
        <n x="151" s="1"/>
        <n x="5"/>
        <n x="144"/>
        <n x="34"/>
      </t>
    </mdx>
    <mdx n="0" f="v">
      <t c="8">
        <n x="2" s="1"/>
        <n x="149" s="1"/>
        <n x="3" s="1"/>
        <n x="150" s="1"/>
        <n x="151" s="1"/>
        <n x="5"/>
        <n x="144"/>
        <n x="54"/>
      </t>
    </mdx>
    <mdx n="0" f="v">
      <t c="8">
        <n x="2" s="1"/>
        <n x="149" s="1"/>
        <n x="3" s="1"/>
        <n x="150" s="1"/>
        <n x="151" s="1"/>
        <n x="5"/>
        <n x="145"/>
        <n x="16"/>
      </t>
    </mdx>
    <mdx n="0" f="v">
      <t c="8">
        <n x="2" s="1"/>
        <n x="149" s="1"/>
        <n x="3" s="1"/>
        <n x="150" s="1"/>
        <n x="151" s="1"/>
        <n x="5"/>
        <n x="145"/>
        <n x="37"/>
      </t>
    </mdx>
    <mdx n="0" f="v">
      <t c="8">
        <n x="2" s="1"/>
        <n x="149" s="1"/>
        <n x="3" s="1"/>
        <n x="150" s="1"/>
        <n x="151" s="1"/>
        <n x="5"/>
        <n x="145"/>
        <n x="57"/>
      </t>
    </mdx>
    <mdx n="0" f="v">
      <t c="8">
        <n x="2" s="1"/>
        <n x="149" s="1"/>
        <n x="3" s="1"/>
        <n x="150" s="1"/>
        <n x="151" s="1"/>
        <n x="5"/>
        <n x="146"/>
        <n x="19"/>
      </t>
    </mdx>
    <mdx n="0" f="v">
      <t c="8">
        <n x="2" s="1"/>
        <n x="149" s="1"/>
        <n x="3" s="1"/>
        <n x="150" s="1"/>
        <n x="151" s="1"/>
        <n x="5"/>
        <n x="146"/>
        <n x="40"/>
      </t>
    </mdx>
    <mdx n="0" f="v">
      <t c="8">
        <n x="2" s="1"/>
        <n x="149" s="1"/>
        <n x="3" s="1"/>
        <n x="150" s="1"/>
        <n x="151" s="1"/>
        <n x="5"/>
        <n x="146"/>
        <n x="60"/>
      </t>
    </mdx>
    <mdx n="0" f="v">
      <t c="8">
        <n x="2" s="1"/>
        <n x="149" s="1"/>
        <n x="3" s="1"/>
        <n x="150" s="1"/>
        <n x="151" s="1"/>
        <n x="5"/>
        <n x="147"/>
        <n x="22"/>
      </t>
    </mdx>
    <mdx n="0" f="v">
      <t c="8">
        <n x="2" s="1"/>
        <n x="149" s="1"/>
        <n x="3" s="1"/>
        <n x="150" s="1"/>
        <n x="151" s="1"/>
        <n x="5"/>
        <n x="147"/>
        <n x="43"/>
      </t>
    </mdx>
    <mdx n="0" f="v">
      <t c="8">
        <n x="2" s="1"/>
        <n x="149" s="1"/>
        <n x="3" s="1"/>
        <n x="150" s="1"/>
        <n x="151" s="1"/>
        <n x="5"/>
        <n x="147"/>
        <n x="63"/>
      </t>
    </mdx>
    <mdx n="0" f="v">
      <t c="8">
        <n x="2" s="1"/>
        <n x="149" s="1"/>
        <n x="3" s="1"/>
        <n x="150" s="1"/>
        <n x="151" s="1"/>
        <n x="5"/>
        <n x="87"/>
        <n x="25"/>
      </t>
    </mdx>
    <mdx n="0" f="v">
      <t c="8">
        <n x="2" s="1"/>
        <n x="149" s="1"/>
        <n x="3" s="1"/>
        <n x="150" s="1"/>
        <n x="151" s="1"/>
        <n x="5"/>
        <n x="87"/>
        <n x="46"/>
      </t>
    </mdx>
    <mdx n="0" f="v">
      <t c="8">
        <n x="2" s="1"/>
        <n x="149" s="1"/>
        <n x="3" s="1"/>
        <n x="150" s="1"/>
        <n x="151" s="1"/>
        <n x="5"/>
        <n x="139"/>
        <n x="40"/>
      </t>
    </mdx>
    <mdx n="0" f="v">
      <t c="8">
        <n x="2" s="1"/>
        <n x="149" s="1"/>
        <n x="3" s="1"/>
        <n x="150" s="1"/>
        <n x="151" s="1"/>
        <n x="5"/>
        <n x="139"/>
        <n x="63"/>
      </t>
    </mdx>
    <mdx n="0" f="v">
      <t c="8">
        <n x="2" s="1"/>
        <n x="149" s="1"/>
        <n x="3" s="1"/>
        <n x="150" s="1"/>
        <n x="151" s="1"/>
        <n x="5"/>
        <n x="140"/>
        <n x="23"/>
      </t>
    </mdx>
    <mdx n="0" f="v">
      <t c="8">
        <n x="2" s="1"/>
        <n x="149" s="1"/>
        <n x="3" s="1"/>
        <n x="150" s="1"/>
        <n x="151" s="1"/>
        <n x="5"/>
        <n x="140"/>
        <n x="43"/>
      </t>
    </mdx>
    <mdx n="0" f="v">
      <t c="8">
        <n x="2" s="1"/>
        <n x="149" s="1"/>
        <n x="3" s="1"/>
        <n x="150" s="1"/>
        <n x="151" s="1"/>
        <n x="5"/>
        <n x="141"/>
        <n x="26"/>
      </t>
    </mdx>
    <mdx n="0" f="v">
      <t c="8">
        <n x="2" s="1"/>
        <n x="149" s="1"/>
        <n x="3" s="1"/>
        <n x="150" s="1"/>
        <n x="151" s="1"/>
        <n x="5"/>
        <n x="141"/>
        <n x="46"/>
      </t>
    </mdx>
    <mdx n="0" f="v">
      <t c="8">
        <n x="2" s="1"/>
        <n x="149" s="1"/>
        <n x="3" s="1"/>
        <n x="150" s="1"/>
        <n x="151" s="1"/>
        <n x="5"/>
        <n x="142"/>
        <n x="8"/>
      </t>
    </mdx>
    <mdx n="0" f="v">
      <t c="8">
        <n x="2" s="1"/>
        <n x="149" s="1"/>
        <n x="3" s="1"/>
        <n x="150" s="1"/>
        <n x="151" s="1"/>
        <n x="5"/>
        <n x="142"/>
        <n x="29"/>
      </t>
    </mdx>
    <mdx n="0" f="v">
      <t c="8">
        <n x="2" s="1"/>
        <n x="149" s="1"/>
        <n x="3" s="1"/>
        <n x="150" s="1"/>
        <n x="151" s="1"/>
        <n x="5"/>
        <n x="142"/>
        <n x="49"/>
      </t>
    </mdx>
    <mdx n="0" f="v">
      <t c="8">
        <n x="2" s="1"/>
        <n x="149" s="1"/>
        <n x="3" s="1"/>
        <n x="150" s="1"/>
        <n x="151" s="1"/>
        <n x="5"/>
        <n x="143"/>
        <n x="11"/>
      </t>
    </mdx>
    <mdx n="0" f="v">
      <t c="8">
        <n x="2" s="1"/>
        <n x="149" s="1"/>
        <n x="3" s="1"/>
        <n x="150" s="1"/>
        <n x="151" s="1"/>
        <n x="5"/>
        <n x="143"/>
        <n x="32"/>
      </t>
    </mdx>
    <mdx n="0" f="v">
      <t c="8">
        <n x="2" s="1"/>
        <n x="149" s="1"/>
        <n x="3" s="1"/>
        <n x="150" s="1"/>
        <n x="151" s="1"/>
        <n x="5"/>
        <n x="143"/>
        <n x="52"/>
      </t>
    </mdx>
    <mdx n="0" f="v">
      <t c="8">
        <n x="2" s="1"/>
        <n x="149" s="1"/>
        <n x="3" s="1"/>
        <n x="150" s="1"/>
        <n x="151" s="1"/>
        <n x="5"/>
        <n x="144"/>
        <n x="14"/>
      </t>
    </mdx>
    <mdx n="0" f="v">
      <t c="8">
        <n x="2" s="1"/>
        <n x="149" s="1"/>
        <n x="3" s="1"/>
        <n x="150" s="1"/>
        <n x="151" s="1"/>
        <n x="5"/>
        <n x="144"/>
        <n x="35"/>
      </t>
    </mdx>
    <mdx n="0" f="v">
      <t c="8">
        <n x="2" s="1"/>
        <n x="149" s="1"/>
        <n x="3" s="1"/>
        <n x="150" s="1"/>
        <n x="151" s="1"/>
        <n x="5"/>
        <n x="144"/>
        <n x="55"/>
      </t>
    </mdx>
    <mdx n="0" f="v">
      <t c="8">
        <n x="2" s="1"/>
        <n x="149" s="1"/>
        <n x="3" s="1"/>
        <n x="150" s="1"/>
        <n x="151" s="1"/>
        <n x="5"/>
        <n x="145"/>
        <n x="17"/>
      </t>
    </mdx>
    <mdx n="0" f="v">
      <t c="8">
        <n x="2" s="1"/>
        <n x="149" s="1"/>
        <n x="3" s="1"/>
        <n x="150" s="1"/>
        <n x="151" s="1"/>
        <n x="5"/>
        <n x="145"/>
        <n x="38"/>
      </t>
    </mdx>
    <mdx n="0" f="v">
      <t c="8">
        <n x="2" s="1"/>
        <n x="149" s="1"/>
        <n x="3" s="1"/>
        <n x="150" s="1"/>
        <n x="151" s="1"/>
        <n x="5"/>
        <n x="145"/>
        <n x="58"/>
      </t>
    </mdx>
    <mdx n="0" f="v">
      <t c="8">
        <n x="2" s="1"/>
        <n x="149" s="1"/>
        <n x="3" s="1"/>
        <n x="150" s="1"/>
        <n x="151" s="1"/>
        <n x="5"/>
        <n x="146"/>
        <n x="20"/>
      </t>
    </mdx>
    <mdx n="0" f="v">
      <t c="8">
        <n x="2" s="1"/>
        <n x="149" s="1"/>
        <n x="3" s="1"/>
        <n x="150" s="1"/>
        <n x="151" s="1"/>
        <n x="5"/>
        <n x="146"/>
        <n x="41"/>
      </t>
    </mdx>
    <mdx n="0" f="v">
      <t c="8">
        <n x="2" s="1"/>
        <n x="149" s="1"/>
        <n x="3" s="1"/>
        <n x="150" s="1"/>
        <n x="151" s="1"/>
        <n x="5"/>
        <n x="146"/>
        <n x="61"/>
      </t>
    </mdx>
    <mdx n="0" f="v">
      <t c="8">
        <n x="2" s="1"/>
        <n x="149" s="1"/>
        <n x="3" s="1"/>
        <n x="150" s="1"/>
        <n x="151" s="1"/>
        <n x="5"/>
        <n x="147"/>
        <n x="23"/>
      </t>
    </mdx>
    <mdx n="0" f="v">
      <t c="8">
        <n x="2" s="1"/>
        <n x="149" s="1"/>
        <n x="3" s="1"/>
        <n x="150" s="1"/>
        <n x="151" s="1"/>
        <n x="5"/>
        <n x="147"/>
        <n x="44"/>
      </t>
    </mdx>
    <mdx n="0" f="v">
      <t c="8">
        <n x="2" s="1"/>
        <n x="149" s="1"/>
        <n x="3" s="1"/>
        <n x="150" s="1"/>
        <n x="151" s="1"/>
        <n x="5"/>
        <n x="147"/>
        <n x="64"/>
      </t>
    </mdx>
    <mdx n="0" f="v">
      <t c="8">
        <n x="2" s="1"/>
        <n x="149" s="1"/>
        <n x="3" s="1"/>
        <n x="150" s="1"/>
        <n x="151" s="1"/>
        <n x="5"/>
        <n x="87"/>
        <n x="26"/>
      </t>
    </mdx>
    <mdx n="0" f="v">
      <t c="8">
        <n x="2" s="1"/>
        <n x="149" s="1"/>
        <n x="3" s="1"/>
        <n x="150" s="1"/>
        <n x="151" s="1"/>
        <n x="5"/>
        <n x="87"/>
        <n x="47"/>
      </t>
    </mdx>
    <mdx n="0" f="v">
      <t c="8">
        <n x="2" s="1"/>
        <n x="149" s="1"/>
        <n x="3" s="1"/>
        <n x="150" s="1"/>
        <n x="151" s="1"/>
        <n x="5"/>
        <n x="136"/>
        <n x="12"/>
      </t>
    </mdx>
    <mdx n="0" f="v">
      <t c="8">
        <n x="2" s="1"/>
        <n x="149" s="1"/>
        <n x="3" s="1"/>
        <n x="150" s="1"/>
        <n x="151" s="1"/>
        <n x="5"/>
        <n x="136"/>
        <n x="32"/>
      </t>
    </mdx>
    <mdx n="0" f="v">
      <t c="8">
        <n x="2" s="1"/>
        <n x="149" s="1"/>
        <n x="3" s="1"/>
        <n x="150" s="1"/>
        <n x="151" s="1"/>
        <n x="5"/>
        <n x="136"/>
        <n x="55"/>
      </t>
    </mdx>
    <mdx n="0" f="v">
      <t c="8">
        <n x="2" s="1"/>
        <n x="149" s="1"/>
        <n x="3" s="1"/>
        <n x="150" s="1"/>
        <n x="151" s="1"/>
        <n x="5"/>
        <n x="137"/>
        <n x="15"/>
      </t>
    </mdx>
    <mdx n="0" f="v">
      <t c="8">
        <n x="2" s="1"/>
        <n x="149" s="1"/>
        <n x="3" s="1"/>
        <n x="150" s="1"/>
        <n x="151" s="1"/>
        <n x="5"/>
        <n x="137"/>
        <n x="35"/>
      </t>
    </mdx>
    <mdx n="0" f="v">
      <t c="8">
        <n x="2" s="1"/>
        <n x="149" s="1"/>
        <n x="3" s="1"/>
        <n x="150" s="1"/>
        <n x="151" s="1"/>
        <n x="5"/>
        <n x="137"/>
        <n x="58"/>
      </t>
    </mdx>
    <mdx n="0" f="v">
      <t c="8">
        <n x="2" s="1"/>
        <n x="149" s="1"/>
        <n x="3" s="1"/>
        <n x="150" s="1"/>
        <n x="151" s="1"/>
        <n x="5"/>
        <n x="138"/>
        <n x="18"/>
      </t>
    </mdx>
    <mdx n="0" f="v">
      <t c="8">
        <n x="2" s="1"/>
        <n x="149" s="1"/>
        <n x="3" s="1"/>
        <n x="150" s="1"/>
        <n x="151" s="1"/>
        <n x="5"/>
        <n x="138"/>
        <n x="38"/>
      </t>
    </mdx>
    <mdx n="0" f="v">
      <t c="8">
        <n x="2" s="1"/>
        <n x="149" s="1"/>
        <n x="3" s="1"/>
        <n x="150" s="1"/>
        <n x="151" s="1"/>
        <n x="5"/>
        <n x="138"/>
        <n x="61"/>
      </t>
    </mdx>
    <mdx n="0" f="v">
      <t c="8">
        <n x="2" s="1"/>
        <n x="149" s="1"/>
        <n x="3" s="1"/>
        <n x="150" s="1"/>
        <n x="151" s="1"/>
        <n x="5"/>
        <n x="139"/>
        <n x="21"/>
      </t>
    </mdx>
    <mdx n="0" f="v">
      <t c="8">
        <n x="2" s="1"/>
        <n x="149" s="1"/>
        <n x="3" s="1"/>
        <n x="150" s="1"/>
        <n x="151" s="1"/>
        <n x="5"/>
        <n x="139"/>
        <n x="41"/>
      </t>
    </mdx>
    <mdx n="0" f="v">
      <t c="8">
        <n x="2" s="1"/>
        <n x="149" s="1"/>
        <n x="3" s="1"/>
        <n x="150" s="1"/>
        <n x="151" s="1"/>
        <n x="5"/>
        <n x="139"/>
        <n x="64"/>
      </t>
    </mdx>
    <mdx n="0" f="v">
      <t c="8">
        <n x="2" s="1"/>
        <n x="149" s="1"/>
        <n x="3" s="1"/>
        <n x="150" s="1"/>
        <n x="151" s="1"/>
        <n x="5"/>
        <n x="140"/>
        <n x="24"/>
      </t>
    </mdx>
    <mdx n="0" f="v">
      <t c="8">
        <n x="2" s="1"/>
        <n x="149" s="1"/>
        <n x="3" s="1"/>
        <n x="150" s="1"/>
        <n x="151" s="1"/>
        <n x="5"/>
        <n x="140"/>
        <n x="44"/>
      </t>
    </mdx>
    <mdx n="0" f="v">
      <t c="8">
        <n x="2" s="1"/>
        <n x="149" s="1"/>
        <n x="3" s="1"/>
        <n x="150" s="1"/>
        <n x="151" s="1"/>
        <n x="5"/>
        <n x="141"/>
        <n x="6"/>
      </t>
    </mdx>
    <mdx n="0" f="v">
      <t c="8">
        <n x="2" s="1"/>
        <n x="149" s="1"/>
        <n x="3" s="1"/>
        <n x="150" s="1"/>
        <n x="151" s="1"/>
        <n x="5"/>
        <n x="141"/>
        <n x="27"/>
      </t>
    </mdx>
    <mdx n="0" f="v">
      <t c="8">
        <n x="2" s="1"/>
        <n x="149" s="1"/>
        <n x="3" s="1"/>
        <n x="150" s="1"/>
        <n x="151" s="1"/>
        <n x="5"/>
        <n x="141"/>
        <n x="47"/>
      </t>
    </mdx>
    <mdx n="0" f="v">
      <t c="8">
        <n x="2" s="1"/>
        <n x="149" s="1"/>
        <n x="3" s="1"/>
        <n x="150" s="1"/>
        <n x="151" s="1"/>
        <n x="5"/>
        <n x="142"/>
        <n x="9"/>
      </t>
    </mdx>
    <mdx n="0" f="v">
      <t c="8">
        <n x="2" s="1"/>
        <n x="149" s="1"/>
        <n x="3" s="1"/>
        <n x="150" s="1"/>
        <n x="151" s="1"/>
        <n x="5"/>
        <n x="142"/>
        <n x="30"/>
      </t>
    </mdx>
    <mdx n="0" f="v">
      <t c="8">
        <n x="2" s="1"/>
        <n x="149" s="1"/>
        <n x="3" s="1"/>
        <n x="150" s="1"/>
        <n x="151" s="1"/>
        <n x="5"/>
        <n x="142"/>
        <n x="50"/>
      </t>
    </mdx>
    <mdx n="0" f="v">
      <t c="8">
        <n x="2" s="1"/>
        <n x="149" s="1"/>
        <n x="3" s="1"/>
        <n x="150" s="1"/>
        <n x="151" s="1"/>
        <n x="5"/>
        <n x="143"/>
        <n x="12"/>
      </t>
    </mdx>
    <mdx n="0" f="v">
      <t c="8">
        <n x="2" s="1"/>
        <n x="149" s="1"/>
        <n x="3" s="1"/>
        <n x="150" s="1"/>
        <n x="151" s="1"/>
        <n x="5"/>
        <n x="143"/>
        <n x="33"/>
      </t>
    </mdx>
    <mdx n="0" f="v">
      <t c="8">
        <n x="2" s="1"/>
        <n x="149" s="1"/>
        <n x="3" s="1"/>
        <n x="150" s="1"/>
        <n x="151" s="1"/>
        <n x="5"/>
        <n x="143"/>
        <n x="53"/>
      </t>
    </mdx>
    <mdx n="0" f="v">
      <t c="8">
        <n x="2" s="1"/>
        <n x="149" s="1"/>
        <n x="3" s="1"/>
        <n x="150" s="1"/>
        <n x="151" s="1"/>
        <n x="5"/>
        <n x="144"/>
        <n x="15"/>
      </t>
    </mdx>
    <mdx n="0" f="v">
      <t c="8">
        <n x="2" s="1"/>
        <n x="149" s="1"/>
        <n x="3" s="1"/>
        <n x="150" s="1"/>
        <n x="151" s="1"/>
        <n x="5"/>
        <n x="144"/>
        <n x="36"/>
      </t>
    </mdx>
    <mdx n="0" f="v">
      <t c="8">
        <n x="2" s="1"/>
        <n x="149" s="1"/>
        <n x="3" s="1"/>
        <n x="150" s="1"/>
        <n x="151" s="1"/>
        <n x="5"/>
        <n x="144"/>
        <n x="56"/>
      </t>
    </mdx>
    <mdx n="0" f="v">
      <t c="8">
        <n x="2" s="1"/>
        <n x="149" s="1"/>
        <n x="3" s="1"/>
        <n x="150" s="1"/>
        <n x="151" s="1"/>
        <n x="5"/>
        <n x="145"/>
        <n x="18"/>
      </t>
    </mdx>
    <mdx n="0" f="v">
      <t c="8">
        <n x="2" s="1"/>
        <n x="149" s="1"/>
        <n x="3" s="1"/>
        <n x="150" s="1"/>
        <n x="151" s="1"/>
        <n x="5"/>
        <n x="145"/>
        <n x="39"/>
      </t>
    </mdx>
    <mdx n="0" f="v">
      <t c="8">
        <n x="2" s="1"/>
        <n x="149" s="1"/>
        <n x="3" s="1"/>
        <n x="150" s="1"/>
        <n x="151" s="1"/>
        <n x="5"/>
        <n x="145"/>
        <n x="59"/>
      </t>
    </mdx>
    <mdx n="0" f="v">
      <t c="8">
        <n x="2" s="1"/>
        <n x="149" s="1"/>
        <n x="3" s="1"/>
        <n x="150" s="1"/>
        <n x="151" s="1"/>
        <n x="5"/>
        <n x="146"/>
        <n x="21"/>
      </t>
    </mdx>
    <mdx n="0" f="v">
      <t c="8">
        <n x="2" s="1"/>
        <n x="149" s="1"/>
        <n x="3" s="1"/>
        <n x="150" s="1"/>
        <n x="151" s="1"/>
        <n x="5"/>
        <n x="146"/>
        <n x="42"/>
      </t>
    </mdx>
    <mdx n="0" f="v">
      <t c="8">
        <n x="2" s="1"/>
        <n x="149" s="1"/>
        <n x="3" s="1"/>
        <n x="150" s="1"/>
        <n x="151" s="1"/>
        <n x="5"/>
        <n x="146"/>
        <n x="62"/>
      </t>
    </mdx>
    <mdx n="0" f="v">
      <t c="8">
        <n x="2" s="1"/>
        <n x="149" s="1"/>
        <n x="3" s="1"/>
        <n x="150" s="1"/>
        <n x="151" s="1"/>
        <n x="5"/>
        <n x="147"/>
        <n x="24"/>
      </t>
    </mdx>
    <mdx n="0" f="v">
      <t c="8">
        <n x="2" s="1"/>
        <n x="149" s="1"/>
        <n x="3" s="1"/>
        <n x="150" s="1"/>
        <n x="151" s="1"/>
        <n x="5"/>
        <n x="147"/>
        <n x="45"/>
      </t>
    </mdx>
    <mdx n="0" f="v">
      <t c="8">
        <n x="2" s="1"/>
        <n x="149" s="1"/>
        <n x="3" s="1"/>
        <n x="150" s="1"/>
        <n x="151" s="1"/>
        <n x="5"/>
        <n x="87"/>
        <n x="27"/>
      </t>
    </mdx>
    <mdx n="0" f="v">
      <t c="8">
        <n x="2" s="1"/>
        <n x="149" s="1"/>
        <n x="3" s="1"/>
        <n x="150" s="1"/>
        <n x="151" s="1"/>
        <n x="5"/>
        <n x="87"/>
        <n x="48"/>
      </t>
    </mdx>
    <mdx n="0" f="v">
      <t c="8">
        <n x="2" s="1"/>
        <n x="149" s="1"/>
        <n x="3" s="1"/>
        <n x="150" s="1"/>
        <n x="151" s="1"/>
        <n x="5"/>
        <n x="131"/>
        <n x="31"/>
      </t>
    </mdx>
    <mdx n="0" f="v">
      <t c="8">
        <n x="2" s="1"/>
        <n x="149" s="1"/>
        <n x="3" s="1"/>
        <n x="150" s="1"/>
        <n x="151" s="1"/>
        <n x="5"/>
        <n x="131"/>
        <n x="47"/>
      </t>
    </mdx>
    <mdx n="0" f="v">
      <t c="8">
        <n x="2" s="1"/>
        <n x="149" s="1"/>
        <n x="3" s="1"/>
        <n x="150" s="1"/>
        <n x="151" s="1"/>
        <n x="5"/>
        <n x="131"/>
        <n x="63"/>
      </t>
    </mdx>
    <mdx n="0" f="v">
      <t c="8">
        <n x="2" s="1"/>
        <n x="149" s="1"/>
        <n x="3" s="1"/>
        <n x="150" s="1"/>
        <n x="151" s="1"/>
        <n x="5"/>
        <n x="132"/>
        <n x="18"/>
      </t>
    </mdx>
    <mdx n="0" f="v">
      <t c="8">
        <n x="2" s="1"/>
        <n x="149" s="1"/>
        <n x="3" s="1"/>
        <n x="150" s="1"/>
        <n x="151" s="1"/>
        <n x="5"/>
        <n x="132"/>
        <n x="34"/>
      </t>
    </mdx>
    <mdx n="0" f="v">
      <t c="8">
        <n x="2" s="1"/>
        <n x="149" s="1"/>
        <n x="3" s="1"/>
        <n x="150" s="1"/>
        <n x="151" s="1"/>
        <n x="5"/>
        <n x="132"/>
        <n x="50"/>
      </t>
    </mdx>
    <mdx n="0" f="v">
      <t c="8">
        <n x="2" s="1"/>
        <n x="149" s="1"/>
        <n x="3" s="1"/>
        <n x="150" s="1"/>
        <n x="151" s="1"/>
        <n x="5"/>
        <n x="133"/>
        <n x="21"/>
      </t>
    </mdx>
    <mdx n="0" f="v">
      <t c="8">
        <n x="2" s="1"/>
        <n x="149" s="1"/>
        <n x="3" s="1"/>
        <n x="150" s="1"/>
        <n x="151" s="1"/>
        <n x="5"/>
        <n x="133"/>
        <n x="37"/>
      </t>
    </mdx>
    <mdx n="0" f="v">
      <t c="8">
        <n x="2" s="1"/>
        <n x="149" s="1"/>
        <n x="3" s="1"/>
        <n x="150" s="1"/>
        <n x="151" s="1"/>
        <n x="5"/>
        <n x="133"/>
        <n x="53"/>
      </t>
    </mdx>
    <mdx n="0" f="v">
      <t c="8">
        <n x="2" s="1"/>
        <n x="149" s="1"/>
        <n x="3" s="1"/>
        <n x="150" s="1"/>
        <n x="151" s="1"/>
        <n x="5"/>
        <n x="134"/>
        <n x="8"/>
      </t>
    </mdx>
    <mdx n="0" f="v">
      <t c="8">
        <n x="2" s="1"/>
        <n x="149" s="1"/>
        <n x="3" s="1"/>
        <n x="150" s="1"/>
        <n x="151" s="1"/>
        <n x="5"/>
        <n x="134"/>
        <n x="27"/>
      </t>
    </mdx>
    <mdx n="0" f="v">
      <t c="8">
        <n x="2" s="1"/>
        <n x="149" s="1"/>
        <n x="3" s="1"/>
        <n x="150" s="1"/>
        <n x="151" s="1"/>
        <n x="5"/>
        <n x="134"/>
        <n x="51"/>
      </t>
    </mdx>
    <mdx n="0" f="v">
      <t c="8">
        <n x="2" s="1"/>
        <n x="149" s="1"/>
        <n x="3" s="1"/>
        <n x="150" s="1"/>
        <n x="151" s="1"/>
        <n x="5"/>
        <n x="135"/>
        <n x="10"/>
      </t>
    </mdx>
    <mdx n="0" f="v">
      <t c="8">
        <n x="2" s="1"/>
        <n x="149" s="1"/>
        <n x="3" s="1"/>
        <n x="150" s="1"/>
        <n x="151" s="1"/>
        <n x="5"/>
        <n x="135"/>
        <n x="30"/>
      </t>
    </mdx>
    <mdx n="0" f="v">
      <t c="8">
        <n x="2" s="1"/>
        <n x="149" s="1"/>
        <n x="3" s="1"/>
        <n x="150" s="1"/>
        <n x="151" s="1"/>
        <n x="5"/>
        <n x="135"/>
        <n x="54"/>
      </t>
    </mdx>
    <mdx n="0" f="v">
      <t c="8">
        <n x="2" s="1"/>
        <n x="149" s="1"/>
        <n x="3" s="1"/>
        <n x="150" s="1"/>
        <n x="151" s="1"/>
        <n x="5"/>
        <n x="136"/>
        <n x="13"/>
      </t>
    </mdx>
    <mdx n="0" f="v">
      <t c="8">
        <n x="2" s="1"/>
        <n x="149" s="1"/>
        <n x="3" s="1"/>
        <n x="150" s="1"/>
        <n x="151" s="1"/>
        <n x="5"/>
        <n x="136"/>
        <n x="33"/>
      </t>
    </mdx>
    <mdx n="0" f="v">
      <t c="8">
        <n x="2" s="1"/>
        <n x="149" s="1"/>
        <n x="3" s="1"/>
        <n x="150" s="1"/>
        <n x="151" s="1"/>
        <n x="5"/>
        <n x="136"/>
        <n x="57"/>
      </t>
    </mdx>
    <mdx n="0" f="v">
      <t c="8">
        <n x="2" s="1"/>
        <n x="149" s="1"/>
        <n x="3" s="1"/>
        <n x="150" s="1"/>
        <n x="151" s="1"/>
        <n x="5"/>
        <n x="137"/>
        <n x="16"/>
      </t>
    </mdx>
    <mdx n="0" f="v">
      <t c="8">
        <n x="2" s="1"/>
        <n x="149" s="1"/>
        <n x="3" s="1"/>
        <n x="150" s="1"/>
        <n x="151" s="1"/>
        <n x="5"/>
        <n x="137"/>
        <n x="36"/>
      </t>
    </mdx>
    <mdx n="0" f="v">
      <t c="8">
        <n x="2" s="1"/>
        <n x="149" s="1"/>
        <n x="3" s="1"/>
        <n x="150" s="1"/>
        <n x="151" s="1"/>
        <n x="5"/>
        <n x="137"/>
        <n x="60"/>
      </t>
    </mdx>
    <mdx n="0" f="v">
      <t c="8">
        <n x="2" s="1"/>
        <n x="149" s="1"/>
        <n x="3" s="1"/>
        <n x="150" s="1"/>
        <n x="151" s="1"/>
        <n x="5"/>
        <n x="138"/>
        <n x="19"/>
      </t>
    </mdx>
    <mdx n="0" f="v">
      <t c="8">
        <n x="2" s="1"/>
        <n x="149" s="1"/>
        <n x="3" s="1"/>
        <n x="150" s="1"/>
        <n x="151" s="1"/>
        <n x="5"/>
        <n x="138"/>
        <n x="39"/>
      </t>
    </mdx>
    <mdx n="0" f="v">
      <t c="8">
        <n x="2" s="1"/>
        <n x="149" s="1"/>
        <n x="3" s="1"/>
        <n x="150" s="1"/>
        <n x="151" s="1"/>
        <n x="5"/>
        <n x="138"/>
        <n x="63"/>
      </t>
    </mdx>
    <mdx n="0" f="v">
      <t c="8">
        <n x="2" s="1"/>
        <n x="149" s="1"/>
        <n x="3" s="1"/>
        <n x="150" s="1"/>
        <n x="151" s="1"/>
        <n x="5"/>
        <n x="139"/>
        <n x="22"/>
      </t>
    </mdx>
    <mdx n="0" f="v">
      <t c="8">
        <n x="2" s="1"/>
        <n x="149" s="1"/>
        <n x="3" s="1"/>
        <n x="150" s="1"/>
        <n x="151" s="1"/>
        <n x="5"/>
        <n x="139"/>
        <n x="42"/>
      </t>
    </mdx>
    <mdx n="0" f="v">
      <t c="8">
        <n x="2" s="1"/>
        <n x="149" s="1"/>
        <n x="3" s="1"/>
        <n x="150" s="1"/>
        <n x="151" s="1"/>
        <n x="5"/>
        <n x="140"/>
        <n x="25"/>
      </t>
    </mdx>
    <mdx n="0" f="v">
      <t c="8">
        <n x="2" s="1"/>
        <n x="149" s="1"/>
        <n x="3" s="1"/>
        <n x="150" s="1"/>
        <n x="151" s="1"/>
        <n x="5"/>
        <n x="140"/>
        <n x="45"/>
      </t>
    </mdx>
    <mdx n="0" f="v">
      <t c="8">
        <n x="2" s="1"/>
        <n x="149" s="1"/>
        <n x="3" s="1"/>
        <n x="150" s="1"/>
        <n x="151" s="1"/>
        <n x="5"/>
        <n x="141"/>
        <n x="8"/>
      </t>
    </mdx>
    <mdx n="0" f="v">
      <t c="8">
        <n x="2" s="1"/>
        <n x="149" s="1"/>
        <n x="3" s="1"/>
        <n x="150" s="1"/>
        <n x="151" s="1"/>
        <n x="5"/>
        <n x="141"/>
        <n x="28"/>
      </t>
    </mdx>
    <mdx n="0" f="v">
      <t c="8">
        <n x="2" s="1"/>
        <n x="149" s="1"/>
        <n x="3" s="1"/>
        <n x="150" s="1"/>
        <n x="151" s="1"/>
        <n x="5"/>
        <n x="141"/>
        <n x="48"/>
      </t>
    </mdx>
    <mdx n="0" f="v">
      <t c="8">
        <n x="2" s="1"/>
        <n x="149" s="1"/>
        <n x="3" s="1"/>
        <n x="150" s="1"/>
        <n x="151" s="1"/>
        <n x="5"/>
        <n x="142"/>
        <n x="11"/>
      </t>
    </mdx>
    <mdx n="0" f="v">
      <t c="8">
        <n x="2" s="1"/>
        <n x="149" s="1"/>
        <n x="3" s="1"/>
        <n x="150" s="1"/>
        <n x="151" s="1"/>
        <n x="5"/>
        <n x="142"/>
        <n x="31"/>
      </t>
    </mdx>
    <mdx n="0" f="v">
      <t c="8">
        <n x="2" s="1"/>
        <n x="149" s="1"/>
        <n x="3" s="1"/>
        <n x="150" s="1"/>
        <n x="151" s="1"/>
        <n x="5"/>
        <n x="142"/>
        <n x="51"/>
      </t>
    </mdx>
    <mdx n="0" f="v">
      <t c="8">
        <n x="2" s="1"/>
        <n x="149" s="1"/>
        <n x="3" s="1"/>
        <n x="150" s="1"/>
        <n x="151" s="1"/>
        <n x="5"/>
        <n x="143"/>
        <n x="14"/>
      </t>
    </mdx>
    <mdx n="0" f="v">
      <t c="8">
        <n x="2" s="1"/>
        <n x="149" s="1"/>
        <n x="3" s="1"/>
        <n x="150" s="1"/>
        <n x="151" s="1"/>
        <n x="5"/>
        <n x="143"/>
        <n x="34"/>
      </t>
    </mdx>
    <mdx n="0" f="v">
      <t c="8">
        <n x="2" s="1"/>
        <n x="149" s="1"/>
        <n x="3" s="1"/>
        <n x="150" s="1"/>
        <n x="151" s="1"/>
        <n x="5"/>
        <n x="143"/>
        <n x="54"/>
      </t>
    </mdx>
    <mdx n="0" f="v">
      <t c="8">
        <n x="2" s="1"/>
        <n x="149" s="1"/>
        <n x="3" s="1"/>
        <n x="150" s="1"/>
        <n x="151" s="1"/>
        <n x="5"/>
        <n x="144"/>
        <n x="17"/>
      </t>
    </mdx>
    <mdx n="0" f="v">
      <t c="8">
        <n x="2" s="1"/>
        <n x="149" s="1"/>
        <n x="3" s="1"/>
        <n x="150" s="1"/>
        <n x="151" s="1"/>
        <n x="5"/>
        <n x="144"/>
        <n x="37"/>
      </t>
    </mdx>
    <mdx n="0" f="v">
      <t c="8">
        <n x="2" s="1"/>
        <n x="149" s="1"/>
        <n x="3" s="1"/>
        <n x="150" s="1"/>
        <n x="151" s="1"/>
        <n x="5"/>
        <n x="144"/>
        <n x="57"/>
      </t>
    </mdx>
    <mdx n="0" f="v">
      <t c="8">
        <n x="2" s="1"/>
        <n x="149" s="1"/>
        <n x="3" s="1"/>
        <n x="150" s="1"/>
        <n x="151" s="1"/>
        <n x="5"/>
        <n x="145"/>
        <n x="20"/>
      </t>
    </mdx>
    <mdx n="0" f="v">
      <t c="8">
        <n x="2" s="1"/>
        <n x="149" s="1"/>
        <n x="3" s="1"/>
        <n x="150" s="1"/>
        <n x="151" s="1"/>
        <n x="5"/>
        <n x="145"/>
        <n x="40"/>
      </t>
    </mdx>
    <mdx n="0" f="v">
      <t c="8">
        <n x="2" s="1"/>
        <n x="149" s="1"/>
        <n x="3" s="1"/>
        <n x="150" s="1"/>
        <n x="151" s="1"/>
        <n x="5"/>
        <n x="145"/>
        <n x="60"/>
      </t>
    </mdx>
    <mdx n="0" f="v">
      <t c="8">
        <n x="2" s="1"/>
        <n x="149" s="1"/>
        <n x="3" s="1"/>
        <n x="150" s="1"/>
        <n x="151" s="1"/>
        <n x="5"/>
        <n x="146"/>
        <n x="23"/>
      </t>
    </mdx>
    <mdx n="0" f="v">
      <t c="8">
        <n x="2" s="1"/>
        <n x="149" s="1"/>
        <n x="3" s="1"/>
        <n x="150" s="1"/>
        <n x="151" s="1"/>
        <n x="5"/>
        <n x="146"/>
        <n x="43"/>
      </t>
    </mdx>
    <mdx n="0" f="v">
      <t c="8">
        <n x="2" s="1"/>
        <n x="149" s="1"/>
        <n x="3" s="1"/>
        <n x="150" s="1"/>
        <n x="151" s="1"/>
        <n x="5"/>
        <n x="146"/>
        <n x="63"/>
      </t>
    </mdx>
    <mdx n="0" f="v">
      <t c="8">
        <n x="2" s="1"/>
        <n x="149" s="1"/>
        <n x="3" s="1"/>
        <n x="150" s="1"/>
        <n x="151" s="1"/>
        <n x="5"/>
        <n x="147"/>
        <n x="26"/>
      </t>
    </mdx>
    <mdx n="0" f="v">
      <t c="8">
        <n x="2" s="1"/>
        <n x="149" s="1"/>
        <n x="3" s="1"/>
        <n x="150" s="1"/>
        <n x="151" s="1"/>
        <n x="5"/>
        <n x="147"/>
        <n x="46"/>
      </t>
    </mdx>
    <mdx n="0" f="v">
      <t c="8">
        <n x="2" s="1"/>
        <n x="149" s="1"/>
        <n x="3" s="1"/>
        <n x="150" s="1"/>
        <n x="151" s="1"/>
        <n x="5"/>
        <n x="87"/>
        <n x="29"/>
      </t>
    </mdx>
    <mdx n="0" f="v">
      <t c="8">
        <n x="2" s="1"/>
        <n x="149" s="1"/>
        <n x="3" s="1"/>
        <n x="150" s="1"/>
        <n x="151" s="1"/>
        <n x="5"/>
        <n x="87"/>
        <n x="49"/>
      </t>
    </mdx>
    <mdx n="0" f="v">
      <t c="8">
        <n x="2" s="1"/>
        <n x="149" s="1"/>
        <n x="3" s="1"/>
        <n x="150" s="1"/>
        <n x="151" s="1"/>
        <n x="5"/>
        <n x="125"/>
        <n x="46"/>
      </t>
    </mdx>
    <mdx n="0" f="v">
      <t c="8">
        <n x="2" s="1"/>
        <n x="149" s="1"/>
        <n x="3" s="1"/>
        <n x="150" s="1"/>
        <n x="151" s="1"/>
        <n x="5"/>
        <n x="125"/>
        <n x="62"/>
      </t>
    </mdx>
    <mdx n="0" f="v">
      <t c="8">
        <n x="2" s="1"/>
        <n x="149" s="1"/>
        <n x="3" s="1"/>
        <n x="150" s="1"/>
        <n x="151" s="1"/>
        <n x="5"/>
        <n x="126"/>
        <n x="17"/>
      </t>
    </mdx>
    <mdx n="0" f="v">
      <t c="8">
        <n x="2" s="1"/>
        <n x="149" s="1"/>
        <n x="3" s="1"/>
        <n x="150" s="1"/>
        <n x="151" s="1"/>
        <n x="5"/>
        <n x="126"/>
        <n x="33"/>
      </t>
    </mdx>
    <mdx n="0" f="v">
      <t c="8">
        <n x="2" s="1"/>
        <n x="149" s="1"/>
        <n x="3" s="1"/>
        <n x="150" s="1"/>
        <n x="151" s="1"/>
        <n x="5"/>
        <n x="126"/>
        <n x="49"/>
      </t>
    </mdx>
    <mdx n="0" f="v">
      <t c="8">
        <n x="2" s="1"/>
        <n x="149" s="1"/>
        <n x="3" s="1"/>
        <n x="150" s="1"/>
        <n x="151" s="1"/>
        <n x="5"/>
        <n x="127"/>
        <n x="20"/>
      </t>
    </mdx>
    <mdx n="0" f="v">
      <t c="8">
        <n x="2" s="1"/>
        <n x="149" s="1"/>
        <n x="3" s="1"/>
        <n x="150" s="1"/>
        <n x="151" s="1"/>
        <n x="5"/>
        <n x="127"/>
        <n x="36"/>
      </t>
    </mdx>
    <mdx n="0" f="v">
      <t c="8">
        <n x="2" s="1"/>
        <n x="149" s="1"/>
        <n x="3" s="1"/>
        <n x="150" s="1"/>
        <n x="151" s="1"/>
        <n x="5"/>
        <n x="127"/>
        <n x="52"/>
      </t>
    </mdx>
    <mdx n="0" f="v">
      <t c="8">
        <n x="2" s="1"/>
        <n x="149" s="1"/>
        <n x="3" s="1"/>
        <n x="150" s="1"/>
        <n x="151" s="1"/>
        <n x="5"/>
        <n x="128"/>
        <n x="7"/>
      </t>
    </mdx>
    <mdx n="0" f="v">
      <t c="8">
        <n x="2" s="1"/>
        <n x="149" s="1"/>
        <n x="3" s="1"/>
        <n x="150" s="1"/>
        <n x="151" s="1"/>
        <n x="5"/>
        <n x="128"/>
        <n x="23"/>
      </t>
    </mdx>
    <mdx n="0" f="v">
      <t c="8">
        <n x="2" s="1"/>
        <n x="149" s="1"/>
        <n x="3" s="1"/>
        <n x="150" s="1"/>
        <n x="151" s="1"/>
        <n x="5"/>
        <n x="128"/>
        <n x="39"/>
      </t>
    </mdx>
    <mdx n="0" f="v">
      <t c="8">
        <n x="2" s="1"/>
        <n x="149" s="1"/>
        <n x="3" s="1"/>
        <n x="150" s="1"/>
        <n x="151" s="1"/>
        <n x="5"/>
        <n x="128"/>
        <n x="55"/>
      </t>
    </mdx>
    <mdx n="0" f="v">
      <t c="8">
        <n x="2" s="1"/>
        <n x="149" s="1"/>
        <n x="3" s="1"/>
        <n x="150" s="1"/>
        <n x="151" s="1"/>
        <n x="5"/>
        <n x="129"/>
        <n x="10"/>
      </t>
    </mdx>
    <mdx n="0" f="v">
      <t c="8">
        <n x="2" s="1"/>
        <n x="149" s="1"/>
        <n x="3" s="1"/>
        <n x="150" s="1"/>
        <n x="151" s="1"/>
        <n x="5"/>
        <n x="129"/>
        <n x="26"/>
      </t>
    </mdx>
    <mdx n="0" f="v">
      <t c="8">
        <n x="2" s="1"/>
        <n x="149" s="1"/>
        <n x="3" s="1"/>
        <n x="150" s="1"/>
        <n x="151" s="1"/>
        <n x="5"/>
        <n x="129"/>
        <n x="42"/>
      </t>
    </mdx>
    <mdx n="0" f="v">
      <t c="8">
        <n x="2" s="1"/>
        <n x="149" s="1"/>
        <n x="3" s="1"/>
        <n x="150" s="1"/>
        <n x="151" s="1"/>
        <n x="5"/>
        <n x="129"/>
        <n x="58"/>
      </t>
    </mdx>
    <mdx n="0" f="v">
      <t c="8">
        <n x="2" s="1"/>
        <n x="149" s="1"/>
        <n x="3" s="1"/>
        <n x="150" s="1"/>
        <n x="151" s="1"/>
        <n x="5"/>
        <n x="130"/>
        <n x="13"/>
      </t>
    </mdx>
    <mdx n="0" f="v">
      <t c="8">
        <n x="2" s="1"/>
        <n x="149" s="1"/>
        <n x="3" s="1"/>
        <n x="150" s="1"/>
        <n x="151" s="1"/>
        <n x="5"/>
        <n x="130"/>
        <n x="29"/>
      </t>
    </mdx>
    <mdx n="0" f="v">
      <t c="8">
        <n x="2" s="1"/>
        <n x="149" s="1"/>
        <n x="3" s="1"/>
        <n x="150" s="1"/>
        <n x="151" s="1"/>
        <n x="5"/>
        <n x="130"/>
        <n x="45"/>
      </t>
    </mdx>
    <mdx n="0" f="v">
      <t c="8">
        <n x="2" s="1"/>
        <n x="149" s="1"/>
        <n x="3" s="1"/>
        <n x="150" s="1"/>
        <n x="151" s="1"/>
        <n x="5"/>
        <n x="130"/>
        <n x="61"/>
      </t>
    </mdx>
    <mdx n="0" f="v">
      <t c="8">
        <n x="2" s="1"/>
        <n x="149" s="1"/>
        <n x="3" s="1"/>
        <n x="150" s="1"/>
        <n x="151" s="1"/>
        <n x="5"/>
        <n x="131"/>
        <n x="16"/>
      </t>
    </mdx>
    <mdx n="0" f="v">
      <t c="8">
        <n x="2" s="1"/>
        <n x="149" s="1"/>
        <n x="3" s="1"/>
        <n x="150" s="1"/>
        <n x="151" s="1"/>
        <n x="5"/>
        <n x="131"/>
        <n x="32"/>
      </t>
    </mdx>
    <mdx n="0" f="v">
      <t c="8">
        <n x="2" s="1"/>
        <n x="149" s="1"/>
        <n x="3" s="1"/>
        <n x="150" s="1"/>
        <n x="151" s="1"/>
        <n x="5"/>
        <n x="131"/>
        <n x="48"/>
      </t>
    </mdx>
    <mdx n="0" f="v">
      <t c="8">
        <n x="2" s="1"/>
        <n x="149" s="1"/>
        <n x="3" s="1"/>
        <n x="150" s="1"/>
        <n x="151" s="1"/>
        <n x="5"/>
        <n x="131"/>
        <n x="64"/>
      </t>
    </mdx>
    <mdx n="0" f="v">
      <t c="8">
        <n x="2" s="1"/>
        <n x="149" s="1"/>
        <n x="3" s="1"/>
        <n x="150" s="1"/>
        <n x="151" s="1"/>
        <n x="5"/>
        <n x="132"/>
        <n x="19"/>
      </t>
    </mdx>
    <mdx n="0" f="v">
      <t c="8">
        <n x="2" s="1"/>
        <n x="149" s="1"/>
        <n x="3" s="1"/>
        <n x="150" s="1"/>
        <n x="151" s="1"/>
        <n x="5"/>
        <n x="132"/>
        <n x="35"/>
      </t>
    </mdx>
    <mdx n="0" f="v">
      <t c="8">
        <n x="2" s="1"/>
        <n x="149" s="1"/>
        <n x="3" s="1"/>
        <n x="150" s="1"/>
        <n x="151" s="1"/>
        <n x="5"/>
        <n x="132"/>
        <n x="51"/>
      </t>
    </mdx>
    <mdx n="0" f="v">
      <t c="8">
        <n x="2" s="1"/>
        <n x="149" s="1"/>
        <n x="3" s="1"/>
        <n x="150" s="1"/>
        <n x="151" s="1"/>
        <n x="5"/>
        <n x="133"/>
        <n x="6"/>
      </t>
    </mdx>
    <mdx n="0" f="v">
      <t c="8">
        <n x="2" s="1"/>
        <n x="149" s="1"/>
        <n x="3" s="1"/>
        <n x="150" s="1"/>
        <n x="151" s="1"/>
        <n x="5"/>
        <n x="133"/>
        <n x="22"/>
      </t>
    </mdx>
    <mdx n="0" f="v">
      <t c="8">
        <n x="2" s="1"/>
        <n x="149" s="1"/>
        <n x="3" s="1"/>
        <n x="150" s="1"/>
        <n x="151" s="1"/>
        <n x="5"/>
        <n x="133"/>
        <n x="38"/>
      </t>
    </mdx>
    <mdx n="0" f="v">
      <t c="8">
        <n x="2" s="1"/>
        <n x="149" s="1"/>
        <n x="3" s="1"/>
        <n x="150" s="1"/>
        <n x="151" s="1"/>
        <n x="5"/>
        <n x="133"/>
        <n x="54"/>
      </t>
    </mdx>
    <mdx n="0" f="v">
      <t c="8">
        <n x="2" s="1"/>
        <n x="149" s="1"/>
        <n x="3" s="1"/>
        <n x="150" s="1"/>
        <n x="151" s="1"/>
        <n x="5"/>
        <n x="134"/>
        <n x="9"/>
      </t>
    </mdx>
    <mdx n="0" f="v">
      <t c="8">
        <n x="2" s="1"/>
        <n x="149" s="1"/>
        <n x="3" s="1"/>
        <n x="150" s="1"/>
        <n x="151" s="1"/>
        <n x="5"/>
        <n x="134"/>
        <n x="31"/>
      </t>
    </mdx>
    <mdx n="0" f="v">
      <t c="8">
        <n x="2" s="1"/>
        <n x="149" s="1"/>
        <n x="3" s="1"/>
        <n x="150" s="1"/>
        <n x="151" s="1"/>
        <n x="5"/>
        <n x="134"/>
        <n x="52"/>
      </t>
    </mdx>
    <mdx n="0" f="v">
      <t c="8">
        <n x="2" s="1"/>
        <n x="149" s="1"/>
        <n x="3" s="1"/>
        <n x="150" s="1"/>
        <n x="151" s="1"/>
        <n x="5"/>
        <n x="135"/>
        <n x="11"/>
      </t>
    </mdx>
    <mdx n="0" f="v">
      <t c="8">
        <n x="2" s="1"/>
        <n x="149" s="1"/>
        <n x="3" s="1"/>
        <n x="150" s="1"/>
        <n x="151" s="1"/>
        <n x="5"/>
        <n x="135"/>
        <n x="34"/>
      </t>
    </mdx>
    <mdx n="0" f="v">
      <t c="8">
        <n x="2" s="1"/>
        <n x="149" s="1"/>
        <n x="3" s="1"/>
        <n x="150" s="1"/>
        <n x="151" s="1"/>
        <n x="5"/>
        <n x="135"/>
        <n x="55"/>
      </t>
    </mdx>
    <mdx n="0" f="v">
      <t c="8">
        <n x="2" s="1"/>
        <n x="149" s="1"/>
        <n x="3" s="1"/>
        <n x="150" s="1"/>
        <n x="151" s="1"/>
        <n x="5"/>
        <n x="136"/>
        <n x="14"/>
      </t>
    </mdx>
    <mdx n="0" f="v">
      <t c="8">
        <n x="2" s="1"/>
        <n x="149" s="1"/>
        <n x="3" s="1"/>
        <n x="150" s="1"/>
        <n x="151" s="1"/>
        <n x="5"/>
        <n x="136"/>
        <n x="37"/>
      </t>
    </mdx>
    <mdx n="0" f="v">
      <t c="8">
        <n x="2" s="1"/>
        <n x="149" s="1"/>
        <n x="3" s="1"/>
        <n x="150" s="1"/>
        <n x="151" s="1"/>
        <n x="5"/>
        <n x="136"/>
        <n x="58"/>
      </t>
    </mdx>
    <mdx n="0" f="v">
      <t c="8">
        <n x="2" s="1"/>
        <n x="149" s="1"/>
        <n x="3" s="1"/>
        <n x="150" s="1"/>
        <n x="151" s="1"/>
        <n x="5"/>
        <n x="137"/>
        <n x="17"/>
      </t>
    </mdx>
    <mdx n="0" f="v">
      <t c="8">
        <n x="2" s="1"/>
        <n x="149" s="1"/>
        <n x="3" s="1"/>
        <n x="150" s="1"/>
        <n x="151" s="1"/>
        <n x="5"/>
        <n x="137"/>
        <n x="40"/>
      </t>
    </mdx>
    <mdx n="0" f="v">
      <t c="8">
        <n x="2" s="1"/>
        <n x="149" s="1"/>
        <n x="3" s="1"/>
        <n x="150" s="1"/>
        <n x="151" s="1"/>
        <n x="5"/>
        <n x="137"/>
        <n x="61"/>
      </t>
    </mdx>
    <mdx n="0" f="v">
      <t c="8">
        <n x="2" s="1"/>
        <n x="149" s="1"/>
        <n x="3" s="1"/>
        <n x="150" s="1"/>
        <n x="151" s="1"/>
        <n x="5"/>
        <n x="138"/>
        <n x="20"/>
      </t>
    </mdx>
    <mdx n="0" f="v">
      <t c="8">
        <n x="2" s="1"/>
        <n x="149" s="1"/>
        <n x="3" s="1"/>
        <n x="150" s="1"/>
        <n x="151" s="1"/>
        <n x="5"/>
        <n x="138"/>
        <n x="43"/>
      </t>
    </mdx>
    <mdx n="0" f="v">
      <t c="8">
        <n x="2" s="1"/>
        <n x="149" s="1"/>
        <n x="3" s="1"/>
        <n x="150" s="1"/>
        <n x="151" s="1"/>
        <n x="5"/>
        <n x="138"/>
        <n x="64"/>
      </t>
    </mdx>
    <mdx n="0" f="v">
      <t c="8">
        <n x="2" s="1"/>
        <n x="149" s="1"/>
        <n x="3" s="1"/>
        <n x="150" s="1"/>
        <n x="151" s="1"/>
        <n x="5"/>
        <n x="139"/>
        <n x="23"/>
      </t>
    </mdx>
    <mdx n="0" f="v">
      <t c="8">
        <n x="2" s="1"/>
        <n x="149" s="1"/>
        <n x="3" s="1"/>
        <n x="150" s="1"/>
        <n x="151" s="1"/>
        <n x="5"/>
        <n x="139"/>
        <n x="46"/>
      </t>
    </mdx>
    <mdx n="0" f="v">
      <t c="8">
        <n x="2" s="1"/>
        <n x="149" s="1"/>
        <n x="3" s="1"/>
        <n x="150" s="1"/>
        <n x="151" s="1"/>
        <n x="5"/>
        <n x="140"/>
        <n x="6"/>
      </t>
    </mdx>
    <mdx n="0" f="v">
      <t c="8">
        <n x="2" s="1"/>
        <n x="149" s="1"/>
        <n x="3" s="1"/>
        <n x="150" s="1"/>
        <n x="151" s="1"/>
        <n x="5"/>
        <n x="140"/>
        <n x="26"/>
      </t>
    </mdx>
    <mdx n="0" f="v">
      <t c="8">
        <n x="2" s="1"/>
        <n x="149" s="1"/>
        <n x="3" s="1"/>
        <n x="150" s="1"/>
        <n x="151" s="1"/>
        <n x="5"/>
        <n x="140"/>
        <n x="49"/>
      </t>
    </mdx>
    <mdx n="0" f="v">
      <t c="8">
        <n x="2" s="1"/>
        <n x="149" s="1"/>
        <n x="3" s="1"/>
        <n x="150" s="1"/>
        <n x="151" s="1"/>
        <n x="5"/>
        <n x="141"/>
        <n x="9"/>
      </t>
    </mdx>
    <mdx n="0" f="v">
      <t c="8">
        <n x="2" s="1"/>
        <n x="149" s="1"/>
        <n x="3" s="1"/>
        <n x="150" s="1"/>
        <n x="151" s="1"/>
        <n x="5"/>
        <n x="141"/>
        <n x="29"/>
      </t>
    </mdx>
    <mdx n="0" f="v">
      <t c="8">
        <n x="2" s="1"/>
        <n x="149" s="1"/>
        <n x="3" s="1"/>
        <n x="150" s="1"/>
        <n x="151" s="1"/>
        <n x="5"/>
        <n x="141"/>
        <n x="52"/>
      </t>
    </mdx>
    <mdx n="0" f="v">
      <t c="8">
        <n x="2" s="1"/>
        <n x="149" s="1"/>
        <n x="3" s="1"/>
        <n x="150" s="1"/>
        <n x="151" s="1"/>
        <n x="5"/>
        <n x="142"/>
        <n x="12"/>
      </t>
    </mdx>
    <mdx n="0" f="v">
      <t c="8">
        <n x="2" s="1"/>
        <n x="149" s="1"/>
        <n x="3" s="1"/>
        <n x="150" s="1"/>
        <n x="151" s="1"/>
        <n x="5"/>
        <n x="142"/>
        <n x="32"/>
      </t>
    </mdx>
    <mdx n="0" f="v">
      <t c="8">
        <n x="2" s="1"/>
        <n x="149" s="1"/>
        <n x="3" s="1"/>
        <n x="150" s="1"/>
        <n x="151" s="1"/>
        <n x="5"/>
        <n x="142"/>
        <n x="55"/>
      </t>
    </mdx>
    <mdx n="0" f="v">
      <t c="8">
        <n x="2" s="1"/>
        <n x="149" s="1"/>
        <n x="3" s="1"/>
        <n x="150" s="1"/>
        <n x="151" s="1"/>
        <n x="5"/>
        <n x="143"/>
        <n x="15"/>
      </t>
    </mdx>
    <mdx n="0" f="v">
      <t c="8">
        <n x="2" s="1"/>
        <n x="149" s="1"/>
        <n x="3" s="1"/>
        <n x="150" s="1"/>
        <n x="151" s="1"/>
        <n x="5"/>
        <n x="143"/>
        <n x="35"/>
      </t>
    </mdx>
    <mdx n="0" f="v">
      <t c="8">
        <n x="2" s="1"/>
        <n x="149" s="1"/>
        <n x="3" s="1"/>
        <n x="150" s="1"/>
        <n x="151" s="1"/>
        <n x="5"/>
        <n x="143"/>
        <n x="58"/>
      </t>
    </mdx>
    <mdx n="0" f="v">
      <t c="8">
        <n x="2" s="1"/>
        <n x="149" s="1"/>
        <n x="3" s="1"/>
        <n x="150" s="1"/>
        <n x="151" s="1"/>
        <n x="5"/>
        <n x="144"/>
        <n x="18"/>
      </t>
    </mdx>
    <mdx n="0" f="v">
      <t c="8">
        <n x="2" s="1"/>
        <n x="149" s="1"/>
        <n x="3" s="1"/>
        <n x="150" s="1"/>
        <n x="151" s="1"/>
        <n x="5"/>
        <n x="144"/>
        <n x="38"/>
      </t>
    </mdx>
    <mdx n="0" f="v">
      <t c="8">
        <n x="2" s="1"/>
        <n x="149" s="1"/>
        <n x="3" s="1"/>
        <n x="150" s="1"/>
        <n x="151" s="1"/>
        <n x="5"/>
        <n x="144"/>
        <n x="61"/>
      </t>
    </mdx>
    <mdx n="0" f="v">
      <t c="8">
        <n x="2" s="1"/>
        <n x="149" s="1"/>
        <n x="3" s="1"/>
        <n x="150" s="1"/>
        <n x="151" s="1"/>
        <n x="5"/>
        <n x="145"/>
        <n x="21"/>
      </t>
    </mdx>
    <mdx n="0" f="v">
      <t c="8">
        <n x="2" s="1"/>
        <n x="149" s="1"/>
        <n x="3" s="1"/>
        <n x="150" s="1"/>
        <n x="151" s="1"/>
        <n x="5"/>
        <n x="145"/>
        <n x="41"/>
      </t>
    </mdx>
    <mdx n="0" f="v">
      <t c="8">
        <n x="2" s="1"/>
        <n x="149" s="1"/>
        <n x="3" s="1"/>
        <n x="150" s="1"/>
        <n x="151" s="1"/>
        <n x="5"/>
        <n x="145"/>
        <n x="64"/>
      </t>
    </mdx>
    <mdx n="0" f="v">
      <t c="8">
        <n x="2" s="1"/>
        <n x="149" s="1"/>
        <n x="3" s="1"/>
        <n x="150" s="1"/>
        <n x="151" s="1"/>
        <n x="5"/>
        <n x="146"/>
        <n x="24"/>
      </t>
    </mdx>
    <mdx n="0" f="v">
      <t c="8">
        <n x="2" s="1"/>
        <n x="149" s="1"/>
        <n x="3" s="1"/>
        <n x="150" s="1"/>
        <n x="151" s="1"/>
        <n x="5"/>
        <n x="146"/>
        <n x="44"/>
      </t>
    </mdx>
    <mdx n="0" f="v">
      <t c="8">
        <n x="2" s="1"/>
        <n x="149" s="1"/>
        <n x="3" s="1"/>
        <n x="150" s="1"/>
        <n x="151" s="1"/>
        <n x="5"/>
        <n x="147"/>
        <n x="6"/>
      </t>
    </mdx>
    <mdx n="0" f="v">
      <t c="8">
        <n x="2" s="1"/>
        <n x="149" s="1"/>
        <n x="3" s="1"/>
        <n x="150" s="1"/>
        <n x="151" s="1"/>
        <n x="5"/>
        <n x="147"/>
        <n x="27"/>
      </t>
    </mdx>
    <mdx n="0" f="v">
      <t c="8">
        <n x="2" s="1"/>
        <n x="149" s="1"/>
        <n x="3" s="1"/>
        <n x="150" s="1"/>
        <n x="151" s="1"/>
        <n x="5"/>
        <n x="147"/>
        <n x="47"/>
      </t>
    </mdx>
    <mdx n="0" f="v">
      <t c="8">
        <n x="2" s="1"/>
        <n x="149" s="1"/>
        <n x="3" s="1"/>
        <n x="150" s="1"/>
        <n x="151" s="1"/>
        <n x="5"/>
        <n x="87"/>
        <n x="9"/>
      </t>
    </mdx>
    <mdx n="0" f="v">
      <t c="8">
        <n x="2" s="1"/>
        <n x="149" s="1"/>
        <n x="3" s="1"/>
        <n x="150" s="1"/>
        <n x="151" s="1"/>
        <n x="5"/>
        <n x="87"/>
        <n x="30"/>
      </t>
    </mdx>
    <mdx n="0" f="v">
      <t c="8">
        <n x="2" s="1"/>
        <n x="149" s="1"/>
        <n x="3" s="1"/>
        <n x="150" s="1"/>
        <n x="151" s="1"/>
        <n x="5"/>
        <n x="87"/>
        <n x="50"/>
      </t>
    </mdx>
    <mdx n="0" f="v">
      <t c="8">
        <n x="2" s="1"/>
        <n x="149" s="1"/>
        <n x="3" s="1"/>
        <n x="150" s="1"/>
        <n x="151" s="1"/>
        <n x="5"/>
        <n x="138"/>
        <n x="21"/>
      </t>
    </mdx>
    <mdx n="0" f="v">
      <t c="8">
        <n x="2" s="1"/>
        <n x="149" s="1"/>
        <n x="3" s="1"/>
        <n x="150" s="1"/>
        <n x="151" s="1"/>
        <n x="5"/>
        <n x="138"/>
        <n x="44"/>
      </t>
    </mdx>
    <mdx n="0" f="v">
      <t c="8">
        <n x="2" s="1"/>
        <n x="149" s="1"/>
        <n x="3" s="1"/>
        <n x="150" s="1"/>
        <n x="151" s="1"/>
        <n x="5"/>
        <n x="139"/>
        <n x="24"/>
      </t>
    </mdx>
    <mdx n="0" f="v">
      <t c="8">
        <n x="2" s="1"/>
        <n x="149" s="1"/>
        <n x="3" s="1"/>
        <n x="150" s="1"/>
        <n x="151" s="1"/>
        <n x="5"/>
        <n x="139"/>
        <n x="47"/>
      </t>
    </mdx>
    <mdx n="0" f="v">
      <t c="8">
        <n x="2" s="1"/>
        <n x="149" s="1"/>
        <n x="3" s="1"/>
        <n x="150" s="1"/>
        <n x="151" s="1"/>
        <n x="5"/>
        <n x="140"/>
        <n x="7"/>
      </t>
    </mdx>
    <mdx n="0" f="v">
      <t c="8">
        <n x="2" s="1"/>
        <n x="149" s="1"/>
        <n x="3" s="1"/>
        <n x="150" s="1"/>
        <n x="151" s="1"/>
        <n x="5"/>
        <n x="140"/>
        <n x="27"/>
      </t>
    </mdx>
    <mdx n="0" f="v">
      <t c="8">
        <n x="2" s="1"/>
        <n x="149" s="1"/>
        <n x="3" s="1"/>
        <n x="150" s="1"/>
        <n x="151" s="1"/>
        <n x="5"/>
        <n x="140"/>
        <n x="50"/>
      </t>
    </mdx>
    <mdx n="0" f="v">
      <t c="8">
        <n x="2" s="1"/>
        <n x="149" s="1"/>
        <n x="3" s="1"/>
        <n x="150" s="1"/>
        <n x="151" s="1"/>
        <n x="5"/>
        <n x="141"/>
        <n x="10"/>
      </t>
    </mdx>
    <mdx n="0" f="v">
      <t c="8">
        <n x="2" s="1"/>
        <n x="149" s="1"/>
        <n x="3" s="1"/>
        <n x="150" s="1"/>
        <n x="151" s="1"/>
        <n x="5"/>
        <n x="141"/>
        <n x="30"/>
      </t>
    </mdx>
    <mdx n="0" f="v">
      <t c="8">
        <n x="2" s="1"/>
        <n x="149" s="1"/>
        <n x="3" s="1"/>
        <n x="150" s="1"/>
        <n x="151" s="1"/>
        <n x="5"/>
        <n x="141"/>
        <n x="53"/>
      </t>
    </mdx>
    <mdx n="0" f="v">
      <t c="8">
        <n x="2" s="1"/>
        <n x="149" s="1"/>
        <n x="3" s="1"/>
        <n x="150" s="1"/>
        <n x="151" s="1"/>
        <n x="5"/>
        <n x="142"/>
        <n x="13"/>
      </t>
    </mdx>
    <mdx n="0" f="v">
      <t c="8">
        <n x="2" s="1"/>
        <n x="149" s="1"/>
        <n x="3" s="1"/>
        <n x="150" s="1"/>
        <n x="151" s="1"/>
        <n x="5"/>
        <n x="142"/>
        <n x="33"/>
      </t>
    </mdx>
    <mdx n="0" f="v">
      <t c="8">
        <n x="2" s="1"/>
        <n x="149" s="1"/>
        <n x="3" s="1"/>
        <n x="150" s="1"/>
        <n x="151" s="1"/>
        <n x="5"/>
        <n x="142"/>
        <n x="56"/>
      </t>
    </mdx>
    <mdx n="0" f="v">
      <t c="8">
        <n x="2" s="1"/>
        <n x="149" s="1"/>
        <n x="3" s="1"/>
        <n x="150" s="1"/>
        <n x="151" s="1"/>
        <n x="5"/>
        <n x="143"/>
        <n x="16"/>
      </t>
    </mdx>
    <mdx n="0" f="v">
      <t c="8">
        <n x="2" s="1"/>
        <n x="149" s="1"/>
        <n x="3" s="1"/>
        <n x="150" s="1"/>
        <n x="151" s="1"/>
        <n x="5"/>
        <n x="143"/>
        <n x="36"/>
      </t>
    </mdx>
    <mdx n="0" f="v">
      <t c="8">
        <n x="2" s="1"/>
        <n x="149" s="1"/>
        <n x="3" s="1"/>
        <n x="150" s="1"/>
        <n x="151" s="1"/>
        <n x="5"/>
        <n x="143"/>
        <n x="59"/>
      </t>
    </mdx>
    <mdx n="0" f="v">
      <t c="8">
        <n x="2" s="1"/>
        <n x="149" s="1"/>
        <n x="3" s="1"/>
        <n x="150" s="1"/>
        <n x="151" s="1"/>
        <n x="5"/>
        <n x="144"/>
        <n x="19"/>
      </t>
    </mdx>
    <mdx n="0" f="v">
      <t c="8">
        <n x="2" s="1"/>
        <n x="149" s="1"/>
        <n x="3" s="1"/>
        <n x="150" s="1"/>
        <n x="151" s="1"/>
        <n x="5"/>
        <n x="144"/>
        <n x="39"/>
      </t>
    </mdx>
    <mdx n="0" f="v">
      <t c="8">
        <n x="2" s="1"/>
        <n x="149" s="1"/>
        <n x="3" s="1"/>
        <n x="150" s="1"/>
        <n x="151" s="1"/>
        <n x="5"/>
        <n x="144"/>
        <n x="62"/>
      </t>
    </mdx>
    <mdx n="0" f="v">
      <t c="8">
        <n x="2" s="1"/>
        <n x="149" s="1"/>
        <n x="3" s="1"/>
        <n x="150" s="1"/>
        <n x="151" s="1"/>
        <n x="5"/>
        <n x="145"/>
        <n x="22"/>
      </t>
    </mdx>
    <mdx n="0" f="v">
      <t c="8">
        <n x="2" s="1"/>
        <n x="149" s="1"/>
        <n x="3" s="1"/>
        <n x="150" s="1"/>
        <n x="151" s="1"/>
        <n x="5"/>
        <n x="145"/>
        <n x="42"/>
      </t>
    </mdx>
    <mdx n="0" f="v">
      <t c="8">
        <n x="2" s="1"/>
        <n x="149" s="1"/>
        <n x="3" s="1"/>
        <n x="150" s="1"/>
        <n x="151" s="1"/>
        <n x="5"/>
        <n x="146"/>
        <n x="25"/>
      </t>
    </mdx>
    <mdx n="0" f="v">
      <t c="8">
        <n x="2" s="1"/>
        <n x="149" s="1"/>
        <n x="3" s="1"/>
        <n x="150" s="1"/>
        <n x="151" s="1"/>
        <n x="5"/>
        <n x="146"/>
        <n x="45"/>
      </t>
    </mdx>
    <mdx n="0" f="v">
      <t c="8">
        <n x="2" s="1"/>
        <n x="149" s="1"/>
        <n x="3" s="1"/>
        <n x="150" s="1"/>
        <n x="151" s="1"/>
        <n x="5"/>
        <n x="147"/>
        <n x="7"/>
      </t>
    </mdx>
    <mdx n="0" f="v">
      <t c="8">
        <n x="2" s="1"/>
        <n x="149" s="1"/>
        <n x="3" s="1"/>
        <n x="150" s="1"/>
        <n x="151" s="1"/>
        <n x="5"/>
        <n x="147"/>
        <n x="28"/>
      </t>
    </mdx>
    <mdx n="0" f="v">
      <t c="8">
        <n x="2" s="1"/>
        <n x="149" s="1"/>
        <n x="3" s="1"/>
        <n x="150" s="1"/>
        <n x="151" s="1"/>
        <n x="5"/>
        <n x="147"/>
        <n x="48"/>
      </t>
    </mdx>
    <mdx n="0" f="v">
      <t c="8">
        <n x="2" s="1"/>
        <n x="149" s="1"/>
        <n x="3" s="1"/>
        <n x="150" s="1"/>
        <n x="151" s="1"/>
        <n x="5"/>
        <n x="87"/>
        <n x="10"/>
      </t>
    </mdx>
    <mdx n="0" f="v">
      <t c="8">
        <n x="2" s="1"/>
        <n x="149" s="1"/>
        <n x="3" s="1"/>
        <n x="150" s="1"/>
        <n x="151" s="1"/>
        <n x="5"/>
        <n x="87"/>
        <n x="31"/>
      </t>
    </mdx>
    <mdx n="0" f="v">
      <t c="8">
        <n x="2" s="1"/>
        <n x="149" s="1"/>
        <n x="3" s="1"/>
        <n x="150" s="1"/>
        <n x="151" s="1"/>
        <n x="5"/>
        <n x="87"/>
        <n x="51"/>
      </t>
    </mdx>
    <mdx n="0" f="v">
      <t c="8">
        <n x="2" s="1"/>
        <n x="149" s="1"/>
        <n x="3" s="1"/>
        <n x="150" s="1"/>
        <n x="151" s="1"/>
        <n x="5"/>
        <n x="125"/>
        <n x="48"/>
      </t>
    </mdx>
    <mdx n="0" f="v">
      <t c="8">
        <n x="2" s="1"/>
        <n x="149" s="1"/>
        <n x="3" s="1"/>
        <n x="150" s="1"/>
        <n x="151" s="1"/>
        <n x="5"/>
        <n x="125"/>
        <n x="64"/>
      </t>
    </mdx>
    <mdx n="0" f="v">
      <t c="8">
        <n x="2" s="1"/>
        <n x="149" s="1"/>
        <n x="3" s="1"/>
        <n x="150" s="1"/>
        <n x="151" s="1"/>
        <n x="5"/>
        <n x="126"/>
        <n x="19"/>
      </t>
    </mdx>
    <mdx n="0" f="v">
      <t c="8">
        <n x="2" s="1"/>
        <n x="149" s="1"/>
        <n x="3" s="1"/>
        <n x="150" s="1"/>
        <n x="151" s="1"/>
        <n x="5"/>
        <n x="126"/>
        <n x="35"/>
      </t>
    </mdx>
    <mdx n="0" f="v">
      <t c="8">
        <n x="2" s="1"/>
        <n x="149" s="1"/>
        <n x="3" s="1"/>
        <n x="150" s="1"/>
        <n x="151" s="1"/>
        <n x="5"/>
        <n x="126"/>
        <n x="51"/>
      </t>
    </mdx>
    <mdx n="0" f="v">
      <t c="8">
        <n x="2" s="1"/>
        <n x="149" s="1"/>
        <n x="3" s="1"/>
        <n x="150" s="1"/>
        <n x="151" s="1"/>
        <n x="5"/>
        <n x="127"/>
        <n x="6"/>
      </t>
    </mdx>
    <mdx n="0" f="v">
      <t c="8">
        <n x="2" s="1"/>
        <n x="149" s="1"/>
        <n x="3" s="1"/>
        <n x="150" s="1"/>
        <n x="151" s="1"/>
        <n x="5"/>
        <n x="127"/>
        <n x="22"/>
      </t>
    </mdx>
    <mdx n="0" f="v">
      <t c="8">
        <n x="2" s="1"/>
        <n x="149" s="1"/>
        <n x="3" s="1"/>
        <n x="150" s="1"/>
        <n x="151" s="1"/>
        <n x="5"/>
        <n x="127"/>
        <n x="38"/>
      </t>
    </mdx>
    <mdx n="0" f="v">
      <t c="8">
        <n x="2" s="1"/>
        <n x="149" s="1"/>
        <n x="3" s="1"/>
        <n x="150" s="1"/>
        <n x="151" s="1"/>
        <n x="5"/>
        <n x="127"/>
        <n x="54"/>
      </t>
    </mdx>
    <mdx n="0" f="v">
      <t c="8">
        <n x="2" s="1"/>
        <n x="149" s="1"/>
        <n x="3" s="1"/>
        <n x="150" s="1"/>
        <n x="151" s="1"/>
        <n x="5"/>
        <n x="128"/>
        <n x="9"/>
      </t>
    </mdx>
    <mdx n="0" f="v">
      <t c="8">
        <n x="2" s="1"/>
        <n x="149" s="1"/>
        <n x="3" s="1"/>
        <n x="150" s="1"/>
        <n x="151" s="1"/>
        <n x="5"/>
        <n x="128"/>
        <n x="25"/>
      </t>
    </mdx>
    <mdx n="0" f="v">
      <t c="8">
        <n x="2" s="1"/>
        <n x="149" s="1"/>
        <n x="3" s="1"/>
        <n x="150" s="1"/>
        <n x="151" s="1"/>
        <n x="5"/>
        <n x="128"/>
        <n x="41"/>
      </t>
    </mdx>
    <mdx n="0" f="v">
      <t c="8">
        <n x="2" s="1"/>
        <n x="149" s="1"/>
        <n x="3" s="1"/>
        <n x="150" s="1"/>
        <n x="151" s="1"/>
        <n x="5"/>
        <n x="128"/>
        <n x="57"/>
      </t>
    </mdx>
    <mdx n="0" f="v">
      <t c="8">
        <n x="2" s="1"/>
        <n x="149" s="1"/>
        <n x="3" s="1"/>
        <n x="150" s="1"/>
        <n x="151" s="1"/>
        <n x="5"/>
        <n x="129"/>
        <n x="12"/>
      </t>
    </mdx>
    <mdx n="0" f="v">
      <t c="8">
        <n x="2" s="1"/>
        <n x="149" s="1"/>
        <n x="3" s="1"/>
        <n x="150" s="1"/>
        <n x="151" s="1"/>
        <n x="5"/>
        <n x="129"/>
        <n x="28"/>
      </t>
    </mdx>
    <mdx n="0" f="v">
      <t c="8">
        <n x="2" s="1"/>
        <n x="149" s="1"/>
        <n x="3" s="1"/>
        <n x="150" s="1"/>
        <n x="151" s="1"/>
        <n x="5"/>
        <n x="129"/>
        <n x="44"/>
      </t>
    </mdx>
    <mdx n="0" f="v">
      <t c="8">
        <n x="2" s="1"/>
        <n x="149" s="1"/>
        <n x="3" s="1"/>
        <n x="150" s="1"/>
        <n x="151" s="1"/>
        <n x="5"/>
        <n x="129"/>
        <n x="60"/>
      </t>
    </mdx>
    <mdx n="0" f="v">
      <t c="8">
        <n x="2" s="1"/>
        <n x="149" s="1"/>
        <n x="3" s="1"/>
        <n x="150" s="1"/>
        <n x="151" s="1"/>
        <n x="5"/>
        <n x="130"/>
        <n x="15"/>
      </t>
    </mdx>
    <mdx n="0" f="v">
      <t c="8">
        <n x="2" s="1"/>
        <n x="149" s="1"/>
        <n x="3" s="1"/>
        <n x="150" s="1"/>
        <n x="151" s="1"/>
        <n x="5"/>
        <n x="130"/>
        <n x="31"/>
      </t>
    </mdx>
    <mdx n="0" f="v">
      <t c="8">
        <n x="2" s="1"/>
        <n x="149" s="1"/>
        <n x="3" s="1"/>
        <n x="150" s="1"/>
        <n x="151" s="1"/>
        <n x="5"/>
        <n x="130"/>
        <n x="47"/>
      </t>
    </mdx>
    <mdx n="0" f="v">
      <t c="8">
        <n x="2" s="1"/>
        <n x="149" s="1"/>
        <n x="3" s="1"/>
        <n x="150" s="1"/>
        <n x="151" s="1"/>
        <n x="5"/>
        <n x="130"/>
        <n x="63"/>
      </t>
    </mdx>
    <mdx n="0" f="v">
      <t c="8">
        <n x="2" s="1"/>
        <n x="149" s="1"/>
        <n x="3" s="1"/>
        <n x="150" s="1"/>
        <n x="151" s="1"/>
        <n x="5"/>
        <n x="131"/>
        <n x="18"/>
      </t>
    </mdx>
    <mdx n="0" f="v">
      <t c="8">
        <n x="2" s="1"/>
        <n x="149" s="1"/>
        <n x="3" s="1"/>
        <n x="150" s="1"/>
        <n x="151" s="1"/>
        <n x="5"/>
        <n x="131"/>
        <n x="34"/>
      </t>
    </mdx>
    <mdx n="0" f="v">
      <t c="8">
        <n x="2" s="1"/>
        <n x="149" s="1"/>
        <n x="3" s="1"/>
        <n x="150" s="1"/>
        <n x="151" s="1"/>
        <n x="5"/>
        <n x="131"/>
        <n x="50"/>
      </t>
    </mdx>
    <mdx n="0" f="v">
      <t c="8">
        <n x="2" s="1"/>
        <n x="149" s="1"/>
        <n x="3" s="1"/>
        <n x="150" s="1"/>
        <n x="151" s="1"/>
        <n x="5"/>
        <n x="132"/>
        <n x="21"/>
      </t>
    </mdx>
    <mdx n="0" f="v">
      <t c="8">
        <n x="2" s="1"/>
        <n x="149" s="1"/>
        <n x="3" s="1"/>
        <n x="150" s="1"/>
        <n x="151" s="1"/>
        <n x="5"/>
        <n x="132"/>
        <n x="37"/>
      </t>
    </mdx>
    <mdx n="0" f="v">
      <t c="8">
        <n x="2" s="1"/>
        <n x="149" s="1"/>
        <n x="3" s="1"/>
        <n x="150" s="1"/>
        <n x="151" s="1"/>
        <n x="5"/>
        <n x="132"/>
        <n x="53"/>
      </t>
    </mdx>
    <mdx n="0" f="v">
      <t c="8">
        <n x="2" s="1"/>
        <n x="149" s="1"/>
        <n x="3" s="1"/>
        <n x="150" s="1"/>
        <n x="151" s="1"/>
        <n x="5"/>
        <n x="133"/>
        <n x="8"/>
      </t>
    </mdx>
    <mdx n="0" f="v">
      <t c="8">
        <n x="2" s="1"/>
        <n x="149" s="1"/>
        <n x="3" s="1"/>
        <n x="150" s="1"/>
        <n x="151" s="1"/>
        <n x="5"/>
        <n x="133"/>
        <n x="24"/>
      </t>
    </mdx>
    <mdx n="0" f="v">
      <t c="8">
        <n x="2" s="1"/>
        <n x="149" s="1"/>
        <n x="3" s="1"/>
        <n x="150" s="1"/>
        <n x="151" s="1"/>
        <n x="5"/>
        <n x="133"/>
        <n x="40"/>
      </t>
    </mdx>
    <mdx n="0" f="v">
      <t c="8">
        <n x="2" s="1"/>
        <n x="149" s="1"/>
        <n x="3" s="1"/>
        <n x="150" s="1"/>
        <n x="151" s="1"/>
        <n x="5"/>
        <n x="133"/>
        <n x="56"/>
      </t>
    </mdx>
    <mdx n="0" f="v">
      <t c="8">
        <n x="2" s="1"/>
        <n x="149" s="1"/>
        <n x="3" s="1"/>
        <n x="150" s="1"/>
        <n x="151" s="1"/>
        <n x="5"/>
        <n x="134"/>
        <n x="11"/>
      </t>
    </mdx>
    <mdx n="0" f="v">
      <t c="8">
        <n x="2" s="1"/>
        <n x="149" s="1"/>
        <n x="3" s="1"/>
        <n x="150" s="1"/>
        <n x="151" s="1"/>
        <n x="5"/>
        <n x="134"/>
        <n x="33"/>
      </t>
    </mdx>
    <mdx n="0" f="v">
      <t c="8">
        <n x="2" s="1"/>
        <n x="149" s="1"/>
        <n x="3" s="1"/>
        <n x="150" s="1"/>
        <n x="151" s="1"/>
        <n x="5"/>
        <n x="134"/>
        <n x="54"/>
      </t>
    </mdx>
    <mdx n="0" f="v">
      <t c="8">
        <n x="2" s="1"/>
        <n x="149" s="1"/>
        <n x="3" s="1"/>
        <n x="150" s="1"/>
        <n x="151" s="1"/>
        <n x="5"/>
        <n x="135"/>
        <n x="13"/>
      </t>
    </mdx>
    <mdx n="0" f="v">
      <t c="8">
        <n x="2" s="1"/>
        <n x="149" s="1"/>
        <n x="3" s="1"/>
        <n x="150" s="1"/>
        <n x="151" s="1"/>
        <n x="5"/>
        <n x="135"/>
        <n x="36"/>
      </t>
    </mdx>
    <mdx n="0" f="v">
      <t c="8">
        <n x="2" s="1"/>
        <n x="149" s="1"/>
        <n x="3" s="1"/>
        <n x="150" s="1"/>
        <n x="151" s="1"/>
        <n x="5"/>
        <n x="135"/>
        <n x="57"/>
      </t>
    </mdx>
    <mdx n="0" f="v">
      <t c="8">
        <n x="2" s="1"/>
        <n x="149" s="1"/>
        <n x="3" s="1"/>
        <n x="150" s="1"/>
        <n x="151" s="1"/>
        <n x="5"/>
        <n x="136"/>
        <n x="16"/>
      </t>
    </mdx>
    <mdx n="0" f="v">
      <t c="8">
        <n x="2" s="1"/>
        <n x="149" s="1"/>
        <n x="3" s="1"/>
        <n x="150" s="1"/>
        <n x="151" s="1"/>
        <n x="5"/>
        <n x="136"/>
        <n x="39"/>
      </t>
    </mdx>
    <mdx n="0" f="v">
      <t c="8">
        <n x="2" s="1"/>
        <n x="149" s="1"/>
        <n x="3" s="1"/>
        <n x="150" s="1"/>
        <n x="151" s="1"/>
        <n x="5"/>
        <n x="136"/>
        <n x="60"/>
      </t>
    </mdx>
    <mdx n="0" f="v">
      <t c="8">
        <n x="2" s="1"/>
        <n x="149" s="1"/>
        <n x="3" s="1"/>
        <n x="150" s="1"/>
        <n x="151" s="1"/>
        <n x="5"/>
        <n x="137"/>
        <n x="19"/>
      </t>
    </mdx>
    <mdx n="0" f="v">
      <t c="8">
        <n x="2" s="1"/>
        <n x="149" s="1"/>
        <n x="3" s="1"/>
        <n x="150" s="1"/>
        <n x="151" s="1"/>
        <n x="5"/>
        <n x="137"/>
        <n x="42"/>
      </t>
    </mdx>
    <mdx n="0" f="v">
      <t c="8">
        <n x="2" s="1"/>
        <n x="149" s="1"/>
        <n x="3" s="1"/>
        <n x="150" s="1"/>
        <n x="151" s="1"/>
        <n x="5"/>
        <n x="137"/>
        <n x="63"/>
      </t>
    </mdx>
    <mdx n="0" f="v">
      <t c="8">
        <n x="2" s="1"/>
        <n x="149" s="1"/>
        <n x="3" s="1"/>
        <n x="150" s="1"/>
        <n x="151" s="1"/>
        <n x="5"/>
        <n x="138"/>
        <n x="22"/>
      </t>
    </mdx>
    <mdx n="0" f="v">
      <t c="8">
        <n x="2" s="1"/>
        <n x="149" s="1"/>
        <n x="3" s="1"/>
        <n x="150" s="1"/>
        <n x="151" s="1"/>
        <n x="5"/>
        <n x="138"/>
        <n x="45"/>
      </t>
    </mdx>
    <mdx n="0" f="v">
      <t c="8">
        <n x="2" s="1"/>
        <n x="149" s="1"/>
        <n x="3" s="1"/>
        <n x="150" s="1"/>
        <n x="151" s="1"/>
        <n x="5"/>
        <n x="139"/>
        <n x="25"/>
      </t>
    </mdx>
    <mdx n="0" f="v">
      <t c="8">
        <n x="2" s="1"/>
        <n x="149" s="1"/>
        <n x="3" s="1"/>
        <n x="150" s="1"/>
        <n x="151" s="1"/>
        <n x="5"/>
        <n x="139"/>
        <n x="48"/>
      </t>
    </mdx>
    <mdx n="0" f="v">
      <t c="8">
        <n x="2" s="1"/>
        <n x="149" s="1"/>
        <n x="3" s="1"/>
        <n x="150" s="1"/>
        <n x="151" s="1"/>
        <n x="5"/>
        <n x="140"/>
        <n x="8"/>
      </t>
    </mdx>
    <mdx n="0" f="v">
      <t c="8">
        <n x="2" s="1"/>
        <n x="149" s="1"/>
        <n x="3" s="1"/>
        <n x="150" s="1"/>
        <n x="151" s="1"/>
        <n x="5"/>
        <n x="140"/>
        <n x="28"/>
      </t>
    </mdx>
    <mdx n="0" f="v">
      <t c="8">
        <n x="2" s="1"/>
        <n x="149" s="1"/>
        <n x="3" s="1"/>
        <n x="150" s="1"/>
        <n x="151" s="1"/>
        <n x="5"/>
        <n x="140"/>
        <n x="51"/>
      </t>
    </mdx>
    <mdx n="0" f="v">
      <t c="8">
        <n x="2" s="1"/>
        <n x="149" s="1"/>
        <n x="3" s="1"/>
        <n x="150" s="1"/>
        <n x="151" s="1"/>
        <n x="5"/>
        <n x="141"/>
        <n x="11"/>
      </t>
    </mdx>
    <mdx n="0" f="v">
      <t c="8">
        <n x="2" s="1"/>
        <n x="149" s="1"/>
        <n x="3" s="1"/>
        <n x="150" s="1"/>
        <n x="151" s="1"/>
        <n x="5"/>
        <n x="141"/>
        <n x="31"/>
      </t>
    </mdx>
    <mdx n="0" f="v">
      <t c="8">
        <n x="2" s="1"/>
        <n x="149" s="1"/>
        <n x="3" s="1"/>
        <n x="150" s="1"/>
        <n x="151" s="1"/>
        <n x="5"/>
        <n x="141"/>
        <n x="54"/>
      </t>
    </mdx>
    <mdx n="0" f="v">
      <t c="8">
        <n x="2" s="1"/>
        <n x="149" s="1"/>
        <n x="3" s="1"/>
        <n x="150" s="1"/>
        <n x="151" s="1"/>
        <n x="5"/>
        <n x="142"/>
        <n x="14"/>
      </t>
    </mdx>
    <mdx n="0" f="v">
      <t c="8">
        <n x="2" s="1"/>
        <n x="149" s="1"/>
        <n x="3" s="1"/>
        <n x="150" s="1"/>
        <n x="151" s="1"/>
        <n x="5"/>
        <n x="142"/>
        <n x="34"/>
      </t>
    </mdx>
    <mdx n="0" f="v">
      <t c="8">
        <n x="2" s="1"/>
        <n x="149" s="1"/>
        <n x="3" s="1"/>
        <n x="150" s="1"/>
        <n x="151" s="1"/>
        <n x="5"/>
        <n x="142"/>
        <n x="57"/>
      </t>
    </mdx>
    <mdx n="0" f="v">
      <t c="8">
        <n x="2" s="1"/>
        <n x="149" s="1"/>
        <n x="3" s="1"/>
        <n x="150" s="1"/>
        <n x="151" s="1"/>
        <n x="5"/>
        <n x="143"/>
        <n x="17"/>
      </t>
    </mdx>
    <mdx n="0" f="v">
      <t c="8">
        <n x="2" s="1"/>
        <n x="149" s="1"/>
        <n x="3" s="1"/>
        <n x="150" s="1"/>
        <n x="151" s="1"/>
        <n x="5"/>
        <n x="143"/>
        <n x="37"/>
      </t>
    </mdx>
    <mdx n="0" f="v">
      <t c="8">
        <n x="2" s="1"/>
        <n x="149" s="1"/>
        <n x="3" s="1"/>
        <n x="150" s="1"/>
        <n x="151" s="1"/>
        <n x="5"/>
        <n x="143"/>
        <n x="60"/>
      </t>
    </mdx>
    <mdx n="0" f="v">
      <t c="8">
        <n x="2" s="1"/>
        <n x="149" s="1"/>
        <n x="3" s="1"/>
        <n x="150" s="1"/>
        <n x="151" s="1"/>
        <n x="5"/>
        <n x="144"/>
        <n x="20"/>
      </t>
    </mdx>
    <mdx n="0" f="v">
      <t c="8">
        <n x="2" s="1"/>
        <n x="149" s="1"/>
        <n x="3" s="1"/>
        <n x="150" s="1"/>
        <n x="151" s="1"/>
        <n x="5"/>
        <n x="144"/>
        <n x="40"/>
      </t>
    </mdx>
    <mdx n="0" f="v">
      <t c="8">
        <n x="2" s="1"/>
        <n x="149" s="1"/>
        <n x="3" s="1"/>
        <n x="150" s="1"/>
        <n x="151" s="1"/>
        <n x="5"/>
        <n x="144"/>
        <n x="63"/>
      </t>
    </mdx>
    <mdx n="0" f="v">
      <t c="8">
        <n x="2" s="1"/>
        <n x="149" s="1"/>
        <n x="3" s="1"/>
        <n x="150" s="1"/>
        <n x="151" s="1"/>
        <n x="5"/>
        <n x="145"/>
        <n x="23"/>
      </t>
    </mdx>
    <mdx n="0" f="v">
      <t c="8">
        <n x="2" s="1"/>
        <n x="149" s="1"/>
        <n x="3" s="1"/>
        <n x="150" s="1"/>
        <n x="151" s="1"/>
        <n x="5"/>
        <n x="145"/>
        <n x="43"/>
      </t>
    </mdx>
    <mdx n="0" f="v">
      <t c="8">
        <n x="2" s="1"/>
        <n x="149" s="1"/>
        <n x="3" s="1"/>
        <n x="150" s="1"/>
        <n x="151" s="1"/>
        <n x="5"/>
        <n x="146"/>
        <n x="26"/>
      </t>
    </mdx>
    <mdx n="0" f="v">
      <t c="8">
        <n x="2" s="1"/>
        <n x="149" s="1"/>
        <n x="3" s="1"/>
        <n x="150" s="1"/>
        <n x="151" s="1"/>
        <n x="5"/>
        <n x="146"/>
        <n x="46"/>
      </t>
    </mdx>
    <mdx n="0" f="v">
      <t c="8">
        <n x="2" s="1"/>
        <n x="149" s="1"/>
        <n x="3" s="1"/>
        <n x="150" s="1"/>
        <n x="151" s="1"/>
        <n x="5"/>
        <n x="147"/>
        <n x="8"/>
      </t>
    </mdx>
    <mdx n="0" f="v">
      <t c="8">
        <n x="2" s="1"/>
        <n x="149" s="1"/>
        <n x="3" s="1"/>
        <n x="150" s="1"/>
        <n x="151" s="1"/>
        <n x="5"/>
        <n x="147"/>
        <n x="29"/>
      </t>
    </mdx>
    <mdx n="0" f="v">
      <t c="8">
        <n x="2" s="1"/>
        <n x="149" s="1"/>
        <n x="3" s="1"/>
        <n x="150" s="1"/>
        <n x="151" s="1"/>
        <n x="5"/>
        <n x="147"/>
        <n x="49"/>
      </t>
    </mdx>
    <mdx n="0" f="v">
      <t c="8">
        <n x="2" s="1"/>
        <n x="149" s="1"/>
        <n x="3" s="1"/>
        <n x="150" s="1"/>
        <n x="151" s="1"/>
        <n x="5"/>
        <n x="87"/>
        <n x="11"/>
      </t>
    </mdx>
    <mdx n="0" f="v">
      <t c="8">
        <n x="2" s="1"/>
        <n x="149" s="1"/>
        <n x="3" s="1"/>
        <n x="150" s="1"/>
        <n x="151" s="1"/>
        <n x="5"/>
        <n x="87"/>
        <n x="32"/>
      </t>
    </mdx>
    <mdx n="0" f="v">
      <t c="8">
        <n x="2" s="1"/>
        <n x="149" s="1"/>
        <n x="3" s="1"/>
        <n x="150" s="1"/>
        <n x="151" s="1"/>
        <n x="5"/>
        <n x="87"/>
        <n x="52"/>
      </t>
    </mdx>
    <mdx n="0" f="v">
      <t c="8">
        <n x="2" s="1"/>
        <n x="149" s="1"/>
        <n x="3" s="1"/>
        <n x="150" s="1"/>
        <n x="151" s="1"/>
        <n x="5"/>
        <n x="137"/>
        <n x="44"/>
      </t>
    </mdx>
    <mdx n="0" f="v">
      <t c="8">
        <n x="2" s="1"/>
        <n x="149" s="1"/>
        <n x="3" s="1"/>
        <n x="150" s="1"/>
        <n x="151" s="1"/>
        <n x="5"/>
        <n x="137"/>
        <n x="64"/>
      </t>
    </mdx>
    <mdx n="0" f="v">
      <t c="8">
        <n x="2" s="1"/>
        <n x="149" s="1"/>
        <n x="3" s="1"/>
        <n x="150" s="1"/>
        <n x="151" s="1"/>
        <n x="5"/>
        <n x="138"/>
        <n x="23"/>
      </t>
    </mdx>
    <mdx n="0" f="v">
      <t c="8">
        <n x="2" s="1"/>
        <n x="149" s="1"/>
        <n x="3" s="1"/>
        <n x="150" s="1"/>
        <n x="151" s="1"/>
        <n x="5"/>
        <n x="138"/>
        <n x="47"/>
      </t>
    </mdx>
    <mdx n="0" f="v">
      <t c="8">
        <n x="2" s="1"/>
        <n x="149" s="1"/>
        <n x="3" s="1"/>
        <n x="150" s="1"/>
        <n x="151" s="1"/>
        <n x="5"/>
        <n x="139"/>
        <n x="6"/>
      </t>
    </mdx>
    <mdx n="0" f="v">
      <t c="8">
        <n x="2" s="1"/>
        <n x="149" s="1"/>
        <n x="3" s="1"/>
        <n x="150" s="1"/>
        <n x="151" s="1"/>
        <n x="5"/>
        <n x="139"/>
        <n x="26"/>
      </t>
    </mdx>
    <mdx n="0" f="v">
      <t c="8">
        <n x="2" s="1"/>
        <n x="149" s="1"/>
        <n x="3" s="1"/>
        <n x="150" s="1"/>
        <n x="151" s="1"/>
        <n x="5"/>
        <n x="139"/>
        <n x="50"/>
      </t>
    </mdx>
    <mdx n="0" f="v">
      <t c="8">
        <n x="2" s="1"/>
        <n x="149" s="1"/>
        <n x="3" s="1"/>
        <n x="150" s="1"/>
        <n x="151" s="1"/>
        <n x="5"/>
        <n x="140"/>
        <n x="9"/>
      </t>
    </mdx>
    <mdx n="0" f="v">
      <t c="8">
        <n x="2" s="1"/>
        <n x="149" s="1"/>
        <n x="3" s="1"/>
        <n x="150" s="1"/>
        <n x="151" s="1"/>
        <n x="5"/>
        <n x="140"/>
        <n x="29"/>
      </t>
    </mdx>
    <mdx n="0" f="v">
      <t c="8">
        <n x="2" s="1"/>
        <n x="149" s="1"/>
        <n x="3" s="1"/>
        <n x="150" s="1"/>
        <n x="151" s="1"/>
        <n x="5"/>
        <n x="140"/>
        <n x="53"/>
      </t>
    </mdx>
    <mdx n="0" f="v">
      <t c="8">
        <n x="2" s="1"/>
        <n x="149" s="1"/>
        <n x="3" s="1"/>
        <n x="150" s="1"/>
        <n x="151" s="1"/>
        <n x="5"/>
        <n x="141"/>
        <n x="12"/>
      </t>
    </mdx>
    <mdx n="0" f="v">
      <t c="8">
        <n x="2" s="1"/>
        <n x="149" s="1"/>
        <n x="3" s="1"/>
        <n x="150" s="1"/>
        <n x="151" s="1"/>
        <n x="5"/>
        <n x="141"/>
        <n x="32"/>
      </t>
    </mdx>
    <mdx n="0" f="v">
      <t c="8">
        <n x="2" s="1"/>
        <n x="149" s="1"/>
        <n x="3" s="1"/>
        <n x="150" s="1"/>
        <n x="151" s="1"/>
        <n x="5"/>
        <n x="141"/>
        <n x="56"/>
      </t>
    </mdx>
    <mdx n="0" f="v">
      <t c="8">
        <n x="2" s="1"/>
        <n x="149" s="1"/>
        <n x="3" s="1"/>
        <n x="150" s="1"/>
        <n x="151" s="1"/>
        <n x="5"/>
        <n x="142"/>
        <n x="15"/>
      </t>
    </mdx>
    <mdx n="0" f="v">
      <t c="8">
        <n x="2" s="1"/>
        <n x="149" s="1"/>
        <n x="3" s="1"/>
        <n x="150" s="1"/>
        <n x="151" s="1"/>
        <n x="5"/>
        <n x="142"/>
        <n x="35"/>
      </t>
    </mdx>
    <mdx n="0" f="v">
      <t c="8">
        <n x="2" s="1"/>
        <n x="149" s="1"/>
        <n x="3" s="1"/>
        <n x="150" s="1"/>
        <n x="151" s="1"/>
        <n x="5"/>
        <n x="142"/>
        <n x="59"/>
      </t>
    </mdx>
    <mdx n="0" f="v">
      <t c="8">
        <n x="2" s="1"/>
        <n x="149" s="1"/>
        <n x="3" s="1"/>
        <n x="150" s="1"/>
        <n x="151" s="1"/>
        <n x="5"/>
        <n x="143"/>
        <n x="18"/>
      </t>
    </mdx>
    <mdx n="0" f="v">
      <t c="8">
        <n x="2" s="1"/>
        <n x="149" s="1"/>
        <n x="3" s="1"/>
        <n x="150" s="1"/>
        <n x="151" s="1"/>
        <n x="5"/>
        <n x="143"/>
        <n x="38"/>
      </t>
    </mdx>
    <mdx n="0" f="v">
      <t c="8">
        <n x="2" s="1"/>
        <n x="149" s="1"/>
        <n x="3" s="1"/>
        <n x="150" s="1"/>
        <n x="151" s="1"/>
        <n x="5"/>
        <n x="143"/>
        <n x="62"/>
      </t>
    </mdx>
    <mdx n="0" f="v">
      <t c="8">
        <n x="2" s="1"/>
        <n x="149" s="1"/>
        <n x="3" s="1"/>
        <n x="150" s="1"/>
        <n x="151" s="1"/>
        <n x="5"/>
        <n x="144"/>
        <n x="21"/>
      </t>
    </mdx>
    <mdx n="0" f="v">
      <t c="8">
        <n x="2" s="1"/>
        <n x="149" s="1"/>
        <n x="3" s="1"/>
        <n x="150" s="1"/>
        <n x="151" s="1"/>
        <n x="5"/>
        <n x="144"/>
        <n x="41"/>
      </t>
    </mdx>
    <mdx n="0" f="v">
      <t c="8">
        <n x="2" s="1"/>
        <n x="149" s="1"/>
        <n x="3" s="1"/>
        <n x="150" s="1"/>
        <n x="151" s="1"/>
        <n x="5"/>
        <n x="145"/>
        <n x="24"/>
      </t>
    </mdx>
    <mdx n="0" f="v">
      <t c="8">
        <n x="2" s="1"/>
        <n x="149" s="1"/>
        <n x="3" s="1"/>
        <n x="150" s="1"/>
        <n x="151" s="1"/>
        <n x="5"/>
        <n x="145"/>
        <n x="44"/>
      </t>
    </mdx>
    <mdx n="0" f="v">
      <t c="8">
        <n x="2" s="1"/>
        <n x="149" s="1"/>
        <n x="3" s="1"/>
        <n x="150" s="1"/>
        <n x="151" s="1"/>
        <n x="5"/>
        <n x="146"/>
        <n x="7"/>
      </t>
    </mdx>
    <mdx n="0" f="v">
      <t c="8">
        <n x="2" s="1"/>
        <n x="149" s="1"/>
        <n x="3" s="1"/>
        <n x="150" s="1"/>
        <n x="151" s="1"/>
        <n x="5"/>
        <n x="146"/>
        <n x="27"/>
      </t>
    </mdx>
    <mdx n="0" f="v">
      <t c="8">
        <n x="2" s="1"/>
        <n x="149" s="1"/>
        <n x="3" s="1"/>
        <n x="150" s="1"/>
        <n x="151" s="1"/>
        <n x="5"/>
        <n x="146"/>
        <n x="47"/>
      </t>
    </mdx>
    <mdx n="0" f="v">
      <t c="8">
        <n x="2" s="1"/>
        <n x="149" s="1"/>
        <n x="3" s="1"/>
        <n x="150" s="1"/>
        <n x="151" s="1"/>
        <n x="5"/>
        <n x="147"/>
        <n x="10"/>
      </t>
    </mdx>
    <mdx n="0" f="v">
      <t c="8">
        <n x="2" s="1"/>
        <n x="149" s="1"/>
        <n x="3" s="1"/>
        <n x="150" s="1"/>
        <n x="151" s="1"/>
        <n x="5"/>
        <n x="147"/>
        <n x="30"/>
      </t>
    </mdx>
    <mdx n="0" f="v">
      <t c="8">
        <n x="2" s="1"/>
        <n x="149" s="1"/>
        <n x="3" s="1"/>
        <n x="150" s="1"/>
        <n x="151" s="1"/>
        <n x="5"/>
        <n x="147"/>
        <n x="50"/>
      </t>
    </mdx>
    <mdx n="0" f="v">
      <t c="8">
        <n x="2" s="1"/>
        <n x="149" s="1"/>
        <n x="3" s="1"/>
        <n x="150" s="1"/>
        <n x="151" s="1"/>
        <n x="5"/>
        <n x="87"/>
        <n x="13"/>
      </t>
    </mdx>
    <mdx n="0" f="v">
      <t c="8">
        <n x="2" s="1"/>
        <n x="149" s="1"/>
        <n x="3" s="1"/>
        <n x="150" s="1"/>
        <n x="151" s="1"/>
        <n x="5"/>
        <n x="87"/>
        <n x="33"/>
      </t>
    </mdx>
    <mdx n="0" f="v">
      <t c="8">
        <n x="2" s="1"/>
        <n x="149" s="1"/>
        <n x="3" s="1"/>
        <n x="150" s="1"/>
        <n x="151" s="1"/>
        <n x="5"/>
        <n x="87"/>
        <n x="53"/>
      </t>
    </mdx>
    <mdx n="0" f="v">
      <t c="8">
        <n x="2" s="1"/>
        <n x="149" s="1"/>
        <n x="3" s="1"/>
        <n x="150" s="1"/>
        <n x="151" s="1"/>
        <n x="5"/>
        <n x="139"/>
        <n x="7"/>
      </t>
    </mdx>
    <mdx n="0" f="v">
      <t c="8">
        <n x="2" s="1"/>
        <n x="149" s="1"/>
        <n x="3" s="1"/>
        <n x="150" s="1"/>
        <n x="151" s="1"/>
        <n x="5"/>
        <n x="139"/>
        <n x="30"/>
      </t>
    </mdx>
    <mdx n="0" f="v">
      <t c="8">
        <n x="2" s="1"/>
        <n x="149" s="1"/>
        <n x="3" s="1"/>
        <n x="150" s="1"/>
        <n x="151" s="1"/>
        <n x="5"/>
        <n x="139"/>
        <n x="51"/>
      </t>
    </mdx>
    <mdx n="0" f="v">
      <t c="8">
        <n x="2" s="1"/>
        <n x="149" s="1"/>
        <n x="3" s="1"/>
        <n x="150" s="1"/>
        <n x="151" s="1"/>
        <n x="5"/>
        <n x="140"/>
        <n x="10"/>
      </t>
    </mdx>
    <mdx n="0" f="v">
      <t c="8">
        <n x="2" s="1"/>
        <n x="149" s="1"/>
        <n x="3" s="1"/>
        <n x="150" s="1"/>
        <n x="151" s="1"/>
        <n x="5"/>
        <n x="140"/>
        <n x="33"/>
      </t>
    </mdx>
    <mdx n="0" f="v">
      <t c="8">
        <n x="2" s="1"/>
        <n x="149" s="1"/>
        <n x="3" s="1"/>
        <n x="150" s="1"/>
        <n x="151" s="1"/>
        <n x="5"/>
        <n x="140"/>
        <n x="54"/>
      </t>
    </mdx>
    <mdx n="0" f="v">
      <t c="8">
        <n x="2" s="1"/>
        <n x="149" s="1"/>
        <n x="3" s="1"/>
        <n x="150" s="1"/>
        <n x="151" s="1"/>
        <n x="5"/>
        <n x="141"/>
        <n x="13"/>
      </t>
    </mdx>
    <mdx n="0" f="v">
      <t c="8">
        <n x="2" s="1"/>
        <n x="149" s="1"/>
        <n x="3" s="1"/>
        <n x="150" s="1"/>
        <n x="151" s="1"/>
        <n x="5"/>
        <n x="141"/>
        <n x="36"/>
      </t>
    </mdx>
    <mdx n="0" f="v">
      <t c="8">
        <n x="2" s="1"/>
        <n x="149" s="1"/>
        <n x="3" s="1"/>
        <n x="150" s="1"/>
        <n x="151" s="1"/>
        <n x="5"/>
        <n x="141"/>
        <n x="57"/>
      </t>
    </mdx>
    <mdx n="0" f="v">
      <t c="8">
        <n x="2" s="1"/>
        <n x="149" s="1"/>
        <n x="3" s="1"/>
        <n x="150" s="1"/>
        <n x="151" s="1"/>
        <n x="5"/>
        <n x="142"/>
        <n x="16"/>
      </t>
    </mdx>
    <mdx n="0" f="v">
      <t c="8">
        <n x="2" s="1"/>
        <n x="149" s="1"/>
        <n x="3" s="1"/>
        <n x="150" s="1"/>
        <n x="151" s="1"/>
        <n x="5"/>
        <n x="142"/>
        <n x="39"/>
      </t>
    </mdx>
    <mdx n="0" f="v">
      <t c="8">
        <n x="2" s="1"/>
        <n x="149" s="1"/>
        <n x="3" s="1"/>
        <n x="150" s="1"/>
        <n x="151" s="1"/>
        <n x="5"/>
        <n x="142"/>
        <n x="60"/>
      </t>
    </mdx>
    <mdx n="0" f="v">
      <t c="8">
        <n x="2" s="1"/>
        <n x="149" s="1"/>
        <n x="3" s="1"/>
        <n x="150" s="1"/>
        <n x="151" s="1"/>
        <n x="5"/>
        <n x="143"/>
        <n x="19"/>
      </t>
    </mdx>
    <mdx n="0" f="v">
      <t c="8">
        <n x="2" s="1"/>
        <n x="149" s="1"/>
        <n x="3" s="1"/>
        <n x="150" s="1"/>
        <n x="151" s="1"/>
        <n x="5"/>
        <n x="143"/>
        <n x="42"/>
      </t>
    </mdx>
    <mdx n="0" f="v">
      <t c="8">
        <n x="2" s="1"/>
        <n x="149" s="1"/>
        <n x="3" s="1"/>
        <n x="150" s="1"/>
        <n x="151" s="1"/>
        <n x="5"/>
        <n x="143"/>
        <n x="63"/>
      </t>
    </mdx>
    <mdx n="0" f="v">
      <t c="8">
        <n x="2" s="1"/>
        <n x="149" s="1"/>
        <n x="3" s="1"/>
        <n x="150" s="1"/>
        <n x="151" s="1"/>
        <n x="5"/>
        <n x="144"/>
        <n x="22"/>
      </t>
    </mdx>
    <mdx n="0" f="v">
      <t c="8">
        <n x="2" s="1"/>
        <n x="149" s="1"/>
        <n x="3" s="1"/>
        <n x="150" s="1"/>
        <n x="151" s="1"/>
        <n x="5"/>
        <n x="144"/>
        <n x="45"/>
      </t>
    </mdx>
    <mdx n="0" f="v">
      <t c="8">
        <n x="2" s="1"/>
        <n x="149" s="1"/>
        <n x="3" s="1"/>
        <n x="150" s="1"/>
        <n x="151" s="1"/>
        <n x="5"/>
        <n x="145"/>
        <n x="25"/>
      </t>
    </mdx>
    <mdx n="0" f="v">
      <t c="8">
        <n x="2" s="1"/>
        <n x="149" s="1"/>
        <n x="3" s="1"/>
        <n x="150" s="1"/>
        <n x="151" s="1"/>
        <n x="5"/>
        <n x="145"/>
        <n x="48"/>
      </t>
    </mdx>
    <mdx n="0" f="v">
      <t c="8">
        <n x="2" s="1"/>
        <n x="149" s="1"/>
        <n x="3" s="1"/>
        <n x="150" s="1"/>
        <n x="151" s="1"/>
        <n x="5"/>
        <n x="146"/>
        <n x="8"/>
      </t>
    </mdx>
    <mdx n="0" f="v">
      <t c="8">
        <n x="2" s="1"/>
        <n x="149" s="1"/>
        <n x="3" s="1"/>
        <n x="150" s="1"/>
        <n x="151" s="1"/>
        <n x="5"/>
        <n x="146"/>
        <n x="28"/>
      </t>
    </mdx>
    <mdx n="0" f="v">
      <t c="8">
        <n x="2" s="1"/>
        <n x="149" s="1"/>
        <n x="3" s="1"/>
        <n x="150" s="1"/>
        <n x="151" s="1"/>
        <n x="5"/>
        <n x="146"/>
        <n x="51"/>
      </t>
    </mdx>
    <mdx n="0" f="v">
      <t c="8">
        <n x="2" s="1"/>
        <n x="149" s="1"/>
        <n x="3" s="1"/>
        <n x="150" s="1"/>
        <n x="151" s="1"/>
        <n x="5"/>
        <n x="147"/>
        <n x="11"/>
      </t>
    </mdx>
    <mdx n="0" f="v">
      <t c="8">
        <n x="2" s="1"/>
        <n x="149" s="1"/>
        <n x="3" s="1"/>
        <n x="150" s="1"/>
        <n x="151" s="1"/>
        <n x="5"/>
        <n x="147"/>
        <n x="31"/>
      </t>
    </mdx>
    <mdx n="0" f="v">
      <t c="8">
        <n x="2" s="1"/>
        <n x="149" s="1"/>
        <n x="3" s="1"/>
        <n x="150" s="1"/>
        <n x="151" s="1"/>
        <n x="5"/>
        <n x="147"/>
        <n x="54"/>
      </t>
    </mdx>
    <mdx n="0" f="v">
      <t c="8">
        <n x="2" s="1"/>
        <n x="149" s="1"/>
        <n x="3" s="1"/>
        <n x="150" s="1"/>
        <n x="151" s="1"/>
        <n x="5"/>
        <n x="87"/>
        <n x="14"/>
      </t>
    </mdx>
    <mdx n="0" f="v">
      <t c="8">
        <n x="2" s="1"/>
        <n x="149" s="1"/>
        <n x="3" s="1"/>
        <n x="150" s="1"/>
        <n x="151" s="1"/>
        <n x="5"/>
        <n x="87"/>
        <n x="34"/>
      </t>
    </mdx>
    <mdx n="0" f="v">
      <t c="8">
        <n x="2" s="1"/>
        <n x="149" s="1"/>
        <n x="3" s="1"/>
        <n x="150" s="1"/>
        <n x="151" s="1"/>
        <n x="5"/>
        <n x="87"/>
        <n x="57"/>
      </t>
    </mdx>
    <mdx n="0" f="v">
      <t c="8">
        <n x="2" s="1"/>
        <n x="149" s="1"/>
        <n x="3" s="1"/>
        <n x="150" s="1"/>
        <n x="151" s="1"/>
        <n x="5"/>
        <n x="137"/>
        <n x="46"/>
      </t>
    </mdx>
    <mdx n="0" f="v">
      <t c="8">
        <n x="2" s="1"/>
        <n x="149" s="1"/>
        <n x="3" s="1"/>
        <n x="150" s="1"/>
        <n x="151" s="1"/>
        <n x="5"/>
        <n x="138"/>
        <n x="28"/>
      </t>
    </mdx>
    <mdx n="0" f="v">
      <t c="8">
        <n x="2" s="1"/>
        <n x="149" s="1"/>
        <n x="3" s="1"/>
        <n x="150" s="1"/>
        <n x="151" s="1"/>
        <n x="5"/>
        <n x="138"/>
        <n x="49"/>
      </t>
    </mdx>
    <mdx n="0" f="v">
      <t c="8">
        <n x="2" s="1"/>
        <n x="149" s="1"/>
        <n x="3" s="1"/>
        <n x="150" s="1"/>
        <n x="151" s="1"/>
        <n x="5"/>
        <n x="139"/>
        <n x="8"/>
      </t>
    </mdx>
    <mdx n="0" f="v">
      <t c="8">
        <n x="2" s="1"/>
        <n x="149" s="1"/>
        <n x="3" s="1"/>
        <n x="150" s="1"/>
        <n x="151" s="1"/>
        <n x="5"/>
        <n x="139"/>
        <n x="31"/>
      </t>
    </mdx>
    <mdx n="0" f="v">
      <t c="8">
        <n x="2" s="1"/>
        <n x="149" s="1"/>
        <n x="3" s="1"/>
        <n x="150" s="1"/>
        <n x="151" s="1"/>
        <n x="5"/>
        <n x="139"/>
        <n x="52"/>
      </t>
    </mdx>
    <mdx n="0" f="v">
      <t c="8">
        <n x="2" s="1"/>
        <n x="149" s="1"/>
        <n x="3" s="1"/>
        <n x="150" s="1"/>
        <n x="151" s="1"/>
        <n x="5"/>
        <n x="140"/>
        <n x="11"/>
      </t>
    </mdx>
    <mdx n="0" f="v">
      <t c="8">
        <n x="2" s="1"/>
        <n x="149" s="1"/>
        <n x="3" s="1"/>
        <n x="150" s="1"/>
        <n x="151" s="1"/>
        <n x="5"/>
        <n x="140"/>
        <n x="34"/>
      </t>
    </mdx>
    <mdx n="0" f="v">
      <t c="8">
        <n x="2" s="1"/>
        <n x="149" s="1"/>
        <n x="3" s="1"/>
        <n x="150" s="1"/>
        <n x="151" s="1"/>
        <n x="5"/>
        <n x="140"/>
        <n x="55"/>
      </t>
    </mdx>
    <mdx n="0" f="v">
      <t c="8">
        <n x="2" s="1"/>
        <n x="149" s="1"/>
        <n x="3" s="1"/>
        <n x="150" s="1"/>
        <n x="151" s="1"/>
        <n x="5"/>
        <n x="141"/>
        <n x="14"/>
      </t>
    </mdx>
    <mdx n="0" f="v">
      <t c="8">
        <n x="2" s="1"/>
        <n x="149" s="1"/>
        <n x="3" s="1"/>
        <n x="150" s="1"/>
        <n x="151" s="1"/>
        <n x="5"/>
        <n x="141"/>
        <n x="37"/>
      </t>
    </mdx>
    <mdx n="0" f="v">
      <t c="8">
        <n x="2" s="1"/>
        <n x="149" s="1"/>
        <n x="3" s="1"/>
        <n x="150" s="1"/>
        <n x="151" s="1"/>
        <n x="5"/>
        <n x="141"/>
        <n x="58"/>
      </t>
    </mdx>
    <mdx n="0" f="v">
      <t c="8">
        <n x="2" s="1"/>
        <n x="149" s="1"/>
        <n x="3" s="1"/>
        <n x="150" s="1"/>
        <n x="151" s="1"/>
        <n x="5"/>
        <n x="142"/>
        <n x="17"/>
      </t>
    </mdx>
    <mdx n="0" f="v">
      <t c="8">
        <n x="2" s="1"/>
        <n x="149" s="1"/>
        <n x="3" s="1"/>
        <n x="150" s="1"/>
        <n x="151" s="1"/>
        <n x="5"/>
        <n x="142"/>
        <n x="40"/>
      </t>
    </mdx>
    <mdx n="0" f="v">
      <t c="8">
        <n x="2" s="1"/>
        <n x="149" s="1"/>
        <n x="3" s="1"/>
        <n x="150" s="1"/>
        <n x="151" s="1"/>
        <n x="5"/>
        <n x="142"/>
        <n x="61"/>
      </t>
    </mdx>
    <mdx n="0" f="v">
      <t c="8">
        <n x="2" s="1"/>
        <n x="149" s="1"/>
        <n x="3" s="1"/>
        <n x="150" s="1"/>
        <n x="151" s="1"/>
        <n x="5"/>
        <n x="143"/>
        <n x="20"/>
      </t>
    </mdx>
    <mdx n="0" f="v">
      <t c="8">
        <n x="2" s="1"/>
        <n x="149" s="1"/>
        <n x="3" s="1"/>
        <n x="150" s="1"/>
        <n x="151" s="1"/>
        <n x="5"/>
        <n x="143"/>
        <n x="43"/>
      </t>
    </mdx>
    <mdx n="0" f="v">
      <t c="8">
        <n x="2" s="1"/>
        <n x="149" s="1"/>
        <n x="3" s="1"/>
        <n x="150" s="1"/>
        <n x="151" s="1"/>
        <n x="5"/>
        <n x="143"/>
        <n x="64"/>
      </t>
    </mdx>
    <mdx n="0" f="v">
      <t c="8">
        <n x="2" s="1"/>
        <n x="149" s="1"/>
        <n x="3" s="1"/>
        <n x="150" s="1"/>
        <n x="151" s="1"/>
        <n x="5"/>
        <n x="144"/>
        <n x="23"/>
      </t>
    </mdx>
    <mdx n="0" f="v">
      <t c="8">
        <n x="2" s="1"/>
        <n x="149" s="1"/>
        <n x="3" s="1"/>
        <n x="150" s="1"/>
        <n x="151" s="1"/>
        <n x="5"/>
        <n x="144"/>
        <n x="46"/>
      </t>
    </mdx>
    <mdx n="0" f="v">
      <t c="8">
        <n x="2" s="1"/>
        <n x="149" s="1"/>
        <n x="3" s="1"/>
        <n x="150" s="1"/>
        <n x="151" s="1"/>
        <n x="5"/>
        <n x="145"/>
        <n x="6"/>
      </t>
    </mdx>
    <mdx n="0" f="v">
      <t c="8">
        <n x="2" s="1"/>
        <n x="149" s="1"/>
        <n x="3" s="1"/>
        <n x="150" s="1"/>
        <n x="151" s="1"/>
        <n x="5"/>
        <n x="145"/>
        <n x="26"/>
      </t>
    </mdx>
    <mdx n="0" f="v">
      <t c="8">
        <n x="2" s="1"/>
        <n x="149" s="1"/>
        <n x="3" s="1"/>
        <n x="150" s="1"/>
        <n x="151" s="1"/>
        <n x="5"/>
        <n x="145"/>
        <n x="49"/>
      </t>
    </mdx>
    <mdx n="0" f="v">
      <t c="8">
        <n x="2" s="1"/>
        <n x="149" s="1"/>
        <n x="3" s="1"/>
        <n x="150" s="1"/>
        <n x="151" s="1"/>
        <n x="5"/>
        <n x="146"/>
        <n x="9"/>
      </t>
    </mdx>
    <mdx n="0" f="v">
      <t c="8">
        <n x="2" s="1"/>
        <n x="149" s="1"/>
        <n x="3" s="1"/>
        <n x="150" s="1"/>
        <n x="151" s="1"/>
        <n x="5"/>
        <n x="146"/>
        <n x="29"/>
      </t>
    </mdx>
    <mdx n="0" f="v">
      <t c="8">
        <n x="2" s="1"/>
        <n x="149" s="1"/>
        <n x="3" s="1"/>
        <n x="150" s="1"/>
        <n x="151" s="1"/>
        <n x="5"/>
        <n x="146"/>
        <n x="52"/>
      </t>
    </mdx>
    <mdx n="0" f="v">
      <t c="8">
        <n x="2" s="1"/>
        <n x="149" s="1"/>
        <n x="3" s="1"/>
        <n x="150" s="1"/>
        <n x="151" s="1"/>
        <n x="5"/>
        <n x="147"/>
        <n x="12"/>
      </t>
    </mdx>
    <mdx n="0" f="v">
      <t c="8">
        <n x="2" s="1"/>
        <n x="149" s="1"/>
        <n x="3" s="1"/>
        <n x="150" s="1"/>
        <n x="151" s="1"/>
        <n x="5"/>
        <n x="147"/>
        <n x="32"/>
      </t>
    </mdx>
    <mdx n="0" f="v">
      <t c="8">
        <n x="2" s="1"/>
        <n x="149" s="1"/>
        <n x="3" s="1"/>
        <n x="150" s="1"/>
        <n x="151" s="1"/>
        <n x="5"/>
        <n x="147"/>
        <n x="55"/>
      </t>
    </mdx>
    <mdx n="0" f="v">
      <t c="8">
        <n x="2" s="1"/>
        <n x="149" s="1"/>
        <n x="3" s="1"/>
        <n x="150" s="1"/>
        <n x="151" s="1"/>
        <n x="5"/>
        <n x="87"/>
        <n x="15"/>
      </t>
    </mdx>
    <mdx n="0" f="v">
      <t c="8">
        <n x="2" s="1"/>
        <n x="149" s="1"/>
        <n x="3" s="1"/>
        <n x="150" s="1"/>
        <n x="151" s="1"/>
        <n x="5"/>
        <n x="87"/>
        <n x="35"/>
      </t>
    </mdx>
    <mdx n="0" f="v">
      <t c="8">
        <n x="2" s="1"/>
        <n x="149" s="1"/>
        <n x="3" s="1"/>
        <n x="150" s="1"/>
        <n x="151" s="1"/>
        <n x="5"/>
        <n x="87"/>
        <n x="58"/>
      </t>
    </mdx>
    <mdx n="0" f="v">
      <t c="8">
        <n x="2" s="1"/>
        <n x="149" s="1"/>
        <n x="3" s="1"/>
        <n x="150" s="1"/>
        <n x="151" s="1"/>
        <n x="5"/>
        <n x="139"/>
        <n x="53"/>
      </t>
    </mdx>
    <mdx n="0" f="v">
      <t c="8">
        <n x="2" s="1"/>
        <n x="149" s="1"/>
        <n x="3" s="1"/>
        <n x="150" s="1"/>
        <n x="151" s="1"/>
        <n x="5"/>
        <n x="140"/>
        <n x="12"/>
      </t>
    </mdx>
    <mdx n="0" f="v">
      <t c="8">
        <n x="2" s="1"/>
        <n x="149" s="1"/>
        <n x="3" s="1"/>
        <n x="150" s="1"/>
        <n x="151" s="1"/>
        <n x="5"/>
        <n x="140"/>
        <n x="35"/>
      </t>
    </mdx>
    <mdx n="0" f="v">
      <t c="8">
        <n x="2" s="1"/>
        <n x="149" s="1"/>
        <n x="3" s="1"/>
        <n x="150" s="1"/>
        <n x="151" s="1"/>
        <n x="5"/>
        <n x="140"/>
        <n x="56"/>
      </t>
    </mdx>
    <mdx n="0" f="v">
      <t c="8">
        <n x="2" s="1"/>
        <n x="149" s="1"/>
        <n x="3" s="1"/>
        <n x="150" s="1"/>
        <n x="151" s="1"/>
        <n x="5"/>
        <n x="141"/>
        <n x="15"/>
      </t>
    </mdx>
    <mdx n="0" f="v">
      <t c="8">
        <n x="2" s="1"/>
        <n x="149" s="1"/>
        <n x="3" s="1"/>
        <n x="150" s="1"/>
        <n x="151" s="1"/>
        <n x="5"/>
        <n x="141"/>
        <n x="38"/>
      </t>
    </mdx>
    <mdx n="0" f="v">
      <t c="8">
        <n x="2" s="1"/>
        <n x="149" s="1"/>
        <n x="3" s="1"/>
        <n x="150" s="1"/>
        <n x="151" s="1"/>
        <n x="5"/>
        <n x="141"/>
        <n x="59"/>
      </t>
    </mdx>
    <mdx n="0" f="v">
      <t c="8">
        <n x="2" s="1"/>
        <n x="149" s="1"/>
        <n x="3" s="1"/>
        <n x="150" s="1"/>
        <n x="151" s="1"/>
        <n x="5"/>
        <n x="142"/>
        <n x="18"/>
      </t>
    </mdx>
    <mdx n="0" f="v">
      <t c="8">
        <n x="2" s="1"/>
        <n x="149" s="1"/>
        <n x="3" s="1"/>
        <n x="150" s="1"/>
        <n x="151" s="1"/>
        <n x="5"/>
        <n x="142"/>
        <n x="41"/>
      </t>
    </mdx>
    <mdx n="0" f="v">
      <t c="8">
        <n x="2" s="1"/>
        <n x="149" s="1"/>
        <n x="3" s="1"/>
        <n x="150" s="1"/>
        <n x="151" s="1"/>
        <n x="5"/>
        <n x="142"/>
        <n x="62"/>
      </t>
    </mdx>
    <mdx n="0" f="v">
      <t c="8">
        <n x="2" s="1"/>
        <n x="149" s="1"/>
        <n x="3" s="1"/>
        <n x="150" s="1"/>
        <n x="151" s="1"/>
        <n x="5"/>
        <n x="143"/>
        <n x="21"/>
      </t>
    </mdx>
    <mdx n="0" f="v">
      <t c="8">
        <n x="2" s="1"/>
        <n x="149" s="1"/>
        <n x="3" s="1"/>
        <n x="150" s="1"/>
        <n x="151" s="1"/>
        <n x="5"/>
        <n x="143"/>
        <n x="44"/>
      </t>
    </mdx>
    <mdx n="0" f="v">
      <t c="8">
        <n x="2" s="1"/>
        <n x="149" s="1"/>
        <n x="3" s="1"/>
        <n x="150" s="1"/>
        <n x="151" s="1"/>
        <n x="5"/>
        <n x="144"/>
        <n x="24"/>
      </t>
    </mdx>
    <mdx n="0" f="v">
      <t c="8">
        <n x="2" s="1"/>
        <n x="149" s="1"/>
        <n x="3" s="1"/>
        <n x="150" s="1"/>
        <n x="151" s="1"/>
        <n x="5"/>
        <n x="144"/>
        <n x="47"/>
      </t>
    </mdx>
    <mdx n="0" f="v">
      <t c="8">
        <n x="2" s="1"/>
        <n x="149" s="1"/>
        <n x="3" s="1"/>
        <n x="150" s="1"/>
        <n x="151" s="1"/>
        <n x="5"/>
        <n x="145"/>
        <n x="7"/>
      </t>
    </mdx>
    <mdx n="0" f="v">
      <t c="8">
        <n x="2" s="1"/>
        <n x="149" s="1"/>
        <n x="3" s="1"/>
        <n x="150" s="1"/>
        <n x="151" s="1"/>
        <n x="5"/>
        <n x="145"/>
        <n x="27"/>
      </t>
    </mdx>
    <mdx n="0" f="v">
      <t c="8">
        <n x="2" s="1"/>
        <n x="149" s="1"/>
        <n x="3" s="1"/>
        <n x="150" s="1"/>
        <n x="151" s="1"/>
        <n x="5"/>
        <n x="145"/>
        <n x="50"/>
      </t>
    </mdx>
    <mdx n="0" f="v">
      <t c="8">
        <n x="2" s="1"/>
        <n x="149" s="1"/>
        <n x="3" s="1"/>
        <n x="150" s="1"/>
        <n x="151" s="1"/>
        <n x="5"/>
        <n x="146"/>
        <n x="10"/>
      </t>
    </mdx>
    <mdx n="0" f="v">
      <t c="8">
        <n x="2" s="1"/>
        <n x="149" s="1"/>
        <n x="3" s="1"/>
        <n x="150" s="1"/>
        <n x="151" s="1"/>
        <n x="5"/>
        <n x="146"/>
        <n x="30"/>
      </t>
    </mdx>
    <mdx n="0" f="v">
      <t c="8">
        <n x="2" s="1"/>
        <n x="149" s="1"/>
        <n x="3" s="1"/>
        <n x="150" s="1"/>
        <n x="151" s="1"/>
        <n x="5"/>
        <n x="146"/>
        <n x="53"/>
      </t>
    </mdx>
    <mdx n="0" f="v">
      <t c="8">
        <n x="2" s="1"/>
        <n x="149" s="1"/>
        <n x="3" s="1"/>
        <n x="150" s="1"/>
        <n x="151" s="1"/>
        <n x="5"/>
        <n x="147"/>
        <n x="13"/>
      </t>
    </mdx>
    <mdx n="0" f="v">
      <t c="8">
        <n x="2" s="1"/>
        <n x="149" s="1"/>
        <n x="3" s="1"/>
        <n x="150" s="1"/>
        <n x="151" s="1"/>
        <n x="5"/>
        <n x="147"/>
        <n x="33"/>
      </t>
    </mdx>
    <mdx n="0" f="v">
      <t c="8">
        <n x="2" s="1"/>
        <n x="149" s="1"/>
        <n x="3" s="1"/>
        <n x="150" s="1"/>
        <n x="151" s="1"/>
        <n x="5"/>
        <n x="147"/>
        <n x="56"/>
      </t>
    </mdx>
    <mdx n="0" f="v">
      <t c="8">
        <n x="2" s="1"/>
        <n x="149" s="1"/>
        <n x="3" s="1"/>
        <n x="150" s="1"/>
        <n x="151" s="1"/>
        <n x="5"/>
        <n x="87"/>
        <n x="16"/>
      </t>
    </mdx>
    <mdx n="0" f="v">
      <t c="8">
        <n x="2" s="1"/>
        <n x="149" s="1"/>
        <n x="3" s="1"/>
        <n x="150" s="1"/>
        <n x="151" s="1"/>
        <n x="5"/>
        <n x="87"/>
        <n x="36"/>
      </t>
    </mdx>
    <mdx n="0" f="v">
      <t c="8">
        <n x="2" s="1"/>
        <n x="149" s="1"/>
        <n x="3" s="1"/>
        <n x="150" s="1"/>
        <n x="151" s="1"/>
        <n x="5"/>
        <n x="87"/>
        <n x="59"/>
      </t>
    </mdx>
    <mdx n="0" f="v">
      <t c="8">
        <n x="2" s="1"/>
        <n x="149" s="1"/>
        <n x="3" s="1"/>
        <n x="150" s="1"/>
        <n x="151" s="1"/>
        <n x="5"/>
        <n x="135"/>
        <n x="62"/>
      </t>
    </mdx>
    <mdx n="0" f="v">
      <t c="8">
        <n x="2" s="1"/>
        <n x="149" s="1"/>
        <n x="3" s="1"/>
        <n x="150" s="1"/>
        <n x="151" s="1"/>
        <n x="5"/>
        <n x="136"/>
        <n x="25"/>
      </t>
    </mdx>
    <mdx n="0" f="v">
      <t c="8">
        <n x="2" s="1"/>
        <n x="149" s="1"/>
        <n x="3" s="1"/>
        <n x="150" s="1"/>
        <n x="151" s="1"/>
        <n x="5"/>
        <n x="136"/>
        <n x="45"/>
      </t>
    </mdx>
    <mdx n="0" f="v">
      <t c="8">
        <n x="2" s="1"/>
        <n x="149" s="1"/>
        <n x="3" s="1"/>
        <n x="150" s="1"/>
        <n x="151" s="1"/>
        <n x="5"/>
        <n x="137"/>
        <n x="28"/>
      </t>
    </mdx>
    <mdx n="0" f="v">
      <t c="8">
        <n x="2" s="1"/>
        <n x="149" s="1"/>
        <n x="3" s="1"/>
        <n x="150" s="1"/>
        <n x="151" s="1"/>
        <n x="5"/>
        <n x="137"/>
        <n x="48"/>
      </t>
    </mdx>
    <mdx n="0" f="v">
      <t c="8">
        <n x="2" s="1"/>
        <n x="149" s="1"/>
        <n x="3" s="1"/>
        <n x="150" s="1"/>
        <n x="151" s="1"/>
        <n x="5"/>
        <n x="138"/>
        <n x="7"/>
      </t>
    </mdx>
    <mdx n="0" f="v">
      <t c="8">
        <n x="2" s="1"/>
        <n x="149" s="1"/>
        <n x="3" s="1"/>
        <n x="150" s="1"/>
        <n x="151" s="1"/>
        <n x="5"/>
        <n x="138"/>
        <n x="31"/>
      </t>
    </mdx>
    <mdx n="0" f="v">
      <t c="8">
        <n x="2" s="1"/>
        <n x="149" s="1"/>
        <n x="3" s="1"/>
        <n x="150" s="1"/>
        <n x="151" s="1"/>
        <n x="5"/>
        <n x="138"/>
        <n x="51"/>
      </t>
    </mdx>
    <mdx n="0" f="v">
      <t c="8">
        <n x="2" s="1"/>
        <n x="149" s="1"/>
        <n x="3" s="1"/>
        <n x="150" s="1"/>
        <n x="151" s="1"/>
        <n x="5"/>
        <n x="139"/>
        <n x="10"/>
      </t>
    </mdx>
    <mdx n="0" f="v">
      <t c="8">
        <n x="2" s="1"/>
        <n x="149" s="1"/>
        <n x="3" s="1"/>
        <n x="150" s="1"/>
        <n x="151" s="1"/>
        <n x="5"/>
        <n x="139"/>
        <n x="34"/>
      </t>
    </mdx>
    <mdx n="0" f="v">
      <t c="8">
        <n x="2" s="1"/>
        <n x="149" s="1"/>
        <n x="3" s="1"/>
        <n x="150" s="1"/>
        <n x="151" s="1"/>
        <n x="5"/>
        <n x="139"/>
        <n x="54"/>
      </t>
    </mdx>
    <mdx n="0" f="v">
      <t c="8">
        <n x="2" s="1"/>
        <n x="149" s="1"/>
        <n x="3" s="1"/>
        <n x="150" s="1"/>
        <n x="151" s="1"/>
        <n x="5"/>
        <n x="140"/>
        <n x="13"/>
      </t>
    </mdx>
    <mdx n="0" f="v">
      <t c="8">
        <n x="2" s="1"/>
        <n x="149" s="1"/>
        <n x="3" s="1"/>
        <n x="150" s="1"/>
        <n x="151" s="1"/>
        <n x="5"/>
        <n x="140"/>
        <n x="37"/>
      </t>
    </mdx>
    <mdx n="0" f="v">
      <t c="8">
        <n x="2" s="1"/>
        <n x="149" s="1"/>
        <n x="3" s="1"/>
        <n x="150" s="1"/>
        <n x="151" s="1"/>
        <n x="5"/>
        <n x="140"/>
        <n x="57"/>
      </t>
    </mdx>
    <mdx n="0" f="v">
      <t c="8">
        <n x="2" s="1"/>
        <n x="149" s="1"/>
        <n x="3" s="1"/>
        <n x="150" s="1"/>
        <n x="151" s="1"/>
        <n x="5"/>
        <n x="141"/>
        <n x="16"/>
      </t>
    </mdx>
    <mdx n="0" f="v">
      <t c="8">
        <n x="2" s="1"/>
        <n x="149" s="1"/>
        <n x="3" s="1"/>
        <n x="150" s="1"/>
        <n x="151" s="1"/>
        <n x="5"/>
        <n x="141"/>
        <n x="40"/>
      </t>
    </mdx>
    <mdx n="0" f="v">
      <t c="8">
        <n x="2" s="1"/>
        <n x="149" s="1"/>
        <n x="3" s="1"/>
        <n x="150" s="1"/>
        <n x="151" s="1"/>
        <n x="5"/>
        <n x="141"/>
        <n x="60"/>
      </t>
    </mdx>
    <mdx n="0" f="v">
      <t c="8">
        <n x="2" s="1"/>
        <n x="149" s="1"/>
        <n x="3" s="1"/>
        <n x="150" s="1"/>
        <n x="151" s="1"/>
        <n x="5"/>
        <n x="142"/>
        <n x="19"/>
      </t>
    </mdx>
    <mdx n="0" f="v">
      <t c="8">
        <n x="2" s="1"/>
        <n x="149" s="1"/>
        <n x="3" s="1"/>
        <n x="150" s="1"/>
        <n x="151" s="1"/>
        <n x="5"/>
        <n x="142"/>
        <n x="43"/>
      </t>
    </mdx>
    <mdx n="0" f="v">
      <t c="8">
        <n x="2" s="1"/>
        <n x="149" s="1"/>
        <n x="3" s="1"/>
        <n x="150" s="1"/>
        <n x="151" s="1"/>
        <n x="5"/>
        <n x="142"/>
        <n x="63"/>
      </t>
    </mdx>
    <mdx n="0" f="v">
      <t c="8">
        <n x="2" s="1"/>
        <n x="149" s="1"/>
        <n x="3" s="1"/>
        <n x="150" s="1"/>
        <n x="151" s="1"/>
        <n x="5"/>
        <n x="143"/>
        <n x="22"/>
      </t>
    </mdx>
    <mdx n="0" f="v">
      <t c="8">
        <n x="2" s="1"/>
        <n x="149" s="1"/>
        <n x="3" s="1"/>
        <n x="150" s="1"/>
        <n x="151" s="1"/>
        <n x="5"/>
        <n x="143"/>
        <n x="46"/>
      </t>
    </mdx>
    <mdx n="0" f="v">
      <t c="8">
        <n x="2" s="1"/>
        <n x="149" s="1"/>
        <n x="3" s="1"/>
        <n x="150" s="1"/>
        <n x="151" s="1"/>
        <n x="5"/>
        <n x="144"/>
        <n x="25"/>
      </t>
    </mdx>
    <mdx n="0" f="v">
      <t c="8">
        <n x="2" s="1"/>
        <n x="149" s="1"/>
        <n x="3" s="1"/>
        <n x="150" s="1"/>
        <n x="151" s="1"/>
        <n x="5"/>
        <n x="144"/>
        <n x="49"/>
      </t>
    </mdx>
    <mdx n="0" f="v">
      <t c="8">
        <n x="2" s="1"/>
        <n x="149" s="1"/>
        <n x="3" s="1"/>
        <n x="150" s="1"/>
        <n x="151" s="1"/>
        <n x="5"/>
        <n x="145"/>
        <n x="8"/>
      </t>
    </mdx>
    <mdx n="0" f="v">
      <t c="8">
        <n x="2" s="1"/>
        <n x="149" s="1"/>
        <n x="3" s="1"/>
        <n x="150" s="1"/>
        <n x="151" s="1"/>
        <n x="5"/>
        <n x="145"/>
        <n x="28"/>
      </t>
    </mdx>
    <mdx n="0" f="v">
      <t c="8">
        <n x="2" s="1"/>
        <n x="149" s="1"/>
        <n x="3" s="1"/>
        <n x="150" s="1"/>
        <n x="151" s="1"/>
        <n x="5"/>
        <n x="145"/>
        <n x="52"/>
      </t>
    </mdx>
    <mdx n="0" f="v">
      <t c="8">
        <n x="2" s="1"/>
        <n x="149" s="1"/>
        <n x="3" s="1"/>
        <n x="150" s="1"/>
        <n x="151" s="1"/>
        <n x="5"/>
        <n x="146"/>
        <n x="11"/>
      </t>
    </mdx>
    <mdx n="0" f="v">
      <t c="8">
        <n x="2" s="1"/>
        <n x="149" s="1"/>
        <n x="3" s="1"/>
        <n x="150" s="1"/>
        <n x="151" s="1"/>
        <n x="5"/>
        <n x="146"/>
        <n x="31"/>
      </t>
    </mdx>
    <mdx n="0" f="v">
      <t c="8">
        <n x="2" s="1"/>
        <n x="149" s="1"/>
        <n x="3" s="1"/>
        <n x="150" s="1"/>
        <n x="151" s="1"/>
        <n x="5"/>
        <n x="146"/>
        <n x="55"/>
      </t>
    </mdx>
    <mdx n="0" f="v">
      <t c="8">
        <n x="2" s="1"/>
        <n x="149" s="1"/>
        <n x="3" s="1"/>
        <n x="150" s="1"/>
        <n x="151" s="1"/>
        <n x="5"/>
        <n x="147"/>
        <n x="14"/>
      </t>
    </mdx>
    <mdx n="0" f="v">
      <t c="8">
        <n x="2" s="1"/>
        <n x="149" s="1"/>
        <n x="3" s="1"/>
        <n x="150" s="1"/>
        <n x="151" s="1"/>
        <n x="5"/>
        <n x="147"/>
        <n x="34"/>
      </t>
    </mdx>
    <mdx n="0" f="v">
      <t c="8">
        <n x="2" s="1"/>
        <n x="149" s="1"/>
        <n x="3" s="1"/>
        <n x="150" s="1"/>
        <n x="151" s="1"/>
        <n x="5"/>
        <n x="147"/>
        <n x="58"/>
      </t>
    </mdx>
    <mdx n="0" f="v">
      <t c="8">
        <n x="2" s="1"/>
        <n x="149" s="1"/>
        <n x="3" s="1"/>
        <n x="150" s="1"/>
        <n x="151" s="1"/>
        <n x="5"/>
        <n x="87"/>
        <n x="17"/>
      </t>
    </mdx>
    <mdx n="0" f="v">
      <t c="8">
        <n x="2" s="1"/>
        <n x="149" s="1"/>
        <n x="3" s="1"/>
        <n x="150" s="1"/>
        <n x="151" s="1"/>
        <n x="5"/>
        <n x="87"/>
        <n x="37"/>
      </t>
    </mdx>
    <mdx n="0" f="v">
      <t c="8">
        <n x="2" s="1"/>
        <n x="149" s="1"/>
        <n x="3" s="1"/>
        <n x="150" s="1"/>
        <n x="151" s="1"/>
        <n x="5"/>
        <n x="87"/>
        <n x="61"/>
      </t>
    </mdx>
    <mdx n="0" f="v">
      <t c="8">
        <n x="2" s="1"/>
        <n x="149" s="1"/>
        <n x="3" s="1"/>
        <n x="150" s="1"/>
        <n x="151" s="1"/>
        <n x="5"/>
        <n x="132"/>
        <n x="59"/>
      </t>
    </mdx>
    <mdx n="0" f="v">
      <t c="8">
        <n x="2" s="1"/>
        <n x="149" s="1"/>
        <n x="3" s="1"/>
        <n x="150" s="1"/>
        <n x="151" s="1"/>
        <n x="5"/>
        <n x="133"/>
        <n x="14"/>
      </t>
    </mdx>
    <mdx n="0" f="v">
      <t c="8">
        <n x="2" s="1"/>
        <n x="149" s="1"/>
        <n x="3" s="1"/>
        <n x="150" s="1"/>
        <n x="151" s="1"/>
        <n x="5"/>
        <n x="133"/>
        <n x="30"/>
      </t>
    </mdx>
    <mdx n="0" f="v">
      <t c="8">
        <n x="2" s="1"/>
        <n x="149" s="1"/>
        <n x="3" s="1"/>
        <n x="150" s="1"/>
        <n x="151" s="1"/>
        <n x="5"/>
        <n x="133"/>
        <n x="46"/>
      </t>
    </mdx>
    <mdx n="0" f="v">
      <t c="8">
        <n x="2" s="1"/>
        <n x="149" s="1"/>
        <n x="3" s="1"/>
        <n x="150" s="1"/>
        <n x="151" s="1"/>
        <n x="5"/>
        <n x="133"/>
        <n x="62"/>
      </t>
    </mdx>
    <mdx n="0" f="v">
      <t c="8">
        <n x="2" s="1"/>
        <n x="149" s="1"/>
        <n x="3" s="1"/>
        <n x="150" s="1"/>
        <n x="151" s="1"/>
        <n x="5"/>
        <n x="134"/>
        <n x="20"/>
      </t>
    </mdx>
    <mdx n="0" f="v">
      <t c="8">
        <n x="2" s="1"/>
        <n x="149" s="1"/>
        <n x="3" s="1"/>
        <n x="150" s="1"/>
        <n x="151" s="1"/>
        <n x="5"/>
        <n x="134"/>
        <n x="40"/>
      </t>
    </mdx>
    <mdx n="0" f="v">
      <t c="8">
        <n x="2" s="1"/>
        <n x="149" s="1"/>
        <n x="3" s="1"/>
        <n x="150" s="1"/>
        <n x="151" s="1"/>
        <n x="5"/>
        <n x="134"/>
        <n x="63"/>
      </t>
    </mdx>
    <mdx n="0" f="v">
      <t c="8">
        <n x="2" s="1"/>
        <n x="149" s="1"/>
        <n x="3" s="1"/>
        <n x="150" s="1"/>
        <n x="151" s="1"/>
        <n x="5"/>
        <n x="135"/>
        <n x="23"/>
      </t>
    </mdx>
    <mdx n="0" f="v">
      <t c="8">
        <n x="2" s="1"/>
        <n x="149" s="1"/>
        <n x="3" s="1"/>
        <n x="150" s="1"/>
        <n x="151" s="1"/>
        <n x="5"/>
        <n x="135"/>
        <n x="43"/>
      </t>
    </mdx>
    <mdx n="0" f="v">
      <t c="8">
        <n x="2" s="1"/>
        <n x="149" s="1"/>
        <n x="3" s="1"/>
        <n x="150" s="1"/>
        <n x="151" s="1"/>
        <n x="5"/>
        <n x="136"/>
        <n x="26"/>
      </t>
    </mdx>
    <mdx n="0" f="v">
      <t c="8">
        <n x="2" s="1"/>
        <n x="149" s="1"/>
        <n x="3" s="1"/>
        <n x="150" s="1"/>
        <n x="151" s="1"/>
        <n x="5"/>
        <n x="136"/>
        <n x="46"/>
      </t>
    </mdx>
    <mdx n="0" f="v">
      <t c="8">
        <n x="2" s="1"/>
        <n x="149" s="1"/>
        <n x="3" s="1"/>
        <n x="150" s="1"/>
        <n x="151" s="1"/>
        <n x="5"/>
        <n x="137"/>
        <n x="8"/>
      </t>
    </mdx>
    <mdx n="0" f="v">
      <t c="8">
        <n x="2" s="1"/>
        <n x="149" s="1"/>
        <n x="3" s="1"/>
        <n x="150" s="1"/>
        <n x="151" s="1"/>
        <n x="5"/>
        <n x="137"/>
        <n x="29"/>
      </t>
    </mdx>
    <mdx n="0" f="v">
      <t c="8">
        <n x="2" s="1"/>
        <n x="149" s="1"/>
        <n x="3" s="1"/>
        <n x="150" s="1"/>
        <n x="151" s="1"/>
        <n x="5"/>
        <n x="137"/>
        <n x="49"/>
      </t>
    </mdx>
    <mdx n="0" f="v">
      <t c="8">
        <n x="2" s="1"/>
        <n x="149" s="1"/>
        <n x="3" s="1"/>
        <n x="150" s="1"/>
        <n x="151" s="1"/>
        <n x="5"/>
        <n x="138"/>
        <n x="11"/>
      </t>
    </mdx>
    <mdx n="0" f="v">
      <t c="8">
        <n x="2" s="1"/>
        <n x="149" s="1"/>
        <n x="3" s="1"/>
        <n x="150" s="1"/>
        <n x="151" s="1"/>
        <n x="5"/>
        <n x="138"/>
        <n x="32"/>
      </t>
    </mdx>
    <mdx n="0" f="v">
      <t c="8">
        <n x="2" s="1"/>
        <n x="149" s="1"/>
        <n x="3" s="1"/>
        <n x="150" s="1"/>
        <n x="151" s="1"/>
        <n x="5"/>
        <n x="138"/>
        <n x="52"/>
      </t>
    </mdx>
    <mdx n="0" f="v">
      <t c="8">
        <n x="2" s="1"/>
        <n x="149" s="1"/>
        <n x="3" s="1"/>
        <n x="150" s="1"/>
        <n x="151" s="1"/>
        <n x="5"/>
        <n x="139"/>
        <n x="14"/>
      </t>
    </mdx>
    <mdx n="0" f="v">
      <t c="8">
        <n x="2" s="1"/>
        <n x="149" s="1"/>
        <n x="3" s="1"/>
        <n x="150" s="1"/>
        <n x="151" s="1"/>
        <n x="5"/>
        <n x="139"/>
        <n x="35"/>
      </t>
    </mdx>
    <mdx n="0" f="v">
      <t c="8">
        <n x="2" s="1"/>
        <n x="149" s="1"/>
        <n x="3" s="1"/>
        <n x="150" s="1"/>
        <n x="151" s="1"/>
        <n x="5"/>
        <n x="139"/>
        <n x="55"/>
      </t>
    </mdx>
    <mdx n="0" f="v">
      <t c="8">
        <n x="2" s="1"/>
        <n x="149" s="1"/>
        <n x="3" s="1"/>
        <n x="150" s="1"/>
        <n x="151" s="1"/>
        <n x="5"/>
        <n x="140"/>
        <n x="17"/>
      </t>
    </mdx>
    <mdx n="0" f="v">
      <t c="8">
        <n x="2" s="1"/>
        <n x="149" s="1"/>
        <n x="3" s="1"/>
        <n x="150" s="1"/>
        <n x="151" s="1"/>
        <n x="5"/>
        <n x="140"/>
        <n x="38"/>
      </t>
    </mdx>
    <mdx n="0" f="v">
      <t c="8">
        <n x="2" s="1"/>
        <n x="149" s="1"/>
        <n x="3" s="1"/>
        <n x="150" s="1"/>
        <n x="151" s="1"/>
        <n x="5"/>
        <n x="140"/>
        <n x="58"/>
      </t>
    </mdx>
    <mdx n="0" f="v">
      <t c="8">
        <n x="2" s="1"/>
        <n x="149" s="1"/>
        <n x="3" s="1"/>
        <n x="150" s="1"/>
        <n x="151" s="1"/>
        <n x="5"/>
        <n x="141"/>
        <n x="20"/>
      </t>
    </mdx>
    <mdx n="0" f="v">
      <t c="8">
        <n x="2" s="1"/>
        <n x="149" s="1"/>
        <n x="3" s="1"/>
        <n x="150" s="1"/>
        <n x="151" s="1"/>
        <n x="5"/>
        <n x="141"/>
        <n x="41"/>
      </t>
    </mdx>
    <mdx n="0" f="v">
      <t c="8">
        <n x="2" s="1"/>
        <n x="149" s="1"/>
        <n x="3" s="1"/>
        <n x="150" s="1"/>
        <n x="151" s="1"/>
        <n x="5"/>
        <n x="141"/>
        <n x="61"/>
      </t>
    </mdx>
    <mdx n="0" f="v">
      <t c="8">
        <n x="2" s="1"/>
        <n x="149" s="1"/>
        <n x="3" s="1"/>
        <n x="150" s="1"/>
        <n x="151" s="1"/>
        <n x="5"/>
        <n x="142"/>
        <n x="23"/>
      </t>
    </mdx>
    <mdx n="0" f="v">
      <t c="8">
        <n x="2" s="1"/>
        <n x="149" s="1"/>
        <n x="3" s="1"/>
        <n x="150" s="1"/>
        <n x="151" s="1"/>
        <n x="5"/>
        <n x="142"/>
        <n x="44"/>
      </t>
    </mdx>
    <mdx n="0" f="v">
      <t c="8">
        <n x="2" s="1"/>
        <n x="149" s="1"/>
        <n x="3" s="1"/>
        <n x="150" s="1"/>
        <n x="151" s="1"/>
        <n x="5"/>
        <n x="142"/>
        <n x="64"/>
      </t>
    </mdx>
    <mdx n="0" f="v">
      <t c="8">
        <n x="2" s="1"/>
        <n x="149" s="1"/>
        <n x="3" s="1"/>
        <n x="150" s="1"/>
        <n x="151" s="1"/>
        <n x="5"/>
        <n x="143"/>
        <n x="26"/>
      </t>
    </mdx>
    <mdx n="0" f="v">
      <t c="8">
        <n x="2" s="1"/>
        <n x="149" s="1"/>
        <n x="3" s="1"/>
        <n x="150" s="1"/>
        <n x="151" s="1"/>
        <n x="5"/>
        <n x="143"/>
        <n x="47"/>
      </t>
    </mdx>
    <mdx n="0" f="v">
      <t c="8">
        <n x="2" s="1"/>
        <n x="149" s="1"/>
        <n x="3" s="1"/>
        <n x="150" s="1"/>
        <n x="151" s="1"/>
        <n x="5"/>
        <n x="144"/>
        <n x="6"/>
      </t>
    </mdx>
    <mdx n="0" f="v">
      <t c="8">
        <n x="2" s="1"/>
        <n x="149" s="1"/>
        <n x="3" s="1"/>
        <n x="150" s="1"/>
        <n x="151" s="1"/>
        <n x="5"/>
        <n x="144"/>
        <n x="29"/>
      </t>
    </mdx>
    <mdx n="0" f="v">
      <t c="8">
        <n x="2" s="1"/>
        <n x="149" s="1"/>
        <n x="3" s="1"/>
        <n x="150" s="1"/>
        <n x="151" s="1"/>
        <n x="5"/>
        <n x="144"/>
        <n x="50"/>
      </t>
    </mdx>
    <mdx n="0" f="v">
      <t c="8">
        <n x="2" s="1"/>
        <n x="149" s="1"/>
        <n x="3" s="1"/>
        <n x="150" s="1"/>
        <n x="151" s="1"/>
        <n x="5"/>
        <n x="145"/>
        <n x="9"/>
      </t>
    </mdx>
    <mdx n="0" f="v">
      <t c="8">
        <n x="2" s="1"/>
        <n x="149" s="1"/>
        <n x="3" s="1"/>
        <n x="150" s="1"/>
        <n x="151" s="1"/>
        <n x="5"/>
        <n x="145"/>
        <n x="32"/>
      </t>
    </mdx>
    <mdx n="0" f="v">
      <t c="8">
        <n x="2" s="1"/>
        <n x="149" s="1"/>
        <n x="3" s="1"/>
        <n x="150" s="1"/>
        <n x="151" s="1"/>
        <n x="5"/>
        <n x="145"/>
        <n x="53"/>
      </t>
    </mdx>
    <mdx n="0" f="v">
      <t c="8">
        <n x="2" s="1"/>
        <n x="149" s="1"/>
        <n x="3" s="1"/>
        <n x="150" s="1"/>
        <n x="151" s="1"/>
        <n x="5"/>
        <n x="146"/>
        <n x="12"/>
      </t>
    </mdx>
    <mdx n="0" f="v">
      <t c="8">
        <n x="2" s="1"/>
        <n x="149" s="1"/>
        <n x="3" s="1"/>
        <n x="150" s="1"/>
        <n x="151" s="1"/>
        <n x="5"/>
        <n x="146"/>
        <n x="35"/>
      </t>
    </mdx>
    <mdx n="0" f="v">
      <t c="8">
        <n x="2" s="1"/>
        <n x="149" s="1"/>
        <n x="3" s="1"/>
        <n x="150" s="1"/>
        <n x="151" s="1"/>
        <n x="5"/>
        <n x="146"/>
        <n x="56"/>
      </t>
    </mdx>
    <mdx n="0" f="v">
      <t c="8">
        <n x="2" s="1"/>
        <n x="149" s="1"/>
        <n x="3" s="1"/>
        <n x="150" s="1"/>
        <n x="151" s="1"/>
        <n x="5"/>
        <n x="147"/>
        <n x="15"/>
      </t>
    </mdx>
    <mdx n="0" f="v">
      <t c="8">
        <n x="2" s="1"/>
        <n x="149" s="1"/>
        <n x="3" s="1"/>
        <n x="150" s="1"/>
        <n x="151" s="1"/>
        <n x="5"/>
        <n x="147"/>
        <n x="38"/>
      </t>
    </mdx>
    <mdx n="0" f="v">
      <t c="8">
        <n x="2" s="1"/>
        <n x="149" s="1"/>
        <n x="3" s="1"/>
        <n x="150" s="1"/>
        <n x="151" s="1"/>
        <n x="5"/>
        <n x="147"/>
        <n x="59"/>
      </t>
    </mdx>
    <mdx n="0" f="v">
      <t c="8">
        <n x="2" s="1"/>
        <n x="149" s="1"/>
        <n x="3" s="1"/>
        <n x="150" s="1"/>
        <n x="151" s="1"/>
        <n x="5"/>
        <n x="87"/>
        <n x="18"/>
      </t>
    </mdx>
    <mdx n="0" f="v">
      <t c="8">
        <n x="2" s="1"/>
        <n x="149" s="1"/>
        <n x="3" s="1"/>
        <n x="150" s="1"/>
        <n x="151" s="1"/>
        <n x="5"/>
        <n x="87"/>
        <n x="41"/>
      </t>
    </mdx>
    <mdx n="0" f="v">
      <t c="8">
        <n x="2" s="1"/>
        <n x="149" s="1"/>
        <n x="3" s="1"/>
        <n x="150" s="1"/>
        <n x="151" s="1"/>
        <n x="5"/>
        <n x="87"/>
        <n x="62"/>
      </t>
    </mdx>
    <mdx n="0" f="v">
      <t c="8">
        <n x="2" s="1"/>
        <n x="149" s="1"/>
        <n x="3" s="1"/>
        <n x="150" s="1"/>
        <n x="151" s="1"/>
        <n x="5"/>
        <n x="134"/>
        <n x="28"/>
      </t>
    </mdx>
    <mdx n="0" f="v">
      <t c="8">
        <n x="2" s="1"/>
        <n x="149" s="1"/>
        <n x="3" s="1"/>
        <n x="150" s="1"/>
        <n x="151" s="1"/>
        <n x="5"/>
        <n x="134"/>
        <n x="44"/>
      </t>
    </mdx>
    <mdx n="0" f="v">
      <t c="8">
        <n x="2" s="1"/>
        <n x="149" s="1"/>
        <n x="3" s="1"/>
        <n x="150" s="1"/>
        <n x="151" s="1"/>
        <n x="5"/>
        <n x="134"/>
        <n x="60"/>
      </t>
    </mdx>
    <mdx n="0" f="v">
      <t c="8">
        <n x="2" s="1"/>
        <n x="149" s="1"/>
        <n x="3" s="1"/>
        <n x="150" s="1"/>
        <n x="151" s="1"/>
        <n x="5"/>
        <n x="135"/>
        <n x="15"/>
      </t>
    </mdx>
    <mdx n="0" f="v">
      <t c="8">
        <n x="2" s="1"/>
        <n x="149" s="1"/>
        <n x="3" s="1"/>
        <n x="150" s="1"/>
        <n x="151" s="1"/>
        <n x="5"/>
        <n x="135"/>
        <n x="31"/>
      </t>
    </mdx>
    <mdx n="0" f="v">
      <t c="8">
        <n x="2" s="1"/>
        <n x="149" s="1"/>
        <n x="3" s="1"/>
        <n x="150" s="1"/>
        <n x="151" s="1"/>
        <n x="5"/>
        <n x="135"/>
        <n x="47"/>
      </t>
    </mdx>
    <mdx n="0" f="v">
      <t c="8">
        <n x="2" s="1"/>
        <n x="149" s="1"/>
        <n x="3" s="1"/>
        <n x="150" s="1"/>
        <n x="151" s="1"/>
        <n x="5"/>
        <n x="135"/>
        <n x="63"/>
      </t>
    </mdx>
    <mdx n="0" f="v">
      <t c="8">
        <n x="2" s="1"/>
        <n x="149" s="1"/>
        <n x="3" s="1"/>
        <n x="150" s="1"/>
        <n x="151" s="1"/>
        <n x="5"/>
        <n x="136"/>
        <n x="18"/>
      </t>
    </mdx>
    <mdx n="0" f="v">
      <t c="8">
        <n x="2" s="1"/>
        <n x="149" s="1"/>
        <n x="3" s="1"/>
        <n x="150" s="1"/>
        <n x="151" s="1"/>
        <n x="5"/>
        <n x="136"/>
        <n x="34"/>
      </t>
    </mdx>
    <mdx n="0" f="v">
      <t c="8">
        <n x="2" s="1"/>
        <n x="149" s="1"/>
        <n x="3" s="1"/>
        <n x="150" s="1"/>
        <n x="151" s="1"/>
        <n x="5"/>
        <n x="136"/>
        <n x="50"/>
      </t>
    </mdx>
    <mdx n="0" f="v">
      <t c="8">
        <n x="2" s="1"/>
        <n x="149" s="1"/>
        <n x="3" s="1"/>
        <n x="150" s="1"/>
        <n x="151" s="1"/>
        <n x="5"/>
        <n x="137"/>
        <n x="21"/>
      </t>
    </mdx>
    <mdx n="0" f="v">
      <t c="8">
        <n x="2" s="1"/>
        <n x="149" s="1"/>
        <n x="3" s="1"/>
        <n x="150" s="1"/>
        <n x="151" s="1"/>
        <n x="5"/>
        <n x="137"/>
        <n x="37"/>
      </t>
    </mdx>
    <mdx n="0" f="v">
      <t c="8">
        <n x="2" s="1"/>
        <n x="149" s="1"/>
        <n x="3" s="1"/>
        <n x="150" s="1"/>
        <n x="151" s="1"/>
        <n x="5"/>
        <n x="137"/>
        <n x="53"/>
      </t>
    </mdx>
    <mdx n="0" f="v">
      <t c="8">
        <n x="2" s="1"/>
        <n x="149" s="1"/>
        <n x="3" s="1"/>
        <n x="150" s="1"/>
        <n x="151" s="1"/>
        <n x="5"/>
        <n x="138"/>
        <n x="8"/>
      </t>
    </mdx>
    <mdx n="0" f="v">
      <t c="8">
        <n x="2" s="1"/>
        <n x="149" s="1"/>
        <n x="3" s="1"/>
        <n x="150" s="1"/>
        <n x="151" s="1"/>
        <n x="5"/>
        <n x="138"/>
        <n x="24"/>
      </t>
    </mdx>
    <mdx n="0" f="v">
      <t c="8">
        <n x="2" s="1"/>
        <n x="149" s="1"/>
        <n x="3" s="1"/>
        <n x="150" s="1"/>
        <n x="151" s="1"/>
        <n x="5"/>
        <n x="138"/>
        <n x="40"/>
      </t>
    </mdx>
    <mdx n="0" f="v">
      <t c="8">
        <n x="2" s="1"/>
        <n x="149" s="1"/>
        <n x="3" s="1"/>
        <n x="150" s="1"/>
        <n x="151" s="1"/>
        <n x="5"/>
        <n x="138"/>
        <n x="56"/>
      </t>
    </mdx>
    <mdx n="0" f="v">
      <t c="8">
        <n x="2" s="1"/>
        <n x="149" s="1"/>
        <n x="3" s="1"/>
        <n x="150" s="1"/>
        <n x="151" s="1"/>
        <n x="5"/>
        <n x="139"/>
        <n x="11"/>
      </t>
    </mdx>
    <mdx n="0" f="v">
      <t c="8">
        <n x="2" s="1"/>
        <n x="149" s="1"/>
        <n x="3" s="1"/>
        <n x="150" s="1"/>
        <n x="151" s="1"/>
        <n x="5"/>
        <n x="139"/>
        <n x="27"/>
      </t>
    </mdx>
    <mdx n="0" f="v">
      <t c="8">
        <n x="2" s="1"/>
        <n x="149" s="1"/>
        <n x="3" s="1"/>
        <n x="150" s="1"/>
        <n x="151" s="1"/>
        <n x="5"/>
        <n x="139"/>
        <n x="43"/>
      </t>
    </mdx>
    <mdx n="0" f="v">
      <t c="8">
        <n x="2" s="1"/>
        <n x="149" s="1"/>
        <n x="3" s="1"/>
        <n x="150" s="1"/>
        <n x="151" s="1"/>
        <n x="5"/>
        <n x="139"/>
        <n x="59"/>
      </t>
    </mdx>
    <mdx n="0" f="v">
      <t c="8">
        <n x="2" s="1"/>
        <n x="149" s="1"/>
        <n x="3" s="1"/>
        <n x="150" s="1"/>
        <n x="151" s="1"/>
        <n x="5"/>
        <n x="140"/>
        <n x="14"/>
      </t>
    </mdx>
    <mdx n="0" f="v">
      <t c="8">
        <n x="2" s="1"/>
        <n x="149" s="1"/>
        <n x="3" s="1"/>
        <n x="150" s="1"/>
        <n x="151" s="1"/>
        <n x="5"/>
        <n x="140"/>
        <n x="30"/>
      </t>
    </mdx>
    <mdx n="0" f="v">
      <t c="8">
        <n x="2" s="1"/>
        <n x="149" s="1"/>
        <n x="3" s="1"/>
        <n x="150" s="1"/>
        <n x="151" s="1"/>
        <n x="5"/>
        <n x="140"/>
        <n x="46"/>
      </t>
    </mdx>
    <mdx n="0" f="v">
      <t c="8">
        <n x="2" s="1"/>
        <n x="149" s="1"/>
        <n x="3" s="1"/>
        <n x="150" s="1"/>
        <n x="151" s="1"/>
        <n x="5"/>
        <n x="140"/>
        <n x="62"/>
      </t>
    </mdx>
    <mdx n="0" f="v">
      <t c="8">
        <n x="2" s="1"/>
        <n x="149" s="1"/>
        <n x="3" s="1"/>
        <n x="150" s="1"/>
        <n x="151" s="1"/>
        <n x="5"/>
        <n x="141"/>
        <n x="17"/>
      </t>
    </mdx>
    <mdx n="0" f="v">
      <t c="8">
        <n x="2" s="1"/>
        <n x="149" s="1"/>
        <n x="3" s="1"/>
        <n x="150" s="1"/>
        <n x="151" s="1"/>
        <n x="5"/>
        <n x="141"/>
        <n x="33"/>
      </t>
    </mdx>
    <mdx n="0" f="v">
      <t c="8">
        <n x="2" s="1"/>
        <n x="149" s="1"/>
        <n x="3" s="1"/>
        <n x="150" s="1"/>
        <n x="151" s="1"/>
        <n x="5"/>
        <n x="141"/>
        <n x="49"/>
      </t>
    </mdx>
    <mdx n="0" f="v">
      <t c="8">
        <n x="2" s="1"/>
        <n x="149" s="1"/>
        <n x="3" s="1"/>
        <n x="150" s="1"/>
        <n x="151" s="1"/>
        <n x="5"/>
        <n x="142"/>
        <n x="20"/>
      </t>
    </mdx>
    <mdx n="0" f="v">
      <t c="8">
        <n x="2" s="1"/>
        <n x="149" s="1"/>
        <n x="3" s="1"/>
        <n x="150" s="1"/>
        <n x="151" s="1"/>
        <n x="5"/>
        <n x="142"/>
        <n x="36"/>
      </t>
    </mdx>
    <mdx n="0" f="v">
      <t c="8">
        <n x="2" s="1"/>
        <n x="149" s="1"/>
        <n x="3" s="1"/>
        <n x="150" s="1"/>
        <n x="151" s="1"/>
        <n x="5"/>
        <n x="142"/>
        <n x="52"/>
      </t>
    </mdx>
    <mdx n="0" f="v">
      <t c="8">
        <n x="2" s="1"/>
        <n x="149" s="1"/>
        <n x="3" s="1"/>
        <n x="150" s="1"/>
        <n x="151" s="1"/>
        <n x="5"/>
        <n x="143"/>
        <n x="7"/>
      </t>
    </mdx>
    <mdx n="0" f="v">
      <t c="8">
        <n x="2" s="1"/>
        <n x="149" s="1"/>
        <n x="3" s="1"/>
        <n x="150" s="1"/>
        <n x="151" s="1"/>
        <n x="5"/>
        <n x="143"/>
        <n x="23"/>
      </t>
    </mdx>
    <mdx n="0" f="v">
      <t c="8">
        <n x="2" s="1"/>
        <n x="149" s="1"/>
        <n x="3" s="1"/>
        <n x="150" s="1"/>
        <n x="151" s="1"/>
        <n x="5"/>
        <n x="143"/>
        <n x="39"/>
      </t>
    </mdx>
    <mdx n="0" f="v">
      <t c="8">
        <n x="2" s="1"/>
        <n x="149" s="1"/>
        <n x="3" s="1"/>
        <n x="150" s="1"/>
        <n x="151" s="1"/>
        <n x="5"/>
        <n x="143"/>
        <n x="55"/>
      </t>
    </mdx>
    <mdx n="0" f="v">
      <t c="8">
        <n x="2" s="1"/>
        <n x="149" s="1"/>
        <n x="3" s="1"/>
        <n x="150" s="1"/>
        <n x="151" s="1"/>
        <n x="5"/>
        <n x="144"/>
        <n x="10"/>
      </t>
    </mdx>
    <mdx n="0" f="v">
      <t c="8">
        <n x="2" s="1"/>
        <n x="149" s="1"/>
        <n x="3" s="1"/>
        <n x="150" s="1"/>
        <n x="151" s="1"/>
        <n x="5"/>
        <n x="144"/>
        <n x="26"/>
      </t>
    </mdx>
    <mdx n="0" f="v">
      <t c="8">
        <n x="2" s="1"/>
        <n x="149" s="1"/>
        <n x="3" s="1"/>
        <n x="150" s="1"/>
        <n x="151" s="1"/>
        <n x="5"/>
        <n x="144"/>
        <n x="42"/>
      </t>
    </mdx>
    <mdx n="0" f="v">
      <t c="8">
        <n x="2" s="1"/>
        <n x="149" s="1"/>
        <n x="3" s="1"/>
        <n x="150" s="1"/>
        <n x="151" s="1"/>
        <n x="5"/>
        <n x="144"/>
        <n x="58"/>
      </t>
    </mdx>
    <mdx n="0" f="v">
      <t c="8">
        <n x="2" s="1"/>
        <n x="149" s="1"/>
        <n x="3" s="1"/>
        <n x="150" s="1"/>
        <n x="151" s="1"/>
        <n x="5"/>
        <n x="145"/>
        <n x="13"/>
      </t>
    </mdx>
    <mdx n="0" f="v">
      <t c="8">
        <n x="2" s="1"/>
        <n x="149" s="1"/>
        <n x="3" s="1"/>
        <n x="150" s="1"/>
        <n x="151" s="1"/>
        <n x="5"/>
        <n x="145"/>
        <n x="29"/>
      </t>
    </mdx>
    <mdx n="0" f="v">
      <t c="8">
        <n x="2" s="1"/>
        <n x="149" s="1"/>
        <n x="3" s="1"/>
        <n x="150" s="1"/>
        <n x="151" s="1"/>
        <n x="5"/>
        <n x="145"/>
        <n x="45"/>
      </t>
    </mdx>
    <mdx n="0" f="v">
      <t c="8">
        <n x="2" s="1"/>
        <n x="149" s="1"/>
        <n x="3" s="1"/>
        <n x="150" s="1"/>
        <n x="151" s="1"/>
        <n x="5"/>
        <n x="145"/>
        <n x="61"/>
      </t>
    </mdx>
    <mdx n="0" f="v">
      <t c="8">
        <n x="2" s="1"/>
        <n x="149" s="1"/>
        <n x="3" s="1"/>
        <n x="150" s="1"/>
        <n x="151" s="1"/>
        <n x="5"/>
        <n x="146"/>
        <n x="16"/>
      </t>
    </mdx>
    <mdx n="0" f="v">
      <t c="8">
        <n x="2" s="1"/>
        <n x="149" s="1"/>
        <n x="3" s="1"/>
        <n x="150" s="1"/>
        <n x="151" s="1"/>
        <n x="5"/>
        <n x="146"/>
        <n x="32"/>
      </t>
    </mdx>
    <mdx n="0" f="v">
      <t c="8">
        <n x="2" s="1"/>
        <n x="149" s="1"/>
        <n x="3" s="1"/>
        <n x="150" s="1"/>
        <n x="151" s="1"/>
        <n x="5"/>
        <n x="146"/>
        <n x="48"/>
      </t>
    </mdx>
    <mdx n="0" f="v">
      <t c="8">
        <n x="2" s="1"/>
        <n x="149" s="1"/>
        <n x="3" s="1"/>
        <n x="150" s="1"/>
        <n x="151" s="1"/>
        <n x="5"/>
        <n x="146"/>
        <n x="64"/>
      </t>
    </mdx>
    <mdx n="0" f="v">
      <t c="8">
        <n x="2" s="1"/>
        <n x="149" s="1"/>
        <n x="3" s="1"/>
        <n x="150" s="1"/>
        <n x="151" s="1"/>
        <n x="5"/>
        <n x="147"/>
        <n x="19"/>
      </t>
    </mdx>
    <mdx n="0" f="v">
      <t c="8">
        <n x="2" s="1"/>
        <n x="149" s="1"/>
        <n x="3" s="1"/>
        <n x="150" s="1"/>
        <n x="151" s="1"/>
        <n x="5"/>
        <n x="147"/>
        <n x="35"/>
      </t>
    </mdx>
    <mdx n="0" f="v">
      <t c="8">
        <n x="2" s="1"/>
        <n x="149" s="1"/>
        <n x="3" s="1"/>
        <n x="150" s="1"/>
        <n x="151" s="1"/>
        <n x="5"/>
        <n x="147"/>
        <n x="51"/>
      </t>
    </mdx>
    <mdx n="0" f="v">
      <t c="8">
        <n x="2" s="1"/>
        <n x="149" s="1"/>
        <n x="3" s="1"/>
        <n x="150" s="1"/>
        <n x="151" s="1"/>
        <n x="5"/>
        <n x="87"/>
        <n x="6"/>
      </t>
    </mdx>
    <mdx n="0" f="v">
      <t c="8">
        <n x="2" s="1"/>
        <n x="149" s="1"/>
        <n x="3" s="1"/>
        <n x="150" s="1"/>
        <n x="151" s="1"/>
        <n x="5"/>
        <n x="87"/>
        <n x="22"/>
      </t>
    </mdx>
    <mdx n="0" f="v">
      <t c="8">
        <n x="2" s="1"/>
        <n x="149" s="1"/>
        <n x="3" s="1"/>
        <n x="150" s="1"/>
        <n x="151" s="1"/>
        <n x="5"/>
        <n x="87"/>
        <n x="38"/>
      </t>
    </mdx>
    <mdx n="0" f="v">
      <t c="8">
        <n x="2" s="1"/>
        <n x="149" s="1"/>
        <n x="3" s="1"/>
        <n x="150" s="1"/>
        <n x="151" s="1"/>
        <n x="5"/>
        <n x="87"/>
        <n x="54"/>
      </t>
    </mdx>
    <mdx n="0" f="v">
      <t c="8">
        <n x="2" s="1"/>
        <n x="149" s="1"/>
        <n x="3" s="1"/>
        <n x="150" s="1"/>
        <n x="151" s="1"/>
        <n x="5"/>
        <n x="134"/>
        <n x="13"/>
      </t>
    </mdx>
    <mdx n="0" f="v">
      <t c="8">
        <n x="2" s="1"/>
        <n x="149" s="1"/>
        <n x="3" s="1"/>
        <n x="150" s="1"/>
        <n x="151" s="1"/>
        <n x="5"/>
        <n x="134"/>
        <n x="29"/>
      </t>
    </mdx>
    <mdx n="0" f="v">
      <t c="8">
        <n x="2" s="1"/>
        <n x="149" s="1"/>
        <n x="3" s="1"/>
        <n x="150" s="1"/>
        <n x="151" s="1"/>
        <n x="5"/>
        <n x="134"/>
        <n x="45"/>
      </t>
    </mdx>
    <mdx n="0" f="v">
      <t c="8">
        <n x="2" s="1"/>
        <n x="149" s="1"/>
        <n x="3" s="1"/>
        <n x="150" s="1"/>
        <n x="151" s="1"/>
        <n x="5"/>
        <n x="134"/>
        <n x="61"/>
      </t>
    </mdx>
    <mdx n="0" f="v">
      <t c="8">
        <n x="2" s="1"/>
        <n x="149" s="1"/>
        <n x="3" s="1"/>
        <n x="150" s="1"/>
        <n x="151" s="1"/>
        <n x="5"/>
        <n x="135"/>
        <n x="16"/>
      </t>
    </mdx>
    <mdx n="0" f="v">
      <t c="8">
        <n x="2" s="1"/>
        <n x="149" s="1"/>
        <n x="3" s="1"/>
        <n x="150" s="1"/>
        <n x="151" s="1"/>
        <n x="5"/>
        <n x="135"/>
        <n x="32"/>
      </t>
    </mdx>
    <mdx n="0" f="v">
      <t c="8">
        <n x="2" s="1"/>
        <n x="149" s="1"/>
        <n x="3" s="1"/>
        <n x="150" s="1"/>
        <n x="151" s="1"/>
        <n x="5"/>
        <n x="135"/>
        <n x="48"/>
      </t>
    </mdx>
    <mdx n="0" f="v">
      <t c="8">
        <n x="2" s="1"/>
        <n x="149" s="1"/>
        <n x="3" s="1"/>
        <n x="150" s="1"/>
        <n x="151" s="1"/>
        <n x="5"/>
        <n x="135"/>
        <n x="64"/>
      </t>
    </mdx>
    <mdx n="0" f="v">
      <t c="8">
        <n x="2" s="1"/>
        <n x="149" s="1"/>
        <n x="3" s="1"/>
        <n x="150" s="1"/>
        <n x="151" s="1"/>
        <n x="5"/>
        <n x="136"/>
        <n x="19"/>
      </t>
    </mdx>
    <mdx n="0" f="v">
      <t c="8">
        <n x="2" s="1"/>
        <n x="149" s="1"/>
        <n x="3" s="1"/>
        <n x="150" s="1"/>
        <n x="151" s="1"/>
        <n x="5"/>
        <n x="136"/>
        <n x="35"/>
      </t>
    </mdx>
    <mdx n="0" f="v">
      <t c="8">
        <n x="2" s="1"/>
        <n x="149" s="1"/>
        <n x="3" s="1"/>
        <n x="150" s="1"/>
        <n x="151" s="1"/>
        <n x="5"/>
        <n x="136"/>
        <n x="51"/>
      </t>
    </mdx>
    <mdx n="0" f="v">
      <t c="8">
        <n x="2" s="1"/>
        <n x="149" s="1"/>
        <n x="3" s="1"/>
        <n x="150" s="1"/>
        <n x="151" s="1"/>
        <n x="5"/>
        <n x="137"/>
        <n x="6"/>
      </t>
    </mdx>
    <mdx n="0" f="v">
      <t c="8">
        <n x="2" s="1"/>
        <n x="149" s="1"/>
        <n x="3" s="1"/>
        <n x="150" s="1"/>
        <n x="151" s="1"/>
        <n x="5"/>
        <n x="137"/>
        <n x="22"/>
      </t>
    </mdx>
    <mdx n="0" f="v">
      <t c="8">
        <n x="2" s="1"/>
        <n x="149" s="1"/>
        <n x="3" s="1"/>
        <n x="150" s="1"/>
        <n x="151" s="1"/>
        <n x="5"/>
        <n x="137"/>
        <n x="38"/>
      </t>
    </mdx>
    <mdx n="0" f="v">
      <t c="8">
        <n x="2" s="1"/>
        <n x="149" s="1"/>
        <n x="3" s="1"/>
        <n x="150" s="1"/>
        <n x="151" s="1"/>
        <n x="5"/>
        <n x="137"/>
        <n x="54"/>
      </t>
    </mdx>
    <mdx n="0" f="v">
      <t c="8">
        <n x="2" s="1"/>
        <n x="149" s="1"/>
        <n x="3" s="1"/>
        <n x="150" s="1"/>
        <n x="151" s="1"/>
        <n x="5"/>
        <n x="138"/>
        <n x="9"/>
      </t>
    </mdx>
    <mdx n="0" f="v">
      <t c="8">
        <n x="2" s="1"/>
        <n x="149" s="1"/>
        <n x="3" s="1"/>
        <n x="150" s="1"/>
        <n x="151" s="1"/>
        <n x="5"/>
        <n x="138"/>
        <n x="25"/>
      </t>
    </mdx>
    <mdx n="0" f="v">
      <t c="8">
        <n x="2" s="1"/>
        <n x="149" s="1"/>
        <n x="3" s="1"/>
        <n x="150" s="1"/>
        <n x="151" s="1"/>
        <n x="5"/>
        <n x="138"/>
        <n x="41"/>
      </t>
    </mdx>
    <mdx n="0" f="v">
      <t c="8">
        <n x="2" s="1"/>
        <n x="149" s="1"/>
        <n x="3" s="1"/>
        <n x="150" s="1"/>
        <n x="151" s="1"/>
        <n x="5"/>
        <n x="138"/>
        <n x="57"/>
      </t>
    </mdx>
    <mdx n="0" f="v">
      <t c="8">
        <n x="2" s="1"/>
        <n x="149" s="1"/>
        <n x="3" s="1"/>
        <n x="150" s="1"/>
        <n x="151" s="1"/>
        <n x="5"/>
        <n x="139"/>
        <n x="12"/>
      </t>
    </mdx>
    <mdx n="0" f="v">
      <t c="8">
        <n x="2" s="1"/>
        <n x="149" s="1"/>
        <n x="3" s="1"/>
        <n x="150" s="1"/>
        <n x="151" s="1"/>
        <n x="5"/>
        <n x="139"/>
        <n x="28"/>
      </t>
    </mdx>
    <mdx n="0" f="v">
      <t c="8">
        <n x="2" s="1"/>
        <n x="149" s="1"/>
        <n x="3" s="1"/>
        <n x="150" s="1"/>
        <n x="151" s="1"/>
        <n x="5"/>
        <n x="139"/>
        <n x="44"/>
      </t>
    </mdx>
    <mdx n="0" f="v">
      <t c="8">
        <n x="2" s="1"/>
        <n x="149" s="1"/>
        <n x="3" s="1"/>
        <n x="150" s="1"/>
        <n x="151" s="1"/>
        <n x="5"/>
        <n x="139"/>
        <n x="60"/>
      </t>
    </mdx>
    <mdx n="0" f="v">
      <t c="8">
        <n x="2" s="1"/>
        <n x="149" s="1"/>
        <n x="3" s="1"/>
        <n x="150" s="1"/>
        <n x="151" s="1"/>
        <n x="5"/>
        <n x="140"/>
        <n x="15"/>
      </t>
    </mdx>
    <mdx n="0" f="v">
      <t c="8">
        <n x="2" s="1"/>
        <n x="149" s="1"/>
        <n x="3" s="1"/>
        <n x="150" s="1"/>
        <n x="151" s="1"/>
        <n x="5"/>
        <n x="140"/>
        <n x="31"/>
      </t>
    </mdx>
    <mdx n="0" f="v">
      <t c="8">
        <n x="2" s="1"/>
        <n x="149" s="1"/>
        <n x="3" s="1"/>
        <n x="150" s="1"/>
        <n x="151" s="1"/>
        <n x="5"/>
        <n x="140"/>
        <n x="47"/>
      </t>
    </mdx>
    <mdx n="0" f="v">
      <t c="8">
        <n x="2" s="1"/>
        <n x="149" s="1"/>
        <n x="3" s="1"/>
        <n x="150" s="1"/>
        <n x="151" s="1"/>
        <n x="5"/>
        <n x="140"/>
        <n x="63"/>
      </t>
    </mdx>
    <mdx n="0" f="v">
      <t c="8">
        <n x="2" s="1"/>
        <n x="149" s="1"/>
        <n x="3" s="1"/>
        <n x="150" s="1"/>
        <n x="151" s="1"/>
        <n x="5"/>
        <n x="141"/>
        <n x="18"/>
      </t>
    </mdx>
    <mdx n="0" f="v">
      <t c="8">
        <n x="2" s="1"/>
        <n x="149" s="1"/>
        <n x="3" s="1"/>
        <n x="150" s="1"/>
        <n x="151" s="1"/>
        <n x="5"/>
        <n x="141"/>
        <n x="34"/>
      </t>
    </mdx>
    <mdx n="0" f="v">
      <t c="8">
        <n x="2" s="1"/>
        <n x="149" s="1"/>
        <n x="3" s="1"/>
        <n x="150" s="1"/>
        <n x="151" s="1"/>
        <n x="5"/>
        <n x="141"/>
        <n x="50"/>
      </t>
    </mdx>
    <mdx n="0" f="v">
      <t c="8">
        <n x="2" s="1"/>
        <n x="149" s="1"/>
        <n x="3" s="1"/>
        <n x="150" s="1"/>
        <n x="151" s="1"/>
        <n x="5"/>
        <n x="142"/>
        <n x="21"/>
      </t>
    </mdx>
    <mdx n="0" f="v">
      <t c="8">
        <n x="2" s="1"/>
        <n x="149" s="1"/>
        <n x="3" s="1"/>
        <n x="150" s="1"/>
        <n x="151" s="1"/>
        <n x="5"/>
        <n x="142"/>
        <n x="37"/>
      </t>
    </mdx>
    <mdx n="0" f="v">
      <t c="8">
        <n x="2" s="1"/>
        <n x="149" s="1"/>
        <n x="3" s="1"/>
        <n x="150" s="1"/>
        <n x="151" s="1"/>
        <n x="5"/>
        <n x="142"/>
        <n x="53"/>
      </t>
    </mdx>
    <mdx n="0" f="v">
      <t c="8">
        <n x="2" s="1"/>
        <n x="149" s="1"/>
        <n x="3" s="1"/>
        <n x="150" s="1"/>
        <n x="151" s="1"/>
        <n x="5"/>
        <n x="143"/>
        <n x="8"/>
      </t>
    </mdx>
    <mdx n="0" f="v">
      <t c="8">
        <n x="2" s="1"/>
        <n x="149" s="1"/>
        <n x="3" s="1"/>
        <n x="150" s="1"/>
        <n x="151" s="1"/>
        <n x="5"/>
        <n x="143"/>
        <n x="24"/>
      </t>
    </mdx>
    <mdx n="0" f="v">
      <t c="8">
        <n x="2" s="1"/>
        <n x="149" s="1"/>
        <n x="3" s="1"/>
        <n x="150" s="1"/>
        <n x="151" s="1"/>
        <n x="5"/>
        <n x="143"/>
        <n x="40"/>
      </t>
    </mdx>
    <mdx n="0" f="v">
      <t c="8">
        <n x="2" s="1"/>
        <n x="149" s="1"/>
        <n x="3" s="1"/>
        <n x="150" s="1"/>
        <n x="151" s="1"/>
        <n x="5"/>
        <n x="143"/>
        <n x="56"/>
      </t>
    </mdx>
    <mdx n="0" f="v">
      <t c="8">
        <n x="2" s="1"/>
        <n x="149" s="1"/>
        <n x="3" s="1"/>
        <n x="150" s="1"/>
        <n x="151" s="1"/>
        <n x="5"/>
        <n x="144"/>
        <n x="11"/>
      </t>
    </mdx>
    <mdx n="0" f="v">
      <t c="8">
        <n x="2" s="1"/>
        <n x="149" s="1"/>
        <n x="3" s="1"/>
        <n x="150" s="1"/>
        <n x="151" s="1"/>
        <n x="5"/>
        <n x="144"/>
        <n x="27"/>
      </t>
    </mdx>
    <mdx n="0" f="v">
      <t c="8">
        <n x="2" s="1"/>
        <n x="149" s="1"/>
        <n x="3" s="1"/>
        <n x="150" s="1"/>
        <n x="151" s="1"/>
        <n x="5"/>
        <n x="144"/>
        <n x="43"/>
      </t>
    </mdx>
    <mdx n="0" f="v">
      <t c="8">
        <n x="2" s="1"/>
        <n x="149" s="1"/>
        <n x="3" s="1"/>
        <n x="150" s="1"/>
        <n x="151" s="1"/>
        <n x="5"/>
        <n x="144"/>
        <n x="59"/>
      </t>
    </mdx>
    <mdx n="0" f="v">
      <t c="8">
        <n x="2" s="1"/>
        <n x="149" s="1"/>
        <n x="3" s="1"/>
        <n x="150" s="1"/>
        <n x="151" s="1"/>
        <n x="5"/>
        <n x="145"/>
        <n x="14"/>
      </t>
    </mdx>
    <mdx n="0" f="v">
      <t c="8">
        <n x="2" s="1"/>
        <n x="149" s="1"/>
        <n x="3" s="1"/>
        <n x="150" s="1"/>
        <n x="151" s="1"/>
        <n x="5"/>
        <n x="145"/>
        <n x="30"/>
      </t>
    </mdx>
    <mdx n="0" f="v">
      <t c="8">
        <n x="2" s="1"/>
        <n x="149" s="1"/>
        <n x="3" s="1"/>
        <n x="150" s="1"/>
        <n x="151" s="1"/>
        <n x="5"/>
        <n x="145"/>
        <n x="46"/>
      </t>
    </mdx>
    <mdx n="0" f="v">
      <t c="8">
        <n x="2" s="1"/>
        <n x="149" s="1"/>
        <n x="3" s="1"/>
        <n x="150" s="1"/>
        <n x="151" s="1"/>
        <n x="5"/>
        <n x="145"/>
        <n x="62"/>
      </t>
    </mdx>
    <mdx n="0" f="v">
      <t c="8">
        <n x="2" s="1"/>
        <n x="149" s="1"/>
        <n x="3" s="1"/>
        <n x="150" s="1"/>
        <n x="151" s="1"/>
        <n x="5"/>
        <n x="146"/>
        <n x="17"/>
      </t>
    </mdx>
    <mdx n="0" f="v">
      <t c="8">
        <n x="2" s="1"/>
        <n x="149" s="1"/>
        <n x="3" s="1"/>
        <n x="150" s="1"/>
        <n x="151" s="1"/>
        <n x="5"/>
        <n x="146"/>
        <n x="33"/>
      </t>
    </mdx>
    <mdx n="0" f="v">
      <t c="8">
        <n x="2" s="1"/>
        <n x="149" s="1"/>
        <n x="3" s="1"/>
        <n x="150" s="1"/>
        <n x="151" s="1"/>
        <n x="5"/>
        <n x="146"/>
        <n x="49"/>
      </t>
    </mdx>
    <mdx n="0" f="v">
      <t c="8">
        <n x="2" s="1"/>
        <n x="149" s="1"/>
        <n x="3" s="1"/>
        <n x="150" s="1"/>
        <n x="151" s="1"/>
        <n x="5"/>
        <n x="147"/>
        <n x="20"/>
      </t>
    </mdx>
    <mdx n="0" f="v">
      <t c="8">
        <n x="2" s="1"/>
        <n x="149" s="1"/>
        <n x="3" s="1"/>
        <n x="150" s="1"/>
        <n x="151" s="1"/>
        <n x="5"/>
        <n x="147"/>
        <n x="36"/>
      </t>
    </mdx>
    <mdx n="0" f="v">
      <t c="8">
        <n x="2" s="1"/>
        <n x="149" s="1"/>
        <n x="3" s="1"/>
        <n x="150" s="1"/>
        <n x="151" s="1"/>
        <n x="5"/>
        <n x="147"/>
        <n x="52"/>
      </t>
    </mdx>
    <mdx n="0" f="v">
      <t c="8">
        <n x="2" s="1"/>
        <n x="149" s="1"/>
        <n x="3" s="1"/>
        <n x="150" s="1"/>
        <n x="151" s="1"/>
        <n x="5"/>
        <n x="87"/>
        <n x="7"/>
      </t>
    </mdx>
    <mdx n="0" f="v">
      <t c="8">
        <n x="2" s="1"/>
        <n x="149" s="1"/>
        <n x="3" s="1"/>
        <n x="150" s="1"/>
        <n x="151" s="1"/>
        <n x="5"/>
        <n x="87"/>
        <n x="23"/>
      </t>
    </mdx>
    <mdx n="0" f="v">
      <t c="8">
        <n x="2" s="1"/>
        <n x="149" s="1"/>
        <n x="3" s="1"/>
        <n x="150" s="1"/>
        <n x="151" s="1"/>
        <n x="5"/>
        <n x="87"/>
        <n x="39"/>
      </t>
    </mdx>
    <mdx n="0" f="v">
      <t c="8">
        <n x="2" s="1"/>
        <n x="149" s="1"/>
        <n x="3" s="1"/>
        <n x="150" s="1"/>
        <n x="151" s="1"/>
        <n x="5"/>
        <n x="87"/>
        <n x="55"/>
      </t>
    </mdx>
    <mdx n="0" f="v">
      <t c="8">
        <n x="2" s="1"/>
        <n x="149" s="1"/>
        <n x="3" s="1"/>
        <n x="150" s="1"/>
        <n x="151" s="1"/>
        <n x="5"/>
        <n x="134"/>
        <n x="14"/>
      </t>
    </mdx>
    <mdx n="0" f="v">
      <t c="8">
        <n x="2" s="1"/>
        <n x="149" s="1"/>
        <n x="3" s="1"/>
        <n x="150" s="1"/>
        <n x="151" s="1"/>
        <n x="5"/>
        <n x="134"/>
        <n x="30"/>
      </t>
    </mdx>
    <mdx n="0" f="v">
      <t c="8">
        <n x="2" s="1"/>
        <n x="149" s="1"/>
        <n x="3" s="1"/>
        <n x="150" s="1"/>
        <n x="151" s="1"/>
        <n x="5"/>
        <n x="134"/>
        <n x="46"/>
      </t>
    </mdx>
    <mdx n="0" f="v">
      <t c="8">
        <n x="2" s="1"/>
        <n x="149" s="1"/>
        <n x="3" s="1"/>
        <n x="150" s="1"/>
        <n x="151" s="1"/>
        <n x="5"/>
        <n x="134"/>
        <n x="62"/>
      </t>
    </mdx>
    <mdx n="0" f="v">
      <t c="8">
        <n x="2" s="1"/>
        <n x="149" s="1"/>
        <n x="3" s="1"/>
        <n x="150" s="1"/>
        <n x="151" s="1"/>
        <n x="5"/>
        <n x="135"/>
        <n x="17"/>
      </t>
    </mdx>
    <mdx n="0" f="v">
      <t c="8">
        <n x="2" s="1"/>
        <n x="149" s="1"/>
        <n x="3" s="1"/>
        <n x="150" s="1"/>
        <n x="151" s="1"/>
        <n x="5"/>
        <n x="135"/>
        <n x="33"/>
      </t>
    </mdx>
    <mdx n="0" f="v">
      <t c="8">
        <n x="2" s="1"/>
        <n x="149" s="1"/>
        <n x="3" s="1"/>
        <n x="150" s="1"/>
        <n x="151" s="1"/>
        <n x="5"/>
        <n x="135"/>
        <n x="49"/>
      </t>
    </mdx>
    <mdx n="0" f="v">
      <t c="8">
        <n x="2" s="1"/>
        <n x="149" s="1"/>
        <n x="3" s="1"/>
        <n x="150" s="1"/>
        <n x="151" s="1"/>
        <n x="5"/>
        <n x="136"/>
        <n x="20"/>
      </t>
    </mdx>
    <mdx n="0" f="v">
      <t c="8">
        <n x="2" s="1"/>
        <n x="149" s="1"/>
        <n x="3" s="1"/>
        <n x="150" s="1"/>
        <n x="151" s="1"/>
        <n x="5"/>
        <n x="136"/>
        <n x="36"/>
      </t>
    </mdx>
    <mdx n="0" f="v">
      <t c="8">
        <n x="2" s="1"/>
        <n x="149" s="1"/>
        <n x="3" s="1"/>
        <n x="150" s="1"/>
        <n x="151" s="1"/>
        <n x="5"/>
        <n x="136"/>
        <n x="52"/>
      </t>
    </mdx>
    <mdx n="0" f="v">
      <t c="8">
        <n x="2" s="1"/>
        <n x="149" s="1"/>
        <n x="3" s="1"/>
        <n x="150" s="1"/>
        <n x="151" s="1"/>
        <n x="5"/>
        <n x="137"/>
        <n x="7"/>
      </t>
    </mdx>
    <mdx n="0" f="v">
      <t c="8">
        <n x="2" s="1"/>
        <n x="149" s="1"/>
        <n x="3" s="1"/>
        <n x="150" s="1"/>
        <n x="151" s="1"/>
        <n x="5"/>
        <n x="137"/>
        <n x="23"/>
      </t>
    </mdx>
    <mdx n="0" f="v">
      <t c="8">
        <n x="2" s="1"/>
        <n x="149" s="1"/>
        <n x="3" s="1"/>
        <n x="150" s="1"/>
        <n x="151" s="1"/>
        <n x="5"/>
        <n x="137"/>
        <n x="39"/>
      </t>
    </mdx>
    <mdx n="0" f="v">
      <t c="8">
        <n x="2" s="1"/>
        <n x="149" s="1"/>
        <n x="3" s="1"/>
        <n x="150" s="1"/>
        <n x="151" s="1"/>
        <n x="5"/>
        <n x="137"/>
        <n x="55"/>
      </t>
    </mdx>
    <mdx n="0" f="v">
      <t c="8">
        <n x="2" s="1"/>
        <n x="149" s="1"/>
        <n x="3" s="1"/>
        <n x="150" s="1"/>
        <n x="151" s="1"/>
        <n x="5"/>
        <n x="138"/>
        <n x="10"/>
      </t>
    </mdx>
    <mdx n="0" f="v">
      <t c="8">
        <n x="2" s="1"/>
        <n x="149" s="1"/>
        <n x="3" s="1"/>
        <n x="150" s="1"/>
        <n x="151" s="1"/>
        <n x="5"/>
        <n x="138"/>
        <n x="26"/>
      </t>
    </mdx>
    <mdx n="0" f="v">
      <t c="8">
        <n x="2" s="1"/>
        <n x="149" s="1"/>
        <n x="3" s="1"/>
        <n x="150" s="1"/>
        <n x="151" s="1"/>
        <n x="5"/>
        <n x="138"/>
        <n x="42"/>
      </t>
    </mdx>
    <mdx n="0" f="v">
      <t c="8">
        <n x="2" s="1"/>
        <n x="149" s="1"/>
        <n x="3" s="1"/>
        <n x="150" s="1"/>
        <n x="151" s="1"/>
        <n x="5"/>
        <n x="138"/>
        <n x="58"/>
      </t>
    </mdx>
    <mdx n="0" f="v">
      <t c="8">
        <n x="2" s="1"/>
        <n x="149" s="1"/>
        <n x="3" s="1"/>
        <n x="150" s="1"/>
        <n x="151" s="1"/>
        <n x="5"/>
        <n x="139"/>
        <n x="13"/>
      </t>
    </mdx>
    <mdx n="0" f="v">
      <t c="8">
        <n x="2" s="1"/>
        <n x="149" s="1"/>
        <n x="3" s="1"/>
        <n x="150" s="1"/>
        <n x="151" s="1"/>
        <n x="5"/>
        <n x="139"/>
        <n x="29"/>
      </t>
    </mdx>
    <mdx n="0" f="v">
      <t c="8">
        <n x="2" s="1"/>
        <n x="149" s="1"/>
        <n x="3" s="1"/>
        <n x="150" s="1"/>
        <n x="151" s="1"/>
        <n x="5"/>
        <n x="139"/>
        <n x="45"/>
      </t>
    </mdx>
    <mdx n="0" f="v">
      <t c="8">
        <n x="2" s="1"/>
        <n x="149" s="1"/>
        <n x="3" s="1"/>
        <n x="150" s="1"/>
        <n x="151" s="1"/>
        <n x="5"/>
        <n x="139"/>
        <n x="61"/>
      </t>
    </mdx>
    <mdx n="0" f="v">
      <t c="8">
        <n x="2" s="1"/>
        <n x="149" s="1"/>
        <n x="3" s="1"/>
        <n x="150" s="1"/>
        <n x="151" s="1"/>
        <n x="5"/>
        <n x="140"/>
        <n x="16"/>
      </t>
    </mdx>
    <mdx n="0" f="v">
      <t c="8">
        <n x="2" s="1"/>
        <n x="149" s="1"/>
        <n x="3" s="1"/>
        <n x="150" s="1"/>
        <n x="151" s="1"/>
        <n x="5"/>
        <n x="140"/>
        <n x="32"/>
      </t>
    </mdx>
    <mdx n="0" f="v">
      <t c="8">
        <n x="2" s="1"/>
        <n x="149" s="1"/>
        <n x="3" s="1"/>
        <n x="150" s="1"/>
        <n x="151" s="1"/>
        <n x="5"/>
        <n x="140"/>
        <n x="48"/>
      </t>
    </mdx>
    <mdx n="0" f="v">
      <t c="8">
        <n x="2" s="1"/>
        <n x="149" s="1"/>
        <n x="3" s="1"/>
        <n x="150" s="1"/>
        <n x="151" s="1"/>
        <n x="5"/>
        <n x="140"/>
        <n x="64"/>
      </t>
    </mdx>
    <mdx n="0" f="v">
      <t c="8">
        <n x="2" s="1"/>
        <n x="149" s="1"/>
        <n x="3" s="1"/>
        <n x="150" s="1"/>
        <n x="151" s="1"/>
        <n x="5"/>
        <n x="141"/>
        <n x="19"/>
      </t>
    </mdx>
    <mdx n="0" f="v">
      <t c="8">
        <n x="2" s="1"/>
        <n x="149" s="1"/>
        <n x="3" s="1"/>
        <n x="150" s="1"/>
        <n x="151" s="1"/>
        <n x="5"/>
        <n x="141"/>
        <n x="35"/>
      </t>
    </mdx>
    <mdx n="0" f="v">
      <t c="8">
        <n x="2" s="1"/>
        <n x="149" s="1"/>
        <n x="3" s="1"/>
        <n x="150" s="1"/>
        <n x="151" s="1"/>
        <n x="5"/>
        <n x="141"/>
        <n x="51"/>
      </t>
    </mdx>
    <mdx n="0" f="v">
      <t c="8">
        <n x="2" s="1"/>
        <n x="149" s="1"/>
        <n x="3" s="1"/>
        <n x="150" s="1"/>
        <n x="151" s="1"/>
        <n x="5"/>
        <n x="142"/>
        <n x="6"/>
      </t>
    </mdx>
    <mdx n="0" f="v">
      <t c="8">
        <n x="2" s="1"/>
        <n x="149" s="1"/>
        <n x="3" s="1"/>
        <n x="150" s="1"/>
        <n x="151" s="1"/>
        <n x="5"/>
        <n x="142"/>
        <n x="22"/>
      </t>
    </mdx>
    <mdx n="0" f="v">
      <t c="8">
        <n x="2" s="1"/>
        <n x="149" s="1"/>
        <n x="3" s="1"/>
        <n x="150" s="1"/>
        <n x="151" s="1"/>
        <n x="5"/>
        <n x="142"/>
        <n x="38"/>
      </t>
    </mdx>
    <mdx n="0" f="v">
      <t c="8">
        <n x="2" s="1"/>
        <n x="149" s="1"/>
        <n x="3" s="1"/>
        <n x="150" s="1"/>
        <n x="151" s="1"/>
        <n x="5"/>
        <n x="142"/>
        <n x="54"/>
      </t>
    </mdx>
    <mdx n="0" f="v">
      <t c="8">
        <n x="2" s="1"/>
        <n x="149" s="1"/>
        <n x="3" s="1"/>
        <n x="150" s="1"/>
        <n x="151" s="1"/>
        <n x="5"/>
        <n x="143"/>
        <n x="9"/>
      </t>
    </mdx>
    <mdx n="0" f="v">
      <t c="8">
        <n x="2" s="1"/>
        <n x="149" s="1"/>
        <n x="3" s="1"/>
        <n x="150" s="1"/>
        <n x="151" s="1"/>
        <n x="5"/>
        <n x="143"/>
        <n x="25"/>
      </t>
    </mdx>
    <mdx n="0" f="v">
      <t c="8">
        <n x="2" s="1"/>
        <n x="149" s="1"/>
        <n x="3" s="1"/>
        <n x="150" s="1"/>
        <n x="151" s="1"/>
        <n x="5"/>
        <n x="143"/>
        <n x="41"/>
      </t>
    </mdx>
    <mdx n="0" f="v">
      <t c="8">
        <n x="2" s="1"/>
        <n x="149" s="1"/>
        <n x="3" s="1"/>
        <n x="150" s="1"/>
        <n x="151" s="1"/>
        <n x="5"/>
        <n x="143"/>
        <n x="57"/>
      </t>
    </mdx>
    <mdx n="0" f="v">
      <t c="8">
        <n x="2" s="1"/>
        <n x="149" s="1"/>
        <n x="3" s="1"/>
        <n x="150" s="1"/>
        <n x="151" s="1"/>
        <n x="5"/>
        <n x="144"/>
        <n x="12"/>
      </t>
    </mdx>
    <mdx n="0" f="v">
      <t c="8">
        <n x="2" s="1"/>
        <n x="149" s="1"/>
        <n x="3" s="1"/>
        <n x="150" s="1"/>
        <n x="151" s="1"/>
        <n x="5"/>
        <n x="144"/>
        <n x="28"/>
      </t>
    </mdx>
    <mdx n="0" f="v">
      <t c="8">
        <n x="2" s="1"/>
        <n x="149" s="1"/>
        <n x="3" s="1"/>
        <n x="150" s="1"/>
        <n x="151" s="1"/>
        <n x="5"/>
        <n x="144"/>
        <n x="44"/>
      </t>
    </mdx>
    <mdx n="0" f="v">
      <t c="8">
        <n x="2" s="1"/>
        <n x="149" s="1"/>
        <n x="3" s="1"/>
        <n x="150" s="1"/>
        <n x="151" s="1"/>
        <n x="5"/>
        <n x="144"/>
        <n x="60"/>
      </t>
    </mdx>
    <mdx n="0" f="v">
      <t c="8">
        <n x="2" s="1"/>
        <n x="149" s="1"/>
        <n x="3" s="1"/>
        <n x="150" s="1"/>
        <n x="151" s="1"/>
        <n x="5"/>
        <n x="145"/>
        <n x="15"/>
      </t>
    </mdx>
    <mdx n="0" f="v">
      <t c="8">
        <n x="2" s="1"/>
        <n x="149" s="1"/>
        <n x="3" s="1"/>
        <n x="150" s="1"/>
        <n x="151" s="1"/>
        <n x="5"/>
        <n x="145"/>
        <n x="31"/>
      </t>
    </mdx>
    <mdx n="0" f="v">
      <t c="8">
        <n x="2" s="1"/>
        <n x="149" s="1"/>
        <n x="3" s="1"/>
        <n x="150" s="1"/>
        <n x="151" s="1"/>
        <n x="5"/>
        <n x="145"/>
        <n x="47"/>
      </t>
    </mdx>
    <mdx n="0" f="v">
      <t c="8">
        <n x="2" s="1"/>
        <n x="149" s="1"/>
        <n x="3" s="1"/>
        <n x="150" s="1"/>
        <n x="151" s="1"/>
        <n x="5"/>
        <n x="145"/>
        <n x="63"/>
      </t>
    </mdx>
    <mdx n="0" f="v">
      <t c="8">
        <n x="2" s="1"/>
        <n x="149" s="1"/>
        <n x="3" s="1"/>
        <n x="150" s="1"/>
        <n x="151" s="1"/>
        <n x="5"/>
        <n x="146"/>
        <n x="18"/>
      </t>
    </mdx>
    <mdx n="0" f="v">
      <t c="8">
        <n x="2" s="1"/>
        <n x="149" s="1"/>
        <n x="3" s="1"/>
        <n x="150" s="1"/>
        <n x="151" s="1"/>
        <n x="5"/>
        <n x="146"/>
        <n x="34"/>
      </t>
    </mdx>
    <mdx n="0" f="v">
      <t c="8">
        <n x="2" s="1"/>
        <n x="149" s="1"/>
        <n x="3" s="1"/>
        <n x="150" s="1"/>
        <n x="151" s="1"/>
        <n x="5"/>
        <n x="146"/>
        <n x="50"/>
      </t>
    </mdx>
    <mdx n="0" f="v">
      <t c="8">
        <n x="2" s="1"/>
        <n x="149" s="1"/>
        <n x="3" s="1"/>
        <n x="150" s="1"/>
        <n x="151" s="1"/>
        <n x="5"/>
        <n x="147"/>
        <n x="21"/>
      </t>
    </mdx>
    <mdx n="0" f="v">
      <t c="8">
        <n x="2" s="1"/>
        <n x="149" s="1"/>
        <n x="3" s="1"/>
        <n x="150" s="1"/>
        <n x="151" s="1"/>
        <n x="5"/>
        <n x="147"/>
        <n x="37"/>
      </t>
    </mdx>
    <mdx n="0" f="v">
      <t c="8">
        <n x="2" s="1"/>
        <n x="149" s="1"/>
        <n x="3" s="1"/>
        <n x="150" s="1"/>
        <n x="151" s="1"/>
        <n x="5"/>
        <n x="147"/>
        <n x="53"/>
      </t>
    </mdx>
    <mdx n="0" f="v">
      <t c="8">
        <n x="2" s="1"/>
        <n x="149" s="1"/>
        <n x="3" s="1"/>
        <n x="150" s="1"/>
        <n x="151" s="1"/>
        <n x="5"/>
        <n x="87"/>
        <n x="8"/>
      </t>
    </mdx>
    <mdx n="0" f="v">
      <t c="8">
        <n x="2" s="1"/>
        <n x="149" s="1"/>
        <n x="3" s="1"/>
        <n x="150" s="1"/>
        <n x="151" s="1"/>
        <n x="5"/>
        <n x="87"/>
        <n x="24"/>
      </t>
    </mdx>
    <mdx n="0" f="v">
      <t c="8">
        <n x="2" s="1"/>
        <n x="149" s="1"/>
        <n x="3" s="1"/>
        <n x="150" s="1"/>
        <n x="151" s="1"/>
        <n x="5"/>
        <n x="87"/>
        <n x="40"/>
      </t>
    </mdx>
    <mdx n="0" f="v">
      <t c="8">
        <n x="2" s="1"/>
        <n x="149" s="1"/>
        <n x="3" s="1"/>
        <n x="150" s="1"/>
        <n x="151" s="1"/>
        <n x="5"/>
        <n x="87"/>
        <n x="56"/>
      </t>
    </mdx>
    <mdx n="0" f="v">
      <t c="8">
        <n x="2" s="1"/>
        <n x="149" s="1"/>
        <n x="3" s="1"/>
        <n x="150" s="1"/>
        <n x="151" s="1"/>
        <n x="5"/>
        <n x="134"/>
        <n x="18"/>
      </t>
    </mdx>
    <mdx n="0" f="v">
      <t c="8">
        <n x="2" s="1"/>
        <n x="149" s="1"/>
        <n x="3" s="1"/>
        <n x="150" s="1"/>
        <n x="151" s="1"/>
        <n x="5"/>
        <n x="134"/>
        <n x="34"/>
      </t>
    </mdx>
    <mdx n="0" f="v">
      <t c="8">
        <n x="2" s="1"/>
        <n x="149" s="1"/>
        <n x="3" s="1"/>
        <n x="150" s="1"/>
        <n x="151" s="1"/>
        <n x="5"/>
        <n x="134"/>
        <n x="50"/>
      </t>
    </mdx>
    <mdx n="0" f="v">
      <t c="8">
        <n x="2" s="1"/>
        <n x="149" s="1"/>
        <n x="3" s="1"/>
        <n x="150" s="1"/>
        <n x="151" s="1"/>
        <n x="5"/>
        <n x="135"/>
        <n x="21"/>
      </t>
    </mdx>
    <mdx n="0" f="v">
      <t c="8">
        <n x="2" s="1"/>
        <n x="149" s="1"/>
        <n x="3" s="1"/>
        <n x="150" s="1"/>
        <n x="151" s="1"/>
        <n x="5"/>
        <n x="135"/>
        <n x="37"/>
      </t>
    </mdx>
    <mdx n="0" f="v">
      <t c="8">
        <n x="2" s="1"/>
        <n x="149" s="1"/>
        <n x="3" s="1"/>
        <n x="150" s="1"/>
        <n x="151" s="1"/>
        <n x="5"/>
        <n x="135"/>
        <n x="53"/>
      </t>
    </mdx>
    <mdx n="0" f="v">
      <t c="8">
        <n x="2" s="1"/>
        <n x="149" s="1"/>
        <n x="3" s="1"/>
        <n x="150" s="1"/>
        <n x="151" s="1"/>
        <n x="5"/>
        <n x="136"/>
        <n x="8"/>
      </t>
    </mdx>
    <mdx n="0" f="v">
      <t c="8">
        <n x="2" s="1"/>
        <n x="149" s="1"/>
        <n x="3" s="1"/>
        <n x="150" s="1"/>
        <n x="151" s="1"/>
        <n x="5"/>
        <n x="136"/>
        <n x="24"/>
      </t>
    </mdx>
    <mdx n="0" f="v">
      <t c="8">
        <n x="2" s="1"/>
        <n x="149" s="1"/>
        <n x="3" s="1"/>
        <n x="150" s="1"/>
        <n x="151" s="1"/>
        <n x="5"/>
        <n x="136"/>
        <n x="40"/>
      </t>
    </mdx>
    <mdx n="0" f="v">
      <t c="8">
        <n x="2" s="1"/>
        <n x="149" s="1"/>
        <n x="3" s="1"/>
        <n x="150" s="1"/>
        <n x="151" s="1"/>
        <n x="5"/>
        <n x="136"/>
        <n x="56"/>
      </t>
    </mdx>
    <mdx n="0" f="v">
      <t c="8">
        <n x="2" s="1"/>
        <n x="149" s="1"/>
        <n x="3" s="1"/>
        <n x="150" s="1"/>
        <n x="151" s="1"/>
        <n x="5"/>
        <n x="137"/>
        <n x="11"/>
      </t>
    </mdx>
    <mdx n="0" f="v">
      <t c="8">
        <n x="2" s="1"/>
        <n x="149" s="1"/>
        <n x="3" s="1"/>
        <n x="150" s="1"/>
        <n x="151" s="1"/>
        <n x="5"/>
        <n x="137"/>
        <n x="27"/>
      </t>
    </mdx>
    <mdx n="0" f="v">
      <t c="8">
        <n x="2" s="1"/>
        <n x="149" s="1"/>
        <n x="3" s="1"/>
        <n x="150" s="1"/>
        <n x="151" s="1"/>
        <n x="5"/>
        <n x="137"/>
        <n x="43"/>
      </t>
    </mdx>
    <mdx n="0" f="v">
      <t c="8">
        <n x="2" s="1"/>
        <n x="149" s="1"/>
        <n x="3" s="1"/>
        <n x="150" s="1"/>
        <n x="151" s="1"/>
        <n x="5"/>
        <n x="137"/>
        <n x="59"/>
      </t>
    </mdx>
    <mdx n="0" f="v">
      <t c="8">
        <n x="2" s="1"/>
        <n x="149" s="1"/>
        <n x="3" s="1"/>
        <n x="150" s="1"/>
        <n x="151" s="1"/>
        <n x="5"/>
        <n x="138"/>
        <n x="14"/>
      </t>
    </mdx>
    <mdx n="0" f="v">
      <t c="8">
        <n x="2" s="1"/>
        <n x="149" s="1"/>
        <n x="3" s="1"/>
        <n x="150" s="1"/>
        <n x="151" s="1"/>
        <n x="5"/>
        <n x="138"/>
        <n x="30"/>
      </t>
    </mdx>
    <mdx n="0" f="v">
      <t c="8">
        <n x="2" s="1"/>
        <n x="149" s="1"/>
        <n x="3" s="1"/>
        <n x="150" s="1"/>
        <n x="151" s="1"/>
        <n x="5"/>
        <n x="138"/>
        <n x="46"/>
      </t>
    </mdx>
    <mdx n="0" f="v">
      <t c="8">
        <n x="2" s="1"/>
        <n x="149" s="1"/>
        <n x="3" s="1"/>
        <n x="150" s="1"/>
        <n x="151" s="1"/>
        <n x="5"/>
        <n x="138"/>
        <n x="62"/>
      </t>
    </mdx>
    <mdx n="0" f="v">
      <t c="8">
        <n x="2" s="1"/>
        <n x="149" s="1"/>
        <n x="3" s="1"/>
        <n x="150" s="1"/>
        <n x="151" s="1"/>
        <n x="5"/>
        <n x="139"/>
        <n x="17"/>
      </t>
    </mdx>
    <mdx n="0" f="v">
      <t c="8">
        <n x="2" s="1"/>
        <n x="149" s="1"/>
        <n x="3" s="1"/>
        <n x="150" s="1"/>
        <n x="151" s="1"/>
        <n x="5"/>
        <n x="139"/>
        <n x="33"/>
      </t>
    </mdx>
    <mdx n="0" f="v">
      <t c="8">
        <n x="2" s="1"/>
        <n x="149" s="1"/>
        <n x="3" s="1"/>
        <n x="150" s="1"/>
        <n x="151" s="1"/>
        <n x="5"/>
        <n x="139"/>
        <n x="49"/>
      </t>
    </mdx>
    <mdx n="0" f="v">
      <t c="8">
        <n x="2" s="1"/>
        <n x="149" s="1"/>
        <n x="3" s="1"/>
        <n x="150" s="1"/>
        <n x="151" s="1"/>
        <n x="5"/>
        <n x="140"/>
        <n x="20"/>
      </t>
    </mdx>
    <mdx n="0" f="v">
      <t c="8">
        <n x="2" s="1"/>
        <n x="149" s="1"/>
        <n x="3" s="1"/>
        <n x="150" s="1"/>
        <n x="151" s="1"/>
        <n x="5"/>
        <n x="140"/>
        <n x="36"/>
      </t>
    </mdx>
    <mdx n="0" f="v">
      <t c="8">
        <n x="2" s="1"/>
        <n x="149" s="1"/>
        <n x="3" s="1"/>
        <n x="150" s="1"/>
        <n x="151" s="1"/>
        <n x="5"/>
        <n x="140"/>
        <n x="52"/>
      </t>
    </mdx>
    <mdx n="0" f="v">
      <t c="8">
        <n x="2" s="1"/>
        <n x="149" s="1"/>
        <n x="3" s="1"/>
        <n x="150" s="1"/>
        <n x="151" s="1"/>
        <n x="5"/>
        <n x="141"/>
        <n x="7"/>
      </t>
    </mdx>
    <mdx n="0" f="v">
      <t c="8">
        <n x="2" s="1"/>
        <n x="149" s="1"/>
        <n x="3" s="1"/>
        <n x="150" s="1"/>
        <n x="151" s="1"/>
        <n x="5"/>
        <n x="141"/>
        <n x="23"/>
      </t>
    </mdx>
    <mdx n="0" f="v">
      <t c="8">
        <n x="2" s="1"/>
        <n x="149" s="1"/>
        <n x="3" s="1"/>
        <n x="150" s="1"/>
        <n x="151" s="1"/>
        <n x="5"/>
        <n x="141"/>
        <n x="39"/>
      </t>
    </mdx>
    <mdx n="0" f="v">
      <t c="8">
        <n x="2" s="1"/>
        <n x="149" s="1"/>
        <n x="3" s="1"/>
        <n x="150" s="1"/>
        <n x="151" s="1"/>
        <n x="5"/>
        <n x="141"/>
        <n x="55"/>
      </t>
    </mdx>
    <mdx n="0" f="v">
      <t c="8">
        <n x="2" s="1"/>
        <n x="149" s="1"/>
        <n x="3" s="1"/>
        <n x="150" s="1"/>
        <n x="151" s="1"/>
        <n x="5"/>
        <n x="142"/>
        <n x="10"/>
      </t>
    </mdx>
    <mdx n="0" f="v">
      <t c="8">
        <n x="2" s="1"/>
        <n x="149" s="1"/>
        <n x="3" s="1"/>
        <n x="150" s="1"/>
        <n x="151" s="1"/>
        <n x="5"/>
        <n x="142"/>
        <n x="26"/>
      </t>
    </mdx>
    <mdx n="0" f="v">
      <t c="8">
        <n x="2" s="1"/>
        <n x="149" s="1"/>
        <n x="3" s="1"/>
        <n x="150" s="1"/>
        <n x="151" s="1"/>
        <n x="5"/>
        <n x="142"/>
        <n x="42"/>
      </t>
    </mdx>
    <mdx n="0" f="v">
      <t c="8">
        <n x="2" s="1"/>
        <n x="149" s="1"/>
        <n x="3" s="1"/>
        <n x="150" s="1"/>
        <n x="151" s="1"/>
        <n x="5"/>
        <n x="142"/>
        <n x="58"/>
      </t>
    </mdx>
    <mdx n="0" f="v">
      <t c="8">
        <n x="2" s="1"/>
        <n x="149" s="1"/>
        <n x="3" s="1"/>
        <n x="150" s="1"/>
        <n x="151" s="1"/>
        <n x="5"/>
        <n x="143"/>
        <n x="13"/>
      </t>
    </mdx>
    <mdx n="0" f="v">
      <t c="8">
        <n x="2" s="1"/>
        <n x="149" s="1"/>
        <n x="3" s="1"/>
        <n x="150" s="1"/>
        <n x="151" s="1"/>
        <n x="5"/>
        <n x="143"/>
        <n x="29"/>
      </t>
    </mdx>
    <mdx n="0" f="v">
      <t c="8">
        <n x="2" s="1"/>
        <n x="149" s="1"/>
        <n x="3" s="1"/>
        <n x="150" s="1"/>
        <n x="151" s="1"/>
        <n x="5"/>
        <n x="143"/>
        <n x="45"/>
      </t>
    </mdx>
    <mdx n="0" f="v">
      <t c="8">
        <n x="2" s="1"/>
        <n x="149" s="1"/>
        <n x="3" s="1"/>
        <n x="150" s="1"/>
        <n x="151" s="1"/>
        <n x="5"/>
        <n x="143"/>
        <n x="61"/>
      </t>
    </mdx>
    <mdx n="0" f="v">
      <t c="8">
        <n x="2" s="1"/>
        <n x="149" s="1"/>
        <n x="3" s="1"/>
        <n x="150" s="1"/>
        <n x="151" s="1"/>
        <n x="5"/>
        <n x="144"/>
        <n x="16"/>
      </t>
    </mdx>
    <mdx n="0" f="v">
      <t c="8">
        <n x="2" s="1"/>
        <n x="149" s="1"/>
        <n x="3" s="1"/>
        <n x="150" s="1"/>
        <n x="151" s="1"/>
        <n x="5"/>
        <n x="144"/>
        <n x="32"/>
      </t>
    </mdx>
    <mdx n="0" f="v">
      <t c="8">
        <n x="2" s="1"/>
        <n x="149" s="1"/>
        <n x="3" s="1"/>
        <n x="150" s="1"/>
        <n x="151" s="1"/>
        <n x="5"/>
        <n x="144"/>
        <n x="48"/>
      </t>
    </mdx>
    <mdx n="0" f="v">
      <t c="8">
        <n x="2" s="1"/>
        <n x="149" s="1"/>
        <n x="3" s="1"/>
        <n x="150" s="1"/>
        <n x="151" s="1"/>
        <n x="5"/>
        <n x="144"/>
        <n x="64"/>
      </t>
    </mdx>
    <mdx n="0" f="v">
      <t c="8">
        <n x="2" s="1"/>
        <n x="149" s="1"/>
        <n x="3" s="1"/>
        <n x="150" s="1"/>
        <n x="151" s="1"/>
        <n x="5"/>
        <n x="145"/>
        <n x="19"/>
      </t>
    </mdx>
    <mdx n="0" f="v">
      <t c="8">
        <n x="2" s="1"/>
        <n x="149" s="1"/>
        <n x="3" s="1"/>
        <n x="150" s="1"/>
        <n x="151" s="1"/>
        <n x="5"/>
        <n x="145"/>
        <n x="35"/>
      </t>
    </mdx>
    <mdx n="0" f="v">
      <t c="8">
        <n x="2" s="1"/>
        <n x="149" s="1"/>
        <n x="3" s="1"/>
        <n x="150" s="1"/>
        <n x="151" s="1"/>
        <n x="5"/>
        <n x="145"/>
        <n x="51"/>
      </t>
    </mdx>
    <mdx n="0" f="v">
      <t c="8">
        <n x="2" s="1"/>
        <n x="149" s="1"/>
        <n x="3" s="1"/>
        <n x="150" s="1"/>
        <n x="151" s="1"/>
        <n x="5"/>
        <n x="146"/>
        <n x="6"/>
      </t>
    </mdx>
    <mdx n="0" f="v">
      <t c="8">
        <n x="2" s="1"/>
        <n x="149" s="1"/>
        <n x="3" s="1"/>
        <n x="150" s="1"/>
        <n x="151" s="1"/>
        <n x="5"/>
        <n x="146"/>
        <n x="22"/>
      </t>
    </mdx>
    <mdx n="0" f="v">
      <t c="8">
        <n x="2" s="1"/>
        <n x="149" s="1"/>
        <n x="3" s="1"/>
        <n x="150" s="1"/>
        <n x="151" s="1"/>
        <n x="5"/>
        <n x="146"/>
        <n x="38"/>
      </t>
    </mdx>
    <mdx n="0" f="v">
      <t c="8">
        <n x="2" s="1"/>
        <n x="149" s="1"/>
        <n x="3" s="1"/>
        <n x="150" s="1"/>
        <n x="151" s="1"/>
        <n x="5"/>
        <n x="146"/>
        <n x="54"/>
      </t>
    </mdx>
    <mdx n="0" f="v">
      <t c="8">
        <n x="2" s="1"/>
        <n x="149" s="1"/>
        <n x="3" s="1"/>
        <n x="150" s="1"/>
        <n x="151" s="1"/>
        <n x="5"/>
        <n x="147"/>
        <n x="9"/>
      </t>
    </mdx>
    <mdx n="0" f="v">
      <t c="8">
        <n x="2" s="1"/>
        <n x="149" s="1"/>
        <n x="3" s="1"/>
        <n x="150" s="1"/>
        <n x="151" s="1"/>
        <n x="5"/>
        <n x="147"/>
        <n x="25"/>
      </t>
    </mdx>
    <mdx n="0" f="v">
      <t c="8">
        <n x="2" s="1"/>
        <n x="149" s="1"/>
        <n x="3" s="1"/>
        <n x="150" s="1"/>
        <n x="151" s="1"/>
        <n x="5"/>
        <n x="147"/>
        <n x="41"/>
      </t>
    </mdx>
    <mdx n="0" f="v">
      <t c="8">
        <n x="2" s="1"/>
        <n x="149" s="1"/>
        <n x="3" s="1"/>
        <n x="150" s="1"/>
        <n x="151" s="1"/>
        <n x="5"/>
        <n x="147"/>
        <n x="57"/>
      </t>
    </mdx>
    <mdx n="0" f="v">
      <t c="8">
        <n x="2" s="1"/>
        <n x="149" s="1"/>
        <n x="3" s="1"/>
        <n x="150" s="1"/>
        <n x="151" s="1"/>
        <n x="5"/>
        <n x="87"/>
        <n x="12"/>
      </t>
    </mdx>
    <mdx n="0" f="v">
      <t c="8">
        <n x="2" s="1"/>
        <n x="149" s="1"/>
        <n x="3" s="1"/>
        <n x="150" s="1"/>
        <n x="151" s="1"/>
        <n x="5"/>
        <n x="87"/>
        <n x="28"/>
      </t>
    </mdx>
    <mdx n="0" f="v">
      <t c="8">
        <n x="2" s="1"/>
        <n x="149" s="1"/>
        <n x="3" s="1"/>
        <n x="150" s="1"/>
        <n x="151" s="1"/>
        <n x="5"/>
        <n x="87"/>
        <n x="44"/>
      </t>
    </mdx>
    <mdx n="0" f="v">
      <t c="8">
        <n x="2" s="1"/>
        <n x="149" s="1"/>
        <n x="3" s="1"/>
        <n x="150" s="1"/>
        <n x="151" s="1"/>
        <n x="5"/>
        <n x="87"/>
        <n x="60"/>
      </t>
    </mdx>
    <mdx n="0" f="v">
      <t c="8">
        <n x="2" s="1"/>
        <n x="149" s="1"/>
        <n x="3" s="1"/>
        <n x="150" s="1"/>
        <n x="151" s="1"/>
        <n x="5"/>
        <n x="68"/>
        <n x="52"/>
      </t>
    </mdx>
    <mdx n="0" f="v">
      <t c="8">
        <n x="2" s="1"/>
        <n x="149" s="1"/>
        <n x="3" s="1"/>
        <n x="150" s="1"/>
        <n x="151" s="1"/>
        <n x="5"/>
        <n x="73"/>
        <n x="51"/>
      </t>
    </mdx>
  </mdxMetadata>
  <futureMetadata name="XLDAPR" count="1">
    <bk>
      <extLst>
        <ext uri="{bdbb8cdc-fa1e-496e-a857-3c3f30c029c3}">
          <xda:dynamicArrayProperties fDynamic="1" fCollapsed="0"/>
        </ext>
      </extLst>
    </bk>
  </futureMetadata>
  <cellMetadata count="1">
    <bk>
      <rc t="2" v="0"/>
    </bk>
  </cellMetadata>
  <valueMetadata count="98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bk>
      <rc t="1" v="8256"/>
    </bk>
    <bk>
      <rc t="1" v="8257"/>
    </bk>
    <bk>
      <rc t="1" v="8258"/>
    </bk>
    <bk>
      <rc t="1" v="8259"/>
    </bk>
    <bk>
      <rc t="1" v="8260"/>
    </bk>
    <bk>
      <rc t="1" v="8261"/>
    </bk>
    <bk>
      <rc t="1" v="8262"/>
    </bk>
    <bk>
      <rc t="1" v="8263"/>
    </bk>
    <bk>
      <rc t="1" v="8264"/>
    </bk>
    <bk>
      <rc t="1" v="8265"/>
    </bk>
    <bk>
      <rc t="1" v="8266"/>
    </bk>
    <bk>
      <rc t="1" v="8267"/>
    </bk>
    <bk>
      <rc t="1" v="8268"/>
    </bk>
    <bk>
      <rc t="1" v="8269"/>
    </bk>
    <bk>
      <rc t="1" v="8270"/>
    </bk>
    <bk>
      <rc t="1" v="8271"/>
    </bk>
    <bk>
      <rc t="1" v="8272"/>
    </bk>
    <bk>
      <rc t="1" v="8273"/>
    </bk>
    <bk>
      <rc t="1" v="8274"/>
    </bk>
    <bk>
      <rc t="1" v="8275"/>
    </bk>
    <bk>
      <rc t="1" v="8276"/>
    </bk>
    <bk>
      <rc t="1" v="8277"/>
    </bk>
    <bk>
      <rc t="1" v="8278"/>
    </bk>
    <bk>
      <rc t="1" v="8279"/>
    </bk>
    <bk>
      <rc t="1" v="8280"/>
    </bk>
    <bk>
      <rc t="1" v="8281"/>
    </bk>
    <bk>
      <rc t="1" v="8282"/>
    </bk>
    <bk>
      <rc t="1" v="8283"/>
    </bk>
    <bk>
      <rc t="1" v="8284"/>
    </bk>
    <bk>
      <rc t="1" v="8285"/>
    </bk>
    <bk>
      <rc t="1" v="8286"/>
    </bk>
    <bk>
      <rc t="1" v="8287"/>
    </bk>
    <bk>
      <rc t="1" v="8288"/>
    </bk>
    <bk>
      <rc t="1" v="8289"/>
    </bk>
    <bk>
      <rc t="1" v="8290"/>
    </bk>
    <bk>
      <rc t="1" v="8291"/>
    </bk>
    <bk>
      <rc t="1" v="8292"/>
    </bk>
    <bk>
      <rc t="1" v="8293"/>
    </bk>
    <bk>
      <rc t="1" v="8294"/>
    </bk>
    <bk>
      <rc t="1" v="8295"/>
    </bk>
    <bk>
      <rc t="1" v="8296"/>
    </bk>
    <bk>
      <rc t="1" v="8297"/>
    </bk>
    <bk>
      <rc t="1" v="8298"/>
    </bk>
    <bk>
      <rc t="1" v="8299"/>
    </bk>
    <bk>
      <rc t="1" v="8300"/>
    </bk>
    <bk>
      <rc t="1" v="8301"/>
    </bk>
    <bk>
      <rc t="1" v="8302"/>
    </bk>
    <bk>
      <rc t="1" v="8303"/>
    </bk>
    <bk>
      <rc t="1" v="8304"/>
    </bk>
    <bk>
      <rc t="1" v="8305"/>
    </bk>
    <bk>
      <rc t="1" v="8306"/>
    </bk>
    <bk>
      <rc t="1" v="8307"/>
    </bk>
    <bk>
      <rc t="1" v="8308"/>
    </bk>
    <bk>
      <rc t="1" v="8309"/>
    </bk>
    <bk>
      <rc t="1" v="8310"/>
    </bk>
    <bk>
      <rc t="1" v="8311"/>
    </bk>
    <bk>
      <rc t="1" v="8312"/>
    </bk>
    <bk>
      <rc t="1" v="8313"/>
    </bk>
    <bk>
      <rc t="1" v="8314"/>
    </bk>
    <bk>
      <rc t="1" v="8315"/>
    </bk>
    <bk>
      <rc t="1" v="8316"/>
    </bk>
    <bk>
      <rc t="1" v="8317"/>
    </bk>
    <bk>
      <rc t="1" v="8318"/>
    </bk>
    <bk>
      <rc t="1" v="8319"/>
    </bk>
    <bk>
      <rc t="1" v="8320"/>
    </bk>
    <bk>
      <rc t="1" v="8321"/>
    </bk>
    <bk>
      <rc t="1" v="8322"/>
    </bk>
    <bk>
      <rc t="1" v="8323"/>
    </bk>
    <bk>
      <rc t="1" v="8324"/>
    </bk>
    <bk>
      <rc t="1" v="8325"/>
    </bk>
    <bk>
      <rc t="1" v="8326"/>
    </bk>
    <bk>
      <rc t="1" v="8327"/>
    </bk>
    <bk>
      <rc t="1" v="8328"/>
    </bk>
    <bk>
      <rc t="1" v="8329"/>
    </bk>
    <bk>
      <rc t="1" v="8330"/>
    </bk>
    <bk>
      <rc t="1" v="8331"/>
    </bk>
    <bk>
      <rc t="1" v="8332"/>
    </bk>
    <bk>
      <rc t="1" v="8333"/>
    </bk>
    <bk>
      <rc t="1" v="8334"/>
    </bk>
    <bk>
      <rc t="1" v="8335"/>
    </bk>
    <bk>
      <rc t="1" v="8336"/>
    </bk>
    <bk>
      <rc t="1" v="8337"/>
    </bk>
    <bk>
      <rc t="1" v="8338"/>
    </bk>
    <bk>
      <rc t="1" v="8339"/>
    </bk>
    <bk>
      <rc t="1" v="8340"/>
    </bk>
    <bk>
      <rc t="1" v="8341"/>
    </bk>
    <bk>
      <rc t="1" v="8342"/>
    </bk>
    <bk>
      <rc t="1" v="8343"/>
    </bk>
    <bk>
      <rc t="1" v="8344"/>
    </bk>
    <bk>
      <rc t="1" v="8345"/>
    </bk>
    <bk>
      <rc t="1" v="8346"/>
    </bk>
    <bk>
      <rc t="1" v="8347"/>
    </bk>
    <bk>
      <rc t="1" v="8348"/>
    </bk>
    <bk>
      <rc t="1" v="8349"/>
    </bk>
    <bk>
      <rc t="1" v="8350"/>
    </bk>
    <bk>
      <rc t="1" v="8351"/>
    </bk>
    <bk>
      <rc t="1" v="8352"/>
    </bk>
    <bk>
      <rc t="1" v="8353"/>
    </bk>
    <bk>
      <rc t="1" v="8354"/>
    </bk>
    <bk>
      <rc t="1" v="8355"/>
    </bk>
    <bk>
      <rc t="1" v="8356"/>
    </bk>
    <bk>
      <rc t="1" v="8357"/>
    </bk>
    <bk>
      <rc t="1" v="8358"/>
    </bk>
    <bk>
      <rc t="1" v="8359"/>
    </bk>
    <bk>
      <rc t="1" v="8360"/>
    </bk>
    <bk>
      <rc t="1" v="8361"/>
    </bk>
    <bk>
      <rc t="1" v="8362"/>
    </bk>
    <bk>
      <rc t="1" v="8363"/>
    </bk>
    <bk>
      <rc t="1" v="8364"/>
    </bk>
    <bk>
      <rc t="1" v="8365"/>
    </bk>
    <bk>
      <rc t="1" v="8366"/>
    </bk>
    <bk>
      <rc t="1" v="8367"/>
    </bk>
    <bk>
      <rc t="1" v="8368"/>
    </bk>
    <bk>
      <rc t="1" v="8369"/>
    </bk>
    <bk>
      <rc t="1" v="8370"/>
    </bk>
    <bk>
      <rc t="1" v="8371"/>
    </bk>
    <bk>
      <rc t="1" v="8372"/>
    </bk>
    <bk>
      <rc t="1" v="8373"/>
    </bk>
    <bk>
      <rc t="1" v="8374"/>
    </bk>
    <bk>
      <rc t="1" v="8375"/>
    </bk>
    <bk>
      <rc t="1" v="8376"/>
    </bk>
    <bk>
      <rc t="1" v="8377"/>
    </bk>
    <bk>
      <rc t="1" v="8378"/>
    </bk>
    <bk>
      <rc t="1" v="8379"/>
    </bk>
    <bk>
      <rc t="1" v="8380"/>
    </bk>
    <bk>
      <rc t="1" v="8381"/>
    </bk>
    <bk>
      <rc t="1" v="8382"/>
    </bk>
    <bk>
      <rc t="1" v="8383"/>
    </bk>
    <bk>
      <rc t="1" v="8384"/>
    </bk>
    <bk>
      <rc t="1" v="8385"/>
    </bk>
    <bk>
      <rc t="1" v="8386"/>
    </bk>
    <bk>
      <rc t="1" v="8387"/>
    </bk>
    <bk>
      <rc t="1" v="8388"/>
    </bk>
    <bk>
      <rc t="1" v="8389"/>
    </bk>
    <bk>
      <rc t="1" v="8390"/>
    </bk>
    <bk>
      <rc t="1" v="8391"/>
    </bk>
    <bk>
      <rc t="1" v="8392"/>
    </bk>
    <bk>
      <rc t="1" v="8393"/>
    </bk>
    <bk>
      <rc t="1" v="8394"/>
    </bk>
    <bk>
      <rc t="1" v="8395"/>
    </bk>
    <bk>
      <rc t="1" v="8396"/>
    </bk>
    <bk>
      <rc t="1" v="8397"/>
    </bk>
    <bk>
      <rc t="1" v="8398"/>
    </bk>
    <bk>
      <rc t="1" v="8399"/>
    </bk>
    <bk>
      <rc t="1" v="8400"/>
    </bk>
    <bk>
      <rc t="1" v="8401"/>
    </bk>
    <bk>
      <rc t="1" v="8402"/>
    </bk>
    <bk>
      <rc t="1" v="8403"/>
    </bk>
    <bk>
      <rc t="1" v="8404"/>
    </bk>
    <bk>
      <rc t="1" v="8405"/>
    </bk>
    <bk>
      <rc t="1" v="8406"/>
    </bk>
    <bk>
      <rc t="1" v="8407"/>
    </bk>
    <bk>
      <rc t="1" v="8408"/>
    </bk>
    <bk>
      <rc t="1" v="8409"/>
    </bk>
    <bk>
      <rc t="1" v="8410"/>
    </bk>
    <bk>
      <rc t="1" v="8411"/>
    </bk>
    <bk>
      <rc t="1" v="8412"/>
    </bk>
    <bk>
      <rc t="1" v="8413"/>
    </bk>
    <bk>
      <rc t="1" v="8414"/>
    </bk>
    <bk>
      <rc t="1" v="8415"/>
    </bk>
    <bk>
      <rc t="1" v="8416"/>
    </bk>
    <bk>
      <rc t="1" v="8417"/>
    </bk>
    <bk>
      <rc t="1" v="8418"/>
    </bk>
    <bk>
      <rc t="1" v="8419"/>
    </bk>
    <bk>
      <rc t="1" v="8420"/>
    </bk>
    <bk>
      <rc t="1" v="8421"/>
    </bk>
    <bk>
      <rc t="1" v="8422"/>
    </bk>
    <bk>
      <rc t="1" v="8423"/>
    </bk>
    <bk>
      <rc t="1" v="8424"/>
    </bk>
    <bk>
      <rc t="1" v="8425"/>
    </bk>
    <bk>
      <rc t="1" v="8426"/>
    </bk>
    <bk>
      <rc t="1" v="8427"/>
    </bk>
    <bk>
      <rc t="1" v="8428"/>
    </bk>
    <bk>
      <rc t="1" v="8429"/>
    </bk>
    <bk>
      <rc t="1" v="8430"/>
    </bk>
    <bk>
      <rc t="1" v="8431"/>
    </bk>
    <bk>
      <rc t="1" v="8432"/>
    </bk>
    <bk>
      <rc t="1" v="8433"/>
    </bk>
    <bk>
      <rc t="1" v="8434"/>
    </bk>
    <bk>
      <rc t="1" v="8435"/>
    </bk>
    <bk>
      <rc t="1" v="8436"/>
    </bk>
    <bk>
      <rc t="1" v="8437"/>
    </bk>
    <bk>
      <rc t="1" v="8438"/>
    </bk>
    <bk>
      <rc t="1" v="8439"/>
    </bk>
    <bk>
      <rc t="1" v="8440"/>
    </bk>
    <bk>
      <rc t="1" v="8441"/>
    </bk>
    <bk>
      <rc t="1" v="8442"/>
    </bk>
    <bk>
      <rc t="1" v="8443"/>
    </bk>
    <bk>
      <rc t="1" v="8444"/>
    </bk>
    <bk>
      <rc t="1" v="8445"/>
    </bk>
    <bk>
      <rc t="1" v="8446"/>
    </bk>
    <bk>
      <rc t="1" v="8447"/>
    </bk>
    <bk>
      <rc t="1" v="8448"/>
    </bk>
    <bk>
      <rc t="1" v="8449"/>
    </bk>
    <bk>
      <rc t="1" v="8450"/>
    </bk>
    <bk>
      <rc t="1" v="8451"/>
    </bk>
    <bk>
      <rc t="1" v="8452"/>
    </bk>
    <bk>
      <rc t="1" v="8453"/>
    </bk>
    <bk>
      <rc t="1" v="8454"/>
    </bk>
    <bk>
      <rc t="1" v="8455"/>
    </bk>
    <bk>
      <rc t="1" v="8456"/>
    </bk>
    <bk>
      <rc t="1" v="8457"/>
    </bk>
    <bk>
      <rc t="1" v="8458"/>
    </bk>
    <bk>
      <rc t="1" v="8459"/>
    </bk>
    <bk>
      <rc t="1" v="8460"/>
    </bk>
    <bk>
      <rc t="1" v="8461"/>
    </bk>
    <bk>
      <rc t="1" v="8462"/>
    </bk>
    <bk>
      <rc t="1" v="8463"/>
    </bk>
    <bk>
      <rc t="1" v="8464"/>
    </bk>
    <bk>
      <rc t="1" v="8465"/>
    </bk>
    <bk>
      <rc t="1" v="8466"/>
    </bk>
    <bk>
      <rc t="1" v="8467"/>
    </bk>
    <bk>
      <rc t="1" v="8468"/>
    </bk>
    <bk>
      <rc t="1" v="8469"/>
    </bk>
    <bk>
      <rc t="1" v="8470"/>
    </bk>
    <bk>
      <rc t="1" v="8471"/>
    </bk>
    <bk>
      <rc t="1" v="8472"/>
    </bk>
    <bk>
      <rc t="1" v="8473"/>
    </bk>
    <bk>
      <rc t="1" v="8474"/>
    </bk>
    <bk>
      <rc t="1" v="8475"/>
    </bk>
    <bk>
      <rc t="1" v="8476"/>
    </bk>
    <bk>
      <rc t="1" v="8477"/>
    </bk>
    <bk>
      <rc t="1" v="8478"/>
    </bk>
    <bk>
      <rc t="1" v="8479"/>
    </bk>
    <bk>
      <rc t="1" v="8480"/>
    </bk>
    <bk>
      <rc t="1" v="8481"/>
    </bk>
    <bk>
      <rc t="1" v="8482"/>
    </bk>
    <bk>
      <rc t="1" v="8483"/>
    </bk>
    <bk>
      <rc t="1" v="8484"/>
    </bk>
    <bk>
      <rc t="1" v="8485"/>
    </bk>
    <bk>
      <rc t="1" v="8486"/>
    </bk>
    <bk>
      <rc t="1" v="8487"/>
    </bk>
    <bk>
      <rc t="1" v="8488"/>
    </bk>
    <bk>
      <rc t="1" v="8489"/>
    </bk>
    <bk>
      <rc t="1" v="8490"/>
    </bk>
    <bk>
      <rc t="1" v="8491"/>
    </bk>
    <bk>
      <rc t="1" v="8492"/>
    </bk>
    <bk>
      <rc t="1" v="8493"/>
    </bk>
    <bk>
      <rc t="1" v="8494"/>
    </bk>
    <bk>
      <rc t="1" v="8495"/>
    </bk>
    <bk>
      <rc t="1" v="8496"/>
    </bk>
    <bk>
      <rc t="1" v="8497"/>
    </bk>
    <bk>
      <rc t="1" v="8498"/>
    </bk>
    <bk>
      <rc t="1" v="8499"/>
    </bk>
    <bk>
      <rc t="1" v="8500"/>
    </bk>
    <bk>
      <rc t="1" v="8501"/>
    </bk>
    <bk>
      <rc t="1" v="8502"/>
    </bk>
    <bk>
      <rc t="1" v="8503"/>
    </bk>
    <bk>
      <rc t="1" v="8504"/>
    </bk>
    <bk>
      <rc t="1" v="8505"/>
    </bk>
    <bk>
      <rc t="1" v="8506"/>
    </bk>
    <bk>
      <rc t="1" v="8507"/>
    </bk>
    <bk>
      <rc t="1" v="8508"/>
    </bk>
    <bk>
      <rc t="1" v="8509"/>
    </bk>
    <bk>
      <rc t="1" v="8510"/>
    </bk>
    <bk>
      <rc t="1" v="8511"/>
    </bk>
    <bk>
      <rc t="1" v="8512"/>
    </bk>
    <bk>
      <rc t="1" v="8513"/>
    </bk>
    <bk>
      <rc t="1" v="8514"/>
    </bk>
    <bk>
      <rc t="1" v="8515"/>
    </bk>
    <bk>
      <rc t="1" v="8516"/>
    </bk>
    <bk>
      <rc t="1" v="8517"/>
    </bk>
    <bk>
      <rc t="1" v="8518"/>
    </bk>
    <bk>
      <rc t="1" v="8519"/>
    </bk>
    <bk>
      <rc t="1" v="8520"/>
    </bk>
    <bk>
      <rc t="1" v="8521"/>
    </bk>
    <bk>
      <rc t="1" v="8522"/>
    </bk>
    <bk>
      <rc t="1" v="8523"/>
    </bk>
    <bk>
      <rc t="1" v="8524"/>
    </bk>
    <bk>
      <rc t="1" v="8525"/>
    </bk>
    <bk>
      <rc t="1" v="8526"/>
    </bk>
    <bk>
      <rc t="1" v="8527"/>
    </bk>
    <bk>
      <rc t="1" v="8528"/>
    </bk>
    <bk>
      <rc t="1" v="8529"/>
    </bk>
    <bk>
      <rc t="1" v="8530"/>
    </bk>
    <bk>
      <rc t="1" v="8531"/>
    </bk>
    <bk>
      <rc t="1" v="8532"/>
    </bk>
    <bk>
      <rc t="1" v="8533"/>
    </bk>
    <bk>
      <rc t="1" v="8534"/>
    </bk>
    <bk>
      <rc t="1" v="8535"/>
    </bk>
    <bk>
      <rc t="1" v="8536"/>
    </bk>
    <bk>
      <rc t="1" v="8537"/>
    </bk>
    <bk>
      <rc t="1" v="8538"/>
    </bk>
    <bk>
      <rc t="1" v="8539"/>
    </bk>
    <bk>
      <rc t="1" v="8540"/>
    </bk>
    <bk>
      <rc t="1" v="8541"/>
    </bk>
    <bk>
      <rc t="1" v="8542"/>
    </bk>
    <bk>
      <rc t="1" v="8543"/>
    </bk>
    <bk>
      <rc t="1" v="8544"/>
    </bk>
    <bk>
      <rc t="1" v="8545"/>
    </bk>
    <bk>
      <rc t="1" v="8546"/>
    </bk>
    <bk>
      <rc t="1" v="8547"/>
    </bk>
    <bk>
      <rc t="1" v="8548"/>
    </bk>
    <bk>
      <rc t="1" v="8549"/>
    </bk>
    <bk>
      <rc t="1" v="8550"/>
    </bk>
    <bk>
      <rc t="1" v="8551"/>
    </bk>
    <bk>
      <rc t="1" v="8552"/>
    </bk>
    <bk>
      <rc t="1" v="8553"/>
    </bk>
    <bk>
      <rc t="1" v="8554"/>
    </bk>
    <bk>
      <rc t="1" v="8555"/>
    </bk>
    <bk>
      <rc t="1" v="8556"/>
    </bk>
    <bk>
      <rc t="1" v="8557"/>
    </bk>
    <bk>
      <rc t="1" v="8558"/>
    </bk>
    <bk>
      <rc t="1" v="8559"/>
    </bk>
    <bk>
      <rc t="1" v="8560"/>
    </bk>
    <bk>
      <rc t="1" v="8561"/>
    </bk>
    <bk>
      <rc t="1" v="8562"/>
    </bk>
    <bk>
      <rc t="1" v="8563"/>
    </bk>
    <bk>
      <rc t="1" v="8564"/>
    </bk>
    <bk>
      <rc t="1" v="8565"/>
    </bk>
    <bk>
      <rc t="1" v="8566"/>
    </bk>
    <bk>
      <rc t="1" v="8567"/>
    </bk>
    <bk>
      <rc t="1" v="8568"/>
    </bk>
    <bk>
      <rc t="1" v="8569"/>
    </bk>
    <bk>
      <rc t="1" v="8570"/>
    </bk>
    <bk>
      <rc t="1" v="8571"/>
    </bk>
    <bk>
      <rc t="1" v="8572"/>
    </bk>
    <bk>
      <rc t="1" v="8573"/>
    </bk>
    <bk>
      <rc t="1" v="8574"/>
    </bk>
    <bk>
      <rc t="1" v="8575"/>
    </bk>
    <bk>
      <rc t="1" v="8576"/>
    </bk>
    <bk>
      <rc t="1" v="8577"/>
    </bk>
    <bk>
      <rc t="1" v="8578"/>
    </bk>
    <bk>
      <rc t="1" v="8579"/>
    </bk>
    <bk>
      <rc t="1" v="8580"/>
    </bk>
    <bk>
      <rc t="1" v="8581"/>
    </bk>
    <bk>
      <rc t="1" v="8582"/>
    </bk>
    <bk>
      <rc t="1" v="8583"/>
    </bk>
    <bk>
      <rc t="1" v="8584"/>
    </bk>
    <bk>
      <rc t="1" v="8585"/>
    </bk>
    <bk>
      <rc t="1" v="8586"/>
    </bk>
    <bk>
      <rc t="1" v="8587"/>
    </bk>
    <bk>
      <rc t="1" v="8588"/>
    </bk>
    <bk>
      <rc t="1" v="8589"/>
    </bk>
    <bk>
      <rc t="1" v="8590"/>
    </bk>
    <bk>
      <rc t="1" v="8591"/>
    </bk>
    <bk>
      <rc t="1" v="8592"/>
    </bk>
    <bk>
      <rc t="1" v="8593"/>
    </bk>
    <bk>
      <rc t="1" v="8594"/>
    </bk>
    <bk>
      <rc t="1" v="8595"/>
    </bk>
    <bk>
      <rc t="1" v="8596"/>
    </bk>
    <bk>
      <rc t="1" v="8597"/>
    </bk>
    <bk>
      <rc t="1" v="8598"/>
    </bk>
    <bk>
      <rc t="1" v="8599"/>
    </bk>
    <bk>
      <rc t="1" v="8600"/>
    </bk>
    <bk>
      <rc t="1" v="8601"/>
    </bk>
    <bk>
      <rc t="1" v="8602"/>
    </bk>
    <bk>
      <rc t="1" v="8603"/>
    </bk>
    <bk>
      <rc t="1" v="8604"/>
    </bk>
    <bk>
      <rc t="1" v="8605"/>
    </bk>
    <bk>
      <rc t="1" v="8606"/>
    </bk>
    <bk>
      <rc t="1" v="8607"/>
    </bk>
    <bk>
      <rc t="1" v="8608"/>
    </bk>
    <bk>
      <rc t="1" v="8609"/>
    </bk>
    <bk>
      <rc t="1" v="8610"/>
    </bk>
    <bk>
      <rc t="1" v="8611"/>
    </bk>
    <bk>
      <rc t="1" v="8612"/>
    </bk>
    <bk>
      <rc t="1" v="8613"/>
    </bk>
    <bk>
      <rc t="1" v="8614"/>
    </bk>
    <bk>
      <rc t="1" v="8615"/>
    </bk>
    <bk>
      <rc t="1" v="8616"/>
    </bk>
    <bk>
      <rc t="1" v="8617"/>
    </bk>
    <bk>
      <rc t="1" v="8618"/>
    </bk>
    <bk>
      <rc t="1" v="8619"/>
    </bk>
    <bk>
      <rc t="1" v="8620"/>
    </bk>
    <bk>
      <rc t="1" v="8621"/>
    </bk>
    <bk>
      <rc t="1" v="8622"/>
    </bk>
    <bk>
      <rc t="1" v="8623"/>
    </bk>
    <bk>
      <rc t="1" v="8624"/>
    </bk>
    <bk>
      <rc t="1" v="8625"/>
    </bk>
    <bk>
      <rc t="1" v="8626"/>
    </bk>
    <bk>
      <rc t="1" v="8627"/>
    </bk>
    <bk>
      <rc t="1" v="8628"/>
    </bk>
    <bk>
      <rc t="1" v="8629"/>
    </bk>
    <bk>
      <rc t="1" v="8630"/>
    </bk>
    <bk>
      <rc t="1" v="8631"/>
    </bk>
    <bk>
      <rc t="1" v="8632"/>
    </bk>
    <bk>
      <rc t="1" v="8633"/>
    </bk>
    <bk>
      <rc t="1" v="8634"/>
    </bk>
    <bk>
      <rc t="1" v="8635"/>
    </bk>
    <bk>
      <rc t="1" v="8636"/>
    </bk>
    <bk>
      <rc t="1" v="8637"/>
    </bk>
    <bk>
      <rc t="1" v="8638"/>
    </bk>
    <bk>
      <rc t="1" v="8639"/>
    </bk>
    <bk>
      <rc t="1" v="8640"/>
    </bk>
    <bk>
      <rc t="1" v="8641"/>
    </bk>
    <bk>
      <rc t="1" v="8642"/>
    </bk>
    <bk>
      <rc t="1" v="8643"/>
    </bk>
    <bk>
      <rc t="1" v="8644"/>
    </bk>
    <bk>
      <rc t="1" v="8645"/>
    </bk>
    <bk>
      <rc t="1" v="8646"/>
    </bk>
    <bk>
      <rc t="1" v="8647"/>
    </bk>
    <bk>
      <rc t="1" v="8648"/>
    </bk>
    <bk>
      <rc t="1" v="8649"/>
    </bk>
    <bk>
      <rc t="1" v="8650"/>
    </bk>
    <bk>
      <rc t="1" v="8651"/>
    </bk>
    <bk>
      <rc t="1" v="8652"/>
    </bk>
    <bk>
      <rc t="1" v="8653"/>
    </bk>
    <bk>
      <rc t="1" v="8654"/>
    </bk>
    <bk>
      <rc t="1" v="8655"/>
    </bk>
    <bk>
      <rc t="1" v="8656"/>
    </bk>
    <bk>
      <rc t="1" v="8657"/>
    </bk>
    <bk>
      <rc t="1" v="8658"/>
    </bk>
    <bk>
      <rc t="1" v="8659"/>
    </bk>
    <bk>
      <rc t="1" v="8660"/>
    </bk>
    <bk>
      <rc t="1" v="8661"/>
    </bk>
    <bk>
      <rc t="1" v="8662"/>
    </bk>
    <bk>
      <rc t="1" v="8663"/>
    </bk>
    <bk>
      <rc t="1" v="8664"/>
    </bk>
    <bk>
      <rc t="1" v="8665"/>
    </bk>
    <bk>
      <rc t="1" v="8666"/>
    </bk>
    <bk>
      <rc t="1" v="8667"/>
    </bk>
    <bk>
      <rc t="1" v="8668"/>
    </bk>
    <bk>
      <rc t="1" v="8669"/>
    </bk>
    <bk>
      <rc t="1" v="8670"/>
    </bk>
    <bk>
      <rc t="1" v="8671"/>
    </bk>
    <bk>
      <rc t="1" v="8672"/>
    </bk>
    <bk>
      <rc t="1" v="8673"/>
    </bk>
    <bk>
      <rc t="1" v="8674"/>
    </bk>
    <bk>
      <rc t="1" v="8675"/>
    </bk>
    <bk>
      <rc t="1" v="8676"/>
    </bk>
    <bk>
      <rc t="1" v="8677"/>
    </bk>
    <bk>
      <rc t="1" v="8678"/>
    </bk>
    <bk>
      <rc t="1" v="8679"/>
    </bk>
    <bk>
      <rc t="1" v="8680"/>
    </bk>
    <bk>
      <rc t="1" v="8681"/>
    </bk>
    <bk>
      <rc t="1" v="8682"/>
    </bk>
    <bk>
      <rc t="1" v="8683"/>
    </bk>
    <bk>
      <rc t="1" v="8684"/>
    </bk>
    <bk>
      <rc t="1" v="8685"/>
    </bk>
    <bk>
      <rc t="1" v="8686"/>
    </bk>
    <bk>
      <rc t="1" v="8687"/>
    </bk>
    <bk>
      <rc t="1" v="8688"/>
    </bk>
    <bk>
      <rc t="1" v="8689"/>
    </bk>
    <bk>
      <rc t="1" v="8690"/>
    </bk>
    <bk>
      <rc t="1" v="8691"/>
    </bk>
    <bk>
      <rc t="1" v="8692"/>
    </bk>
    <bk>
      <rc t="1" v="8693"/>
    </bk>
    <bk>
      <rc t="1" v="8694"/>
    </bk>
    <bk>
      <rc t="1" v="8695"/>
    </bk>
    <bk>
      <rc t="1" v="8696"/>
    </bk>
    <bk>
      <rc t="1" v="8697"/>
    </bk>
    <bk>
      <rc t="1" v="8698"/>
    </bk>
    <bk>
      <rc t="1" v="8699"/>
    </bk>
    <bk>
      <rc t="1" v="8700"/>
    </bk>
    <bk>
      <rc t="1" v="8701"/>
    </bk>
    <bk>
      <rc t="1" v="8702"/>
    </bk>
    <bk>
      <rc t="1" v="8703"/>
    </bk>
    <bk>
      <rc t="1" v="8704"/>
    </bk>
    <bk>
      <rc t="1" v="8705"/>
    </bk>
    <bk>
      <rc t="1" v="8706"/>
    </bk>
    <bk>
      <rc t="1" v="8707"/>
    </bk>
    <bk>
      <rc t="1" v="8708"/>
    </bk>
    <bk>
      <rc t="1" v="8709"/>
    </bk>
    <bk>
      <rc t="1" v="8710"/>
    </bk>
    <bk>
      <rc t="1" v="8711"/>
    </bk>
    <bk>
      <rc t="1" v="8712"/>
    </bk>
    <bk>
      <rc t="1" v="8713"/>
    </bk>
    <bk>
      <rc t="1" v="8714"/>
    </bk>
    <bk>
      <rc t="1" v="8715"/>
    </bk>
    <bk>
      <rc t="1" v="8716"/>
    </bk>
    <bk>
      <rc t="1" v="8717"/>
    </bk>
    <bk>
      <rc t="1" v="8718"/>
    </bk>
    <bk>
      <rc t="1" v="8719"/>
    </bk>
    <bk>
      <rc t="1" v="8720"/>
    </bk>
    <bk>
      <rc t="1" v="8721"/>
    </bk>
    <bk>
      <rc t="1" v="8722"/>
    </bk>
    <bk>
      <rc t="1" v="8723"/>
    </bk>
    <bk>
      <rc t="1" v="8724"/>
    </bk>
    <bk>
      <rc t="1" v="8725"/>
    </bk>
    <bk>
      <rc t="1" v="8726"/>
    </bk>
    <bk>
      <rc t="1" v="8727"/>
    </bk>
    <bk>
      <rc t="1" v="8728"/>
    </bk>
    <bk>
      <rc t="1" v="8729"/>
    </bk>
    <bk>
      <rc t="1" v="8730"/>
    </bk>
    <bk>
      <rc t="1" v="8731"/>
    </bk>
    <bk>
      <rc t="1" v="8732"/>
    </bk>
    <bk>
      <rc t="1" v="8733"/>
    </bk>
    <bk>
      <rc t="1" v="8734"/>
    </bk>
    <bk>
      <rc t="1" v="8735"/>
    </bk>
    <bk>
      <rc t="1" v="8736"/>
    </bk>
    <bk>
      <rc t="1" v="8737"/>
    </bk>
    <bk>
      <rc t="1" v="8738"/>
    </bk>
    <bk>
      <rc t="1" v="8739"/>
    </bk>
    <bk>
      <rc t="1" v="8740"/>
    </bk>
    <bk>
      <rc t="1" v="8741"/>
    </bk>
    <bk>
      <rc t="1" v="8742"/>
    </bk>
    <bk>
      <rc t="1" v="8743"/>
    </bk>
    <bk>
      <rc t="1" v="8744"/>
    </bk>
    <bk>
      <rc t="1" v="8745"/>
    </bk>
    <bk>
      <rc t="1" v="8746"/>
    </bk>
    <bk>
      <rc t="1" v="8747"/>
    </bk>
    <bk>
      <rc t="1" v="8748"/>
    </bk>
    <bk>
      <rc t="1" v="8749"/>
    </bk>
    <bk>
      <rc t="1" v="8750"/>
    </bk>
    <bk>
      <rc t="1" v="8751"/>
    </bk>
    <bk>
      <rc t="1" v="8752"/>
    </bk>
    <bk>
      <rc t="1" v="8753"/>
    </bk>
    <bk>
      <rc t="1" v="8754"/>
    </bk>
    <bk>
      <rc t="1" v="8755"/>
    </bk>
    <bk>
      <rc t="1" v="8756"/>
    </bk>
    <bk>
      <rc t="1" v="8757"/>
    </bk>
    <bk>
      <rc t="1" v="8758"/>
    </bk>
    <bk>
      <rc t="1" v="8759"/>
    </bk>
    <bk>
      <rc t="1" v="8760"/>
    </bk>
    <bk>
      <rc t="1" v="8761"/>
    </bk>
    <bk>
      <rc t="1" v="8762"/>
    </bk>
    <bk>
      <rc t="1" v="8763"/>
    </bk>
    <bk>
      <rc t="1" v="8764"/>
    </bk>
    <bk>
      <rc t="1" v="8765"/>
    </bk>
    <bk>
      <rc t="1" v="8766"/>
    </bk>
    <bk>
      <rc t="1" v="8767"/>
    </bk>
    <bk>
      <rc t="1" v="8768"/>
    </bk>
    <bk>
      <rc t="1" v="8769"/>
    </bk>
    <bk>
      <rc t="1" v="8770"/>
    </bk>
    <bk>
      <rc t="1" v="8771"/>
    </bk>
    <bk>
      <rc t="1" v="8772"/>
    </bk>
    <bk>
      <rc t="1" v="8773"/>
    </bk>
    <bk>
      <rc t="1" v="8774"/>
    </bk>
    <bk>
      <rc t="1" v="8775"/>
    </bk>
    <bk>
      <rc t="1" v="8776"/>
    </bk>
    <bk>
      <rc t="1" v="8777"/>
    </bk>
    <bk>
      <rc t="1" v="8778"/>
    </bk>
    <bk>
      <rc t="1" v="8779"/>
    </bk>
    <bk>
      <rc t="1" v="8780"/>
    </bk>
    <bk>
      <rc t="1" v="8781"/>
    </bk>
    <bk>
      <rc t="1" v="8782"/>
    </bk>
    <bk>
      <rc t="1" v="8783"/>
    </bk>
    <bk>
      <rc t="1" v="8784"/>
    </bk>
    <bk>
      <rc t="1" v="8785"/>
    </bk>
    <bk>
      <rc t="1" v="8786"/>
    </bk>
    <bk>
      <rc t="1" v="8787"/>
    </bk>
    <bk>
      <rc t="1" v="8788"/>
    </bk>
    <bk>
      <rc t="1" v="8789"/>
    </bk>
    <bk>
      <rc t="1" v="8790"/>
    </bk>
    <bk>
      <rc t="1" v="8791"/>
    </bk>
    <bk>
      <rc t="1" v="8792"/>
    </bk>
    <bk>
      <rc t="1" v="8793"/>
    </bk>
    <bk>
      <rc t="1" v="8794"/>
    </bk>
    <bk>
      <rc t="1" v="8795"/>
    </bk>
    <bk>
      <rc t="1" v="8796"/>
    </bk>
    <bk>
      <rc t="1" v="8797"/>
    </bk>
    <bk>
      <rc t="1" v="8798"/>
    </bk>
    <bk>
      <rc t="1" v="8799"/>
    </bk>
    <bk>
      <rc t="1" v="8800"/>
    </bk>
    <bk>
      <rc t="1" v="8801"/>
    </bk>
    <bk>
      <rc t="1" v="8802"/>
    </bk>
    <bk>
      <rc t="1" v="8803"/>
    </bk>
    <bk>
      <rc t="1" v="8804"/>
    </bk>
    <bk>
      <rc t="1" v="8805"/>
    </bk>
    <bk>
      <rc t="1" v="8806"/>
    </bk>
    <bk>
      <rc t="1" v="8807"/>
    </bk>
    <bk>
      <rc t="1" v="8808"/>
    </bk>
    <bk>
      <rc t="1" v="8809"/>
    </bk>
    <bk>
      <rc t="1" v="8810"/>
    </bk>
    <bk>
      <rc t="1" v="8811"/>
    </bk>
    <bk>
      <rc t="1" v="8812"/>
    </bk>
    <bk>
      <rc t="1" v="8813"/>
    </bk>
    <bk>
      <rc t="1" v="8814"/>
    </bk>
    <bk>
      <rc t="1" v="8815"/>
    </bk>
    <bk>
      <rc t="1" v="8816"/>
    </bk>
    <bk>
      <rc t="1" v="8817"/>
    </bk>
    <bk>
      <rc t="1" v="8818"/>
    </bk>
    <bk>
      <rc t="1" v="8819"/>
    </bk>
    <bk>
      <rc t="1" v="8820"/>
    </bk>
    <bk>
      <rc t="1" v="8821"/>
    </bk>
    <bk>
      <rc t="1" v="8822"/>
    </bk>
    <bk>
      <rc t="1" v="8823"/>
    </bk>
    <bk>
      <rc t="1" v="8824"/>
    </bk>
    <bk>
      <rc t="1" v="8825"/>
    </bk>
    <bk>
      <rc t="1" v="8826"/>
    </bk>
    <bk>
      <rc t="1" v="8827"/>
    </bk>
    <bk>
      <rc t="1" v="8828"/>
    </bk>
    <bk>
      <rc t="1" v="8829"/>
    </bk>
    <bk>
      <rc t="1" v="8830"/>
    </bk>
    <bk>
      <rc t="1" v="8831"/>
    </bk>
    <bk>
      <rc t="1" v="8832"/>
    </bk>
    <bk>
      <rc t="1" v="8833"/>
    </bk>
    <bk>
      <rc t="1" v="8834"/>
    </bk>
    <bk>
      <rc t="1" v="8835"/>
    </bk>
    <bk>
      <rc t="1" v="8836"/>
    </bk>
    <bk>
      <rc t="1" v="8837"/>
    </bk>
    <bk>
      <rc t="1" v="8838"/>
    </bk>
    <bk>
      <rc t="1" v="8839"/>
    </bk>
    <bk>
      <rc t="1" v="8840"/>
    </bk>
    <bk>
      <rc t="1" v="8841"/>
    </bk>
    <bk>
      <rc t="1" v="8842"/>
    </bk>
    <bk>
      <rc t="1" v="8843"/>
    </bk>
    <bk>
      <rc t="1" v="8844"/>
    </bk>
    <bk>
      <rc t="1" v="8845"/>
    </bk>
    <bk>
      <rc t="1" v="8846"/>
    </bk>
    <bk>
      <rc t="1" v="8847"/>
    </bk>
    <bk>
      <rc t="1" v="8848"/>
    </bk>
    <bk>
      <rc t="1" v="8849"/>
    </bk>
    <bk>
      <rc t="1" v="8850"/>
    </bk>
    <bk>
      <rc t="1" v="8851"/>
    </bk>
    <bk>
      <rc t="1" v="8852"/>
    </bk>
    <bk>
      <rc t="1" v="8853"/>
    </bk>
    <bk>
      <rc t="1" v="8854"/>
    </bk>
    <bk>
      <rc t="1" v="8855"/>
    </bk>
    <bk>
      <rc t="1" v="8856"/>
    </bk>
    <bk>
      <rc t="1" v="8857"/>
    </bk>
    <bk>
      <rc t="1" v="8858"/>
    </bk>
    <bk>
      <rc t="1" v="8859"/>
    </bk>
    <bk>
      <rc t="1" v="8860"/>
    </bk>
    <bk>
      <rc t="1" v="8861"/>
    </bk>
    <bk>
      <rc t="1" v="8862"/>
    </bk>
    <bk>
      <rc t="1" v="8863"/>
    </bk>
    <bk>
      <rc t="1" v="8864"/>
    </bk>
    <bk>
      <rc t="1" v="8865"/>
    </bk>
    <bk>
      <rc t="1" v="8866"/>
    </bk>
    <bk>
      <rc t="1" v="8867"/>
    </bk>
    <bk>
      <rc t="1" v="8868"/>
    </bk>
    <bk>
      <rc t="1" v="8869"/>
    </bk>
    <bk>
      <rc t="1" v="8870"/>
    </bk>
    <bk>
      <rc t="1" v="8871"/>
    </bk>
    <bk>
      <rc t="1" v="8872"/>
    </bk>
    <bk>
      <rc t="1" v="8873"/>
    </bk>
    <bk>
      <rc t="1" v="8874"/>
    </bk>
    <bk>
      <rc t="1" v="8875"/>
    </bk>
    <bk>
      <rc t="1" v="8876"/>
    </bk>
    <bk>
      <rc t="1" v="8877"/>
    </bk>
    <bk>
      <rc t="1" v="8878"/>
    </bk>
    <bk>
      <rc t="1" v="8879"/>
    </bk>
    <bk>
      <rc t="1" v="8880"/>
    </bk>
    <bk>
      <rc t="1" v="8881"/>
    </bk>
    <bk>
      <rc t="1" v="8882"/>
    </bk>
    <bk>
      <rc t="1" v="8883"/>
    </bk>
    <bk>
      <rc t="1" v="8884"/>
    </bk>
    <bk>
      <rc t="1" v="8885"/>
    </bk>
    <bk>
      <rc t="1" v="8886"/>
    </bk>
    <bk>
      <rc t="1" v="8887"/>
    </bk>
    <bk>
      <rc t="1" v="8888"/>
    </bk>
    <bk>
      <rc t="1" v="8889"/>
    </bk>
    <bk>
      <rc t="1" v="8890"/>
    </bk>
    <bk>
      <rc t="1" v="8891"/>
    </bk>
    <bk>
      <rc t="1" v="8892"/>
    </bk>
    <bk>
      <rc t="1" v="8893"/>
    </bk>
    <bk>
      <rc t="1" v="8894"/>
    </bk>
    <bk>
      <rc t="1" v="8895"/>
    </bk>
    <bk>
      <rc t="1" v="8896"/>
    </bk>
    <bk>
      <rc t="1" v="8897"/>
    </bk>
    <bk>
      <rc t="1" v="8898"/>
    </bk>
    <bk>
      <rc t="1" v="8899"/>
    </bk>
    <bk>
      <rc t="1" v="8900"/>
    </bk>
    <bk>
      <rc t="1" v="8901"/>
    </bk>
    <bk>
      <rc t="1" v="8902"/>
    </bk>
    <bk>
      <rc t="1" v="8903"/>
    </bk>
    <bk>
      <rc t="1" v="8904"/>
    </bk>
    <bk>
      <rc t="1" v="8905"/>
    </bk>
    <bk>
      <rc t="1" v="8906"/>
    </bk>
    <bk>
      <rc t="1" v="8907"/>
    </bk>
    <bk>
      <rc t="1" v="8908"/>
    </bk>
    <bk>
      <rc t="1" v="8909"/>
    </bk>
    <bk>
      <rc t="1" v="8910"/>
    </bk>
    <bk>
      <rc t="1" v="8911"/>
    </bk>
    <bk>
      <rc t="1" v="8912"/>
    </bk>
    <bk>
      <rc t="1" v="8913"/>
    </bk>
    <bk>
      <rc t="1" v="8914"/>
    </bk>
    <bk>
      <rc t="1" v="8915"/>
    </bk>
    <bk>
      <rc t="1" v="8916"/>
    </bk>
    <bk>
      <rc t="1" v="8917"/>
    </bk>
    <bk>
      <rc t="1" v="8918"/>
    </bk>
    <bk>
      <rc t="1" v="8919"/>
    </bk>
    <bk>
      <rc t="1" v="8920"/>
    </bk>
    <bk>
      <rc t="1" v="8921"/>
    </bk>
    <bk>
      <rc t="1" v="8922"/>
    </bk>
    <bk>
      <rc t="1" v="8923"/>
    </bk>
    <bk>
      <rc t="1" v="8924"/>
    </bk>
    <bk>
      <rc t="1" v="8925"/>
    </bk>
    <bk>
      <rc t="1" v="8926"/>
    </bk>
    <bk>
      <rc t="1" v="8927"/>
    </bk>
    <bk>
      <rc t="1" v="8928"/>
    </bk>
    <bk>
      <rc t="1" v="8929"/>
    </bk>
    <bk>
      <rc t="1" v="8930"/>
    </bk>
    <bk>
      <rc t="1" v="8931"/>
    </bk>
    <bk>
      <rc t="1" v="8932"/>
    </bk>
    <bk>
      <rc t="1" v="8933"/>
    </bk>
    <bk>
      <rc t="1" v="8934"/>
    </bk>
    <bk>
      <rc t="1" v="8935"/>
    </bk>
    <bk>
      <rc t="1" v="8936"/>
    </bk>
    <bk>
      <rc t="1" v="8937"/>
    </bk>
    <bk>
      <rc t="1" v="8938"/>
    </bk>
    <bk>
      <rc t="1" v="8939"/>
    </bk>
    <bk>
      <rc t="1" v="8940"/>
    </bk>
    <bk>
      <rc t="1" v="8941"/>
    </bk>
    <bk>
      <rc t="1" v="8942"/>
    </bk>
    <bk>
      <rc t="1" v="8943"/>
    </bk>
    <bk>
      <rc t="1" v="8944"/>
    </bk>
    <bk>
      <rc t="1" v="8945"/>
    </bk>
    <bk>
      <rc t="1" v="8946"/>
    </bk>
    <bk>
      <rc t="1" v="8947"/>
    </bk>
    <bk>
      <rc t="1" v="8948"/>
    </bk>
    <bk>
      <rc t="1" v="8949"/>
    </bk>
    <bk>
      <rc t="1" v="8950"/>
    </bk>
    <bk>
      <rc t="1" v="8951"/>
    </bk>
    <bk>
      <rc t="1" v="8952"/>
    </bk>
    <bk>
      <rc t="1" v="8953"/>
    </bk>
    <bk>
      <rc t="1" v="8954"/>
    </bk>
    <bk>
      <rc t="1" v="8955"/>
    </bk>
    <bk>
      <rc t="1" v="8956"/>
    </bk>
    <bk>
      <rc t="1" v="8957"/>
    </bk>
    <bk>
      <rc t="1" v="8958"/>
    </bk>
    <bk>
      <rc t="1" v="8959"/>
    </bk>
    <bk>
      <rc t="1" v="8960"/>
    </bk>
    <bk>
      <rc t="1" v="8961"/>
    </bk>
    <bk>
      <rc t="1" v="8962"/>
    </bk>
    <bk>
      <rc t="1" v="8963"/>
    </bk>
    <bk>
      <rc t="1" v="8964"/>
    </bk>
    <bk>
      <rc t="1" v="8965"/>
    </bk>
    <bk>
      <rc t="1" v="8966"/>
    </bk>
    <bk>
      <rc t="1" v="8967"/>
    </bk>
    <bk>
      <rc t="1" v="8968"/>
    </bk>
    <bk>
      <rc t="1" v="8969"/>
    </bk>
    <bk>
      <rc t="1" v="8970"/>
    </bk>
    <bk>
      <rc t="1" v="8971"/>
    </bk>
    <bk>
      <rc t="1" v="8972"/>
    </bk>
    <bk>
      <rc t="1" v="8973"/>
    </bk>
    <bk>
      <rc t="1" v="8974"/>
    </bk>
    <bk>
      <rc t="1" v="8975"/>
    </bk>
    <bk>
      <rc t="1" v="8976"/>
    </bk>
    <bk>
      <rc t="1" v="8977"/>
    </bk>
    <bk>
      <rc t="1" v="8978"/>
    </bk>
    <bk>
      <rc t="1" v="8979"/>
    </bk>
    <bk>
      <rc t="1" v="8980"/>
    </bk>
    <bk>
      <rc t="1" v="8981"/>
    </bk>
    <bk>
      <rc t="1" v="8982"/>
    </bk>
    <bk>
      <rc t="1" v="8983"/>
    </bk>
    <bk>
      <rc t="1" v="8984"/>
    </bk>
    <bk>
      <rc t="1" v="8985"/>
    </bk>
    <bk>
      <rc t="1" v="8986"/>
    </bk>
    <bk>
      <rc t="1" v="8987"/>
    </bk>
    <bk>
      <rc t="1" v="8988"/>
    </bk>
    <bk>
      <rc t="1" v="8989"/>
    </bk>
    <bk>
      <rc t="1" v="8990"/>
    </bk>
    <bk>
      <rc t="1" v="8991"/>
    </bk>
    <bk>
      <rc t="1" v="8992"/>
    </bk>
    <bk>
      <rc t="1" v="8993"/>
    </bk>
    <bk>
      <rc t="1" v="8994"/>
    </bk>
    <bk>
      <rc t="1" v="8995"/>
    </bk>
    <bk>
      <rc t="1" v="8996"/>
    </bk>
    <bk>
      <rc t="1" v="8997"/>
    </bk>
    <bk>
      <rc t="1" v="8998"/>
    </bk>
    <bk>
      <rc t="1" v="8999"/>
    </bk>
    <bk>
      <rc t="1" v="9000"/>
    </bk>
    <bk>
      <rc t="1" v="9001"/>
    </bk>
    <bk>
      <rc t="1" v="9002"/>
    </bk>
    <bk>
      <rc t="1" v="9003"/>
    </bk>
    <bk>
      <rc t="1" v="9004"/>
    </bk>
    <bk>
      <rc t="1" v="9005"/>
    </bk>
    <bk>
      <rc t="1" v="9006"/>
    </bk>
    <bk>
      <rc t="1" v="9007"/>
    </bk>
    <bk>
      <rc t="1" v="9008"/>
    </bk>
    <bk>
      <rc t="1" v="9009"/>
    </bk>
    <bk>
      <rc t="1" v="9010"/>
    </bk>
    <bk>
      <rc t="1" v="9011"/>
    </bk>
    <bk>
      <rc t="1" v="9012"/>
    </bk>
    <bk>
      <rc t="1" v="9013"/>
    </bk>
    <bk>
      <rc t="1" v="9014"/>
    </bk>
    <bk>
      <rc t="1" v="9015"/>
    </bk>
    <bk>
      <rc t="1" v="9016"/>
    </bk>
    <bk>
      <rc t="1" v="9017"/>
    </bk>
    <bk>
      <rc t="1" v="9018"/>
    </bk>
    <bk>
      <rc t="1" v="9019"/>
    </bk>
    <bk>
      <rc t="1" v="9020"/>
    </bk>
    <bk>
      <rc t="1" v="9021"/>
    </bk>
    <bk>
      <rc t="1" v="9022"/>
    </bk>
    <bk>
      <rc t="1" v="9023"/>
    </bk>
    <bk>
      <rc t="1" v="9024"/>
    </bk>
    <bk>
      <rc t="1" v="9025"/>
    </bk>
    <bk>
      <rc t="1" v="9026"/>
    </bk>
    <bk>
      <rc t="1" v="9027"/>
    </bk>
    <bk>
      <rc t="1" v="9028"/>
    </bk>
    <bk>
      <rc t="1" v="9029"/>
    </bk>
    <bk>
      <rc t="1" v="9030"/>
    </bk>
    <bk>
      <rc t="1" v="9031"/>
    </bk>
    <bk>
      <rc t="1" v="9032"/>
    </bk>
    <bk>
      <rc t="1" v="9033"/>
    </bk>
    <bk>
      <rc t="1" v="9034"/>
    </bk>
    <bk>
      <rc t="1" v="9035"/>
    </bk>
    <bk>
      <rc t="1" v="9036"/>
    </bk>
    <bk>
      <rc t="1" v="9037"/>
    </bk>
    <bk>
      <rc t="1" v="9038"/>
    </bk>
    <bk>
      <rc t="1" v="9039"/>
    </bk>
    <bk>
      <rc t="1" v="9040"/>
    </bk>
    <bk>
      <rc t="1" v="9041"/>
    </bk>
    <bk>
      <rc t="1" v="9042"/>
    </bk>
    <bk>
      <rc t="1" v="9043"/>
    </bk>
    <bk>
      <rc t="1" v="9044"/>
    </bk>
    <bk>
      <rc t="1" v="9045"/>
    </bk>
    <bk>
      <rc t="1" v="9046"/>
    </bk>
    <bk>
      <rc t="1" v="9047"/>
    </bk>
    <bk>
      <rc t="1" v="9048"/>
    </bk>
    <bk>
      <rc t="1" v="9049"/>
    </bk>
    <bk>
      <rc t="1" v="9050"/>
    </bk>
    <bk>
      <rc t="1" v="9051"/>
    </bk>
    <bk>
      <rc t="1" v="9052"/>
    </bk>
    <bk>
      <rc t="1" v="9053"/>
    </bk>
    <bk>
      <rc t="1" v="9054"/>
    </bk>
    <bk>
      <rc t="1" v="9055"/>
    </bk>
    <bk>
      <rc t="1" v="9056"/>
    </bk>
    <bk>
      <rc t="1" v="9057"/>
    </bk>
    <bk>
      <rc t="1" v="9058"/>
    </bk>
    <bk>
      <rc t="1" v="9059"/>
    </bk>
    <bk>
      <rc t="1" v="9060"/>
    </bk>
    <bk>
      <rc t="1" v="9061"/>
    </bk>
    <bk>
      <rc t="1" v="9062"/>
    </bk>
    <bk>
      <rc t="1" v="9063"/>
    </bk>
    <bk>
      <rc t="1" v="9064"/>
    </bk>
    <bk>
      <rc t="1" v="9065"/>
    </bk>
    <bk>
      <rc t="1" v="9066"/>
    </bk>
    <bk>
      <rc t="1" v="9067"/>
    </bk>
    <bk>
      <rc t="1" v="9068"/>
    </bk>
    <bk>
      <rc t="1" v="9069"/>
    </bk>
    <bk>
      <rc t="1" v="9070"/>
    </bk>
    <bk>
      <rc t="1" v="9071"/>
    </bk>
    <bk>
      <rc t="1" v="9072"/>
    </bk>
    <bk>
      <rc t="1" v="9073"/>
    </bk>
    <bk>
      <rc t="1" v="9074"/>
    </bk>
    <bk>
      <rc t="1" v="9075"/>
    </bk>
    <bk>
      <rc t="1" v="9076"/>
    </bk>
    <bk>
      <rc t="1" v="9077"/>
    </bk>
    <bk>
      <rc t="1" v="9078"/>
    </bk>
    <bk>
      <rc t="1" v="9079"/>
    </bk>
    <bk>
      <rc t="1" v="9080"/>
    </bk>
    <bk>
      <rc t="1" v="9081"/>
    </bk>
    <bk>
      <rc t="1" v="9082"/>
    </bk>
    <bk>
      <rc t="1" v="9083"/>
    </bk>
    <bk>
      <rc t="1" v="9084"/>
    </bk>
    <bk>
      <rc t="1" v="9085"/>
    </bk>
    <bk>
      <rc t="1" v="9086"/>
    </bk>
    <bk>
      <rc t="1" v="9087"/>
    </bk>
    <bk>
      <rc t="1" v="9088"/>
    </bk>
    <bk>
      <rc t="1" v="9089"/>
    </bk>
    <bk>
      <rc t="1" v="9090"/>
    </bk>
    <bk>
      <rc t="1" v="9091"/>
    </bk>
    <bk>
      <rc t="1" v="9092"/>
    </bk>
    <bk>
      <rc t="1" v="9093"/>
    </bk>
    <bk>
      <rc t="1" v="9094"/>
    </bk>
    <bk>
      <rc t="1" v="9095"/>
    </bk>
    <bk>
      <rc t="1" v="9096"/>
    </bk>
    <bk>
      <rc t="1" v="9097"/>
    </bk>
    <bk>
      <rc t="1" v="9098"/>
    </bk>
    <bk>
      <rc t="1" v="9099"/>
    </bk>
    <bk>
      <rc t="1" v="9100"/>
    </bk>
    <bk>
      <rc t="1" v="9101"/>
    </bk>
    <bk>
      <rc t="1" v="9102"/>
    </bk>
    <bk>
      <rc t="1" v="9103"/>
    </bk>
    <bk>
      <rc t="1" v="9104"/>
    </bk>
    <bk>
      <rc t="1" v="9105"/>
    </bk>
    <bk>
      <rc t="1" v="9106"/>
    </bk>
    <bk>
      <rc t="1" v="9107"/>
    </bk>
    <bk>
      <rc t="1" v="9108"/>
    </bk>
    <bk>
      <rc t="1" v="9109"/>
    </bk>
    <bk>
      <rc t="1" v="9110"/>
    </bk>
    <bk>
      <rc t="1" v="9111"/>
    </bk>
    <bk>
      <rc t="1" v="9112"/>
    </bk>
    <bk>
      <rc t="1" v="9113"/>
    </bk>
    <bk>
      <rc t="1" v="9114"/>
    </bk>
    <bk>
      <rc t="1" v="9115"/>
    </bk>
    <bk>
      <rc t="1" v="9116"/>
    </bk>
    <bk>
      <rc t="1" v="9117"/>
    </bk>
    <bk>
      <rc t="1" v="9118"/>
    </bk>
    <bk>
      <rc t="1" v="9119"/>
    </bk>
    <bk>
      <rc t="1" v="9120"/>
    </bk>
    <bk>
      <rc t="1" v="9121"/>
    </bk>
    <bk>
      <rc t="1" v="9122"/>
    </bk>
    <bk>
      <rc t="1" v="9123"/>
    </bk>
    <bk>
      <rc t="1" v="9124"/>
    </bk>
    <bk>
      <rc t="1" v="9125"/>
    </bk>
    <bk>
      <rc t="1" v="9126"/>
    </bk>
    <bk>
      <rc t="1" v="9127"/>
    </bk>
    <bk>
      <rc t="1" v="9128"/>
    </bk>
    <bk>
      <rc t="1" v="9129"/>
    </bk>
    <bk>
      <rc t="1" v="9130"/>
    </bk>
    <bk>
      <rc t="1" v="9131"/>
    </bk>
    <bk>
      <rc t="1" v="9132"/>
    </bk>
    <bk>
      <rc t="1" v="9133"/>
    </bk>
    <bk>
      <rc t="1" v="9134"/>
    </bk>
    <bk>
      <rc t="1" v="9135"/>
    </bk>
    <bk>
      <rc t="1" v="9136"/>
    </bk>
    <bk>
      <rc t="1" v="9137"/>
    </bk>
    <bk>
      <rc t="1" v="9138"/>
    </bk>
    <bk>
      <rc t="1" v="9139"/>
    </bk>
    <bk>
      <rc t="1" v="9140"/>
    </bk>
    <bk>
      <rc t="1" v="9141"/>
    </bk>
    <bk>
      <rc t="1" v="9142"/>
    </bk>
    <bk>
      <rc t="1" v="9143"/>
    </bk>
    <bk>
      <rc t="1" v="9144"/>
    </bk>
    <bk>
      <rc t="1" v="9145"/>
    </bk>
    <bk>
      <rc t="1" v="9146"/>
    </bk>
    <bk>
      <rc t="1" v="9147"/>
    </bk>
    <bk>
      <rc t="1" v="9148"/>
    </bk>
    <bk>
      <rc t="1" v="9149"/>
    </bk>
    <bk>
      <rc t="1" v="9150"/>
    </bk>
    <bk>
      <rc t="1" v="9151"/>
    </bk>
    <bk>
      <rc t="1" v="9152"/>
    </bk>
    <bk>
      <rc t="1" v="9153"/>
    </bk>
    <bk>
      <rc t="1" v="9154"/>
    </bk>
    <bk>
      <rc t="1" v="9155"/>
    </bk>
    <bk>
      <rc t="1" v="9156"/>
    </bk>
    <bk>
      <rc t="1" v="9157"/>
    </bk>
    <bk>
      <rc t="1" v="9158"/>
    </bk>
    <bk>
      <rc t="1" v="9159"/>
    </bk>
    <bk>
      <rc t="1" v="9160"/>
    </bk>
    <bk>
      <rc t="1" v="9161"/>
    </bk>
    <bk>
      <rc t="1" v="9162"/>
    </bk>
    <bk>
      <rc t="1" v="9163"/>
    </bk>
    <bk>
      <rc t="1" v="9164"/>
    </bk>
    <bk>
      <rc t="1" v="9165"/>
    </bk>
    <bk>
      <rc t="1" v="9166"/>
    </bk>
    <bk>
      <rc t="1" v="9167"/>
    </bk>
    <bk>
      <rc t="1" v="9168"/>
    </bk>
    <bk>
      <rc t="1" v="9169"/>
    </bk>
    <bk>
      <rc t="1" v="9170"/>
    </bk>
    <bk>
      <rc t="1" v="9171"/>
    </bk>
    <bk>
      <rc t="1" v="9172"/>
    </bk>
    <bk>
      <rc t="1" v="9173"/>
    </bk>
    <bk>
      <rc t="1" v="9174"/>
    </bk>
    <bk>
      <rc t="1" v="9175"/>
    </bk>
    <bk>
      <rc t="1" v="9176"/>
    </bk>
    <bk>
      <rc t="1" v="9177"/>
    </bk>
    <bk>
      <rc t="1" v="9178"/>
    </bk>
    <bk>
      <rc t="1" v="9179"/>
    </bk>
    <bk>
      <rc t="1" v="9180"/>
    </bk>
    <bk>
      <rc t="1" v="9181"/>
    </bk>
    <bk>
      <rc t="1" v="9182"/>
    </bk>
    <bk>
      <rc t="1" v="9183"/>
    </bk>
    <bk>
      <rc t="1" v="9184"/>
    </bk>
    <bk>
      <rc t="1" v="9185"/>
    </bk>
    <bk>
      <rc t="1" v="9186"/>
    </bk>
    <bk>
      <rc t="1" v="9187"/>
    </bk>
    <bk>
      <rc t="1" v="9188"/>
    </bk>
    <bk>
      <rc t="1" v="9189"/>
    </bk>
    <bk>
      <rc t="1" v="9190"/>
    </bk>
    <bk>
      <rc t="1" v="9191"/>
    </bk>
    <bk>
      <rc t="1" v="9192"/>
    </bk>
    <bk>
      <rc t="1" v="9193"/>
    </bk>
    <bk>
      <rc t="1" v="9194"/>
    </bk>
    <bk>
      <rc t="1" v="9195"/>
    </bk>
    <bk>
      <rc t="1" v="9196"/>
    </bk>
    <bk>
      <rc t="1" v="9197"/>
    </bk>
    <bk>
      <rc t="1" v="9198"/>
    </bk>
    <bk>
      <rc t="1" v="9199"/>
    </bk>
    <bk>
      <rc t="1" v="9200"/>
    </bk>
    <bk>
      <rc t="1" v="9201"/>
    </bk>
    <bk>
      <rc t="1" v="9202"/>
    </bk>
    <bk>
      <rc t="1" v="9203"/>
    </bk>
    <bk>
      <rc t="1" v="9204"/>
    </bk>
    <bk>
      <rc t="1" v="9205"/>
    </bk>
    <bk>
      <rc t="1" v="9206"/>
    </bk>
    <bk>
      <rc t="1" v="9207"/>
    </bk>
    <bk>
      <rc t="1" v="9208"/>
    </bk>
    <bk>
      <rc t="1" v="9209"/>
    </bk>
    <bk>
      <rc t="1" v="9210"/>
    </bk>
    <bk>
      <rc t="1" v="9211"/>
    </bk>
    <bk>
      <rc t="1" v="9212"/>
    </bk>
    <bk>
      <rc t="1" v="9213"/>
    </bk>
    <bk>
      <rc t="1" v="9214"/>
    </bk>
    <bk>
      <rc t="1" v="9215"/>
    </bk>
    <bk>
      <rc t="1" v="9216"/>
    </bk>
    <bk>
      <rc t="1" v="9217"/>
    </bk>
    <bk>
      <rc t="1" v="9218"/>
    </bk>
    <bk>
      <rc t="1" v="9219"/>
    </bk>
    <bk>
      <rc t="1" v="9220"/>
    </bk>
    <bk>
      <rc t="1" v="9221"/>
    </bk>
    <bk>
      <rc t="1" v="9222"/>
    </bk>
    <bk>
      <rc t="1" v="9223"/>
    </bk>
    <bk>
      <rc t="1" v="9224"/>
    </bk>
    <bk>
      <rc t="1" v="9225"/>
    </bk>
    <bk>
      <rc t="1" v="9226"/>
    </bk>
    <bk>
      <rc t="1" v="9227"/>
    </bk>
    <bk>
      <rc t="1" v="9228"/>
    </bk>
    <bk>
      <rc t="1" v="9229"/>
    </bk>
    <bk>
      <rc t="1" v="9230"/>
    </bk>
    <bk>
      <rc t="1" v="9231"/>
    </bk>
    <bk>
      <rc t="1" v="9232"/>
    </bk>
    <bk>
      <rc t="1" v="9233"/>
    </bk>
    <bk>
      <rc t="1" v="9234"/>
    </bk>
    <bk>
      <rc t="1" v="9235"/>
    </bk>
    <bk>
      <rc t="1" v="9236"/>
    </bk>
    <bk>
      <rc t="1" v="9237"/>
    </bk>
    <bk>
      <rc t="1" v="9238"/>
    </bk>
    <bk>
      <rc t="1" v="9239"/>
    </bk>
    <bk>
      <rc t="1" v="9240"/>
    </bk>
    <bk>
      <rc t="1" v="9241"/>
    </bk>
    <bk>
      <rc t="1" v="9242"/>
    </bk>
    <bk>
      <rc t="1" v="9243"/>
    </bk>
    <bk>
      <rc t="1" v="9244"/>
    </bk>
    <bk>
      <rc t="1" v="9245"/>
    </bk>
    <bk>
      <rc t="1" v="9246"/>
    </bk>
    <bk>
      <rc t="1" v="9247"/>
    </bk>
    <bk>
      <rc t="1" v="9248"/>
    </bk>
    <bk>
      <rc t="1" v="9249"/>
    </bk>
    <bk>
      <rc t="1" v="9250"/>
    </bk>
    <bk>
      <rc t="1" v="9251"/>
    </bk>
    <bk>
      <rc t="1" v="9252"/>
    </bk>
    <bk>
      <rc t="1" v="9253"/>
    </bk>
    <bk>
      <rc t="1" v="9254"/>
    </bk>
    <bk>
      <rc t="1" v="9255"/>
    </bk>
    <bk>
      <rc t="1" v="9256"/>
    </bk>
    <bk>
      <rc t="1" v="9257"/>
    </bk>
    <bk>
      <rc t="1" v="9258"/>
    </bk>
    <bk>
      <rc t="1" v="9259"/>
    </bk>
    <bk>
      <rc t="1" v="9260"/>
    </bk>
    <bk>
      <rc t="1" v="9261"/>
    </bk>
    <bk>
      <rc t="1" v="9262"/>
    </bk>
    <bk>
      <rc t="1" v="9263"/>
    </bk>
    <bk>
      <rc t="1" v="9264"/>
    </bk>
    <bk>
      <rc t="1" v="9265"/>
    </bk>
    <bk>
      <rc t="1" v="9266"/>
    </bk>
    <bk>
      <rc t="1" v="9267"/>
    </bk>
    <bk>
      <rc t="1" v="9268"/>
    </bk>
    <bk>
      <rc t="1" v="9269"/>
    </bk>
    <bk>
      <rc t="1" v="9270"/>
    </bk>
    <bk>
      <rc t="1" v="9271"/>
    </bk>
    <bk>
      <rc t="1" v="9272"/>
    </bk>
    <bk>
      <rc t="1" v="9273"/>
    </bk>
    <bk>
      <rc t="1" v="9274"/>
    </bk>
    <bk>
      <rc t="1" v="9275"/>
    </bk>
    <bk>
      <rc t="1" v="9276"/>
    </bk>
    <bk>
      <rc t="1" v="9277"/>
    </bk>
    <bk>
      <rc t="1" v="9278"/>
    </bk>
    <bk>
      <rc t="1" v="9279"/>
    </bk>
    <bk>
      <rc t="1" v="9280"/>
    </bk>
    <bk>
      <rc t="1" v="9281"/>
    </bk>
    <bk>
      <rc t="1" v="9282"/>
    </bk>
    <bk>
      <rc t="1" v="9283"/>
    </bk>
    <bk>
      <rc t="1" v="9284"/>
    </bk>
    <bk>
      <rc t="1" v="9285"/>
    </bk>
    <bk>
      <rc t="1" v="9286"/>
    </bk>
    <bk>
      <rc t="1" v="9287"/>
    </bk>
    <bk>
      <rc t="1" v="9288"/>
    </bk>
    <bk>
      <rc t="1" v="9289"/>
    </bk>
    <bk>
      <rc t="1" v="9290"/>
    </bk>
    <bk>
      <rc t="1" v="9291"/>
    </bk>
    <bk>
      <rc t="1" v="9292"/>
    </bk>
    <bk>
      <rc t="1" v="9293"/>
    </bk>
    <bk>
      <rc t="1" v="9294"/>
    </bk>
    <bk>
      <rc t="1" v="9295"/>
    </bk>
    <bk>
      <rc t="1" v="9296"/>
    </bk>
    <bk>
      <rc t="1" v="9297"/>
    </bk>
    <bk>
      <rc t="1" v="9298"/>
    </bk>
    <bk>
      <rc t="1" v="9299"/>
    </bk>
    <bk>
      <rc t="1" v="9300"/>
    </bk>
    <bk>
      <rc t="1" v="9301"/>
    </bk>
    <bk>
      <rc t="1" v="9302"/>
    </bk>
    <bk>
      <rc t="1" v="9303"/>
    </bk>
    <bk>
      <rc t="1" v="9304"/>
    </bk>
    <bk>
      <rc t="1" v="9305"/>
    </bk>
    <bk>
      <rc t="1" v="9306"/>
    </bk>
    <bk>
      <rc t="1" v="9307"/>
    </bk>
    <bk>
      <rc t="1" v="9308"/>
    </bk>
    <bk>
      <rc t="1" v="9309"/>
    </bk>
    <bk>
      <rc t="1" v="9310"/>
    </bk>
    <bk>
      <rc t="1" v="9311"/>
    </bk>
    <bk>
      <rc t="1" v="9312"/>
    </bk>
    <bk>
      <rc t="1" v="9313"/>
    </bk>
    <bk>
      <rc t="1" v="9314"/>
    </bk>
    <bk>
      <rc t="1" v="9315"/>
    </bk>
    <bk>
      <rc t="1" v="9316"/>
    </bk>
    <bk>
      <rc t="1" v="9317"/>
    </bk>
    <bk>
      <rc t="1" v="9318"/>
    </bk>
    <bk>
      <rc t="1" v="9319"/>
    </bk>
    <bk>
      <rc t="1" v="9320"/>
    </bk>
    <bk>
      <rc t="1" v="9321"/>
    </bk>
    <bk>
      <rc t="1" v="9322"/>
    </bk>
    <bk>
      <rc t="1" v="9323"/>
    </bk>
    <bk>
      <rc t="1" v="9324"/>
    </bk>
    <bk>
      <rc t="1" v="9325"/>
    </bk>
    <bk>
      <rc t="1" v="9326"/>
    </bk>
    <bk>
      <rc t="1" v="9327"/>
    </bk>
    <bk>
      <rc t="1" v="9328"/>
    </bk>
    <bk>
      <rc t="1" v="9329"/>
    </bk>
    <bk>
      <rc t="1" v="9330"/>
    </bk>
    <bk>
      <rc t="1" v="9331"/>
    </bk>
    <bk>
      <rc t="1" v="9332"/>
    </bk>
    <bk>
      <rc t="1" v="9333"/>
    </bk>
    <bk>
      <rc t="1" v="9334"/>
    </bk>
    <bk>
      <rc t="1" v="9335"/>
    </bk>
    <bk>
      <rc t="1" v="9336"/>
    </bk>
    <bk>
      <rc t="1" v="9337"/>
    </bk>
    <bk>
      <rc t="1" v="9338"/>
    </bk>
    <bk>
      <rc t="1" v="9339"/>
    </bk>
    <bk>
      <rc t="1" v="9340"/>
    </bk>
    <bk>
      <rc t="1" v="9341"/>
    </bk>
    <bk>
      <rc t="1" v="9342"/>
    </bk>
    <bk>
      <rc t="1" v="9343"/>
    </bk>
    <bk>
      <rc t="1" v="9344"/>
    </bk>
    <bk>
      <rc t="1" v="9345"/>
    </bk>
    <bk>
      <rc t="1" v="9346"/>
    </bk>
    <bk>
      <rc t="1" v="9347"/>
    </bk>
    <bk>
      <rc t="1" v="9348"/>
    </bk>
    <bk>
      <rc t="1" v="9349"/>
    </bk>
    <bk>
      <rc t="1" v="9350"/>
    </bk>
    <bk>
      <rc t="1" v="9351"/>
    </bk>
    <bk>
      <rc t="1" v="9352"/>
    </bk>
    <bk>
      <rc t="1" v="9353"/>
    </bk>
    <bk>
      <rc t="1" v="9354"/>
    </bk>
    <bk>
      <rc t="1" v="9355"/>
    </bk>
    <bk>
      <rc t="1" v="9356"/>
    </bk>
    <bk>
      <rc t="1" v="9357"/>
    </bk>
    <bk>
      <rc t="1" v="9358"/>
    </bk>
    <bk>
      <rc t="1" v="9359"/>
    </bk>
    <bk>
      <rc t="1" v="9360"/>
    </bk>
    <bk>
      <rc t="1" v="9361"/>
    </bk>
    <bk>
      <rc t="1" v="9362"/>
    </bk>
    <bk>
      <rc t="1" v="9363"/>
    </bk>
    <bk>
      <rc t="1" v="9364"/>
    </bk>
    <bk>
      <rc t="1" v="9365"/>
    </bk>
    <bk>
      <rc t="1" v="9366"/>
    </bk>
    <bk>
      <rc t="1" v="9367"/>
    </bk>
    <bk>
      <rc t="1" v="9368"/>
    </bk>
    <bk>
      <rc t="1" v="9369"/>
    </bk>
    <bk>
      <rc t="1" v="9370"/>
    </bk>
    <bk>
      <rc t="1" v="9371"/>
    </bk>
    <bk>
      <rc t="1" v="9372"/>
    </bk>
    <bk>
      <rc t="1" v="9373"/>
    </bk>
    <bk>
      <rc t="1" v="9374"/>
    </bk>
    <bk>
      <rc t="1" v="9375"/>
    </bk>
    <bk>
      <rc t="1" v="9376"/>
    </bk>
    <bk>
      <rc t="1" v="9377"/>
    </bk>
    <bk>
      <rc t="1" v="9378"/>
    </bk>
    <bk>
      <rc t="1" v="9379"/>
    </bk>
    <bk>
      <rc t="1" v="9380"/>
    </bk>
    <bk>
      <rc t="1" v="9381"/>
    </bk>
    <bk>
      <rc t="1" v="9382"/>
    </bk>
    <bk>
      <rc t="1" v="9383"/>
    </bk>
    <bk>
      <rc t="1" v="9384"/>
    </bk>
    <bk>
      <rc t="1" v="9385"/>
    </bk>
    <bk>
      <rc t="1" v="9386"/>
    </bk>
    <bk>
      <rc t="1" v="9387"/>
    </bk>
    <bk>
      <rc t="1" v="9388"/>
    </bk>
    <bk>
      <rc t="1" v="9389"/>
    </bk>
    <bk>
      <rc t="1" v="9390"/>
    </bk>
    <bk>
      <rc t="1" v="9391"/>
    </bk>
    <bk>
      <rc t="1" v="9392"/>
    </bk>
    <bk>
      <rc t="1" v="9393"/>
    </bk>
    <bk>
      <rc t="1" v="9394"/>
    </bk>
    <bk>
      <rc t="1" v="9395"/>
    </bk>
    <bk>
      <rc t="1" v="9396"/>
    </bk>
    <bk>
      <rc t="1" v="9397"/>
    </bk>
    <bk>
      <rc t="1" v="9398"/>
    </bk>
    <bk>
      <rc t="1" v="9399"/>
    </bk>
    <bk>
      <rc t="1" v="9400"/>
    </bk>
    <bk>
      <rc t="1" v="9401"/>
    </bk>
    <bk>
      <rc t="1" v="9402"/>
    </bk>
    <bk>
      <rc t="1" v="9403"/>
    </bk>
    <bk>
      <rc t="1" v="9404"/>
    </bk>
    <bk>
      <rc t="1" v="9405"/>
    </bk>
    <bk>
      <rc t="1" v="9406"/>
    </bk>
    <bk>
      <rc t="1" v="9407"/>
    </bk>
    <bk>
      <rc t="1" v="9408"/>
    </bk>
    <bk>
      <rc t="1" v="9409"/>
    </bk>
    <bk>
      <rc t="1" v="9410"/>
    </bk>
    <bk>
      <rc t="1" v="9411"/>
    </bk>
    <bk>
      <rc t="1" v="9412"/>
    </bk>
    <bk>
      <rc t="1" v="9413"/>
    </bk>
    <bk>
      <rc t="1" v="9414"/>
    </bk>
    <bk>
      <rc t="1" v="9415"/>
    </bk>
    <bk>
      <rc t="1" v="9416"/>
    </bk>
    <bk>
      <rc t="1" v="9417"/>
    </bk>
    <bk>
      <rc t="1" v="9418"/>
    </bk>
    <bk>
      <rc t="1" v="9419"/>
    </bk>
    <bk>
      <rc t="1" v="9420"/>
    </bk>
    <bk>
      <rc t="1" v="9421"/>
    </bk>
    <bk>
      <rc t="1" v="9422"/>
    </bk>
    <bk>
      <rc t="1" v="9423"/>
    </bk>
    <bk>
      <rc t="1" v="9424"/>
    </bk>
    <bk>
      <rc t="1" v="9425"/>
    </bk>
    <bk>
      <rc t="1" v="9426"/>
    </bk>
    <bk>
      <rc t="1" v="9427"/>
    </bk>
    <bk>
      <rc t="1" v="9428"/>
    </bk>
    <bk>
      <rc t="1" v="9429"/>
    </bk>
    <bk>
      <rc t="1" v="9430"/>
    </bk>
    <bk>
      <rc t="1" v="9431"/>
    </bk>
    <bk>
      <rc t="1" v="9432"/>
    </bk>
    <bk>
      <rc t="1" v="9433"/>
    </bk>
    <bk>
      <rc t="1" v="9434"/>
    </bk>
    <bk>
      <rc t="1" v="9435"/>
    </bk>
    <bk>
      <rc t="1" v="9436"/>
    </bk>
    <bk>
      <rc t="1" v="9437"/>
    </bk>
    <bk>
      <rc t="1" v="9438"/>
    </bk>
    <bk>
      <rc t="1" v="9439"/>
    </bk>
    <bk>
      <rc t="1" v="9440"/>
    </bk>
    <bk>
      <rc t="1" v="9441"/>
    </bk>
    <bk>
      <rc t="1" v="9442"/>
    </bk>
    <bk>
      <rc t="1" v="9443"/>
    </bk>
    <bk>
      <rc t="1" v="9444"/>
    </bk>
    <bk>
      <rc t="1" v="9445"/>
    </bk>
    <bk>
      <rc t="1" v="9446"/>
    </bk>
    <bk>
      <rc t="1" v="9447"/>
    </bk>
    <bk>
      <rc t="1" v="9448"/>
    </bk>
    <bk>
      <rc t="1" v="9449"/>
    </bk>
    <bk>
      <rc t="1" v="9450"/>
    </bk>
    <bk>
      <rc t="1" v="9451"/>
    </bk>
    <bk>
      <rc t="1" v="9452"/>
    </bk>
    <bk>
      <rc t="1" v="9453"/>
    </bk>
    <bk>
      <rc t="1" v="9454"/>
    </bk>
    <bk>
      <rc t="1" v="9455"/>
    </bk>
    <bk>
      <rc t="1" v="9456"/>
    </bk>
    <bk>
      <rc t="1" v="9457"/>
    </bk>
    <bk>
      <rc t="1" v="9458"/>
    </bk>
    <bk>
      <rc t="1" v="9459"/>
    </bk>
    <bk>
      <rc t="1" v="9460"/>
    </bk>
    <bk>
      <rc t="1" v="9461"/>
    </bk>
    <bk>
      <rc t="1" v="9462"/>
    </bk>
    <bk>
      <rc t="1" v="9463"/>
    </bk>
    <bk>
      <rc t="1" v="9464"/>
    </bk>
    <bk>
      <rc t="1" v="9465"/>
    </bk>
    <bk>
      <rc t="1" v="9466"/>
    </bk>
    <bk>
      <rc t="1" v="9467"/>
    </bk>
    <bk>
      <rc t="1" v="9468"/>
    </bk>
    <bk>
      <rc t="1" v="9469"/>
    </bk>
    <bk>
      <rc t="1" v="9470"/>
    </bk>
    <bk>
      <rc t="1" v="9471"/>
    </bk>
    <bk>
      <rc t="1" v="9472"/>
    </bk>
    <bk>
      <rc t="1" v="9473"/>
    </bk>
    <bk>
      <rc t="1" v="9474"/>
    </bk>
    <bk>
      <rc t="1" v="9475"/>
    </bk>
    <bk>
      <rc t="1" v="9476"/>
    </bk>
    <bk>
      <rc t="1" v="9477"/>
    </bk>
    <bk>
      <rc t="1" v="9478"/>
    </bk>
    <bk>
      <rc t="1" v="9479"/>
    </bk>
    <bk>
      <rc t="1" v="9480"/>
    </bk>
    <bk>
      <rc t="1" v="9481"/>
    </bk>
    <bk>
      <rc t="1" v="9482"/>
    </bk>
    <bk>
      <rc t="1" v="9483"/>
    </bk>
    <bk>
      <rc t="1" v="9484"/>
    </bk>
    <bk>
      <rc t="1" v="9485"/>
    </bk>
    <bk>
      <rc t="1" v="9486"/>
    </bk>
    <bk>
      <rc t="1" v="9487"/>
    </bk>
    <bk>
      <rc t="1" v="9488"/>
    </bk>
    <bk>
      <rc t="1" v="9489"/>
    </bk>
    <bk>
      <rc t="1" v="9490"/>
    </bk>
    <bk>
      <rc t="1" v="9491"/>
    </bk>
    <bk>
      <rc t="1" v="9492"/>
    </bk>
    <bk>
      <rc t="1" v="9493"/>
    </bk>
    <bk>
      <rc t="1" v="9494"/>
    </bk>
    <bk>
      <rc t="1" v="9495"/>
    </bk>
    <bk>
      <rc t="1" v="9496"/>
    </bk>
    <bk>
      <rc t="1" v="9497"/>
    </bk>
    <bk>
      <rc t="1" v="9498"/>
    </bk>
    <bk>
      <rc t="1" v="9499"/>
    </bk>
    <bk>
      <rc t="1" v="9500"/>
    </bk>
    <bk>
      <rc t="1" v="9501"/>
    </bk>
    <bk>
      <rc t="1" v="9502"/>
    </bk>
    <bk>
      <rc t="1" v="9503"/>
    </bk>
    <bk>
      <rc t="1" v="9504"/>
    </bk>
    <bk>
      <rc t="1" v="9505"/>
    </bk>
    <bk>
      <rc t="1" v="9506"/>
    </bk>
    <bk>
      <rc t="1" v="9507"/>
    </bk>
    <bk>
      <rc t="1" v="9508"/>
    </bk>
    <bk>
      <rc t="1" v="9509"/>
    </bk>
    <bk>
      <rc t="1" v="9510"/>
    </bk>
    <bk>
      <rc t="1" v="9511"/>
    </bk>
    <bk>
      <rc t="1" v="9512"/>
    </bk>
    <bk>
      <rc t="1" v="9513"/>
    </bk>
    <bk>
      <rc t="1" v="9514"/>
    </bk>
    <bk>
      <rc t="1" v="9515"/>
    </bk>
    <bk>
      <rc t="1" v="9516"/>
    </bk>
    <bk>
      <rc t="1" v="9517"/>
    </bk>
    <bk>
      <rc t="1" v="9518"/>
    </bk>
    <bk>
      <rc t="1" v="9519"/>
    </bk>
    <bk>
      <rc t="1" v="9520"/>
    </bk>
    <bk>
      <rc t="1" v="9521"/>
    </bk>
    <bk>
      <rc t="1" v="9522"/>
    </bk>
    <bk>
      <rc t="1" v="9523"/>
    </bk>
    <bk>
      <rc t="1" v="9524"/>
    </bk>
    <bk>
      <rc t="1" v="9525"/>
    </bk>
    <bk>
      <rc t="1" v="9526"/>
    </bk>
    <bk>
      <rc t="1" v="9527"/>
    </bk>
    <bk>
      <rc t="1" v="9528"/>
    </bk>
    <bk>
      <rc t="1" v="9529"/>
    </bk>
    <bk>
      <rc t="1" v="9530"/>
    </bk>
    <bk>
      <rc t="1" v="9531"/>
    </bk>
    <bk>
      <rc t="1" v="9532"/>
    </bk>
    <bk>
      <rc t="1" v="9533"/>
    </bk>
    <bk>
      <rc t="1" v="9534"/>
    </bk>
    <bk>
      <rc t="1" v="9535"/>
    </bk>
    <bk>
      <rc t="1" v="9536"/>
    </bk>
    <bk>
      <rc t="1" v="9537"/>
    </bk>
    <bk>
      <rc t="1" v="9538"/>
    </bk>
    <bk>
      <rc t="1" v="9539"/>
    </bk>
    <bk>
      <rc t="1" v="9540"/>
    </bk>
    <bk>
      <rc t="1" v="9541"/>
    </bk>
    <bk>
      <rc t="1" v="9542"/>
    </bk>
    <bk>
      <rc t="1" v="9543"/>
    </bk>
    <bk>
      <rc t="1" v="9544"/>
    </bk>
    <bk>
      <rc t="1" v="9545"/>
    </bk>
    <bk>
      <rc t="1" v="9546"/>
    </bk>
    <bk>
      <rc t="1" v="9547"/>
    </bk>
    <bk>
      <rc t="1" v="9548"/>
    </bk>
    <bk>
      <rc t="1" v="9549"/>
    </bk>
    <bk>
      <rc t="1" v="9550"/>
    </bk>
    <bk>
      <rc t="1" v="9551"/>
    </bk>
    <bk>
      <rc t="1" v="9552"/>
    </bk>
    <bk>
      <rc t="1" v="9553"/>
    </bk>
    <bk>
      <rc t="1" v="9554"/>
    </bk>
    <bk>
      <rc t="1" v="9555"/>
    </bk>
    <bk>
      <rc t="1" v="9556"/>
    </bk>
    <bk>
      <rc t="1" v="9557"/>
    </bk>
    <bk>
      <rc t="1" v="9558"/>
    </bk>
    <bk>
      <rc t="1" v="9559"/>
    </bk>
    <bk>
      <rc t="1" v="9560"/>
    </bk>
    <bk>
      <rc t="1" v="9561"/>
    </bk>
    <bk>
      <rc t="1" v="9562"/>
    </bk>
    <bk>
      <rc t="1" v="9563"/>
    </bk>
    <bk>
      <rc t="1" v="9564"/>
    </bk>
    <bk>
      <rc t="1" v="9565"/>
    </bk>
    <bk>
      <rc t="1" v="9566"/>
    </bk>
    <bk>
      <rc t="1" v="9567"/>
    </bk>
    <bk>
      <rc t="1" v="9568"/>
    </bk>
    <bk>
      <rc t="1" v="9569"/>
    </bk>
    <bk>
      <rc t="1" v="9570"/>
    </bk>
    <bk>
      <rc t="1" v="9571"/>
    </bk>
    <bk>
      <rc t="1" v="9572"/>
    </bk>
    <bk>
      <rc t="1" v="9573"/>
    </bk>
    <bk>
      <rc t="1" v="9574"/>
    </bk>
    <bk>
      <rc t="1" v="9575"/>
    </bk>
    <bk>
      <rc t="1" v="9576"/>
    </bk>
    <bk>
      <rc t="1" v="9577"/>
    </bk>
    <bk>
      <rc t="1" v="9578"/>
    </bk>
    <bk>
      <rc t="1" v="9579"/>
    </bk>
    <bk>
      <rc t="1" v="9580"/>
    </bk>
    <bk>
      <rc t="1" v="9581"/>
    </bk>
    <bk>
      <rc t="1" v="9582"/>
    </bk>
    <bk>
      <rc t="1" v="9583"/>
    </bk>
    <bk>
      <rc t="1" v="9584"/>
    </bk>
    <bk>
      <rc t="1" v="9585"/>
    </bk>
    <bk>
      <rc t="1" v="9586"/>
    </bk>
    <bk>
      <rc t="1" v="9587"/>
    </bk>
    <bk>
      <rc t="1" v="9588"/>
    </bk>
    <bk>
      <rc t="1" v="9589"/>
    </bk>
    <bk>
      <rc t="1" v="9590"/>
    </bk>
    <bk>
      <rc t="1" v="9591"/>
    </bk>
    <bk>
      <rc t="1" v="9592"/>
    </bk>
    <bk>
      <rc t="1" v="9593"/>
    </bk>
    <bk>
      <rc t="1" v="9594"/>
    </bk>
    <bk>
      <rc t="1" v="9595"/>
    </bk>
    <bk>
      <rc t="1" v="9596"/>
    </bk>
    <bk>
      <rc t="1" v="9597"/>
    </bk>
    <bk>
      <rc t="1" v="9598"/>
    </bk>
    <bk>
      <rc t="1" v="9599"/>
    </bk>
    <bk>
      <rc t="1" v="9600"/>
    </bk>
    <bk>
      <rc t="1" v="9601"/>
    </bk>
    <bk>
      <rc t="1" v="9602"/>
    </bk>
    <bk>
      <rc t="1" v="9603"/>
    </bk>
    <bk>
      <rc t="1" v="9604"/>
    </bk>
    <bk>
      <rc t="1" v="9605"/>
    </bk>
    <bk>
      <rc t="1" v="9606"/>
    </bk>
    <bk>
      <rc t="1" v="9607"/>
    </bk>
    <bk>
      <rc t="1" v="9608"/>
    </bk>
    <bk>
      <rc t="1" v="9609"/>
    </bk>
    <bk>
      <rc t="1" v="9610"/>
    </bk>
    <bk>
      <rc t="1" v="9611"/>
    </bk>
    <bk>
      <rc t="1" v="9612"/>
    </bk>
    <bk>
      <rc t="1" v="9613"/>
    </bk>
    <bk>
      <rc t="1" v="9614"/>
    </bk>
    <bk>
      <rc t="1" v="9615"/>
    </bk>
    <bk>
      <rc t="1" v="9616"/>
    </bk>
    <bk>
      <rc t="1" v="9617"/>
    </bk>
    <bk>
      <rc t="1" v="9618"/>
    </bk>
    <bk>
      <rc t="1" v="9619"/>
    </bk>
    <bk>
      <rc t="1" v="9620"/>
    </bk>
    <bk>
      <rc t="1" v="9621"/>
    </bk>
    <bk>
      <rc t="1" v="9622"/>
    </bk>
    <bk>
      <rc t="1" v="9623"/>
    </bk>
    <bk>
      <rc t="1" v="9624"/>
    </bk>
    <bk>
      <rc t="1" v="9625"/>
    </bk>
    <bk>
      <rc t="1" v="9626"/>
    </bk>
    <bk>
      <rc t="1" v="9627"/>
    </bk>
    <bk>
      <rc t="1" v="9628"/>
    </bk>
    <bk>
      <rc t="1" v="9629"/>
    </bk>
    <bk>
      <rc t="1" v="9630"/>
    </bk>
    <bk>
      <rc t="1" v="9631"/>
    </bk>
    <bk>
      <rc t="1" v="9632"/>
    </bk>
    <bk>
      <rc t="1" v="9633"/>
    </bk>
    <bk>
      <rc t="1" v="9634"/>
    </bk>
    <bk>
      <rc t="1" v="9635"/>
    </bk>
    <bk>
      <rc t="1" v="9636"/>
    </bk>
    <bk>
      <rc t="1" v="9637"/>
    </bk>
    <bk>
      <rc t="1" v="9638"/>
    </bk>
    <bk>
      <rc t="1" v="9639"/>
    </bk>
    <bk>
      <rc t="1" v="9640"/>
    </bk>
    <bk>
      <rc t="1" v="9641"/>
    </bk>
    <bk>
      <rc t="1" v="9642"/>
    </bk>
    <bk>
      <rc t="1" v="9643"/>
    </bk>
    <bk>
      <rc t="1" v="9644"/>
    </bk>
    <bk>
      <rc t="1" v="9645"/>
    </bk>
    <bk>
      <rc t="1" v="9646"/>
    </bk>
    <bk>
      <rc t="1" v="9647"/>
    </bk>
    <bk>
      <rc t="1" v="9648"/>
    </bk>
    <bk>
      <rc t="1" v="9649"/>
    </bk>
    <bk>
      <rc t="1" v="9650"/>
    </bk>
    <bk>
      <rc t="1" v="9651"/>
    </bk>
    <bk>
      <rc t="1" v="9652"/>
    </bk>
    <bk>
      <rc t="1" v="9653"/>
    </bk>
    <bk>
      <rc t="1" v="9654"/>
    </bk>
    <bk>
      <rc t="1" v="9655"/>
    </bk>
    <bk>
      <rc t="1" v="9656"/>
    </bk>
    <bk>
      <rc t="1" v="9657"/>
    </bk>
    <bk>
      <rc t="1" v="9658"/>
    </bk>
    <bk>
      <rc t="1" v="9659"/>
    </bk>
    <bk>
      <rc t="1" v="9660"/>
    </bk>
    <bk>
      <rc t="1" v="9661"/>
    </bk>
    <bk>
      <rc t="1" v="9662"/>
    </bk>
    <bk>
      <rc t="1" v="9663"/>
    </bk>
    <bk>
      <rc t="1" v="9664"/>
    </bk>
    <bk>
      <rc t="1" v="9665"/>
    </bk>
    <bk>
      <rc t="1" v="9666"/>
    </bk>
    <bk>
      <rc t="1" v="9667"/>
    </bk>
    <bk>
      <rc t="1" v="9668"/>
    </bk>
    <bk>
      <rc t="1" v="9669"/>
    </bk>
    <bk>
      <rc t="1" v="9670"/>
    </bk>
    <bk>
      <rc t="1" v="9671"/>
    </bk>
    <bk>
      <rc t="1" v="9672"/>
    </bk>
    <bk>
      <rc t="1" v="9673"/>
    </bk>
    <bk>
      <rc t="1" v="9674"/>
    </bk>
    <bk>
      <rc t="1" v="9675"/>
    </bk>
    <bk>
      <rc t="1" v="9676"/>
    </bk>
    <bk>
      <rc t="1" v="9677"/>
    </bk>
    <bk>
      <rc t="1" v="9678"/>
    </bk>
    <bk>
      <rc t="1" v="9679"/>
    </bk>
    <bk>
      <rc t="1" v="9680"/>
    </bk>
    <bk>
      <rc t="1" v="9681"/>
    </bk>
    <bk>
      <rc t="1" v="9682"/>
    </bk>
    <bk>
      <rc t="1" v="9683"/>
    </bk>
    <bk>
      <rc t="1" v="9684"/>
    </bk>
    <bk>
      <rc t="1" v="9685"/>
    </bk>
    <bk>
      <rc t="1" v="9686"/>
    </bk>
    <bk>
      <rc t="1" v="9687"/>
    </bk>
    <bk>
      <rc t="1" v="9688"/>
    </bk>
    <bk>
      <rc t="1" v="9689"/>
    </bk>
    <bk>
      <rc t="1" v="9690"/>
    </bk>
    <bk>
      <rc t="1" v="9691"/>
    </bk>
    <bk>
      <rc t="1" v="9692"/>
    </bk>
    <bk>
      <rc t="1" v="9693"/>
    </bk>
    <bk>
      <rc t="1" v="9694"/>
    </bk>
    <bk>
      <rc t="1" v="9695"/>
    </bk>
    <bk>
      <rc t="1" v="9696"/>
    </bk>
    <bk>
      <rc t="1" v="9697"/>
    </bk>
    <bk>
      <rc t="1" v="9698"/>
    </bk>
    <bk>
      <rc t="1" v="9699"/>
    </bk>
    <bk>
      <rc t="1" v="9700"/>
    </bk>
    <bk>
      <rc t="1" v="9701"/>
    </bk>
    <bk>
      <rc t="1" v="9702"/>
    </bk>
    <bk>
      <rc t="1" v="9703"/>
    </bk>
    <bk>
      <rc t="1" v="9704"/>
    </bk>
    <bk>
      <rc t="1" v="9705"/>
    </bk>
    <bk>
      <rc t="1" v="9706"/>
    </bk>
    <bk>
      <rc t="1" v="9707"/>
    </bk>
    <bk>
      <rc t="1" v="9708"/>
    </bk>
    <bk>
      <rc t="1" v="9709"/>
    </bk>
    <bk>
      <rc t="1" v="9710"/>
    </bk>
    <bk>
      <rc t="1" v="9711"/>
    </bk>
    <bk>
      <rc t="1" v="9712"/>
    </bk>
    <bk>
      <rc t="1" v="9713"/>
    </bk>
    <bk>
      <rc t="1" v="9714"/>
    </bk>
    <bk>
      <rc t="1" v="9715"/>
    </bk>
    <bk>
      <rc t="1" v="9716"/>
    </bk>
    <bk>
      <rc t="1" v="9717"/>
    </bk>
    <bk>
      <rc t="1" v="9718"/>
    </bk>
    <bk>
      <rc t="1" v="9719"/>
    </bk>
    <bk>
      <rc t="1" v="9720"/>
    </bk>
    <bk>
      <rc t="1" v="9721"/>
    </bk>
    <bk>
      <rc t="1" v="9722"/>
    </bk>
    <bk>
      <rc t="1" v="9723"/>
    </bk>
    <bk>
      <rc t="1" v="9724"/>
    </bk>
    <bk>
      <rc t="1" v="9725"/>
    </bk>
    <bk>
      <rc t="1" v="9726"/>
    </bk>
    <bk>
      <rc t="1" v="9727"/>
    </bk>
    <bk>
      <rc t="1" v="9728"/>
    </bk>
    <bk>
      <rc t="1" v="9729"/>
    </bk>
    <bk>
      <rc t="1" v="9730"/>
    </bk>
    <bk>
      <rc t="1" v="9731"/>
    </bk>
    <bk>
      <rc t="1" v="9732"/>
    </bk>
    <bk>
      <rc t="1" v="9733"/>
    </bk>
    <bk>
      <rc t="1" v="9734"/>
    </bk>
    <bk>
      <rc t="1" v="9735"/>
    </bk>
    <bk>
      <rc t="1" v="9736"/>
    </bk>
    <bk>
      <rc t="1" v="9737"/>
    </bk>
    <bk>
      <rc t="1" v="9738"/>
    </bk>
    <bk>
      <rc t="1" v="9739"/>
    </bk>
    <bk>
      <rc t="1" v="9740"/>
    </bk>
    <bk>
      <rc t="1" v="9741"/>
    </bk>
    <bk>
      <rc t="1" v="9742"/>
    </bk>
    <bk>
      <rc t="1" v="9743"/>
    </bk>
    <bk>
      <rc t="1" v="9744"/>
    </bk>
    <bk>
      <rc t="1" v="9745"/>
    </bk>
    <bk>
      <rc t="1" v="9746"/>
    </bk>
    <bk>
      <rc t="1" v="9747"/>
    </bk>
    <bk>
      <rc t="1" v="9748"/>
    </bk>
    <bk>
      <rc t="1" v="9749"/>
    </bk>
    <bk>
      <rc t="1" v="9750"/>
    </bk>
    <bk>
      <rc t="1" v="9751"/>
    </bk>
    <bk>
      <rc t="1" v="9752"/>
    </bk>
    <bk>
      <rc t="1" v="9753"/>
    </bk>
    <bk>
      <rc t="1" v="9754"/>
    </bk>
    <bk>
      <rc t="1" v="9755"/>
    </bk>
    <bk>
      <rc t="1" v="9756"/>
    </bk>
    <bk>
      <rc t="1" v="9757"/>
    </bk>
    <bk>
      <rc t="1" v="9758"/>
    </bk>
    <bk>
      <rc t="1" v="9759"/>
    </bk>
    <bk>
      <rc t="1" v="9760"/>
    </bk>
    <bk>
      <rc t="1" v="9761"/>
    </bk>
    <bk>
      <rc t="1" v="9762"/>
    </bk>
    <bk>
      <rc t="1" v="9763"/>
    </bk>
    <bk>
      <rc t="1" v="9764"/>
    </bk>
    <bk>
      <rc t="1" v="9765"/>
    </bk>
    <bk>
      <rc t="1" v="9766"/>
    </bk>
    <bk>
      <rc t="1" v="9767"/>
    </bk>
    <bk>
      <rc t="1" v="9768"/>
    </bk>
    <bk>
      <rc t="1" v="9769"/>
    </bk>
    <bk>
      <rc t="1" v="9770"/>
    </bk>
    <bk>
      <rc t="1" v="9771"/>
    </bk>
    <bk>
      <rc t="1" v="9772"/>
    </bk>
    <bk>
      <rc t="1" v="9773"/>
    </bk>
    <bk>
      <rc t="1" v="9774"/>
    </bk>
    <bk>
      <rc t="1" v="9775"/>
    </bk>
    <bk>
      <rc t="1" v="9776"/>
    </bk>
    <bk>
      <rc t="1" v="9777"/>
    </bk>
    <bk>
      <rc t="1" v="9778"/>
    </bk>
    <bk>
      <rc t="1" v="9779"/>
    </bk>
    <bk>
      <rc t="1" v="9780"/>
    </bk>
    <bk>
      <rc t="1" v="9781"/>
    </bk>
    <bk>
      <rc t="1" v="9782"/>
    </bk>
    <bk>
      <rc t="1" v="9783"/>
    </bk>
    <bk>
      <rc t="1" v="9784"/>
    </bk>
    <bk>
      <rc t="1" v="9785"/>
    </bk>
    <bk>
      <rc t="1" v="9786"/>
    </bk>
    <bk>
      <rc t="1" v="9787"/>
    </bk>
    <bk>
      <rc t="1" v="9788"/>
    </bk>
    <bk>
      <rc t="1" v="9789"/>
    </bk>
    <bk>
      <rc t="1" v="9790"/>
    </bk>
    <bk>
      <rc t="1" v="9791"/>
    </bk>
    <bk>
      <rc t="1" v="9792"/>
    </bk>
    <bk>
      <rc t="1" v="9793"/>
    </bk>
    <bk>
      <rc t="1" v="9794"/>
    </bk>
    <bk>
      <rc t="1" v="9795"/>
    </bk>
    <bk>
      <rc t="1" v="9796"/>
    </bk>
    <bk>
      <rc t="1" v="9797"/>
    </bk>
    <bk>
      <rc t="1" v="9798"/>
    </bk>
    <bk>
      <rc t="1" v="9799"/>
    </bk>
    <bk>
      <rc t="1" v="9800"/>
    </bk>
    <bk>
      <rc t="1" v="9801"/>
    </bk>
    <bk>
      <rc t="1" v="9802"/>
    </bk>
    <bk>
      <rc t="1" v="9803"/>
    </bk>
    <bk>
      <rc t="1" v="9804"/>
    </bk>
    <bk>
      <rc t="1" v="9805"/>
    </bk>
    <bk>
      <rc t="1" v="9806"/>
    </bk>
    <bk>
      <rc t="1" v="9807"/>
    </bk>
    <bk>
      <rc t="1" v="9808"/>
    </bk>
    <bk>
      <rc t="1" v="9809"/>
    </bk>
    <bk>
      <rc t="1" v="9810"/>
    </bk>
    <bk>
      <rc t="1" v="9811"/>
    </bk>
    <bk>
      <rc t="1" v="9812"/>
    </bk>
    <bk>
      <rc t="1" v="9813"/>
    </bk>
    <bk>
      <rc t="1" v="9814"/>
    </bk>
    <bk>
      <rc t="1" v="9815"/>
    </bk>
    <bk>
      <rc t="1" v="9816"/>
    </bk>
    <bk>
      <rc t="1" v="9817"/>
    </bk>
    <bk>
      <rc t="1" v="9818"/>
    </bk>
    <bk>
      <rc t="1" v="9819"/>
    </bk>
    <bk>
      <rc t="1" v="9820"/>
    </bk>
    <bk>
      <rc t="1" v="9821"/>
    </bk>
    <bk>
      <rc t="1" v="9822"/>
    </bk>
    <bk>
      <rc t="1" v="9823"/>
    </bk>
    <bk>
      <rc t="1" v="9824"/>
    </bk>
    <bk>
      <rc t="1" v="9825"/>
    </bk>
    <bk>
      <rc t="1" v="9826"/>
    </bk>
  </valueMetadata>
</metadata>
</file>

<file path=xl/sharedStrings.xml><?xml version="1.0" encoding="utf-8"?>
<sst xmlns="http://schemas.openxmlformats.org/spreadsheetml/2006/main" count="126" uniqueCount="91">
  <si>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</si>
  <si>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</si>
  <si>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</si>
  <si>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</si>
  <si>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</si>
  <si>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</si>
  <si>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</si>
  <si>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</si>
  <si>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</si>
  <si>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</si>
  <si>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</si>
  <si>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</si>
  <si>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</si>
  <si>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</si>
  <si>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</si>
  <si>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</si>
  <si>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</si>
  <si>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</si>
  <si>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</si>
  <si>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</si>
  <si>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</si>
  <si>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</si>
  <si>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</si>
  <si>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Note: at 30 November 2020, the underlying data reside in a local analysis server. To modify or refresh, a mirror copy needs to be created from the repository</t>
  </si>
  <si>
    <t>An offline version will be available in due course</t>
  </si>
  <si>
    <t>This book uses, experimentally, the MDX CUBEVALUE function to retrieve data from the dataset which is housed in a local analysis server</t>
  </si>
  <si>
    <t>Because the server is local, unfortunately the sheet cannot be refreshed except on a machine that also houses a copy of it</t>
  </si>
  <si>
    <t>This can be constructed from the github project described on the Copyright page of this book</t>
  </si>
  <si>
    <t>GDP and other output measures</t>
  </si>
  <si>
    <t>Expenditure Approach</t>
  </si>
  <si>
    <t>WDI Availability</t>
  </si>
  <si>
    <t>(Multiple Items)</t>
  </si>
  <si>
    <t>Units</t>
  </si>
  <si>
    <t>Original Source Data</t>
  </si>
  <si>
    <t>WDI2020</t>
  </si>
  <si>
    <t>Industrial Sector (Agriculture/Manufacturing/etc)</t>
  </si>
  <si>
    <t>Whole economy</t>
  </si>
  <si>
    <t>Major_Blocs</t>
  </si>
  <si>
    <t>Country</t>
  </si>
  <si>
    <t>China</t>
  </si>
  <si>
    <t>North</t>
  </si>
  <si>
    <t>South</t>
  </si>
  <si>
    <t>This workbook calculates the Theil index of international inequality and decomposes it into interbloc and intrabloc components</t>
  </si>
  <si>
    <t>Dataset on the Theil Index</t>
  </si>
  <si>
    <t>Current</t>
  </si>
  <si>
    <t>Demographics</t>
  </si>
  <si>
    <t>All</t>
  </si>
  <si>
    <t>Persons</t>
  </si>
  <si>
    <t>Total</t>
  </si>
  <si>
    <t>GDP/Cap</t>
  </si>
  <si>
    <t>GDP/Cap as proportion of Bloc GDP/Cap</t>
  </si>
  <si>
    <t>Pop as proportion of bloc Pop</t>
  </si>
  <si>
    <t>Log</t>
  </si>
  <si>
    <t>Theil element</t>
  </si>
  <si>
    <t>(South calculated directly, for 2019)</t>
  </si>
  <si>
    <t>The book uses the experimental TheilElement function to calculate the elements that sum to the Theil Index for a bloc</t>
  </si>
  <si>
    <t>It checks the calculatin in the POP worksheet, in the columns immediately following 2019; this is done for a single year but in full detail</t>
  </si>
  <si>
    <t>Interbloc</t>
  </si>
  <si>
    <t>North GDP</t>
  </si>
  <si>
    <t>South GDP</t>
  </si>
  <si>
    <t>North Population</t>
  </si>
  <si>
    <t>South Population</t>
  </si>
  <si>
    <t>North Theil Element</t>
  </si>
  <si>
    <t>South Theil Element</t>
  </si>
  <si>
    <t>World GDP</t>
  </si>
  <si>
    <t>World Population</t>
  </si>
  <si>
    <t>Interbloc Theil</t>
  </si>
  <si>
    <t>Decomposition</t>
  </si>
  <si>
    <t>North Intrabloc Theil</t>
  </si>
  <si>
    <t>South intrabloc Theil</t>
  </si>
  <si>
    <t>Count</t>
  </si>
  <si>
    <t>Relative Count</t>
  </si>
  <si>
    <t>Relative GDP/Cap weights</t>
  </si>
  <si>
    <t>Theil Weights</t>
  </si>
  <si>
    <t>Theil Contributions</t>
  </si>
  <si>
    <t>(Total)</t>
  </si>
  <si>
    <t>(Check)</t>
  </si>
  <si>
    <t>China GDP</t>
  </si>
  <si>
    <t>China Population</t>
  </si>
  <si>
    <t>China Theil Element</t>
  </si>
  <si>
    <t>China intrabloc Theil</t>
  </si>
  <si>
    <t>But in the right ballpark</t>
  </si>
  <si>
    <t>Calculation Slightly Suspect</t>
  </si>
  <si>
    <t xml:space="preserve">Components do not add up to total </t>
  </si>
  <si>
    <t>Discrepancy</t>
  </si>
  <si>
    <t>The total and the check should be close to each other</t>
  </si>
  <si>
    <t>Global T comparison</t>
  </si>
  <si>
    <t>Sum of components</t>
  </si>
  <si>
    <t>Direct Calculation</t>
  </si>
  <si>
    <t>Some discrepancy is expected due to method of calculation, but should not be enormous</t>
  </si>
  <si>
    <t>This sheet decomposes the global Theil T into components due to blocs and components due to interbloc differences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</si>
</sst>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_-* #,##0_-;\-* #,##0_-;_-* &quot;-&quot;??_-;_-@_-"/>
    <numFmt numFmtId="165" formatCode="_-* #,##0.0000_-;\-* #,##0.0000_-;_-* &quot;-&quot;??_-;_-@_-"/>
    <numFmt numFmtId="166" formatCode="_-* #,##0.00000_-;\-* #,##0.00000_-;_-* &quot;-&quot;??_-;_-@_-"/>
    <numFmt numFmtId="167" formatCode="_-* #,##0.000000_-;\-* #,##0.000000_-;_-* &quot;-&quot;??_-;_-@_-"/>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2">
    <xf numFmtId="0" fontId="0" fillId="0" borderId="0" xfId="0"/>
    <xf numFmtId="0" fontId="3" fillId="2" borderId="0" xfId="0" applyFont="1" applyFill="1" applyAlignment="1">
      <alignment horizontal="center"/>
    </xf>
    <xf numFmtId="0" fontId="3" fillId="3" borderId="0" xfId="0" applyFont="1" applyFill="1" applyAlignment="1">
      <alignment horizontal="center"/>
    </xf>
    <xf numFmtId="0" fontId="3" fillId="3" borderId="0" xfId="0" applyFont="1" applyFill="1" applyAlignment="1">
      <alignment horizontal="center" wrapText="1"/>
    </xf>
    <xf numFmtId="0" fontId="0" fillId="4" borderId="0" xfId="0" applyFill="1" applyAlignment="1">
      <alignment horizontal="center"/>
    </xf>
    <xf numFmtId="0" fontId="2"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2" fillId="4" borderId="0" xfId="0" applyFont="1" applyFill="1" applyAlignment="1">
      <alignment horizontal="center" wrapText="1"/>
    </xf>
    <xf numFmtId="0" fontId="0" fillId="0" borderId="0" xfId="0" applyAlignment="1">
      <alignment wrapText="1"/>
    </xf>
    <xf numFmtId="164" fontId="0" fillId="0" borderId="0" xfId="1" applyNumberFormat="1" applyFont="1"/>
    <xf numFmtId="10" fontId="0" fillId="0" borderId="0" xfId="2" applyNumberFormat="1" applyFont="1"/>
    <xf numFmtId="164" fontId="0" fillId="0" borderId="0" xfId="0" applyNumberFormat="1"/>
    <xf numFmtId="10" fontId="0" fillId="0" borderId="0" xfId="0" applyNumberFormat="1"/>
    <xf numFmtId="0" fontId="0" fillId="0" borderId="0" xfId="0" pivotButton="1"/>
    <xf numFmtId="43" fontId="0" fillId="0" borderId="0" xfId="1" applyFont="1"/>
    <xf numFmtId="165" fontId="0" fillId="0" borderId="0" xfId="1" applyNumberFormat="1" applyFont="1"/>
    <xf numFmtId="166" fontId="0" fillId="0" borderId="0" xfId="1" applyNumberFormat="1" applyFont="1"/>
    <xf numFmtId="167" fontId="0" fillId="0" borderId="0" xfId="1" applyNumberFormat="1" applyFont="1"/>
    <xf numFmtId="0" fontId="0" fillId="0" borderId="0" xfId="0" applyAlignment="1">
      <alignment horizontal="center" wrapText="1"/>
    </xf>
    <xf numFmtId="0" fontId="2" fillId="0" borderId="0" xfId="0" applyFont="1"/>
    <xf numFmtId="165" fontId="0" fillId="0" borderId="0" xfId="0" applyNumberFormat="1"/>
  </cellXfs>
  <cellStyles count="3">
    <cellStyle name="Comma" xfId="1" builtinId="3"/>
    <cellStyle name="Normal" xfId="0" builtinId="0"/>
    <cellStyle name="Percent" xfId="2" builtinId="5"/>
  </cellStyles>
  <dxfs count="0"/>
  <tableStyles count="1" defaultTableStyle="TableStyleMedium2" defaultPivotStyle="PivotStyleLight16">
    <tableStyle name="Invisible" pivot="0" table="0" count="0" xr9:uid="{F2AEF0D2-A63F-4A1F-8AFB-B401E22DC42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DESKTOP-KSAPEQM AS Model">
      <tp t="e">
        <v>#N/A</v>
        <stp>1</stp>
        <tr r="C9" s="5"/>
        <tr r="AE9" s="5"/>
        <tr r="A80" s="5"/>
        <tr r="A18" s="5"/>
        <tr r="AX9" s="5"/>
        <tr r="A58" s="5"/>
        <tr r="A27" s="5"/>
        <tr r="A31" s="5"/>
        <tr r="A89" s="5"/>
        <tr r="B61" s="5"/>
        <tr r="BE9" s="5"/>
        <tr r="B79" s="5"/>
        <tr r="B16" s="5"/>
        <tr r="A77" s="5"/>
        <tr r="B44" s="5"/>
        <tr r="BG9" s="5"/>
        <tr r="A56" s="5"/>
        <tr r="BI9" s="5"/>
        <tr r="AV9" s="5"/>
        <tr r="B55" s="5"/>
        <tr r="B42" s="5"/>
        <tr r="AZ9" s="5"/>
        <tr r="A69" s="5"/>
        <tr r="B57" s="5"/>
        <tr r="B75" s="5"/>
        <tr r="AL9" s="5"/>
        <tr r="B56" s="5"/>
        <tr r="B40" s="5"/>
        <tr r="A43" s="5"/>
        <tr r="A48" s="5"/>
        <tr r="AC9" s="5"/>
        <tr r="A82" s="5"/>
        <tr r="B62" s="5"/>
        <tr r="E9" s="5"/>
        <tr r="B19" s="5"/>
        <tr r="A64" s="5"/>
        <tr r="A34" s="5"/>
        <tr r="A59" s="5"/>
        <tr r="B22" s="5"/>
        <tr r="B48" s="5"/>
        <tr r="B28" s="5"/>
        <tr r="D9" s="5"/>
        <tr r="B80" s="5"/>
        <tr r="A40" s="5"/>
        <tr r="B25" s="5"/>
        <tr r="B88" s="5"/>
        <tr r="B81" s="5"/>
        <tr r="A39" s="5"/>
        <tr r="B24" s="5"/>
        <tr r="AD9" s="5"/>
        <tr r="A66" s="5"/>
        <tr r="A30" s="5"/>
        <tr r="A84" s="5"/>
        <tr r="B85" s="5"/>
        <tr r="A45" s="5"/>
        <tr r="A52" s="5"/>
        <tr r="B71" s="5"/>
        <tr r="A53" s="5"/>
        <tr r="Y9" s="5"/>
        <tr r="B58" s="5"/>
        <tr r="B69" s="5"/>
        <tr r="B30" s="5"/>
        <tr r="AT9" s="5"/>
        <tr r="L9" s="5"/>
        <tr r="A62" s="5"/>
        <tr r="B37" s="5"/>
        <tr r="B82" s="5"/>
        <tr r="A71" s="5"/>
        <tr r="B36" s="5"/>
        <tr r="A23" s="5"/>
        <tr r="A54" s="5"/>
        <tr r="B33" s="5"/>
        <tr r="B60" s="5"/>
        <tr r="A60" s="5"/>
        <tr r="B46" s="5"/>
        <tr r="BH9" s="5"/>
        <tr r="W9" s="5"/>
        <tr r="B45" s="5"/>
        <tr r="A12" s="5"/>
        <tr r="A68" s="5"/>
        <tr r="A26" s="5"/>
        <tr r="B78" s="5"/>
        <tr r="A32" s="5"/>
        <tr r="AU9" s="5"/>
        <tr r="A8" s="5"/>
        <tr r="B67" s="5"/>
        <tr r="B38" s="5"/>
        <tr r="B72" s="5"/>
        <tr r="A67" s="5"/>
        <tr r="BA9" s="5"/>
        <tr r="AM9" s="5"/>
        <tr r="X9" s="5"/>
        <tr r="B41" s="5"/>
        <tr r="A24" s="5"/>
        <tr r="A50" s="5"/>
        <tr r="B53" s="5"/>
        <tr r="B52" s="5"/>
        <tr r="AC56" s="5"/>
        <tr r="D38" s="5"/>
        <tr r="AC41" s="5"/>
        <tr r="AE62" s="5"/>
        <tr r="BI71" s="5"/>
        <tr r="Y19" s="5"/>
        <tr r="BG36" s="5"/>
        <tr r="BE45" s="5"/>
        <tr r="E25" s="5"/>
        <tr r="AL24" s="5"/>
        <tr r="BI24" s="5"/>
        <tr r="AX42" s="5"/>
        <tr r="AV37" s="5"/>
        <tr r="AL37" s="5"/>
        <tr r="AL30" s="5"/>
        <tr r="Y25" s="5"/>
        <tr r="W24" s="5"/>
        <tr r="BG38" s="5"/>
        <tr r="BE48" s="5"/>
        <tr r="AD67" s="5"/>
        <tr r="A86" s="5"/>
        <tr r="B51" s="5"/>
        <tr r="B15" s="5"/>
        <tr r="B39" s="5"/>
        <tr r="A51" s="5"/>
        <tr r="A13" s="5"/>
        <tr r="A11" s="5"/>
        <tr r="AN9" s="5"/>
        <tr r="A42" s="5"/>
        <tr r="A20" s="5"/>
        <tr r="A46" s="5"/>
        <tr r="B50" s="5"/>
        <tr r="B54" s="5"/>
        <tr r="B10" s="5"/>
        <tr r="Z9" s="5"/>
        <tr r="W45" s="5"/>
        <tr r="Y16" s="5"/>
        <tr r="BG19" s="5"/>
        <tr r="X22" s="5"/>
        <tr r="W39" s="5"/>
        <tr r="AU16" s="5"/>
        <tr r="Z41" s="5"/>
        <tr r="AT42" s="5"/>
        <tr r="AE51" s="5"/>
        <tr r="Z19" s="5"/>
        <tr r="AX19" s="5"/>
        <tr r="BG45" s="5"/>
        <tr r="AE42" s="5"/>
        <tr r="AN39" s="5"/>
        <tr r="Y39" s="5"/>
        <tr r="A76" s="5"/>
        <tr r="A47" s="5"/>
        <tr r="J9" s="5"/>
        <tr r="A87" s="5"/>
        <tr r="B27" s="5"/>
        <tr r="A35" s="5"/>
        <tr r="A10" s="5"/>
        <tr r="AO9" s="5"/>
        <tr r="B23" s="5"/>
        <tr r="B21" s="5"/>
        <tr r="B91" s="5"/>
        <tr r="AJ9" s="5"/>
        <tr r="A61" s="5"/>
        <tr r="AB9" s="5"/>
        <tr r="AK9" s="5"/>
        <tr r="AN45" s="5"/>
        <tr r="BA33" s="5"/>
        <tr r="Z30" s="5"/>
        <tr r="J15" s="5"/>
        <tr r="L21" s="5"/>
        <tr r="Z16" s="5"/>
        <tr r="L10" s="5"/>
        <tr r="J23" s="5"/>
        <tr r="BI21" s="5"/>
        <tr r="Z40" s="5"/>
        <tr r="BH28" s="5"/>
        <tr r="AE16" s="5"/>
        <tr r="Y27" s="5"/>
        <tr r="J41" s="5"/>
        <tr r="AT21" s="5"/>
        <tr r="BA15" s="5"/>
        <tr r="AM45" s="5"/>
        <tr r="AU24" s="5"/>
        <tr r="AO10" s="5"/>
        <tr r="D30" s="5"/>
        <tr r="AM44" s="5"/>
        <tr r="BA30" s="5"/>
        <tr r="AX39" s="5"/>
        <tr r="AJ33" s="5"/>
        <tr r="X44" s="5"/>
        <tr r="Z33" s="5"/>
        <tr r="BA27" s="5"/>
        <tr r="AO44" s="5"/>
        <tr r="B65" s="5"/>
        <tr r="B63" s="5"/>
        <tr r="AX63" s="5"/>
        <tr r="B11" s="5"/>
        <tr r="A63" s="5"/>
        <tr r="B31" s="5"/>
        <tr r="A28" s="5"/>
        <tr r="A15" s="5"/>
        <tr r="C25" s="5"/>
        <tr r="A78" s="5"/>
        <tr r="A29" s="5"/>
        <tr r="A17" s="5"/>
        <tr r="A57" s="5"/>
        <tr r="B14" s="5"/>
        <tr r="A49" s="5"/>
        <tr r="BF9" s="5"/>
        <tr r="L30" s="5"/>
        <tr r="BH15" s="5"/>
        <tr r="L28" s="5"/>
        <tr r="AM14" s="5"/>
        <tr r="L14" s="5"/>
        <tr r="BA21" s="5"/>
        <tr r="AV24" s="5"/>
        <tr r="J16" s="5"/>
        <tr r="AM22" s="5"/>
        <tr r="AO19" s="5"/>
        <tr r="AM16" s="5"/>
        <tr r="AB11" s="5"/>
        <tr r="D37" s="5"/>
        <tr r="AD45" s="5"/>
        <tr r="AZ16" s="5"/>
        <tr r="AD28" s="5"/>
        <tr r="AD21" s="5"/>
        <tr r="E11" s="5"/>
        <tr r="AK15" s="5"/>
        <tr r="AN40" s="5"/>
        <tr r="L16" s="5"/>
        <tr r="J19" s="5"/>
        <tr r="BF30" s="5"/>
        <tr r="W23" s="5"/>
        <tr r="C19" s="5"/>
        <tr r="W19" s="5"/>
        <tr r="L61" s="5"/>
        <tr r="Z50" s="5"/>
        <tr r="X78" s="5"/>
        <tr r="X53" s="5"/>
        <tr r="AC30" s="5"/>
        <tr r="Y28" s="5"/>
        <tr r="L54" s="5"/>
        <tr r="B73" s="5"/>
        <tr r="A38" s="5"/>
        <tr r="AF9" s="5"/>
        <tr r="A65" s="5"/>
        <tr r="A25" s="5"/>
        <tr r="V9" s="5"/>
        <tr r="BC9" s="5"/>
        <tr r="B89" s="5"/>
        <tr r="A81" s="5"/>
        <tr r="N9" s="5"/>
        <tr r="I9" s="5"/>
        <tr r="B29" s="5"/>
        <tr r="M9" s="5"/>
        <tr r="B47" s="5"/>
        <tr r="F9" s="5"/>
        <tr r="AW9" s="5"/>
        <tr r="AK21" s="5"/>
        <tr r="AO27" s="5"/>
        <tr r="AD24" s="5"/>
        <tr r="E33" s="5"/>
        <tr r="X10" s="5"/>
        <tr r="AE10" s="5"/>
        <tr r="BC15" s="5"/>
        <tr r="AJ38" s="5"/>
        <tr r="M21" s="5"/>
        <tr r="AC15" s="5"/>
        <tr r="AB28" s="5"/>
        <tr r="AN11" s="5"/>
        <tr r="BF24" s="5"/>
        <tr r="N36" s="5"/>
        <tr r="AU10" s="5"/>
        <tr r="W16" s="5"/>
        <tr r="L11" s="5"/>
        <tr r="AN14" s="5"/>
        <tr r="AJ16" s="5"/>
        <tr r="AB31" s="5"/>
        <tr r="AV31" s="5"/>
        <tr r="AE50" s="5"/>
        <tr r="C21" s="5"/>
        <tr r="N21" s="5"/>
        <tr r="F45" s="5"/>
        <tr r="BE15" s="5"/>
        <tr r="AU14" s="5"/>
        <tr r="BC23" s="5"/>
        <tr r="AM11" s="5"/>
        <tr r="AT23" s="5"/>
        <tr r="Y24" s="5"/>
        <tr r="J60" s="5"/>
        <tr r="AJ14" s="5"/>
        <tr r="I10" s="5"/>
        <tr r="BE23" s="5"/>
        <tr r="AX52" s="5"/>
        <tr r="BE38" s="5"/>
        <tr r="Y50" s="5"/>
        <tr r="BC38" s="5"/>
        <tr r="AJ28" s="5"/>
        <tr r="AB38" s="5"/>
        <tr r="BC48" s="5"/>
        <tr r="W25" s="5"/>
        <tr r="C30" s="5"/>
        <tr r="AF39" s="5"/>
        <tr r="M55" s="5"/>
        <tr r="X25" s="5"/>
        <tr r="AZ57" s="5"/>
        <tr r="AW62" s="5"/>
        <tr r="AN58" s="5"/>
        <tr r="A33" s="5"/>
        <tr r="T9" s="5"/>
        <tr r="A73" s="5"/>
        <tr r="B13" s="5"/>
        <tr r="AY9" s="5"/>
        <tr r="H9" s="5"/>
        <tr r="A88" s="5"/>
        <tr r="B68" s="5"/>
        <tr r="AP9" s="5"/>
        <tr r="U9" s="5"/>
        <tr r="A21" s="5"/>
        <tr r="A41" s="5"/>
        <tr r="BD9" s="5"/>
        <tr r="AY25" s="5"/>
        <tr r="U21" s="5"/>
        <tr r="BE24" s="5"/>
        <tr r="L24" s="5"/>
        <tr r="BH30" s="5"/>
        <tr r="AC11" s="5"/>
        <tr r="C10" s="5"/>
        <tr r="AM15" s="5"/>
        <tr r="AE11" s="5"/>
        <tr r="Z14" s="5"/>
        <tr r="BH19" s="5"/>
        <tr r="AZ21" s="5"/>
        <tr r="X11" s="5"/>
        <tr r="AN24" s="5"/>
        <tr r="BD10" s="5"/>
        <tr r="AN27" s="5"/>
        <tr r="X14" s="5"/>
        <tr r="T16" s="5"/>
        <tr r="AN15" s="5"/>
        <tr r="L31" s="5"/>
        <tr r="M25" s="5"/>
        <tr r="AB45" s="5"/>
        <tr r="AE79" s="5"/>
        <tr r="AB15" s="5"/>
        <tr r="BG24" s="5"/>
        <tr r="AM40" s="5"/>
        <tr r="AB36" s="5"/>
        <tr r="AZ24" s="5"/>
        <tr r="AW19" s="5"/>
        <tr r="AO15" s="5"/>
        <tr r="T50" s="5"/>
        <tr r="AN13" s="5"/>
        <tr r="AK24" s="5"/>
        <tr r="V25" s="5"/>
        <tr r="AY15" s="5"/>
        <tr r="F19" s="5"/>
        <tr r="BA24" s="5"/>
        <tr r="BA10" s="5"/>
        <tr r="AB24" s="5"/>
        <tr r="BI41" s="5"/>
        <tr r="BF89" s="5"/>
        <tr r="BD42" s="5"/>
        <tr r="F53" s="5"/>
        <tr r="H50" s="5"/>
        <tr r="Z68" s="5"/>
        <tr r="AT48" s="5"/>
        <tr r="AB91" s="5"/>
        <tr r="AJ30" s="5"/>
        <tr r="D40" s="5"/>
        <tr r="C62" s="5"/>
        <tr r="A91" s="5"/>
        <tr r="O9" s="5"/>
        <tr r="A44" s="5"/>
        <tr r="AR9" s="5"/>
        <tr r="B20" s="5"/>
        <tr r="BA25" s="5"/>
        <tr r="B64" s="5"/>
        <tr r="A55" s="5"/>
        <tr r="G9" s="5"/>
        <tr r="A19" s="5"/>
        <tr r="BB9" s="5"/>
        <tr r="B43" s="5"/>
        <tr r="A79" s="5"/>
        <tr r="BD23" s="5"/>
        <tr r="AT28" s="5"/>
        <tr r="AT10" s="5"/>
        <tr r="AC14" s="5"/>
        <tr r="W15" s="5"/>
        <tr r="D10" s="5"/>
        <tr r="AR19" s="5"/>
        <tr r="D21" s="5"/>
        <tr r="AY19" s="5"/>
        <tr r="Z20" s="5"/>
        <tr r="G25" s="5"/>
        <tr r="H11" s="5"/>
        <tr r="U24" s="5"/>
        <tr r="BE91" s="5"/>
        <tr r="H10" s="5"/>
        <tr r="AZ15" s="5"/>
        <tr r="BB10" s="5"/>
        <tr r="X27" s="5"/>
        <tr r="BA13" s="5"/>
        <tr r="D16" s="5"/>
        <tr r="X15" s="5"/>
        <tr r="BE30" s="5"/>
        <tr r="AF20" s="5"/>
        <tr r="BB24" s="5"/>
        <tr r="G20" s="5"/>
        <tr r="L15" s="5"/>
        <tr r="H25" s="5"/>
        <tr r="AO24" s="5"/>
        <tr r="W40" s="5"/>
        <tr r="AB50" s="5"/>
        <tr r="AM29" s="5"/>
        <tr r="BG20" s="5"/>
        <tr r="O10" s="5"/>
        <tr r="E15" s="5"/>
        <tr r="BC10" s="5"/>
        <tr r="AY44" s="5"/>
        <tr r="X13" s="5"/>
        <tr r="AR13" s="5"/>
        <tr r="H20" s="5"/>
        <tr r="I25" s="5"/>
        <tr r="BH24" s="5"/>
        <tr r="AL23" s="5"/>
        <tr r="W11" s="5"/>
        <tr r="AN10" s="5"/>
        <tr r="AD23" s="5"/>
        <tr r="F24" s="5"/>
        <tr r="AM13" s="5"/>
        <tr r="X48" s="5"/>
        <tr r="N10" s="5"/>
        <tr r="T14" s="5"/>
        <tr r="AL19" s="5"/>
        <tr r="H23" s="5"/>
        <tr r="AX10" s="5"/>
        <tr r="BH22" s="5"/>
        <tr r="H24" s="5"/>
        <tr r="N14" s="5"/>
        <tr r="AX13" s="5"/>
        <tr r="BB91" s="5"/>
        <tr r="AP91" s="5"/>
        <tr r="J39" s="5"/>
        <tr r="BB47" s="5"/>
        <tr r="Z91" s="5"/>
        <tr r="BC37" s="5"/>
        <tr r="BG47" s="5"/>
        <tr r="AL27" s="5"/>
        <tr r="G24" s="5"/>
        <tr r="AK48" s="5"/>
        <tr r="J28" s="5"/>
        <tr r="BA63" s="5"/>
        <tr r="E69" s="5"/>
        <tr r="X65" s="5"/>
        <tr r="AL73" s="5"/>
        <tr r="Z45" s="5"/>
        <tr r="X31" s="5"/>
        <tr r="U40" s="5"/>
        <tr r="T72" s="5"/>
        <tr r="A75" s="5"/>
        <tr r="AA9" s="5"/>
        <tr r="B35" s="5"/>
        <tr r="K9" s="5"/>
        <tr r="A37" s="5"/>
        <tr r="B66" s="5"/>
        <tr r="A72" s="5"/>
        <tr r="R9" s="5"/>
        <tr r="B84" s="5"/>
        <tr r="AS9" s="5"/>
        <tr r="AG9" s="5"/>
        <tr r="S9" s="5"/>
        <tr r="A83" s="5"/>
        <tr r="AD15" s="5"/>
        <tr r="AT15" s="5"/>
        <tr r="AT24" s="5"/>
        <tr r="G15" s="5"/>
        <tr r="AD36" s="5"/>
        <tr r="AB19" s="5"/>
        <tr r="AG20" s="5"/>
        <tr r="J20" s="5"/>
        <tr r="AX24" s="5"/>
        <tr r="C24" s="5"/>
        <tr r="AW29" s="5"/>
        <tr r="BI11" s="5"/>
        <tr r="AJ15" s="5"/>
        <tr r="H27" s="5"/>
        <tr r="AK13" s="5"/>
        <tr r="AW15" s="5"/>
        <tr r="C20" s="5"/>
        <tr r="H15" s="5"/>
        <tr r="AO30" s="5"/>
        <tr r="BF10" s="5"/>
        <tr r="AJ24" s="5"/>
        <tr r="AZ19" s="5"/>
        <tr r="X35" s="5"/>
        <tr r="BE14" s="5"/>
        <tr r="AY24" s="5"/>
        <tr r="V24" s="5"/>
        <tr r="G40" s="5"/>
        <tr r="AX14" s="5"/>
        <tr r="G10" s="5"/>
        <tr r="BC44" s="5"/>
        <tr r="AO25" s="5"/>
        <tr r="K33" s="5"/>
        <tr r="BC22" s="5"/>
        <tr r="AG19" s="5"/>
        <tr r="Y15" s="5"/>
        <tr r="AZ10" s="5"/>
        <tr r="AP24" s="5"/>
        <tr r="V23" s="5"/>
        <tr r="G11" s="5"/>
        <tr r="S14" s="5"/>
        <tr r="AZ22" s="5"/>
        <tr r="O46" s="5"/>
        <tr r="AU52" s="5"/>
        <tr r="AF16" s="5"/>
        <tr r="AY16" s="5"/>
        <tr r="AD56" s="5"/>
        <tr r="BH10" s="5"/>
        <tr r="BC39" s="5"/>
        <tr r="AX25" s="5"/>
        <tr r="AP20" s="5"/>
        <tr r="BE22" s="5"/>
        <tr r="AX33" s="5"/>
        <tr r="BB33" s="5"/>
        <tr r="V43" s="5"/>
        <tr r="N57" s="5"/>
        <tr r="BF78" s="5"/>
        <tr r="AL42" s="5"/>
        <tr r="AD57" s="5"/>
        <tr r="BC30" s="5"/>
        <tr r="AT61" s="5"/>
        <tr r="BI28" s="5"/>
        <tr r="I39" s="5"/>
        <tr r="AY28" s="5"/>
        <tr r="J43" s="5"/>
        <tr r="AR61" s="5"/>
        <tr r="K31" s="5"/>
        <tr r="AC68" s="5"/>
        <tr r="L51" s="5"/>
        <tr r="AP39" s="5"/>
        <tr r="G29" s="5"/>
        <tr r="BH38" s="5"/>
        <tr r="BF48" s="5"/>
        <tr r="Z71" s="5"/>
        <tr r="M51" s="5"/>
        <tr r="N40" s="5"/>
        <tr r="R27" s="5"/>
        <tr r="AZ35" s="5"/>
        <tr r="AW44" s="5"/>
        <tr r="AP79" s="5"/>
        <tr r="X72" s="5"/>
        <tr r="B49" s="5"/>
        <tr r="A16" s="5"/>
        <tr r="B87" s="5"/>
        <tr r="A36" s="5"/>
        <tr r="A22" s="5"/>
        <tr r="B17" s="5"/>
        <tr r="B77" s="5"/>
        <tr r="A74" s="5"/>
        <tr r="B26" s="5"/>
        <tr r="AH9" s="5"/>
        <tr r="AQ9" s="5"/>
        <tr r="A14" s="5"/>
        <tr r="B86" s="5"/>
        <tr r="B76" s="5"/>
        <tr r="BF19" s="5"/>
        <tr r="M20" s="5"/>
        <tr r="J14" s="5"/>
        <tr r="AT19" s="5"/>
        <tr r="S19" s="5"/>
        <tr r="AM19" s="5"/>
        <tr r="AE24" s="5"/>
        <tr r="AU23" s="5"/>
        <tr r="AQ27" s="5"/>
        <tr r="AM10" s="5"/>
        <tr r="D11" s="5"/>
        <tr r="T15" s="5"/>
        <tr r="I51" s="5"/>
        <tr r="BA26" s="5"/>
        <tr r="E13" s="5"/>
        <tr r="AG15" s="5"/>
        <tr r="AV19" s="5"/>
        <tr r="BA14" s="5"/>
        <tr r="Y30" s="5"/>
        <tr r="AP10" s="5"/>
        <tr r="BI19" s="5"/>
        <tr r="R24" s="5"/>
        <tr r="AJ19" s="5"/>
        <tr r="H35" s="5"/>
        <tr r="AO14" s="5"/>
        <tr r="AF24" s="5"/>
        <tr r="AY10" s="5"/>
        <tr r="D24" s="5"/>
        <tr r="AZ39" s="5"/>
        <tr r="BD19" s="5"/>
        <tr r="M14" s="5"/>
        <tr r="AH14" s="5"/>
        <tr r="S44" s="5"/>
        <tr r="T21" s="5"/>
        <tr r="I15" s="5"/>
        <tr r="AN49" s="5"/>
        <tr r="AS49" s="5"/>
        <tr r="M91" s="5"/>
        <tr r="AM37" s="5"/>
        <tr r="H13" s="5"/>
        <tr r="L13" s="5"/>
        <tr r="AS23" s="5"/>
        <tr r="BA19" s="5"/>
        <tr r="F23" s="5"/>
        <tr r="C14" s="5"/>
        <tr r="BI10" s="5"/>
        <tr r="S15" s="5"/>
        <tr r="AK17" s="5"/>
        <tr r="AU19" s="5"/>
        <tr r="N23" s="5"/>
        <tr r="AX23" s="5"/>
        <tr r="BG10" s="5"/>
        <tr r="I45" s="5"/>
        <tr r="AY11" s="5"/>
        <tr r="D14" s="5"/>
        <tr r="AF17" s="5"/>
        <tr r="AA10" s="5"/>
        <tr r="BA22" s="5"/>
        <tr r="AH10" s="5"/>
        <tr r="AR22" s="5"/>
        <tr r="AY23" s="5"/>
        <tr r="Y10" s="5"/>
        <tr r="BG13" s="5"/>
        <tr r="AH13" s="5"/>
        <tr r="F91" s="5"/>
        <tr r="F13" s="5"/>
        <tr r="BB22" s="5"/>
        <tr r="AK39" s="5"/>
        <tr r="AC22" s="5"/>
        <tr r="U38" s="5"/>
        <tr r="AY47" s="5"/>
        <tr r="AG27" s="5"/>
        <tr r="X39" s="5"/>
        <tr r="BI91" s="5"/>
        <tr r="R47" s="5"/>
        <tr r="T27" s="5"/>
        <tr r="F35" s="5"/>
        <tr r="M66" s="5"/>
        <tr r="T33" s="5"/>
        <tr r="H44" s="5"/>
        <tr r="J33" s="5"/>
        <tr r="BE47" s="5"/>
        <tr r="AK27" s="5"/>
        <tr r="AM35" s="5"/>
        <tr r="BB25" s="5"/>
        <tr r="Y44" s="5"/>
        <tr r="AA33" s="5"/>
        <tr r="AA43" s="5"/>
        <tr r="BE65" s="5"/>
        <tr r="AL53" s="5"/>
        <tr r="BA77" s="5"/>
        <tr r="BC25" s="5"/>
        <tr r="M45" s="5"/>
        <tr r="C40" s="5"/>
        <tr r="BE49" s="5"/>
        <tr r="AS55" s="5"/>
        <tr r="G79" s="5"/>
        <tr r="B18" s="5"/>
        <tr r="AI9" s="5"/>
        <tr r="AK26" s="5"/>
        <tr r="Z10" s="5"/>
        <tr r="AT18" s="5"/>
        <tr r="O18" s="5"/>
        <tr r="AJ22" s="5"/>
        <tr r="C71" s="5"/>
        <tr r="BB50" s="5"/>
        <tr r="AF69" s="5"/>
        <tr r="AQ40" s="5"/>
        <tr r="AF30" s="5"/>
        <tr r="AH48" s="5"/>
        <tr r="W28" s="5"/>
        <tr r="I36" s="5"/>
        <tr r="AA45" s="5"/>
        <tr r="M49" s="5"/>
        <tr r="AN28" s="5"/>
        <tr r="AP36" s="5"/>
        <tr r="BB75" s="5"/>
        <tr r="AQ51" s="5"/>
        <tr r="AC39" s="5"/>
        <tr r="BB49" s="5"/>
        <tr r="L29" s="5"/>
        <tr r="BH54" s="5"/>
        <tr r="AD41" s="5"/>
        <tr r="AI31" s="5"/>
        <tr r="AG49" s="5"/>
        <tr r="J29" s="5"/>
        <tr r="BE36" s="5"/>
        <tr r="H68" s="5"/>
        <tr r="J64" s="5"/>
        <tr r="W76" s="5"/>
        <tr r="V61" s="5"/>
        <tr r="AJ54" s="5"/>
        <tr r="AR27" s="5"/>
        <tr r="V46" s="5"/>
        <tr r="AF25" s="5"/>
        <tr r="L55" s="5"/>
        <tr r="AY87" s="5"/>
        <tr r="AW31" s="5"/>
        <tr r="BF60" s="5"/>
        <tr r="AK36" s="5"/>
        <tr r="J46" s="5"/>
        <tr r="D26" s="5"/>
        <tr r="AE61" s="5"/>
        <tr r="F48" s="5"/>
        <tr r="T37" s="5"/>
        <tr r="AD26" s="5"/>
        <tr r="BB36" s="5"/>
        <tr r="AC46" s="5"/>
        <tr r="T47" s="5"/>
        <tr r="AY68" s="5"/>
        <tr r="AU62" s="5"/>
        <tr r="AZ42" s="5"/>
        <tr r="X29" s="5"/>
        <tr r="BF37" s="5"/>
        <tr r="F47" s="5"/>
        <tr r="AM53" s="5"/>
        <tr r="I75" s="5"/>
        <tr r="O54" s="5"/>
        <tr r="AV28" s="5"/>
        <tr r="L48" s="5"/>
        <tr r="Y42" s="5"/>
        <tr r="AV57" s="5"/>
        <tr r="F58" s="5"/>
        <tr r="AQ56" s="5"/>
        <tr r="H33" s="5"/>
        <tr r="W54" s="5"/>
        <tr r="AC33" s="5"/>
        <tr r="BF42" s="5"/>
        <tr r="BE64" s="5"/>
        <tr r="F49" s="5"/>
        <tr r="AN38" s="5"/>
        <tr r="AR25" s="5"/>
        <tr r="N43" s="5"/>
        <tr r="AT76" s="5"/>
        <tr r="G44" s="5"/>
        <tr r="BE33" s="5"/>
        <tr r="E53" s="5"/>
        <tr r="U30" s="5"/>
        <tr r="R39" s="5"/>
        <tr r="AK82" s="5"/>
        <tr r="AB63" s="5"/>
        <tr r="AP56" s="5"/>
        <tr r="H52" s="5"/>
        <tr r="M57" s="5"/>
        <tr r="AR89" s="5"/>
        <tr r="Z28" s="5"/>
        <tr r="AO16" s="5"/>
        <tr r="AK42" s="5"/>
        <tr r="AV87" s="5"/>
        <tr r="AB54" s="5"/>
        <tr r="AM62" s="5"/>
        <tr r="AO82" s="5"/>
        <tr r="B59" s="5"/>
        <tr r="AS19" s="5"/>
        <tr r="BB14" s="5"/>
        <tr r="S18" s="5"/>
        <tr r="J24" s="5"/>
        <tr r="C38" s="5"/>
        <tr r="AQ45" s="5"/>
        <tr r="O35" s="5"/>
        <tr r="M61" s="5"/>
        <tr r="AN31" s="5"/>
        <tr r="AK40" s="5"/>
        <tr r="AN72" s="5"/>
        <tr r="F39" s="5"/>
        <tr r="AO51" s="5"/>
        <tr r="L39" s="5"/>
        <tr r="AN65" s="5"/>
        <tr r="BE31" s="5"/>
        <tr r="BB40" s="5"/>
        <tr r="K54" s="5"/>
        <tr r="O36" s="5"/>
        <tr r="BH26" s="5"/>
        <tr r="AB44" s="5"/>
        <tr r="AJ63" s="5"/>
        <tr r="AA59" s="5"/>
        <tr r="AL46" s="5"/>
        <tr r="AH36" s="5"/>
        <tr r="AE67" s="5"/>
        <tr r="X41" s="5"/>
        <tr r="AM73" s="5"/>
        <tr r="AG68" s="5"/>
        <tr r="BI48" s="5"/>
        <tr r="AX65" s="5"/>
        <tr r="AV58" s="5"/>
        <tr r="H54" s="5"/>
        <tr r="AJ50" s="5"/>
        <tr r="AR29" s="5"/>
        <tr r="AN59" s="5"/>
        <tr r="AM26" s="5"/>
        <tr r="AV36" s="5"/>
        <tr r="AC26" s="5"/>
        <tr r="D41" s="5"/>
        <tr r="AA51" s="5"/>
        <tr r="E91" s="5"/>
        <tr r="BG65" s="5"/>
        <tr r="AF62" s="5"/>
        <tr r="C42" s="5"/>
        <tr r="AX30" s="5"/>
        <tr r="U41" s="5"/>
        <tr r="AH52" s="5"/>
        <tr r="AF51" s="5"/>
        <tr r="BA47" s="5"/>
        <tr r="I42" s="5"/>
        <tr r="N56" s="5"/>
        <tr r="AY57" s="5"/>
        <tr r="E46" s="5"/>
        <tr r="AQ58" s="5"/>
        <tr r="O67" s="5"/>
        <tr r="X37" s="5"/>
        <tr r="C47" s="5"/>
        <tr r="AZ26" s="5"/>
        <tr r="AH62" s="5"/>
        <tr r="K24" s="5"/>
        <tr r="BI23" s="5"/>
        <tr r="U49" s="5"/>
        <tr r="D44" s="5"/>
        <tr r="AU49" s="5"/>
        <tr r="O44" s="5"/>
        <tr r="BF47" s="5"/>
        <tr r="AM51" s="5"/>
        <tr r="AD40" s="5"/>
        <tr r="AH27" s="5"/>
        <tr r="G36" s="5"/>
        <tr r="D45" s="5"/>
        <tr r="AE80" s="5"/>
        <tr r="U44" s="5"/>
        <tr r="K26" s="5"/>
        <tr r="K44" s="5"/>
        <tr r="F28" s="5"/>
        <tr r="X36" s="5"/>
        <tr r="U45" s="5"/>
        <tr r="AM58" s="5"/>
        <tr r="N41" s="5"/>
        <tr r="C31" s="5"/>
        <tr r="L49" s="5"/>
        <tr r="BC28" s="5"/>
        <tr r="AO36" s="5"/>
        <tr r="AX67" s="5"/>
        <tr r="BC63" s="5"/>
        <tr r="Z55" s="5"/>
        <tr r="AG41" s="5"/>
        <tr r="U28" s="5"/>
        <tr r="BC36" s="5"/>
        <tr r="BC45" s="5"/>
        <tr r="AD87" s="5"/>
        <tr r="AQ73" s="5"/>
        <tr r="L53" s="5"/>
        <tr r="BH62" s="5"/>
        <tr r="AU36" s="5"/>
        <tr r="AE27" s="5"/>
        <tr r="BH44" s="5"/>
        <tr r="AW75" s="5"/>
        <tr r="G64" s="5"/>
        <tr r="AA30" s="5"/>
        <tr r="AE41" s="5"/>
        <tr r="AW30" s="5"/>
        <tr r="O25" s="5"/>
        <tr r="AG33" s="5"/>
        <tr r="D71" s="5"/>
        <tr r="AE28" s="5"/>
        <tr r="BF46" s="5"/>
        <tr r="D36" s="5"/>
        <tr r="AZ45" s="5"/>
        <tr r="C26" s="5"/>
        <tr r="AR55" s="5"/>
        <tr r="AY51" s="5"/>
        <tr r="I65" s="5"/>
        <tr r="H37" s="5"/>
        <tr r="AT46" s="5"/>
        <tr r="AJ26" s="5"/>
        <tr r="R62" s="5"/>
        <tr r="AG50" s="5"/>
        <tr r="AP27" s="5"/>
        <tr r="AI37" s="5"/>
        <tr r="AF27" s="5"/>
        <tr r="AZ41" s="5"/>
        <tr r="T53" s="5"/>
        <tr r="U91" s="5"/>
        <tr r="AT66" s="5"/>
        <tr r="AP71" s="5"/>
        <tr r="AY42" s="5"/>
        <tr r="BA31" s="5"/>
        <tr r="M24" s="5"/>
        <tr r="T19" s="5"/>
        <tr r="AZ46" s="5"/>
        <tr r="AT13" s="5"/>
        <tr r="E18" s="5"/>
        <tr r="BB37" s="5"/>
        <tr r="R49" s="5"/>
        <tr r="I52" s="5"/>
        <tr r="J26" s="5"/>
        <tr r="AC45" s="5"/>
        <tr r="AY30" s="5"/>
        <tr r="S40" s="5"/>
        <tr r="BI55" s="5"/>
        <tr r="AQ49" s="5"/>
        <tr r="AE30" s="5"/>
        <tr r="AE49" s="5"/>
        <tr r="W31" s="5"/>
        <tr r="AZ40" s="5"/>
        <tr r="C51" s="5"/>
        <tr r="AY62" s="5"/>
        <tr r="S46" s="5"/>
        <tr r="R36" s="5"/>
        <tr r="Y65" s="5"/>
        <tr r="H41" s="5"/>
        <tr r="S73" s="5"/>
        <tr r="L68" s="5"/>
        <tr r="M27" s="5"/>
        <tr r="W46" s="5"/>
        <tr r="AL31" s="5"/>
        <tr r="F41" s="5"/>
        <tr r="BG51" s="5"/>
        <tr r="AV56" s="5"/>
        <tr r="AZ87" s="5"/>
        <tr r="AN57" s="5"/>
        <tr r="AG76" s="5"/>
        <tr r="AA67" s="5"/>
        <tr r="AT41" s="5"/>
        <tr r="AY31" s="5"/>
        <tr r="AZ49" s="5"/>
        <tr r="Z29" s="5"/>
        <tr r="L37" s="5"/>
        <tr r="AB68" s="5"/>
        <tr r="AP35" s="5"/>
        <tr r="BE46" s="5"/>
        <tr r="AF35" s="5"/>
        <tr r="AH50" s="5"/>
        <tr r="AQ29" s="5"/>
        <tr r="AS37" s="5"/>
        <tr r="AW77" s="5"/>
        <tr r="BI56" s="5"/>
        <tr r="AV40" s="5"/>
        <tr r="Y51" s="5"/>
        <tr r="T91" s="5"/>
        <tr r="K60" s="5"/>
        <tr r="J27" s="5"/>
        <tr r="S37" s="5"/>
        <tr r="AJ41" s="5"/>
        <tr r="AG52" s="5"/>
        <tr r="BA91" s="5"/>
        <tr r="AD66" s="5"/>
        <tr r="AS54" s="5"/>
        <tr r="AD31" s="5"/>
        <tr r="AH42" s="5"/>
        <tr r="AJ31" s="5"/>
        <tr r="H46" s="5"/>
        <tr r="R26" s="5"/>
        <tr r="V72" s="5"/>
        <tr r="AN19" s="5"/>
        <tr r="AW37" s="5"/>
        <tr r="S43" s="5"/>
        <tr r="AK73" s="5"/>
        <tr r="AK56" s="5"/>
        <tr r="N30" s="5"/>
        <tr r="R35" s="5"/>
        <tr r="AE44" s="5"/>
        <tr r="AR76" s="5"/>
        <tr r="L60" s="5"/>
        <tr r="AP77" s="5"/>
        <tr r="AD35" s="5"/>
        <tr r="Y75" s="5"/>
        <tr r="AI35" s="5"/>
        <tr r="C45" s="5"/>
        <tr r="AT45" s="5"/>
        <tr r="R67" s="5"/>
        <tr r="AZ52" s="5"/>
        <tr r="E28" s="5"/>
        <tr r="AM36" s="5"/>
        <tr r="AK45" s="5"/>
        <tr r="AP84" s="5"/>
        <tr r="V73" s="5"/>
        <tr r="AP55" s="5"/>
        <tr r="E36" s="5"/>
        <tr r="AI45" s="5"/>
        <tr r="AG25" s="5"/>
        <tr r="BH60" s="5"/>
        <tr r="N49" s="5"/>
        <tr r="G62" s="5"/>
        <tr r="AU53" s="5"/>
        <tr r="AH72" s="5"/>
        <tr r="BD46" s="5"/>
        <tr r="AX36" s="5"/>
        <tr r="AN41" s="5"/>
        <tr r="Y40" s="5"/>
        <tr r="BG56" s="5"/>
        <tr r="O40" s="5"/>
        <tr r="AV75" s="5"/>
        <tr r="BE41" s="5"/>
        <tr r="N55" s="5"/>
        <tr r="AH37" s="5"/>
        <tr r="AH28" s="5"/>
        <tr r="AE45" s="5"/>
        <tr r="AD25" s="5"/>
        <tr r="AF33" s="5"/>
        <tr r="AM64" s="5"/>
        <tr r="N31" s="5"/>
        <tr r="R42" s="5"/>
        <tr r="T31" s="5"/>
        <tr r="AY45" s="5"/>
        <tr r="AU25" s="5"/>
        <tr r="AR71" s="5"/>
        <tr r="BE58" s="5"/>
        <tr r="AC36" s="5"/>
        <tr r="I48" s="5"/>
        <tr r="S36" s="5"/>
        <tr r="AW51" s="5"/>
        <tr r="S91" s="5"/>
        <tr r="AF38" s="5"/>
        <tr r="AR79" s="5"/>
        <tr r="V33" s="5"/>
        <tr r="N67" s="5"/>
        <tr r="AI41" s="5"/>
        <tr r="R53" s="5"/>
        <tr r="G30" s="5"/>
        <tr r="BG60" s="5"/>
        <tr r="M28" s="5"/>
        <tr r="F38" s="5"/>
        <tr r="C28" s="5"/>
        <tr r="AE23" s="5"/>
        <tr r="G18" s="5"/>
        <tr r="AH25" s="5"/>
        <tr r="BB30" s="5"/>
        <tr r="AP49" s="5"/>
        <tr r="D25" s="5"/>
        <tr r="M35" s="5"/>
        <tr r="J25" s="5"/>
        <tr r="AD39" s="5"/>
        <tr r="AJ49" s="5"/>
        <tr r="BF28" s="5"/>
        <tr r="AN64" s="5"/>
        <tr r="BA53" s="5"/>
        <tr r="AC40" s="5"/>
        <tr r="O91" s="5"/>
        <tr r="AU39" s="5"/>
        <tr r="BD49" s="5"/>
        <tr r="M50" s="5"/>
        <tr r="W72" s="5"/>
        <tr r="BF26" s="5"/>
        <tr r="D46" s="5"/>
        <tr r="V31" s="5"/>
        <tr r="AY40" s="5"/>
        <tr r="AC51" s="5"/>
        <tr r="AF56" s="5"/>
        <tr r="G26" s="5"/>
        <tr r="BI35" s="5"/>
        <tr r="BF25" s="5"/>
        <tr r="AG40" s="5"/>
        <tr r="AL50" s="5"/>
        <tr r="AS29" s="5"/>
        <tr r="AA65" s="5"/>
        <tr r="AP53" s="5"/>
        <tr r="S66" s="5"/>
        <tr r="N58" s="5"/>
        <tr r="AA79" s="5"/>
        <tr r="AT56" s="5"/>
        <tr r="AW41" s="5"/>
        <tr r="AK28" s="5"/>
        <tr r="J37" s="5"/>
        <tr r="L46" s="5"/>
        <tr r="X45" s="5"/>
        <tr r="AD27" s="5"/>
        <tr r="N45" s="5"/>
        <tr r="I29" s="5"/>
        <tr r="AA37" s="5"/>
        <tr r="AE46" s="5"/>
        <tr r="AP59" s="5"/>
        <tr r="AG42" s="5"/>
        <tr r="AF50" s="5"/>
        <tr r="BF29" s="5"/>
        <tr r="AR37" s="5"/>
        <tr r="G69" s="5"/>
        <tr r="M36" s="5"/>
        <tr r="AX47" s="5"/>
        <tr r="C36" s="5"/>
        <tr r="W51" s="5"/>
        <tr r="AI91" s="5"/>
        <tr r="BI78" s="5"/>
        <tr r="X63" s="5"/>
        <tr r="L41" s="5"/>
        <tr r="AV62" s="5"/>
        <tr r="AH41" s="5"/>
        <tr r="AS25" s="5"/>
        <tr r="AU33" s="5"/>
        <tr r="AR42" s="5"/>
        <tr r="AK38" s="5"/>
        <tr r="U29" s="5"/>
        <tr r="AK25" s="5"/>
        <tr r="R14" s="5"/>
        <tr r="BG23" s="5"/>
        <tr r="BE35" s="5"/>
        <tr r="AY39" s="5"/>
        <tr r="BE59" s="5"/>
        <tr r="H91" s="5"/>
        <tr r="BE39" s="5"/>
        <tr r="BB29" s="5"/>
        <tr r="BF43" s="5"/>
        <tr r="F68" s="5"/>
        <tr r="BG31" s="5"/>
        <tr r="AA69" s="5"/>
        <tr r="BE26" s="5"/>
        <tr r="L45" s="5"/>
        <tr r="N44" s="5"/>
        <tr r="R73" s="5"/>
        <tr r="Y54" s="5"/>
        <tr r="AU79" s="5"/>
        <tr r="AT30" s="5"/>
        <tr r="U54" s="5"/>
        <tr r="AX35" s="5"/>
        <tr r="R45" s="5"/>
        <tr r="AR60" s="5"/>
        <tr r="BD91" s="5"/>
        <tr r="BH40" s="5"/>
        <tr r="AT91" s="5"/>
        <tr r="AS44" s="5"/>
        <tr r="M76" s="5"/>
        <tr r="BB57" s="5"/>
        <tr r="K71" s="5"/>
        <tr r="AP62" s="5"/>
        <tr r="AM60" s="5"/>
        <tr r="AC27" s="5"/>
        <tr r="BG46" s="5"/>
        <tr r="BB31" s="5"/>
        <tr r="V41" s="5"/>
        <tr r="AJ52" s="5"/>
        <tr r="C57" s="5"/>
        <tr r="D52" s="5"/>
        <tr r="AX31" s="5"/>
        <tr r="R51" s="5"/>
        <tr r="BC41" s="5"/>
        <tr r="AJ53" s="5"/>
        <tr r="BB63" s="5"/>
        <tr r="AW47" s="5"/>
        <tr r="U37" s="5"/>
        <tr r="Z75" s="5"/>
        <tr r="N33" s="5"/>
        <tr r="K42" s="5"/>
        <tr r="F75" s="5"/>
        <tr r="BE40" s="5"/>
        <tr r="AP60" s="5"/>
        <tr r="AU40" s="5"/>
        <tr r="AC25" s="5"/>
        <tr r="AE33" s="5"/>
        <tr r="AB42" s="5"/>
        <tr r="AT55" s="5"/>
        <tr r="BC67" s="5"/>
        <tr r="AI46" s="5"/>
        <tr r="AG28" s="5"/>
        <tr r="X46" s="5"/>
        <tr r="BE29" s="5"/>
        <tr r="N38" s="5"/>
        <tr r="Z47" s="5"/>
        <tr r="AC60" s="5"/>
        <tr r="AJ43" s="5"/>
        <tr r="I33" s="5"/>
        <tr r="AU51" s="5"/>
        <tr r="AX91" s="5"/>
        <tr r="AE38" s="5"/>
        <tr r="BI36" s="5"/>
        <tr r="AW48" s="5"/>
        <tr r="F37" s="5"/>
        <tr r="H53" s="5"/>
        <tr r="F30" s="5"/>
        <tr r="C39" s="5"/>
        <tr r="BB81" s="5"/>
        <tr r="AK43" s="5"/>
        <tr r="S47" s="5"/>
        <tr r="E27" s="5"/>
        <tr r="G35" s="5"/>
        <tr r="AO73" s="5"/>
        <tr r="BH59" s="5"/>
        <tr r="AW73" s="5"/>
        <tr r="AV64" s="5"/>
        <tr r="AS62" s="5"/>
        <tr r="BA56" s="5"/>
        <tr r="AO66" s="5"/>
        <tr r="AO89" s="5"/>
        <tr r="AN87" s="5"/>
        <tr r="BI88" s="5"/>
        <tr r="AX61" s="5"/>
        <tr r="AJ66" s="5"/>
        <tr r="BC66" s="5"/>
        <tr r="AJ72" s="5"/>
        <tr r="BI73" s="5"/>
        <tr r="U86" s="5"/>
        <tr r="AX89" s="5"/>
        <tr r="K79" s="5"/>
        <tr r="AI77" s="5"/>
        <tr r="N89" s="5"/>
        <tr r="AY76" s="5"/>
        <tr r="BA80" s="5"/>
        <tr r="AK62" s="5"/>
        <tr r="W67" s="5"/>
        <tr r="Z67" s="5"/>
        <tr r="D87" s="5"/>
        <tr r="F10" s="5"/>
        <tr r="BG73" s="5"/>
        <tr r="U17" s="5"/>
        <tr r="AC42" s="5"/>
        <tr r="AS71" s="5"/>
        <tr r="K45" s="5"/>
        <tr r="BF33" s="5"/>
        <tr r="BB48" s="5"/>
        <tr r="X28" s="5"/>
        <tr r="Z36" s="5"/>
        <tr r="AC75" s="5"/>
        <tr r="BI30" s="5"/>
        <tr r="O51" s="5"/>
        <tr r="M39" s="5"/>
        <tr r="AI49" s="5"/>
        <tr r="BE28" s="5"/>
        <tr r="BA58" s="5"/>
        <tr r="AZ25" s="5"/>
        <tr r="AS35" s="5"/>
        <tr r="AP25" s="5"/>
        <tr r="N50" s="5"/>
        <tr r="AC29" s="5"/>
        <tr r="K65" s="5"/>
        <tr r="T46" s="5"/>
        <tr r="BA49" s="5"/>
        <tr r="K29" s="5"/>
        <tr r="M37" s="5"/>
        <tr r="AX76" s="5"/>
        <tr r="U62" s="5"/>
        <tr r="BD76" s="5"/>
        <tr r="BB66" s="5"/>
        <tr r="AY64" s="5"/>
        <tr r="AG31" s="5"/>
        <tr r="AZ58" s="5"/>
        <tr r="U36" s="5"/>
        <tr r="BA45" s="5"/>
        <tr r="AW25" s="5"/>
        <tr r="O61" s="5"/>
        <tr r="AV47" s="5"/>
        <tr r="AW36" s="5"/>
        <tr r="N26" s="5"/>
        <tr r="AL36" s="5"/>
        <tr r="K46" s="5"/>
        <tr r="D47" s="5"/>
        <tr r="AE68" s="5"/>
        <tr r="AO60" s="5"/>
        <tr r="AJ42" s="5"/>
        <tr r="H29" s="5"/>
        <tr r="AP37" s="5"/>
        <tr r="AV46" s="5"/>
        <tr r="W53" s="5"/>
        <tr r="F46" s="5"/>
        <tr r="AO29" s="5"/>
        <tr r="BG37" s="5"/>
        <tr r="G47" s="5"/>
        <tr r="M60" s="5"/>
        <tr r="D73" s="5"/>
        <tr r="K55" s="5"/>
        <tr r="D53" s="5"/>
        <tr r="M33" s="5"/>
        <tr r="AP42" s="5"/>
        <tr r="AW57" s="5"/>
        <tr r="AO64" s="5"/>
        <tr r="AV48" s="5"/>
        <tr r="X38" s="5"/>
        <tr r="AF19" s="5"/>
        <tr r="C44" s="5"/>
        <tr r="X24" s="5"/>
        <tr r="AE19" s="5"/>
        <tr r="AW42" s="5"/>
        <tr r="M30" s="5"/>
        <tr r="K48" s="5"/>
        <tr r="AY38" s="5"/>
        <tr r="N51" s="5"/>
        <tr r="AO38" s="5"/>
        <tr r="AH63" s="5"/>
        <tr r="AO31" s="5"/>
        <tr r="AL40" s="5"/>
        <tr r="BD53" s="5"/>
        <tr r="AR35" s="5"/>
        <tr r="AR26" s="5"/>
        <tr r="L44" s="5"/>
        <tr r="AW67" s="5"/>
        <tr r="T63" s="5"/>
        <tr r="AN91" s="5"/>
        <tr r="AR40" s="5"/>
        <tr r="AD91" s="5"/>
        <tr r="AC44" s="5"/>
        <tr r="BB39" s="5"/>
        <tr r="BA52" s="5"/>
        <tr r="AR39" s="5"/>
        <tr r="Y41" s="5"/>
        <tr r="AQ54" s="5"/>
        <tr r="AW66" s="5"/>
        <tr r="AS53" s="5"/>
        <tr r="M72" s="5"/>
        <tr r="W26" s="5"/>
        <tr r="AF36" s="5"/>
        <tr r="M26" s="5"/>
        <tr r="AW40" s="5"/>
        <tr r="BH50" s="5"/>
        <tr r="BI29" s="5"/>
        <tr r="AQ65" s="5"/>
        <tr r="Z60" s="5"/>
        <tr r="AV41" s="5"/>
        <tr r="AH30" s="5"/>
        <tr r="E41" s="5"/>
        <tr r="BE51" s="5"/>
        <tr r="BI27" s="5"/>
        <tr r="AH47" s="5"/>
        <tr r="BB41" s="5"/>
        <tr r="BC54" s="5"/>
        <tr r="AI57" s="5"/>
        <tr r="AZ53" s="5"/>
        <tr r="T52" s="5"/>
        <tr r="Z42" s="5"/>
        <tr r="AA56" s="5"/>
        <tr r="Y64" s="5"/>
        <tr r="AU80" s="5"/>
        <tr r="AU48" s="5"/>
        <tr r="AZ37" s="5"/>
        <tr r="Y37" s="5"/>
        <tr r="E47" s="5"/>
        <tr r="AZ47" s="5"/>
        <tr r="AC69" s="5"/>
        <tr r="BG66" s="5"/>
        <tr r="W43" s="5"/>
        <tr r="BD29" s="5"/>
        <tr r="AC38" s="5"/>
        <tr r="AQ47" s="5"/>
        <tr r="J54" s="5"/>
        <tr r="K47" s="5"/>
        <tr r="T29" s="5"/>
        <tr r="BH46" s="5"/>
        <tr r="AG91" s="5"/>
        <tr r="AT38" s="5"/>
        <tr r="U48" s="5"/>
        <tr r="BI60" s="5"/>
        <tr r="O42" s="5"/>
        <tr r="Y69" s="5"/>
        <tr r="U42" s="5"/>
        <tr r="AF26" s="5"/>
        <tr r="AE43" s="5"/>
        <tr r="D57" s="5"/>
        <tr r="K69" s="5"/>
        <tr r="AY55" s="5"/>
        <tr r="F67" s="5"/>
        <tr r="R69" s="5"/>
        <tr r="N78" s="5"/>
        <tr r="BD87" s="5"/>
        <tr r="D88" s="5"/>
        <tr r="AB82" s="5"/>
        <tr r="B12" s="5"/>
        <tr r="AK14" s="5"/>
        <tr r="AO12" s="5"/>
        <tr r="BG22" s="5"/>
        <tr r="AI16" s="5"/>
        <tr r="AY58" s="5"/>
        <tr r="AW49" s="5"/>
        <tr r="AD65" s="5"/>
        <tr r="E44" s="5"/>
        <tr r="BD25" s="5"/>
        <tr r="BD43" s="5"/>
        <tr r="AY27" s="5"/>
        <tr r="H36" s="5"/>
        <tr r="E45" s="5"/>
        <tr r="W58" s="5"/>
        <tr r="BG40" s="5"/>
        <tr r="AV30" s="5"/>
        <tr r="BA48" s="5"/>
        <tr r="AM28" s="5"/>
        <tr r="Y36" s="5"/>
        <tr r="AF67" s="5"/>
        <tr r="AR45" s="5"/>
        <tr r="AH49" s="5"/>
        <tr r="BD28" s="5"/>
        <tr r="BF36" s="5"/>
        <tr r="R76" s="5"/>
        <tr r="BA44" s="5"/>
        <tr r="BG26" s="5"/>
        <tr r="AQ44" s="5"/>
        <tr r="AL28" s="5"/>
        <tr r="BD36" s="5"/>
        <tr r="BD45" s="5"/>
        <tr r="J59" s="5"/>
        <tr r="AU71" s="5"/>
        <tr r="BE57" s="5"/>
        <tr r="AR78" s="5"/>
        <tr r="K30" s="5"/>
        <tr r="O41" s="5"/>
        <tr r="BI44" s="5"/>
        <tr r="AG81" s="5"/>
        <tr r="BH27" s="5"/>
        <tr r="AN46" s="5"/>
        <tr r="AW35" s="5"/>
        <tr r="AG45" s="5"/>
        <tr r="AV25" s="5"/>
        <tr r="AB55" s="5"/>
        <tr r="C63" s="5"/>
        <tr r="BA36" s="5"/>
        <tr r="AB46" s="5"/>
        <tr r="T26" s="5"/>
        <tr r="AU61" s="5"/>
        <tr r="Z48" s="5"/>
        <tr r="AJ37" s="5"/>
        <tr r="AT26" s="5"/>
        <tr r="I37" s="5"/>
        <tr r="AU46" s="5"/>
        <tr r="AJ47" s="5"/>
        <tr r="I69" s="5"/>
        <tr r="BG53" s="5"/>
        <tr r="F69" s="5"/>
        <tr r="AI42" s="5"/>
        <tr r="AK31" s="5"/>
        <tr r="BA41" s="5"/>
        <tr r="BA54" s="5"/>
        <tr r="C52" s="5"/>
        <tr r="H75" s="5"/>
        <tr r="B34" s="5"/>
        <tr r="B70" s="5"/>
        <tr r="B83" s="5"/>
        <tr r="A85" s="5"/>
        <tr r="I30" s="5"/>
        <tr r="Y14" s="5"/>
        <tr r="AC23" s="5"/>
        <tr r="AH23" s="5"/>
        <tr r="BA16" s="5"/>
        <tr r="BC19" s="5"/>
        <tr r="E31" s="5"/>
        <tr r="Z38" s="5"/>
        <tr r="AC70" s="5"/>
        <tr r="W49" s="5"/>
        <tr r="BH91" s="5"/>
        <tr r="K49" s="5"/>
        <tr r="G31" s="5"/>
        <tr r="AJ40" s="5"/>
        <tr r="AP50" s="5"/>
        <tr r="AI62" s="5"/>
        <tr r="BI45" s="5"/>
        <tr r="AU35" s="5"/>
        <tr r="S63" s="5"/>
        <tr r="BD31" s="5"/>
        <tr r="BA40" s="5"/>
        <tr r="BI72" s="5"/>
        <tr r="AL39" s="5"/>
        <tr r="O52" s="5"/>
        <tr r="AB39" s="5"/>
        <tr r="AV67" s="5"/>
        <tr r="I41" s="5"/>
        <tr r="AA54" s="5"/>
        <tr r="AT50" s="5"/>
        <tr r="R31" s="5"/>
        <tr r="I50" s="5"/>
        <tr r="BC31" s="5"/>
        <tr r="W41" s="5"/>
        <tr r="BH51" s="5"/>
        <tr r="V63" s="5"/>
        <tr r="BD77" s="5"/>
        <tr r="X62" s="5"/>
        <tr r="AS52" s="5"/>
        <tr r="Z35" s="5"/>
        <tr r="AM46" s="5"/>
        <tr r="K50" s="5"/>
        <tr r="AA29" s="5"/>
        <tr r="AC37" s="5"/>
        <tr r="S77" s="5"/>
        <tr r="AN55" s="5"/>
        <tr r="AF40" s="5"/>
        <tr r="BG50" s="5"/>
        <tr r="BH29" s="5"/>
        <tr r="BD59" s="5"/>
        <tr r="BC26" s="5"/>
        <tr r="C37" s="5"/>
        <tr r="AS26" s="5"/>
        <tr r="T41" s="5"/>
        <tr r="BC51" s="5"/>
        <tr r="AK91" s="5"/>
        <tr r="N66" s="5"/>
        <tr r="AL64" s="5"/>
        <tr r="S42" s="5"/>
        <tr r="U31" s="5"/>
        <tr r="AK41" s="5"/>
        <tr r="U53" s="5"/>
        <tr r="AV51" s="5"/>
        <tr r="Z58" s="5"/>
        <tr r="R29" s="5"/>
        <tr r="AG47" s="5"/>
        <tr r="AJ36" s="5"/>
        <tr r="AA46" s="5"/>
        <tr r="AI26" s="5"/>
        <tr r="O56" s="5"/>
        <tr r="V52" s="5"/>
        <tr r="G33" s="5"/>
        <tr r="S72" s="5"/>
        <tr r="AN37" s="5"/>
        <tr r="V47" s="5"/>
        <tr r="G27" s="5"/>
        <tr r="AX62" s="5"/>
        <tr r="AR49" s="5"/>
        <tr r="W38" s="5"/>
        <tr r="D28" s="5"/>
        <tr r="BE37" s="5"/>
        <tr r="AP47" s="5"/>
        <tr r="W48" s="5"/>
        <tr r="H70" s="5"/>
        <tr r="Y60" s="5"/>
        <tr r="AN33" s="5"/>
        <tr r="F59" s="5"/>
        <tr r="BI33" s="5"/>
        <tr r="AC43" s="5"/>
        <tr r="F64" s="5"/>
        <tr r="AB65" s="5"/>
        <tr r="AD64" s="5"/>
        <tr r="AY54" s="5"/>
        <tr r="V77" s="5"/>
        <tr r="BD82" s="5"/>
        <tr r="AP51" s="5"/>
        <tr r="R58" s="5"/>
        <tr r="S81" s="5"/>
        <tr r="AB89" s="5"/>
        <tr r="AA76" s="5"/>
        <tr r="N24" s="5"/>
        <tr r="AK19" s="5"/>
        <tr r="Z18" s="5"/>
        <tr r="W44" s="5"/>
        <tr r="AJ48" s="5"/>
        <tr r="BE75" s="5"/>
        <tr r="N35" s="5"/>
        <tr r="AL72" s="5"/>
        <tr r="S35" s="5"/>
        <tr r="AV44" s="5"/>
        <tr r="V84" s="5"/>
        <tr r="AU66" s="5"/>
        <tr r="N52" s="5"/>
        <tr r="AT40" s="5"/>
        <tr r="AX27" s="5"/>
        <tr r="W36" s="5"/>
        <tr r="T45" s="5"/>
        <tr r="BA81" s="5"/>
        <tr r="AK44" s="5"/>
        <tr r="AA26" s="5"/>
        <tr r="AA44" s="5"/>
        <tr r="V28" s="5"/>
        <tr r="AN36" s="5"/>
        <tr r="AL45" s="5"/>
        <tr r="BC58" s="5"/>
        <tr r="L47" s="5"/>
        <tr r="AQ25" s="5"/>
        <tr r="F36" s="5"/>
        <tr r="AJ45" s="5"/>
        <tr r="AG46" s="5"/>
        <tr r="AZ67" s="5"/>
        <tr r="BD52" s="5"/>
        <tr r="AZ66" s="5"/>
        <tr r="BE56" s="5"/>
        <tr r="I40" s="5"/>
        <tr r="G54" s="5"/>
        <tr r="BH39" s="5"/>
        <tr r="BE72" s="5"/>
        <tr r="AO41" s="5"/>
        <tr r="BG54" s="5"/>
        <tr r="R37" s="5"/>
        <tr r="R28" s="5"/>
        <tr r="O45" s="5"/>
        <tr r="AD80" s="5"/>
        <tr r="W64" s="5"/>
        <tr r="BG30" s="5"/>
        <tr r="AU41" s="5"/>
        <tr r="D31" s="5"/>
        <tr r="AF45" s="5"/>
        <tr r="AE25" s="5"/>
        <tr r="AW33" s="5"/>
        <tr r="X71" s="5"/>
        <tr r="AU28" s="5"/>
        <tr r="O47" s="5"/>
        <tr r="T36" s="5"/>
        <tr r="I46" s="5"/>
        <tr r="S26" s="5"/>
        <tr r="BH55" s="5"/>
        <tr r="F52" s="5"/>
        <tr r="AL62" s="5"/>
        <tr r="F33" s="5"/>
        <tr r="H65" s="5"/>
        <tr r="S41" s="5"/>
        <tr r="AE52" s="5"/>
        <tr r="AZ91" s="5"/>
        <tr r="AQ60" s="5"/>
        <tr r="Q9" s="5"/>
        <tr r="B74" s="5"/>
        <tr r="AC24" s="5"/>
        <tr r="AL10" s="5"/>
        <tr r="U71" s="5"/>
        <tr r="T71" s="5"/>
        <tr r="D18" s="5"/>
        <tr r="AO22" s="5"/>
        <tr r="L34" s="5"/>
        <tr r="I28" s="5"/>
        <tr r="BA51" s="5"/>
        <tr r="E52" s="5"/>
        <tr r="M40" s="5"/>
        <tr r="BC29" s="5"/>
        <tr r="AE39" s="5"/>
        <tr r="AK49" s="5"/>
        <tr r="BF49" s="5"/>
        <tr r="C72" s="5"/>
        <tr r="AP26" s="5"/>
        <tr r="AU45" s="5"/>
        <tr r="F31" s="5"/>
        <tr r="AI40" s="5"/>
        <tr r="AO50" s="5"/>
        <tr r="X50" s="5"/>
        <tr r="AU30" s="5"/>
        <tr r="AY49" s="5"/>
        <tr r="AM31" s="5"/>
        <tr r="G41" s="5"/>
        <tr r="AD51" s="5"/>
        <tr r="F63" s="5"/>
        <tr r="AS56" s="5"/>
        <tr r="BI40" s="5"/>
        <tr r="AE91" s="5"/>
        <tr r="AH40" s="5"/>
        <tr r="AN50" s="5"/>
        <tr r="AS50" s="5"/>
        <tr r="U73" s="5"/>
        <tr r="W57" s="5"/>
        <tr r="AY71" s="5"/>
        <tr r="X61" s="5"/>
        <tr r="H45" s="5"/>
        <tr r="N27" s="5"/>
        <tr r="BG44" s="5"/>
        <tr r="BB28" s="5"/>
        <tr r="K37" s="5"/>
        <tr r="M46" s="5"/>
        <tr r="Z59" s="5"/>
        <tr r="Q42" s="5"/>
        <tr r="J50" s="5"/>
        <tr r="AP29" s="5"/>
        <tr r="AB37" s="5"/>
        <tr r="AW68" s="5"/>
        <tr r="BF35" s="5"/>
        <tr r="N47" s="5"/>
        <tr r="AV35" s="5"/>
        <tr r="BF50" s="5"/>
        <tr r="BG29" s="5"/>
        <tr r="BI37" s="5"/>
        <tr r="Y78" s="5"/>
        <tr r="BE60" s="5"/>
        <tr r="C41" s="5"/>
        <tr r="AX51" s="5"/>
        <tr r="AJ91" s="5"/>
        <tr r="AA60" s="5"/>
        <tr r="AH56" s="5"/>
        <tr r="E67" s="5"/>
        <tr r="E38" s="5"/>
        <tr r="E29" s="5"/>
        <tr r="G46" s="5"/>
        <tr r="Q26" s="5"/>
        <tr r="C34" s="5"/>
        <tr r="J65" s="5"/>
        <tr r="AT31" s="5"/>
        <tr r="E43" s="5"/>
        <tr r="AZ31" s="5"/>
        <tr r="B32" s="5"/>
        <tr r="P9" s="5"/>
        <tr r="AD10" s="5"/>
        <tr r="AV23" s="5"/>
        <tr r="X69" s="5"/>
        <tr r="AT17" s="5"/>
        <tr r="X54" s="5"/>
        <tr r="E58" s="5"/>
        <tr r="T56" s="5"/>
        <tr r="AO26" s="5"/>
        <tr r="BE44" s="5"/>
        <tr r="BG33" s="5"/>
        <tr r="BG43" s="5"/>
        <tr r="AQ70" s="5"/>
        <tr r="I54" s="5"/>
        <tr r="F79" s="5"/>
        <tr r="AD30" s="5"/>
        <tr r="AR51" s="5"/>
        <tr r="AH35" s="5"/>
        <tr r="AU44" s="5"/>
        <tr r="U84" s="5"/>
        <tr r="AB60" s="5"/>
        <tr r="BE89" s="5"/>
        <tr r="AT35" s="5"/>
        <tr r="AA25" s="5"/>
        <tr r="AY35" s="5"/>
        <tr r="S45" s="5"/>
        <tr r="Q46" s="5"/>
        <tr r="AH67" s="5"/>
        <tr r="AB27" s="5"/>
        <tr r="C46" s="5"/>
        <tr r="AT34" s="5"/>
        <tr r="AT44" s="5"/>
        <tr r="AH81" s="5"/>
        <tr r="BE54" s="5"/>
        <tr r="O82" s="5"/>
        <tr r="AI61" s="5"/>
        <tr r="C78" s="5"/>
        <tr r="AZ65" s="5"/>
        <tr r="K51" s="5"/>
        <tr r="AH31" s="5"/>
        <tr r="BD50" s="5"/>
        <tr r="J32" s="5"/>
        <tr r="AM41" s="5"/>
        <tr r="AK52" s="5"/>
        <tr r="AL63" s="5"/>
        <tr r="AE47" s="5"/>
        <tr r="E37" s="5"/>
        <tr r="AM72" s="5"/>
        <tr r="BG32" s="5"/>
        <tr r="BD41" s="5"/>
        <tr r="AP74" s="5"/>
        <tr r="AO40" s="5"/>
        <tr r="AJ58" s="5"/>
        <tr r="AE40" s="5"/>
        <tr r="Z80" s="5"/>
        <tr r="O33" s="5"/>
        <tr r="L42" s="5"/>
        <tr r="AD55" s="5"/>
        <tr r="AX37" s="5"/>
        <tr r="AX28" s="5"/>
        <tr r="AW45" s="5"/>
        <tr r="AT25" s="5"/>
        <tr r="AV33" s="5"/>
        <tr r="BC64" s="5"/>
        <tr r="AT60" s="5"/>
        <tr r="G72" s="5"/>
        <tr r="T43" s="5"/>
        <tr r="BB32" s="5"/>
        <tr r="S51" s="5"/>
        <tr r="AH91" s="5"/>
        <tr r="O38" s="5"/>
        <tr r="AT69" s="5"/>
        <tr r="AS36" s="5"/>
        <tr r="AD48" s="5"/>
        <tr r="AI36" s="5"/>
        <tr r="AD52" s="5"/>
        <tr r="AY91" s="5"/>
        <tr r="AV38" s="5"/>
        <tr r="AG80" s="5"/>
        <tr r="AL33" s="5"/>
        <tr r="AQ69" s="5"/>
        <tr r="D15" s="5"/>
        <tr r="AJ39" s="5"/>
        <tr r="J30" s="5"/>
        <tr r="Y33" s="5"/>
        <tr r="D58" s="5"/>
        <tr r="AH33" s="5"/>
        <tr r="AK30" s="5"/>
        <tr r="BE53" s="5"/>
        <tr r="AF60" s="5"/>
        <tr r="AS30" s="5"/>
        <tr r="AZ50" s="5"/>
        <tr r="BF38" s="5"/>
        <tr r="O49" s="5"/>
        <tr r="AO28" s="5"/>
        <tr r="AK58" s="5"/>
        <tr r="AJ25" s="5"/>
        <tr r="AC35" s="5"/>
        <tr r="Z25" s="5"/>
        <tr r="AT39" s="5"/>
        <tr r="BC49" s="5"/>
        <tr r="M29" s="5"/>
        <tr r="BD64" s="5"/>
        <tr r="X55" s="5"/>
        <tr r="AS40" s="5"/>
        <tr r="AU91" s="5"/>
        <tr r="R40" s="5"/>
        <tr r="O50" s="5"/>
        <tr r="AC50" s="5"/>
        <tr r="AQ72" s="5"/>
        <tr r="AF31" s="5"/>
        <tr r="Q52" s="5"/>
        <tr r="BI39" s="5"/>
        <tr r="L50" s="5"/>
        <tr r="AB29" s="5"/>
        <tr r="X59" s="5"/>
        <tr r="O55" s="5"/>
        <tr r="AU65" s="5"/>
        <tr r="AQ52" s="5"/>
        <tr r="BE70" s="5"/>
        <tr r="AD47" s="5"/>
        <tr r="AG36" s="5"/>
        <tr r="BG25" s="5"/>
        <tr r="V36" s="5"/>
        <tr r="BB45" s="5"/>
        <tr r="AW46" s="5"/>
        <tr r="K68" s="5"/>
        <tr r="AI58" s="5"/>
        <tr r="D42" s="5"/>
        <tr r="BA28" s="5"/>
        <tr r="Z37" s="5"/>
        <tr r="AD46" s="5"/>
        <tr r="G53" s="5"/>
        <tr r="AO45" s="5"/>
        <tr r="AT27" s="5"/>
        <tr r="AV45" s="5"/>
        <tr r="Y29" s="5"/>
        <tr r="AQ37" s="5"/>
        <tr r="AX46" s="5"/>
        <tr r="BF59" s="5"/>
        <tr r="D43" s="5"/>
        <tr r="AL32" s="5"/>
        <tr r="BE50" s="5"/>
        <tr r="R91" s="5"/>
        <tr r="BH37" s="5"/>
        <tr r="Z69" s="5"/>
        <tr r="M65" s="5"/>
        <tr r="AL78" s="5"/>
        <tr r="AB48" s="5"/>
        <tr r="H38" s="5"/>
        <tr r="L25" s="5"/>
        <tr r="AT33" s="5"/>
        <tr r="AQ42" s="5"/>
        <tr r="AZ75" s="5"/>
        <tr r="AR41" s="5"/>
        <tr r="BB64" s="5"/>
        <tr r="AX41" s="5"/>
        <tr r="BI25" s="5"/>
        <tr r="R34" s="5"/>
        <tr r="BH42" s="5"/>
        <tr r="AG56" s="5"/>
        <tr r="BA38" s="5"/>
        <tr r="AK29" s="5"/>
        <tr r="AQ46" s="5"/>
        <tr r="AW26" s="5"/>
        <tr r="AI34" s="5"/>
        <tr r="AP65" s="5"/>
        <tr r="AW61" s="5"/>
        <tr r="I34" s="5"/>
        <tr r="R72" s="5"/>
        <tr r="V42" s="5"/>
        <tr r="BG55" s="5"/>
        <tr r="AM30" s="5"/>
        <tr r="AD61" s="5"/>
        <tr r="AK57" s="5"/>
        <tr r="O68" s="5"/>
        <tr r="D55" s="5"/>
        <tr r="AG73" s="5"/>
        <tr r="T67" s="5"/>
        <tr r="I72" s="5"/>
        <tr r="AG72" s="5"/>
        <tr r="BD78" s="5"/>
        <tr r="AH78" s="5"/>
        <tr r="V78" s="5"/>
        <tr r="H79" s="5"/>
        <tr r="V51" s="5"/>
        <tr r="AH54" s="5"/>
        <tr r="M62" s="5"/>
        <tr r="Z84" s="5"/>
        <tr r="Y82" s="5"/>
        <tr r="D85" s="5"/>
        <tr r="S56" s="5"/>
        <tr r="BA61" s="5"/>
        <tr r="K62" s="5"/>
        <tr r="AC67" s="5"/>
        <tr r="D70" s="5"/>
        <tr r="AL85" s="5"/>
        <tr r="BB51" s="5"/>
        <tr r="E55" s="5"/>
        <tr r="BI62" s="5"/>
        <tr r="H85" s="5"/>
        <tr r="H83" s="5"/>
        <tr r="AJ85" s="5"/>
        <tr r="AU69" s="5"/>
        <tr r="J57" s="5"/>
        <tr r="E32" s="5"/>
        <tr r="AN29" s="5"/>
        <tr r="AW27" s="5"/>
        <tr r="AD38" s="5"/>
        <tr r="Q67" s="5"/>
        <tr r="BH66" s="5"/>
        <tr r="AB33" s="5"/>
        <tr r="M43" s="5"/>
        <tr r="Z54" s="5"/>
        <tr r="AF37" s="5"/>
        <tr r="BA29" s="5"/>
        <tr r="AM42" s="5"/>
        <tr r="V27" s="5"/>
        <tr r="U63" s="5"/>
        <tr r="AC59" s="5"/>
        <tr r="D86" s="5"/>
        <tr r="BG48" s="5"/>
        <tr r="BH63" s="5"/>
        <tr r="AY53" s="5"/>
        <tr r="BA84" s="5"/>
        <tr r="P78" s="5"/>
        <tr r="AL56" s="5"/>
        <tr r="AA86" s="5"/>
        <tr r="F86" s="5"/>
        <tr r="W88" s="5"/>
        <tr r="AR82" s="5"/>
        <tr r="AD70" s="5"/>
        <tr r="AW59" s="5"/>
        <tr r="AB79" s="5"/>
        <tr r="V82" s="5"/>
        <tr r="AR86" s="5"/>
        <tr r="G84" s="5"/>
        <tr r="AV79" s="5"/>
        <tr r="H62" s="5"/>
        <tr r="Q53" s="5"/>
        <tr r="O81" s="5"/>
        <tr r="AB72" s="5"/>
        <tr r="AV89" s="5"/>
        <tr r="M59" s="5"/>
        <tr r="S60" s="5"/>
        <tr r="O63" s="5"/>
        <tr r="AI81" s="5"/>
        <tr r="P86" s="5"/>
        <tr r="AW80" s="5"/>
        <tr r="C91" s="5"/>
        <tr r="P82" s="5"/>
        <tr r="BF52" s="5"/>
        <tr r="P53" s="5"/>
        <tr r="AK59" s="5"/>
        <tr r="Y83" s="5"/>
        <tr r="AQ79" s="5"/>
        <tr r="AT77" s="5"/>
        <tr r="AL57" s="5"/>
        <tr r="K63" s="5"/>
        <tr r="N63" s="5"/>
        <tr r="AR68" s="5"/>
        <tr r="G71" s="5"/>
        <tr r="I82" s="5"/>
        <tr r="AO86" s="5"/>
        <tr r="AH39" s="5"/>
        <tr r="L27" s="5"/>
        <tr r="AI76" s="5"/>
        <tr r="AT51" s="5"/>
        <tr r="M38" s="5"/>
        <tr r="AZ36" s="5"/>
        <tr r="W47" s="5"/>
        <tr r="AO72" s="5"/>
        <tr r="X33" s="5"/>
        <tr r="BD37" s="5"/>
        <tr r="AG57" s="5"/>
        <tr r="AL58" s="5"/>
        <tr r="AC47" s="5"/>
        <tr r="BD38" s="5"/>
        <tr r="AK54" s="5"/>
        <tr r="AY34" s="5"/>
        <tr r="AY67" s="5"/>
        <tr r="AO63" s="5"/>
        <tr r="H56" s="5"/>
        <tr r="P55" s="5"/>
        <tr r="P69" s="5"/>
        <tr r="AD62" s="5"/>
        <tr r="BD86" s="5"/>
        <tr r="AG61" s="5"/>
        <tr r="AK61" s="5"/>
        <tr r="AC57" s="5"/>
        <tr r="BG81" s="5"/>
        <tr r="Z82" s="5"/>
        <tr r="K87" s="5"/>
        <tr r="AL51" s="5"/>
        <tr r="AF64" s="5"/>
        <tr r="V54" s="5"/>
        <tr r="BE87" s="5"/>
        <tr r="Y79" s="5"/>
        <tr r="S88" s="5"/>
        <tr r="Q50" s="5"/>
        <tr r="G73" s="5"/>
        <tr r="BI57" s="5"/>
        <tr r="AX86" s="5"/>
        <tr r="J77" s="5"/>
        <tr r="C79" s="5"/>
        <tr r="BH64" s="5"/>
        <tr r="R65" s="5"/>
        <tr r="V68" s="5"/>
        <tr r="I87" s="5"/>
        <tr r="AF68" s="5"/>
        <tr r="Z86" s="5"/>
        <tr r="D51" s="5"/>
        <tr r="AO57" s="5"/>
        <tr r="BH57" s="5"/>
        <tr r="D64" s="5"/>
        <tr r="BH88" s="5"/>
        <tr r="AN85" s="5"/>
        <tr r="M82" s="5"/>
        <tr r="AN63" s="5"/>
        <tr r="R68" s="5"/>
        <tr r="BH68" s="5"/>
        <tr r="S74" s="5"/>
        <tr r="S75" s="5"/>
        <tr r="G88" s="5"/>
        <tr r="O76" s="5"/>
        <tr r="BG91" s="5"/>
        <tr r="AS45" s="5"/>
        <tr r="T58" s="5"/>
        <tr r="AP32" s="5"/>
        <tr r="Y47" s="5"/>
        <tr r="Y46" s="5"/>
        <tr r="M56" s="5"/>
        <tr r="AS60" s="5"/>
        <tr r="F43" s="5"/>
        <tr r="W42" s="5"/>
        <tr r="F27" s="5"/>
        <tr r="E63" s="5"/>
        <tr r="D50" s="5"/>
        <tr r="BC43" s="5"/>
        <tr r="AW91" s="5"/>
        <tr r="AD43" s="5"/>
        <tr r="AQ84" s="5"/>
        <tr r="Y73" s="5"/>
        <tr r="AJ60" s="5"/>
        <tr r="AH61" s="5"/>
        <tr r="P75" s="5"/>
        <tr r="BF66" s="5"/>
        <tr r="AO71" s="5"/>
        <tr r="BC80" s="5"/>
        <tr r="AZ68" s="5"/>
        <tr r="AD72" s="5"/>
        <tr r="L62" s="5"/>
        <tr r="BB87" s="5"/>
        <tr r="X88" s="5"/>
        <tr r="AQ76" s="5"/>
        <tr r="X57" s="5"/>
        <tr r="P70" s="5"/>
        <tr r="AX58" s="5"/>
        <tr r="P74" s="5"/>
        <tr r="BH84" s="5"/>
        <tr r="AI56" s="5"/>
        <tr r="AH88" s="5"/>
        <tr r="AR62" s="5"/>
        <tr r="AM82" s="5"/>
        <tr r="E89" s="5"/>
        <tr r="O83" s="5"/>
        <tr r="AC71" s="5"/>
        <tr r="BC70" s="5"/>
        <tr r="N74" s="5"/>
        <tr r="V83" s="5"/>
        <tr r="AR72" s="5"/>
        <tr r="BE76" s="5"/>
        <tr r="V57" s="5"/>
        <tr r="BD62" s="5"/>
        <tr r="BG62" s="5"/>
        <tr r="X68" s="5"/>
        <tr r="AZ70" s="5"/>
        <tr r="AX81" s="5"/>
        <tr r="Y86" s="5"/>
        <tr r="AZ69" s="5"/>
        <tr r="I74" s="5"/>
        <tr r="BE74" s="5"/>
        <tr r="AK89" s="5"/>
        <tr r="AN80" s="5"/>
        <tr r="AV80" s="5"/>
        <tr r="AQ80" s="5"/>
        <tr r="BE80" s="5"/>
        <tr r="T59" s="5"/>
        <tr r="BH89" s="5"/>
        <tr r="AJ78" s="5"/>
        <tr r="AR64" s="5"/>
        <tr r="AD34" s="5"/>
        <tr r="AF41" s="5"/>
        <tr r="J42" s="5"/>
        <tr r="BC53" s="5"/>
        <tr r="AB25" s="5"/>
        <tr r="AY26" s="5"/>
        <tr r="AV69" s="5"/>
        <tr r="AE48" s="5"/>
        <tr r="AR46" s="5"/>
        <tr r="W30" s="5"/>
        <tr r="AG67" s="5"/>
        <tr r="AU77" s="5"/>
        <tr r="AC49" s="5"/>
        <tr r="L38" s="5"/>
        <tr r="AN48" s="5"/>
        <tr r="P61" s="5"/>
        <tr r="F51" s="5"/>
        <tr r="AL69" s="5"/>
        <tr r="F74" s="5"/>
        <tr r="R54" s="5"/>
        <tr r="Q72" s="5"/>
        <tr r="H76" s="5"/>
        <tr r="F85" s="5"/>
        <tr r="BC77" s="5"/>
        <tr r="BE82" s="5"/>
        <tr r="K67" s="5"/>
        <tr r="BI89" s="5"/>
        <tr r="BB83" s="5"/>
        <tr r="J81" s="5"/>
        <tr r="BC62" s="5"/>
        <tr r="AH76" s="5"/>
        <tr r="Q63" s="5"/>
        <tr r="N79" s="5"/>
        <tr r="AH68" s="5"/>
        <tr r="T55" s="5"/>
        <tr r="C68" s="5"/>
        <tr r="AK88" s="5"/>
        <tr r="I83" s="5"/>
        <tr r="AQ87" s="5"/>
        <tr r="AX80" s="5"/>
        <tr r="AO78" s="5"/>
        <tr r="Q58" s="5"/>
        <tr r="BE88" s="5"/>
        <tr r="AG77" s="5"/>
        <tr r="X81" s="5"/>
        <tr r="H63" s="5"/>
        <tr r="BF67" s="5"/>
        <tr r="AN68" s="5"/>
        <tr r="BE73" s="5"/>
        <tr r="C75" s="5"/>
        <tr r="AU87" s="5"/>
        <tr r="X77" s="5"/>
        <tr r="H51" s="5"/>
        <tr r="D54" s="5"/>
        <tr r="E72" s="5"/>
        <tr r="O86" s="5"/>
        <tr r="AT86" s="5"/>
        <tr r="J85" s="5"/>
        <tr r="AB53" s="5"/>
        <tr r="X56" s="5"/>
        <tr r="C64" s="5"/>
        <tr r="AF86" s="5"/>
        <tr r="AB35" s="5"/>
        <tr r="AD44" s="5"/>
        <tr r="R30" s="5"/>
        <tr r="BD54" s="5"/>
        <tr r="BF27" s="5"/>
        <tr r="L33" s="5"/>
        <tr r="S34" s="5"/>
        <tr r="AE75" s="5"/>
        <tr r="AO33" s="5"/>
        <tr r="P26" s="5"/>
        <tr r="AU38" s="5"/>
        <tr r="T73" s="5"/>
        <tr r="J91" s="5"/>
        <tr r="BG78" s="5"/>
        <tr r="AN42" s="5"/>
        <tr r="E64" s="5"/>
        <tr r="AA70" s="5"/>
        <tr r="AH55" s="5"/>
        <tr r="AM50" s="5"/>
        <tr r="BC57" s="5"/>
        <tr r="BI63" s="5"/>
        <tr r="O70" s="5"/>
        <tr r="E82" s="5"/>
        <tr r="AH89" s="5"/>
        <tr r="AD49" s="5"/>
        <tr r="AG54" s="5"/>
        <tr r="L73" s="5"/>
        <tr r="R88" s="5"/>
        <tr r="AY89" s="5"/>
        <tr r="V85" s="5"/>
        <tr r="AL67" s="5"/>
        <tr r="M52" s="5"/>
        <tr r="BD72" s="5"/>
        <tr r="AZ84" s="5"/>
        <tr r="H80" s="5"/>
        <tr r="AG75" s="5"/>
        <tr r="C60" s="5"/>
        <tr r="BB73" s="5"/>
        <tr r="G89" s="5"/>
        <tr r="N77" s="5"/>
        <tr r="Y52" s="5"/>
        <tr r="U55" s="5"/>
        <tr r="P63" s="5"/>
        <tr r="AC85" s="5"/>
        <tr r="AB83" s="5"/>
        <tr r="AZ85" s="5"/>
        <tr r="AE69" s="5"/>
        <tr r="AX73" s="5"/>
        <tr r="AJ74" s="5"/>
        <tr r="AW86" s="5"/>
        <tr r="Q80" s="5"/>
        <tr r="AB80" s="5"/>
        <tr r="AA80" s="5"/>
        <tr r="N54" s="5"/>
        <tr r="G56" s="5"/>
        <tr r="C59" s="5"/>
        <tr r="AN76" s="5"/>
        <tr r="U81" s="5"/>
        <tr r="AQ75" s="5"/>
        <tr r="V89" s="5"/>
        <tr r="Q20" s="5"/>
        <tr r="AB26" s="5"/>
        <tr r="N76" s="5"/>
        <tr r="AX40" s="5"/>
        <tr r="I64" s="5"/>
        <tr r="BB46" s="5"/>
        <tr r="G42" s="5"/>
        <tr r="BG42" s="5"/>
        <tr r="AL52" s="5"/>
        <tr r="AM43" s="5"/>
        <tr r="AS33" s="5"/>
        <tr r="T48" s="5"/>
        <tr r="AW56" s="5"/>
        <tr r="H39" s="5"/>
        <tr r="S28" s="5"/>
        <tr r="AM47" s="5"/>
        <tr r="AM27" s="5"/>
        <tr r="S76" s="5"/>
        <tr r="AT59" s="5"/>
        <tr r="R59" s="5"/>
        <tr r="Y63" s="5"/>
        <tr r="AO75" s="5"/>
        <tr r="L80" s="5"/>
        <tr r="F82" s="5"/>
        <tr r="AJ83" s="5"/>
        <tr r="C56" s="5"/>
        <tr r="AF59" s="5"/>
        <tr r="AB86" s="5"/>
        <tr r="E76" s="5"/>
        <tr r="N84" s="5"/>
        <tr r="X79" s="5"/>
        <tr r="AR54" s="5"/>
        <tr r="Z73" s="5"/>
        <tr r="L57" s="5"/>
        <tr r="X80" s="5"/>
        <tr r="AR85" s="5"/>
        <tr r="K53" s="5"/>
        <tr r="AU64" s="5"/>
        <tr r="AT57" s="5"/>
        <tr r="X83" s="5"/>
        <tr r="AJ84" s="5"/>
        <tr r="AP81" s="5"/>
        <tr r="K58" s="5"/>
        <tr r="T60" s="5"/>
        <tr r="AT67" s="5"/>
        <tr r="I78" s="5"/>
        <tr r="Z89" s="5"/>
        <tr r="BB76" s="5"/>
        <tr r="BA50" s="5"/>
        <tr r="AW53" s="5"/>
        <tr r="AX71" s="5"/>
        <tr r="BC85" s="5"/>
        <tr r="V86" s="5"/>
        <tr r="BC84" s="5"/>
        <tr r="BI59" s="5"/>
        <tr r="AY60" s="5"/>
        <tr r="AU63" s="5"/>
        <tr r="R82" s="5"/>
        <tr r="BG86" s="5"/>
        <tr r="AF81" s="5"/>
        <tr r="E57" s="5"/>
        <tr r="AC64" s="5"/>
        <tr r="F66" s="5"/>
        <tr r="Q74" s="5"/>
        <tr r="AU84" s="5"/>
        <tr r="AF84" s="5"/>
        <tr r="F80" s="5"/>
        <tr r="E73" s="5"/>
        <tr r="K72" s="5"/>
        <tr r="G76" s="5"/>
        <tr r="AS84" s="5"/>
        <tr r="AU73" s="5"/>
        <tr r="BH77" s="5"/>
        <tr r="BC52" s="5"/>
        <tr r="BH58" s="5"/>
        <tr r="AH59" s="5"/>
        <tr r="G65" s="5"/>
        <tr r="C87" s="5"/>
        <tr r="C15" s="5"/>
        <tr r="AO43" s="5"/>
        <tr r="AO54" s="5"/>
        <tr r="AB51" s="5"/>
        <tr r="H48" s="5"/>
        <tr r="E49" s="5"/>
        <tr r="Z46" s="5"/>
        <tr r="BB59" s="5"/>
        <tr r="Q32" s="5"/>
        <tr r="AY48" s="5"/>
        <tr r="X42" s="5"/>
        <tr r="BH61" s="5"/>
        <tr r="L65" s="5"/>
        <tr r="Y49" s="5"/>
        <tr r="V37" s="5"/>
        <tr r="D27" s="5"/>
        <tr r="AN30" s="5"/>
        <tr r="I53" s="5"/>
        <tr r="M64" s="5"/>
        <tr r="AD63" s="5"/>
        <tr r="BA69" s="5"/>
        <tr r="Y56" s="5"/>
        <tr r="AU85" s="5"/>
        <tr r="AG83" s="5"/>
        <tr r="AJ67" s="5"/>
        <tr r="O64" s="5"/>
        <tr r="BE66" s="5"/>
        <tr r="AM81" s="5"/>
        <tr r="AZ89" s="5"/>
        <tr r="AZ83" s="5"/>
        <tr r="T62" s="5"/>
        <tr r="J52" s="5"/>
        <tr r="J67" s="5"/>
        <tr r="AU70" s="5"/>
        <tr r="AG85" s="5"/>
        <tr r="Y76" s="5"/>
        <tr r="BF58" s="5"/>
        <tr r="N70" s="5"/>
        <tr r="AB67" s="5"/>
        <tr r="BG88" s="5"/>
        <tr r="BB85" s="5"/>
        <tr r="AU55" s="5"/>
        <tr r="Z63" s="5"/>
        <tr r="S65" s="5"/>
        <tr r="N73" s="5"/>
        <tr r="AR83" s="5"/>
        <tr r="AC83" s="5"/>
        <tr r="S79" s="5"/>
        <tr r="AQ53" s="5"/>
        <tr r="AZ55" s="5"/>
        <tr r="AF58" s="5"/>
        <tr r="T76" s="5"/>
        <tr r="AO80" s="5"/>
        <tr r="AA75" s="5"/>
        <tr r="F89" s="5"/>
        <tr r="AE65" s="5"/>
        <tr r="E66" s="5"/>
        <tr r="BI68" s="5"/>
        <tr r="BA87" s="5"/>
        <tr r="C69" s="5"/>
        <tr r="F87" s="5"/>
        <tr r="Z64" s="5"/>
        <tr r="AH69" s="5"/>
        <tr r="BA71" s="5"/>
        <tr r="AJ89" s="5"/>
        <tr r="AH84" s="5"/>
        <tr r="M48" s="5"/>
        <tr r="R83" s="5"/>
        <tr r="AJ59" s="5"/>
        <tr r="BE78" s="5"/>
        <tr r="AA82" s="5"/>
        <tr r="AO58" s="5"/>
        <tr r="BG63" s="5"/>
        <tr r="AG64" s="5"/>
        <tr r="AP69" s="5"/>
        <tr r="BC71" s="5"/>
        <tr r="L83" s="5"/>
        <tr r="AB87" s="5"/>
        <tr r="AE54" s="5"/>
        <tr r="K57" s="5"/>
        <tr r="F65" s="5"/>
        <tr r="AI87" s="5"/>
        <tr r="AH85" s="5"/>
        <tr r="Z87" s="5"/>
        <tr r="F72" s="5"/>
        <tr r="AF76" s="5"/>
        <tr r="AK77" s="5"/>
        <tr r="BE68" s="5"/>
        <tr r="W82" s="5"/>
        <tr r="AH82" s="5"/>
        <tr r="Q82" s="5"/>
        <tr r="D61" s="5"/>
        <tr r="BF62" s="5"/>
        <tr r="AN70" s="5"/>
        <tr r="BF80" s="5"/>
        <tr r="AR80" s="5"/>
        <tr r="M77" s="5"/>
        <tr r="AT72" s="5"/>
        <tr r="AF77" s="5"/>
        <tr r="AS78" s="5"/>
        <tr r="AB69" s="5"/>
        <tr r="F83" s="5"/>
        <tr r="M83" s="5"/>
        <tr r="AW82" s="5"/>
        <tr r="S50" s="5"/>
        <tr r="O53" s="5"/>
        <tr r="Z61" s="5"/>
        <tr r="W83" s="5"/>
        <tr r="V81" s="5"/>
        <tr r="Q84" s="5"/>
        <tr r="BD75" s="5"/>
        <tr r="AO65" s="5"/>
        <tr r="AH80" s="5"/>
        <tr r="BI50" s="5"/>
        <tr r="AK37" s="5"/>
        <tr r="AH29" s="5"/>
        <tr r="Q91" s="5"/>
        <tr r="H30" s="5"/>
        <tr r="BH41" s="5"/>
        <tr r="D75" s="5"/>
        <tr r="U47" s="5"/>
        <tr r="W27" s="5"/>
        <tr r="BC75" s="5"/>
        <tr r="AN74" s="5"/>
        <tr r="Q47" s="5"/>
        <tr r="AW34" s="5"/>
        <tr r="S39" s="5"/>
        <tr r="D62" s="5"/>
        <tr r="AJ68" s="5"/>
        <tr r="U68" s="5"/>
        <tr r="Y77" s="5"/>
        <tr r="AN61" s="5"/>
        <tr r="AJ81" s="5"/>
        <tr r="BC83" s="5"/>
        <tr r="X52" s="5"/>
        <tr r="AK69" s="5"/>
        <tr r="AY78" s="5"/>
        <tr r="AK87" s="5"/>
        <tr r="AP78" s="5"/>
        <tr r="C88" s="5"/>
        <tr r="J69" s="5"/>
        <tr r="BB56" s="5"/>
        <tr r="K73" s="5"/>
        <tr r="N75" s="5"/>
        <tr r="BI67" s="5"/>
        <tr r="T85" s="5"/>
        <tr r="AB64" s="5"/>
        <tr r="D78" s="5"/>
        <tr r="BC72" s="5"/>
        <tr r="AV76" s="5"/>
        <tr r="BF84" s="5"/>
        <tr r="BD79" s="5"/>
        <tr r="AZ62" s="5"/>
        <tr r="Q68" s="5"/>
        <tr r="BD70" s="5"/>
        <tr r="Q81" s="5"/>
        <tr r="U89" s="5"/>
        <tr r="AA89" s="5"/>
        <tr r="AE83" s="5"/>
        <tr r="AS59" s="5"/>
        <tr r="AI60" s="5"/>
        <tr r="AE63" s="5"/>
        <tr r="BC81" s="5"/>
        <tr r="AJ86" s="5"/>
        <tr r="K81" s="5"/>
        <tr r="AA72" s="5"/>
        <tr r="AF71" s="5"/>
        <tr r="BF74" s="5"/>
        <tr r="D84" s="5"/>
        <tr r="O73" s="5"/>
        <tr r="AB77" s="5"/>
        <tr r="BF31" s="5"/>
        <tr r="AE36" s="5"/>
        <tr r="AP73" s="5"/>
        <tr r="AL79" s="5"/>
        <tr r="C29" s="5"/>
        <tr r="AO37" s="5"/>
        <tr r="AJ34" s="5"/>
        <tr r="S58" s="5"/>
        <tr r="G32" s="5"/>
        <tr r="AM54" s="5"/>
        <tr r="X30" s="5"/>
        <tr r="BB52" s="5"/>
        <tr r="AI29" s="5"/>
        <tr r="T28" s="5"/>
        <tr r="BI38" s="5"/>
        <tr r="AO48" s="5"/>
        <tr r="F71" s="5"/>
        <tr r="AS85" s="5"/>
        <tr r="AM83" s="5"/>
        <tr r="AY50" s="5"/>
        <tr r="AM66" s="5"/>
        <tr r="AH87" s="5"/>
        <tr r="AC89" s="5"/>
        <tr r="J58" s="5"/>
        <tr r="AN75" s="5"/>
        <tr r="F54" s="5"/>
        <tr r="AW69" s="5"/>
        <tr r="AN84" s="5"/>
        <tr r="C11" s="5"/>
        <tr r="AB78" s="5"/>
        <tr r="G67" s="5"/>
        <tr r="M89" s="5"/>
        <tr r="AZ80" s="5"/>
        <tr r="L72" s="5"/>
        <tr r="AF89" s="5"/>
        <tr r="J71" s="5"/>
        <tr r="D60" s="5"/>
        <tr r="N80" s="5"/>
        <tr r="AP82" s="5"/>
        <tr r="W84" s="5"/>
        <tr r="I70" s="5"/>
        <tr r="AC74" s="5"/>
        <tr r="AJ77" s="5"/>
        <tr r="BB54" s="5"/>
        <tr r="G77" s="5"/>
        <tr r="BE84" s="5"/>
        <tr r="BG87" s="5"/>
        <tr r="O65" s="5"/>
        <tr r="AH65" s="5"/>
        <tr r="AP68" s="5"/>
        <tr r="AG87" s="5"/>
        <tr r="AV68" s="5"/>
        <tr r="AU86" s="5"/>
        <tr r="K88" s="5"/>
        <tr r="C80" s="5"/>
        <tr r="D59" s="5"/>
        <tr r="AN89" s="5"/>
        <tr r="M78" s="5"/>
        <tr r="BD81" s="5"/>
        <tr r="D63" s="5"/>
        <tr r="O27" s="5"/>
        <tr r="AS27" s="5"/>
        <tr r="AD33" s="5"/>
        <tr r="AY37" s="5"/>
        <tr r="H42" s="5"/>
        <tr r="AR47" s="5"/>
        <tr r="U74" s="5"/>
        <tr r="E42" s="5"/>
        <tr r="E30" s="5"/>
        <tr r="AZ34" s="5"/>
        <tr r="U57" s="5"/>
        <tr r="AM33" s="5"/>
        <tr r="X32" s="5"/>
        <tr r="L43" s="5"/>
        <tr r="AM48" s="5"/>
        <tr r="BA76" s="5"/>
        <tr r="R60" s="5"/>
        <tr r="BB60" s="5"/>
        <tr r="W62" s="5"/>
        <tr r="L81" s="5"/>
        <tr r="E84" s="5"/>
        <tr r="AO85" s="5"/>
        <tr r="BE63" s="5"/>
        <tr r="AG59" s="5"/>
        <tr r="AH58" s="5"/>
        <tr r="BC78" s="5"/>
        <tr r="AT49" s="5"/>
        <tr r="AW72" s="5"/>
        <tr r="AS57" s="5"/>
        <tr r="AD86" s="5"/>
        <tr r="AV82" s="5"/>
        <tr r="AV78" s="5"/>
        <tr r="BB79" s="5"/>
        <tr r="C65" s="5"/>
        <tr r="AL54" s="5"/>
        <tr r="T88" s="5"/>
        <tr r="AS79" s="5"/>
        <tr r="AI88" s="5"/>
        <tr r="AS80" s="5"/>
        <tr r="AP52" s="5"/>
        <tr r="BI52" s="5"/>
        <tr r="U59" s="5"/>
        <tr r="E83" s="5"/>
        <tr r="AD77" s="5"/>
        <tr r="AV71" s="5"/>
        <tr r="M71" s="5"/>
        <tr r="AK74" s="5"/>
        <tr r="AP83" s="5"/>
        <tr r="BH72" s="5"/>
        <tr r="L77" s="5"/>
        <tr r="BE52" s="5"/>
        <tr r="BA55" s="5"/>
        <tr r="AV63" s="5"/>
        <tr r="K86" s="5"/>
        <tr r="K84" s="5"/>
        <tr r="W86" s="5"/>
        <tr r="G52" s="5"/>
        <tr r="AB58" s="5"/>
        <tr r="AE58" s="5"/>
        <tr r="AJ64" s="5"/>
        <tr r="AQ89" s="5"/>
        <tr r="T86" s="5"/>
        <tr r="AS82" s="5"/>
        <tr r="BA57" s="5"/>
        <tr r="AS64" s="5"/>
        <tr r="V66" s="5"/>
        <tr r="AL74" s="5"/>
        <tr r="I85" s="5"/>
        <tr r="BD84" s="5"/>
        <tr r="V80" s="5"/>
        <tr r="BA79" s="5"/>
        <tr r="BD51" s="5"/>
        <tr r="G55" s="5"/>
        <tr r="BA72" s="5"/>
        <tr r="R87" s="5"/>
        <tr r="AW87" s="5"/>
        <tr r="BF85" s="5"/>
        <tr r="AC65" s="5"/>
        <tr r="AF70" s="5"/>
        <tr r="X91" s="5"/>
        <tr r="AR44" s="5"/>
        <tr r="P47" s="5"/>
        <tr r="AA42" s="5"/>
        <tr r="AW28" s="5"/>
        <tr r="AS46" s="5"/>
        <tr r="G48" s="5"/>
        <tr r="AX29" s="5"/>
        <tr r="AQ55" s="5"/>
        <tr r="AS38" s="5"/>
        <tr r="O43" s="5"/>
        <tr r="BI65" s="5"/>
        <tr r="AL38" s="5"/>
        <tr r="W37" s="5"/>
        <tr r="BH47" s="5"/>
        <tr r="AY52" s="5"/>
        <tr r="H47" s="5"/>
        <tr r="O69" s="5"/>
        <tr r="U65" s="5"/>
        <tr r="AV72" s="5"/>
        <tr r="BE61" s="5"/>
        <tr r="U82" s="5"/>
        <tr r="P84" s="5"/>
        <tr r="K70" s="5"/>
        <tr r="BE69" s="5"/>
        <tr r="AT62" s="5"/>
        <tr r="AC84" s="5"/>
        <tr r="AT79" s="5"/>
        <tr r="E62" s="5"/>
        <tr r="AT85" s="5"/>
        <tr r="AB62" s="5"/>
        <tr r="S82" s="5"/>
        <tr r="AQ88" s="5"/>
        <tr r="BH82" s="5"/>
        <tr r="BD57" s="5"/>
        <tr r="AI70" s="5"/>
        <tr r="E59" s="5"/>
        <tr r="T70" s="5"/>
        <tr r="S85" s="5"/>
        <tr r="AW50" s="5"/>
        <tr r="Y57" s="5"/>
        <tr r="AR57" s="5"/>
        <tr r="AW63" s="5"/>
        <tr r="AN88" s="5"/>
        <tr r="Q85" s="5"/>
        <tr r="BF81" s="5"/>
        <tr r="Y85" s="5"/>
        <tr r="U79" s="5"/>
        <tr r="AW58" s="5"/>
        <tr r="S89" s="5"/>
        <tr r="BB77" s="5"/>
        <tr r="AN81" s="5"/>
        <tr r="BG58" s="5"/>
        <tr r="G61" s="5"/>
        <tr r="W68" s="5"/>
        <tr r="AZ78" s="5"/>
        <tr r="I58" s="5"/>
        <tr r="AA63" s="5"/>
        <tr r="AT63" s="5"/>
        <tr r="D69" s="5"/>
        <tr r="W71" s="5"/>
        <tr r="R46" s="5"/>
        <tr r="AY41" s="5"/>
        <tr r="L40" s="5"/>
        <tr r="BG72" s="5"/>
        <tr r="I32" s="5"/>
        <tr r="AB75" s="5"/>
        <tr r="G38" s="5"/>
        <tr r="AG26" s="5"/>
        <tr r="S52" s="5"/>
        <tr r="AZ43" s="5"/>
        <tr r="H32" s="5"/>
        <tr r="BE42" s="5"/>
        <tr r="BI61" s="5"/>
        <tr r="U76" s="5"/>
        <tr r="G49" s="5"/>
        <tr r="BI46" s="5"/>
        <tr r="AF57" s="5"/>
        <tr r="R57" s="5"/>
        <tr r="AJ51" s="5"/>
        <tr r="AD74" s="5"/>
        <tr r="BG69" s="5"/>
        <tr r="V56" s="5"/>
        <tr r="BD66" s="5"/>
        <tr r="AX75" s="5"/>
        <tr r="Z79" s="5"/>
        <tr r="BE77" s="5"/>
        <tr r="C76" s="5"/>
        <tr r="M67" s="5"/>
        <tr r="W85" s="5"/>
        <tr r="M68" s="5"/>
        <tr r="AW54" s="5"/>
        <tr r="AR67" s="5"/>
        <tr r="AT84" s="5"/>
        <tr r="AX82" s="5"/>
        <tr r="AA87" s="5"/>
        <tr r="J63" s="5"/>
        <tr r="D77" s="5"/>
        <tr r="AG63" s="5"/>
        <tr r="AK79" s="5"/>
        <tr r="BD74" s="5"/>
        <tr r="F57" s="5"/>
        <tr r="AN62" s="5"/>
        <tr r="AQ62" s="5"/>
        <tr r="E68" s="5"/>
        <tr r="AJ70" s="5"/>
        <tr r="I86" s="5"/>
        <tr r="AO52" s="5"/>
        <tr r="AK55" s="5"/>
        <tr r="AF63" s="5"/>
        <tr r="AW85" s="5"/>
        <tr r="AY83" s="5"/>
        <tr r="G86" s="5"/>
        <tr r="AX56" s="5"/>
        <tr r="BF63" s="5"/>
        <tr r="AY65" s="5"/>
        <tr r="BC73" s="5"/>
        <tr r="AA84" s="5"/>
        <tr r="L84" s="5"/>
        <tr r="AY79" s="5"/>
        <tr r="N91" s="5"/>
        <tr r="AS32" s="5"/>
        <tr r="AL41" s="5"/>
        <tr r="AX69" s="5"/>
        <tr r="J48" s="5"/>
        <tr r="Q34" s="5"/>
        <tr r="AE56" s="5"/>
        <tr r="BH71" s="5"/>
        <tr r="G37" s="5"/>
        <tr r="AO47" s="5"/>
        <tr r="AI52" s="5"/>
        <tr r="BA46" s="5"/>
        <tr r="AJ29" s="5"/>
        <tr r="BH25" s="5"/>
        <tr r="V30" s="5"/>
        <tr r="BF65" s="5"/>
        <tr r="AV55" s="5"/>
        <tr r="AK50" s="5"/>
        <tr r="V75" s="5"/>
        <tr r="U61" s="5"/>
        <tr r="BB72" s="5"/>
        <tr r="Q87" s="5"/>
        <tr r="BI84" s="5"/>
        <tr r="H57" s="5"/>
        <tr r="BF51" s="5"/>
        <tr r="AD79" s="5"/>
        <tr r="M85" s="5"/>
        <tr r="J75" s="5"/>
        <tr r="AV59" s="5"/>
        <tr r="AH73" s="5"/>
        <tr r="AR88" s="5"/>
        <tr r="BG76" s="5"/>
        <tr r="BE67" s="5"/>
        <tr r="AC52" s="5"/>
        <tr r="AU67" s="5"/>
        <tr r="L85" s="5"/>
        <tr r="AC80" s="5"/>
        <tr r="BA62" s="5"/>
        <tr r="AM67" s="5"/>
        <tr r="AP67" s="5"/>
        <tr r="AJ73" s="5"/>
        <tr r="AV74" s="5"/>
        <tr r="X87" s="5"/>
        <tr r="AA58" s="5"/>
        <tr r="AZ60" s="5"/>
        <tr r="D68" s="5"/>
        <tr r="AC78" s="5"/>
        <tr r="AT89" s="5"/>
        <tr r="AM63" s="5"/>
        <tr r="N69" s="5"/>
        <tr r="AG71" s="5"/>
        <tr r="AV86" s="5"/>
        <tr r="R84" s="5"/>
        <tr r="M44" s="5"/>
        <tr r="AZ63" s="5"/>
        <tr r="AH53" s="5"/>
        <tr r="C50" s="5"/>
        <tr r="AF48" s="5"/>
        <tr r="AO42" s="5"/>
        <tr r="Z65" s="5"/>
        <tr r="S29" s="5"/>
        <tr r="F42" s="5"/>
        <tr r="K56" s="5"/>
        <tr r="AU56" s="5"/>
        <tr r="T51" s="5"/>
        <tr r="AM38" s="5"/>
        <tr r="AF91" s="5"/>
        <tr r="Q39" s="5"/>
        <tr r="Q77" s="5"/>
        <tr r="AA64" s="5"/>
        <tr r="P59" s="5"/>
        <tr r="AG58" s="5"/>
        <tr r="T66" s="5"/>
        <tr r="AN83" s="5"/>
        <tr r="AG69" s="5"/>
        <tr r="V67" s="5"/>
        <tr r="AO56" s="5"/>
        <tr r="AE70" s="5"/>
        <tr r="AS67" s="5"/>
        <tr r="AK80" s="5"/>
        <tr r="AN52" s="5"/>
        <tr r="AE64" s="5"/>
        <tr r="AC62" s="5"/>
        <tr r="C83" s="5"/>
        <tr r="M84" s="5"/>
        <tr r="Z81" s="5"/>
        <tr r="AE55" s="5"/>
        <tr r="H74" s="5"/>
        <tr r="AB57" s="5"/>
        <tr r="AC81" s="5"/>
        <tr r="C86" s="5"/>
        <tr r="BA68" s="5"/>
        <tr r="AA73" s="5"/>
        <tr r="M74" s="5"/>
        <tr r="BH83" s="5"/>
        <tr r="BF79" s="5"/>
        <tr r="D80" s="5"/>
        <tr r="K80" s="5"/>
        <tr r="R56" s="5"/>
        <tr r="AP63" s="5"/>
        <tr r="AI65" s="5"/>
        <tr r="AI73" s="5"/>
        <tr r="F84" s="5"/>
        <tr r="BA83" s="5"/>
        <tr r="AI79" s="5"/>
        <tr r="AA71" s="5"/>
        <tr r="M75" s="5"/>
        <tr r="V79" s="5"/>
        <tr r="Y55" s="5"/>
        <tr r="AY77" s="5"/>
        <tr r="AM85" s="5"/>
        <tr r="AD88" s="5"/>
        <tr r="AI78" s="5"/>
        <tr r="X51" s="5"/>
        <tr r="T54" s="5"/>
        <tr r="U72" s="5"/>
        <tr r="AI86" s="5"/>
        <tr r="E87" s="5"/>
        <tr r="Z85" s="5"/>
        <tr r="W52" s="5"/>
        <tr r="AR58" s="5"/>
        <tr r="AU58" s="5"/>
        <tr r="AZ64" s="5"/>
        <tr r="AQ86" s="5"/>
        <tr r="BI82" s="5"/>
        <tr r="AV73" s="5"/>
        <tr r="AE72" s="5"/>
        <tr r="AJ76" s="5"/>
        <tr r="G85" s="5"/>
        <tr r="R74" s="5"/>
        <tr r="A70" s="5"/>
        <tr r="N32" s="5"/>
        <tr r="AX70" s="5"/>
        <tr r="AW52" s="5"/>
        <tr r="G43" s="5"/>
        <tr r="AP46" s="5"/>
        <tr r="AH26" s="5"/>
        <tr r="V58" s="5"/>
        <tr r="U43" s="5"/>
        <tr r="P91" s="5"/>
        <tr r="AH34" s="5"/>
        <tr r="Y70" s="5"/>
        <tr r="AC28" s="5"/>
        <tr r="AX48" s="5"/>
        <tr r="K38" s="5"/>
        <tr r="AM59" s="5"/>
        <tr r="BB58" s="5"/>
        <tr r="Q55" s="5"/>
        <tr r="I73" s="5"/>
        <tr r="BA67" s="5"/>
        <tr r="BI58" s="5"/>
        <tr r="BF71" s="5"/>
        <tr r="I84" s="5"/>
        <tr r="AW84" s="5"/>
        <tr r="AG88" s="5"/>
        <tr r="AZ72" s="5"/>
        <tr r="AF80" s="5"/>
        <tr r="AD76" s="5"/>
        <tr r="AF78" s="5"/>
        <tr r="L64" s="5"/>
        <tr r="AX54" s="5"/>
        <tr r="AI72" s="5"/>
        <tr r="X76" s="5"/>
        <tr r="AK84" s="5"/>
        <tr r="AN79" s="5"/>
        <tr r="AD69" s="5"/>
        <tr r="I57" s="5"/>
        <tr r="BA73" s="5"/>
        <tr r="AD75" s="5"/>
        <tr r="P68" s="5"/>
        <tr r="H81" s="5"/>
        <tr r="AA53" s="5"/>
        <tr r="AJ55" s="5"/>
        <tr r="P58" s="5"/>
        <tr r="AT75" s="5"/>
        <tr r="R80" s="5"/>
        <tr r="K75" s="5"/>
        <tr r="AY88" s="5"/>
        <tr r="AB70" s="5"/>
        <tr r="AZ74" s="5"/>
        <tr r="G78" s="5"/>
        <tr r="I55" s="5"/>
        <tr r="AA77" s="5"/>
        <tr r="P85" s="5"/>
        <tr r="N88" s="5"/>
        <tr r="AZ51" s="5"/>
        <tr r="L58" s="5"/>
        <tr r="O58" s="5"/>
        <tr r="T64" s="5"/>
        <tr r="W89" s="5"/>
        <tr r="BI85" s="5"/>
        <tr r="AC82" s="5"/>
        <tr r="P60" s="5"/>
        <tr r="F61" s="5"/>
        <tr r="R64" s="5"/>
        <tr r="AL82" s="5"/>
        <tr r="S87" s="5"/>
        <tr r="AZ81" s="5"/>
        <tr r="K64" s="5"/>
        <tr r="BD68" s="5"/>
        <tr r="AM69" s="5"/>
        <tr r="BI74" s="5"/>
        <tr r="AY75" s="5"/>
        <tr r="AX88" s="5"/>
        <tr r="AU76" s="5"/>
        <tr r="BH53" s="5"/>
        <tr r="BD56" s="5"/>
        <tr r="AI64" s="5"/>
        <tr r="N87" s="5"/>
        <tr r="N85" s="5"/>
        <tr r="J87" s="5"/>
        <tr r="AB71" s="5"/>
        <tr r="BI75" s="5"/>
        <tr r="E77" s="5"/>
        <tr r="AO68" s="5"/>
        <tr r="C82" s="5"/>
        <tr r="J82" s="5"/>
        <tr r="AT81" s="5"/>
        <tr r="BD58" s="5"/>
        <tr r="AF65" s="5"/>
        <tr r="Y67" s="5"/>
        <tr r="AS75" s="5"/>
        <tr r="L86" s="5"/>
        <tr r="BG85" s="5"/>
        <tr r="I81" s="5"/>
        <tr r="J88" s="5"/>
        <tr r="BG52" s="5"/>
        <tr r="BC55" s="5"/>
        <tr r="AN73" s="5"/>
        <tr r="U88" s="5"/>
        <tr r="AZ88" s="5"/>
        <tr r="AS86" s="5"/>
        <tr r="BG59" s="5"/>
        <tr r="C66" s="5"/>
        <tr r="T68" s="5"/>
        <tr r="AL76" s="5"/>
        <tr r="BA86" s="5"/>
        <tr r="AL86" s="5"/>
        <tr r="AO81" s="5"/>
        <tr r="AG66" s="5"/>
        <tr r="L71" s="5"/>
        <tr r="BB71" s="5"/>
        <tr r="AO77" s="5"/>
        <tr r="AZ77" s="5"/>
        <tr r="AK78" s="5"/>
        <tr r="M69" s="5"/>
        <tr r="BA64" s="5"/>
        <tr r="BD80" s="5"/>
        <tr r="BC68" s="5"/>
        <tr r="W61" s="5"/>
        <tr r="L79" s="5"/>
        <tr r="AC87" s="5"/>
        <tr r="AQ63" s="5"/>
        <tr r="AN69" s="5"/>
        <tr r="AB84" s="5"/>
        <tr r="N82" s="5"/>
        <tr r="L70" s="5"/>
        <tr r="AY59" s="5"/>
        <tr r="AD85" s="5"/>
        <tr r="AY81" s="5"/>
        <tr r="AJ82" s="5"/>
        <tr r="H67" s="5"/>
        <tr r="G60" s="5"/>
        <tr r="AX85" s="5"/>
        <tr r="V87" s="5"/>
        <tr r="AF83" s="5"/>
        <tr r="BF77" s="5"/>
        <tr r="E60" s="5"/>
        <tr r="L76" s="5"/>
        <tr r="G83" s="5"/>
        <tr r="BA88" s="5"/>
        <tr r="Y72" s="5"/>
        <tr r="AO62" s="5"/>
        <tr r="L78" s="5"/>
        <tr r="Q88" s="5"/>
        <tr r="G82" s="5"/>
        <tr r="AZ79" s="5"/>
        <tr r="T61" s="5"/>
        <tr r="BC50" s="5"/>
        <tr r="J66" s="5"/>
        <tr r="AE77" s="5"/>
        <tr r="W78" s="5"/>
        <tr r="AA48" s="5"/>
        <tr r="AW65" s="5"/>
        <tr r="Z56" s="5"/>
        <tr r="C85" s="5"/>
        <tr r="AK75" s="5"/>
        <tr r="AS77" s="5"/>
        <tr r="AK51" s="5"/>
        <tr r="AS58" s="5"/>
        <tr r="AQ83" s="5"/>
        <tr r="AT58" s="5"/>
        <tr r="H61" s="5"/>
        <tr r="AV27" s="5"/>
        <tr r="BF61" s="5"/>
        <tr r="AJ62" s="5"/>
        <tr r="N71" s="5"/>
        <tr r="AT71" s="5"/>
        <tr r="I80" s="5"/>
        <tr r="J78" s="5"/>
        <tr r="AR77" s="5"/>
        <tr r="O75" s="5"/>
        <tr r="S64" s="5"/>
        <tr r="AM71" s="5"/>
        <tr r="AX87" s="5"/>
        <tr r="AC76" s="5"/>
        <tr r="AX64" s="5"/>
        <tr r="AR73" s="5"/>
        <tr r="AK76" s="5"/>
        <tr r="AW55" s="5"/>
        <tr r="AX72" s="5"/>
        <tr r="BI69" s="5"/>
        <tr r="BH73" s="5"/>
        <tr r="AW81" s="5"/>
        <tr r="AR87" s="5"/>
        <tr r="AS65" s="5"/>
        <tr r="AV54" s="5"/>
        <tr r="D65" s="5"/>
        <tr r="X73" s="5"/>
        <tr r="D89" s="5"/>
        <tr r="AU78" s="5"/>
        <tr r="AJ56" s="5"/>
        <tr r="AN67" s="5"/>
        <tr r="BC60" s="5"/>
        <tr r="AG86" s="5"/>
        <tr r="E88" s="5"/>
        <tr r="C84" s="5"/>
        <tr r="AW71" s="5"/>
        <tr r="AL55" s="5"/>
        <tr r="S71" s="5"/>
        <tr r="AO88" s="5"/>
        <tr r="BF83" s="5"/>
        <tr r="AC54" s="5"/>
        <tr r="AN78" s="5"/>
        <tr r="Y61" s="5"/>
        <tr r="BH86" s="5"/>
        <tr r="BE81" s="5"/>
        <tr r="AM57" s="5"/>
        <tr r="AR63" s="5"/>
        <tr r="AS81" s="5"/>
        <tr r="Y66" s="5"/>
        <tr r="AP66" s="5"/>
        <tr r="AN54" s="5"/>
        <tr r="AS73" s="5"/>
        <tr r="Z52" s="5"/>
        <tr r="BG83" s="5"/>
        <tr r="AH45" s="5"/>
        <tr r="AV53" s="5"/>
        <tr r="H84" s="5"/>
        <tr r="K82" s="5"/>
        <tr r="AP64" s="5"/>
        <tr r="AN51" s="5"/>
        <tr r="V69" s="5"/>
        <tr r="T81" s="5"/>
        <tr r="BC86" s="5"/>
        <tr r="P54" s="5"/>
        <tr r="R70" s="5"/>
        <tr r="BB78" s="5"/>
        <tr r="AI82" s="5"/>
        <tr r="S61" s="5"/>
        <tr r="L52" s="5"/>
        <tr r="W75" s="5"/>
        <tr r="M79" s="5"/>
        <tr r="W87" s="5"/>
        <tr r="AH77" s="5"/>
        <tr r="E74" s="5"/>
        <tr r="AE59" s="5"/>
        <tr r="AK70" s="5"/>
        <tr r="Z78" s="5"/>
        <tr r="V70" s="5"/>
        <tr r="N83" s="5"/>
        <tr r="F62" s="5"/>
        <tr r="AY73" s="5"/>
        <tr r="AL65" s="5"/>
        <tr r="AE74" s="5"/>
        <tr r="AE82" s="5"/>
        <tr r="O88" s="5"/>
        <tr r="O79" s="5"/>
        <tr r="AK60" s="5"/>
        <tr r="K77" s="5"/>
        <tr r="AX83" s="5"/>
        <tr r="AI89" s="5"/>
        <tr r="AE60" s="5"/>
        <tr r="AD53" s="5"/>
        <tr r="X66" s="5"/>
        <tr r="AY86" s="5"/>
        <tr r="W81" s="5"/>
        <tr r="X86" s="5"/>
        <tr r="I63" s="5"/>
        <tr r="BF68" s="5"/>
        <tr r="AG84" s="5"/>
        <tr r="T89" s="5"/>
        <tr r="Q69" s="5"/>
        <tr r="P76" s="5"/>
        <tr r="U80" s="5"/>
        <tr r="AA62" s="5"/>
        <tr r="AP89" s="5"/>
        <tr r="BD63" s="5"/>
        <tr r="T69" s="5"/>
        <tr r="AI75" s="5"/>
        <tr r="AM86" s="5"/>
        <tr r="D72" s="5"/>
        <tr r="AM56" s="5"/>
        <tr r="AS51" s="5"/>
        <tr r="BF86" s="5"/>
        <tr r="J76" s="5"/>
        <tr r="AJ69" s="5"/>
        <tr r="AZ59" s="5"/>
        <tr r="AV84" s="5"/>
        <tr r="I88" s="5"/>
        <tr r="U67" s="5"/>
        <tr r="J62" s="5"/>
        <tr r="P52" s="5"/>
        <tr r="K85" s="5"/>
        <tr r="AI83" s="5"/>
        <tr r="M86" s="5"/>
        <tr r="X47" s="5"/>
        <tr r="AT64" s="5"/>
        <tr r="AM55" s="5"/>
        <tr r="BI83" s="5"/>
        <tr r="AX74" s="5"/>
        <tr r="AP87" s="5"/>
        <tr r="BD67" s="5"/>
        <tr r="AR52" s="5"/>
        <tr r="I76" s="5"/>
        <tr r="BE79" s="5"/>
        <tr r="F88" s="5"/>
        <tr r="E78" s="5"/>
        <tr r="AV66" s="5"/>
        <tr r="S55" s="5"/>
        <tr r="AJ65" s="5"/>
        <tr r="BD73" s="5"/>
        <tr r="AS89" s="5"/>
        <tr r="AH79" s="5"/>
        <tr r="W73" s="5"/>
        <tr r="AC58" s="5"/>
        <tr r="BD71" s="5"/>
        <tr r="BF88" s="5"/>
        <tr r="U87" s="5"/>
        <tr r="BC76" s="5"/>
        <tr r="O72" s="5"/>
        <tr r="T87" s="5"/>
        <tr r="W33" s="5"/>
        <tr r="R71" s="5"/>
        <tr r="AU89" s="5"/>
        <tr r="J70" s="5"/>
        <tr r="T75" s="5"/>
        <tr r="BI80" s="5"/>
        <tr r="AX45" s="5"/>
        <tr r="AL61" s="5"/>
        <tr r="BE55" s="5"/>
        <tr r="D82" s="5"/>
        <tr r="AX84" s="5"/>
        <tr r="H58" s="5"/>
        <tr r="AM75" s="5"/>
        <tr r="AO69" s="5"/>
        <tr r="F76" s="5"/>
        <tr r="O78" s="5"/>
        <tr r="G74" s="5"/>
        <tr r="I67" s="5"/>
        <tr r="AB56" s="5"/>
        <tr r="AQ67" s="5"/>
        <tr r="AD89" s="5"/>
        <tr r="Z53" s="5"/>
        <tr r="M70" s="5"/>
        <tr r="V60" s="5"/>
        <tr r="AM89" s="5"/>
        <tr r="BH79" s="5"/>
        <tr r="BF76" s="5"/>
        <tr r="L75" s="5"/>
        <tr r="AQ57" s="5"/>
        <tr r="AV52" s="5"/>
        <tr r="AY85" s="5"/>
        <tr r="O84" s="5"/>
        <tr r="AG82" s="5"/>
        <tr r="AT74" s="5"/>
        <tr r="AH60" s="5"/>
        <tr r="AI71" s="5"/>
        <tr r="I79" s="5"/>
        <tr r="BB70" s="5"/>
        <tr r="AT83" s="5"/>
        <tr r="U51" s="5"/>
        <tr r="L63" s="5"/>
        <tr r="M80" s="5"/>
        <tr r="AL81" s="5"/>
        <tr r="AY82" s="5"/>
        <tr r="W80" s="5"/>
        <tr r="AI50" s="5"/>
        <tr r="P81" s="5"/>
        <tr r="AS88" s="5"/>
        <tr r="U52" s="5"/>
        <tr r="F73" s="5"/>
        <tr r="BD85" s="5"/>
        <tr r="AU83" s="5"/>
        <tr r="AD54" s="5"/>
        <tr r="S59" s="5"/>
        <tr r="AR81" s="5"/>
        <tr r="AT88" s="5"/>
        <tr r="Y58" s="5"/>
        <tr r="AK66" s="5"/>
        <tr r="X60" s="5"/>
        <tr r="AM87" s="5"/>
        <tr r="Q89" s="5"/>
        <tr r="BF64" s="5"/>
        <tr r="BC56" s="5"/>
        <tr r="BH74" s="5"/>
        <tr r="AQ81" s="5"/>
        <tr r="AQ82" s="5"/>
        <tr r="AS48" s="5"/>
        <tr r="J73" s="5"/>
        <tr r="BD60" s="5"/>
        <tr r="J72" s="5"/>
        <tr r="H88" s="5"/>
        <tr r="AB59" s="5"/>
        <tr r="AA52" s="5"/>
        <tr r="AK65" s="5"/>
        <tr r="AV85" s="5"/>
        <tr r="BE85" s="5"/>
        <tr r="AK85" s="5"/>
        <tr r="AF49" s="5"/>
        <tr r="AO67" s="5"/>
        <tr r="BH56" s="5"/>
        <tr r="N68" s="5"/>
        <tr r="BD47" s="5"/>
        <tr r="AG65" s="5"/>
        <tr r="J56" s="5"/>
        <tr r="AR84" s="5"/>
        <tr r="U75" s="5"/>
        <tr r="M88" s="5"/>
        <tr r="G57" s="5"/>
        <tr r="AL68" s="5"/>
        <tr r="I66" s="5"/>
        <tr r="O87" s="5"/>
        <tr r="AV88" s="5"/>
        <tr r="AI84" s="5"/>
        <tr r="U56" s="5"/>
        <tr r="Y71" s="5"/>
        <tr r="BG68" s="5"/>
        <tr r="I56" s="5"/>
        <tr r="AX26" s="5"/>
        <tr r="BD61" s="5"/>
        <tr r="AO76" s="5"/>
        <tr r="R66" s="5"/>
        <tr r="U69" s="5"/>
        <tr r="S69" s="5"/>
        <tr r="AG78" s="5"/>
        <tr r="AW70" s="5"/>
        <tr r="AN56" s="5"/>
        <tr r="W69" s="5"/>
        <tr r="AI69" s="5"/>
        <tr r="AW78" s="5"/>
        <tr r="AS72" s="5"/>
        <tr r="BB61" s="5"/>
        <tr r="BI51" s="5"/>
        <tr r="X82" s="5"/>
        <tr r="Z76" s="5"/>
        <tr r="AG60" s="5"/>
        <tr r="E86" s="5"/>
        <tr r="W65" s="5"/>
        <tr r="AB76" s="5"/>
        <tr r="BH76" s="5"/>
        <tr r="N65" s="5"/>
        <tr r="AP57" s="5"/>
        <tr r="BF70" s="5"/>
        <tr r="BH81" s="5"/>
        <tr r="T80" s="5"/>
        <tr r="R55" s="5"/>
        <tr r="AZ73" s="5"/>
        <tr r="AA61" s="5"/>
        <tr r="AP72" s="5"/>
        <tr r="BB82" s="5"/>
        <tr r="M54" s="5"/>
        <tr r="BA70" s="5"/>
        <tr r="I61" s="5"/>
        <tr r="AP80" s="5"/>
        <tr r="AC77" s="5"/>
        <tr r="BB62" s="5"/>
        <tr r="AG74" s="5"/>
        <tr r="Q71" s="5"/>
        <tr r="R75" s="5"/>
        <tr r="K83" s="5"/>
        <tr r="AU88" s="5"/>
        <tr r="AZ61" s="5"/>
        <tr r="AS63" s="5"/>
        <tr r="AM77" s="5"/>
        <tr r="N62" s="5"/>
        <tr r="N61" s="5"/>
        <tr r="BG74" s="5"/>
        <tr r="M53" s="5"/>
        <tr r="AU72" s="5"/>
        <tr r="AR75" s="5"/>
        <tr r="AE73" s="5"/>
        <tr r="BE86" s="5"/>
        <tr r="J79" s="5"/>
        <tr r="AM61" s="5"/>
        <tr r="I68" s="5"/>
        <tr r="BB84" s="5"/>
        <tr r="L87" s="5"/>
        <tr r="U46" s="5"/>
        <tr r="BA66" s="5"/>
        <tr r="L56" s="5"/>
        <tr r="V88" s="5"/>
        <tr r="AL80" s="5"/>
        <tr r="P65" s="5"/>
        <tr r="AI54" s="5"/>
        <tr r="U70" s="5"/>
        <tr r="AL87" s="5"/>
        <tr r="BC82" s="5"/>
        <tr r="X85" s="5"/>
        <tr r="Y62" s="5"/>
        <tr r="AL77" s="5"/>
        <tr r="BC87" s="5"/>
        <tr r="AV81" s="5"/>
        <tr r="AJ79" s="5"/>
        <tr r="AV65" s="5"/>
        <tr r="W50" s="5"/>
        <tr r="BC65" s="5"/>
        <tr r="H77" s="5"/>
        <tr r="AN77" s="5"/>
        <tr r="O60" s="5"/>
        <tr r="N53" s="5"/>
        <tr r="H66" s="5"/>
        <tr r="AE86" s="5"/>
        <tr r="AK86" s="5"/>
        <tr r="H86" s="5"/>
        <tr r="BB68" s="5"/>
        <tr r="AD58" s="5"/>
        <tr r="I77" s="5"/>
        <tr r="AJ80" s="5"/>
        <tr r="AW88" s="5"/>
        <tr r="D83" s="5"/>
        <tr r="AY66" s="5"/>
        <tr r="AK71" s="5"/>
        <tr r="AJ87" s="5"/>
        <tr r="BB86" s="5"/>
        <tr r="AF55" s="5"/>
        <tr r="BE71" s="5"/>
        <tr r="V76" s="5"/>
        <tr r="AF53" s="5"/>
        <tr r="N59" s="5"/>
        <tr r="AQ68" s="5"/>
        <tr r="AE84" s="5"/>
        <tr r="AE76" s="5"/>
        <tr r="AT54" s="5"/>
        <tr r="AF72" s="5"/>
        <tr r="AK72" s="5"/>
        <tr r="N81" s="5"/>
        <tr r="AQ64" s="5"/>
        <tr r="BB88" s="5"/>
        <tr r="AN60" s="5"/>
        <tr r="AY69" s="5"/>
        <tr r="E85" s="5"/>
        <tr r="Z77" s="5"/>
        <tr r="AX59" s="5"/>
        <tr r="AU75" s="5"/>
        <tr r="AU82" s="5"/>
        <tr r="AF88" s="5"/>
        <tr r="D56" s="5"/>
        <tr r="X67" s="5"/>
        <tr r="W60" s="5"/>
        <tr r="AI80" s="5"/>
        <tr r="AS87" s="5"/>
        <tr r="AV83" s="5"/>
        <tr r="AD71" s="5"/>
        <tr r="V55" s="5"/>
        <tr r="BH70" s="5"/>
        <tr r="AT82" s="5"/>
        <tr r="AL83" s="5"/>
        <tr r="Q66" s="5"/>
        <tr r="M58" s="5"/>
        <tr r="AJ71" s="5"/>
        <tr r="AN82" s="5"/>
        <tr r="C81" s="5"/>
        <tr r="BF75" s="5"/>
        <tr r="AC63" s="5"/>
        <tr r="S53" s="5"/>
        <tr r="AH86" s="5"/>
        <tr r="BG84" s="5"/>
        <tr r="P87" s="5"/>
        <tr r="AC72" s="5"/>
        <tr r="BI81" s="5"/>
        <tr r="AO87" s="5"/>
        <tr r="Q75" s="5"/>
        <tr r="AH83" s="5"/>
        <tr r="AL43" s="5"/>
        <tr r="P89" s="5"/>
        <tr r="U50" s="5"/>
        <tr r="BA59" s="5"/>
        <tr r="AL75" s="5"/>
        <tr r="AO55" s="5"/>
        <tr r="BG80" s="5"/>
        <tr r="AV60" s="5"/>
        <tr r="F81" s="5"/>
        <tr r="W77" s="5"/>
        <tr r="AP85" s="5"/>
        <tr r="H71" s="5"/>
        <tr r="BC61" s="5"/>
        <tr r="X75" s="5"/>
        <tr r="P79" s="5"/>
        <tr r="AG89" s="5"/>
        <tr r="AF54" s="5"/>
        <tr r="AW64" s="5"/>
        <tr r="H73" s="5"/>
        <tr r="AP88" s="5"/>
        <tr r="AE78" s="5"/>
        <tr r="AY61" s="5"/>
        <tr r="AD73" s="5"/>
        <tr r="V65" s="5"/>
        <tr r="O74" s="5"/>
        <tr r="H82" s="5"/>
        <tr r="BH87" s="5"/>
        <tr r="K59" s="5"/>
        <tr r="AM78" s="5"/>
        <tr r="U60" s="5"/>
        <tr r="AM76" s="5"/>
        <tr r="AA83" s="5"/>
        <tr r="L89" s="5"/>
        <tr r="E51" s="5"/>
        <tr r="BE62" s="5"/>
        <tr r="AX78" s="5"/>
        <tr r="AL88" s="5"/>
        <tr r="AD82" s="5"/>
        <tr r="G80" s="5"/>
        <tr r="E56" s="5"/>
        <tr r="AM68" s="5"/>
        <tr r="AE57" s="5"/>
        <tr r="AT68" s="5"/>
        <tr r="AK83" s="5"/>
        <tr r="AV16" s="5"/>
        <tr r="AD60" s="5"/>
        <tr r="AY80" s="5"/>
        <tr r="AU81" s="5"/>
        <tr r="L82" s="5"/>
        <tr r="AI53" s="5"/>
        <tr r="AM80" s="5"/>
        <tr r="AR33" s="5"/>
        <tr r="AG53" s="5"/>
        <tr r="AS83" s="5"/>
        <tr r="AC53" s="5"/>
        <tr r="H60" s="5"/>
        <tr r="BH85" s="5"/>
        <tr r="AL89" s="5"/>
        <tr r="AH66" s="5"/>
        <tr r="C54" s="5"/>
        <tr r="BF82" s="5"/>
        <tr r="S86" s="5"/>
        <tr r="BB89" s="5"/>
        <tr r="AG55" s="5"/>
        <tr r="AL66" s="5"/>
        <tr r="Y68" s="5"/>
        <tr r="AO79" s="5"/>
        <tr r="D79" s="5"/>
        <tr r="X58" s="5"/>
        <tr r="O59" s="5"/>
        <tr r="Q70" s="5"/>
        <tr r="F78" s="5"/>
        <tr r="F70" s="5"/>
        <tr r="BG82" s="5"/>
        <tr r="AK67" s="5"/>
        <tr r="AB52" s="5"/>
        <tr r="S70" s="5"/>
        <tr r="AG79" s="5"/>
        <tr r="AT87" s="5"/>
        <tr r="AX77" s="5"/>
        <tr r="AF66" s="5"/>
        <tr r="C55" s="5"/>
        <tr r="T65" s="5"/>
        <tr r="L69" s="5"/>
        <tr r="Y89" s="5"/>
        <tr r="R79" s="5"/>
        <tr r="AZ56" s="5"/>
        <tr r="S68" s="5"/>
        <tr r="J61" s="5"/>
        <tr r="R81" s="5"/>
        <tr r="Y88" s="5"/>
        <tr r="S84" s="5"/>
        <tr r="AJ61" s="5"/>
        <tr r="AI74" s="5"/>
        <tr r="BG61" s="5"/>
        <tr r="M73" s="5"/>
        <tr r="AE89" s="5"/>
        <tr r="AI67" s="5"/>
        <tr r="F56" s="5"/>
        <tr r="BI77" s="5"/>
        <tr r="AH75" s="5"/>
        <tr r="BI47" s="5"/>
        <tr r="AP58" s="5"/>
        <tr r="AH71" s="5"/>
        <tr r="Y80" s="5"/>
        <tr r="AK68" s="5"/>
        <tr r="AM74" s="5"/>
        <tr r="AT80" s="5"/>
        <tr r="AR53" s="5"/>
        <tr r="Q64" s="5"/>
        <tr r="AJ88" s="5"/>
        <tr r="E81" s="5"/>
        <tr r="C61" s="5"/>
        <tr r="AY72" s="5"/>
        <tr r="AQ77" s="5"/>
        <tr r="O85" s="5"/>
        <tr r="P83" s="5"/>
        <tr r="C73" s="5"/>
        <tr r="N64" s="5"/>
        <tr r="W55" s="5"/>
        <tr r="AO83" s="5"/>
        <tr r="AH74" s="5"/>
        <tr r="AP76" s="5"/>
        <tr r="AB74" s="5"/>
        <tr r="AA57" s="5"/>
        <tr r="AF52" s="5"/>
        <tr r="AE85" s="5"/>
        <tr r="BD83" s="5"/>
        <tr r="AC86" s="5"/>
        <tr r="Y74" s="5"/>
        <tr r="AU59" s="5"/>
        <tr r="O71" s="5"/>
        <tr r="AT78" s="5"/>
        <tr r="AL70" s="5"/>
        <tr r="AD83" s="5"/>
        <tr r="V62" s="5"/>
        <tr r="J74" s="5"/>
        <tr r="BB65" s="5"/>
        <tr r="AU74" s="5"/>
        <tr r="AZ82" s="5"/>
        <tr r="AE88" s="5"/>
        <tr r="AI66" s="5"/>
        <tr r="J51" s="5"/>
        <tr r="Z66" s="5"/>
        <tr r="Z83" s="5"/>
        <tr r="AQ78" s="5"/>
        <tr r="AQ48" s="5"/>
        <tr r="E61" s="5"/>
        <tr r="BB74" s="5"/>
        <tr r="J83" s="5"/>
        <tr r="Z51" s="5"/>
        <tr r="AP54" s="5"/>
        <tr r="BD69" s="5"/>
        <tr r="AF85" s="5"/>
        <tr r="Q78" s="5"/>
        <tr r="BA74" s="5"/>
        <tr r="BB67" s="5"/>
        <tr r="AF82" s="5"/>
        <tr r="AD59" s="5"/>
        <tr r="AP75" s="5"/>
        <tr r="AZ86" s="5"/>
        <tr r="BA82" s="5"/>
        <tr r="AX66" s="5"/>
        <tr r="S83" s="5"/>
        <tr r="U83" s="5"/>
        <tr r="D81" s="5"/>
        <tr r="R77" s="5"/>
        <tr r="AK46" s="5"/>
        <tr r="BC69" s="5"/>
        <tr r="F60" s="5"/>
        <tr r="O89" s="5"/>
        <tr r="AM79" s="5"/>
        <tr r="BB80" s="5"/>
        <tr r="P49" s="5"/>
        <tr r="Z62" s="5"/>
        <tr r="AR56" s="5"/>
        <tr r="BG67" s="5"/>
        <tr r="BA89" s="5"/>
        <tr r="AN47" s="5"/>
        <tr r="Q65" s="5"/>
        <tr r="H78" s="5"/>
        <tr r="X84" s="5"/>
        <tr r="E75" s="5"/>
        <tr r="BF87" s="5"/>
        <tr r="AI68" s="5"/>
        <tr r="BH52" s="5"/>
        <tr r="BG70" s="5"/>
        <tr r="P80" s="5"/>
        <tr r="Z88" s="5"/>
        <tr r="U78" s="5"/>
        <tr r="H72" s="5"/>
        <tr r="BB55" s="5"/>
        <tr r="AL71" s="5"/>
        <tr r="C89" s="5"/>
        <tr r="T84" s="5"/>
        <tr r="BI54" s="5"/>
        <tr r="D66" s="5"/>
        <tr r="M81" s="5"/>
        <tr r="AN86" s="5"/>
        <tr r="AU57" s="5"/>
        <tr r="AP70" s="5"/>
        <tr r="Z74" s="5"/>
        <tr r="L67" s="5"/>
        <tr r="AQ85" s="5"/>
        <tr r="W56" s="5"/>
        <tr r="C77" s="5"/>
        <tr r="AA88" s="5"/>
        <tr r="BB69" s="5"/>
        <tr r="AZ54" s="5"/>
        <tr r="AF79" s="5"/>
        <tr r="AE81" s="5"/>
        <tr r="AC48" s="5"/>
        <tr r="S54" s="5"/>
        <tr r="BD88" s="5"/>
        <tr r="AP86" s="5"/>
        <tr r="AD81" s="5"/>
        <tr r="J53" s="5"/>
        <tr r="K52" s="5"/>
        <tr r="E65" s="5"/>
        <tr r="AB85" s="5"/>
        <tr r="BI79" s="5"/>
        <tr r="U85" s="5"/>
        <tr r="AU54" s="5"/>
        <tr r="AF73" s="5"/>
        <tr r="K61" s="5"/>
        <tr r="Z72" s="5"/>
        <tr r="AB88" s="5"/>
        <tr r="BF53" s="5"/>
        <tr r="AG70" s="5"/>
        <tr r="AL60" s="5"/>
        <tr r="BG89" s="5"/>
        <tr r="S80" s="5"/>
        <tr r="Y81" s="5"/>
        <tr r="AJ75" s="5"/>
        <tr r="BG57" s="5"/>
        <tr r="C53" s="5"/>
        <tr r="N86" s="5"/>
        <tr r="AL84" s="5"/>
        <tr r="BI86" s="5"/>
        <tr r="N60" s="5"/>
        <tr r="BG79" s="5"/>
        <tr r="BA60" s="5"/>
        <tr r="AR69" s="5"/>
        <tr r="J84" s="5"/>
        <tr r="BD89" s="5"/>
        <tr r="AU60" s="5"/>
        <tr r="AE71" s="5"/>
        <tr r="M87" s="5"/>
        <tr r="BH80" s="5"/>
        <tr r="AQ59" s="5"/>
        <tr r="BH67" s="5"/>
        <tr r="AM88" s="5"/>
        <tr r="AM84" s="5"/>
        <tr r="U66" s="5"/>
        <tr r="L88" s="5"/>
        <tr r="G81" s="5"/>
        <tr r="BH75" s="5"/>
        <tr r="AI59" s="5"/>
        <tr r="AB73" s="5"/>
        <tr r="Y87" s="5"/>
        <tr r="Q60" s="5"/>
        <tr r="BF69" s="5"/>
        <tr r="AB81" s="5"/>
        <tr r="L59" s="5"/>
        <tr r="Z57" s="5"/>
        <tr r="AM70" s="5"/>
        <tr r="AK81" s="5"/>
        <tr r="AI85" s="5"/>
        <tr r="AW89" s="5"/>
        <tr r="AW60" s="5"/>
        <tr r="BC88" s="5"/>
        <tr r="AM65" s="5"/>
        <tr r="AW76" s="5"/>
        <tr r="T77" s="5"/>
        <tr r="AR59" s="5"/>
        <tr r="BI76" s="5"/>
        <tr r="BA65" s="5"/>
        <tr r="J86" s="5"/>
        <tr r="Q86" s="5"/>
        <tr r="BA85" s="5"/>
        <tr r="AV49" s="5"/>
        <tr r="M63" s="5"/>
        <tr r="O57" s="5"/>
        <tr r="AD68" s="5"/>
        <tr r="AW11" s="5"/>
        <tr r="C67" s="5"/>
        <tr r="AI55" s="5"/>
        <tr r="G66" s="5"/>
        <tr r="K74" s="5"/>
        <tr r="AX79" s="5"/>
        <tr r="D67" s="5"/>
        <tr r="Q79" s="5"/>
        <tr r="BA75" s="5"/>
        <tr r="AE53" s="5"/>
        <tr r="H89" s="5"/>
        <tr r="P71" s="5"/>
        <tr r="AC88" s="5"/>
        <tr r="R78" s="5"/>
        <tr r="AA74" s="5"/>
        <tr r="AN66" s="5"/>
        <tr r="W63" s="5"/>
        <tr r="BG64" s="5"/>
        <tr r="T82" s="5"/>
        <tr r="W66" s="5"/>
        <tr r="K78" s="5"/>
        <tr r="X89" s="5"/>
        <tr r="AA85" s="5"/>
        <tr r="I62" s="5"/>
        <tr r="R86" s="5"/>
        <tr r="AT73" s="5"/>
        <tr r="AP61" s="5"/>
        <tr r="BG71" s="5"/>
        <tr r="BG77" s="5"/>
        <tr r="J80" s="5"/>
        <tr r="BC89" s="5"/>
        <tr r="AZ71" s="5"/>
        <tr r="F77" s="5"/>
        <tr r="AT53" s="5"/>
        <tr r="AC73" s="5"/>
        <tr r="BA78" s="5"/>
        <tr r="BH69" s="5"/>
        <tr r="AF87" s="5"/>
        <tr r="AO84" s="5"/>
        <tr r="Y84" s="5"/>
        <tr r="O80" s="5"/>
        <tr r="R85" s="5"/>
        <tr r="AW83" s="5"/>
        <tr r="BG75" s="5"/>
        <tr r="AA81" s="5"/>
        <tr r="AX55" s="5"/>
        <tr r="I89" s="5"/>
        <tr r="R89" s="5"/>
        <tr r="BE83" s="5"/>
        <tr r="T79" s="5"/>
        <tr r="L74" s="5"/>
        <tr r="AY84" s="5"/>
        <tr r="T83" s="5"/>
        <tr r="BI53" s="5"/>
        <tr r="AQ61" s="5"/>
        <tr r="AH64" s="5"/>
        <tr r="AY70" s="5"/>
        <tr r="BF72" s="5"/>
        <tr r="K76" s="5"/>
        <tr r="AD78" s="5"/>
        <tr r="F55" s="5"/>
        <tr r="K89" s="5"/>
        <tr r="Q76" s="5"/>
        <tr r="AO70" s="5"/>
        <tr r="AO61" s="5"/>
        <tr r="BI87" s="5"/>
        <tr r="AF75" s="5"/>
        <tr r="E80" s="5"/>
        <tr r="AW79" s="5"/>
        <tr r="D91" s="5"/>
        <tr r="BI64" s="5"/>
        <tr r="Q83" s="5"/>
        <tr r="AX60" s="5"/>
        <tr r="AD84" s="5"/>
        <tr r="D76" s="5"/>
        <tr r="W79" s="5"/>
        <tr r="E79" s="5"/>
        <tr r="Y53" s="5"/>
        <tr r="J89" s="5"/>
        <tr r="BF57" s="5"/>
        <tr r="I71" s="5"/>
        <tr r="N72" s="5"/>
        <tr r="BF56" s="5"/>
        <tr r="S57" s="5"/>
        <tr r="AJ12" s="5"/>
        <tr r="AR10" s="5"/>
        <tr r="BC79" s="5"/>
        <tr r="AZ12" s="5"/>
        <tr r="AT65" s="5"/>
        <tr r="AC79" s="5"/>
        <tr r="S17" s="5"/>
        <tr r="C17" s="5"/>
        <tr r="AI17" s="5"/>
        <tr r="BH20" s="5"/>
        <tr r="W13" s="5"/>
        <tr r="T12" s="5"/>
        <tr r="O21" s="5"/>
        <tr r="AU21" s="5"/>
        <tr r="D12" s="5"/>
        <tr r="AK10" s="5"/>
        <tr r="S62" s="5"/>
        <tr r="R50" s="5"/>
        <tr r="T40" s="5"/>
        <tr r="AZ30" s="5"/>
        <tr r="AZ48" s="5"/>
        <tr r="AR91" s="5"/>
        <tr r="D49" s="5"/>
        <tr r="AO59" s="5"/>
        <tr r="BI70" s="5"/>
        <tr r="BH43" s="5"/>
        <tr r="AE34" s="5"/>
        <tr r="AD50" s="5"/>
        <tr r="AA91" s="5"/>
        <tr r="AO53" s="5"/>
        <tr r="AX57" s="5"/>
        <tr r="BB27" s="5"/>
        <tr r="Q48" s="5"/>
        <tr r="J38" s="5"/>
        <tr r="AB49" s="5"/>
        <tr r="BF91" s="5"/>
        <tr r="C74" s="5"/>
        <tr r="W35" s="5"/>
        <tr r="U27" s="5"/>
        <tr r="AL47" s="5"/>
        <tr r="BC32" s="5"/>
        <tr r="BA43" s="5"/>
        <tr r="AW32" s="5"/>
        <tr r="I49" s="5"/>
        <tr r="V38" s="5"/>
        <tr r="P37" s="5"/>
        <tr r="Y20" s="5"/>
        <tr r="E20" s="5"/>
        <tr r="AL16" s="5"/>
        <tr r="AO13" s="5"/>
        <tr r="AO91" s="5"/>
        <tr r="J11" s="5"/>
        <tr r="O37" s="5"/>
        <tr r="AP19" s="5"/>
        <tr r="AT52" s="5"/>
        <tr r="AR16" s="5"/>
        <tr r="AZ20" s="5"/>
        <tr r="T11" s="5"/>
        <tr r="AZ44" s="5"/>
        <tr r="AP41" s="5"/>
        <tr r="AM91" s="5"/>
        <tr r="AO11" s="5"/>
        <tr r="BD34" s="5"/>
        <tr r="R17" s="5"/>
        <tr r="AE32" s="5"/>
        <tr r="BG16" s="5"/>
        <tr r="BB21" s="5"/>
        <tr r="AM17" s="5"/>
        <tr r="AD16" s="5"/>
        <tr r="BG28" s="5"/>
        <tr r="O12" s="5"/>
        <tr r="Z17" s="5"/>
        <tr r="H12" s="5"/>
        <tr r="Q12" s="5"/>
        <tr r="AL44" s="5"/>
        <tr r="Y91" s="5"/>
        <tr r="AQ12" s="5"/>
        <tr r="BH36" s="5"/>
        <tr r="T10" s="5"/>
        <tr r="AA15" s="5"/>
        <tr r="M17" s="5"/>
        <tr r="I12" s="5"/>
        <tr r="AF15" s="5"/>
        <tr r="BF14" s="5"/>
        <tr r="F29" s="5"/>
        <tr r="F50" s="5"/>
        <tr r="Y48" s="5"/>
        <tr r="AZ13" s="5"/>
        <tr r="AD12" s="5"/>
        <tr r="AI43" s="5"/>
        <tr r="AN34" s="5"/>
        <tr r="L36" s="5"/>
        <tr r="AI33" s="5"/>
        <tr r="BD22" s="5"/>
        <tr r="AD20" s="5"/>
        <tr r="BH21" s="5"/>
        <tr r="AN21" s="5"/>
        <tr r="L18" s="5"/>
        <tr r="O15" s="5"/>
        <tr r="AS16" s="5"/>
        <tr r="BE16" s="5"/>
        <tr r="AS13" s="5"/>
        <tr r="AR36" s="5"/>
        <tr r="J40" s="5"/>
        <tr r="AC12" s="5"/>
        <tr r="Q10" s="5"/>
        <tr r="AF21" s="5"/>
        <tr r="AD22" s="5"/>
        <tr r="AG37" s="5"/>
        <tr r="AQ18" s="5"/>
        <tr r="AG16" s="5"/>
        <tr r="C58" s="5"/>
        <tr r="AU17" s="5"/>
        <tr r="BC21" s="5"/>
        <tr r="P10" s="5"/>
        <tr r="I47" s="5"/>
        <tr r="S13" s="5"/>
        <tr r="K17" s="5"/>
        <tr r="AB13" s="5"/>
        <tr r="T23" s="5"/>
        <tr r="L19" s="5"/>
        <tr r="AJ10" s="5"/>
        <tr r="BE18" s="5"/>
        <tr r="AR20" s="5"/>
        <tr r="G58" s="5"/>
        <tr r="AX44" s="5"/>
        <tr r="BA35" s="5"/>
        <tr r="AI27" s="5"/>
        <tr r="AN43" s="5"/>
        <tr r="AN25" s="5"/>
        <tr r="AH43" s="5"/>
        <tr r="AC55" s="5"/>
        <tr r="AL49" s="5"/>
        <tr r="AV39" s="5"/>
        <tr r="S30" s="5"/>
        <tr r="BF44" s="5"/>
        <tr r="AM25" s="5"/>
        <tr r="U77" s="5"/>
        <tr r="V53" s="5"/>
        <tr r="AY63" s="5"/>
        <tr r="K43" s="5"/>
        <tr r="BD32" s="5"/>
        <tr r="I44" s="5"/>
        <tr r="AL25" s="5"/>
        <tr r="J68" s="5"/>
        <tr r="BD30" s="5"/>
        <tr r="AL59" s="5"/>
        <tr r="BC42" s="5"/>
        <tr r="AI28" s="5"/>
        <tr r="BB38" s="5"/>
        <tr r="AS28" s="5"/>
        <tr r="Z44" s="5"/>
        <tr r="J34" s="5"/>
        <tr r="D33" s="5"/>
        <tr r="G14" s="5"/>
        <tr r="AL15" s="5"/>
        <tr r="Z12" s="5"/>
        <tr r="F26" s="5"/>
        <tr r="AA21" s="5"/>
        <tr r="I91" s="5"/>
        <tr r="U16" s="5"/>
        <tr r="AQ14" s="5"/>
        <tr r="N46" s="5"/>
        <tr r="AF12" s="5"/>
        <tr r="X16" s="5"/>
        <tr r="AG22" s="5"/>
        <tr r="N37" s="5"/>
        <tr r="AP21" s="5"/>
        <tr r="S33" s="5"/>
        <tr r="F22" s="5"/>
        <tr r="S12" s="5"/>
        <tr r="N29" s="5"/>
        <tr r="AE12" s="5"/>
        <tr r="AP17" s="5"/>
        <tr r="K13" s="5"/>
        <tr r="AJ13" s="5"/>
        <tr r="J47" s="5"/>
        <tr r="AE31" s="5"/>
        <tr r="BG12" s="5"/>
        <tr r="E39" s="5"/>
        <tr r="AG11" s="5"/>
        <tr r="AV22" s="5"/>
        <tr r="AO21" s="5"/>
        <tr r="AL26" s="5"/>
        <tr r="AX21" s="5"/>
        <tr r="AK23" s="5"/>
        <tr r="W14" s="5"/>
        <tr r="AT12" s="5"/>
        <tr r="AP45" s="5"/>
        <tr r="AT36" s="5"/>
        <tr r="BC24" s="5"/>
        <tr r="BD44" s="5"/>
        <tr r="AX43" s="5"/>
        <tr r="R38" s="5"/>
        <tr r="AO35" s="5"/>
        <tr r="K23" s="5"/>
        <tr r="AG21" s="5"/>
        <tr r="O22" s="5"/>
        <tr r="BD21" s="5"/>
        <tr r="AB18" s="5"/>
        <tr r="AE15" s="5"/>
        <tr r="BI16" s="5"/>
        <tr r="L17" s="5"/>
        <tr r="BI13" s="5"/>
        <tr r="AX38" s="5"/>
        <tr r="P42" s="5"/>
        <tr r="AS12" s="5"/>
        <tr r="AG10" s="5"/>
        <tr r="AV21" s="5"/>
        <tr r="AT22" s="5"/>
        <tr r="AM39" s="5"/>
        <tr r="AD19" s="5"/>
        <tr r="AW16" s="5"/>
        <tr r="I60" s="5"/>
        <tr r="R18" s="5"/>
        <tr r="J22" s="5"/>
        <tr r="AV10" s="5"/>
        <tr r="AA47" s="5"/>
        <tr r="AI13" s="5"/>
        <tr r="AA17" s="5"/>
        <tr r="AE14" s="5"/>
        <tr r="AJ23" s="5"/>
        <tr r="AS42" s="5"/>
        <tr r="H40" s="5"/>
        <tr r="AR12" s="5"/>
        <tr r="Y45" s="5"/>
        <tr r="U18" s="5"/>
        <tr r="W12" s="5"/>
        <tr r="AP14" s="5"/>
        <tr r="AJ11" s="5"/>
        <tr r="AX22" s="5"/>
        <tr r="AN53" s="5"/>
        <tr r="V40" s="5"/>
        <tr r="Y31" s="5"/>
        <tr r="AB61" s="5"/>
        <tr r="Y38" s="5"/>
        <tr r="AX50" s="5"/>
        <tr r="AI38" s="5"/>
        <tr r="BH78" s="5"/>
        <tr r="AG44" s="5"/>
        <tr r="AJ35" s="5"/>
        <tr r="AU26" s="5"/>
        <tr r="AQ39" s="5"/>
        <tr r="AV50" s="5"/>
        <tr r="E71" s="5"/>
        <tr r="J49" s="5"/>
        <tr r="AL48" s="5"/>
        <tr r="AR38" s="5"/>
        <tr r="AZ28" s="5"/>
        <tr r="Z39" s="5"/>
        <tr r="AU50" s="5"/>
        <tr r="AK63" s="5"/>
        <tr r="BC27" s="5"/>
        <tr r="R48" s="5"/>
        <tr r="AA38" s="5"/>
        <tr r="AZ23" s="5"/>
        <tr r="BC33" s="5"/>
        <tr r="BF73" s="5"/>
        <tr r="BG39" s="5"/>
        <tr r="AQ91" s="5"/>
        <tr r="AF29" s="5"/>
        <tr r="AU31" s="5"/>
        <tr r="Z11" s="5"/>
        <tr r="AG43" s="5"/>
        <tr r="AC20" s="5"/>
        <tr r="AK53" s="5"/>
        <tr r="BH16" s="5"/>
        <tr r="G21" s="5"/>
        <tr r="AP13" s="5"/>
        <tr r="AB47" s="5"/>
        <tr r="BF41" s="5"/>
        <tr r="AS31" s="5"/>
        <tr r="BE11" s="5"/>
        <tr r="G39" s="5"/>
        <tr r="AH17" s="5"/>
        <tr r="AU32" s="5"/>
        <tr r="N17" s="5"/>
        <tr r="I22" s="5"/>
        <tr r="BC17" s="5"/>
        <tr r="Q17" s="5"/>
        <tr r="AX53" s="5"/>
        <tr r="AK33" s="5"/>
        <tr r="N13" s="5"/>
        <tr r="K41" s="5"/>
        <tr r="AS15" s="5"/>
        <tr r="C23" s="5"/>
        <tr r="BE21" s="5"/>
        <tr r="C33" s="5"/>
        <tr r="E22" s="5"/>
        <tr r="BB44" s="5"/>
        <tr r="N16" s="5"/>
        <tr r="AC17" s="5"/>
        <tr r="BE12" s="5"/>
        <tr r="AV15" s="5"/>
        <tr r="I19" s="5"/>
        <tr r="X40" s="5"/>
        <tr r="AU37" s="5"/>
        <tr r="AA23" s="5"/>
        <tr r="AW21" s="5"/>
        <tr r="R52" s="5"/>
        <tr r="AB40" s="5"/>
        <tr r="V39" s="5"/>
        <tr r="AE22" s="5"/>
        <tr r="K22" s="5"/>
        <tr r="AR18" s="5"/>
        <tr r="AU15" s="5"/>
        <tr r="P17" s="5"/>
        <tr r="AB17" s="5"/>
        <tr r="P14" s="5"/>
        <tr r="BD40" s="5"/>
        <tr r="V44" s="5"/>
        <tr r="BI12" s="5"/>
        <tr r="AW10" s="5"/>
        <tr r="C22" s="5"/>
        <tr r="Q23" s="5"/>
        <tr r="AS41" s="5"/>
        <tr r="AW20" s="5"/>
        <tr r="D17" s="5"/>
        <tr r="O62" s="5"/>
        <tr r="AH18" s="5"/>
        <tr r="Z22" s="5"/>
        <tr r="AX11" s="5"/>
        <tr r="AS47" s="5"/>
        <tr r="AY13" s="5"/>
        <tr r="AQ17" s="5"/>
        <tr r="AH15" s="5"/>
        <tr r="BA23" s="5"/>
        <tr r="BI42" s="5"/>
        <tr r="N42" s="5"/>
        <tr r="BH12" s="5"/>
        <tr r="C49" s="5"/>
        <tr r="AK18" s="5"/>
        <tr r="AG38" s="5"/>
        <tr r="AS22" s="5"/>
        <tr r="AQ41" s="5"/>
        <tr r="I23" s="5"/>
        <tr r="V13" s="5"/>
        <tr r="N28" s="5"/>
        <tr r="BB18" s="5"/>
        <tr r="H26" s="5"/>
        <tr r="E10" s="5"/>
        <tr r="G13" s="5"/>
        <tr r="R61" s="5"/>
        <tr r="G75" s="5"/>
        <tr r="J36" s="5"/>
        <tr r="H28" s="5"/>
        <tr r="AI48" s="5"/>
        <tr r="AP33" s="5"/>
        <tr r="AN44" s="5"/>
        <tr r="AZ33" s="5"/>
        <tr r="AQ71" s="5"/>
        <tr r="E40" s="5"/>
        <tr r="H31" s="5"/>
        <tr r="P57" s="5"/>
        <tr r="AR34" s="5"/>
        <tr r="J45" s="5"/>
        <tr r="BH65" s="5"/>
        <tr r="AA68" s="5"/>
        <tr r="BI43" s="5"/>
        <tr r="AF34" s="5"/>
        <tr r="R63" s="5"/>
        <tr r="K34" s="5"/>
        <tr r="AQ66" s="5"/>
        <tr r="I59" s="5"/>
        <tr r="K66" s="5"/>
        <tr r="AB43" s="5"/>
        <tr r="BH33" s="5"/>
        <tr r="AX49" s="5"/>
        <tr r="AY29" s="5"/>
        <tr r="BE43" s="5"/>
        <tr r="AE35" s="5"/>
        <tr r="Z26" s="5"/>
        <tr r="T25" s="5"/>
        <tr r="AQ21" s="5"/>
        <tr r="O31" s="5"/>
        <tr r="H17" s="5"/>
        <tr r="BG14" s="5"/>
        <tr r="AF46" s="5"/>
        <tr r="AV12" s="5"/>
        <tr r="AN16" s="5"/>
        <tr r="AL11" s="5"/>
        <tr r="AW22" s="5"/>
        <tr r="AD37" s="5"/>
        <tr r="BF21" s="5"/>
        <tr r="Y35" s="5"/>
        <tr r="V22" s="5"/>
        <tr r="AI12" s="5"/>
        <tr r="AD29" s="5"/>
        <tr r="AU12" s="5"/>
        <tr r="BF17" s="5"/>
        <tr r="AA13" s="5"/>
        <tr r="Z15" s="5"/>
        <tr r="S23" s="5"/>
        <tr r="L22" s="5"/>
        <tr r="U39" s="5"/>
        <tr r="U22" s="5"/>
        <tr r="BI15" s="5"/>
        <tr r="AT16" s="5"/>
        <tr r="AS17" s="5"/>
        <tr r="BH13" s="5"/>
        <tr r="C16" s="5"/>
        <tr r="U23" s="5"/>
        <tr r="BC14" s="5"/>
        <tr r="Q13" s="5"/>
        <tr r="AO49" s="5"/>
        <tr r="AZ38" s="5"/>
        <tr r="AU22" s="5"/>
        <tr r="AA22" s="5"/>
        <tr r="BH18" s="5"/>
        <tr r="R16" s="5"/>
        <tr r="AO46" s="5"/>
        <tr r="P36" s="5"/>
        <tr r="J35" s="5"/>
        <tr r="AV17" s="5"/>
        <tr r="AR17" s="5"/>
        <tr r="AF14" s="5"/>
        <tr r="G45" s="5"/>
        <tr r="AJ46" s="5"/>
        <tr r="P13" s="5"/>
        <tr r="S22" s="5"/>
        <tr r="AG23" s="5"/>
        <tr r="AY43" s="5"/>
        <tr r="AJ21" s="5"/>
        <tr r="T17" s="5"/>
        <tr r="U64" s="5"/>
        <tr r="AX18" s="5"/>
        <tr r="AP22" s="5"/>
        <tr r="E12" s="5"/>
        <tr r="C48" s="5"/>
        <tr r="F14" s="5"/>
        <tr r="BG17" s="5"/>
        <tr r="AK16" s="5"/>
        <tr r="I24" s="5"/>
        <tr r="P43" s="5"/>
        <tr r="T44" s="5"/>
        <tr r="O13" s="5"/>
        <tr r="V64" s="5"/>
        <tr r="BA18" s="5"/>
        <tr r="AW38" s="5"/>
        <tr r="BI22" s="5"/>
        <tr r="AW43" s="5"/>
        <tr r="Y23" s="5"/>
        <tr r="AL13" s="5"/>
        <tr r="E34" s="5"/>
        <tr r="AG18" s="5"/>
        <tr r="L23" s="5"/>
        <tr r="BF18" s="5"/>
        <tr r="AC21" s="5"/>
        <tr r="Q21" s="5"/>
        <tr r="K10" s="5"/>
        <tr r="AT20" s="5"/>
        <tr r="E23" s="5"/>
        <tr r="AY56" s="5"/>
        <tr r="H69" s="5"/>
        <tr r="AQ31" s="5"/>
        <tr r="BD65" s="5"/>
        <tr r="AP43" s="5"/>
        <tr r="AL29" s="5"/>
        <tr r="AO39" s="5"/>
        <tr r="AV29" s="5"/>
        <tr r="AS66" s="5"/>
        <tr r="AL35" s="5"/>
        <tr r="AZ27" s="5"/>
        <tr r="BC47" s="5"/>
        <tr r="AS91" s="5"/>
        <tr r="BD39" s="5"/>
        <tr r="AV61" s="5"/>
        <tr r="AM49" s="5"/>
        <tr r="AW39" s="5"/>
        <tr r="T30" s="5"/>
        <tr r="N48" s="5"/>
        <tr r="L91" s="5"/>
        <tr r="E48" s="5"/>
        <tr r="BF54" s="5"/>
        <tr r="BH48" s="5"/>
        <tr r="P39" s="5"/>
        <tr r="AV91" s="5"/>
        <tr r="J44" s="5"/>
        <tr r="S78" s="5"/>
        <tr r="AS39" s="5"/>
        <tr r="S31" s="5"/>
        <tr r="E54" s="5"/>
        <tr r="H55" s="5"/>
        <tr r="O17" s="5"/>
        <tr r="W21" s="5"/>
        <tr r="AL17" s="5"/>
        <tr r="J55" s="5"/>
        <tr r="M42" s="5"/>
        <tr r="AY33" s="5"/>
        <tr r="L12" s="5"/>
        <tr r="M41" s="5"/>
        <tr r="AX17" s="5"/>
        <tr r="R33" s="5"/>
        <tr r="AD17" s="5"/>
        <tr r="Y22" s="5"/>
        <tr r="J18" s="5"/>
        <tr r="G19" s="5"/>
        <tr r="R25" s="5"/>
        <tr r="AQ35" s="5"/>
        <tr r="AD13" s="5"/>
        <tr r="Q43" s="5"/>
        <tr r="BE19" s="5"/>
        <tr r="AG17" s="5"/>
        <tr r="BI17" s="5"/>
        <tr r="E16" s="5"/>
        <tr r="S16" s="5"/>
        <tr r="AV42" s="5"/>
        <tr r="AP15" s="5"/>
        <tr r="AG13" s="5"/>
        <tr r="AU68" s="5"/>
        <tr r="BF40" s="5"/>
        <tr r="AD42" s="5"/>
        <tr r="BA39" s="5"/>
        <tr r="AQ23" s="5"/>
        <tr r="D22" s="5"/>
        <tr r="C18" s="5"/>
        <tr r="BH17" s="5"/>
        <tr r="AV14" s="5"/>
        <tr r="D48" s="5"/>
        <tr r="T42" s="5"/>
        <tr r="D32" s="5"/>
        <tr r="AQ30" s="5"/>
        <tr r="AF13" s="5"/>
        <tr r="AI22" s="5"/>
        <tr r="AW23" s="5"/>
        <tr r="BH45" s="5"/>
        <tr r="W22" s="5"/>
        <tr r="AJ17" s="5"/>
        <tr r="AA66" s="5"/>
        <tr r="E19" s="5"/>
        <tr r="BF22" s="5"/>
        <tr r="V11" s="5"/>
        <tr r="U12" s="5"/>
        <tr r="V48" s="5"/>
        <tr r="V14" s="5"/>
        <tr r="N18" s="5"/>
        <tr r="BD17" s="5"/>
        <tr r="AA24" s="5"/>
        <tr r="AF43" s="5"/>
        <tr r="AH46" s="5"/>
        <tr r="AE13" s="5"/>
        <tr r="M10" s="5"/>
        <tr r="H19" s="5"/>
        <tr r="D39" s="5"/>
        <tr r="P23" s="5"/>
        <tr r="BF45" s="5"/>
        <tr r="AO23" s="5"/>
        <tr r="BB13" s="5"/>
        <tr r="U34" s="5"/>
        <tr r="AW18" s="5"/>
        <tr r="AB23" s="5"/>
        <tr r="M19" s="5"/>
        <tr r="Z24" s="5"/>
        <tr r="V91" s="5"/>
        <tr r="E14" s="5"/>
        <tr r="BI18" s="5"/>
        <tr r="AD14" s="5"/>
        <tr r="O11" s="5"/>
        <tr r="AX16" s="5"/>
        <tr r="AH16" s="5"/>
        <tr r="AE21" s="5"/>
        <tr r="AM52" s="5"/>
        <tr r="X64" s="5"/>
        <tr r="AP28" s="5"/>
        <tr r="Q49" s="5"/>
        <tr r="N39" s="5"/>
        <tr r="AM24" s="5"/>
        <tr r="BF34" s="5"/>
        <tr r="AW24" s="5"/>
        <tr r="AG62" s="5"/>
        <tr r="Z31" s="5"/>
        <tr r="AC61" s="5"/>
        <tr r="I43" s="5"/>
        <tr r="BE25" s="5"/>
        <tr r="BE34" s="5"/>
        <tr r="AJ57" s="5"/>
        <tr r="R44" s="5"/>
        <tr r="U35" s="5"/>
        <tr r="C27" s="5"/>
        <tr r="BA42" s="5"/>
        <tr r="T78" s="5"/>
        <tr r="AU42" s="5"/>
        <tr r="AV77" s="5"/>
        <tr r="AT43" s="5"/>
        <tr r="D35" s="5"/>
        <tr r="O26" s="5"/>
        <tr r="K39" s="5"/>
        <tr r="E50" s="5"/>
        <tr r="AG35" s="5"/>
        <tr r="AU27" s="5"/>
        <tr r="M47" s="5"/>
        <tr r="AY46" s="5"/>
        <tr r="C13" s="5"/>
        <tr r="BD16" s="5"/>
        <tr r="Y12" s="5"/>
        <tr r="D23" s="5"/>
        <tr r="AT37" s="5"/>
        <tr r="M22" s="5"/>
        <tr r="AE37" s="5"/>
        <tr r="AL22" s="5"/>
        <tr r="AY12" s="5"/>
        <tr r="AT29" s="5"/>
        <tr r="R13" s="5"/>
        <tr r="M18" s="5"/>
        <tr r="AQ13" s="5"/>
        <tr r="I20" s="5"/>
        <tr r="AI23" s="5"/>
        <tr r="AB22" s="5"/>
        <tr r="R10" s="5"/>
        <tr r="AK22" s="5"/>
        <tr r="U10" s="5"/>
        <tr r="AC16" s="5"/>
        <tr r="AW13" s="5"/>
        <tr r="AC10" s="5"/>
        <tr r="C43" s="5"/>
        <tr r="AJ44" s="5"/>
        <tr r="BG41" s="5"/>
        <tr r="BH23" s="5"/>
        <tr r="T22" s="5"/>
        <tr r="R23" s="5"/>
        <tr r="AQ22" s="5"/>
        <tr r="O19" s="5"/>
        <tr r="E17" s="5"/>
        <tr r="W10" s="5"/>
        <tr r="AV13" s="5"/>
        <tr r="AY22" s="5"/>
        <tr r="BA37" s="5"/>
        <tr r="AF28" s="5"/>
        <tr r="Z27" s="5"/>
        <tr r="E24" s="5"/>
        <tr r="V50" s="5"/>
        <tr r="Z23" s="5"/>
        <tr r="AZ17" s="5"/>
        <tr r="AS68" s="5"/>
        <tr r="U19" s="5"/>
        <tr r="M23" s="5"/>
        <tr r="BB11" s="5"/>
        <tr r="AK12" s="5"/>
        <tr r="AP48" s="5"/>
        <tr r="AL14" s="5"/>
        <tr r="AD18" s="5"/>
        <tr r="N19" s="5"/>
        <tr r="BE27" s="5"/>
        <tr r="AV43" s="5"/>
        <tr r="AG51" s="5"/>
        <tr r="AU13" s="5"/>
        <tr r="X19" s="5"/>
        <tr r="T39" s="5"/>
        <tr r="AF23" s="5"/>
        <tr r="BI49" s="5"/>
        <tr r="BF23" s="5"/>
        <tr r="I14" s="5"/>
        <tr r="AK34" s="5"/>
        <tr r="D19" s="5"/>
        <tr r="AR23" s="5"/>
        <tr r="AC19" s="5"/>
        <tr r="J10" s="5"/>
        <tr r="AL91" s="5"/>
        <tr r="U14" s="5"/>
        <tr r="P19" s="5"/>
        <tr r="AT14" s="5"/>
        <tr r="AU11" s="5"/>
        <tr r="U26" s="5"/>
        <tr r="F44" s="5"/>
        <tr r="AW14" s="5"/>
        <tr r="AI11" s="5"/>
        <tr r="AB20" s="5"/>
        <tr r="S11" s="5"/>
        <tr r="V15" s="5"/>
        <tr r="AX15" s="5"/>
        <tr r="BG15" s="5"/>
        <tr r="P15" s="5"/>
        <tr r="AN71" s="5"/>
        <tr r="AN22" s="5"/>
        <tr r="AF10" s="5"/>
        <tr r="AB10" s="5"/>
        <tr r="BE10" s="5"/>
        <tr r="AJ27" s="5"/>
        <tr r="AM23" s="5"/>
        <tr r="AP23" s="5"/>
        <tr r="AN23" s="5"/>
        <tr r="X23" s="5"/>
        <tr r="J21" s="5"/>
        <tr r="AI21" s="5"/>
        <tr r="V21" s="5"/>
        <tr r="I21" s="5"/>
        <tr r="R21" s="5"/>
        <tr r="AB21" s="5"/>
        <tr r="H21" s="5"/>
        <tr r="BG21" s="5"/>
        <tr r="E21" s="5"/>
        <tr r="K21" s="5"/>
        <tr r="Z21" s="5"/>
        <tr r="AY21" s="5"/>
        <tr r="AL21" s="5"/>
        <tr r="Y21" s="5"/>
        <tr r="AH21" s="5"/>
        <tr r="AR21" s="5"/>
        <tr r="X21" s="5"/>
        <tr r="P21" s="5"/>
        <tr r="AM21" s="5"/>
        <tr r="AC91" s="5"/>
        <tr r="G91" s="5"/>
        <tr r="W91" s="5"/>
        <tr r="AB16" s="5"/>
        <tr r="AB30" s="5"/>
        <tr r="AB41" s="5"/>
        <tr r="AZ11" s="5"/>
        <tr r="BC11" s="5"/>
        <tr r="AS11" s="5"/>
        <tr r="BA11" s="5"/>
        <tr r="I11" s="5"/>
        <tr r="AR11" s="5"/>
        <tr r="U11" s="5"/>
        <tr r="N11" s="5"/>
        <tr r="AT11" s="5"/>
        <tr r="AQ11" s="5"/>
        <tr r="AP11" s="5"/>
        <tr r="AV11" s="5"/>
        <tr r="AF11" s="5"/>
        <tr r="Y11" s="5"/>
        <tr r="P11" s="5"/>
        <tr r="BG11" s="5"/>
        <tr r="BF11" s="5"/>
        <tr r="BH11" s="5"/>
        <tr r="AK11" s="5"/>
        <tr r="AD11" s="5"/>
        <tr r="F11" s="5"/>
        <tr r="AA31" s="5"/>
        <tr r="BH31" s="5"/>
        <tr r="BI31" s="5"/>
        <tr r="J31" s="5"/>
        <tr r="M31" s="5"/>
        <tr r="AC31" s="5"/>
        <tr r="AZ14" s="5"/>
        <tr r="K14" s="5"/>
        <tr r="AB14" s="5"/>
        <tr r="H14" s="5"/>
        <tr r="BI14" s="5"/>
        <tr r="AR14" s="5"/>
        <tr r="AA14" s="5"/>
        <tr r="BD14" s="5"/>
        <tr r="BH14" s="5"/>
        <tr r="BF39" s="5"/>
        <tr r="BF15" s="5"/>
        <tr r="BF55" s="5"/>
        <tr r="BF16" s="5"/>
        <tr r="AF61" s="5"/>
        <tr r="AF42" s="5"/>
        <tr r="AF44" s="5"/>
        <tr r="AF22" s="5"/>
        <tr r="V10" s="5"/>
        <tr r="V19" s="5"/>
        <tr r="V45" s="5"/>
        <tr r="V71" s="5"/>
        <tr r="V16" s="5"/>
        <tr r="BC46" s="5"/>
        <tr r="BC40" s="5"/>
        <tr r="BC16" s="5"/>
        <tr r="BC91" s="5"/>
        <tr r="N25" s="5"/>
        <tr r="N15" s="5"/>
        <tr r="N22" s="5"/>
        <tr r="I31" s="5"/>
        <tr r="I38" s="5"/>
        <tr r="I27" s="5"/>
        <tr r="I16" s="5"/>
        <tr r="AU29" s="5"/>
        <tr r="AZ29" s="5"/>
        <tr r="O29" s="5"/>
        <tr r="W29" s="5"/>
        <tr r="V29" s="5"/>
        <tr r="P29" s="5"/>
        <tr r="AG29" s="5"/>
        <tr r="AE29" s="5"/>
        <tr r="Q29" s="5"/>
        <tr r="D29" s="5"/>
        <tr r="M11" s="5"/>
        <tr r="M15" s="5"/>
        <tr r="M16" s="5"/>
        <tr r="AI47" s="5"/>
        <tr r="AU47" s="5"/>
        <tr r="AK47" s="5"/>
        <tr r="AF47" s="5"/>
        <tr r="AT47" s="5"/>
        <tr r="F40" s="5"/>
        <tr r="F16" s="5"/>
        <tr r="F21" s="5"/>
        <tr r="F15" s="5"/>
        <tr r="F25" s="5"/>
        <tr r="T38" s="5"/>
        <tr r="T24" s="5"/>
        <tr r="T57" s="5"/>
        <tr r="BC13" s="5"/>
        <tr r="BD13" s="5"/>
        <tr r="J13" s="5"/>
        <tr r="BE13" s="5"/>
        <tr r="I13" s="5"/>
        <tr r="Z13" s="5"/>
        <tr r="U13" s="5"/>
        <tr r="BF13" s="5"/>
        <tr r="Y13" s="5"/>
        <tr r="M13" s="5"/>
        <tr r="T13" s="5"/>
        <tr r="D13" s="5"/>
        <tr r="AC13" s="5"/>
        <tr r="AY14" s="5"/>
        <tr r="AY36" s="5"/>
        <tr r="H22" s="5"/>
        <tr r="H16" s="5"/>
        <tr r="G68" s="5"/>
        <tr r="AX68" s="5"/>
        <tr r="AP31" s="5"/>
        <tr r="AP44" s="5"/>
        <tr r="AP38" s="5"/>
        <tr r="AP30" s="5"/>
        <tr r="AP40" s="5"/>
        <tr r="AP16" s="5"/>
        <tr r="U15" s="5"/>
        <tr r="U58" s="5"/>
        <tr r="U25" s="5"/>
        <tr r="U33" s="5"/>
        <tr r="BD24" s="5"/>
        <tr r="BD15" s="5"/>
        <tr r="BD27" s="5"/>
        <tr r="BD48" s="5"/>
        <tr r="BD33" s="5"/>
        <tr r="BD11" s="5"/>
        <tr r="BD55" s="5"/>
        <tr r="O48" s="5"/>
        <tr r="O14" s="5"/>
        <tr r="O30" s="5"/>
        <tr r="O23" s="5"/>
        <tr r="O16" s="5"/>
        <tr r="O28" s="5"/>
        <tr r="O39" s="5"/>
        <tr r="O24" s="5"/>
        <tr r="AR50" s="5"/>
        <tr r="AR28" s="5"/>
        <tr r="AR24" s="5"/>
        <tr r="AR65" s="5"/>
        <tr r="AR31" s="5"/>
        <tr r="AR15" s="5"/>
        <tr r="AR30" s="5"/>
        <tr r="AR48" s="5"/>
        <tr r="X20" s="5"/>
        <tr r="W20" s="5"/>
        <tr r="AV20" s="5"/>
        <tr r="AI20" s="5"/>
        <tr r="BF20" s="5"/>
        <tr r="F20" s="5"/>
        <tr r="L20" s="5"/>
        <tr r="AH20" s="5"/>
        <tr r="AN20" s="5"/>
        <tr r="D20" s="5"/>
        <tr r="AM20" s="5"/>
        <tr r="AY20" s="5"/>
        <tr r="V20" s="5"/>
        <tr r="O20" s="5"/>
        <tr r="AO20" s="5"/>
        <tr r="U20" s="5"/>
        <tr r="AA20" s="5"/>
        <tr r="K20" s="5"/>
        <tr r="T20" s="5"/>
        <tr r="AL20" s="5"/>
        <tr r="AE20" s="5"/>
        <tr r="BE20" s="5"/>
        <tr r="AK20" s="5"/>
        <tr r="AX20" s="5"/>
        <tr r="BD20" s="5"/>
        <tr r="BC20" s="5"/>
        <tr r="BB20" s="5"/>
        <tr r="AU20" s="5"/>
        <tr r="BA20" s="5"/>
        <tr r="AS20" s="5"/>
        <tr r="AJ20" s="5"/>
        <tr r="BI20" s="5"/>
        <tr r="N20" s="5"/>
        <tr r="AK64" s="5"/>
        <tr r="H64" s="5"/>
        <tr r="G63" s="5"/>
        <tr r="G28" s="5"/>
        <tr r="G23" s="5"/>
        <tr r="G16" s="5"/>
        <tr r="G22" s="5"/>
        <tr r="G50" s="5"/>
        <tr r="G51" s="5"/>
        <tr r="BB16" s="5"/>
        <tr r="BB15" s="5"/>
        <tr r="BB53" s="5"/>
        <tr r="BB23" s="5"/>
        <tr r="BB19" s="5"/>
        <tr r="BB42" s="5"/>
        <tr r="AR43" s="5"/>
        <tr r="BB43" s="5"/>
        <tr r="X43" s="5"/>
        <tr r="Y43" s="5"/>
        <tr r="H43" s="5"/>
        <tr r="R43" s="5"/>
        <tr r="AS43" s="5"/>
        <tr r="AQ43" s="5"/>
        <tr r="Z43" s="5"/>
        <tr r="AU43" s="5"/>
        <tr r="AA40" s="5"/>
        <tr r="AA41" s="5"/>
        <tr r="AA50" s="5"/>
        <tr r="AA39" s="5"/>
        <tr r="AA27" s="5"/>
        <tr r="AA11" s="5"/>
        <tr r="AA19" s="5"/>
        <tr r="AA78" s="5"/>
        <tr r="AA55" s="5"/>
        <tr r="AA36" s="5"/>
        <tr r="AA28" s="5"/>
        <tr r="AA16" s="5"/>
        <tr r="AN35" s="5"/>
        <tr r="BB35" s="5"/>
        <tr r="BH35" s="5"/>
        <tr r="BD35" s="5"/>
        <tr r="L35" s="5"/>
        <tr r="AK35" s="5"/>
        <tr r="T35" s="5"/>
        <tr r="K35" s="5"/>
        <tr r="BC35" s="5"/>
        <tr r="V35" s="5"/>
        <tr r="E35" s="5"/>
        <tr r="I35" s="5"/>
        <tr r="BG35" s="5"/>
        <tr r="C35" s="5"/>
        <tr r="AA35" s="5"/>
        <tr r="K40" s="5"/>
        <tr r="K91" s="5"/>
        <tr r="K36" s="5"/>
        <tr r="K11" s="5"/>
        <tr r="K19" s="5"/>
        <tr r="K25" s="5"/>
        <tr r="K16" s="5"/>
        <tr r="K15" s="5"/>
        <tr r="K28" s="5"/>
        <tr r="K27" s="5"/>
        <tr r="O66" s="5"/>
        <tr r="BI66" s="5"/>
        <tr r="L66" s="5"/>
        <tr r="AR66" s="5"/>
        <tr r="AC66" s="5"/>
        <tr r="AE66" s="5"/>
        <tr r="AB66" s="5"/>
        <tr r="R20" s="5"/>
        <tr r="R11" s="5"/>
        <tr r="R19" s="5"/>
        <tr r="R22" s="5"/>
        <tr r="R15" s="5"/>
        <tr r="R41" s="5"/>
        <tr r="AS14" s="5"/>
        <tr r="AS61" s="5"/>
        <tr r="AS24" s="5"/>
        <tr r="AS21" s="5"/>
        <tr r="AS10" s="5"/>
        <tr r="AS69" s="5"/>
        <tr r="AG48" s="5"/>
        <tr r="AG14" s="5"/>
        <tr r="AG39" s="5"/>
        <tr r="AG30" s="5"/>
        <tr r="AG24" s="5"/>
        <tr r="S67" s="5"/>
        <tr r="S24" s="5"/>
        <tr r="S20" s="5"/>
        <tr r="S10" s="5"/>
        <tr r="S27" s="5"/>
        <tr r="S48" s="5"/>
        <tr r="S38" s="5"/>
        <tr r="S25" s="5"/>
        <tr r="S21" s="5"/>
        <tr r="Z49" s="5"/>
        <tr r="BH49" s="5"/>
        <tr r="H49" s="5"/>
        <tr r="BG49" s="5"/>
        <tr r="S49" s="5"/>
        <tr r="T49" s="5"/>
        <tr r="X49" s="5"/>
        <tr r="V49" s="5"/>
        <tr r="AA49" s="5"/>
        <tr r="H87" s="5"/>
        <tr r="G87" s="5"/>
        <tr r="AE87" s="5"/>
        <tr r="AN17" s="5"/>
        <tr r="BA17" s="5"/>
        <tr r="V17" s="5"/>
        <tr r="BB17" s="5"/>
        <tr r="F17" s="5"/>
        <tr r="AY17" s="5"/>
        <tr r="I17" s="5"/>
        <tr r="Y17" s="5"/>
        <tr r="G17" s="5"/>
        <tr r="AO17" s="5"/>
        <tr r="X17" s="5"/>
        <tr r="AW17" s="5"/>
        <tr r="W17" s="5"/>
        <tr r="J17" s="5"/>
        <tr r="BE17" s="5"/>
        <tr r="AE17" s="5"/>
        <tr r="O77" s="5"/>
        <tr r="P77" s="5"/>
        <tr r="I26" s="5"/>
        <tr r="E26" s="5"/>
        <tr r="X26" s="5"/>
        <tr r="V26" s="5"/>
        <tr r="L26" s="5"/>
        <tr r="BB26" s="5"/>
        <tr r="AE26" s="5"/>
        <tr r="AQ26" s="5"/>
        <tr r="Y26" s="5"/>
        <tr r="AV26" s="5"/>
        <tr r="BI26" s="5"/>
        <tr r="AN26" s="5"/>
        <tr r="BD26" s="5"/>
        <tr r="AH24" s="5"/>
        <tr r="AH57" s="5"/>
        <tr r="AH11" s="5"/>
        <tr r="AH44" s="5"/>
        <tr r="AH38" s="5"/>
        <tr r="AH22" s="5"/>
        <tr r="AH19" s="5"/>
        <tr r="AH51" s="5"/>
        <tr r="AQ20" s="5"/>
        <tr r="AQ38" s="5"/>
        <tr r="AQ10" s="5"/>
        <tr r="AQ50" s="5"/>
        <tr r="AQ33" s="5"/>
        <tr r="AQ24" s="5"/>
        <tr r="AQ19" s="5"/>
        <tr r="AQ36" s="5"/>
        <tr r="AQ15" s="5"/>
        <tr r="AQ16" s="5"/>
        <tr r="AQ28" s="5"/>
        <tr r="AZ76" s="5"/>
        <tr r="AS76" s="5"/>
        <tr r="AC18" s="5"/>
        <tr r="AI18" s="5"/>
        <tr r="AE18" s="5"/>
        <tr r="AO18" s="5"/>
        <tr r="Q18" s="5"/>
        <tr r="AP18" s="5"/>
        <tr r="AJ18" s="5"/>
        <tr r="AF18" s="5"/>
        <tr r="AY18" s="5"/>
        <tr r="AU18" s="5"/>
        <tr r="W18" s="5"/>
        <tr r="I18" s="5"/>
        <tr r="V18" s="5"/>
        <tr r="AS18" s="5"/>
        <tr r="AM18" s="5"/>
        <tr r="F18" s="5"/>
        <tr r="AZ18" s="5"/>
        <tr r="AV18" s="5"/>
        <tr r="AA18" s="5"/>
        <tr r="BC18" s="5"/>
        <tr r="BD18" s="5"/>
        <tr r="H18" s="5"/>
        <tr r="BG18" s="5"/>
        <tr r="Y18" s="5"/>
        <tr r="X18" s="5"/>
        <tr r="AL18" s="5"/>
        <tr r="T18" s="5"/>
        <tr r="AN18" s="5"/>
        <tr r="K18" s="5"/>
        <tr r="AI30" s="5"/>
        <tr r="AI24" s="5"/>
        <tr r="AI15" s="5"/>
        <tr r="AI44" s="5"/>
        <tr r="AI19" s="5"/>
        <tr r="AI10" s="5"/>
        <tr r="AI14" s="5"/>
        <tr r="AI25" s="5"/>
        <tr r="AI63" s="5"/>
        <tr r="AI51" s="5"/>
        <tr r="AI39" s="5"/>
        <tr r="BC59" s="5"/>
        <tr r="H59" s="5"/>
        <tr r="G59" s="5"/>
        <tr r="Y59" s="5"/>
        <tr r="V59" s="5"/>
        <tr r="W59" s="5"/>
        <tr r="BA12" s="5"/>
        <tr r="AH12" s="5"/>
        <tr r="AB12" s="5"/>
        <tr r="G12" s="5"/>
        <tr r="AL12" s="5"/>
        <tr r="BC12" s="5"/>
        <tr r="AM12" s="5"/>
        <tr r="F12" s="5"/>
        <tr r="BB12" s="5"/>
        <tr r="R12" s="5"/>
        <tr r="AX12" s="5"/>
        <tr r="AP12" s="5"/>
        <tr r="AW12" s="5"/>
        <tr r="K12" s="5"/>
        <tr r="X12" s="5"/>
        <tr r="BF12" s="5"/>
        <tr r="BD12" s="5"/>
        <tr r="V12" s="5"/>
        <tr r="AA12" s="5"/>
        <tr r="AG12" s="5"/>
        <tr r="J12" s="5"/>
        <tr r="P12" s="5"/>
        <tr r="C12" s="5"/>
        <tr r="N12" s="5"/>
        <tr r="M12" s="5"/>
        <tr r="AN12" s="5"/>
        <tr r="AC34" s="5"/>
        <tr r="AM34" s="5"/>
        <tr r="AX34" s="5"/>
        <tr r="BI34" s="5"/>
        <tr r="BC34" s="5"/>
        <tr r="G34" s="5"/>
        <tr r="N34" s="5"/>
        <tr r="D34" s="5"/>
        <tr r="BA34" s="5"/>
        <tr r="T34" s="5"/>
        <tr r="X34" s="5"/>
        <tr r="AU34" s="5"/>
        <tr r="AG34" s="5"/>
        <tr r="M34" s="5"/>
        <tr r="W34" s="5"/>
        <tr r="Y34" s="5"/>
        <tr r="V34" s="5"/>
        <tr r="BH34" s="5"/>
        <tr r="AV34" s="5"/>
        <tr r="AA34" s="5"/>
        <tr r="Z34" s="5"/>
        <tr r="O34" s="5"/>
        <tr r="AQ34" s="5"/>
        <tr r="H34" s="5"/>
        <tr r="P34" s="5"/>
        <tr r="AS34" s="5"/>
        <tr r="AB34" s="5"/>
        <tr r="BB34" s="5"/>
        <tr r="BG34" s="5"/>
        <tr r="AP34" s="5"/>
        <tr r="AO34" s="5"/>
        <tr r="F34" s="5"/>
        <tr r="AL34" s="5"/>
        <tr r="AS70" s="5"/>
        <tr r="W70" s="5"/>
        <tr r="G70" s="5"/>
        <tr r="E70" s="5"/>
        <tr r="Z70" s="5"/>
        <tr r="C70" s="5"/>
        <tr r="AH70" s="5"/>
        <tr r="X70" s="5"/>
        <tr r="AR70" s="5"/>
        <tr r="AV70" s="5"/>
        <tr r="AT70" s="5"/>
        <tr r="Q36" s="5"/>
        <tr r="Q33" s="5"/>
        <tr r="Q30" s="5"/>
        <tr r="Q61" s="5"/>
        <tr r="Q27" s="5"/>
        <tr r="Q73" s="5"/>
        <tr r="Q28" s="5"/>
        <tr r="Q40" s="5"/>
        <tr r="Q15" s="5"/>
        <tr r="Q59" s="5"/>
        <tr r="Q25" s="5"/>
        <tr r="Q56" s="5"/>
        <tr r="Q31" s="5"/>
        <tr r="Q41" s="5"/>
        <tr r="Q51" s="5"/>
        <tr r="Q57" s="5"/>
        <tr r="Q54" s="5"/>
        <tr r="Q45" s="5"/>
        <tr r="Q35" s="5"/>
        <tr r="Q38" s="5"/>
        <tr r="Q19" s="5"/>
        <tr r="Q14" s="5"/>
        <tr r="Q24" s="5"/>
        <tr r="Q11" s="5"/>
        <tr r="Q44" s="5"/>
        <tr r="Q37" s="5"/>
        <tr r="Q62" s="5"/>
        <tr r="Q22" s="5"/>
        <tr r="Q16" s="5"/>
        <tr r="T74" s="5"/>
        <tr r="AS74" s="5"/>
        <tr r="AW74" s="5"/>
        <tr r="BC74" s="5"/>
        <tr r="D74" s="5"/>
        <tr r="AF74" s="5"/>
        <tr r="V74" s="5"/>
        <tr r="X74" s="5"/>
        <tr r="AY74" s="5"/>
        <tr r="AQ74" s="5"/>
        <tr r="W74" s="5"/>
        <tr r="AR74" s="5"/>
        <tr r="AO74" s="5"/>
        <tr r="AY32" s="5"/>
        <tr r="F32" s="5"/>
        <tr r="AR32" s="5"/>
        <tr r="S32" s="5"/>
        <tr r="L32" s="5"/>
        <tr r="T32" s="5"/>
        <tr r="BF32" s="5"/>
        <tr r="U32" s="5"/>
        <tr r="Y32" s="5"/>
        <tr r="AB32" s="5"/>
        <tr r="AD32" s="5"/>
        <tr r="M32" s="5"/>
        <tr r="BA32" s="5"/>
        <tr r="W32" s="5"/>
        <tr r="AG32" s="5"/>
        <tr r="Z32" s="5"/>
        <tr r="AT32" s="5"/>
        <tr r="V32" s="5"/>
        <tr r="BH32" s="5"/>
        <tr r="AQ32" s="5"/>
        <tr r="AI32" s="5"/>
        <tr r="K32" s="5"/>
        <tr r="AJ32" s="5"/>
        <tr r="BI32" s="5"/>
        <tr r="AZ32" s="5"/>
        <tr r="AO32" s="5"/>
        <tr r="C32" s="5"/>
        <tr r="AA32" s="5"/>
        <tr r="AC32" s="5"/>
        <tr r="BE32" s="5"/>
        <tr r="P32" s="5"/>
        <tr r="AN32" s="5"/>
        <tr r="R32" s="5"/>
        <tr r="AK32" s="5"/>
        <tr r="AV32" s="5"/>
        <tr r="AX32" s="5"/>
        <tr r="AF32" s="5"/>
        <tr r="O32" s="5"/>
        <tr r="AM32" s="5"/>
        <tr r="AH32" s="5"/>
        <tr r="P56" s="5"/>
        <tr r="P33" s="5"/>
        <tr r="P18" s="5"/>
        <tr r="P35" s="5"/>
        <tr r="P51" s="5"/>
        <tr r="P16" s="5"/>
        <tr r="P46" s="5"/>
        <tr r="P73" s="5"/>
        <tr r="P88" s="5"/>
        <tr r="P38" s="5"/>
        <tr r="P27" s="5"/>
        <tr r="P50" s="5"/>
        <tr r="P45" s="5"/>
        <tr r="P62" s="5"/>
        <tr r="P28" s="5"/>
        <tr r="P40" s="5"/>
        <tr r="P24" s="5"/>
        <tr r="P72" s="5"/>
        <tr r="P64" s="5"/>
        <tr r="P66" s="5"/>
        <tr r="P31" s="5"/>
        <tr r="P67" s="5"/>
        <tr r="P20" s="5"/>
        <tr r="P44" s="5"/>
        <tr r="P30" s="5"/>
        <tr r="P41" s="5"/>
        <tr r="P25" s="5"/>
        <tr r="P48" s="5"/>
        <tr r="P22" s="5"/>
        <tr r="BG27" s="5"/>
        <tr r="Z9" s="4"/>
        <tr r="X9" s="4"/>
        <tr r="A87" s="4"/>
        <tr r="A80" s="4"/>
        <tr r="B75" s="4"/>
        <tr r="B42" s="4"/>
        <tr r="B91" s="4"/>
        <tr r="A10" s="4"/>
        <tr r="A83" s="4"/>
        <tr r="AG9" s="4"/>
        <tr r="A73" s="4"/>
        <tr r="B40" s="4"/>
        <tr r="B48" s="4"/>
        <tr r="V9" s="4"/>
        <tr r="AN9" s="4"/>
        <tr r="BA9" s="4"/>
        <tr r="A78" s="4"/>
        <tr r="B62" s="4"/>
        <tr r="A53" s="4"/>
        <tr r="B68" s="4"/>
        <tr r="B17" s="4"/>
        <tr r="AA9" s="4"/>
        <tr r="A84" s="4"/>
        <tr r="A49" s="4"/>
        <tr r="A27" s="4"/>
        <tr r="A25" s="4"/>
        <tr r="A12" s="4"/>
        <tr r="D9" s="4"/>
        <tr r="B80" s="4"/>
        <tr r="B50" s="4"/>
        <tr r="A47" s="4"/>
        <tr r="A44" s="4"/>
        <tr r="AQ9" s="4"/>
        <tr r="AM9" s="4"/>
        <tr r="A51" s="4"/>
        <tr r="P9" s="4"/>
        <tr r="A46" s="4"/>
        <tr r="A31" s="4"/>
        <tr r="AZ9" s="4"/>
        <tr r="B87" s="4"/>
        <tr r="A64" s="4"/>
        <tr r="A32" s="4"/>
        <tr r="A22" s="4"/>
        <tr r="B31" s="4"/>
        <tr r="B14" s="4"/>
        <tr r="W9" s="4"/>
        <tr r="A61" s="4"/>
        <tr r="B57" s="4"/>
        <tr r="B85" s="4"/>
        <tr r="M9" s="4"/>
        <tr r="A86" s="4"/>
        <tr r="AI9" s="4"/>
        <tr r="B78" s="4"/>
        <tr r="B52" s="4"/>
        <tr r="A24" s="4"/>
        <tr r="B44" s="4"/>
        <tr r="B21" s="4"/>
        <tr r="C9" s="4"/>
        <tr r="A8" s="4"/>
        <tr r="B70" s="4"/>
        <tr r="A28" s="4"/>
        <tr r="AM91" s="4"/>
        <tr r="C91" s="4"/>
        <tr r="B84" s="4"/>
        <tr r="R9" s="4"/>
        <tr r="B86" s="4"/>
        <tr r="B77" s="4"/>
        <tr r="R14" s="4"/>
        <tr r="Z14" s="4"/>
        <tr r="Z70" s="4"/>
        <tr r="P50" s="4"/>
        <tr r="AA91" s="4"/>
        <tr r="AN42" s="4"/>
        <tr r="AG50" s="4"/>
        <tr r="AM62" s="4"/>
        <tr r="AZ57" s="4"/>
        <tr r="Z44" s="4"/>
        <tr r="AG48" s="4"/>
        <tr r="Z91" s="4"/>
        <tr r="A81" s="4"/>
        <tr r="A74" s="4"/>
        <tr r="A40" s="4"/>
        <tr r="B39" s="4"/>
        <tr r="A36" s="4"/>
        <tr r="BG9" s="4"/>
        <tr r="T9" s="4"/>
        <tr r="B33" s="4"/>
        <tr r="A37" s="4"/>
        <tr r="A92" s="4"/>
        <tr r="A58" s="4"/>
        <tr r="B19" s="4"/>
        <tr r="A68" s="4"/>
        <tr r="AQ70" s="4"/>
        <tr r="B64" s="4"/>
        <tr r="M14" s="4"/>
        <tr r="X31" s="4"/>
        <tr r="AI48" s="4"/>
        <tr r="AG33" s="4"/>
        <tr r="P33" s="4"/>
        <tr r="AQ33" s="4"/>
        <tr r="M91" s="4"/>
        <tr r="T91" s="4"/>
        <tr r="B81" s="4"/>
        <tr r="B72" s="4"/>
        <tr r="B69" s="4"/>
        <tr r="A34" s="4"/>
        <tr r="AE9" s="4"/>
        <tr r="AE42" s="4"/>
        <tr r="N9" s="4"/>
        <tr r="I9" s="4"/>
        <tr r="B13" s="4"/>
        <tr r="AW9" s="4"/>
        <tr r="B25" s="4"/>
        <tr r="B51" s="4"/>
        <tr r="A89" s="4"/>
        <tr r="B47" s="4"/>
        <tr r="X13" s="4"/>
        <tr r="AI17" s="4"/>
        <tr r="A71" s="4"/>
        <tr r="AN13" s="4"/>
        <tr r="V72" s="4"/>
        <tr r="AI91" s="4"/>
        <tr r="A14" s="4"/>
        <tr r="AG14" s="4"/>
        <tr r="Z39" s="4"/>
        <tr r="B71" s="4"/>
        <tr r="D14" s="4"/>
        <tr r="AN33" s="4"/>
        <tr r="A72" s="4"/>
        <tr r="P91" s="4"/>
        <tr r="N39" s="4"/>
        <tr r="AN69" s="4"/>
        <tr r="W21" s="4"/>
        <tr r="Z57" s="4"/>
        <tr r="D48" s="4"/>
        <tr r="X48" s="4"/>
        <tr r="BA42" s="4"/>
        <tr r="V64" s="4"/>
        <tr r="I91" s="4"/>
        <tr r="AZ68" s="4"/>
        <tr r="AW51" s="4"/>
        <tr r="AN21" s="4"/>
        <tr r="A77" s="4"/>
        <tr r="B74" s="4"/>
        <tr r="A59" s="4"/>
        <tr r="B26" s="4"/>
        <tr r="B18" s="4"/>
        <tr r="G9" s="4"/>
        <tr r="A16" s="4"/>
        <tr r="A56" s="4"/>
        <tr r="BI9" s="4"/>
        <tr r="A65" s="4"/>
        <tr r="AA14" s="4"/>
        <tr r="B60" s="4"/>
        <tr r="O9" s="4"/>
        <tr r="BI18" s="4"/>
        <tr r="A54" s="4"/>
        <tr r="AE13" s="4"/>
        <tr r="P18" s="4"/>
        <tr r="T18" s="4"/>
        <tr r="B59" s="4"/>
        <tr r="AG47" s="4"/>
        <tr r="G31" s="4"/>
        <tr r="AM59" s="4"/>
        <tr r="AI47" s="4"/>
        <tr r="D51" s="4"/>
        <tr r="I48" s="4"/>
        <tr r="I21" s="4"/>
        <tr r="AQ91" s="4"/>
        <tr r="X44" s="4"/>
        <tr r="T47" s="4"/>
        <tr r="X71" s="4"/>
        <tr r="M44" s="4"/>
        <tr r="X51" s="4"/>
        <tr r="G26" s="4"/>
        <tr r="M64" s="4"/>
        <tr r="W69" s="4"/>
        <tr r="A79" s="4"/>
        <tr r="B63" s="4"/>
        <tr r="B49" s="4"/>
        <tr r="AT9" s="4"/>
        <tr r="AO9" s="4"/>
        <tr r="Y9" s="4"/>
        <tr r="Y33" s="4"/>
        <tr r="AJ9" s="4"/>
        <tr r="B83" s="4"/>
        <tr r="AV9" s="4"/>
        <tr r="AZ21" s="4"/>
        <tr r="A17" s="4"/>
        <tr r="AP9" s="4"/>
        <tr r="W13" s="4"/>
        <tr r="C26" s="4"/>
        <tr r="B54" s="4"/>
        <tr r="B10" s="4"/>
        <tr r="BA14" s="4"/>
        <tr r="B43" s="4"/>
        <tr r="G10" s="4"/>
        <tr r="C39" s="4"/>
        <tr r="AP39" s="4"/>
        <tr r="AE21" s="4"/>
        <tr r="AZ91" s="4"/>
        <tr r="A60" s="4"/>
        <tr r="AG10" s="4"/>
        <tr r="AM44" s="4"/>
        <tr r="AA33" s="4"/>
        <tr r="A43" s="4"/>
        <tr r="AZ19" s="4"/>
        <tr r="AI14" s="4"/>
        <tr r="O10" s="4"/>
        <tr r="G25" s="4"/>
        <tr r="D42" s="4"/>
        <tr r="O64" s="4"/>
        <tr r="AE50" s="4"/>
        <tr r="T52" s="4"/>
        <tr r="Z48" s="4"/>
        <tr r="N42" s="4"/>
        <tr r="AP69" s="4"/>
        <tr r="A66" s="4"/>
        <tr r="A67" s="4"/>
        <tr r="B24" s="4"/>
        <tr r="AB9" s="4"/>
        <tr r="A19" s="4"/>
        <tr r="BC9" s="4"/>
        <tr r="A88" s="4"/>
        <tr r="B58" s="4"/>
        <tr r="AO14" s="4"/>
        <tr r="BA31" s="4"/>
        <tr r="K9" s="4"/>
        <tr r="K14" s="4"/>
        <tr r="AL9" s="4"/>
        <tr r="AB17" s="4"/>
        <tr r="D91" s="4"/>
        <tr r="B41" s="4"/>
        <tr r="A33" s="4"/>
        <tr r="AN17" s="4"/>
        <tr r="Y10" s="4"/>
        <tr r="AO44" s="4"/>
        <tr r="AW13" s="4"/>
        <tr r="B56" s="4"/>
        <tr r="BI10" s="4"/>
        <tr r="O56" s="4"/>
        <tr r="B29" s="4"/>
        <tr r="BG13" s="4"/>
        <tr r="AG21" s="4"/>
        <tr r="AI40" s="4"/>
        <tr r="AQ31" s="4"/>
        <tr r="AP49" s="4"/>
        <tr r="M40" s="4"/>
        <tr r="AN47" s="4"/>
        <tr r="AT70" s="4"/>
        <tr r="AB51" s="4"/>
        <tr r="N51" s="4"/>
        <tr r="X42" s="4"/>
        <tr r="Y57" s="4"/>
        <tr r="C60" s="4"/>
        <tr r="AE48" s="4"/>
        <tr r="AM71" s="4"/>
        <tr r="D52" s="4"/>
        <tr r="AN51" s="4"/>
        <tr r="AW54" s="4"/>
        <tr r="AV57" s="4"/>
        <tr r="Y91" s="4"/>
        <tr r="X25" s="4"/>
        <tr r="AZ70" s="4"/>
        <tr r="BC50" s="4"/>
        <tr r="BA48" s="4"/>
        <tr r="BG51" s="4"/>
        <tr r="AE56" s="4"/>
        <tr r="AA48" s="4"/>
        <tr r="AV44" s="4"/>
        <tr r="AL68" s="4"/>
        <tr r="X49" s="4"/>
        <tr r="AV42" s="4"/>
        <tr r="V39" s="4"/>
        <tr r="AN43" s="4"/>
        <tr r="BC44" s="4"/>
        <tr r="K39" s="4"/>
        <tr r="B76" s="4"/>
        <tr r="B53" s="4"/>
        <tr r="B36" s="4"/>
        <tr r="BE9" s="4"/>
        <tr r="E9" s="4"/>
        <tr r="B15" s="4"/>
        <tr r="A63" s="4"/>
        <tr r="B55" s="4"/>
        <tr r="W36" s="4"/>
        <tr r="B12" s="4"/>
        <tr r="G13" s="4"/>
        <tr r="C17" s="4"/>
        <tr r="AX9" s="4"/>
        <tr r="Z24" s="4"/>
        <tr r="Z33" s="4"/>
        <tr r="A48" s="4"/>
        <tr r="AP24" s="4"/>
        <tr r="N49" s="4"/>
        <tr r="B30" s="4"/>
        <tr r="X15" s="4"/>
        <tr r="AI26" s="4"/>
        <tr r="A85" s="4"/>
        <tr r="AP18" s="4"/>
        <tr r="AA13" s="4"/>
        <tr r="M25" s="4"/>
        <tr r="AA39" s="4"/>
        <tr r="A42" s="4"/>
        <tr r="BG18" s="4"/>
        <tr r="BG21" s="4"/>
        <tr r="V44" s="4"/>
        <tr r="A38" s="4"/>
        <tr r="AD9" s="4"/>
        <tr r="C18" s="4"/>
        <tr r="AZ49" s="4"/>
        <tr r="Z51" s="4"/>
        <tr r="O54" s="4"/>
        <tr r="BE26" s="4"/>
        <tr r="AD50" s="4"/>
        <tr r="AE53" s="4"/>
        <tr r="AD56" s="4"/>
        <tr r="AG56" s="4"/>
        <tr r="C48" s="4"/>
        <tr r="AD31" s="4"/>
        <tr r="BC62" s="4"/>
        <tr r="C51" s="4"/>
        <tr r="K57" s="4"/>
        <tr r="AG29" s="4"/>
        <tr r="BA24" s="4"/>
        <tr r="D70" s="4"/>
        <tr r="G86" s="4"/>
        <tr r="Z31" s="4"/>
        <tr r="T57" s="4"/>
        <tr r="BG59" s="4"/>
        <tr r="O63" s="4"/>
        <tr r="T63" s="4"/>
        <tr r="O33" s="4"/>
        <tr r="AZ29" s="4"/>
        <tr r="O53" s="4"/>
        <tr r="BA55" s="4"/>
        <tr r="Y21" s="4"/>
        <tr r="I44" s="4"/>
        <tr r="V29" s="4"/>
        <tr r="V59" s="4"/>
        <tr r="K91" s="4"/>
        <tr r="AO47" s="4"/>
        <tr r="R43" s="4"/>
        <tr r="AN44" s="4"/>
        <tr r="AJ47" s="4"/>
        <tr r="D44" s="4"/>
        <tr r="AX43" s="4"/>
        <tr r="G48" s="4"/>
        <tr r="BC39" s="4"/>
        <tr r="AW62" s="4"/>
        <tr r="C57" s="4"/>
        <tr r="AO60" s="4"/>
        <tr r="B38" s="4"/>
        <tr r="A29" s="4"/>
        <tr r="AU9" s="4"/>
        <tr r="B27" s="4"/>
        <tr r="B32" s="4"/>
        <tr r="AH9" s="4"/>
        <tr r="A55" s="4"/>
        <tr r="B61" s="4"/>
        <tr r="F9" s="4"/>
        <tr r="BC21" s="4"/>
        <tr r="BE44" s="4"/>
        <tr r="Y24" s="4"/>
        <tr r="X38" s="4"/>
        <tr r="B23" s="4"/>
        <tr r="AJ32" s="4"/>
        <tr r="AL21" s="4"/>
        <tr r="A39" s="4"/>
        <tr r="AI15" s="4"/>
        <tr r="AJ91" s="4"/>
        <tr r="A76" s="4"/>
        <tr r="AN18" s="4"/>
        <tr r="AQ10" s="4"/>
        <tr r="G33" s="4"/>
        <tr r="AW25" s="4"/>
        <tr r="B45" s="4"/>
        <tr r="K43" s="4"/>
        <tr r="P30" s="4"/>
        <tr r="AM51" s="4"/>
        <tr r="A21" s="4"/>
        <tr r="C12" s="4"/>
        <tr r="AG27" s="4"/>
        <tr r="BE29" s="4"/>
        <tr r="AI19" s="4"/>
        <tr r="AO41" s="4"/>
        <tr r="AU54" s="4"/>
        <tr r="AU56" s="4"/>
        <tr r="Y59" s="4"/>
        <tr r="BG71" s="4"/>
        <tr r="W30" s="4"/>
        <tr r="W55" s="4"/>
        <tr r="AO58" s="4"/>
        <tr r="R69" s="4"/>
        <tr r="AX19" s="4"/>
        <tr r="BC30" s="4"/>
        <tr r="AE27" s="4"/>
        <tr r="V56" s="4"/>
        <tr r="AO62" s="4"/>
        <tr r="T29" s="4"/>
        <tr r="AA42" s="4"/>
        <tr r="BA49" s="4"/>
        <tr r="AM52" s="4"/>
        <tr r="N55" s="4"/>
        <tr r="AW24" s="4"/>
        <tr r="AE62" s="4"/>
        <tr r="R33" s="4"/>
        <tr r="AD49" s="4"/>
        <tr r="AA55" s="4"/>
        <tr r="X58" s="4"/>
        <tr r="V61" s="4"/>
        <tr r="BA25" s="4"/>
        <tr r="Y50" s="4"/>
        <tr r="D33" s="4"/>
        <tr r="AO64" s="4"/>
        <tr r="W43" s="4"/>
        <tr r="AD47" s="4"/>
        <tr r="G49" s="4"/>
        <tr r="AV51" s="4"/>
        <tr r="P55" s="4"/>
        <tr r="P48" s="4"/>
        <tr r="AW50" s="4"/>
        <tr r="BC53" s="4"/>
        <tr r="C44" s="4"/>
        <tr r="AD21" s="4"/>
        <tr r="AM49" s="4"/>
        <tr r="W52" s="4"/>
        <tr r="AE45" s="4"/>
        <tr r="AJ39" s="4"/>
        <tr r="AV69" s="4"/>
        <tr r="AM54" s="4"/>
        <tr r="R40" s="4"/>
        <tr r="B34" s="4"/>
        <tr r="A45" s="4"/>
        <tr r="AR9" s="4"/>
        <tr r="U9" s="4"/>
        <tr r="A15" s="4"/>
        <tr r="B88" s="4"/>
        <tr r="A62" s="4"/>
        <tr r="A50" s="4"/>
        <tr r="AH21" s="4"/>
        <tr r="AO32" s="4"/>
        <tr r="BA12" s="4"/>
        <tr r="BC18" s="4"/>
        <tr r="F26" s="4"/>
        <tr r="AX15" s="4"/>
        <tr r="U14" s="4"/>
        <tr r="T32" s="4"/>
        <tr r="AT24" s="4"/>
        <tr r="A35" s="4"/>
        <tr r="BE15" s="4"/>
        <tr r="BE36" s="4"/>
        <tr r="E26" s="4"/>
        <tr r="AC9" s="4"/>
        <tr r="T39" s="4"/>
        <tr r="Z26" s="4"/>
        <tr r="D39" s="4"/>
        <tr r="B79" s="4"/>
        <tr r="C14" s="4"/>
        <tr r="AO24" s="4"/>
        <tr r="K33" s="4"/>
        <tr r="A91" s="4"/>
        <tr r="I13" s="4"/>
        <tr r="AB34" s="4"/>
        <tr r="L9" s="4"/>
        <tr r="AD19" s="4"/>
        <tr r="AM33" s="4"/>
        <tr r="V27" s="4"/>
        <tr r="K40" s="4"/>
        <tr r="AU23" s="4"/>
        <tr r="R47" s="4"/>
        <tr r="BG30" s="4"/>
        <tr r="O60" s="4"/>
        <tr r="P62" s="4"/>
        <tr r="AD23" s="4"/>
        <tr r="AI34" s="4"/>
        <tr r="Z30" s="4"/>
        <tr r="M61" s="4"/>
        <tr r="P68" s="4"/>
        <tr r="L32" s="4"/>
        <tr r="AT41" s="4"/>
        <tr r="O75" s="4"/>
        <tr r="C52" s="4"/>
        <tr r="AI54" s="4"/>
        <tr r="AZ61" s="4"/>
        <tr r="AN64" s="4"/>
        <tr r="AJ68" s="4"/>
        <tr r="AV24" s="4"/>
        <tr r="AE32" s="4"/>
        <tr r="AV54" s="4"/>
        <tr r="Y60" s="4"/>
        <tr r="BG40" s="4"/>
        <tr r="AB68" s="4"/>
        <tr r="AN71" s="4"/>
        <tr r="AX38" s="4"/>
        <tr r="AJ60" s="4"/>
        <tr r="U64" s="4"/>
        <tr r="AA79" s="4"/>
        <tr r="AO91" s="4"/>
        <tr r="AN25" s="4"/>
        <tr r="E68" s="4"/>
        <tr r="O71" s="4"/>
        <tr r="L51" s="4"/>
        <tr r="U49" s="4"/>
        <tr r="BC38" s="4"/>
        <tr r="Z25" s="4"/>
        <tr r="K54" s="4"/>
        <tr r="AX56" s="4"/>
        <tr r="R49" s="4"/>
        <tr r="R29" s="4"/>
        <tr r="AZ52" s="4"/>
        <tr r="F56" s="4"/>
        <tr r="C59" s="4"/>
        <tr r="M50" s="4"/>
        <tr r="AI39" s="4"/>
        <tr r="BA52" s="4"/>
        <tr r="AX54" s="4"/>
        <tr r="AB57" s="4"/>
        <tr r="G38" s="4"/>
        <tr r="L61" s="4"/>
        <tr r="AH45" s="4"/>
        <tr r="AJ44" s="4"/>
        <tr r="F68" s="4"/>
        <tr r="AD80" s="4"/>
        <tr r="AR49" s="4"/>
        <tr r="BA45" s="4"/>
        <tr r="A30" s="4"/>
        <tr r="AF9" s="4"/>
        <tr r="B11" s="4"/>
        <tr r="AY9" s="4"/>
        <tr r="B16" s="4"/>
        <tr r="B65" s="4"/>
        <tr r="A52" s="4"/>
        <tr r="A41" s="4"/>
        <tr r="U13" s="4"/>
        <tr r="W18" s="4"/>
        <tr r="X17" s="4"/>
        <tr r="BE13" s="4"/>
        <tr r="D32" s="4"/>
        <tr r="W91" s="4"/>
        <tr r="BG11" s="4"/>
        <tr r="E33" s="4"/>
        <tr r="AL36" s="4"/>
        <tr r="X32" s="4"/>
        <tr r="B46" s="4"/>
        <tr r="F49" s="4"/>
        <tr r="AB33" s="4"/>
        <tr r="BB9" s="4"/>
        <tr r="AP44" s="4"/>
        <tr r="B66" s="4"/>
        <tr r="O18" s="4"/>
        <tr r="AF10" s="4"/>
        <tr r="AI43" s="4"/>
        <tr r="Z38" s="4"/>
        <tr r="BH9" s="4"/>
        <tr r="AW14" s="4"/>
        <tr r="AV21" s="4"/>
        <tr r="V18" s="4"/>
        <tr r="AU39" s="4"/>
        <tr r="BA26" s="4"/>
        <tr r="BF9" s="4"/>
        <tr r="AT11" s="4"/>
        <tr r="T14" s="4"/>
        <tr r="T38" s="4"/>
        <tr r="AG30" s="4"/>
        <tr r="G46" s="4"/>
        <tr r="AX23" s="4"/>
        <tr r="Y65" s="4"/>
        <tr r="AF68" s="4"/>
        <tr r="V71" s="4"/>
        <tr r="BF27" s="4"/>
        <tr r="AH39" s="4"/>
        <tr r="AL34" s="4"/>
        <tr r="C70" s="4"/>
        <tr r="AY36" s="4"/>
        <tr r="M23" s="4"/>
        <tr r="AU36" s="4"/>
        <tr r="BH31" s="4"/>
        <tr r="V47" s="4"/>
        <tr r="I54" s="4"/>
        <tr r="F57" s="4"/>
        <tr r="AT59" s="4"/>
        <tr r="AY70" s="4"/>
        <tr r="W31" s="4"/>
        <tr r="C43" s="4"/>
        <tr r="R38" s="4"/>
        <tr r="BF59" s="4"/>
        <tr r="AI63" s="4"/>
        <tr r="AR66" s="4"/>
        <tr r="K32" s="4"/>
        <tr r="BC46" s="4"/>
        <tr r="C41" s="4"/>
        <tr r="C38" s="4"/>
        <tr r="Y39" s="4"/>
        <tr r="U42" s="4"/>
        <tr r="Y36" s="4"/>
        <tr r="AX49" s="4"/>
        <tr r="AV43" s="4"/>
        <tr r="L66" s="4"/>
        <tr r="BA70" s="4"/>
        <tr r="Y48" s="4"/>
        <tr r="AE33" s="4"/>
        <tr r="L91" s="4"/>
        <tr r="AD43" s="4"/>
        <tr r="AV50" s="4"/>
        <tr r="AG53" s="4"/>
        <tr r="M56" s="4"/>
        <tr r="AO21" s="4"/>
        <tr r="AD44" s="4"/>
        <tr r="AL29" s="4"/>
        <tr r="AO57" s="4"/>
        <tr r="AO59" s="4"/>
        <tr r="X21" s="4"/>
        <tr r="AC32" s="4"/>
        <tr r="U29" s="4"/>
        <tr r="AL58" s="4"/>
        <tr r="P61" s="4"/>
        <tr r="M65" s="4"/>
        <tr r="L45" s="4"/>
        <tr r="N91" s="4"/>
        <tr r="T58" s="4"/>
        <tr r="BF62" s="4"/>
        <tr r="AQ43" s="4"/>
        <tr r="V25" s="4"/>
        <tr r="I62" s="4"/>
        <tr r="AV48" s="4"/>
        <tr r="Y51" s="4"/>
        <tr r="AG54" s="4"/>
        <tr r="AJ54" s="4"/>
        <tr r="K27" s="4"/>
        <tr r="B22" s="4"/>
        <tr r="H9" s="4"/>
        <tr r="B82" s="4"/>
        <tr r="A82" s="4"/>
        <tr r="A75" s="4"/>
        <tr r="B28" s="4"/>
        <tr r="B35" s="4"/>
        <tr r="T24" s="4"/>
        <tr r="N44" s="4"/>
        <tr r="AM21" s="4"/>
        <tr r="AE12" s="4"/>
        <tr r="T11" s="4"/>
        <tr r="K24" s="4"/>
        <tr r="B92" s="4"/>
        <tr r="Q9" s="4"/>
        <tr r="AW18" s="4"/>
        <tr r="AF42" s="4"/>
        <tr r="AS9" s="4"/>
        <tr r="AN34" s="4"/>
        <tr r="BI16" s="4"/>
        <tr r="AQ24" s="4"/>
        <tr r="AU38" s="4"/>
        <tr r="A20" s="4"/>
        <tr r="AS18" s="4"/>
        <tr r="G12" s="4"/>
        <tr r="D21" s="4"/>
        <tr r="AG25" s="4"/>
        <tr r="B67" s="4"/>
        <tr r="AU13" s="4"/>
        <tr r="AX32" s="4"/>
        <tr r="AR13" s="4"/>
        <tr r="Z53" s="4"/>
        <tr r="BI43" s="4"/>
        <tr r="A18" s="4"/>
        <tr r="P19" s="4"/>
        <tr r="AM12" s="4"/>
        <tr r="C10" s="4"/>
        <tr r="AR45" s="4"/>
        <tr r="C30" s="4"/>
        <tr r="BD9" s="4"/>
        <tr r="V16" s="4"/>
        <tr r="AF18" s="4"/>
        <tr r="AJ18" s="4"/>
        <tr r="P44" s="4"/>
        <tr r="AS34" s="4"/>
        <tr r="AF71" s="4"/>
        <tr r="AO31" s="4"/>
        <tr r="Q28" s="4"/>
        <tr r="D41" s="4"/>
        <tr r="AL71" s="4"/>
        <tr r="AA51" s="4"/>
        <tr r="BE53" s="4"/>
        <tr r="H31" s="4"/>
        <tr r="AF45" s="4"/>
        <tr r="AM39" s="4"/>
        <tr r="K79" s="4"/>
        <tr r="V38" s="4"/>
        <tr r="R41" s="4"/>
        <tr r="AZ30" s="4"/>
        <tr r="V42" s="4"/>
        <tr r="AE36" s="4"/>
        <tr r="R59" s="4"/>
        <tr r="BD62" s="4"/>
        <tr r="BG65" s="4"/>
        <tr r="AN31" s="4"/>
        <tr r="M46" s="4"/>
        <tr r="T40" s="4"/>
        <tr r="BB38" s="4"/>
        <tr r="AX41" s="4"/>
        <tr r="AY35" s="4"/>
        <tr r="BB48" s="4"/>
        <tr r="G43" s="4"/>
        <tr r="AD42" s="4"/>
        <tr r="AA65" s="4"/>
        <tr r="E70" s="4"/>
        <tr r="BB47" s="4"/>
        <tr r="AT36" s="4"/>
        <tr r="AY29" s="4"/>
        <tr r="AL46" s="4"/>
        <tr r="O42" s="4"/>
        <tr r="BA43" s="4"/>
        <tr r="AW46" s="4"/>
        <tr r="BE41" s="4"/>
        <tr r="C24" s="4"/>
        <tr r="BE49" s="4"/>
        <tr r="AC47" s="4"/>
        <tr r="AQ79" s="4"/>
        <tr r="BG52" s="4"/>
        <tr r="AI25" s="4"/>
        <tr r="AD38" s="4"/>
        <tr r="AH33" s="4"/>
        <tr r="BI49" s="4"/>
        <tr r="AT55" s="4"/>
        <tr r="AR58" s="4"/>
        <tr r="AO61" s="4"/>
        <tr r="H26" s="4"/>
        <tr r="AG52" s="4"/>
        <tr r="T33" s="4"/>
        <tr r="AY62" s="4"/>
        <tr r="F65" s="4"/>
        <tr r="N68" s="4"/>
        <tr r="AZ25" s="4"/>
        <tr r="AW36" s="4"/>
        <tr r="AF32" s="4"/>
        <tr r="AY63" s="4"/>
        <tr r="BH66" s="4"/>
        <tr r="BB70" s="4"/>
        <tr r="AV71" s="4"/>
        <tr r="AN26" s="4"/>
        <tr r="AL57" s="4"/>
        <tr r="AZ33" s="4"/>
        <tr r="AC63" s="4"/>
        <tr r="BA65" s="4"/>
        <tr r="BI68" s="4"/>
        <tr r="I50" s="4"/>
        <tr r="AX29" s="4"/>
        <tr r="Y25" s="4"/>
        <tr r="AB53" s="4"/>
        <tr r="AT56" s="4"/>
        <tr r="AQ59" s="4"/>
        <tr r="AU59" s="4"/>
        <tr r="AL30" s="4"/>
        <tr r="BG26" s="4"/>
        <tr r="A13" s="4"/>
        <tr r="AJ11" s="4"/>
        <tr r="D18" s="4"/>
        <tr r="H36" s="4"/>
        <tr r="AM64" s="4"/>
        <tr r="Y72" s="4"/>
        <tr r="BB50" s="4"/>
        <tr r="F44" s="4"/>
        <tr r="P36" s="4"/>
        <tr r="F52" s="4"/>
        <tr r="E35" s="4"/>
        <tr r="C49" s="4"/>
        <tr r="AQ51" s="4"/>
        <tr r="AZ54" s="4"/>
        <tr r="BE54" s="4"/>
        <tr r="F45" s="4"/>
        <tr r="W35" s="4"/>
        <tr r="AG22" s="4"/>
        <tr r="D49" s="4"/>
        <tr r="AH50" s="4"/>
        <tr r="Q53" s="4"/>
        <tr r="AQ22" s="4"/>
        <tr r="AV33" s="4"/>
        <tr r="AS91" s="4"/>
        <tr r="N60" s="4"/>
        <tr r="BA62" s="4"/>
        <tr r="AO66" s="4"/>
        <tr r="I67" s="4"/>
        <tr r="AD48" s="4"/>
        <tr r="Z27" s="4"/>
        <tr r="BA38" s="4"/>
        <tr r="F34" s="4"/>
        <tr r="I66" s="4"/>
        <tr r="Q69" s="4"/>
        <tr r="AV59" s="4"/>
        <tr r="C54" s="4"/>
        <tr r="AF58" s="4"/>
        <tr r="I78" s="4"/>
        <tr r="AG58" s="4"/>
        <tr r="U92" s="4"/>
        <tr r="AI87" s="4"/>
        <tr r="AI56" s="4"/>
        <tr r="P60" s="4"/>
        <tr r="BE68" s="4"/>
        <tr r="AC88" s="4"/>
        <tr r="AE83" s="4"/>
        <tr r="AP92" s="4"/>
        <tr r="BD87" s="4"/>
        <tr r="L60" s="4"/>
        <tr r="BF77" s="4"/>
        <tr r="AG63" s="4"/>
        <tr r="AD67" s="4"/>
        <tr r="G84" s="4"/>
        <tr r="E81" s="4"/>
        <tr r="AD60" s="4"/>
        <tr r="BG78" s="4"/>
        <tr r="AP76" s="4"/>
        <tr r="AX77" s="4"/>
        <tr r="AT87" s="4"/>
        <tr r="AR84" s="4"/>
        <tr r="AC60" s="4"/>
        <tr r="L79" s="4"/>
        <tr r="AJ59" s="4"/>
        <tr r="V79" s="4"/>
        <tr r="K81" s="4"/>
        <tr r="AL88" s="4"/>
        <tr r="BA57" s="4"/>
        <tr r="BH69" s="4"/>
        <tr r="AX84" s="4"/>
        <tr r="AV81" s="4"/>
        <tr r="BG88" s="4"/>
        <tr r="AD61" s="4"/>
        <tr r="BI78" s="4"/>
        <tr r="AJ64" s="4"/>
        <tr r="AW68" s="4"/>
        <tr r="H82" s="4"/>
        <tr r="AV61" s="4"/>
        <tr r="Q80" s="4"/>
        <tr r="AS77" s="4"/>
        <tr r="BA78" s="4"/>
        <tr r="AU85" s="4"/>
        <tr r="AU61" s="4"/>
        <tr r="O80" s="4"/>
        <tr r="AM60" s="4"/>
        <tr r="Y80" s="4"/>
        <tr r="N82" s="4"/>
        <tr r="BB62" s="4"/>
        <tr r="R71" s="4"/>
        <tr r="AV72" s="4"/>
        <tr r="BA85" s="4"/>
        <tr r="AY82" s="4"/>
        <tr r="Q92" s="4"/>
        <tr r="AV62" s="4"/>
        <tr r="C80" s="4"/>
        <tr r="AX65" s="4"/>
        <tr r="AZ69" s="4"/>
        <tr r="M86" s="4"/>
        <tr r="K83" s="4"/>
        <tr r="AS63" s="4"/>
        <tr r="AV78" s="4"/>
        <tr r="BD79" s="4"/>
        <tr r="G92" s="4"/>
        <tr r="E87" s="4"/>
        <tr r="N70" s="4"/>
        <tr r="B20" s="4"/>
        <tr r="AA24" s="4"/>
        <tr r="N25" s="4"/>
        <tr r="AB31" s="4"/>
        <tr r="D58" s="4"/>
        <tr r="Z52" s="4"/>
        <tr r="AW33" s="4"/>
        <tr r="AI69" s="4"/>
        <tr r="AP59" s="4"/>
        <tr r="AP63" s="4"/>
        <tr r="X50" s="4"/>
        <tr r="AU53" s="4"/>
        <tr r="D57" s="4"/>
        <tr r="U60" s="4"/>
        <tr r="E60" s="4"/>
        <tr r="L57" s="4"/>
        <tr r="AL40" s="4"/>
        <tr r="AS26" s="4"/>
        <tr r="AV53" s="4"/>
        <tr r="AV55" s="4"/>
        <tr r="AA58" s="4"/>
        <tr r="AE38" s="4"/>
        <tr r="AY33" s="4"/>
        <tr r="AT65" s="4"/>
        <tr r="BB68" s="4"/>
        <tr r="BD81" s="4"/>
        <tr r="AB59" s="4"/>
        <tr r="AS53" s="4"/>
        <tr r="AW44" s="4"/>
        <tr r="BF38" s="4"/>
        <tr r="T72" s="4"/>
        <tr r="AE40" s="4"/>
        <tr r="AL65" s="4"/>
        <tr r="AG59" s="4"/>
        <tr r="AD64" s="4"/>
        <tr r="BD72" s="4"/>
        <tr r="AS62" s="4"/>
        <tr r="AJ84" s="4"/>
        <tr r="AH81" s="4"/>
        <tr r="X62" s="4"/>
        <tr r="BH64" s="4"/>
        <tr r="BB74" s="4"/>
        <tr r="BG87" s="4"/>
        <tr r="BE84" s="4"/>
        <tr r="I58" s="4"/>
        <tr r="AD66" s="4"/>
        <tr r="BD67" s="4"/>
        <tr r="BF71" s="4"/>
        <tr r="AG85" s="4"/>
        <tr r="AX66" s="4"/>
        <tr r="P74" s="4"/>
        <tr r="M88" s="4"/>
        <tr r="AS81" s="4"/>
        <tr r="L67" s="4"/>
        <tr r="AV63" s="4"/>
        <tr r="X74" s="4"/>
        <tr r="AM85" s="4"/>
        <tr r="AQ63" s="4"/>
        <tr r="AC66" s="4"/>
        <tr r="AI74" s="4"/>
        <tr r="BE75" s="4"/>
        <tr r="BH85" s="4"/>
        <tr r="AT66" s="4"/>
        <tr r="AK9" s="4"/>
        <tr r="AX25" s="4"/>
        <tr r="F50" s="4"/>
        <tr r="AM46" s="4"/>
        <tr r="E77" s="4"/>
        <tr r="V52" s="4"/>
        <tr r="BE47" s="4"/>
        <tr r="M38" s="4"/>
        <tr r="AC68" s="4"/>
        <tr r="BE38" s="4"/>
        <tr r="BD21" s="4"/>
        <tr r="Y30" s="4"/>
        <tr r="AI59" s="4"/>
        <tr r="O62" s="4"/>
        <tr r="BC65" s="4"/>
        <tr r="W66" s="4"/>
        <tr r="BH22" s="4"/>
        <tr r="O46" s="4"/>
        <tr r="K30" s="4"/>
        <tr r="Q59" s="4"/>
        <tr r="Q61" s="4"/>
        <tr r="BH63" s="4"/>
        <tr r="U30" s="4"/>
        <tr r="AC44" s="4"/>
        <tr r="AJ38" s="4"/>
        <tr r="BI71" s="4"/>
        <tr r="O40" s="4"/>
        <tr r="N65" s="4"/>
        <tr r="N59" s="4"/>
        <tr r="D35" s="4"/>
        <tr r="AG57" s="4"/>
        <tr r="AF44" s="4"/>
        <tr r="AO40" s="4"/>
        <tr r="R42" s="4"/>
        <tr r="BG44" s="4"/>
        <tr r="AW71" s="4"/>
        <tr r="BD64" s="4"/>
        <tr r="H78" s="4"/>
        <tr r="W77" s="4"/>
        <tr r="G67" s="4"/>
        <tr r="AW77" s="4"/>
        <tr r="AV88" s="4"/>
        <tr r="AT85" s="4"/>
        <tr r="AA69" s="4"/>
        <tr r="AL69" s="4"/>
        <tr r="AR77" s="4"/>
        <tr r="U79" s="4"/>
        <tr r="BF81" s="4"/>
        <tr r="W62" s="4"/>
        <tr r="AX50" s="4"/>
        <tr r="AQ77" s="4"/>
        <tr r="AE72" s="4"/>
        <tr r="Q76" s="4"/>
        <tr r="R82" s="4"/>
        <tr r="BG47" s="4"/>
        <tr r="AB78" s="4"/>
        <tr r="BB54" s="4"/>
        <tr r="BE85" s="4"/>
        <tr r="P49" s="4"/>
        <tr r="Z78" s="4"/>
        <tr r="AZ78" s="4"/>
        <tr r="D87" s="4"/>
        <tr r="BI70" s="4"/>
        <tr r="L71" s="4"/>
        <tr r="AU78" s="4"/>
        <tr r="X80" s="4"/>
        <tr r="BI82" s="4"/>
        <tr r="AA92" s="4"/>
        <tr r="BI65" s="4"/>
        <tr r="BA51" s="4"/>
        <tr r="AT78" s="4"/>
        <tr r="T77" s="4"/>
        <tr r="U83" s="4"/>
        <tr r="AV92" s="4"/>
        <tr r="AW49" s="4"/>
        <tr r="AE79" s="4"/>
        <tr r="BE55" s="4"/>
        <tr r="V78" s="4"/>
        <tr r="BH86" s="4"/>
        <tr r="M84" s="4"/>
        <tr r="AA50" s="4"/>
        <tr r="AC79" s="4"/>
        <tr r="B73" s="4"/>
        <tr r="J9" s="4"/>
        <tr r="A11" s="4"/>
        <tr r="AD53" s="4"/>
        <tr r="G36" s="4"/>
        <tr r="AQ60" s="4"/>
        <tr r="AK25" s="4"/>
        <tr r="AQ20" s="4"/>
        <tr r="BG79" s="4"/>
        <tr r="AN62" s="4"/>
        <tr r="V30" s="4"/>
        <tr r="BG64" s="4"/>
        <tr r="G68" s="4"/>
        <tr r="BE72" s="4"/>
        <tr r="AY58" s="4"/>
        <tr r="AA27" s="4"/>
        <tr r="BD78" s="4"/>
        <tr r="AM34" s="4"/>
        <tr r="AL64" s="4"/>
        <tr r="Y67" s="4"/>
        <tr r="H70" s="4"/>
        <tr r="AW34" s="4"/>
        <tr r="BF54" s="4"/>
        <tr r="L44" s="4"/>
        <tr r="Y40" s="4"/>
        <tr r="AU41" s="4"/>
        <tr r="AQ44" s="4"/>
        <tr r="Y71" s="4"/>
        <tr r="AF64" s="4"/>
        <tr r="N40" s="4"/>
        <tr r="AA31" s="4"/>
        <tr r="AY52" s="4"/>
        <tr r="H45" s="4"/>
        <tr r="AD46" s="4"/>
        <tr r="Z49" s="4"/>
        <tr r="BG54" s="4"/>
        <tr r="G71" s="4"/>
        <tr r="X53" s="4"/>
        <tr r="AR73" s="4"/>
        <tr r="AI72" s="4"/>
        <tr r="AE82" s="4"/>
        <tr r="M92" s="4"/>
        <tr r="AU52" s="4"/>
        <tr r="M74" s="4"/>
        <tr r="U54" s="4"/>
        <tr r="W74" s="4"/>
        <tr r="I86" s="4"/>
        <tr r="AM83" s="4"/>
        <tr r="P51" s="4"/>
        <tr r="AW55" s="4"/>
        <tr r="AX64" s="4"/>
        <tr r="BG76" s="4"/>
        <tr r="AC80" s="4"/>
        <tr r="AD86" s="4"/>
        <tr r="AR83" s="4"/>
        <tr r="X54" s="4"/>
        <tr r="AT73" s="4"/>
        <tr r="U59" s="4"/>
        <tr r="AM63" s="4"/>
        <tr r="X92" s="4"/>
        <tr r="V87" s="4"/>
        <tr r="BI54" s="4"/>
        <tr r="AU74" s="4"/>
        <tr r="AD72" s="4"/>
        <tr r="AL73" s="4"/>
        <tr r="AX83" s="4"/>
        <tr r="AV80" s="4"/>
        <tr r="BH54" s="4"/>
        <tr r="P75" s="4"/>
        <tr r="X55" s="4"/>
        <tr r="Z75" s="4"/>
        <tr r="L87" s="4"/>
        <tr r="AP84" s="4"/>
        <tr r="AB52" s="4"/>
        <tr r="AZ56" s="4"/>
        <tr r="C66" s="4"/>
        <tr r="Q78" s="4"/>
        <tr r="AL80" s="4"/>
        <tr r="AW87" s="4"/>
        <tr r="AU84" s="4"/>
        <tr r="BI55" s="4"/>
        <tr r="D75" s="4"/>
        <tr r="X60" s="4"/>
        <tr r="A70" s="4"/>
        <tr r="AQ39" s="4"/>
        <tr r="AB42" s="4"/>
        <tr r="AC56" s="4"/>
        <tr r="G52" s="4"/>
        <tr r="O28" s="4"/>
        <tr r="E39" s="4"/>
        <tr r="AO71" s="4"/>
        <tr r="U63" s="4"/>
        <tr r="BI32" s="4"/>
        <tr r="I71" s="4"/>
        <tr r="AR39" s="4"/>
        <tr r="AA64" s="4"/>
        <tr r="BB30" s="4"/>
        <tr r="N27" s="4"/>
        <tr r="AN39" s="4"/>
        <tr r="V70" s="4"/>
        <tr r="AI50" s="4"/>
        <tr r="BI52" s="4"/>
        <tr r="AZ39" s="4"/>
        <tr r="K31" s="4"/>
        <tr r="AN50" s="4"/>
        <tr r="BA44" s="4"/>
        <tr r="N46" s="4"/>
        <tr r="J49" s="4"/>
        <tr r="AN54" s="4"/>
        <tr r="AP70" s="4"/>
        <tr r="AX45" s="4"/>
        <tr r="BC35" s="4"/>
        <tr r="D23" s="4"/>
        <tr r="AJ49" s="4"/>
        <tr r="H51" s="4"/>
        <tr r="BD53" s="4"/>
        <tr r="I60" s="4"/>
        <tr r="AA53" s="4"/>
        <tr r="AF59" s="4"/>
        <tr r="K78" s="4"/>
        <tr r="BC75" s="4"/>
        <tr r="AU76" s="4"/>
        <tr r="BG86" s="4"/>
        <tr r="BE83" s="4"/>
        <tr r="BA58" s="4"/>
        <tr r="Y78" s="4"/>
        <tr r="AW58" s="4"/>
        <tr r="AI78" s="4"/>
        <tr r="AK92" s="4"/>
        <tr r="AY87" s="4"/>
        <tr r="BC56" s="4"/>
        <tr r="AF60" s="4"/>
        <tr r="L69" s="4"/>
        <tr r="AX70" s="4"/>
        <tr r="AU83" s="4"/>
        <tr r="BF92" s="4"/>
        <tr r="K88" s="4"/>
        <tr r="AE60" s="4"/>
        <tr r="M78" s="4"/>
        <tr r="AW63" s="4"/>
        <tr r="AT67" s="4"/>
        <tr r="W84" s="4"/>
        <tr r="U81" s="4"/>
        <tr r="AX60" s="4"/>
        <tr r="N79" s="4"/>
        <tr r="BF76" s="4"/>
        <tr r="E78" s="4"/>
        <tr r="Q88" s="4"/>
        <tr r="BH84" s="4"/>
        <tr r="AW60" s="4"/>
        <tr r="AB79" s="4"/>
        <tr r="AZ59" s="4"/>
        <tr r="AL79" s="4"/>
        <tr r="AA81" s="4"/>
        <tr r="BB88" s="4"/>
        <tr r="L58" s="4"/>
        <tr r="AI61" s="4"/>
        <tr r="O70" s="4"/>
        <tr r="BA71" s="4"/>
        <tr r="E85" s="4"/>
        <tr r="C82" s="4"/>
        <tr r="AW61" s="4"/>
        <tr r="P79" s="4"/>
        <tr r="AZ64" s="4"/>
        <tr r="D69" s="4"/>
        <tr r="Z85" s="4"/>
        <tr r="X82" s="4"/>
        <tr r="G62" s="4"/>
        <tr r="AG80" s="4"/>
        <tr r="A69" s="4"/>
        <tr r="AH22" s="4"/>
        <tr r="AR16" s="4"/>
        <tr r="G59" s="4"/>
        <tr r="BE45" s="4"/>
        <tr r="AK41" s="4"/>
        <tr r="BD49" s="4"/>
        <tr r="N47" s="4"/>
        <tr r="AO38" s="4"/>
        <tr r="X91" s="4"/>
        <tr r="AQ26" s="4"/>
        <tr r="AC43" s="4"/>
        <tr r="BB39" s="4"/>
        <tr r="O41" s="4"/>
        <tr r="K44" s="4"/>
        <tr r="AJ70" s="4"/>
        <tr r="U35" s="4"/>
        <tr r="AO30" s="4"/>
        <tr r="AJ45" s="4"/>
        <tr r="AJ52" s="4"/>
        <tr r="AD55" s="4"/>
        <tr r="H58" s="4"/>
        <tr r="AC45" s="4"/>
        <tr r="AM35" s="4"/>
        <tr r="AW22" s="4"/>
        <tr r="T49" s="4"/>
        <tr r="AY50" s="4"/>
        <tr r="AK53" s="4"/>
        <tr r="AW59" s="4"/>
        <tr r="K53" s="4"/>
        <tr r="H66" s="4"/>
        <tr r="U41" s="4"/>
        <tr r="P27" s="4"/>
        <tr r="AA54" s="4"/>
        <tr r="Z56" s="4"/>
        <tr r="F59" s="4"/>
        <tr r="AM65" s="4"/>
        <tr r="BC57" s="4"/>
        <tr r="AQ65" s="4"/>
        <tr r="AC73" s="4"/>
        <tr r="F80" s="4"/>
        <tr r="BF80" s="4"/>
        <tr r="X88" s="4"/>
        <tr r="AO65" s="4"/>
        <tr r="K73" s="4"/>
        <tr r="BI62" s="4"/>
        <tr r="AK73" s="4"/>
        <tr r="AZ84" s="4"/>
        <tr r="AX81" s="4"/>
        <tr r="AQ62" s="4"/>
        <tr r="J65" s="4"/>
        <tr r="AV73" s="4"/>
        <tr r="I75" s="4"/>
        <tr r="N88" s="4"/>
        <tr r="L85" s="4"/>
        <tr r="AC58" s="4"/>
        <tr r="BB66" s="4"/>
        <tr r="AE73" s="4"/>
        <tr r="K68" s="4"/>
        <tr r="E72" s="4"/>
        <tr r="AI88" s="4"/>
        <tr r="AW85" s="4"/>
        <tr r="M67" s="4"/>
        <tr r="AF74" s="4"/>
        <tr r="BF50" s="4"/>
        <tr r="W73" s="4"/>
        <tr r="BI81" s="4"/>
        <tr r="AI67" s="4"/>
        <tr r="N74" s="4"/>
        <tr r="C64" s="4"/>
        <tr r="AN74" s="4"/>
        <tr r="BC85" s="4"/>
        <tr r="BA82" s="4"/>
        <tr r="F64" s="4"/>
        <tr r="AS66" s="4"/>
        <tr r="AY74" s="4"/>
        <tr r="L76" s="4"/>
        <tr r="O86" s="4"/>
        <tr r="Y69" s="4"/>
        <tr r="W68" s="4"/>
        <tr r="AX74" s="4"/>
        <tr r="N69" s="4"/>
        <tr r="H73" s="4"/>
        <tr r="AZ86" s="4"/>
        <tr r="AF69" s="4"/>
        <tr r="AI75" s="4"/>
        <tr r="B37" s="4"/>
        <tr r="BA32" s="4"/>
        <tr r="AL23" s="4"/>
        <tr r="AJ35" s="4"/>
        <tr r="AR41" s="4"/>
        <tr r="T42" s="4"/>
        <tr r="F24" s="4"/>
        <tr r="BE60" s="4"/>
        <tr r="AE51" s="4"/>
        <tr r="F30" s="4"/>
        <tr r="BA29" s="4"/>
        <tr r="AC49" s="4"/>
        <tr r="U44" s="4"/>
        <tr r="AQ45" s="4"/>
        <tr r="AM48" s="4"/>
        <tr r="O29" s="4"/>
        <tr r="AJ40" s="4"/>
        <tr r="H35" s="4"/>
        <tr r="L36" s="4"/>
        <tr r="AP57" s="4"/>
        <tr r="R61" s="4"/>
        <tr r="BI63" s="4"/>
        <tr r="AZ60" s="4"/>
        <tr r="BI40" s="4"/>
        <tr r="BI26" s="4"/>
        <tr r="H54" s="4"/>
        <tr r="G56" s="4"/>
        <tr r="AT58" s="4"/>
        <tr r="O65" s="4"/>
        <tr r="AM57" s="4"/>
        <tr r="AE23" s="4"/>
        <tr r="BD46" s="4"/>
        <tr r="AQ30" s="4"/>
        <tr r="BE59" s="4"/>
        <tr r="BD61" s="4"/>
        <tr r="AT64" s="4"/>
        <tr r="AO73" s="4"/>
        <tr r="F62" s="4"/>
        <tr r="L74" s="4"/>
        <tr r="AO77" s="4"/>
        <tr r="F54" s="4"/>
        <tr r="AF76" s="4"/>
        <tr r="I85" s="4"/>
        <tr r="W82" s="4"/>
        <tr r="AC48" s="4"/>
        <tr r="AM77" s="4"/>
        <tr r="W67" s="4"/>
        <tr r="D78" s="4"/>
        <tr r="Q86" s="4"/>
        <tr r="AY69" s="4"/>
        <tr r="BB69" s="4"/>
        <tr r="BH77" s="4"/>
        <tr r="AK79" s="4"/>
        <tr r="M82" s="4"/>
        <tr r="AP62" s="4"/>
        <tr r="E51" s="4"/>
        <tr r="BG77" s="4"/>
        <tr r="AU72" s="4"/>
        <tr r="AG76" s="4"/>
        <tr r="AH82" s="4"/>
        <tr r="N48" s="4"/>
        <tr r="AR78" s="4"/>
        <tr r="I55" s="4"/>
        <tr r="AI77" s="4"/>
        <tr r="L86" s="4"/>
        <tr r="Z83" s="4"/>
        <tr r="AF49" s="4"/>
        <tr r="AP78" s="4"/>
        <tr r="Z68" s="4"/>
        <tr r="G79" s="4"/>
        <tr r="F92" s="4"/>
        <tr r="T87" s="4"/>
        <tr r="AA71" s="4"/>
        <tr r="AB71" s="4"/>
        <tr r="R79" s="4"/>
        <tr r="AT80" s="4"/>
        <tr r="P83" s="4"/>
        <tr r="AQ92" s="4"/>
        <tr r="X66" s="4"/>
        <tr r="H52" s="4"/>
        <tr r="Q79" s="4"/>
        <tr r="E74" s="4"/>
        <tr r="AJ77" s="4"/>
        <tr r="AK83" s="4"/>
        <tr r="AY80" s="4"/>
        <tr r="L50" s="4"/>
        <tr r="AU79" s="4"/>
        <tr r="L56" s="4"/>
        <tr r="AL78" s="4"/>
        <tr r="O87" s="4"/>
        <tr r="AC84" s="4"/>
        <tr r="AQ50" s="4"/>
        <tr r="AS79" s="4"/>
        <tr r="AC69" s="4"/>
        <tr r="J80" s="4"/>
        <tr r="AO80" s="4"/>
        <tr r="W88" s="4"/>
        <tr r="AP50" s="4"/>
        <tr r="W72" s="4"/>
        <tr r="U80" s="4"/>
        <tr r="AG72" s="4"/>
        <tr r="AW81" s="4"/>
        <tr r="AN68" s="4"/>
        <tr r="AQ53" s="4"/>
        <tr r="T80" s="4"/>
        <tr r="H75" s="4"/>
        <tr r="AM78" s="4"/>
        <tr r="AN84" s="4"/>
        <tr r="BB81" s="4"/>
        <tr r="AK57" s="4"/>
        <tr r="W76" s="4"/>
        <tr r="AQ61" s="4"/>
        <tr r="BD65" s="4"/>
        <tr r="AG82" s="4"/>
        <tr r="AE64" s="4"/>
        <tr r="AP72" s="4"/>
        <tr r="AA80" s="4"/>
        <tr r="AM92" s="4"/>
        <tr r="AK87" s="4"/>
        <tr r="AC71" s="4"/>
        <tr r="AZ76" s="4"/>
        <tr r="AJ66" s="4"/>
        <tr r="A26" s="4"/>
        <tr r="AS44" s="4"/>
        <tr r="T70" s="4"/>
        <tr r="BC66" s="4"/>
        <tr r="U43" s="4"/>
        <tr r="AV23" s="4"/>
        <tr r="AW32" s="4"/>
        <tr r="AZ48" s="4"/>
        <tr r="Y27" s="4"/>
        <tr r="D43" s="4"/>
        <tr r="BG38" s="4"/>
        <tr r="Q22" s="4"/>
        <tr r="AW48" s="4"/>
        <tr r="R50" s="4"/>
        <tr r="BH52" s="4"/>
        <tr r="BI33" s="4"/>
        <tr r="L46" s="4"/>
        <tr r="AN40" s="4"/>
        <tr r="AZ62" s="4"/>
        <tr r="Z67" s="4"/>
        <tr r="AH70" s="4"/>
        <tr r="O23" s="4"/>
        <tr r="AJ46" s="4"/>
        <tr r="AA30" s="4"/>
        <tr r="AL59" s="4"/>
        <tr r="AK61" s="4"/>
        <tr r="W64" s="4"/>
        <tr r="BB71" s="4"/>
        <tr r="AY61" s="4"/>
        <tr r="BG27" s="4"/>
        <tr r="AH23" s="4"/>
        <tr r="J35" s="4"/>
        <tr r="C65" s="4"/>
        <tr r="H68" s="4"/>
        <tr r="BD70" s="4"/>
        <tr r="AO54" s="4"/>
        <tr r="M66" s="4"/>
        <tr r="AX52" s="4"/>
        <tr r="BG72" s="4"/>
        <tr r="AH58" s="4"/>
        <tr r="X81" s="4"/>
        <tr r="AI86" s="4"/>
        <tr r="AR53" s="4"/>
        <tr r="BH73" s="4"/>
        <tr r="AI71" s="4"/>
        <tr r="AY72" s="4"/>
        <tr r="AU82" s="4"/>
        <tr r="AC92" s="4"/>
        <tr r="E53" s="4"/>
        <tr r="AC74" s="4"/>
        <tr r="AK54" s="4"/>
        <tr r="AM74" s="4"/>
        <tr r="Y86" s="4"/>
        <tr r="BC83" s="4"/>
        <tr r="AH51" s="4"/>
        <tr r="D56" s="4"/>
        <tr r="P65" s="4"/>
        <tr r="N77" s="4"/>
        <tr r="AN81" s="4"/>
        <tr r="AT86" s="4"/>
        <tr r="BH83" s="4"/>
        <tr r="AQ54" s="4"/>
        <tr r="Q74" s="4"/>
        <tr r="AK59" s="4"/>
        <tr r="BC63" s="4"/>
        <tr r="AN92" s="4"/>
        <tr r="AL87" s="4"/>
        <tr r="T55" s="4"/>
        <tr r="R75" s="4"/>
        <tr r="AT72" s="4"/>
        <tr r="BB73" s="4"/>
        <tr r="E84" s="4"/>
        <tr r="C81" s="4"/>
        <tr r="AF75" s="4"/>
        <tr r="AN55" s="4"/>
        <tr r="AP75" s="4"/>
        <tr r="AB87" s="4"/>
        <tr r="BF84" s="4"/>
        <tr r="AT52" s="4"/>
        <tr r="G57" s="4"/>
        <tr r="AG78" s="4"/>
        <tr r="BB80" s="4"/>
        <tr r="D88" s="4"/>
        <tr r="R85" s="4"/>
        <tr r="T75" s="4"/>
        <tr r="AN60" s="4"/>
        <tr r="BF64" s="4"/>
        <tr r="N81" s="4"/>
        <tr r="AO88" s="4"/>
        <tr r="AL56" s="4"/>
        <tr r="U76" s="4"/>
        <tr r="D74" s="4"/>
        <tr r="BE74" s="4"/>
        <tr r="H85" s="4"/>
        <tr r="F82" s="4"/>
        <tr r="AK56" s="4"/>
        <tr r="AI76" s="4"/>
        <tr r="AQ56" s="4"/>
        <tr r="AS76" s="4"/>
        <tr r="AE88" s="4"/>
        <tr r="BI85" s="4"/>
        <tr r="BI53" s="4"/>
        <tr r="AP58" s="4"/>
        <tr r="V67" s="4"/>
        <tr r="AJ79" s="4"/>
        <tr r="BE81" s="4"/>
        <tr r="U86" s="4"/>
        <tr r="BE16" s="4"/>
        <tr r="A23" s="4"/>
        <tr r="O34" s="4"/>
        <tr r="O45" s="4"/>
        <tr r="Q46" s="4"/>
        <tr r="Q33" s="4"/>
        <tr r="BF51" s="4"/>
        <tr r="AQ64" s="4"/>
        <tr r="H91" s="4"/>
        <tr r="AA26" s="4"/>
        <tr r="P59" s="4"/>
        <tr r="AC26" s="4"/>
        <tr r="AC53" s="4"/>
        <tr r="AC55" s="4"/>
        <tr r="G58" s="4"/>
        <tr r="AV38" s="4"/>
        <tr r="L72" s="4"/>
        <tr r="P46" s="4"/>
        <tr r="G45" s="4"/>
        <tr r="BA68" s="4"/>
        <tr r="T50" s="4"/>
        <tr r="G50" s="4"/>
        <tr r="AQ27" s="4"/>
        <tr r="R23" s="4"/>
        <tr r="BC34" s="4"/>
        <tr r="BI64" s="4"/>
        <tr r="AU67" s="4"/>
        <tr r="AD70" s="4"/>
        <tr r="T54" s="4"/>
        <tr r="BF65" s="4"/>
        <tr r="Y31" s="4"/>
        <tr r="AT27" s="4"/>
        <tr r="AQ40" s="4"/>
        <tr r="K71" s="4"/>
        <tr r="I51" s="4"/>
        <tr r="AL53" s="4"/>
        <tr r="AX59" s="4"/>
        <tr r="Y70" s="4"/>
        <tr r="BC58" s="4"/>
        <tr r="Z77" s="4"/>
        <tr r="AT62" s="4"/>
        <tr r="BG66" s="4"/>
        <tr r="AJ83" s="4"/>
        <tr r="AU92" s="4"/>
        <tr r="AY59" s="4"/>
        <tr r="AA78" s="4"/>
        <tr r="J76" s="4"/>
        <tr r="R77" s="4"/>
        <tr r="N87" s="4"/>
        <tr r="L84" s="4"/>
        <tr r="K59" s="4"/>
        <tr r="AO78" s="4"/>
        <tr r="D59" s="4"/>
        <tr r="AY78" s="4"/>
        <tr r="BA92" s="4"/>
        <tr r="F88" s="4"/>
        <tr r="M57" s="4"/>
        <tr r="AV60" s="4"/>
        <tr r="AB69" s="4"/>
        <tr r="E71" s="4"/>
        <tr r="R84" s="4"/>
        <tr r="P81" s="4"/>
        <tr r="AA88" s="4"/>
        <tr r="AY60" s="4"/>
        <tr r="AC78" s="4"/>
        <tr r="D64" s="4"/>
        <tr r="Q68" s="4"/>
        <tr r="AM84" s="4"/>
        <tr r="AK81" s="4"/>
        <tr r="H61" s="4"/>
        <tr r="AD79" s="4"/>
        <tr r="M77" s="4"/>
        <tr r="U78" s="4"/>
        <tr r="AG88" s="4"/>
        <tr r="O85" s="4"/>
        <tr r="G61" s="4"/>
        <tr r="AR79" s="4"/>
        <tr r="G60" s="4"/>
        <tr r="BB79" s="4"/>
        <tr r="AQ81" s="4"/>
        <tr r="AE58" s="4"/>
        <tr r="V62" s="4"/>
        <tr r="AE70" s="4"/>
        <tr r="P72" s="4"/>
        <tr r="AW31" s="4"/>
        <tr r="BC36" s="4"/>
        <tr r="S9" s="4"/>
        <tr r="L41" s="4"/>
        <tr r="P41" s="4"/>
        <tr r="AA49" s="4"/>
        <tr r="K62" s="4"/>
        <tr r="AD51" s="4"/>
        <tr r="M39" s="4"/>
        <tr r="K37" s="4"/>
        <tr r="AK69" s="4"/>
        <tr r="AT91" s="4"/>
        <tr r="BG58" s="4"/>
        <tr r="BG60" s="4"/>
        <tr r="AK63" s="4"/>
        <tr r="AT44" s="4"/>
        <tr r="BB25" s="4"/>
        <tr r="AS21" s="4"/>
        <tr r="S49" s="4"/>
        <tr r="S52" s="4"/>
        <tr r="L55" s="4"/>
        <tr r="O55" s="4"/>
        <tr r="I31" s="4"/>
        <tr r="AD27" s="4"/>
        <tr r="U40" s="4"/>
        <tr r="AS70" s="4"/>
        <tr r="AZ50" s="4"/>
        <tr r="R53" s="4"/>
        <tr r="AE59" s="4"/>
        <tr r="I70" s="4"/>
        <tr r="BA35" s="4"/>
        <tr r="L31" s="4"/>
        <tr r="S46" s="4"/>
        <tr r="L53" s="4"/>
        <tr r="H56" s="4"/>
        <tr r="AU58" s="4"/>
        <tr r="S65" s="4"/>
        <tr r="AR52" s="4"/>
        <tr r="AR65" s="4"/>
        <tr r="AR72" s="4"/>
        <tr r="X67" s="4"/>
        <tr r="Z71" s="4"/>
        <tr r="AV87" s="4"/>
        <tr r="AT84" s="4"/>
        <tr r="F66" s="4"/>
        <tr r="AS73" s="4"/>
        <tr r="V80" s="4"/>
        <tr r="AJ72" s="4"/>
        <tr r="M81" s="4"/>
        <tr r="AN88" s="4"/>
        <tr r="Z66" s="4"/>
        <tr r="AA73" s="4"/>
        <tr r="P63" s="4"/>
        <tr r="BA73" s="4"/>
        <tr r="G85" s="4"/>
        <tr r="E82" s="4"/>
        <tr r="C63" s="4"/>
        <tr r="Z65" s="4"/>
        <tr r="C74" s="4"/>
        <tr r="Y75" s="4"/>
        <tr r="AD88" s="4"/>
        <tr r="AB85" s="4"/>
        <tr r="AN63" s="4"/>
        <tr r="O67" s="4"/>
        <tr r="AU73" s="4"/>
        <tr r="AA68" s="4"/>
        <tr r="U72" s="4"/>
        <tr r="AY88" s="4"/>
        <tr r="D86" s="4"/>
        <tr r="AJ67" s="4"/>
        <tr r="AV74" s="4"/>
        <tr r="M51" s="4"/>
        <tr r="AM73" s="4"/>
        <tr r="P82" s="4"/>
        <tr r="BG67" s="4"/>
        <tr r="AD74" s="4"/>
        <tr r="S64" s="4"/>
        <tr r="BD74" s="4"/>
        <tr r="J86" s="4"/>
        <tr r="H83" s="4"/>
        <tr r="AC64" s="4"/>
        <tr r="BI66" s="4"/>
        <tr r="F75" s="4"/>
        <tr r="AB76" s="4"/>
        <tr r="AE86" s="4"/>
        <tr r="K70" s="4"/>
        <tr r="AU68" s="4"/>
        <tr r="G91" s="4"/>
        <tr r="U21" s="4"/>
        <tr r="M21" s="4"/>
        <tr r="AX42" s="4"/>
        <tr r="AF23" s="4"/>
        <tr r="K20" s="4"/>
        <tr r="G55" s="4"/>
        <tr r="AZ67" s="4"/>
        <tr r="AQ42" s="4"/>
        <tr r="AK38" s="4"/>
        <tr r="BC61" s="4"/>
        <tr r="W34" s="4"/>
        <tr r="N64" s="4"/>
        <tr r="AM66" s="4"/>
        <tr r="AU69" s="4"/>
        <tr r="Y54" s="4"/>
        <tr r="BF91" s="4"/>
        <tr r="BE25" s="4"/>
        <tr r="G54" s="4"/>
        <tr r="X57" s="4"/>
        <tr r="AP60" s="4"/>
        <tr r="Z60" s="4"/>
        <tr r="AK35" s="4"/>
        <tr r="BE30" s="4"/>
        <tr r="BF45" s="4"/>
        <tr r="BB52" s="4"/>
        <tr r="AX55" s="4"/>
        <tr r="AB58" s="4"/>
        <tr r="BB64" s="4"/>
        <tr r="AU29" s="4"/>
        <tr r="S41" s="4"/>
        <tr r="AN35" s="4"/>
        <tr r="AR36" s="4"/>
        <tr r="U58" s="4"/>
        <tr r="BE61" s="4"/>
        <tr r="AU64" s="4"/>
        <tr r="D72" s="4"/>
        <tr r="AS61" s="4"/>
        <tr r="AB74" s="4"/>
        <tr r="K77" s="4"/>
        <tr r="AZ71" s="4"/>
        <tr r="AD75" s="4"/>
        <tr r="AE81" s="4"/>
        <tr r="X78" s="4"/>
        <tr r="BE77" s="4"/>
        <tr r="V54" s="4"/>
        <tr r="AV76" s="4"/>
        <tr r="Y85" s="4"/>
        <tr r="AM82" s="4"/>
        <tr r="AS48" s="4"/>
        <tr r="BC77" s="4"/>
        <tr r="AM67" s="4"/>
        <tr r="T78" s="4"/>
        <tr r="AG86" s="4"/>
        <tr r="M70" s="4"/>
        <tr r="AO70" s="4"/>
        <tr r="O78" s="4"/>
        <tr r="BA79" s="4"/>
        <tr r="AC82" s="4"/>
        <tr r="E64" s="4"/>
        <tr r="U51" s="4"/>
        <tr r="N78" s="4"/>
        <tr r="R73" s="4"/>
        <tr r="AW76" s="4"/>
        <tr r="AX82" s="4"/>
        <tr r="P92" s="4"/>
        <tr r="Q49" s="4"/>
        <tr r="BH78" s="4"/>
        <tr r="Y55" s="4"/>
        <tr r="AY77" s="4"/>
        <tr r="AB86" s="4"/>
        <tr r="AP83" s="4"/>
        <tr r="AV49" s="4"/>
        <tr r="BF78" s="4"/>
        <tr r="AP68" s="4"/>
        <tr r="W79" s="4"/>
        <tr r="V92" s="4"/>
        <tr r="AJ87" s="4"/>
        <tr r="BA77" s="4"/>
        <tr r="AR71" s="4"/>
        <tr r="AH79" s="4"/>
        <tr r="AG84" s="4"/>
        <tr r="AB14" s="4"/>
        <tr r="AZ32" s="4"/>
        <tr r="AY32" s="4"/>
        <tr r="AD45" s="4"/>
        <tr r="F43" s="4"/>
        <tr r="M47" s="4"/>
        <tr r="Q64" s="4"/>
        <tr r="AV29" s="4"/>
        <tr r="E34" s="4"/>
        <tr r="U70" s="4"/>
        <tr r="C50" s="4"/>
        <tr r="R39" s="4"/>
        <tr r="BG69" s="4"/>
        <tr r="S50" s="4"/>
        <tr r="AQ52" s="4"/>
        <tr r="AA22" s="4"/>
        <tr r="AF33" s="4"/>
        <tr r="AC91" s="4"/>
        <tr r="BD59" s="4"/>
        <tr r="AH62" s="4"/>
        <tr r="Q66" s="4"/>
        <tr r="AE29" s="4"/>
        <tr r="BF40" s="4"/>
        <tr r="X35" s="4"/>
        <tr r="AB36" s="4"/>
        <tr r="BI57" s="4"/>
        <tr r="AL61" s="4"/>
        <tr r="X64" s="4"/>
        <tr r="BC71" s="4"/>
        <tr r="AF34" s="4"/>
        <tr r="BB46" s="4"/>
        <tr r="V41" s="4"/>
        <tr r="K41" s="4"/>
        <tr r="AD63" s="4"/>
        <tr r="L68" s="4"/>
        <tr r="W71" s="4"/>
        <tr r="L52" s="4"/>
        <tr r="AK77" s="4"/>
        <tr r="Q55" s="4"/>
        <tr r="R64" s="4"/>
        <tr r="AA76" s="4"/>
        <tr r="BF79" s="4"/>
        <tr r="BG85" s="4"/>
        <tr r="L83" s="4"/>
        <tr r="G53" s="4"/>
        <tr r="N73" s="4"/>
        <tr r="AX58" s="4"/>
        <tr r="AJ85" s="4"/>
        <tr r="AY86" s="4"/>
        <tr r="W54" s="4"/>
        <tr r="O74" s="4"/>
        <tr r="AY71" s="4"/>
        <tr r="F73" s="4"/>
        <tr r="R83" s="4"/>
        <tr r="AS92" s="4"/>
        <tr r="W53" s="4"/>
        <tr r="AS74" s="4"/>
        <tr r="BA54" s="4"/>
        <tr r="BC74" s="4"/>
        <tr r="AO86" s="4"/>
        <tr r="J84" s="4"/>
        <tr r="AZ51" s="4"/>
        <tr r="T56" s="4"/>
        <tr r="AF65" s="4"/>
        <tr r="AD77" s="4"/>
        <tr r="AZ85" s="4"/>
        <tr r="Q87" s="4"/>
        <tr r="O84" s="4"/>
        <tr r="U55" s="4"/>
        <tr r="AG74" s="4"/>
        <tr r="BA59" s="4"/>
        <tr r="J64" s="4"/>
        <tr r="BD92" s="4"/>
        <tr r="BB87" s="4"/>
        <tr r="AM55" s="4"/>
        <tr r="AH75" s="4"/>
        <tr r="Q73" s="4"/>
        <tr r="I74" s="4"/>
        <tr r="U84" s="4"/>
        <tr r="S81" s="4"/>
        <tr r="AL55" s="4"/>
        <tr r="AV75" s="4"/>
        <tr r="BD55" s="4"/>
        <tr r="BF75" s="4"/>
        <tr r="AR87" s="4"/>
        <tr r="M85" s="4"/>
        <tr r="D53" s="4"/>
        <tr r="W57" s="4"/>
        <tr r="AI66" s="4"/>
        <tr r="AW78" s="4"/>
        <tr r="I81" s="4"/>
        <tr r="T88" s="4"/>
        <tr r="AH85" s="4"/>
        <tr r="AM56" s="4"/>
        <tr r="AJ75" s="4"/>
        <tr r="BD60" s="4"/>
        <tr r="H65" s="4"/>
        <tr r="AD81" s="4"/>
        <tr r="BE88" s="4"/>
        <tr r="BE56" s="4"/>
        <tr r="AK76" s="4"/>
        <tr r="T74" s="4"/>
        <tr r="L75" s="4"/>
        <tr r="X85" s="4"/>
        <tr r="V82" s="4"/>
        <tr r="BD56" s="4"/>
        <tr r="AY76" s="4"/>
        <tr r="BG56" s="4"/>
        <tr r="Y15" s="4"/>
        <tr r="D38" s="4"/>
        <tr r="P31" s="4"/>
        <tr r="S35" s="4"/>
        <tr r="BG48" s="4"/>
        <tr r="AQ46" s="4"/>
        <tr r="F58" s="4"/>
        <tr r="BE91" s="4"/>
        <tr r="BA36" s="4"/>
        <tr r="O69" s="4"/>
        <tr r="AE65" s="4"/>
        <tr r="P45" s="4"/>
        <tr r="R52" s="4"/>
        <tr r="K55" s="4"/>
        <tr r="AX57" s="4"/>
        <tr r="BC26" s="4"/>
        <tr r="K38" s="4"/>
        <tr r="AI33" s="4"/>
        <tr r="W65" s="4"/>
        <tr r="AE68" s="4"/>
        <tr r="AH76" s="4"/>
        <tr r="P34" s="4"/>
        <tr r="AH46" s="4"/>
        <tr r="AM40" s="4"/>
        <tr r="BD40" s="4"/>
        <tr r="K63" s="4"/>
        <tr r="AW67" s="4"/>
        <tr r="BF70" s="4"/>
        <tr r="BC51" s="4"/>
        <tr r="AE39" s="4"/>
        <tr r="M22" s="4"/>
        <tr r="BE46" s="4"/>
        <tr r="AM45" s="4"/>
        <tr r="AM69" s="4"/>
        <tr r="BA50" s="4"/>
        <tr r="AM50" s="4"/>
        <tr r="AJ57" s="4"/>
        <tr r="P56" s="4"/>
        <tr r="BI59" s="4"/>
        <tr r="AO68" s="4"/>
        <tr r="Q84" s="4"/>
        <tr r="O83" s="4"/>
        <tr r="Z92" s="4"/>
        <tr r="AN87" s="4"/>
        <tr r="BB59" s="4"/>
        <tr r="AP77" s="4"/>
        <tr r="Q63" s="4"/>
        <tr r="N67" s="4"/>
        <tr r="AZ83" s="4"/>
        <tr r="AX80" s="4"/>
        <tr r="K60" s="4"/>
        <tr r="AQ78" s="4"/>
        <tr r="Z76" s="4"/>
        <tr r="AH77" s="4"/>
        <tr r="AD87" s="4"/>
        <tr r="AB84" s="4"/>
        <tr r="J60" s="4"/>
        <tr r="BE78" s="4"/>
        <tr r="T59" s="4"/>
        <tr r="F79" s="4"/>
        <tr r="BD80" s="4"/>
        <tr r="V88" s="4"/>
        <tr r="AH57" s="4"/>
        <tr r="C61" s="4"/>
        <tr r="AR69" s="4"/>
        <tr r="U71" s="4"/>
        <tr r="AH84" s="4"/>
        <tr r="AF81" s="4"/>
        <tr r="AQ88" s="4"/>
        <tr r="I61" s="4"/>
        <tr r="AS78" s="4"/>
        <tr r="T64" s="4"/>
        <tr r="AG68" s="4"/>
        <tr r="BC84" s="4"/>
        <tr r="BA81" s="4"/>
        <tr r="AC61" s="4"/>
        <tr r="AT79" s="4"/>
        <tr r="AC77" s="4"/>
        <tr r="AK78" s="4"/>
        <tr r="AW88" s="4"/>
        <tr r="AE85" s="4"/>
        <tr r="AB61" s="4"/>
        <tr r="BH79" s="4"/>
        <tr r="W60" s="4"/>
        <tr r="I80" s="4"/>
        <tr r="BG81" s="4"/>
        <tr r="AZ58" s="4"/>
        <tr r="AL62" s="4"/>
        <tr r="AM28" s="4"/>
        <tr r="A57" s="4"/>
        <tr r="AX63" s="4"/>
        <tr r="BH47" s="4"/>
        <tr r="AI28" s="4"/>
        <tr r="AE75" s="4"/>
        <tr r="AB67" s="4"/>
        <tr r="W42" s="4"/>
        <tr r="AJ55" s="4"/>
        <tr r="AF36" s="4"/>
        <tr r="Y52" s="4"/>
        <tr r="X68" s="4"/>
        <tr r="V57" s="4"/>
        <tr r="BH60" s="4"/>
        <tr r="AL63" s="4"/>
        <tr r="E30" s="4"/>
        <tr r="G44" s="4"/>
        <tr r="N38" s="4"/>
        <tr r="AG71" s="4"/>
        <tr r="S37" s="4"/>
        <tr r="BH39" s="4"/>
        <tr r="J39" s="4"/>
        <tr r="BF21" s="4"/>
        <tr r="AK46" s="4"/>
        <tr r="W45" s="4"/>
        <tr r="P69" s="4"/>
        <tr r="AJ50" s="4"/>
        <tr r="W50" s="4"/>
        <tr r="Q57" s="4"/>
        <tr r="AB45" s="4"/>
        <tr r="Y26" s="4"/>
        <tr r="P22" s="4"/>
        <tr r="AY49" s="4"/>
        <tr r="BC52" s="4"/>
        <tr r="AY55" s="4"/>
        <tr r="BB55" s="4"/>
        <tr r="AU62" s="4"/>
        <tr r="D62" s="4"/>
        <tr r="AR64" s="4"/>
        <tr r="P73" s="4"/>
        <tr r="AL74" s="4"/>
        <tr r="AQ87" s="4"/>
        <tr r="AO84" s="4"/>
        <tr r="T53" s="4"/>
        <tr r="G66" s="4"/>
        <tr r="BH72" s="4"/>
        <tr r="AN67" s="4"/>
        <tr r="AP71" s="4"/>
        <tr r="C88" s="4"/>
        <tr r="Q85" s="4"/>
        <tr r="AB66" s="4"/>
        <tr r="BI73" s="4"/>
        <tr r="AN80" s="4"/>
        <tr r="AZ72" s="4"/>
        <tr r="AC81" s="4"/>
        <tr r="BD88" s="4"/>
        <tr r="AW66" s="4"/>
        <tr r="AQ73" s="4"/>
        <tr r="AF63" s="4"/>
        <tr r="H74" s="4"/>
        <tr r="W85" s="4"/>
        <tr r="U82" s="4"/>
        <tr r="V63" s="4"/>
        <tr r="AP65" s="4"/>
        <tr r="S74" s="4"/>
        <tr r="AO75" s="4"/>
        <tr r="AT88" s="4"/>
        <tr r="AR85" s="4"/>
        <tr r="Y64" s="4"/>
        <tr r="AK67" s="4"/>
        <tr r="R74" s="4"/>
        <tr r="AQ68" s="4"/>
        <tr r="AK72" s="4"/>
        <tr r="T86" s="4"/>
        <tr r="BH67" s="4"/>
        <tr r="C75" s="4"/>
        <tr r="AC51" s="4"/>
        <tr r="BC73" s="4"/>
        <tr r="AF82" s="4"/>
        <tr r="U68" s="4"/>
        <tr r="AT74" s="4"/>
        <tr r="AI64" s="4"/>
        <tr r="K75" s="4"/>
        <tr r="Z86" s="4"/>
        <tr r="X83" s="4"/>
        <tr r="BA64" s="4"/>
        <tr r="P67" s="4"/>
        <tr r="BG14" s="4"/>
        <tr r="G21" s="4"/>
        <tr r="BG41" s="4"/>
        <tr r="C56" s="4"/>
        <tr r="AO52" s="4"/>
        <tr r="BI42" s="4"/>
        <tr r="AG36" s="4"/>
        <tr r="X56" s="4"/>
        <tr r="L39" s="4"/>
        <tr r="Q34" s="4"/>
        <tr r="AZ44" s="4"/>
        <tr r="AD68" s="4"/>
        <tr r="D50" s="4"/>
        <tr r="BH49" s="4"/>
        <tr r="AF39" s="4"/>
        <tr r="BD30" s="4"/>
        <tr r="BG49" s="4"/>
        <tr r="AK44" s="4"/>
        <tr r="BG45" s="4"/>
        <tr r="BC48" s="4"/>
        <tr r="BI56" s="4"/>
        <tr r="J91" s="4"/>
        <tr r="L26" s="4"/>
        <tr r="Z54" s="4"/>
        <tr r="AQ57" s="4"/>
        <tr r="BI60" s="4"/>
        <tr r="AS60" s="4"/>
        <tr r="V68" s="4"/>
        <tr r="BG22" s="4"/>
        <tr r="C34" s="4"/>
        <tr r="BI91" s="4"/>
        <tr r="AH60" s="4"/>
        <tr r="L63" s="4"/>
        <tr r="C67" s="4"/>
        <tr r="AE67" s="4"/>
        <tr r="AT48" s="4"/>
        <tr r="AC52" s="4"/>
        <tr r="BF73" s="4"/>
        <tr r="E54" s="4"/>
        <tr r="G74" s="4"/>
        <tr r="BB85" s="4"/>
        <tr r="W83" s="4"/>
        <tr r="BG50" s="4"/>
        <tr r="AG55" s="4"/>
        <tr r="AH64" s="4"/>
        <tr r="AQ76" s="4"/>
        <tr r="M80" s="4"/>
        <tr r="N86" s="4"/>
        <tr r="AB83" s="4"/>
        <tr r="Y53" s="4"/>
        <tr r="AD73" s="4"/>
        <tr r="E59" s="4"/>
        <tr r="H92" s="4"/>
        <tr r="F87" s="4"/>
        <tr r="AP54" s="4"/>
        <tr r="AE74" s="4"/>
        <tr r="N72" s="4"/>
        <tr r="V73" s="4"/>
        <tr r="AH83" s="4"/>
        <tr r="BI92" s="4"/>
        <tr r="AP53" s="4"/>
        <tr r="BI74" s="4"/>
        <tr r="H55" s="4"/>
        <tr r="J75" s="4"/>
        <tr r="BE86" s="4"/>
        <tr r="Z84" s="4"/>
        <tr r="J52" s="4"/>
        <tr r="AJ56" s="4"/>
        <tr r="AV65" s="4"/>
        <tr r="AT77" s="4"/>
        <tr r="C92" s="4"/>
        <tr r="AG87" s="4"/>
        <tr r="AE84" s="4"/>
        <tr r="AP55" s="4"/>
        <tr r="AW74" s="4"/>
        <tr r="H60" s="4"/>
        <tr r="Z64" s="4"/>
        <tr r="AQ80" s="4"/>
        <tr r="I88" s="4"/>
        <tr r="BH55" s="4"/>
        <tr r="AX75" s="4"/>
        <tr r="AG73" s="4"/>
        <tr r="Y74" s="4"/>
        <tr r="AK84" s="4"/>
        <tr r="AI81" s="4"/>
        <tr r="BG55" s="4"/>
        <tr r="C76" s="4"/>
        <tr r="K56" s="4"/>
        <tr r="M76" s="4"/>
        <tr r="BH87" s="4"/>
        <tr r="AC85" s="4"/>
        <tr r="V53" s="4"/>
        <tr r="J58" s="4"/>
        <tr r="AY66" s="4"/>
        <tr r="D79" s="4"/>
        <tr r="Y81" s="4"/>
        <tr r="AJ88" s="4"/>
        <tr r="AX85" s="4"/>
        <tr r="BF56" s="4"/>
        <tr r="AZ75" s="4"/>
        <tr r="K61" s="4"/>
        <tr r="X65" s="4"/>
        <tr r="AT81" s="4"/>
        <tr r="BD57" s="4"/>
        <tr r="BA76" s="4"/>
        <tr r="AJ74" s="4"/>
        <tr r="AB75" s="4"/>
        <tr r="AN85" s="4"/>
        <tr r="AL82" s="4"/>
        <tr r="D63" s="4"/>
        <tr r="AI92" s="4"/>
        <tr r="AP61" s="4"/>
        <tr r="R72" s="4"/>
        <tr r="AG83" s="4"/>
        <tr r="AR92" s="4"/>
        <tr r="BF67" s="4"/>
        <tr r="AI68" s="4"/>
        <tr r="AO76" s="4"/>
        <tr r="R78" s="4"/>
        <tr r="BC80" s="4"/>
        <tr r="U88" s="4"/>
        <tr r="BH70" s="4"/>
        <tr r="AD54" s="4"/>
        <tr r="AP87" s="4"/>
        <tr r="B89" s="4"/>
        <tr r="AA52" s="4"/>
        <tr r="AS54" s="4"/>
        <tr r="AU81" s="4"/>
        <tr r="AE78" s="4"/>
        <tr r="BG68" s="4"/>
        <tr r="U85" s="4"/>
        <tr r="X52" s="4"/>
        <tr r="AD69" s="4"/>
        <tr r="AP86" s="4"/>
        <tr r="AN82" s="4"/>
        <tr r="AN52" s="4"/>
        <tr r="Q65" s="4"/>
        <tr r="AN73" s="4"/>
        <tr r="BE89" s="4"/>
        <tr r="X63" s="4"/>
        <tr r="F67" s="4"/>
        <tr r="Z80" s="4"/>
        <tr r="X84" s="4"/>
        <tr r="K67" s="4"/>
        <tr r="V76" s="4"/>
        <tr r="S73" s="4"/>
        <tr r="Q83" s="4"/>
        <tr r="P85" s="4"/>
        <tr r="Z63" s="4"/>
        <tr r="AJ80" s="4"/>
        <tr r="AI73" s="4"/>
        <tr r="AY84" s="4"/>
        <tr r="AQ84" s="4"/>
        <tr r="W63" s="4"/>
        <tr r="AA82" s="4"/>
        <tr r="S53" s="4"/>
        <tr r="K66" s="4"/>
        <tr r="AR80" s="4"/>
        <tr r="BA86" s="4"/>
        <tr r="AC59" s="4"/>
        <tr r="BE76" s="4"/>
        <tr r="AJ73" s="4"/>
        <tr r="V85" s="4"/>
        <tr r="AZ82" s="4"/>
        <tr r="AU89" s="4"/>
        <tr r="F72" s="4"/>
        <tr r="Y77" s="4"/>
        <tr r="AY53" s="4"/>
        <tr r="P76" s="4"/>
        <tr r="BB84" s="4"/>
        <tr r="G82" s="4"/>
        <tr r="AW15" s="4"/>
        <tr r="AJ10" s="4"/>
        <tr r="BF82" s="4"/>
        <tr r="AB88" s="4"/>
        <tr r="P28" s="4"/>
        <tr r="AE47" s="4"/>
        <tr r="AA29" s="4"/>
        <tr r="AG13" s="4"/>
        <tr r="U19" s="4"/>
        <tr r="S22" s="4"/>
        <tr r="E21" s="4"/>
        <tr r="J28" s="4"/>
        <tr r="AT35" s="4"/>
        <tr r="AE31" s="4"/>
        <tr r="AO18" s="4"/>
        <tr r="I24" s="4"/>
        <tr r="K21" s="4"/>
        <tr r="AA23" s="4"/>
        <tr r="R31" s="4"/>
        <tr r="U18" s="4"/>
        <tr r="AD22" s="4"/>
        <tr r="BC16" s="4"/>
        <tr r="N19" s="4"/>
        <tr r="BB41" s="4"/>
        <tr r="BA22" s="4"/>
        <tr r="AF43" s="4"/>
        <tr r="AL45" s="4"/>
        <tr r="AB25" s="4"/>
        <tr r="AF47" s="4"/>
        <tr r="AJ31" s="4"/>
        <tr r="D40" s="4"/>
        <tr r="K15" s="4"/>
        <tr r="W15" s="4"/>
        <tr r="D13" s="4"/>
        <tr r="D20" s="4"/>
        <tr r="AF35" s="4"/>
        <tr r="S45" s="4"/>
        <tr r="W19" s="4"/>
        <tr r="S19" s="4"/>
        <tr r="I17" s="4"/>
        <tr r="AW19" s="4"/>
        <tr r="P35" s="4"/>
        <tr r="BH44" s="4"/>
        <tr r="G19" s="4"/>
        <tr r="C19" s="4"/>
        <tr r="BB16" s="4"/>
        <tr r="AG19" s="4"/>
        <tr r="BI34" s="4"/>
        <tr r="AL44" s="4"/>
        <tr r="AZ18" s="4"/>
        <tr r="AV18" s="4"/>
        <tr r="AL16" s="4"/>
        <tr r="O25" s="4"/>
        <tr r="E23" s="4"/>
        <tr r="AW10" s="4"/>
        <tr r="BH30" s="4"/>
        <tr r="AU48" s="4"/>
        <tr r="R37" s="4"/>
        <tr r="BB19" s="4"/>
        <tr r="BI45" s="4"/>
        <tr r="V10" s="4"/>
        <tr r="Z29" s="4"/>
        <tr r="L20" s="4"/>
        <tr r="BF42" s="4"/>
        <tr r="S26" s="4"/>
        <tr r="L21" s="4"/>
        <tr r="AP37" s="4"/>
        <tr r="S48" s="4"/>
        <tr r="BH15" s="4"/>
        <tr r="V21" s="4"/>
        <tr r="BF36" s="4"/>
        <tr r="AP48" s="4"/>
        <tr r="J29" s="4"/>
        <tr r="BI25" s="4"/>
        <tr r="AY43" s="4"/>
        <tr r="C58" s="4"/>
        <tr r="AC89" s="4"/>
        <tr r="H80" s="4"/>
        <tr r="F78" s="4"/>
        <tr r="AF83" s="4"/>
        <tr r="BH71" s="4"/>
        <tr r="U74" s="4"/>
        <tr r="BB92" s="4"/>
        <tr r="G87" s="4"/>
        <tr r="AF67" s="4"/>
        <tr r="P78" s="4"/>
        <tr r="G78" s="4"/>
        <tr r="BD83" s="4"/>
        <tr r="R70" s="4"/>
        <tr r="AH71" s="4"/>
        <tr r="AN79" s="4"/>
        <tr r="AZ88" s="4"/>
        <tr r="BH50" s="4"/>
        <tr r="BG82" s="4"/>
        <tr r="AE77" s="4"/>
        <tr r="AC87" s="4"/>
        <tr r="AB89" s="4"/>
        <tr r="S70" s="4"/>
        <tr r="AL67" s="4"/>
        <tr r="AU77" s="4"/>
        <tr r="R89" s="4"/>
        <tr r="J89" s="4"/>
        <tr r="AL70" s="4"/>
        <tr r="X77" s="4"/>
        <tr r="AE57" s="4"/>
        <tr r="AM70" s="4"/>
        <tr r="K85" s="4"/>
        <tr r="AA60" s="4"/>
        <tr r="L64" s="4"/>
        <tr r="AH53" s="4"/>
        <tr r="AV77" s="4"/>
        <tr r="AX89" s="4"/>
        <tr r="C87" s="4"/>
        <tr r="AZ16" s="4"/>
        <tr r="AE52" s="4"/>
        <tr r="AQ72" s="4"/>
        <tr r="R58" s="4"/>
        <tr r="AB80" s="4"/>
        <tr r="U89" s="4"/>
        <tr r="S86" s="4"/>
        <tr r="AY10" s="4"/>
        <tr r="J82" s="4"/>
        <tr r="AO87" s="4"/>
        <tr r="D16" s="4"/>
        <tr r="AV84" s="4"/>
        <tr r="BC41" s="4"/>
        <tr r="BH24" s="4"/>
        <tr r="AC21" s="4"/>
        <tr r="BB14" s="4"/>
        <tr r="AN38" s="4"/>
        <tr r="AQ23" s="4"/>
        <tr r="AH31" s="4"/>
        <tr r="AK18" s="4"/>
        <tr r="AJ24" s="4"/>
        <tr r="J17" s="4"/>
        <tr r="BA23" s="4"/>
        <tr r="R48" s="4"/>
        <tr r="AJ27" s="4"/>
        <tr r="BI13" s="4"/>
        <tr r="V12" s="4"/>
        <tr r="AJ20" s="4"/>
        <tr r="C36" s="4"/>
        <tr r="V46" s="4"/>
        <tr r="J20" s="4"/>
        <tr r="AC20" s="4"/>
        <tr r="AO17" s="4"/>
        <tr r="AJ41" s="4"/>
        <tr r="Y28" s="4"/>
        <tr r="AP34" s="4"/>
        <tr r="F11" s="4"/>
        <tr r="R11" s="4"/>
        <tr r="AA25" s="4"/>
        <tr r="J47" s="4"/>
        <tr r="T31" s="4"/>
        <tr r="AS39" s="4"/>
        <tr r="BD14" s="4"/>
        <tr r="G15" s="4"/>
        <tr r="AW12" s="4"/>
        <tr r="AY46" s="4"/>
        <tr r="D31" s="4"/>
        <tr r="W39" s="4"/>
        <tr r="AN14" s="4"/>
        <tr r="AZ14" s="4"/>
        <tr r="AG12" s="4"/>
        <tr r="AC46" s="4"/>
        <tr r="AW30" s="4"/>
        <tr r="AP38" s="4"/>
        <tr r="X14" s="4"/>
        <tr r="AJ14" s="4"/>
        <tr r="Q12" s="4"/>
        <tr r="AA12" s="4"/>
        <tr r="AP36" s="4"/>
        <tr r="I23" s="4"/>
        <tr r="AL10" s="4"/>
        <tr r="AB30" s="4"/>
        <tr r="AN48" s="4"/>
        <tr r="R36" s="4"/>
        <tr r="L19" s="4"/>
        <tr r="BH33" s="4"/>
        <tr r="V26" s="4"/>
        <tr r="I29" s="4"/>
        <tr r="L13" s="4"/>
        <tr r="BF28" s="4"/>
        <tr r="S91" s="4"/>
        <tr r="Z34" s="4"/>
        <tr r="AG40" s="4"/>
        <tr r="BC33" s="4"/>
        <tr r="AT12" s="4"/>
        <tr r="BD23" s="4"/>
        <tr r="AC30" s="4"/>
        <tr r="BA19" s="4"/>
        <tr r="AC29" s="4"/>
        <tr r="S15" s="4"/>
        <tr r="BC19" s="4"/>
        <tr r="BF16" s="4"/>
        <tr r="F22" s="4"/>
        <tr r="G40" s="4"/>
        <tr r="I40" s="4"/>
        <tr r="T61" s="4"/>
        <tr r="AQ47" s="4"/>
        <tr r="AS82" s="4"/>
        <tr r="BA72" s="4"/>
        <tr r="AL92" s="4"/>
        <tr r="Q75" s="4"/>
        <tr r="AF72" s="4"/>
        <tr r="BA84" s="4"/>
        <tr r="F81" s="4"/>
        <tr r="G72" s="4"/>
        <tr r="P52" s="4"/>
        <tr r="T92" s="4"/>
        <tr r="AH86" s="4"/>
        <tr r="AR50" s="4"/>
        <tr r="BB75" s="4"/>
        <tr r="BF74" s="4"/>
        <tr r="F83" s="4"/>
        <tr r="AR62" s="4"/>
        <tr r="G76" s="4"/>
        <tr r="AW72" s="4"/>
        <tr r="L81" s="4"/>
        <tr r="AA83" s="4"/>
        <tr r="BG53" s="4"/>
        <tr r="M72" s="4"/>
        <tr r="D73" s="4"/>
        <tr r="AS87" s="4"/>
        <tr r="BB82" s="4"/>
        <tr r="AD52" s="4"/>
        <tr r="BB76" s="4"/>
        <tr r="BG61" s="4"/>
        <tr r="AQ74" s="4"/>
        <tr r="AM89" s="4"/>
        <tr r="AK55" s="4"/>
        <tr r="AY68" s="4"/>
        <tr r="AT57" s="4"/>
        <tr r="AX72" s="4"/>
        <tr r="D84" s="4"/>
        <tr r="AU80" s="4"/>
        <tr r="AV12" s="4"/>
        <tr r="AJ58" s="4"/>
        <tr r="J77" s="4"/>
        <tr r="AD62" s="4"/>
        <tr r="AQ66" s="4"/>
        <tr r="T83" s="4"/>
        <tr r="AE92" s="4"/>
        <tr r="AZ80" s="4"/>
        <tr r="BB86" s="4"/>
        <tr r="R16" s="4"/>
        <tr r="AV91" s="4"/>
        <tr r="AE89" s="4"/>
        <tr r="D36" s="4"/>
        <tr r="AX47" s="4"/>
        <tr r="AF16" s="4"/>
        <tr r="AF28" s="4"/>
        <tr r="AS20" s="4"/>
        <tr r="AR48" s="4"/>
        <tr r="AZ27" s="4"/>
        <tr r="I14" s="4"/>
        <tr r="AL12" s="4"/>
        <tr r="O11" s="4"/>
        <tr r="AQ18" s="4"/>
        <tr r="M42" s="4"/>
        <tr r="H23" s="4"/>
        <tr r="U46" s="4"/>
        <tr r="AL48" s="4"/>
        <tr r="BF26" s="4"/>
        <tr r="BD47" s="4"/>
        <tr r="AZ31" s="4"/>
        <tr r="Z40" s="4"/>
        <tr r="AA15" s="4"/>
        <tr r="AM15" s="4"/>
        <tr r="T13" s="4"/>
        <tr r="AX35" s="4"/>
        <tr r="M24" s="4"/>
        <tr r="N30" s="4"/>
        <tr r="AA35" s="4"/>
        <tr r="U15" s="4"/>
        <tr r="AF12" s="4"/>
        <tr r="N41" s="4"/>
        <tr r="I28" s="4"/>
        <tr r="N22" s="4"/>
        <tr r="BA40" s="4"/>
        <tr r="BB27" s="4"/>
        <tr r="J34" s="4"/>
        <tr r="AL27" s="4"/>
        <tr r="W20" s="4"/>
        <tr r="BD10" s="4"/>
        <tr r="R20" s="4"/>
        <tr r="L33" s="4"/>
        <tr r="BH37" s="4"/>
        <tr r="L15" s="4"/>
        <tr r="S17" s="4"/>
        <tr r="AY42" s="4"/>
        <tr r="Y42" s="4"/>
        <tr r="AE41" s="4"/>
        <tr r="D61" s="4"/>
        <tr r="L78" s="4"/>
        <tr r="K92" s="4"/>
        <tr r="AR86" s="4"/>
        <tr r="AV82" s="4"/>
        <tr r="E76" s="4"/>
        <tr r="AR76" s="4"/>
        <tr r="T89" s="4"/>
        <tr r="AT89" s="4"/>
        <tr r="S76" s="4"/>
        <tr r="AB56" s="4"/>
        <tr r="C84" s="4"/>
        <tr r="AT92" s="4"/>
        <tr r="AG69" s="4"/>
        <tr r="J61" s="4"/>
        <tr r="I79" s="4"/>
        <tr r="AH87" s="4"/>
        <tr r="BA69" s="4"/>
        <tr r="S80" s="4"/>
        <tr r="BI76" s="4"/>
        <tr r="AY83" s="4"/>
        <tr r="BC87" s="4"/>
        <tr r="BF58" s="4"/>
        <tr r="Y76" s="4"/>
        <tr r="P77" s="4"/>
        <tr r="AB81" s="4"/>
        <tr r="U87" s="4"/>
        <tr r="AI58" s="4"/>
        <tr r="K72" s="4"/>
        <tr r="AK66" s="4"/>
        <tr r="J79" s="4"/>
        <tr r="BB83" s="4"/>
        <tr r="Y61" s="4"/>
        <tr r="Z73" s="4"/>
        <tr r="M62" s="4"/>
        <tr r="Q77" s="4"/>
        <tr r="P88" s="4"/>
        <tr r="N85" s="4"/>
        <tr r="O13" s="4"/>
        <tr r="U65" s="4"/>
        <tr r="AB72" s="4"/>
        <tr r="H67" s="4"/>
        <tr r="J71" s="4"/>
        <tr r="AF87" s="4"/>
        <tr r="AD84" s="4"/>
        <tr r="F86" s="4"/>
        <tr r="S13" s="4"/>
        <tr r="AR47" s="4"/>
        <tr r="O12" s="4"/>
        <tr r="BA16" s="4"/>
        <tr r="AK31" s="4"/>
        <tr r="K42" s="4"/>
        <tr r="K12" s="4"/>
        <tr r="AD17" s="4"/>
        <tr r="R12" s="4"/>
        <tr r="BE18" s="4"/>
        <tr r="AJ42" s="4"/>
        <tr r="X23" s="4"/>
        <tr r="AH49" s="4"/>
        <tr r="AD58" s="4"/>
        <tr r="T28" s="4"/>
        <tr r="AZ20" s="4"/>
        <tr r="V36" s="4"/>
        <tr r="AR46" s="4"/>
        <tr r="AH20" s="4"/>
        <tr r="BD20" s="4"/>
        <tr r="BE17" s="4"/>
        <tr r="BD41" s="4"/>
        <tr r="AO28" s="4"/>
        <tr r="BF34" s="4"/>
        <tr r="V11" s="4"/>
        <tr r="AH11" s="4"/>
        <tr r="S39" s="4"/>
        <tr r="V31" s="4"/>
        <tr r="AA47" s="4"/>
        <tr r="AV26" s="4"/>
        <tr r="F19" s="4"/>
        <tr r="P58" s="4"/>
        <tr r="AH35" s="4"/>
        <tr r="BF23" s="4"/>
        <tr r="Q91" s="4"/>
        <tr r="U33" s="4"/>
        <tr r="AX14" s="4"/>
        <tr r="BI11" s="4"/>
        <tr r="R35" s="4"/>
        <tr r="AP23" s="4"/>
        <tr r="AG91" s="4"/>
        <tr r="O31" s="4"/>
        <tr r="AL13" s="4"/>
        <tr r="AC11" s="4"/>
        <tr r="AU34" s="4"/>
        <tr r="Z23" s="4"/>
        <tr r="AW91" s="4"/>
        <tr r="BA28" s="4"/>
        <tr r="AI12" s="4"/>
        <tr r="M11" s="4"/>
        <tr r="Y12" s="4"/>
        <tr r="AP28" s="4"/>
        <tr r="BC23" s="4"/>
        <tr r="S43" s="4"/>
        <tr r="M30" s="4"/>
        <tr r="BF19" s="4"/>
        <tr r="V28" s="4"/>
        <tr r="AP16" s="4"/>
        <tr r="BF46" s="4"/>
        <tr r="AA44" s="4"/>
        <tr r="AT68" s="4"/>
        <tr r="AL54" s="4"/>
        <tr r="AW64" s="4"/>
        <tr r="V89" s="4"/>
        <tr r="BG80" s="4"/>
        <tr r="AF79" s="4"/>
        <tr r="AS88" s="4"/>
        <tr r="C83" s="4"/>
        <tr r="AI70" s="4"/>
        <tr r="AE80" s="4"/>
        <tr r="AH65" s="4"/>
        <tr r="O88" s="4"/>
        <tr r="AS84" s="4"/>
        <tr r="BD52" s="4"/>
        <tr r="AG65" s="4"/>
        <tr r="BD73" s="4"/>
        <tr r="L92" s="4"/>
        <tr r="R51" s="4"/>
        <tr r="BA75" s="4"/>
        <tr r="BI88" s="4"/>
        <tr r="R88" s="4"/>
        <tr r="I59" s="4"/>
        <tr r="AO63" s="4"/>
        <tr r="AT83" s="4"/>
        <tr r="AD76" s="4"/>
        <tr r="BD85" s="4"/>
        <tr r="T81" s="4"/>
        <tr r="AD71" s="4"/>
        <tr r="AM76" s="4"/>
        <tr r="D71" s="4"/>
        <tr r="AB82" s="4"/>
        <tr r="AJ82" s="4"/>
        <tr r="T68" s="4"/>
        <tr r="AL77" s="4"/>
        <tr r="AV70" s="4"/>
        <tr r="C72" s="4"/>
        <tr r="BH81" s="4"/>
        <tr r="AP89" s="4"/>
        <tr r="E61" s="4"/>
        <tr r="I72" s="4"/>
        <tr r="BD76" s="4"/>
        <tr r="AJ71" s="4"/>
        <tr r="N75" s="4"/>
        <tr r="O81" s="4"/>
        <tr r="BF88" s="4"/>
        <tr r="R13" s="4"/>
        <tr r="Q36" s="4"/>
        <tr r="W10" s="4"/>
        <tr r="BI83" s="4"/>
        <tr r="AX10" s="4"/>
        <tr r="Z28" s="4"/>
        <tr r="T36" s="4"/>
        <tr r="AK33" s="4"/>
        <tr r="AX22" s="4"/>
        <tr r="AM25" s="4"/>
        <tr r="AA18" s="4"/>
        <tr r="AO36" s="4"/>
        <tr r="E47" s="4"/>
        <tr r="BI20" s="4"/>
        <tr r="S21" s="4"/>
        <tr r="L18" s="4"/>
        <tr r="U48" s="4"/>
        <tr r="G32" s="4"/>
        <tr r="AV40" s="4"/>
        <tr r="AQ15" s="4"/>
        <tr r="BC15" s="4"/>
        <tr r="AJ13" s="4"/>
        <tr r="E36" s="4"/>
        <tr r="AC24" s="4"/>
        <tr r="AD30" s="4"/>
        <tr r="BE37" s="4"/>
        <tr r="H16" s="4"/>
        <tr r="C13" s="4"/>
        <tr r="K28" s="4"/>
        <tr r="AF41" s="4"/>
        <tr r="AJ22" s="4"/>
        <tr r="BC14" s="4"/>
        <tr r="BC20" s="4"/>
        <tr r="AO11" s="4"/>
        <tr r="F31" s="4"/>
        <tr r="G47" s="4"/>
        <tr r="AF26" s="4"/>
        <tr r="AY18" s="4"/>
        <tr r="AK48" s="4"/>
        <tr r="U10" s="4"/>
        <tr r="AY30" s="4"/>
        <tr r="AU46" s="4"/>
        <tr r="P26" s="4"/>
        <tr r="AI18" s="4"/>
        <tr r="AK45" s="4"/>
        <tr r="AD12" s="4"/>
        <tr r="AI30" s="4"/>
        <tr r="X46" s="4"/>
        <tr r="S18" s="4"/>
        <tr r="H12" s="4"/>
        <tr r="AS16" s="4"/>
        <tr r="T48" s="4"/>
        <tr r="E45" s="4"/>
        <tr r="E69" s="4"/>
        <tr r="C77" s="4"/>
        <tr r="AK51" s="4"/>
        <tr r="BF83" s="4"/>
        <tr r="S82" s="4"/>
        <tr r="E75" s="4"/>
        <tr r="AA75" s="4"/>
        <tr r="AP85" s="4"/>
        <tr r="BE67" s="4"/>
        <tr r="AG75" s="4"/>
        <tr r="AT69" s="4"/>
        <tr r="AD82" s="4"/>
        <tr r="BD82" s="4"/>
        <tr r="Z58" s="4"/>
        <tr r="AS69" s="4"/>
        <tr r="W78" s="4"/>
        <tr r="K84" s="4"/>
        <tr r="AN70" s="4"/>
        <tr r="AX71" s="4"/>
        <tr r="N76" s="4"/>
        <tr r="Q82" s="4"/>
        <tr r="C69" s="4"/>
        <tr r="S68" s="4"/>
        <tr r="N57" s="4"/>
        <tr r="D85" s="4"/>
        <tr r="W92" s="4"/>
        <tr r="AF85" s="4"/>
        <tr r="BD51" s="4"/>
        <tr r="N83" s="4"/>
        <tr r="AN75" s="4"/>
        <tr r="BD86" s="4"/>
        <tr r="AV86" s="4"/>
        <tr r="BB51" s="4"/>
        <tr r="X72" s="4"/>
        <tr r="W75" s="4"/>
        <tr r="O76" s="4"/>
        <tr r="AA86" s="4"/>
        <tr r="Y83" s="4"/>
        <tr r="AB73" s="4"/>
        <tr r="AT54" s="4"/>
        <tr r="AU63" s="4"/>
        <tr r="K76" s="4"/>
        <tr r="AP79" s="4"/>
        <tr r="AQ85" s="4"/>
        <tr r="BE82" s="4"/>
        <tr r="AW41" s="4"/>
        <tr r="AZ10" s="4"/>
        <tr r="M83" s="4"/>
        <tr r="AR88" s="4"/>
        <tr r="C85" s="4"/>
        <tr r="BG23" s="4"/>
        <tr r="AX31" s="4"/>
        <tr r="BA18" s="4"/>
        <tr r="R27" s="4"/>
        <tr r="Z17" s="4"/>
        <tr r="AX48" s="4"/>
        <tr r="W32" s="4"/>
        <tr r="G41" s="4"/>
        <tr r="BG15" s="4"/>
        <tr r="J16" s="4"/>
        <tr r="AZ13" s="4"/>
        <tr r="Q42" s="4"/>
        <tr r="BE28" s="4"/>
        <tr r="M35" s="4"/>
        <tr r="AL11" s="4"/>
        <tr r="AX11" s="4"/>
        <tr r="H10" s="4"/>
        <tr r="AL31" s="4"/>
        <tr r="AY47" s="4"/>
        <tr r="C27" s="4"/>
        <tr r="V19" s="4"/>
        <tr r="AK10" s="4"/>
        <tr r="AQ11" s="4"/>
        <tr r="AR23" s="4"/>
        <tr r="AU35" s="4"/>
        <tr r="AU31" s="4"/>
        <tr r="AL15" s="4"/>
        <tr r="AJ17" s="4"/>
        <tr r="BD27" s="4"/>
        <tr r="I41" s="4"/>
        <tr r="T22" s="4"/>
        <tr r="AM14" s="4"/>
        <tr r="AB20" s="4"/>
        <tr r="BE11" s="4"/>
        <tr r="AN27" s="4"/>
        <tr r="AX40" s="4"/>
        <tr r="D22" s="4"/>
        <tr r="W14" s="4"/>
        <tr r="AL19" s="4"/>
        <tr r="L12" s="4"/>
        <tr r="X27" s="4"/>
        <tr r="AC40" s="4"/>
        <tr r="AW21" s="4"/>
        <tr r="G14" s="4"/>
        <tr r="R19" s="4"/>
        <tr r="AB12" s="4"/>
        <tr r="AK12" s="4"/>
        <tr r="AP26" s="4"/>
        <tr r="AS50" s="4"/>
        <tr r="BB43" s="4"/>
        <tr r="AC18" s="4"/>
        <tr r="M48" s="4"/>
        <tr r="AE19" s="4"/>
        <tr r="AP19" s="4"/>
        <tr r="BH53" s="4"/>
        <tr r="Z32" s="4"/>
        <tr r="I26" s="4"/>
        <tr r="V69" s="4"/>
        <tr r="AO85" s="4"/>
        <tr r="AD78" s="4"/>
        <tr r="AJ86" s="4"/>
        <tr r="BG92" s="4"/>
        <tr r="AG79" s="4"/>
        <tr r="BC79" s="4"/>
        <tr r="BB89" s="4"/>
        <tr r="Y66" s="4"/>
        <tr r="AQ82" s="4"/>
        <tr r="AK74" s="4"/>
        <tr r="BF86" s="4"/>
        <tr r="W87" s="4"/>
        <tr r="I63" s="4"/>
        <tr r="AF78" s="4"/>
        <tr r="AO81" s="4"/>
        <tr r="AM88" s="4"/>
        <tr r="S51" s="4"/>
        <tr r="I76" s="4"/>
        <tr r="BI80" s="4"/>
        <tr r="AC86" s="4"/>
        <tr r="S54" s="4"/>
        <tr r="BC72" s="4"/>
        <tr r="D66" s="4"/>
        <tr r="AR75" s="4"/>
        <tr r="F84" s="4"/>
        <tr r="AQ83" s="4"/>
        <tr r="BE57" s="4"/>
        <tr r="X76" s="4"/>
        <tr r="G80" s="4"/>
        <tr r="F85" s="4"/>
        <tr r="BH92" s="4"/>
        <tr r="BB57" s="4"/>
        <tr r="AM86" s="4"/>
        <tr r="AI79" s="4"/>
        <tr r="H81" s="4"/>
        <tr r="BC92" s="4"/>
        <tr r="BA87" s="4"/>
        <tr r="BF55" s="4"/>
        <tr r="AS59" s="4"/>
        <tr r="Y68" s="4"/>
        <tr r="AS80" s="4"/>
        <tr r="BH82" s="4"/>
        <tr r="J92" s="4"/>
        <tr r="X87" s="4"/>
        <tr r="D10" s="4"/>
        <tr r="Z82" s="4"/>
        <tr r="BE87" s="4"/>
        <tr r="T16" s="4"/>
        <tr r="AH92" s="4"/>
        <tr r="M49" s="4"/>
        <tr r="G28" s="4"/>
        <tr r="Y14" s="4"/>
        <tr r="BB12" s="4"/>
        <tr r="AU11" s="4"/>
        <tr r="AM42" s="4"/>
        <tr r="L29" s="4"/>
        <tr r="AC35" s="4"/>
        <tr r="BB11" s="4"/>
        <tr r="E12" s="4"/>
        <tr r="X10" s="4"/>
        <tr r="X36" s="4"/>
        <tr r="AS24" s="4"/>
        <tr r="AT30" s="4"/>
        <tr r="AS40" s="4"/>
        <tr r="AN16" s="4"/>
        <tr r="AI13" s="4"/>
        <tr r="AA28" s="4"/>
        <tr r="BA41" s="4"/>
        <tr r="AZ22" s="4"/>
        <tr r="J15" s="4"/>
        <tr r="R21" s="4"/>
        <tr r="I11" s="4"/>
        <tr r="AF19" s="4"/>
        <tr r="AI31" s="4"/>
        <tr r="AQ14" s="4"/>
        <tr r="AZ28" s="4"/>
        <tr r="AG11" s="4"/>
        <tr r="J11" s="4"/>
        <tr r="AB23" s="4"/>
        <tr r="AE35" s="4"/>
        <tr r="AE91" s="4"/>
        <tr r="V15" s="4"/>
        <tr r="G18" s="4"/>
        <tr r="L23" s="4"/>
        <tr r="O35" s="4"/>
        <tr r="W29" s="4"/>
        <tr r="F15" s="4"/>
        <tr r="AM18" s="4"/>
        <tr r="BE22" s="4"/>
        <tr r="BH34" s="4"/>
        <tr r="AD26" s="4"/>
        <tr r="AU10" s="4"/>
        <tr r="AY14" s="4"/>
        <tr r="J19" s="4"/>
        <tr r="AZ12" s="4"/>
        <tr r="AP17" s="4"/>
        <tr r="BD25" s="4"/>
        <tr r="BI21" s="4"/>
        <tr r="AB77" s="4"/>
        <tr r="BC82" s="4"/>
        <tr r="AH73" s="4"/>
        <tr r="K50" s="4"/>
        <tr r="AZ87" s="4"/>
        <tr r="AU70" s="4"/>
        <tr r="AO74" s="4"/>
        <tr r="BA83" s="4"/>
        <tr r="Z50" s="4"/>
        <tr r="AY75" s="4"/>
        <tr r="BH76" s="4"/>
        <tr r="AJ89" s="4"/>
        <tr r="V81" s="4"/>
        <tr r="AV67" s="4"/>
        <tr r="AF52" s="4"/>
        <tr r="H86" s="4"/>
        <tr r="AX86" s="4"/>
        <tr r="R57" s="4"/>
        <tr r="AK80" s="4"/>
        <tr r="M75" s="4"/>
        <tr r="AO92" s="4"/>
        <tr r="AU60" s="4"/>
        <tr r="F77" s="4"/>
        <tr r="P70" s="4"/>
        <tr r="K80" s="4"/>
        <tr r="AH88" s="4"/>
        <tr r="J88" s="4"/>
        <tr r="AT63" s="4"/>
        <tr r="AD83" s="4"/>
        <tr r="AY73" s="4"/>
        <tr r="AH89" s="4"/>
        <tr r="BG84" s="4"/>
        <tr r="AR63" s="4"/>
        <tr r="AN77" s="4"/>
        <tr r="AI53" s="4"/>
        <tr r="BI75" s="4"/>
        <tr r="AL84" s="4"/>
        <tr r="AZ81" s="4"/>
        <tr r="AT61" s="4"/>
        <tr r="AB64" s="4"/>
        <tr r="BI72" s="4"/>
        <tr r="V74" s="4"/>
        <tr r="AA87" s="4"/>
        <tr r="Y84" s="4"/>
        <tr r="AM81" s="4"/>
        <tr r="G81" s="4"/>
        <tr r="I87" s="4"/>
        <tr r="AH16" s="4"/>
        <tr r="P20" s="4"/>
        <tr r="AW23" s="4"/>
        <tr r="BE42" s="4"/>
        <tr r="AN23" s="4"/>
        <tr r="J69" s="4"/>
        <tr r="BD29" s="4"/>
        <tr r="AQ36" s="4"/>
        <tr r="BI24" s="4"/>
        <tr r="Q31" s="4"/>
        <tr r="AE43" s="4"/>
        <tr r="AA17" s="4"/>
        <tr r="AY13" s="4"/>
        <tr r="BB31" s="4"/>
        <tr r="O48" s="4"/>
        <tr r="S27" s="4"/>
        <tr r="AR19" s="4"/>
        <tr r="N12" s="4"/>
        <tr r="AF15" s="4"/>
        <tr r="BH23" s="4"/>
        <tr r="U36" s="4"/>
        <tr r="BA33" s="4"/>
        <tr r="E11" s="4"/>
        <tr r="BB15" s="4"/>
        <tr r="T17" s="4"/>
        <tr r="F46" s="4"/>
        <tr r="X28" s="4"/>
        <tr r="Q38" s="4"/>
        <tr r="R18" s="4"/>
        <tr r="AD18" s="4"/>
        <tr r="E17" s="4"/>
        <tr r="H71" s="4"/>
        <tr r="S31" s="4"/>
        <tr r="AR12" s="4"/>
        <tr r="AC27" s="4"/>
        <tr r="Q11" s="4"/>
        <tr r="Z11" s="4"/>
        <tr r="BC59" s="4"/>
        <tr r="C31" s="4"/>
        <tr r="Y11" s="4"/>
        <tr r="BH25" s="4"/>
        <tr r="AP11" s="4"/>
        <tr r="AN56" s="4"/>
        <tr r="AV30" s="4"/>
        <tr r="AN24" s="4"/>
        <tr r="BF11" s="4"/>
        <tr r="AH12" s="4"/>
        <tr r="AP20" s="4"/>
        <tr r="J22" s="4"/>
        <tr r="BG43" s="4"/>
        <tr r="AC14" s="4"/>
        <tr r="M19" s="4"/>
        <tr r="AB19" s="4"/>
        <tr r="BH18" s="4"/>
        <tr r="O59" s="4"/>
        <tr r="BG29" s="4"/>
        <tr r="L25" s="4"/>
        <tr r="BD15" s="4"/>
        <tr r="AD25" s="4"/>
        <tr r="AK27" s="4"/>
        <tr r="AU12" s="4"/>
        <tr r="J33" s="4"/>
        <tr r="BB42" s="4"/>
        <tr r="BG19" s="4"/>
        <tr r="BH21" s="4"/>
        <tr r="AD29" s="4"/>
        <tr r="BD13" s="4"/>
        <tr r="BD18" s="4"/>
        <tr r="V40" s="4"/>
        <tr r="AD24" s="4"/>
        <tr r="BF69" s="4"/>
        <tr r="AI49" s="4"/>
        <tr r="E79" s="4"/>
        <tr r="BI48" s="4"/>
        <tr r="D77" s="4"/>
        <tr r="H69" s="4"/>
        <tr r="N92" s="4"/>
        <tr r="V75" s="4"/>
        <tr r="H79" s="4"/>
        <tr r="AI82" s="4"/>
        <tr r="Q56" s="4"/>
        <tr r="R80" s="4"/>
        <tr r="Q72" s="4"/>
        <tr r="S83" s="4"/>
        <tr r="BG70" s="4"/>
        <tr r="K82" s="4"/>
        <tr r="AR56" s="4"/>
        <tr r="AJ92" s="4"/>
        <tr r="AW80" s="4"/>
        <tr r="F63" s="4"/>
        <tr r="Z61" s="4"/>
        <tr r="Y79" s="4"/>
        <tr r="V83" s="4"/>
        <tr r="AH67" s="4"/>
        <tr r="T76" s="4"/>
        <tr r="AZ74" s="4"/>
        <tr r="AC75" s="4"/>
        <tr r="AS86" s="4"/>
        <tr r="I82" s="4"/>
        <tr r="AE71" s="4"/>
        <tr r="BB67" s="4"/>
        <tr r="T73" s="4"/>
        <tr r="AW83" s="4"/>
        <tr r="Z89" s="4"/>
        <tr r="AW52" s="4"/>
        <tr r="BF72" s="4"/>
        <tr r="AU57" s="4"/>
        <tr r="L80" s="4"/>
        <tr r="E89" s="4"/>
        <tr r="C86" s="4"/>
        <tr r="AR68" s="4"/>
        <tr r="F69" s="4"/>
        <tr r="L77" s="4"/>
        <tr r="AX78" s="4"/>
        <tr r="Z81" s="4"/>
        <tr r="BA88" s="4"/>
        <tr r="AY85" s="4"/>
        <tr r="V86" s="4"/>
        <tr r="AI21" s="4"/>
        <tr r="AV13" s="4"/>
        <tr r="O14" s="4"/>
        <tr r="S10" s="4"/>
        <tr r="BI36" s="4"/>
        <tr r="Y47" s="4"/>
        <tr r="AA21" s="4"/>
        <tr r="AU21" s="4"/>
        <tr r="AB18" s="4"/>
        <tr r="I32" s="4"/>
        <tr r="AQ48" s="4"/>
        <tr r="AI27" s="4"/>
        <tr r="I20" s="4"/>
        <tr r="P15" s="4"/>
        <tr r="AI16" s="4"/>
        <tr r="AQ28" s="4"/>
        <tr r="L42" s="4"/>
        <tr r="G23" s="4"/>
        <tr r="Z15" s="4"/>
        <tr r="AR21" s="4"/>
        <tr r="AV19" s="4"/>
        <tr r="AY31" s="4"/>
        <tr r="AD15" s="4"/>
        <tr r="BI30" s="4"/>
        <tr r="AW11" s="4"/>
        <tr r="AF40" s="4"/>
        <tr r="BE23" s="4"/>
        <tr r="AU19" s="4"/>
        <tr r="BF13" s="4"/>
        <tr r="I10" s="4"/>
        <tr r="K25" s="4"/>
        <tr r="AU45" s="4"/>
        <tr r="H28" s="4"/>
        <tr r="AR35" s="4"/>
        <tr r="AU17" s="4"/>
        <tr r="AQ17" s="4"/>
        <tr r="U17" s="4"/>
        <tr r="Y45" s="4"/>
        <tr r="BA27" s="4"/>
        <tr r="AL33" s="4"/>
        <tr r="AE17" s="4"/>
        <tr r="K17" s="4"/>
        <tr r="AK17" s="4"/>
        <tr r="C45" s="4"/>
        <tr r="AF31" s="4"/>
        <tr r="O17" s="4"/>
        <tr r="X16" s="4"/>
        <tr r="BA17" s="4"/>
        <tr r="AL42" s="4"/>
        <tr r="N43" s="4"/>
        <tr r="M17" s="4"/>
        <tr r="BB56" s="4"/>
        <tr r="BF29" s="4"/>
        <tr r="BF44" s="4"/>
        <tr r="AD11" s="4"/>
        <tr r="BF43" s="4"/>
        <tr r="N80" s="4"/>
        <tr r="AK52" s="4"/>
        <tr r="AP81" s="4"/>
        <tr r="J78" s="4"/>
        <tr r="E83" s="4"/>
        <tr r="M79" s="4"/>
        <tr r="Y88" s="4"/>
        <tr r="AX79" s="4"/>
        <tr r="Z74" s="4"/>
        <tr r="AU86" s="4"/>
        <tr r="E62" s="4"/>
        <tr r="AV79" s="4"/>
        <tr r="AC76" s="4"/>
        <tr r="AE87" s="4"/>
        <tr r="R68" s="4"/>
        <tr r="AW75" s="4"/>
        <tr r="Q70" s="4"/>
        <tr r="AT82" s="4"/>
        <tr r="BI84" s="4"/>
        <tr r="BD69" s="4"/>
        <tr r="AW65" s="4"/>
        <tr r="AN65" s="4"/>
        <tr r="AX87" s="4"/>
        <tr r="Q51" s="4"/>
        <tr r="AF80" s="4"/>
        <tr r="C79" s="4"/>
        <tr r="AO79" s="4"/>
        <tr r="BE92" s="4"/>
        <tr r="AK86" s="4"/>
        <tr r="N54" s="4"/>
        <tr r="AC72" s="4"/>
        <tr r="AF77" s="4"/>
        <tr r="BI87" s="4"/>
        <tr r="I83" s="4"/>
        <tr r="BB58" s="4"/>
        <tr r="I77" s="4"/>
        <tr r="N62" s="4"/>
        <tr r="AA66" s="4"/>
        <tr r="D83" s="4"/>
        <tr r="O92" s="4"/>
        <tr r="K52" s="4"/>
        <tr r="AP73" s="4"/>
        <tr r="AX53" s="4"/>
        <tr r="AZ73" s="4"/>
        <tr r="AL85" s="4"/>
        <tr r="G83" s="4"/>
        <tr r="R92" s="4"/>
        <tr r="AH13" s="4"/>
        <tr r="C47" s="4"/>
        <tr r="BC10" s="4"/>
        <tr r="P84" s="4"/>
        <tr r="O49" s="4"/>
        <tr r="AM32" s="4"/>
        <tr r="AC41" s="4"/>
        <tr r="N16" s="4"/>
        <tr r="Z16" s="4"/>
        <tr r="P14" s="4"/>
        <tr r="BG28" s="4"/>
        <tr r="AI42" s="4"/>
        <tr r="W23" s="4"/>
        <tr r="AP15" s="4"/>
        <tr r="V22" s="4"/>
        <tr r="O24" s="4"/>
        <tr r="AN36" s="4"/>
        <tr r="BG35" s="4"/>
        <tr r="U11" s="4"/>
        <tr r="I16" s="4"/>
        <tr r="AW16" s="4"/>
        <tr r="AB46" s="4"/>
        <tr r="AN28" s="4"/>
        <tr r="F41" s="4"/>
        <tr r="AH18" s="4"/>
        <tr r="AK19" s="4"/>
        <tr r="AU22" s="4"/>
        <tr r="AT34" s="4"/>
        <tr r="W46" s="4"/>
        <tr r="AC15" s="4"/>
        <tr r="AD10" s="4"/>
        <tr r="AT18" s="4"/>
        <tr r="AS14" s="4"/>
        <tr r="J40" s="4"/>
        <tr r="AO23" s="4"/>
        <tr r="Y19" s="4"/>
        <tr r="AP13" s="4"/>
        <tr r="W47" s="4"/>
        <tr r="AE26" s="4"/>
        <tr r="AW39" s="4"/>
        <tr r="BE69" s="4"/>
        <tr r="I19" s="4"/>
        <tr r="Z13" s="4"/>
        <tr r="J21" s="4"/>
        <tr r="BI27" s="4"/>
        <tr r="AC39" s="4"/>
        <tr r="K64" s="4"/>
        <tr r="BB18" s="4"/>
        <tr r="J13" s="4"/>
        <tr r="F17" s="4"/>
        <tr r="X29" s="4"/>
        <tr r="F28" s="4"/>
        <tr r="AX20" s="4"/>
        <tr r="J42" s="4"/>
        <tr r="AP43" s="4"/>
        <tr r="BB28" s="4"/>
        <tr r="M27" s="4"/>
        <tr r="Z19" s="4"/>
        <tr r="AH56" s="4"/>
        <tr r="BH20" s="4"/>
        <tr r="AO29" s="4"/>
        <tr r="AR29" s="4"/>
        <tr r="BD32" s="4"/>
        <tr r="AD39" s="4"/>
        <tr r="G17" s="4"/>
        <tr r="G63" s="4"/>
        <tr r="BG33" s="4"/>
        <tr r="AP14" s="4"/>
        <tr r="BC17" s="4"/>
        <tr r="AX12" s="4"/>
        <tr r="BB33" s="4"/>
        <tr r="U56" s="4"/>
        <tr r="AQ29" s="4"/>
        <tr r="AD20" s="4"/>
        <tr r="BH65" s="4"/>
        <tr r="AE55" s="4"/>
        <tr r="H89" s="4"/>
        <tr r="BC67" s="4"/>
        <tr r="AF92" s="4"/>
        <tr r="S75" s="4"/>
        <tr r="AD89" s="4"/>
        <tr r="AY64" s="4"/>
        <tr r="T69" s="4"/>
        <tr r="Q81" s="4"/>
        <tr r="G69" s="4"/>
        <tr r="U75" s="4"/>
        <tr r="BA80" s="4"/>
        <tr r="BF85" s="4"/>
        <tr r="AO53" s="4"/>
        <tr r="BI79" s="4"/>
        <tr r="BA74" s="4"/>
        <tr r="M87" s="4"/>
        <tr r="AM87" s="4"/>
        <tr r="Y63" s="4"/>
        <tr r="BI69" s="4"/>
        <tr r="G70" s="4"/>
        <tr r="D82" s="4"/>
        <tr r="P57" s="4"/>
        <tr r="H77" s="4"/>
        <tr r="C53" s="4"/>
        <tr r="W70" s="4"/>
        <tr r="BD84" s="4"/>
        <tr r="F60" s="4"/>
        <tr r="M59" s="4"/>
        <tr r="BF87" s="4"/>
        <tr r="AH72" s="4"/>
        <tr r="AR81" s="4"/>
        <tr r="AJ81" s="4"/>
        <tr r="BC64" s="4"/>
        <tr r="AA72" s="4"/>
        <tr r="BA66" s="4"/>
        <tr r="BC70" s="4"/>
        <tr r="P87" s="4"/>
        <tr r="N84" s="4"/>
        <tr r="M58" s="4"/>
        <tr r="BB77" s="4"/>
        <tr r="Q58" s="4"/>
        <tr r="C78" s="4"/>
        <tr r="E92" s="4"/>
        <tr r="S87" s="4"/>
        <tr r="C16" s="4"/>
        <tr r="Q20" s="4"/>
        <tr r="BB10" s="4"/>
        <tr r="AC83" s="4"/>
        <tr r="BH88" s="4"/>
        <tr r="BG42" s="4"/>
        <tr r="AB29" s="4"/>
        <tr r="AS35" s="4"/>
        <tr r="I12" s="4"/>
        <tr r="U12" s="4"/>
        <tr r="AN10" s="4"/>
        <tr r="AE24" s="4"/>
        <tr r="BG36" s="4"/>
        <tr r="AM38" s="4"/>
        <tr r="AK11" s="4"/>
        <tr r="Y16" s="4"/>
        <tr r="AG16" s="4"/>
        <tr r="C20" s="4"/>
        <tr r="F32" s="4"/>
        <tr r="Q16" s="4"/>
        <tr r="F33" s="4"/>
        <tr r="D12" s="4"/>
        <tr r="AZ40" s="4"/>
        <tr r="L24" s="4"/>
        <tr r="M20" s="4"/>
        <tr r="F14" s="4"/>
        <tr r="AA11" s="4"/>
        <tr r="AH30" s="4"/>
        <tr r="AW40" s="4"/>
        <tr r="AN15" s="4"/>
        <tr r="AH44" s="4"/>
        <tr r="AD34" s="4"/>
        <tr r="C46" s="4"/>
        <tr r="M15" s="4"/>
        <tr r="N10" s="4"/>
        <tr r="BG17" s="4"/>
        <tr r="V17" s="4"/>
        <tr r="N34" s="4"/>
        <tr r="AP45" s="4"/>
        <tr r="BF14" s="4"/>
        <tr r="BD16" s="4"/>
        <tr r="H34" s="4"/>
        <tr r="T45" s="4"/>
        <tr r="BG25" s="4"/>
        <tr r="AK15" s="4"/>
        <tr r="AG42" s="4"/>
        <tr r="J24" s="4"/>
        <tr r="AM43" s="4"/>
        <tr r="M18" s="4"/>
        <tr r="AT19" s="4"/>
        <tr r="BH38" s="4"/>
        <tr r="H29" s="4"/>
        <tr r="BF22" s="4"/>
        <tr r="L34" s="4"/>
        <tr r="X40" s="4"/>
        <tr r="AI55" s="4"/>
        <tr r="C62" s="4"/>
        <tr r="AJ78" s="4"/>
        <tr r="AG49" s="4"/>
        <tr r="BF68" s="4"/>
        <tr r="J67" s="4"/>
        <tr r="M69" s="4"/>
        <tr r="X73" s="4"/>
        <tr r="AN83" s="4"/>
        <tr r="E63" s="4"/>
        <tr r="AW79" s="4"/>
        <tr r="AQ75" s="4"/>
        <tr r="I92" s="4"/>
        <tr r="AD59" s="4"/>
        <tr r="BC86" s="4"/>
        <tr r="T79" s="4"/>
        <tr r="BE80" s="4"/>
        <tr r="AL81" s="4"/>
        <tr r="C68" s="4"/>
        <tr r="AV52" s="4"/>
        <tr r="K74" s="4"/>
        <tr r="P86" s="4"/>
        <tr r="AJ51" s="4"/>
        <tr r="Z72" s="4"/>
        <tr r="O57" s="4"/>
        <tr r="AA74" s="4"/>
        <tr r="W89" s="4"/>
        <tr r="L70" s="4"/>
        <tr r="BE63" s="4"/>
        <tr r="AD57" s="4"/>
        <tr r="AT76" s="4"/>
        <tr r="K86" s="4"/>
        <tr r="AV85" s="4"/>
        <tr r="BD71" s="4"/>
        <tr r="BC76" s="4"/>
        <tr r="T71" s="4"/>
        <tr r="BG74" s="4"/>
        <tr r="BH80" s="4"/>
        <tr r="AP88" s="4"/>
        <tr r="G64" s="4"/>
        <tr r="AN72" s="4"/>
        <tr r="AC62" s="4"/>
        <tr r="E73" s="4"/>
        <tr r="T84" s="4"/>
        <tr r="R81" s="4"/>
        <tr r="P13" s="4"/>
        <tr r="T10" s="4"/>
        <tr r="AP82" s="4"/>
        <tr r="L88" s="4"/>
        <tr r="AJ16" s="4"/>
        <tr r="X37" s="4"/>
        <tr r="P25" s="4"/>
        <tr r="AG31" s="4"/>
        <tr r="T46" s="4"/>
        <tr r="N18" s="4"/>
        <tr r="AE14" s="4"/>
        <tr r="S20" s="4"/>
        <tr r="V32" s="4"/>
        <tr r="D17" s="4"/>
        <tr r="L35" s="4"/>
        <tr r="T12" s="4"/>
        <tr r="AX46" s="4"/>
        <tr r="BD28" s="4"/>
        <tr r="BC43" s="4"/>
        <tr r="AX18" s="4"/>
        <tr r="Z20" s="4"/>
        <tr r="AU15" s="4"/>
        <tr r="Q35" s="4"/>
        <tr r="AS46" s="4"/>
        <tr r="AS15" s="4"/>
        <tr r="AT10" s="4"/>
        <tr r="BI19" s="4"/>
        <tr r="AY22" s="4"/>
        <tr r="W27" s="4"/>
        <tr r="BG34" s="4"/>
        <tr r="AS27" s="4"/>
        <tr r="K11" s="4"/>
        <tr r="O21" s="4"/>
        <tr r="BB23" s="4"/>
        <tr r="R30" s="4"/>
        <tr r="AA40" s="4"/>
        <tr r="H15" s="4"/>
        <tr r="AV15" s="4"/>
        <tr r="W17" s="4"/>
        <tr r="BA91" s="4"/>
        <tr r="E40" s="4"/>
        <tr r="R10" s="4"/>
        <tr r="AK14" s="4"/>
        <tr r="AQ55" s="4"/>
        <tr r="AM17" s="4"/>
        <tr r="AK91" s="4"/>
        <tr r="AT39" s="4"/>
        <tr r="W11" s="4"/>
        <tr r="E14" s="4"/>
        <tr r="J48" s="4"/>
        <tr r="E28" s="4"/>
        <tr r="P42" s="4"/>
        <tr r="Q18" s="4"/>
        <tr r="BC47" s="4"/>
        <tr r="AL43" s="4"/>
        <tr r="BB32" s="4"/>
        <tr r="M16" s="4"/>
        <tr r="O19" s="4"/>
        <tr r="Z45" s="4"/>
        <tr r="BH35" s="4"/>
        <tr r="C29" s="4"/>
        <tr r="L30" s="4"/>
        <tr r="BF33" s="4"/>
        <tr r="BD12" s="4"/>
        <tr r="AD13" s="4"/>
        <tr r="W25" s="4"/>
        <tr r="K34" s="4"/>
        <tr r="AU26" s="4"/>
        <tr r="AV47" s="4"/>
        <tr r="R54" s="4"/>
        <tr r="V45" s="4"/>
        <tr r="BD36" s="4"/>
        <tr r="AG62" s="4"/>
        <tr r="Z62" s="4"/>
        <tr r="AN78" s="4"/>
        <tr r="AI89" s="4"/>
        <tr r="BI67" s="4"/>
        <tr r="AS51" s="4"/>
        <tr r="J50" s="4"/>
        <tr r="AW73" s="4"/>
        <tr r="AZ77" s="4"/>
        <tr r="G88" s="4"/>
        <tr r="BC69" s="4"/>
        <tr r="AL75" s="4"/>
        <tr r="X79" s="4"/>
        <tr r="H84" s="4"/>
        <tr r="AV66" s="4"/>
        <tr r="F76" s="4"/>
        <tr r="C73" s="4"/>
        <tr r="AZ89" s="4"/>
        <tr r="E86" s="4"/>
        <tr r="AM72" s="4"/>
        <tr r="BH56" s="4"/>
        <tr r="X86" s="4"/>
        <tr r="AB92" s="4"/>
        <tr r="N58" s="4"/>
        <tr r="AL76" s="4"/>
        <tr r="U66" s="4"/>
        <tr r="BC78" s="4"/>
        <tr r="AL83" s="4"/>
        <tr r="R55" s="4"/>
        <tr r="J73" s="4"/>
        <tr r="BF61" s="4"/>
        <tr r="P89" s="4"/>
        <tr r="V84" s="4"/>
        <tr r="BH89" s="4"/>
        <tr r="M52" s="4"/>
        <tr r="Z87" s="4"/>
        <tr r="BD75" s="4"/>
        <tr r="Z79" s="4"/>
        <tr r="AA85" s="4"/>
        <tr r="AO82" s="4"/>
        <tr r="BE73" s="4"/>
        <tr r="G77" s="4"/>
        <tr r="AZ66" s="4"/>
        <tr r="AG77" s="4"/>
        <tr r="AF88" s="4"/>
        <tr r="AD85" s="4"/>
        <tr r="O15" s="4"/>
        <tr r="BC81" s="4"/>
        <tr r="Y87" s="4"/>
        <tr r="AX16" s="4"/>
        <tr r="P12" s="4"/>
        <tr r="Y32" s="4"/>
        <tr r="K49" s="4"/>
        <tr r="AY27" s="4"/>
        <tr r="AG20" s="4"/>
        <tr r="Y18" s="4"/>
        <tr r="I18" s="4"/>
        <tr r="I47" s="4"/>
        <tr r="K29" s="4"/>
        <tr r="AO46" s="4"/>
        <tr r="E19" s="4"/>
        <tr r="P21" s="4"/>
        <tr r="AE15" s="4"/>
        <tr r="M41" s="4"/>
        <tr r="AB24" s="4"/>
        <tr r="AN20" s="4"/>
        <tr r="V14" s="4"/>
        <tr r="Z10" s="4"/>
        <tr r="C22" s="4"/>
        <tr r="AX30" s="4"/>
        <tr r="H41" s="4"/>
        <tr r="K16" s="4"/>
        <tr r="AO10" s="4"/>
        <tr r="BE19" s="4"/>
        <tr r="BD22" s="4"/>
        <tr r="AE30" s="4"/>
        <tr r="AX17" s="4"/>
        <tr r="AE20" s="4"/>
        <tr r="W16" s="4"/>
        <tr r="AU20" s="4"/>
        <tr r="G27" s="4"/>
        <tr r="AQ34" s="4"/>
        <tr r="O26" s="4"/>
        <tr r="AW20" s="4"/>
        <tr r="AZ26" s="4"/>
        <tr r="AA34" s="4"/>
        <tr r="BD24" s="4"/>
        <tr r="E10" s="4"/>
        <tr r="Y20" s="4"/>
        <tr r="AT26" s="4"/>
        <tr r="AJ26" s="4"/>
        <tr r="AG23" s="4"/>
        <tr r="E49" s="4"/>
        <tr r="BH19" s="4"/>
        <tr r="AG51" s="4"/>
        <tr r="E41" s="4"/>
        <tr r="L43" s="4"/>
        <tr r="BB17" s="4"/>
        <tr r="AA19" s="4"/>
        <tr r="BI29" s="4"/>
        <tr r="AN66" s="4"/>
        <tr r="AG60" s="4"/>
        <tr r="AA77" s="4"/>
        <tr r="AW86" s="4"/>
        <tr r="O79" s="4"/>
        <tr r="AM79" s="4"/>
        <tr r="AS68" s="4"/>
        <tr r="BI77" s="4"/>
        <tr r="AK85" s="4"/>
        <tr r="AY81" s="4"/>
        <tr r="AB50" s="4"/>
        <tr r="E80" s="4"/>
        <tr r="AP74" s="4"/>
        <tr r="R87" s="4"/>
        <tr r="Y62" s="4"/>
        <tr r="AH80" s="4"/>
        <tr r="O77" s="4"/>
        <tr r="AI83" s="4"/>
        <tr r="AG92" s="4"/>
        <tr r="W86" s="4"/>
        <tr r="AA61" s="4"/>
        <tr r="AZ92" s="4"/>
        <tr r="AA84" s="4"/>
        <tr r="H64" s="4"/>
        <tr r="J87" s="4"/>
        <tr r="AW70" s="4"/>
        <tr r="L82" s="4"/>
        <tr r="E88" s="4"/>
        <tr r="F61" s="4"/>
        <tr r="V77" s="4"/>
        <tr r="T66" s="4"/>
        <tr r="BH75" s="4"/>
        <tr r="AX88" s="4"/>
        <tr r="BG83" s="4"/>
        <tr r="O58" s="4"/>
        <tr r="AN76" s="4"/>
        <tr r="W80" s="4"/>
        <tr r="AR82" s="4"/>
        <tr r="BC89" s="4"/>
        <tr r="H87" s="4"/>
        <tr r="F53" s="4"/>
        <tr r="AY92" s="4"/>
        <tr r="C71" s="4"/>
        <tr r="S72" s="4"/>
        <tr r="O82" s="4"/>
        <tr r="BF89" s="4"/>
        <tr r="AW92" s="4"/>
        <tr r="AL86" s="4"/>
        <tr r="AI44" s="4"/>
        <tr r="AV31" s="4"/>
        <tr r="AF84" s="4"/>
        <tr r="N29" s="4"/>
        <tr r="BD42" s="4"/>
        <tr r="AM23" s="4"/>
        <tr r="BF15" s="4"/>
        <tr r="F23" s="4"/>
        <tr r="AI41" s="4"/>
        <tr r="AR24" s="4"/>
        <tr r="C21" s="4"/>
        <tr r="AL14" s="4"/>
        <tr r="BF10" s="4"/>
        <tr r="AF21" s="4"/>
        <tr r="AG35" s="4"/>
        <tr r="F47" s="4"/>
        <tr r="BI15" s="4"/>
        <tr r="AQ21" s="4"/>
        <tr r="AT14" s="4"/>
        <tr r="AM27" s="4"/>
        <tr r="N35" s="4"/>
        <tr r="G29" s="4"/>
        <tr r="BI14" s="4"/>
        <tr r="AP21" s="4"/>
        <tr r="AR28" s="4"/>
        <tr r="AB47" s="4"/>
        <tr r="D27" s="4"/>
        <tr r="AC13" s="4"/>
        <tr r="AY11" s="4"/>
        <tr r="AV41" s="4"/>
        <tr r="AM31" s="4"/>
        <tr r="AN22" s="4"/>
        <tr r="O30" s="4"/>
        <tr r="AH17" s="4"/>
        <tr r="AO19" s="4"/>
        <tr r="G16" s="4"/>
        <tr r="X22" s="4"/>
        <tr r="AX91" s="4"/>
        <tr r="R17" s="4"/>
        <tr r="D19" s="4"/>
        <tr r="AZ15" s="4"/>
        <tr r="BB22" s="4"/>
        <tr r="H22" s="4"/>
        <tr r="AH91" s="4"/>
        <tr r="AU16" s="4"/>
        <tr r="AG18" s="4"/>
        <tr r="T15" s="4"/>
        <tr r="AY25" s="4"/>
        <tr r="T51" s="4"/>
        <tr r="AY41" s="4"/>
        <tr r="M10" s="4"/>
        <tr r="T43" s="4"/>
        <tr r="O20" s="4"/>
        <tr r="R44" s="4"/>
        <tr r="AC19" s="4"/>
        <tr r="U45" s="4"/>
        <tr r="V23" s="4"/>
        <tr r="AP29" s="4"/>
        <tr r="L11" s="4"/>
        <tr r="BF24" s="4"/>
        <tr r="BD17" s="4"/>
        <tr r="AD16" s="4"/>
        <tr r="J70" s="4"/>
        <tr r="AP91" s="4"/>
        <tr r="O72" s="4"/>
        <tr r="AK70" s="4"/>
        <tr r="AH74" s="4"/>
        <tr r="J74" s="4"/>
        <tr r="R56" s="4"/>
        <tr r="BI51" s="4"/>
        <tr r="D92" s="4"/>
        <tr r="R86" s="4"/>
        <tr r="AA62" s="4"/>
        <tr r="AA56" s="4"/>
        <tr r="BB78" s="4"/>
        <tr r="AG81" s="4"/>
        <tr r="AE69" s="4"/>
        <tr r="AK75" s="4"/>
        <tr r="AW84" s="4"/>
        <tr r="AU87" s="4"/>
        <tr r="U77" s="4"/>
        <tr r="D76" s="4"/>
        <tr r="E66" s="4"/>
        <tr r="AI84" s="4"/>
        <tr r="BC88" s="4"/>
        <tr r="F71" s="4"/>
        <tr r="AI80" s="4"/>
        <tr r="X75" s="4"/>
        <tr r="AN86" s="4"/>
        <tr r="T82" s="4"/>
        <tr r="AI51" s="4"/>
        <tr r="H72" s="4"/>
        <tr r="AF70" s="4"/>
        <tr r="AS75" s="4"/>
        <tr r="AW82" s="4"/>
        <tr r="Z88" s="4"/>
        <tr r="I64" s="4"/>
        <tr r="I68" s="4"/>
        <tr r="F74" s="4"/>
        <tr r="K87" s="4"/>
        <tr r="I84" s="4"/>
        <tr r="W81" s="4"/>
        <tr r="L59" s="4"/>
        <tr r="BD77" s="4"/>
        <tr r="AM75" s="4"/>
        <tr r="AE76" s="4"/>
        <tr r="AQ86" s="4"/>
        <tr r="AO83" s="4"/>
        <tr r="S85" s="4"/>
        <tr r="AX13" s="4"/>
        <tr r="X47" s="4"/>
        <tr r="O44" s="4"/>
        <tr r="O89" s="4"/>
        <tr r="AU24" s="4"/>
        <tr r="T37" s="4"/>
        <tr r="Y41" s="4"/>
        <tr r="BA11" s="4"/>
        <tr r="AO16" s="4"/>
        <tr r="AW35" s="4"/>
        <tr r="Z47" s="4"/>
        <tr r="P16" s="4"/>
        <tr r="AQ25" s="4"/>
        <tr r="Z41" s="4"/>
        <tr r="E31" s="4"/>
        <tr r="AD41" s="4"/>
        <tr r="X11" s="4"/>
        <tr r="AQ16" s="4"/>
        <tr r="G22" s="4"/>
        <tr r="K23" s="4"/>
        <tr r="AU30" s="4"/>
        <tr r="E18" s="4"/>
        <tr r="T21" s="4"/>
        <tr r="AM16" s="4"/>
        <tr r="AF24" s="4"/>
        <tr r="AG41" s="4"/>
        <tr r="AK22" s="4"/>
        <tr r="AT40" s="4"/>
        <tr r="AZ42" s="4"/>
        <tr r="H24" s="4"/>
        <tr r="AB28" s="4"/>
        <tr r="H47" s="4"/>
        <tr r="AW26" s="4"/>
        <tr r="M13" s="4"/>
        <tr r="AI11" s="4"/>
        <tr r="AL17" s="4"/>
        <tr r="AJ21" s="4"/>
        <tr r="AV46" s="4"/>
        <tr r="AG26" s="4"/>
        <tr r="BF12" s="4"/>
        <tr r="S11" s="4"/>
        <tr r="Q13" s="4"/>
        <tr r="BE27" s="4"/>
        <tr r="Y46" s="4"/>
        <tr r="Q26" s="4"/>
        <tr r="AP12" s="4"/>
        <tr r="U53" s="4"/>
        <tr r="R25" s="4"/>
        <tr r="BI37" s="4"/>
        <tr r="AK23" s="4"/>
        <tr r="J10" s="4"/>
        <tr r="P43" s="4"/>
        <tr r="O36" s="4"/>
        <tr r="R26" s="4"/>
        <tr r="AQ19" s="4"/>
        <tr r="R45" s="4"/>
        <tr r="V13" s="4"/>
        <tr r="Y29" s="4"/>
        <tr r="L16" s="4"/>
        <tr r="BF18" s="4"/>
        <tr r="S14" s="4"/>
        <tr r="H62" s="4"/>
        <tr r="D81" s="4"/>
        <tr r="AK88" s="4"/>
        <tr r="AK37" s="4"/>
        <tr r="T27" s="4"/>
        <tr r="BI23" s="4"/>
        <tr r="F10" s="4"/>
        <tr r="BH17" s="4"/>
        <tr r="BD34" s="4"/>
        <tr r="R65" s="4"/>
        <tr r="AL51" s="4"/>
        <tr r="AI85" s="4"/>
        <tr r="AJ12" s="4"/>
        <tr r="AS13" s="4"/>
        <tr r="AY40" s="4"/>
        <tr r="AJ43" s="4"/>
        <tr r="BH11" s="4"/>
        <tr r="AV83" s="4"/>
        <tr r="H76" s="4"/>
        <tr r="T65" s="4"/>
        <tr r="BH14" s="4"/>
        <tr r="F12" s="4"/>
        <tr r="E22" s="4"/>
        <tr r="BH43" s="4"/>
        <tr r="V91" s="4"/>
        <tr r="S44" s="4"/>
        <tr r="AD92" s="4"/>
        <tr r="AZ79" s="4"/>
        <tr r="M73" s="4"/>
        <tr r="U31" s="4"/>
        <tr r="BE10" s="4"/>
        <tr r="AB35" s="4"/>
        <tr r="O43" s="4"/>
        <tr r="BE64" s="4"/>
        <tr r="S12" s="4"/>
        <tr r="I69" s="4"/>
        <tr r="AM80" s="4"/>
        <tr r="AY79" s="4"/>
        <tr r="AZ41" s="4"/>
        <tr r="T20" s="4"/>
        <tr r="N37" s="4"/>
        <tr r="AC17" s="4"/>
        <tr r="AG64" s="4"/>
        <tr r="S32" s="4"/>
        <tr r="BC60" s="4"/>
        <tr r="AF86" s="4"/>
        <tr r="T85" s="4"/>
        <tr r="BD11" s="4"/>
        <tr r="AV35" s="4"/>
        <tr r="O22" s="4"/>
        <tr r="AC16" s="4"/>
        <tr r="AH59" s="4"/>
        <tr r="S16" s="4"/>
        <tr r="AO55" s="4"/>
        <tr r="AM29" s="4"/>
        <tr r="Q19" s="4"/>
        <tr r="AU88" s="4"/>
        <tr r="AZ17" s="4"/>
        <tr r="AS49" s="4"/>
        <tr r="AJ69" s="4"/>
        <tr r="AI57" s="4"/>
        <tr r="AP80" s="4"/>
        <tr r="BG16" s="4"/>
        <tr r="AO45" s="4"/>
        <tr r="AS23" s="4"/>
        <tr r="K48" s="4"/>
        <tr r="AS29" s="4"/>
        <tr r="AS85" s="4"/>
        <tr r="AJ76" s="4"/>
        <tr r="H88" s="4"/>
        <tr r="AE11" s="4"/>
        <tr r="AS19" s="4"/>
        <tr r="AD40" s="4"/>
        <tr r="L48" s="4"/>
        <tr r="M29" s="4"/>
        <tr r="Y92" s="4"/>
        <tr r="O91" s="4"/>
        <tr r="AK21" s="4"/>
        <tr r="AB60" s="4"/>
        <tr r="U22" s="4"/>
        <tr r="X19" s="4"/>
        <tr r="P80" s="4"/>
        <tr r="AI20" s="4"/>
        <tr r="BF37" s="4"/>
        <tr r="H19" s="4"/>
        <tr r="AH78" s="4"/>
        <tr r="C40" s="4"/>
        <tr r="BF20" s="4"/>
        <tr r="J81" s="4"/>
        <tr r="BC22" s="4"/>
        <tr r="BF17" s="4"/>
        <tr r="BI50" s="4"/>
        <tr r="G75" s="4"/>
        <tr r="AX92" s="4"/>
        <tr r="N14" s="4"/>
        <tr r="AM19" s="4"/>
        <tr r="AH69" s="4"/>
        <tr r="M43" s="4"/>
        <tr r="AT29" s="4"/>
        <tr r="D80" s="4"/>
        <tr r="BE79" s="4"/>
        <tr r="Q15" s="4"/>
        <tr r="BC27" s="4"/>
        <tr r="Y17" s="4"/>
        <tr r="V33" s="4"/>
        <tr r="R15" s="4"/>
        <tr r="BH29" s="4"/>
        <tr r="AG34" s="4"/>
        <tr r="BG75" s="4"/>
        <tr r="BI86" s="4"/>
        <tr r="BA10" s="4"/>
        <tr r="AD35" s="4"/>
        <tr r="P24" s="4"/>
        <tr r="BE34" s="4"/>
        <tr r="T19" s="4"/>
        <tr r="L10" s="4"/>
        <tr r="AB26" s="4"/>
        <tr r="Y82" s="4"/>
        <tr r="AS83" s="4"/>
        <tr r="J41" s="4"/>
        <tr r="K19" s="4"/>
        <tr r="AT75" s="4"/>
        <tr r="BE71" s="4"/>
        <tr r="U16" s="4"/>
        <tr r="AY16" s="4"/>
        <tr r="AF25" s="4"/>
        <tr r="L14" s="4"/>
        <tr r="BE70" s="4"/>
        <tr r="AS72" s="4"/>
        <tr r="R22" s="4"/>
        <tr r="BI35" s="4"/>
        <tr r="L17" s="4"/>
        <tr r="AG70" s="4"/>
        <tr r="AL32" s="4"/>
        <tr r="Y23" s="4"/>
        <tr r="AP64" s="4"/>
        <tr r="BA47" s="4"/>
        <tr r="D45" s="4"/>
        <tr r="A92" s="5"/>
        <tr r="B92" s="5"/>
        <tr r="N92" s="5"/>
        <tr r="U92" s="5"/>
        <tr r="AM92" s="5"/>
        <tr r="BH92" s="5"/>
        <tr r="L92" s="5"/>
        <tr r="AV92" s="5"/>
        <tr r="BI92" s="5"/>
        <tr r="BF92" s="5"/>
        <tr r="BA92" s="5"/>
        <tr r="AR92" s="5"/>
        <tr r="AA92" s="5"/>
        <tr r="C92" s="5"/>
        <tr r="AT92" s="5"/>
        <tr r="AE92" s="5"/>
        <tr r="AS92" s="5"/>
        <tr r="AD92" s="5"/>
        <tr r="V92" s="5"/>
        <tr r="AF92" s="5"/>
        <tr r="AH92" s="5"/>
        <tr r="BB92" s="5"/>
        <tr r="H92" s="5"/>
        <tr r="AI92" s="5"/>
        <tr r="F92" s="5"/>
        <tr r="BC92" s="5"/>
        <tr r="BG92" s="5"/>
        <tr r="W92" s="5"/>
        <tr r="AK92" s="5"/>
        <tr r="S92" s="5"/>
        <tr r="X92" s="5"/>
        <tr r="J92" s="5"/>
        <tr r="AL92" s="5"/>
        <tr r="AU92" s="5"/>
        <tr r="Z92" s="5"/>
        <tr r="BD92" s="5"/>
        <tr r="E92" s="5"/>
        <tr r="AP92" s="5"/>
        <tr r="AZ92" s="5"/>
        <tr r="AY92" s="5"/>
        <tr r="Y92" s="5"/>
        <tr r="M92" s="5"/>
        <tr r="BE92" s="5"/>
        <tr r="AN92" s="5"/>
        <tr r="D92" s="5"/>
        <tr r="R92" s="5"/>
        <tr r="O92" s="5"/>
        <tr r="AW92" s="5"/>
        <tr r="AJ92" s="5"/>
        <tr r="AC92" s="5"/>
        <tr r="AX92" s="5"/>
        <tr r="AO92" s="5"/>
        <tr r="AQ92" s="5"/>
        <tr r="I92" s="5"/>
        <tr r="AG92" s="5"/>
        <tr r="G92" s="5"/>
        <tr r="K92" s="5"/>
        <tr r="AB92" s="5"/>
        <tr r="T92" s="5"/>
        <tr r="Q92" s="5"/>
        <tr r="P92" s="5"/>
        <tr r="AO67" s="4"/>
        <tr r="AL25" s="4"/>
        <tr r="Y44" s="4"/>
        <tr r="W48" s="4"/>
        <tr r="AA45" s="4"/>
        <tr r="E44" s="4"/>
        <tr r="BH48" s="4"/>
        <tr r="X30" s="4"/>
        <tr r="AW38" s="4"/>
        <tr r="AB49" s="4"/>
        <tr r="R76" s="4"/>
        <tr r="AR67" s="4"/>
        <tr r="T44" s="4"/>
        <tr r="M45" s="4"/>
        <tr r="S57" s="4"/>
        <tr r="AS37" s="4"/>
        <tr r="I57" s="4"/>
        <tr r="AE54" s="4"/>
        <tr r="AI52" s="4"/>
        <tr r="AP25" s="4"/>
        <tr r="O39" s="4"/>
        <tr r="AU49" s="4"/>
        <tr r="BE48" s="4"/>
        <tr r="AQ71" s="4"/>
        <tr r="BF66" s="4"/>
        <tr r="AW43" s="4"/>
        <tr r="AE44" s="4"/>
        <tr r="N52" s="4"/>
        <tr r="D37" s="4"/>
        <tr r="BG63" s="4"/>
        <tr r="AK60" s="4"/>
        <tr r="BG57" s="4"/>
        <tr r="AX28" s="4"/>
        <tr r="BF31" s="4"/>
        <tr r="BA20" s="4"/>
        <tr r="AK42" s="4"/>
        <tr r="AO39" s="4"/>
        <tr r="S38" s="4"/>
        <tr r="W41" s="4"/>
        <tr r="P47" s="4"/>
        <tr r="AA32" s="4"/>
        <tr r="AL50" s="4"/>
        <tr r="AA70" s="4"/>
        <tr r="S67" s="4"/>
        <tr r="BB36" s="4"/>
        <tr r="H25" s="4"/>
        <tr r="AW29" s="4"/>
        <tr r="X61" s="4"/>
        <tr r="AL37" s="4"/>
        <tr r="N71" s="4"/>
        <tr r="D68" s="4"/>
        <tr r="Y35" s="4"/>
        <tr r="AK40" s="4"/>
        <tr r="AS28" s="4"/>
        <tr r="R66" s="4"/>
        <tr r="M63" s="4"/>
        <tr r="N61" s="4"/>
        <tr r="AT31" s="4"/>
        <tr r="AB48" s="4"/>
        <tr r="AX24" s="4"/>
        <tr r="AM68" s="4"/>
        <tr r="M68" s="4"/>
        <tr r="P64" s="4"/>
        <tr r="AF61" s="4"/>
        <tr r="AP30" s="4"/>
        <tr r="AY34" s="4"/>
        <tr r="AT23" s="4"/>
        <tr r="AI65" s="4"/>
        <tr r="AI62" s="4"/>
        <tr r="AI60" s="4"/>
        <tr r="N31" s="4"/>
        <tr r="AM47" s="4"/>
        <tr r="R24" s="4"/>
        <tr r="N56" s="4"/>
        <tr r="I56" s="4"/>
        <tr r="M53" s="4"/>
        <tr r="N50" s="4"/>
        <tr r="AF22" s="4"/>
        <tr r="AO26" s="4"/>
        <tr r="AW45" s="4"/>
        <tr r="U91" s="4"/>
        <tr r="X39" s="4"/>
        <tr r="AO13" s="4"/>
        <tr r="Q45" s="4"/>
        <tr r="J18" s="4"/>
        <tr r="AV39" s="4"/>
        <tr r="BG37" s="4"/>
        <tr r="AV17" s="4"/>
        <tr r="AE18" s="4"/>
        <tr r="M60" s="4"/>
        <tr r="AN53" s="4"/>
        <tr r="AR20" s="4"/>
        <tr r="AC10" s="4"/>
        <tr r="AY15" s="4"/>
        <tr r="U26" s="4"/>
        <tr r="H33" s="4"/>
        <tr r="P10" s="4"/>
        <tr r="BC13" s="4"/>
        <tr r="AB11" s="4"/>
        <tr r="AR38" s="4"/>
        <tr r="AR17" s="4"/>
        <tr r="BE50" s="4"/>
        <tr r="AY51" s="4"/>
        <tr r="AU25" s="4"/>
        <tr r="AY21" s="4"/>
        <tr r="C15" s="4"/>
        <tr r="I33" s="4"/>
        <tr r="AV68" s="4"/>
        <tr r="E16" s="4"/>
        <tr r="AO37" s="4"/>
        <tr r="AV28" s="4"/>
        <tr r="BB45" s="4"/>
        <tr r="AE66" s="4"/>
        <tr r="AB38" s="4"/>
        <tr r="BD43" s="4"/>
        <tr r="BH40" s="4"/>
        <tr r="AL39" s="4"/>
        <tr r="I43" s="4"/>
        <tr r="BB49" s="4"/>
        <tr r="AT33" s="4"/>
        <tr r="X69" s="4"/>
        <tr r="BB65" s="4"/>
        <tr r="BB61" s="4"/>
        <tr r="BA39" s="4"/>
        <tr r="P39" s="4"/>
        <tr r="I45" s="4"/>
        <tr r="M33" s="4"/>
        <tr r="E52" s="4"/>
        <tr r="W49" s="4"/>
        <tr r="AT47" s="4"/>
        <tr r="N21" s="4"/>
        <tr r="T34" s="4"/>
        <tr r="AR43" s="4"/>
        <tr r="O68" s="4"/>
        <tr r="G65" s="4"/>
        <tr r="O61" s="4"/>
        <tr r="U39" s="4"/>
        <tr r="AG38" s="4"/>
        <tr r="AB44" s="4"/>
        <tr r="AP32" s="4"/>
        <tr r="Y58" s="4"/>
        <tr r="AB55" s="4"/>
        <tr r="O52" s="4"/>
        <tr r="V24" s="4"/>
        <tr r="AE28" s="4"/>
        <tr r="V48" s="4"/>
        <tr r="I38" s="4"/>
        <tr r="AL72" s="4"/>
        <tr r="AX68" s="4"/>
        <tr r="BE35" s="4"/>
        <tr r="T41" s="4"/>
        <tr r="P29" s="4"/>
        <tr r="D67" s="4"/>
        <tr r="BD63" s="4"/>
        <tr r="BA61" s="4"/>
        <tr r="AG32" s="4"/>
        <tr r="Y49" s="4"/>
        <tr r="U25" s="4"/>
        <tr r="AW69" s="4"/>
        <tr r="BH68" s="4"/>
        <tr r="E65" s="4"/>
        <tr r="J62" s="4"/>
        <tr r="M31" s="4"/>
        <tr r="V35" s="4"/>
        <tr r="AG24" s="4"/>
        <tr r="V60" s="4"/>
        <tr r="AR57" s="4"/>
        <tr r="AS55" s="4"/>
        <tr r="S28" s="4"/>
        <tr r="AR42" s="4"/>
        <tr r="V20" s="4"/>
        <tr r="U62" s="4"/>
        <tr r="R62" s="4"/>
        <tr r="BI58" s="4"/>
        <tr r="AR55" s="4"/>
        <tr r="O27" s="4"/>
        <tr r="AM30" s="4"/>
        <tr r="AH19" s="4"/>
        <tr r="AR59" s="4"/>
        <tr r="E57" s="4"/>
        <tr r="E55" s="4"/>
        <tr r="AV27" s="4"/>
        <tr r="C42" s="4"/>
        <tr r="AY19" s="4"/>
        <tr r="BD50" s="4"/>
        <tr r="J51" s="4"/>
        <tr r="X70" s="4"/>
        <tr r="BC45" s="4"/>
        <tr r="S47" s="4"/>
        <tr r="AC22" s="4"/>
        <tr r="AY39" s="4"/>
        <tr r="T26" s="4"/>
        <tr r="BD33" s="4"/>
        <tr r="AL22" s="4"/>
        <tr r="BH45" s="4"/>
        <tr r="AJ19" s="4"/>
        <tr r="AN29" s="4"/>
        <tr r="V65" s="4"/>
        <tr r="AC34" s="4"/>
        <tr r="W33" s="4"/>
        <tr r="AQ13" s="4"/>
        <tr r="BG10" s="4"/>
        <tr r="Z18" s="4"/>
        <tr r="BB91" s="4"/>
        <tr r="Q44" s="4"/>
        <tr r="AB21" s="4"/>
        <tr r="AK28" s="4"/>
        <tr r="N11" s="4"/>
        <tr r="BB21" s="4"/>
        <tr r="BG24" s="4"/>
        <tr r="P17" s="4"/>
        <tr r="AA10" s="4"/>
        <tr r="BI38" s="4"/>
        <tr r="BC91" s="4"/>
        <tr r="AO33" s="4"/>
        <tr r="AZ24" s="4"/>
        <tr r="AM13" s="4"/>
        <tr r="H42" s="4"/>
        <tr r="W44" s="4"/>
        <tr r="I49" s="4"/>
        <tr r="AN12" s="4"/>
        <tr r="AE25" s="4"/>
        <tr r="Z21" s="4"/>
        <tr r="AM36" s="4"/>
        <tr r="Y13" s="4"/>
        <tr r="BG39" s="4"/>
        <tr r="AY45" s="4"/>
        <tr r="AS33" s="4"/>
        <tr r="AB39" s="4"/>
        <tr r="AV36" s="4"/>
        <tr r="AR70" s="4"/>
        <tr r="AG37" s="4"/>
        <tr r="Z43" s="4"/>
        <tr r="AN91" s="4"/>
        <tr r="BG62" s="4"/>
        <tr r="T60" s="4"/>
        <tr r="AS56" s="4"/>
        <tr r="K58" s="4"/>
        <tr r="U34" s="4"/>
        <tr r="AG39" s="4"/>
        <tr r="AO27" s="4"/>
        <tr r="AZ47" s="4"/>
        <tr r="BD44" s="4"/>
        <tr r="AH43" s="4"/>
        <tr r="F48" s="4"/>
        <tr r="BG91" s="4"/>
        <tr r="H38" s="4"/>
        <tr r="T62" s="4"/>
        <tr r="W59" s="4"/>
        <tr r="E56" s="4"/>
        <tr r="AO50" s="4"/>
        <tr r="AX33" s="4"/>
        <tr r="AZ38" s="4"/>
        <tr r="I27" s="4"/>
        <tr r="P53" s="4"/>
        <tr r="Q50" s="4"/>
        <tr r="AS47" s="4"/>
        <tr r="AC50" s="4"/>
        <tr r="S24" s="4"/>
        <tr r="S42" s="4"/>
        <tr r="AQ69" s="4"/>
        <tr r="AZ65" s="4"/>
        <tr r="AX62" s="4"/>
        <tr r="AS31" s="4"/>
        <tr r="BB35" s="4"/>
        <tr r="D25" s="4"/>
        <tr r="U61" s="4"/>
        <tr r="W58" s="4"/>
        <tr r="W56" s="4"/>
        <tr r="AY28" s="4"/>
        <tr r="AA43" s="4"/>
        <tr r="BB20" s="4"/>
        <tr r="BH62" s="4"/>
        <tr r="BE62" s="4"/>
        <tr r="AN59" s="4"/>
        <tr r="AO56" s="4"/>
        <tr r="AU27" s="4"/>
        <tr r="J31" s="4"/>
        <tr r="E20" s="4"/>
        <tr r="M55" s="4"/>
        <tr r="AL52" s="4"/>
        <tr r="AU50" s="4"/>
        <tr r="G24" s="4"/>
        <tr r="I37" s="4"/>
        <tr r="L47" s="4"/>
        <tr r="BA56" s="4"/>
        <tr r="AW56" s="4"/>
        <tr r="AZ53" s="4"/>
        <tr r="AT50" s="4"/>
        <tr r="C23" s="4"/>
        <tr r="L27" s="4"/>
        <tr r="AE46" s="4"/>
        <tr r="AH54" s="4"/>
        <tr r="AR51" s="4"/>
        <tr r="O50" s="4"/>
        <tr r="AJ23" s="4"/>
        <tr r="AD36" s="4"/>
        <tr r="AF46" s="4"/>
        <tr r="AU71" s="4"/>
        <tr r="AH68" s="4"/>
        <tr r="BA63" s="4"/>
        <tr r="AA41" s="4"/>
        <tr r="AP41" s="4"/>
        <tr r="O47" s="4"/>
        <tr r="AV34" s="4"/>
        <tr r="BA21" s="4"/>
        <tr r="R91" s="4"/>
        <tr r="AE16" s="4"/>
        <tr r="N17" s="4"/>
        <tr r="D15" s="4"/>
        <tr r="AV45" s="4"/>
        <tr r="Q30" s="4"/>
        <tr r="AC25" s="4"/>
        <tr r="AU91" s="4"/>
        <tr r="E15" s="4"/>
        <tr r="C32" s="4"/>
        <tr r="AK26" s="4"/>
        <tr r="U38" s="4"/>
        <tr r="BC11" s="4"/>
        <tr r="BI17" s="4"/>
        <tr r="K18" s="4"/>
        <tr r="AQ49" s="4"/>
        <tr r="AK49" s="4"/>
        <tr r="K13" s="4"/>
        <tr r="AC42" s="4"/>
        <tr r="AU14" s="4"/>
        <tr r="AL26" s="4"/>
        <tr r="AL49" s="4"/>
        <tr r="AG17" s="4"/>
        <tr r="K10" s="4"/>
        <tr r="AA38" s="4"/>
        <tr r="AK32" s="4"/>
        <tr r="AF20" s="4"/>
        <tr r="AK16" s="4"/>
        <tr r="BC42" s="4"/>
        <tr r="X12" s="4"/>
        <tr r="N15" s="4"/>
        <tr r="E32" s="4"/>
        <tr r="W22" s="4"/>
        <tr r="BA34" s="4"/>
        <tr r="P40" s="4"/>
        <tr r="BH28" s="4"/>
        <tr r="AS71" s="4"/>
        <tr r="AS67" s="4"/>
        <tr r="AK64" s="4"/>
        <tr r="C33" s="4"/>
        <tr r="AB37" s="4"/>
        <tr r="W26" s="4"/>
        <tr r="J57" s="4"/>
        <tr r="AF54" s="4"/>
        <tr r="AP51" s="4"/>
        <tr r="AG44" s="4"/>
        <tr r="BH91" s="4"/>
        <tr r="AH34" s="4"/>
        <tr r="Z69" s="4"/>
        <tr r="X43" s="4"/>
        <tr r="AB40" s="4"/>
        <tr r="F39" s="4"/>
        <tr r="Z42" s="4"/>
        <tr r="BD48" s="4"/>
        <tr r="N33" s="4"/>
        <tr r="AF56" s="4"/>
        <tr r="BB53" s="4"/>
        <tr r="F51" s="4"/>
        <tr r="AZ43" s="4"/>
        <tr r="AB91" s="4"/>
        <tr r="AU33" s="4"/>
        <tr r="AO48" s="4"/>
        <tr r="P71" s="4"/>
        <tr r="AH66" s="4"/>
        <tr r="AG43" s="4"/>
        <tr r="J44" s="4"/>
        <tr r="V50" s="4"/>
        <tr r="AS36" s="4"/>
        <tr r="AJ63" s="4"/>
        <tr r="R60" s="4"/>
        <tr r="AN57" s="4"/>
        <tr r="AH28" s="4"/>
        <tr r="AP31" s="4"/>
        <tr r="AK20" s="4"/>
        <tr r="AZ55" s="4"/>
        <tr r="N53" s="4"/>
        <tr r="W51" s="4"/>
        <tr r="AM24" s="4"/>
        <tr r="AZ37" s="4"/>
        <tr r="BF47" s="4"/>
        <tr r="AF57" s="4"/>
        <tr r="AA57" s="4"/>
        <tr r="AC54" s="4"/>
        <tr r="V51" s="4"/>
        <tr r="AI23" s="4"/>
        <tr r="AR27" s="4"/>
        <tr r="K47" s="4"/>
        <tr r="U50" s="4"/>
        <tr r="AW47" s="4"/>
        <tr r="K46" s="4"/>
        <tr r="AN19" s="4"/>
        <tr r="AD32" s="4"/>
        <tr r="AL41" s="4"/>
        <tr r="AF51" s="4"/>
        <tr r="AU51" s="4"/>
        <tr r="M71" s="4"/>
        <tr r="Z46" s="4"/>
        <tr r="E48" s="4"/>
        <tr r="BI22" s="4"/>
        <tr r="AH40" s="4"/>
        <tr r="BF49" s="4"/>
        <tr r="Q47" s="4"/>
        <tr r="AN45" s="4"/>
        <tr r="BF57" s="4"/>
        <tr r="BG31" s="4"/>
        <tr r="BC40" s="4"/>
        <tr r="L65" s="4"/>
        <tr r="Q62" s="4"/>
        <tr r="AN58" s="4"/>
        <tr r="BH36" s="4"/>
        <tr r="BD35" s="4"/>
        <tr r="AM41" s="4"/>
        <tr r="T30" s="4"/>
        <tr r="E46" s="4"/>
        <tr r="AT25" s="4"/>
        <tr r="Z12" s="4"/>
        <tr r="AU47" s="4"/>
        <tr r="BC29" s="4"/>
        <tr r="AX39" s="4"/>
        <tr r="F27" s="4"/>
        <tr r="Q21" s="4"/>
        <tr r="AE22" s="4"/>
        <tr r="BB13" s="4"/>
        <tr r="I22" s="4"/>
        <tr r="X33" s="4"/>
        <tr r="AH27" s="4"/>
        <tr r="AB10" s="4"/>
        <tr r="AM10" s="4"/>
        <tr r="AO43" s="4"/>
        <tr r="Q37" s="4"/>
        <tr r="AA63" s="4"/>
        <tr r="AF11" s="4"/>
        <tr r="AJ36" s="4"/>
        <tr r="Z22" s="4"/>
        <tr r="AN37" s="4"/>
        <tr r="AE10" s="4"/>
        <tr r="F13" s="4"/>
        <tr r="F91" s="4"/>
        <tr r="BC28" s="4"/>
        <tr r="AO15" s="4"/>
        <tr r="H11" s="4"/>
        <tr r="U32" s="4"/>
        <tr r="H20" s="4"/>
        <tr r="W28" s="4"/>
        <tr r="X24" s="4"/>
        <tr r="I39" s="4"/>
        <tr r="BD39" s="4"/>
        <tr r="K69" s="4"/>
        <tr r="AO69" s="4"/>
        <tr r="I52" s="4"/>
        <tr r="I42" s="4"/>
        <tr r="N13" s="4"/>
        <tr r="BA13" s="4"/>
        <tr r="AF13" s="4"/>
        <tr r="E13" s="4"/>
        <tr r="AT13" s="4"/>
        <tr r="AB13" s="4"/>
        <tr r="AW57" s="4"/>
        <tr r="AW17" s="4"/>
        <tr r="AW42" s="4"/>
        <tr r="I25" s="4"/>
        <tr r="C25" s="4"/>
        <tr r="AO25" s="4"/>
        <tr r="F25" s="4"/>
        <tr r="T25" s="4"/>
        <tr r="AV25" s="4"/>
        <tr r="K51" s="4"/>
        <tr r="AT51" s="4"/>
        <tr r="BE51" s="4"/>
        <tr r="G51" s="4"/>
        <tr r="O51" s="4"/>
        <tr r="BI47" s="4"/>
        <tr r="D47" s="4"/>
        <tr r="AM26" s="4"/>
        <tr r="K26" s="4"/>
        <tr r="D26" s="4"/>
        <tr r="N26" s="4"/>
        <tr r="M26" s="4"/>
        <tr r="X26" s="4"/>
        <tr r="AH26" s="4"/>
        <tr r="AR26" s="4"/>
        <tr r="J26" s="4"/>
        <tr r="AX26" s="4"/>
        <tr r="H18" s="4"/>
        <tr r="AL18" s="4"/>
        <tr r="F18" s="4"/>
        <tr r="X18" s="4"/>
        <tr r="G42" s="4"/>
        <tr r="G39" s="4"/>
        <tr r="BI39" s="4"/>
        <tr r="BI31" s="4"/>
        <tr r="BI44" s="4"/>
        <tr r="AL60" s="4"/>
        <tr r="BF60" s="4"/>
        <tr r="Q60" s="4"/>
        <tr r="D60" s="4"/>
        <tr r="AR60" s="4"/>
        <tr r="BA60" s="4"/>
        <tr r="AT60" s="4"/>
        <tr r="Z59" s="4"/>
        <tr r="AA59" s="4"/>
        <tr r="X59" s="4"/>
        <tr r="BH59" s="4"/>
        <tr r="AZ63" s="4"/>
        <tr r="AB63" s="4"/>
        <tr r="N63" s="4"/>
        <tr r="R63" s="4"/>
        <tr r="BF63" s="4"/>
        <tr r="J63" s="4"/>
        <tr r="AE63" s="4"/>
        <tr r="H63" s="4"/>
        <tr r="V49" s="4"/>
        <tr r="AO49" s="4"/>
        <tr r="AE49" s="4"/>
        <tr r="AT49" s="4"/>
        <tr r="BC49" s="4"/>
        <tr r="AN49" s="4"/>
        <tr r="AT42" s="4"/>
        <tr r="AT71" s="4"/>
        <tr r="AT21" s="4"/>
        <tr r="AT17" s="4"/>
        <tr r="AO72" s="4"/>
        <tr r="AO51" s="4"/>
        <tr r="AO42" s="4"/>
        <tr r="AJ25" s="4"/>
        <tr r="AJ62" s="4"/>
        <tr r="AJ33" s="4"/>
        <tr r="AJ48" s="4"/>
        <tr r="AV64" s="4"/>
        <tr r="AV14" s="4"/>
        <tr r="AP42" s="4"/>
        <tr r="AP47" s="4"/>
        <tr r="AP33" s="4"/>
        <tr r="AP52" s="4"/>
        <tr r="AP40" s="4"/>
        <tr r="L54" s="4"/>
        <tr r="D54" s="4"/>
        <tr r="AB54" s="4"/>
        <tr r="BD54" s="4"/>
        <tr r="P54" s="4"/>
        <tr r="Q54" s="4"/>
        <tr r="M54" s="4"/>
        <tr r="AI10" s="4"/>
        <tr r="AV10" s="4"/>
        <tr r="AR10" s="4"/>
        <tr r="AP10" s="4"/>
        <tr r="AT43" s="4"/>
        <tr r="AU43" s="4"/>
        <tr r="AB43" s="4"/>
        <tr r="Y43" s="4"/>
        <tr r="E43" s="4"/>
        <tr r="AK43" s="4"/>
        <tr r="V43" s="4"/>
        <tr r="BE43" s="4"/>
        <tr r="N24" s="4"/>
        <tr r="W24" s="4"/>
        <tr r="BE24" s="4"/>
        <tr r="BC24" s="4"/>
        <tr r="AL24" s="4"/>
        <tr r="AI24" s="4"/>
        <tr r="AK24" s="4"/>
        <tr r="E24" s="4"/>
        <tr r="AB70" s="4"/>
        <tr r="AB62" s="4"/>
        <tr r="BC54" s="4"/>
        <tr r="BC25" s="4"/>
        <tr r="BC31" s="4"/>
        <tr r="BC68" s="4"/>
        <tr r="AQ58" s="4"/>
        <tr r="BH58" s="4"/>
        <tr r="AM58" s="4"/>
        <tr r="BE58" s="4"/>
        <tr r="S58" s="4"/>
        <tr r="AV58" s="4"/>
        <tr r="AS58" s="4"/>
        <tr r="E58" s="4"/>
        <tr r="BD58" s="4"/>
        <tr r="AK58" s="4"/>
        <tr r="V58" s="4"/>
        <tr r="AL47" s="4"/>
        <tr r="AL91" s="4"/>
        <tr r="AQ41" s="4"/>
        <tr r="Q41" s="4"/>
        <tr r="BI41" s="4"/>
        <tr r="AS41" s="4"/>
        <tr r="BF41" s="4"/>
        <tr r="AB41" s="4"/>
        <tr r="AN41" s="4"/>
        <tr r="BH41" s="4"/>
        <tr r="AH41" s="4"/>
        <tr r="X41" s="4"/>
        <tr r="AY56" s="4"/>
        <tr r="AP56" s="4"/>
        <tr r="J56" s="4"/>
        <tr r="AV56" s="4"/>
        <tr r="Y56" s="4"/>
        <tr r="F29" s="4"/>
        <tr r="AK29" s="4"/>
        <tr r="E29" s="4"/>
        <tr r="AH29" s="4"/>
        <tr r="AF29" s="4"/>
        <tr r="AI29" s="4"/>
        <tr r="D29" s="4"/>
        <tr r="BB29" s="4"/>
        <tr r="AJ29" s="4"/>
        <tr r="Q29" s="4"/>
        <tr r="BA53" s="4"/>
        <tr r="AT53" s="4"/>
        <tr r="AF53" s="4"/>
        <tr r="AW53" s="4"/>
        <tr r="J53" s="4"/>
        <tr r="I53" s="4"/>
        <tr r="AM53" s="4"/>
        <tr r="AJ53" s="4"/>
        <tr r="AX36" s="4"/>
        <tr r="AC36" s="4"/>
        <tr r="F36" s="4"/>
        <tr r="AZ36" s="4"/>
        <tr r="K36" s="4"/>
        <tr r="AA36" s="4"/>
        <tr r="AI36" s="4"/>
        <tr r="M36" s="4"/>
        <tr r="Z36" s="4"/>
        <tr r="I36" s="4"/>
        <tr r="N36" s="4"/>
        <tr r="BE40" s="4"/>
        <tr r="BE52" s="4"/>
        <tr r="BE33" s="4"/>
        <tr r="BE14" s="4"/>
        <tr r="BE39" s="4"/>
        <tr r="BE31" s="4"/>
        <tr r="BE21" s="4"/>
        <tr r="E25" s="4"/>
        <tr r="E50" s="4"/>
        <tr r="E91" s="4"/>
        <tr r="E42" s="4"/>
        <tr r="AH15" s="4"/>
        <tr r="AR15" s="4"/>
        <tr r="AT15" s="4"/>
        <tr r="BA15" s="4"/>
        <tr r="AJ15" s="4"/>
        <tr r="I15" s="4"/>
        <tr r="AB15" s="4"/>
        <tr r="Z55" s="4"/>
        <tr r="V55" s="4"/>
        <tr r="AF55" s="4"/>
        <tr r="BC55" s="4"/>
        <tr r="J55" s="4"/>
        <tr r="C55" s="4"/>
        <tr r="AU55" s="4"/>
        <tr r="F55" s="4"/>
        <tr r="AH55" s="4"/>
        <tr r="D55" s="4"/>
        <tr r="BH12" s="4"/>
        <tr r="AY12" s="4"/>
        <tr r="AQ12" s="4"/>
        <tr r="J12" s="4"/>
        <tr r="BG12" s="4"/>
        <tr r="M12" s="4"/>
        <tr r="W12" s="4"/>
        <tr r="BC12" s="4"/>
        <tr r="AC12" s="4"/>
        <tr r="BE12" s="4"/>
        <tr r="BI12" s="4"/>
        <tr r="AO12" s="4"/>
        <tr r="AX76" s="4"/>
        <tr r="AX69" s="4"/>
        <tr r="AX51" s="4"/>
        <tr r="AX21" s="4"/>
        <tr r="AX44" s="4"/>
        <tr r="AN30" s="4"/>
        <tr r="I30" s="4"/>
        <tr r="D30" s="4"/>
        <tr r="AS30" s="4"/>
        <tr r="AJ30" s="4"/>
        <tr r="BA30" s="4"/>
        <tr r="AF30" s="4"/>
        <tr r="J30" s="4"/>
        <tr r="G30" s="4"/>
        <tr r="AR30" s="4"/>
        <tr r="AD33" s="4"/>
        <tr r="AD91" s="4"/>
        <tr r="AC38" s="4"/>
        <tr r="BD38" s="4"/>
        <tr r="AY38" s="4"/>
        <tr r="AF38" s="4"/>
        <tr r="AT38" s="4"/>
        <tr r="E38" s="4"/>
        <tr r="P38" s="4"/>
        <tr r="F38" s="4"/>
        <tr r="AQ38" s="4"/>
        <tr r="O38" s="4"/>
        <tr r="AI38" s="4"/>
        <tr r="L38" s="4"/>
        <tr r="AH38" s="4"/>
        <tr r="AS38" s="4"/>
        <tr r="W38" s="4"/>
        <tr r="Y38" s="4"/>
        <tr r="AL38" s="4"/>
        <tr r="AU44" s="4"/>
        <tr r="AU18" s="4"/>
        <tr r="AU42" s="4"/>
        <tr r="AU40" s="4"/>
        <tr r="AU75" s="4"/>
        <tr r="AB27" s="4"/>
        <tr r="E27" s="4"/>
        <tr r="BH27" s="4"/>
        <tr r="H27" s="4"/>
        <tr r="Q27" s="4"/>
        <tr r="AP27" s="4"/>
        <tr r="U27" s="4"/>
        <tr r="AW27" s="4"/>
        <tr r="AX27" s="4"/>
        <tr r="BF32" s="4"/>
        <tr r="BG32" s="4"/>
        <tr r="Q32" s="4"/>
        <tr r="AN32" s="4"/>
        <tr r="BE32" s="4"/>
        <tr r="AV32" s="4"/>
        <tr r="P32" s="4"/>
        <tr r="N32" s="4"/>
        <tr r="AI32" s="4"/>
        <tr r="AS32" s="4"/>
        <tr r="M32" s="4"/>
        <tr r="AQ32" s="4"/>
        <tr r="AT32" s="4"/>
        <tr r="O32" s="4"/>
        <tr r="AH32" s="4"/>
        <tr r="AU32" s="4"/>
        <tr r="AB32" s="4"/>
        <tr r="H32" s="4"/>
        <tr r="BC32" s="4"/>
        <tr r="BH32" s="4"/>
        <tr r="AH48" s="4"/>
        <tr r="AH36" s="4"/>
        <tr r="AH24" s="4"/>
        <tr r="AH14" s="4"/>
        <tr r="AH47" s="4"/>
        <tr r="AH63" s="4"/>
        <tr r="AH42" s="4"/>
        <tr r="AH10" s="4"/>
        <tr r="AH25" s="4"/>
        <tr r="AH52" s="4"/>
        <tr r="BI61" s="4"/>
        <tr r="AH61" s="4"/>
        <tr r="AG61" s="4"/>
        <tr r="AE61" s="4"/>
        <tr r="AX61" s="4"/>
        <tr r="AN61" s="4"/>
        <tr r="AJ61" s="4"/>
        <tr r="W61" s="4"/>
        <tr r="AM61" s="4"/>
        <tr r="F42" s="4"/>
        <tr r="F40" s="4"/>
        <tr r="F21" s="4"/>
        <tr r="F70" s="4"/>
        <tr r="S23" s="4"/>
        <tr r="T23" s="4"/>
        <tr r="AY23" s="4"/>
        <tr r="P23" s="4"/>
        <tr r="AZ23" s="4"/>
        <tr r="U23" s="4"/>
        <tr r="AC23" s="4"/>
        <tr r="N23" s="4"/>
        <tr r="Q23" s="4"/>
        <tr r="K45" s="4"/>
        <tr r="X45" s="4"/>
        <tr r="N45" s="4"/>
        <tr r="BD45" s="4"/>
        <tr r="J45" s="4"/>
        <tr r="AG45" s="4"/>
        <tr r="AT45" s="4"/>
        <tr r="AI45" s="4"/>
        <tr r="AZ45" s="4"/>
        <tr r="AS45" s="4"/>
        <tr r="AJ34" s="4"/>
        <tr r="D34" s="4"/>
        <tr r="AE34" s="4"/>
        <tr r="AK34" s="4"/>
        <tr r="AX34" s="4"/>
        <tr r="M34" s="4"/>
        <tr r="I34" s="4"/>
        <tr r="AO34" s="4"/>
        <tr r="AR34" s="4"/>
        <tr r="G34" s="4"/>
        <tr r="R34" s="4"/>
        <tr r="X34" s="4"/>
        <tr r="V34" s="4"/>
        <tr r="S34" s="4"/>
        <tr r="AZ34" s="4"/>
        <tr r="BB34" s="4"/>
        <tr r="Y34" s="4"/>
        <tr r="AR32" s="4"/>
        <tr r="AR61" s="4"/>
        <tr r="AR25" s="4"/>
        <tr r="AR18" s="4"/>
        <tr r="AR54" s="4"/>
        <tr r="AR40" s="4"/>
        <tr r="AR91" s="4"/>
        <tr r="AR74" s="4"/>
        <tr r="AR31" s="4"/>
        <tr r="AR44" s="4"/>
        <tr r="AR33" s="4"/>
        <tr r="AR14" s="4"/>
        <tr r="U69" s="4"/>
        <tr r="U24" s="4"/>
        <tr r="U57" s="4"/>
        <tr r="U47" s="4"/>
        <tr r="U52" s="4"/>
        <tr r="AC33" s="4"/>
        <tr r="AC31" s="4"/>
        <tr r="AC57" s="4"/>
        <tr r="AC70" s="4"/>
        <tr r="L62" s="4"/>
        <tr r="L49" s="4"/>
        <tr r="L40" s="4"/>
        <tr r="AF62" s="4"/>
        <tr r="AF27" s="4"/>
        <tr r="AF17" s="4"/>
        <tr r="AF50" s="4"/>
        <tr r="AF14" s="4"/>
        <tr r="AF91" s="4"/>
        <tr r="AF48" s="4"/>
        <tr r="AZ11" s="4"/>
        <tr r="G11" s="4"/>
        <tr r="AS11" s="4"/>
        <tr r="AV11" s="4"/>
        <tr r="AN11" s="4"/>
        <tr r="AM11" s="4"/>
        <tr r="D11" s="4"/>
        <tr r="P11" s="4"/>
        <tr r="C11" s="4"/>
        <tr r="AR11" s="4"/>
        <tr r="AY24" s="4"/>
        <tr r="AY17" s="4"/>
        <tr r="AY44" s="4"/>
        <tr r="AY54" s="4"/>
        <tr r="AY57" s="4"/>
        <tr r="AY26" s="4"/>
        <tr r="AY48" s="4"/>
        <tr r="AY91" s="4"/>
        <tr r="F16" s="4"/>
        <tr r="AV16" s="4"/>
        <tr r="AA16" s="4"/>
        <tr r="O16" s="4"/>
        <tr r="AB16" s="4"/>
        <tr r="BH16" s="4"/>
        <tr r="AT16" s="4"/>
        <tr r="K65" s="4"/>
        <tr r="AB65" s="4"/>
        <tr r="BE65" s="4"/>
        <tr r="AD65" s="4"/>
        <tr r="D65" s="4"/>
        <tr r="AY65" s="4"/>
        <tr r="AJ65" s="4"/>
        <tr r="AK65" s="4"/>
        <tr r="I65" s="4"/>
        <tr r="AC65" s="4"/>
        <tr r="AU65" s="4"/>
        <tr r="AS65" s="4"/>
        <tr r="AZ46" s="4"/>
        <tr r="H46" s="4"/>
        <tr r="I46" s="4"/>
        <tr r="D46" s="4"/>
        <tr r="AN46" s="4"/>
        <tr r="AP46" s="4"/>
        <tr r="J46" s="4"/>
        <tr r="AT46" s="4"/>
        <tr r="BA46" s="4"/>
        <tr r="AA46" s="4"/>
        <tr r="BI46" s="4"/>
        <tr r="BG46" s="4"/>
        <tr r="AG46" s="4"/>
        <tr r="R46" s="4"/>
        <tr r="BH46" s="4"/>
        <tr r="AI46" s="4"/>
        <tr r="BB24" s="4"/>
        <tr r="BB63" s="4"/>
        <tr r="BB72" s="4"/>
        <tr r="BB60" s="4"/>
        <tr r="BB40" s="4"/>
        <tr r="BB44" s="4"/>
        <tr r="BB26" s="4"/>
        <tr r="P66" s="4"/>
        <tr r="J66" s="4"/>
        <tr r="BE66" s="4"/>
        <tr r="AP66" s="4"/>
        <tr r="O66" s="4"/>
        <tr r="AL66" s="4"/>
        <tr r="V66" s="4"/>
        <tr r="AF66" s="4"/>
        <tr r="AU66" s="4"/>
        <tr r="N66" s="4"/>
        <tr r="AG66" s="4"/>
        <tr r="BH10" s="4"/>
        <tr r="BH42" s="4"/>
        <tr r="BH61" s="4"/>
        <tr r="BH26" s="4"/>
        <tr r="BH51" s="4"/>
        <tr r="BH74" s="4"/>
        <tr r="BH13" s="4"/>
        <tr r="BH57" s="4"/>
        <tr r="BF25" s="4"/>
        <tr r="BF30" s="4"/>
        <tr r="BF53" s="4"/>
        <tr r="BF48" s="4"/>
        <tr r="BF39" s="4"/>
        <tr r="BF52" s="4"/>
        <tr r="L22" s="4"/>
        <tr r="AT22" s="4"/>
        <tr r="AR22" s="4"/>
        <tr r="Y22" s="4"/>
        <tr r="AM22" s="4"/>
        <tr r="AV22" s="4"/>
        <tr r="AS22" s="4"/>
        <tr r="AO22" s="4"/>
        <tr r="AP22" s="4"/>
        <tr r="AB22" s="4"/>
        <tr r="AI22" s="4"/>
        <tr r="K22" s="4"/>
        <tr r="H14" s="4"/>
        <tr r="H49" s="4"/>
        <tr r="H59" s="4"/>
        <tr r="H48" s="4"/>
        <tr r="H53" s="4"/>
        <tr r="H40" s="4"/>
        <tr r="H30" s="4"/>
        <tr r="H57" s="4"/>
        <tr r="H17" s="4"/>
        <tr r="H13" s="4"/>
        <tr r="H50" s="4"/>
        <tr r="H43" s="4"/>
        <tr r="H21" s="4"/>
        <tr r="H39" s="4"/>
        <tr r="H44" s="4"/>
        <tr r="AC28" s="4"/>
        <tr r="N28" s="4"/>
        <tr r="BI28" s="4"/>
        <tr r="AW28" s="4"/>
        <tr r="U28" s="4"/>
        <tr r="AT28" s="4"/>
        <tr r="AL28" s="4"/>
        <tr r="L28" s="4"/>
        <tr r="R28" s="4"/>
        <tr r="C28" s="4"/>
        <tr r="AU28" s="4"/>
        <tr r="AG28" s="4"/>
        <tr r="M28" s="4"/>
        <tr r="AD28" s="4"/>
        <tr r="AJ28" s="4"/>
        <tr r="D28" s="4"/>
        <tr r="I35" s="4"/>
        <tr r="Z35" s="4"/>
        <tr r="AO35" s="4"/>
        <tr r="F35" s="4"/>
        <tr r="AL35" s="4"/>
        <tr r="BF35" s="4"/>
        <tr r="G35" s="4"/>
        <tr r="AQ35" s="4"/>
        <tr r="K35" s="4"/>
        <tr r="AI35" s="4"/>
        <tr r="C35" s="4"/>
        <tr r="T35" s="4"/>
        <tr r="AZ35" s="4"/>
        <tr r="AP35" s="4"/>
        <tr r="Q43" s="4"/>
        <tr r="Q40" s="4"/>
        <tr r="Q14" s="4"/>
        <tr r="Q52" s="4"/>
        <tr r="Q24" s="4"/>
        <tr r="Q48" s="4"/>
        <tr r="Q10" s="4"/>
        <tr r="Q71" s="4"/>
        <tr r="Q39" s="4"/>
        <tr r="Q25" s="4"/>
        <tr r="Q17" s="4"/>
        <tr r="AS64" s="4"/>
        <tr r="AS43" s="4"/>
        <tr r="AS57" s="4"/>
        <tr r="AS12" s="4"/>
        <tr r="AS25" s="4"/>
        <tr r="AS10" s="4"/>
        <tr r="AS42" s="4"/>
        <tr r="AS17" s="4"/>
        <tr r="AS52" s="4"/>
        <tr r="Q67" s="4"/>
        <tr r="AP67" s="4"/>
        <tr r="AC67" s="4"/>
        <tr r="AX67" s="4"/>
        <tr r="AY67" s="4"/>
        <tr r="T67" s="4"/>
        <tr r="AQ67" s="4"/>
        <tr r="U67" s="4"/>
        <tr r="E67" s="4"/>
        <tr r="BA67" s="4"/>
        <tr r="AA67" s="4"/>
        <tr r="AG67" s="4"/>
        <tr r="R67" s="4"/>
        <tr r="BD66" s="4"/>
        <tr r="BD68" s="4"/>
        <tr r="BD91" s="4"/>
        <tr r="BD26" s="4"/>
        <tr r="BD19" s="4"/>
        <tr r="BD31" s="4"/>
        <tr r="G20" s="4"/>
        <tr r="AV20" s="4"/>
        <tr r="BG20" s="4"/>
        <tr r="AY20" s="4"/>
        <tr r="U20" s="4"/>
        <tr r="F20" s="4"/>
        <tr r="AT20" s="4"/>
        <tr r="AM20" s="4"/>
        <tr r="N20" s="4"/>
        <tr r="AL20" s="4"/>
        <tr r="AO20" s="4"/>
        <tr r="AA20" s="4"/>
        <tr r="BE20" s="4"/>
        <tr r="X20" s="4"/>
        <tr r="AK82" s="4"/>
        <tr r="AK30" s="4"/>
        <tr r="AK71" s="4"/>
        <tr r="AK13" s="4"/>
        <tr r="AK36" s="4"/>
        <tr r="AK62" s="4"/>
        <tr r="AK39" s="4"/>
        <tr r="AK47" s="4"/>
        <tr r="AK50" s="4"/>
        <tr r="AK68" s="4"/>
        <tr r="AX73" s="4"/>
        <tr r="BG73" s="4"/>
        <tr r="G73" s="4"/>
        <tr r="O73" s="4"/>
        <tr r="AF73" s="4"/>
        <tr r="U73" s="4"/>
        <tr r="I73" s="4"/>
        <tr r="L73" s="4"/>
        <tr r="Y73" s="4"/>
        <tr r="J68" s="4"/>
        <tr r="J83" s="4"/>
        <tr r="J27" s="4"/>
        <tr r="J72" s="4"/>
        <tr r="J59" s="4"/>
        <tr r="J85" s="4"/>
        <tr r="J32" s="4"/>
        <tr r="J14" s="4"/>
        <tr r="J38" s="4"/>
        <tr r="J23" s="4"/>
        <tr r="J43" s="4"/>
        <tr r="J54" s="4"/>
        <tr r="J36" s="4"/>
        <tr r="J25" s="4"/>
        <tr r="C37" s="4"/>
        <tr r="BC37" s="4"/>
        <tr r="AI37" s="4"/>
        <tr r="AY37" s="4"/>
        <tr r="BD37" s="4"/>
        <tr r="AF37" s="4"/>
        <tr r="AE37" s="4"/>
        <tr r="W37" s="4"/>
        <tr r="J37" s="4"/>
        <tr r="V37" s="4"/>
        <tr r="AR37" s="4"/>
        <tr r="AH37" s="4"/>
        <tr r="BA37" s="4"/>
        <tr r="BB37" s="4"/>
        <tr r="AA37" s="4"/>
        <tr r="AM37" s="4"/>
        <tr r="AJ37" s="4"/>
        <tr r="Y37" s="4"/>
        <tr r="AT37" s="4"/>
        <tr r="M37" s="4"/>
        <tr r="L37" s="4"/>
        <tr r="AQ37" s="4"/>
        <tr r="H37" s="4"/>
        <tr r="Z37" s="4"/>
        <tr r="AC37" s="4"/>
        <tr r="AU37" s="4"/>
        <tr r="O37" s="4"/>
        <tr r="AX37" s="4"/>
        <tr r="AD37" s="4"/>
        <tr r="G37" s="4"/>
        <tr r="U37" s="4"/>
        <tr r="AW37" s="4"/>
        <tr r="P37" s="4"/>
        <tr r="E37" s="4"/>
        <tr r="AV37" s="4"/>
        <tr r="F37" s="4"/>
        <tr r="S56" s="4"/>
        <tr r="S66" s="4"/>
        <tr r="S55" s="4"/>
        <tr r="S40" s="4"/>
        <tr r="S79" s="4"/>
        <tr r="S84" s="4"/>
        <tr r="S29" s="4"/>
        <tr r="S71" s="4"/>
        <tr r="S33" s="4"/>
        <tr r="S77" s="4"/>
        <tr r="S88" s="4"/>
        <tr r="S69" s="4"/>
        <tr r="S61" s="4"/>
        <tr r="S78" s="4"/>
        <tr r="S36" s="4"/>
        <tr r="S92" s="4"/>
        <tr r="S60" s="4"/>
        <tr r="S62" s="4"/>
        <tr r="S25" s="4"/>
        <tr r="S59" s="4"/>
        <tr r="S63" s="4"/>
        <tr r="S30" s="4"/>
        <tr r="L89" s="4"/>
        <tr r="AV89" s="4"/>
        <tr r="BG89" s="4"/>
        <tr r="F89" s="4"/>
        <tr r="Y89" s="4"/>
        <tr r="BA89" s="4"/>
        <tr r="BD89" s="4"/>
        <tr r="S89" s="4"/>
        <tr r="M89" s="4"/>
        <tr r="AW89" s="4"/>
        <tr r="AQ89" s="4"/>
        <tr r="I89" s="4"/>
        <tr r="G89" s="4"/>
        <tr r="AK89" s="4"/>
        <tr r="AR89" s="4"/>
        <tr r="BI89" s="4"/>
        <tr r="AN89" s="4"/>
        <tr r="C89" s="4"/>
        <tr r="AL89" s="4"/>
        <tr r="AG89" s="4"/>
        <tr r="AA89" s="4"/>
        <tr r="AF89" s="4"/>
        <tr r="N89" s="4"/>
        <tr r="AY89" s="4"/>
        <tr r="AS89" s="4"/>
        <tr r="X89" s="4"/>
        <tr r="Q89" s="4"/>
        <tr r="K89" s="4"/>
        <tr r="AO89" s="4"/>
        <tr r="D89" s="4"/>
        <tr r="W40" s="4"/>
        <tr r="AG15" s="4"/>
        <tr r="R32" s="4"/>
        <tr r="D24" s="4"/>
        <tr r="AD14" s="4"/>
      </tp>
    </main>
  </volType>
</volTypes>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hartsheet" Target="chartsheets/sheet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tx>
            <c:strRef>
              <c:f>Decomposition!$B$47</c:f>
              <c:strCache>
                <c:ptCount val="1"/>
                <c:pt idx="0">
                  <c:v>North</c:v>
                </c:pt>
              </c:strCache>
            </c:strRef>
          </c:tx>
          <c:spPr>
            <a:solidFill>
              <a:schemeClr val="accent1"/>
            </a:solidFill>
            <a:ln>
              <a:noFill/>
            </a:ln>
            <a:effectLst/>
          </c:spPr>
          <c:cat>
            <c:strRef>
              <c:f>Decomposition!$C$46:$BI$46</c:f>
              <c:strCache>
                <c:ptCount val="59"/>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strCache>
            </c:strRef>
          </c:cat>
          <c:val>
            <c:numRef>
              <c:f>Decomposition!$C$47:$BI$47</c:f>
              <c:numCache>
                <c:formatCode>_-* #,##0.0000_-;\-* #,##0.0000_-;_-* "-"??_-;_-@_-</c:formatCode>
                <c:ptCount val="59"/>
                <c:pt idx="0">
                  <c:v>0.18030488254111771</c:v>
                </c:pt>
                <c:pt idx="1">
                  <c:v>0.17493752895206571</c:v>
                </c:pt>
                <c:pt idx="2">
                  <c:v>0.16112927435027929</c:v>
                </c:pt>
                <c:pt idx="3">
                  <c:v>0.15471288684816659</c:v>
                </c:pt>
                <c:pt idx="4">
                  <c:v>0.1540053953915565</c:v>
                </c:pt>
                <c:pt idx="5">
                  <c:v>0.15293821948562802</c:v>
                </c:pt>
                <c:pt idx="6">
                  <c:v>0.14544489432759999</c:v>
                </c:pt>
                <c:pt idx="7">
                  <c:v>0.14790183946960783</c:v>
                </c:pt>
                <c:pt idx="8">
                  <c:v>0.1402467733883429</c:v>
                </c:pt>
                <c:pt idx="9">
                  <c:v>0.12298287199544161</c:v>
                </c:pt>
                <c:pt idx="10">
                  <c:v>0.11856855475885179</c:v>
                </c:pt>
                <c:pt idx="11">
                  <c:v>0.10258345191656984</c:v>
                </c:pt>
                <c:pt idx="12">
                  <c:v>8.4660731287360375E-2</c:v>
                </c:pt>
                <c:pt idx="13">
                  <c:v>7.6910645541870729E-2</c:v>
                </c:pt>
                <c:pt idx="14">
                  <c:v>7.5610375639022009E-2</c:v>
                </c:pt>
                <c:pt idx="15">
                  <c:v>8.1106468700646209E-2</c:v>
                </c:pt>
                <c:pt idx="16">
                  <c:v>7.5504954953246203E-2</c:v>
                </c:pt>
                <c:pt idx="17">
                  <c:v>6.645776911095945E-2</c:v>
                </c:pt>
                <c:pt idx="18">
                  <c:v>5.6268580615681227E-2</c:v>
                </c:pt>
                <c:pt idx="19">
                  <c:v>5.5862488276034516E-2</c:v>
                </c:pt>
                <c:pt idx="20">
                  <c:v>6.3365525333989453E-2</c:v>
                </c:pt>
                <c:pt idx="21">
                  <c:v>7.0083851160459634E-2</c:v>
                </c:pt>
                <c:pt idx="22">
                  <c:v>8.2444144211750198E-2</c:v>
                </c:pt>
                <c:pt idx="23">
                  <c:v>9.9143884336105395E-2</c:v>
                </c:pt>
                <c:pt idx="24">
                  <c:v>0.10503818346708169</c:v>
                </c:pt>
                <c:pt idx="25">
                  <c:v>7.9289134494768973E-2</c:v>
                </c:pt>
                <c:pt idx="26">
                  <c:v>6.7651627951941393E-2</c:v>
                </c:pt>
                <c:pt idx="27">
                  <c:v>6.2899868903716863E-2</c:v>
                </c:pt>
                <c:pt idx="28">
                  <c:v>5.6338863203435161E-2</c:v>
                </c:pt>
                <c:pt idx="29">
                  <c:v>4.3022536068475024E-2</c:v>
                </c:pt>
                <c:pt idx="30">
                  <c:v>4.2371809143901665E-2</c:v>
                </c:pt>
                <c:pt idx="31">
                  <c:v>4.3150913250846273E-2</c:v>
                </c:pt>
                <c:pt idx="32">
                  <c:v>6.1862610637025313E-2</c:v>
                </c:pt>
                <c:pt idx="33">
                  <c:v>6.4328901436315575E-2</c:v>
                </c:pt>
                <c:pt idx="34">
                  <c:v>5.9056573264231749E-2</c:v>
                </c:pt>
                <c:pt idx="35">
                  <c:v>4.0762302439547628E-2</c:v>
                </c:pt>
                <c:pt idx="36">
                  <c:v>4.111708352955918E-2</c:v>
                </c:pt>
                <c:pt idx="37">
                  <c:v>4.9282668593712338E-2</c:v>
                </c:pt>
                <c:pt idx="38">
                  <c:v>5.1664948954155868E-2</c:v>
                </c:pt>
                <c:pt idx="39">
                  <c:v>6.159047205252801E-2</c:v>
                </c:pt>
                <c:pt idx="40">
                  <c:v>5.9834644326295858E-2</c:v>
                </c:pt>
                <c:pt idx="41">
                  <c:v>5.0826003097200936E-2</c:v>
                </c:pt>
                <c:pt idx="42">
                  <c:v>3.6840287459004105E-2</c:v>
                </c:pt>
                <c:pt idx="43">
                  <c:v>3.0483187421194921E-2</c:v>
                </c:pt>
                <c:pt idx="44">
                  <c:v>2.8267848197088569E-2</c:v>
                </c:pt>
                <c:pt idx="45">
                  <c:v>2.7476941953373087E-2</c:v>
                </c:pt>
                <c:pt idx="46">
                  <c:v>2.4968989424038458E-2</c:v>
                </c:pt>
                <c:pt idx="47">
                  <c:v>2.3941994452095668E-2</c:v>
                </c:pt>
                <c:pt idx="48">
                  <c:v>2.3913671724070378E-2</c:v>
                </c:pt>
                <c:pt idx="49">
                  <c:v>2.2719339876106678E-2</c:v>
                </c:pt>
                <c:pt idx="50">
                  <c:v>2.3456851266867845E-2</c:v>
                </c:pt>
                <c:pt idx="51">
                  <c:v>2.9609506733789558E-2</c:v>
                </c:pt>
                <c:pt idx="52">
                  <c:v>2.9585724371233111E-2</c:v>
                </c:pt>
                <c:pt idx="53">
                  <c:v>2.9272161780781444E-2</c:v>
                </c:pt>
                <c:pt idx="54">
                  <c:v>4.0002343956994493E-2</c:v>
                </c:pt>
                <c:pt idx="55">
                  <c:v>3.7069418133774686E-2</c:v>
                </c:pt>
                <c:pt idx="56">
                  <c:v>3.658330497202663E-2</c:v>
                </c:pt>
                <c:pt idx="57">
                  <c:v>3.5992862531390606E-2</c:v>
                </c:pt>
                <c:pt idx="58">
                  <c:v>4.1257217686862198E-2</c:v>
                </c:pt>
              </c:numCache>
            </c:numRef>
          </c:val>
          <c:extLst>
            <c:ext xmlns:c16="http://schemas.microsoft.com/office/drawing/2014/chart" uri="{C3380CC4-5D6E-409C-BE32-E72D297353CC}">
              <c16:uniqueId val="{00000000-7B37-403C-9057-C57C5DF523D1}"/>
            </c:ext>
          </c:extLst>
        </c:ser>
        <c:ser>
          <c:idx val="1"/>
          <c:order val="1"/>
          <c:tx>
            <c:strRef>
              <c:f>Decomposition!$B$48</c:f>
              <c:strCache>
                <c:ptCount val="1"/>
                <c:pt idx="0">
                  <c:v>South</c:v>
                </c:pt>
              </c:strCache>
            </c:strRef>
          </c:tx>
          <c:spPr>
            <a:solidFill>
              <a:schemeClr val="accent2"/>
            </a:solidFill>
            <a:ln>
              <a:noFill/>
            </a:ln>
            <a:effectLst/>
          </c:spPr>
          <c:cat>
            <c:strRef>
              <c:f>Decomposition!$C$46:$BI$46</c:f>
              <c:strCache>
                <c:ptCount val="59"/>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strCache>
            </c:strRef>
          </c:cat>
          <c:val>
            <c:numRef>
              <c:f>Decomposition!$C$48:$BI$48</c:f>
              <c:numCache>
                <c:formatCode>_-* #,##0.0000_-;\-* #,##0.0000_-;_-* "-"??_-;_-@_-</c:formatCode>
                <c:ptCount val="59"/>
                <c:pt idx="0">
                  <c:v>4.5536231843737472E-2</c:v>
                </c:pt>
                <c:pt idx="1">
                  <c:v>4.6708945090138509E-2</c:v>
                </c:pt>
                <c:pt idx="2">
                  <c:v>4.8281464397982636E-2</c:v>
                </c:pt>
                <c:pt idx="3">
                  <c:v>4.4886480793959106E-2</c:v>
                </c:pt>
                <c:pt idx="4">
                  <c:v>4.3547155371013037E-2</c:v>
                </c:pt>
                <c:pt idx="5">
                  <c:v>5.6848895681606289E-2</c:v>
                </c:pt>
                <c:pt idx="6">
                  <c:v>5.7488661667448114E-2</c:v>
                </c:pt>
                <c:pt idx="7">
                  <c:v>5.8645256675167276E-2</c:v>
                </c:pt>
                <c:pt idx="8">
                  <c:v>5.9807388318912427E-2</c:v>
                </c:pt>
                <c:pt idx="9">
                  <c:v>5.744111674806817E-2</c:v>
                </c:pt>
                <c:pt idx="10">
                  <c:v>6.0521772387253855E-2</c:v>
                </c:pt>
                <c:pt idx="11">
                  <c:v>6.3349213548514083E-2</c:v>
                </c:pt>
                <c:pt idx="12">
                  <c:v>7.3578658029964578E-2</c:v>
                </c:pt>
                <c:pt idx="13">
                  <c:v>8.3263237477134558E-2</c:v>
                </c:pt>
                <c:pt idx="14">
                  <c:v>8.6381982099935015E-2</c:v>
                </c:pt>
                <c:pt idx="15">
                  <c:v>9.4089712793210767E-2</c:v>
                </c:pt>
                <c:pt idx="16">
                  <c:v>8.8082883476142015E-2</c:v>
                </c:pt>
                <c:pt idx="17">
                  <c:v>8.5123673993496796E-2</c:v>
                </c:pt>
                <c:pt idx="18">
                  <c:v>9.3867399418384928E-2</c:v>
                </c:pt>
                <c:pt idx="19">
                  <c:v>0.10112364835436917</c:v>
                </c:pt>
                <c:pt idx="20">
                  <c:v>0.12474136474896409</c:v>
                </c:pt>
                <c:pt idx="21">
                  <c:v>0.10258611182551762</c:v>
                </c:pt>
                <c:pt idx="22">
                  <c:v>7.5691541764788178E-2</c:v>
                </c:pt>
                <c:pt idx="23">
                  <c:v>7.6304158569495018E-2</c:v>
                </c:pt>
                <c:pt idx="24">
                  <c:v>6.9041487360038803E-2</c:v>
                </c:pt>
                <c:pt idx="25">
                  <c:v>5.4514053715114981E-2</c:v>
                </c:pt>
                <c:pt idx="26">
                  <c:v>5.4730392523785677E-2</c:v>
                </c:pt>
                <c:pt idx="27">
                  <c:v>5.5419196707539149E-2</c:v>
                </c:pt>
                <c:pt idx="28">
                  <c:v>6.9361715746084421E-2</c:v>
                </c:pt>
                <c:pt idx="29">
                  <c:v>7.4163073702402327E-2</c:v>
                </c:pt>
                <c:pt idx="30">
                  <c:v>9.4726983457816771E-2</c:v>
                </c:pt>
                <c:pt idx="31">
                  <c:v>8.0560731979121974E-2</c:v>
                </c:pt>
                <c:pt idx="32">
                  <c:v>0.10223040025356821</c:v>
                </c:pt>
                <c:pt idx="33">
                  <c:v>0.10294204191748506</c:v>
                </c:pt>
                <c:pt idx="34">
                  <c:v>9.7227762939799636E-2</c:v>
                </c:pt>
                <c:pt idx="35">
                  <c:v>0.10347704734199814</c:v>
                </c:pt>
                <c:pt idx="36">
                  <c:v>0.11119261568310335</c:v>
                </c:pt>
                <c:pt idx="37">
                  <c:v>0.11256189917761025</c:v>
                </c:pt>
                <c:pt idx="38">
                  <c:v>9.3350670694275481E-2</c:v>
                </c:pt>
                <c:pt idx="39">
                  <c:v>0.10150846208724805</c:v>
                </c:pt>
                <c:pt idx="40">
                  <c:v>9.7688377905777973E-2</c:v>
                </c:pt>
                <c:pt idx="41">
                  <c:v>9.2797524192881717E-2</c:v>
                </c:pt>
                <c:pt idx="42">
                  <c:v>8.4214858471107587E-2</c:v>
                </c:pt>
                <c:pt idx="43">
                  <c:v>8.6959799129762788E-2</c:v>
                </c:pt>
                <c:pt idx="44">
                  <c:v>9.7155998142385708E-2</c:v>
                </c:pt>
                <c:pt idx="45">
                  <c:v>0.1024095197745525</c:v>
                </c:pt>
                <c:pt idx="46">
                  <c:v>0.10424971948214984</c:v>
                </c:pt>
                <c:pt idx="47">
                  <c:v>0.11239377469529933</c:v>
                </c:pt>
                <c:pt idx="48">
                  <c:v>9.8257796658544727E-2</c:v>
                </c:pt>
                <c:pt idx="49">
                  <c:v>0.11479533459682127</c:v>
                </c:pt>
                <c:pt idx="50">
                  <c:v>0.12144100909817918</c:v>
                </c:pt>
                <c:pt idx="51">
                  <c:v>0.11665854473135323</c:v>
                </c:pt>
                <c:pt idx="52">
                  <c:v>0.11637477701204156</c:v>
                </c:pt>
                <c:pt idx="53">
                  <c:v>0.10737973689598991</c:v>
                </c:pt>
                <c:pt idx="54">
                  <c:v>8.4382608751657623E-2</c:v>
                </c:pt>
                <c:pt idx="55">
                  <c:v>7.8472719696256424E-2</c:v>
                </c:pt>
                <c:pt idx="56">
                  <c:v>7.9322704255624543E-2</c:v>
                </c:pt>
                <c:pt idx="57">
                  <c:v>7.2125050873507346E-2</c:v>
                </c:pt>
                <c:pt idx="58">
                  <c:v>6.9385987270714738E-2</c:v>
                </c:pt>
              </c:numCache>
            </c:numRef>
          </c:val>
          <c:extLst>
            <c:ext xmlns:c16="http://schemas.microsoft.com/office/drawing/2014/chart" uri="{C3380CC4-5D6E-409C-BE32-E72D297353CC}">
              <c16:uniqueId val="{00000001-7B37-403C-9057-C57C5DF523D1}"/>
            </c:ext>
          </c:extLst>
        </c:ser>
        <c:ser>
          <c:idx val="2"/>
          <c:order val="2"/>
          <c:tx>
            <c:strRef>
              <c:f>Decomposition!$B$50</c:f>
              <c:strCache>
                <c:ptCount val="1"/>
                <c:pt idx="0">
                  <c:v>Interbloc</c:v>
                </c:pt>
              </c:strCache>
            </c:strRef>
          </c:tx>
          <c:spPr>
            <a:solidFill>
              <a:schemeClr val="accent3"/>
            </a:solidFill>
            <a:ln>
              <a:noFill/>
            </a:ln>
            <a:effectLst/>
          </c:spPr>
          <c:cat>
            <c:strRef>
              <c:f>Decomposition!$C$46:$BI$46</c:f>
              <c:strCache>
                <c:ptCount val="59"/>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strCache>
            </c:strRef>
          </c:cat>
          <c:val>
            <c:numRef>
              <c:f>Decomposition!$C$50:$BI$50</c:f>
              <c:numCache>
                <c:formatCode>_-* #,##0.0000_-;\-* #,##0.0000_-;_-* "-"??_-;_-@_-</c:formatCode>
                <c:ptCount val="59"/>
                <c:pt idx="0">
                  <c:v>0.80976805279470299</c:v>
                </c:pt>
                <c:pt idx="1">
                  <c:v>0.82188038842440736</c:v>
                </c:pt>
                <c:pt idx="2">
                  <c:v>0.81818236834531266</c:v>
                </c:pt>
                <c:pt idx="3">
                  <c:v>0.82181999050786858</c:v>
                </c:pt>
                <c:pt idx="4">
                  <c:v>0.8265811418128659</c:v>
                </c:pt>
                <c:pt idx="5">
                  <c:v>0.85526585844425806</c:v>
                </c:pt>
                <c:pt idx="6">
                  <c:v>0.87462548068492341</c:v>
                </c:pt>
                <c:pt idx="7">
                  <c:v>0.89630442059640103</c:v>
                </c:pt>
                <c:pt idx="8">
                  <c:v>0.8999011675638795</c:v>
                </c:pt>
                <c:pt idx="9">
                  <c:v>0.90701837991561707</c:v>
                </c:pt>
                <c:pt idx="10">
                  <c:v>0.92413679422205475</c:v>
                </c:pt>
                <c:pt idx="11">
                  <c:v>0.94582579606356953</c:v>
                </c:pt>
                <c:pt idx="12">
                  <c:v>0.94062761663842465</c:v>
                </c:pt>
                <c:pt idx="13">
                  <c:v>0.91476300137364197</c:v>
                </c:pt>
                <c:pt idx="14">
                  <c:v>0.92386283140260983</c:v>
                </c:pt>
                <c:pt idx="15">
                  <c:v>0.93745010536996742</c:v>
                </c:pt>
                <c:pt idx="16">
                  <c:v>0.94903521668614987</c:v>
                </c:pt>
                <c:pt idx="17">
                  <c:v>0.9898989603582693</c:v>
                </c:pt>
                <c:pt idx="18">
                  <c:v>0.98209948006425507</c:v>
                </c:pt>
                <c:pt idx="19">
                  <c:v>0.97023337150291267</c:v>
                </c:pt>
                <c:pt idx="20">
                  <c:v>0.93244964599405966</c:v>
                </c:pt>
                <c:pt idx="21">
                  <c:v>0.95839788852076269</c:v>
                </c:pt>
                <c:pt idx="22">
                  <c:v>1.0135445206333118</c:v>
                </c:pt>
                <c:pt idx="23">
                  <c:v>1.0352686882410633</c:v>
                </c:pt>
                <c:pt idx="24">
                  <c:v>1.0491696121715213</c:v>
                </c:pt>
                <c:pt idx="25">
                  <c:v>1.1243017069940602</c:v>
                </c:pt>
                <c:pt idx="26">
                  <c:v>1.1547200881887927</c:v>
                </c:pt>
                <c:pt idx="27">
                  <c:v>1.1747849825291794</c:v>
                </c:pt>
                <c:pt idx="28">
                  <c:v>1.1618794868305358</c:v>
                </c:pt>
                <c:pt idx="29">
                  <c:v>1.1678969579672078</c:v>
                </c:pt>
                <c:pt idx="30">
                  <c:v>1.1635124122620928</c:v>
                </c:pt>
                <c:pt idx="31">
                  <c:v>1.1971042860772141</c:v>
                </c:pt>
                <c:pt idx="32">
                  <c:v>1.175846991348626</c:v>
                </c:pt>
                <c:pt idx="33">
                  <c:v>1.1662008267433559</c:v>
                </c:pt>
                <c:pt idx="34">
                  <c:v>1.1622676125792784</c:v>
                </c:pt>
                <c:pt idx="35">
                  <c:v>1.1342957259138171</c:v>
                </c:pt>
                <c:pt idx="36">
                  <c:v>1.1113744437273732</c:v>
                </c:pt>
                <c:pt idx="37">
                  <c:v>1.1129334228843404</c:v>
                </c:pt>
                <c:pt idx="38">
                  <c:v>1.1531599657068468</c:v>
                </c:pt>
                <c:pt idx="39">
                  <c:v>1.1344199945662807</c:v>
                </c:pt>
                <c:pt idx="40">
                  <c:v>1.1369041711593741</c:v>
                </c:pt>
                <c:pt idx="41">
                  <c:v>1.1384223738074335</c:v>
                </c:pt>
                <c:pt idx="42">
                  <c:v>1.1437415063403296</c:v>
                </c:pt>
                <c:pt idx="43">
                  <c:v>1.1240470505039248</c:v>
                </c:pt>
                <c:pt idx="44">
                  <c:v>1.0765743434280433</c:v>
                </c:pt>
                <c:pt idx="45">
                  <c:v>1.0293756645309498</c:v>
                </c:pt>
                <c:pt idx="46">
                  <c:v>0.97426208220354393</c:v>
                </c:pt>
                <c:pt idx="47">
                  <c:v>0.92347509974571673</c:v>
                </c:pt>
                <c:pt idx="48">
                  <c:v>0.89482271492666565</c:v>
                </c:pt>
                <c:pt idx="49">
                  <c:v>0.81544276301364405</c:v>
                </c:pt>
                <c:pt idx="50">
                  <c:v>0.76740284934681224</c:v>
                </c:pt>
                <c:pt idx="51">
                  <c:v>0.74036850673694787</c:v>
                </c:pt>
                <c:pt idx="52">
                  <c:v>0.70536094928667969</c:v>
                </c:pt>
                <c:pt idx="53">
                  <c:v>0.68841499276994833</c:v>
                </c:pt>
                <c:pt idx="54">
                  <c:v>0.68287194490564762</c:v>
                </c:pt>
                <c:pt idx="55">
                  <c:v>0.6936606370273839</c:v>
                </c:pt>
                <c:pt idx="56">
                  <c:v>0.66565643365971094</c:v>
                </c:pt>
                <c:pt idx="57">
                  <c:v>0.66185852986136795</c:v>
                </c:pt>
                <c:pt idx="58">
                  <c:v>0.65784389295295409</c:v>
                </c:pt>
              </c:numCache>
            </c:numRef>
          </c:val>
          <c:extLst>
            <c:ext xmlns:c16="http://schemas.microsoft.com/office/drawing/2014/chart" uri="{C3380CC4-5D6E-409C-BE32-E72D297353CC}">
              <c16:uniqueId val="{00000002-7B37-403C-9057-C57C5DF523D1}"/>
            </c:ext>
          </c:extLst>
        </c:ser>
        <c:dLbls>
          <c:showLegendKey val="0"/>
          <c:showVal val="0"/>
          <c:showCatName val="0"/>
          <c:showSerName val="0"/>
          <c:showPercent val="0"/>
          <c:showBubbleSize val="0"/>
        </c:dLbls>
        <c:axId val="762537359"/>
        <c:axId val="712207343"/>
      </c:areaChart>
      <c:catAx>
        <c:axId val="7625373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207343"/>
        <c:crosses val="autoZero"/>
        <c:auto val="1"/>
        <c:lblAlgn val="ctr"/>
        <c:lblOffset val="100"/>
        <c:noMultiLvlLbl val="0"/>
      </c:catAx>
      <c:valAx>
        <c:axId val="712207343"/>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2537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Gobal Theil T discrepancy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Decomposition!$B$57</c:f>
              <c:strCache>
                <c:ptCount val="1"/>
                <c:pt idx="0">
                  <c:v>Sum of components</c:v>
                </c:pt>
              </c:strCache>
            </c:strRef>
          </c:tx>
          <c:spPr>
            <a:ln w="28575" cap="rnd">
              <a:solidFill>
                <a:schemeClr val="accent1"/>
              </a:solidFill>
              <a:round/>
            </a:ln>
            <a:effectLst/>
          </c:spPr>
          <c:marker>
            <c:symbol val="none"/>
          </c:marker>
          <c:cat>
            <c:strRef>
              <c:f>Decomposition!$C$56:$BI$56</c:f>
              <c:strCache>
                <c:ptCount val="59"/>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strCache>
            </c:strRef>
          </c:cat>
          <c:val>
            <c:numRef>
              <c:f>Decomposition!$C$57:$BI$57</c:f>
              <c:numCache>
                <c:formatCode>_-* #,##0.0000_-;\-* #,##0.0000_-;_-* "-"??_-;_-@_-</c:formatCode>
                <c:ptCount val="59"/>
                <c:pt idx="0">
                  <c:v>1.0356091671795582</c:v>
                </c:pt>
                <c:pt idx="1">
                  <c:v>1.0435268624666116</c:v>
                </c:pt>
                <c:pt idx="2">
                  <c:v>1.0275931070935747</c:v>
                </c:pt>
                <c:pt idx="3">
                  <c:v>1.0214193581499942</c:v>
                </c:pt>
                <c:pt idx="4">
                  <c:v>1.0241336925754354</c:v>
                </c:pt>
                <c:pt idx="5">
                  <c:v>1.0650529736114924</c:v>
                </c:pt>
                <c:pt idx="6">
                  <c:v>1.0775590366799714</c:v>
                </c:pt>
                <c:pt idx="7">
                  <c:v>1.1028515167411761</c:v>
                </c:pt>
                <c:pt idx="8">
                  <c:v>1.0999553292711348</c:v>
                </c:pt>
                <c:pt idx="9">
                  <c:v>1.0874423686591268</c:v>
                </c:pt>
                <c:pt idx="10">
                  <c:v>1.1032271213681604</c:v>
                </c:pt>
                <c:pt idx="11">
                  <c:v>1.1117584615286535</c:v>
                </c:pt>
                <c:pt idx="12">
                  <c:v>1.0988670059557495</c:v>
                </c:pt>
                <c:pt idx="13">
                  <c:v>1.0749368843926472</c:v>
                </c:pt>
                <c:pt idx="14">
                  <c:v>1.0858551891415669</c:v>
                </c:pt>
                <c:pt idx="15">
                  <c:v>1.1126462868638245</c:v>
                </c:pt>
                <c:pt idx="16">
                  <c:v>1.1126230551155381</c:v>
                </c:pt>
                <c:pt idx="17">
                  <c:v>1.1414804034627255</c:v>
                </c:pt>
                <c:pt idx="18">
                  <c:v>1.1322354600983213</c:v>
                </c:pt>
                <c:pt idx="19">
                  <c:v>1.1272195081333163</c:v>
                </c:pt>
                <c:pt idx="20">
                  <c:v>1.1205565360770131</c:v>
                </c:pt>
                <c:pt idx="21">
                  <c:v>1.1310678515067401</c:v>
                </c:pt>
                <c:pt idx="22">
                  <c:v>1.1716802066098502</c:v>
                </c:pt>
                <c:pt idx="23">
                  <c:v>1.2107167311466638</c:v>
                </c:pt>
                <c:pt idx="24">
                  <c:v>1.2232492829986419</c:v>
                </c:pt>
                <c:pt idx="25">
                  <c:v>1.2581048952039442</c:v>
                </c:pt>
                <c:pt idx="26">
                  <c:v>1.2771021086645198</c:v>
                </c:pt>
                <c:pt idx="27">
                  <c:v>1.2931040481404354</c:v>
                </c:pt>
                <c:pt idx="28">
                  <c:v>1.2875800657800553</c:v>
                </c:pt>
                <c:pt idx="29">
                  <c:v>1.2850825677380853</c:v>
                </c:pt>
                <c:pt idx="30">
                  <c:v>1.3006112048638112</c:v>
                </c:pt>
                <c:pt idx="31">
                  <c:v>1.3208159313071823</c:v>
                </c:pt>
                <c:pt idx="32">
                  <c:v>1.3399400022392196</c:v>
                </c:pt>
                <c:pt idx="33">
                  <c:v>1.3334717700971566</c:v>
                </c:pt>
                <c:pt idx="34">
                  <c:v>1.3185519487833097</c:v>
                </c:pt>
                <c:pt idx="35">
                  <c:v>1.2785350756953628</c:v>
                </c:pt>
                <c:pt idx="36">
                  <c:v>1.2636841429400356</c:v>
                </c:pt>
                <c:pt idx="37">
                  <c:v>1.2747779906556629</c:v>
                </c:pt>
                <c:pt idx="38">
                  <c:v>1.2981755853552781</c:v>
                </c:pt>
                <c:pt idx="39">
                  <c:v>1.2975189287060567</c:v>
                </c:pt>
                <c:pt idx="40">
                  <c:v>1.294427193391448</c:v>
                </c:pt>
                <c:pt idx="41">
                  <c:v>1.2820459010975163</c:v>
                </c:pt>
                <c:pt idx="42">
                  <c:v>1.2647966522704412</c:v>
                </c:pt>
                <c:pt idx="43">
                  <c:v>1.2414900370548825</c:v>
                </c:pt>
                <c:pt idx="44">
                  <c:v>1.2019981897675176</c:v>
                </c:pt>
                <c:pt idx="45">
                  <c:v>1.1592621262588754</c:v>
                </c:pt>
                <c:pt idx="46">
                  <c:v>1.1034807911097322</c:v>
                </c:pt>
                <c:pt idx="47">
                  <c:v>1.0598108688931118</c:v>
                </c:pt>
                <c:pt idx="48">
                  <c:v>1.0169941833092808</c:v>
                </c:pt>
                <c:pt idx="49">
                  <c:v>0.95295743748657202</c:v>
                </c:pt>
                <c:pt idx="50">
                  <c:v>0.91230070971185928</c:v>
                </c:pt>
                <c:pt idx="51">
                  <c:v>0.88663655820209064</c:v>
                </c:pt>
                <c:pt idx="52">
                  <c:v>0.85132145066995435</c:v>
                </c:pt>
                <c:pt idx="53">
                  <c:v>0.82506689144671963</c:v>
                </c:pt>
                <c:pt idx="54">
                  <c:v>0.80725689761429975</c:v>
                </c:pt>
                <c:pt idx="55">
                  <c:v>0.80920277485741499</c:v>
                </c:pt>
                <c:pt idx="56">
                  <c:v>0.7815624428873621</c:v>
                </c:pt>
                <c:pt idx="57">
                  <c:v>0.76997644326626591</c:v>
                </c:pt>
                <c:pt idx="58">
                  <c:v>0.76848709791053105</c:v>
                </c:pt>
              </c:numCache>
            </c:numRef>
          </c:val>
          <c:smooth val="0"/>
          <c:extLst>
            <c:ext xmlns:c16="http://schemas.microsoft.com/office/drawing/2014/chart" uri="{C3380CC4-5D6E-409C-BE32-E72D297353CC}">
              <c16:uniqueId val="{00000000-36F1-4109-A4DB-B40B7693058A}"/>
            </c:ext>
          </c:extLst>
        </c:ser>
        <c:ser>
          <c:idx val="1"/>
          <c:order val="1"/>
          <c:tx>
            <c:strRef>
              <c:f>Decomposition!$B$58</c:f>
              <c:strCache>
                <c:ptCount val="1"/>
                <c:pt idx="0">
                  <c:v>Direct Calculation</c:v>
                </c:pt>
              </c:strCache>
            </c:strRef>
          </c:tx>
          <c:spPr>
            <a:ln w="28575" cap="rnd">
              <a:solidFill>
                <a:schemeClr val="accent2"/>
              </a:solidFill>
              <a:round/>
            </a:ln>
            <a:effectLst/>
          </c:spPr>
          <c:marker>
            <c:symbol val="none"/>
          </c:marker>
          <c:cat>
            <c:strRef>
              <c:f>Decomposition!$C$56:$BI$56</c:f>
              <c:strCache>
                <c:ptCount val="59"/>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strCache>
            </c:strRef>
          </c:cat>
          <c:val>
            <c:numRef>
              <c:f>Decomposition!$C$58:$BI$58</c:f>
              <c:numCache>
                <c:formatCode>_-* #,##0.0000_-;\-* #,##0.0000_-;_-* "-"??_-;_-@_-</c:formatCode>
                <c:ptCount val="59"/>
                <c:pt idx="0">
                  <c:v>0.94351461810335369</c:v>
                </c:pt>
                <c:pt idx="1">
                  <c:v>0.95569234660952274</c:v>
                </c:pt>
                <c:pt idx="2">
                  <c:v>0.93715025900252691</c:v>
                </c:pt>
                <c:pt idx="3">
                  <c:v>0.92759913996121879</c:v>
                </c:pt>
                <c:pt idx="4">
                  <c:v>0.92610272061621601</c:v>
                </c:pt>
                <c:pt idx="5">
                  <c:v>0.95976559245342374</c:v>
                </c:pt>
                <c:pt idx="6">
                  <c:v>0.9748686691112699</c:v>
                </c:pt>
                <c:pt idx="7">
                  <c:v>1.002032560976212</c:v>
                </c:pt>
                <c:pt idx="8">
                  <c:v>0.99627645664634146</c:v>
                </c:pt>
                <c:pt idx="9">
                  <c:v>0.98095996256326912</c:v>
                </c:pt>
                <c:pt idx="10">
                  <c:v>0.99504045104418937</c:v>
                </c:pt>
                <c:pt idx="11">
                  <c:v>1.002477606800213</c:v>
                </c:pt>
                <c:pt idx="12">
                  <c:v>0.98526010115738827</c:v>
                </c:pt>
                <c:pt idx="13">
                  <c:v>0.96114507314032982</c:v>
                </c:pt>
                <c:pt idx="14">
                  <c:v>0.97031945835540512</c:v>
                </c:pt>
                <c:pt idx="15">
                  <c:v>0.99909255315245105</c:v>
                </c:pt>
                <c:pt idx="16">
                  <c:v>1.0014205429713636</c:v>
                </c:pt>
                <c:pt idx="17">
                  <c:v>1.0446960560205398</c:v>
                </c:pt>
                <c:pt idx="18">
                  <c:v>1.0323239574806158</c:v>
                </c:pt>
                <c:pt idx="19">
                  <c:v>1.0265535670168775</c:v>
                </c:pt>
                <c:pt idx="20">
                  <c:v>1.0120192714002219</c:v>
                </c:pt>
                <c:pt idx="21">
                  <c:v>1.0269293459987512</c:v>
                </c:pt>
                <c:pt idx="22">
                  <c:v>1.0708290614736027</c:v>
                </c:pt>
                <c:pt idx="23">
                  <c:v>1.1040258548122408</c:v>
                </c:pt>
                <c:pt idx="24">
                  <c:v>1.1128122200764141</c:v>
                </c:pt>
                <c:pt idx="25">
                  <c:v>1.1636024705150454</c:v>
                </c:pt>
                <c:pt idx="26">
                  <c:v>1.1923156310301559</c:v>
                </c:pt>
                <c:pt idx="27">
                  <c:v>1.2081725482581349</c:v>
                </c:pt>
                <c:pt idx="28">
                  <c:v>1.1976541148846962</c:v>
                </c:pt>
                <c:pt idx="29">
                  <c:v>1.1987820889803931</c:v>
                </c:pt>
                <c:pt idx="30">
                  <c:v>1.2084132660315343</c:v>
                </c:pt>
                <c:pt idx="31">
                  <c:v>1.231090844623747</c:v>
                </c:pt>
                <c:pt idx="32">
                  <c:v>1.238902272567497</c:v>
                </c:pt>
                <c:pt idx="33">
                  <c:v>1.226014975270602</c:v>
                </c:pt>
                <c:pt idx="34">
                  <c:v>1.2081739887871654</c:v>
                </c:pt>
                <c:pt idx="35">
                  <c:v>1.1659629023661691</c:v>
                </c:pt>
                <c:pt idx="36">
                  <c:v>1.1452292721136916</c:v>
                </c:pt>
                <c:pt idx="37">
                  <c:v>1.151831782531318</c:v>
                </c:pt>
                <c:pt idx="38">
                  <c:v>1.1795197096019761</c:v>
                </c:pt>
                <c:pt idx="39">
                  <c:v>1.1719405890301655</c:v>
                </c:pt>
                <c:pt idx="40">
                  <c:v>1.166708735805758</c:v>
                </c:pt>
                <c:pt idx="41">
                  <c:v>1.1567147685355454</c:v>
                </c:pt>
                <c:pt idx="42">
                  <c:v>1.1456133289489179</c:v>
                </c:pt>
                <c:pt idx="43">
                  <c:v>1.1222848368632095</c:v>
                </c:pt>
                <c:pt idx="44">
                  <c:v>1.0788936541696013</c:v>
                </c:pt>
                <c:pt idx="45">
                  <c:v>1.0326219807458525</c:v>
                </c:pt>
                <c:pt idx="46">
                  <c:v>0.97482114179899215</c:v>
                </c:pt>
                <c:pt idx="47">
                  <c:v>0.9286470925437702</c:v>
                </c:pt>
                <c:pt idx="48">
                  <c:v>0.89089547930335344</c:v>
                </c:pt>
                <c:pt idx="49">
                  <c:v>0.82627338516251714</c:v>
                </c:pt>
                <c:pt idx="50">
                  <c:v>0.78944637239604609</c:v>
                </c:pt>
                <c:pt idx="51">
                  <c:v>0.76970885152456103</c:v>
                </c:pt>
                <c:pt idx="52">
                  <c:v>0.74250052104727737</c:v>
                </c:pt>
                <c:pt idx="53">
                  <c:v>0.72500094329693454</c:v>
                </c:pt>
                <c:pt idx="54">
                  <c:v>0.72007020785660381</c:v>
                </c:pt>
                <c:pt idx="55">
                  <c:v>0.72499064163231575</c:v>
                </c:pt>
                <c:pt idx="56">
                  <c:v>0.70311762003716638</c:v>
                </c:pt>
                <c:pt idx="57">
                  <c:v>0.70377055698209723</c:v>
                </c:pt>
                <c:pt idx="58">
                  <c:v>0.70472648574372199</c:v>
                </c:pt>
              </c:numCache>
            </c:numRef>
          </c:val>
          <c:smooth val="0"/>
          <c:extLst>
            <c:ext xmlns:c16="http://schemas.microsoft.com/office/drawing/2014/chart" uri="{C3380CC4-5D6E-409C-BE32-E72D297353CC}">
              <c16:uniqueId val="{00000001-36F1-4109-A4DB-B40B7693058A}"/>
            </c:ext>
          </c:extLst>
        </c:ser>
        <c:dLbls>
          <c:showLegendKey val="0"/>
          <c:showVal val="0"/>
          <c:showCatName val="0"/>
          <c:showSerName val="0"/>
          <c:showPercent val="0"/>
          <c:showBubbleSize val="0"/>
        </c:dLbls>
        <c:smooth val="0"/>
        <c:axId val="967476224"/>
        <c:axId val="1828930256"/>
      </c:lineChart>
      <c:catAx>
        <c:axId val="96747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930256"/>
        <c:crosses val="autoZero"/>
        <c:auto val="1"/>
        <c:lblAlgn val="ctr"/>
        <c:lblOffset val="100"/>
        <c:noMultiLvlLbl val="0"/>
      </c:catAx>
      <c:valAx>
        <c:axId val="1828930256"/>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47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835E9C6-C05C-4684-BD28-1BFEE77D5113}">
  <sheetPr codeName="Chart1"/>
  <sheetViews>
    <sheetView zoomScale="12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DFDC0CB-1C3F-4A88-95B3-84503D8A786B}">
  <sheetPr codeName="Chart2"/>
  <sheetViews>
    <sheetView zoomScale="12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799" cy="6280103"/>
    <xdr:graphicFrame macro="">
      <xdr:nvGraphicFramePr>
        <xdr:cNvPr id="2" name="Chart 1">
          <a:extLst>
            <a:ext uri="{FF2B5EF4-FFF2-40B4-BE49-F238E27FC236}">
              <a16:creationId xmlns:a16="http://schemas.microsoft.com/office/drawing/2014/main" id="{A008626D-AD5B-4A6B-BCBC-978CF1AFBD3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63781" cy="6286500"/>
    <xdr:graphicFrame macro="">
      <xdr:nvGraphicFramePr>
        <xdr:cNvPr id="2" name="Chart 1">
          <a:extLst>
            <a:ext uri="{FF2B5EF4-FFF2-40B4-BE49-F238E27FC236}">
              <a16:creationId xmlns:a16="http://schemas.microsoft.com/office/drawing/2014/main" id="{3EFF09FB-CB4C-476F-AAC3-D747C7ED176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lan Freeman" refreshedDate="44170.375591435186" backgroundQuery="1" createdVersion="3" refreshedVersion="6" minRefreshableVersion="3" recordCount="0" tupleCache="1" supportSubquery="1" supportAdvancedDrill="1" xr:uid="{E97F7E81-D69E-4402-B0AE-1FA41F76B377}">
  <cacheSource type="external" connectionId="1"/>
  <cacheFields count="13">
    <cacheField name="[Data].[GDP and other output measures].[Output Definition]" caption="Output Definition" numFmtId="0" hierarchy="2" level="1">
      <sharedItems count="1">
        <s v="[Data].[GDP and other output measures].[Output Definition].&amp;[Expenditure Approach]" c="Expenditure Approach"/>
      </sharedItems>
    </cacheField>
    <cacheField name="[Geography].[Blocs].[Major_Blocs]" caption="Major_Blocs" numFmtId="0" hierarchy="6" level="1">
      <sharedItems count="3">
        <s v="[Geography].[Blocs].[Major_Blocs].&amp;[South]" c="South"/>
        <s v="[Geography].[Blocs].[Major_Blocs].&amp;[North]" c="North"/>
        <s v="[Geography].[Blocs].[Major_Blocs].&amp;[China Mainland]" c="China Mainland"/>
      </sharedItems>
    </cacheField>
    <cacheField name="[Geography].[Blocs].[Country]" caption="Country" numFmtId="0" hierarchy="6" level="2">
      <sharedItems count="86">
        <s v="[Geography].[Blocs].[Country].&amp;[Trinidad and Tobago]" c="Trinidad and Tobago"/>
        <s v="[Geography].[Blocs].[Country].&amp;[Turkey]" c="Turkey"/>
        <s v="[Geography].[Blocs].[Country].&amp;[Sudan (Former)]" c="Sudan (Former)"/>
        <s v="[Geography].[Blocs].[Country].&amp;[Uruguay]" c="Uruguay"/>
        <s v="[Geography].[Blocs].[Country].&amp;[Suriname]" c="Suriname"/>
        <s v="[Geography].[Blocs].[Country].&amp;[Zambia]" c="Zambia"/>
        <s v="[Geography].[Blocs].[Country].&amp;[Thailand]" c="Thailand"/>
        <s v="[Geography].[Blocs].[Country].&amp;[Zimbabwe]" c="Zimbabwe"/>
        <s v="[Geography].[Blocs].[Country].&amp;[Togo]" c="Togo"/>
        <s v="[Geography].[Blocs].[Country].&amp;[Seychelles]" c="Seychelles"/>
        <s v="[Geography].[Blocs].[Country].&amp;[Peru]" c="Peru"/>
        <s v="[Geography].[Blocs].[Country].&amp;[Sierra Leone]" c="Sierra Leone"/>
        <s v="[Geography].[Blocs].[Country].&amp;[Philippines]" c="Philippines"/>
        <s v="[Geography].[Blocs].[Country].&amp;[Nepal]" c="Nepal"/>
        <s v="[Geography].[Blocs].[Country].&amp;[Kenya]" c="Kenya"/>
        <s v="[Geography].[Blocs].[Country].&amp;[South Africa]" c="South Africa"/>
        <s v="[Geography].[Blocs].[Country].&amp;[Papua New Guinea]" c="Papua New Guinea"/>
        <s v="[Geography].[Blocs].[Country].&amp;[Mexico]" c="Mexico"/>
        <s v="[Geography].[Blocs].[Country].&amp;[Puerto Rico]" c="Puerto Rico"/>
        <s v="[Geography].[Blocs].[Country].&amp;[Sri Lanka]" c="Sri Lanka"/>
        <s v="[Geography].[Blocs].[Country].&amp;[Rwanda]" c="Rwanda"/>
        <s v="[Geography].[Blocs].[Country].&amp;[Haiti]" c="Haiti"/>
        <s v="[Geography].[Blocs].[Country].&amp;[Guyana]" c="Guyana"/>
        <s v="[Geography].[Blocs].[Country].&amp;[Nicaragua]" c="Nicaragua"/>
        <s v="[Geography].[Blocs].[Country].&amp;[Mauritania]" c="Mauritania"/>
        <s v="[Geography].[Blocs].[Country].&amp;[Pakistan]" c="Pakistan"/>
        <s v="[Geography].[Blocs].[Country].&amp;[Malaysia]" c="Malaysia"/>
        <s v="[Geography].[Blocs].[Country].&amp;[Malawi]" c="Malawi"/>
        <s v="[Geography].[Blocs].[Country].&amp;[Chad]" c="Chad"/>
        <s v="[Geography].[Blocs].[Country].&amp;[Madagascar]" c="Madagascar"/>
        <s v="[Geography].[Blocs].[Country].&amp;[Niger]" c="Niger"/>
        <s v="[Geography].[Blocs].[Country].&amp;[Lesotho]" c="Lesotho"/>
        <s v="[Geography].[Blocs].[Country].&amp;[Senegal]" c="Senegal"/>
        <s v="[Geography].[Blocs].[Country].&amp;[Ghana]" c="Ghana"/>
        <s v="[Geography].[Blocs].[Country].&amp;[Fiji]" c="Fiji"/>
        <s v="[Geography].[Blocs].[Country].&amp;[Chile]" c="Chile"/>
        <s v="[Geography].[Blocs].[Country].&amp;[Myanmar]" c="Myanmar"/>
        <s v="[Geography].[Blocs].[Country].&amp;[Paraguay]" c="Paraguay"/>
        <s v="[Geography].[Blocs].[Country].&amp;[Panama]" c="Panama"/>
        <s v="[Geography].[Blocs].[Country].&amp;[India]" c="India"/>
        <s v="[Geography].[Blocs].[Country].&amp;[Colombia]" c="Colombia"/>
        <s v="[Geography].[Blocs].[Country].&amp;[Honduras]" c="Honduras"/>
        <s v="[Geography].[Blocs].[Country].&amp;[Burundi]" c="Burundi"/>
        <s v="[Geography].[Blocs].[Country].&amp;[Guatemala]" c="Guatemala"/>
        <s v="[Geography].[Blocs].[Country].&amp;[Ecuador]" c="Ecuador"/>
        <s v="[Geography].[Blocs].[Country].&amp;[Nigeria]" c="Nigeria"/>
        <s v="[Geography].[Blocs].[Country].&amp;[United Kingdom]" c="United Kingdom"/>
        <s v="[Geography].[Blocs].[Country].&amp;[Benin]" c="Benin"/>
        <s v="[Geography].[Blocs].[Country].&amp;[Portugal]" c="Portugal"/>
        <s v="[Geography].[Blocs].[Country].&amp;[Dominican Republic]" c="Dominican Republic"/>
        <s v="[Geography].[Blocs].[Country].&amp;[Argentina]" c="Argentina"/>
        <s v="[Geography].[Blocs].[Country].&amp;[United States]" c="United States"/>
        <s v="[Geography].[Blocs].[Country].&amp;[Bolivia]" c="Bolivia"/>
        <s v="[Geography].[Blocs].[Country].&amp;[Singapore]" c="Singapore"/>
        <s v="[Geography].[Blocs].[Country].&amp;[Congo DR]" c="Congo DR"/>
        <s v="[Geography].[Blocs].[Country].&amp;[Burkina Faso]" c="Burkina Faso"/>
        <s v="[Geography].[Blocs].[Country].&amp;[Botswana]" c="Botswana"/>
        <s v="[Geography].[Blocs].[Country].&amp;[South Korea]" c="South Korea"/>
        <s v="[Geography].[Blocs].[Country].&amp;[Bahamas]" c="Bahamas"/>
        <s v="[Geography].[Blocs].[Country].&amp;[Congo R]" c="Congo R"/>
        <s v="[Geography].[Blocs].[Country].&amp;[Brazil]" c="Brazil"/>
        <s v="[Geography].[Blocs].[Country].&amp;[Spain]" c="Spain"/>
        <s v="[Geography].[Blocs].[Country].&amp;[Cameroon]" c="Cameroon"/>
        <s v="[Geography].[Blocs].[Country].&amp;[Bangladesh]" c="Bangladesh"/>
        <s v="[Geography].[Blocs].[Country].&amp;[Gabon]" c="Gabon"/>
        <s v="[Geography].[Blocs].[Country].&amp;[Costa Rica]" c="Costa Rica"/>
        <s v="[Geography].[Blocs].[Country].&amp;[Norway]" c="Norway"/>
        <s v="[Geography].[Blocs].[Country].&amp;[Denmark]" c="Denmark"/>
        <s v="[Geography].[Blocs].[Country].&amp;[Egypt]" c="Egypt"/>
        <s v="[Geography].[Blocs].[Country].&amp;[Netherlands]" c="Netherlands"/>
        <s v="[Geography].[Blocs].[Country].&amp;[Israel]" c="Israel"/>
        <s v="[Geography].[Blocs].[Country].&amp;[China Mainland]" c="China Mainland"/>
        <s v="[Geography].[Blocs].[Country].&amp;[Italy]" c="Italy"/>
        <s v="[Geography].[Blocs].[Country].&amp;[Luxemburg]" c="Luxemburg"/>
        <s v="[Geography].[Blocs].[Country].&amp;[Australia]" c="Australia"/>
        <s v="[Geography].[Blocs].[Country].&amp;[Finland]" c="Finland"/>
        <s v="[Geography].[Blocs].[Country].&amp;[Austria]" c="Austria"/>
        <s v="[Geography].[Blocs].[Country].&amp;[Central African Republic]" c="Central African Republic"/>
        <s v="[Geography].[Blocs].[Country].&amp;[Japan]" c="Japan"/>
        <s v="[Geography].[Blocs].[Country].&amp;[Sweden]" c="Sweden"/>
        <s v="[Geography].[Blocs].[Country].&amp;[France]" c="France"/>
        <s v="[Geography].[Blocs].[Country].&amp;[Algeria]" c="Algeria"/>
        <s v="[Geography].[Blocs].[Country].&amp;[Belize]" c="Belize"/>
        <s v="[Geography].[Blocs].[Country].&amp;[Belgium]" c="Belgium"/>
        <s v="[Geography].[Blocs].[Country].&amp;[Greece]" c="Greece"/>
        <s v="[Geography].[Blocs].[Country].&amp;[Cote d'Ivoire]" c="Cote d'Ivoire"/>
      </sharedItems>
    </cacheField>
    <cacheField name="[Dates].[Year].[Year]" caption="Year" numFmtId="0" hierarchy="5" level="1">
      <sharedItems count="59">
        <s v="[Dates].[Year].&amp;[1990]" c="1990"/>
        <s v="[Dates].[Year].&amp;[2005]" c="2005"/>
        <s v="[Dates].[Year].&amp;[2004]" c="2004"/>
        <s v="[Dates].[Year].&amp;[1989]" c="1989"/>
        <s v="[Dates].[Year].&amp;[1972]" c="1972"/>
        <s v="[Dates].[Year].&amp;[2019]" c="2019"/>
        <s v="[Dates].[Year].&amp;[2003]" c="2003"/>
        <s v="[Dates].[Year].&amp;[1987]" c="1987"/>
        <s v="[Dates].[Year].&amp;[1971]" c="1971"/>
        <s v="[Dates].[Year].&amp;[2018]" c="2018"/>
        <s v="[Dates].[Year].&amp;[1970]" c="1970"/>
        <s v="[Dates].[Year].&amp;[2002]" c="2002"/>
        <s v="[Dates].[Year].&amp;[1986]" c="1986"/>
        <s v="[Dates].[Year].&amp;[2017]" c="2017"/>
        <s v="[Dates].[Year].&amp;[2001]" c="2001"/>
        <s v="[Dates].[Year].&amp;[1985]" c="1985"/>
        <s v="[Dates].[Year].&amp;[1969]" c="1969"/>
        <s v="[Dates].[Year].&amp;[2000]" c="2000"/>
        <s v="[Dates].[Year].&amp;[1968]" c="1968"/>
        <s v="[Dates].[Year].&amp;[2012]" c="2012"/>
        <s v="[Dates].[Year].&amp;[1976]" c="1976"/>
        <s v="[Dates].[Year].&amp;[2016]" c="2016"/>
        <s v="[Dates].[Year].&amp;[1984]" c="1984"/>
        <s v="[Dates].[Year].&amp;[2015]" c="2015"/>
        <s v="[Dates].[Year].&amp;[1999]" c="1999"/>
        <s v="[Dates].[Year].&amp;[1983]" c="1983"/>
        <s v="[Dates].[Year].&amp;[1967]" c="1967"/>
        <s v="[Dates].[Year].&amp;[1997]" c="1997"/>
        <s v="[Dates].[Year].&amp;[1996]" c="1996"/>
        <s v="[Dates].[Year].&amp;[2014]" c="2014"/>
        <s v="[Dates].[Year].&amp;[1998]" c="1998"/>
        <s v="[Dates].[Year].&amp;[1982]" c="1982"/>
        <s v="[Dates].[Year].&amp;[1966]" c="1966"/>
        <s v="[Dates].[Year].&amp;[2013]" c="2013"/>
        <s v="[Dates].[Year].&amp;[1965]" c="1965"/>
        <s v="[Dates].[Year].&amp;[1961]" c="1961"/>
        <s v="[Dates].[Year].&amp;[1981]" c="1981"/>
        <s v="[Dates].[Year].&amp;[1964]" c="1964"/>
        <s v="[Dates].[Year].&amp;[2008]" c="2008"/>
        <s v="[Dates].[Year].&amp;[1980]" c="1980"/>
        <s v="[Dates].[Year].&amp;[1977]" c="1977"/>
        <s v="[Dates].[Year].&amp;[2011]" c="2011"/>
        <s v="[Dates].[Year].&amp;[1995]" c="1995"/>
        <s v="[Dates].[Year].&amp;[1979]" c="1979"/>
        <s v="[Dates].[Year].&amp;[1963]" c="1963"/>
        <s v="[Dates].[Year].&amp;[1994]" c="1994"/>
        <s v="[Dates].[Year].&amp;[1978]" c="1978"/>
        <s v="[Dates].[Year].&amp;[2010]" c="2010"/>
        <s v="[Dates].[Year].&amp;[1962]" c="1962"/>
        <s v="[Dates].[Year].&amp;[2009]" c="2009"/>
        <s v="[Dates].[Year].&amp;[1993]" c="1993"/>
        <s v="[Dates].[Year].&amp;[1992]" c="1992"/>
        <s v="[Dates].[Year].&amp;[2007]" c="2007"/>
        <s v="[Dates].[Year].&amp;[1991]" c="1991"/>
        <s v="[Dates].[Year].&amp;[1975]" c="1975"/>
        <s v="[Dates].[Year].&amp;[2006]" c="2006"/>
        <s v="[Dates].[Year].&amp;[1974]" c="1974"/>
        <s v="[Dates].[Year].&amp;[1973]" c="1973"/>
        <s v="[Dates].[Year].&amp;[1988]" c="1988"/>
      </sharedItems>
    </cacheField>
    <cacheField name="[Measures].[MeasuresLevel]" caption="MeasuresLevel" numFmtId="0" hierarchy="13">
      <sharedItems count="1">
        <s v="[Measures].[Item]" c="Item"/>
      </sharedItems>
    </cacheField>
    <cacheField name="[Geography].[WDI Availability].[wdi_availability]" caption="wdi_availability" numFmtId="0" hierarchy="9" level="1">
      <sharedItems count="1">
        <s v="[Geography].[WDI Availability].[wdi_availability].&amp;[From 1960]" c="From 1960"/>
      </sharedItems>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unt="2">
        <s v="[Indicator Detail].[Units].[Measure Type (Stock/Flow/etc)].&amp;[Flow].&amp;[Money].&amp;[USD]" c="USD"/>
        <s v="[Indicator Detail].[Units].[Measure Type (Stock/Flow/etc)].&amp;[Stock].&amp;[Population].&amp;[Persons]" c="Persons"/>
      </sharedItems>
    </cacheField>
    <cacheField name="[Data].[Original Source Data].[Source]" caption="Source" numFmtId="0" hierarchy="4" level="1">
      <sharedItems count="1">
        <s v="[Data].[Original Source Data].[Source].&amp;[WDI2020]" c="WDI2020"/>
      </sharedItems>
    </cacheField>
    <cacheField name="[Indicator Detail].[Industrial Sector (Agriculture/Manufacturing/etc)].[Industrial Sector (Agriculture/Manufacturing/etc)]" caption="Industrial Sector (Agriculture/Manufacturing/etc)" numFmtId="0" hierarchy="11" level="1">
      <sharedItems count="1">
        <s v="[Indicator Detail].[Industrial Sector (Agriculture/Manufacturing/etc)].&amp;[Whole economy]" c="Whole economy"/>
      </sharedItems>
    </cacheField>
    <cacheField name="[Indicator Detail].[Units].[Metric (Current/Constant/etc)]" caption="Metric (Current/Constant/etc)" numFmtId="0" hierarchy="12" level="4">
      <sharedItems count="1">
        <s v="[Indicator Detail].[Units].[Measure Type (Stock/Flow/etc)].&amp;[Flow].&amp;[Money].&amp;[USD].&amp;[Current]" c="Current"/>
      </sharedItems>
    </cacheField>
    <cacheField name="[Data].[Demographics].[Population]" caption="Population" numFmtId="0" hierarchy="1" level="1">
      <sharedItems count="1">
        <s v="[Data].[Demographics].[Population].&amp;[Total]" c="Total"/>
      </sharedItems>
    </cacheField>
  </cacheFields>
  <cacheHierarchies count="77">
    <cacheHierarchy uniqueName="[Data].[Balance of Payments Component]" caption="Balance of Payments Component" defaultMemberUniqueName="[Data].[Balance of Payments Component].[All]" allUniqueName="[Data].[Balance of Payments Component].[All]" dimensionUniqueName="[Data]" displayFolder="" count="2" unbalanced="0"/>
    <cacheHierarchy uniqueName="[Data].[Demographics]" caption="Demographics" defaultMemberUniqueName="[Data].[Demographics].[All]" allUniqueName="[Data].[Demographics].[All]" allCaption="All" dimensionUniqueName="[Data]" displayFolder="" count="2" unbalanced="0">
      <fieldsUsage count="2">
        <fieldUsage x="-1"/>
        <fieldUsage x="12"/>
      </fieldsUsage>
    </cacheHierarchy>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0"/>
      </fieldsUsage>
    </cacheHierarchy>
    <cacheHierarchy uniqueName="[Data].[Indicator Source and Code]" caption="Indicator Source and Code" attribute="1" defaultMemberUniqueName="[Data].[Indicator Source and Code].[All]" allUniqueName="[Data].[Indicator Source and Code].[All]" dimensionUniqueName="[Data]" displayFolder="" count="2" unbalanced="0"/>
    <cacheHierarchy uniqueName="[Data].[Original Source Data]" caption="Original Source Data" defaultMemberUniqueName="[Data].[Original Source Data].[All]" allUniqueName="[Data].[Original Source Data].[All]" allCaption="All" dimensionUniqueName="[Data]" displayFolder="" count="3" unbalanced="0">
      <fieldsUsage count="2">
        <fieldUsage x="-1"/>
        <fieldUsage x="9"/>
      </fieldsUsage>
    </cacheHierarchy>
    <cacheHierarchy uniqueName="[Dates].[Year]" caption="Year" attribute="1" defaultMemberUniqueName="[Dates].[Year].[All]" allUniqueName="[Dates].[Year].[All]" dimensionUniqueName="[Dates]" displayFolder="" count="2" unbalanced="0">
      <fieldsUsage count="2">
        <fieldUsage x="-1"/>
        <fieldUsage x="3"/>
      </fieldsUsage>
    </cacheHierarchy>
    <cacheHierarchy uniqueName="[Geography].[Blocs]" caption="Blocs" defaultMemberUniqueName="[Geography].[Blocs].[All]" allUniqueName="[Geography].[Blocs].[All]" dimensionUniqueName="[Geography]" displayFolder="" count="4" unbalanced="0">
      <fieldsUsage count="3">
        <fieldUsage x="-1"/>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4" unbalanced="0"/>
    <cacheHierarchy uniqueName="[Geography].[Penn Availability]" caption="Penn Availability" defaultMemberUniqueName="[Geography].[Penn Availability].[All]" allUniqueName="[Geography].[Penn Availability].[All]" dimensionUniqueName="[Geography]" displayFolder="" count="4" unbalanced="0"/>
    <cacheHierarchy uniqueName="[Geography].[WDI Availability]" caption="WDI Availability" defaultMemberUniqueName="[Geography].[WDI Availability].[All]" allUniqueName="[Geography].[WDI Availability].[All]" dimensionUniqueName="[Geography]" displayFolder="" count="4" unbalanced="0">
      <fieldsUsage count="2">
        <fieldUsage x="-1"/>
        <fieldUsage x="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2"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allCaption="All" dimensionUniqueName="[Indicator Detail]" displayFolder="" count="2" unbalanced="0">
      <fieldsUsage count="2">
        <fieldUsage x="-1"/>
        <fieldUsage x="10"/>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6"/>
        <fieldUsage x="7"/>
        <fieldUsage x="8"/>
        <fieldUsage x="11"/>
      </fieldsUsage>
    </cacheHierarchy>
    <cacheHierarchy uniqueName="[Measures]" caption="Measures" attribute="1" keyAttribute="1" defaultMemberUniqueName="[Measures].[__Default measure]" dimensionUniqueName="[Measures]" displayFolder="" measures="1" count="1" unbalanced="0">
      <fieldsUsage count="1">
        <fieldUsage x="4"/>
      </fieldsUsage>
    </cacheHierarchy>
    <cacheHierarchy uniqueName="[Data].[Accounting Basis]" caption="Accounting Basis" attribute="1" defaultMemberUniqueName="[Data].[Accounting Basis].[All]" allUniqueName="[Data].[Accounting Basis].[All]" dimensionUniqueName="[Data]" displayFolder="" count="2" unbalanced="0" hidden="1"/>
    <cacheHierarchy uniqueName="[Data].[Balance of Payments]" caption="Balance of Payments" attribute="1" defaultMemberUniqueName="[Data].[Balance of Payments].[All]" allUniqueName="[Data].[Balance of Payments].[All]" dimensionUniqueName="[Data]" displayFolder="" count="2" unbalanced="0" hidden="1"/>
    <cacheHierarchy uniqueName="[Data].[DateField]" caption="DateField" attribute="1" defaultMemberUniqueName="[Data].[DateField].[All]" allUniqueName="[Data].[DateField].[All]" dimensionUniqueName="[Data]" displayFolder="" count="2" unbalanced="0" hidden="1"/>
    <cacheHierarchy uniqueName="[Data].[DimGeoID]" caption="DimGeoID" attribute="1" defaultMemberUniqueName="[Data].[DimGeoID].[All]" allUniqueName="[Data].[DimGeoID].[All]" dimensionUniqueName="[Data]" displayFolder="" count="2" unbalanced="0" hidden="1"/>
    <cacheHierarchy uniqueName="[Data].[DimIndicatorID]" caption="DimIndicatorID" attribute="1" defaultMemberUniqueName="[Data].[DimIndicatorID].[All]" allUniqueName="[Data].[DimIndicatorID].[All]" dimensionUniqueName="[Data]" displayFolder="" count="2" unbalanced="0" hidden="1"/>
    <cacheHierarchy uniqueName="[Data].[DimSourceID]" caption="DimSourceID" attribute="1" defaultMemberUniqueName="[Data].[DimSourceID].[All]" allUniqueName="[Data].[DimSourceID].[All]" dimensionUniqueName="[Data]" displayFolder="" count="2" unbalanced="0" hidden="1"/>
    <cacheHierarchy uniqueName="[Data].[FactID]" caption="FactID" attribute="1" defaultMemberUniqueName="[Data].[FactID].[All]" allUniqueName="[Data].[FactID].[All]" dimensionUniqueName="[Data]" displayFolder="" count="2" unbalanced="0" hidden="1"/>
    <cacheHierarchy uniqueName="[Data].[Indicator_Type]" caption="Indicator_Type" attribute="1" defaultMemberUniqueName="[Data].[Indicator_Type].[All]" allUniqueName="[Data].[Indicator_Type].[All]" dimensionUniqueName="[Data]" displayFolder="" count="2" unbalanced="0" hidden="1"/>
    <cacheHierarchy uniqueName="[Data].[IndicatorSourceDescription]" caption="IndicatorSourceDescription" attribute="1" defaultMemberUniqueName="[Data].[IndicatorSourceDescription].[All]" allUniqueName="[Data].[IndicatorSourceDescription].[All]" dimensionUniqueName="[Data]" displayFolder="" count="2" unbalanced="0" hidden="1"/>
    <cacheHierarchy uniqueName="[Data].[IndicatorStandardNamesID]" caption="IndicatorStandardNamesID" attribute="1" defaultMemberUniqueName="[Data].[IndicatorStandardNamesID].[All]" allUniqueName="[Data].[IndicatorStandardNamesID].[All]" dimensionUniqueName="[Data]" displayFolder="" count="2" unbalanced="0" hidden="1"/>
    <cacheHierarchy uniqueName="[Data].[Nation]" caption="Nation" attribute="1" defaultMemberUniqueName="[Data].[Nation].[All]" allUniqueName="[Data].[Nation].[All]" dimensionUniqueName="[Data]" displayFolder="" count="2" unbalanced="0" hidden="1"/>
    <cacheHierarchy uniqueName="[Data].[Output Definition]" caption="Output Definition" attribute="1" defaultMemberUniqueName="[Data].[Output Definition].[All]" allUniqueName="[Data].[Output Definition].[All]" dimensionUniqueName="[Data]" displayFolder="" count="2" unbalanced="0" hidden="1"/>
    <cacheHierarchy uniqueName="[Data].[Population]" caption="Population" attribute="1" defaultMemberUniqueName="[Data].[Population].[All]" allUniqueName="[Data].[Population].[All]" allCaption="All" dimensionUniqueName="[Data]" displayFolder="" count="2" unbalanced="0" hidden="1"/>
    <cacheHierarchy uniqueName="[Data].[Source]" caption="Source" attribute="1" defaultMemberUniqueName="[Data].[Source].[All]" allUniqueName="[Data].[Source].[All]" dimensionUniqueName="[Data]" displayFolder="" count="2" unbalanced="0" hidden="1"/>
    <cacheHierarchy uniqueName="[Data].[Value]" caption="Value" attribute="1" defaultMemberUniqueName="[Data].[Value].[All]" allUniqueName="[Data].[Value].[All]" dimensionUniqueName="[Data]" displayFolder="" count="2" unbalanced="0" hidden="1"/>
    <cacheHierarchy uniqueName="[Dates].[CalendarKey]" caption="CalendarKey" attribute="1" defaultMemberUniqueName="[Dates].[CalendarKey].[All]" allUniqueName="[Dates].[CalendarKey].[All]" dimensionUniqueName="[Dates]" displayFolder="" count="2" unbalanced="0" hidden="1"/>
    <cacheHierarchy uniqueName="[Dates].[Date]" caption="Date" attribute="1" defaultMemberUniqueName="[Dates].[Date].[All]" allUniqueName="[Dates].[Date].[All]" dimensionUniqueName="[Dates]" displayFolder="" count="2" unbalanced="0" hidden="1"/>
    <cacheHierarchy uniqueName="[Geography].[Country]" caption="Country" attribute="1" defaultMemberUniqueName="[Geography].[Country].[All]" allUniqueName="[Geography].[Country].[All]" dimensionUniqueName="[Geography]" displayFolder="" count="2" unbalanced="0" hidden="1"/>
    <cacheHierarchy uniqueName="[Geography].[DimGeoID]" caption="DimGeoID" attribute="1" defaultMemberUniqueName="[Geography].[DimGeoID].[All]" allUniqueName="[Geography].[DimGeoID].[All]" dimensionUniqueName="[Geography]" displayFolder="" count="2" unbalanced="0" hidden="1"/>
    <cacheHierarchy uniqueName="[Geography].[GeoEconomic_Region]" caption="GeoEconomic_Region" attribute="1" defaultMemberUniqueName="[Geography].[GeoEconomic_Region].[All]" allUniqueName="[Geography].[GeoEconomic_Region].[All]" dimensionUniqueName="[Geography]" displayFolder="" count="2" unbalanced="0" hidden="1"/>
    <cacheHierarchy uniqueName="[Geography].[Geopolitical_Region]" caption="Geopolitical_Region" attribute="1" defaultMemberUniqueName="[Geography].[Geopolitical_Region].[All]" allUniqueName="[Geography].[Geopolitical_Region].[All]" dimensionUniqueName="[Geography]" displayFolder="" count="2" unbalanced="0" hidden="1"/>
    <cacheHierarchy uniqueName="[Geography].[GeoPolitical_Type]" caption="GeoPolitical_Type" attribute="1" defaultMemberUniqueName="[Geography].[GeoPolitical_Type].[All]" allUniqueName="[Geography].[GeoPolitical_Type].[All]" dimensionUniqueName="[Geography]" displayFolder="" count="2" unbalanced="0" hidden="1"/>
    <cacheHierarchy uniqueName="[Geography].[IMF_main_category]" caption="IMF_main_category" attribute="1" defaultMemberUniqueName="[Geography].[IMF_main_category].[All]" allUniqueName="[Geography].[IMF_main_category].[All]" dimensionUniqueName="[Geography]" displayFolder="" count="2" unbalanced="0" hidden="1"/>
    <cacheHierarchy uniqueName="[Geography].[IMF_sub_category]" caption="IMF_sub_category" attribute="1" defaultMemberUniqueName="[Geography].[IMF_sub_category].[All]" allUniqueName="[Geography].[IMF_sub_category].[All]" dimensionUniqueName="[Geography]" displayFolder="" count="2" unbalanced="0" hidden="1"/>
    <cacheHierarchy uniqueName="[Geography].[MACROHISTORY_Geography]" caption="MACROHISTORY_Geography" attribute="1" defaultMemberUniqueName="[Geography].[MACROHISTORY_Geography].[All]" allUniqueName="[Geography].[MACROHISTORY_Geography].[All]" dimensionUniqueName="[Geography]" displayFolder="" count="2" unbalanced="0" hidden="1"/>
    <cacheHierarchy uniqueName="[Geography].[Major_Blocs]" caption="Major_Blocs" attribute="1" defaultMemberUniqueName="[Geography].[Major_Blocs].[All]" allUniqueName="[Geography].[Major_Blocs].[All]" dimensionUniqueName="[Geography]" displayFolder="" count="2" unbalanced="0" hidden="1"/>
    <cacheHierarchy uniqueName="[Geography].[Nation]" caption="Nation" attribute="1" defaultMemberUniqueName="[Geography].[Nation].[All]" allUniqueName="[Geography].[Nation].[All]" dimensionUniqueName="[Geography]" displayFolder="" count="2" unbalanced="0" hidden="1"/>
    <cacheHierarchy uniqueName="[Geography].[penn_availability]" caption="penn_availability" attribute="1" defaultMemberUniqueName="[Geography].[penn_availability].[All]" allUniqueName="[Geography].[penn_availability].[All]" dimensionUniqueName="[Geography]" displayFolder="" count="2" unbalanced="0" hidden="1"/>
    <cacheHierarchy uniqueName="[Geography].[Size]" caption="Size" attribute="1" defaultMemberUniqueName="[Geography].[Size].[All]" allUniqueName="[Geography].[Size].[All]" dimensionUniqueName="[Geography]" displayFolder="" count="2" unbalanced="0" hidden="1"/>
    <cacheHierarchy uniqueName="[Geography].[wdi_availability]" caption="wdi_availability" attribute="1" defaultMemberUniqueName="[Geography].[wdi_availability].[All]" allUniqueName="[Geography].[wdi_availability].[All]" dimensionUniqueName="[Geography]" displayFolder="" count="2" unbalanced="0" hidden="1"/>
    <cacheHierarchy uniqueName="[Geography].[WID_Geography]" caption="WID_Geography" attribute="1" defaultMemberUniqueName="[Geography].[WID_Geography].[All]" allUniqueName="[Geography].[WID_Geography].[All]" dimensionUniqueName="[Geography]" displayFolder="" count="2"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2"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2" unbalanced="0" hidden="1"/>
    <cacheHierarchy uniqueName="[Indicator Detail].[DimIndicatorID]" caption="DimIndicatorID" attribute="1" defaultMemberUniqueName="[Indicator Detail].[DimIndicatorID].[All]" allUniqueName="[Indicator Detail].[DimIndicatorID].[All]" dimensionUniqueName="[Indicator Detail]" displayFolder="" count="2"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2"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2"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2" unbalanced="0" hidden="1"/>
    <cacheHierarchy uniqueName="[Indicator Detail].[indicator_type]" caption="indicator_type" attribute="1" defaultMemberUniqueName="[Indicator Detail].[indicator_type].[All]" allUniqueName="[Indicator Detail].[indicator_type].[All]" dimensionUniqueName="[Indicator Detail]" displayFolder="" count="2" unbalanced="0" hidden="1"/>
    <cacheHierarchy uniqueName="[Indicator Detail].[indicator_units]" caption="indicator_units" attribute="1" defaultMemberUniqueName="[Indicator Detail].[indicator_units].[All]" allUniqueName="[Indicator Detail].[indicator_units].[All]" dimensionUniqueName="[Indicator Detail]" displayFolder="" count="2"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2" unbalanced="0" hidden="1"/>
    <cacheHierarchy uniqueName="[Indicator Detail].[measure_type]" caption="measure_type" attribute="1" defaultMemberUniqueName="[Indicator Detail].[measure_type].[All]" allUniqueName="[Indicator Detail].[measure_type].[All]" dimensionUniqueName="[Indicator Detail]" displayFolder="" count="2"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2"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2"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2" unbalanced="0" hidden="1"/>
    <cacheHierarchy uniqueName="[Indicator Detail].[source_component]" caption="source_component" attribute="1" defaultMemberUniqueName="[Indicator Detail].[source_component].[All]" allUniqueName="[Indicator Detail].[source_component].[All]" dimensionUniqueName="[Indicator Detail]" displayFolder="" count="2"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2"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2"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2"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2"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2" unbalanced="0" hidden="1"/>
    <cacheHierarchy uniqueName="[Sources].[DataNotes]" caption="DataNotes" attribute="1" defaultMemberUniqueName="[Sources].[DataNotes].[All]" allUniqueName="[Sources].[DataNotes].[All]" dimensionUniqueName="[Sources]" displayFolder="" count="2" unbalanced="0" hidden="1"/>
    <cacheHierarchy uniqueName="[Sources].[DataOriginFile]" caption="DataOriginFile" attribute="1" defaultMemberUniqueName="[Sources].[DataOriginFile].[All]" allUniqueName="[Sources].[DataOriginFile].[All]" dimensionUniqueName="[Sources]" displayFolder="" count="2" unbalanced="0" hidden="1"/>
    <cacheHierarchy uniqueName="[Sources].[DataOriginURL]" caption="DataOriginURL" attribute="1" defaultMemberUniqueName="[Sources].[DataOriginURL].[All]" allUniqueName="[Sources].[DataOriginURL].[All]" dimensionUniqueName="[Sources]" displayFolder="" count="2" unbalanced="0" hidden="1"/>
    <cacheHierarchy uniqueName="[Sources].[Description]" caption="Description" attribute="1" defaultMemberUniqueName="[Sources].[Description].[All]" allUniqueName="[Sources].[Description].[All]" dimensionUniqueName="[Sources]" displayFolder="" count="2" unbalanced="0" hidden="1"/>
    <cacheHierarchy uniqueName="[Sources].[DimSourceID]" caption="DimSourceID" attribute="1" defaultMemberUniqueName="[Sources].[DimSourceID].[All]" allUniqueName="[Sources].[DimSourceID].[All]" dimensionUniqueName="[Sources]" displayFolder="" count="2" unbalanced="0" hidden="1"/>
    <cacheHierarchy uniqueName="[Sources].[PreparationNotes]" caption="PreparationNotes" attribute="1" defaultMemberUniqueName="[Sources].[PreparationNotes].[All]" allUniqueName="[Sources].[PreparationNotes].[All]" dimensionUniqueName="[Sources]" displayFolder="" count="2" unbalanced="0" hidden="1"/>
    <cacheHierarchy uniqueName="[Sources].[SourceName]" caption="SourceName" attribute="1" defaultMemberUniqueName="[Sources].[SourceName].[All]" allUniqueName="[Sources].[SourceName].[All]" dimensionUniqueName="[Sources]" displayFolder="" count="2" unbalanced="0" hidden="1"/>
    <cacheHierarchy uniqueName="[Sources].[SourceNameDetail]" caption="SourceNameDetail" attribute="1" defaultMemberUniqueName="[Sources].[SourceNameDetail].[All]" allUniqueName="[Sources].[SourceNameDetail].[All]" dimensionUniqueName="[Sources]" displayFolder="" count="2" unbalanced="0" hidden="1"/>
    <cacheHierarchy uniqueName="[Sources].[SourceNameParent]" caption="SourceNameParent" attribute="1" defaultMemberUniqueName="[Sources].[SourceNameParent].[All]" allUniqueName="[Sources].[SourceNameParent].[All]" dimensionUniqueName="[Sources]" displayFolder="" count="2" unbalanced="0" hidden="1"/>
    <cacheHierarchy uniqueName="[Sources].[SourceNotes]" caption="SourceNotes" attribute="1" defaultMemberUniqueName="[Sources].[SourceNotes].[All]" allUniqueName="[Sources].[SourceNotes].[All]" dimensionUniqueName="[Sources]" displayFolder="" count="2" unbalanced="0" hidden="1"/>
    <cacheHierarchy uniqueName="[Measures].[Item]" caption="Item" measure="1" displayFolder="" measureGroup="Data" count="0"/>
    <cacheHierarchy uniqueName="[Measures].[Count]" caption="Count" measure="1" displayFolder="" measureGroup="Data" count="0"/>
    <cacheHierarchy uniqueName="[Measures].[__Default measure]" caption="__Default measure" measure="1" displayFolder="" count="0" hidden="1"/>
  </cacheHierarchies>
  <kpis count="0"/>
  <tupleCache>
    <entries count="38998">
      <n v="7730312327424">
        <tpls c="8">
          <tpl hier="2" item="0"/>
          <tpl hier="4" item="3"/>
          <tpl fld="3" item="38"/>
          <tpl fld="1" item="0"/>
          <tpl hier="9" item="1"/>
          <tpl hier="11" item="4"/>
          <tpl hier="12" item="2"/>
          <tpl fld="4" item="0"/>
        </tpls>
      </n>
      <n v="2092481597792">
        <tpls c="8">
          <tpl hier="2" item="0"/>
          <tpl hier="4" item="3"/>
          <tpl fld="3" item="51"/>
          <tpl fld="1" item="0"/>
          <tpl hier="9" item="1"/>
          <tpl hier="11" item="4"/>
          <tpl hier="12" item="2"/>
          <tpl fld="4" item="0"/>
        </tpls>
      </n>
      <n v="686822977660">
        <tpls c="8">
          <tpl hier="2" item="0"/>
          <tpl hier="4" item="3"/>
          <tpl fld="3" item="20"/>
          <tpl fld="1" item="0"/>
          <tpl hier="9" item="1"/>
          <tpl hier="11" item="4"/>
          <tpl hier="12" item="2"/>
          <tpl fld="4" item="0"/>
        </tpls>
      </n>
      <n v="5755215360">
        <tpls c="8">
          <tpl hier="2" item="0"/>
          <tpl hier="4" item="3"/>
          <tpl fld="3" item="1"/>
          <tpl fld="2" item="7"/>
          <tpl hier="9" item="1"/>
          <tpl hier="11" item="4"/>
          <tpl hier="12" item="2"/>
          <tpl fld="4" item="0"/>
        </tpls>
      </n>
      <n v="8286322688">
        <tpls c="8">
          <tpl hier="2" item="0"/>
          <tpl hier="4" item="3"/>
          <tpl fld="3" item="3"/>
          <tpl fld="2" item="7"/>
          <tpl hier="9" item="1"/>
          <tpl hier="11" item="4"/>
          <tpl hier="12" item="2"/>
          <tpl fld="4" item="0"/>
        </tpls>
      </n>
      <n v="3309353472">
        <tpls c="8">
          <tpl hier="2" item="0"/>
          <tpl hier="4" item="3"/>
          <tpl fld="3" item="57"/>
          <tpl fld="2" item="7"/>
          <tpl hier="9" item="1"/>
          <tpl hier="11" item="4"/>
          <tpl hier="12" item="2"/>
          <tpl fld="4" item="0"/>
        </tpls>
      </n>
      <n v="27005239296">
        <tpls c="8">
          <tpl hier="2" item="0"/>
          <tpl hier="4" item="3"/>
          <tpl fld="3" item="9"/>
          <tpl fld="2" item="5"/>
          <tpl hier="9" item="1"/>
          <tpl hier="11" item="4"/>
          <tpl hier="12" item="2"/>
          <tpl fld="4" item="0"/>
        </tpls>
      </n>
      <n v="4193845760">
        <tpls c="8">
          <tpl hier="2" item="0"/>
          <tpl hier="4" item="3"/>
          <tpl fld="3" item="11"/>
          <tpl fld="2" item="5"/>
          <tpl hier="9" item="1"/>
          <tpl hier="11" item="4"/>
          <tpl hier="12" item="2"/>
          <tpl fld="4" item="0"/>
        </tpls>
      </n>
      <n v="1661948672">
        <tpls c="8">
          <tpl hier="2" item="0"/>
          <tpl hier="4" item="3"/>
          <tpl fld="3" item="12"/>
          <tpl fld="2" item="5"/>
          <tpl hier="9" item="1"/>
          <tpl hier="11" item="4"/>
          <tpl hier="12" item="2"/>
          <tpl fld="4" item="0"/>
        </tpls>
      </n>
      <n v="1825285760">
        <tpls c="8">
          <tpl hier="2" item="0"/>
          <tpl hier="4" item="3"/>
          <tpl fld="3" item="10"/>
          <tpl fld="2" item="5"/>
          <tpl hier="9" item="1"/>
          <tpl hier="11" item="4"/>
          <tpl hier="12" item="2"/>
          <tpl fld="4" item="0"/>
        </tpls>
      </n>
      <n v="53274304512">
        <tpls c="8">
          <tpl hier="2" item="0"/>
          <tpl hier="4" item="3"/>
          <tpl fld="3" item="23"/>
          <tpl fld="2" item="3"/>
          <tpl hier="9" item="1"/>
          <tpl hier="11" item="4"/>
          <tpl hier="12" item="2"/>
          <tpl fld="4" item="0"/>
        </tpls>
      </n>
      <n v="23983945728">
        <tpls c="8">
          <tpl hier="2" item="0"/>
          <tpl hier="4" item="3"/>
          <tpl fld="3" item="24"/>
          <tpl fld="2" item="3"/>
          <tpl hier="9" item="1"/>
          <tpl hier="11" item="4"/>
          <tpl hier="12" item="2"/>
          <tpl fld="4" item="0"/>
        </tpls>
      </n>
      <n v="5102281216">
        <tpls c="8">
          <tpl hier="2" item="0"/>
          <tpl hier="4" item="3"/>
          <tpl fld="3" item="25"/>
          <tpl fld="2" item="3"/>
          <tpl hier="9" item="1"/>
          <tpl hier="11" item="4"/>
          <tpl hier="12" item="2"/>
          <tpl fld="4" item="0"/>
        </tpls>
      </n>
      <n v="1597721088">
        <tpls c="8">
          <tpl hier="2" item="0"/>
          <tpl hier="4" item="3"/>
          <tpl fld="3" item="26"/>
          <tpl fld="2" item="3"/>
          <tpl hier="9" item="1"/>
          <tpl hier="11" item="4"/>
          <tpl hier="12" item="2"/>
          <tpl fld="4" item="0"/>
        </tpls>
      </n>
      <n v="873982263296">
        <tpls c="8">
          <tpl hier="2" item="0"/>
          <tpl hier="4" item="3"/>
          <tpl fld="3" item="19"/>
          <tpl fld="2" item="1"/>
          <tpl hier="9" item="1"/>
          <tpl hier="11" item="4"/>
          <tpl hier="12" item="2"/>
          <tpl fld="4" item="0"/>
        </tpls>
      </n>
      <n v="181475557376">
        <tpls c="8">
          <tpl hier="2" item="0"/>
          <tpl hier="4" item="3"/>
          <tpl fld="3" item="28"/>
          <tpl fld="2" item="1"/>
          <tpl hier="9" item="1"/>
          <tpl hier="11" item="4"/>
          <tpl hier="12" item="2"/>
          <tpl fld="4" item="0"/>
        </tpls>
      </n>
      <n v="68789288960">
        <tpls c="8">
          <tpl hier="2" item="0"/>
          <tpl hier="4" item="3"/>
          <tpl fld="3" item="39"/>
          <tpl fld="2" item="1"/>
          <tpl hier="9" item="1"/>
          <tpl hier="11" item="4"/>
          <tpl hier="12" item="2"/>
          <tpl fld="4" item="0"/>
        </tpls>
      </n>
      <n v="11177778176">
        <tpls c="8">
          <tpl hier="2" item="0"/>
          <tpl hier="4" item="3"/>
          <tpl fld="3" item="37"/>
          <tpl fld="2" item="1"/>
          <tpl hier="9" item="1"/>
          <tpl hier="11" item="4"/>
          <tpl hier="12" item="2"/>
          <tpl fld="4" item="0"/>
        </tpls>
      </n>
      <n v="19172165632">
        <tpls c="8">
          <tpl hier="2" item="0"/>
          <tpl hier="4" item="3"/>
          <tpl fld="3" item="49"/>
          <tpl fld="2" item="0"/>
          <tpl hier="9" item="1"/>
          <tpl hier="11" item="4"/>
          <tpl hier="12" item="2"/>
          <tpl fld="4" item="0"/>
        </tpls>
      </n>
      <n v="4669488640">
        <tpls c="8">
          <tpl hier="2" item="0"/>
          <tpl hier="4" item="3"/>
          <tpl fld="3" item="50"/>
          <tpl fld="2" item="0"/>
          <tpl hier="9" item="1"/>
          <tpl hier="11" item="4"/>
          <tpl hier="12" item="2"/>
          <tpl fld="4" item="0"/>
        </tpls>
      </n>
      <n v="3138666752">
        <tpls c="8">
          <tpl hier="2" item="0"/>
          <tpl hier="4" item="3"/>
          <tpl fld="3" item="40"/>
          <tpl fld="2" item="0"/>
          <tpl hier="9" item="1"/>
          <tpl hier="11" item="4"/>
          <tpl hier="12" item="2"/>
          <tpl fld="4" item="0"/>
        </tpls>
      </n>
      <n v="584961216">
        <tpls c="8">
          <tpl hier="2" item="0"/>
          <tpl hier="4" item="3"/>
          <tpl fld="3" item="35"/>
          <tpl fld="2" item="0"/>
          <tpl hier="9" item="1"/>
          <tpl hier="11" item="4"/>
          <tpl hier="12" item="2"/>
          <tpl fld="4" item="0"/>
        </tpls>
      </n>
      <n v="2349495552">
        <tpls c="8">
          <tpl hier="2" item="0"/>
          <tpl hier="4" item="3"/>
          <tpl fld="3" item="55"/>
          <tpl fld="2" item="8"/>
          <tpl hier="9" item="1"/>
          <tpl hier="11" item="4"/>
          <tpl hier="12" item="2"/>
          <tpl fld="4" item="0"/>
        </tpls>
      </n>
      <n v="1628427520">
        <tpls c="8">
          <tpl hier="2" item="0"/>
          <tpl hier="4" item="3"/>
          <tpl fld="3" item="0"/>
          <tpl fld="2" item="8"/>
          <tpl hier="9" item="1"/>
          <tpl hier="11" item="4"/>
          <tpl hier="12" item="2"/>
          <tpl fld="4" item="0"/>
        </tpls>
      </n>
      <n v="560437760">
        <tpls c="8">
          <tpl hier="2" item="0"/>
          <tpl hier="4" item="3"/>
          <tpl fld="3" item="56"/>
          <tpl fld="2" item="8"/>
          <tpl hier="9" item="1"/>
          <tpl hier="11" item="4"/>
          <tpl hier="12" item="2"/>
          <tpl fld="4" item="0"/>
        </tpls>
      </n>
      <n v="543649988608">
        <tpls c="8">
          <tpl hier="2" item="0"/>
          <tpl hier="4" item="3"/>
          <tpl fld="3" item="5"/>
          <tpl fld="2" item="6"/>
          <tpl hier="9" item="1"/>
          <tpl hier="11" item="4"/>
          <tpl hier="12" item="2"/>
          <tpl fld="4" item="0"/>
        </tpls>
      </n>
      <n v="152280678400">
        <tpls c="8">
          <tpl hier="2" item="0"/>
          <tpl hier="4" item="3"/>
          <tpl fld="3" item="6"/>
          <tpl fld="2" item="6"/>
          <tpl hier="9" item="1"/>
          <tpl hier="11" item="4"/>
          <tpl hier="12" item="2"/>
          <tpl fld="4" item="0"/>
        </tpls>
      </n>
      <n v="50535440384">
        <tpls c="8">
          <tpl hier="2" item="0"/>
          <tpl hier="4" item="3"/>
          <tpl fld="3" item="7"/>
          <tpl fld="2" item="6"/>
          <tpl hier="9" item="1"/>
          <tpl hier="11" item="4"/>
          <tpl hier="12" item="2"/>
          <tpl fld="4" item="0"/>
        </tpls>
      </n>
      <n v="7375000064">
        <tpls c="8">
          <tpl hier="2" item="0"/>
          <tpl hier="4" item="3"/>
          <tpl fld="3" item="8"/>
          <tpl fld="2" item="6"/>
          <tpl hier="9" item="1"/>
          <tpl hier="11" item="4"/>
          <tpl hier="12" item="2"/>
          <tpl fld="4" item="0"/>
        </tpls>
      </n>
      <n v="3128953600">
        <tpls c="8">
          <tpl hier="2" item="0"/>
          <tpl hier="4" item="3"/>
          <tpl fld="3" item="21"/>
          <tpl fld="2" item="4"/>
          <tpl hier="9" item="1"/>
          <tpl hier="11" item="4"/>
          <tpl hier="12" item="2"/>
          <tpl fld="4" item="0"/>
        </tpls>
      </n>
      <n v="947672000">
        <tpls c="8">
          <tpl hier="2" item="0"/>
          <tpl hier="4" item="3"/>
          <tpl fld="3" item="17"/>
          <tpl fld="2" item="4"/>
          <tpl hier="9" item="1"/>
          <tpl hier="11" item="4"/>
          <tpl hier="12" item="2"/>
          <tpl fld="4" item="0"/>
        </tpls>
      </n>
      <n v="864000000">
        <tpls c="8">
          <tpl hier="2" item="0"/>
          <tpl hier="4" item="3"/>
          <tpl fld="3" item="22"/>
          <tpl fld="2" item="4"/>
          <tpl hier="9" item="1"/>
          <tpl hier="11" item="4"/>
          <tpl hier="12" item="2"/>
          <tpl fld="4" item="0"/>
        </tpls>
      </n>
      <n v="241350000">
        <tpls c="8">
          <tpl hier="2" item="0"/>
          <tpl hier="4" item="3"/>
          <tpl fld="3" item="18"/>
          <tpl fld="2" item="4"/>
          <tpl hier="9" item="1"/>
          <tpl hier="11" item="4"/>
          <tpl hier="12" item="2"/>
          <tpl fld="4" item="0"/>
        </tpls>
      </n>
      <n v="57730424832">
        <tpls c="8">
          <tpl hier="2" item="0"/>
          <tpl hier="4" item="3"/>
          <tpl fld="3" item="33"/>
          <tpl fld="2" item="2"/>
          <tpl hier="9" item="1"/>
          <tpl hier="11" item="4"/>
          <tpl hier="12" item="2"/>
          <tpl fld="4" item="0"/>
        </tpls>
      </n>
      <n v="11681495040">
        <tpls c="8">
          <tpl hier="2" item="0"/>
          <tpl hier="4" item="3"/>
          <tpl fld="3" item="27"/>
          <tpl fld="2" item="2"/>
          <tpl hier="9" item="1"/>
          <tpl hier="11" item="4"/>
          <tpl hier="12" item="2"/>
          <tpl fld="4" item="0"/>
        </tpls>
      </n>
      <n v="10016499712">
        <tpls c="8">
          <tpl hier="2" item="0"/>
          <tpl hier="4" item="3"/>
          <tpl fld="3" item="36"/>
          <tpl fld="2" item="2"/>
          <tpl hier="9" item="1"/>
          <tpl hier="11" item="4"/>
          <tpl hier="12" item="2"/>
          <tpl fld="4" item="0"/>
        </tpls>
      </n>
      <n v="1679333376">
        <tpls c="8">
          <tpl hier="2" item="0"/>
          <tpl hier="4" item="3"/>
          <tpl fld="3" item="34"/>
          <tpl fld="2" item="2"/>
          <tpl hier="9" item="1"/>
          <tpl hier="11" item="4"/>
          <tpl hier="12" item="2"/>
          <tpl fld="4" item="0"/>
        </tpls>
      </n>
      <n v="56725749760">
        <tpls c="8">
          <tpl hier="2" item="0"/>
          <tpl hier="4" item="3"/>
          <tpl fld="3" item="47"/>
          <tpl fld="2" item="19"/>
          <tpl hier="9" item="1"/>
          <tpl hier="11" item="4"/>
          <tpl hier="12" item="2"/>
          <tpl fld="4" item="0"/>
        </tpls>
      </n>
      <n v="6955921554240">
        <tpls c="8">
          <tpl hier="2" item="0"/>
          <tpl hier="4" item="3"/>
          <tpl fld="3" item="52"/>
          <tpl fld="1" item="0"/>
          <tpl hier="9" item="1"/>
          <tpl hier="11" item="4"/>
          <tpl hier="12" item="2"/>
          <tpl fld="4" item="0"/>
        </tpls>
      </n>
      <n v="2152199438688">
        <tpls c="8">
          <tpl hier="2" item="0"/>
          <tpl hier="4" item="3"/>
          <tpl fld="3" item="53"/>
          <tpl fld="1" item="0"/>
          <tpl hier="9" item="1"/>
          <tpl hier="11" item="4"/>
          <tpl hier="12" item="2"/>
          <tpl fld="4" item="0"/>
        </tpls>
      </n>
      <n v="628144016704">
        <tpls c="8">
          <tpl hier="2" item="0"/>
          <tpl hier="4" item="3"/>
          <tpl fld="3" item="54"/>
          <tpl fld="1" item="0"/>
          <tpl hier="9" item="1"/>
          <tpl hier="11" item="4"/>
          <tpl hier="12" item="2"/>
          <tpl fld="4" item="0"/>
        </tpls>
      </n>
      <n v="5805598208">
        <tpls c="8">
          <tpl hier="2" item="0"/>
          <tpl hier="4" item="3"/>
          <tpl fld="3" item="2"/>
          <tpl fld="2" item="7"/>
          <tpl hier="9" item="1"/>
          <tpl hier="11" item="4"/>
          <tpl hier="12" item="2"/>
          <tpl fld="4" item="0"/>
        </tpls>
      </n>
      <n v="7814784000">
        <tpls c="8">
          <tpl hier="2" item="0"/>
          <tpl hier="4" item="3"/>
          <tpl fld="3" item="58"/>
          <tpl fld="2" item="7"/>
          <tpl hier="9" item="1"/>
          <tpl hier="11" item="4"/>
          <tpl hier="12" item="2"/>
          <tpl fld="4" item="0"/>
        </tpls>
      </n>
      <n v="2677729280">
        <tpls c="8">
          <tpl hier="2" item="0"/>
          <tpl hier="4" item="3"/>
          <tpl fld="3" item="4"/>
          <tpl fld="2" item="7"/>
          <tpl hier="9" item="1"/>
          <tpl hier="11" item="4"/>
          <tpl hier="12" item="2"/>
          <tpl fld="4" item="0"/>
        </tpls>
      </n>
      <n v="25868142592">
        <tpls c="8">
          <tpl hier="2" item="0"/>
          <tpl hier="4" item="3"/>
          <tpl fld="3" item="13"/>
          <tpl fld="2" item="5"/>
          <tpl hier="9" item="1"/>
          <tpl hier="11" item="4"/>
          <tpl hier="12" item="2"/>
          <tpl fld="4" item="0"/>
        </tpls>
      </n>
      <n v="4094480896">
        <tpls c="8">
          <tpl hier="2" item="0"/>
          <tpl hier="4" item="3"/>
          <tpl fld="3" item="14"/>
          <tpl fld="2" item="5"/>
          <tpl hier="9" item="1"/>
          <tpl hier="11" item="4"/>
          <tpl hier="12" item="2"/>
          <tpl fld="4" item="0"/>
        </tpls>
      </n>
      <n v="2281257984">
        <tpls c="8">
          <tpl hier="2" item="0"/>
          <tpl hier="4" item="3"/>
          <tpl fld="3" item="15"/>
          <tpl fld="2" item="5"/>
          <tpl hier="9" item="1"/>
          <tpl hier="11" item="4"/>
          <tpl hier="12" item="2"/>
          <tpl fld="4" item="0"/>
        </tpls>
      </n>
      <n v="1965714304">
        <tpls c="8">
          <tpl hier="2" item="0"/>
          <tpl hier="4" item="3"/>
          <tpl fld="3" item="16"/>
          <tpl fld="2" item="5"/>
          <tpl hier="9" item="1"/>
          <tpl hier="11" item="4"/>
          <tpl hier="12" item="2"/>
          <tpl fld="4" item="0"/>
        </tpls>
      </n>
      <n v="57236013056">
        <tpls c="8">
          <tpl hier="2" item="0"/>
          <tpl hier="4" item="3"/>
          <tpl fld="3" item="29"/>
          <tpl fld="2" item="3"/>
          <tpl hier="9" item="1"/>
          <tpl hier="11" item="4"/>
          <tpl hier="12" item="2"/>
          <tpl fld="4" item="0"/>
        </tpls>
      </n>
      <n v="25385928704">
        <tpls c="8">
          <tpl hier="2" item="0"/>
          <tpl hier="4" item="3"/>
          <tpl fld="3" item="30"/>
          <tpl fld="2" item="3"/>
          <tpl hier="9" item="1"/>
          <tpl hier="11" item="4"/>
          <tpl hier="12" item="2"/>
          <tpl fld="4" item="0"/>
        </tpls>
      </n>
      <n v="9178802176">
        <tpls c="8">
          <tpl hier="2" item="0"/>
          <tpl hier="4" item="3"/>
          <tpl fld="3" item="31"/>
          <tpl fld="2" item="3"/>
          <tpl hier="9" item="1"/>
          <tpl hier="11" item="4"/>
          <tpl hier="12" item="2"/>
          <tpl fld="4" item="0"/>
        </tpls>
      </n>
      <n v="1809184000">
        <tpls c="8">
          <tpl hier="2" item="0"/>
          <tpl hier="4" item="3"/>
          <tpl fld="3" item="32"/>
          <tpl fld="2" item="3"/>
          <tpl hier="9" item="1"/>
          <tpl hier="11" item="4"/>
          <tpl hier="12" item="2"/>
          <tpl fld="4" item="0"/>
        </tpls>
      </n>
      <n v="832523665408">
        <tpls c="8">
          <tpl hier="2" item="0"/>
          <tpl hier="4" item="3"/>
          <tpl fld="3" item="41"/>
          <tpl fld="2" item="1"/>
          <tpl hier="9" item="1"/>
          <tpl hier="11" item="4"/>
          <tpl hier="12" item="2"/>
          <tpl fld="4" item="0"/>
        </tpls>
      </n>
      <n v="169485942784">
        <tpls c="8">
          <tpl hier="2" item="0"/>
          <tpl hier="4" item="3"/>
          <tpl fld="3" item="42"/>
          <tpl fld="2" item="1"/>
          <tpl hier="9" item="1"/>
          <tpl hier="11" item="4"/>
          <tpl hier="12" item="2"/>
          <tpl fld="4" item="0"/>
        </tpls>
      </n>
      <n v="89394085888">
        <tpls c="8">
          <tpl hier="2" item="0"/>
          <tpl hier="4" item="3"/>
          <tpl fld="3" item="43"/>
          <tpl fld="2" item="1"/>
          <tpl hier="9" item="1"/>
          <tpl hier="11" item="4"/>
          <tpl hier="12" item="2"/>
          <tpl fld="4" item="0"/>
        </tpls>
      </n>
      <n v="10355555328">
        <tpls c="8">
          <tpl hier="2" item="0"/>
          <tpl hier="4" item="3"/>
          <tpl fld="3" item="44"/>
          <tpl fld="2" item="1"/>
          <tpl hier="9" item="1"/>
          <tpl hier="11" item="4"/>
          <tpl hier="12" item="2"/>
          <tpl fld="4" item="0"/>
        </tpls>
      </n>
      <n v="27871588352">
        <tpls c="8">
          <tpl hier="2" item="0"/>
          <tpl hier="4" item="3"/>
          <tpl fld="3" item="38"/>
          <tpl fld="2" item="0"/>
          <tpl hier="9" item="1"/>
          <tpl hier="11" item="4"/>
          <tpl hier="12" item="2"/>
          <tpl fld="4" item="0"/>
        </tpls>
      </n>
      <n v="5439553024">
        <tpls c="8">
          <tpl hier="2" item="0"/>
          <tpl hier="4" item="3"/>
          <tpl fld="3" item="51"/>
          <tpl fld="2" item="0"/>
          <tpl hier="9" item="1"/>
          <tpl hier="11" item="4"/>
          <tpl hier="12" item="2"/>
          <tpl fld="4" item="0"/>
        </tpls>
      </n>
      <n v="2500410624">
        <tpls c="8">
          <tpl hier="2" item="0"/>
          <tpl hier="4" item="3"/>
          <tpl fld="3" item="20"/>
          <tpl fld="2" item="0"/>
          <tpl hier="9" item="1"/>
          <tpl hier="11" item="4"/>
          <tpl hier="12" item="2"/>
          <tpl fld="4" item="0"/>
        </tpls>
      </n>
      <n v="2280575744">
        <tpls c="8">
          <tpl hier="2" item="0"/>
          <tpl hier="4" item="3"/>
          <tpl fld="3" item="1"/>
          <tpl fld="2" item="8"/>
          <tpl hier="9" item="1"/>
          <tpl hier="11" item="4"/>
          <tpl hier="12" item="2"/>
          <tpl fld="4" item="0"/>
        </tpls>
      </n>
      <n v="1352949632">
        <tpls c="8">
          <tpl hier="2" item="0"/>
          <tpl hier="4" item="3"/>
          <tpl fld="3" item="3"/>
          <tpl fld="2" item="8"/>
          <tpl hier="9" item="1"/>
          <tpl hier="11" item="4"/>
          <tpl hier="12" item="2"/>
          <tpl fld="4" item="0"/>
        </tpls>
      </n>
      <n v="406479904">
        <tpls c="8">
          <tpl hier="2" item="0"/>
          <tpl hier="4" item="3"/>
          <tpl fld="3" item="57"/>
          <tpl fld="2" item="8"/>
          <tpl hier="9" item="1"/>
          <tpl hier="11" item="4"/>
          <tpl hier="12" item="2"/>
          <tpl fld="4" item="0"/>
        </tpls>
      </n>
      <n v="506514112512">
        <tpls c="8">
          <tpl hier="2" item="0"/>
          <tpl hier="4" item="3"/>
          <tpl fld="3" item="9"/>
          <tpl fld="2" item="6"/>
          <tpl hier="9" item="1"/>
          <tpl hier="11" item="4"/>
          <tpl hier="12" item="2"/>
          <tpl fld="4" item="0"/>
        </tpls>
      </n>
      <n v="134300852224">
        <tpls c="8">
          <tpl hier="2" item="0"/>
          <tpl hier="4" item="3"/>
          <tpl fld="3" item="11"/>
          <tpl fld="2" item="6"/>
          <tpl hier="9" item="1"/>
          <tpl hier="11" item="4"/>
          <tpl hier="12" item="2"/>
          <tpl fld="4" item="0"/>
        </tpls>
      </n>
      <n v="43096748032">
        <tpls c="8">
          <tpl hier="2" item="0"/>
          <tpl hier="4" item="3"/>
          <tpl fld="3" item="12"/>
          <tpl fld="2" item="6"/>
          <tpl hier="9" item="1"/>
          <tpl hier="11" item="4"/>
          <tpl hier="12" item="2"/>
          <tpl fld="4" item="0"/>
        </tpls>
      </n>
      <n v="7086538240">
        <tpls c="8">
          <tpl hier="2" item="0"/>
          <tpl hier="4" item="3"/>
          <tpl fld="3" item="10"/>
          <tpl fld="2" item="6"/>
          <tpl hier="9" item="1"/>
          <tpl hier="11" item="4"/>
          <tpl hier="12" item="2"/>
          <tpl fld="4" item="0"/>
        </tpls>
      </n>
      <n v="4787367936">
        <tpls c="8">
          <tpl hier="2" item="0"/>
          <tpl hier="4" item="3"/>
          <tpl fld="3" item="23"/>
          <tpl fld="2" item="4"/>
          <tpl hier="9" item="1"/>
          <tpl hier="11" item="4"/>
          <tpl hier="12" item="2"/>
          <tpl fld="4" item="0"/>
        </tpls>
      </n>
      <n v="886290688">
        <tpls c="8">
          <tpl hier="2" item="0"/>
          <tpl hier="4" item="3"/>
          <tpl fld="3" item="24"/>
          <tpl fld="2" item="4"/>
          <tpl hier="9" item="1"/>
          <tpl hier="11" item="4"/>
          <tpl hier="12" item="2"/>
          <tpl fld="4" item="0"/>
        </tpls>
      </n>
      <n v="883500032">
        <tpls c="8">
          <tpl hier="2" item="0"/>
          <tpl hier="4" item="3"/>
          <tpl fld="3" item="25"/>
          <tpl fld="2" item="4"/>
          <tpl hier="9" item="1"/>
          <tpl hier="11" item="4"/>
          <tpl hier="12" item="2"/>
          <tpl fld="4" item="0"/>
        </tpls>
      </n>
      <n v="220700000">
        <tpls c="8">
          <tpl hier="2" item="0"/>
          <tpl hier="4" item="3"/>
          <tpl fld="3" item="26"/>
          <tpl fld="2" item="4"/>
          <tpl hier="9" item="1"/>
          <tpl hier="11" item="4"/>
          <tpl hier="12" item="2"/>
          <tpl fld="4" item="0"/>
        </tpls>
      </n>
      <n v="52766720000">
        <tpls c="8">
          <tpl hier="2" item="0"/>
          <tpl hier="4" item="3"/>
          <tpl fld="3" item="19"/>
          <tpl fld="2" item="2"/>
          <tpl hier="9" item="1"/>
          <tpl hier="11" item="4"/>
          <tpl hier="12" item="2"/>
          <tpl fld="4" item="0"/>
        </tpls>
      </n>
      <n v="9018243072">
        <tpls c="8">
          <tpl hier="2" item="0"/>
          <tpl hier="4" item="3"/>
          <tpl fld="3" item="28"/>
          <tpl fld="2" item="2"/>
          <tpl hier="9" item="1"/>
          <tpl hier="11" item="4"/>
          <tpl hier="12" item="2"/>
          <tpl fld="4" item="0"/>
        </tpls>
      </n>
      <n v="7459833344">
        <tpls c="8">
          <tpl hier="2" item="0"/>
          <tpl hier="4" item="3"/>
          <tpl fld="3" item="39"/>
          <tpl fld="2" item="2"/>
          <tpl hier="9" item="1"/>
          <tpl hier="11" item="4"/>
          <tpl hier="12" item="2"/>
          <tpl fld="4" item="0"/>
        </tpls>
      </n>
      <n v="1611333376">
        <tpls c="8">
          <tpl hier="2" item="0"/>
          <tpl hier="4" item="3"/>
          <tpl fld="3" item="37"/>
          <tpl fld="2" item="2"/>
          <tpl hier="9" item="1"/>
          <tpl hier="11" item="4"/>
          <tpl hier="12" item="2"/>
          <tpl fld="4" item="0"/>
        </tpls>
      </n>
      <n v="42066219008">
        <tpls c="8">
          <tpl hier="2" item="0"/>
          <tpl hier="4" item="3"/>
          <tpl fld="3" item="49"/>
          <tpl fld="2" item="19"/>
          <tpl hier="9" item="1"/>
          <tpl hier="11" item="4"/>
          <tpl hier="12" item="2"/>
          <tpl fld="4" item="0"/>
        </tpls>
      </n>
      <n v="5834071544640">
        <tpls c="8">
          <tpl hier="2" item="0"/>
          <tpl hier="4" item="3"/>
          <tpl fld="3" item="55"/>
          <tpl fld="1" item="0"/>
          <tpl hier="9" item="1"/>
          <tpl hier="11" item="4"/>
          <tpl hier="12" item="2"/>
          <tpl fld="4" item="0"/>
        </tpls>
      </n>
      <n v="1954696995552">
        <tpls c="8">
          <tpl hier="2" item="0"/>
          <tpl hier="4" item="3"/>
          <tpl fld="3" item="0"/>
          <tpl fld="1" item="0"/>
          <tpl hier="9" item="1"/>
          <tpl hier="11" item="4"/>
          <tpl hier="12" item="2"/>
          <tpl fld="4" item="0"/>
        </tpls>
      </n>
      <n v="564150211164">
        <tpls c="8">
          <tpl hier="2" item="0"/>
          <tpl hier="4" item="3"/>
          <tpl fld="3" item="56"/>
          <tpl fld="1" item="0"/>
          <tpl hier="9" item="1"/>
          <tpl hier="11" item="4"/>
          <tpl hier="12" item="2"/>
          <tpl fld="4" item="0"/>
        </tpls>
      </n>
      <n v="21440759808">
        <tpls c="8">
          <tpl hier="2" item="0"/>
          <tpl hier="4" item="3"/>
          <tpl fld="3" item="5"/>
          <tpl fld="2" item="7"/>
          <tpl hier="9" item="1"/>
          <tpl hier="11" item="4"/>
          <tpl hier="12" item="2"/>
          <tpl fld="4" item="0"/>
        </tpls>
      </n>
      <n v="5727591936">
        <tpls c="8">
          <tpl hier="2" item="0"/>
          <tpl hier="4" item="3"/>
          <tpl fld="3" item="6"/>
          <tpl fld="2" item="7"/>
          <tpl hier="9" item="1"/>
          <tpl hier="11" item="4"/>
          <tpl hier="12" item="2"/>
          <tpl fld="4" item="0"/>
        </tpls>
      </n>
      <n v="6741215232">
        <tpls c="8">
          <tpl hier="2" item="0"/>
          <tpl hier="4" item="3"/>
          <tpl fld="3" item="7"/>
          <tpl fld="2" item="7"/>
          <tpl hier="9" item="1"/>
          <tpl hier="11" item="4"/>
          <tpl hier="12" item="2"/>
          <tpl fld="4" item="0"/>
        </tpls>
      </n>
      <n v="2178716416">
        <tpls c="8">
          <tpl hier="2" item="0"/>
          <tpl hier="4" item="3"/>
          <tpl fld="3" item="8"/>
          <tpl fld="2" item="7"/>
          <tpl hier="9" item="1"/>
          <tpl hier="11" item="4"/>
          <tpl hier="12" item="2"/>
          <tpl fld="4" item="0"/>
        </tpls>
      </n>
      <n v="20954761216">
        <tpls c="8">
          <tpl hier="2" item="0"/>
          <tpl hier="4" item="3"/>
          <tpl fld="3" item="21"/>
          <tpl fld="2" item="5"/>
          <tpl hier="9" item="1"/>
          <tpl hier="11" item="4"/>
          <tpl hier="12" item="2"/>
          <tpl fld="4" item="0"/>
        </tpls>
      </n>
      <n v="3600683008">
        <tpls c="8">
          <tpl hier="2" item="0"/>
          <tpl hier="4" item="3"/>
          <tpl fld="3" item="17"/>
          <tpl fld="2" item="5"/>
          <tpl hier="9" item="1"/>
          <tpl hier="11" item="4"/>
          <tpl hier="12" item="2"/>
          <tpl fld="4" item="0"/>
        </tpls>
      </n>
      <n v="2739444480">
        <tpls c="8">
          <tpl hier="2" item="0"/>
          <tpl hier="4" item="3"/>
          <tpl fld="3" item="22"/>
          <tpl fld="2" item="5"/>
          <tpl hier="9" item="1"/>
          <tpl hier="11" item="4"/>
          <tpl hier="12" item="2"/>
          <tpl fld="4" item="0"/>
        </tpls>
      </n>
      <n v="1605857152">
        <tpls c="8">
          <tpl hier="2" item="0"/>
          <tpl hier="4" item="3"/>
          <tpl fld="3" item="18"/>
          <tpl fld="2" item="5"/>
          <tpl hier="9" item="1"/>
          <tpl hier="11" item="4"/>
          <tpl hier="12" item="2"/>
          <tpl fld="4" item="0"/>
        </tpls>
      </n>
      <n v="57531232256">
        <tpls c="8">
          <tpl hier="2" item="0"/>
          <tpl hier="4" item="3"/>
          <tpl fld="3" item="33"/>
          <tpl fld="2" item="3"/>
          <tpl hier="9" item="1"/>
          <tpl hier="11" item="4"/>
          <tpl hier="12" item="2"/>
          <tpl fld="4" item="0"/>
        </tpls>
      </n>
      <n v="23969822720">
        <tpls c="8">
          <tpl hier="2" item="0"/>
          <tpl hier="4" item="3"/>
          <tpl fld="3" item="27"/>
          <tpl fld="2" item="3"/>
          <tpl hier="9" item="1"/>
          <tpl hier="11" item="4"/>
          <tpl hier="12" item="2"/>
          <tpl fld="4" item="0"/>
        </tpls>
      </n>
      <n v="11048335360">
        <tpls c="8">
          <tpl hier="2" item="0"/>
          <tpl hier="4" item="3"/>
          <tpl fld="3" item="36"/>
          <tpl fld="2" item="3"/>
          <tpl hier="9" item="1"/>
          <tpl hier="11" item="4"/>
          <tpl hier="12" item="2"/>
          <tpl fld="4" item="0"/>
        </tpls>
      </n>
      <n v="1890769280">
        <tpls c="8">
          <tpl hier="2" item="0"/>
          <tpl hier="4" item="3"/>
          <tpl fld="3" item="34"/>
          <tpl fld="2" item="3"/>
          <tpl hier="9" item="1"/>
          <tpl hier="11" item="4"/>
          <tpl hier="12" item="2"/>
          <tpl fld="4" item="0"/>
        </tpls>
      </n>
      <n v="771901751296">
        <tpls c="8">
          <tpl hier="2" item="0"/>
          <tpl hier="4" item="3"/>
          <tpl fld="3" item="47"/>
          <tpl fld="2" item="1"/>
          <tpl hier="9" item="1"/>
          <tpl hier="11" item="4"/>
          <tpl hier="12" item="2"/>
          <tpl fld="4" item="0"/>
        </tpls>
      </n>
      <n v="130690170880">
        <tpls c="8">
          <tpl hier="2" item="0"/>
          <tpl hier="4" item="3"/>
          <tpl fld="3" item="45"/>
          <tpl fld="2" item="1"/>
          <tpl hier="9" item="1"/>
          <tpl hier="11" item="4"/>
          <tpl hier="12" item="2"/>
          <tpl fld="4" item="0"/>
        </tpls>
      </n>
      <n v="65147023360">
        <tpls c="8">
          <tpl hier="2" item="0"/>
          <tpl hier="4" item="3"/>
          <tpl fld="3" item="46"/>
          <tpl fld="2" item="1"/>
          <tpl hier="9" item="1"/>
          <tpl hier="11" item="4"/>
          <tpl hier="12" item="2"/>
          <tpl fld="4" item="0"/>
        </tpls>
      </n>
      <n v="8922222592">
        <tpls c="8">
          <tpl hier="2" item="0"/>
          <tpl hier="4" item="3"/>
          <tpl fld="3" item="48"/>
          <tpl fld="2" item="1"/>
          <tpl hier="9" item="1"/>
          <tpl hier="11" item="4"/>
          <tpl hier="12" item="2"/>
          <tpl fld="4" item="0"/>
        </tpls>
      </n>
      <n v="21641619456">
        <tpls c="8">
          <tpl hier="2" item="0"/>
          <tpl hier="4" item="3"/>
          <tpl fld="3" item="52"/>
          <tpl fld="2" item="0"/>
          <tpl hier="9" item="1"/>
          <tpl hier="11" item="4"/>
          <tpl hier="12" item="2"/>
          <tpl fld="4" item="0"/>
        </tpls>
      </n>
      <n v="5307906048">
        <tpls c="8">
          <tpl hier="2" item="0"/>
          <tpl hier="4" item="3"/>
          <tpl fld="3" item="53"/>
          <tpl fld="2" item="0"/>
          <tpl hier="9" item="1"/>
          <tpl hier="11" item="4"/>
          <tpl hier="12" item="2"/>
          <tpl fld="4" item="0"/>
        </tpls>
      </n>
      <n v="2442667520">
        <tpls c="8">
          <tpl hier="2" item="0"/>
          <tpl hier="4" item="3"/>
          <tpl fld="3" item="54"/>
          <tpl fld="2" item="0"/>
          <tpl hier="9" item="1"/>
          <tpl hier="11" item="4"/>
          <tpl hier="12" item="2"/>
          <tpl fld="4" item="0"/>
        </tpls>
      </n>
      <n v="2255942144">
        <tpls c="8">
          <tpl hier="2" item="0"/>
          <tpl hier="4" item="3"/>
          <tpl fld="3" item="2"/>
          <tpl fld="2" item="8"/>
          <tpl hier="9" item="1"/>
          <tpl hier="11" item="4"/>
          <tpl hier="12" item="2"/>
          <tpl fld="4" item="0"/>
        </tpls>
      </n>
      <n v="1378847488">
        <tpls c="8">
          <tpl hier="2" item="0"/>
          <tpl hier="4" item="3"/>
          <tpl fld="3" item="58"/>
          <tpl fld="2" item="8"/>
          <tpl hier="9" item="1"/>
          <tpl hier="11" item="4"/>
          <tpl hier="12" item="2"/>
          <tpl fld="4" item="0"/>
        </tpls>
      </n>
      <n v="335677632">
        <tpls c="8">
          <tpl hier="2" item="0"/>
          <tpl hier="4" item="3"/>
          <tpl fld="3" item="4"/>
          <tpl fld="2" item="8"/>
          <tpl hier="9" item="1"/>
          <tpl hier="11" item="4"/>
          <tpl hier="12" item="2"/>
          <tpl fld="4" item="0"/>
        </tpls>
      </n>
      <n v="456294694912">
        <tpls c="8">
          <tpl hier="2" item="0"/>
          <tpl hier="4" item="3"/>
          <tpl fld="3" item="13"/>
          <tpl fld="2" item="6"/>
          <tpl hier="9" item="1"/>
          <tpl hier="11" item="4"/>
          <tpl hier="12" item="2"/>
          <tpl fld="4" item="0"/>
        </tpls>
      </n>
      <n v="120296472576">
        <tpls c="8">
          <tpl hier="2" item="0"/>
          <tpl hier="4" item="3"/>
          <tpl fld="3" item="14"/>
          <tpl fld="2" item="6"/>
          <tpl hier="9" item="1"/>
          <tpl hier="11" item="4"/>
          <tpl hier="12" item="2"/>
          <tpl fld="4" item="0"/>
        </tpls>
      </n>
      <n v="38900690944">
        <tpls c="8">
          <tpl hier="2" item="0"/>
          <tpl hier="4" item="3"/>
          <tpl fld="3" item="15"/>
          <tpl fld="2" item="6"/>
          <tpl hier="9" item="1"/>
          <tpl hier="11" item="4"/>
          <tpl hier="12" item="2"/>
          <tpl fld="4" item="0"/>
        </tpls>
      </n>
      <n v="6695336448">
        <tpls c="8">
          <tpl hier="2" item="0"/>
          <tpl hier="4" item="3"/>
          <tpl fld="3" item="16"/>
          <tpl fld="2" item="6"/>
          <tpl hier="9" item="1"/>
          <tpl hier="11" item="4"/>
          <tpl hier="12" item="2"/>
          <tpl fld="4" item="0"/>
        </tpls>
      </n>
      <n v="5240606208">
        <tpls c="8">
          <tpl hier="2" item="0"/>
          <tpl hier="4" item="3"/>
          <tpl fld="3" item="29"/>
          <tpl fld="2" item="4"/>
          <tpl hier="9" item="1"/>
          <tpl hier="11" item="4"/>
          <tpl hier="12" item="2"/>
          <tpl fld="4" item="0"/>
        </tpls>
      </n>
      <n v="1110850048">
        <tpls c="8">
          <tpl hier="2" item="0"/>
          <tpl hier="4" item="3"/>
          <tpl fld="3" item="30"/>
          <tpl fld="2" item="4"/>
          <tpl hier="9" item="1"/>
          <tpl hier="11" item="4"/>
          <tpl hier="12" item="2"/>
          <tpl fld="4" item="0"/>
        </tpls>
      </n>
      <n v="915000000">
        <tpls c="8">
          <tpl hier="2" item="0"/>
          <tpl hier="4" item="3"/>
          <tpl fld="3" item="31"/>
          <tpl fld="2" item="4"/>
          <tpl hier="9" item="1"/>
          <tpl hier="11" item="4"/>
          <tpl hier="12" item="2"/>
          <tpl fld="4" item="0"/>
        </tpls>
      </n>
      <n v="190350000">
        <tpls c="8">
          <tpl hier="2" item="0"/>
          <tpl hier="4" item="3"/>
          <tpl fld="3" item="32"/>
          <tpl fld="2" item="4"/>
          <tpl hier="9" item="1"/>
          <tpl hier="11" item="4"/>
          <tpl hier="12" item="2"/>
          <tpl fld="4" item="0"/>
        </tpls>
      </n>
      <n v="57891983360">
        <tpls c="8">
          <tpl hier="2" item="0"/>
          <tpl hier="4" item="3"/>
          <tpl fld="3" item="41"/>
          <tpl fld="2" item="2"/>
          <tpl hier="9" item="1"/>
          <tpl hier="11" item="4"/>
          <tpl hier="12" item="2"/>
          <tpl fld="4" item="0"/>
        </tpls>
      </n>
      <n v="13829744640">
        <tpls c="8">
          <tpl hier="2" item="0"/>
          <tpl hier="4" item="3"/>
          <tpl fld="3" item="42"/>
          <tpl fld="2" item="2"/>
          <tpl hier="9" item="1"/>
          <tpl hier="11" item="4"/>
          <tpl hier="12" item="2"/>
          <tpl fld="4" item="0"/>
        </tpls>
      </n>
      <n v="9032250368">
        <tpls c="8">
          <tpl hier="2" item="0"/>
          <tpl hier="4" item="3"/>
          <tpl fld="3" item="43"/>
          <tpl fld="2" item="2"/>
          <tpl hier="9" item="1"/>
          <tpl hier="11" item="4"/>
          <tpl hier="12" item="2"/>
          <tpl fld="4" item="0"/>
        </tpls>
      </n>
      <n v="1568333312">
        <tpls c="8">
          <tpl hier="2" item="0"/>
          <tpl hier="4" item="3"/>
          <tpl fld="3" item="44"/>
          <tpl fld="2" item="2"/>
          <tpl hier="9" item="1"/>
          <tpl hier="11" item="4"/>
          <tpl hier="12" item="2"/>
          <tpl fld="4" item="0"/>
        </tpls>
      </n>
      <n v="40713814016">
        <tpls c="8">
          <tpl hier="2" item="0"/>
          <tpl hier="4" item="3"/>
          <tpl fld="3" item="38"/>
          <tpl fld="2" item="19"/>
          <tpl hier="9" item="1"/>
          <tpl hier="11" item="4"/>
          <tpl hier="12" item="2"/>
          <tpl fld="4" item="0"/>
        </tpls>
      </n>
      <n v="5042908847680">
        <tpls c="8">
          <tpl hier="2" item="0"/>
          <tpl hier="4" item="3"/>
          <tpl fld="3" item="1"/>
          <tpl fld="1" item="0"/>
          <tpl hier="9" item="1"/>
          <tpl hier="11" item="4"/>
          <tpl hier="12" item="2"/>
          <tpl fld="4" item="0"/>
        </tpls>
      </n>
      <n v="1731038997696">
        <tpls c="8">
          <tpl hier="2" item="0"/>
          <tpl hier="4" item="3"/>
          <tpl fld="3" item="3"/>
          <tpl fld="1" item="0"/>
          <tpl hier="9" item="1"/>
          <tpl hier="11" item="4"/>
          <tpl hier="12" item="2"/>
          <tpl fld="4" item="0"/>
        </tpls>
      </n>
      <n v="443683031800">
        <tpls c="8">
          <tpl hier="2" item="0"/>
          <tpl hier="4" item="3"/>
          <tpl fld="3" item="57"/>
          <tpl fld="1" item="0"/>
          <tpl hier="9" item="1"/>
          <tpl hier="11" item="4"/>
          <tpl hier="12" item="2"/>
          <tpl fld="4" item="0"/>
        </tpls>
      </n>
      <n v="24311560192">
        <tpls c="8">
          <tpl hier="2" item="0"/>
          <tpl hier="4" item="3"/>
          <tpl fld="3" item="9"/>
          <tpl fld="2" item="7"/>
          <tpl hier="9" item="1"/>
          <tpl hier="11" item="4"/>
          <tpl hier="12" item="2"/>
          <tpl fld="4" item="0"/>
        </tpls>
      </n>
      <n v="6342116352">
        <tpls c="8">
          <tpl hier="2" item="0"/>
          <tpl hier="4" item="3"/>
          <tpl fld="3" item="11"/>
          <tpl fld="2" item="7"/>
          <tpl hier="9" item="1"/>
          <tpl hier="11" item="4"/>
          <tpl hier="12" item="2"/>
          <tpl fld="4" item="0"/>
        </tpls>
      </n>
      <n v="6217523712">
        <tpls c="8">
          <tpl hier="2" item="0"/>
          <tpl hier="4" item="3"/>
          <tpl fld="3" item="12"/>
          <tpl fld="2" item="7"/>
          <tpl hier="9" item="1"/>
          <tpl hier="11" item="4"/>
          <tpl hier="12" item="2"/>
          <tpl fld="4" item="0"/>
        </tpls>
      </n>
      <n v="1884206336">
        <tpls c="8">
          <tpl hier="2" item="0"/>
          <tpl hier="4" item="3"/>
          <tpl fld="3" item="10"/>
          <tpl fld="2" item="7"/>
          <tpl hier="9" item="1"/>
          <tpl hier="11" item="4"/>
          <tpl hier="12" item="2"/>
          <tpl fld="4" item="0"/>
        </tpls>
      </n>
      <n v="21243346944">
        <tpls c="8">
          <tpl hier="2" item="0"/>
          <tpl hier="4" item="3"/>
          <tpl fld="3" item="23"/>
          <tpl fld="2" item="5"/>
          <tpl hier="9" item="1"/>
          <tpl hier="11" item="4"/>
          <tpl hier="12" item="2"/>
          <tpl fld="4" item="0"/>
        </tpls>
      </n>
      <n v="3404312064">
        <tpls c="8">
          <tpl hier="2" item="0"/>
          <tpl hier="4" item="3"/>
          <tpl fld="3" item="24"/>
          <tpl fld="2" item="5"/>
          <tpl hier="9" item="1"/>
          <tpl hier="11" item="4"/>
          <tpl hier="12" item="2"/>
          <tpl fld="4" item="0"/>
        </tpls>
      </n>
      <n v="3216307712">
        <tpls c="8">
          <tpl hier="2" item="0"/>
          <tpl hier="4" item="3"/>
          <tpl fld="3" item="25"/>
          <tpl fld="2" item="5"/>
          <tpl hier="9" item="1"/>
          <tpl hier="11" item="4"/>
          <tpl hier="12" item="2"/>
          <tpl fld="4" item="0"/>
        </tpls>
      </n>
      <n v="1368000000">
        <tpls c="8">
          <tpl hier="2" item="0"/>
          <tpl hier="4" item="3"/>
          <tpl fld="3" item="26"/>
          <tpl fld="2" item="5"/>
          <tpl hier="9" item="1"/>
          <tpl hier="11" item="4"/>
          <tpl hier="12" item="2"/>
          <tpl fld="4" item="0"/>
        </tpls>
      </n>
      <n v="51264389120">
        <tpls c="8">
          <tpl hier="2" item="0"/>
          <tpl hier="4" item="3"/>
          <tpl fld="3" item="19"/>
          <tpl fld="2" item="3"/>
          <tpl hier="9" item="1"/>
          <tpl hier="11" item="4"/>
          <tpl hier="12" item="2"/>
          <tpl fld="4" item="0"/>
        </tpls>
      </n>
      <n v="20515543040">
        <tpls c="8">
          <tpl hier="2" item="0"/>
          <tpl hier="4" item="3"/>
          <tpl fld="3" item="28"/>
          <tpl fld="2" item="3"/>
          <tpl hier="9" item="1"/>
          <tpl hier="11" item="4"/>
          <tpl hier="12" item="2"/>
          <tpl fld="4" item="0"/>
        </tpls>
      </n>
      <n v="10163019776">
        <tpls c="8">
          <tpl hier="2" item="0"/>
          <tpl hier="4" item="3"/>
          <tpl fld="3" item="39"/>
          <tpl fld="2" item="3"/>
          <tpl hier="9" item="1"/>
          <tpl hier="11" item="4"/>
          <tpl hier="12" item="2"/>
          <tpl fld="4" item="0"/>
        </tpls>
      </n>
      <n v="1975701760">
        <tpls c="8">
          <tpl hier="2" item="0"/>
          <tpl hier="4" item="3"/>
          <tpl fld="3" item="37"/>
          <tpl fld="2" item="3"/>
          <tpl hier="9" item="1"/>
          <tpl hier="11" item="4"/>
          <tpl hier="12" item="2"/>
          <tpl fld="4" item="0"/>
        </tpls>
      </n>
      <n v="644639883264">
        <tpls c="8">
          <tpl hier="2" item="0"/>
          <tpl hier="4" item="3"/>
          <tpl fld="3" item="49"/>
          <tpl fld="2" item="1"/>
          <tpl hier="9" item="1"/>
          <tpl hier="11" item="4"/>
          <tpl hier="12" item="2"/>
          <tpl fld="4" item="0"/>
        </tpls>
      </n>
      <n v="180169736192">
        <tpls c="8">
          <tpl hier="2" item="0"/>
          <tpl hier="4" item="3"/>
          <tpl fld="3" item="50"/>
          <tpl fld="2" item="1"/>
          <tpl hier="9" item="1"/>
          <tpl hier="11" item="4"/>
          <tpl hier="12" item="2"/>
          <tpl fld="4" item="0"/>
        </tpls>
      </n>
      <n v="58676813824">
        <tpls c="8">
          <tpl hier="2" item="0"/>
          <tpl hier="4" item="3"/>
          <tpl fld="3" item="40"/>
          <tpl fld="2" item="1"/>
          <tpl hier="9" item="1"/>
          <tpl hier="11" item="4"/>
          <tpl hier="12" item="2"/>
          <tpl fld="4" item="0"/>
        </tpls>
      </n>
      <n v="7988889088">
        <tpls c="8">
          <tpl hier="2" item="0"/>
          <tpl hier="4" item="3"/>
          <tpl fld="3" item="35"/>
          <tpl fld="2" item="1"/>
          <tpl hier="9" item="1"/>
          <tpl hier="11" item="4"/>
          <tpl hier="12" item="2"/>
          <tpl fld="4" item="0"/>
        </tpls>
      </n>
      <n v="18369361920">
        <tpls c="8">
          <tpl hier="2" item="0"/>
          <tpl hier="4" item="3"/>
          <tpl fld="3" item="55"/>
          <tpl fld="2" item="0"/>
          <tpl hier="9" item="1"/>
          <tpl hier="11" item="4"/>
          <tpl hier="12" item="2"/>
          <tpl fld="4" item="0"/>
        </tpls>
      </n>
      <n v="5068000256">
        <tpls c="8">
          <tpl hier="2" item="0"/>
          <tpl hier="4" item="3"/>
          <tpl fld="3" item="0"/>
          <tpl fld="2" item="0"/>
          <tpl hier="9" item="1"/>
          <tpl hier="11" item="4"/>
          <tpl hier="12" item="2"/>
          <tpl fld="4" item="0"/>
        </tpls>
      </n>
      <n v="2042031872">
        <tpls c="8">
          <tpl hier="2" item="0"/>
          <tpl hier="4" item="3"/>
          <tpl fld="3" item="56"/>
          <tpl fld="2" item="0"/>
          <tpl hier="9" item="1"/>
          <tpl hier="11" item="4"/>
          <tpl hier="12" item="2"/>
          <tpl fld="4" item="0"/>
        </tpls>
      </n>
      <n v="5459979264">
        <tpls c="8">
          <tpl hier="2" item="0"/>
          <tpl hier="4" item="3"/>
          <tpl fld="3" item="5"/>
          <tpl fld="2" item="8"/>
          <tpl hier="9" item="1"/>
          <tpl hier="11" item="4"/>
          <tpl hier="12" item="2"/>
          <tpl fld="4" item="0"/>
        </tpls>
      </n>
      <n v="2111093248">
        <tpls c="8">
          <tpl hier="2" item="0"/>
          <tpl hier="4" item="3"/>
          <tpl fld="3" item="6"/>
          <tpl fld="2" item="8"/>
          <tpl hier="9" item="1"/>
          <tpl hier="11" item="4"/>
          <tpl hier="12" item="2"/>
          <tpl fld="4" item="0"/>
        </tpls>
      </n>
      <n v="1249099136">
        <tpls c="8">
          <tpl hier="2" item="0"/>
          <tpl hier="4" item="3"/>
          <tpl fld="3" item="7"/>
          <tpl fld="2" item="8"/>
          <tpl hier="9" item="1"/>
          <tpl hier="11" item="4"/>
          <tpl hier="12" item="2"/>
          <tpl fld="4" item="0"/>
        </tpls>
      </n>
      <n v="286537536">
        <tpls c="8">
          <tpl hier="2" item="0"/>
          <tpl hier="4" item="3"/>
          <tpl fld="3" item="8"/>
          <tpl fld="2" item="8"/>
          <tpl hier="9" item="1"/>
          <tpl hier="11" item="4"/>
          <tpl hier="12" item="2"/>
          <tpl fld="4" item="0"/>
        </tpls>
      </n>
      <n v="413430120448">
        <tpls c="8">
          <tpl hier="2" item="0"/>
          <tpl hier="4" item="3"/>
          <tpl fld="3" item="21"/>
          <tpl fld="2" item="6"/>
          <tpl hier="9" item="1"/>
          <tpl hier="11" item="4"/>
          <tpl hier="12" item="2"/>
          <tpl fld="4" item="0"/>
        </tpls>
      </n>
      <n v="126392229888">
        <tpls c="8">
          <tpl hier="2" item="0"/>
          <tpl hier="4" item="3"/>
          <tpl fld="3" item="17"/>
          <tpl fld="2" item="6"/>
          <tpl hier="9" item="1"/>
          <tpl hier="11" item="4"/>
          <tpl hier="12" item="2"/>
          <tpl fld="4" item="0"/>
        </tpls>
      </n>
      <n v="41797591040">
        <tpls c="8">
          <tpl hier="2" item="0"/>
          <tpl hier="4" item="3"/>
          <tpl fld="3" item="22"/>
          <tpl fld="2" item="6"/>
          <tpl hier="9" item="1"/>
          <tpl hier="11" item="4"/>
          <tpl hier="12" item="2"/>
          <tpl fld="4" item="0"/>
        </tpls>
      </n>
      <n v="6081009664">
        <tpls c="8">
          <tpl hier="2" item="0"/>
          <tpl hier="4" item="3"/>
          <tpl fld="3" item="18"/>
          <tpl fld="2" item="6"/>
          <tpl hier="9" item="1"/>
          <tpl hier="11" item="4"/>
          <tpl hier="12" item="2"/>
          <tpl fld="4" item="0"/>
        </tpls>
      </n>
      <n v="5145757696">
        <tpls c="8">
          <tpl hier="2" item="0"/>
          <tpl hier="4" item="3"/>
          <tpl fld="3" item="33"/>
          <tpl fld="2" item="4"/>
          <tpl hier="9" item="1"/>
          <tpl hier="11" item="4"/>
          <tpl hier="12" item="2"/>
          <tpl fld="4" item="0"/>
        </tpls>
      </n>
      <n v="926422528">
        <tpls c="8">
          <tpl hier="2" item="0"/>
          <tpl hier="4" item="3"/>
          <tpl fld="3" item="27"/>
          <tpl fld="2" item="4"/>
          <tpl hier="9" item="1"/>
          <tpl hier="11" item="4"/>
          <tpl hier="12" item="2"/>
          <tpl fld="4" item="0"/>
        </tpls>
      </n>
      <n v="889000000">
        <tpls c="8">
          <tpl hier="2" item="0"/>
          <tpl hier="4" item="3"/>
          <tpl fld="3" item="36"/>
          <tpl fld="2" item="4"/>
          <tpl hier="9" item="1"/>
          <tpl hier="11" item="4"/>
          <tpl hier="12" item="2"/>
          <tpl fld="4" item="0"/>
        </tpls>
      </n>
      <n v="154150000">
        <tpls c="8">
          <tpl hier="2" item="0"/>
          <tpl hier="4" item="3"/>
          <tpl fld="3" item="34"/>
          <tpl fld="2" item="4"/>
          <tpl hier="9" item="1"/>
          <tpl hier="11" item="4"/>
          <tpl hier="12" item="2"/>
          <tpl fld="4" item="0"/>
        </tpls>
      </n>
      <n v="61739814912">
        <tpls c="8">
          <tpl hier="2" item="0"/>
          <tpl hier="4" item="3"/>
          <tpl fld="3" item="47"/>
          <tpl fld="2" item="2"/>
          <tpl hier="9" item="1"/>
          <tpl hier="11" item="4"/>
          <tpl hier="12" item="2"/>
          <tpl fld="4" item="0"/>
        </tpls>
      </n>
      <n v="12794191872">
        <tpls c="8">
          <tpl hier="2" item="0"/>
          <tpl hier="4" item="3"/>
          <tpl fld="3" item="45"/>
          <tpl fld="2" item="2"/>
          <tpl hier="9" item="1"/>
          <tpl hier="11" item="4"/>
          <tpl hier="12" item="2"/>
          <tpl fld="4" item="0"/>
        </tpls>
      </n>
      <n v="7670499840">
        <tpls c="8">
          <tpl hier="2" item="0"/>
          <tpl hier="4" item="3"/>
          <tpl fld="3" item="46"/>
          <tpl fld="2" item="2"/>
          <tpl hier="9" item="1"/>
          <tpl hier="11" item="4"/>
          <tpl hier="12" item="2"/>
          <tpl fld="4" item="0"/>
        </tpls>
      </n>
      <n v="1541666688">
        <tpls c="8">
          <tpl hier="2" item="0"/>
          <tpl hier="4" item="3"/>
          <tpl fld="3" item="48"/>
          <tpl fld="2" item="2"/>
          <tpl hier="9" item="1"/>
          <tpl hier="11" item="4"/>
          <tpl hier="12" item="2"/>
          <tpl fld="4" item="0"/>
        </tpls>
      </n>
      <n v="32350248960">
        <tpls c="8">
          <tpl hier="2" item="0"/>
          <tpl hier="4" item="3"/>
          <tpl fld="3" item="52"/>
          <tpl fld="2" item="19"/>
          <tpl hier="9" item="1"/>
          <tpl hier="11" item="4"/>
          <tpl hier="12" item="2"/>
          <tpl fld="4" item="0"/>
        </tpls>
      </n>
      <n v="4252258302336">
        <tpls c="8">
          <tpl hier="2" item="0"/>
          <tpl hier="4" item="3"/>
          <tpl fld="3" item="2"/>
          <tpl fld="1" item="0"/>
          <tpl hier="9" item="1"/>
          <tpl hier="11" item="4"/>
          <tpl hier="12" item="2"/>
          <tpl fld="4" item="0"/>
        </tpls>
      </n>
      <n v="1545422679328">
        <tpls c="8">
          <tpl hier="2" item="0"/>
          <tpl hier="4" item="3"/>
          <tpl fld="3" item="58"/>
          <tpl fld="1" item="0"/>
          <tpl hier="9" item="1"/>
          <tpl hier="11" item="4"/>
          <tpl hier="12" item="2"/>
          <tpl fld="4" item="0"/>
        </tpls>
      </n>
      <n v="354894940108">
        <tpls c="8">
          <tpl hier="2" item="0"/>
          <tpl hier="4" item="3"/>
          <tpl fld="3" item="4"/>
          <tpl fld="1" item="0"/>
          <tpl hier="9" item="1"/>
          <tpl hier="11" item="4"/>
          <tpl hier="12" item="2"/>
          <tpl fld="4" item="0"/>
        </tpls>
      </n>
      <n v="22040901632">
        <tpls c="8">
          <tpl hier="2" item="0"/>
          <tpl hier="4" item="3"/>
          <tpl fld="3" item="13"/>
          <tpl fld="2" item="7"/>
          <tpl hier="9" item="1"/>
          <tpl hier="11" item="4"/>
          <tpl hier="12" item="2"/>
          <tpl fld="4" item="0"/>
        </tpls>
      </n>
      <n v="6777384448">
        <tpls c="8">
          <tpl hier="2" item="0"/>
          <tpl hier="4" item="3"/>
          <tpl fld="3" item="14"/>
          <tpl fld="2" item="7"/>
          <tpl hier="9" item="1"/>
          <tpl hier="11" item="4"/>
          <tpl hier="12" item="2"/>
          <tpl fld="4" item="0"/>
        </tpls>
      </n>
      <n v="5637259264">
        <tpls c="8">
          <tpl hier="2" item="0"/>
          <tpl hier="4" item="3"/>
          <tpl fld="3" item="15"/>
          <tpl fld="2" item="7"/>
          <tpl hier="9" item="1"/>
          <tpl hier="11" item="4"/>
          <tpl hier="12" item="2"/>
          <tpl fld="4" item="0"/>
        </tpls>
      </n>
      <n v="1747998848">
        <tpls c="8">
          <tpl hier="2" item="0"/>
          <tpl hier="4" item="3"/>
          <tpl fld="3" item="16"/>
          <tpl fld="2" item="7"/>
          <tpl hier="9" item="1"/>
          <tpl hier="11" item="4"/>
          <tpl hier="12" item="2"/>
          <tpl fld="4" item="0"/>
        </tpls>
      </n>
      <n v="27150647296">
        <tpls c="8">
          <tpl hier="2" item="0"/>
          <tpl hier="4" item="3"/>
          <tpl fld="3" item="29"/>
          <tpl fld="2" item="5"/>
          <tpl hier="9" item="1"/>
          <tpl hier="11" item="4"/>
          <tpl hier="12" item="2"/>
          <tpl fld="4" item="0"/>
        </tpls>
      </n>
      <n v="3537682944">
        <tpls c="8">
          <tpl hier="2" item="0"/>
          <tpl hier="4" item="3"/>
          <tpl fld="3" item="30"/>
          <tpl fld="2" item="5"/>
          <tpl hier="9" item="1"/>
          <tpl hier="11" item="4"/>
          <tpl hier="12" item="2"/>
          <tpl fld="4" item="0"/>
        </tpls>
      </n>
      <n v="3994777856">
        <tpls c="8">
          <tpl hier="2" item="0"/>
          <tpl hier="4" item="3"/>
          <tpl fld="3" item="31"/>
          <tpl fld="2" item="5"/>
          <tpl hier="9" item="1"/>
          <tpl hier="11" item="4"/>
          <tpl hier="12" item="2"/>
          <tpl fld="4" item="0"/>
        </tpls>
      </n>
      <n v="1264285696">
        <tpls c="8">
          <tpl hier="2" item="0"/>
          <tpl hier="4" item="3"/>
          <tpl fld="3" item="32"/>
          <tpl fld="2" item="5"/>
          <tpl hier="9" item="1"/>
          <tpl hier="11" item="4"/>
          <tpl hier="12" item="2"/>
          <tpl fld="4" item="0"/>
        </tpls>
      </n>
      <n v="47962439680">
        <tpls c="8">
          <tpl hier="2" item="0"/>
          <tpl hier="4" item="3"/>
          <tpl fld="3" item="41"/>
          <tpl fld="2" item="3"/>
          <tpl hier="9" item="1"/>
          <tpl hier="11" item="4"/>
          <tpl hier="12" item="2"/>
          <tpl fld="4" item="0"/>
        </tpls>
      </n>
      <n v="19297662976">
        <tpls c="8">
          <tpl hier="2" item="0"/>
          <tpl hier="4" item="3"/>
          <tpl fld="3" item="42"/>
          <tpl fld="2" item="3"/>
          <tpl hier="9" item="1"/>
          <tpl hier="11" item="4"/>
          <tpl hier="12" item="2"/>
          <tpl fld="4" item="0"/>
        </tpls>
      </n>
      <n v="7181185024">
        <tpls c="8">
          <tpl hier="2" item="0"/>
          <tpl hier="4" item="3"/>
          <tpl fld="3" item="43"/>
          <tpl fld="2" item="3"/>
          <tpl hier="9" item="1"/>
          <tpl hier="11" item="4"/>
          <tpl hier="12" item="2"/>
          <tpl fld="4" item="0"/>
        </tpls>
      </n>
      <n v="1539681536">
        <tpls c="8">
          <tpl hier="2" item="0"/>
          <tpl hier="4" item="3"/>
          <tpl fld="3" item="44"/>
          <tpl fld="2" item="3"/>
          <tpl hier="9" item="1"/>
          <tpl hier="11" item="4"/>
          <tpl hier="12" item="2"/>
          <tpl fld="4" item="0"/>
        </tpls>
      </n>
      <n v="764335685632">
        <tpls c="8">
          <tpl hier="2" item="0"/>
          <tpl hier="4" item="3"/>
          <tpl fld="3" item="38"/>
          <tpl fld="2" item="1"/>
          <tpl hier="9" item="1"/>
          <tpl hier="11" item="4"/>
          <tpl hier="12" item="2"/>
          <tpl fld="4" item="0"/>
        </tpls>
      </n>
      <n v="158459133952">
        <tpls c="8">
          <tpl hier="2" item="0"/>
          <tpl hier="4" item="3"/>
          <tpl fld="3" item="51"/>
          <tpl fld="2" item="1"/>
          <tpl hier="9" item="1"/>
          <tpl hier="11" item="4"/>
          <tpl hier="12" item="2"/>
          <tpl fld="4" item="0"/>
        </tpls>
      </n>
      <n v="51280134144">
        <tpls c="8">
          <tpl hier="2" item="0"/>
          <tpl hier="4" item="3"/>
          <tpl fld="3" item="20"/>
          <tpl fld="2" item="1"/>
          <tpl hier="9" item="1"/>
          <tpl hier="11" item="4"/>
          <tpl hier="12" item="2"/>
          <tpl fld="4" item="0"/>
        </tpls>
      </n>
      <n v="15982282752">
        <tpls c="8">
          <tpl hier="2" item="0"/>
          <tpl hier="4" item="3"/>
          <tpl fld="3" item="1"/>
          <tpl fld="2" item="0"/>
          <tpl hier="9" item="1"/>
          <tpl hier="11" item="4"/>
          <tpl hier="12" item="2"/>
          <tpl fld="4" item="0"/>
        </tpls>
      </n>
      <n v="4323058688">
        <tpls c="8">
          <tpl hier="2" item="0"/>
          <tpl hier="4" item="3"/>
          <tpl fld="3" item="3"/>
          <tpl fld="2" item="0"/>
          <tpl hier="9" item="1"/>
          <tpl hier="11" item="4"/>
          <tpl hier="12" item="2"/>
          <tpl fld="4" item="0"/>
        </tpls>
      </n>
      <n v="1308799488">
        <tpls c="8">
          <tpl hier="2" item="0"/>
          <tpl hier="4" item="3"/>
          <tpl fld="3" item="57"/>
          <tpl fld="2" item="0"/>
          <tpl hier="9" item="1"/>
          <tpl hier="11" item="4"/>
          <tpl hier="12" item="2"/>
          <tpl fld="4" item="0"/>
        </tpls>
      </n>
      <n v="5356344832">
        <tpls c="8">
          <tpl hier="2" item="0"/>
          <tpl hier="4" item="3"/>
          <tpl fld="3" item="9"/>
          <tpl fld="2" item="8"/>
          <tpl hier="9" item="1"/>
          <tpl hier="11" item="4"/>
          <tpl hier="12" item="2"/>
          <tpl fld="4" item="0"/>
        </tpls>
      </n>
      <n v="1698678656">
        <tpls c="8">
          <tpl hier="2" item="0"/>
          <tpl hier="4" item="3"/>
          <tpl fld="3" item="11"/>
          <tpl fld="2" item="8"/>
          <tpl hier="9" item="1"/>
          <tpl hier="11" item="4"/>
          <tpl hier="12" item="2"/>
          <tpl fld="4" item="0"/>
        </tpls>
      </n>
      <n v="1060911744">
        <tpls c="8">
          <tpl hier="2" item="0"/>
          <tpl hier="4" item="3"/>
          <tpl fld="3" item="12"/>
          <tpl fld="2" item="8"/>
          <tpl hier="9" item="1"/>
          <tpl hier="11" item="4"/>
          <tpl hier="12" item="2"/>
          <tpl fld="4" item="0"/>
        </tpls>
      </n>
      <n v="253976624">
        <tpls c="8">
          <tpl hier="2" item="0"/>
          <tpl hier="4" item="3"/>
          <tpl fld="3" item="10"/>
          <tpl fld="2" item="8"/>
          <tpl hier="9" item="1"/>
          <tpl hier="11" item="4"/>
          <tpl hier="12" item="2"/>
          <tpl fld="4" item="0"/>
        </tpls>
      </n>
      <n v="401295933440">
        <tpls c="8">
          <tpl hier="2" item="0"/>
          <tpl hier="4" item="3"/>
          <tpl fld="3" item="23"/>
          <tpl fld="2" item="6"/>
          <tpl hier="9" item="1"/>
          <tpl hier="11" item="4"/>
          <tpl hier="12" item="2"/>
          <tpl fld="4" item="0"/>
        </tpls>
      </n>
      <n v="126669062144">
        <tpls c="8">
          <tpl hier="2" item="0"/>
          <tpl hier="4" item="3"/>
          <tpl fld="3" item="24"/>
          <tpl fld="2" item="6"/>
          <tpl hier="9" item="1"/>
          <tpl hier="11" item="4"/>
          <tpl hier="12" item="2"/>
          <tpl fld="4" item="0"/>
        </tpls>
      </n>
      <n v="40042827776">
        <tpls c="8">
          <tpl hier="2" item="0"/>
          <tpl hier="4" item="3"/>
          <tpl fld="3" item="25"/>
          <tpl fld="2" item="6"/>
          <tpl hier="9" item="1"/>
          <tpl hier="11" item="4"/>
          <tpl hier="12" item="2"/>
          <tpl fld="4" item="0"/>
        </tpls>
      </n>
      <n v="5638461440">
        <tpls c="8">
          <tpl hier="2" item="0"/>
          <tpl hier="4" item="3"/>
          <tpl fld="3" item="26"/>
          <tpl fld="2" item="6"/>
          <tpl hier="9" item="1"/>
          <tpl hier="11" item="4"/>
          <tpl hier="12" item="2"/>
          <tpl fld="4" item="0"/>
        </tpls>
      </n>
      <n v="4979999744">
        <tpls c="8">
          <tpl hier="2" item="0"/>
          <tpl hier="4" item="3"/>
          <tpl fld="3" item="19"/>
          <tpl fld="2" item="4"/>
          <tpl hier="9" item="1"/>
          <tpl hier="11" item="4"/>
          <tpl hier="12" item="2"/>
          <tpl fld="4" item="0"/>
        </tpls>
      </n>
      <n v="861411456">
        <tpls c="8">
          <tpl hier="2" item="0"/>
          <tpl hier="4" item="3"/>
          <tpl fld="3" item="28"/>
          <tpl fld="2" item="4"/>
          <tpl hier="9" item="1"/>
          <tpl hier="11" item="4"/>
          <tpl hier="12" item="2"/>
          <tpl fld="4" item="0"/>
        </tpls>
      </n>
      <n v="795000000">
        <tpls c="8">
          <tpl hier="2" item="0"/>
          <tpl hier="4" item="3"/>
          <tpl fld="3" item="39"/>
          <tpl fld="2" item="4"/>
          <tpl hier="9" item="1"/>
          <tpl hier="11" item="4"/>
          <tpl hier="12" item="2"/>
          <tpl fld="4" item="0"/>
        </tpls>
      </n>
      <n v="134400000">
        <tpls c="8">
          <tpl hier="2" item="0"/>
          <tpl hier="4" item="3"/>
          <tpl fld="3" item="37"/>
          <tpl fld="2" item="4"/>
          <tpl hier="9" item="1"/>
          <tpl hier="11" item="4"/>
          <tpl hier="12" item="2"/>
          <tpl fld="4" item="0"/>
        </tpls>
      </n>
      <n v="49957203968">
        <tpls c="8">
          <tpl hier="2" item="0"/>
          <tpl hier="4" item="3"/>
          <tpl fld="3" item="49"/>
          <tpl fld="2" item="2"/>
          <tpl hier="9" item="1"/>
          <tpl hier="11" item="4"/>
          <tpl hier="12" item="2"/>
          <tpl fld="4" item="0"/>
        </tpls>
      </n>
      <n v="8881785856">
        <tpls c="8">
          <tpl hier="2" item="0"/>
          <tpl hier="4" item="3"/>
          <tpl fld="3" item="50"/>
          <tpl fld="2" item="2"/>
          <tpl hier="9" item="1"/>
          <tpl hier="11" item="4"/>
          <tpl hier="12" item="2"/>
          <tpl fld="4" item="0"/>
        </tpls>
      </n>
      <n v="8704000000">
        <tpls c="8">
          <tpl hier="2" item="0"/>
          <tpl hier="4" item="3"/>
          <tpl fld="3" item="40"/>
          <tpl fld="2" item="2"/>
          <tpl hier="9" item="1"/>
          <tpl hier="11" item="4"/>
          <tpl hier="12" item="2"/>
          <tpl fld="4" item="0"/>
        </tpls>
      </n>
      <n v="1419333376">
        <tpls c="8">
          <tpl hier="2" item="0"/>
          <tpl hier="4" item="3"/>
          <tpl fld="3" item="35"/>
          <tpl fld="2" item="2"/>
          <tpl hier="9" item="1"/>
          <tpl hier="11" item="4"/>
          <tpl hier="12" item="2"/>
          <tpl fld="4" item="0"/>
        </tpls>
      </n>
      <n v="28279814144">
        <tpls c="8">
          <tpl hier="2" item="0"/>
          <tpl hier="4" item="3"/>
          <tpl fld="3" item="55"/>
          <tpl fld="2" item="19"/>
          <tpl hier="9" item="1"/>
          <tpl hier="11" item="4"/>
          <tpl hier="12" item="2"/>
          <tpl fld="4" item="0"/>
        </tpls>
      </n>
      <n v="11620798615552">
        <tpls c="8">
          <tpl hier="2" item="0"/>
          <tpl hier="4" item="3"/>
          <tpl fld="3" item="5"/>
          <tpl fld="1" item="0"/>
          <tpl hier="9" item="1"/>
          <tpl hier="11" item="4"/>
          <tpl hier="12" item="2"/>
          <tpl fld="4" item="0"/>
        </tpls>
      </n>
      <n v="3643056673728">
        <tpls c="8">
          <tpl hier="2" item="0"/>
          <tpl hier="4" item="3"/>
          <tpl fld="3" item="6"/>
          <tpl fld="1" item="0"/>
          <tpl hier="9" item="1"/>
          <tpl hier="11" item="4"/>
          <tpl hier="12" item="2"/>
          <tpl fld="4" item="0"/>
        </tpls>
      </n>
      <n v="1417438489728">
        <tpls c="8">
          <tpl hier="2" item="0"/>
          <tpl hier="4" item="3"/>
          <tpl fld="3" item="7"/>
          <tpl fld="1" item="0"/>
          <tpl hier="9" item="1"/>
          <tpl hier="11" item="4"/>
          <tpl hier="12" item="2"/>
          <tpl fld="4" item="0"/>
        </tpls>
      </n>
      <n v="320469176500">
        <tpls c="8">
          <tpl hier="2" item="0"/>
          <tpl hier="4" item="3"/>
          <tpl fld="3" item="8"/>
          <tpl fld="1" item="0"/>
          <tpl hier="9" item="1"/>
          <tpl hier="11" item="4"/>
          <tpl hier="12" item="2"/>
          <tpl fld="4" item="0"/>
        </tpls>
      </n>
      <n v="20548677632">
        <tpls c="8">
          <tpl hier="2" item="0"/>
          <tpl hier="4" item="3"/>
          <tpl fld="3" item="21"/>
          <tpl fld="2" item="7"/>
          <tpl hier="9" item="1"/>
          <tpl hier="11" item="4"/>
          <tpl hier="12" item="2"/>
          <tpl fld="4" item="0"/>
        </tpls>
      </n>
      <n v="6689957376">
        <tpls c="8">
          <tpl hier="2" item="0"/>
          <tpl hier="4" item="3"/>
          <tpl fld="3" item="17"/>
          <tpl fld="2" item="7"/>
          <tpl hier="9" item="1"/>
          <tpl hier="11" item="4"/>
          <tpl hier="12" item="2"/>
          <tpl fld="4" item="0"/>
        </tpls>
      </n>
      <n v="6352125952">
        <tpls c="8">
          <tpl hier="2" item="0"/>
          <tpl hier="4" item="3"/>
          <tpl fld="3" item="22"/>
          <tpl fld="2" item="7"/>
          <tpl hier="9" item="1"/>
          <tpl hier="11" item="4"/>
          <tpl hier="12" item="2"/>
          <tpl fld="4" item="0"/>
        </tpls>
      </n>
      <n v="1479599872">
        <tpls c="8">
          <tpl hier="2" item="0"/>
          <tpl hier="4" item="3"/>
          <tpl fld="3" item="18"/>
          <tpl fld="2" item="7"/>
          <tpl hier="9" item="1"/>
          <tpl hier="11" item="4"/>
          <tpl hier="12" item="2"/>
          <tpl fld="4" item="0"/>
        </tpls>
      </n>
      <n v="28045512704">
        <tpls c="8">
          <tpl hier="2" item="0"/>
          <tpl hier="4" item="3"/>
          <tpl fld="3" item="33"/>
          <tpl fld="2" item="5"/>
          <tpl hier="9" item="1"/>
          <tpl hier="11" item="4"/>
          <tpl hier="12" item="2"/>
          <tpl fld="4" item="0"/>
        </tpls>
      </n>
      <n v="4303282176">
        <tpls c="8">
          <tpl hier="2" item="0"/>
          <tpl hier="4" item="3"/>
          <tpl fld="3" item="27"/>
          <tpl fld="2" item="5"/>
          <tpl hier="9" item="1"/>
          <tpl hier="11" item="4"/>
          <tpl hier="12" item="2"/>
          <tpl fld="4" item="0"/>
        </tpls>
      </n>
      <n v="3872666624">
        <tpls c="8">
          <tpl hier="2" item="0"/>
          <tpl hier="4" item="3"/>
          <tpl fld="3" item="36"/>
          <tpl fld="2" item="5"/>
          <tpl hier="9" item="1"/>
          <tpl hier="11" item="4"/>
          <tpl hier="12" item="2"/>
          <tpl fld="4" item="0"/>
        </tpls>
      </n>
      <n v="1082857088">
        <tpls c="8">
          <tpl hier="2" item="0"/>
          <tpl hier="4" item="3"/>
          <tpl fld="3" item="34"/>
          <tpl fld="2" item="5"/>
          <tpl hier="9" item="1"/>
          <tpl hier="11" item="4"/>
          <tpl hier="12" item="2"/>
          <tpl fld="4" item="0"/>
        </tpls>
      </n>
      <n v="40284483584">
        <tpls c="8">
          <tpl hier="2" item="0"/>
          <tpl hier="4" item="3"/>
          <tpl fld="3" item="47"/>
          <tpl fld="2" item="3"/>
          <tpl hier="9" item="1"/>
          <tpl hier="11" item="4"/>
          <tpl hier="12" item="2"/>
          <tpl fld="4" item="0"/>
        </tpls>
      </n>
      <n v="17474648064">
        <tpls c="8">
          <tpl hier="2" item="0"/>
          <tpl hier="4" item="3"/>
          <tpl fld="3" item="45"/>
          <tpl fld="2" item="3"/>
          <tpl hier="9" item="1"/>
          <tpl hier="11" item="4"/>
          <tpl hier="12" item="2"/>
          <tpl fld="4" item="0"/>
        </tpls>
      </n>
      <n v="4910257152">
        <tpls c="8">
          <tpl hier="2" item="0"/>
          <tpl hier="4" item="3"/>
          <tpl fld="3" item="46"/>
          <tpl fld="2" item="3"/>
          <tpl hier="9" item="1"/>
          <tpl hier="11" item="4"/>
          <tpl hier="12" item="2"/>
          <tpl fld="4" item="0"/>
        </tpls>
      </n>
      <n v="1710004352">
        <tpls c="8">
          <tpl hier="2" item="0"/>
          <tpl hier="4" item="3"/>
          <tpl fld="3" item="48"/>
          <tpl fld="2" item="3"/>
          <tpl hier="9" item="1"/>
          <tpl hier="11" item="4"/>
          <tpl hier="12" item="2"/>
          <tpl fld="4" item="0"/>
        </tpls>
      </n>
      <n v="675770138624">
        <tpls c="8">
          <tpl hier="2" item="0"/>
          <tpl hier="4" item="3"/>
          <tpl fld="3" item="52"/>
          <tpl fld="2" item="1"/>
          <tpl hier="9" item="1"/>
          <tpl hier="11" item="4"/>
          <tpl hier="12" item="2"/>
          <tpl fld="4" item="0"/>
        </tpls>
      </n>
      <n v="150027829248">
        <tpls c="8">
          <tpl hier="2" item="0"/>
          <tpl hier="4" item="3"/>
          <tpl fld="3" item="53"/>
          <tpl fld="2" item="1"/>
          <tpl hier="9" item="1"/>
          <tpl hier="11" item="4"/>
          <tpl hier="12" item="2"/>
          <tpl fld="4" item="0"/>
        </tpls>
      </n>
      <n v="44633706496">
        <tpls c="8">
          <tpl hier="2" item="0"/>
          <tpl hier="4" item="3"/>
          <tpl fld="3" item="54"/>
          <tpl fld="2" item="1"/>
          <tpl hier="9" item="1"/>
          <tpl hier="11" item="4"/>
          <tpl hier="12" item="2"/>
          <tpl fld="4" item="0"/>
        </tpls>
      </n>
      <n v="13280275456">
        <tpls c="8">
          <tpl hier="2" item="0"/>
          <tpl hier="4" item="3"/>
          <tpl fld="3" item="2"/>
          <tpl fld="2" item="0"/>
          <tpl hier="9" item="1"/>
          <tpl hier="11" item="4"/>
          <tpl hier="12" item="2"/>
          <tpl fld="4" item="0"/>
        </tpls>
      </n>
      <n v="4496851968">
        <tpls c="8">
          <tpl hier="2" item="0"/>
          <tpl hier="4" item="3"/>
          <tpl fld="3" item="58"/>
          <tpl fld="2" item="0"/>
          <tpl hier="9" item="1"/>
          <tpl hier="11" item="4"/>
          <tpl hier="12" item="2"/>
          <tpl fld="4" item="0"/>
        </tpls>
      </n>
      <n v="1083380992">
        <tpls c="8">
          <tpl hier="2" item="0"/>
          <tpl hier="4" item="3"/>
          <tpl fld="3" item="4"/>
          <tpl fld="2" item="0"/>
          <tpl hier="9" item="1"/>
          <tpl hier="11" item="4"/>
          <tpl hier="12" item="2"/>
          <tpl fld="4" item="0"/>
        </tpls>
      </n>
      <n v="4819950080">
        <tpls c="8">
          <tpl hier="2" item="0"/>
          <tpl hier="4" item="3"/>
          <tpl fld="3" item="13"/>
          <tpl fld="2" item="8"/>
          <tpl hier="9" item="1"/>
          <tpl hier="11" item="4"/>
          <tpl hier="12" item="2"/>
          <tpl fld="4" item="0"/>
        </tpls>
      </n>
      <n v="1481141888">
        <tpls c="8">
          <tpl hier="2" item="0"/>
          <tpl hier="4" item="3"/>
          <tpl fld="3" item="14"/>
          <tpl fld="2" item="8"/>
          <tpl hier="9" item="1"/>
          <tpl hier="11" item="4"/>
          <tpl hier="12" item="2"/>
          <tpl fld="4" item="0"/>
        </tpls>
      </n>
      <n v="762359744">
        <tpls c="8">
          <tpl hier="2" item="0"/>
          <tpl hier="4" item="3"/>
          <tpl fld="3" item="15"/>
          <tpl fld="2" item="8"/>
          <tpl hier="9" item="1"/>
          <tpl hier="11" item="4"/>
          <tpl hier="12" item="2"/>
          <tpl fld="4" item="0"/>
        </tpls>
      </n>
      <n v="267732448">
        <tpls c="8">
          <tpl hier="2" item="0"/>
          <tpl hier="4" item="3"/>
          <tpl fld="3" item="16"/>
          <tpl fld="2" item="8"/>
          <tpl hier="9" item="1"/>
          <tpl hier="11" item="4"/>
          <tpl hier="12" item="2"/>
          <tpl fld="4" item="0"/>
        </tpls>
      </n>
      <n v="407339368448">
        <tpls c="8">
          <tpl hier="2" item="0"/>
          <tpl hier="4" item="3"/>
          <tpl fld="3" item="29"/>
          <tpl fld="2" item="6"/>
          <tpl hier="9" item="1"/>
          <tpl hier="11" item="4"/>
          <tpl hier="12" item="2"/>
          <tpl fld="4" item="0"/>
        </tpls>
      </n>
      <n v="113675558912">
        <tpls c="8">
          <tpl hier="2" item="0"/>
          <tpl hier="4" item="3"/>
          <tpl fld="3" item="30"/>
          <tpl fld="2" item="6"/>
          <tpl hier="9" item="1"/>
          <tpl hier="11" item="4"/>
          <tpl hier="12" item="2"/>
          <tpl fld="4" item="0"/>
        </tpls>
      </n>
      <n v="36589797376">
        <tpls c="8">
          <tpl hier="2" item="0"/>
          <tpl hier="4" item="3"/>
          <tpl fld="3" item="31"/>
          <tpl fld="2" item="6"/>
          <tpl hier="9" item="1"/>
          <tpl hier="11" item="4"/>
          <tpl hier="12" item="2"/>
          <tpl fld="4" item="0"/>
        </tpls>
      </n>
      <n v="5279230976">
        <tpls c="8">
          <tpl hier="2" item="0"/>
          <tpl hier="4" item="3"/>
          <tpl fld="3" item="32"/>
          <tpl fld="2" item="6"/>
          <tpl hier="9" item="1"/>
          <tpl hier="11" item="4"/>
          <tpl hier="12" item="2"/>
          <tpl fld="4" item="0"/>
        </tpls>
      </n>
      <n v="4422276608">
        <tpls c="8">
          <tpl hier="2" item="0"/>
          <tpl hier="4" item="3"/>
          <tpl fld="3" item="41"/>
          <tpl fld="2" item="4"/>
          <tpl hier="9" item="1"/>
          <tpl hier="11" item="4"/>
          <tpl hier="12" item="2"/>
          <tpl fld="4" item="0"/>
        </tpls>
      </n>
      <n v="691590528">
        <tpls c="8">
          <tpl hier="2" item="0"/>
          <tpl hier="4" item="3"/>
          <tpl fld="3" item="42"/>
          <tpl fld="2" item="4"/>
          <tpl hier="9" item="1"/>
          <tpl hier="11" item="4"/>
          <tpl hier="12" item="2"/>
          <tpl fld="4" item="0"/>
        </tpls>
      </n>
      <n v="782499968">
        <tpls c="8">
          <tpl hier="2" item="0"/>
          <tpl hier="4" item="3"/>
          <tpl fld="3" item="43"/>
          <tpl fld="2" item="4"/>
          <tpl hier="9" item="1"/>
          <tpl hier="11" item="4"/>
          <tpl hier="12" item="2"/>
          <tpl fld="4" item="0"/>
        </tpls>
      </n>
      <n v="125950000">
        <tpls c="8">
          <tpl hier="2" item="0"/>
          <tpl hier="4" item="3"/>
          <tpl fld="3" item="44"/>
          <tpl fld="2" item="4"/>
          <tpl hier="9" item="1"/>
          <tpl hier="11" item="4"/>
          <tpl hier="12" item="2"/>
          <tpl fld="4" item="0"/>
        </tpls>
      </n>
      <n v="54526578688">
        <tpls c="8">
          <tpl hier="2" item="0"/>
          <tpl hier="4" item="3"/>
          <tpl fld="3" item="38"/>
          <tpl fld="2" item="2"/>
          <tpl hier="9" item="1"/>
          <tpl hier="11" item="4"/>
          <tpl hier="12" item="2"/>
          <tpl fld="4" item="0"/>
        </tpls>
      </n>
      <n v="7034219520">
        <tpls c="8">
          <tpl hier="2" item="0"/>
          <tpl hier="4" item="3"/>
          <tpl fld="3" item="51"/>
          <tpl fld="2" item="2"/>
          <tpl hier="9" item="1"/>
          <tpl hier="11" item="4"/>
          <tpl hier="12" item="2"/>
          <tpl fld="4" item="0"/>
        </tpls>
      </n>
      <n v="6979333120">
        <tpls c="8">
          <tpl hier="2" item="0"/>
          <tpl hier="4" item="3"/>
          <tpl fld="3" item="20"/>
          <tpl fld="2" item="2"/>
          <tpl hier="9" item="1"/>
          <tpl hier="11" item="4"/>
          <tpl hier="12" item="2"/>
          <tpl fld="4" item="0"/>
        </tpls>
      </n>
      <n v="24405790720">
        <tpls c="8">
          <tpl hier="2" item="0"/>
          <tpl hier="4" item="3"/>
          <tpl fld="3" item="1"/>
          <tpl fld="2" item="19"/>
          <tpl hier="9" item="1"/>
          <tpl hier="11" item="4"/>
          <tpl hier="12" item="2"/>
          <tpl fld="4" item="0"/>
        </tpls>
      </n>
      <n v="11398311357312">
        <tpls c="8">
          <tpl hier="2" item="0"/>
          <tpl hier="4" item="3"/>
          <tpl fld="3" item="9"/>
          <tpl fld="1" item="0"/>
          <tpl hier="9" item="1"/>
          <tpl hier="11" item="4"/>
          <tpl hier="12" item="2"/>
          <tpl fld="4" item="0"/>
        </tpls>
      </n>
      <n v="3313631188992">
        <tpls c="8">
          <tpl hier="2" item="0"/>
          <tpl hier="4" item="3"/>
          <tpl fld="3" item="11"/>
          <tpl fld="1" item="0"/>
          <tpl hier="9" item="1"/>
          <tpl hier="11" item="4"/>
          <tpl hier="12" item="2"/>
          <tpl fld="4" item="0"/>
        </tpls>
      </n>
      <n v="1273731184368">
        <tpls c="8">
          <tpl hier="2" item="0"/>
          <tpl hier="4" item="3"/>
          <tpl fld="3" item="12"/>
          <tpl fld="1" item="0"/>
          <tpl hier="9" item="1"/>
          <tpl hier="11" item="4"/>
          <tpl hier="12" item="2"/>
          <tpl fld="4" item="0"/>
        </tpls>
      </n>
      <n v="297829347700">
        <tpls c="8">
          <tpl hier="2" item="0"/>
          <tpl hier="4" item="3"/>
          <tpl fld="3" item="10"/>
          <tpl fld="1" item="0"/>
          <tpl hier="9" item="1"/>
          <tpl hier="11" item="4"/>
          <tpl hier="12" item="2"/>
          <tpl fld="4" item="0"/>
        </tpls>
      </n>
      <n v="19963119616">
        <tpls c="8">
          <tpl hier="2" item="0"/>
          <tpl hier="4" item="3"/>
          <tpl fld="3" item="23"/>
          <tpl fld="2" item="7"/>
          <tpl hier="9" item="1"/>
          <tpl hier="11" item="4"/>
          <tpl hier="12" item="2"/>
          <tpl fld="4" item="0"/>
        </tpls>
      </n>
      <n v="6858013184">
        <tpls c="8">
          <tpl hier="2" item="0"/>
          <tpl hier="4" item="3"/>
          <tpl fld="3" item="24"/>
          <tpl fld="2" item="7"/>
          <tpl hier="9" item="1"/>
          <tpl hier="11" item="4"/>
          <tpl hier="12" item="2"/>
          <tpl fld="4" item="0"/>
        </tpls>
      </n>
      <n v="7764066816">
        <tpls c="8">
          <tpl hier="2" item="0"/>
          <tpl hier="4" item="3"/>
          <tpl fld="3" item="25"/>
          <tpl fld="2" item="7"/>
          <tpl hier="9" item="1"/>
          <tpl hier="11" item="4"/>
          <tpl hier="12" item="2"/>
          <tpl fld="4" item="0"/>
        </tpls>
      </n>
      <n v="1397001984">
        <tpls c="8">
          <tpl hier="2" item="0"/>
          <tpl hier="4" item="3"/>
          <tpl fld="3" item="26"/>
          <tpl fld="2" item="7"/>
          <tpl hier="9" item="1"/>
          <tpl hier="11" item="4"/>
          <tpl hier="12" item="2"/>
          <tpl fld="4" item="0"/>
        </tpls>
      </n>
      <n v="25503059968">
        <tpls c="8">
          <tpl hier="2" item="0"/>
          <tpl hier="4" item="3"/>
          <tpl fld="3" item="19"/>
          <tpl fld="2" item="5"/>
          <tpl hier="9" item="1"/>
          <tpl hier="11" item="4"/>
          <tpl hier="12" item="2"/>
          <tpl fld="4" item="0"/>
        </tpls>
      </n>
      <n v="3597220864">
        <tpls c="8">
          <tpl hier="2" item="0"/>
          <tpl hier="4" item="3"/>
          <tpl fld="3" item="28"/>
          <tpl fld="2" item="5"/>
          <tpl hier="9" item="1"/>
          <tpl hier="11" item="4"/>
          <tpl hier="12" item="2"/>
          <tpl fld="4" item="0"/>
        </tpls>
      </n>
      <n v="3829499904">
        <tpls c="8">
          <tpl hier="2" item="0"/>
          <tpl hier="4" item="3"/>
          <tpl fld="3" item="39"/>
          <tpl fld="2" item="5"/>
          <tpl hier="9" item="1"/>
          <tpl hier="11" item="4"/>
          <tpl hier="12" item="2"/>
          <tpl fld="4" item="0"/>
        </tpls>
      </n>
      <n v="839428544">
        <tpls c="8">
          <tpl hier="2" item="0"/>
          <tpl hier="4" item="3"/>
          <tpl fld="3" item="37"/>
          <tpl fld="2" item="5"/>
          <tpl hier="9" item="1"/>
          <tpl hier="11" item="4"/>
          <tpl hier="12" item="2"/>
          <tpl fld="4" item="0"/>
        </tpls>
      </n>
      <n v="31660910592">
        <tpls c="8">
          <tpl hier="2" item="0"/>
          <tpl hier="4" item="3"/>
          <tpl fld="3" item="49"/>
          <tpl fld="2" item="3"/>
          <tpl hier="9" item="1"/>
          <tpl hier="11" item="4"/>
          <tpl hier="12" item="2"/>
          <tpl fld="4" item="0"/>
        </tpls>
      </n>
      <n v="15002106880">
        <tpls c="8">
          <tpl hier="2" item="0"/>
          <tpl hier="4" item="3"/>
          <tpl fld="3" item="50"/>
          <tpl fld="2" item="3"/>
          <tpl hier="9" item="1"/>
          <tpl hier="11" item="4"/>
          <tpl hier="12" item="2"/>
          <tpl fld="4" item="0"/>
        </tpls>
      </n>
      <n v="4114667008">
        <tpls c="8">
          <tpl hier="2" item="0"/>
          <tpl hier="4" item="3"/>
          <tpl fld="3" item="40"/>
          <tpl fld="2" item="3"/>
          <tpl hier="9" item="1"/>
          <tpl hier="11" item="4"/>
          <tpl hier="12" item="2"/>
          <tpl fld="4" item="0"/>
        </tpls>
      </n>
      <n v="1547388800">
        <tpls c="8">
          <tpl hier="2" item="0"/>
          <tpl hier="4" item="3"/>
          <tpl fld="3" item="35"/>
          <tpl fld="2" item="3"/>
          <tpl hier="9" item="1"/>
          <tpl hier="11" item="4"/>
          <tpl hier="12" item="2"/>
          <tpl fld="4" item="0"/>
        </tpls>
      </n>
      <n v="552486895616">
        <tpls c="8">
          <tpl hier="2" item="0"/>
          <tpl hier="4" item="3"/>
          <tpl fld="3" item="55"/>
          <tpl fld="2" item="1"/>
          <tpl hier="9" item="1"/>
          <tpl hier="11" item="4"/>
          <tpl hier="12" item="2"/>
          <tpl fld="4" item="0"/>
        </tpls>
      </n>
      <n v="150676291584">
        <tpls c="8">
          <tpl hier="2" item="0"/>
          <tpl hier="4" item="3"/>
          <tpl fld="3" item="0"/>
          <tpl fld="2" item="1"/>
          <tpl hier="9" item="1"/>
          <tpl hier="11" item="4"/>
          <tpl hier="12" item="2"/>
          <tpl fld="4" item="0"/>
        </tpls>
      </n>
      <n v="35599912960">
        <tpls c="8">
          <tpl hier="2" item="0"/>
          <tpl hier="4" item="3"/>
          <tpl fld="3" item="56"/>
          <tpl fld="2" item="1"/>
          <tpl hier="9" item="1"/>
          <tpl hier="11" item="4"/>
          <tpl hier="12" item="2"/>
          <tpl fld="4" item="0"/>
        </tpls>
      </n>
      <n v="24100202496">
        <tpls c="8">
          <tpl hier="2" item="0"/>
          <tpl hier="4" item="3"/>
          <tpl fld="3" item="5"/>
          <tpl fld="2" item="0"/>
          <tpl hier="9" item="1"/>
          <tpl hier="11" item="4"/>
          <tpl hier="12" item="2"/>
          <tpl fld="4" item="0"/>
        </tpls>
      </n>
      <n v="11305459712">
        <tpls c="8">
          <tpl hier="2" item="0"/>
          <tpl hier="4" item="3"/>
          <tpl fld="3" item="6"/>
          <tpl fld="2" item="0"/>
          <tpl hier="9" item="1"/>
          <tpl hier="11" item="4"/>
          <tpl hier="12" item="2"/>
          <tpl fld="4" item="0"/>
        </tpls>
      </n>
      <n v="4797777920">
        <tpls c="8">
          <tpl hier="2" item="0"/>
          <tpl hier="4" item="3"/>
          <tpl fld="3" item="7"/>
          <tpl fld="2" item="0"/>
          <tpl hier="9" item="1"/>
          <tpl hier="11" item="4"/>
          <tpl hier="12" item="2"/>
          <tpl fld="4" item="0"/>
        </tpls>
      </n>
      <n v="896754304">
        <tpls c="8">
          <tpl hier="2" item="0"/>
          <tpl hier="4" item="3"/>
          <tpl fld="3" item="8"/>
          <tpl fld="2" item="0"/>
          <tpl hier="9" item="1"/>
          <tpl hier="11" item="4"/>
          <tpl hier="12" item="2"/>
          <tpl fld="4" item="0"/>
        </tpls>
      </n>
      <n v="4486979072">
        <tpls c="8">
          <tpl hier="2" item="0"/>
          <tpl hier="4" item="3"/>
          <tpl fld="3" item="21"/>
          <tpl fld="2" item="8"/>
          <tpl hier="9" item="1"/>
          <tpl hier="11" item="4"/>
          <tpl hier="12" item="2"/>
          <tpl fld="4" item="0"/>
        </tpls>
      </n>
      <n v="1488185728">
        <tpls c="8">
          <tpl hier="2" item="0"/>
          <tpl hier="4" item="3"/>
          <tpl fld="3" item="17"/>
          <tpl fld="2" item="8"/>
          <tpl hier="9" item="1"/>
          <tpl hier="11" item="4"/>
          <tpl hier="12" item="2"/>
          <tpl fld="4" item="0"/>
        </tpls>
      </n>
      <n v="718148928">
        <tpls c="8">
          <tpl hier="2" item="0"/>
          <tpl hier="4" item="3"/>
          <tpl fld="3" item="22"/>
          <tpl fld="2" item="8"/>
          <tpl hier="9" item="1"/>
          <tpl hier="11" item="4"/>
          <tpl hier="12" item="2"/>
          <tpl fld="4" item="0"/>
        </tpls>
      </n>
      <n v="241956912">
        <tpls c="8">
          <tpl hier="2" item="0"/>
          <tpl hier="4" item="3"/>
          <tpl fld="3" item="18"/>
          <tpl fld="2" item="8"/>
          <tpl hier="9" item="1"/>
          <tpl hier="11" item="4"/>
          <tpl hier="12" item="2"/>
          <tpl fld="4" item="0"/>
        </tpls>
      </n>
      <n v="420333191168">
        <tpls c="8">
          <tpl hier="2" item="0"/>
          <tpl hier="4" item="3"/>
          <tpl fld="3" item="33"/>
          <tpl fld="2" item="6"/>
          <tpl hier="9" item="1"/>
          <tpl hier="11" item="4"/>
          <tpl hier="12" item="2"/>
          <tpl fld="4" item="0"/>
        </tpls>
      </n>
      <n v="150180626432">
        <tpls c="8">
          <tpl hier="2" item="0"/>
          <tpl hier="4" item="3"/>
          <tpl fld="3" item="27"/>
          <tpl fld="2" item="6"/>
          <tpl hier="9" item="1"/>
          <tpl hier="11" item="4"/>
          <tpl hier="12" item="2"/>
          <tpl fld="4" item="0"/>
        </tpls>
      </n>
      <n v="34846109696">
        <tpls c="8">
          <tpl hier="2" item="0"/>
          <tpl hier="4" item="3"/>
          <tpl fld="3" item="36"/>
          <tpl fld="2" item="6"/>
          <tpl hier="9" item="1"/>
          <tpl hier="11" item="4"/>
          <tpl hier="12" item="2"/>
          <tpl fld="4" item="0"/>
        </tpls>
      </n>
      <n v="4388937728">
        <tpls c="8">
          <tpl hier="2" item="0"/>
          <tpl hier="4" item="3"/>
          <tpl fld="3" item="34"/>
          <tpl fld="2" item="6"/>
          <tpl hier="9" item="1"/>
          <tpl hier="11" item="4"/>
          <tpl hier="12" item="2"/>
          <tpl fld="4" item="0"/>
        </tpls>
      </n>
      <n v="4368397824">
        <tpls c="8">
          <tpl hier="2" item="0"/>
          <tpl hier="4" item="3"/>
          <tpl fld="3" item="47"/>
          <tpl fld="2" item="4"/>
          <tpl hier="9" item="1"/>
          <tpl hier="11" item="4"/>
          <tpl hier="12" item="2"/>
          <tpl fld="4" item="0"/>
        </tpls>
      </n>
      <n v="605492544">
        <tpls c="8">
          <tpl hier="2" item="0"/>
          <tpl hier="4" item="3"/>
          <tpl fld="3" item="45"/>
          <tpl fld="2" item="4"/>
          <tpl hier="9" item="1"/>
          <tpl hier="11" item="4"/>
          <tpl hier="12" item="2"/>
          <tpl fld="4" item="0"/>
        </tpls>
      </n>
      <n v="735500032">
        <tpls c="8">
          <tpl hier="2" item="0"/>
          <tpl hier="4" item="3"/>
          <tpl fld="3" item="46"/>
          <tpl fld="2" item="4"/>
          <tpl hier="9" item="1"/>
          <tpl hier="11" item="4"/>
          <tpl hier="12" item="2"/>
          <tpl fld="4" item="0"/>
        </tpls>
      </n>
      <n v="116150000">
        <tpls c="8">
          <tpl hier="2" item="0"/>
          <tpl hier="4" item="3"/>
          <tpl fld="3" item="48"/>
          <tpl fld="2" item="4"/>
          <tpl hier="9" item="1"/>
          <tpl hier="11" item="4"/>
          <tpl hier="12" item="2"/>
          <tpl fld="4" item="0"/>
        </tpls>
      </n>
      <n v="45898948608">
        <tpls c="8">
          <tpl hier="2" item="0"/>
          <tpl hier="4" item="3"/>
          <tpl fld="3" item="52"/>
          <tpl fld="2" item="2"/>
          <tpl hier="9" item="1"/>
          <tpl hier="11" item="4"/>
          <tpl hier="12" item="2"/>
          <tpl fld="4" item="0"/>
        </tpls>
      </n>
      <n v="11379222528">
        <tpls c="8">
          <tpl hier="2" item="0"/>
          <tpl hier="4" item="3"/>
          <tpl fld="3" item="53"/>
          <tpl fld="2" item="2"/>
          <tpl hier="9" item="1"/>
          <tpl hier="11" item="4"/>
          <tpl hier="12" item="2"/>
          <tpl fld="4" item="0"/>
        </tpls>
      </n>
      <n v="5598000128">
        <tpls c="8">
          <tpl hier="2" item="0"/>
          <tpl hier="4" item="3"/>
          <tpl fld="3" item="54"/>
          <tpl fld="2" item="2"/>
          <tpl hier="9" item="1"/>
          <tpl hier="11" item="4"/>
          <tpl hier="12" item="2"/>
          <tpl fld="4" item="0"/>
        </tpls>
      </n>
      <n v="11235098759552">
        <tpls c="8">
          <tpl hier="2" item="0"/>
          <tpl hier="4" item="3"/>
          <tpl fld="3" item="13"/>
          <tpl fld="1" item="0"/>
          <tpl hier="9" item="1"/>
          <tpl hier="11" item="4"/>
          <tpl hier="12" item="2"/>
          <tpl fld="4" item="0"/>
        </tpls>
      </n>
      <n v="3220235329856">
        <tpls c="8">
          <tpl hier="2" item="0"/>
          <tpl hier="4" item="3"/>
          <tpl fld="3" item="14"/>
          <tpl fld="1" item="0"/>
          <tpl hier="9" item="1"/>
          <tpl hier="11" item="4"/>
          <tpl hier="12" item="2"/>
          <tpl fld="4" item="0"/>
        </tpls>
      </n>
      <n v="1260737971312">
        <tpls c="8">
          <tpl hier="2" item="0"/>
          <tpl hier="4" item="3"/>
          <tpl fld="3" item="15"/>
          <tpl fld="1" item="0"/>
          <tpl hier="9" item="1"/>
          <tpl hier="11" item="4"/>
          <tpl hier="12" item="2"/>
          <tpl fld="4" item="0"/>
        </tpls>
      </n>
      <n v="274705391616">
        <tpls c="8">
          <tpl hier="2" item="0"/>
          <tpl hier="4" item="3"/>
          <tpl fld="3" item="16"/>
          <tpl fld="1" item="0"/>
          <tpl hier="9" item="1"/>
          <tpl hier="11" item="4"/>
          <tpl hier="12" item="2"/>
          <tpl fld="4" item="0"/>
        </tpls>
      </n>
      <n v="19495520256">
        <tpls c="8">
          <tpl hier="2" item="0"/>
          <tpl hier="4" item="3"/>
          <tpl fld="3" item="29"/>
          <tpl fld="2" item="7"/>
          <tpl hier="9" item="1"/>
          <tpl hier="11" item="4"/>
          <tpl hier="12" item="2"/>
          <tpl fld="4" item="0"/>
        </tpls>
      </n>
      <n v="6401968128">
        <tpls c="8">
          <tpl hier="2" item="0"/>
          <tpl hier="4" item="3"/>
          <tpl fld="3" item="30"/>
          <tpl fld="2" item="7"/>
          <tpl hier="9" item="1"/>
          <tpl hier="11" item="4"/>
          <tpl hier="12" item="2"/>
          <tpl fld="4" item="0"/>
        </tpls>
      </n>
      <n v="8539700736">
        <tpls c="8">
          <tpl hier="2" item="0"/>
          <tpl hier="4" item="3"/>
          <tpl fld="3" item="31"/>
          <tpl fld="2" item="7"/>
          <tpl hier="9" item="1"/>
          <tpl hier="11" item="4"/>
          <tpl hier="12" item="2"/>
          <tpl fld="4" item="0"/>
        </tpls>
      </n>
      <n v="1281749504">
        <tpls c="8">
          <tpl hier="2" item="0"/>
          <tpl hier="4" item="3"/>
          <tpl fld="3" item="32"/>
          <tpl fld="2" item="7"/>
          <tpl hier="9" item="1"/>
          <tpl hier="11" item="4"/>
          <tpl hier="12" item="2"/>
          <tpl fld="4" item="0"/>
        </tpls>
      </n>
      <n v="23459514368">
        <tpls c="8">
          <tpl hier="2" item="0"/>
          <tpl hier="4" item="3"/>
          <tpl fld="3" item="41"/>
          <tpl fld="2" item="5"/>
          <tpl hier="9" item="1"/>
          <tpl hier="11" item="4"/>
          <tpl hier="12" item="2"/>
          <tpl fld="4" item="0"/>
        </tpls>
      </n>
      <n v="3807067136">
        <tpls c="8">
          <tpl hier="2" item="0"/>
          <tpl hier="4" item="3"/>
          <tpl fld="3" item="42"/>
          <tpl fld="2" item="5"/>
          <tpl hier="9" item="1"/>
          <tpl hier="11" item="4"/>
          <tpl hier="12" item="2"/>
          <tpl fld="4" item="0"/>
        </tpls>
      </n>
      <n v="3325499904">
        <tpls c="8">
          <tpl hier="2" item="0"/>
          <tpl hier="4" item="3"/>
          <tpl fld="3" item="43"/>
          <tpl fld="2" item="5"/>
          <tpl hier="9" item="1"/>
          <tpl hier="11" item="4"/>
          <tpl hier="12" item="2"/>
          <tpl fld="4" item="0"/>
        </tpls>
      </n>
      <n v="718714304">
        <tpls c="8">
          <tpl hier="2" item="0"/>
          <tpl hier="4" item="3"/>
          <tpl fld="3" item="44"/>
          <tpl fld="2" item="5"/>
          <tpl hier="9" item="1"/>
          <tpl hier="11" item="4"/>
          <tpl hier="12" item="2"/>
          <tpl fld="4" item="0"/>
        </tpls>
      </n>
      <n v="30366212096">
        <tpls c="8">
          <tpl hier="2" item="0"/>
          <tpl hier="4" item="3"/>
          <tpl fld="3" item="38"/>
          <tpl fld="2" item="3"/>
          <tpl hier="9" item="1"/>
          <tpl hier="11" item="4"/>
          <tpl hier="12" item="2"/>
          <tpl fld="4" item="0"/>
        </tpls>
      </n>
      <n v="12878199808">
        <tpls c="8">
          <tpl hier="2" item="0"/>
          <tpl hier="4" item="3"/>
          <tpl fld="3" item="51"/>
          <tpl fld="2" item="3"/>
          <tpl hier="9" item="1"/>
          <tpl hier="11" item="4"/>
          <tpl hier="12" item="2"/>
          <tpl fld="4" item="0"/>
        </tpls>
      </n>
      <n v="3667161344">
        <tpls c="8">
          <tpl hier="2" item="0"/>
          <tpl hier="4" item="3"/>
          <tpl fld="3" item="20"/>
          <tpl fld="2" item="3"/>
          <tpl hier="9" item="1"/>
          <tpl hier="11" item="4"/>
          <tpl hier="12" item="2"/>
          <tpl fld="4" item="0"/>
        </tpls>
      </n>
      <n v="501416296448">
        <tpls c="8">
          <tpl hier="2" item="0"/>
          <tpl hier="4" item="3"/>
          <tpl fld="3" item="1"/>
          <tpl fld="2" item="1"/>
          <tpl hier="9" item="1"/>
          <tpl hier="11" item="4"/>
          <tpl hier="12" item="2"/>
          <tpl fld="4" item="0"/>
        </tpls>
      </n>
      <n v="107143348224">
        <tpls c="8">
          <tpl hier="2" item="0"/>
          <tpl hier="4" item="3"/>
          <tpl fld="3" item="3"/>
          <tpl fld="2" item="1"/>
          <tpl hier="9" item="1"/>
          <tpl hier="11" item="4"/>
          <tpl hier="12" item="2"/>
          <tpl fld="4" item="0"/>
        </tpls>
      </n>
      <n v="25724381184">
        <tpls c="8">
          <tpl hier="2" item="0"/>
          <tpl hier="4" item="3"/>
          <tpl fld="3" item="57"/>
          <tpl fld="2" item="1"/>
          <tpl hier="9" item="1"/>
          <tpl hier="11" item="4"/>
          <tpl hier="12" item="2"/>
          <tpl fld="4" item="0"/>
        </tpls>
      </n>
      <n v="23808147456">
        <tpls c="8">
          <tpl hier="2" item="0"/>
          <tpl hier="4" item="3"/>
          <tpl fld="3" item="9"/>
          <tpl fld="2" item="0"/>
          <tpl hier="9" item="1"/>
          <tpl hier="11" item="4"/>
          <tpl hier="12" item="2"/>
          <tpl fld="4" item="0"/>
        </tpls>
      </n>
      <n v="9008273408">
        <tpls c="8">
          <tpl hier="2" item="0"/>
          <tpl hier="4" item="3"/>
          <tpl fld="3" item="11"/>
          <tpl fld="2" item="0"/>
          <tpl hier="9" item="1"/>
          <tpl hier="11" item="4"/>
          <tpl hier="12" item="2"/>
          <tpl fld="4" item="0"/>
        </tpls>
      </n>
      <n v="4794444288">
        <tpls c="8">
          <tpl hier="2" item="0"/>
          <tpl hier="4" item="3"/>
          <tpl fld="3" item="12"/>
          <tpl fld="2" item="0"/>
          <tpl hier="9" item="1"/>
          <tpl hier="11" item="4"/>
          <tpl hier="12" item="2"/>
          <tpl fld="4" item="0"/>
        </tpls>
      </n>
      <n v="821849984">
        <tpls c="8">
          <tpl hier="2" item="0"/>
          <tpl hier="4" item="3"/>
          <tpl fld="3" item="10"/>
          <tpl fld="2" item="0"/>
          <tpl hier="9" item="1"/>
          <tpl hier="11" item="4"/>
          <tpl hier="12" item="2"/>
          <tpl fld="4" item="0"/>
        </tpls>
      </n>
      <n v="4180866304">
        <tpls c="8">
          <tpl hier="2" item="0"/>
          <tpl hier="4" item="3"/>
          <tpl fld="3" item="23"/>
          <tpl fld="2" item="8"/>
          <tpl hier="9" item="1"/>
          <tpl hier="11" item="4"/>
          <tpl hier="12" item="2"/>
          <tpl fld="4" item="0"/>
        </tpls>
      </n>
      <n v="1576094592">
        <tpls c="8">
          <tpl hier="2" item="0"/>
          <tpl hier="4" item="3"/>
          <tpl fld="3" item="24"/>
          <tpl fld="2" item="8"/>
          <tpl hier="9" item="1"/>
          <tpl hier="11" item="4"/>
          <tpl hier="12" item="2"/>
          <tpl fld="4" item="0"/>
        </tpls>
      </n>
      <n v="765746560">
        <tpls c="8">
          <tpl hier="2" item="0"/>
          <tpl hier="4" item="3"/>
          <tpl fld="3" item="25"/>
          <tpl fld="2" item="8"/>
          <tpl hier="9" item="1"/>
          <tpl hier="11" item="4"/>
          <tpl hier="12" item="2"/>
          <tpl fld="4" item="0"/>
        </tpls>
      </n>
      <n v="231706480">
        <tpls c="8">
          <tpl hier="2" item="0"/>
          <tpl hier="4" item="3"/>
          <tpl fld="3" item="26"/>
          <tpl fld="2" item="8"/>
          <tpl hier="9" item="1"/>
          <tpl hier="11" item="4"/>
          <tpl hier="12" item="2"/>
          <tpl fld="4" item="0"/>
        </tpls>
      </n>
      <n v="397558218752">
        <tpls c="8">
          <tpl hier="2" item="0"/>
          <tpl hier="4" item="3"/>
          <tpl fld="3" item="19"/>
          <tpl fld="2" item="6"/>
          <tpl hier="9" item="1"/>
          <tpl hier="11" item="4"/>
          <tpl hier="12" item="2"/>
          <tpl fld="4" item="0"/>
        </tpls>
      </n>
      <n v="183035117568">
        <tpls c="8">
          <tpl hier="2" item="0"/>
          <tpl hier="4" item="3"/>
          <tpl fld="3" item="28"/>
          <tpl fld="2" item="6"/>
          <tpl hier="9" item="1"/>
          <tpl hier="11" item="4"/>
          <tpl hier="12" item="2"/>
          <tpl fld="4" item="0"/>
        </tpls>
      </n>
      <n v="32353439744">
        <tpls c="8">
          <tpl hier="2" item="0"/>
          <tpl hier="4" item="3"/>
          <tpl fld="3" item="39"/>
          <tpl fld="2" item="6"/>
          <tpl hier="9" item="1"/>
          <tpl hier="11" item="4"/>
          <tpl hier="12" item="2"/>
          <tpl fld="4" item="0"/>
        </tpls>
      </n>
      <n v="3889129984">
        <tpls c="8">
          <tpl hier="2" item="0"/>
          <tpl hier="4" item="3"/>
          <tpl fld="3" item="37"/>
          <tpl fld="2" item="6"/>
          <tpl hier="9" item="1"/>
          <tpl hier="11" item="4"/>
          <tpl hier="12" item="2"/>
          <tpl fld="4" item="0"/>
        </tpls>
      </n>
      <n v="3875409920">
        <tpls c="8">
          <tpl hier="2" item="0"/>
          <tpl hier="4" item="3"/>
          <tpl fld="3" item="49"/>
          <tpl fld="2" item="4"/>
          <tpl hier="9" item="1"/>
          <tpl hier="11" item="4"/>
          <tpl hier="12" item="2"/>
          <tpl fld="4" item="0"/>
        </tpls>
      </n>
      <n v="428764704">
        <tpls c="8">
          <tpl hier="2" item="0"/>
          <tpl hier="4" item="3"/>
          <tpl fld="3" item="50"/>
          <tpl fld="2" item="4"/>
          <tpl hier="9" item="1"/>
          <tpl hier="11" item="4"/>
          <tpl hier="12" item="2"/>
          <tpl fld="4" item="0"/>
        </tpls>
      </n>
      <n v="641500032">
        <tpls c="8">
          <tpl hier="2" item="0"/>
          <tpl hier="4" item="3"/>
          <tpl fld="3" item="40"/>
          <tpl fld="2" item="4"/>
          <tpl hier="9" item="1"/>
          <tpl hier="11" item="4"/>
          <tpl hier="12" item="2"/>
          <tpl fld="4" item="0"/>
        </tpls>
      </n>
      <n v="107700000">
        <tpls c="8">
          <tpl hier="2" item="0"/>
          <tpl hier="4" item="3"/>
          <tpl fld="3" item="35"/>
          <tpl fld="2" item="4"/>
          <tpl hier="9" item="1"/>
          <tpl hier="11" item="4"/>
          <tpl hier="12" item="2"/>
          <tpl fld="4" item="0"/>
        </tpls>
      </n>
      <n v="35822407680">
        <tpls c="8">
          <tpl hier="2" item="0"/>
          <tpl hier="4" item="3"/>
          <tpl fld="3" item="55"/>
          <tpl fld="2" item="2"/>
          <tpl hier="9" item="1"/>
          <tpl hier="11" item="4"/>
          <tpl hier="12" item="2"/>
          <tpl fld="4" item="0"/>
        </tpls>
      </n>
      <n v="12408647680">
        <tpls c="8">
          <tpl hier="2" item="0"/>
          <tpl hier="4" item="3"/>
          <tpl fld="3" item="0"/>
          <tpl fld="2" item="2"/>
          <tpl hier="9" item="1"/>
          <tpl hier="11" item="4"/>
          <tpl hier="12" item="2"/>
          <tpl fld="4" item="0"/>
        </tpls>
      </n>
      <n v="4594999808">
        <tpls c="8">
          <tpl hier="2" item="0"/>
          <tpl hier="4" item="3"/>
          <tpl fld="3" item="56"/>
          <tpl fld="2" item="2"/>
          <tpl hier="9" item="1"/>
          <tpl hier="11" item="4"/>
          <tpl hier="12" item="2"/>
          <tpl fld="4" item="0"/>
        </tpls>
      </n>
      <n v="10241231370880">
        <tpls c="8">
          <tpl hier="2" item="0"/>
          <tpl hier="4" item="3"/>
          <tpl fld="3" item="21"/>
          <tpl fld="1" item="0"/>
          <tpl hier="9" item="1"/>
          <tpl hier="11" item="4"/>
          <tpl hier="12" item="2"/>
          <tpl fld="4" item="0"/>
        </tpls>
      </n>
      <n v="3348776020864">
        <tpls c="8">
          <tpl hier="2" item="0"/>
          <tpl hier="4" item="3"/>
          <tpl fld="3" item="17"/>
          <tpl fld="1" item="0"/>
          <tpl hier="9" item="1"/>
          <tpl hier="11" item="4"/>
          <tpl hier="12" item="2"/>
          <tpl fld="4" item="0"/>
        </tpls>
      </n>
      <n v="1239369699744">
        <tpls c="8">
          <tpl hier="2" item="0"/>
          <tpl hier="4" item="3"/>
          <tpl fld="3" item="22"/>
          <tpl fld="1" item="0"/>
          <tpl hier="9" item="1"/>
          <tpl hier="11" item="4"/>
          <tpl hier="12" item="2"/>
          <tpl fld="4" item="0"/>
        </tpls>
      </n>
      <n v="246401954947">
        <tpls c="8">
          <tpl hier="2" item="0"/>
          <tpl hier="4" item="3"/>
          <tpl fld="3" item="18"/>
          <tpl fld="1" item="0"/>
          <tpl hier="9" item="1"/>
          <tpl hier="11" item="4"/>
          <tpl hier="12" item="2"/>
          <tpl fld="4" item="0"/>
        </tpls>
      </n>
      <n v="19091019776">
        <tpls c="8">
          <tpl hier="2" item="0"/>
          <tpl hier="4" item="3"/>
          <tpl fld="3" item="33"/>
          <tpl fld="2" item="7"/>
          <tpl hier="9" item="1"/>
          <tpl hier="11" item="4"/>
          <tpl hier="12" item="2"/>
          <tpl fld="4" item="0"/>
        </tpls>
      </n>
      <n v="8529571840">
        <tpls c="8">
          <tpl hier="2" item="0"/>
          <tpl hier="4" item="3"/>
          <tpl fld="3" item="27"/>
          <tpl fld="2" item="7"/>
          <tpl hier="9" item="1"/>
          <tpl hier="11" item="4"/>
          <tpl hier="12" item="2"/>
          <tpl fld="4" item="0"/>
        </tpls>
      </n>
      <n v="8011373568">
        <tpls c="8">
          <tpl hier="2" item="0"/>
          <tpl hier="4" item="3"/>
          <tpl fld="3" item="36"/>
          <tpl fld="2" item="7"/>
          <tpl hier="9" item="1"/>
          <tpl hier="11" item="4"/>
          <tpl hier="12" item="2"/>
          <tpl fld="4" item="0"/>
        </tpls>
      </n>
      <n v="1311435776">
        <tpls c="8">
          <tpl hier="2" item="0"/>
          <tpl hier="4" item="3"/>
          <tpl fld="3" item="34"/>
          <tpl fld="2" item="7"/>
          <tpl hier="9" item="1"/>
          <tpl hier="11" item="4"/>
          <tpl hier="12" item="2"/>
          <tpl fld="4" item="0"/>
        </tpls>
      </n>
      <n v="20265560064">
        <tpls c="8">
          <tpl hier="2" item="0"/>
          <tpl hier="4" item="3"/>
          <tpl fld="3" item="47"/>
          <tpl fld="2" item="5"/>
          <tpl hier="9" item="1"/>
          <tpl hier="11" item="4"/>
          <tpl hier="12" item="2"/>
          <tpl fld="4" item="0"/>
        </tpls>
      </n>
      <n v="3656647680">
        <tpls c="8">
          <tpl hier="2" item="0"/>
          <tpl hier="4" item="3"/>
          <tpl fld="3" item="45"/>
          <tpl fld="2" item="5"/>
          <tpl hier="9" item="1"/>
          <tpl hier="11" item="4"/>
          <tpl hier="12" item="2"/>
          <tpl fld="4" item="0"/>
        </tpls>
      </n>
      <n v="2813374976">
        <tpls c="8">
          <tpl hier="2" item="0"/>
          <tpl hier="4" item="3"/>
          <tpl fld="3" item="46"/>
          <tpl fld="2" item="5"/>
          <tpl hier="9" item="1"/>
          <tpl hier="11" item="4"/>
          <tpl hier="12" item="2"/>
          <tpl fld="4" item="0"/>
        </tpls>
      </n>
      <n v="693142848">
        <tpls c="8">
          <tpl hier="2" item="0"/>
          <tpl hier="4" item="3"/>
          <tpl fld="3" item="48"/>
          <tpl fld="2" item="5"/>
          <tpl hier="9" item="1"/>
          <tpl hier="11" item="4"/>
          <tpl hier="12" item="2"/>
          <tpl fld="4" item="0"/>
        </tpls>
      </n>
      <n v="23410573312">
        <tpls c="8">
          <tpl hier="2" item="0"/>
          <tpl hier="4" item="3"/>
          <tpl fld="3" item="52"/>
          <tpl fld="2" item="3"/>
          <tpl hier="9" item="1"/>
          <tpl hier="11" item="4"/>
          <tpl hier="12" item="2"/>
          <tpl fld="4" item="0"/>
        </tpls>
      </n>
      <n v="11205970944">
        <tpls c="8">
          <tpl hier="2" item="0"/>
          <tpl hier="4" item="3"/>
          <tpl fld="3" item="53"/>
          <tpl fld="2" item="3"/>
          <tpl hier="9" item="1"/>
          <tpl hier="11" item="4"/>
          <tpl hier="12" item="2"/>
          <tpl fld="4" item="0"/>
        </tpls>
      </n>
      <n v="3538283264">
        <tpls c="8">
          <tpl hier="2" item="0"/>
          <tpl hier="4" item="3"/>
          <tpl fld="3" item="54"/>
          <tpl fld="2" item="3"/>
          <tpl hier="9" item="1"/>
          <tpl hier="11" item="4"/>
          <tpl hier="12" item="2"/>
          <tpl fld="4" item="0"/>
        </tpls>
      </n>
      <n v="404786741248">
        <tpls c="8">
          <tpl hier="2" item="0"/>
          <tpl hier="4" item="3"/>
          <tpl fld="3" item="2"/>
          <tpl fld="2" item="1"/>
          <tpl hier="9" item="1"/>
          <tpl hier="11" item="4"/>
          <tpl hier="12" item="2"/>
          <tpl fld="4" item="0"/>
        </tpls>
      </n>
      <n v="90852810752">
        <tpls c="8">
          <tpl hier="2" item="0"/>
          <tpl hier="4" item="3"/>
          <tpl fld="3" item="58"/>
          <tpl fld="2" item="1"/>
          <tpl hier="9" item="1"/>
          <tpl hier="11" item="4"/>
          <tpl hier="12" item="2"/>
          <tpl fld="4" item="0"/>
        </tpls>
      </n>
      <n v="20431095808">
        <tpls c="8">
          <tpl hier="2" item="0"/>
          <tpl hier="4" item="3"/>
          <tpl fld="3" item="4"/>
          <tpl fld="2" item="1"/>
          <tpl hier="9" item="1"/>
          <tpl hier="11" item="4"/>
          <tpl hier="12" item="2"/>
          <tpl fld="4" item="0"/>
        </tpls>
      </n>
      <n v="22474827776">
        <tpls c="8">
          <tpl hier="2" item="0"/>
          <tpl hier="4" item="3"/>
          <tpl fld="3" item="13"/>
          <tpl fld="2" item="0"/>
          <tpl hier="9" item="1"/>
          <tpl hier="11" item="4"/>
          <tpl hier="12" item="2"/>
          <tpl fld="4" item="0"/>
        </tpls>
      </n>
      <n v="8824872960">
        <tpls c="8">
          <tpl hier="2" item="0"/>
          <tpl hier="4" item="3"/>
          <tpl fld="3" item="14"/>
          <tpl fld="2" item="0"/>
          <tpl hier="9" item="1"/>
          <tpl hier="11" item="4"/>
          <tpl hier="12" item="2"/>
          <tpl fld="4" item="0"/>
        </tpls>
      </n>
      <n v="7375918592">
        <tpls c="8">
          <tpl hier="2" item="0"/>
          <tpl hier="4" item="3"/>
          <tpl fld="3" item="15"/>
          <tpl fld="2" item="0"/>
          <tpl hier="9" item="1"/>
          <tpl hier="11" item="4"/>
          <tpl hier="12" item="2"/>
          <tpl fld="4" item="0"/>
        </tpls>
      </n>
      <n v="779200000">
        <tpls c="8">
          <tpl hier="2" item="0"/>
          <tpl hier="4" item="3"/>
          <tpl fld="3" item="16"/>
          <tpl fld="2" item="0"/>
          <tpl hier="9" item="1"/>
          <tpl hier="11" item="4"/>
          <tpl hier="12" item="2"/>
          <tpl fld="4" item="0"/>
        </tpls>
      </n>
      <n v="4574986752">
        <tpls c="8">
          <tpl hier="2" item="0"/>
          <tpl hier="4" item="3"/>
          <tpl fld="3" item="29"/>
          <tpl fld="2" item="8"/>
          <tpl hier="9" item="1"/>
          <tpl hier="11" item="4"/>
          <tpl hier="12" item="2"/>
          <tpl fld="4" item="0"/>
        </tpls>
      </n>
      <n v="1587345920">
        <tpls c="8">
          <tpl hier="2" item="0"/>
          <tpl hier="4" item="3"/>
          <tpl fld="3" item="30"/>
          <tpl fld="2" item="8"/>
          <tpl hier="9" item="1"/>
          <tpl hier="11" item="4"/>
          <tpl hier="12" item="2"/>
          <tpl fld="4" item="0"/>
        </tpls>
      </n>
      <n v="821651904">
        <tpls c="8">
          <tpl hier="2" item="0"/>
          <tpl hier="4" item="3"/>
          <tpl fld="3" item="31"/>
          <tpl fld="2" item="8"/>
          <tpl hier="9" item="1"/>
          <tpl hier="11" item="4"/>
          <tpl hier="12" item="2"/>
          <tpl fld="4" item="0"/>
        </tpls>
      </n>
      <n v="216136256">
        <tpls c="8">
          <tpl hier="2" item="0"/>
          <tpl hier="4" item="3"/>
          <tpl fld="3" item="32"/>
          <tpl fld="2" item="8"/>
          <tpl hier="9" item="1"/>
          <tpl hier="11" item="4"/>
          <tpl hier="12" item="2"/>
          <tpl fld="4" item="0"/>
        </tpls>
      </n>
      <n v="370819137536">
        <tpls c="8">
          <tpl hier="2" item="0"/>
          <tpl hier="4" item="3"/>
          <tpl fld="3" item="41"/>
          <tpl fld="2" item="6"/>
          <tpl hier="9" item="1"/>
          <tpl hier="11" item="4"/>
          <tpl hier="12" item="2"/>
          <tpl fld="4" item="0"/>
        </tpls>
      </n>
      <n v="169278750720">
        <tpls c="8">
          <tpl hier="2" item="0"/>
          <tpl hier="4" item="3"/>
          <tpl fld="3" item="42"/>
          <tpl fld="2" item="6"/>
          <tpl hier="9" item="1"/>
          <tpl hier="11" item="4"/>
          <tpl hier="12" item="2"/>
          <tpl fld="4" item="0"/>
        </tpls>
      </n>
      <n v="27371698176">
        <tpls c="8">
          <tpl hier="2" item="0"/>
          <tpl hier="4" item="3"/>
          <tpl fld="3" item="43"/>
          <tpl fld="2" item="6"/>
          <tpl hier="9" item="1"/>
          <tpl hier="11" item="4"/>
          <tpl hier="12" item="2"/>
          <tpl fld="4" item="0"/>
        </tpls>
      </n>
      <n v="3540403456">
        <tpls c="8">
          <tpl hier="2" item="0"/>
          <tpl hier="4" item="3"/>
          <tpl fld="3" item="44"/>
          <tpl fld="2" item="6"/>
          <tpl hier="9" item="1"/>
          <tpl hier="11" item="4"/>
          <tpl hier="12" item="2"/>
          <tpl fld="4" item="0"/>
        </tpls>
      </n>
      <n v="3532968960">
        <tpls c="8">
          <tpl hier="2" item="0"/>
          <tpl hier="4" item="3"/>
          <tpl fld="3" item="38"/>
          <tpl fld="2" item="4"/>
          <tpl hier="9" item="1"/>
          <tpl hier="11" item="4"/>
          <tpl hier="12" item="2"/>
          <tpl fld="4" item="0"/>
        </tpls>
      </n>
      <n v="404600000">
        <tpls c="8">
          <tpl hier="2" item="0"/>
          <tpl hier="4" item="3"/>
          <tpl fld="3" item="51"/>
          <tpl fld="2" item="4"/>
          <tpl hier="9" item="1"/>
          <tpl hier="11" item="4"/>
          <tpl hier="12" item="2"/>
          <tpl fld="4" item="0"/>
        </tpls>
      </n>
      <n v="505500000">
        <tpls c="8">
          <tpl hier="2" item="0"/>
          <tpl hier="4" item="3"/>
          <tpl fld="3" item="20"/>
          <tpl fld="2" item="4"/>
          <tpl hier="9" item="1"/>
          <tpl hier="11" item="4"/>
          <tpl hier="12" item="2"/>
          <tpl fld="4" item="0"/>
        </tpls>
      </n>
      <n v="26524538880">
        <tpls c="8">
          <tpl hier="2" item="0"/>
          <tpl hier="4" item="3"/>
          <tpl fld="3" item="1"/>
          <tpl fld="2" item="2"/>
          <tpl hier="9" item="1"/>
          <tpl hier="11" item="4"/>
          <tpl hier="12" item="2"/>
          <tpl fld="4" item="0"/>
        </tpls>
      </n>
      <n v="15291507712">
        <tpls c="8">
          <tpl hier="2" item="0"/>
          <tpl hier="4" item="3"/>
          <tpl fld="3" item="3"/>
          <tpl fld="2" item="2"/>
          <tpl hier="9" item="1"/>
          <tpl hier="11" item="4"/>
          <tpl hier="12" item="2"/>
          <tpl fld="4" item="0"/>
        </tpls>
      </n>
      <n v="3571666688">
        <tpls c="8">
          <tpl hier="2" item="0"/>
          <tpl hier="4" item="3"/>
          <tpl fld="3" item="57"/>
          <tpl fld="2" item="2"/>
          <tpl hier="9" item="1"/>
          <tpl hier="11" item="4"/>
          <tpl hier="12" item="2"/>
          <tpl fld="4" item="0"/>
        </tpls>
      </n>
      <n v="88425889792">
        <tpls c="8">
          <tpl hier="2" item="0"/>
          <tpl hier="4" item="3"/>
          <tpl fld="3" item="9"/>
          <tpl fld="2" item="19"/>
          <tpl hier="9" item="1"/>
          <tpl hier="11" item="4"/>
          <tpl hier="12" item="2"/>
          <tpl fld="4" item="0"/>
        </tpls>
      </n>
      <n v="16536536064">
        <tpls c="8">
          <tpl hier="2" item="0"/>
          <tpl hier="4" item="3"/>
          <tpl fld="3" item="11"/>
          <tpl fld="2" item="19"/>
          <tpl hier="9" item="1"/>
          <tpl hier="11" item="4"/>
          <tpl hier="12" item="2"/>
          <tpl fld="4" item="0"/>
        </tpls>
      </n>
      <n v="10189972700928">
        <tpls c="8">
          <tpl hier="2" item="0"/>
          <tpl hier="4" item="3"/>
          <tpl fld="3" item="23"/>
          <tpl fld="1" item="0"/>
          <tpl hier="9" item="1"/>
          <tpl hier="11" item="4"/>
          <tpl hier="12" item="2"/>
          <tpl fld="4" item="0"/>
        </tpls>
      </n>
      <n v="3075214398144">
        <tpls c="8">
          <tpl hier="2" item="0"/>
          <tpl hier="4" item="3"/>
          <tpl fld="3" item="24"/>
          <tpl fld="1" item="0"/>
          <tpl hier="9" item="1"/>
          <tpl hier="11" item="4"/>
          <tpl hier="12" item="2"/>
          <tpl fld="4" item="0"/>
        </tpls>
      </n>
      <n v="1236318044832">
        <tpls c="8">
          <tpl hier="2" item="0"/>
          <tpl hier="4" item="3"/>
          <tpl fld="3" item="25"/>
          <tpl fld="1" item="0"/>
          <tpl hier="9" item="1"/>
          <tpl hier="11" item="4"/>
          <tpl hier="12" item="2"/>
          <tpl fld="4" item="0"/>
        </tpls>
      </n>
      <n v="229936435613">
        <tpls c="8">
          <tpl hier="2" item="0"/>
          <tpl hier="4" item="3"/>
          <tpl fld="3" item="26"/>
          <tpl fld="1" item="0"/>
          <tpl hier="9" item="1"/>
          <tpl hier="11" item="4"/>
          <tpl hier="12" item="2"/>
          <tpl fld="4" item="0"/>
        </tpls>
      </n>
      <n v="17114850304">
        <tpls c="8">
          <tpl hier="2" item="0"/>
          <tpl hier="4" item="3"/>
          <tpl fld="3" item="19"/>
          <tpl fld="2" item="7"/>
          <tpl hier="9" item="1"/>
          <tpl hier="11" item="4"/>
          <tpl hier="12" item="2"/>
          <tpl fld="4" item="0"/>
        </tpls>
      </n>
      <n v="8553146368">
        <tpls c="8">
          <tpl hier="2" item="0"/>
          <tpl hier="4" item="3"/>
          <tpl fld="3" item="28"/>
          <tpl fld="2" item="7"/>
          <tpl hier="9" item="1"/>
          <tpl hier="11" item="4"/>
          <tpl hier="12" item="2"/>
          <tpl fld="4" item="0"/>
        </tpls>
      </n>
      <n v="6678867968">
        <tpls c="8">
          <tpl hier="2" item="0"/>
          <tpl hier="4" item="3"/>
          <tpl fld="3" item="39"/>
          <tpl fld="2" item="7"/>
          <tpl hier="9" item="1"/>
          <tpl hier="11" item="4"/>
          <tpl hier="12" item="2"/>
          <tpl fld="4" item="0"/>
        </tpls>
      </n>
      <n v="1217138048">
        <tpls c="8">
          <tpl hier="2" item="0"/>
          <tpl hier="4" item="3"/>
          <tpl fld="3" item="37"/>
          <tpl fld="2" item="7"/>
          <tpl hier="9" item="1"/>
          <tpl hier="11" item="4"/>
          <tpl hier="12" item="2"/>
          <tpl fld="4" item="0"/>
        </tpls>
      </n>
      <n v="15328342016">
        <tpls c="8">
          <tpl hier="2" item="0"/>
          <tpl hier="4" item="3"/>
          <tpl fld="3" item="49"/>
          <tpl fld="2" item="5"/>
          <tpl hier="9" item="1"/>
          <tpl hier="11" item="4"/>
          <tpl hier="12" item="2"/>
          <tpl fld="4" item="0"/>
        </tpls>
      </n>
      <n v="3273237760">
        <tpls c="8">
          <tpl hier="2" item="0"/>
          <tpl hier="4" item="3"/>
          <tpl fld="3" item="50"/>
          <tpl fld="2" item="5"/>
          <tpl hier="9" item="1"/>
          <tpl hier="11" item="4"/>
          <tpl hier="12" item="2"/>
          <tpl fld="4" item="0"/>
        </tpls>
      </n>
      <n v="2483000064">
        <tpls c="8">
          <tpl hier="2" item="0"/>
          <tpl hier="4" item="3"/>
          <tpl fld="3" item="40"/>
          <tpl fld="2" item="5"/>
          <tpl hier="9" item="1"/>
          <tpl hier="11" item="4"/>
          <tpl hier="12" item="2"/>
          <tpl fld="4" item="0"/>
        </tpls>
      </n>
      <n v="696285696">
        <tpls c="8">
          <tpl hier="2" item="0"/>
          <tpl hier="4" item="3"/>
          <tpl fld="3" item="35"/>
          <tpl fld="2" item="5"/>
          <tpl hier="9" item="1"/>
          <tpl hier="11" item="4"/>
          <tpl hier="12" item="2"/>
          <tpl fld="4" item="0"/>
        </tpls>
      </n>
      <n v="19579457536">
        <tpls c="8">
          <tpl hier="2" item="0"/>
          <tpl hier="4" item="3"/>
          <tpl fld="3" item="55"/>
          <tpl fld="2" item="3"/>
          <tpl hier="9" item="1"/>
          <tpl hier="11" item="4"/>
          <tpl hier="12" item="2"/>
          <tpl fld="4" item="0"/>
        </tpls>
      </n>
      <n v="9298839552">
        <tpls c="8">
          <tpl hier="2" item="0"/>
          <tpl hier="4" item="3"/>
          <tpl fld="3" item="0"/>
          <tpl fld="2" item="3"/>
          <tpl hier="9" item="1"/>
          <tpl hier="11" item="4"/>
          <tpl hier="12" item="2"/>
          <tpl fld="4" item="0"/>
        </tpls>
      </n>
      <n v="4090209792">
        <tpls c="8">
          <tpl hier="2" item="0"/>
          <tpl hier="4" item="3"/>
          <tpl fld="3" item="56"/>
          <tpl fld="2" item="3"/>
          <tpl hier="9" item="1"/>
          <tpl hier="11" item="4"/>
          <tpl hier="12" item="2"/>
          <tpl fld="4" item="0"/>
        </tpls>
      </n>
      <n v="754411700224">
        <tpls c="8">
          <tpl hier="2" item="0"/>
          <tpl hier="4" item="3"/>
          <tpl fld="3" item="5"/>
          <tpl fld="2" item="1"/>
          <tpl hier="9" item="1"/>
          <tpl hier="11" item="4"/>
          <tpl hier="12" item="2"/>
          <tpl fld="4" item="0"/>
        </tpls>
      </n>
      <n v="311823007744">
        <tpls c="8">
          <tpl hier="2" item="0"/>
          <tpl hier="4" item="3"/>
          <tpl fld="3" item="6"/>
          <tpl fld="2" item="1"/>
          <tpl hier="9" item="1"/>
          <tpl hier="11" item="4"/>
          <tpl hier="12" item="2"/>
          <tpl fld="4" item="0"/>
        </tpls>
      </n>
      <n v="87172792320">
        <tpls c="8">
          <tpl hier="2" item="0"/>
          <tpl hier="4" item="3"/>
          <tpl fld="3" item="7"/>
          <tpl fld="2" item="1"/>
          <tpl hier="9" item="1"/>
          <tpl hier="11" item="4"/>
          <tpl hier="12" item="2"/>
          <tpl fld="4" item="0"/>
        </tpls>
      </n>
      <n v="16256619520">
        <tpls c="8">
          <tpl hier="2" item="0"/>
          <tpl hier="4" item="3"/>
          <tpl fld="3" item="8"/>
          <tpl fld="2" item="1"/>
          <tpl hier="9" item="1"/>
          <tpl hier="11" item="4"/>
          <tpl hier="12" item="2"/>
          <tpl fld="4" item="0"/>
        </tpls>
      </n>
      <n v="22284779520">
        <tpls c="8">
          <tpl hier="2" item="0"/>
          <tpl hier="4" item="3"/>
          <tpl fld="3" item="21"/>
          <tpl fld="2" item="0"/>
          <tpl hier="9" item="1"/>
          <tpl hier="11" item="4"/>
          <tpl hier="12" item="2"/>
          <tpl fld="4" item="0"/>
        </tpls>
      </n>
      <n v="8154338304">
        <tpls c="8">
          <tpl hier="2" item="0"/>
          <tpl hier="4" item="3"/>
          <tpl fld="3" item="17"/>
          <tpl fld="2" item="0"/>
          <tpl hier="9" item="1"/>
          <tpl hier="11" item="4"/>
          <tpl hier="12" item="2"/>
          <tpl fld="4" item="0"/>
        </tpls>
      </n>
      <n v="7757083136">
        <tpls c="8">
          <tpl hier="2" item="0"/>
          <tpl hier="4" item="3"/>
          <tpl fld="3" item="22"/>
          <tpl fld="2" item="0"/>
          <tpl hier="9" item="1"/>
          <tpl hier="11" item="4"/>
          <tpl hier="12" item="2"/>
          <tpl fld="4" item="0"/>
        </tpls>
      </n>
      <n v="758899968">
        <tpls c="8">
          <tpl hier="2" item="0"/>
          <tpl hier="4" item="3"/>
          <tpl fld="3" item="18"/>
          <tpl fld="2" item="0"/>
          <tpl hier="9" item="1"/>
          <tpl hier="11" item="4"/>
          <tpl hier="12" item="2"/>
          <tpl fld="4" item="0"/>
        </tpls>
      </n>
      <n v="4321655808">
        <tpls c="8">
          <tpl hier="2" item="0"/>
          <tpl hier="4" item="3"/>
          <tpl fld="3" item="33"/>
          <tpl fld="2" item="8"/>
          <tpl hier="9" item="1"/>
          <tpl hier="11" item="4"/>
          <tpl hier="12" item="2"/>
          <tpl fld="4" item="0"/>
        </tpls>
      </n>
      <n v="1498950912">
        <tpls c="8">
          <tpl hier="2" item="0"/>
          <tpl hier="4" item="3"/>
          <tpl fld="3" item="27"/>
          <tpl fld="2" item="8"/>
          <tpl hier="9" item="1"/>
          <tpl hier="11" item="4"/>
          <tpl hier="12" item="2"/>
          <tpl fld="4" item="0"/>
        </tpls>
      </n>
      <n v="962347008">
        <tpls c="8">
          <tpl hier="2" item="0"/>
          <tpl hier="4" item="3"/>
          <tpl fld="3" item="36"/>
          <tpl fld="2" item="8"/>
          <tpl hier="9" item="1"/>
          <tpl hier="11" item="4"/>
          <tpl hier="12" item="2"/>
          <tpl fld="4" item="0"/>
        </tpls>
      </n>
      <n v="187300336">
        <tpls c="8">
          <tpl hier="2" item="0"/>
          <tpl hier="4" item="3"/>
          <tpl fld="3" item="34"/>
          <tpl fld="2" item="8"/>
          <tpl hier="9" item="1"/>
          <tpl hier="11" item="4"/>
          <tpl hier="12" item="2"/>
          <tpl fld="4" item="0"/>
        </tpls>
      </n>
      <n v="341104820224">
        <tpls c="8">
          <tpl hier="2" item="0"/>
          <tpl hier="4" item="3"/>
          <tpl fld="3" item="47"/>
          <tpl fld="2" item="6"/>
          <tpl hier="9" item="1"/>
          <tpl hier="11" item="4"/>
          <tpl hier="12" item="2"/>
          <tpl fld="4" item="0"/>
        </tpls>
      </n>
      <n v="146683494400">
        <tpls c="8">
          <tpl hier="2" item="0"/>
          <tpl hier="4" item="3"/>
          <tpl fld="3" item="45"/>
          <tpl fld="2" item="6"/>
          <tpl hier="9" item="1"/>
          <tpl hier="11" item="4"/>
          <tpl hier="12" item="2"/>
          <tpl fld="4" item="0"/>
        </tpls>
      </n>
      <n v="24006569984">
        <tpls c="8">
          <tpl hier="2" item="0"/>
          <tpl hier="4" item="3"/>
          <tpl fld="3" item="46"/>
          <tpl fld="2" item="6"/>
          <tpl hier="9" item="1"/>
          <tpl hier="11" item="4"/>
          <tpl hier="12" item="2"/>
          <tpl fld="4" item="0"/>
        </tpls>
      </n>
      <n v="3308912896">
        <tpls c="8">
          <tpl hier="2" item="0"/>
          <tpl hier="4" item="3"/>
          <tpl fld="3" item="48"/>
          <tpl fld="2" item="6"/>
          <tpl hier="9" item="1"/>
          <tpl hier="11" item="4"/>
          <tpl hier="12" item="2"/>
          <tpl fld="4" item="0"/>
        </tpls>
      </n>
      <n v="2936612096">
        <tpls c="8">
          <tpl hier="2" item="0"/>
          <tpl hier="4" item="3"/>
          <tpl fld="3" item="52"/>
          <tpl fld="2" item="4"/>
          <tpl hier="9" item="1"/>
          <tpl hier="11" item="4"/>
          <tpl hier="12" item="2"/>
          <tpl fld="4" item="0"/>
        </tpls>
      </n>
      <n v="448100000">
        <tpls c="8">
          <tpl hier="2" item="0"/>
          <tpl hier="4" item="3"/>
          <tpl fld="3" item="53"/>
          <tpl fld="2" item="4"/>
          <tpl hier="9" item="1"/>
          <tpl hier="11" item="4"/>
          <tpl hier="12" item="2"/>
          <tpl fld="4" item="0"/>
        </tpls>
      </n>
      <n v="465500000">
        <tpls c="8">
          <tpl hier="2" item="0"/>
          <tpl hier="4" item="3"/>
          <tpl fld="3" item="54"/>
          <tpl fld="2" item="4"/>
          <tpl hier="9" item="1"/>
          <tpl hier="11" item="4"/>
          <tpl hier="12" item="2"/>
          <tpl fld="4" item="0"/>
        </tpls>
      </n>
      <n v="21457469440">
        <tpls c="8">
          <tpl hier="2" item="0"/>
          <tpl hier="4" item="3"/>
          <tpl fld="3" item="2"/>
          <tpl fld="2" item="2"/>
          <tpl hier="9" item="1"/>
          <tpl hier="11" item="4"/>
          <tpl hier="12" item="2"/>
          <tpl fld="4" item="0"/>
        </tpls>
      </n>
      <n v="15399166976">
        <tpls c="8">
          <tpl hier="2" item="0"/>
          <tpl hier="4" item="3"/>
          <tpl fld="3" item="58"/>
          <tpl fld="2" item="2"/>
          <tpl hier="9" item="1"/>
          <tpl hier="11" item="4"/>
          <tpl hier="12" item="2"/>
          <tpl fld="4" item="0"/>
        </tpls>
      </n>
      <n v="2881999872">
        <tpls c="8">
          <tpl hier="2" item="0"/>
          <tpl hier="4" item="3"/>
          <tpl fld="3" item="4"/>
          <tpl fld="2" item="2"/>
          <tpl hier="9" item="1"/>
          <tpl hier="11" item="4"/>
          <tpl hier="12" item="2"/>
          <tpl fld="4" item="0"/>
        </tpls>
      </n>
      <n v="87428128768">
        <tpls c="8">
          <tpl hier="2" item="0"/>
          <tpl hier="4" item="3"/>
          <tpl fld="3" item="13"/>
          <tpl fld="2" item="19"/>
          <tpl hier="9" item="1"/>
          <tpl hier="11" item="4"/>
          <tpl hier="12" item="2"/>
          <tpl fld="4" item="0"/>
        </tpls>
      </n>
      <n v="15749753856">
        <tpls c="8">
          <tpl hier="2" item="0"/>
          <tpl hier="4" item="3"/>
          <tpl fld="3" item="14"/>
          <tpl fld="2" item="19"/>
          <tpl hier="9" item="1"/>
          <tpl hier="11" item="4"/>
          <tpl hier="12" item="2"/>
          <tpl fld="4" item="0"/>
        </tpls>
      </n>
      <n v="11207001025408">
        <tpls c="8">
          <tpl hier="2" item="0"/>
          <tpl hier="4" item="3"/>
          <tpl fld="3" item="29"/>
          <tpl fld="1" item="0"/>
          <tpl hier="9" item="1"/>
          <tpl hier="11" item="4"/>
          <tpl hier="12" item="2"/>
          <tpl fld="4" item="0"/>
        </tpls>
      </n>
      <n v="3239162490368">
        <tpls c="8">
          <tpl hier="2" item="0"/>
          <tpl hier="4" item="3"/>
          <tpl fld="3" item="30"/>
          <tpl fld="1" item="0"/>
          <tpl hier="9" item="1"/>
          <tpl hier="11" item="4"/>
          <tpl hier="12" item="2"/>
          <tpl fld="4" item="0"/>
        </tpls>
      </n>
      <n v="1385914827248">
        <tpls c="8">
          <tpl hier="2" item="0"/>
          <tpl hier="4" item="3"/>
          <tpl fld="3" item="31"/>
          <tpl fld="1" item="0"/>
          <tpl hier="9" item="1"/>
          <tpl hier="11" item="4"/>
          <tpl hier="12" item="2"/>
          <tpl fld="4" item="0"/>
        </tpls>
      </n>
      <n v="214907792499">
        <tpls c="8">
          <tpl hier="2" item="0"/>
          <tpl hier="4" item="3"/>
          <tpl fld="3" item="32"/>
          <tpl fld="1" item="0"/>
          <tpl hier="9" item="1"/>
          <tpl hier="11" item="4"/>
          <tpl hier="12" item="2"/>
          <tpl fld="4" item="0"/>
        </tpls>
      </n>
      <n v="14101920768">
        <tpls c="8">
          <tpl hier="2" item="0"/>
          <tpl hier="4" item="3"/>
          <tpl fld="3" item="41"/>
          <tpl fld="2" item="7"/>
          <tpl hier="9" item="1"/>
          <tpl hier="11" item="4"/>
          <tpl hier="12" item="2"/>
          <tpl fld="4" item="0"/>
        </tpls>
      </n>
      <n v="7111270912">
        <tpls c="8">
          <tpl hier="2" item="0"/>
          <tpl hier="4" item="3"/>
          <tpl fld="3" item="42"/>
          <tpl fld="2" item="7"/>
          <tpl hier="9" item="1"/>
          <tpl hier="11" item="4"/>
          <tpl hier="12" item="2"/>
          <tpl fld="4" item="0"/>
        </tpls>
      </n>
      <n v="5177459200">
        <tpls c="8">
          <tpl hier="2" item="0"/>
          <tpl hier="4" item="3"/>
          <tpl fld="3" item="43"/>
          <tpl fld="2" item="7"/>
          <tpl hier="9" item="1"/>
          <tpl hier="11" item="4"/>
          <tpl hier="12" item="2"/>
          <tpl fld="4" item="0"/>
        </tpls>
      </n>
      <n v="1159511680">
        <tpls c="8">
          <tpl hier="2" item="0"/>
          <tpl hier="4" item="3"/>
          <tpl fld="3" item="44"/>
          <tpl fld="2" item="7"/>
          <tpl hier="9" item="1"/>
          <tpl hier="11" item="4"/>
          <tpl hier="12" item="2"/>
          <tpl fld="4" item="0"/>
        </tpls>
      </n>
      <n v="17910857728">
        <tpls c="8">
          <tpl hier="2" item="0"/>
          <tpl hier="4" item="3"/>
          <tpl fld="3" item="38"/>
          <tpl fld="2" item="5"/>
          <tpl hier="9" item="1"/>
          <tpl hier="11" item="4"/>
          <tpl hier="12" item="2"/>
          <tpl fld="4" item="0"/>
        </tpls>
      </n>
      <n v="3181921792">
        <tpls c="8">
          <tpl hier="2" item="0"/>
          <tpl hier="4" item="3"/>
          <tpl fld="3" item="51"/>
          <tpl fld="2" item="5"/>
          <tpl hier="9" item="1"/>
          <tpl hier="11" item="4"/>
          <tpl hier="12" item="2"/>
          <tpl fld="4" item="0"/>
        </tpls>
      </n>
      <n v="2746714368">
        <tpls c="8">
          <tpl hier="2" item="0"/>
          <tpl hier="4" item="3"/>
          <tpl fld="3" item="20"/>
          <tpl fld="2" item="5"/>
          <tpl hier="9" item="1"/>
          <tpl hier="11" item="4"/>
          <tpl hier="12" item="2"/>
          <tpl fld="4" item="0"/>
        </tpls>
      </n>
      <n v="17362857984">
        <tpls c="8">
          <tpl hier="2" item="0"/>
          <tpl hier="4" item="3"/>
          <tpl fld="3" item="1"/>
          <tpl fld="2" item="3"/>
          <tpl hier="9" item="1"/>
          <tpl hier="11" item="4"/>
          <tpl hier="12" item="2"/>
          <tpl fld="4" item="0"/>
        </tpls>
      </n>
      <n v="8438951424">
        <tpls c="8">
          <tpl hier="2" item="0"/>
          <tpl hier="4" item="3"/>
          <tpl fld="3" item="3"/>
          <tpl fld="2" item="3"/>
          <tpl hier="9" item="1"/>
          <tpl hier="11" item="4"/>
          <tpl hier="12" item="2"/>
          <tpl fld="4" item="0"/>
        </tpls>
      </n>
      <n v="3964295680">
        <tpls c="8">
          <tpl hier="2" item="0"/>
          <tpl hier="4" item="3"/>
          <tpl fld="3" item="57"/>
          <tpl fld="2" item="3"/>
          <tpl hier="9" item="1"/>
          <tpl hier="11" item="4"/>
          <tpl hier="12" item="2"/>
          <tpl fld="4" item="0"/>
        </tpls>
      </n>
      <n v="771350331392">
        <tpls c="8">
          <tpl hier="2" item="0"/>
          <tpl hier="4" item="3"/>
          <tpl fld="3" item="9"/>
          <tpl fld="2" item="1"/>
          <tpl hier="9" item="1"/>
          <tpl hier="11" item="4"/>
          <tpl hier="12" item="2"/>
          <tpl fld="4" item="0"/>
        </tpls>
      </n>
      <n v="238428127232">
        <tpls c="8">
          <tpl hier="2" item="0"/>
          <tpl hier="4" item="3"/>
          <tpl fld="3" item="11"/>
          <tpl fld="2" item="1"/>
          <tpl hier="9" item="1"/>
          <tpl hier="11" item="4"/>
          <tpl hier="12" item="2"/>
          <tpl fld="4" item="0"/>
        </tpls>
      </n>
      <n v="75728011264">
        <tpls c="8">
          <tpl hier="2" item="0"/>
          <tpl hier="4" item="3"/>
          <tpl fld="3" item="12"/>
          <tpl fld="2" item="1"/>
          <tpl hier="9" item="1"/>
          <tpl hier="11" item="4"/>
          <tpl hier="12" item="2"/>
          <tpl fld="4" item="0"/>
        </tpls>
      </n>
      <n v="17086956544">
        <tpls c="8">
          <tpl hier="2" item="0"/>
          <tpl hier="4" item="3"/>
          <tpl fld="3" item="10"/>
          <tpl fld="2" item="1"/>
          <tpl hier="9" item="1"/>
          <tpl hier="11" item="4"/>
          <tpl hier="12" item="2"/>
          <tpl fld="4" item="0"/>
        </tpls>
      </n>
      <n v="25062893568">
        <tpls c="8">
          <tpl hier="2" item="0"/>
          <tpl hier="4" item="3"/>
          <tpl fld="3" item="23"/>
          <tpl fld="2" item="0"/>
          <tpl hier="9" item="1"/>
          <tpl hier="11" item="4"/>
          <tpl hier="12" item="2"/>
          <tpl fld="4" item="0"/>
        </tpls>
      </n>
      <n v="6808982528">
        <tpls c="8">
          <tpl hier="2" item="0"/>
          <tpl hier="4" item="3"/>
          <tpl fld="3" item="24"/>
          <tpl fld="2" item="0"/>
          <tpl hier="9" item="1"/>
          <tpl hier="11" item="4"/>
          <tpl hier="12" item="2"/>
          <tpl fld="4" item="0"/>
        </tpls>
      </n>
      <n v="7763749888">
        <tpls c="8">
          <tpl hier="2" item="0"/>
          <tpl hier="4" item="3"/>
          <tpl fld="3" item="25"/>
          <tpl fld="2" item="0"/>
          <tpl hier="9" item="1"/>
          <tpl hier="11" item="4"/>
          <tpl hier="12" item="2"/>
          <tpl fld="4" item="0"/>
        </tpls>
      </n>
      <n v="761981504">
        <tpls c="8">
          <tpl hier="2" item="0"/>
          <tpl hier="4" item="3"/>
          <tpl fld="3" item="26"/>
          <tpl fld="2" item="0"/>
          <tpl hier="9" item="1"/>
          <tpl hier="11" item="4"/>
          <tpl hier="12" item="2"/>
          <tpl fld="4" item="0"/>
        </tpls>
      </n>
      <n v="3873308416">
        <tpls c="8">
          <tpl hier="2" item="0"/>
          <tpl hier="4" item="3"/>
          <tpl fld="3" item="19"/>
          <tpl fld="2" item="8"/>
          <tpl hier="9" item="1"/>
          <tpl hier="11" item="4"/>
          <tpl hier="12" item="2"/>
          <tpl fld="4" item="0"/>
        </tpls>
      </n>
      <n v="1465448320">
        <tpls c="8">
          <tpl hier="2" item="0"/>
          <tpl hier="4" item="3"/>
          <tpl fld="3" item="28"/>
          <tpl fld="2" item="8"/>
          <tpl hier="9" item="1"/>
          <tpl hier="11" item="4"/>
          <tpl hier="12" item="2"/>
          <tpl fld="4" item="0"/>
        </tpls>
      </n>
      <n v="1136408832">
        <tpls c="8">
          <tpl hier="2" item="0"/>
          <tpl hier="4" item="3"/>
          <tpl fld="3" item="39"/>
          <tpl fld="2" item="8"/>
          <tpl hier="9" item="1"/>
          <tpl hier="11" item="4"/>
          <tpl hier="12" item="2"/>
          <tpl fld="4" item="0"/>
        </tpls>
      </n>
      <n v="166104064">
        <tpls c="8">
          <tpl hier="2" item="0"/>
          <tpl hier="4" item="3"/>
          <tpl fld="3" item="37"/>
          <tpl fld="2" item="8"/>
          <tpl hier="9" item="1"/>
          <tpl hier="11" item="4"/>
          <tpl hier="12" item="2"/>
          <tpl fld="4" item="0"/>
        </tpls>
      </n>
      <n v="281710428160">
        <tpls c="8">
          <tpl hier="2" item="0"/>
          <tpl hier="4" item="3"/>
          <tpl fld="3" item="49"/>
          <tpl fld="2" item="6"/>
          <tpl hier="9" item="1"/>
          <tpl hier="11" item="4"/>
          <tpl hier="12" item="2"/>
          <tpl fld="4" item="0"/>
        </tpls>
      </n>
      <n v="128889315328">
        <tpls c="8">
          <tpl hier="2" item="0"/>
          <tpl hier="4" item="3"/>
          <tpl fld="3" item="50"/>
          <tpl fld="2" item="6"/>
          <tpl hier="9" item="1"/>
          <tpl hier="11" item="4"/>
          <tpl hier="12" item="2"/>
          <tpl fld="4" item="0"/>
        </tpls>
      </n>
      <n v="19779315712">
        <tpls c="8">
          <tpl hier="2" item="0"/>
          <tpl hier="4" item="3"/>
          <tpl fld="3" item="40"/>
          <tpl fld="2" item="6"/>
          <tpl hier="9" item="1"/>
          <tpl hier="11" item="4"/>
          <tpl hier="12" item="2"/>
          <tpl fld="4" item="0"/>
        </tpls>
      </n>
      <n v="3034043648">
        <tpls c="8">
          <tpl hier="2" item="0"/>
          <tpl hier="4" item="3"/>
          <tpl fld="3" item="35"/>
          <tpl fld="2" item="6"/>
          <tpl hier="9" item="1"/>
          <tpl hier="11" item="4"/>
          <tpl hier="12" item="2"/>
          <tpl fld="4" item="0"/>
        </tpls>
      </n>
      <n v="2626380544">
        <tpls c="8">
          <tpl hier="2" item="0"/>
          <tpl hier="4" item="3"/>
          <tpl fld="3" item="55"/>
          <tpl fld="2" item="4"/>
          <tpl hier="9" item="1"/>
          <tpl hier="11" item="4"/>
          <tpl hier="12" item="2"/>
          <tpl fld="4" item="0"/>
        </tpls>
      </n>
      <n v="388400000">
        <tpls c="8">
          <tpl hier="2" item="0"/>
          <tpl hier="4" item="3"/>
          <tpl fld="3" item="0"/>
          <tpl fld="2" item="4"/>
          <tpl hier="9" item="1"/>
          <tpl hier="11" item="4"/>
          <tpl hier="12" item="2"/>
          <tpl fld="4" item="0"/>
        </tpls>
      </n>
      <n v="409849984">
        <tpls c="8">
          <tpl hier="2" item="0"/>
          <tpl hier="4" item="3"/>
          <tpl fld="3" item="56"/>
          <tpl fld="2" item="4"/>
          <tpl hier="9" item="1"/>
          <tpl hier="11" item="4"/>
          <tpl hier="12" item="2"/>
          <tpl fld="4" item="0"/>
        </tpls>
      </n>
      <n v="18902284288">
        <tpls c="8">
          <tpl hier="2" item="0"/>
          <tpl hier="4" item="3"/>
          <tpl fld="3" item="5"/>
          <tpl fld="2" item="2"/>
          <tpl hier="9" item="1"/>
          <tpl hier="11" item="4"/>
          <tpl hier="12" item="2"/>
          <tpl fld="4" item="0"/>
        </tpls>
      </n>
      <n v="17646503936">
        <tpls c="8">
          <tpl hier="2" item="0"/>
          <tpl hier="4" item="3"/>
          <tpl fld="3" item="6"/>
          <tpl fld="2" item="2"/>
          <tpl hier="9" item="1"/>
          <tpl hier="11" item="4"/>
          <tpl hier="12" item="2"/>
          <tpl fld="4" item="0"/>
        </tpls>
      </n>
      <n v="20155555840">
        <tpls c="8">
          <tpl hier="2" item="0"/>
          <tpl hier="4" item="3"/>
          <tpl fld="3" item="7"/>
          <tpl fld="2" item="2"/>
          <tpl hier="9" item="1"/>
          <tpl hier="11" item="4"/>
          <tpl hier="12" item="2"/>
          <tpl fld="4" item="0"/>
        </tpls>
      </n>
      <n v="2656000000">
        <tpls c="8">
          <tpl hier="2" item="0"/>
          <tpl hier="4" item="3"/>
          <tpl fld="3" item="8"/>
          <tpl fld="2" item="2"/>
          <tpl hier="9" item="1"/>
          <tpl hier="11" item="4"/>
          <tpl hier="12" item="2"/>
          <tpl fld="4" item="0"/>
        </tpls>
      </n>
      <n v="82401042432">
        <tpls c="8">
          <tpl hier="2" item="0"/>
          <tpl hier="4" item="3"/>
          <tpl fld="3" item="21"/>
          <tpl fld="2" item="19"/>
          <tpl hier="9" item="1"/>
          <tpl hier="11" item="4"/>
          <tpl hier="12" item="2"/>
          <tpl fld="4" item="0"/>
        </tpls>
      </n>
      <n v="16330814464">
        <tpls c="8">
          <tpl hier="2" item="0"/>
          <tpl hier="4" item="3"/>
          <tpl fld="3" item="17"/>
          <tpl fld="2" item="19"/>
          <tpl hier="9" item="1"/>
          <tpl hier="11" item="4"/>
          <tpl hier="12" item="2"/>
          <tpl fld="4" item="0"/>
        </tpls>
      </n>
      <n v="10891547975936">
        <tpls c="8">
          <tpl hier="2" item="0"/>
          <tpl hier="4" item="3"/>
          <tpl fld="3" item="33"/>
          <tpl fld="1" item="0"/>
          <tpl hier="9" item="1"/>
          <tpl hier="11" item="4"/>
          <tpl hier="12" item="2"/>
          <tpl fld="4" item="0"/>
        </tpls>
      </n>
      <n v="3230498422784">
        <tpls c="8">
          <tpl hier="2" item="0"/>
          <tpl hier="4" item="3"/>
          <tpl fld="3" item="27"/>
          <tpl fld="1" item="0"/>
          <tpl hier="9" item="1"/>
          <tpl hier="11" item="4"/>
          <tpl hier="12" item="2"/>
          <tpl fld="4" item="0"/>
        </tpls>
      </n>
      <n v="1477039104144">
        <tpls c="8">
          <tpl hier="2" item="0"/>
          <tpl hier="4" item="3"/>
          <tpl fld="3" item="36"/>
          <tpl fld="1" item="0"/>
          <tpl hier="9" item="1"/>
          <tpl hier="11" item="4"/>
          <tpl hier="12" item="2"/>
          <tpl fld="4" item="0"/>
        </tpls>
      </n>
      <n v="210286993409">
        <tpls c="8">
          <tpl hier="2" item="0"/>
          <tpl hier="4" item="3"/>
          <tpl fld="3" item="34"/>
          <tpl fld="1" item="0"/>
          <tpl hier="9" item="1"/>
          <tpl hier="11" item="4"/>
          <tpl hier="12" item="2"/>
          <tpl fld="4" item="0"/>
        </tpls>
      </n>
      <n v="12041655296">
        <tpls c="8">
          <tpl hier="2" item="0"/>
          <tpl hier="4" item="3"/>
          <tpl fld="3" item="47"/>
          <tpl fld="2" item="7"/>
          <tpl hier="9" item="1"/>
          <tpl hier="11" item="4"/>
          <tpl hier="12" item="2"/>
          <tpl fld="4" item="0"/>
        </tpls>
      </n>
      <n v="6890675200">
        <tpls c="8">
          <tpl hier="2" item="0"/>
          <tpl hier="4" item="3"/>
          <tpl fld="3" item="45"/>
          <tpl fld="2" item="7"/>
          <tpl hier="9" item="1"/>
          <tpl hier="11" item="4"/>
          <tpl hier="12" item="2"/>
          <tpl fld="4" item="0"/>
        </tpls>
      </n>
      <n v="4351600640">
        <tpls c="8">
          <tpl hier="2" item="0"/>
          <tpl hier="4" item="3"/>
          <tpl fld="3" item="46"/>
          <tpl fld="2" item="7"/>
          <tpl hier="9" item="1"/>
          <tpl hier="11" item="4"/>
          <tpl hier="12" item="2"/>
          <tpl fld="4" item="0"/>
        </tpls>
      </n>
      <n v="1117601536">
        <tpls c="8">
          <tpl hier="2" item="0"/>
          <tpl hier="4" item="3"/>
          <tpl fld="3" item="48"/>
          <tpl fld="2" item="7"/>
          <tpl hier="9" item="1"/>
          <tpl hier="11" item="4"/>
          <tpl hier="12" item="2"/>
          <tpl fld="4" item="0"/>
        </tpls>
      </n>
      <n v="14056957952">
        <tpls c="8">
          <tpl hier="2" item="0"/>
          <tpl hier="4" item="3"/>
          <tpl fld="3" item="52"/>
          <tpl fld="2" item="5"/>
          <tpl hier="9" item="1"/>
          <tpl hier="11" item="4"/>
          <tpl hier="12" item="2"/>
          <tpl fld="4" item="0"/>
        </tpls>
      </n>
      <n v="3378882304">
        <tpls c="8">
          <tpl hier="2" item="0"/>
          <tpl hier="4" item="3"/>
          <tpl fld="3" item="53"/>
          <tpl fld="2" item="5"/>
          <tpl hier="9" item="1"/>
          <tpl hier="11" item="4"/>
          <tpl hier="12" item="2"/>
          <tpl fld="4" item="0"/>
        </tpls>
      </n>
      <n v="2618666752">
        <tpls c="8">
          <tpl hier="2" item="0"/>
          <tpl hier="4" item="3"/>
          <tpl fld="3" item="54"/>
          <tpl fld="2" item="5"/>
          <tpl hier="9" item="1"/>
          <tpl hier="11" item="4"/>
          <tpl hier="12" item="2"/>
          <tpl fld="4" item="0"/>
        </tpls>
      </n>
      <n v="13686330368">
        <tpls c="8">
          <tpl hier="2" item="0"/>
          <tpl hier="4" item="3"/>
          <tpl fld="3" item="2"/>
          <tpl fld="2" item="3"/>
          <tpl hier="9" item="1"/>
          <tpl hier="11" item="4"/>
          <tpl hier="12" item="2"/>
          <tpl fld="4" item="0"/>
        </tpls>
      </n>
      <n v="8213515264">
        <tpls c="8">
          <tpl hier="2" item="0"/>
          <tpl hier="4" item="3"/>
          <tpl fld="3" item="58"/>
          <tpl fld="2" item="3"/>
          <tpl hier="9" item="1"/>
          <tpl hier="11" item="4"/>
          <tpl hier="12" item="2"/>
          <tpl fld="4" item="0"/>
        </tpls>
      </n>
      <n v="2189417984">
        <tpls c="8">
          <tpl hier="2" item="0"/>
          <tpl hier="4" item="3"/>
          <tpl fld="3" item="4"/>
          <tpl fld="2" item="3"/>
          <tpl hier="9" item="1"/>
          <tpl hier="11" item="4"/>
          <tpl hier="12" item="2"/>
          <tpl fld="4" item="0"/>
        </tpls>
      </n>
      <n v="852676771840">
        <tpls c="8">
          <tpl hier="2" item="0"/>
          <tpl hier="4" item="3"/>
          <tpl fld="3" item="13"/>
          <tpl fld="2" item="1"/>
          <tpl hier="9" item="1"/>
          <tpl hier="11" item="4"/>
          <tpl hier="12" item="2"/>
          <tpl fld="4" item="0"/>
        </tpls>
      </n>
      <n v="200251932672">
        <tpls c="8">
          <tpl hier="2" item="0"/>
          <tpl hier="4" item="3"/>
          <tpl fld="3" item="14"/>
          <tpl fld="2" item="1"/>
          <tpl hier="9" item="1"/>
          <tpl hier="11" item="4"/>
          <tpl hier="12" item="2"/>
          <tpl fld="4" item="0"/>
        </tpls>
      </n>
      <n v="67234947072">
        <tpls c="8">
          <tpl hier="2" item="0"/>
          <tpl hier="4" item="3"/>
          <tpl fld="3" item="15"/>
          <tpl fld="2" item="1"/>
          <tpl hier="9" item="1"/>
          <tpl hier="11" item="4"/>
          <tpl hier="12" item="2"/>
          <tpl fld="4" item="0"/>
        </tpls>
      </n>
      <n v="19466665984">
        <tpls c="8">
          <tpl hier="2" item="0"/>
          <tpl hier="4" item="3"/>
          <tpl fld="3" item="16"/>
          <tpl fld="2" item="1"/>
          <tpl hier="9" item="1"/>
          <tpl hier="11" item="4"/>
          <tpl hier="12" item="2"/>
          <tpl fld="4" item="0"/>
        </tpls>
      </n>
      <n v="27615842304">
        <tpls c="8">
          <tpl hier="2" item="0"/>
          <tpl hier="4" item="3"/>
          <tpl fld="3" item="29"/>
          <tpl fld="2" item="0"/>
          <tpl hier="9" item="1"/>
          <tpl hier="11" item="4"/>
          <tpl hier="12" item="2"/>
          <tpl fld="4" item="0"/>
        </tpls>
      </n>
      <n v="6043694080">
        <tpls c="8">
          <tpl hier="2" item="0"/>
          <tpl hier="4" item="3"/>
          <tpl fld="3" item="30"/>
          <tpl fld="2" item="0"/>
          <tpl hier="9" item="1"/>
          <tpl hier="11" item="4"/>
          <tpl hier="12" item="2"/>
          <tpl fld="4" item="0"/>
        </tpls>
      </n>
      <n v="8140416512">
        <tpls c="8">
          <tpl hier="2" item="0"/>
          <tpl hier="4" item="3"/>
          <tpl fld="3" item="31"/>
          <tpl fld="2" item="0"/>
          <tpl hier="9" item="1"/>
          <tpl hier="11" item="4"/>
          <tpl hier="12" item="2"/>
          <tpl fld="4" item="0"/>
        </tpls>
      </n>
      <n v="723735616">
        <tpls c="8">
          <tpl hier="2" item="0"/>
          <tpl hier="4" item="3"/>
          <tpl fld="3" item="32"/>
          <tpl fld="2" item="0"/>
          <tpl hier="9" item="1"/>
          <tpl hier="11" item="4"/>
          <tpl hier="12" item="2"/>
          <tpl fld="4" item="0"/>
        </tpls>
      </n>
      <n v="3872459264">
        <tpls c="8">
          <tpl hier="2" item="0"/>
          <tpl hier="4" item="3"/>
          <tpl fld="3" item="41"/>
          <tpl fld="2" item="8"/>
          <tpl hier="9" item="1"/>
          <tpl hier="11" item="4"/>
          <tpl hier="12" item="2"/>
          <tpl fld="4" item="0"/>
        </tpls>
      </n>
      <n v="1309382912">
        <tpls c="8">
          <tpl hier="2" item="0"/>
          <tpl hier="4" item="3"/>
          <tpl fld="3" item="42"/>
          <tpl fld="2" item="8"/>
          <tpl hier="9" item="1"/>
          <tpl hier="11" item="4"/>
          <tpl hier="12" item="2"/>
          <tpl fld="4" item="0"/>
        </tpls>
      </n>
      <n v="891775936">
        <tpls c="8">
          <tpl hier="2" item="0"/>
          <tpl hier="4" item="3"/>
          <tpl fld="3" item="43"/>
          <tpl fld="2" item="8"/>
          <tpl hier="9" item="1"/>
          <tpl hier="11" item="4"/>
          <tpl hier="12" item="2"/>
          <tpl fld="4" item="0"/>
        </tpls>
      </n>
      <n v="143255792">
        <tpls c="8">
          <tpl hier="2" item="0"/>
          <tpl hier="4" item="3"/>
          <tpl fld="3" item="44"/>
          <tpl fld="2" item="8"/>
          <tpl hier="9" item="1"/>
          <tpl hier="11" item="4"/>
          <tpl hier="12" item="2"/>
          <tpl fld="4" item="0"/>
        </tpls>
      </n>
      <n v="291382984704">
        <tpls c="8">
          <tpl hier="2" item="0"/>
          <tpl hier="4" item="3"/>
          <tpl fld="3" item="38"/>
          <tpl fld="2" item="6"/>
          <tpl hier="9" item="1"/>
          <tpl hier="11" item="4"/>
          <tpl hier="12" item="2"/>
          <tpl fld="4" item="0"/>
        </tpls>
      </n>
      <n v="111452872704">
        <tpls c="8">
          <tpl hier="2" item="0"/>
          <tpl hier="4" item="3"/>
          <tpl fld="3" item="51"/>
          <tpl fld="2" item="6"/>
          <tpl hier="9" item="1"/>
          <tpl hier="11" item="4"/>
          <tpl hier="12" item="2"/>
          <tpl fld="4" item="0"/>
        </tpls>
      </n>
      <n v="16985210880">
        <tpls c="8">
          <tpl hier="2" item="0"/>
          <tpl hier="4" item="3"/>
          <tpl fld="3" item="20"/>
          <tpl fld="2" item="6"/>
          <tpl hier="9" item="1"/>
          <tpl hier="11" item="4"/>
          <tpl hier="12" item="2"/>
          <tpl fld="4" item="0"/>
        </tpls>
      </n>
      <n v="1793388672">
        <tpls c="8">
          <tpl hier="2" item="0"/>
          <tpl hier="4" item="3"/>
          <tpl fld="3" item="1"/>
          <tpl fld="2" item="4"/>
          <tpl hier="9" item="1"/>
          <tpl hier="11" item="4"/>
          <tpl hier="12" item="2"/>
          <tpl fld="4" item="0"/>
        </tpls>
      </n>
      <n v="542600000">
        <tpls c="8">
          <tpl hier="2" item="0"/>
          <tpl hier="4" item="3"/>
          <tpl fld="3" item="3"/>
          <tpl fld="2" item="4"/>
          <tpl hier="9" item="1"/>
          <tpl hier="11" item="4"/>
          <tpl hier="12" item="2"/>
          <tpl fld="4" item="0"/>
        </tpls>
      </n>
      <n v="339449984">
        <tpls c="8">
          <tpl hier="2" item="0"/>
          <tpl hier="4" item="3"/>
          <tpl fld="3" item="57"/>
          <tpl fld="2" item="4"/>
          <tpl hier="9" item="1"/>
          <tpl hier="11" item="4"/>
          <tpl hier="12" item="2"/>
          <tpl fld="4" item="0"/>
        </tpls>
      </n>
      <n v="26078607360">
        <tpls c="8">
          <tpl hier="2" item="0"/>
          <tpl hier="4" item="3"/>
          <tpl fld="3" item="9"/>
          <tpl fld="2" item="2"/>
          <tpl hier="9" item="1"/>
          <tpl hier="11" item="4"/>
          <tpl hier="12" item="2"/>
          <tpl fld="4" item="0"/>
        </tpls>
      </n>
      <n v="14803188736">
        <tpls c="8">
          <tpl hier="2" item="0"/>
          <tpl hier="4" item="3"/>
          <tpl fld="3" item="11"/>
          <tpl fld="2" item="2"/>
          <tpl hier="9" item="1"/>
          <tpl hier="11" item="4"/>
          <tpl hier="12" item="2"/>
          <tpl fld="4" item="0"/>
        </tpls>
      </n>
      <n v="15769062400">
        <tpls c="8">
          <tpl hier="2" item="0"/>
          <tpl hier="4" item="3"/>
          <tpl fld="3" item="12"/>
          <tpl fld="2" item="2"/>
          <tpl hier="9" item="1"/>
          <tpl hier="11" item="4"/>
          <tpl hier="12" item="2"/>
          <tpl fld="4" item="0"/>
        </tpls>
      </n>
      <n v="2437666560">
        <tpls c="8">
          <tpl hier="2" item="0"/>
          <tpl hier="4" item="3"/>
          <tpl fld="3" item="10"/>
          <tpl fld="2" item="2"/>
          <tpl hier="9" item="1"/>
          <tpl hier="11" item="4"/>
          <tpl hier="12" item="2"/>
          <tpl fld="4" item="0"/>
        </tpls>
      </n>
      <n v="80604078080">
        <tpls c="8">
          <tpl hier="2" item="0"/>
          <tpl hier="4" item="3"/>
          <tpl fld="3" item="23"/>
          <tpl fld="2" item="19"/>
          <tpl hier="9" item="1"/>
          <tpl hier="11" item="4"/>
          <tpl hier="12" item="2"/>
          <tpl fld="4" item="0"/>
        </tpls>
      </n>
      <n v="15656328192">
        <tpls c="8">
          <tpl hier="2" item="0"/>
          <tpl hier="4" item="3"/>
          <tpl fld="3" item="24"/>
          <tpl fld="2" item="19"/>
          <tpl hier="9" item="1"/>
          <tpl hier="11" item="4"/>
          <tpl hier="12" item="2"/>
          <tpl fld="4" item="0"/>
        </tpls>
      </n>
      <n v="10476048509760">
        <tpls c="8">
          <tpl hier="2" item="0"/>
          <tpl hier="4" item="3"/>
          <tpl fld="3" item="19"/>
          <tpl fld="1" item="0"/>
          <tpl hier="9" item="1"/>
          <tpl hier="11" item="4"/>
          <tpl hier="12" item="2"/>
          <tpl fld="4" item="0"/>
        </tpls>
      </n>
      <n v="3058504611456">
        <tpls c="8">
          <tpl hier="2" item="0"/>
          <tpl hier="4" item="3"/>
          <tpl fld="3" item="28"/>
          <tpl fld="1" item="0"/>
          <tpl hier="9" item="1"/>
          <tpl hier="11" item="4"/>
          <tpl hier="12" item="2"/>
          <tpl fld="4" item="0"/>
        </tpls>
      </n>
      <n v="1244259235568">
        <tpls c="8">
          <tpl hier="2" item="0"/>
          <tpl hier="4" item="3"/>
          <tpl fld="3" item="39"/>
          <tpl fld="1" item="0"/>
          <tpl hier="9" item="1"/>
          <tpl hier="11" item="4"/>
          <tpl hier="12" item="2"/>
          <tpl fld="4" item="0"/>
        </tpls>
      </n>
      <n v="195937866100">
        <tpls c="8">
          <tpl hier="2" item="0"/>
          <tpl hier="4" item="3"/>
          <tpl fld="3" item="37"/>
          <tpl fld="1" item="0"/>
          <tpl hier="9" item="1"/>
          <tpl hier="11" item="4"/>
          <tpl hier="12" item="2"/>
          <tpl fld="4" item="0"/>
        </tpls>
      </n>
      <n v="9665793024">
        <tpls c="8">
          <tpl hier="2" item="0"/>
          <tpl hier="4" item="3"/>
          <tpl fld="3" item="49"/>
          <tpl fld="2" item="7"/>
          <tpl hier="9" item="1"/>
          <tpl hier="11" item="4"/>
          <tpl hier="12" item="2"/>
          <tpl fld="4" item="0"/>
        </tpls>
      </n>
      <n v="6563813376">
        <tpls c="8">
          <tpl hier="2" item="0"/>
          <tpl hier="4" item="3"/>
          <tpl fld="3" item="50"/>
          <tpl fld="2" item="7"/>
          <tpl hier="9" item="1"/>
          <tpl hier="11" item="4"/>
          <tpl hier="12" item="2"/>
          <tpl fld="4" item="0"/>
        </tpls>
      </n>
      <n v="4364382208">
        <tpls c="8">
          <tpl hier="2" item="0"/>
          <tpl hier="4" item="3"/>
          <tpl fld="3" item="40"/>
          <tpl fld="2" item="7"/>
          <tpl hier="9" item="1"/>
          <tpl hier="11" item="4"/>
          <tpl hier="12" item="2"/>
          <tpl fld="4" item="0"/>
        </tpls>
      </n>
      <n v="1096646656">
        <tpls c="8">
          <tpl hier="2" item="0"/>
          <tpl hier="4" item="3"/>
          <tpl fld="3" item="35"/>
          <tpl fld="2" item="7"/>
          <tpl hier="9" item="1"/>
          <tpl hier="11" item="4"/>
          <tpl hier="12" item="2"/>
          <tpl fld="4" item="0"/>
        </tpls>
      </n>
      <n v="12756858880">
        <tpls c="8">
          <tpl hier="2" item="0"/>
          <tpl hier="4" item="3"/>
          <tpl fld="3" item="55"/>
          <tpl fld="2" item="5"/>
          <tpl hier="9" item="1"/>
          <tpl hier="11" item="4"/>
          <tpl hier="12" item="2"/>
          <tpl fld="4" item="0"/>
        </tpls>
      </n>
      <n v="3285217280">
        <tpls c="8">
          <tpl hier="2" item="0"/>
          <tpl hier="4" item="3"/>
          <tpl fld="3" item="0"/>
          <tpl fld="2" item="5"/>
          <tpl hier="9" item="1"/>
          <tpl hier="11" item="4"/>
          <tpl hier="12" item="2"/>
          <tpl fld="4" item="0"/>
        </tpls>
      </n>
      <n v="3121833216">
        <tpls c="8">
          <tpl hier="2" item="0"/>
          <tpl hier="4" item="3"/>
          <tpl fld="3" item="56"/>
          <tpl fld="2" item="5"/>
          <tpl hier="9" item="1"/>
          <tpl hier="11" item="4"/>
          <tpl hier="12" item="2"/>
          <tpl fld="4" item="0"/>
        </tpls>
      </n>
      <n v="56045912064">
        <tpls c="8">
          <tpl hier="2" item="0"/>
          <tpl hier="4" item="3"/>
          <tpl fld="3" item="5"/>
          <tpl fld="2" item="3"/>
          <tpl hier="9" item="1"/>
          <tpl hier="11" item="4"/>
          <tpl hier="12" item="2"/>
          <tpl fld="4" item="0"/>
        </tpls>
      </n>
      <n v="12045631488">
        <tpls c="8">
          <tpl hier="2" item="0"/>
          <tpl hier="4" item="3"/>
          <tpl fld="3" item="6"/>
          <tpl fld="2" item="3"/>
          <tpl hier="9" item="1"/>
          <tpl hier="11" item="4"/>
          <tpl hier="12" item="2"/>
          <tpl fld="4" item="0"/>
        </tpls>
      </n>
      <n v="7367494144">
        <tpls c="8">
          <tpl hier="2" item="0"/>
          <tpl hier="4" item="3"/>
          <tpl fld="3" item="7"/>
          <tpl fld="2" item="3"/>
          <tpl hier="9" item="1"/>
          <tpl hier="11" item="4"/>
          <tpl hier="12" item="2"/>
          <tpl fld="4" item="0"/>
        </tpls>
      </n>
      <n v="2807258112">
        <tpls c="8">
          <tpl hier="2" item="0"/>
          <tpl hier="4" item="3"/>
          <tpl fld="3" item="8"/>
          <tpl fld="2" item="3"/>
          <tpl hier="9" item="1"/>
          <tpl hier="11" item="4"/>
          <tpl hier="12" item="2"/>
          <tpl fld="4" item="0"/>
        </tpls>
      </n>
      <n v="863721619456">
        <tpls c="8">
          <tpl hier="2" item="0"/>
          <tpl hier="4" item="3"/>
          <tpl fld="3" item="21"/>
          <tpl fld="2" item="1"/>
          <tpl hier="9" item="1"/>
          <tpl hier="11" item="4"/>
          <tpl hier="12" item="2"/>
          <tpl fld="4" item="0"/>
        </tpls>
      </n>
      <n v="272979394560">
        <tpls c="8">
          <tpl hier="2" item="0"/>
          <tpl hier="4" item="3"/>
          <tpl fld="3" item="17"/>
          <tpl fld="2" item="1"/>
          <tpl hier="9" item="1"/>
          <tpl hier="11" item="4"/>
          <tpl hier="12" item="2"/>
          <tpl fld="4" item="0"/>
        </tpls>
      </n>
      <n v="59989909504">
        <tpls c="8">
          <tpl hier="2" item="0"/>
          <tpl hier="4" item="3"/>
          <tpl fld="3" item="22"/>
          <tpl fld="2" item="1"/>
          <tpl hier="9" item="1"/>
          <tpl hier="11" item="4"/>
          <tpl hier="12" item="2"/>
          <tpl fld="4" item="0"/>
        </tpls>
      </n>
      <n v="17500000256">
        <tpls c="8">
          <tpl hier="2" item="0"/>
          <tpl hier="4" item="3"/>
          <tpl fld="3" item="18"/>
          <tpl fld="2" item="1"/>
          <tpl hier="9" item="1"/>
          <tpl hier="11" item="4"/>
          <tpl hier="12" item="2"/>
          <tpl fld="4" item="0"/>
        </tpls>
      </n>
      <n v="27268478976">
        <tpls c="8">
          <tpl hier="2" item="0"/>
          <tpl hier="4" item="3"/>
          <tpl fld="3" item="33"/>
          <tpl fld="2" item="0"/>
          <tpl hier="9" item="1"/>
          <tpl hier="11" item="4"/>
          <tpl hier="12" item="2"/>
          <tpl fld="4" item="0"/>
        </tpls>
      </n>
      <n v="5737751552">
        <tpls c="8">
          <tpl hier="2" item="0"/>
          <tpl hier="4" item="3"/>
          <tpl fld="3" item="27"/>
          <tpl fld="2" item="0"/>
          <tpl hier="9" item="1"/>
          <tpl hier="11" item="4"/>
          <tpl hier="12" item="2"/>
          <tpl fld="4" item="0"/>
        </tpls>
      </n>
      <n v="6992083456">
        <tpls c="8">
          <tpl hier="2" item="0"/>
          <tpl hier="4" item="3"/>
          <tpl fld="3" item="36"/>
          <tpl fld="2" item="0"/>
          <tpl hier="9" item="1"/>
          <tpl hier="11" item="4"/>
          <tpl hier="12" item="2"/>
          <tpl fld="4" item="0"/>
        </tpls>
      </n>
      <n v="736568832">
        <tpls c="8">
          <tpl hier="2" item="0"/>
          <tpl hier="4" item="3"/>
          <tpl fld="3" item="34"/>
          <tpl fld="2" item="0"/>
          <tpl hier="9" item="1"/>
          <tpl hier="11" item="4"/>
          <tpl hier="12" item="2"/>
          <tpl fld="4" item="0"/>
        </tpls>
      </n>
      <n v="3429461504">
        <tpls c="8">
          <tpl hier="2" item="0"/>
          <tpl hier="4" item="3"/>
          <tpl fld="3" item="47"/>
          <tpl fld="2" item="8"/>
          <tpl hier="9" item="1"/>
          <tpl hier="11" item="4"/>
          <tpl hier="12" item="2"/>
          <tpl fld="4" item="0"/>
        </tpls>
      </n>
      <n v="982624320">
        <tpls c="8">
          <tpl hier="2" item="0"/>
          <tpl hier="4" item="3"/>
          <tpl fld="3" item="45"/>
          <tpl fld="2" item="8"/>
          <tpl hier="9" item="1"/>
          <tpl hier="11" item="4"/>
          <tpl hier="12" item="2"/>
          <tpl fld="4" item="0"/>
        </tpls>
      </n>
      <n v="824263872">
        <tpls c="8">
          <tpl hier="2" item="0"/>
          <tpl hier="4" item="3"/>
          <tpl fld="3" item="46"/>
          <tpl fld="2" item="8"/>
          <tpl hier="9" item="1"/>
          <tpl hier="11" item="4"/>
          <tpl hier="12" item="2"/>
          <tpl fld="4" item="0"/>
        </tpls>
      </n>
      <n v="132237440">
        <tpls c="8">
          <tpl hier="2" item="0"/>
          <tpl hier="4" item="3"/>
          <tpl fld="3" item="48"/>
          <tpl fld="2" item="8"/>
          <tpl hier="9" item="1"/>
          <tpl hier="11" item="4"/>
          <tpl hier="12" item="2"/>
          <tpl fld="4" item="0"/>
        </tpls>
      </n>
      <n v="262942474240">
        <tpls c="8">
          <tpl hier="2" item="0"/>
          <tpl hier="4" item="3"/>
          <tpl fld="3" item="52"/>
          <tpl fld="2" item="6"/>
          <tpl hier="9" item="1"/>
          <tpl hier="11" item="4"/>
          <tpl hier="12" item="2"/>
          <tpl fld="4" item="0"/>
        </tpls>
      </n>
      <n v="98234695680">
        <tpls c="8">
          <tpl hier="2" item="0"/>
          <tpl hier="4" item="3"/>
          <tpl fld="3" item="53"/>
          <tpl fld="2" item="6"/>
          <tpl hier="9" item="1"/>
          <tpl hier="11" item="4"/>
          <tpl hier="12" item="2"/>
          <tpl fld="4" item="0"/>
        </tpls>
      </n>
      <n v="14882748416">
        <tpls c="8">
          <tpl hier="2" item="0"/>
          <tpl hier="4" item="3"/>
          <tpl fld="3" item="54"/>
          <tpl fld="2" item="6"/>
          <tpl hier="9" item="1"/>
          <tpl hier="11" item="4"/>
          <tpl hier="12" item="2"/>
          <tpl fld="4" item="0"/>
        </tpls>
      </n>
      <n v="1484092544">
        <tpls c="8">
          <tpl hier="2" item="0"/>
          <tpl hier="4" item="3"/>
          <tpl fld="3" item="2"/>
          <tpl fld="2" item="4"/>
          <tpl hier="9" item="1"/>
          <tpl hier="11" item="4"/>
          <tpl hier="12" item="2"/>
          <tpl fld="4" item="0"/>
        </tpls>
      </n>
      <n v="1160999936">
        <tpls c="8">
          <tpl hier="2" item="0"/>
          <tpl hier="4" item="3"/>
          <tpl fld="3" item="58"/>
          <tpl fld="2" item="4"/>
          <tpl hier="9" item="1"/>
          <tpl hier="11" item="4"/>
          <tpl hier="12" item="2"/>
          <tpl fld="4" item="0"/>
        </tpls>
      </n>
      <n v="311950016">
        <tpls c="8">
          <tpl hier="2" item="0"/>
          <tpl hier="4" item="3"/>
          <tpl fld="3" item="4"/>
          <tpl fld="2" item="4"/>
          <tpl hier="9" item="1"/>
          <tpl hier="11" item="4"/>
          <tpl hier="12" item="2"/>
          <tpl fld="4" item="0"/>
        </tpls>
      </n>
      <n v="45379129344">
        <tpls c="8">
          <tpl hier="2" item="0"/>
          <tpl hier="4" item="3"/>
          <tpl fld="3" item="13"/>
          <tpl fld="2" item="2"/>
          <tpl hier="9" item="1"/>
          <tpl hier="11" item="4"/>
          <tpl hier="12" item="2"/>
          <tpl fld="4" item="0"/>
        </tpls>
      </n>
      <n v="13182980096">
        <tpls c="8">
          <tpl hier="2" item="0"/>
          <tpl hier="4" item="3"/>
          <tpl fld="3" item="14"/>
          <tpl fld="2" item="2"/>
          <tpl hier="9" item="1"/>
          <tpl hier="11" item="4"/>
          <tpl hier="12" item="2"/>
          <tpl fld="4" item="0"/>
        </tpls>
      </n>
      <n v="12403733504">
        <tpls c="8">
          <tpl hier="2" item="0"/>
          <tpl hier="4" item="3"/>
          <tpl fld="3" item="15"/>
          <tpl fld="2" item="2"/>
          <tpl hier="9" item="1"/>
          <tpl hier="11" item="4"/>
          <tpl hier="12" item="2"/>
          <tpl fld="4" item="0"/>
        </tpls>
      </n>
      <n v="2144333312">
        <tpls c="8">
          <tpl hier="2" item="0"/>
          <tpl hier="4" item="3"/>
          <tpl fld="3" item="16"/>
          <tpl fld="2" item="2"/>
          <tpl hier="9" item="1"/>
          <tpl hier="11" item="4"/>
          <tpl hier="12" item="2"/>
          <tpl fld="4" item="0"/>
        </tpls>
      </n>
      <n v="79356452864">
        <tpls c="8">
          <tpl hier="2" item="0"/>
          <tpl hier="4" item="3"/>
          <tpl fld="3" item="29"/>
          <tpl fld="2" item="19"/>
          <tpl hier="9" item="1"/>
          <tpl hier="11" item="4"/>
          <tpl hier="12" item="2"/>
          <tpl fld="4" item="0"/>
        </tpls>
      </n>
      <n v="10317645792384">
        <tpls c="8">
          <tpl hier="2" item="0"/>
          <tpl hier="4" item="3"/>
          <tpl fld="3" item="41"/>
          <tpl fld="1" item="0"/>
          <tpl hier="9" item="1"/>
          <tpl hier="11" item="4"/>
          <tpl hier="12" item="2"/>
          <tpl fld="4" item="0"/>
        </tpls>
      </n>
      <n v="2808346478464">
        <tpls c="8">
          <tpl hier="2" item="0"/>
          <tpl hier="4" item="3"/>
          <tpl fld="3" item="42"/>
          <tpl fld="1" item="0"/>
          <tpl hier="9" item="1"/>
          <tpl hier="11" item="4"/>
          <tpl hier="12" item="2"/>
          <tpl fld="4" item="0"/>
        </tpls>
      </n>
      <n v="1047907904680">
        <tpls c="8">
          <tpl hier="2" item="0"/>
          <tpl hier="4" item="3"/>
          <tpl fld="3" item="43"/>
          <tpl fld="1" item="0"/>
          <tpl hier="9" item="1"/>
          <tpl hier="11" item="4"/>
          <tpl hier="12" item="2"/>
          <tpl fld="4" item="0"/>
        </tpls>
      </n>
      <n v="181202499237">
        <tpls c="8">
          <tpl hier="2" item="0"/>
          <tpl hier="4" item="3"/>
          <tpl fld="3" item="44"/>
          <tpl fld="1" item="0"/>
          <tpl hier="9" item="1"/>
          <tpl hier="11" item="4"/>
          <tpl hier="12" item="2"/>
          <tpl fld="4" item="0"/>
        </tpls>
      </n>
      <n v="4415703040">
        <tpls c="8">
          <tpl hier="2" item="0"/>
          <tpl hier="4" item="3"/>
          <tpl fld="3" item="38"/>
          <tpl fld="2" item="7"/>
          <tpl hier="9" item="1"/>
          <tpl hier="11" item="4"/>
          <tpl hier="12" item="2"/>
          <tpl fld="4" item="0"/>
        </tpls>
      </n>
      <n v="6751472128">
        <tpls c="8">
          <tpl hier="2" item="0"/>
          <tpl hier="4" item="3"/>
          <tpl fld="3" item="51"/>
          <tpl fld="2" item="7"/>
          <tpl hier="9" item="1"/>
          <tpl hier="11" item="4"/>
          <tpl hier="12" item="2"/>
          <tpl fld="4" item="0"/>
        </tpls>
      </n>
      <n v="4318371840">
        <tpls c="8">
          <tpl hier="2" item="0"/>
          <tpl hier="4" item="3"/>
          <tpl fld="3" item="20"/>
          <tpl fld="2" item="7"/>
          <tpl hier="9" item="1"/>
          <tpl hier="11" item="4"/>
          <tpl hier="12" item="2"/>
          <tpl fld="4" item="0"/>
        </tpls>
      </n>
      <n v="8331870208">
        <tpls c="8">
          <tpl hier="2" item="0"/>
          <tpl hier="4" item="3"/>
          <tpl fld="3" item="1"/>
          <tpl fld="2" item="5"/>
          <tpl hier="9" item="1"/>
          <tpl hier="11" item="4"/>
          <tpl hier="12" item="2"/>
          <tpl fld="4" item="0"/>
        </tpls>
      </n>
      <n v="3998637568">
        <tpls c="8">
          <tpl hier="2" item="0"/>
          <tpl hier="4" item="3"/>
          <tpl fld="3" item="3"/>
          <tpl fld="2" item="5"/>
          <tpl hier="9" item="1"/>
          <tpl hier="11" item="4"/>
          <tpl hier="12" item="2"/>
          <tpl fld="4" item="0"/>
        </tpls>
      </n>
      <n v="2268714240">
        <tpls c="8">
          <tpl hier="2" item="0"/>
          <tpl hier="4" item="3"/>
          <tpl fld="3" item="57"/>
          <tpl fld="2" item="5"/>
          <tpl hier="9" item="1"/>
          <tpl hier="11" item="4"/>
          <tpl hier="12" item="2"/>
          <tpl fld="4" item="0"/>
        </tpls>
      </n>
      <n v="59596886016">
        <tpls c="8">
          <tpl hier="2" item="0"/>
          <tpl hier="4" item="3"/>
          <tpl fld="3" item="9"/>
          <tpl fld="2" item="3"/>
          <tpl hier="9" item="1"/>
          <tpl hier="11" item="4"/>
          <tpl hier="12" item="2"/>
          <tpl fld="4" item="0"/>
        </tpls>
      </n>
      <n v="13606494208">
        <tpls c="8">
          <tpl hier="2" item="0"/>
          <tpl hier="4" item="3"/>
          <tpl fld="3" item="11"/>
          <tpl fld="2" item="3"/>
          <tpl hier="9" item="1"/>
          <tpl hier="11" item="4"/>
          <tpl hier="12" item="2"/>
          <tpl fld="4" item="0"/>
        </tpls>
      </n>
      <n v="5880112640">
        <tpls c="8">
          <tpl hier="2" item="0"/>
          <tpl hier="4" item="3"/>
          <tpl fld="3" item="12"/>
          <tpl fld="2" item="3"/>
          <tpl hier="9" item="1"/>
          <tpl hier="11" item="4"/>
          <tpl hier="12" item="2"/>
          <tpl fld="4" item="0"/>
        </tpls>
      </n>
      <n v="2137096832">
        <tpls c="8">
          <tpl hier="2" item="0"/>
          <tpl hier="4" item="3"/>
          <tpl fld="3" item="10"/>
          <tpl fld="2" item="3"/>
          <tpl hier="9" item="1"/>
          <tpl hier="11" item="4"/>
          <tpl hier="12" item="2"/>
          <tpl fld="4" item="0"/>
        </tpls>
      </n>
      <n v="859796865024">
        <tpls c="8">
          <tpl hier="2" item="0"/>
          <tpl hier="4" item="3"/>
          <tpl fld="3" item="23"/>
          <tpl fld="2" item="1"/>
          <tpl hier="9" item="1"/>
          <tpl hier="11" item="4"/>
          <tpl hier="12" item="2"/>
          <tpl fld="4" item="0"/>
        </tpls>
      </n>
      <n v="255884296192">
        <tpls c="8">
          <tpl hier="2" item="0"/>
          <tpl hier="4" item="3"/>
          <tpl fld="3" item="24"/>
          <tpl fld="2" item="1"/>
          <tpl hier="9" item="1"/>
          <tpl hier="11" item="4"/>
          <tpl hier="12" item="2"/>
          <tpl fld="4" item="0"/>
        </tpls>
      </n>
      <n v="61678280704">
        <tpls c="8">
          <tpl hier="2" item="0"/>
          <tpl hier="4" item="3"/>
          <tpl fld="3" item="25"/>
          <tpl fld="2" item="1"/>
          <tpl hier="9" item="1"/>
          <tpl hier="11" item="4"/>
          <tpl hier="12" item="2"/>
          <tpl fld="4" item="0"/>
        </tpls>
      </n>
      <n v="15644444672">
        <tpls c="8">
          <tpl hier="2" item="0"/>
          <tpl hier="4" item="3"/>
          <tpl fld="3" item="26"/>
          <tpl fld="2" item="1"/>
          <tpl hier="9" item="1"/>
          <tpl hier="11" item="4"/>
          <tpl hier="12" item="2"/>
          <tpl fld="4" item="0"/>
        </tpls>
      </n>
      <n v="25763219456">
        <tpls c="8">
          <tpl hier="2" item="0"/>
          <tpl hier="4" item="3"/>
          <tpl fld="3" item="19"/>
          <tpl fld="2" item="0"/>
          <tpl hier="9" item="1"/>
          <tpl hier="11" item="4"/>
          <tpl hier="12" item="2"/>
          <tpl fld="4" item="0"/>
        </tpls>
      </n>
      <n v="5759537664">
        <tpls c="8">
          <tpl hier="2" item="0"/>
          <tpl hier="4" item="3"/>
          <tpl fld="3" item="28"/>
          <tpl fld="2" item="0"/>
          <tpl hier="9" item="1"/>
          <tpl hier="11" item="4"/>
          <tpl hier="12" item="2"/>
          <tpl fld="4" item="0"/>
        </tpls>
      </n>
      <n v="6235833344">
        <tpls c="8">
          <tpl hier="2" item="0"/>
          <tpl hier="4" item="3"/>
          <tpl fld="3" item="39"/>
          <tpl fld="2" item="0"/>
          <tpl hier="9" item="1"/>
          <tpl hier="11" item="4"/>
          <tpl hier="12" item="2"/>
          <tpl fld="4" item="0"/>
        </tpls>
      </n>
      <n v="711893376">
        <tpls c="8">
          <tpl hier="2" item="0"/>
          <tpl hier="4" item="3"/>
          <tpl fld="3" item="37"/>
          <tpl fld="2" item="0"/>
          <tpl hier="9" item="1"/>
          <tpl hier="11" item="4"/>
          <tpl hier="12" item="2"/>
          <tpl fld="4" item="0"/>
        </tpls>
      </n>
      <n v="3365711872">
        <tpls c="8">
          <tpl hier="2" item="0"/>
          <tpl hier="4" item="3"/>
          <tpl fld="3" item="49"/>
          <tpl fld="2" item="8"/>
          <tpl hier="9" item="1"/>
          <tpl hier="11" item="4"/>
          <tpl hier="12" item="2"/>
          <tpl fld="4" item="0"/>
        </tpls>
      </n>
      <n v="1233496832">
        <tpls c="8">
          <tpl hier="2" item="0"/>
          <tpl hier="4" item="3"/>
          <tpl fld="3" item="50"/>
          <tpl fld="2" item="8"/>
          <tpl hier="9" item="1"/>
          <tpl hier="11" item="4"/>
          <tpl hier="12" item="2"/>
          <tpl fld="4" item="0"/>
        </tpls>
      </n>
      <n v="777435008">
        <tpls c="8">
          <tpl hier="2" item="0"/>
          <tpl hier="4" item="3"/>
          <tpl fld="3" item="40"/>
          <tpl fld="2" item="8"/>
          <tpl hier="9" item="1"/>
          <tpl hier="11" item="4"/>
          <tpl hier="12" item="2"/>
          <tpl fld="4" item="0"/>
        </tpls>
      </n>
      <n v="126396472">
        <tpls c="8">
          <tpl hier="2" item="0"/>
          <tpl hier="4" item="3"/>
          <tpl fld="3" item="35"/>
          <tpl fld="2" item="8"/>
          <tpl hier="9" item="1"/>
          <tpl hier="11" item="4"/>
          <tpl hier="12" item="2"/>
          <tpl fld="4" item="0"/>
        </tpls>
      </n>
      <n v="221758193664">
        <tpls c="8">
          <tpl hier="2" item="0"/>
          <tpl hier="4" item="3"/>
          <tpl fld="3" item="55"/>
          <tpl fld="2" item="6"/>
          <tpl hier="9" item="1"/>
          <tpl hier="11" item="4"/>
          <tpl hier="12" item="2"/>
          <tpl fld="4" item="0"/>
        </tpls>
      </n>
      <n v="85343059968">
        <tpls c="8">
          <tpl hier="2" item="0"/>
          <tpl hier="4" item="3"/>
          <tpl fld="3" item="0"/>
          <tpl fld="2" item="6"/>
          <tpl hier="9" item="1"/>
          <tpl hier="11" item="4"/>
          <tpl hier="12" item="2"/>
          <tpl fld="4" item="0"/>
        </tpls>
      </n>
      <n v="13703000064">
        <tpls c="8">
          <tpl hier="2" item="0"/>
          <tpl hier="4" item="3"/>
          <tpl fld="3" item="56"/>
          <tpl fld="2" item="6"/>
          <tpl hier="9" item="1"/>
          <tpl hier="11" item="4"/>
          <tpl hier="12" item="2"/>
          <tpl fld="4" item="0"/>
        </tpls>
      </n>
      <n v="3985250816">
        <tpls c="8">
          <tpl hier="2" item="0"/>
          <tpl hier="4" item="3"/>
          <tpl fld="3" item="5"/>
          <tpl fld="2" item="4"/>
          <tpl hier="9" item="1"/>
          <tpl hier="11" item="4"/>
          <tpl hier="12" item="2"/>
          <tpl fld="4" item="0"/>
        </tpls>
      </n>
      <n v="1274190336">
        <tpls c="8">
          <tpl hier="2" item="0"/>
          <tpl hier="4" item="3"/>
          <tpl fld="3" item="6"/>
          <tpl fld="2" item="4"/>
          <tpl hier="9" item="1"/>
          <tpl hier="11" item="4"/>
          <tpl hier="12" item="2"/>
          <tpl fld="4" item="0"/>
        </tpls>
      </n>
      <n v="980000000">
        <tpls c="8">
          <tpl hier="2" item="0"/>
          <tpl hier="4" item="3"/>
          <tpl fld="3" item="7"/>
          <tpl fld="2" item="4"/>
          <tpl hier="9" item="1"/>
          <tpl hier="11" item="4"/>
          <tpl hier="12" item="2"/>
          <tpl fld="4" item="0"/>
        </tpls>
      </n>
      <n v="301000000">
        <tpls c="8">
          <tpl hier="2" item="0"/>
          <tpl hier="4" item="3"/>
          <tpl fld="3" item="8"/>
          <tpl fld="2" item="4"/>
          <tpl hier="9" item="1"/>
          <tpl hier="11" item="4"/>
          <tpl hier="12" item="2"/>
          <tpl fld="4" item="0"/>
        </tpls>
      </n>
      <n v="51772231680">
        <tpls c="8">
          <tpl hier="2" item="0"/>
          <tpl hier="4" item="3"/>
          <tpl fld="3" item="21"/>
          <tpl fld="2" item="2"/>
          <tpl hier="9" item="1"/>
          <tpl hier="11" item="4"/>
          <tpl hier="12" item="2"/>
          <tpl fld="4" item="0"/>
        </tpls>
      </n>
      <n v="12257418240">
        <tpls c="8">
          <tpl hier="2" item="0"/>
          <tpl hier="4" item="3"/>
          <tpl fld="3" item="17"/>
          <tpl fld="2" item="2"/>
          <tpl hier="9" item="1"/>
          <tpl hier="11" item="4"/>
          <tpl hier="12" item="2"/>
          <tpl fld="4" item="0"/>
        </tpls>
      </n>
      <n v="9701357568">
        <tpls c="8">
          <tpl hier="2" item="0"/>
          <tpl hier="4" item="3"/>
          <tpl fld="3" item="22"/>
          <tpl fld="2" item="2"/>
          <tpl hier="9" item="1"/>
          <tpl hier="11" item="4"/>
          <tpl hier="12" item="2"/>
          <tpl fld="4" item="0"/>
        </tpls>
      </n>
      <n v="1947333376">
        <tpls c="8">
          <tpl hier="2" item="0"/>
          <tpl hier="4" item="3"/>
          <tpl fld="3" item="18"/>
          <tpl fld="2" item="2"/>
          <tpl hier="9" item="1"/>
          <tpl hier="11" item="4"/>
          <tpl hier="12" item="2"/>
          <tpl fld="4" item="0"/>
        </tpls>
      </n>
      <n v="74317807616">
        <tpls c="8">
          <tpl hier="2" item="0"/>
          <tpl hier="4" item="3"/>
          <tpl fld="3" item="33"/>
          <tpl fld="2" item="19"/>
          <tpl hier="9" item="1"/>
          <tpl hier="11" item="4"/>
          <tpl hier="12" item="2"/>
          <tpl fld="4" item="0"/>
        </tpls>
      </n>
      <n v="15091913728">
        <tpls c="8">
          <tpl hier="2" item="0"/>
          <tpl hier="4" item="3"/>
          <tpl fld="3" item="27"/>
          <tpl fld="2" item="19"/>
          <tpl hier="9" item="1"/>
          <tpl hier="11" item="4"/>
          <tpl hier="12" item="2"/>
          <tpl fld="4" item="0"/>
        </tpls>
      </n>
      <n v="9128398550016">
        <tpls c="8">
          <tpl hier="2" item="0"/>
          <tpl hier="4" item="3"/>
          <tpl fld="3" item="47"/>
          <tpl fld="1" item="0"/>
          <tpl hier="9" item="1"/>
          <tpl hier="11" item="4"/>
          <tpl hier="12" item="2"/>
          <tpl fld="4" item="0"/>
        </tpls>
      </n>
      <n v="2544253171968">
        <tpls c="8">
          <tpl hier="2" item="0"/>
          <tpl hier="4" item="3"/>
          <tpl fld="3" item="45"/>
          <tpl fld="1" item="0"/>
          <tpl hier="9" item="1"/>
          <tpl hier="11" item="4"/>
          <tpl hier="12" item="2"/>
          <tpl fld="4" item="0"/>
        </tpls>
      </n>
      <n v="875963077248">
        <tpls c="8">
          <tpl hier="2" item="0"/>
          <tpl hier="4" item="3"/>
          <tpl fld="3" item="46"/>
          <tpl fld="1" item="0"/>
          <tpl hier="9" item="1"/>
          <tpl hier="11" item="4"/>
          <tpl hier="12" item="2"/>
          <tpl fld="4" item="0"/>
        </tpls>
      </n>
      <n v="161528262849">
        <tpls c="8">
          <tpl hier="2" item="0"/>
          <tpl hier="4" item="3"/>
          <tpl fld="3" item="48"/>
          <tpl fld="1" item="0"/>
          <tpl hier="9" item="1"/>
          <tpl hier="11" item="4"/>
          <tpl hier="12" item="2"/>
          <tpl fld="4" item="0"/>
        </tpls>
      </n>
      <n v="5291950080">
        <tpls c="8">
          <tpl hier="2" item="0"/>
          <tpl hier="4" item="3"/>
          <tpl fld="3" item="52"/>
          <tpl fld="2" item="7"/>
          <tpl hier="9" item="1"/>
          <tpl hier="11" item="4"/>
          <tpl hier="12" item="2"/>
          <tpl fld="4" item="0"/>
        </tpls>
      </n>
      <n v="8641481728">
        <tpls c="8">
          <tpl hier="2" item="0"/>
          <tpl hier="4" item="3"/>
          <tpl fld="3" item="53"/>
          <tpl fld="2" item="7"/>
          <tpl hier="9" item="1"/>
          <tpl hier="11" item="4"/>
          <tpl hier="12" item="2"/>
          <tpl fld="4" item="0"/>
        </tpls>
      </n>
      <n v="4371300864">
        <tpls c="8">
          <tpl hier="2" item="0"/>
          <tpl hier="4" item="3"/>
          <tpl fld="3" item="54"/>
          <tpl fld="2" item="7"/>
          <tpl hier="9" item="1"/>
          <tpl hier="11" item="4"/>
          <tpl hier="12" item="2"/>
          <tpl fld="4" item="0"/>
        </tpls>
      </n>
      <n v="6221077504">
        <tpls c="8">
          <tpl hier="2" item="0"/>
          <tpl hier="4" item="3"/>
          <tpl fld="3" item="2"/>
          <tpl fld="2" item="5"/>
          <tpl hier="9" item="1"/>
          <tpl hier="11" item="4"/>
          <tpl hier="12" item="2"/>
          <tpl fld="4" item="0"/>
        </tpls>
      </n>
      <n v="3713614336">
        <tpls c="8">
          <tpl hier="2" item="0"/>
          <tpl hier="4" item="3"/>
          <tpl fld="3" item="58"/>
          <tpl fld="2" item="5"/>
          <tpl hier="9" item="1"/>
          <tpl hier="11" item="4"/>
          <tpl hier="12" item="2"/>
          <tpl fld="4" item="0"/>
        </tpls>
      </n>
      <n v="1910714240">
        <tpls c="8">
          <tpl hier="2" item="0"/>
          <tpl hier="4" item="3"/>
          <tpl fld="3" item="4"/>
          <tpl fld="2" item="5"/>
          <tpl hier="9" item="1"/>
          <tpl hier="11" item="4"/>
          <tpl hier="12" item="2"/>
          <tpl fld="4" item="0"/>
        </tpls>
      </n>
      <n v="59530088448">
        <tpls c="8">
          <tpl hier="2" item="0"/>
          <tpl hier="4" item="3"/>
          <tpl fld="3" item="13"/>
          <tpl fld="2" item="3"/>
          <tpl hier="9" item="1"/>
          <tpl hier="11" item="4"/>
          <tpl hier="12" item="2"/>
          <tpl fld="4" item="0"/>
        </tpls>
      </n>
      <n v="20898789376">
        <tpls c="8">
          <tpl hier="2" item="0"/>
          <tpl hier="4" item="3"/>
          <tpl fld="3" item="14"/>
          <tpl fld="2" item="3"/>
          <tpl hier="9" item="1"/>
          <tpl hier="11" item="4"/>
          <tpl hier="12" item="2"/>
          <tpl fld="4" item="0"/>
        </tpls>
      </n>
      <n v="4732017664">
        <tpls c="8">
          <tpl hier="2" item="0"/>
          <tpl hier="4" item="3"/>
          <tpl fld="3" item="15"/>
          <tpl fld="2" item="3"/>
          <tpl hier="9" item="1"/>
          <tpl hier="11" item="4"/>
          <tpl hier="12" item="2"/>
          <tpl fld="4" item="0"/>
        </tpls>
      </n>
      <n v="2004435456">
        <tpls c="8">
          <tpl hier="2" item="0"/>
          <tpl hier="4" item="3"/>
          <tpl fld="3" item="16"/>
          <tpl fld="2" item="3"/>
          <tpl hier="9" item="1"/>
          <tpl hier="11" item="4"/>
          <tpl hier="12" item="2"/>
          <tpl fld="4" item="0"/>
        </tpls>
      </n>
      <n v="934185926656">
        <tpls c="8">
          <tpl hier="2" item="0"/>
          <tpl hier="4" item="3"/>
          <tpl fld="3" item="29"/>
          <tpl fld="2" item="1"/>
          <tpl hier="9" item="1"/>
          <tpl hier="11" item="4"/>
          <tpl hier="12" item="2"/>
          <tpl fld="4" item="0"/>
        </tpls>
      </n>
      <n v="275768705024">
        <tpls c="8">
          <tpl hier="2" item="0"/>
          <tpl hier="4" item="3"/>
          <tpl fld="3" item="30"/>
          <tpl fld="2" item="1"/>
          <tpl hier="9" item="1"/>
          <tpl hier="11" item="4"/>
          <tpl hier="12" item="2"/>
          <tpl fld="4" item="0"/>
        </tpls>
      </n>
      <n v="64546332672">
        <tpls c="8">
          <tpl hier="2" item="0"/>
          <tpl hier="4" item="3"/>
          <tpl fld="3" item="31"/>
          <tpl fld="2" item="1"/>
          <tpl hier="9" item="1"/>
          <tpl hier="11" item="4"/>
          <tpl hier="12" item="2"/>
          <tpl fld="4" item="0"/>
        </tpls>
      </n>
      <n v="14099999744">
        <tpls c="8">
          <tpl hier="2" item="0"/>
          <tpl hier="4" item="3"/>
          <tpl fld="3" item="32"/>
          <tpl fld="2" item="1"/>
          <tpl hier="9" item="1"/>
          <tpl hier="11" item="4"/>
          <tpl hier="12" item="2"/>
          <tpl fld="4" item="0"/>
        </tpls>
      </n>
      <n v="25433012224">
        <tpls c="8">
          <tpl hier="2" item="0"/>
          <tpl hier="4" item="3"/>
          <tpl fld="3" item="41"/>
          <tpl fld="2" item="0"/>
          <tpl hier="9" item="1"/>
          <tpl hier="11" item="4"/>
          <tpl hier="12" item="2"/>
          <tpl fld="4" item="0"/>
        </tpls>
      </n>
      <n v="5329213952">
        <tpls c="8">
          <tpl hier="2" item="0"/>
          <tpl hier="4" item="3"/>
          <tpl fld="3" item="42"/>
          <tpl fld="2" item="0"/>
          <tpl hier="9" item="1"/>
          <tpl hier="11" item="4"/>
          <tpl hier="12" item="2"/>
          <tpl fld="4" item="0"/>
        </tpls>
      </n>
      <n v="4602416640">
        <tpls c="8">
          <tpl hier="2" item="0"/>
          <tpl hier="4" item="3"/>
          <tpl fld="3" item="43"/>
          <tpl fld="2" item="0"/>
          <tpl hier="9" item="1"/>
          <tpl hier="11" item="4"/>
          <tpl hier="12" item="2"/>
          <tpl fld="4" item="0"/>
        </tpls>
      </n>
      <n v="678235392">
        <tpls c="8">
          <tpl hier="2" item="0"/>
          <tpl hier="4" item="3"/>
          <tpl fld="3" item="44"/>
          <tpl fld="2" item="0"/>
          <tpl hier="9" item="1"/>
          <tpl hier="11" item="4"/>
          <tpl hier="12" item="2"/>
          <tpl fld="4" item="0"/>
        </tpls>
      </n>
      <n v="3310277888">
        <tpls c="8">
          <tpl hier="2" item="0"/>
          <tpl hier="4" item="3"/>
          <tpl fld="3" item="38"/>
          <tpl fld="2" item="8"/>
          <tpl hier="9" item="1"/>
          <tpl hier="11" item="4"/>
          <tpl hier="12" item="2"/>
          <tpl fld="4" item="0"/>
        </tpls>
      </n>
      <n v="1692959104">
        <tpls c="8">
          <tpl hier="2" item="0"/>
          <tpl hier="4" item="3"/>
          <tpl fld="3" item="51"/>
          <tpl fld="2" item="8"/>
          <tpl hier="9" item="1"/>
          <tpl hier="11" item="4"/>
          <tpl hier="12" item="2"/>
          <tpl fld="4" item="0"/>
        </tpls>
      </n>
      <n v="619375104">
        <tpls c="8">
          <tpl hier="2" item="0"/>
          <tpl hier="4" item="3"/>
          <tpl fld="3" item="20"/>
          <tpl fld="2" item="8"/>
          <tpl hier="9" item="1"/>
          <tpl hier="11" item="4"/>
          <tpl hier="12" item="2"/>
          <tpl fld="4" item="0"/>
        </tpls>
      </n>
      <n v="189318545408">
        <tpls c="8">
          <tpl hier="2" item="0"/>
          <tpl hier="4" item="3"/>
          <tpl fld="3" item="1"/>
          <tpl fld="2" item="6"/>
          <tpl hier="9" item="1"/>
          <tpl hier="11" item="4"/>
          <tpl hier="12" item="2"/>
          <tpl fld="4" item="0"/>
        </tpls>
      </n>
      <n v="72250875904">
        <tpls c="8">
          <tpl hier="2" item="0"/>
          <tpl hier="4" item="3"/>
          <tpl fld="3" item="3"/>
          <tpl fld="2" item="6"/>
          <tpl hier="9" item="1"/>
          <tpl hier="11" item="4"/>
          <tpl hier="12" item="2"/>
          <tpl fld="4" item="0"/>
        </tpls>
      </n>
      <n v="10838587392">
        <tpls c="8">
          <tpl hier="2" item="0"/>
          <tpl hier="4" item="3"/>
          <tpl fld="3" item="57"/>
          <tpl fld="2" item="6"/>
          <tpl hier="9" item="1"/>
          <tpl hier="11" item="4"/>
          <tpl hier="12" item="2"/>
          <tpl fld="4" item="0"/>
        </tpls>
      </n>
      <n v="3458090496">
        <tpls c="8">
          <tpl hier="2" item="0"/>
          <tpl hier="4" item="3"/>
          <tpl fld="3" item="9"/>
          <tpl fld="2" item="4"/>
          <tpl hier="9" item="1"/>
          <tpl hier="11" item="4"/>
          <tpl hier="12" item="2"/>
          <tpl fld="4" item="0"/>
        </tpls>
      </n>
      <n v="1093574528">
        <tpls c="8">
          <tpl hier="2" item="0"/>
          <tpl hier="4" item="3"/>
          <tpl fld="3" item="11"/>
          <tpl fld="2" item="4"/>
          <tpl hier="9" item="1"/>
          <tpl hier="11" item="4"/>
          <tpl hier="12" item="2"/>
          <tpl fld="4" item="0"/>
        </tpls>
      </n>
      <n v="891000000">
        <tpls c="8">
          <tpl hier="2" item="0"/>
          <tpl hier="4" item="3"/>
          <tpl fld="3" item="12"/>
          <tpl fld="2" item="4"/>
          <tpl hier="9" item="1"/>
          <tpl hier="11" item="4"/>
          <tpl hier="12" item="2"/>
          <tpl fld="4" item="0"/>
        </tpls>
      </n>
      <n v="274900000">
        <tpls c="8">
          <tpl hier="2" item="0"/>
          <tpl hier="4" item="3"/>
          <tpl fld="3" item="10"/>
          <tpl fld="2" item="4"/>
          <tpl hier="9" item="1"/>
          <tpl hier="11" item="4"/>
          <tpl hier="12" item="2"/>
          <tpl fld="4" item="0"/>
        </tpls>
      </n>
      <n v="74294468608">
        <tpls c="8">
          <tpl hier="2" item="0"/>
          <tpl hier="4" item="3"/>
          <tpl fld="3" item="23"/>
          <tpl fld="2" item="2"/>
          <tpl hier="9" item="1"/>
          <tpl hier="11" item="4"/>
          <tpl hier="12" item="2"/>
          <tpl fld="4" item="0"/>
        </tpls>
      </n>
      <n v="10682045440">
        <tpls c="8">
          <tpl hier="2" item="0"/>
          <tpl hier="4" item="3"/>
          <tpl fld="3" item="24"/>
          <tpl fld="2" item="2"/>
          <tpl hier="9" item="1"/>
          <tpl hier="11" item="4"/>
          <tpl hier="12" item="2"/>
          <tpl fld="4" item="0"/>
        </tpls>
      </n>
      <n v="8230153728">
        <tpls c="8">
          <tpl hier="2" item="0"/>
          <tpl hier="4" item="3"/>
          <tpl fld="3" item="25"/>
          <tpl fld="2" item="2"/>
          <tpl hier="9" item="1"/>
          <tpl hier="11" item="4"/>
          <tpl hier="12" item="2"/>
          <tpl fld="4" item="0"/>
        </tpls>
      </n>
      <n v="1865666688">
        <tpls c="8">
          <tpl hier="2" item="0"/>
          <tpl hier="4" item="3"/>
          <tpl fld="3" item="26"/>
          <tpl fld="2" item="2"/>
          <tpl hier="9" item="1"/>
          <tpl hier="11" item="4"/>
          <tpl hier="12" item="2"/>
          <tpl fld="4" item="0"/>
        </tpls>
      </n>
      <n v="68434407424">
        <tpls c="8">
          <tpl hier="2" item="0"/>
          <tpl hier="4" item="3"/>
          <tpl fld="3" item="19"/>
          <tpl fld="2" item="19"/>
          <tpl hier="9" item="1"/>
          <tpl hier="11" item="4"/>
          <tpl hier="12" item="2"/>
          <tpl fld="4" item="0"/>
        </tpls>
      </n>
      <n v="13897738240">
        <tpls c="8">
          <tpl hier="2" item="0"/>
          <tpl hier="4" item="3"/>
          <tpl fld="3" item="28"/>
          <tpl fld="2" item="19"/>
          <tpl hier="9" item="1"/>
          <tpl hier="11" item="4"/>
          <tpl hier="12" item="2"/>
          <tpl fld="4" item="0"/>
        </tpls>
      </n>
      <n v="149404923146">
        <tpls c="8">
          <tpl hier="2" item="0"/>
          <tpl hier="4" item="3"/>
          <tpl fld="3" item="35"/>
          <tpl fld="1" item="0"/>
          <tpl hier="9" item="1"/>
          <tpl hier="11" item="4"/>
          <tpl hier="12" item="2"/>
          <tpl fld="4" item="0"/>
        </tpls>
      </n>
      <n v="22157948928">
        <tpls c="8">
          <tpl hier="2" item="0"/>
          <tpl hier="4" item="3"/>
          <tpl fld="3" item="47"/>
          <tpl fld="2" item="0"/>
          <tpl hier="9" item="1"/>
          <tpl hier="11" item="4"/>
          <tpl hier="12" item="2"/>
          <tpl fld="4" item="0"/>
        </tpls>
      </n>
      <n v="11250327552">
        <tpls c="8">
          <tpl hier="2" item="0"/>
          <tpl hier="4" item="3"/>
          <tpl fld="3" item="30"/>
          <tpl fld="2" item="2"/>
          <tpl hier="9" item="1"/>
          <tpl hier="11" item="4"/>
          <tpl hier="12" item="2"/>
          <tpl fld="4" item="0"/>
        </tpls>
      </n>
      <n v="6682167296">
        <tpls c="8">
          <tpl hier="2" item="0"/>
          <tpl hier="4" item="3"/>
          <tpl fld="3" item="7"/>
          <tpl fld="2" item="19"/>
          <tpl hier="9" item="1"/>
          <tpl hier="11" item="4"/>
          <tpl hier="12" item="2"/>
          <tpl fld="4" item="0"/>
        </tpls>
      </n>
      <n v="2369308672">
        <tpls c="8">
          <tpl hier="2" item="0"/>
          <tpl hier="4" item="3"/>
          <tpl fld="3" item="8"/>
          <tpl fld="2" item="19"/>
          <tpl hier="9" item="1"/>
          <tpl hier="11" item="4"/>
          <tpl hier="12" item="2"/>
          <tpl fld="4" item="0"/>
        </tpls>
      </n>
      <n v="296357298176">
        <tpls c="8">
          <tpl hier="2" item="0"/>
          <tpl hier="4" item="3"/>
          <tpl fld="3" item="21"/>
          <tpl fld="2" item="15"/>
          <tpl hier="9" item="1"/>
          <tpl hier="11" item="4"/>
          <tpl hier="12" item="2"/>
          <tpl fld="4" item="0"/>
        </tpls>
      </n>
      <n v="136361295872">
        <tpls c="8">
          <tpl hier="2" item="0"/>
          <tpl hier="4" item="3"/>
          <tpl fld="3" item="17"/>
          <tpl fld="2" item="15"/>
          <tpl hier="9" item="1"/>
          <tpl hier="11" item="4"/>
          <tpl hier="12" item="2"/>
          <tpl fld="4" item="0"/>
        </tpls>
      </n>
      <n v="77344096256">
        <tpls c="8">
          <tpl hier="2" item="0"/>
          <tpl hier="4" item="3"/>
          <tpl fld="3" item="22"/>
          <tpl fld="2" item="15"/>
          <tpl hier="9" item="1"/>
          <tpl hier="11" item="4"/>
          <tpl hier="12" item="2"/>
          <tpl fld="4" item="0"/>
        </tpls>
      </n>
      <n v="14894594048">
        <tpls c="8">
          <tpl hier="2" item="0"/>
          <tpl hier="4" item="3"/>
          <tpl fld="3" item="18"/>
          <tpl fld="2" item="15"/>
          <tpl hier="9" item="1"/>
          <tpl hier="11" item="4"/>
          <tpl hier="12" item="2"/>
          <tpl fld="4" item="0"/>
        </tpls>
      </n>
      <n v="4920343040">
        <tpls c="8">
          <tpl hier="2" item="0"/>
          <tpl hier="4" item="3"/>
          <tpl fld="3" item="33"/>
          <tpl fld="2" item="11"/>
          <tpl hier="9" item="1"/>
          <tpl hier="11" item="4"/>
          <tpl hier="12" item="2"/>
          <tpl fld="4" item="0"/>
        </tpls>
      </n>
      <n v="850218048">
        <tpls c="8">
          <tpl hier="2" item="0"/>
          <tpl hier="4" item="3"/>
          <tpl fld="3" item="27"/>
          <tpl fld="2" item="11"/>
          <tpl hier="9" item="1"/>
          <tpl hier="11" item="4"/>
          <tpl hier="12" item="2"/>
          <tpl fld="4" item="0"/>
        </tpls>
      </n>
      <n v="1114830464">
        <tpls c="8">
          <tpl hier="2" item="0"/>
          <tpl hier="4" item="3"/>
          <tpl fld="3" item="36"/>
          <tpl fld="2" item="11"/>
          <tpl hier="9" item="1"/>
          <tpl hier="11" item="4"/>
          <tpl hier="12" item="2"/>
          <tpl fld="4" item="0"/>
        </tpls>
      </n>
      <n v="359379872">
        <tpls c="8">
          <tpl hier="2" item="0"/>
          <tpl hier="4" item="3"/>
          <tpl fld="3" item="34"/>
          <tpl fld="2" item="11"/>
          <tpl hier="9" item="1"/>
          <tpl hier="11" item="4"/>
          <tpl hier="12" item="2"/>
          <tpl fld="4" item="0"/>
        </tpls>
      </n>
      <n v="969936512">
        <tpls c="8">
          <tpl hier="2" item="0"/>
          <tpl hier="4" item="3"/>
          <tpl fld="3" item="47"/>
          <tpl fld="2" item="9"/>
          <tpl hier="9" item="1"/>
          <tpl hier="11" item="4"/>
          <tpl hier="12" item="2"/>
          <tpl fld="4" item="0"/>
        </tpls>
      </n>
      <n v="486451200">
        <tpls c="8">
          <tpl hier="2" item="0"/>
          <tpl hier="4" item="3"/>
          <tpl fld="3" item="45"/>
          <tpl fld="2" item="9"/>
          <tpl hier="9" item="1"/>
          <tpl hier="11" item="4"/>
          <tpl hier="12" item="2"/>
          <tpl fld="4" item="0"/>
        </tpls>
      </n>
      <n v="85552368">
        <tpls c="8">
          <tpl hier="2" item="0"/>
          <tpl hier="4" item="3"/>
          <tpl fld="3" item="46"/>
          <tpl fld="2" item="9"/>
          <tpl hier="9" item="1"/>
          <tpl hier="11" item="4"/>
          <tpl hier="12" item="2"/>
          <tpl fld="4" item="0"/>
        </tpls>
      </n>
      <n v="12642027">
        <tpls c="8">
          <tpl hier="2" item="0"/>
          <tpl hier="4" item="3"/>
          <tpl fld="3" item="48"/>
          <tpl fld="2" item="9"/>
          <tpl hier="9" item="1"/>
          <tpl hier="11" item="4"/>
          <tpl hier="12" item="2"/>
          <tpl fld="4" item="0"/>
        </tpls>
      </n>
      <n v="14285970432">
        <tpls c="8">
          <tpl hier="2" item="0"/>
          <tpl hier="4" item="3"/>
          <tpl fld="3" item="52"/>
          <tpl fld="2" item="32"/>
          <tpl hier="9" item="1"/>
          <tpl hier="11" item="4"/>
          <tpl hier="12" item="2"/>
          <tpl fld="4" item="0"/>
        </tpls>
      </n>
      <n v="7111252992">
        <tpls c="8">
          <tpl hier="2" item="0"/>
          <tpl hier="4" item="3"/>
          <tpl fld="3" item="53"/>
          <tpl fld="2" item="32"/>
          <tpl hier="9" item="1"/>
          <tpl hier="11" item="4"/>
          <tpl hier="12" item="2"/>
          <tpl fld="4" item="0"/>
        </tpls>
      </n>
      <n v="2830388480">
        <tpls c="8">
          <tpl hier="2" item="0"/>
          <tpl hier="4" item="3"/>
          <tpl fld="3" item="54"/>
          <tpl fld="2" item="32"/>
          <tpl hier="9" item="1"/>
          <tpl hier="11" item="4"/>
          <tpl hier="12" item="2"/>
          <tpl fld="4" item="0"/>
        </tpls>
      </n>
      <n v="2088961920">
        <tpls c="8">
          <tpl hier="2" item="0"/>
          <tpl hier="4" item="3"/>
          <tpl fld="3" item="2"/>
          <tpl fld="2" item="20"/>
          <tpl hier="9" item="1"/>
          <tpl hier="11" item="4"/>
          <tpl hier="12" item="2"/>
          <tpl fld="4" item="0"/>
        </tpls>
      </n>
      <n v="2395493888">
        <tpls c="8">
          <tpl hier="2" item="0"/>
          <tpl hier="4" item="3"/>
          <tpl fld="3" item="58"/>
          <tpl fld="2" item="20"/>
          <tpl hier="9" item="1"/>
          <tpl hier="11" item="4"/>
          <tpl hier="12" item="2"/>
          <tpl fld="4" item="0"/>
        </tpls>
      </n>
      <n v="246457840">
        <tpls c="8">
          <tpl hier="2" item="0"/>
          <tpl hier="4" item="3"/>
          <tpl fld="3" item="4"/>
          <tpl fld="2" item="20"/>
          <tpl hier="9" item="1"/>
          <tpl hier="11" item="4"/>
          <tpl hier="12" item="2"/>
          <tpl fld="4" item="0"/>
        </tpls>
      </n>
      <n v="103445504000">
        <tpls c="8">
          <tpl hier="2" item="0"/>
          <tpl hier="4" item="3"/>
          <tpl fld="3" item="13"/>
          <tpl fld="2" item="18"/>
          <tpl hier="9" item="1"/>
          <tpl hier="11" item="4"/>
          <tpl hier="12" item="2"/>
          <tpl fld="4" item="0"/>
        </tpls>
      </n>
      <n v="69208399872">
        <tpls c="8">
          <tpl hier="2" item="0"/>
          <tpl hier="4" item="3"/>
          <tpl fld="3" item="14"/>
          <tpl fld="2" item="18"/>
          <tpl hier="9" item="1"/>
          <tpl hier="11" item="4"/>
          <tpl hier="12" item="2"/>
          <tpl fld="4" item="0"/>
        </tpls>
      </n>
      <n v="20289200128">
        <tpls c="8">
          <tpl hier="2" item="0"/>
          <tpl hier="4" item="3"/>
          <tpl fld="3" item="15"/>
          <tpl fld="2" item="18"/>
          <tpl hier="9" item="1"/>
          <tpl hier="11" item="4"/>
          <tpl hier="12" item="2"/>
          <tpl fld="4" item="0"/>
        </tpls>
      </n>
      <n v="4460700160">
        <tpls c="8">
          <tpl hier="2" item="0"/>
          <tpl hier="4" item="3"/>
          <tpl fld="3" item="16"/>
          <tpl fld="2" item="18"/>
          <tpl hier="9" item="1"/>
          <tpl hier="11" item="4"/>
          <tpl hier="12" item="2"/>
          <tpl fld="4" item="0"/>
        </tpls>
      </n>
      <n v="297483567104">
        <tpls c="8">
          <tpl hier="2" item="0"/>
          <tpl hier="4" item="3"/>
          <tpl fld="3" item="29"/>
          <tpl fld="2" item="12"/>
          <tpl hier="9" item="1"/>
          <tpl hier="11" item="4"/>
          <tpl hier="12" item="2"/>
          <tpl fld="4" item="0"/>
        </tpls>
      </n>
      <n v="72207032320">
        <tpls c="8">
          <tpl hier="2" item="0"/>
          <tpl hier="4" item="3"/>
          <tpl fld="3" item="30"/>
          <tpl fld="2" item="12"/>
          <tpl hier="9" item="1"/>
          <tpl hier="11" item="4"/>
          <tpl hier="12" item="2"/>
          <tpl fld="4" item="0"/>
        </tpls>
      </n>
      <n v="37140164608">
        <tpls c="8">
          <tpl hier="2" item="0"/>
          <tpl hier="4" item="3"/>
          <tpl fld="3" item="31"/>
          <tpl fld="2" item="12"/>
          <tpl hier="9" item="1"/>
          <tpl hier="11" item="4"/>
          <tpl hier="12" item="2"/>
          <tpl fld="4" item="0"/>
        </tpls>
      </n>
      <n v="6371459072">
        <tpls c="8">
          <tpl hier="2" item="0"/>
          <tpl hier="4" item="3"/>
          <tpl fld="3" item="32"/>
          <tpl fld="2" item="12"/>
          <tpl hier="9" item="1"/>
          <tpl hier="11" item="4"/>
          <tpl hier="12" item="2"/>
          <tpl fld="4" item="0"/>
        </tpls>
      </n>
      <n v="171761729536">
        <tpls c="8">
          <tpl hier="2" item="0"/>
          <tpl hier="4" item="3"/>
          <tpl fld="3" item="41"/>
          <tpl fld="2" item="10"/>
          <tpl hier="9" item="1"/>
          <tpl hier="11" item="4"/>
          <tpl hier="12" item="2"/>
          <tpl fld="4" item="0"/>
        </tpls>
      </n>
      <n v="53312794624">
        <tpls c="8">
          <tpl hier="2" item="0"/>
          <tpl hier="4" item="3"/>
          <tpl fld="3" item="42"/>
          <tpl fld="2" item="10"/>
          <tpl hier="9" item="1"/>
          <tpl hier="11" item="4"/>
          <tpl hier="12" item="2"/>
          <tpl fld="4" item="0"/>
        </tpls>
      </n>
      <n v="15962459136">
        <tpls c="8">
          <tpl hier="2" item="0"/>
          <tpl hier="4" item="3"/>
          <tpl fld="3" item="43"/>
          <tpl fld="2" item="10"/>
          <tpl hier="9" item="1"/>
          <tpl hier="11" item="4"/>
          <tpl hier="12" item="2"/>
          <tpl fld="4" item="0"/>
        </tpls>
      </n>
      <n v="3600957696">
        <tpls c="8">
          <tpl hier="2" item="0"/>
          <tpl hier="4" item="3"/>
          <tpl fld="3" item="44"/>
          <tpl fld="2" item="10"/>
          <tpl hier="9" item="1"/>
          <tpl hier="11" item="4"/>
          <tpl hier="12" item="2"/>
          <tpl fld="4" item="0"/>
        </tpls>
      </n>
      <m>
        <tpls c="8">
          <tpl hier="2" item="0"/>
          <tpl hier="4" item="3"/>
          <tpl fld="3" item="38"/>
          <tpl fld="2" item="37"/>
          <tpl hier="9" item="1"/>
          <tpl hier="11" item="4"/>
          <tpl hier="12" item="2"/>
          <tpl fld="4" item="0"/>
        </tpls>
      </m>
      <m>
        <tpls c="8">
          <tpl hier="2" item="0"/>
          <tpl hier="4" item="3"/>
          <tpl fld="3" item="51"/>
          <tpl fld="2" item="37"/>
          <tpl hier="9" item="1"/>
          <tpl hier="11" item="4"/>
          <tpl hier="12" item="2"/>
          <tpl fld="4" item="0"/>
        </tpls>
      </m>
      <m>
        <tpls c="8">
          <tpl hier="2" item="0"/>
          <tpl hier="4" item="3"/>
          <tpl fld="3" item="20"/>
          <tpl fld="2" item="37"/>
          <tpl hier="9" item="1"/>
          <tpl hier="11" item="4"/>
          <tpl hier="12" item="2"/>
          <tpl fld="4" item="0"/>
        </tpls>
      </m>
      <n v="20759068672">
        <tpls c="8">
          <tpl hier="2" item="0"/>
          <tpl hier="4" item="3"/>
          <tpl fld="3" item="21"/>
          <tpl fld="2" item="16"/>
          <tpl hier="9" item="1"/>
          <tpl hier="11" item="4"/>
          <tpl hier="12" item="2"/>
          <tpl fld="4" item="0"/>
        </tpls>
      </n>
      <n v="3521339648">
        <tpls c="8">
          <tpl hier="2" item="0"/>
          <tpl hier="4" item="3"/>
          <tpl fld="3" item="17"/>
          <tpl fld="2" item="16"/>
          <tpl hier="9" item="1"/>
          <tpl hier="11" item="4"/>
          <tpl hier="12" item="2"/>
          <tpl fld="4" item="0"/>
        </tpls>
      </n>
      <n v="2552526336">
        <tpls c="8">
          <tpl hier="2" item="0"/>
          <tpl hier="4" item="3"/>
          <tpl fld="3" item="22"/>
          <tpl fld="2" item="16"/>
          <tpl hier="9" item="1"/>
          <tpl hier="11" item="4"/>
          <tpl hier="12" item="2"/>
          <tpl fld="4" item="0"/>
        </tpls>
      </n>
      <n v="485160832">
        <tpls c="8">
          <tpl hier="2" item="0"/>
          <tpl hier="4" item="3"/>
          <tpl fld="3" item="18"/>
          <tpl fld="2" item="16"/>
          <tpl hier="9" item="1"/>
          <tpl hier="11" item="4"/>
          <tpl hier="12" item="2"/>
          <tpl fld="4" item="0"/>
        </tpls>
      </n>
      <n v="45599997952">
        <tpls c="8">
          <tpl hier="2" item="0"/>
          <tpl hier="4" item="3"/>
          <tpl fld="3" item="33"/>
          <tpl fld="2" item="38"/>
          <tpl hier="9" item="1"/>
          <tpl hier="11" item="4"/>
          <tpl hier="12" item="2"/>
          <tpl fld="4" item="0"/>
        </tpls>
      </n>
      <n v="10677285888">
        <tpls c="8">
          <tpl hier="2" item="0"/>
          <tpl hier="4" item="3"/>
          <tpl fld="3" item="27"/>
          <tpl fld="2" item="38"/>
          <tpl hier="9" item="1"/>
          <tpl hier="11" item="4"/>
          <tpl hier="12" item="2"/>
          <tpl fld="4" item="0"/>
        </tpls>
      </n>
      <n v="5222421504">
        <tpls c="8">
          <tpl hier="2" item="0"/>
          <tpl hier="4" item="3"/>
          <tpl fld="3" item="36"/>
          <tpl fld="2" item="38"/>
          <tpl hier="9" item="1"/>
          <tpl hier="11" item="4"/>
          <tpl hier="12" item="2"/>
          <tpl fld="4" item="0"/>
        </tpls>
      </n>
      <n v="852485312">
        <tpls c="8">
          <tpl hier="2" item="0"/>
          <tpl hier="4" item="3"/>
          <tpl fld="3" item="34"/>
          <tpl fld="2" item="38"/>
          <tpl hier="9" item="1"/>
          <tpl hier="11" item="4"/>
          <tpl hier="12" item="2"/>
          <tpl fld="4" item="0"/>
        </tpls>
      </n>
      <n v="177165631488">
        <tpls c="8">
          <tpl hier="2" item="0"/>
          <tpl hier="4" item="3"/>
          <tpl fld="3" item="47"/>
          <tpl fld="2" item="25"/>
          <tpl hier="9" item="1"/>
          <tpl hier="11" item="4"/>
          <tpl hier="12" item="2"/>
          <tpl fld="4" item="0"/>
        </tpls>
      </n>
      <n v="52293455872">
        <tpls c="8">
          <tpl hier="2" item="0"/>
          <tpl hier="4" item="3"/>
          <tpl fld="3" item="45"/>
          <tpl fld="2" item="25"/>
          <tpl hier="9" item="1"/>
          <tpl hier="11" item="4"/>
          <tpl hier="12" item="2"/>
          <tpl fld="4" item="0"/>
        </tpls>
      </n>
      <n v="17811515392">
        <tpls c="8">
          <tpl hier="2" item="0"/>
          <tpl hier="4" item="3"/>
          <tpl fld="3" item="46"/>
          <tpl fld="2" item="25"/>
          <tpl hier="9" item="1"/>
          <tpl hier="11" item="4"/>
          <tpl hier="12" item="2"/>
          <tpl fld="4" item="0"/>
        </tpls>
      </n>
      <n v="4310163968">
        <tpls c="8">
          <tpl hier="2" item="0"/>
          <tpl hier="4" item="3"/>
          <tpl fld="3" item="48"/>
          <tpl fld="2" item="25"/>
          <tpl hier="9" item="1"/>
          <tpl hier="11" item="4"/>
          <tpl hier="12" item="2"/>
          <tpl fld="4" item="0"/>
        </tpls>
      </n>
      <n v="275625672704">
        <tpls c="8">
          <tpl hier="2" item="0"/>
          <tpl hier="4" item="3"/>
          <tpl fld="3" item="52"/>
          <tpl fld="2" item="45"/>
          <tpl hier="9" item="1"/>
          <tpl hier="11" item="4"/>
          <tpl hier="12" item="2"/>
          <tpl fld="4" item="0"/>
        </tpls>
      </n>
      <n v="49118433280">
        <tpls c="8">
          <tpl hier="2" item="0"/>
          <tpl hier="4" item="3"/>
          <tpl fld="3" item="53"/>
          <tpl fld="2" item="45"/>
          <tpl hier="9" item="1"/>
          <tpl hier="11" item="4"/>
          <tpl hier="12" item="2"/>
          <tpl fld="4" item="0"/>
        </tpls>
      </n>
      <n v="27778934784">
        <tpls c="8">
          <tpl hier="2" item="0"/>
          <tpl hier="4" item="3"/>
          <tpl fld="3" item="54"/>
          <tpl fld="2" item="45"/>
          <tpl hier="9" item="1"/>
          <tpl hier="11" item="4"/>
          <tpl hier="12" item="2"/>
          <tpl fld="4" item="0"/>
        </tpls>
      </n>
      <n v="3742134272">
        <tpls c="8">
          <tpl hier="2" item="0"/>
          <tpl hier="4" item="3"/>
          <tpl fld="3" item="2"/>
          <tpl fld="2" item="30"/>
          <tpl hier="9" item="1"/>
          <tpl hier="11" item="4"/>
          <tpl hier="12" item="2"/>
          <tpl fld="4" item="0"/>
        </tpls>
      </n>
      <n v="2280356352">
        <tpls c="8">
          <tpl hier="2" item="0"/>
          <tpl hier="4" item="3"/>
          <tpl fld="3" item="58"/>
          <tpl fld="2" item="30"/>
          <tpl hier="9" item="1"/>
          <tpl hier="11" item="4"/>
          <tpl hier="12" item="2"/>
          <tpl fld="4" item="0"/>
        </tpls>
      </n>
      <n v="742779712">
        <tpls c="8">
          <tpl hier="2" item="0"/>
          <tpl hier="4" item="3"/>
          <tpl fld="3" item="4"/>
          <tpl fld="2" item="30"/>
          <tpl hier="9" item="1"/>
          <tpl hier="11" item="4"/>
          <tpl hier="12" item="2"/>
          <tpl fld="4" item="0"/>
        </tpls>
      </n>
      <n v="13785943040">
        <tpls c="8">
          <tpl hier="2" item="0"/>
          <tpl hier="4" item="3"/>
          <tpl fld="3" item="13"/>
          <tpl fld="2" item="23"/>
          <tpl hier="9" item="1"/>
          <tpl hier="11" item="4"/>
          <tpl hier="12" item="2"/>
          <tpl fld="4" item="0"/>
        </tpls>
      </n>
      <n v="5323146752">
        <tpls c="8">
          <tpl hier="2" item="0"/>
          <tpl hier="4" item="3"/>
          <tpl fld="3" item="14"/>
          <tpl fld="2" item="23"/>
          <tpl hier="9" item="1"/>
          <tpl hier="11" item="4"/>
          <tpl hier="12" item="2"/>
          <tpl fld="4" item="0"/>
        </tpls>
      </n>
      <n v="2683816192">
        <tpls c="8">
          <tpl hier="2" item="0"/>
          <tpl hier="4" item="3"/>
          <tpl fld="3" item="15"/>
          <tpl fld="2" item="23"/>
          <tpl hier="9" item="1"/>
          <tpl hier="11" item="4"/>
          <tpl hier="12" item="2"/>
          <tpl fld="4" item="0"/>
        </tpls>
      </n>
      <n v="747971456">
        <tpls c="8">
          <tpl hier="2" item="0"/>
          <tpl hier="4" item="3"/>
          <tpl fld="3" item="16"/>
          <tpl fld="2" item="23"/>
          <tpl hier="9" item="1"/>
          <tpl hier="11" item="4"/>
          <tpl hier="12" item="2"/>
          <tpl fld="4" item="0"/>
        </tpls>
      </n>
      <n v="20002969600">
        <tpls c="8">
          <tpl hier="2" item="0"/>
          <tpl hier="4" item="3"/>
          <tpl fld="3" item="29"/>
          <tpl fld="2" item="13"/>
          <tpl hier="9" item="1"/>
          <tpl hier="11" item="4"/>
          <tpl hier="12" item="2"/>
          <tpl fld="4" item="0"/>
        </tpls>
      </n>
      <n v="4856254976">
        <tpls c="8">
          <tpl hier="2" item="0"/>
          <tpl hier="4" item="3"/>
          <tpl fld="3" item="30"/>
          <tpl fld="2" item="13"/>
          <tpl hier="9" item="1"/>
          <tpl hier="11" item="4"/>
          <tpl hier="12" item="2"/>
          <tpl fld="4" item="0"/>
        </tpls>
      </n>
      <n v="2395429888">
        <tpls c="8">
          <tpl hier="2" item="0"/>
          <tpl hier="4" item="3"/>
          <tpl fld="3" item="31"/>
          <tpl fld="2" item="13"/>
          <tpl hier="9" item="1"/>
          <tpl hier="11" item="4"/>
          <tpl hier="12" item="2"/>
          <tpl fld="4" item="0"/>
        </tpls>
      </n>
      <n v="906811968">
        <tpls c="8">
          <tpl hier="2" item="0"/>
          <tpl hier="4" item="3"/>
          <tpl fld="3" item="32"/>
          <tpl fld="2" item="13"/>
          <tpl hier="9" item="1"/>
          <tpl hier="11" item="4"/>
          <tpl hier="12" item="2"/>
          <tpl fld="4" item="0"/>
        </tpls>
      </n>
      <m>
        <tpls c="8">
          <tpl hier="2" item="0"/>
          <tpl hier="4" item="3"/>
          <tpl fld="3" item="41"/>
          <tpl fld="2" item="36"/>
          <tpl hier="9" item="1"/>
          <tpl hier="11" item="4"/>
          <tpl hier="12" item="2"/>
          <tpl fld="4" item="0"/>
        </tpls>
      </m>
      <n v="1077903622144">
        <tpls c="8">
          <tpl hier="2" item="0"/>
          <tpl hier="4" item="3"/>
          <tpl fld="3" item="21"/>
          <tpl fld="2" item="17"/>
          <tpl hier="9" item="1"/>
          <tpl hier="11" item="4"/>
          <tpl hier="12" item="2"/>
          <tpl fld="4" item="0"/>
        </tpls>
      </n>
      <n v="707906764800">
        <tpls c="8">
          <tpl hier="2" item="0"/>
          <tpl hier="4" item="3"/>
          <tpl fld="3" item="17"/>
          <tpl fld="2" item="17"/>
          <tpl hier="9" item="1"/>
          <tpl hier="11" item="4"/>
          <tpl hier="12" item="2"/>
          <tpl fld="4" item="0"/>
        </tpls>
      </n>
      <n v="184261492736">
        <tpls c="8">
          <tpl hier="2" item="0"/>
          <tpl hier="4" item="3"/>
          <tpl fld="3" item="22"/>
          <tpl fld="2" item="17"/>
          <tpl hier="9" item="1"/>
          <tpl hier="11" item="4"/>
          <tpl hier="12" item="2"/>
          <tpl fld="4" item="0"/>
        </tpls>
      </n>
      <n v="29360001024">
        <tpls c="8">
          <tpl hier="2" item="0"/>
          <tpl hier="4" item="3"/>
          <tpl fld="3" item="18"/>
          <tpl fld="2" item="17"/>
          <tpl hier="9" item="1"/>
          <tpl hier="11" item="4"/>
          <tpl hier="12" item="2"/>
          <tpl fld="4" item="0"/>
        </tpls>
      </n>
      <n v="7223063040">
        <tpls c="8">
          <tpl hier="2" item="0"/>
          <tpl hier="4" item="3"/>
          <tpl fld="3" item="33"/>
          <tpl fld="2" item="24"/>
          <tpl hier="9" item="1"/>
          <tpl hier="11" item="4"/>
          <tpl hier="12" item="2"/>
          <tpl fld="4" item="0"/>
        </tpls>
      </n>
      <n v="2072001024">
        <tpls c="8">
          <tpl hier="2" item="0"/>
          <tpl hier="4" item="3"/>
          <tpl fld="3" item="27"/>
          <tpl fld="2" item="24"/>
          <tpl hier="9" item="1"/>
          <tpl hier="11" item="4"/>
          <tpl hier="12" item="2"/>
          <tpl fld="4" item="0"/>
        </tpls>
      </n>
      <n v="5443896320">
        <tpls c="8">
          <tpl hier="2" item="0"/>
          <tpl hier="4" item="3"/>
          <tpl fld="3" item="55"/>
          <tpl fld="2" item="7"/>
          <tpl hier="9" item="1"/>
          <tpl hier="11" item="4"/>
          <tpl hier="12" item="2"/>
          <tpl fld="4" item="0"/>
        </tpls>
      </n>
      <n v="4947205632">
        <tpls c="8">
          <tpl hier="2" item="0"/>
          <tpl hier="4" item="3"/>
          <tpl fld="3" item="45"/>
          <tpl fld="2" item="0"/>
          <tpl hier="9" item="1"/>
          <tpl hier="11" item="4"/>
          <tpl hier="12" item="2"/>
          <tpl fld="4" item="0"/>
        </tpls>
      </n>
      <n v="9240000512">
        <tpls c="8">
          <tpl hier="2" item="0"/>
          <tpl hier="4" item="3"/>
          <tpl fld="3" item="31"/>
          <tpl fld="2" item="2"/>
          <tpl hier="9" item="1"/>
          <tpl hier="11" item="4"/>
          <tpl hier="12" item="2"/>
          <tpl fld="4" item="0"/>
        </tpls>
      </n>
      <n v="6405210624">
        <tpls c="8">
          <tpl hier="2" item="0"/>
          <tpl hier="4" item="3"/>
          <tpl fld="3" item="12"/>
          <tpl fld="2" item="19"/>
          <tpl hier="9" item="1"/>
          <tpl hier="11" item="4"/>
          <tpl hier="12" item="2"/>
          <tpl fld="4" item="0"/>
        </tpls>
      </n>
      <n v="2296470528">
        <tpls c="8">
          <tpl hier="2" item="0"/>
          <tpl hier="4" item="3"/>
          <tpl fld="3" item="10"/>
          <tpl fld="2" item="19"/>
          <tpl hier="9" item="1"/>
          <tpl hier="11" item="4"/>
          <tpl hier="12" item="2"/>
          <tpl fld="4" item="0"/>
        </tpls>
      </n>
      <n v="317620518912">
        <tpls c="8">
          <tpl hier="2" item="0"/>
          <tpl hier="4" item="3"/>
          <tpl fld="3" item="23"/>
          <tpl fld="2" item="15"/>
          <tpl hier="9" item="1"/>
          <tpl hier="11" item="4"/>
          <tpl hier="12" item="2"/>
          <tpl fld="4" item="0"/>
        </tpls>
      </n>
      <n v="136632320000">
        <tpls c="8">
          <tpl hier="2" item="0"/>
          <tpl hier="4" item="3"/>
          <tpl fld="3" item="24"/>
          <tpl fld="2" item="15"/>
          <tpl hier="9" item="1"/>
          <tpl hier="11" item="4"/>
          <tpl hier="12" item="2"/>
          <tpl fld="4" item="0"/>
        </tpls>
      </n>
      <n v="87415848960">
        <tpls c="8">
          <tpl hier="2" item="0"/>
          <tpl hier="4" item="3"/>
          <tpl fld="3" item="25"/>
          <tpl fld="2" item="15"/>
          <tpl hier="9" item="1"/>
          <tpl hier="11" item="4"/>
          <tpl hier="12" item="2"/>
          <tpl fld="4" item="0"/>
        </tpls>
      </n>
      <n v="13777394688">
        <tpls c="8">
          <tpl hier="2" item="0"/>
          <tpl hier="4" item="3"/>
          <tpl fld="3" item="26"/>
          <tpl fld="2" item="15"/>
          <tpl hier="9" item="1"/>
          <tpl hier="11" item="4"/>
          <tpl hier="12" item="2"/>
          <tpl fld="4" item="0"/>
        </tpls>
      </n>
      <n v="3801862656">
        <tpls c="8">
          <tpl hier="2" item="0"/>
          <tpl hier="4" item="3"/>
          <tpl fld="3" item="19"/>
          <tpl fld="2" item="11"/>
          <tpl hier="9" item="1"/>
          <tpl hier="11" item="4"/>
          <tpl hier="12" item="2"/>
          <tpl fld="4" item="0"/>
        </tpls>
      </n>
      <n v="941742144">
        <tpls c="8">
          <tpl hier="2" item="0"/>
          <tpl hier="4" item="3"/>
          <tpl fld="3" item="28"/>
          <tpl fld="2" item="11"/>
          <tpl hier="9" item="1"/>
          <tpl hier="11" item="4"/>
          <tpl hier="12" item="2"/>
          <tpl fld="4" item="0"/>
        </tpls>
      </n>
      <n v="1100685824">
        <tpls c="8">
          <tpl hier="2" item="0"/>
          <tpl hier="4" item="3"/>
          <tpl fld="3" item="39"/>
          <tpl fld="2" item="11"/>
          <tpl hier="9" item="1"/>
          <tpl hier="11" item="4"/>
          <tpl hier="12" item="2"/>
          <tpl fld="4" item="0"/>
        </tpls>
      </n>
      <n v="371848128">
        <tpls c="8">
          <tpl hier="2" item="0"/>
          <tpl hier="4" item="3"/>
          <tpl fld="3" item="37"/>
          <tpl fld="2" item="11"/>
          <tpl hier="9" item="1"/>
          <tpl hier="11" item="4"/>
          <tpl hier="12" item="2"/>
          <tpl fld="4" item="0"/>
        </tpls>
      </n>
      <n v="847397824">
        <tpls c="8">
          <tpl hier="2" item="0"/>
          <tpl hier="4" item="3"/>
          <tpl fld="3" item="49"/>
          <tpl fld="2" item="9"/>
          <tpl hier="9" item="1"/>
          <tpl hier="11" item="4"/>
          <tpl hier="12" item="2"/>
          <tpl fld="4" item="0"/>
        </tpls>
      </n>
      <n v="473916832">
        <tpls c="8">
          <tpl hier="2" item="0"/>
          <tpl hier="4" item="3"/>
          <tpl fld="3" item="50"/>
          <tpl fld="2" item="9"/>
          <tpl hier="9" item="1"/>
          <tpl hier="11" item="4"/>
          <tpl hier="12" item="2"/>
          <tpl fld="4" item="0"/>
        </tpls>
      </n>
      <n v="64526400">
        <tpls c="8">
          <tpl hier="2" item="0"/>
          <tpl hier="4" item="3"/>
          <tpl fld="3" item="40"/>
          <tpl fld="2" item="9"/>
          <tpl hier="9" item="1"/>
          <tpl hier="11" item="4"/>
          <tpl hier="12" item="2"/>
          <tpl fld="4" item="0"/>
        </tpls>
      </n>
      <n v="11592024">
        <tpls c="8">
          <tpl hier="2" item="0"/>
          <tpl hier="4" item="3"/>
          <tpl fld="3" item="35"/>
          <tpl fld="2" item="9"/>
          <tpl hier="9" item="1"/>
          <tpl hier="11" item="4"/>
          <tpl hier="12" item="2"/>
          <tpl fld="4" item="0"/>
        </tpls>
      </n>
      <n v="11847847936">
        <tpls c="8">
          <tpl hier="2" item="0"/>
          <tpl hier="4" item="3"/>
          <tpl fld="3" item="55"/>
          <tpl fld="2" item="32"/>
          <tpl hier="9" item="1"/>
          <tpl hier="11" item="4"/>
          <tpl hier="12" item="2"/>
          <tpl fld="4" item="0"/>
        </tpls>
      </n>
      <n v="7237100544">
        <tpls c="8">
          <tpl hier="2" item="0"/>
          <tpl hier="4" item="3"/>
          <tpl fld="3" item="0"/>
          <tpl fld="2" item="32"/>
          <tpl hier="9" item="1"/>
          <tpl hier="11" item="4"/>
          <tpl hier="12" item="2"/>
          <tpl fld="4" item="0"/>
        </tpls>
      </n>
      <n v="2099324928">
        <tpls c="8">
          <tpl hier="2" item="0"/>
          <tpl hier="4" item="3"/>
          <tpl fld="3" item="56"/>
          <tpl fld="2" item="32"/>
          <tpl hier="9" item="1"/>
          <tpl hier="11" item="4"/>
          <tpl hier="12" item="2"/>
          <tpl fld="4" item="0"/>
        </tpls>
      </n>
      <n v="10122472448">
        <tpls c="8">
          <tpl hier="2" item="0"/>
          <tpl hier="4" item="3"/>
          <tpl fld="3" item="5"/>
          <tpl fld="2" item="20"/>
          <tpl hier="9" item="1"/>
          <tpl hier="11" item="4"/>
          <tpl hier="12" item="2"/>
          <tpl fld="4" item="0"/>
        </tpls>
      </n>
      <n v="1846198784">
        <tpls c="8">
          <tpl hier="2" item="0"/>
          <tpl hier="4" item="3"/>
          <tpl fld="3" item="6"/>
          <tpl fld="2" item="20"/>
          <tpl hier="9" item="1"/>
          <tpl hier="11" item="4"/>
          <tpl hier="12" item="2"/>
          <tpl fld="4" item="0"/>
        </tpls>
      </n>
      <n v="2157434112">
        <tpls c="8">
          <tpl hier="2" item="0"/>
          <tpl hier="4" item="3"/>
          <tpl fld="3" item="7"/>
          <tpl fld="2" item="20"/>
          <tpl hier="9" item="1"/>
          <tpl hier="11" item="4"/>
          <tpl hier="12" item="2"/>
          <tpl fld="4" item="0"/>
        </tpls>
      </n>
      <n v="222952576">
        <tpls c="8">
          <tpl hier="2" item="0"/>
          <tpl hier="4" item="3"/>
          <tpl fld="3" item="8"/>
          <tpl fld="2" item="20"/>
          <tpl hier="9" item="1"/>
          <tpl hier="11" item="4"/>
          <tpl hier="12" item="2"/>
          <tpl fld="4" item="0"/>
        </tpls>
      </n>
      <n v="104336703488">
        <tpls c="8">
          <tpl hier="2" item="0"/>
          <tpl hier="4" item="3"/>
          <tpl fld="3" item="21"/>
          <tpl fld="2" item="18"/>
          <tpl hier="9" item="1"/>
          <tpl hier="11" item="4"/>
          <tpl hier="12" item="2"/>
          <tpl fld="4" item="0"/>
        </tpls>
      </n>
      <n v="61701799936">
        <tpls c="8">
          <tpl hier="2" item="0"/>
          <tpl hier="4" item="3"/>
          <tpl fld="3" item="17"/>
          <tpl fld="2" item="18"/>
          <tpl hier="9" item="1"/>
          <tpl hier="11" item="4"/>
          <tpl hier="12" item="2"/>
          <tpl fld="4" item="0"/>
        </tpls>
      </n>
      <n v="19162599424">
        <tpls c="8">
          <tpl hier="2" item="0"/>
          <tpl hier="4" item="3"/>
          <tpl fld="3" item="22"/>
          <tpl fld="2" item="18"/>
          <tpl hier="9" item="1"/>
          <tpl hier="11" item="4"/>
          <tpl hier="12" item="2"/>
          <tpl fld="4" item="0"/>
        </tpls>
      </n>
      <n v="3941700096">
        <tpls c="8">
          <tpl hier="2" item="0"/>
          <tpl hier="4" item="3"/>
          <tpl fld="3" item="18"/>
          <tpl fld="2" item="18"/>
          <tpl hier="9" item="1"/>
          <tpl hier="11" item="4"/>
          <tpl hier="12" item="2"/>
          <tpl fld="4" item="0"/>
        </tpls>
      </n>
      <n v="283902836736">
        <tpls c="8">
          <tpl hier="2" item="0"/>
          <tpl hier="4" item="3"/>
          <tpl fld="3" item="33"/>
          <tpl fld="2" item="12"/>
          <tpl hier="9" item="1"/>
          <tpl hier="11" item="4"/>
          <tpl hier="12" item="2"/>
          <tpl fld="4" item="0"/>
        </tpls>
      </n>
      <n v="82344263680">
        <tpls c="8">
          <tpl hier="2" item="0"/>
          <tpl hier="4" item="3"/>
          <tpl fld="3" item="27"/>
          <tpl fld="2" item="12"/>
          <tpl hier="9" item="1"/>
          <tpl hier="11" item="4"/>
          <tpl hier="12" item="2"/>
          <tpl fld="4" item="0"/>
        </tpls>
      </n>
      <n v="35646418944">
        <tpls c="8">
          <tpl hier="2" item="0"/>
          <tpl hier="4" item="3"/>
          <tpl fld="3" item="36"/>
          <tpl fld="2" item="12"/>
          <tpl hier="9" item="1"/>
          <tpl hier="11" item="4"/>
          <tpl hier="12" item="2"/>
          <tpl fld="4" item="0"/>
        </tpls>
      </n>
      <n v="5784398848">
        <tpls c="8">
          <tpl hier="2" item="0"/>
          <tpl hier="4" item="3"/>
          <tpl fld="3" item="34"/>
          <tpl fld="2" item="12"/>
          <tpl hier="9" item="1"/>
          <tpl hier="11" item="4"/>
          <tpl hier="12" item="2"/>
          <tpl fld="4" item="0"/>
        </tpls>
      </n>
      <n v="147528941568">
        <tpls c="8">
          <tpl hier="2" item="0"/>
          <tpl hier="4" item="3"/>
          <tpl fld="3" item="47"/>
          <tpl fld="2" item="10"/>
          <tpl hier="9" item="1"/>
          <tpl hier="11" item="4"/>
          <tpl hier="12" item="2"/>
          <tpl fld="4" item="0"/>
        </tpls>
      </n>
      <n v="44882079744">
        <tpls c="8">
          <tpl hier="2" item="0"/>
          <tpl hier="4" item="3"/>
          <tpl fld="3" item="45"/>
          <tpl fld="2" item="10"/>
          <tpl hier="9" item="1"/>
          <tpl hier="11" item="4"/>
          <tpl hier="12" item="2"/>
          <tpl fld="4" item="0"/>
        </tpls>
      </n>
      <n v="8783816704">
        <tpls c="8">
          <tpl hier="2" item="0"/>
          <tpl hier="4" item="3"/>
          <tpl fld="3" item="0"/>
          <tpl fld="2" item="7"/>
          <tpl hier="9" item="1"/>
          <tpl hier="11" item="4"/>
          <tpl hier="12" item="2"/>
          <tpl fld="4" item="0"/>
        </tpls>
      </n>
      <n v="3562333440">
        <tpls c="8">
          <tpl hier="2" item="0"/>
          <tpl hier="4" item="3"/>
          <tpl fld="3" item="46"/>
          <tpl fld="2" item="0"/>
          <tpl hier="9" item="1"/>
          <tpl hier="11" item="4"/>
          <tpl hier="12" item="2"/>
          <tpl fld="4" item="0"/>
        </tpls>
      </n>
      <n v="1723000064">
        <tpls c="8">
          <tpl hier="2" item="0"/>
          <tpl hier="4" item="3"/>
          <tpl fld="3" item="32"/>
          <tpl fld="2" item="2"/>
          <tpl hier="9" item="1"/>
          <tpl hier="11" item="4"/>
          <tpl hier="12" item="2"/>
          <tpl fld="4" item="0"/>
        </tpls>
      </n>
      <n v="5978461184">
        <tpls c="8">
          <tpl hier="2" item="0"/>
          <tpl hier="4" item="3"/>
          <tpl fld="3" item="15"/>
          <tpl fld="2" item="19"/>
          <tpl hier="9" item="1"/>
          <tpl hier="11" item="4"/>
          <tpl hier="12" item="2"/>
          <tpl fld="4" item="0"/>
        </tpls>
      </n>
      <n v="1965546240">
        <tpls c="8">
          <tpl hier="2" item="0"/>
          <tpl hier="4" item="3"/>
          <tpl fld="3" item="16"/>
          <tpl fld="2" item="19"/>
          <tpl hier="9" item="1"/>
          <tpl hier="11" item="4"/>
          <tpl hier="12" item="2"/>
          <tpl fld="4" item="0"/>
        </tpls>
      </n>
      <n v="350904582144">
        <tpls c="8">
          <tpl hier="2" item="0"/>
          <tpl hier="4" item="3"/>
          <tpl fld="3" item="29"/>
          <tpl fld="2" item="15"/>
          <tpl hier="9" item="1"/>
          <tpl hier="11" item="4"/>
          <tpl hier="12" item="2"/>
          <tpl fld="4" item="0"/>
        </tpls>
      </n>
      <n v="137774759936">
        <tpls c="8">
          <tpl hier="2" item="0"/>
          <tpl hier="4" item="3"/>
          <tpl fld="3" item="30"/>
          <tpl fld="2" item="15"/>
          <tpl hier="9" item="1"/>
          <tpl hier="11" item="4"/>
          <tpl hier="12" item="2"/>
          <tpl fld="4" item="0"/>
        </tpls>
      </n>
      <n v="78423056384">
        <tpls c="8">
          <tpl hier="2" item="0"/>
          <tpl hier="4" item="3"/>
          <tpl fld="3" item="31"/>
          <tpl fld="2" item="15"/>
          <tpl hier="9" item="1"/>
          <tpl hier="11" item="4"/>
          <tpl hier="12" item="2"/>
          <tpl fld="4" item="0"/>
        </tpls>
      </n>
      <n v="12354995200">
        <tpls c="8">
          <tpl hier="2" item="0"/>
          <tpl hier="4" item="3"/>
          <tpl fld="3" item="32"/>
          <tpl fld="2" item="15"/>
          <tpl hier="9" item="1"/>
          <tpl hier="11" item="4"/>
          <tpl hier="12" item="2"/>
          <tpl fld="4" item="0"/>
        </tpls>
      </n>
      <n v="2942546688">
        <tpls c="8">
          <tpl hier="2" item="0"/>
          <tpl hier="4" item="3"/>
          <tpl fld="3" item="41"/>
          <tpl fld="2" item="11"/>
          <tpl hier="9" item="1"/>
          <tpl hier="11" item="4"/>
          <tpl hier="12" item="2"/>
          <tpl fld="4" item="0"/>
        </tpls>
      </n>
      <n v="870758720">
        <tpls c="8">
          <tpl hier="2" item="0"/>
          <tpl hier="4" item="3"/>
          <tpl fld="3" item="42"/>
          <tpl fld="2" item="11"/>
          <tpl hier="9" item="1"/>
          <tpl hier="11" item="4"/>
          <tpl hier="12" item="2"/>
          <tpl fld="4" item="0"/>
        </tpls>
      </n>
      <n v="1109374720">
        <tpls c="8">
          <tpl hier="2" item="0"/>
          <tpl hier="4" item="3"/>
          <tpl fld="3" item="43"/>
          <tpl fld="2" item="11"/>
          <tpl hier="9" item="1"/>
          <tpl hier="11" item="4"/>
          <tpl hier="12" item="2"/>
          <tpl fld="4" item="0"/>
        </tpls>
      </n>
      <n v="348546944">
        <tpls c="8">
          <tpl hier="2" item="0"/>
          <tpl hier="4" item="3"/>
          <tpl fld="3" item="44"/>
          <tpl fld="2" item="11"/>
          <tpl hier="9" item="1"/>
          <tpl hier="11" item="4"/>
          <tpl hier="12" item="2"/>
          <tpl fld="4" item="0"/>
        </tpls>
      </n>
      <n v="967199616">
        <tpls c="8">
          <tpl hier="2" item="0"/>
          <tpl hier="4" item="3"/>
          <tpl fld="3" item="38"/>
          <tpl fld="2" item="9"/>
          <tpl hier="9" item="1"/>
          <tpl hier="11" item="4"/>
          <tpl hier="12" item="2"/>
          <tpl fld="4" item="0"/>
        </tpls>
      </n>
      <n v="433667200">
        <tpls c="8">
          <tpl hier="2" item="0"/>
          <tpl hier="4" item="3"/>
          <tpl fld="3" item="51"/>
          <tpl fld="2" item="9"/>
          <tpl hier="9" item="1"/>
          <tpl hier="11" item="4"/>
          <tpl hier="12" item="2"/>
          <tpl fld="4" item="0"/>
        </tpls>
      </n>
      <n v="49278980">
        <tpls c="8">
          <tpl hier="2" item="0"/>
          <tpl hier="4" item="3"/>
          <tpl fld="3" item="20"/>
          <tpl fld="2" item="9"/>
          <tpl hier="9" item="1"/>
          <tpl hier="11" item="4"/>
          <tpl hier="12" item="2"/>
          <tpl fld="4" item="0"/>
        </tpls>
      </n>
      <n v="11022821376">
        <tpls c="8">
          <tpl hier="2" item="0"/>
          <tpl hier="4" item="3"/>
          <tpl fld="3" item="1"/>
          <tpl fld="2" item="32"/>
          <tpl hier="9" item="1"/>
          <tpl hier="11" item="4"/>
          <tpl hier="12" item="2"/>
          <tpl fld="4" item="0"/>
        </tpls>
      </n>
      <n v="6219793408">
        <tpls c="8">
          <tpl hier="2" item="0"/>
          <tpl hier="4" item="3"/>
          <tpl fld="3" item="3"/>
          <tpl fld="2" item="32"/>
          <tpl hier="9" item="1"/>
          <tpl hier="11" item="4"/>
          <tpl hier="12" item="2"/>
          <tpl fld="4" item="0"/>
        </tpls>
      </n>
      <n v="1863398400">
        <tpls c="8">
          <tpl hier="2" item="0"/>
          <tpl hier="4" item="3"/>
          <tpl fld="3" item="57"/>
          <tpl fld="2" item="32"/>
          <tpl hier="9" item="1"/>
          <tpl hier="11" item="4"/>
          <tpl hier="12" item="2"/>
          <tpl fld="4" item="0"/>
        </tpls>
      </n>
      <n v="9627720704">
        <tpls c="8">
          <tpl hier="2" item="0"/>
          <tpl hier="4" item="3"/>
          <tpl fld="3" item="9"/>
          <tpl fld="2" item="20"/>
          <tpl hier="9" item="1"/>
          <tpl hier="11" item="4"/>
          <tpl hier="12" item="2"/>
          <tpl fld="4" item="0"/>
        </tpls>
      </n>
      <n v="1677552384">
        <tpls c="8">
          <tpl hier="2" item="0"/>
          <tpl hier="4" item="3"/>
          <tpl fld="3" item="11"/>
          <tpl fld="2" item="20"/>
          <tpl hier="9" item="1"/>
          <tpl hier="11" item="4"/>
          <tpl hier="12" item="2"/>
          <tpl fld="4" item="0"/>
        </tpls>
      </n>
      <n v="1944711040">
        <tpls c="8">
          <tpl hier="2" item="0"/>
          <tpl hier="4" item="3"/>
          <tpl fld="3" item="12"/>
          <tpl fld="2" item="20"/>
          <tpl hier="9" item="1"/>
          <tpl hier="11" item="4"/>
          <tpl hier="12" item="2"/>
          <tpl fld="4" item="0"/>
        </tpls>
      </n>
      <n v="219900000">
        <tpls c="8">
          <tpl hier="2" item="0"/>
          <tpl hier="4" item="3"/>
          <tpl fld="3" item="10"/>
          <tpl fld="2" item="20"/>
          <tpl hier="9" item="1"/>
          <tpl hier="11" item="4"/>
          <tpl hier="12" item="2"/>
          <tpl fld="4" item="0"/>
        </tpls>
      </n>
      <n v="103375503360">
        <tpls c="8">
          <tpl hier="2" item="0"/>
          <tpl hier="4" item="3"/>
          <tpl fld="3" item="23"/>
          <tpl fld="2" item="18"/>
          <tpl hier="9" item="1"/>
          <tpl hier="11" item="4"/>
          <tpl hier="12" item="2"/>
          <tpl fld="4" item="0"/>
        </tpls>
      </n>
      <n v="57841000448">
        <tpls c="8">
          <tpl hier="2" item="0"/>
          <tpl hier="4" item="3"/>
          <tpl fld="3" item="24"/>
          <tpl fld="2" item="18"/>
          <tpl hier="9" item="1"/>
          <tpl hier="11" item="4"/>
          <tpl hier="12" item="2"/>
          <tpl fld="4" item="0"/>
        </tpls>
      </n>
      <n v="17276600320">
        <tpls c="8">
          <tpl hier="2" item="0"/>
          <tpl hier="4" item="3"/>
          <tpl fld="3" item="25"/>
          <tpl fld="2" item="18"/>
          <tpl hier="9" item="1"/>
          <tpl hier="11" item="4"/>
          <tpl hier="12" item="2"/>
          <tpl fld="4" item="0"/>
        </tpls>
      </n>
      <n v="3532699904">
        <tpls c="8">
          <tpl hier="2" item="0"/>
          <tpl hier="4" item="3"/>
          <tpl fld="3" item="26"/>
          <tpl fld="2" item="18"/>
          <tpl hier="9" item="1"/>
          <tpl hier="11" item="4"/>
          <tpl hier="12" item="2"/>
          <tpl fld="4" item="0"/>
        </tpls>
      </n>
      <n v="261920538624">
        <tpls c="8">
          <tpl hier="2" item="0"/>
          <tpl hier="4" item="3"/>
          <tpl fld="3" item="19"/>
          <tpl fld="2" item="12"/>
          <tpl hier="9" item="1"/>
          <tpl hier="11" item="4"/>
          <tpl hier="12" item="2"/>
          <tpl fld="4" item="0"/>
        </tpls>
      </n>
      <n v="82848137216">
        <tpls c="8">
          <tpl hier="2" item="0"/>
          <tpl hier="4" item="3"/>
          <tpl fld="3" item="28"/>
          <tpl fld="2" item="12"/>
          <tpl hier="9" item="1"/>
          <tpl hier="11" item="4"/>
          <tpl hier="12" item="2"/>
          <tpl fld="4" item="0"/>
        </tpls>
      </n>
      <n v="32450541568">
        <tpls c="8">
          <tpl hier="2" item="0"/>
          <tpl hier="4" item="3"/>
          <tpl fld="3" item="39"/>
          <tpl fld="2" item="12"/>
          <tpl hier="9" item="1"/>
          <tpl hier="11" item="4"/>
          <tpl hier="12" item="2"/>
          <tpl fld="4" item="0"/>
        </tpls>
      </n>
      <n v="5271404544">
        <tpls c="8">
          <tpl hier="2" item="0"/>
          <tpl hier="4" item="3"/>
          <tpl fld="3" item="37"/>
          <tpl fld="2" item="12"/>
          <tpl hier="9" item="1"/>
          <tpl hier="11" item="4"/>
          <tpl hier="12" item="2"/>
          <tpl fld="4" item="0"/>
        </tpls>
      </n>
      <n v="120822988800">
        <tpls c="8">
          <tpl hier="2" item="0"/>
          <tpl hier="4" item="3"/>
          <tpl fld="3" item="49"/>
          <tpl fld="2" item="10"/>
          <tpl hier="9" item="1"/>
          <tpl hier="11" item="4"/>
          <tpl hier="12" item="2"/>
          <tpl fld="4" item="0"/>
        </tpls>
      </n>
      <n v="34832076800">
        <tpls c="8">
          <tpl hier="2" item="0"/>
          <tpl hier="4" item="3"/>
          <tpl fld="3" item="50"/>
          <tpl fld="2" item="10"/>
          <tpl hier="9" item="1"/>
          <tpl hier="11" item="4"/>
          <tpl hier="12" item="2"/>
          <tpl fld="4" item="0"/>
        </tpls>
      </n>
      <n v="14620386304">
        <tpls c="8">
          <tpl hier="2" item="0"/>
          <tpl hier="4" item="3"/>
          <tpl fld="3" item="40"/>
          <tpl fld="2" item="10"/>
          <tpl hier="9" item="1"/>
          <tpl hier="11" item="4"/>
          <tpl hier="12" item="2"/>
          <tpl fld="4" item="0"/>
        </tpls>
      </n>
      <n v="2899654912">
        <tpls c="8">
          <tpl hier="2" item="0"/>
          <tpl hier="4" item="3"/>
          <tpl fld="3" item="35"/>
          <tpl fld="2" item="10"/>
          <tpl hier="9" item="1"/>
          <tpl hier="11" item="4"/>
          <tpl hier="12" item="2"/>
          <tpl fld="4" item="0"/>
        </tpls>
      </n>
      <m>
        <tpls c="8">
          <tpl hier="2" item="0"/>
          <tpl hier="4" item="3"/>
          <tpl fld="3" item="55"/>
          <tpl fld="2" item="37"/>
          <tpl hier="9" item="1"/>
          <tpl hier="11" item="4"/>
          <tpl hier="12" item="2"/>
          <tpl fld="4" item="0"/>
        </tpls>
      </m>
      <n v="3982161408">
        <tpls c="8">
          <tpl hier="2" item="0"/>
          <tpl hier="4" item="3"/>
          <tpl fld="3" item="56"/>
          <tpl fld="2" item="7"/>
          <tpl hier="9" item="1"/>
          <tpl hier="11" item="4"/>
          <tpl hier="12" item="2"/>
          <tpl fld="4" item="0"/>
        </tpls>
      </n>
      <n v="619319168">
        <tpls c="8">
          <tpl hier="2" item="0"/>
          <tpl hier="4" item="3"/>
          <tpl fld="3" item="48"/>
          <tpl fld="2" item="0"/>
          <tpl hier="9" item="1"/>
          <tpl hier="11" item="4"/>
          <tpl hier="12" item="2"/>
          <tpl fld="4" item="0"/>
        </tpls>
      </n>
      <n v="84008779776">
        <tpls c="8">
          <tpl hier="2" item="0"/>
          <tpl hier="4" item="3"/>
          <tpl fld="3" item="5"/>
          <tpl fld="2" item="19"/>
          <tpl hier="9" item="1"/>
          <tpl hier="11" item="4"/>
          <tpl hier="12" item="2"/>
          <tpl fld="4" item="0"/>
        </tpls>
      </n>
      <n v="6043474944">
        <tpls c="8">
          <tpl hier="2" item="0"/>
          <tpl hier="4" item="3"/>
          <tpl fld="3" item="22"/>
          <tpl fld="2" item="19"/>
          <tpl hier="9" item="1"/>
          <tpl hier="11" item="4"/>
          <tpl hier="12" item="2"/>
          <tpl fld="4" item="0"/>
        </tpls>
      </n>
      <n v="1801344512">
        <tpls c="8">
          <tpl hier="2" item="0"/>
          <tpl hier="4" item="3"/>
          <tpl fld="3" item="18"/>
          <tpl fld="2" item="19"/>
          <tpl hier="9" item="1"/>
          <tpl hier="11" item="4"/>
          <tpl hier="12" item="2"/>
          <tpl fld="4" item="0"/>
        </tpls>
      </n>
      <n v="366829404160">
        <tpls c="8">
          <tpl hier="2" item="0"/>
          <tpl hier="4" item="3"/>
          <tpl fld="3" item="33"/>
          <tpl fld="2" item="15"/>
          <tpl hier="9" item="1"/>
          <tpl hier="11" item="4"/>
          <tpl hier="12" item="2"/>
          <tpl fld="4" item="0"/>
        </tpls>
      </n>
      <n v="152587419648">
        <tpls c="8">
          <tpl hier="2" item="0"/>
          <tpl hier="4" item="3"/>
          <tpl fld="3" item="27"/>
          <tpl fld="2" item="15"/>
          <tpl hier="9" item="1"/>
          <tpl hier="11" item="4"/>
          <tpl hier="12" item="2"/>
          <tpl fld="4" item="0"/>
        </tpls>
      </n>
      <n v="85454422016">
        <tpls c="8">
          <tpl hier="2" item="0"/>
          <tpl hier="4" item="3"/>
          <tpl fld="3" item="36"/>
          <tpl fld="2" item="15"/>
          <tpl hier="9" item="1"/>
          <tpl hier="11" item="4"/>
          <tpl hier="12" item="2"/>
          <tpl fld="4" item="0"/>
        </tpls>
      </n>
      <n v="11334395904">
        <tpls c="8">
          <tpl hier="2" item="0"/>
          <tpl hier="4" item="3"/>
          <tpl fld="3" item="34"/>
          <tpl fld="2" item="15"/>
          <tpl hier="9" item="1"/>
          <tpl hier="11" item="4"/>
          <tpl hier="12" item="2"/>
          <tpl fld="4" item="0"/>
        </tpls>
      </n>
      <n v="2578026240">
        <tpls c="8">
          <tpl hier="2" item="0"/>
          <tpl hier="4" item="3"/>
          <tpl fld="3" item="47"/>
          <tpl fld="2" item="11"/>
          <tpl hier="9" item="1"/>
          <tpl hier="11" item="4"/>
          <tpl hier="12" item="2"/>
          <tpl fld="4" item="0"/>
        </tpls>
      </n>
      <n v="911915968">
        <tpls c="8">
          <tpl hier="2" item="0"/>
          <tpl hier="4" item="3"/>
          <tpl fld="3" item="45"/>
          <tpl fld="2" item="11"/>
          <tpl hier="9" item="1"/>
          <tpl hier="11" item="4"/>
          <tpl hier="12" item="2"/>
          <tpl fld="4" item="0"/>
        </tpls>
      </n>
      <n v="960728320">
        <tpls c="8">
          <tpl hier="2" item="0"/>
          <tpl hier="4" item="3"/>
          <tpl fld="3" item="46"/>
          <tpl fld="2" item="11"/>
          <tpl hier="9" item="1"/>
          <tpl hier="11" item="4"/>
          <tpl hier="12" item="2"/>
          <tpl fld="4" item="0"/>
        </tpls>
      </n>
      <n v="342721568">
        <tpls c="8">
          <tpl hier="2" item="0"/>
          <tpl hier="4" item="3"/>
          <tpl fld="3" item="48"/>
          <tpl fld="2" item="11"/>
          <tpl hier="9" item="1"/>
          <tpl hier="11" item="4"/>
          <tpl hier="12" item="2"/>
          <tpl fld="4" item="0"/>
        </tpls>
      </n>
      <n v="1033561664">
        <tpls c="8">
          <tpl hier="2" item="0"/>
          <tpl hier="4" item="3"/>
          <tpl fld="3" item="52"/>
          <tpl fld="2" item="9"/>
          <tpl hier="9" item="1"/>
          <tpl hier="11" item="4"/>
          <tpl hier="12" item="2"/>
          <tpl fld="4" item="0"/>
        </tpls>
      </n>
      <n v="374359552">
        <tpls c="8">
          <tpl hier="2" item="0"/>
          <tpl hier="4" item="3"/>
          <tpl fld="3" item="53"/>
          <tpl fld="2" item="9"/>
          <tpl hier="9" item="1"/>
          <tpl hier="11" item="4"/>
          <tpl hier="12" item="2"/>
          <tpl fld="4" item="0"/>
        </tpls>
      </n>
      <n v="47803144">
        <tpls c="8">
          <tpl hier="2" item="0"/>
          <tpl hier="4" item="3"/>
          <tpl fld="3" item="54"/>
          <tpl fld="2" item="9"/>
          <tpl hier="9" item="1"/>
          <tpl hier="11" item="4"/>
          <tpl hier="12" item="2"/>
          <tpl fld="4" item="0"/>
        </tpls>
      </n>
      <n v="10167441408">
        <tpls c="8">
          <tpl hier="2" item="0"/>
          <tpl hier="4" item="3"/>
          <tpl fld="3" item="2"/>
          <tpl fld="2" item="32"/>
          <tpl hier="9" item="1"/>
          <tpl hier="11" item="4"/>
          <tpl hier="12" item="2"/>
          <tpl fld="4" item="0"/>
        </tpls>
      </n>
      <n v="6311054848">
        <tpls c="8">
          <tpl hier="2" item="0"/>
          <tpl hier="4" item="3"/>
          <tpl fld="3" item="58"/>
          <tpl fld="2" item="32"/>
          <tpl hier="9" item="1"/>
          <tpl hier="11" item="4"/>
          <tpl hier="12" item="2"/>
          <tpl fld="4" item="0"/>
        </tpls>
      </n>
      <n v="1620857216">
        <tpls c="8">
          <tpl hier="2" item="0"/>
          <tpl hier="4" item="3"/>
          <tpl fld="3" item="4"/>
          <tpl fld="2" item="32"/>
          <tpl hier="9" item="1"/>
          <tpl hier="11" item="4"/>
          <tpl hier="12" item="2"/>
          <tpl fld="4" item="0"/>
        </tpls>
      </n>
      <n v="9253098496">
        <tpls c="8">
          <tpl hier="2" item="0"/>
          <tpl hier="4" item="3"/>
          <tpl fld="3" item="13"/>
          <tpl fld="2" item="20"/>
          <tpl hier="9" item="1"/>
          <tpl hier="11" item="4"/>
          <tpl hier="12" item="2"/>
          <tpl fld="4" item="0"/>
        </tpls>
      </n>
      <n v="1674685312">
        <tpls c="8">
          <tpl hier="2" item="0"/>
          <tpl hier="4" item="3"/>
          <tpl fld="3" item="14"/>
          <tpl fld="2" item="20"/>
          <tpl hier="9" item="1"/>
          <tpl hier="11" item="4"/>
          <tpl hier="12" item="2"/>
          <tpl fld="4" item="0"/>
        </tpls>
      </n>
      <n v="1715625856">
        <tpls c="8">
          <tpl hier="2" item="0"/>
          <tpl hier="4" item="3"/>
          <tpl fld="3" item="15"/>
          <tpl fld="2" item="20"/>
          <tpl hier="9" item="1"/>
          <tpl hier="11" item="4"/>
          <tpl hier="12" item="2"/>
          <tpl fld="4" item="0"/>
        </tpls>
      </n>
      <n v="188700032">
        <tpls c="8">
          <tpl hier="2" item="0"/>
          <tpl hier="4" item="3"/>
          <tpl fld="3" item="16"/>
          <tpl fld="2" item="20"/>
          <tpl hier="9" item="1"/>
          <tpl hier="11" item="4"/>
          <tpl hier="12" item="2"/>
          <tpl fld="4" item="0"/>
        </tpls>
      </n>
      <n v="102445801472">
        <tpls c="8">
          <tpl hier="2" item="0"/>
          <tpl hier="4" item="3"/>
          <tpl fld="3" item="29"/>
          <tpl fld="2" item="18"/>
          <tpl hier="9" item="1"/>
          <tpl hier="11" item="4"/>
          <tpl hier="12" item="2"/>
          <tpl fld="4" item="0"/>
        </tpls>
      </n>
      <n v="54086402048">
        <tpls c="8">
          <tpl hier="2" item="0"/>
          <tpl hier="4" item="3"/>
          <tpl fld="3" item="30"/>
          <tpl fld="2" item="18"/>
          <tpl hier="9" item="1"/>
          <tpl hier="11" item="4"/>
          <tpl hier="12" item="2"/>
          <tpl fld="4" item="0"/>
        </tpls>
      </n>
      <n v="16764199936">
        <tpls c="8">
          <tpl hier="2" item="0"/>
          <tpl hier="4" item="3"/>
          <tpl fld="3" item="31"/>
          <tpl fld="2" item="18"/>
          <tpl hier="9" item="1"/>
          <tpl hier="11" item="4"/>
          <tpl hier="12" item="2"/>
          <tpl fld="4" item="0"/>
        </tpls>
      </n>
      <n v="3170500096">
        <tpls c="8">
          <tpl hier="2" item="0"/>
          <tpl hier="4" item="3"/>
          <tpl fld="3" item="32"/>
          <tpl fld="2" item="18"/>
          <tpl hier="9" item="1"/>
          <tpl hier="11" item="4"/>
          <tpl hier="12" item="2"/>
          <tpl fld="4" item="0"/>
        </tpls>
      </n>
      <n v="234216734720">
        <tpls c="8">
          <tpl hier="2" item="0"/>
          <tpl hier="4" item="3"/>
          <tpl fld="3" item="41"/>
          <tpl fld="2" item="12"/>
          <tpl hier="9" item="1"/>
          <tpl hier="11" item="4"/>
          <tpl hier="12" item="2"/>
          <tpl fld="4" item="0"/>
        </tpls>
      </n>
      <n v="74119987200">
        <tpls c="8">
          <tpl hier="2" item="0"/>
          <tpl hier="4" item="3"/>
          <tpl fld="3" item="42"/>
          <tpl fld="2" item="12"/>
          <tpl hier="9" item="1"/>
          <tpl hier="11" item="4"/>
          <tpl hier="12" item="2"/>
          <tpl fld="4" item="0"/>
        </tpls>
      </n>
      <n v="27502168064">
        <tpls c="8">
          <tpl hier="2" item="0"/>
          <tpl hier="4" item="3"/>
          <tpl fld="3" item="43"/>
          <tpl fld="2" item="12"/>
          <tpl hier="9" item="1"/>
          <tpl hier="11" item="4"/>
          <tpl hier="12" item="2"/>
          <tpl fld="4" item="0"/>
        </tpls>
      </n>
      <n v="4875310080">
        <tpls c="8">
          <tpl hier="2" item="0"/>
          <tpl hier="4" item="3"/>
          <tpl fld="3" item="44"/>
          <tpl fld="2" item="12"/>
          <tpl hier="9" item="1"/>
          <tpl hier="11" item="4"/>
          <tpl hier="12" item="2"/>
          <tpl fld="4" item="0"/>
        </tpls>
      </n>
      <n v="120550596608">
        <tpls c="8">
          <tpl hier="2" item="0"/>
          <tpl hier="4" item="3"/>
          <tpl fld="3" item="38"/>
          <tpl fld="2" item="10"/>
          <tpl hier="9" item="1"/>
          <tpl hier="11" item="4"/>
          <tpl hier="12" item="2"/>
          <tpl fld="4" item="0"/>
        </tpls>
      </n>
      <n v="35966304256">
        <tpls c="8">
          <tpl hier="2" item="0"/>
          <tpl hier="4" item="3"/>
          <tpl fld="3" item="51"/>
          <tpl fld="2" item="10"/>
          <tpl hier="9" item="1"/>
          <tpl hier="11" item="4"/>
          <tpl hier="12" item="2"/>
          <tpl fld="4" item="0"/>
        </tpls>
      </n>
      <n v="15947709440">
        <tpls c="8">
          <tpl hier="2" item="0"/>
          <tpl hier="4" item="3"/>
          <tpl fld="3" item="20"/>
          <tpl fld="2" item="10"/>
          <tpl hier="9" item="1"/>
          <tpl hier="11" item="4"/>
          <tpl hier="12" item="2"/>
          <tpl fld="4" item="0"/>
        </tpls>
      </n>
      <m>
        <tpls c="8">
          <tpl hier="2" item="0"/>
          <tpl hier="4" item="3"/>
          <tpl fld="3" item="1"/>
          <tpl fld="2" item="37"/>
          <tpl hier="9" item="1"/>
          <tpl hier="11" item="4"/>
          <tpl hier="12" item="2"/>
          <tpl fld="4" item="0"/>
        </tpls>
      </m>
      <m>
        <tpls c="8">
          <tpl hier="2" item="0"/>
          <tpl hier="4" item="3"/>
          <tpl fld="3" item="3"/>
          <tpl fld="2" item="37"/>
          <tpl hier="9" item="1"/>
          <tpl hier="11" item="4"/>
          <tpl hier="12" item="2"/>
          <tpl fld="4" item="0"/>
        </tpls>
      </m>
      <n v="23064723456">
        <tpls c="8">
          <tpl hier="2" item="0"/>
          <tpl hier="4" item="3"/>
          <tpl fld="3" item="5"/>
          <tpl fld="2" item="5"/>
          <tpl hier="9" item="1"/>
          <tpl hier="11" item="4"/>
          <tpl hier="12" item="2"/>
          <tpl fld="4" item="0"/>
        </tpls>
      </n>
      <n v="2659095040">
        <tpls c="8">
          <tpl hier="2" item="0"/>
          <tpl hier="4" item="3"/>
          <tpl fld="3" item="52"/>
          <tpl fld="2" item="8"/>
          <tpl hier="9" item="1"/>
          <tpl hier="11" item="4"/>
          <tpl hier="12" item="2"/>
          <tpl fld="4" item="0"/>
        </tpls>
      </n>
      <n v="65292754944">
        <tpls c="8">
          <tpl hier="2" item="0"/>
          <tpl hier="4" item="3"/>
          <tpl fld="3" item="41"/>
          <tpl fld="2" item="19"/>
          <tpl hier="9" item="1"/>
          <tpl hier="11" item="4"/>
          <tpl hier="12" item="2"/>
          <tpl fld="4" item="0"/>
        </tpls>
      </n>
      <n v="5167913472">
        <tpls c="8">
          <tpl hier="2" item="0"/>
          <tpl hier="4" item="3"/>
          <tpl fld="3" item="25"/>
          <tpl fld="2" item="19"/>
          <tpl hier="9" item="1"/>
          <tpl hier="11" item="4"/>
          <tpl hier="12" item="2"/>
          <tpl fld="4" item="0"/>
        </tpls>
      </n>
      <n v="1859464960">
        <tpls c="8">
          <tpl hier="2" item="0"/>
          <tpl hier="4" item="3"/>
          <tpl fld="3" item="26"/>
          <tpl fld="2" item="19"/>
          <tpl hier="9" item="1"/>
          <tpl hier="11" item="4"/>
          <tpl hier="12" item="2"/>
          <tpl fld="4" item="0"/>
        </tpls>
      </n>
      <n v="396332695552">
        <tpls c="8">
          <tpl hier="2" item="0"/>
          <tpl hier="4" item="3"/>
          <tpl fld="3" item="19"/>
          <tpl fld="2" item="15"/>
          <tpl hier="9" item="1"/>
          <tpl hier="11" item="4"/>
          <tpl hier="12" item="2"/>
          <tpl fld="4" item="0"/>
        </tpls>
      </n>
      <n v="147606290432">
        <tpls c="8">
          <tpl hier="2" item="0"/>
          <tpl hier="4" item="3"/>
          <tpl fld="3" item="28"/>
          <tpl fld="2" item="15"/>
          <tpl hier="9" item="1"/>
          <tpl hier="11" item="4"/>
          <tpl hier="12" item="2"/>
          <tpl fld="4" item="0"/>
        </tpls>
      </n>
      <n v="82980487168">
        <tpls c="8">
          <tpl hier="2" item="0"/>
          <tpl hier="4" item="3"/>
          <tpl fld="3" item="39"/>
          <tpl fld="2" item="15"/>
          <tpl hier="9" item="1"/>
          <tpl hier="11" item="4"/>
          <tpl hier="12" item="2"/>
          <tpl fld="4" item="0"/>
        </tpls>
      </n>
      <n v="10373995520">
        <tpls c="8">
          <tpl hier="2" item="0"/>
          <tpl hier="4" item="3"/>
          <tpl fld="3" item="37"/>
          <tpl fld="2" item="15"/>
          <tpl hier="9" item="1"/>
          <tpl hier="11" item="4"/>
          <tpl hier="12" item="2"/>
          <tpl fld="4" item="0"/>
        </tpls>
      </n>
      <n v="2453899776">
        <tpls c="8">
          <tpl hier="2" item="0"/>
          <tpl hier="4" item="3"/>
          <tpl fld="3" item="49"/>
          <tpl fld="2" item="11"/>
          <tpl hier="9" item="1"/>
          <tpl hier="11" item="4"/>
          <tpl hier="12" item="2"/>
          <tpl fld="4" item="0"/>
        </tpls>
      </n>
      <n v="768812352">
        <tpls c="8">
          <tpl hier="2" item="0"/>
          <tpl hier="4" item="3"/>
          <tpl fld="3" item="50"/>
          <tpl fld="2" item="11"/>
          <tpl hier="9" item="1"/>
          <tpl hier="11" item="4"/>
          <tpl hier="12" item="2"/>
          <tpl fld="4" item="0"/>
        </tpls>
      </n>
      <n v="691777728">
        <tpls c="8">
          <tpl hier="2" item="0"/>
          <tpl hier="4" item="3"/>
          <tpl fld="3" item="40"/>
          <tpl fld="2" item="11"/>
          <tpl hier="9" item="1"/>
          <tpl hier="11" item="4"/>
          <tpl hier="12" item="2"/>
          <tpl fld="4" item="0"/>
        </tpls>
      </n>
      <n v="327834688">
        <tpls c="8">
          <tpl hier="2" item="0"/>
          <tpl hier="4" item="3"/>
          <tpl fld="3" item="35"/>
          <tpl fld="2" item="11"/>
          <tpl hier="9" item="1"/>
          <tpl hier="11" item="4"/>
          <tpl hier="12" item="2"/>
          <tpl fld="4" item="0"/>
        </tpls>
      </n>
      <n v="1016418240">
        <tpls c="8">
          <tpl hier="2" item="0"/>
          <tpl hier="4" item="3"/>
          <tpl fld="3" item="55"/>
          <tpl fld="2" item="9"/>
          <tpl hier="9" item="1"/>
          <tpl hier="11" item="4"/>
          <tpl hier="12" item="2"/>
          <tpl fld="4" item="0"/>
        </tpls>
      </n>
      <n v="368584768">
        <tpls c="8">
          <tpl hier="2" item="0"/>
          <tpl hier="4" item="3"/>
          <tpl fld="3" item="0"/>
          <tpl fld="2" item="9"/>
          <tpl hier="9" item="1"/>
          <tpl hier="11" item="4"/>
          <tpl hier="12" item="2"/>
          <tpl fld="4" item="0"/>
        </tpls>
      </n>
      <n v="43134500">
        <tpls c="8">
          <tpl hier="2" item="0"/>
          <tpl hier="4" item="3"/>
          <tpl fld="3" item="56"/>
          <tpl fld="2" item="9"/>
          <tpl hier="9" item="1"/>
          <tpl hier="11" item="4"/>
          <tpl hier="12" item="2"/>
          <tpl fld="4" item="0"/>
        </tpls>
      </n>
      <n v="23578083328">
        <tpls c="8">
          <tpl hier="2" item="0"/>
          <tpl hier="4" item="3"/>
          <tpl fld="3" item="5"/>
          <tpl fld="2" item="32"/>
          <tpl hier="9" item="1"/>
          <tpl hier="11" item="4"/>
          <tpl hier="12" item="2"/>
          <tpl fld="4" item="0"/>
        </tpls>
      </n>
      <n v="8683229184">
        <tpls c="8">
          <tpl hier="2" item="0"/>
          <tpl hier="4" item="3"/>
          <tpl fld="3" item="6"/>
          <tpl fld="2" item="32"/>
          <tpl hier="9" item="1"/>
          <tpl hier="11" item="4"/>
          <tpl hier="12" item="2"/>
          <tpl fld="4" item="0"/>
        </tpls>
      </n>
      <n v="6381385728">
        <tpls c="8">
          <tpl hier="2" item="0"/>
          <tpl hier="4" item="3"/>
          <tpl fld="3" item="7"/>
          <tpl fld="2" item="32"/>
          <tpl hier="9" item="1"/>
          <tpl hier="11" item="4"/>
          <tpl hier="12" item="2"/>
          <tpl fld="4" item="0"/>
        </tpls>
      </n>
      <n v="1339548800">
        <tpls c="8">
          <tpl hier="2" item="0"/>
          <tpl hier="4" item="3"/>
          <tpl fld="3" item="8"/>
          <tpl fld="2" item="32"/>
          <tpl hier="9" item="1"/>
          <tpl hier="11" item="4"/>
          <tpl hier="12" item="2"/>
          <tpl fld="4" item="0"/>
        </tpls>
      </n>
      <n v="8734161920">
        <tpls c="8">
          <tpl hier="2" item="0"/>
          <tpl hier="4" item="3"/>
          <tpl fld="3" item="21"/>
          <tpl fld="2" item="20"/>
          <tpl hier="9" item="1"/>
          <tpl hier="11" item="4"/>
          <tpl hier="12" item="2"/>
          <tpl fld="4" item="0"/>
        </tpls>
      </n>
      <n v="1734938624">
        <tpls c="8">
          <tpl hier="2" item="0"/>
          <tpl hier="4" item="3"/>
          <tpl fld="3" item="17"/>
          <tpl fld="2" item="20"/>
          <tpl hier="9" item="1"/>
          <tpl hier="11" item="4"/>
          <tpl hier="12" item="2"/>
          <tpl fld="4" item="0"/>
        </tpls>
      </n>
      <n v="1587412992">
        <tpls c="8">
          <tpl hier="2" item="0"/>
          <tpl hier="4" item="3"/>
          <tpl fld="3" item="22"/>
          <tpl fld="2" item="20"/>
          <tpl hier="9" item="1"/>
          <tpl hier="11" item="4"/>
          <tpl hier="12" item="2"/>
          <tpl fld="4" item="0"/>
        </tpls>
      </n>
      <n v="172200016">
        <tpls c="8">
          <tpl hier="2" item="0"/>
          <tpl hier="4" item="3"/>
          <tpl fld="3" item="18"/>
          <tpl fld="2" item="20"/>
          <tpl hier="9" item="1"/>
          <tpl hier="11" item="4"/>
          <tpl hier="12" item="2"/>
          <tpl fld="4" item="0"/>
        </tpls>
      </n>
      <n v="102450003968">
        <tpls c="8">
          <tpl hier="2" item="0"/>
          <tpl hier="4" item="3"/>
          <tpl fld="3" item="33"/>
          <tpl fld="2" item="18"/>
          <tpl hier="9" item="1"/>
          <tpl hier="11" item="4"/>
          <tpl hier="12" item="2"/>
          <tpl fld="4" item="0"/>
        </tpls>
      </n>
      <n v="48187039744">
        <tpls c="8">
          <tpl hier="2" item="0"/>
          <tpl hier="4" item="3"/>
          <tpl fld="3" item="27"/>
          <tpl fld="2" item="18"/>
          <tpl hier="9" item="1"/>
          <tpl hier="11" item="4"/>
          <tpl hier="12" item="2"/>
          <tpl fld="4" item="0"/>
        </tpls>
      </n>
      <n v="15955699712">
        <tpls c="8">
          <tpl hier="2" item="0"/>
          <tpl hier="4" item="3"/>
          <tpl fld="3" item="36"/>
          <tpl fld="2" item="18"/>
          <tpl hier="9" item="1"/>
          <tpl hier="11" item="4"/>
          <tpl hier="12" item="2"/>
          <tpl fld="4" item="0"/>
        </tpls>
      </n>
      <n v="2881499904">
        <tpls c="8">
          <tpl hier="2" item="0"/>
          <tpl hier="4" item="3"/>
          <tpl fld="3" item="34"/>
          <tpl fld="2" item="18"/>
          <tpl hier="9" item="1"/>
          <tpl hier="11" item="4"/>
          <tpl hier="12" item="2"/>
          <tpl fld="4" item="0"/>
        </tpls>
      </n>
      <n v="208368893952">
        <tpls c="8">
          <tpl hier="2" item="0"/>
          <tpl hier="4" item="3"/>
          <tpl fld="3" item="47"/>
          <tpl fld="2" item="12"/>
          <tpl hier="9" item="1"/>
          <tpl hier="11" item="4"/>
          <tpl hier="12" item="2"/>
          <tpl fld="4" item="0"/>
        </tpls>
      </n>
      <n v="64084459520">
        <tpls c="8">
          <tpl hier="2" item="0"/>
          <tpl hier="4" item="3"/>
          <tpl fld="3" item="45"/>
          <tpl fld="2" item="12"/>
          <tpl hier="9" item="1"/>
          <tpl hier="11" item="4"/>
          <tpl hier="12" item="2"/>
          <tpl fld="4" item="0"/>
        </tpls>
      </n>
      <n v="22706155520">
        <tpls c="8">
          <tpl hier="2" item="0"/>
          <tpl hier="4" item="3"/>
          <tpl fld="3" item="46"/>
          <tpl fld="2" item="12"/>
          <tpl hier="9" item="1"/>
          <tpl hier="11" item="4"/>
          <tpl hier="12" item="2"/>
          <tpl fld="4" item="0"/>
        </tpls>
      </n>
      <n v="4399827968">
        <tpls c="8">
          <tpl hier="2" item="0"/>
          <tpl hier="4" item="3"/>
          <tpl fld="3" item="48"/>
          <tpl fld="2" item="12"/>
          <tpl hier="9" item="1"/>
          <tpl hier="11" item="4"/>
          <tpl hier="12" item="2"/>
          <tpl fld="4" item="0"/>
        </tpls>
      </n>
      <n v="102170984448">
        <tpls c="8">
          <tpl hier="2" item="0"/>
          <tpl hier="4" item="3"/>
          <tpl fld="3" item="52"/>
          <tpl fld="2" item="10"/>
          <tpl hier="9" item="1"/>
          <tpl hier="11" item="4"/>
          <tpl hier="12" item="2"/>
          <tpl fld="4" item="0"/>
        </tpls>
      </n>
      <n v="34341466112">
        <tpls c="8">
          <tpl hier="2" item="0"/>
          <tpl hier="4" item="3"/>
          <tpl fld="3" item="53"/>
          <tpl fld="2" item="10"/>
          <tpl hier="9" item="1"/>
          <tpl hier="11" item="4"/>
          <tpl hier="12" item="2"/>
          <tpl fld="4" item="0"/>
        </tpls>
      </n>
      <n v="16877163520">
        <tpls c="8">
          <tpl hier="2" item="0"/>
          <tpl hier="4" item="3"/>
          <tpl fld="3" item="54"/>
          <tpl fld="2" item="10"/>
          <tpl hier="9" item="1"/>
          <tpl hier="11" item="4"/>
          <tpl hier="12" item="2"/>
          <tpl fld="4" item="0"/>
        </tpls>
      </n>
      <n v="4901839872">
        <tpls c="8">
          <tpl hier="2" item="0"/>
          <tpl hier="4" item="3"/>
          <tpl fld="3" item="6"/>
          <tpl fld="2" item="5"/>
          <tpl hier="9" item="1"/>
          <tpl hier="11" item="4"/>
          <tpl hier="12" item="2"/>
          <tpl fld="4" item="0"/>
        </tpls>
      </n>
      <n v="1602299904">
        <tpls c="8">
          <tpl hier="2" item="0"/>
          <tpl hier="4" item="3"/>
          <tpl fld="3" item="53"/>
          <tpl fld="2" item="8"/>
          <tpl hier="9" item="1"/>
          <tpl hier="11" item="4"/>
          <tpl hier="12" item="2"/>
          <tpl fld="4" item="0"/>
        </tpls>
      </n>
      <n v="20662525952">
        <tpls c="8">
          <tpl hier="2" item="0"/>
          <tpl hier="4" item="3"/>
          <tpl fld="3" item="2"/>
          <tpl fld="2" item="19"/>
          <tpl hier="9" item="1"/>
          <tpl hier="11" item="4"/>
          <tpl hier="12" item="2"/>
          <tpl fld="4" item="0"/>
        </tpls>
      </n>
      <n v="4768764928">
        <tpls c="8">
          <tpl hier="2" item="0"/>
          <tpl hier="4" item="3"/>
          <tpl fld="3" item="31"/>
          <tpl fld="2" item="19"/>
          <tpl hier="9" item="1"/>
          <tpl hier="11" item="4"/>
          <tpl hier="12" item="2"/>
          <tpl fld="4" item="0"/>
        </tpls>
      </n>
      <n v="1751470592">
        <tpls c="8">
          <tpl hier="2" item="0"/>
          <tpl hier="4" item="3"/>
          <tpl fld="3" item="32"/>
          <tpl fld="2" item="19"/>
          <tpl hier="9" item="1"/>
          <tpl hier="11" item="4"/>
          <tpl hier="12" item="2"/>
          <tpl fld="4" item="0"/>
        </tpls>
      </n>
      <n v="416418889728">
        <tpls c="8">
          <tpl hier="2" item="0"/>
          <tpl hier="4" item="3"/>
          <tpl fld="3" item="41"/>
          <tpl fld="2" item="15"/>
          <tpl hier="9" item="1"/>
          <tpl hier="11" item="4"/>
          <tpl hier="12" item="2"/>
          <tpl fld="4" item="0"/>
        </tpls>
      </n>
      <n v="155460927488">
        <tpls c="8">
          <tpl hier="2" item="0"/>
          <tpl hier="4" item="3"/>
          <tpl fld="3" item="42"/>
          <tpl fld="2" item="15"/>
          <tpl hier="9" item="1"/>
          <tpl hier="11" item="4"/>
          <tpl hier="12" item="2"/>
          <tpl fld="4" item="0"/>
        </tpls>
      </n>
      <n v="57645719552">
        <tpls c="8">
          <tpl hier="2" item="0"/>
          <tpl hier="4" item="3"/>
          <tpl fld="3" item="43"/>
          <tpl fld="2" item="15"/>
          <tpl hier="9" item="1"/>
          <tpl hier="11" item="4"/>
          <tpl hier="12" item="2"/>
          <tpl fld="4" item="0"/>
        </tpls>
      </n>
      <n v="9423395840">
        <tpls c="8">
          <tpl hier="2" item="0"/>
          <tpl hier="4" item="3"/>
          <tpl fld="3" item="44"/>
          <tpl fld="2" item="15"/>
          <tpl hier="9" item="1"/>
          <tpl hier="11" item="4"/>
          <tpl hier="12" item="2"/>
          <tpl fld="4" item="0"/>
        </tpls>
      </n>
      <n v="2505458688">
        <tpls c="8">
          <tpl hier="2" item="0"/>
          <tpl hier="4" item="3"/>
          <tpl fld="3" item="38"/>
          <tpl fld="2" item="11"/>
          <tpl hier="9" item="1"/>
          <tpl hier="11" item="4"/>
          <tpl hier="12" item="2"/>
          <tpl fld="4" item="0"/>
        </tpls>
      </n>
      <n v="679998016">
        <tpls c="8">
          <tpl hier="2" item="0"/>
          <tpl hier="4" item="3"/>
          <tpl fld="3" item="51"/>
          <tpl fld="2" item="11"/>
          <tpl hier="9" item="1"/>
          <tpl hier="11" item="4"/>
          <tpl hier="12" item="2"/>
          <tpl fld="4" item="0"/>
        </tpls>
      </n>
      <n v="594895680">
        <tpls c="8">
          <tpl hier="2" item="0"/>
          <tpl hier="4" item="3"/>
          <tpl fld="3" item="20"/>
          <tpl fld="2" item="11"/>
          <tpl hier="9" item="1"/>
          <tpl hier="11" item="4"/>
          <tpl hier="12" item="2"/>
          <tpl fld="4" item="0"/>
        </tpls>
      </n>
      <n v="919103232">
        <tpls c="8">
          <tpl hier="2" item="0"/>
          <tpl hier="4" item="3"/>
          <tpl fld="3" item="1"/>
          <tpl fld="2" item="9"/>
          <tpl hier="9" item="1"/>
          <tpl hier="11" item="4"/>
          <tpl hier="12" item="2"/>
          <tpl fld="4" item="0"/>
        </tpls>
      </n>
      <n v="304832864">
        <tpls c="8">
          <tpl hier="2" item="0"/>
          <tpl hier="4" item="3"/>
          <tpl fld="3" item="3"/>
          <tpl fld="2" item="9"/>
          <tpl hier="9" item="1"/>
          <tpl hier="11" item="4"/>
          <tpl hier="12" item="2"/>
          <tpl fld="4" item="0"/>
        </tpls>
      </n>
      <n v="36896280">
        <tpls c="8">
          <tpl hier="2" item="0"/>
          <tpl hier="4" item="3"/>
          <tpl fld="3" item="57"/>
          <tpl fld="2" item="9"/>
          <tpl hier="9" item="1"/>
          <tpl hier="11" item="4"/>
          <tpl hier="12" item="2"/>
          <tpl fld="4" item="0"/>
        </tpls>
      </n>
      <n v="23236007936">
        <tpls c="8">
          <tpl hier="2" item="0"/>
          <tpl hier="4" item="3"/>
          <tpl fld="3" item="9"/>
          <tpl fld="2" item="32"/>
          <tpl hier="9" item="1"/>
          <tpl hier="11" item="4"/>
          <tpl hier="12" item="2"/>
          <tpl fld="4" item="0"/>
        </tpls>
      </n>
      <n v="6752510464">
        <tpls c="8">
          <tpl hier="2" item="0"/>
          <tpl hier="4" item="3"/>
          <tpl fld="3" item="11"/>
          <tpl fld="2" item="32"/>
          <tpl hier="9" item="1"/>
          <tpl hier="11" item="4"/>
          <tpl hier="12" item="2"/>
          <tpl fld="4" item="0"/>
        </tpls>
      </n>
      <n v="5304238080">
        <tpls c="8">
          <tpl hier="2" item="0"/>
          <tpl hier="4" item="3"/>
          <tpl fld="3" item="12"/>
          <tpl fld="2" item="32"/>
          <tpl hier="9" item="1"/>
          <tpl hier="11" item="4"/>
          <tpl hier="12" item="2"/>
          <tpl fld="4" item="0"/>
        </tpls>
      </n>
      <n v="1297407872">
        <tpls c="8">
          <tpl hier="2" item="0"/>
          <tpl hier="4" item="3"/>
          <tpl fld="3" item="10"/>
          <tpl fld="2" item="32"/>
          <tpl hier="9" item="1"/>
          <tpl hier="11" item="4"/>
          <tpl hier="12" item="2"/>
          <tpl fld="4" item="0"/>
        </tpls>
      </n>
      <n v="8582588928">
        <tpls c="8">
          <tpl hier="2" item="0"/>
          <tpl hier="4" item="3"/>
          <tpl fld="3" item="23"/>
          <tpl fld="2" item="20"/>
          <tpl hier="9" item="1"/>
          <tpl hier="11" item="4"/>
          <tpl hier="12" item="2"/>
          <tpl fld="4" item="0"/>
        </tpls>
      </n>
      <n v="1817654528">
        <tpls c="8">
          <tpl hier="2" item="0"/>
          <tpl hier="4" item="3"/>
          <tpl fld="3" item="24"/>
          <tpl fld="2" item="20"/>
          <tpl hier="9" item="1"/>
          <tpl hier="11" item="4"/>
          <tpl hier="12" item="2"/>
          <tpl fld="4" item="0"/>
        </tpls>
      </n>
      <n v="1479688064">
        <tpls c="8">
          <tpl hier="2" item="0"/>
          <tpl hier="4" item="3"/>
          <tpl fld="3" item="25"/>
          <tpl fld="2" item="20"/>
          <tpl hier="9" item="1"/>
          <tpl hier="11" item="4"/>
          <tpl hier="12" item="2"/>
          <tpl fld="4" item="0"/>
        </tpls>
      </n>
      <n v="159560016">
        <tpls c="8">
          <tpl hier="2" item="0"/>
          <tpl hier="4" item="3"/>
          <tpl fld="3" item="26"/>
          <tpl fld="2" item="20"/>
          <tpl hier="9" item="1"/>
          <tpl hier="11" item="4"/>
          <tpl hier="12" item="2"/>
          <tpl fld="4" item="0"/>
        </tpls>
      </n>
      <n v="101564801024">
        <tpls c="8">
          <tpl hier="2" item="0"/>
          <tpl hier="4" item="3"/>
          <tpl fld="3" item="19"/>
          <tpl fld="2" item="18"/>
          <tpl hier="9" item="1"/>
          <tpl hier="11" item="4"/>
          <tpl hier="12" item="2"/>
          <tpl fld="4" item="0"/>
        </tpls>
      </n>
      <n v="45340835840">
        <tpls c="8">
          <tpl hier="2" item="0"/>
          <tpl hier="4" item="3"/>
          <tpl fld="3" item="28"/>
          <tpl fld="2" item="18"/>
          <tpl hier="9" item="1"/>
          <tpl hier="11" item="4"/>
          <tpl hier="12" item="2"/>
          <tpl fld="4" item="0"/>
        </tpls>
      </n>
      <n v="14436100096">
        <tpls c="8">
          <tpl hier="2" item="0"/>
          <tpl hier="4" item="3"/>
          <tpl fld="3" item="39"/>
          <tpl fld="2" item="18"/>
          <tpl hier="9" item="1"/>
          <tpl hier="11" item="4"/>
          <tpl hier="12" item="2"/>
          <tpl fld="4" item="0"/>
        </tpls>
      </n>
      <n v="2570500096">
        <tpls c="8">
          <tpl hier="2" item="0"/>
          <tpl hier="4" item="3"/>
          <tpl fld="3" item="37"/>
          <tpl fld="2" item="18"/>
          <tpl hier="9" item="1"/>
          <tpl hier="11" item="4"/>
          <tpl hier="12" item="2"/>
          <tpl fld="4" item="0"/>
        </tpls>
      </n>
      <n v="176131653632">
        <tpls c="8">
          <tpl hier="2" item="0"/>
          <tpl hier="4" item="3"/>
          <tpl fld="3" item="49"/>
          <tpl fld="2" item="12"/>
          <tpl hier="9" item="1"/>
          <tpl hier="11" item="4"/>
          <tpl hier="12" item="2"/>
          <tpl fld="4" item="0"/>
        </tpls>
      </n>
      <n v="54368083968">
        <tpls c="8">
          <tpl hier="2" item="0"/>
          <tpl hier="4" item="3"/>
          <tpl fld="3" item="50"/>
          <tpl fld="2" item="12"/>
          <tpl hier="9" item="1"/>
          <tpl hier="11" item="4"/>
          <tpl hier="12" item="2"/>
          <tpl fld="4" item="0"/>
        </tpls>
      </n>
      <n v="19648106496">
        <tpls c="8">
          <tpl hier="2" item="0"/>
          <tpl hier="4" item="3"/>
          <tpl fld="3" item="40"/>
          <tpl fld="2" item="12"/>
          <tpl hier="9" item="1"/>
          <tpl hier="11" item="4"/>
          <tpl hier="12" item="2"/>
          <tpl fld="4" item="0"/>
        </tpls>
      </n>
      <n v="7256967168">
        <tpls c="8">
          <tpl hier="2" item="0"/>
          <tpl hier="4" item="3"/>
          <tpl fld="3" item="35"/>
          <tpl fld="2" item="12"/>
          <tpl hier="9" item="1"/>
          <tpl hier="11" item="4"/>
          <tpl hier="12" item="2"/>
          <tpl fld="4" item="0"/>
        </tpls>
      </n>
      <n v="88643190784">
        <tpls c="8">
          <tpl hier="2" item="0"/>
          <tpl hier="4" item="3"/>
          <tpl fld="3" item="55"/>
          <tpl fld="2" item="10"/>
          <tpl hier="9" item="1"/>
          <tpl hier="11" item="4"/>
          <tpl hier="12" item="2"/>
          <tpl fld="4" item="0"/>
        </tpls>
      </n>
      <n v="26410387456">
        <tpls c="8">
          <tpl hier="2" item="0"/>
          <tpl hier="4" item="3"/>
          <tpl fld="3" item="0"/>
          <tpl fld="2" item="10"/>
          <tpl hier="9" item="1"/>
          <tpl hier="11" item="4"/>
          <tpl hier="12" item="2"/>
          <tpl fld="4" item="0"/>
        </tpls>
      </n>
      <n v="13858441216">
        <tpls c="8">
          <tpl hier="2" item="0"/>
          <tpl hier="4" item="3"/>
          <tpl fld="3" item="56"/>
          <tpl fld="2" item="10"/>
          <tpl hier="9" item="1"/>
          <tpl hier="11" item="4"/>
          <tpl hier="12" item="2"/>
          <tpl fld="4" item="0"/>
        </tpls>
      </n>
      <m>
        <tpls c="8">
          <tpl hier="2" item="0"/>
          <tpl hier="4" item="3"/>
          <tpl fld="3" item="5"/>
          <tpl fld="2" item="37"/>
          <tpl hier="9" item="1"/>
          <tpl hier="11" item="4"/>
          <tpl hier="12" item="2"/>
          <tpl fld="4" item="0"/>
        </tpls>
      </m>
      <m>
        <tpls c="8">
          <tpl hier="2" item="0"/>
          <tpl hier="4" item="3"/>
          <tpl fld="3" item="6"/>
          <tpl fld="2" item="37"/>
          <tpl hier="9" item="1"/>
          <tpl hier="11" item="4"/>
          <tpl hier="12" item="2"/>
          <tpl fld="4" item="0"/>
        </tpls>
      </m>
      <m>
        <tpls c="8">
          <tpl hier="2" item="0"/>
          <tpl hier="4" item="3"/>
          <tpl fld="3" item="7"/>
          <tpl fld="2" item="37"/>
          <tpl hier="9" item="1"/>
          <tpl hier="11" item="4"/>
          <tpl hier="12" item="2"/>
          <tpl fld="4" item="0"/>
        </tpls>
      </m>
      <m>
        <tpls c="8">
          <tpl hier="2" item="0"/>
          <tpl hier="4" item="3"/>
          <tpl fld="3" item="8"/>
          <tpl fld="2" item="37"/>
          <tpl hier="9" item="1"/>
          <tpl hier="11" item="4"/>
          <tpl hier="12" item="2"/>
          <tpl fld="4" item="0"/>
        </tpls>
      </m>
      <n v="17984911360">
        <tpls c="8">
          <tpl hier="2" item="0"/>
          <tpl hier="4" item="3"/>
          <tpl fld="3" item="41"/>
          <tpl fld="2" item="16"/>
          <tpl hier="9" item="1"/>
          <tpl hier="11" item="4"/>
          <tpl hier="12" item="2"/>
          <tpl fld="4" item="0"/>
        </tpls>
      </n>
      <n v="4636057600">
        <tpls c="8">
          <tpl hier="2" item="0"/>
          <tpl hier="4" item="3"/>
          <tpl fld="3" item="42"/>
          <tpl fld="2" item="16"/>
          <tpl hier="9" item="1"/>
          <tpl hier="11" item="4"/>
          <tpl hier="12" item="2"/>
          <tpl fld="4" item="0"/>
        </tpls>
      </n>
      <n v="2293622016">
        <tpls c="8">
          <tpl hier="2" item="0"/>
          <tpl hier="4" item="3"/>
          <tpl fld="3" item="43"/>
          <tpl fld="2" item="16"/>
          <tpl hier="9" item="1"/>
          <tpl hier="11" item="4"/>
          <tpl hier="12" item="2"/>
          <tpl fld="4" item="0"/>
        </tpls>
      </n>
      <n v="275968032">
        <tpls c="8">
          <tpl hier="2" item="0"/>
          <tpl hier="4" item="3"/>
          <tpl fld="3" item="44"/>
          <tpl fld="2" item="16"/>
          <tpl hier="9" item="1"/>
          <tpl hier="11" item="4"/>
          <tpl hier="12" item="2"/>
          <tpl fld="4" item="0"/>
        </tpls>
      </n>
      <n v="25155889152">
        <tpls c="8">
          <tpl hier="2" item="0"/>
          <tpl hier="4" item="3"/>
          <tpl fld="3" item="38"/>
          <tpl fld="2" item="38"/>
          <tpl hier="9" item="1"/>
          <tpl hier="11" item="4"/>
          <tpl hier="12" item="2"/>
          <tpl fld="4" item="0"/>
        </tpls>
      </n>
      <n v="2269894656">
        <tpls c="8">
          <tpl hier="2" item="0"/>
          <tpl hier="4" item="3"/>
          <tpl fld="3" item="7"/>
          <tpl fld="2" item="5"/>
          <tpl hier="9" item="1"/>
          <tpl hier="11" item="4"/>
          <tpl hier="12" item="2"/>
          <tpl fld="4" item="0"/>
        </tpls>
      </n>
      <n v="617321664">
        <tpls c="8">
          <tpl hier="2" item="0"/>
          <tpl hier="4" item="3"/>
          <tpl fld="3" item="54"/>
          <tpl fld="2" item="8"/>
          <tpl hier="9" item="1"/>
          <tpl hier="11" item="4"/>
          <tpl hier="12" item="2"/>
          <tpl fld="4" item="0"/>
        </tpls>
      </n>
      <n v="18881765376">
        <tpls c="8">
          <tpl hier="2" item="0"/>
          <tpl hier="4" item="3"/>
          <tpl fld="3" item="6"/>
          <tpl fld="2" item="19"/>
          <tpl hier="9" item="1"/>
          <tpl hier="11" item="4"/>
          <tpl hier="12" item="2"/>
          <tpl fld="4" item="0"/>
        </tpls>
      </n>
      <n v="4415844352">
        <tpls c="8">
          <tpl hier="2" item="0"/>
          <tpl hier="4" item="3"/>
          <tpl fld="3" item="36"/>
          <tpl fld="2" item="19"/>
          <tpl hier="9" item="1"/>
          <tpl hier="11" item="4"/>
          <tpl hier="12" item="2"/>
          <tpl fld="4" item="0"/>
        </tpls>
      </n>
      <n v="1698319360">
        <tpls c="8">
          <tpl hier="2" item="0"/>
          <tpl hier="4" item="3"/>
          <tpl fld="3" item="34"/>
          <tpl fld="2" item="19"/>
          <tpl hier="9" item="1"/>
          <tpl hier="11" item="4"/>
          <tpl hier="12" item="2"/>
          <tpl fld="4" item="0"/>
        </tpls>
      </n>
      <n v="375349444608">
        <tpls c="8">
          <tpl hier="2" item="0"/>
          <tpl hier="4" item="3"/>
          <tpl fld="3" item="47"/>
          <tpl fld="2" item="15"/>
          <tpl hier="9" item="1"/>
          <tpl hier="11" item="4"/>
          <tpl hier="12" item="2"/>
          <tpl fld="4" item="0"/>
        </tpls>
      </n>
      <n v="139752521728">
        <tpls c="8">
          <tpl hier="2" item="0"/>
          <tpl hier="4" item="3"/>
          <tpl fld="3" item="45"/>
          <tpl fld="2" item="15"/>
          <tpl hier="9" item="1"/>
          <tpl hier="11" item="4"/>
          <tpl hier="12" item="2"/>
          <tpl fld="4" item="0"/>
        </tpls>
      </n>
      <n v="46739451904">
        <tpls c="8">
          <tpl hier="2" item="0"/>
          <tpl hier="4" item="3"/>
          <tpl fld="3" item="46"/>
          <tpl fld="2" item="15"/>
          <tpl hier="9" item="1"/>
          <tpl hier="11" item="4"/>
          <tpl hier="12" item="2"/>
          <tpl fld="4" item="0"/>
        </tpls>
      </n>
      <n v="8497996800">
        <tpls c="8">
          <tpl hier="2" item="0"/>
          <tpl hier="4" item="3"/>
          <tpl fld="3" item="48"/>
          <tpl fld="2" item="15"/>
          <tpl hier="9" item="1"/>
          <tpl hier="11" item="4"/>
          <tpl hier="12" item="2"/>
          <tpl fld="4" item="0"/>
        </tpls>
      </n>
      <n v="2158496768">
        <tpls c="8">
          <tpl hier="2" item="0"/>
          <tpl hier="4" item="3"/>
          <tpl fld="3" item="52"/>
          <tpl fld="2" item="11"/>
          <tpl hier="9" item="1"/>
          <tpl hier="11" item="4"/>
          <tpl hier="12" item="2"/>
          <tpl fld="4" item="0"/>
        </tpls>
      </n>
      <n v="779981440">
        <tpls c="8">
          <tpl hier="2" item="0"/>
          <tpl hier="4" item="3"/>
          <tpl fld="3" item="53"/>
          <tpl fld="2" item="11"/>
          <tpl hier="9" item="1"/>
          <tpl hier="11" item="4"/>
          <tpl hier="12" item="2"/>
          <tpl fld="4" item="0"/>
        </tpls>
      </n>
      <n v="679335872">
        <tpls c="8">
          <tpl hier="2" item="0"/>
          <tpl hier="4" item="3"/>
          <tpl fld="3" item="54"/>
          <tpl fld="2" item="11"/>
          <tpl hier="9" item="1"/>
          <tpl hier="11" item="4"/>
          <tpl hier="12" item="2"/>
          <tpl fld="4" item="0"/>
        </tpls>
      </n>
      <n v="839319936">
        <tpls c="8">
          <tpl hier="2" item="0"/>
          <tpl hier="4" item="3"/>
          <tpl fld="3" item="2"/>
          <tpl fld="2" item="9"/>
          <tpl hier="9" item="1"/>
          <tpl hier="11" item="4"/>
          <tpl hier="12" item="2"/>
          <tpl fld="4" item="0"/>
        </tpls>
      </n>
      <n v="283828768">
        <tpls c="8">
          <tpl hier="2" item="0"/>
          <tpl hier="4" item="3"/>
          <tpl fld="3" item="58"/>
          <tpl fld="2" item="9"/>
          <tpl hier="9" item="1"/>
          <tpl hier="11" item="4"/>
          <tpl hier="12" item="2"/>
          <tpl fld="4" item="0"/>
        </tpls>
      </n>
      <n v="30645120">
        <tpls c="8">
          <tpl hier="2" item="0"/>
          <tpl hier="4" item="3"/>
          <tpl fld="3" item="4"/>
          <tpl fld="2" item="9"/>
          <tpl hier="9" item="1"/>
          <tpl hier="11" item="4"/>
          <tpl hier="12" item="2"/>
          <tpl fld="4" item="0"/>
        </tpls>
      </n>
      <n v="20996564992">
        <tpls c="8">
          <tpl hier="2" item="0"/>
          <tpl hier="4" item="3"/>
          <tpl fld="3" item="13"/>
          <tpl fld="2" item="32"/>
          <tpl hier="9" item="1"/>
          <tpl hier="11" item="4"/>
          <tpl hier="12" item="2"/>
          <tpl fld="4" item="0"/>
        </tpls>
      </n>
      <n v="6174898176">
        <tpls c="8">
          <tpl hier="2" item="0"/>
          <tpl hier="4" item="3"/>
          <tpl fld="3" item="14"/>
          <tpl fld="2" item="32"/>
          <tpl hier="9" item="1"/>
          <tpl hier="11" item="4"/>
          <tpl hier="12" item="2"/>
          <tpl fld="4" item="0"/>
        </tpls>
      </n>
      <n v="3750056448">
        <tpls c="8">
          <tpl hier="2" item="0"/>
          <tpl hier="4" item="3"/>
          <tpl fld="3" item="15"/>
          <tpl fld="2" item="32"/>
          <tpl hier="9" item="1"/>
          <tpl hier="11" item="4"/>
          <tpl hier="12" item="2"/>
          <tpl fld="4" item="0"/>
        </tpls>
      </n>
      <n v="1245234816">
        <tpls c="8">
          <tpl hier="2" item="0"/>
          <tpl hier="4" item="3"/>
          <tpl fld="3" item="16"/>
          <tpl fld="2" item="32"/>
          <tpl hier="9" item="1"/>
          <tpl hier="11" item="4"/>
          <tpl hier="12" item="2"/>
          <tpl fld="4" item="0"/>
        </tpls>
      </n>
      <n v="8279480832">
        <tpls c="8">
          <tpl hier="2" item="0"/>
          <tpl hier="4" item="3"/>
          <tpl fld="3" item="29"/>
          <tpl fld="2" item="20"/>
          <tpl hier="9" item="1"/>
          <tpl hier="11" item="4"/>
          <tpl hier="12" item="2"/>
          <tpl fld="4" item="0"/>
        </tpls>
      </n>
      <n v="1989343488">
        <tpls c="8">
          <tpl hier="2" item="0"/>
          <tpl hier="4" item="3"/>
          <tpl fld="3" item="30"/>
          <tpl fld="2" item="20"/>
          <tpl hier="9" item="1"/>
          <tpl hier="11" item="4"/>
          <tpl hier="12" item="2"/>
          <tpl fld="4" item="0"/>
        </tpls>
      </n>
      <n v="1407242624">
        <tpls c="8">
          <tpl hier="2" item="0"/>
          <tpl hier="4" item="3"/>
          <tpl fld="3" item="31"/>
          <tpl fld="2" item="20"/>
          <tpl hier="9" item="1"/>
          <tpl hier="11" item="4"/>
          <tpl hier="12" item="2"/>
          <tpl fld="4" item="0"/>
        </tpls>
      </n>
      <n v="124525704">
        <tpls c="8">
          <tpl hier="2" item="0"/>
          <tpl hier="4" item="3"/>
          <tpl fld="3" item="32"/>
          <tpl fld="2" item="20"/>
          <tpl hier="9" item="1"/>
          <tpl hier="11" item="4"/>
          <tpl hier="12" item="2"/>
          <tpl fld="4" item="0"/>
        </tpls>
      </n>
      <n v="100351696896">
        <tpls c="8">
          <tpl hier="2" item="0"/>
          <tpl hier="4" item="3"/>
          <tpl fld="3" item="41"/>
          <tpl fld="2" item="18"/>
          <tpl hier="9" item="1"/>
          <tpl hier="11" item="4"/>
          <tpl hier="12" item="2"/>
          <tpl fld="4" item="0"/>
        </tpls>
      </n>
      <n v="42647330816">
        <tpls c="8">
          <tpl hier="2" item="0"/>
          <tpl hier="4" item="3"/>
          <tpl fld="3" item="42"/>
          <tpl fld="2" item="18"/>
          <tpl hier="9" item="1"/>
          <tpl hier="11" item="4"/>
          <tpl hier="12" item="2"/>
          <tpl fld="4" item="0"/>
        </tpls>
      </n>
      <n v="12750000128">
        <tpls c="8">
          <tpl hier="2" item="0"/>
          <tpl hier="4" item="3"/>
          <tpl fld="3" item="43"/>
          <tpl fld="2" item="18"/>
          <tpl hier="9" item="1"/>
          <tpl hier="11" item="4"/>
          <tpl hier="12" item="2"/>
          <tpl fld="4" item="0"/>
        </tpls>
      </n>
      <n v="2333600000">
        <tpls c="8">
          <tpl hier="2" item="0"/>
          <tpl hier="4" item="3"/>
          <tpl fld="3" item="44"/>
          <tpl fld="2" item="18"/>
          <tpl hier="9" item="1"/>
          <tpl hier="11" item="4"/>
          <tpl hier="12" item="2"/>
          <tpl fld="4" item="0"/>
        </tpls>
      </n>
      <n v="181006860288">
        <tpls c="8">
          <tpl hier="2" item="0"/>
          <tpl hier="4" item="3"/>
          <tpl fld="3" item="38"/>
          <tpl fld="2" item="12"/>
          <tpl hier="9" item="1"/>
          <tpl hier="11" item="4"/>
          <tpl hier="12" item="2"/>
          <tpl fld="4" item="0"/>
        </tpls>
      </n>
      <n v="52976345088">
        <tpls c="8">
          <tpl hier="2" item="0"/>
          <tpl hier="4" item="3"/>
          <tpl fld="3" item="51"/>
          <tpl fld="2" item="12"/>
          <tpl hier="9" item="1"/>
          <tpl hier="11" item="4"/>
          <tpl hier="12" item="2"/>
          <tpl fld="4" item="0"/>
        </tpls>
      </n>
      <n v="17097563136">
        <tpls c="8">
          <tpl hier="2" item="0"/>
          <tpl hier="4" item="3"/>
          <tpl fld="3" item="20"/>
          <tpl fld="2" item="12"/>
          <tpl hier="9" item="1"/>
          <tpl hier="11" item="4"/>
          <tpl hier="12" item="2"/>
          <tpl fld="4" item="0"/>
        </tpls>
      </n>
      <n v="76060606464">
        <tpls c="8">
          <tpl hier="2" item="0"/>
          <tpl hier="4" item="3"/>
          <tpl fld="3" item="1"/>
          <tpl fld="2" item="10"/>
          <tpl hier="9" item="1"/>
          <tpl hier="11" item="4"/>
          <tpl hier="12" item="2"/>
          <tpl fld="4" item="0"/>
        </tpls>
      </n>
      <n v="22499559424">
        <tpls c="8">
          <tpl hier="2" item="0"/>
          <tpl hier="4" item="3"/>
          <tpl fld="3" item="3"/>
          <tpl fld="2" item="10"/>
          <tpl hier="9" item="1"/>
          <tpl hier="11" item="4"/>
          <tpl hier="12" item="2"/>
          <tpl fld="4" item="0"/>
        </tpls>
      </n>
      <n v="10994381824">
        <tpls c="8">
          <tpl hier="2" item="0"/>
          <tpl hier="4" item="3"/>
          <tpl fld="3" item="57"/>
          <tpl fld="2" item="10"/>
          <tpl hier="9" item="1"/>
          <tpl hier="11" item="4"/>
          <tpl hier="12" item="2"/>
          <tpl fld="4" item="0"/>
        </tpls>
      </n>
      <m>
        <tpls c="8">
          <tpl hier="2" item="0"/>
          <tpl hier="4" item="3"/>
          <tpl fld="3" item="9"/>
          <tpl fld="2" item="37"/>
          <tpl hier="9" item="1"/>
          <tpl hier="11" item="4"/>
          <tpl hier="12" item="2"/>
          <tpl fld="4" item="0"/>
        </tpls>
      </m>
      <m>
        <tpls c="8">
          <tpl hier="2" item="0"/>
          <tpl hier="4" item="3"/>
          <tpl fld="3" item="11"/>
          <tpl fld="2" item="37"/>
          <tpl hier="9" item="1"/>
          <tpl hier="11" item="4"/>
          <tpl hier="12" item="2"/>
          <tpl fld="4" item="0"/>
        </tpls>
      </m>
      <m>
        <tpls c="8">
          <tpl hier="2" item="0"/>
          <tpl hier="4" item="3"/>
          <tpl fld="3" item="12"/>
          <tpl fld="2" item="37"/>
          <tpl hier="9" item="1"/>
          <tpl hier="11" item="4"/>
          <tpl hier="12" item="2"/>
          <tpl fld="4" item="0"/>
        </tpls>
      </m>
      <m>
        <tpls c="8">
          <tpl hier="2" item="0"/>
          <tpl hier="4" item="3"/>
          <tpl fld="3" item="10"/>
          <tpl fld="2" item="37"/>
          <tpl hier="9" item="1"/>
          <tpl hier="11" item="4"/>
          <tpl hier="12" item="2"/>
          <tpl fld="4" item="0"/>
        </tpls>
      </m>
      <n v="14250755072">
        <tpls c="8">
          <tpl hier="2" item="0"/>
          <tpl hier="4" item="3"/>
          <tpl fld="3" item="47"/>
          <tpl fld="2" item="16"/>
          <tpl hier="9" item="1"/>
          <tpl hier="11" item="4"/>
          <tpl hier="12" item="2"/>
          <tpl fld="4" item="0"/>
        </tpls>
      </n>
      <n v="5502786048">
        <tpls c="8">
          <tpl hier="2" item="0"/>
          <tpl hier="4" item="3"/>
          <tpl fld="3" item="45"/>
          <tpl fld="2" item="16"/>
          <tpl hier="9" item="1"/>
          <tpl hier="11" item="4"/>
          <tpl hier="12" item="2"/>
          <tpl fld="4" item="0"/>
        </tpls>
      </n>
      <n v="1947947520">
        <tpls c="8">
          <tpl hier="2" item="0"/>
          <tpl hier="4" item="3"/>
          <tpl fld="3" item="46"/>
          <tpl fld="2" item="16"/>
          <tpl hier="9" item="1"/>
          <tpl hier="11" item="4"/>
          <tpl hier="12" item="2"/>
          <tpl fld="4" item="0"/>
        </tpls>
      </n>
      <n v="261184032">
        <tpls c="8">
          <tpl hier="2" item="0"/>
          <tpl hier="4" item="3"/>
          <tpl fld="3" item="48"/>
          <tpl fld="2" item="16"/>
          <tpl hier="9" item="1"/>
          <tpl hier="11" item="4"/>
          <tpl hier="12" item="2"/>
          <tpl fld="4" item="0"/>
        </tpls>
      </n>
      <n v="21295984640">
        <tpls c="8">
          <tpl hier="2" item="0"/>
          <tpl hier="4" item="3"/>
          <tpl fld="3" item="52"/>
          <tpl fld="2" item="38"/>
          <tpl hier="9" item="1"/>
          <tpl hier="11" item="4"/>
          <tpl hier="12" item="2"/>
          <tpl fld="4" item="0"/>
        </tpls>
      </n>
      <n v="7074675712">
        <tpls c="8">
          <tpl hier="2" item="0"/>
          <tpl hier="4" item="3"/>
          <tpl fld="3" item="53"/>
          <tpl fld="2" item="38"/>
          <tpl hier="9" item="1"/>
          <tpl hier="11" item="4"/>
          <tpl hier="12" item="2"/>
          <tpl fld="4" item="0"/>
        </tpls>
      </n>
      <n v="2435304192">
        <tpls c="8">
          <tpl hier="2" item="0"/>
          <tpl hier="4" item="3"/>
          <tpl fld="3" item="54"/>
          <tpl fld="2" item="38"/>
          <tpl hier="9" item="1"/>
          <tpl hier="11" item="4"/>
          <tpl hier="12" item="2"/>
          <tpl fld="4" item="0"/>
        </tpls>
      </n>
      <n v="107759681536">
        <tpls c="8">
          <tpl hier="2" item="0"/>
          <tpl hier="4" item="3"/>
          <tpl fld="3" item="2"/>
          <tpl fld="2" item="25"/>
          <tpl hier="9" item="1"/>
          <tpl hier="11" item="4"/>
          <tpl hier="12" item="2"/>
          <tpl fld="4" item="0"/>
        </tpls>
      </n>
      <n v="38472740864">
        <tpls c="8">
          <tpl hier="2" item="0"/>
          <tpl hier="4" item="3"/>
          <tpl fld="3" item="58"/>
          <tpl fld="2" item="25"/>
          <tpl hier="9" item="1"/>
          <tpl hier="11" item="4"/>
          <tpl hier="12" item="2"/>
          <tpl fld="4" item="0"/>
        </tpls>
      </n>
      <n v="9415016448">
        <tpls c="8">
          <tpl hier="2" item="0"/>
          <tpl hier="4" item="3"/>
          <tpl fld="3" item="4"/>
          <tpl fld="2" item="25"/>
          <tpl hier="9" item="1"/>
          <tpl hier="11" item="4"/>
          <tpl hier="12" item="2"/>
          <tpl fld="4" item="0"/>
        </tpls>
      </n>
      <n v="375745478656">
        <tpls c="8">
          <tpl hier="2" item="0"/>
          <tpl hier="4" item="3"/>
          <tpl fld="3" item="13"/>
          <tpl fld="2" item="45"/>
          <tpl hier="9" item="1"/>
          <tpl hier="11" item="4"/>
          <tpl hier="12" item="2"/>
          <tpl fld="4" item="0"/>
        </tpls>
      </n>
      <n v="74030366720">
        <tpls c="8">
          <tpl hier="2" item="0"/>
          <tpl hier="4" item="3"/>
          <tpl fld="3" item="14"/>
          <tpl fld="2" item="45"/>
          <tpl hier="9" item="1"/>
          <tpl hier="11" item="4"/>
          <tpl hier="12" item="2"/>
          <tpl fld="4" item="0"/>
        </tpls>
      </n>
      <n v="73745817600">
        <tpls c="8">
          <tpl hier="2" item="0"/>
          <tpl hier="4" item="3"/>
          <tpl fld="3" item="15"/>
          <tpl fld="2" item="45"/>
          <tpl hier="9" item="1"/>
          <tpl hier="11" item="4"/>
          <tpl hier="12" item="2"/>
          <tpl fld="4" item="0"/>
        </tpls>
      </n>
      <n v="6634187264">
        <tpls c="8">
          <tpl hier="2" item="0"/>
          <tpl hier="4" item="3"/>
          <tpl fld="3" item="16"/>
          <tpl fld="2" item="45"/>
          <tpl hier="9" item="1"/>
          <tpl hier="11" item="4"/>
          <tpl hier="12" item="2"/>
          <tpl fld="4" item="0"/>
        </tpls>
      </n>
      <n v="10815312896">
        <tpls c="8">
          <tpl hier="2" item="0"/>
          <tpl hier="4" item="3"/>
          <tpl fld="3" item="29"/>
          <tpl fld="2" item="30"/>
          <tpl hier="9" item="1"/>
          <tpl hier="11" item="4"/>
          <tpl hier="12" item="2"/>
          <tpl fld="4" item="0"/>
        </tpls>
      </n>
      <n v="2625049600">
        <tpls c="8">
          <tpl hier="2" item="0"/>
          <tpl hier="4" item="3"/>
          <tpl fld="3" item="30"/>
          <tpl fld="2" item="30"/>
          <tpl hier="9" item="1"/>
          <tpl hier="11" item="4"/>
          <tpl hier="12" item="2"/>
          <tpl fld="4" item="0"/>
        </tpls>
      </n>
      <n v="2017611904">
        <tpls c="8">
          <tpl hier="2" item="0"/>
          <tpl hier="4" item="3"/>
          <tpl fld="3" item="31"/>
          <tpl fld="2" item="30"/>
          <tpl hier="9" item="1"/>
          <tpl hier="11" item="4"/>
          <tpl hier="12" item="2"/>
          <tpl fld="4" item="0"/>
        </tpls>
      </n>
      <n v="702296192">
        <tpls c="8">
          <tpl hier="2" item="0"/>
          <tpl hier="4" item="3"/>
          <tpl fld="3" item="32"/>
          <tpl fld="2" item="30"/>
          <tpl hier="9" item="1"/>
          <tpl hier="11" item="4"/>
          <tpl hier="12" item="2"/>
          <tpl fld="4" item="0"/>
        </tpls>
      </n>
      <n v="9774262272">
        <tpls c="8">
          <tpl hier="2" item="0"/>
          <tpl hier="4" item="3"/>
          <tpl fld="3" item="41"/>
          <tpl fld="2" item="23"/>
          <tpl hier="9" item="1"/>
          <tpl hier="11" item="4"/>
          <tpl hier="12" item="2"/>
          <tpl fld="4" item="0"/>
        </tpls>
      </n>
      <n v="4140470016">
        <tpls c="8">
          <tpl hier="2" item="0"/>
          <tpl hier="4" item="3"/>
          <tpl fld="3" item="42"/>
          <tpl fld="2" item="23"/>
          <tpl hier="9" item="1"/>
          <tpl hier="11" item="4"/>
          <tpl hier="12" item="2"/>
          <tpl fld="4" item="0"/>
        </tpls>
      </n>
      <n v="1527852672">
        <tpls c="8">
          <tpl hier="2" item="0"/>
          <tpl hier="4" item="3"/>
          <tpl fld="3" item="43"/>
          <tpl fld="2" item="23"/>
          <tpl hier="9" item="1"/>
          <tpl hier="11" item="4"/>
          <tpl hier="12" item="2"/>
          <tpl fld="4" item="0"/>
        </tpls>
      </n>
      <n v="292916256">
        <tpls c="8">
          <tpl hier="2" item="0"/>
          <tpl hier="4" item="3"/>
          <tpl fld="3" item="44"/>
          <tpl fld="2" item="23"/>
          <tpl hier="9" item="1"/>
          <tpl hier="11" item="4"/>
          <tpl hier="12" item="2"/>
          <tpl fld="4" item="0"/>
        </tpls>
      </n>
      <n v="12545438720">
        <tpls c="8">
          <tpl hier="2" item="0"/>
          <tpl hier="4" item="3"/>
          <tpl fld="3" item="38"/>
          <tpl fld="2" item="13"/>
          <tpl hier="9" item="1"/>
          <tpl hier="11" item="4"/>
          <tpl hier="12" item="2"/>
          <tpl fld="4" item="0"/>
        </tpls>
      </n>
      <n v="3401211648">
        <tpls c="8">
          <tpl hier="2" item="0"/>
          <tpl hier="4" item="3"/>
          <tpl fld="3" item="51"/>
          <tpl fld="2" item="13"/>
          <tpl hier="9" item="1"/>
          <tpl hier="11" item="4"/>
          <tpl hier="12" item="2"/>
          <tpl fld="4" item="0"/>
        </tpls>
      </n>
      <n v="1452792960">
        <tpls c="8">
          <tpl hier="2" item="0"/>
          <tpl hier="4" item="3"/>
          <tpl fld="3" item="20"/>
          <tpl fld="2" item="13"/>
          <tpl hier="9" item="1"/>
          <tpl hier="11" item="4"/>
          <tpl hier="12" item="2"/>
          <tpl fld="4" item="0"/>
        </tpls>
      </n>
      <m>
        <tpls c="8">
          <tpl hier="2" item="0"/>
          <tpl hier="4" item="3"/>
          <tpl fld="3" item="1"/>
          <tpl fld="2" item="36"/>
          <tpl hier="9" item="1"/>
          <tpl hier="11" item="4"/>
          <tpl hier="12" item="2"/>
          <tpl fld="4" item="0"/>
        </tpls>
      </m>
      <n v="1057801306112">
        <tpls c="8">
          <tpl hier="2" item="0"/>
          <tpl hier="4" item="3"/>
          <tpl fld="3" item="47"/>
          <tpl fld="2" item="17"/>
          <tpl hier="9" item="1"/>
          <tpl hier="11" item="4"/>
          <tpl hier="12" item="2"/>
          <tpl fld="4" item="0"/>
        </tpls>
      </n>
      <n v="527813246976">
        <tpls c="8">
          <tpl hier="2" item="0"/>
          <tpl hier="4" item="3"/>
          <tpl fld="3" item="45"/>
          <tpl fld="2" item="17"/>
          <tpl hier="9" item="1"/>
          <tpl hier="11" item="4"/>
          <tpl hier="12" item="2"/>
          <tpl fld="4" item="0"/>
        </tpls>
      </n>
      <n v="102499999744">
        <tpls c="8">
          <tpl hier="2" item="0"/>
          <tpl hier="4" item="3"/>
          <tpl fld="3" item="46"/>
          <tpl fld="2" item="17"/>
          <tpl hier="9" item="1"/>
          <tpl hier="11" item="4"/>
          <tpl hier="12" item="2"/>
          <tpl fld="4" item="0"/>
        </tpls>
      </n>
      <n v="15200000000">
        <tpls c="8">
          <tpl hier="2" item="0"/>
          <tpl hier="4" item="3"/>
          <tpl fld="3" item="48"/>
          <tpl fld="2" item="17"/>
          <tpl hier="9" item="1"/>
          <tpl hier="11" item="4"/>
          <tpl hier="12" item="2"/>
          <tpl fld="4" item="0"/>
        </tpls>
      </n>
      <n v="4328063488">
        <tpls c="8">
          <tpl hier="2" item="0"/>
          <tpl hier="4" item="3"/>
          <tpl fld="3" item="52"/>
          <tpl fld="2" item="24"/>
          <tpl hier="9" item="1"/>
          <tpl hier="11" item="4"/>
          <tpl hier="12" item="2"/>
          <tpl fld="4" item="0"/>
        </tpls>
      </n>
      <n v="2133693440">
        <tpls c="8">
          <tpl hier="2" item="0"/>
          <tpl hier="4" item="3"/>
          <tpl fld="3" item="53"/>
          <tpl fld="2" item="24"/>
          <tpl hier="9" item="1"/>
          <tpl hier="11" item="4"/>
          <tpl hier="12" item="2"/>
          <tpl fld="4" item="0"/>
        </tpls>
      </n>
      <n v="703378624">
        <tpls c="8">
          <tpl hier="2" item="0"/>
          <tpl hier="4" item="3"/>
          <tpl fld="3" item="54"/>
          <tpl fld="2" item="24"/>
          <tpl hier="9" item="1"/>
          <tpl hier="11" item="4"/>
          <tpl hier="12" item="2"/>
          <tpl fld="4" item="0"/>
        </tpls>
      </n>
      <n v="124749471744">
        <tpls c="8">
          <tpl hier="2" item="0"/>
          <tpl hier="4" item="3"/>
          <tpl fld="3" item="2"/>
          <tpl fld="2" item="26"/>
          <tpl hier="9" item="1"/>
          <tpl hier="11" item="4"/>
          <tpl hier="12" item="2"/>
          <tpl fld="4" item="0"/>
        </tpls>
      </n>
      <n v="35271880704">
        <tpls c="8">
          <tpl hier="2" item="0"/>
          <tpl hier="4" item="3"/>
          <tpl fld="3" item="58"/>
          <tpl fld="2" item="26"/>
          <tpl hier="9" item="1"/>
          <tpl hier="11" item="4"/>
          <tpl hier="12" item="2"/>
          <tpl fld="4" item="0"/>
        </tpls>
      </n>
      <n v="5043268608">
        <tpls c="8">
          <tpl hier="2" item="0"/>
          <tpl hier="4" item="3"/>
          <tpl fld="3" item="4"/>
          <tpl fld="2" item="26"/>
          <tpl hier="9" item="1"/>
          <tpl hier="11" item="4"/>
          <tpl hier="12" item="2"/>
          <tpl fld="4" item="0"/>
        </tpls>
      </n>
      <n v="6303292416">
        <tpls c="8">
          <tpl hier="2" item="0"/>
          <tpl hier="4" item="3"/>
          <tpl fld="3" item="13"/>
          <tpl fld="2" item="27"/>
          <tpl hier="9" item="1"/>
          <tpl hier="11" item="4"/>
          <tpl hier="12" item="2"/>
          <tpl fld="4" item="0"/>
        </tpls>
      </n>
      <n v="1716502912">
        <tpls c="8">
          <tpl hier="2" item="0"/>
          <tpl hier="4" item="3"/>
          <tpl fld="3" item="14"/>
          <tpl fld="2" item="27"/>
          <tpl hier="9" item="1"/>
          <tpl hier="11" item="4"/>
          <tpl hier="12" item="2"/>
          <tpl fld="4" item="0"/>
        </tpls>
      </n>
      <n v="1131347840">
        <tpls c="8">
          <tpl hier="2" item="0"/>
          <tpl hier="4" item="3"/>
          <tpl fld="3" item="15"/>
          <tpl fld="2" item="27"/>
          <tpl hier="9" item="1"/>
          <tpl hier="11" item="4"/>
          <tpl hier="12" item="2"/>
          <tpl fld="4" item="0"/>
        </tpls>
      </n>
      <n v="265810640">
        <tpls c="8">
          <tpl hier="2" item="0"/>
          <tpl hier="4" item="3"/>
          <tpl fld="3" item="16"/>
          <tpl fld="2" item="27"/>
          <tpl hier="9" item="1"/>
          <tpl hier="11" item="4"/>
          <tpl hier="12" item="2"/>
          <tpl fld="4" item="0"/>
        </tpls>
      </n>
      <n v="12522958848">
        <tpls c="8">
          <tpl hier="2" item="0"/>
          <tpl hier="4" item="3"/>
          <tpl fld="3" item="29"/>
          <tpl fld="2" item="29"/>
          <tpl hier="9" item="1"/>
          <tpl hier="11" item="4"/>
          <tpl hier="12" item="2"/>
          <tpl fld="4" item="0"/>
        </tpls>
      </n>
      <n v="4401967616">
        <tpls c="8">
          <tpl hier="2" item="0"/>
          <tpl hier="4" item="3"/>
          <tpl fld="3" item="30"/>
          <tpl fld="2" item="29"/>
          <tpl hier="9" item="1"/>
          <tpl hier="11" item="4"/>
          <tpl hier="12" item="2"/>
          <tpl fld="4" item="0"/>
        </tpls>
      </n>
      <n v="4784977408">
        <tpls c="8">
          <tpl hier="2" item="0"/>
          <tpl hier="4" item="3"/>
          <tpl fld="3" item="31"/>
          <tpl fld="2" item="29"/>
          <tpl hier="9" item="1"/>
          <tpl hier="11" item="4"/>
          <tpl hier="12" item="2"/>
          <tpl fld="4" item="0"/>
        </tpls>
      </n>
      <n v="900264576">
        <tpls c="8">
          <tpl hier="2" item="0"/>
          <tpl hier="4" item="3"/>
          <tpl fld="3" item="32"/>
          <tpl fld="2" item="29"/>
          <tpl hier="9" item="1"/>
          <tpl hier="11" item="4"/>
          <tpl hier="12" item="2"/>
          <tpl fld="4" item="0"/>
        </tpls>
      </n>
      <n v="2622336256">
        <tpls c="8">
          <tpl hier="2" item="0"/>
          <tpl hier="4" item="3"/>
          <tpl fld="3" item="41"/>
          <tpl fld="2" item="31"/>
          <tpl hier="9" item="1"/>
          <tpl hier="11" item="4"/>
          <tpl hier="12" item="2"/>
          <tpl fld="4" item="0"/>
        </tpls>
      </n>
      <n v="1001889856">
        <tpls c="8">
          <tpl hier="2" item="0"/>
          <tpl hier="4" item="3"/>
          <tpl fld="3" item="42"/>
          <tpl fld="2" item="31"/>
          <tpl hier="9" item="1"/>
          <tpl hier="11" item="4"/>
          <tpl hier="12" item="2"/>
          <tpl fld="4" item="0"/>
        </tpls>
      </n>
      <n v="290142528">
        <tpls c="8">
          <tpl hier="2" item="0"/>
          <tpl hier="4" item="3"/>
          <tpl fld="3" item="43"/>
          <tpl fld="2" item="31"/>
          <tpl hier="9" item="1"/>
          <tpl hier="11" item="4"/>
          <tpl hier="12" item="2"/>
          <tpl fld="4" item="0"/>
        </tpls>
      </n>
      <n v="47039060">
        <tpls c="8">
          <tpl hier="2" item="0"/>
          <tpl hier="4" item="3"/>
          <tpl fld="3" item="44"/>
          <tpl fld="2" item="31"/>
          <tpl hier="9" item="1"/>
          <tpl hier="11" item="4"/>
          <tpl hier="12" item="2"/>
          <tpl fld="4" item="0"/>
        </tpls>
      </n>
      <n v="35895152640">
        <tpls c="8">
          <tpl hier="2" item="0"/>
          <tpl hier="4" item="3"/>
          <tpl fld="3" item="38"/>
          <tpl fld="2" item="14"/>
          <tpl hier="9" item="1"/>
          <tpl hier="11" item="4"/>
          <tpl hier="12" item="2"/>
          <tpl fld="4" item="0"/>
        </tpls>
      </n>
      <n v="8209128960">
        <tpls c="8">
          <tpl hier="2" item="0"/>
          <tpl hier="4" item="3"/>
          <tpl fld="3" item="51"/>
          <tpl fld="2" item="14"/>
          <tpl hier="9" item="1"/>
          <tpl hier="11" item="4"/>
          <tpl hier="12" item="2"/>
          <tpl fld="4" item="0"/>
        </tpls>
      </n>
      <n v="3474542336">
        <tpls c="8">
          <tpl hier="2" item="0"/>
          <tpl hier="4" item="3"/>
          <tpl fld="3" item="20"/>
          <tpl fld="2" item="14"/>
          <tpl hier="9" item="1"/>
          <tpl hier="11" item="4"/>
          <tpl hier="12" item="2"/>
          <tpl fld="4" item="0"/>
        </tpls>
      </n>
      <n v="820381614080">
        <tpls c="8">
          <tpl hier="2" item="0"/>
          <tpl hier="4" item="3"/>
          <tpl fld="3" item="1"/>
          <tpl fld="2" item="39"/>
          <tpl hier="9" item="1"/>
          <tpl hier="11" item="4"/>
          <tpl hier="12" item="2"/>
          <tpl fld="4" item="0"/>
        </tpls>
      </n>
      <n v="296042364928">
        <tpls c="8">
          <tpl hier="2" item="0"/>
          <tpl hier="4" item="3"/>
          <tpl fld="3" item="3"/>
          <tpl fld="2" item="39"/>
          <tpl hier="9" item="1"/>
          <tpl hier="11" item="4"/>
          <tpl hier="12" item="2"/>
          <tpl fld="4" item="0"/>
        </tpls>
      </n>
      <n v="85515272192">
        <tpls c="8">
          <tpl hier="2" item="0"/>
          <tpl hier="4" item="3"/>
          <tpl fld="3" item="57"/>
          <tpl fld="2" item="39"/>
          <tpl hier="9" item="1"/>
          <tpl hier="11" item="4"/>
          <tpl hier="12" item="2"/>
          <tpl fld="4" item="0"/>
        </tpls>
      </n>
      <n v="24024188928">
        <tpls c="8">
          <tpl hier="2" item="0"/>
          <tpl hier="4" item="3"/>
          <tpl fld="3" item="9"/>
          <tpl fld="2" item="41"/>
          <tpl hier="9" item="1"/>
          <tpl hier="11" item="4"/>
          <tpl hier="12" item="2"/>
          <tpl fld="4" item="0"/>
        </tpls>
      </n>
      <n v="7775078400">
        <tpls c="8">
          <tpl hier="2" item="0"/>
          <tpl hier="4" item="3"/>
          <tpl fld="3" item="11"/>
          <tpl fld="2" item="41"/>
          <tpl hier="9" item="1"/>
          <tpl hier="11" item="4"/>
          <tpl hier="12" item="2"/>
          <tpl fld="4" item="0"/>
        </tpls>
      </n>
      <n v="5677829120">
        <tpls c="8">
          <tpl hier="2" item="0"/>
          <tpl hier="4" item="3"/>
          <tpl fld="3" item="12"/>
          <tpl fld="2" item="41"/>
          <tpl hier="9" item="1"/>
          <tpl hier="11" item="4"/>
          <tpl hier="12" item="2"/>
          <tpl fld="4" item="0"/>
        </tpls>
      </n>
      <n v="723000000">
        <tpls c="8">
          <tpl hier="2" item="0"/>
          <tpl hier="4" item="3"/>
          <tpl fld="3" item="10"/>
          <tpl fld="2" item="41"/>
          <tpl hier="9" item="1"/>
          <tpl hier="11" item="4"/>
          <tpl hier="12" item="2"/>
          <tpl fld="4" item="0"/>
        </tpls>
      </n>
      <n v="8724656128">
        <tpls c="8">
          <tpl hier="2" item="0"/>
          <tpl hier="4" item="3"/>
          <tpl fld="3" item="23"/>
          <tpl fld="2" item="21"/>
          <tpl hier="9" item="1"/>
          <tpl hier="11" item="4"/>
          <tpl hier="12" item="2"/>
          <tpl fld="4" item="0"/>
        </tpls>
      </n>
      <n v="4153736448">
        <tpls c="8">
          <tpl hier="2" item="0"/>
          <tpl hier="4" item="3"/>
          <tpl fld="3" item="24"/>
          <tpl fld="2" item="21"/>
          <tpl hier="9" item="1"/>
          <tpl hier="11" item="4"/>
          <tpl hier="12" item="2"/>
          <tpl fld="4" item="0"/>
        </tpls>
      </n>
      <n v="1623600000">
        <tpls c="8">
          <tpl hier="2" item="0"/>
          <tpl hier="4" item="3"/>
          <tpl fld="3" item="25"/>
          <tpl fld="2" item="21"/>
          <tpl hier="9" item="1"/>
          <tpl hier="11" item="4"/>
          <tpl hier="12" item="2"/>
          <tpl fld="4" item="0"/>
        </tpls>
      </n>
      <n v="369124192">
        <tpls c="8">
          <tpl hier="2" item="0"/>
          <tpl hier="4" item="3"/>
          <tpl fld="3" item="26"/>
          <tpl fld="2" item="21"/>
          <tpl hier="9" item="1"/>
          <tpl hier="11" item="4"/>
          <tpl hier="12" item="2"/>
          <tpl fld="4" item="0"/>
        </tpls>
      </n>
      <n v="2861562368">
        <tpls c="8">
          <tpl hier="2" item="0"/>
          <tpl hier="4" item="3"/>
          <tpl fld="3" item="19"/>
          <tpl fld="2" item="22"/>
          <tpl hier="9" item="1"/>
          <tpl hier="11" item="4"/>
          <tpl hier="12" item="2"/>
          <tpl fld="4" item="0"/>
        </tpls>
      </n>
      <n v="705406016">
        <tpls c="8">
          <tpl hier="2" item="0"/>
          <tpl hier="4" item="3"/>
          <tpl fld="3" item="28"/>
          <tpl fld="2" item="22"/>
          <tpl hier="9" item="1"/>
          <tpl hier="11" item="4"/>
          <tpl hier="12" item="2"/>
          <tpl fld="4" item="0"/>
        </tpls>
      </n>
      <n v="603200000">
        <tpls c="8">
          <tpl hier="2" item="0"/>
          <tpl hier="4" item="3"/>
          <tpl fld="3" item="39"/>
          <tpl fld="2" item="22"/>
          <tpl hier="9" item="1"/>
          <tpl hier="11" item="4"/>
          <tpl hier="12" item="2"/>
          <tpl fld="4" item="0"/>
        </tpls>
      </n>
      <n v="194773376">
        <tpls c="8">
          <tpl hier="2" item="0"/>
          <tpl hier="4" item="3"/>
          <tpl fld="3" item="37"/>
          <tpl fld="2" item="22"/>
          <tpl hier="9" item="1"/>
          <tpl hier="11" item="4"/>
          <tpl hier="12" item="2"/>
          <tpl fld="4" item="0"/>
        </tpls>
      </n>
      <n v="37733609472">
        <tpls c="8">
          <tpl hier="2" item="0"/>
          <tpl hier="4" item="3"/>
          <tpl fld="3" item="49"/>
          <tpl fld="2" item="43"/>
          <tpl hier="9" item="1"/>
          <tpl hier="11" item="4"/>
          <tpl hier="12" item="2"/>
          <tpl fld="4" item="0"/>
        </tpls>
      </n>
      <n v="11399942144">
        <tpls c="8">
          <tpl hier="2" item="0"/>
          <tpl hier="4" item="3"/>
          <tpl fld="3" item="50"/>
          <tpl fld="2" item="43"/>
          <tpl hier="9" item="1"/>
          <tpl hier="11" item="4"/>
          <tpl hier="12" item="2"/>
          <tpl fld="4" item="0"/>
        </tpls>
      </n>
      <n v="5480500224">
        <tpls c="8">
          <tpl hier="2" item="0"/>
          <tpl hier="4" item="3"/>
          <tpl fld="3" item="40"/>
          <tpl fld="2" item="43"/>
          <tpl hier="9" item="1"/>
          <tpl hier="11" item="4"/>
          <tpl hier="12" item="2"/>
          <tpl fld="4" item="0"/>
        </tpls>
      </n>
      <n v="1076699904">
        <tpls c="8">
          <tpl hier="2" item="0"/>
          <tpl hier="4" item="3"/>
          <tpl fld="3" item="35"/>
          <tpl fld="2" item="43"/>
          <tpl hier="9" item="1"/>
          <tpl hier="11" item="4"/>
          <tpl hier="12" item="2"/>
          <tpl fld="4" item="0"/>
        </tpls>
      </n>
      <n v="20409667584">
        <tpls c="8">
          <tpl hier="2" item="0"/>
          <tpl hier="4" item="3"/>
          <tpl fld="3" item="55"/>
          <tpl fld="2" item="33"/>
          <tpl hier="9" item="1"/>
          <tpl hier="11" item="4"/>
          <tpl hier="12" item="2"/>
          <tpl fld="4" item="0"/>
        </tpls>
      </n>
      <n v="5889175040">
        <tpls c="8">
          <tpl hier="2" item="0"/>
          <tpl hier="4" item="3"/>
          <tpl fld="3" item="0"/>
          <tpl fld="2" item="33"/>
          <tpl hier="9" item="1"/>
          <tpl hier="11" item="4"/>
          <tpl hier="12" item="2"/>
          <tpl fld="4" item="0"/>
        </tpls>
      </n>
      <n v="2894409984">
        <tpls c="8">
          <tpl hier="2" item="0"/>
          <tpl hier="4" item="3"/>
          <tpl fld="3" item="56"/>
          <tpl fld="2" item="33"/>
          <tpl hier="9" item="1"/>
          <tpl hier="11" item="4"/>
          <tpl hier="12" item="2"/>
          <tpl fld="4" item="0"/>
        </tpls>
      </n>
      <n v="16657959936">
        <tpls c="8">
          <tpl hier="2" item="0"/>
          <tpl hier="4" item="3"/>
          <tpl fld="3" item="5"/>
          <tpl fld="2" item="64"/>
          <tpl hier="9" item="1"/>
          <tpl hier="11" item="4"/>
          <tpl hier="12" item="2"/>
          <tpl fld="4" item="0"/>
        </tpls>
      </n>
      <n v="6497305600">
        <tpls c="8">
          <tpl hier="2" item="0"/>
          <tpl hier="4" item="3"/>
          <tpl fld="3" item="6"/>
          <tpl fld="2" item="64"/>
          <tpl hier="9" item="1"/>
          <tpl hier="11" item="4"/>
          <tpl hier="12" item="2"/>
          <tpl fld="4" item="0"/>
        </tpls>
      </n>
      <n v="3281797120">
        <tpls c="8">
          <tpl hier="2" item="0"/>
          <tpl hier="4" item="3"/>
          <tpl fld="3" item="7"/>
          <tpl fld="2" item="64"/>
          <tpl hier="9" item="1"/>
          <tpl hier="11" item="4"/>
          <tpl hier="12" item="2"/>
          <tpl fld="4" item="0"/>
        </tpls>
      </n>
      <n v="381687072">
        <tpls c="8">
          <tpl hier="2" item="0"/>
          <tpl hier="4" item="3"/>
          <tpl fld="3" item="8"/>
          <tpl fld="2" item="64"/>
          <tpl hier="9" item="1"/>
          <tpl hier="11" item="4"/>
          <tpl hier="12" item="2"/>
          <tpl fld="4" item="0"/>
        </tpls>
      </n>
      <n v="4930204160">
        <tpls c="8">
          <tpl hier="2" item="0"/>
          <tpl hier="4" item="3"/>
          <tpl fld="3" item="21"/>
          <tpl fld="2" item="34"/>
          <tpl hier="9" item="1"/>
          <tpl hier="11" item="4"/>
          <tpl hier="12" item="2"/>
          <tpl fld="4" item="0"/>
        </tpls>
      </n>
      <n v="1687000064">
        <tpls c="8">
          <tpl hier="2" item="0"/>
          <tpl hier="4" item="3"/>
          <tpl fld="3" item="8"/>
          <tpl fld="2" item="5"/>
          <tpl hier="9" item="1"/>
          <tpl hier="11" item="4"/>
          <tpl hier="12" item="2"/>
          <tpl fld="4" item="0"/>
        </tpls>
      </n>
      <n v="15794972672">
        <tpls c="8">
          <tpl hier="2" item="0"/>
          <tpl hier="4" item="3"/>
          <tpl fld="3" item="30"/>
          <tpl fld="2" item="19"/>
          <tpl hier="9" item="1"/>
          <tpl hier="11" item="4"/>
          <tpl hier="12" item="2"/>
          <tpl fld="4" item="0"/>
        </tpls>
      </n>
      <n v="4024621824">
        <tpls c="8">
          <tpl hier="2" item="0"/>
          <tpl hier="4" item="3"/>
          <tpl fld="3" item="39"/>
          <tpl fld="2" item="19"/>
          <tpl hier="9" item="1"/>
          <tpl hier="11" item="4"/>
          <tpl hier="12" item="2"/>
          <tpl fld="4" item="0"/>
        </tpls>
      </n>
      <n v="1309747840">
        <tpls c="8">
          <tpl hier="2" item="0"/>
          <tpl hier="4" item="3"/>
          <tpl fld="3" item="37"/>
          <tpl fld="2" item="19"/>
          <tpl hier="9" item="1"/>
          <tpl hier="11" item="4"/>
          <tpl hier="12" item="2"/>
          <tpl fld="4" item="0"/>
        </tpls>
      </n>
      <n v="295936491520">
        <tpls c="8">
          <tpl hier="2" item="0"/>
          <tpl hier="4" item="3"/>
          <tpl fld="3" item="49"/>
          <tpl fld="2" item="15"/>
          <tpl hier="9" item="1"/>
          <tpl hier="11" item="4"/>
          <tpl hier="12" item="2"/>
          <tpl fld="4" item="0"/>
        </tpls>
      </n>
      <n v="134308052992">
        <tpls c="8">
          <tpl hier="2" item="0"/>
          <tpl hier="4" item="3"/>
          <tpl fld="3" item="50"/>
          <tpl fld="2" item="15"/>
          <tpl hier="9" item="1"/>
          <tpl hier="11" item="4"/>
          <tpl hier="12" item="2"/>
          <tpl fld="4" item="0"/>
        </tpls>
      </n>
      <n v="40651350016">
        <tpls c="8">
          <tpl hier="2" item="0"/>
          <tpl hier="4" item="3"/>
          <tpl fld="3" item="40"/>
          <tpl fld="2" item="15"/>
          <tpl hier="9" item="1"/>
          <tpl hier="11" item="4"/>
          <tpl hier="12" item="2"/>
          <tpl fld="4" item="0"/>
        </tpls>
      </n>
      <n v="7972996608">
        <tpls c="8">
          <tpl hier="2" item="0"/>
          <tpl hier="4" item="3"/>
          <tpl fld="3" item="35"/>
          <tpl fld="2" item="15"/>
          <tpl hier="9" item="1"/>
          <tpl hier="11" item="4"/>
          <tpl hier="12" item="2"/>
          <tpl fld="4" item="0"/>
        </tpls>
      </n>
      <n v="1885112192">
        <tpls c="8">
          <tpl hier="2" item="0"/>
          <tpl hier="4" item="3"/>
          <tpl fld="3" item="55"/>
          <tpl fld="2" item="11"/>
          <tpl hier="9" item="1"/>
          <tpl hier="11" item="4"/>
          <tpl hier="12" item="2"/>
          <tpl fld="4" item="0"/>
        </tpls>
      </n>
      <n v="649644800">
        <tpls c="8">
          <tpl hier="2" item="0"/>
          <tpl hier="4" item="3"/>
          <tpl fld="3" item="0"/>
          <tpl fld="2" item="11"/>
          <tpl hier="9" item="1"/>
          <tpl hier="11" item="4"/>
          <tpl hier="12" item="2"/>
          <tpl fld="4" item="0"/>
        </tpls>
      </n>
      <n v="648590656">
        <tpls c="8">
          <tpl hier="2" item="0"/>
          <tpl hier="4" item="3"/>
          <tpl fld="3" item="56"/>
          <tpl fld="2" item="11"/>
          <tpl hier="9" item="1"/>
          <tpl hier="11" item="4"/>
          <tpl hier="12" item="2"/>
          <tpl fld="4" item="0"/>
        </tpls>
      </n>
      <n v="1698843008">
        <tpls c="8">
          <tpl hier="2" item="0"/>
          <tpl hier="4" item="3"/>
          <tpl fld="3" item="5"/>
          <tpl fld="2" item="9"/>
          <tpl hier="9" item="1"/>
          <tpl hier="11" item="4"/>
          <tpl hier="12" item="2"/>
          <tpl fld="4" item="0"/>
        </tpls>
      </n>
      <n v="705704832">
        <tpls c="8">
          <tpl hier="2" item="0"/>
          <tpl hier="4" item="3"/>
          <tpl fld="3" item="6"/>
          <tpl fld="2" item="9"/>
          <tpl hier="9" item="1"/>
          <tpl hier="11" item="4"/>
          <tpl hier="12" item="2"/>
          <tpl fld="4" item="0"/>
        </tpls>
      </n>
      <n v="249267040">
        <tpls c="8">
          <tpl hier="2" item="0"/>
          <tpl hier="4" item="3"/>
          <tpl fld="3" item="7"/>
          <tpl fld="2" item="9"/>
          <tpl hier="9" item="1"/>
          <tpl hier="11" item="4"/>
          <tpl hier="12" item="2"/>
          <tpl fld="4" item="0"/>
        </tpls>
      </n>
      <n v="21965952">
        <tpls c="8">
          <tpl hier="2" item="0"/>
          <tpl hier="4" item="3"/>
          <tpl fld="3" item="8"/>
          <tpl fld="2" item="9"/>
          <tpl hier="9" item="1"/>
          <tpl hier="11" item="4"/>
          <tpl hier="12" item="2"/>
          <tpl fld="4" item="0"/>
        </tpls>
      </n>
      <n v="19040313344">
        <tpls c="8">
          <tpl hier="2" item="0"/>
          <tpl hier="4" item="3"/>
          <tpl fld="3" item="21"/>
          <tpl fld="2" item="32"/>
          <tpl hier="9" item="1"/>
          <tpl hier="11" item="4"/>
          <tpl hier="12" item="2"/>
          <tpl fld="4" item="0"/>
        </tpls>
      </n>
      <n v="5924239872">
        <tpls c="8">
          <tpl hier="2" item="0"/>
          <tpl hier="4" item="3"/>
          <tpl fld="3" item="17"/>
          <tpl fld="2" item="32"/>
          <tpl hier="9" item="1"/>
          <tpl hier="11" item="4"/>
          <tpl hier="12" item="2"/>
          <tpl fld="4" item="0"/>
        </tpls>
      </n>
      <n v="3425127424">
        <tpls c="8">
          <tpl hier="2" item="0"/>
          <tpl hier="4" item="3"/>
          <tpl fld="3" item="22"/>
          <tpl fld="2" item="32"/>
          <tpl hier="9" item="1"/>
          <tpl hier="11" item="4"/>
          <tpl hier="12" item="2"/>
          <tpl fld="4" item="0"/>
        </tpls>
      </n>
      <n v="1309384832">
        <tpls c="8">
          <tpl hier="2" item="0"/>
          <tpl hier="4" item="3"/>
          <tpl fld="3" item="18"/>
          <tpl fld="2" item="32"/>
          <tpl hier="9" item="1"/>
          <tpl hier="11" item="4"/>
          <tpl hier="12" item="2"/>
          <tpl fld="4" item="0"/>
        </tpls>
      </n>
      <n v="7851127808">
        <tpls c="8">
          <tpl hier="2" item="0"/>
          <tpl hier="4" item="3"/>
          <tpl fld="3" item="33"/>
          <tpl fld="2" item="20"/>
          <tpl hier="9" item="1"/>
          <tpl hier="11" item="4"/>
          <tpl hier="12" item="2"/>
          <tpl fld="4" item="0"/>
        </tpls>
      </n>
      <n v="1851558272">
        <tpls c="8">
          <tpl hier="2" item="0"/>
          <tpl hier="4" item="3"/>
          <tpl fld="3" item="27"/>
          <tpl fld="2" item="20"/>
          <tpl hier="9" item="1"/>
          <tpl hier="11" item="4"/>
          <tpl hier="12" item="2"/>
          <tpl fld="4" item="0"/>
        </tpls>
      </n>
      <n v="1407062656">
        <tpls c="8">
          <tpl hier="2" item="0"/>
          <tpl hier="4" item="3"/>
          <tpl fld="3" item="36"/>
          <tpl fld="2" item="20"/>
          <tpl hier="9" item="1"/>
          <tpl hier="11" item="4"/>
          <tpl hier="12" item="2"/>
          <tpl fld="4" item="0"/>
        </tpls>
      </n>
      <n v="148799984">
        <tpls c="8">
          <tpl hier="2" item="0"/>
          <tpl hier="4" item="3"/>
          <tpl fld="3" item="34"/>
          <tpl fld="2" item="20"/>
          <tpl hier="9" item="1"/>
          <tpl hier="11" item="4"/>
          <tpl hier="12" item="2"/>
          <tpl fld="4" item="0"/>
        </tpls>
      </n>
      <n v="98381299712">
        <tpls c="8">
          <tpl hier="2" item="0"/>
          <tpl hier="4" item="3"/>
          <tpl fld="3" item="47"/>
          <tpl fld="2" item="18"/>
          <tpl hier="9" item="1"/>
          <tpl hier="11" item="4"/>
          <tpl hier="12" item="2"/>
          <tpl fld="4" item="0"/>
        </tpls>
      </n>
      <n v="39690629120">
        <tpls c="8">
          <tpl hier="2" item="0"/>
          <tpl hier="4" item="3"/>
          <tpl fld="3" item="45"/>
          <tpl fld="2" item="18"/>
          <tpl hier="9" item="1"/>
          <tpl hier="11" item="4"/>
          <tpl hier="12" item="2"/>
          <tpl fld="4" item="0"/>
        </tpls>
      </n>
      <n v="11164999680">
        <tpls c="8">
          <tpl hier="2" item="0"/>
          <tpl hier="4" item="3"/>
          <tpl fld="3" item="46"/>
          <tpl fld="2" item="18"/>
          <tpl hier="9" item="1"/>
          <tpl hier="11" item="4"/>
          <tpl hier="12" item="2"/>
          <tpl fld="4" item="0"/>
        </tpls>
      </n>
      <n v="2094400000">
        <tpls c="8">
          <tpl hier="2" item="0"/>
          <tpl hier="4" item="3"/>
          <tpl fld="3" item="48"/>
          <tpl fld="2" item="18"/>
          <tpl hier="9" item="1"/>
          <tpl hier="11" item="4"/>
          <tpl hier="12" item="2"/>
          <tpl fld="4" item="0"/>
        </tpls>
      </n>
      <n v="155980414976">
        <tpls c="8">
          <tpl hier="2" item="0"/>
          <tpl hier="4" item="3"/>
          <tpl fld="3" item="52"/>
          <tpl fld="2" item="12"/>
          <tpl hier="9" item="1"/>
          <tpl hier="11" item="4"/>
          <tpl hier="12" item="2"/>
          <tpl fld="4" item="0"/>
        </tpls>
      </n>
      <n v="45417562112">
        <tpls c="8">
          <tpl hier="2" item="0"/>
          <tpl hier="4" item="3"/>
          <tpl fld="3" item="53"/>
          <tpl fld="2" item="12"/>
          <tpl hier="9" item="1"/>
          <tpl hier="11" item="4"/>
          <tpl hier="12" item="2"/>
          <tpl fld="4" item="0"/>
        </tpls>
      </n>
      <n v="14893969408">
        <tpls c="8">
          <tpl hier="2" item="0"/>
          <tpl hier="4" item="3"/>
          <tpl fld="3" item="54"/>
          <tpl fld="2" item="12"/>
          <tpl hier="9" item="1"/>
          <tpl hier="11" item="4"/>
          <tpl hier="12" item="2"/>
          <tpl fld="4" item="0"/>
        </tpls>
      </n>
      <n v="66768703488">
        <tpls c="8">
          <tpl hier="2" item="0"/>
          <tpl hier="4" item="3"/>
          <tpl fld="3" item="2"/>
          <tpl fld="2" item="10"/>
          <tpl hier="9" item="1"/>
          <tpl hier="11" item="4"/>
          <tpl hier="12" item="2"/>
          <tpl fld="4" item="0"/>
        </tpls>
      </n>
      <n v="15439408128">
        <tpls c="8">
          <tpl hier="2" item="0"/>
          <tpl hier="4" item="3"/>
          <tpl fld="3" item="58"/>
          <tpl fld="2" item="10"/>
          <tpl hier="9" item="1"/>
          <tpl hier="11" item="4"/>
          <tpl hier="12" item="2"/>
          <tpl fld="4" item="0"/>
        </tpls>
      </n>
      <n v="9189413888">
        <tpls c="8">
          <tpl hier="2" item="0"/>
          <tpl hier="4" item="3"/>
          <tpl fld="3" item="4"/>
          <tpl fld="2" item="10"/>
          <tpl hier="9" item="1"/>
          <tpl hier="11" item="4"/>
          <tpl hier="12" item="2"/>
          <tpl fld="4" item="0"/>
        </tpls>
      </n>
      <m>
        <tpls c="8">
          <tpl hier="2" item="0"/>
          <tpl hier="4" item="3"/>
          <tpl fld="3" item="13"/>
          <tpl fld="2" item="37"/>
          <tpl hier="9" item="1"/>
          <tpl hier="11" item="4"/>
          <tpl hier="12" item="2"/>
          <tpl fld="4" item="0"/>
        </tpls>
      </m>
      <m>
        <tpls c="8">
          <tpl hier="2" item="0"/>
          <tpl hier="4" item="3"/>
          <tpl fld="3" item="14"/>
          <tpl fld="2" item="37"/>
          <tpl hier="9" item="1"/>
          <tpl hier="11" item="4"/>
          <tpl hier="12" item="2"/>
          <tpl fld="4" item="0"/>
        </tpls>
      </m>
      <m>
        <tpls c="8">
          <tpl hier="2" item="0"/>
          <tpl hier="4" item="3"/>
          <tpl fld="3" item="15"/>
          <tpl fld="2" item="37"/>
          <tpl hier="9" item="1"/>
          <tpl hier="11" item="4"/>
          <tpl hier="12" item="2"/>
          <tpl fld="4" item="0"/>
        </tpls>
      </m>
      <m>
        <tpls c="8">
          <tpl hier="2" item="0"/>
          <tpl hier="4" item="3"/>
          <tpl fld="3" item="16"/>
          <tpl fld="2" item="37"/>
          <tpl hier="9" item="1"/>
          <tpl hier="11" item="4"/>
          <tpl hier="12" item="2"/>
          <tpl fld="4" item="0"/>
        </tpls>
      </m>
      <n v="11619638272">
        <tpls c="8">
          <tpl hier="2" item="0"/>
          <tpl hier="4" item="3"/>
          <tpl fld="3" item="49"/>
          <tpl fld="2" item="16"/>
          <tpl hier="9" item="1"/>
          <tpl hier="11" item="4"/>
          <tpl hier="12" item="2"/>
          <tpl fld="4" item="0"/>
        </tpls>
      </n>
      <n v="4974550528">
        <tpls c="8">
          <tpl hier="2" item="0"/>
          <tpl hier="4" item="3"/>
          <tpl fld="3" item="50"/>
          <tpl fld="2" item="16"/>
          <tpl hier="9" item="1"/>
          <tpl hier="11" item="4"/>
          <tpl hier="12" item="2"/>
          <tpl fld="4" item="0"/>
        </tpls>
      </n>
      <n v="1640763264">
        <tpls c="8">
          <tpl hier="2" item="0"/>
          <tpl hier="4" item="3"/>
          <tpl fld="3" item="40"/>
          <tpl fld="2" item="16"/>
          <tpl hier="9" item="1"/>
          <tpl hier="11" item="4"/>
          <tpl hier="12" item="2"/>
          <tpl fld="4" item="0"/>
        </tpls>
      </n>
      <n v="244832032">
        <tpls c="8">
          <tpl hier="2" item="0"/>
          <tpl hier="4" item="3"/>
          <tpl fld="3" item="35"/>
          <tpl fld="2" item="16"/>
          <tpl hier="9" item="1"/>
          <tpl hier="11" item="4"/>
          <tpl hier="12" item="2"/>
          <tpl fld="4" item="0"/>
        </tpls>
      </n>
      <n v="18141665280">
        <tpls c="8">
          <tpl hier="2" item="0"/>
          <tpl hier="4" item="3"/>
          <tpl fld="3" item="55"/>
          <tpl fld="2" item="38"/>
          <tpl hier="9" item="1"/>
          <tpl hier="11" item="4"/>
          <tpl hier="12" item="2"/>
          <tpl fld="4" item="0"/>
        </tpls>
      </n>
      <n v="6433967104">
        <tpls c="8">
          <tpl hier="2" item="0"/>
          <tpl hier="4" item="3"/>
          <tpl fld="3" item="0"/>
          <tpl fld="2" item="38"/>
          <tpl hier="9" item="1"/>
          <tpl hier="11" item="4"/>
          <tpl hier="12" item="2"/>
          <tpl fld="4" item="0"/>
        </tpls>
      </n>
      <n v="2188307712">
        <tpls c="8">
          <tpl hier="2" item="0"/>
          <tpl hier="4" item="3"/>
          <tpl fld="3" item="56"/>
          <tpl fld="2" item="38"/>
          <tpl hier="9" item="1"/>
          <tpl hier="11" item="4"/>
          <tpl hier="12" item="2"/>
          <tpl fld="4" item="0"/>
        </tpls>
      </n>
      <n v="278221914112">
        <tpls c="8">
          <tpl hier="2" item="0"/>
          <tpl hier="4" item="3"/>
          <tpl fld="3" item="5"/>
          <tpl fld="2" item="25"/>
          <tpl hier="9" item="1"/>
          <tpl hier="11" item="4"/>
          <tpl hier="12" item="2"/>
          <tpl fld="4" item="0"/>
        </tpls>
      </n>
      <n v="91760541696">
        <tpls c="8">
          <tpl hier="2" item="0"/>
          <tpl hier="4" item="3"/>
          <tpl fld="3" item="6"/>
          <tpl fld="2" item="25"/>
          <tpl hier="9" item="1"/>
          <tpl hier="11" item="4"/>
          <tpl hier="12" item="2"/>
          <tpl fld="4" item="0"/>
        </tpls>
      </n>
      <n v="33351528448">
        <tpls c="8">
          <tpl hier="2" item="0"/>
          <tpl hier="4" item="3"/>
          <tpl fld="3" item="7"/>
          <tpl fld="2" item="25"/>
          <tpl hier="9" item="1"/>
          <tpl hier="11" item="4"/>
          <tpl hier="12" item="2"/>
          <tpl fld="4" item="0"/>
        </tpls>
      </n>
      <n v="10665896960">
        <tpls c="8">
          <tpl hier="2" item="0"/>
          <tpl hier="4" item="3"/>
          <tpl fld="3" item="8"/>
          <tpl fld="2" item="25"/>
          <tpl hier="9" item="1"/>
          <tpl hier="11" item="4"/>
          <tpl hier="12" item="2"/>
          <tpl fld="4" item="0"/>
        </tpls>
      </n>
      <n v="404649541632">
        <tpls c="8">
          <tpl hier="2" item="0"/>
          <tpl hier="4" item="3"/>
          <tpl fld="3" item="21"/>
          <tpl fld="2" item="45"/>
          <tpl hier="9" item="1"/>
          <tpl hier="11" item="4"/>
          <tpl hier="12" item="2"/>
          <tpl fld="4" item="0"/>
        </tpls>
      </n>
      <n v="69448753152">
        <tpls c="8">
          <tpl hier="2" item="0"/>
          <tpl hier="4" item="3"/>
          <tpl fld="3" item="17"/>
          <tpl fld="2" item="45"/>
          <tpl hier="9" item="1"/>
          <tpl hier="11" item="4"/>
          <tpl hier="12" item="2"/>
          <tpl fld="4" item="0"/>
        </tpls>
      </n>
      <n v="73484361728">
        <tpls c="8">
          <tpl hier="2" item="0"/>
          <tpl hier="4" item="3"/>
          <tpl fld="3" item="22"/>
          <tpl fld="2" item="45"/>
          <tpl hier="9" item="1"/>
          <tpl hier="11" item="4"/>
          <tpl hier="12" item="2"/>
          <tpl fld="4" item="0"/>
        </tpls>
      </n>
      <n v="5200896000">
        <tpls c="8">
          <tpl hier="2" item="0"/>
          <tpl hier="4" item="3"/>
          <tpl fld="3" item="18"/>
          <tpl fld="2" item="45"/>
          <tpl hier="9" item="1"/>
          <tpl hier="11" item="4"/>
          <tpl hier="12" item="2"/>
          <tpl fld="4" item="0"/>
        </tpls>
      </n>
      <n v="10156855296">
        <tpls c="8">
          <tpl hier="2" item="0"/>
          <tpl hier="4" item="3"/>
          <tpl fld="3" item="33"/>
          <tpl fld="2" item="30"/>
          <tpl hier="9" item="1"/>
          <tpl hier="11" item="4"/>
          <tpl hier="12" item="2"/>
          <tpl fld="4" item="0"/>
        </tpls>
      </n>
      <n v="2297228032">
        <tpls c="8">
          <tpl hier="2" item="0"/>
          <tpl hier="4" item="3"/>
          <tpl fld="3" item="27"/>
          <tpl fld="2" item="30"/>
          <tpl hier="9" item="1"/>
          <tpl hier="11" item="4"/>
          <tpl hier="12" item="2"/>
          <tpl fld="4" item="0"/>
        </tpls>
      </n>
      <n v="2170893056">
        <tpls c="8">
          <tpl hier="2" item="0"/>
          <tpl hier="4" item="3"/>
          <tpl fld="3" item="36"/>
          <tpl fld="2" item="30"/>
          <tpl hier="9" item="1"/>
          <tpl hier="11" item="4"/>
          <tpl hier="12" item="2"/>
          <tpl fld="4" item="0"/>
        </tpls>
      </n>
      <n v="673383616">
        <tpls c="8">
          <tpl hier="2" item="0"/>
          <tpl hier="4" item="3"/>
          <tpl fld="3" item="34"/>
          <tpl fld="2" item="30"/>
          <tpl hier="9" item="1"/>
          <tpl hier="11" item="4"/>
          <tpl hier="12" item="2"/>
          <tpl fld="4" item="0"/>
        </tpls>
      </n>
      <n v="8758638592">
        <tpls c="8">
          <tpl hier="2" item="0"/>
          <tpl hier="4" item="3"/>
          <tpl fld="3" item="47"/>
          <tpl fld="2" item="23"/>
          <tpl hier="9" item="1"/>
          <tpl hier="11" item="4"/>
          <tpl hier="12" item="2"/>
          <tpl fld="4" item="0"/>
        </tpls>
      </n>
      <n v="3863185152">
        <tpls c="8">
          <tpl hier="2" item="0"/>
          <tpl hier="4" item="3"/>
          <tpl fld="3" item="45"/>
          <tpl fld="2" item="23"/>
          <tpl hier="9" item="1"/>
          <tpl hier="11" item="4"/>
          <tpl hier="12" item="2"/>
          <tpl fld="4" item="0"/>
        </tpls>
      </n>
      <n v="2142128640">
        <tpls c="8">
          <tpl hier="2" item="0"/>
          <tpl hier="4" item="3"/>
          <tpl fld="3" item="46"/>
          <tpl fld="2" item="23"/>
          <tpl hier="9" item="1"/>
          <tpl hier="11" item="4"/>
          <tpl hier="12" item="2"/>
          <tpl fld="4" item="0"/>
        </tpls>
      </n>
      <n v="265291584">
        <tpls c="8">
          <tpl hier="2" item="0"/>
          <tpl hier="4" item="3"/>
          <tpl fld="3" item="48"/>
          <tpl fld="2" item="23"/>
          <tpl hier="9" item="1"/>
          <tpl hier="11" item="4"/>
          <tpl hier="12" item="2"/>
          <tpl fld="4" item="0"/>
        </tpls>
      </n>
      <n v="10325617664">
        <tpls c="8">
          <tpl hier="2" item="0"/>
          <tpl hier="4" item="3"/>
          <tpl fld="3" item="52"/>
          <tpl fld="2" item="13"/>
          <tpl hier="9" item="1"/>
          <tpl hier="11" item="4"/>
          <tpl hier="12" item="2"/>
          <tpl fld="4" item="0"/>
        </tpls>
      </n>
      <n v="3921476096">
        <tpls c="8">
          <tpl hier="2" item="0"/>
          <tpl hier="4" item="3"/>
          <tpl fld="3" item="53"/>
          <tpl fld="2" item="13"/>
          <tpl hier="9" item="1"/>
          <tpl hier="11" item="4"/>
          <tpl hier="12" item="2"/>
          <tpl fld="4" item="0"/>
        </tpls>
      </n>
      <n v="1575789312">
        <tpls c="8">
          <tpl hier="2" item="0"/>
          <tpl hier="4" item="3"/>
          <tpl fld="3" item="54"/>
          <tpl fld="2" item="13"/>
          <tpl hier="9" item="1"/>
          <tpl hier="11" item="4"/>
          <tpl hier="12" item="2"/>
          <tpl fld="4" item="0"/>
        </tpls>
      </n>
      <m>
        <tpls c="8">
          <tpl hier="2" item="0"/>
          <tpl hier="4" item="3"/>
          <tpl fld="3" item="2"/>
          <tpl fld="2" item="36"/>
          <tpl hier="9" item="1"/>
          <tpl hier="11" item="4"/>
          <tpl hier="12" item="2"/>
          <tpl fld="4" item="0"/>
        </tpls>
      </m>
      <n v="900045340672">
        <tpls c="8">
          <tpl hier="2" item="0"/>
          <tpl hier="4" item="3"/>
          <tpl fld="3" item="49"/>
          <tpl fld="2" item="17"/>
          <tpl hier="9" item="1"/>
          <tpl hier="11" item="4"/>
          <tpl hier="12" item="2"/>
          <tpl fld="4" item="0"/>
        </tpls>
      </n>
      <n v="500736065536">
        <tpls c="8">
          <tpl hier="2" item="0"/>
          <tpl hier="4" item="3"/>
          <tpl fld="3" item="50"/>
          <tpl fld="2" item="17"/>
          <tpl hier="9" item="1"/>
          <tpl hier="11" item="4"/>
          <tpl hier="12" item="2"/>
          <tpl fld="4" item="0"/>
        </tpls>
      </n>
      <n v="81814159360">
        <tpls c="8">
          <tpl hier="2" item="0"/>
          <tpl hier="4" item="3"/>
          <tpl fld="3" item="40"/>
          <tpl fld="2" item="17"/>
          <tpl hier="9" item="1"/>
          <tpl hier="11" item="4"/>
          <tpl hier="12" item="2"/>
          <tpl fld="4" item="0"/>
        </tpls>
      </n>
      <n v="14160000000">
        <tpls c="8">
          <tpl hier="2" item="0"/>
          <tpl hier="4" item="3"/>
          <tpl fld="3" item="35"/>
          <tpl fld="2" item="17"/>
          <tpl hier="9" item="1"/>
          <tpl hier="11" item="4"/>
          <tpl hier="12" item="2"/>
          <tpl fld="4" item="0"/>
        </tpls>
      </n>
      <n v="4008583936">
        <tpls c="8">
          <tpl hier="2" item="0"/>
          <tpl hier="4" item="3"/>
          <tpl fld="3" item="55"/>
          <tpl fld="2" item="24"/>
          <tpl hier="9" item="1"/>
          <tpl hier="11" item="4"/>
          <tpl hier="12" item="2"/>
          <tpl fld="4" item="0"/>
        </tpls>
      </n>
      <n v="1506914432">
        <tpls c="8">
          <tpl hier="2" item="0"/>
          <tpl hier="4" item="3"/>
          <tpl fld="3" item="0"/>
          <tpl fld="2" item="24"/>
          <tpl hier="9" item="1"/>
          <tpl hier="11" item="4"/>
          <tpl hier="12" item="2"/>
          <tpl fld="4" item="0"/>
        </tpls>
      </n>
      <n v="613010944">
        <tpls c="8">
          <tpl hier="2" item="0"/>
          <tpl hier="4" item="3"/>
          <tpl fld="3" item="56"/>
          <tpl fld="2" item="24"/>
          <tpl hier="9" item="1"/>
          <tpl hier="11" item="4"/>
          <tpl hier="12" item="2"/>
          <tpl fld="4" item="0"/>
        </tpls>
      </n>
      <n v="364701515776">
        <tpls c="8">
          <tpl hier="2" item="0"/>
          <tpl hier="4" item="3"/>
          <tpl fld="3" item="5"/>
          <tpl fld="2" item="26"/>
          <tpl hier="9" item="1"/>
          <tpl hier="11" item="4"/>
          <tpl hier="12" item="2"/>
          <tpl fld="4" item="0"/>
        </tpls>
      </n>
      <n v="110202372096">
        <tpls c="8">
          <tpl hier="2" item="0"/>
          <tpl hier="4" item="3"/>
          <tpl fld="3" item="6"/>
          <tpl fld="2" item="26"/>
          <tpl hier="9" item="1"/>
          <tpl hier="11" item="4"/>
          <tpl hier="12" item="2"/>
          <tpl fld="4" item="0"/>
        </tpls>
      </n>
      <n v="32181696512">
        <tpls c="8">
          <tpl hier="2" item="0"/>
          <tpl hier="4" item="3"/>
          <tpl fld="3" item="7"/>
          <tpl fld="2" item="26"/>
          <tpl hier="9" item="1"/>
          <tpl hier="11" item="4"/>
          <tpl hier="12" item="2"/>
          <tpl fld="4" item="0"/>
        </tpls>
      </n>
      <n v="4244340224">
        <tpls c="8">
          <tpl hier="2" item="0"/>
          <tpl hier="4" item="3"/>
          <tpl fld="3" item="8"/>
          <tpl fld="2" item="26"/>
          <tpl hier="9" item="1"/>
          <tpl hier="11" item="4"/>
          <tpl hier="12" item="2"/>
          <tpl fld="4" item="0"/>
        </tpls>
      </n>
      <n v="5433040384">
        <tpls c="8">
          <tpl hier="2" item="0"/>
          <tpl hier="4" item="3"/>
          <tpl fld="3" item="21"/>
          <tpl fld="2" item="27"/>
          <tpl hier="9" item="1"/>
          <tpl hier="11" item="4"/>
          <tpl hier="12" item="2"/>
          <tpl fld="4" item="0"/>
        </tpls>
      </n>
      <n v="1743506560">
        <tpls c="8">
          <tpl hier="2" item="0"/>
          <tpl hier="4" item="3"/>
          <tpl fld="3" item="17"/>
          <tpl fld="2" item="27"/>
          <tpl hier="9" item="1"/>
          <tpl hier="11" item="4"/>
          <tpl hier="12" item="2"/>
          <tpl fld="4" item="0"/>
        </tpls>
      </n>
      <n v="1208008960">
        <tpls c="8">
          <tpl hier="2" item="0"/>
          <tpl hier="4" item="3"/>
          <tpl fld="3" item="22"/>
          <tpl fld="2" item="27"/>
          <tpl hier="9" item="1"/>
          <tpl hier="11" item="4"/>
          <tpl hier="12" item="2"/>
          <tpl fld="4" item="0"/>
        </tpls>
      </n>
      <n v="245169808">
        <tpls c="8">
          <tpl hier="2" item="0"/>
          <tpl hier="4" item="3"/>
          <tpl fld="3" item="18"/>
          <tpl fld="2" item="27"/>
          <tpl hier="9" item="1"/>
          <tpl hier="11" item="4"/>
          <tpl hier="12" item="2"/>
          <tpl fld="4" item="0"/>
        </tpls>
      </n>
      <n v="12423558144">
        <tpls c="8">
          <tpl hier="2" item="0"/>
          <tpl hier="4" item="3"/>
          <tpl fld="3" item="33"/>
          <tpl fld="2" item="29"/>
          <tpl hier="9" item="1"/>
          <tpl hier="11" item="4"/>
          <tpl hier="12" item="2"/>
          <tpl fld="4" item="0"/>
        </tpls>
      </n>
      <n v="4262965248">
        <tpls c="8">
          <tpl hier="2" item="0"/>
          <tpl hier="4" item="3"/>
          <tpl fld="3" item="27"/>
          <tpl fld="2" item="29"/>
          <tpl hier="9" item="1"/>
          <tpl hier="11" item="4"/>
          <tpl hier="12" item="2"/>
          <tpl fld="4" item="0"/>
        </tpls>
      </n>
      <n v="4759333888">
        <tpls c="8">
          <tpl hier="2" item="0"/>
          <tpl hier="4" item="3"/>
          <tpl fld="3" item="36"/>
          <tpl fld="2" item="29"/>
          <tpl hier="9" item="1"/>
          <tpl hier="11" item="4"/>
          <tpl hier="12" item="2"/>
          <tpl fld="4" item="0"/>
        </tpls>
      </n>
      <n v="833563456">
        <tpls c="8">
          <tpl hier="2" item="0"/>
          <tpl hier="4" item="3"/>
          <tpl fld="3" item="34"/>
          <tpl fld="2" item="29"/>
          <tpl hier="9" item="1"/>
          <tpl hier="11" item="4"/>
          <tpl hier="12" item="2"/>
          <tpl fld="4" item="0"/>
        </tpls>
      </n>
      <n v="2269525760">
        <tpls c="8">
          <tpl hier="2" item="0"/>
          <tpl hier="4" item="3"/>
          <tpl fld="3" item="47"/>
          <tpl fld="2" item="31"/>
          <tpl hier="9" item="1"/>
          <tpl hier="11" item="4"/>
          <tpl hier="12" item="2"/>
          <tpl fld="4" item="0"/>
        </tpls>
      </n>
      <n v="878250432">
        <tpls c="8">
          <tpl hier="2" item="0"/>
          <tpl hier="4" item="3"/>
          <tpl fld="3" item="45"/>
          <tpl fld="2" item="31"/>
          <tpl hier="9" item="1"/>
          <tpl hier="11" item="4"/>
          <tpl hier="12" item="2"/>
          <tpl fld="4" item="0"/>
        </tpls>
      </n>
      <n v="266559344">
        <tpls c="8">
          <tpl hier="2" item="0"/>
          <tpl hier="4" item="3"/>
          <tpl fld="3" item="46"/>
          <tpl fld="2" item="31"/>
          <tpl hier="9" item="1"/>
          <tpl hier="11" item="4"/>
          <tpl hier="12" item="2"/>
          <tpl fld="4" item="0"/>
        </tpls>
      </n>
      <n v="41859164">
        <tpls c="8">
          <tpl hier="2" item="0"/>
          <tpl hier="4" item="3"/>
          <tpl fld="3" item="48"/>
          <tpl fld="2" item="31"/>
          <tpl hier="9" item="1"/>
          <tpl hier="11" item="4"/>
          <tpl hier="12" item="2"/>
          <tpl fld="4" item="0"/>
        </tpls>
      </n>
      <n v="31958194176">
        <tpls c="8">
          <tpl hier="2" item="0"/>
          <tpl hier="4" item="3"/>
          <tpl fld="3" item="52"/>
          <tpl fld="2" item="14"/>
          <tpl hier="9" item="1"/>
          <tpl hier="11" item="4"/>
          <tpl hier="12" item="2"/>
          <tpl fld="4" item="0"/>
        </tpls>
      </n>
      <n v="8151478784">
        <tpls c="8">
          <tpl hier="2" item="0"/>
          <tpl hier="4" item="3"/>
          <tpl fld="3" item="53"/>
          <tpl fld="2" item="14"/>
          <tpl hier="9" item="1"/>
          <tpl hier="11" item="4"/>
          <tpl hier="12" item="2"/>
          <tpl fld="4" item="0"/>
        </tpls>
      </n>
      <n v="3259344896">
        <tpls c="8">
          <tpl hier="2" item="0"/>
          <tpl hier="4" item="3"/>
          <tpl fld="3" item="54"/>
          <tpl fld="2" item="14"/>
          <tpl hier="9" item="1"/>
          <tpl hier="11" item="4"/>
          <tpl hier="12" item="2"/>
          <tpl fld="4" item="0"/>
        </tpls>
      </n>
      <n v="709148540928">
        <tpls c="8">
          <tpl hier="2" item="0"/>
          <tpl hier="4" item="3"/>
          <tpl fld="3" item="2"/>
          <tpl fld="2" item="39"/>
          <tpl hier="9" item="1"/>
          <tpl hier="11" item="4"/>
          <tpl hier="12" item="2"/>
          <tpl fld="4" item="0"/>
        </tpls>
      </n>
      <n v="296589000704">
        <tpls c="8">
          <tpl hier="2" item="0"/>
          <tpl hier="4" item="3"/>
          <tpl fld="3" item="58"/>
          <tpl fld="2" item="39"/>
          <tpl hier="9" item="1"/>
          <tpl hier="11" item="4"/>
          <tpl hier="12" item="2"/>
          <tpl fld="4" item="0"/>
        </tpls>
      </n>
      <n v="71463190528">
        <tpls c="8">
          <tpl hier="2" item="0"/>
          <tpl hier="4" item="3"/>
          <tpl fld="3" item="4"/>
          <tpl fld="2" item="39"/>
          <tpl hier="9" item="1"/>
          <tpl hier="11" item="4"/>
          <tpl hier="12" item="2"/>
          <tpl fld="4" item="0"/>
        </tpls>
      </n>
      <n v="23136231424">
        <tpls c="8">
          <tpl hier="2" item="0"/>
          <tpl hier="4" item="3"/>
          <tpl fld="3" item="13"/>
          <tpl fld="2" item="41"/>
          <tpl hier="9" item="1"/>
          <tpl hier="11" item="4"/>
          <tpl hier="12" item="2"/>
          <tpl fld="4" item="0"/>
        </tpls>
      </n>
      <n v="7565870080">
        <tpls c="8">
          <tpl hier="2" item="0"/>
          <tpl hier="4" item="3"/>
          <tpl fld="3" item="14"/>
          <tpl fld="2" item="41"/>
          <tpl hier="9" item="1"/>
          <tpl hier="11" item="4"/>
          <tpl hier="12" item="2"/>
          <tpl fld="4" item="0"/>
        </tpls>
      </n>
      <n v="5278120960">
        <tpls c="8">
          <tpl hier="2" item="0"/>
          <tpl hier="4" item="3"/>
          <tpl fld="3" item="15"/>
          <tpl fld="2" item="41"/>
          <tpl hier="9" item="1"/>
          <tpl hier="11" item="4"/>
          <tpl hier="12" item="2"/>
          <tpl fld="4" item="0"/>
        </tpls>
      </n>
      <n v="668000064">
        <tpls c="8">
          <tpl hier="2" item="0"/>
          <tpl hier="4" item="3"/>
          <tpl fld="3" item="16"/>
          <tpl fld="2" item="41"/>
          <tpl hier="9" item="1"/>
          <tpl hier="11" item="4"/>
          <tpl hier="12" item="2"/>
          <tpl fld="4" item="0"/>
        </tpls>
      </n>
      <n v="8775444480">
        <tpls c="8">
          <tpl hier="2" item="0"/>
          <tpl hier="4" item="3"/>
          <tpl fld="3" item="29"/>
          <tpl fld="2" item="21"/>
          <tpl hier="9" item="1"/>
          <tpl hier="11" item="4"/>
          <tpl hier="12" item="2"/>
          <tpl fld="4" item="0"/>
        </tpls>
      </n>
      <n v="3723909120">
        <tpls c="8">
          <tpl hier="2" item="0"/>
          <tpl hier="4" item="3"/>
          <tpl fld="3" item="30"/>
          <tpl fld="2" item="21"/>
          <tpl hier="9" item="1"/>
          <tpl hier="11" item="4"/>
          <tpl hier="12" item="2"/>
          <tpl fld="4" item="0"/>
        </tpls>
      </n>
      <n v="1474200064">
        <tpls c="8">
          <tpl hier="2" item="0"/>
          <tpl hier="4" item="3"/>
          <tpl fld="3" item="31"/>
          <tpl fld="2" item="21"/>
          <tpl hier="9" item="1"/>
          <tpl hier="11" item="4"/>
          <tpl hier="12" item="2"/>
          <tpl fld="4" item="0"/>
        </tpls>
      </n>
      <n v="368948608">
        <tpls c="8">
          <tpl hier="2" item="0"/>
          <tpl hier="4" item="3"/>
          <tpl fld="3" item="32"/>
          <tpl fld="2" item="21"/>
          <tpl hier="9" item="1"/>
          <tpl hier="11" item="4"/>
          <tpl hier="12" item="2"/>
          <tpl fld="4" item="0"/>
        </tpls>
      </n>
      <n v="2576024064">
        <tpls c="8">
          <tpl hier="2" item="0"/>
          <tpl hier="4" item="3"/>
          <tpl fld="3" item="41"/>
          <tpl fld="2" item="22"/>
          <tpl hier="9" item="1"/>
          <tpl hier="11" item="4"/>
          <tpl hier="12" item="2"/>
          <tpl fld="4" item="0"/>
        </tpls>
      </n>
      <n v="621626816">
        <tpls c="8">
          <tpl hier="2" item="0"/>
          <tpl hier="4" item="3"/>
          <tpl fld="3" item="42"/>
          <tpl fld="2" item="22"/>
          <tpl hier="9" item="1"/>
          <tpl hier="11" item="4"/>
          <tpl hier="12" item="2"/>
          <tpl fld="4" item="0"/>
        </tpls>
      </n>
      <n v="530440000">
        <tpls c="8">
          <tpl hier="2" item="0"/>
          <tpl hier="4" item="3"/>
          <tpl fld="3" item="43"/>
          <tpl fld="2" item="22"/>
          <tpl hier="9" item="1"/>
          <tpl hier="11" item="4"/>
          <tpl hier="12" item="2"/>
          <tpl fld="4" item="0"/>
        </tpls>
      </n>
      <n v="175756864">
        <tpls c="8">
          <tpl hier="2" item="0"/>
          <tpl hier="4" item="3"/>
          <tpl fld="3" item="44"/>
          <tpl fld="2" item="22"/>
          <tpl hier="9" item="1"/>
          <tpl hier="11" item="4"/>
          <tpl hier="12" item="2"/>
          <tpl fld="4" item="0"/>
        </tpls>
      </n>
      <n v="39136436224">
        <tpls c="8">
          <tpl hier="2" item="0"/>
          <tpl hier="4" item="3"/>
          <tpl fld="3" item="38"/>
          <tpl fld="2" item="43"/>
          <tpl hier="9" item="1"/>
          <tpl hier="11" item="4"/>
          <tpl hier="12" item="2"/>
          <tpl fld="4" item="0"/>
        </tpls>
      </n>
      <n v="10440842240">
        <tpls c="8">
          <tpl hier="2" item="0"/>
          <tpl hier="4" item="3"/>
          <tpl fld="3" item="51"/>
          <tpl fld="2" item="43"/>
          <tpl hier="9" item="1"/>
          <tpl hier="11" item="4"/>
          <tpl hier="12" item="2"/>
          <tpl fld="4" item="0"/>
        </tpls>
      </n>
      <n v="52687613952">
        <tpls c="8">
          <tpl hier="2" item="0"/>
          <tpl hier="4" item="3"/>
          <tpl fld="3" item="21"/>
          <tpl fld="2" item="3"/>
          <tpl hier="9" item="1"/>
          <tpl hier="11" item="4"/>
          <tpl hier="12" item="2"/>
          <tpl fld="4" item="0"/>
        </tpls>
      </n>
      <n v="172895748096">
        <tpls c="8">
          <tpl hier="2" item="0"/>
          <tpl hier="4" item="3"/>
          <tpl fld="3" item="2"/>
          <tpl fld="2" item="6"/>
          <tpl hier="9" item="1"/>
          <tpl hier="11" item="4"/>
          <tpl hier="12" item="2"/>
          <tpl fld="4" item="0"/>
        </tpls>
      </n>
      <n v="13029697536">
        <tpls c="8">
          <tpl hier="2" item="0"/>
          <tpl hier="4" item="3"/>
          <tpl fld="3" item="42"/>
          <tpl fld="2" item="19"/>
          <tpl hier="9" item="1"/>
          <tpl hier="11" item="4"/>
          <tpl hier="12" item="2"/>
          <tpl fld="4" item="0"/>
        </tpls>
      </n>
      <n v="3364611328">
        <tpls c="8">
          <tpl hier="2" item="0"/>
          <tpl hier="4" item="3"/>
          <tpl fld="3" item="43"/>
          <tpl fld="2" item="19"/>
          <tpl hier="9" item="1"/>
          <tpl hier="11" item="4"/>
          <tpl hier="12" item="2"/>
          <tpl fld="4" item="0"/>
        </tpls>
      </n>
      <n v="1240672256">
        <tpls c="8">
          <tpl hier="2" item="0"/>
          <tpl hier="4" item="3"/>
          <tpl fld="3" item="44"/>
          <tpl fld="2" item="19"/>
          <tpl hier="9" item="1"/>
          <tpl hier="11" item="4"/>
          <tpl hier="12" item="2"/>
          <tpl fld="4" item="0"/>
        </tpls>
      </n>
      <n v="286769840128">
        <tpls c="8">
          <tpl hier="2" item="0"/>
          <tpl hier="4" item="3"/>
          <tpl fld="3" item="38"/>
          <tpl fld="2" item="15"/>
          <tpl hier="9" item="1"/>
          <tpl hier="11" item="4"/>
          <tpl hier="12" item="2"/>
          <tpl fld="4" item="0"/>
        </tpls>
      </n>
      <n v="134544564224">
        <tpls c="8">
          <tpl hier="2" item="0"/>
          <tpl hier="4" item="3"/>
          <tpl fld="3" item="51"/>
          <tpl fld="2" item="15"/>
          <tpl hier="9" item="1"/>
          <tpl hier="11" item="4"/>
          <tpl hier="12" item="2"/>
          <tpl fld="4" item="0"/>
        </tpls>
      </n>
      <n v="36603351040">
        <tpls c="8">
          <tpl hier="2" item="0"/>
          <tpl hier="4" item="3"/>
          <tpl fld="3" item="20"/>
          <tpl fld="2" item="15"/>
          <tpl hier="9" item="1"/>
          <tpl hier="11" item="4"/>
          <tpl hier="12" item="2"/>
          <tpl fld="4" item="0"/>
        </tpls>
      </n>
      <n v="1650494336">
        <tpls c="8">
          <tpl hier="2" item="0"/>
          <tpl hier="4" item="3"/>
          <tpl fld="3" item="1"/>
          <tpl fld="2" item="11"/>
          <tpl hier="9" item="1"/>
          <tpl hier="11" item="4"/>
          <tpl hier="12" item="2"/>
          <tpl fld="4" item="0"/>
        </tpls>
      </n>
      <n v="932974400">
        <tpls c="8">
          <tpl hier="2" item="0"/>
          <tpl hier="4" item="3"/>
          <tpl fld="3" item="3"/>
          <tpl fld="2" item="11"/>
          <tpl hier="9" item="1"/>
          <tpl hier="11" item="4"/>
          <tpl hier="12" item="2"/>
          <tpl fld="4" item="0"/>
        </tpls>
      </n>
      <n v="575230208">
        <tpls c="8">
          <tpl hier="2" item="0"/>
          <tpl hier="4" item="3"/>
          <tpl fld="3" item="57"/>
          <tpl fld="2" item="11"/>
          <tpl hier="9" item="1"/>
          <tpl hier="11" item="4"/>
          <tpl hier="12" item="2"/>
          <tpl fld="4" item="0"/>
        </tpls>
      </n>
      <n v="1586008960">
        <tpls c="8">
          <tpl hier="2" item="0"/>
          <tpl hier="4" item="3"/>
          <tpl fld="3" item="9"/>
          <tpl fld="2" item="9"/>
          <tpl hier="9" item="1"/>
          <tpl hier="11" item="4"/>
          <tpl hier="12" item="2"/>
          <tpl fld="4" item="0"/>
        </tpls>
      </n>
      <n v="697518272">
        <tpls c="8">
          <tpl hier="2" item="0"/>
          <tpl hier="4" item="3"/>
          <tpl fld="3" item="11"/>
          <tpl fld="2" item="9"/>
          <tpl hier="9" item="1"/>
          <tpl hier="11" item="4"/>
          <tpl hier="12" item="2"/>
          <tpl fld="4" item="0"/>
        </tpls>
      </n>
      <n v="207850624">
        <tpls c="8">
          <tpl hier="2" item="0"/>
          <tpl hier="4" item="3"/>
          <tpl fld="3" item="12"/>
          <tpl fld="2" item="9"/>
          <tpl hier="9" item="1"/>
          <tpl hier="11" item="4"/>
          <tpl hier="12" item="2"/>
          <tpl fld="4" item="0"/>
        </tpls>
      </n>
      <n v="18432032">
        <tpls c="8">
          <tpl hier="2" item="0"/>
          <tpl hier="4" item="3"/>
          <tpl fld="3" item="10"/>
          <tpl fld="2" item="9"/>
          <tpl hier="9" item="1"/>
          <tpl hier="11" item="4"/>
          <tpl hier="12" item="2"/>
          <tpl fld="4" item="0"/>
        </tpls>
      </n>
      <n v="17774766080">
        <tpls c="8">
          <tpl hier="2" item="0"/>
          <tpl hier="4" item="3"/>
          <tpl fld="3" item="23"/>
          <tpl fld="2" item="32"/>
          <tpl hier="9" item="1"/>
          <tpl hier="11" item="4"/>
          <tpl hier="12" item="2"/>
          <tpl fld="4" item="0"/>
        </tpls>
      </n>
      <n v="6512207872">
        <tpls c="8">
          <tpl hier="2" item="0"/>
          <tpl hier="4" item="3"/>
          <tpl fld="3" item="24"/>
          <tpl fld="2" item="32"/>
          <tpl hier="9" item="1"/>
          <tpl hier="11" item="4"/>
          <tpl hier="12" item="2"/>
          <tpl fld="4" item="0"/>
        </tpls>
      </n>
      <n v="3512053248">
        <tpls c="8">
          <tpl hier="2" item="0"/>
          <tpl hier="4" item="3"/>
          <tpl fld="3" item="25"/>
          <tpl fld="2" item="32"/>
          <tpl hier="9" item="1"/>
          <tpl hier="11" item="4"/>
          <tpl hier="12" item="2"/>
          <tpl fld="4" item="0"/>
        </tpls>
      </n>
      <n v="1246480896">
        <tpls c="8">
          <tpl hier="2" item="0"/>
          <tpl hier="4" item="3"/>
          <tpl fld="3" item="26"/>
          <tpl fld="2" item="32"/>
          <tpl hier="9" item="1"/>
          <tpl hier="11" item="4"/>
          <tpl hier="12" item="2"/>
          <tpl fld="4" item="0"/>
        </tpls>
      </n>
      <n v="7687521792">
        <tpls c="8">
          <tpl hier="2" item="0"/>
          <tpl hier="4" item="3"/>
          <tpl fld="3" item="19"/>
          <tpl fld="2" item="20"/>
          <tpl hier="9" item="1"/>
          <tpl hier="11" item="4"/>
          <tpl hier="12" item="2"/>
          <tpl fld="4" item="0"/>
        </tpls>
      </n>
      <n v="1382334848">
        <tpls c="8">
          <tpl hier="2" item="0"/>
          <tpl hier="4" item="3"/>
          <tpl fld="3" item="28"/>
          <tpl fld="2" item="20"/>
          <tpl hier="9" item="1"/>
          <tpl hier="11" item="4"/>
          <tpl hier="12" item="2"/>
          <tpl fld="4" item="0"/>
        </tpls>
      </n>
      <n v="1254765312">
        <tpls c="8">
          <tpl hier="2" item="0"/>
          <tpl hier="4" item="3"/>
          <tpl fld="3" item="39"/>
          <tpl fld="2" item="20"/>
          <tpl hier="9" item="1"/>
          <tpl hier="11" item="4"/>
          <tpl hier="12" item="2"/>
          <tpl fld="4" item="0"/>
        </tpls>
      </n>
      <n v="129999992">
        <tpls c="8">
          <tpl hier="2" item="0"/>
          <tpl hier="4" item="3"/>
          <tpl fld="3" item="37"/>
          <tpl fld="2" item="20"/>
          <tpl hier="9" item="1"/>
          <tpl hier="11" item="4"/>
          <tpl hier="12" item="2"/>
          <tpl fld="4" item="0"/>
        </tpls>
      </n>
      <n v="96385597440">
        <tpls c="8">
          <tpl hier="2" item="0"/>
          <tpl hier="4" item="3"/>
          <tpl fld="3" item="49"/>
          <tpl fld="2" item="18"/>
          <tpl hier="9" item="1"/>
          <tpl hier="11" item="4"/>
          <tpl hier="12" item="2"/>
          <tpl fld="4" item="0"/>
        </tpls>
      </n>
      <n v="36922454016">
        <tpls c="8">
          <tpl hier="2" item="0"/>
          <tpl hier="4" item="3"/>
          <tpl fld="3" item="50"/>
          <tpl fld="2" item="18"/>
          <tpl hier="9" item="1"/>
          <tpl hier="11" item="4"/>
          <tpl hier="12" item="2"/>
          <tpl fld="4" item="0"/>
        </tpls>
      </n>
      <n v="9910899712">
        <tpls c="8">
          <tpl hier="2" item="0"/>
          <tpl hier="4" item="3"/>
          <tpl fld="3" item="40"/>
          <tpl fld="2" item="18"/>
          <tpl hier="9" item="1"/>
          <tpl hier="11" item="4"/>
          <tpl hier="12" item="2"/>
          <tpl fld="4" item="0"/>
        </tpls>
      </n>
      <n v="1865100032">
        <tpls c="8">
          <tpl hier="2" item="0"/>
          <tpl hier="4" item="3"/>
          <tpl fld="3" item="35"/>
          <tpl fld="2" item="18"/>
          <tpl hier="9" item="1"/>
          <tpl hier="11" item="4"/>
          <tpl hier="12" item="2"/>
          <tpl fld="4" item="0"/>
        </tpls>
      </n>
      <n v="127652904960">
        <tpls c="8">
          <tpl hier="2" item="0"/>
          <tpl hier="4" item="3"/>
          <tpl fld="3" item="55"/>
          <tpl fld="2" item="12"/>
          <tpl hier="9" item="1"/>
          <tpl hier="11" item="4"/>
          <tpl hier="12" item="2"/>
          <tpl fld="4" item="0"/>
        </tpls>
      </n>
      <n v="44311592960">
        <tpls c="8">
          <tpl hier="2" item="0"/>
          <tpl hier="4" item="3"/>
          <tpl fld="3" item="0"/>
          <tpl fld="2" item="12"/>
          <tpl hier="9" item="1"/>
          <tpl hier="11" item="4"/>
          <tpl hier="12" item="2"/>
          <tpl fld="4" item="0"/>
        </tpls>
      </n>
      <n v="13781140480">
        <tpls c="8">
          <tpl hier="2" item="0"/>
          <tpl hier="4" item="3"/>
          <tpl fld="3" item="56"/>
          <tpl fld="2" item="12"/>
          <tpl hier="9" item="1"/>
          <tpl hier="11" item="4"/>
          <tpl hier="12" item="2"/>
          <tpl fld="4" item="0"/>
        </tpls>
      </n>
      <n v="226848047104">
        <tpls c="8">
          <tpl hier="2" item="0"/>
          <tpl hier="4" item="3"/>
          <tpl fld="3" item="5"/>
          <tpl fld="2" item="10"/>
          <tpl hier="9" item="1"/>
          <tpl hier="11" item="4"/>
          <tpl hier="12" item="2"/>
          <tpl fld="4" item="0"/>
        </tpls>
      </n>
      <n v="58731028480">
        <tpls c="8">
          <tpl hier="2" item="0"/>
          <tpl hier="4" item="3"/>
          <tpl fld="3" item="6"/>
          <tpl fld="2" item="10"/>
          <tpl hier="9" item="1"/>
          <tpl hier="11" item="4"/>
          <tpl hier="12" item="2"/>
          <tpl fld="4" item="0"/>
        </tpls>
      </n>
      <n v="20702298112">
        <tpls c="8">
          <tpl hier="2" item="0"/>
          <tpl hier="4" item="3"/>
          <tpl fld="3" item="7"/>
          <tpl fld="2" item="10"/>
          <tpl hier="9" item="1"/>
          <tpl hier="11" item="4"/>
          <tpl hier="12" item="2"/>
          <tpl fld="4" item="0"/>
        </tpls>
      </n>
      <n v="8289583104">
        <tpls c="8">
          <tpl hier="2" item="0"/>
          <tpl hier="4" item="3"/>
          <tpl fld="3" item="8"/>
          <tpl fld="2" item="10"/>
          <tpl hier="9" item="1"/>
          <tpl hier="11" item="4"/>
          <tpl hier="12" item="2"/>
          <tpl fld="4" item="0"/>
        </tpls>
      </n>
      <m>
        <tpls c="8">
          <tpl hier="2" item="0"/>
          <tpl hier="4" item="3"/>
          <tpl fld="3" item="21"/>
          <tpl fld="2" item="37"/>
          <tpl hier="9" item="1"/>
          <tpl hier="11" item="4"/>
          <tpl hier="12" item="2"/>
          <tpl fld="4" item="0"/>
        </tpls>
      </m>
      <m>
        <tpls c="8">
          <tpl hier="2" item="0"/>
          <tpl hier="4" item="3"/>
          <tpl fld="3" item="17"/>
          <tpl fld="2" item="37"/>
          <tpl hier="9" item="1"/>
          <tpl hier="11" item="4"/>
          <tpl hier="12" item="2"/>
          <tpl fld="4" item="0"/>
        </tpls>
      </m>
      <m>
        <tpls c="8">
          <tpl hier="2" item="0"/>
          <tpl hier="4" item="3"/>
          <tpl fld="3" item="22"/>
          <tpl fld="2" item="37"/>
          <tpl hier="9" item="1"/>
          <tpl hier="11" item="4"/>
          <tpl hier="12" item="2"/>
          <tpl fld="4" item="0"/>
        </tpls>
      </m>
      <m>
        <tpls c="8">
          <tpl hier="2" item="0"/>
          <tpl hier="4" item="3"/>
          <tpl fld="3" item="18"/>
          <tpl fld="2" item="37"/>
          <tpl hier="9" item="1"/>
          <tpl hier="11" item="4"/>
          <tpl hier="12" item="2"/>
          <tpl fld="4" item="0"/>
        </tpls>
      </m>
      <n v="11670841344">
        <tpls c="8">
          <tpl hier="2" item="0"/>
          <tpl hier="4" item="3"/>
          <tpl fld="3" item="38"/>
          <tpl fld="2" item="16"/>
          <tpl hier="9" item="1"/>
          <tpl hier="11" item="4"/>
          <tpl hier="12" item="2"/>
          <tpl fld="4" item="0"/>
        </tpls>
      </n>
      <n v="4377980416">
        <tpls c="8">
          <tpl hier="2" item="0"/>
          <tpl hier="4" item="3"/>
          <tpl fld="3" item="51"/>
          <tpl fld="2" item="16"/>
          <tpl hier="9" item="1"/>
          <tpl hier="11" item="4"/>
          <tpl hier="12" item="2"/>
          <tpl fld="4" item="0"/>
        </tpls>
      </n>
      <n v="1511856640">
        <tpls c="8">
          <tpl hier="2" item="0"/>
          <tpl hier="4" item="3"/>
          <tpl fld="3" item="20"/>
          <tpl fld="2" item="16"/>
          <tpl hier="9" item="1"/>
          <tpl hier="11" item="4"/>
          <tpl hier="12" item="2"/>
          <tpl fld="4" item="0"/>
        </tpls>
      </n>
      <n v="16374393856">
        <tpls c="8">
          <tpl hier="2" item="0"/>
          <tpl hier="4" item="3"/>
          <tpl fld="3" item="1"/>
          <tpl fld="2" item="38"/>
          <tpl hier="9" item="1"/>
          <tpl hier="11" item="4"/>
          <tpl hier="12" item="2"/>
          <tpl fld="4" item="0"/>
        </tpls>
      </n>
      <n v="5918469632">
        <tpls c="8">
          <tpl hier="2" item="0"/>
          <tpl hier="4" item="3"/>
          <tpl fld="3" item="3"/>
          <tpl fld="2" item="38"/>
          <tpl hier="9" item="1"/>
          <tpl hier="11" item="4"/>
          <tpl hier="12" item="2"/>
          <tpl fld="4" item="0"/>
        </tpls>
      </n>
      <n v="1913793408">
        <tpls c="8">
          <tpl hier="2" item="0"/>
          <tpl hier="4" item="3"/>
          <tpl fld="3" item="57"/>
          <tpl fld="2" item="38"/>
          <tpl hier="9" item="1"/>
          <tpl hier="11" item="4"/>
          <tpl hier="12" item="2"/>
          <tpl fld="4" item="0"/>
        </tpls>
      </n>
      <n v="314567557120">
        <tpls c="8">
          <tpl hier="2" item="0"/>
          <tpl hier="4" item="3"/>
          <tpl fld="3" item="9"/>
          <tpl fld="2" item="25"/>
          <tpl hier="9" item="1"/>
          <tpl hier="11" item="4"/>
          <tpl hier="12" item="2"/>
          <tpl fld="4" item="0"/>
        </tpls>
      </n>
      <n v="79904989184">
        <tpls c="8">
          <tpl hier="2" item="0"/>
          <tpl hier="4" item="3"/>
          <tpl fld="3" item="11"/>
          <tpl fld="2" item="25"/>
          <tpl hier="9" item="1"/>
          <tpl hier="11" item="4"/>
          <tpl hier="12" item="2"/>
          <tpl fld="4" item="0"/>
        </tpls>
      </n>
      <n v="31899070464">
        <tpls c="8">
          <tpl hier="2" item="0"/>
          <tpl hier="4" item="3"/>
          <tpl fld="3" item="12"/>
          <tpl fld="2" item="25"/>
          <tpl hier="9" item="1"/>
          <tpl hier="11" item="4"/>
          <tpl hier="12" item="2"/>
          <tpl fld="4" item="0"/>
        </tpls>
      </n>
      <n v="10027509760">
        <tpls c="8">
          <tpl hier="2" item="0"/>
          <tpl hier="4" item="3"/>
          <tpl fld="3" item="10"/>
          <tpl fld="2" item="25"/>
          <tpl hier="9" item="1"/>
          <tpl hier="11" item="4"/>
          <tpl hier="12" item="2"/>
          <tpl fld="4" item="0"/>
        </tpls>
      </n>
      <n v="494583185408">
        <tpls c="8">
          <tpl hier="2" item="0"/>
          <tpl hier="4" item="3"/>
          <tpl fld="3" item="23"/>
          <tpl fld="2" item="45"/>
          <tpl hier="9" item="1"/>
          <tpl hier="11" item="4"/>
          <tpl hier="12" item="2"/>
          <tpl fld="4" item="0"/>
        </tpls>
      </n>
      <n v="59372613632">
        <tpls c="8">
          <tpl hier="2" item="0"/>
          <tpl hier="4" item="3"/>
          <tpl fld="3" item="24"/>
          <tpl fld="2" item="45"/>
          <tpl hier="9" item="1"/>
          <tpl hier="11" item="4"/>
          <tpl hier="12" item="2"/>
          <tpl fld="4" item="0"/>
        </tpls>
      </n>
      <n v="97094909952">
        <tpls c="8">
          <tpl hier="2" item="0"/>
          <tpl hier="4" item="3"/>
          <tpl fld="3" item="25"/>
          <tpl fld="2" item="45"/>
          <tpl hier="9" item="1"/>
          <tpl hier="11" item="4"/>
          <tpl hier="12" item="2"/>
          <tpl fld="4" item="0"/>
        </tpls>
      </n>
      <n v="5203136000">
        <tpls c="8">
          <tpl hier="2" item="0"/>
          <tpl hier="4" item="3"/>
          <tpl fld="3" item="26"/>
          <tpl fld="2" item="45"/>
          <tpl hier="9" item="1"/>
          <tpl hier="11" item="4"/>
          <tpl hier="12" item="2"/>
          <tpl fld="4" item="0"/>
        </tpls>
      </n>
      <n v="9366515712">
        <tpls c="8">
          <tpl hier="2" item="0"/>
          <tpl hier="4" item="3"/>
          <tpl fld="3" item="19"/>
          <tpl fld="2" item="30"/>
          <tpl hier="9" item="1"/>
          <tpl hier="11" item="4"/>
          <tpl hier="12" item="2"/>
          <tpl fld="4" item="0"/>
        </tpls>
      </n>
      <n v="2417146624">
        <tpls c="8">
          <tpl hier="2" item="0"/>
          <tpl hier="4" item="3"/>
          <tpl fld="3" item="28"/>
          <tpl fld="2" item="30"/>
          <tpl hier="9" item="1"/>
          <tpl hier="11" item="4"/>
          <tpl hier="12" item="2"/>
          <tpl fld="4" item="0"/>
        </tpls>
      </n>
      <n v="2508524288">
        <tpls c="8">
          <tpl hier="2" item="0"/>
          <tpl hier="4" item="3"/>
          <tpl fld="3" item="39"/>
          <tpl fld="2" item="30"/>
          <tpl hier="9" item="1"/>
          <tpl hier="11" item="4"/>
          <tpl hier="12" item="2"/>
          <tpl fld="4" item="0"/>
        </tpls>
      </n>
      <n v="582816384">
        <tpls c="8">
          <tpl hier="2" item="0"/>
          <tpl hier="4" item="3"/>
          <tpl fld="3" item="37"/>
          <tpl fld="2" item="30"/>
          <tpl hier="9" item="1"/>
          <tpl hier="11" item="4"/>
          <tpl hier="12" item="2"/>
          <tpl fld="4" item="0"/>
        </tpls>
      </n>
      <n v="8298679808">
        <tpls c="8">
          <tpl hier="2" item="0"/>
          <tpl hier="4" item="3"/>
          <tpl fld="3" item="49"/>
          <tpl fld="2" item="23"/>
          <tpl hier="9" item="1"/>
          <tpl hier="11" item="4"/>
          <tpl hier="12" item="2"/>
          <tpl fld="4" item="0"/>
        </tpls>
      </n>
      <n v="1756454272">
        <tpls c="8">
          <tpl hier="2" item="0"/>
          <tpl hier="4" item="3"/>
          <tpl fld="3" item="50"/>
          <tpl fld="2" item="23"/>
          <tpl hier="9" item="1"/>
          <tpl hier="11" item="4"/>
          <tpl hier="12" item="2"/>
          <tpl fld="4" item="0"/>
        </tpls>
      </n>
      <n v="2239857152">
        <tpls c="8">
          <tpl hier="2" item="0"/>
          <tpl hier="4" item="3"/>
          <tpl fld="3" item="40"/>
          <tpl fld="2" item="23"/>
          <tpl hier="9" item="1"/>
          <tpl hier="11" item="4"/>
          <tpl hier="12" item="2"/>
          <tpl fld="4" item="0"/>
        </tpls>
      </n>
      <n v="240524720">
        <tpls c="8">
          <tpl hier="2" item="0"/>
          <tpl hier="4" item="3"/>
          <tpl fld="3" item="35"/>
          <tpl fld="2" item="23"/>
          <tpl hier="9" item="1"/>
          <tpl hier="11" item="4"/>
          <tpl hier="12" item="2"/>
          <tpl fld="4" item="0"/>
        </tpls>
      </n>
      <n v="9043715072">
        <tpls c="8">
          <tpl hier="2" item="0"/>
          <tpl hier="4" item="3"/>
          <tpl fld="3" item="55"/>
          <tpl fld="2" item="13"/>
          <tpl hier="9" item="1"/>
          <tpl hier="11" item="4"/>
          <tpl hier="12" item="2"/>
          <tpl fld="4" item="0"/>
        </tpls>
      </n>
      <n v="3627562496">
        <tpls c="8">
          <tpl hier="2" item="0"/>
          <tpl hier="4" item="3"/>
          <tpl fld="3" item="0"/>
          <tpl fld="2" item="13"/>
          <tpl hier="9" item="1"/>
          <tpl hier="11" item="4"/>
          <tpl hier="12" item="2"/>
          <tpl fld="4" item="0"/>
        </tpls>
      </n>
      <n v="1217953536">
        <tpls c="8">
          <tpl hier="2" item="0"/>
          <tpl hier="4" item="3"/>
          <tpl fld="3" item="56"/>
          <tpl fld="2" item="13"/>
          <tpl hier="9" item="1"/>
          <tpl hier="11" item="4"/>
          <tpl hier="12" item="2"/>
          <tpl fld="4" item="0"/>
        </tpls>
      </n>
      <m>
        <tpls c="8">
          <tpl hier="2" item="0"/>
          <tpl hier="4" item="3"/>
          <tpl fld="3" item="5"/>
          <tpl fld="2" item="36"/>
          <tpl hier="9" item="1"/>
          <tpl hier="11" item="4"/>
          <tpl hier="12" item="2"/>
          <tpl fld="4" item="0"/>
        </tpls>
      </m>
      <m>
        <tpls c="8">
          <tpl hier="2" item="0"/>
          <tpl hier="4" item="3"/>
          <tpl fld="3" item="6"/>
          <tpl fld="2" item="36"/>
          <tpl hier="9" item="1"/>
          <tpl hier="11" item="4"/>
          <tpl hier="12" item="2"/>
          <tpl fld="4" item="0"/>
        </tpls>
      </m>
      <n v="1109988999168">
        <tpls c="8">
          <tpl hier="2" item="0"/>
          <tpl hier="4" item="3"/>
          <tpl fld="3" item="38"/>
          <tpl fld="2" item="17"/>
          <tpl hier="9" item="1"/>
          <tpl hier="11" item="4"/>
          <tpl hier="12" item="2"/>
          <tpl fld="4" item="0"/>
        </tpls>
      </n>
      <n v="363157585920">
        <tpls c="8">
          <tpl hier="2" item="0"/>
          <tpl hier="4" item="3"/>
          <tpl fld="3" item="51"/>
          <tpl fld="2" item="17"/>
          <tpl hier="9" item="1"/>
          <tpl hier="11" item="4"/>
          <tpl hier="12" item="2"/>
          <tpl fld="4" item="0"/>
        </tpls>
      </n>
      <n v="89025970176">
        <tpls c="8">
          <tpl hier="2" item="0"/>
          <tpl hier="4" item="3"/>
          <tpl fld="3" item="20"/>
          <tpl fld="2" item="17"/>
          <tpl hier="9" item="1"/>
          <tpl hier="11" item="4"/>
          <tpl hier="12" item="2"/>
          <tpl fld="4" item="0"/>
        </tpls>
      </n>
      <n v="2936019456">
        <tpls c="8">
          <tpl hier="2" item="0"/>
          <tpl hier="4" item="3"/>
          <tpl fld="3" item="1"/>
          <tpl fld="2" item="24"/>
          <tpl hier="9" item="1"/>
          <tpl hier="11" item="4"/>
          <tpl hier="12" item="2"/>
          <tpl fld="4" item="0"/>
        </tpls>
      </n>
      <n v="22823256064">
        <tpls c="8">
          <tpl hier="2" item="0"/>
          <tpl hier="4" item="3"/>
          <tpl fld="3" item="17"/>
          <tpl fld="2" item="3"/>
          <tpl hier="9" item="1"/>
          <tpl hier="11" item="4"/>
          <tpl hier="12" item="2"/>
          <tpl fld="4" item="0"/>
        </tpls>
      </n>
      <n v="61667201024">
        <tpls c="8">
          <tpl hier="2" item="0"/>
          <tpl hier="4" item="3"/>
          <tpl fld="3" item="58"/>
          <tpl fld="2" item="6"/>
          <tpl hier="9" item="1"/>
          <tpl hier="11" item="4"/>
          <tpl hier="12" item="2"/>
          <tpl fld="4" item="0"/>
        </tpls>
      </n>
      <n v="11717604352">
        <tpls c="8">
          <tpl hier="2" item="0"/>
          <tpl hier="4" item="3"/>
          <tpl fld="3" item="45"/>
          <tpl fld="2" item="19"/>
          <tpl hier="9" item="1"/>
          <tpl hier="11" item="4"/>
          <tpl hier="12" item="2"/>
          <tpl fld="4" item="0"/>
        </tpls>
      </n>
      <n v="2733183744">
        <tpls c="8">
          <tpl hier="2" item="0"/>
          <tpl hier="4" item="3"/>
          <tpl fld="3" item="46"/>
          <tpl fld="2" item="19"/>
          <tpl hier="9" item="1"/>
          <tpl hier="11" item="4"/>
          <tpl hier="12" item="2"/>
          <tpl fld="4" item="0"/>
        </tpls>
      </n>
      <n v="1434156416">
        <tpls c="8">
          <tpl hier="2" item="0"/>
          <tpl hier="4" item="3"/>
          <tpl fld="3" item="48"/>
          <tpl fld="2" item="19"/>
          <tpl hier="9" item="1"/>
          <tpl hier="11" item="4"/>
          <tpl hier="12" item="2"/>
          <tpl fld="4" item="0"/>
        </tpls>
      </n>
      <n v="299415502848">
        <tpls c="8">
          <tpl hier="2" item="0"/>
          <tpl hier="4" item="3"/>
          <tpl fld="3" item="52"/>
          <tpl fld="2" item="15"/>
          <tpl hier="9" item="1"/>
          <tpl hier="11" item="4"/>
          <tpl hier="12" item="2"/>
          <tpl fld="4" item="0"/>
        </tpls>
      </n>
      <n v="123942756352">
        <tpls c="8">
          <tpl hier="2" item="0"/>
          <tpl hier="4" item="3"/>
          <tpl fld="3" item="53"/>
          <tpl fld="2" item="15"/>
          <tpl hier="9" item="1"/>
          <tpl hier="11" item="4"/>
          <tpl hier="12" item="2"/>
          <tpl fld="4" item="0"/>
        </tpls>
      </n>
      <n v="38114541568">
        <tpls c="8">
          <tpl hier="2" item="0"/>
          <tpl hier="4" item="3"/>
          <tpl fld="3" item="54"/>
          <tpl fld="2" item="15"/>
          <tpl hier="9" item="1"/>
          <tpl hier="11" item="4"/>
          <tpl hier="12" item="2"/>
          <tpl fld="4" item="0"/>
        </tpls>
      </n>
      <n v="1448536576">
        <tpls c="8">
          <tpl hier="2" item="0"/>
          <tpl hier="4" item="3"/>
          <tpl fld="3" item="2"/>
          <tpl fld="2" item="11"/>
          <tpl hier="9" item="1"/>
          <tpl hier="11" item="4"/>
          <tpl hier="12" item="2"/>
          <tpl fld="4" item="0"/>
        </tpls>
      </n>
      <n v="1055083968">
        <tpls c="8">
          <tpl hier="2" item="0"/>
          <tpl hier="4" item="3"/>
          <tpl fld="3" item="58"/>
          <tpl fld="2" item="11"/>
          <tpl hier="9" item="1"/>
          <tpl hier="11" item="4"/>
          <tpl hier="12" item="2"/>
          <tpl fld="4" item="0"/>
        </tpls>
      </n>
      <n v="465381088">
        <tpls c="8">
          <tpl hier="2" item="0"/>
          <tpl hier="4" item="3"/>
          <tpl fld="3" item="4"/>
          <tpl fld="2" item="11"/>
          <tpl hier="9" item="1"/>
          <tpl hier="11" item="4"/>
          <tpl hier="12" item="2"/>
          <tpl fld="4" item="0"/>
        </tpls>
      </n>
      <n v="1524486784">
        <tpls c="8">
          <tpl hier="2" item="0"/>
          <tpl hier="4" item="3"/>
          <tpl fld="3" item="13"/>
          <tpl fld="2" item="9"/>
          <tpl hier="9" item="1"/>
          <tpl hier="11" item="4"/>
          <tpl hier="12" item="2"/>
          <tpl fld="4" item="0"/>
        </tpls>
      </n>
      <n v="622262080">
        <tpls c="8">
          <tpl hier="2" item="0"/>
          <tpl hier="4" item="3"/>
          <tpl fld="3" item="14"/>
          <tpl fld="2" item="9"/>
          <tpl hier="9" item="1"/>
          <tpl hier="11" item="4"/>
          <tpl hier="12" item="2"/>
          <tpl fld="4" item="0"/>
        </tpls>
      </n>
      <n v="168887536">
        <tpls c="8">
          <tpl hier="2" item="0"/>
          <tpl hier="4" item="3"/>
          <tpl fld="3" item="15"/>
          <tpl fld="2" item="9"/>
          <tpl hier="9" item="1"/>
          <tpl hier="11" item="4"/>
          <tpl hier="12" item="2"/>
          <tpl fld="4" item="0"/>
        </tpls>
      </n>
      <n v="16452028">
        <tpls c="8">
          <tpl hier="2" item="0"/>
          <tpl hier="4" item="3"/>
          <tpl fld="3" item="16"/>
          <tpl fld="2" item="9"/>
          <tpl hier="9" item="1"/>
          <tpl hier="11" item="4"/>
          <tpl hier="12" item="2"/>
          <tpl fld="4" item="0"/>
        </tpls>
      </n>
      <n v="19797254144">
        <tpls c="8">
          <tpl hier="2" item="0"/>
          <tpl hier="4" item="3"/>
          <tpl fld="3" item="29"/>
          <tpl fld="2" item="32"/>
          <tpl hier="9" item="1"/>
          <tpl hier="11" item="4"/>
          <tpl hier="12" item="2"/>
          <tpl fld="4" item="0"/>
        </tpls>
      </n>
      <n v="6368265216">
        <tpls c="8">
          <tpl hier="2" item="0"/>
          <tpl hier="4" item="3"/>
          <tpl fld="3" item="30"/>
          <tpl fld="2" item="32"/>
          <tpl hier="9" item="1"/>
          <tpl hier="11" item="4"/>
          <tpl hier="12" item="2"/>
          <tpl fld="4" item="0"/>
        </tpls>
      </n>
      <n v="3936758784">
        <tpls c="8">
          <tpl hier="2" item="0"/>
          <tpl hier="4" item="3"/>
          <tpl fld="3" item="31"/>
          <tpl fld="2" item="32"/>
          <tpl hier="9" item="1"/>
          <tpl hier="11" item="4"/>
          <tpl hier="12" item="2"/>
          <tpl fld="4" item="0"/>
        </tpls>
      </n>
      <n v="1246908416">
        <tpls c="8">
          <tpl hier="2" item="0"/>
          <tpl hier="4" item="3"/>
          <tpl fld="3" item="32"/>
          <tpl fld="2" item="32"/>
          <tpl hier="9" item="1"/>
          <tpl hier="11" item="4"/>
          <tpl hier="12" item="2"/>
          <tpl fld="4" item="0"/>
        </tpls>
      </n>
      <n v="6912074240">
        <tpls c="8">
          <tpl hier="2" item="0"/>
          <tpl hier="4" item="3"/>
          <tpl fld="3" item="41"/>
          <tpl fld="2" item="20"/>
          <tpl hier="9" item="1"/>
          <tpl hier="11" item="4"/>
          <tpl hier="12" item="2"/>
          <tpl fld="4" item="0"/>
        </tpls>
      </n>
      <n v="1293534976">
        <tpls c="8">
          <tpl hier="2" item="0"/>
          <tpl hier="4" item="3"/>
          <tpl fld="3" item="42"/>
          <tpl fld="2" item="20"/>
          <tpl hier="9" item="1"/>
          <tpl hier="11" item="4"/>
          <tpl hier="12" item="2"/>
          <tpl fld="4" item="0"/>
        </tpls>
      </n>
      <n v="1109346176">
        <tpls c="8">
          <tpl hier="2" item="0"/>
          <tpl hier="4" item="3"/>
          <tpl fld="3" item="43"/>
          <tpl fld="2" item="20"/>
          <tpl hier="9" item="1"/>
          <tpl hier="11" item="4"/>
          <tpl hier="12" item="2"/>
          <tpl fld="4" item="0"/>
        </tpls>
      </n>
      <n v="128000000">
        <tpls c="8">
          <tpl hier="2" item="0"/>
          <tpl hier="4" item="3"/>
          <tpl fld="3" item="44"/>
          <tpl fld="2" item="20"/>
          <tpl hier="9" item="1"/>
          <tpl hier="11" item="4"/>
          <tpl hier="12" item="2"/>
          <tpl fld="4" item="0"/>
        </tpls>
      </n>
      <n v="93639303168">
        <tpls c="8">
          <tpl hier="2" item="0"/>
          <tpl hier="4" item="3"/>
          <tpl fld="3" item="38"/>
          <tpl fld="2" item="18"/>
          <tpl hier="9" item="1"/>
          <tpl hier="11" item="4"/>
          <tpl hier="12" item="2"/>
          <tpl fld="4" item="0"/>
        </tpls>
      </n>
      <n v="34630430720">
        <tpls c="8">
          <tpl hier="2" item="0"/>
          <tpl hier="4" item="3"/>
          <tpl fld="3" item="51"/>
          <tpl fld="2" item="18"/>
          <tpl hier="9" item="1"/>
          <tpl hier="11" item="4"/>
          <tpl hier="12" item="2"/>
          <tpl fld="4" item="0"/>
        </tpls>
      </n>
      <n v="8968599552">
        <tpls c="8">
          <tpl hier="2" item="0"/>
          <tpl hier="4" item="3"/>
          <tpl fld="3" item="20"/>
          <tpl fld="2" item="18"/>
          <tpl hier="9" item="1"/>
          <tpl hier="11" item="4"/>
          <tpl hier="12" item="2"/>
          <tpl fld="4" item="0"/>
        </tpls>
      </n>
      <n v="107419983872">
        <tpls c="8">
          <tpl hier="2" item="0"/>
          <tpl hier="4" item="3"/>
          <tpl fld="3" item="1"/>
          <tpl fld="2" item="12"/>
          <tpl hier="9" item="1"/>
          <tpl hier="11" item="4"/>
          <tpl hier="12" item="2"/>
          <tpl fld="4" item="0"/>
        </tpls>
      </n>
      <n v="42575183872">
        <tpls c="8">
          <tpl hier="2" item="0"/>
          <tpl hier="4" item="3"/>
          <tpl fld="3" item="3"/>
          <tpl fld="2" item="12"/>
          <tpl hier="9" item="1"/>
          <tpl hier="11" item="4"/>
          <tpl hier="12" item="2"/>
          <tpl fld="4" item="0"/>
        </tpls>
      </n>
      <n v="10082885632">
        <tpls c="8">
          <tpl hier="2" item="0"/>
          <tpl hier="4" item="3"/>
          <tpl fld="3" item="57"/>
          <tpl fld="2" item="12"/>
          <tpl hier="9" item="1"/>
          <tpl hier="11" item="4"/>
          <tpl hier="12" item="2"/>
          <tpl fld="4" item="0"/>
        </tpls>
      </n>
      <n v="222044962816">
        <tpls c="8">
          <tpl hier="2" item="0"/>
          <tpl hier="4" item="3"/>
          <tpl fld="3" item="9"/>
          <tpl fld="2" item="10"/>
          <tpl hier="9" item="1"/>
          <tpl hier="11" item="4"/>
          <tpl hier="12" item="2"/>
          <tpl fld="4" item="0"/>
        </tpls>
      </n>
      <n v="54777552896">
        <tpls c="8">
          <tpl hier="2" item="0"/>
          <tpl hier="4" item="3"/>
          <tpl fld="3" item="11"/>
          <tpl fld="2" item="10"/>
          <tpl hier="9" item="1"/>
          <tpl hier="11" item="4"/>
          <tpl hier="12" item="2"/>
          <tpl fld="4" item="0"/>
        </tpls>
      </n>
      <n v="15244232704">
        <tpls c="8">
          <tpl hier="2" item="0"/>
          <tpl hier="4" item="3"/>
          <tpl fld="3" item="12"/>
          <tpl fld="2" item="10"/>
          <tpl hier="9" item="1"/>
          <tpl hier="11" item="4"/>
          <tpl hier="12" item="2"/>
          <tpl fld="4" item="0"/>
        </tpls>
      </n>
      <n v="4850241536">
        <tpls c="8">
          <tpl hier="2" item="0"/>
          <tpl hier="4" item="3"/>
          <tpl fld="3" item="22"/>
          <tpl fld="2" item="3"/>
          <tpl hier="9" item="1"/>
          <tpl hier="11" item="4"/>
          <tpl hier="12" item="2"/>
          <tpl fld="4" item="0"/>
        </tpls>
      </n>
      <n v="8177884672">
        <tpls c="8">
          <tpl hier="2" item="0"/>
          <tpl hier="4" item="3"/>
          <tpl fld="3" item="4"/>
          <tpl fld="2" item="6"/>
          <tpl hier="9" item="1"/>
          <tpl hier="11" item="4"/>
          <tpl hier="12" item="2"/>
          <tpl fld="4" item="0"/>
        </tpls>
      </n>
      <n v="10338679808">
        <tpls c="8">
          <tpl hier="2" item="0"/>
          <tpl hier="4" item="3"/>
          <tpl fld="3" item="50"/>
          <tpl fld="2" item="19"/>
          <tpl hier="9" item="1"/>
          <tpl hier="11" item="4"/>
          <tpl hier="12" item="2"/>
          <tpl fld="4" item="0"/>
        </tpls>
      </n>
      <n v="4104509696">
        <tpls c="8">
          <tpl hier="2" item="0"/>
          <tpl hier="4" item="3"/>
          <tpl fld="3" item="40"/>
          <tpl fld="2" item="19"/>
          <tpl hier="9" item="1"/>
          <tpl hier="11" item="4"/>
          <tpl hier="12" item="2"/>
          <tpl fld="4" item="0"/>
        </tpls>
      </n>
      <n v="1444327680">
        <tpls c="8">
          <tpl hier="2" item="0"/>
          <tpl hier="4" item="3"/>
          <tpl fld="3" item="35"/>
          <tpl fld="2" item="19"/>
          <tpl hier="9" item="1"/>
          <tpl hier="11" item="4"/>
          <tpl hier="12" item="2"/>
          <tpl fld="4" item="0"/>
        </tpls>
      </n>
      <n v="271638478848">
        <tpls c="8">
          <tpl hier="2" item="0"/>
          <tpl hier="4" item="3"/>
          <tpl fld="3" item="55"/>
          <tpl fld="2" item="15"/>
          <tpl hier="9" item="1"/>
          <tpl hier="11" item="4"/>
          <tpl hier="12" item="2"/>
          <tpl fld="4" item="0"/>
        </tpls>
      </n>
      <n v="115552346112">
        <tpls c="8">
          <tpl hier="2" item="0"/>
          <tpl hier="4" item="3"/>
          <tpl fld="3" item="0"/>
          <tpl fld="2" item="15"/>
          <tpl hier="9" item="1"/>
          <tpl hier="11" item="4"/>
          <tpl hier="12" item="2"/>
          <tpl fld="4" item="0"/>
        </tpls>
      </n>
      <n v="36807720960">
        <tpls c="8">
          <tpl hier="2" item="0"/>
          <tpl hier="4" item="3"/>
          <tpl fld="3" item="56"/>
          <tpl fld="2" item="15"/>
          <tpl hier="9" item="1"/>
          <tpl hier="11" item="4"/>
          <tpl hier="12" item="2"/>
          <tpl fld="4" item="0"/>
        </tpls>
      </n>
      <n v="3941474304">
        <tpls c="8">
          <tpl hier="2" item="0"/>
          <tpl hier="4" item="3"/>
          <tpl fld="3" item="5"/>
          <tpl fld="2" item="11"/>
          <tpl hier="9" item="1"/>
          <tpl hier="11" item="4"/>
          <tpl hier="12" item="2"/>
          <tpl fld="4" item="0"/>
        </tpls>
      </n>
      <n v="1385810048">
        <tpls c="8">
          <tpl hier="2" item="0"/>
          <tpl hier="4" item="3"/>
          <tpl fld="3" item="6"/>
          <tpl fld="2" item="11"/>
          <tpl hier="9" item="1"/>
          <tpl hier="11" item="4"/>
          <tpl hier="12" item="2"/>
          <tpl fld="4" item="0"/>
        </tpls>
      </n>
      <n v="701307584">
        <tpls c="8">
          <tpl hier="2" item="0"/>
          <tpl hier="4" item="3"/>
          <tpl fld="3" item="7"/>
          <tpl fld="2" item="11"/>
          <tpl hier="9" item="1"/>
          <tpl hier="11" item="4"/>
          <tpl hier="12" item="2"/>
          <tpl fld="4" item="0"/>
        </tpls>
      </n>
      <n v="419549440">
        <tpls c="8">
          <tpl hier="2" item="0"/>
          <tpl hier="4" item="3"/>
          <tpl fld="3" item="8"/>
          <tpl fld="2" item="11"/>
          <tpl hier="9" item="1"/>
          <tpl hier="11" item="4"/>
          <tpl hier="12" item="2"/>
          <tpl fld="4" item="0"/>
        </tpls>
      </n>
      <n v="1426651776">
        <tpls c="8">
          <tpl hier="2" item="0"/>
          <tpl hier="4" item="3"/>
          <tpl fld="3" item="21"/>
          <tpl fld="2" item="9"/>
          <tpl hier="9" item="1"/>
          <tpl hier="11" item="4"/>
          <tpl hier="12" item="2"/>
          <tpl fld="4" item="0"/>
        </tpls>
      </n>
      <n v="614879744">
        <tpls c="8">
          <tpl hier="2" item="0"/>
          <tpl hier="4" item="3"/>
          <tpl fld="3" item="17"/>
          <tpl fld="2" item="9"/>
          <tpl hier="9" item="1"/>
          <tpl hier="11" item="4"/>
          <tpl hier="12" item="2"/>
          <tpl fld="4" item="0"/>
        </tpls>
      </n>
      <n v="151313248">
        <tpls c="8">
          <tpl hier="2" item="0"/>
          <tpl hier="4" item="3"/>
          <tpl fld="3" item="22"/>
          <tpl fld="2" item="9"/>
          <tpl hier="9" item="1"/>
          <tpl hier="11" item="4"/>
          <tpl hier="12" item="2"/>
          <tpl fld="4" item="0"/>
        </tpls>
      </n>
      <n v="16074027">
        <tpls c="8">
          <tpl hier="2" item="0"/>
          <tpl hier="4" item="3"/>
          <tpl fld="3" item="18"/>
          <tpl fld="2" item="9"/>
          <tpl hier="9" item="1"/>
          <tpl hier="11" item="4"/>
          <tpl hier="12" item="2"/>
          <tpl fld="4" item="0"/>
        </tpls>
      </n>
      <n v="18965571584">
        <tpls c="8">
          <tpl hier="2" item="0"/>
          <tpl hier="4" item="3"/>
          <tpl fld="3" item="33"/>
          <tpl fld="2" item="32"/>
          <tpl hier="9" item="1"/>
          <tpl hier="11" item="4"/>
          <tpl hier="12" item="2"/>
          <tpl fld="4" item="0"/>
        </tpls>
      </n>
      <n v="5915250176">
        <tpls c="8">
          <tpl hier="2" item="0"/>
          <tpl hier="4" item="3"/>
          <tpl fld="3" item="27"/>
          <tpl fld="2" item="32"/>
          <tpl hier="9" item="1"/>
          <tpl hier="11" item="4"/>
          <tpl hier="12" item="2"/>
          <tpl fld="4" item="0"/>
        </tpls>
      </n>
      <n v="4021697280">
        <tpls c="8">
          <tpl hier="2" item="0"/>
          <tpl hier="4" item="3"/>
          <tpl fld="3" item="36"/>
          <tpl fld="2" item="32"/>
          <tpl hier="9" item="1"/>
          <tpl hier="11" item="4"/>
          <tpl hier="12" item="2"/>
          <tpl fld="4" item="0"/>
        </tpls>
      </n>
      <n v="1210058368">
        <tpls c="8">
          <tpl hier="2" item="0"/>
          <tpl hier="4" item="3"/>
          <tpl fld="3" item="34"/>
          <tpl fld="2" item="32"/>
          <tpl hier="9" item="1"/>
          <tpl hier="11" item="4"/>
          <tpl hier="12" item="2"/>
          <tpl fld="4" item="0"/>
        </tpls>
      </n>
      <n v="6147525120">
        <tpls c="8">
          <tpl hier="2" item="0"/>
          <tpl hier="4" item="3"/>
          <tpl fld="3" item="47"/>
          <tpl fld="2" item="20"/>
          <tpl hier="9" item="1"/>
          <tpl hier="11" item="4"/>
          <tpl hier="12" item="2"/>
          <tpl fld="4" item="0"/>
        </tpls>
      </n>
      <n v="753636352">
        <tpls c="8">
          <tpl hier="2" item="0"/>
          <tpl hier="4" item="3"/>
          <tpl fld="3" item="45"/>
          <tpl fld="2" item="20"/>
          <tpl hier="9" item="1"/>
          <tpl hier="11" item="4"/>
          <tpl hier="12" item="2"/>
          <tpl fld="4" item="0"/>
        </tpls>
      </n>
      <n v="905709120">
        <tpls c="8">
          <tpl hier="2" item="0"/>
          <tpl hier="4" item="3"/>
          <tpl fld="3" item="46"/>
          <tpl fld="2" item="20"/>
          <tpl hier="9" item="1"/>
          <tpl hier="11" item="4"/>
          <tpl hier="12" item="2"/>
          <tpl fld="4" item="0"/>
        </tpls>
      </n>
      <n v="125000008">
        <tpls c="8">
          <tpl hier="2" item="0"/>
          <tpl hier="4" item="3"/>
          <tpl fld="3" item="48"/>
          <tpl fld="2" item="20"/>
          <tpl hier="9" item="1"/>
          <tpl hier="11" item="4"/>
          <tpl hier="12" item="2"/>
          <tpl fld="4" item="0"/>
        </tpls>
      </n>
      <n v="89524133888">
        <tpls c="8">
          <tpl hier="2" item="0"/>
          <tpl hier="4" item="3"/>
          <tpl fld="3" item="52"/>
          <tpl fld="2" item="18"/>
          <tpl hier="9" item="1"/>
          <tpl hier="11" item="4"/>
          <tpl hier="12" item="2"/>
          <tpl fld="4" item="0"/>
        </tpls>
      </n>
      <n v="32287031296">
        <tpls c="8">
          <tpl hier="2" item="0"/>
          <tpl hier="4" item="3"/>
          <tpl fld="3" item="53"/>
          <tpl fld="2" item="18"/>
          <tpl hier="9" item="1"/>
          <tpl hier="11" item="4"/>
          <tpl hier="12" item="2"/>
          <tpl fld="4" item="0"/>
        </tpls>
      </n>
      <n v="8198300160">
        <tpls c="8">
          <tpl hier="2" item="0"/>
          <tpl hier="4" item="3"/>
          <tpl fld="3" item="54"/>
          <tpl fld="2" item="18"/>
          <tpl hier="9" item="1"/>
          <tpl hier="11" item="4"/>
          <tpl hier="12" item="2"/>
          <tpl fld="4" item="0"/>
        </tpls>
      </n>
      <n v="95001993216">
        <tpls c="8">
          <tpl hier="2" item="0"/>
          <tpl hier="4" item="3"/>
          <tpl fld="3" item="2"/>
          <tpl fld="2" item="12"/>
          <tpl hier="9" item="1"/>
          <tpl hier="11" item="4"/>
          <tpl hier="12" item="2"/>
          <tpl fld="4" item="0"/>
        </tpls>
      </n>
      <n v="37885440000">
        <tpls c="8">
          <tpl hier="2" item="0"/>
          <tpl hier="4" item="3"/>
          <tpl fld="3" item="58"/>
          <tpl fld="2" item="12"/>
          <tpl hier="9" item="1"/>
          <tpl hier="11" item="4"/>
          <tpl hier="12" item="2"/>
          <tpl fld="4" item="0"/>
        </tpls>
      </n>
      <n v="8017468928">
        <tpls c="8">
          <tpl hier="2" item="0"/>
          <tpl hier="4" item="3"/>
          <tpl fld="3" item="4"/>
          <tpl fld="2" item="12"/>
          <tpl hier="9" item="1"/>
          <tpl hier="11" item="4"/>
          <tpl hier="12" item="2"/>
          <tpl fld="4" item="0"/>
        </tpls>
      </n>
      <n v="211007209472">
        <tpls c="8">
          <tpl hier="2" item="0"/>
          <tpl hier="4" item="3"/>
          <tpl fld="3" item="13"/>
          <tpl fld="2" item="10"/>
          <tpl hier="9" item="1"/>
          <tpl hier="11" item="4"/>
          <tpl hier="12" item="2"/>
          <tpl fld="4" item="0"/>
        </tpls>
      </n>
      <n v="52030156800">
        <tpls c="8">
          <tpl hier="2" item="0"/>
          <tpl hier="4" item="3"/>
          <tpl fld="3" item="14"/>
          <tpl fld="2" item="10"/>
          <tpl hier="9" item="1"/>
          <tpl hier="11" item="4"/>
          <tpl hier="12" item="2"/>
          <tpl fld="4" item="0"/>
        </tpls>
      </n>
      <n v="16548827136">
        <tpls c="8">
          <tpl hier="2" item="0"/>
          <tpl hier="4" item="3"/>
          <tpl fld="3" item="15"/>
          <tpl fld="2" item="10"/>
          <tpl hier="9" item="1"/>
          <tpl hier="11" item="4"/>
          <tpl hier="12" item="2"/>
          <tpl fld="4" item="0"/>
        </tpls>
      </n>
      <n v="6420909568">
        <tpls c="8">
          <tpl hier="2" item="0"/>
          <tpl hier="4" item="3"/>
          <tpl fld="3" item="16"/>
          <tpl fld="2" item="10"/>
          <tpl hier="9" item="1"/>
          <tpl hier="11" item="4"/>
          <tpl hier="12" item="2"/>
          <tpl fld="4" item="0"/>
        </tpls>
      </n>
      <m>
        <tpls c="8">
          <tpl hier="2" item="0"/>
          <tpl hier="4" item="3"/>
          <tpl fld="3" item="29"/>
          <tpl fld="2" item="37"/>
          <tpl hier="9" item="1"/>
          <tpl hier="11" item="4"/>
          <tpl hier="12" item="2"/>
          <tpl fld="4" item="0"/>
        </tpls>
      </m>
      <n v="1593675392">
        <tpls c="8">
          <tpl hier="2" item="0"/>
          <tpl hier="4" item="3"/>
          <tpl fld="3" item="18"/>
          <tpl fld="2" item="3"/>
          <tpl hier="9" item="1"/>
          <tpl hier="11" item="4"/>
          <tpl hier="12" item="2"/>
          <tpl fld="4" item="0"/>
        </tpls>
      </n>
      <n v="3210064384">
        <tpls c="8">
          <tpl hier="2" item="0"/>
          <tpl hier="4" item="3"/>
          <tpl fld="3" item="13"/>
          <tpl fld="2" item="4"/>
          <tpl hier="9" item="1"/>
          <tpl hier="11" item="4"/>
          <tpl hier="12" item="2"/>
          <tpl fld="4" item="0"/>
        </tpls>
      </n>
      <n v="9703011328">
        <tpls c="8">
          <tpl hier="2" item="0"/>
          <tpl hier="4" item="3"/>
          <tpl fld="3" item="51"/>
          <tpl fld="2" item="19"/>
          <tpl hier="9" item="1"/>
          <tpl hier="11" item="4"/>
          <tpl hier="12" item="2"/>
          <tpl fld="4" item="0"/>
        </tpls>
      </n>
      <n v="3591319808">
        <tpls c="8">
          <tpl hier="2" item="0"/>
          <tpl hier="4" item="3"/>
          <tpl fld="3" item="20"/>
          <tpl fld="2" item="19"/>
          <tpl hier="9" item="1"/>
          <tpl hier="11" item="4"/>
          <tpl hier="12" item="2"/>
          <tpl fld="4" item="0"/>
        </tpls>
      </n>
      <n v="257772716032">
        <tpls c="8">
          <tpl hier="2" item="0"/>
          <tpl hier="4" item="3"/>
          <tpl fld="3" item="1"/>
          <tpl fld="2" item="15"/>
          <tpl hier="9" item="1"/>
          <tpl hier="11" item="4"/>
          <tpl hier="12" item="2"/>
          <tpl fld="4" item="0"/>
        </tpls>
      </n>
      <n v="99030859776">
        <tpls c="8">
          <tpl hier="2" item="0"/>
          <tpl hier="4" item="3"/>
          <tpl fld="3" item="3"/>
          <tpl fld="2" item="15"/>
          <tpl hier="9" item="1"/>
          <tpl hier="11" item="4"/>
          <tpl hier="12" item="2"/>
          <tpl fld="4" item="0"/>
        </tpls>
      </n>
      <n v="29295675392">
        <tpls c="8">
          <tpl hier="2" item="0"/>
          <tpl hier="4" item="3"/>
          <tpl fld="3" item="57"/>
          <tpl fld="2" item="15"/>
          <tpl hier="9" item="1"/>
          <tpl hier="11" item="4"/>
          <tpl hier="12" item="2"/>
          <tpl fld="4" item="0"/>
        </tpls>
      </n>
      <n v="4085114880">
        <tpls c="8">
          <tpl hier="2" item="0"/>
          <tpl hier="4" item="3"/>
          <tpl fld="3" item="9"/>
          <tpl fld="2" item="11"/>
          <tpl hier="9" item="1"/>
          <tpl hier="11" item="4"/>
          <tpl hier="12" item="2"/>
          <tpl fld="4" item="0"/>
        </tpls>
      </n>
      <n v="1253340544">
        <tpls c="8">
          <tpl hier="2" item="0"/>
          <tpl hier="4" item="3"/>
          <tpl fld="3" item="11"/>
          <tpl fld="2" item="11"/>
          <tpl hier="9" item="1"/>
          <tpl hier="11" item="4"/>
          <tpl hier="12" item="2"/>
          <tpl fld="4" item="0"/>
        </tpls>
      </n>
      <n v="490181472">
        <tpls c="8">
          <tpl hier="2" item="0"/>
          <tpl hier="4" item="3"/>
          <tpl fld="3" item="12"/>
          <tpl fld="2" item="11"/>
          <tpl hier="9" item="1"/>
          <tpl hier="11" item="4"/>
          <tpl hier="12" item="2"/>
          <tpl fld="4" item="0"/>
        </tpls>
      </n>
      <n v="434410368">
        <tpls c="8">
          <tpl hier="2" item="0"/>
          <tpl hier="4" item="3"/>
          <tpl fld="3" item="10"/>
          <tpl fld="2" item="11"/>
          <tpl hier="9" item="1"/>
          <tpl hier="11" item="4"/>
          <tpl hier="12" item="2"/>
          <tpl fld="4" item="0"/>
        </tpls>
      </n>
      <n v="1377495040">
        <tpls c="8">
          <tpl hier="2" item="0"/>
          <tpl hier="4" item="3"/>
          <tpl fld="3" item="23"/>
          <tpl fld="2" item="9"/>
          <tpl hier="9" item="1"/>
          <tpl hier="11" item="4"/>
          <tpl hier="12" item="2"/>
          <tpl fld="4" item="0"/>
        </tpls>
      </n>
      <n v="622985472">
        <tpls c="8">
          <tpl hier="2" item="0"/>
          <tpl hier="4" item="3"/>
          <tpl fld="3" item="24"/>
          <tpl fld="2" item="9"/>
          <tpl hier="9" item="1"/>
          <tpl hier="11" item="4"/>
          <tpl hier="12" item="2"/>
          <tpl fld="4" item="0"/>
        </tpls>
      </n>
      <n v="146712848">
        <tpls c="8">
          <tpl hier="2" item="0"/>
          <tpl hier="4" item="3"/>
          <tpl fld="3" item="25"/>
          <tpl fld="2" item="9"/>
          <tpl hier="9" item="1"/>
          <tpl hier="11" item="4"/>
          <tpl hier="12" item="2"/>
          <tpl fld="4" item="0"/>
        </tpls>
      </n>
      <n v="16632033">
        <tpls c="8">
          <tpl hier="2" item="0"/>
          <tpl hier="4" item="3"/>
          <tpl fld="3" item="26"/>
          <tpl fld="2" item="9"/>
          <tpl hier="9" item="1"/>
          <tpl hier="11" item="4"/>
          <tpl hier="12" item="2"/>
          <tpl fld="4" item="0"/>
        </tpls>
      </n>
      <n v="17824399360">
        <tpls c="8">
          <tpl hier="2" item="0"/>
          <tpl hier="4" item="3"/>
          <tpl fld="3" item="19"/>
          <tpl fld="2" item="32"/>
          <tpl hier="9" item="1"/>
          <tpl hier="11" item="4"/>
          <tpl hier="12" item="2"/>
          <tpl fld="4" item="0"/>
        </tpls>
      </n>
      <n v="6413189632">
        <tpls c="8">
          <tpl hier="2" item="0"/>
          <tpl hier="4" item="3"/>
          <tpl fld="3" item="28"/>
          <tpl fld="2" item="32"/>
          <tpl hier="9" item="1"/>
          <tpl hier="11" item="4"/>
          <tpl hier="12" item="2"/>
          <tpl fld="4" item="0"/>
        </tpls>
      </n>
      <n v="4435050496">
        <tpls c="8">
          <tpl hier="2" item="0"/>
          <tpl hier="4" item="3"/>
          <tpl fld="3" item="39"/>
          <tpl fld="2" item="32"/>
          <tpl hier="9" item="1"/>
          <tpl hier="11" item="4"/>
          <tpl hier="12" item="2"/>
          <tpl fld="4" item="0"/>
        </tpls>
      </n>
      <n v="1188930560">
        <tpls c="8">
          <tpl hier="2" item="0"/>
          <tpl hier="4" item="3"/>
          <tpl fld="3" item="37"/>
          <tpl fld="2" item="32"/>
          <tpl hier="9" item="1"/>
          <tpl hier="11" item="4"/>
          <tpl hier="12" item="2"/>
          <tpl fld="4" item="0"/>
        </tpls>
      </n>
      <n v="5694132224">
        <tpls c="8">
          <tpl hier="2" item="0"/>
          <tpl hier="4" item="3"/>
          <tpl fld="3" item="49"/>
          <tpl fld="2" item="20"/>
          <tpl hier="9" item="1"/>
          <tpl hier="11" item="4"/>
          <tpl hier="12" item="2"/>
          <tpl fld="4" item="0"/>
        </tpls>
      </n>
      <n v="1971526016">
        <tpls c="8">
          <tpl hier="2" item="0"/>
          <tpl hier="4" item="3"/>
          <tpl fld="3" item="50"/>
          <tpl fld="2" item="20"/>
          <tpl hier="9" item="1"/>
          <tpl hier="11" item="4"/>
          <tpl hier="12" item="2"/>
          <tpl fld="4" item="0"/>
        </tpls>
      </n>
      <n v="746650560">
        <tpls c="8">
          <tpl hier="2" item="0"/>
          <tpl hier="4" item="3"/>
          <tpl fld="3" item="40"/>
          <tpl fld="2" item="20"/>
          <tpl hier="9" item="1"/>
          <tpl hier="11" item="4"/>
          <tpl hier="12" item="2"/>
          <tpl fld="4" item="0"/>
        </tpls>
      </n>
      <n v="122000016">
        <tpls c="8">
          <tpl hier="2" item="0"/>
          <tpl hier="4" item="3"/>
          <tpl fld="3" item="35"/>
          <tpl fld="2" item="20"/>
          <tpl hier="9" item="1"/>
          <tpl hier="11" item="4"/>
          <tpl hier="12" item="2"/>
          <tpl fld="4" item="0"/>
        </tpls>
      </n>
      <n v="87276167168">
        <tpls c="8">
          <tpl hier="2" item="0"/>
          <tpl hier="4" item="3"/>
          <tpl fld="3" item="55"/>
          <tpl fld="2" item="18"/>
          <tpl hier="9" item="1"/>
          <tpl hier="11" item="4"/>
          <tpl hier="12" item="2"/>
          <tpl fld="4" item="0"/>
        </tpls>
      </n>
      <n v="30603919360">
        <tpls c="8">
          <tpl hier="2" item="0"/>
          <tpl hier="4" item="3"/>
          <tpl fld="3" item="0"/>
          <tpl fld="2" item="18"/>
          <tpl hier="9" item="1"/>
          <tpl hier="11" item="4"/>
          <tpl hier="12" item="2"/>
          <tpl fld="4" item="0"/>
        </tpls>
      </n>
      <n v="7684800000">
        <tpls c="8">
          <tpl hier="2" item="0"/>
          <tpl hier="4" item="3"/>
          <tpl fld="3" item="56"/>
          <tpl fld="2" item="18"/>
          <tpl hier="9" item="1"/>
          <tpl hier="11" item="4"/>
          <tpl hier="12" item="2"/>
          <tpl fld="4" item="0"/>
        </tpls>
      </n>
      <n v="376795496448">
        <tpls c="8">
          <tpl hier="2" item="0"/>
          <tpl hier="4" item="3"/>
          <tpl fld="3" item="5"/>
          <tpl fld="2" item="12"/>
          <tpl hier="9" item="1"/>
          <tpl hier="11" item="4"/>
          <tpl hier="12" item="2"/>
          <tpl fld="4" item="0"/>
        </tpls>
      </n>
      <n v="87039148032">
        <tpls c="8">
          <tpl hier="2" item="0"/>
          <tpl hier="4" item="3"/>
          <tpl fld="3" item="6"/>
          <tpl fld="2" item="12"/>
          <tpl hier="9" item="1"/>
          <tpl hier="11" item="4"/>
          <tpl hier="12" item="2"/>
          <tpl fld="4" item="0"/>
        </tpls>
      </n>
      <n v="33195933696">
        <tpls c="8">
          <tpl hier="2" item="0"/>
          <tpl hier="4" item="3"/>
          <tpl fld="3" item="7"/>
          <tpl fld="2" item="12"/>
          <tpl hier="9" item="1"/>
          <tpl hier="11" item="4"/>
          <tpl hier="12" item="2"/>
          <tpl fld="4" item="0"/>
        </tpls>
      </n>
      <n v="7408305664">
        <tpls c="8">
          <tpl hier="2" item="0"/>
          <tpl hier="4" item="3"/>
          <tpl fld="3" item="8"/>
          <tpl fld="2" item="12"/>
          <tpl hier="9" item="1"/>
          <tpl hier="11" item="4"/>
          <tpl hier="12" item="2"/>
          <tpl fld="4" item="0"/>
        </tpls>
      </n>
      <n v="191895945216">
        <tpls c="8">
          <tpl hier="2" item="0"/>
          <tpl hier="4" item="3"/>
          <tpl fld="3" item="21"/>
          <tpl fld="2" item="10"/>
          <tpl hier="9" item="1"/>
          <tpl hier="11" item="4"/>
          <tpl hier="12" item="2"/>
          <tpl fld="4" item="0"/>
        </tpls>
      </n>
      <n v="51744747520">
        <tpls c="8">
          <tpl hier="2" item="0"/>
          <tpl hier="4" item="3"/>
          <tpl fld="3" item="17"/>
          <tpl fld="2" item="10"/>
          <tpl hier="9" item="1"/>
          <tpl hier="11" item="4"/>
          <tpl hier="12" item="2"/>
          <tpl fld="4" item="0"/>
        </tpls>
      </n>
      <n v="17599660032">
        <tpls c="8">
          <tpl hier="2" item="0"/>
          <tpl hier="4" item="3"/>
          <tpl fld="3" item="22"/>
          <tpl fld="2" item="10"/>
          <tpl hier="9" item="1"/>
          <tpl hier="11" item="4"/>
          <tpl hier="12" item="2"/>
          <tpl fld="4" item="0"/>
        </tpls>
      </n>
      <n v="5736083968">
        <tpls c="8">
          <tpl hier="2" item="0"/>
          <tpl hier="4" item="3"/>
          <tpl fld="3" item="18"/>
          <tpl fld="2" item="10"/>
          <tpl hier="9" item="1"/>
          <tpl hier="11" item="4"/>
          <tpl hier="12" item="2"/>
          <tpl fld="4" item="0"/>
        </tpls>
      </n>
      <m>
        <tpls c="8">
          <tpl hier="2" item="0"/>
          <tpl hier="4" item="3"/>
          <tpl fld="3" item="33"/>
          <tpl fld="2" item="37"/>
          <tpl hier="9" item="1"/>
          <tpl hier="11" item="4"/>
          <tpl hier="12" item="2"/>
          <tpl fld="4" item="0"/>
        </tpls>
      </m>
      <m>
        <tpls c="8">
          <tpl hier="2" item="0"/>
          <tpl hier="4" item="3"/>
          <tpl fld="3" item="27"/>
          <tpl fld="2" item="37"/>
          <tpl hier="9" item="1"/>
          <tpl hier="11" item="4"/>
          <tpl hier="12" item="2"/>
          <tpl fld="4" item="0"/>
        </tpls>
      </m>
      <n v="950579429376">
        <tpls c="8">
          <tpl hier="2" item="0"/>
          <tpl hier="4" item="3"/>
          <tpl fld="3" item="33"/>
          <tpl fld="2" item="1"/>
          <tpl hier="9" item="1"/>
          <tpl hier="11" item="4"/>
          <tpl hier="12" item="2"/>
          <tpl fld="4" item="0"/>
        </tpls>
      </n>
      <n v="834279360">
        <tpls c="8">
          <tpl hier="2" item="0"/>
          <tpl hier="4" item="3"/>
          <tpl fld="3" item="14"/>
          <tpl fld="2" item="4"/>
          <tpl hier="9" item="1"/>
          <tpl hier="11" item="4"/>
          <tpl hier="12" item="2"/>
          <tpl fld="4" item="0"/>
        </tpls>
      </n>
      <n v="9000363008">
        <tpls c="8">
          <tpl hier="2" item="0"/>
          <tpl hier="4" item="3"/>
          <tpl fld="3" item="53"/>
          <tpl fld="2" item="19"/>
          <tpl hier="9" item="1"/>
          <tpl hier="11" item="4"/>
          <tpl hier="12" item="2"/>
          <tpl fld="4" item="0"/>
        </tpls>
      </n>
      <n v="3791298048">
        <tpls c="8">
          <tpl hier="2" item="0"/>
          <tpl hier="4" item="3"/>
          <tpl fld="3" item="54"/>
          <tpl fld="2" item="19"/>
          <tpl hier="9" item="1"/>
          <tpl hier="11" item="4"/>
          <tpl hier="12" item="2"/>
          <tpl fld="4" item="0"/>
        </tpls>
      </n>
      <n v="228590026752">
        <tpls c="8">
          <tpl hier="2" item="0"/>
          <tpl hier="4" item="3"/>
          <tpl fld="3" item="2"/>
          <tpl fld="2" item="15"/>
          <tpl hier="9" item="1"/>
          <tpl hier="11" item="4"/>
          <tpl hier="12" item="2"/>
          <tpl fld="4" item="0"/>
        </tpls>
      </n>
      <n v="95176638464">
        <tpls c="8">
          <tpl hier="2" item="0"/>
          <tpl hier="4" item="3"/>
          <tpl fld="3" item="58"/>
          <tpl fld="2" item="15"/>
          <tpl hier="9" item="1"/>
          <tpl hier="11" item="4"/>
          <tpl hier="12" item="2"/>
          <tpl fld="4" item="0"/>
        </tpls>
      </n>
      <n v="21357436928">
        <tpls c="8">
          <tpl hier="2" item="0"/>
          <tpl hier="4" item="3"/>
          <tpl fld="3" item="4"/>
          <tpl fld="2" item="15"/>
          <tpl hier="9" item="1"/>
          <tpl hier="11" item="4"/>
          <tpl hier="12" item="2"/>
          <tpl fld="4" item="0"/>
        </tpls>
      </n>
      <n v="3739577856">
        <tpls c="8">
          <tpl hier="2" item="0"/>
          <tpl hier="4" item="3"/>
          <tpl fld="3" item="13"/>
          <tpl fld="2" item="11"/>
          <tpl hier="9" item="1"/>
          <tpl hier="11" item="4"/>
          <tpl hier="12" item="2"/>
          <tpl fld="4" item="0"/>
        </tpls>
      </n>
      <n v="1090467712">
        <tpls c="8">
          <tpl hier="2" item="0"/>
          <tpl hier="4" item="3"/>
          <tpl fld="3" item="14"/>
          <tpl fld="2" item="11"/>
          <tpl hier="9" item="1"/>
          <tpl hier="11" item="4"/>
          <tpl hier="12" item="2"/>
          <tpl fld="4" item="0"/>
        </tpls>
      </n>
      <n v="856890496">
        <tpls c="8">
          <tpl hier="2" item="0"/>
          <tpl hier="4" item="3"/>
          <tpl fld="3" item="15"/>
          <tpl fld="2" item="11"/>
          <tpl hier="9" item="1"/>
          <tpl hier="11" item="4"/>
          <tpl hier="12" item="2"/>
          <tpl fld="4" item="0"/>
        </tpls>
      </n>
      <n v="408690176">
        <tpls c="8">
          <tpl hier="2" item="0"/>
          <tpl hier="4" item="3"/>
          <tpl fld="3" item="16"/>
          <tpl fld="2" item="11"/>
          <tpl hier="9" item="1"/>
          <tpl hier="11" item="4"/>
          <tpl hier="12" item="2"/>
          <tpl fld="4" item="0"/>
        </tpls>
      </n>
      <n v="1343007872">
        <tpls c="8">
          <tpl hier="2" item="0"/>
          <tpl hier="4" item="3"/>
          <tpl fld="3" item="29"/>
          <tpl fld="2" item="9"/>
          <tpl hier="9" item="1"/>
          <tpl hier="11" item="4"/>
          <tpl hier="12" item="2"/>
          <tpl fld="4" item="0"/>
        </tpls>
      </n>
      <n v="608369280">
        <tpls c="8">
          <tpl hier="2" item="0"/>
          <tpl hier="4" item="3"/>
          <tpl fld="3" item="30"/>
          <tpl fld="2" item="9"/>
          <tpl hier="9" item="1"/>
          <tpl hier="11" item="4"/>
          <tpl hier="12" item="2"/>
          <tpl fld="4" item="0"/>
        </tpls>
      </n>
      <n v="147912064">
        <tpls c="8">
          <tpl hier="2" item="0"/>
          <tpl hier="4" item="3"/>
          <tpl fld="3" item="31"/>
          <tpl fld="2" item="9"/>
          <tpl hier="9" item="1"/>
          <tpl hier="11" item="4"/>
          <tpl hier="12" item="2"/>
          <tpl fld="4" item="0"/>
        </tpls>
      </n>
      <n v="16443035">
        <tpls c="8">
          <tpl hier="2" item="0"/>
          <tpl hier="4" item="3"/>
          <tpl fld="3" item="32"/>
          <tpl fld="2" item="9"/>
          <tpl hier="9" item="1"/>
          <tpl hier="11" item="4"/>
          <tpl hier="12" item="2"/>
          <tpl fld="4" item="0"/>
        </tpls>
      </n>
      <n v="17902206976">
        <tpls c="8">
          <tpl hier="2" item="0"/>
          <tpl hier="4" item="3"/>
          <tpl fld="3" item="41"/>
          <tpl fld="2" item="32"/>
          <tpl hier="9" item="1"/>
          <tpl hier="11" item="4"/>
          <tpl hier="12" item="2"/>
          <tpl fld="4" item="0"/>
        </tpls>
      </n>
      <n v="6176312320">
        <tpls c="8">
          <tpl hier="2" item="0"/>
          <tpl hier="4" item="3"/>
          <tpl fld="3" item="42"/>
          <tpl fld="2" item="32"/>
          <tpl hier="9" item="1"/>
          <tpl hier="11" item="4"/>
          <tpl hier="12" item="2"/>
          <tpl fld="4" item="0"/>
        </tpls>
      </n>
      <n v="4084878592">
        <tpls c="8">
          <tpl hier="2" item="0"/>
          <tpl hier="4" item="3"/>
          <tpl fld="3" item="43"/>
          <tpl fld="2" item="32"/>
          <tpl hier="9" item="1"/>
          <tpl hier="11" item="4"/>
          <tpl hier="12" item="2"/>
          <tpl fld="4" item="0"/>
        </tpls>
      </n>
      <n v="1122139648">
        <tpls c="8">
          <tpl hier="2" item="0"/>
          <tpl hier="4" item="3"/>
          <tpl fld="3" item="44"/>
          <tpl fld="2" item="32"/>
          <tpl hier="9" item="1"/>
          <tpl hier="11" item="4"/>
          <tpl hier="12" item="2"/>
          <tpl fld="4" item="0"/>
        </tpls>
      </n>
      <n v="5198063104">
        <tpls c="8">
          <tpl hier="2" item="0"/>
          <tpl hier="4" item="3"/>
          <tpl fld="3" item="38"/>
          <tpl fld="2" item="20"/>
          <tpl hier="9" item="1"/>
          <tpl hier="11" item="4"/>
          <tpl hier="12" item="2"/>
          <tpl fld="4" item="0"/>
        </tpls>
      </n>
      <n v="2029026688">
        <tpls c="8">
          <tpl hier="2" item="0"/>
          <tpl hier="4" item="3"/>
          <tpl fld="3" item="51"/>
          <tpl fld="2" item="20"/>
          <tpl hier="9" item="1"/>
          <tpl hier="11" item="4"/>
          <tpl hier="12" item="2"/>
          <tpl fld="4" item="0"/>
        </tpls>
      </n>
      <n v="637754176">
        <tpls c="8">
          <tpl hier="2" item="0"/>
          <tpl hier="4" item="3"/>
          <tpl fld="3" item="20"/>
          <tpl fld="2" item="20"/>
          <tpl hier="9" item="1"/>
          <tpl hier="11" item="4"/>
          <tpl hier="12" item="2"/>
          <tpl fld="4" item="0"/>
        </tpls>
      </n>
      <n v="83914522624">
        <tpls c="8">
          <tpl hier="2" item="0"/>
          <tpl hier="4" item="3"/>
          <tpl fld="3" item="1"/>
          <tpl fld="2" item="18"/>
          <tpl hier="9" item="1"/>
          <tpl hier="11" item="4"/>
          <tpl hier="12" item="2"/>
          <tpl fld="4" item="0"/>
        </tpls>
      </n>
      <n v="28161200128">
        <tpls c="8">
          <tpl hier="2" item="0"/>
          <tpl hier="4" item="3"/>
          <tpl fld="3" item="3"/>
          <tpl fld="2" item="18"/>
          <tpl hier="9" item="1"/>
          <tpl hier="11" item="4"/>
          <tpl hier="12" item="2"/>
          <tpl fld="4" item="0"/>
        </tpls>
      </n>
      <n v="7002399744">
        <tpls c="8">
          <tpl hier="2" item="0"/>
          <tpl hier="4" item="3"/>
          <tpl fld="3" item="57"/>
          <tpl fld="2" item="18"/>
          <tpl hier="9" item="1"/>
          <tpl hier="11" item="4"/>
          <tpl hier="12" item="2"/>
          <tpl fld="4" item="0"/>
        </tpls>
      </n>
      <n v="346841907200">
        <tpls c="8">
          <tpl hier="2" item="0"/>
          <tpl hier="4" item="3"/>
          <tpl fld="3" item="9"/>
          <tpl fld="2" item="12"/>
          <tpl hier="9" item="1"/>
          <tpl hier="11" item="4"/>
          <tpl hier="12" item="2"/>
          <tpl fld="4" item="0"/>
        </tpls>
      </n>
      <n v="84307369984">
        <tpls c="8">
          <tpl hier="2" item="0"/>
          <tpl hier="4" item="3"/>
          <tpl fld="3" item="11"/>
          <tpl fld="2" item="12"/>
          <tpl hier="9" item="1"/>
          <tpl hier="11" item="4"/>
          <tpl hier="12" item="2"/>
          <tpl fld="4" item="0"/>
        </tpls>
      </n>
      <n v="7413840409024">
        <tpls c="8">
          <tpl hier="2" item="0"/>
          <tpl hier="4" item="3"/>
          <tpl fld="3" item="49"/>
          <tpl fld="1" item="0"/>
          <tpl hier="9" item="1"/>
          <tpl hier="11" item="4"/>
          <tpl hier="12" item="2"/>
          <tpl fld="4" item="0"/>
        </tpls>
      </n>
      <n v="189834641408">
        <tpls c="8">
          <tpl hier="2" item="0"/>
          <tpl hier="4" item="3"/>
          <tpl fld="3" item="27"/>
          <tpl fld="2" item="1"/>
          <tpl hier="9" item="1"/>
          <tpl hier="11" item="4"/>
          <tpl hier="12" item="2"/>
          <tpl fld="4" item="0"/>
        </tpls>
      </n>
      <n v="873000000">
        <tpls c="8">
          <tpl hier="2" item="0"/>
          <tpl hier="4" item="3"/>
          <tpl fld="3" item="15"/>
          <tpl fld="2" item="4"/>
          <tpl hier="9" item="1"/>
          <tpl hier="11" item="4"/>
          <tpl hier="12" item="2"/>
          <tpl fld="4" item="0"/>
        </tpls>
      </n>
      <n v="8032551424">
        <tpls c="8">
          <tpl hier="2" item="0"/>
          <tpl hier="4" item="3"/>
          <tpl fld="3" item="0"/>
          <tpl fld="2" item="19"/>
          <tpl hier="9" item="1"/>
          <tpl hier="11" item="4"/>
          <tpl hier="12" item="2"/>
          <tpl fld="4" item="0"/>
        </tpls>
      </n>
      <n v="3574586368">
        <tpls c="8">
          <tpl hier="2" item="0"/>
          <tpl hier="4" item="3"/>
          <tpl fld="3" item="56"/>
          <tpl fld="2" item="19"/>
          <tpl hier="9" item="1"/>
          <tpl hier="11" item="4"/>
          <tpl hier="12" item="2"/>
          <tpl fld="4" item="0"/>
        </tpls>
      </n>
      <n v="351431655424">
        <tpls c="8">
          <tpl hier="2" item="0"/>
          <tpl hier="4" item="3"/>
          <tpl fld="3" item="5"/>
          <tpl fld="2" item="15"/>
          <tpl hier="9" item="1"/>
          <tpl hier="11" item="4"/>
          <tpl hier="12" item="2"/>
          <tpl fld="4" item="0"/>
        </tpls>
      </n>
      <n v="175256911872">
        <tpls c="8">
          <tpl hier="2" item="0"/>
          <tpl hier="4" item="3"/>
          <tpl fld="3" item="6"/>
          <tpl fld="2" item="15"/>
          <tpl hier="9" item="1"/>
          <tpl hier="11" item="4"/>
          <tpl hier="12" item="2"/>
          <tpl fld="4" item="0"/>
        </tpls>
      </n>
      <n v="88573698048">
        <tpls c="8">
          <tpl hier="2" item="0"/>
          <tpl hier="4" item="3"/>
          <tpl fld="3" item="7"/>
          <tpl fld="2" item="15"/>
          <tpl hier="9" item="1"/>
          <tpl hier="11" item="4"/>
          <tpl hier="12" item="2"/>
          <tpl fld="4" item="0"/>
        </tpls>
      </n>
      <n v="20333690880">
        <tpls c="8">
          <tpl hier="2" item="0"/>
          <tpl hier="4" item="3"/>
          <tpl fld="3" item="8"/>
          <tpl fld="2" item="15"/>
          <tpl hier="9" item="1"/>
          <tpl hier="11" item="4"/>
          <tpl hier="12" item="2"/>
          <tpl fld="4" item="0"/>
        </tpls>
      </n>
      <n v="3674794496">
        <tpls c="8">
          <tpl hier="2" item="0"/>
          <tpl hier="4" item="3"/>
          <tpl fld="3" item="21"/>
          <tpl fld="2" item="11"/>
          <tpl hier="9" item="1"/>
          <tpl hier="11" item="4"/>
          <tpl hier="12" item="2"/>
          <tpl fld="4" item="0"/>
        </tpls>
      </n>
      <n v="635873984">
        <tpls c="8">
          <tpl hier="2" item="0"/>
          <tpl hier="4" item="3"/>
          <tpl fld="3" item="17"/>
          <tpl fld="2" item="11"/>
          <tpl hier="9" item="1"/>
          <tpl hier="11" item="4"/>
          <tpl hier="12" item="2"/>
          <tpl fld="4" item="0"/>
        </tpls>
      </n>
      <n v="1087471872">
        <tpls c="8">
          <tpl hier="2" item="0"/>
          <tpl hier="4" item="3"/>
          <tpl fld="3" item="22"/>
          <tpl fld="2" item="11"/>
          <tpl hier="9" item="1"/>
          <tpl hier="11" item="4"/>
          <tpl hier="12" item="2"/>
          <tpl fld="4" item="0"/>
        </tpls>
      </n>
      <n v="329860096">
        <tpls c="8">
          <tpl hier="2" item="0"/>
          <tpl hier="4" item="3"/>
          <tpl fld="3" item="18"/>
          <tpl fld="2" item="11"/>
          <tpl hier="9" item="1"/>
          <tpl hier="11" item="4"/>
          <tpl hier="12" item="2"/>
          <tpl fld="4" item="0"/>
        </tpls>
      </n>
      <n v="1328157568">
        <tpls c="8">
          <tpl hier="2" item="0"/>
          <tpl hier="4" item="3"/>
          <tpl fld="3" item="33"/>
          <tpl fld="2" item="9"/>
          <tpl hier="9" item="1"/>
          <tpl hier="11" item="4"/>
          <tpl hier="12" item="2"/>
          <tpl fld="4" item="0"/>
        </tpls>
      </n>
      <n v="562958848">
        <tpls c="8">
          <tpl hier="2" item="0"/>
          <tpl hier="4" item="3"/>
          <tpl fld="3" item="27"/>
          <tpl fld="2" item="9"/>
          <tpl hier="9" item="1"/>
          <tpl hier="11" item="4"/>
          <tpl hier="12" item="2"/>
          <tpl fld="4" item="0"/>
        </tpls>
      </n>
      <n v="154902864">
        <tpls c="8">
          <tpl hier="2" item="0"/>
          <tpl hier="4" item="3"/>
          <tpl fld="3" item="36"/>
          <tpl fld="2" item="9"/>
          <tpl hier="9" item="1"/>
          <tpl hier="11" item="4"/>
          <tpl hier="12" item="2"/>
          <tpl fld="4" item="0"/>
        </tpls>
      </n>
      <n v="15603033">
        <tpls c="8">
          <tpl hier="2" item="0"/>
          <tpl hier="4" item="3"/>
          <tpl fld="3" item="34"/>
          <tpl fld="2" item="9"/>
          <tpl hier="9" item="1"/>
          <tpl hier="11" item="4"/>
          <tpl hier="12" item="2"/>
          <tpl fld="4" item="0"/>
        </tpls>
      </n>
      <n v="16230888448">
        <tpls c="8">
          <tpl hier="2" item="0"/>
          <tpl hier="4" item="3"/>
          <tpl fld="3" item="47"/>
          <tpl fld="2" item="32"/>
          <tpl hier="9" item="1"/>
          <tpl hier="11" item="4"/>
          <tpl hier="12" item="2"/>
          <tpl fld="4" item="0"/>
        </tpls>
      </n>
      <n v="4908415488">
        <tpls c="8">
          <tpl hier="2" item="0"/>
          <tpl hier="4" item="3"/>
          <tpl fld="3" item="45"/>
          <tpl fld="2" item="32"/>
          <tpl hier="9" item="1"/>
          <tpl hier="11" item="4"/>
          <tpl hier="12" item="2"/>
          <tpl fld="4" item="0"/>
        </tpls>
      </n>
      <n v="3280354304">
        <tpls c="8">
          <tpl hier="2" item="0"/>
          <tpl hier="4" item="3"/>
          <tpl fld="3" item="46"/>
          <tpl fld="2" item="32"/>
          <tpl hier="9" item="1"/>
          <tpl hier="11" item="4"/>
          <tpl hier="12" item="2"/>
          <tpl fld="4" item="0"/>
        </tpls>
      </n>
      <n v="1085475584">
        <tpls c="8">
          <tpl hier="2" item="0"/>
          <tpl hier="4" item="3"/>
          <tpl fld="3" item="48"/>
          <tpl fld="2" item="32"/>
          <tpl hier="9" item="1"/>
          <tpl hier="11" item="4"/>
          <tpl hier="12" item="2"/>
          <tpl fld="4" item="0"/>
        </tpls>
      </n>
      <n v="4083515136">
        <tpls c="8">
          <tpl hier="2" item="0"/>
          <tpl hier="4" item="3"/>
          <tpl fld="3" item="52"/>
          <tpl fld="2" item="20"/>
          <tpl hier="9" item="1"/>
          <tpl hier="11" item="4"/>
          <tpl hier="12" item="2"/>
          <tpl fld="4" item="0"/>
        </tpls>
      </n>
      <n v="1911601024">
        <tpls c="8">
          <tpl hier="2" item="0"/>
          <tpl hier="4" item="3"/>
          <tpl fld="3" item="53"/>
          <tpl fld="2" item="20"/>
          <tpl hier="9" item="1"/>
          <tpl hier="11" item="4"/>
          <tpl hier="12" item="2"/>
          <tpl fld="4" item="0"/>
        </tpls>
      </n>
      <n v="571863296">
        <tpls c="8">
          <tpl hier="2" item="0"/>
          <tpl hier="4" item="3"/>
          <tpl fld="3" item="54"/>
          <tpl fld="2" item="20"/>
          <tpl hier="9" item="1"/>
          <tpl hier="11" item="4"/>
          <tpl hier="12" item="2"/>
          <tpl fld="4" item="0"/>
        </tpls>
      </n>
      <n v="80322314240">
        <tpls c="8">
          <tpl hier="2" item="0"/>
          <tpl hier="4" item="3"/>
          <tpl fld="3" item="2"/>
          <tpl fld="2" item="18"/>
          <tpl hier="9" item="1"/>
          <tpl hier="11" item="4"/>
          <tpl hier="12" item="2"/>
          <tpl fld="4" item="0"/>
        </tpls>
      </n>
      <n v="26385799168">
        <tpls c="8">
          <tpl hier="2" item="0"/>
          <tpl hier="4" item="3"/>
          <tpl fld="3" item="58"/>
          <tpl fld="2" item="18"/>
          <tpl hier="9" item="1"/>
          <tpl hier="11" item="4"/>
          <tpl hier="12" item="2"/>
          <tpl fld="4" item="0"/>
        </tpls>
      </n>
      <n v="6328900096">
        <tpls c="8">
          <tpl hier="2" item="0"/>
          <tpl hier="4" item="3"/>
          <tpl fld="3" item="4"/>
          <tpl fld="2" item="18"/>
          <tpl hier="9" item="1"/>
          <tpl hier="11" item="4"/>
          <tpl hier="12" item="2"/>
          <tpl fld="4" item="0"/>
        </tpls>
      </n>
      <n v="328480751616">
        <tpls c="8">
          <tpl hier="2" item="0"/>
          <tpl hier="4" item="3"/>
          <tpl fld="3" item="13"/>
          <tpl fld="2" item="12"/>
          <tpl hier="9" item="1"/>
          <tpl hier="11" item="4"/>
          <tpl hier="12" item="2"/>
          <tpl fld="4" item="0"/>
        </tpls>
      </n>
      <n v="78921072640">
        <tpls c="8">
          <tpl hier="2" item="0"/>
          <tpl hier="4" item="3"/>
          <tpl fld="3" item="14"/>
          <tpl fld="2" item="12"/>
          <tpl hier="9" item="1"/>
          <tpl hier="11" item="4"/>
          <tpl hier="12" item="2"/>
          <tpl fld="4" item="0"/>
        </tpls>
      </n>
      <n v="30734336000">
        <tpls c="8">
          <tpl hier="2" item="0"/>
          <tpl hier="4" item="3"/>
          <tpl fld="3" item="15"/>
          <tpl fld="2" item="12"/>
          <tpl hier="9" item="1"/>
          <tpl hier="11" item="4"/>
          <tpl hier="12" item="2"/>
          <tpl fld="4" item="0"/>
        </tpls>
      </n>
      <n v="8408229888">
        <tpls c="8">
          <tpl hier="2" item="0"/>
          <tpl hier="4" item="3"/>
          <tpl fld="3" item="16"/>
          <tpl fld="2" item="12"/>
          <tpl hier="9" item="1"/>
          <tpl hier="11" item="4"/>
          <tpl hier="12" item="2"/>
          <tpl fld="4" item="0"/>
        </tpls>
      </n>
      <n v="200789360640">
        <tpls c="8">
          <tpl hier="2" item="0"/>
          <tpl hier="4" item="3"/>
          <tpl fld="3" item="29"/>
          <tpl fld="2" item="10"/>
          <tpl hier="9" item="1"/>
          <tpl hier="11" item="4"/>
          <tpl hier="12" item="2"/>
          <tpl fld="4" item="0"/>
        </tpls>
      </n>
      <n v="55501467648">
        <tpls c="8">
          <tpl hier="2" item="0"/>
          <tpl hier="4" item="3"/>
          <tpl fld="3" item="30"/>
          <tpl fld="2" item="10"/>
          <tpl hier="9" item="1"/>
          <tpl hier="11" item="4"/>
          <tpl hier="12" item="2"/>
          <tpl fld="4" item="0"/>
        </tpls>
      </n>
      <n v="21793497088">
        <tpls c="8">
          <tpl hier="2" item="0"/>
          <tpl hier="4" item="3"/>
          <tpl fld="3" item="31"/>
          <tpl fld="2" item="10"/>
          <tpl hier="9" item="1"/>
          <tpl hier="11" item="4"/>
          <tpl hier="12" item="2"/>
          <tpl fld="4" item="0"/>
        </tpls>
      </n>
      <n v="6113607680">
        <tpls c="8">
          <tpl hier="2" item="0"/>
          <tpl hier="4" item="3"/>
          <tpl fld="3" item="32"/>
          <tpl fld="2" item="10"/>
          <tpl hier="9" item="1"/>
          <tpl hier="11" item="4"/>
          <tpl hier="12" item="2"/>
          <tpl fld="4" item="0"/>
        </tpls>
      </n>
      <m>
        <tpls c="8">
          <tpl hier="2" item="0"/>
          <tpl hier="4" item="3"/>
          <tpl fld="3" item="41"/>
          <tpl fld="2" item="37"/>
          <tpl hier="9" item="1"/>
          <tpl hier="11" item="4"/>
          <tpl hier="12" item="2"/>
          <tpl fld="4" item="0"/>
        </tpls>
      </m>
      <m>
        <tpls c="8">
          <tpl hier="2" item="0"/>
          <tpl hier="4" item="3"/>
          <tpl fld="3" item="42"/>
          <tpl fld="2" item="37"/>
          <tpl hier="9" item="1"/>
          <tpl hier="11" item="4"/>
          <tpl hier="12" item="2"/>
          <tpl fld="4" item="0"/>
        </tpls>
      </m>
      <n v="2312650315904">
        <tpls c="8">
          <tpl hier="2" item="0"/>
          <tpl hier="4" item="3"/>
          <tpl fld="3" item="50"/>
          <tpl fld="1" item="0"/>
          <tpl hier="9" item="1"/>
          <tpl hier="11" item="4"/>
          <tpl hier="12" item="2"/>
          <tpl fld="4" item="0"/>
        </tpls>
      </n>
      <n v="71040016384">
        <tpls c="8">
          <tpl hier="2" item="0"/>
          <tpl hier="4" item="3"/>
          <tpl fld="3" item="36"/>
          <tpl fld="2" item="1"/>
          <tpl hier="9" item="1"/>
          <tpl hier="11" item="4"/>
          <tpl hier="12" item="2"/>
          <tpl fld="4" item="0"/>
        </tpls>
      </n>
      <n v="259650000">
        <tpls c="8">
          <tpl hier="2" item="0"/>
          <tpl hier="4" item="3"/>
          <tpl fld="3" item="16"/>
          <tpl fld="2" item="4"/>
          <tpl hier="9" item="1"/>
          <tpl hier="11" item="4"/>
          <tpl hier="12" item="2"/>
          <tpl fld="4" item="0"/>
        </tpls>
      </n>
      <n v="6987267584">
        <tpls c="8">
          <tpl hier="2" item="0"/>
          <tpl hier="4" item="3"/>
          <tpl fld="3" item="3"/>
          <tpl fld="2" item="19"/>
          <tpl hier="9" item="1"/>
          <tpl hier="11" item="4"/>
          <tpl hier="12" item="2"/>
          <tpl fld="4" item="0"/>
        </tpls>
      </n>
      <n v="2875624960">
        <tpls c="8">
          <tpl hier="2" item="0"/>
          <tpl hier="4" item="3"/>
          <tpl fld="3" item="57"/>
          <tpl fld="2" item="19"/>
          <tpl hier="9" item="1"/>
          <tpl hier="11" item="4"/>
          <tpl hier="12" item="2"/>
          <tpl fld="4" item="0"/>
        </tpls>
      </n>
      <n v="368288923648">
        <tpls c="8">
          <tpl hier="2" item="0"/>
          <tpl hier="4" item="3"/>
          <tpl fld="3" item="9"/>
          <tpl fld="2" item="15"/>
          <tpl hier="9" item="1"/>
          <tpl hier="11" item="4"/>
          <tpl hier="12" item="2"/>
          <tpl fld="4" item="0"/>
        </tpls>
      </n>
      <n v="115482370048">
        <tpls c="8">
          <tpl hier="2" item="0"/>
          <tpl hier="4" item="3"/>
          <tpl fld="3" item="11"/>
          <tpl fld="2" item="15"/>
          <tpl hier="9" item="1"/>
          <tpl hier="11" item="4"/>
          <tpl hier="12" item="2"/>
          <tpl fld="4" item="0"/>
        </tpls>
      </n>
      <n v="67521601536">
        <tpls c="8">
          <tpl hier="2" item="0"/>
          <tpl hier="4" item="3"/>
          <tpl fld="3" item="12"/>
          <tpl fld="2" item="15"/>
          <tpl hier="9" item="1"/>
          <tpl hier="11" item="4"/>
          <tpl hier="12" item="2"/>
          <tpl fld="4" item="0"/>
        </tpls>
      </n>
      <n v="18418393088">
        <tpls c="8">
          <tpl hier="2" item="0"/>
          <tpl hier="4" item="3"/>
          <tpl fld="3" item="10"/>
          <tpl fld="2" item="15"/>
          <tpl hier="9" item="1"/>
          <tpl hier="11" item="4"/>
          <tpl hier="12" item="2"/>
          <tpl fld="4" item="0"/>
        </tpls>
      </n>
      <n v="4218723840">
        <tpls c="8">
          <tpl hier="2" item="0"/>
          <tpl hier="4" item="3"/>
          <tpl fld="3" item="23"/>
          <tpl fld="2" item="11"/>
          <tpl hier="9" item="1"/>
          <tpl hier="11" item="4"/>
          <tpl hier="12" item="2"/>
          <tpl fld="4" item="0"/>
        </tpls>
      </n>
      <n v="669384768">
        <tpls c="8">
          <tpl hier="2" item="0"/>
          <tpl hier="4" item="3"/>
          <tpl fld="3" item="24"/>
          <tpl fld="2" item="11"/>
          <tpl hier="9" item="1"/>
          <tpl hier="11" item="4"/>
          <tpl hier="12" item="2"/>
          <tpl fld="4" item="0"/>
        </tpls>
      </n>
      <n v="995104320">
        <tpls c="8">
          <tpl hier="2" item="0"/>
          <tpl hier="4" item="3"/>
          <tpl fld="3" item="25"/>
          <tpl fld="2" item="11"/>
          <tpl hier="9" item="1"/>
          <tpl hier="11" item="4"/>
          <tpl hier="12" item="2"/>
          <tpl fld="4" item="0"/>
        </tpls>
      </n>
      <n v="348795296">
        <tpls c="8">
          <tpl hier="2" item="0"/>
          <tpl hier="4" item="3"/>
          <tpl fld="3" item="26"/>
          <tpl fld="2" item="11"/>
          <tpl hier="9" item="1"/>
          <tpl hier="11" item="4"/>
          <tpl hier="12" item="2"/>
          <tpl fld="4" item="0"/>
        </tpls>
      </n>
      <n v="1060226112">
        <tpls c="8">
          <tpl hier="2" item="0"/>
          <tpl hier="4" item="3"/>
          <tpl fld="3" item="19"/>
          <tpl fld="2" item="9"/>
          <tpl hier="9" item="1"/>
          <tpl hier="11" item="4"/>
          <tpl hier="12" item="2"/>
          <tpl fld="4" item="0"/>
        </tpls>
      </n>
      <n v="503068480">
        <tpls c="8">
          <tpl hier="2" item="0"/>
          <tpl hier="4" item="3"/>
          <tpl fld="3" item="28"/>
          <tpl fld="2" item="9"/>
          <tpl hier="9" item="1"/>
          <tpl hier="11" item="4"/>
          <tpl hier="12" item="2"/>
          <tpl fld="4" item="0"/>
        </tpls>
      </n>
      <n v="147357216">
        <tpls c="8">
          <tpl hier="2" item="0"/>
          <tpl hier="4" item="3"/>
          <tpl fld="3" item="39"/>
          <tpl fld="2" item="9"/>
          <tpl hier="9" item="1"/>
          <tpl hier="11" item="4"/>
          <tpl hier="12" item="2"/>
          <tpl fld="4" item="0"/>
        </tpls>
      </n>
      <n v="15393032">
        <tpls c="8">
          <tpl hier="2" item="0"/>
          <tpl hier="4" item="3"/>
          <tpl fld="3" item="37"/>
          <tpl fld="2" item="9"/>
          <tpl hier="9" item="1"/>
          <tpl hier="11" item="4"/>
          <tpl hier="12" item="2"/>
          <tpl fld="4" item="0"/>
        </tpls>
      </n>
      <n v="16248212480">
        <tpls c="8">
          <tpl hier="2" item="0"/>
          <tpl hier="4" item="3"/>
          <tpl fld="3" item="49"/>
          <tpl fld="2" item="32"/>
          <tpl hier="9" item="1"/>
          <tpl hier="11" item="4"/>
          <tpl hier="12" item="2"/>
          <tpl fld="4" item="0"/>
        </tpls>
      </n>
      <n v="7189226496">
        <tpls c="8">
          <tpl hier="2" item="0"/>
          <tpl hier="4" item="3"/>
          <tpl fld="3" item="50"/>
          <tpl fld="2" item="32"/>
          <tpl hier="9" item="1"/>
          <tpl hier="11" item="4"/>
          <tpl hier="12" item="2"/>
          <tpl fld="4" item="0"/>
        </tpls>
      </n>
      <n v="2938046208">
        <tpls c="8">
          <tpl hier="2" item="0"/>
          <tpl hier="4" item="3"/>
          <tpl fld="3" item="40"/>
          <tpl fld="2" item="32"/>
          <tpl hier="9" item="1"/>
          <tpl hier="11" item="4"/>
          <tpl hier="12" item="2"/>
          <tpl fld="4" item="0"/>
        </tpls>
      </n>
      <n v="1058975296">
        <tpls c="8">
          <tpl hier="2" item="0"/>
          <tpl hier="4" item="3"/>
          <tpl fld="3" item="35"/>
          <tpl fld="2" item="32"/>
          <tpl hier="9" item="1"/>
          <tpl hier="11" item="4"/>
          <tpl hier="12" item="2"/>
          <tpl fld="4" item="0"/>
        </tpls>
      </n>
      <n v="3330198784">
        <tpls c="8">
          <tpl hier="2" item="0"/>
          <tpl hier="4" item="3"/>
          <tpl fld="3" item="55"/>
          <tpl fld="2" item="20"/>
          <tpl hier="9" item="1"/>
          <tpl hier="11" item="4"/>
          <tpl hier="12" item="2"/>
          <tpl fld="4" item="0"/>
        </tpls>
      </n>
      <n v="2550185728">
        <tpls c="8">
          <tpl hier="2" item="0"/>
          <tpl hier="4" item="3"/>
          <tpl fld="3" item="0"/>
          <tpl fld="2" item="20"/>
          <tpl hier="9" item="1"/>
          <tpl hier="11" item="4"/>
          <tpl hier="12" item="2"/>
          <tpl fld="4" item="0"/>
        </tpls>
      </n>
      <n v="308458432">
        <tpls c="8">
          <tpl hier="2" item="0"/>
          <tpl hier="4" item="3"/>
          <tpl fld="3" item="56"/>
          <tpl fld="2" item="20"/>
          <tpl hier="9" item="1"/>
          <tpl hier="11" item="4"/>
          <tpl hier="12" item="2"/>
          <tpl fld="4" item="0"/>
        </tpls>
      </n>
      <n v="104988598272">
        <tpls c="8">
          <tpl hier="2" item="0"/>
          <tpl hier="4" item="3"/>
          <tpl fld="3" item="5"/>
          <tpl fld="2" item="18"/>
          <tpl hier="9" item="1"/>
          <tpl hier="11" item="4"/>
          <tpl hier="12" item="2"/>
          <tpl fld="4" item="0"/>
        </tpls>
      </n>
      <n v="74827399168">
        <tpls c="8">
          <tpl hier="2" item="0"/>
          <tpl hier="4" item="3"/>
          <tpl fld="3" item="6"/>
          <tpl fld="2" item="18"/>
          <tpl hier="9" item="1"/>
          <tpl hier="11" item="4"/>
          <tpl hier="12" item="2"/>
          <tpl fld="4" item="0"/>
        </tpls>
      </n>
      <n v="24025800704">
        <tpls c="8">
          <tpl hier="2" item="0"/>
          <tpl hier="4" item="3"/>
          <tpl fld="3" item="7"/>
          <tpl fld="2" item="18"/>
          <tpl hier="9" item="1"/>
          <tpl hier="11" item="4"/>
          <tpl hier="12" item="2"/>
          <tpl fld="4" item="0"/>
        </tpls>
      </n>
      <n v="5646799872">
        <tpls c="8">
          <tpl hier="2" item="0"/>
          <tpl hier="4" item="3"/>
          <tpl fld="3" item="8"/>
          <tpl fld="2" item="18"/>
          <tpl hier="9" item="1"/>
          <tpl hier="11" item="4"/>
          <tpl hier="12" item="2"/>
          <tpl fld="4" item="0"/>
        </tpls>
      </n>
      <n v="318626988032">
        <tpls c="8">
          <tpl hier="2" item="0"/>
          <tpl hier="4" item="3"/>
          <tpl fld="3" item="21"/>
          <tpl fld="2" item="12"/>
          <tpl hier="9" item="1"/>
          <tpl hier="11" item="4"/>
          <tpl hier="12" item="2"/>
          <tpl fld="4" item="0"/>
        </tpls>
      </n>
      <n v="83670261760">
        <tpls c="8">
          <tpl hier="2" item="0"/>
          <tpl hier="4" item="3"/>
          <tpl fld="3" item="17"/>
          <tpl fld="2" item="12"/>
          <tpl hier="9" item="1"/>
          <tpl hier="11" item="4"/>
          <tpl hier="12" item="2"/>
          <tpl fld="4" item="0"/>
        </tpls>
      </n>
      <n v="31408492544">
        <tpls c="8">
          <tpl hier="2" item="0"/>
          <tpl hier="4" item="3"/>
          <tpl fld="3" item="22"/>
          <tpl fld="2" item="12"/>
          <tpl hier="9" item="1"/>
          <tpl hier="11" item="4"/>
          <tpl hier="12" item="2"/>
          <tpl fld="4" item="0"/>
        </tpls>
      </n>
      <n v="7591603200">
        <tpls c="8">
          <tpl hier="2" item="0"/>
          <tpl hier="4" item="3"/>
          <tpl fld="3" item="18"/>
          <tpl fld="2" item="12"/>
          <tpl hier="9" item="1"/>
          <tpl hier="11" item="4"/>
          <tpl hier="12" item="2"/>
          <tpl fld="4" item="0"/>
        </tpls>
      </n>
      <n v="201175465984">
        <tpls c="8">
          <tpl hier="2" item="0"/>
          <tpl hier="4" item="3"/>
          <tpl fld="3" item="33"/>
          <tpl fld="2" item="10"/>
          <tpl hier="9" item="1"/>
          <tpl hier="11" item="4"/>
          <tpl hier="12" item="2"/>
          <tpl fld="4" item="0"/>
        </tpls>
      </n>
      <n v="58147520512">
        <tpls c="8">
          <tpl hier="2" item="0"/>
          <tpl hier="4" item="3"/>
          <tpl fld="3" item="27"/>
          <tpl fld="2" item="10"/>
          <tpl hier="9" item="1"/>
          <tpl hier="11" item="4"/>
          <tpl hier="12" item="2"/>
          <tpl fld="4" item="0"/>
        </tpls>
      </n>
      <n v="21649137664">
        <tpls c="8">
          <tpl hier="2" item="0"/>
          <tpl hier="4" item="3"/>
          <tpl fld="3" item="36"/>
          <tpl fld="2" item="10"/>
          <tpl hier="9" item="1"/>
          <tpl hier="11" item="4"/>
          <tpl hier="12" item="2"/>
          <tpl fld="4" item="0"/>
        </tpls>
      </n>
      <n v="5166861312">
        <tpls c="8">
          <tpl hier="2" item="0"/>
          <tpl hier="4" item="3"/>
          <tpl fld="3" item="34"/>
          <tpl fld="2" item="10"/>
          <tpl hier="9" item="1"/>
          <tpl hier="11" item="4"/>
          <tpl hier="12" item="2"/>
          <tpl fld="4" item="0"/>
        </tpls>
      </n>
      <m>
        <tpls c="8">
          <tpl hier="2" item="0"/>
          <tpl hier="4" item="3"/>
          <tpl fld="3" item="47"/>
          <tpl fld="2" item="37"/>
          <tpl hier="9" item="1"/>
          <tpl hier="11" item="4"/>
          <tpl hier="12" item="2"/>
          <tpl fld="4" item="0"/>
        </tpls>
      </m>
      <m>
        <tpls c="8">
          <tpl hier="2" item="0"/>
          <tpl hier="4" item="3"/>
          <tpl fld="3" item="45"/>
          <tpl fld="2" item="37"/>
          <tpl hier="9" item="1"/>
          <tpl hier="11" item="4"/>
          <tpl hier="12" item="2"/>
          <tpl fld="4" item="0"/>
        </tpls>
      </m>
      <m>
        <tpls c="8">
          <tpl hier="2" item="0"/>
          <tpl hier="4" item="3"/>
          <tpl fld="3" item="46"/>
          <tpl fld="2" item="37"/>
          <tpl hier="9" item="1"/>
          <tpl hier="11" item="4"/>
          <tpl hier="12" item="2"/>
          <tpl fld="4" item="0"/>
        </tpls>
      </m>
      <n v="23412494336">
        <tpls c="8">
          <tpl hier="2" item="0"/>
          <tpl hier="4" item="3"/>
          <tpl fld="3" item="9"/>
          <tpl fld="2" item="16"/>
          <tpl hier="9" item="1"/>
          <tpl hier="11" item="4"/>
          <tpl hier="12" item="2"/>
          <tpl fld="4" item="0"/>
        </tpls>
      </n>
      <n v="2999511040">
        <tpls c="8">
          <tpl hier="2" item="0"/>
          <tpl hier="4" item="3"/>
          <tpl fld="3" item="11"/>
          <tpl fld="2" item="16"/>
          <tpl hier="9" item="1"/>
          <tpl hier="11" item="4"/>
          <tpl hier="12" item="2"/>
          <tpl fld="4" item="0"/>
        </tpls>
      </n>
      <n v="2648033792">
        <tpls c="8">
          <tpl hier="2" item="0"/>
          <tpl hier="4" item="3"/>
          <tpl fld="3" item="12"/>
          <tpl fld="2" item="16"/>
          <tpl hier="9" item="1"/>
          <tpl hier="11" item="4"/>
          <tpl hier="12" item="2"/>
          <tpl fld="4" item="0"/>
        </tpls>
      </n>
      <n v="645537152">
        <tpls c="8">
          <tpl hier="2" item="0"/>
          <tpl hier="4" item="3"/>
          <tpl fld="3" item="10"/>
          <tpl fld="2" item="16"/>
          <tpl hier="9" item="1"/>
          <tpl hier="11" item="4"/>
          <tpl hier="12" item="2"/>
          <tpl fld="4" item="0"/>
        </tpls>
      </n>
      <n v="54091698176">
        <tpls c="8">
          <tpl hier="2" item="0"/>
          <tpl hier="4" item="3"/>
          <tpl fld="3" item="23"/>
          <tpl fld="2" item="38"/>
          <tpl hier="9" item="1"/>
          <tpl hier="11" item="4"/>
          <tpl hier="12" item="2"/>
          <tpl fld="4" item="0"/>
        </tpls>
      </n>
      <n v="12130251776">
        <tpls c="8">
          <tpl hier="2" item="0"/>
          <tpl hier="4" item="3"/>
          <tpl fld="3" item="24"/>
          <tpl fld="2" item="38"/>
          <tpl hier="9" item="1"/>
          <tpl hier="11" item="4"/>
          <tpl hier="12" item="2"/>
          <tpl fld="4" item="0"/>
        </tpls>
      </n>
      <n v="5923756032">
        <tpls c="8">
          <tpl hier="2" item="0"/>
          <tpl hier="4" item="3"/>
          <tpl fld="3" item="25"/>
          <tpl fld="2" item="38"/>
          <tpl hier="9" item="1"/>
          <tpl hier="11" item="4"/>
          <tpl hier="12" item="2"/>
          <tpl fld="4" item="0"/>
        </tpls>
      </n>
      <n v="1034376384">
        <tpls c="8">
          <tpl hier="2" item="0"/>
          <tpl hier="4" item="3"/>
          <tpl fld="3" item="26"/>
          <tpl fld="2" item="38"/>
          <tpl hier="9" item="1"/>
          <tpl hier="11" item="4"/>
          <tpl hier="12" item="2"/>
          <tpl fld="4" item="0"/>
        </tpls>
      </n>
      <n v="224383614976">
        <tpls c="8">
          <tpl hier="2" item="0"/>
          <tpl hier="4" item="3"/>
          <tpl fld="3" item="19"/>
          <tpl fld="2" item="25"/>
          <tpl hier="9" item="1"/>
          <tpl hier="11" item="4"/>
          <tpl hier="12" item="2"/>
          <tpl fld="4" item="0"/>
        </tpls>
      </n>
      <n v="63320121344">
        <tpls c="8">
          <tpl hier="2" item="0"/>
          <tpl hier="4" item="3"/>
          <tpl fld="3" item="28"/>
          <tpl fld="2" item="25"/>
          <tpl hier="9" item="1"/>
          <tpl hier="11" item="4"/>
          <tpl hier="12" item="2"/>
          <tpl fld="4" item="0"/>
        </tpls>
      </n>
      <n v="23654445056">
        <tpls c="8">
          <tpl hier="2" item="0"/>
          <tpl hier="4" item="3"/>
          <tpl fld="3" item="39"/>
          <tpl fld="2" item="25"/>
          <tpl hier="9" item="1"/>
          <tpl hier="11" item="4"/>
          <tpl hier="12" item="2"/>
          <tpl fld="4" item="0"/>
        </tpls>
      </n>
      <n v="5204955648">
        <tpls c="8">
          <tpl hier="2" item="0"/>
          <tpl hier="4" item="3"/>
          <tpl fld="3" item="37"/>
          <tpl fld="2" item="25"/>
          <tpl hier="9" item="1"/>
          <tpl hier="11" item="4"/>
          <tpl hier="12" item="2"/>
          <tpl fld="4" item="0"/>
        </tpls>
      </n>
      <n v="291880206336">
        <tpls c="8">
          <tpl hier="2" item="0"/>
          <tpl hier="4" item="3"/>
          <tpl fld="3" item="49"/>
          <tpl fld="2" item="45"/>
          <tpl hier="9" item="1"/>
          <tpl hier="11" item="4"/>
          <tpl hier="12" item="2"/>
          <tpl fld="4" item="0"/>
        </tpls>
      </n>
      <n v="27752204288">
        <tpls c="8">
          <tpl hier="2" item="0"/>
          <tpl hier="4" item="3"/>
          <tpl fld="3" item="50"/>
          <tpl fld="2" item="45"/>
          <tpl hier="9" item="1"/>
          <tpl hier="11" item="4"/>
          <tpl hier="12" item="2"/>
          <tpl fld="4" item="0"/>
        </tpls>
      </n>
      <n v="36035407872">
        <tpls c="8">
          <tpl hier="2" item="0"/>
          <tpl hier="4" item="3"/>
          <tpl fld="3" item="40"/>
          <tpl fld="2" item="45"/>
          <tpl hier="9" item="1"/>
          <tpl hier="11" item="4"/>
          <tpl hier="12" item="2"/>
          <tpl fld="4" item="0"/>
        </tpls>
      </n>
      <n v="4467200512">
        <tpls c="8">
          <tpl hier="2" item="0"/>
          <tpl hier="4" item="3"/>
          <tpl fld="3" item="35"/>
          <tpl fld="2" item="45"/>
          <tpl hier="9" item="1"/>
          <tpl hier="11" item="4"/>
          <tpl hier="12" item="2"/>
          <tpl fld="4" item="0"/>
        </tpls>
      </n>
      <n v="4743059456">
        <tpls c="8">
          <tpl hier="2" item="0"/>
          <tpl hier="4" item="3"/>
          <tpl fld="3" item="55"/>
          <tpl fld="2" item="30"/>
          <tpl hier="9" item="1"/>
          <tpl hier="11" item="4"/>
          <tpl hier="12" item="2"/>
          <tpl fld="4" item="0"/>
        </tpls>
      </n>
      <n v="3536335104">
        <tpls c="8">
          <tpl hier="2" item="0"/>
          <tpl hier="4" item="3"/>
          <tpl fld="3" item="0"/>
          <tpl fld="2" item="30"/>
          <tpl hier="9" item="1"/>
          <tpl hier="11" item="4"/>
          <tpl hier="12" item="2"/>
          <tpl fld="4" item="0"/>
        </tpls>
      </n>
      <n v="1026136960">
        <tpls c="8">
          <tpl hier="2" item="0"/>
          <tpl hier="4" item="3"/>
          <tpl fld="3" item="56"/>
          <tpl fld="2" item="30"/>
          <tpl hier="9" item="1"/>
          <tpl hier="11" item="4"/>
          <tpl hier="12" item="2"/>
          <tpl fld="4" item="0"/>
        </tpls>
      </n>
      <n v="12520914944">
        <tpls c="8">
          <tpl hier="2" item="0"/>
          <tpl hier="4" item="3"/>
          <tpl fld="3" item="5"/>
          <tpl fld="2" item="23"/>
          <tpl hier="9" item="1"/>
          <tpl hier="11" item="4"/>
          <tpl hier="12" item="2"/>
          <tpl fld="4" item="0"/>
        </tpls>
      </n>
      <n v="5322455040">
        <tpls c="8">
          <tpl hier="2" item="0"/>
          <tpl hier="4" item="3"/>
          <tpl fld="3" item="6"/>
          <tpl fld="2" item="23"/>
          <tpl hier="9" item="1"/>
          <tpl hier="11" item="4"/>
          <tpl hier="12" item="2"/>
          <tpl fld="4" item="0"/>
        </tpls>
      </n>
      <n v="3851213824">
        <tpls c="8">
          <tpl hier="2" item="0"/>
          <tpl hier="4" item="3"/>
          <tpl fld="3" item="7"/>
          <tpl fld="2" item="23"/>
          <tpl hier="9" item="1"/>
          <tpl hier="11" item="4"/>
          <tpl hier="12" item="2"/>
          <tpl fld="4" item="0"/>
        </tpls>
      </n>
      <n v="826571392">
        <tpls c="8">
          <tpl hier="2" item="0"/>
          <tpl hier="4" item="3"/>
          <tpl fld="3" item="8"/>
          <tpl fld="2" item="23"/>
          <tpl hier="9" item="1"/>
          <tpl hier="11" item="4"/>
          <tpl hier="12" item="2"/>
          <tpl fld="4" item="0"/>
        </tpls>
      </n>
      <n v="21185923072">
        <tpls c="8">
          <tpl hier="2" item="0"/>
          <tpl hier="4" item="3"/>
          <tpl fld="3" item="21"/>
          <tpl fld="2" item="13"/>
          <tpl hier="9" item="1"/>
          <tpl hier="11" item="4"/>
          <tpl hier="12" item="2"/>
          <tpl fld="4" item="0"/>
        </tpls>
      </n>
      <n v="5494252032">
        <tpls c="8">
          <tpl hier="2" item="0"/>
          <tpl hier="4" item="3"/>
          <tpl fld="3" item="17"/>
          <tpl fld="2" item="13"/>
          <tpl hier="9" item="1"/>
          <tpl hier="11" item="4"/>
          <tpl hier="12" item="2"/>
          <tpl fld="4" item="0"/>
        </tpls>
      </n>
      <n v="2581207296">
        <tpls c="8">
          <tpl hier="2" item="0"/>
          <tpl hier="4" item="3"/>
          <tpl fld="3" item="22"/>
          <tpl fld="2" item="13"/>
          <tpl hier="9" item="1"/>
          <tpl hier="11" item="4"/>
          <tpl hier="12" item="2"/>
          <tpl fld="4" item="0"/>
        </tpls>
      </n>
      <n v="772228672">
        <tpls c="8">
          <tpl hier="2" item="0"/>
          <tpl hier="4" item="3"/>
          <tpl fld="3" item="18"/>
          <tpl fld="2" item="13"/>
          <tpl hier="9" item="1"/>
          <tpl hier="11" item="4"/>
          <tpl hier="12" item="2"/>
          <tpl fld="4" item="0"/>
        </tpls>
      </n>
      <m>
        <tpls c="8">
          <tpl hier="2" item="0"/>
          <tpl hier="4" item="3"/>
          <tpl fld="3" item="33"/>
          <tpl fld="2" item="36"/>
          <tpl hier="9" item="1"/>
          <tpl hier="11" item="4"/>
          <tpl hier="12" item="2"/>
          <tpl fld="4" item="0"/>
        </tpls>
      </m>
      <n v="1220699488256">
        <tpls c="8">
          <tpl hier="2" item="0"/>
          <tpl hier="4" item="3"/>
          <tpl fld="3" item="9"/>
          <tpl fld="2" item="17"/>
          <tpl hier="9" item="1"/>
          <tpl hier="11" item="4"/>
          <tpl hier="12" item="2"/>
          <tpl fld="4" item="0"/>
        </tpls>
      </n>
      <n v="772106354688">
        <tpls c="8">
          <tpl hier="2" item="0"/>
          <tpl hier="4" item="3"/>
          <tpl fld="3" item="11"/>
          <tpl fld="2" item="17"/>
          <tpl hier="9" item="1"/>
          <tpl hier="11" item="4"/>
          <tpl hier="12" item="2"/>
          <tpl fld="4" item="0"/>
        </tpls>
      </n>
      <n v="134550093824">
        <tpls c="8">
          <tpl hier="2" item="0"/>
          <tpl hier="4" item="3"/>
          <tpl fld="3" item="12"/>
          <tpl fld="2" item="17"/>
          <tpl hier="9" item="1"/>
          <tpl hier="11" item="4"/>
          <tpl hier="12" item="2"/>
          <tpl fld="4" item="0"/>
        </tpls>
      </n>
      <n v="35520000000">
        <tpls c="8">
          <tpl hier="2" item="0"/>
          <tpl hier="4" item="3"/>
          <tpl fld="3" item="10"/>
          <tpl fld="2" item="17"/>
          <tpl hier="9" item="1"/>
          <tpl hier="11" item="4"/>
          <tpl hier="12" item="2"/>
          <tpl fld="4" item="0"/>
        </tpls>
      </n>
      <n v="6166857728">
        <tpls c="8">
          <tpl hier="2" item="0"/>
          <tpl hier="4" item="3"/>
          <tpl fld="3" item="23"/>
          <tpl fld="2" item="24"/>
          <tpl hier="9" item="1"/>
          <tpl hier="11" item="4"/>
          <tpl hier="12" item="2"/>
          <tpl fld="4" item="0"/>
        </tpls>
      </n>
      <n v="1985924352">
        <tpls c="8">
          <tpl hier="2" item="0"/>
          <tpl hier="4" item="3"/>
          <tpl fld="3" item="24"/>
          <tpl fld="2" item="24"/>
          <tpl hier="9" item="1"/>
          <tpl hier="11" item="4"/>
          <tpl hier="12" item="2"/>
          <tpl fld="4" item="0"/>
        </tpls>
      </n>
      <n v="1165170688">
        <tpls c="8">
          <tpl hier="2" item="0"/>
          <tpl hier="4" item="3"/>
          <tpl fld="3" item="25"/>
          <tpl fld="2" item="24"/>
          <tpl hier="9" item="1"/>
          <tpl hier="11" item="4"/>
          <tpl hier="12" item="2"/>
          <tpl fld="4" item="0"/>
        </tpls>
      </n>
      <n v="282615360">
        <tpls c="8">
          <tpl hier="2" item="0"/>
          <tpl hier="4" item="3"/>
          <tpl fld="3" item="26"/>
          <tpl fld="2" item="24"/>
          <tpl hier="9" item="1"/>
          <tpl hier="11" item="4"/>
          <tpl hier="12" item="2"/>
          <tpl fld="4" item="0"/>
        </tpls>
      </n>
      <n v="314443137024">
        <tpls c="8">
          <tpl hier="2" item="0"/>
          <tpl hier="4" item="3"/>
          <tpl fld="3" item="19"/>
          <tpl fld="2" item="26"/>
          <tpl hier="9" item="1"/>
          <tpl hier="11" item="4"/>
          <tpl hier="12" item="2"/>
          <tpl fld="4" item="0"/>
        </tpls>
      </n>
      <n v="100855390208">
        <tpls c="8">
          <tpl hier="2" item="0"/>
          <tpl hier="4" item="3"/>
          <tpl fld="3" item="28"/>
          <tpl fld="2" item="26"/>
          <tpl hier="9" item="1"/>
          <tpl hier="11" item="4"/>
          <tpl hier="12" item="2"/>
          <tpl fld="4" item="0"/>
        </tpls>
      </n>
      <n v="24488034304">
        <tpls c="8">
          <tpl hier="2" item="0"/>
          <tpl hier="4" item="3"/>
          <tpl fld="3" item="39"/>
          <tpl fld="2" item="26"/>
          <tpl hier="9" item="1"/>
          <tpl hier="11" item="4"/>
          <tpl hier="12" item="2"/>
          <tpl fld="4" item="0"/>
        </tpls>
      </n>
      <n v="2674441472">
        <tpls c="8">
          <tpl hier="2" item="0"/>
          <tpl hier="4" item="3"/>
          <tpl fld="3" item="37"/>
          <tpl fld="2" item="26"/>
          <tpl hier="9" item="1"/>
          <tpl hier="11" item="4"/>
          <tpl hier="12" item="2"/>
          <tpl fld="4" item="0"/>
        </tpls>
      </n>
      <n v="6191127552">
        <tpls c="8">
          <tpl hier="2" item="0"/>
          <tpl hier="4" item="3"/>
          <tpl fld="3" item="49"/>
          <tpl fld="2" item="27"/>
          <tpl hier="9" item="1"/>
          <tpl hier="11" item="4"/>
          <tpl hier="12" item="2"/>
          <tpl fld="4" item="0"/>
        </tpls>
      </n>
      <n v="2070636928">
        <tpls c="8">
          <tpl hier="2" item="0"/>
          <tpl hier="4" item="3"/>
          <tpl fld="3" item="50"/>
          <tpl fld="2" item="27"/>
          <tpl hier="9" item="1"/>
          <tpl hier="11" item="4"/>
          <tpl hier="12" item="2"/>
          <tpl fld="4" item="0"/>
        </tpls>
      </n>
      <n v="806290816">
        <tpls c="8">
          <tpl hier="2" item="0"/>
          <tpl hier="4" item="3"/>
          <tpl fld="3" item="40"/>
          <tpl fld="2" item="27"/>
          <tpl hier="9" item="1"/>
          <tpl hier="11" item="4"/>
          <tpl hier="12" item="2"/>
          <tpl fld="4" item="0"/>
        </tpls>
      </n>
      <n v="174576512">
        <tpls c="8">
          <tpl hier="2" item="0"/>
          <tpl hier="4" item="3"/>
          <tpl fld="3" item="35"/>
          <tpl fld="2" item="27"/>
          <tpl hier="9" item="1"/>
          <tpl hier="11" item="4"/>
          <tpl hier="12" item="2"/>
          <tpl fld="4" item="0"/>
        </tpls>
      </n>
      <n v="6395712512">
        <tpls c="8">
          <tpl hier="2" item="0"/>
          <tpl hier="4" item="3"/>
          <tpl fld="3" item="55"/>
          <tpl fld="2" item="29"/>
          <tpl hier="9" item="1"/>
          <tpl hier="11" item="4"/>
          <tpl hier="12" item="2"/>
          <tpl fld="4" item="0"/>
        </tpls>
      </n>
      <n v="3931334912">
        <tpls c="8">
          <tpl hier="2" item="0"/>
          <tpl hier="4" item="3"/>
          <tpl fld="3" item="0"/>
          <tpl fld="2" item="29"/>
          <tpl hier="9" item="1"/>
          <tpl hier="11" item="4"/>
          <tpl hier="12" item="2"/>
          <tpl fld="4" item="0"/>
        </tpls>
      </n>
      <n v="1917508224">
        <tpls c="8">
          <tpl hier="2" item="0"/>
          <tpl hier="4" item="3"/>
          <tpl fld="3" item="56"/>
          <tpl fld="2" item="29"/>
          <tpl hier="9" item="1"/>
          <tpl hier="11" item="4"/>
          <tpl hier="12" item="2"/>
          <tpl fld="4" item="0"/>
        </tpls>
      </n>
      <n v="2460072448">
        <tpls c="8">
          <tpl hier="2" item="0"/>
          <tpl hier="4" item="3"/>
          <tpl fld="3" item="5"/>
          <tpl fld="2" item="31"/>
          <tpl hier="9" item="1"/>
          <tpl hier="11" item="4"/>
          <tpl hier="12" item="2"/>
          <tpl fld="4" item="0"/>
        </tpls>
      </n>
      <n v="1157832960">
        <tpls c="8">
          <tpl hier="2" item="0"/>
          <tpl hier="4" item="3"/>
          <tpl fld="3" item="6"/>
          <tpl fld="2" item="31"/>
          <tpl hier="9" item="1"/>
          <tpl hier="11" item="4"/>
          <tpl hier="12" item="2"/>
          <tpl fld="4" item="0"/>
        </tpls>
      </n>
      <n v="402774848">
        <tpls c="8">
          <tpl hier="2" item="0"/>
          <tpl hier="4" item="3"/>
          <tpl fld="3" item="7"/>
          <tpl fld="2" item="31"/>
          <tpl hier="9" item="1"/>
          <tpl hier="11" item="4"/>
          <tpl hier="12" item="2"/>
          <tpl fld="4" item="0"/>
        </tpls>
      </n>
      <n v="76482104">
        <tpls c="8">
          <tpl hier="2" item="0"/>
          <tpl hier="4" item="3"/>
          <tpl fld="3" item="8"/>
          <tpl fld="2" item="31"/>
          <tpl hier="9" item="1"/>
          <tpl hier="11" item="4"/>
          <tpl hier="12" item="2"/>
          <tpl fld="4" item="0"/>
        </tpls>
      </n>
      <n v="69188755456">
        <tpls c="8">
          <tpl hier="2" item="0"/>
          <tpl hier="4" item="3"/>
          <tpl fld="3" item="21"/>
          <tpl fld="2" item="14"/>
          <tpl hier="9" item="1"/>
          <tpl hier="11" item="4"/>
          <tpl hier="12" item="2"/>
          <tpl fld="4" item="0"/>
        </tpls>
      </n>
      <n v="12705356800">
        <tpls c="8">
          <tpl hier="2" item="0"/>
          <tpl hier="4" item="3"/>
          <tpl fld="3" item="17"/>
          <tpl fld="2" item="14"/>
          <tpl hier="9" item="1"/>
          <tpl hier="11" item="4"/>
          <tpl hier="12" item="2"/>
          <tpl fld="4" item="0"/>
        </tpls>
      </n>
      <n v="6191437312">
        <tpls c="8">
          <tpl hier="2" item="0"/>
          <tpl hier="4" item="3"/>
          <tpl fld="3" item="22"/>
          <tpl fld="2" item="14"/>
          <tpl hier="9" item="1"/>
          <tpl hier="11" item="4"/>
          <tpl hier="12" item="2"/>
          <tpl fld="4" item="0"/>
        </tpls>
      </n>
      <n v="1353295488">
        <tpls c="8">
          <tpl hier="2" item="0"/>
          <tpl hier="4" item="3"/>
          <tpl fld="3" item="18"/>
          <tpl fld="2" item="14"/>
          <tpl hier="9" item="1"/>
          <tpl hier="11" item="4"/>
          <tpl hier="12" item="2"/>
          <tpl fld="4" item="0"/>
        </tpls>
      </n>
      <n v="1856722173952">
        <tpls c="8">
          <tpl hier="2" item="0"/>
          <tpl hier="4" item="3"/>
          <tpl fld="3" item="33"/>
          <tpl fld="2" item="39"/>
          <tpl hier="9" item="1"/>
          <tpl hier="11" item="4"/>
          <tpl hier="12" item="2"/>
          <tpl fld="4" item="0"/>
        </tpls>
      </n>
      <n v="415867764736">
        <tpls c="8">
          <tpl hier="2" item="0"/>
          <tpl hier="4" item="3"/>
          <tpl fld="3" item="27"/>
          <tpl fld="2" item="39"/>
          <tpl hier="9" item="1"/>
          <tpl hier="11" item="4"/>
          <tpl hier="12" item="2"/>
          <tpl fld="4" item="0"/>
        </tpls>
      </n>
      <n v="193490616320">
        <tpls c="8">
          <tpl hier="2" item="0"/>
          <tpl hier="4" item="3"/>
          <tpl fld="3" item="36"/>
          <tpl fld="2" item="39"/>
          <tpl hier="9" item="1"/>
          <tpl hier="11" item="4"/>
          <tpl hier="12" item="2"/>
          <tpl fld="4" item="0"/>
        </tpls>
      </n>
      <n v="59554852864">
        <tpls c="8">
          <tpl hier="2" item="0"/>
          <tpl hier="4" item="3"/>
          <tpl fld="3" item="34"/>
          <tpl fld="2" item="39"/>
          <tpl hier="9" item="1"/>
          <tpl hier="11" item="4"/>
          <tpl hier="12" item="2"/>
          <tpl fld="4" item="0"/>
        </tpls>
      </n>
      <n v="15839344640">
        <tpls c="8">
          <tpl hier="2" item="0"/>
          <tpl hier="4" item="3"/>
          <tpl fld="3" item="47"/>
          <tpl fld="2" item="41"/>
          <tpl hier="9" item="1"/>
          <tpl hier="11" item="4"/>
          <tpl hier="12" item="2"/>
          <tpl fld="4" item="0"/>
        </tpls>
      </n>
      <n v="4642280448">
        <tpls c="8">
          <tpl hier="2" item="0"/>
          <tpl hier="4" item="3"/>
          <tpl fld="3" item="45"/>
          <tpl fld="2" item="41"/>
          <tpl hier="9" item="1"/>
          <tpl hier="11" item="4"/>
          <tpl hier="12" item="2"/>
          <tpl fld="4" item="0"/>
        </tpls>
      </n>
      <n v="3097242112">
        <tpls c="8">
          <tpl hier="2" item="0"/>
          <tpl hier="4" item="3"/>
          <tpl fld="3" item="46"/>
          <tpl fld="2" item="41"/>
          <tpl hier="9" item="1"/>
          <tpl hier="11" item="4"/>
          <tpl hier="12" item="2"/>
          <tpl fld="4" item="0"/>
        </tpls>
      </n>
      <n v="387750016">
        <tpls c="8">
          <tpl hier="2" item="0"/>
          <tpl hier="4" item="3"/>
          <tpl fld="3" item="48"/>
          <tpl fld="2" item="41"/>
          <tpl hier="9" item="1"/>
          <tpl hier="11" item="4"/>
          <tpl hier="12" item="2"/>
          <tpl fld="4" item="0"/>
        </tpls>
      </n>
      <n v="5885325824">
        <tpls c="8">
          <tpl hier="2" item="0"/>
          <tpl hier="4" item="3"/>
          <tpl fld="3" item="52"/>
          <tpl fld="2" item="21"/>
          <tpl hier="9" item="1"/>
          <tpl hier="11" item="4"/>
          <tpl hier="12" item="2"/>
          <tpl fld="4" item="0"/>
        </tpls>
      </n>
      <n v="3473540608">
        <tpls c="8">
          <tpl hier="2" item="0"/>
          <tpl hier="4" item="3"/>
          <tpl fld="3" item="53"/>
          <tpl fld="2" item="21"/>
          <tpl hier="9" item="1"/>
          <tpl hier="11" item="4"/>
          <tpl hier="12" item="2"/>
          <tpl fld="4" item="0"/>
        </tpls>
      </n>
      <n v="681400000">
        <tpls c="8">
          <tpl hier="2" item="0"/>
          <tpl hier="4" item="3"/>
          <tpl fld="3" item="54"/>
          <tpl fld="2" item="21"/>
          <tpl hier="9" item="1"/>
          <tpl hier="11" item="4"/>
          <tpl hier="12" item="2"/>
          <tpl fld="4" item="0"/>
        </tpls>
      </n>
      <n v="787814400">
        <tpls c="8">
          <tpl hier="2" item="0"/>
          <tpl hier="4" item="3"/>
          <tpl fld="3" item="2"/>
          <tpl fld="2" item="22"/>
          <tpl hier="9" item="1"/>
          <tpl hier="11" item="4"/>
          <tpl hier="12" item="2"/>
          <tpl fld="4" item="0"/>
        </tpls>
      </n>
      <n v="413800000">
        <tpls c="8">
          <tpl hier="2" item="0"/>
          <tpl hier="4" item="3"/>
          <tpl fld="3" item="58"/>
          <tpl fld="2" item="22"/>
          <tpl hier="9" item="1"/>
          <tpl hier="11" item="4"/>
          <tpl hier="12" item="2"/>
          <tpl fld="4" item="0"/>
        </tpls>
      </n>
      <n v="285380960">
        <tpls c="8">
          <tpl hier="2" item="0"/>
          <tpl hier="4" item="3"/>
          <tpl fld="3" item="4"/>
          <tpl fld="2" item="22"/>
          <tpl hier="9" item="1"/>
          <tpl hier="11" item="4"/>
          <tpl hier="12" item="2"/>
          <tpl fld="4" item="0"/>
        </tpls>
      </n>
      <n v="71612350464">
        <tpls c="8">
          <tpl hier="2" item="0"/>
          <tpl hier="4" item="3"/>
          <tpl fld="3" item="13"/>
          <tpl fld="2" item="43"/>
          <tpl hier="9" item="1"/>
          <tpl hier="11" item="4"/>
          <tpl hier="12" item="2"/>
          <tpl fld="4" item="0"/>
        </tpls>
      </n>
      <n v="18702802944">
        <tpls c="8">
          <tpl hier="2" item="0"/>
          <tpl hier="4" item="3"/>
          <tpl fld="3" item="14"/>
          <tpl fld="2" item="43"/>
          <tpl hier="9" item="1"/>
          <tpl hier="11" item="4"/>
          <tpl hier="12" item="2"/>
          <tpl fld="4" item="0"/>
        </tpls>
      </n>
      <n v="9721652224">
        <tpls c="8">
          <tpl hier="2" item="0"/>
          <tpl hier="4" item="3"/>
          <tpl fld="3" item="15"/>
          <tpl fld="2" item="43"/>
          <tpl hier="9" item="1"/>
          <tpl hier="11" item="4"/>
          <tpl hier="12" item="2"/>
          <tpl fld="4" item="0"/>
        </tpls>
      </n>
      <n v="1715399936">
        <tpls c="8">
          <tpl hier="2" item="0"/>
          <tpl hier="4" item="3"/>
          <tpl fld="3" item="16"/>
          <tpl fld="2" item="43"/>
          <tpl hier="9" item="1"/>
          <tpl hier="11" item="4"/>
          <tpl hier="12" item="2"/>
          <tpl fld="4" item="0"/>
        </tpls>
      </n>
      <n v="53660340224">
        <tpls c="8">
          <tpl hier="2" item="0"/>
          <tpl hier="4" item="3"/>
          <tpl fld="3" item="29"/>
          <tpl fld="2" item="33"/>
          <tpl hier="9" item="1"/>
          <tpl hier="11" item="4"/>
          <tpl hier="12" item="2"/>
          <tpl fld="4" item="0"/>
        </tpls>
      </n>
      <n v="7480968704">
        <tpls c="8">
          <tpl hier="2" item="0"/>
          <tpl hier="4" item="3"/>
          <tpl fld="3" item="30"/>
          <tpl fld="2" item="33"/>
          <tpl hier="9" item="1"/>
          <tpl hier="11" item="4"/>
          <tpl hier="12" item="2"/>
          <tpl fld="4" item="0"/>
        </tpls>
      </n>
      <n v="4035994368">
        <tpls c="8">
          <tpl hier="2" item="0"/>
          <tpl hier="4" item="3"/>
          <tpl fld="3" item="31"/>
          <tpl fld="2" item="33"/>
          <tpl hier="9" item="1"/>
          <tpl hier="11" item="4"/>
          <tpl hier="12" item="2"/>
          <tpl fld="4" item="0"/>
        </tpls>
      </n>
      <n v="2126300544">
        <tpls c="8">
          <tpl hier="2" item="0"/>
          <tpl hier="4" item="3"/>
          <tpl fld="3" item="32"/>
          <tpl fld="2" item="33"/>
          <tpl hier="9" item="1"/>
          <tpl hier="11" item="4"/>
          <tpl hier="12" item="2"/>
          <tpl fld="4" item="0"/>
        </tpls>
      </n>
      <n v="18210308096">
        <tpls c="8">
          <tpl hier="2" item="0"/>
          <tpl hier="4" item="3"/>
          <tpl fld="3" item="41"/>
          <tpl fld="2" item="64"/>
          <tpl hier="9" item="1"/>
          <tpl hier="11" item="4"/>
          <tpl hier="12" item="2"/>
          <tpl fld="4" item="0"/>
        </tpls>
      </n>
      <n v="4958845952">
        <tpls c="8">
          <tpl hier="2" item="0"/>
          <tpl hier="4" item="3"/>
          <tpl fld="3" item="42"/>
          <tpl fld="2" item="64"/>
          <tpl hier="9" item="1"/>
          <tpl hier="11" item="4"/>
          <tpl hier="12" item="2"/>
          <tpl fld="4" item="0"/>
        </tpls>
      </n>
      <n v="3030251008">
        <tpls c="8">
          <tpl hier="2" item="0"/>
          <tpl hier="4" item="3"/>
          <tpl fld="3" item="43"/>
          <tpl fld="2" item="64"/>
          <tpl hier="9" item="1"/>
          <tpl hier="11" item="4"/>
          <tpl hier="12" item="2"/>
          <tpl fld="4" item="0"/>
        </tpls>
      </n>
      <n v="154480240">
        <tpls c="8">
          <tpl hier="2" item="0"/>
          <tpl hier="4" item="3"/>
          <tpl fld="3" item="44"/>
          <tpl fld="2" item="64"/>
          <tpl hier="9" item="1"/>
          <tpl hier="11" item="4"/>
          <tpl hier="12" item="2"/>
          <tpl fld="4" item="0"/>
        </tpls>
      </n>
      <n v="3523185920">
        <tpls c="8">
          <tpl hier="2" item="0"/>
          <tpl hier="4" item="3"/>
          <tpl fld="3" item="38"/>
          <tpl fld="2" item="34"/>
          <tpl hier="9" item="1"/>
          <tpl hier="11" item="4"/>
          <tpl hier="12" item="2"/>
          <tpl fld="4" item="0"/>
        </tpls>
      </n>
      <n v="672375936">
        <tpls c="8">
          <tpl hier="2" item="0"/>
          <tpl hier="4" item="3"/>
          <tpl fld="3" item="30"/>
          <tpl fld="2" item="11"/>
          <tpl hier="9" item="1"/>
          <tpl hier="11" item="4"/>
          <tpl hier="12" item="2"/>
          <tpl fld="4" item="0"/>
        </tpls>
      </n>
      <n v="22009300992">
        <tpls c="8">
          <tpl hier="2" item="0"/>
          <tpl hier="4" item="3"/>
          <tpl fld="3" item="12"/>
          <tpl fld="2" item="18"/>
          <tpl hier="9" item="1"/>
          <tpl hier="11" item="4"/>
          <tpl hier="12" item="2"/>
          <tpl fld="4" item="0"/>
        </tpls>
      </n>
      <n v="6204253696">
        <tpls c="8">
          <tpl hier="2" item="0"/>
          <tpl hier="4" item="3"/>
          <tpl fld="3" item="26"/>
          <tpl fld="2" item="10"/>
          <tpl hier="9" item="1"/>
          <tpl hier="11" item="4"/>
          <tpl hier="12" item="2"/>
          <tpl fld="4" item="0"/>
        </tpls>
      </n>
      <m>
        <tpls c="8">
          <tpl hier="2" item="0"/>
          <tpl hier="4" item="3"/>
          <tpl fld="3" item="25"/>
          <tpl fld="2" item="37"/>
          <tpl hier="9" item="1"/>
          <tpl hier="11" item="4"/>
          <tpl hier="12" item="2"/>
          <tpl fld="4" item="0"/>
        </tpls>
      </m>
      <n v="21723531264">
        <tpls c="8">
          <tpl hier="2" item="0"/>
          <tpl hier="4" item="3"/>
          <tpl fld="3" item="23"/>
          <tpl fld="2" item="16"/>
          <tpl hier="9" item="1"/>
          <tpl hier="11" item="4"/>
          <tpl hier="12" item="2"/>
          <tpl fld="4" item="0"/>
        </tpls>
      </n>
      <n v="3546460160">
        <tpls c="8">
          <tpl hier="2" item="0"/>
          <tpl hier="4" item="3"/>
          <tpl fld="3" item="3"/>
          <tpl fld="2" item="16"/>
          <tpl hier="9" item="1"/>
          <tpl hier="11" item="4"/>
          <tpl hier="12" item="2"/>
          <tpl fld="4" item="0"/>
        </tpls>
      </n>
      <n v="344159488">
        <tpls c="8">
          <tpl hier="2" item="0"/>
          <tpl hier="4" item="3"/>
          <tpl fld="3" item="34"/>
          <tpl fld="2" item="16"/>
          <tpl hier="9" item="1"/>
          <tpl hier="11" item="4"/>
          <tpl hier="12" item="2"/>
          <tpl fld="4" item="0"/>
        </tpls>
      </n>
      <n v="12304114688">
        <tpls c="8">
          <tpl hier="2" item="0"/>
          <tpl hier="4" item="3"/>
          <tpl fld="3" item="17"/>
          <tpl fld="2" item="38"/>
          <tpl hier="9" item="1"/>
          <tpl hier="11" item="4"/>
          <tpl hier="12" item="2"/>
          <tpl fld="4" item="0"/>
        </tpls>
      </n>
      <n v="2738262016">
        <tpls c="8">
          <tpl hier="2" item="0"/>
          <tpl hier="4" item="3"/>
          <tpl fld="3" item="40"/>
          <tpl fld="2" item="38"/>
          <tpl hier="9" item="1"/>
          <tpl hier="11" item="4"/>
          <tpl hier="12" item="2"/>
          <tpl fld="4" item="0"/>
        </tpls>
      </n>
      <n v="244360888320">
        <tpls c="8">
          <tpl hier="2" item="0"/>
          <tpl hier="4" item="3"/>
          <tpl fld="3" item="29"/>
          <tpl fld="2" item="25"/>
          <tpl hier="9" item="1"/>
          <tpl hier="11" item="4"/>
          <tpl hier="12" item="2"/>
          <tpl fld="4" item="0"/>
        </tpls>
      </n>
      <n v="45625233408">
        <tpls c="8">
          <tpl hier="2" item="0"/>
          <tpl hier="4" item="3"/>
          <tpl fld="3" item="53"/>
          <tpl fld="2" item="25"/>
          <tpl hier="9" item="1"/>
          <tpl hier="11" item="4"/>
          <tpl hier="12" item="2"/>
          <tpl fld="4" item="0"/>
        </tpls>
      </n>
      <n v="7464510464">
        <tpls c="8">
          <tpl hier="2" item="0"/>
          <tpl hier="4" item="3"/>
          <tpl fld="3" item="26"/>
          <tpl fld="2" item="25"/>
          <tpl hier="9" item="1"/>
          <tpl hier="11" item="4"/>
          <tpl hier="12" item="2"/>
          <tpl fld="4" item="0"/>
        </tpls>
      </n>
      <n v="176134094848">
        <tpls c="8">
          <tpl hier="2" item="0"/>
          <tpl hier="4" item="3"/>
          <tpl fld="3" item="1"/>
          <tpl fld="2" item="45"/>
          <tpl hier="9" item="1"/>
          <tpl hier="11" item="4"/>
          <tpl hier="12" item="2"/>
          <tpl fld="4" item="0"/>
        </tpls>
      </n>
      <n v="164475207680">
        <tpls c="8">
          <tpl hier="2" item="0"/>
          <tpl hier="4" item="3"/>
          <tpl fld="3" item="36"/>
          <tpl fld="2" item="45"/>
          <tpl hier="9" item="1"/>
          <tpl hier="11" item="4"/>
          <tpl hier="12" item="2"/>
          <tpl fld="4" item="0"/>
        </tpls>
      </n>
      <n v="12928145408">
        <tpls c="8">
          <tpl hier="2" item="0"/>
          <tpl hier="4" item="3"/>
          <tpl fld="3" item="5"/>
          <tpl fld="2" item="30"/>
          <tpl hier="9" item="1"/>
          <tpl hier="11" item="4"/>
          <tpl hier="12" item="2"/>
          <tpl fld="4" item="0"/>
        </tpls>
      </n>
      <n v="2313555968">
        <tpls c="8">
          <tpl hier="2" item="0"/>
          <tpl hier="4" item="3"/>
          <tpl fld="3" item="42"/>
          <tpl fld="2" item="30"/>
          <tpl hier="9" item="1"/>
          <tpl hier="11" item="4"/>
          <tpl hier="12" item="2"/>
          <tpl fld="4" item="0"/>
        </tpls>
      </n>
      <n v="946385024">
        <tpls c="8">
          <tpl hier="2" item="0"/>
          <tpl hier="4" item="3"/>
          <tpl fld="3" item="57"/>
          <tpl fld="2" item="30"/>
          <tpl hier="9" item="1"/>
          <tpl hier="11" item="4"/>
          <tpl hier="12" item="2"/>
          <tpl fld="4" item="0"/>
        </tpls>
      </n>
      <n v="10531963904">
        <tpls c="8">
          <tpl hier="2" item="0"/>
          <tpl hier="4" item="3"/>
          <tpl fld="3" item="19"/>
          <tpl fld="2" item="23"/>
          <tpl hier="9" item="1"/>
          <tpl hier="11" item="4"/>
          <tpl hier="12" item="2"/>
          <tpl fld="4" item="0"/>
        </tpls>
      </n>
      <n v="2630904320">
        <tpls c="8">
          <tpl hier="2" item="0"/>
          <tpl hier="4" item="3"/>
          <tpl fld="3" item="58"/>
          <tpl fld="2" item="23"/>
          <tpl hier="9" item="1"/>
          <tpl hier="11" item="4"/>
          <tpl hier="12" item="2"/>
          <tpl fld="4" item="0"/>
        </tpls>
      </n>
      <n v="566542848">
        <tpls c="8">
          <tpl hier="2" item="0"/>
          <tpl hier="4" item="3"/>
          <tpl fld="3" item="34"/>
          <tpl fld="2" item="23"/>
          <tpl hier="9" item="1"/>
          <tpl hier="11" item="4"/>
          <tpl hier="12" item="2"/>
          <tpl fld="4" item="0"/>
        </tpls>
      </n>
      <n v="6050875904">
        <tpls c="8">
          <tpl hier="2" item="0"/>
          <tpl hier="4" item="3"/>
          <tpl fld="3" item="11"/>
          <tpl fld="2" item="13"/>
          <tpl hier="9" item="1"/>
          <tpl hier="11" item="4"/>
          <tpl hier="12" item="2"/>
          <tpl fld="4" item="0"/>
        </tpls>
      </n>
      <n v="1851250048">
        <tpls c="8">
          <tpl hier="2" item="0"/>
          <tpl hier="4" item="3"/>
          <tpl fld="3" item="43"/>
          <tpl fld="2" item="13"/>
          <tpl hier="9" item="1"/>
          <tpl hier="11" item="4"/>
          <tpl hier="12" item="2"/>
          <tpl fld="4" item="0"/>
        </tpls>
      </n>
      <m>
        <tpls c="8">
          <tpl hier="2" item="0"/>
          <tpl hier="4" item="3"/>
          <tpl fld="3" item="21"/>
          <tpl fld="2" item="36"/>
          <tpl hier="9" item="1"/>
          <tpl hier="11" item="4"/>
          <tpl hier="12" item="2"/>
          <tpl fld="4" item="0"/>
        </tpls>
      </m>
      <n v="1314563948544">
        <tpls c="8">
          <tpl hier="2" item="0"/>
          <tpl hier="4" item="3"/>
          <tpl fld="3" item="29"/>
          <tpl fld="2" item="17"/>
          <tpl hier="9" item="1"/>
          <tpl hier="11" item="4"/>
          <tpl hier="12" item="2"/>
          <tpl fld="4" item="0"/>
        </tpls>
      </n>
      <n v="261253578752">
        <tpls c="8">
          <tpl hier="2" item="0"/>
          <tpl hier="4" item="3"/>
          <tpl fld="3" item="0"/>
          <tpl fld="2" item="17"/>
          <tpl hier="9" item="1"/>
          <tpl hier="11" item="4"/>
          <tpl hier="12" item="2"/>
          <tpl fld="4" item="0"/>
        </tpls>
      </n>
      <n v="26560000000">
        <tpls c="8">
          <tpl hier="2" item="0"/>
          <tpl hier="4" item="3"/>
          <tpl fld="3" item="26"/>
          <tpl fld="2" item="17"/>
          <tpl hier="9" item="1"/>
          <tpl hier="11" item="4"/>
          <tpl hier="12" item="2"/>
          <tpl fld="4" item="0"/>
        </tpls>
      </n>
      <n v="2362501120">
        <tpls c="8">
          <tpl hier="2" item="0"/>
          <tpl hier="4" item="3"/>
          <tpl fld="3" item="2"/>
          <tpl fld="2" item="24"/>
          <tpl hier="9" item="1"/>
          <tpl hier="11" item="4"/>
          <tpl hier="12" item="2"/>
          <tpl fld="4" item="0"/>
        </tpls>
      </n>
      <n v="1074373760">
        <tpls c="8">
          <tpl hier="2" item="0"/>
          <tpl hier="4" item="3"/>
          <tpl fld="3" item="22"/>
          <tpl fld="2" item="24"/>
          <tpl hier="9" item="1"/>
          <tpl hier="11" item="4"/>
          <tpl hier="12" item="2"/>
          <tpl fld="4" item="0"/>
        </tpls>
      </n>
      <n v="224495792">
        <tpls c="8">
          <tpl hier="2" item="0"/>
          <tpl hier="4" item="3"/>
          <tpl fld="3" item="37"/>
          <tpl fld="2" item="24"/>
          <tpl hier="9" item="1"/>
          <tpl hier="11" item="4"/>
          <tpl hier="12" item="2"/>
          <tpl fld="4" item="0"/>
        </tpls>
      </n>
      <n v="162691235840">
        <tpls c="8">
          <tpl hier="2" item="0"/>
          <tpl hier="4" item="3"/>
          <tpl fld="3" item="55"/>
          <tpl fld="2" item="26"/>
          <tpl hier="9" item="1"/>
          <tpl hier="11" item="4"/>
          <tpl hier="12" item="2"/>
          <tpl fld="4" item="0"/>
        </tpls>
      </n>
      <n v="31200161792">
        <tpls c="8">
          <tpl hier="2" item="0"/>
          <tpl hier="4" item="3"/>
          <tpl fld="3" item="15"/>
          <tpl fld="2" item="26"/>
          <tpl hier="9" item="1"/>
          <tpl hier="11" item="4"/>
          <tpl hier="12" item="2"/>
          <tpl fld="4" item="0"/>
        </tpls>
      </n>
      <n v="3143538432">
        <tpls c="8">
          <tpl hier="2" item="0"/>
          <tpl hier="4" item="3"/>
          <tpl fld="3" item="32"/>
          <tpl fld="2" item="26"/>
          <tpl hier="9" item="1"/>
          <tpl hier="11" item="4"/>
          <tpl hier="12" item="2"/>
          <tpl fld="4" item="0"/>
        </tpls>
      </n>
      <n v="4432936960">
        <tpls c="8">
          <tpl hier="2" item="0"/>
          <tpl hier="4" item="3"/>
          <tpl fld="3" item="52"/>
          <tpl fld="2" item="27"/>
          <tpl hier="9" item="1"/>
          <tpl hier="11" item="4"/>
          <tpl hier="12" item="2"/>
          <tpl fld="4" item="0"/>
        </tpls>
      </n>
      <n v="1379924224">
        <tpls c="8">
          <tpl hier="2" item="0"/>
          <tpl hier="4" item="3"/>
          <tpl fld="3" item="58"/>
          <tpl fld="2" item="27"/>
          <tpl hier="9" item="1"/>
          <tpl hier="11" item="4"/>
          <tpl hier="12" item="2"/>
          <tpl fld="4" item="0"/>
        </tpls>
      </n>
      <n v="269814976">
        <tpls c="8">
          <tpl hier="2" item="0"/>
          <tpl hier="4" item="3"/>
          <tpl fld="3" item="26"/>
          <tpl fld="2" item="27"/>
          <tpl hier="9" item="1"/>
          <tpl hier="11" item="4"/>
          <tpl hier="12" item="2"/>
          <tpl fld="4" item="0"/>
        </tpls>
      </n>
      <n v="9616879616">
        <tpls c="8">
          <tpl hier="2" item="0"/>
          <tpl hier="4" item="3"/>
          <tpl fld="3" item="49"/>
          <tpl fld="2" item="29"/>
          <tpl hier="9" item="1"/>
          <tpl hier="11" item="4"/>
          <tpl hier="12" item="2"/>
          <tpl fld="4" item="0"/>
        </tpls>
      </n>
      <n v="3175638272">
        <tpls c="8">
          <tpl hier="2" item="0"/>
          <tpl hier="4" item="3"/>
          <tpl fld="3" item="3"/>
          <tpl fld="2" item="29"/>
          <tpl hier="9" item="1"/>
          <tpl hier="11" item="4"/>
          <tpl hier="12" item="2"/>
          <tpl fld="4" item="0"/>
        </tpls>
      </n>
      <n v="1111859584">
        <tpls c="8">
          <tpl hier="2" item="0"/>
          <tpl hier="4" item="3"/>
          <tpl fld="3" item="10"/>
          <tpl fld="2" item="29"/>
          <tpl hier="9" item="1"/>
          <tpl hier="11" item="4"/>
          <tpl hier="12" item="2"/>
          <tpl fld="4" item="0"/>
        </tpls>
      </n>
      <n v="2526185216">
        <tpls c="8">
          <tpl hier="2" item="0"/>
          <tpl hier="4" item="3"/>
          <tpl fld="3" item="19"/>
          <tpl fld="2" item="31"/>
          <tpl hier="9" item="1"/>
          <tpl hier="11" item="4"/>
          <tpl hier="12" item="2"/>
          <tpl fld="4" item="0"/>
        </tpls>
      </n>
      <n v="704329216">
        <tpls c="8">
          <tpl hier="2" item="0"/>
          <tpl hier="4" item="3"/>
          <tpl fld="3" item="53"/>
          <tpl fld="2" item="31"/>
          <tpl hier="9" item="1"/>
          <tpl hier="11" item="4"/>
          <tpl hier="12" item="2"/>
          <tpl fld="4" item="0"/>
        </tpls>
      </n>
      <n v="80915832">
        <tpls c="8">
          <tpl hier="2" item="0"/>
          <tpl hier="4" item="3"/>
          <tpl fld="3" item="4"/>
          <tpl fld="2" item="31"/>
          <tpl hier="9" item="1"/>
          <tpl hier="11" item="4"/>
          <tpl hier="12" item="2"/>
          <tpl fld="4" item="0"/>
        </tpls>
      </n>
      <n v="55096729600">
        <tpls c="8">
          <tpl hier="2" item="0"/>
          <tpl hier="4" item="3"/>
          <tpl fld="3" item="33"/>
          <tpl fld="2" item="14"/>
          <tpl hier="9" item="1"/>
          <tpl hier="11" item="4"/>
          <tpl hier="12" item="2"/>
          <tpl fld="4" item="0"/>
        </tpls>
      </n>
      <n v="7148145152">
        <tpls c="8">
          <tpl hier="2" item="0"/>
          <tpl hier="4" item="3"/>
          <tpl fld="3" item="45"/>
          <tpl fld="2" item="14"/>
          <tpl hier="9" item="1"/>
          <tpl hier="11" item="4"/>
          <tpl hier="12" item="2"/>
          <tpl fld="4" item="0"/>
        </tpls>
      </n>
      <n v="2502142464">
        <tpls c="8">
          <tpl hier="2" item="0"/>
          <tpl hier="4" item="3"/>
          <tpl fld="3" item="57"/>
          <tpl fld="2" item="14"/>
          <tpl hier="9" item="1"/>
          <tpl hier="11" item="4"/>
          <tpl hier="12" item="2"/>
          <tpl fld="4" item="0"/>
        </tpls>
      </n>
      <n v="2103587766272">
        <tpls c="8">
          <tpl hier="2" item="0"/>
          <tpl hier="4" item="3"/>
          <tpl fld="3" item="23"/>
          <tpl fld="2" item="39"/>
          <tpl hier="9" item="1"/>
          <tpl hier="11" item="4"/>
          <tpl hier="12" item="2"/>
          <tpl fld="4" item="0"/>
        </tpls>
      </n>
      <n v="360281964544">
        <tpls c="8">
          <tpl hier="2" item="0"/>
          <tpl hier="4" item="3"/>
          <tpl fld="3" item="42"/>
          <tpl fld="2" item="39"/>
          <tpl hier="9" item="1"/>
          <tpl hier="11" item="4"/>
          <tpl hier="12" item="2"/>
          <tpl fld="4" item="0"/>
        </tpls>
      </n>
      <n v="102717161472">
        <tpls c="8">
          <tpl hier="2" item="0"/>
          <tpl hier="4" item="3"/>
          <tpl fld="3" item="20"/>
          <tpl fld="2" item="39"/>
          <tpl hier="9" item="1"/>
          <tpl hier="11" item="4"/>
          <tpl hier="12" item="2"/>
          <tpl fld="4" item="0"/>
        </tpls>
      </n>
      <n v="21717622784">
        <tpls c="8">
          <tpl hier="2" item="0"/>
          <tpl hier="4" item="3"/>
          <tpl fld="3" item="21"/>
          <tpl fld="2" item="41"/>
          <tpl hier="9" item="1"/>
          <tpl hier="11" item="4"/>
          <tpl hier="12" item="2"/>
          <tpl fld="4" item="0"/>
        </tpls>
      </n>
      <n v="5737099776">
        <tpls c="8">
          <tpl hier="2" item="0"/>
          <tpl hier="4" item="3"/>
          <tpl fld="3" item="27"/>
          <tpl fld="2" item="41"/>
          <tpl hier="9" item="1"/>
          <tpl hier="11" item="4"/>
          <tpl hier="12" item="2"/>
          <tpl fld="4" item="0"/>
        </tpls>
      </n>
      <n v="1669499904">
        <tpls c="8">
          <tpl hier="2" item="0"/>
          <tpl hier="4" item="3"/>
          <tpl fld="3" item="40"/>
          <tpl fld="2" item="41"/>
          <tpl hier="9" item="1"/>
          <tpl hier="11" item="4"/>
          <tpl hier="12" item="2"/>
          <tpl fld="4" item="0"/>
        </tpls>
      </n>
      <n v="8498981888">
        <tpls c="8">
          <tpl hier="2" item="0"/>
          <tpl hier="4" item="3"/>
          <tpl fld="3" item="5"/>
          <tpl fld="2" item="21"/>
          <tpl hier="9" item="1"/>
          <tpl hier="11" item="4"/>
          <tpl hier="12" item="2"/>
          <tpl fld="4" item="0"/>
        </tpls>
      </n>
      <n v="3953846272">
        <tpls c="8">
          <tpl hier="2" item="0"/>
          <tpl hier="4" item="3"/>
          <tpl fld="3" item="17"/>
          <tpl fld="2" item="21"/>
          <tpl hier="9" item="1"/>
          <tpl hier="11" item="4"/>
          <tpl hier="12" item="2"/>
          <tpl fld="4" item="0"/>
        </tpls>
      </n>
      <n v="1080600064">
        <tpls c="8">
          <tpl hier="2" item="0"/>
          <tpl hier="4" item="3"/>
          <tpl fld="3" item="43"/>
          <tpl fld="2" item="21"/>
          <tpl hier="9" item="1"/>
          <tpl hier="11" item="4"/>
          <tpl hier="12" item="2"/>
          <tpl fld="4" item="0"/>
        </tpls>
      </n>
      <n v="712167552">
        <tpls c="8">
          <tpl hier="2" item="0"/>
          <tpl hier="4" item="3"/>
          <tpl fld="3" item="14"/>
          <tpl fld="2" item="22"/>
          <tpl hier="9" item="1"/>
          <tpl hier="11" item="4"/>
          <tpl hier="12" item="2"/>
          <tpl fld="4" item="0"/>
        </tpls>
      </n>
      <n v="482000000">
        <tpls c="8">
          <tpl hier="2" item="0"/>
          <tpl hier="4" item="3"/>
          <tpl fld="3" item="31"/>
          <tpl fld="2" item="22"/>
          <tpl hier="9" item="1"/>
          <tpl hier="11" item="4"/>
          <tpl hier="12" item="2"/>
          <tpl fld="4" item="0"/>
        </tpls>
      </n>
      <n v="185848448">
        <tpls c="8">
          <tpl hier="2" item="0"/>
          <tpl hier="4" item="3"/>
          <tpl fld="3" item="35"/>
          <tpl fld="2" item="22"/>
          <tpl hier="9" item="1"/>
          <tpl hier="11" item="4"/>
          <tpl hier="12" item="2"/>
          <tpl fld="4" item="0"/>
        </tpls>
      </n>
      <n v="21917429760">
        <tpls c="8">
          <tpl hier="2" item="0"/>
          <tpl hier="4" item="3"/>
          <tpl fld="3" item="6"/>
          <tpl fld="2" item="43"/>
          <tpl hier="9" item="1"/>
          <tpl hier="11" item="4"/>
          <tpl hier="12" item="2"/>
          <tpl fld="4" item="0"/>
        </tpls>
      </n>
      <n v="9050000384">
        <tpls c="8">
          <tpl hier="2" item="0"/>
          <tpl hier="4" item="3"/>
          <tpl fld="3" item="25"/>
          <tpl fld="2" item="43"/>
          <tpl hier="9" item="1"/>
          <tpl hier="11" item="4"/>
          <tpl hier="12" item="2"/>
          <tpl fld="4" item="0"/>
        </tpls>
      </n>
      <n v="1331399936">
        <tpls c="8">
          <tpl hier="2" item="0"/>
          <tpl hier="4" item="3"/>
          <tpl fld="3" item="34"/>
          <tpl fld="2" item="43"/>
          <tpl hier="9" item="1"/>
          <tpl hier="11" item="4"/>
          <tpl hier="12" item="2"/>
          <tpl fld="4" item="0"/>
        </tpls>
      </n>
      <n v="28526891008">
        <tpls c="8">
          <tpl hier="2" item="0"/>
          <tpl hier="4" item="3"/>
          <tpl fld="3" item="38"/>
          <tpl fld="2" item="33"/>
          <tpl hier="9" item="1"/>
          <tpl hier="11" item="4"/>
          <tpl hier="12" item="2"/>
          <tpl fld="4" item="0"/>
        </tpls>
      </n>
      <n v="5251764224">
        <tpls c="8">
          <tpl hier="2" item="0"/>
          <tpl hier="4" item="3"/>
          <tpl fld="3" item="3"/>
          <tpl fld="2" item="33"/>
          <tpl hier="9" item="1"/>
          <tpl hier="11" item="4"/>
          <tpl hier="12" item="2"/>
          <tpl fld="4" item="0"/>
        </tpls>
      </n>
      <n v="2417107712">
        <tpls c="8">
          <tpl hier="2" item="0"/>
          <tpl hier="4" item="3"/>
          <tpl fld="3" item="8"/>
          <tpl fld="2" item="33"/>
          <tpl hier="9" item="1"/>
          <tpl hier="11" item="4"/>
          <tpl hier="12" item="2"/>
          <tpl fld="4" item="0"/>
        </tpls>
      </n>
      <n v="18203967488">
        <tpls c="8">
          <tpl hier="2" item="0"/>
          <tpl hier="4" item="3"/>
          <tpl fld="3" item="29"/>
          <tpl fld="2" item="64"/>
          <tpl hier="9" item="1"/>
          <tpl hier="11" item="4"/>
          <tpl hier="12" item="2"/>
          <tpl fld="4" item="0"/>
        </tpls>
      </n>
      <n v="5694040576">
        <tpls c="8">
          <tpl hier="2" item="0"/>
          <tpl hier="4" item="3"/>
          <tpl fld="3" item="28"/>
          <tpl fld="2" item="64"/>
          <tpl hier="9" item="1"/>
          <tpl hier="11" item="4"/>
          <tpl hier="12" item="2"/>
          <tpl fld="4" item="0"/>
        </tpls>
      </n>
      <n v="2809349120">
        <tpls c="8">
          <tpl hier="2" item="0"/>
          <tpl hier="4" item="3"/>
          <tpl fld="3" item="40"/>
          <tpl fld="2" item="64"/>
          <tpl hier="9" item="1"/>
          <tpl hier="11" item="4"/>
          <tpl hier="12" item="2"/>
          <tpl fld="4" item="0"/>
        </tpls>
      </n>
      <n v="1842691456">
        <tpls c="8">
          <tpl hier="2" item="0"/>
          <tpl hier="4" item="3"/>
          <tpl fld="3" item="11"/>
          <tpl fld="2" item="34"/>
          <tpl hier="9" item="1"/>
          <tpl hier="11" item="4"/>
          <tpl hier="12" item="2"/>
          <tpl fld="4" item="0"/>
        </tpls>
      </n>
      <n v="1290228608">
        <tpls c="8">
          <tpl hier="2" item="0"/>
          <tpl hier="4" item="3"/>
          <tpl fld="3" item="12"/>
          <tpl fld="2" item="34"/>
          <tpl hier="9" item="1"/>
          <tpl hier="11" item="4"/>
          <tpl hier="12" item="2"/>
          <tpl fld="4" item="0"/>
        </tpls>
      </n>
      <n v="219878480">
        <tpls c="8">
          <tpl hier="2" item="0"/>
          <tpl hier="4" item="3"/>
          <tpl fld="3" item="10"/>
          <tpl fld="2" item="34"/>
          <tpl hier="9" item="1"/>
          <tpl hier="11" item="4"/>
          <tpl hier="12" item="2"/>
          <tpl fld="4" item="0"/>
        </tpls>
      </n>
      <m>
        <tpls c="8">
          <tpl hier="2" item="0"/>
          <tpl hier="4" item="3"/>
          <tpl fld="3" item="23"/>
          <tpl fld="2" item="68"/>
          <tpl hier="9" item="1"/>
          <tpl hier="11" item="4"/>
          <tpl hier="12" item="2"/>
          <tpl fld="4" item="0"/>
        </tpls>
      </m>
      <m>
        <tpls c="8">
          <tpl hier="2" item="0"/>
          <tpl hier="4" item="3"/>
          <tpl fld="3" item="24"/>
          <tpl fld="2" item="68"/>
          <tpl hier="9" item="1"/>
          <tpl hier="11" item="4"/>
          <tpl hier="12" item="2"/>
          <tpl fld="4" item="0"/>
        </tpls>
      </m>
      <m>
        <tpls c="8">
          <tpl hier="2" item="0"/>
          <tpl hier="4" item="3"/>
          <tpl fld="3" item="25"/>
          <tpl fld="2" item="68"/>
          <tpl hier="9" item="1"/>
          <tpl hier="11" item="4"/>
          <tpl hier="12" item="2"/>
          <tpl fld="4" item="0"/>
        </tpls>
      </m>
      <m>
        <tpls c="8">
          <tpl hier="2" item="0"/>
          <tpl hier="4" item="3"/>
          <tpl fld="3" item="26"/>
          <tpl fld="2" item="68"/>
          <tpl hier="9" item="1"/>
          <tpl hier="11" item="4"/>
          <tpl hier="12" item="2"/>
          <tpl fld="4" item="0"/>
        </tpls>
      </m>
      <n v="51007778816">
        <tpls c="8">
          <tpl hier="2" item="0"/>
          <tpl hier="4" item="3"/>
          <tpl fld="3" item="52"/>
          <tpl fld="2" item="44"/>
          <tpl hier="9" item="1"/>
          <tpl hier="11" item="4"/>
          <tpl hier="12" item="2"/>
          <tpl fld="4" item="0"/>
        </tpls>
      </n>
      <n v="16988534784">
        <tpls c="8">
          <tpl hier="2" item="0"/>
          <tpl hier="4" item="3"/>
          <tpl fld="3" item="53"/>
          <tpl fld="2" item="44"/>
          <tpl hier="9" item="1"/>
          <tpl hier="11" item="4"/>
          <tpl hier="12" item="2"/>
          <tpl fld="4" item="0"/>
        </tpls>
      </n>
      <n v="7731677184">
        <tpls c="8">
          <tpl hier="2" item="0"/>
          <tpl hier="4" item="3"/>
          <tpl fld="3" item="54"/>
          <tpl fld="2" item="44"/>
          <tpl hier="9" item="1"/>
          <tpl hier="11" item="4"/>
          <tpl hier="12" item="2"/>
          <tpl fld="4" item="0"/>
        </tpls>
      </n>
      <n v="22692575232">
        <tpls c="8">
          <tpl hier="2" item="0"/>
          <tpl hier="4" item="3"/>
          <tpl fld="3" item="2"/>
          <tpl fld="2" item="49"/>
          <tpl hier="9" item="1"/>
          <tpl hier="11" item="4"/>
          <tpl hier="12" item="2"/>
          <tpl fld="4" item="0"/>
        </tpls>
      </n>
      <n v="5374315008">
        <tpls c="8">
          <tpl hier="2" item="0"/>
          <tpl hier="4" item="3"/>
          <tpl fld="3" item="58"/>
          <tpl fld="2" item="49"/>
          <tpl hier="9" item="1"/>
          <tpl hier="11" item="4"/>
          <tpl hier="12" item="2"/>
          <tpl fld="4" item="0"/>
        </tpls>
      </n>
      <n v="1987399936">
        <tpls c="8">
          <tpl hier="2" item="0"/>
          <tpl hier="4" item="3"/>
          <tpl fld="3" item="4"/>
          <tpl fld="2" item="49"/>
          <tpl hier="9" item="1"/>
          <tpl hier="11" item="4"/>
          <tpl hier="12" item="2"/>
          <tpl fld="4" item="0"/>
        </tpls>
      </n>
      <n v="51588157440">
        <tpls c="8">
          <tpl hier="2" item="0"/>
          <tpl hier="4" item="3"/>
          <tpl fld="3" item="13"/>
          <tpl fld="2" item="85"/>
          <tpl hier="9" item="1"/>
          <tpl hier="11" item="4"/>
          <tpl hier="12" item="2"/>
          <tpl fld="4" item="0"/>
        </tpls>
      </n>
      <n v="11192560640">
        <tpls c="8">
          <tpl hier="2" item="0"/>
          <tpl hier="4" item="3"/>
          <tpl fld="3" item="14"/>
          <tpl fld="2" item="85"/>
          <tpl hier="9" item="1"/>
          <tpl hier="11" item="4"/>
          <tpl hier="12" item="2"/>
          <tpl fld="4" item="0"/>
        </tpls>
      </n>
      <n v="1295361920">
        <tpls c="8">
          <tpl hier="2" item="0"/>
          <tpl hier="4" item="3"/>
          <tpl fld="3" item="31"/>
          <tpl fld="2" item="11"/>
          <tpl hier="9" item="1"/>
          <tpl hier="11" item="4"/>
          <tpl hier="12" item="2"/>
          <tpl fld="4" item="0"/>
        </tpls>
      </n>
      <n v="5034699776">
        <tpls c="8">
          <tpl hier="2" item="0"/>
          <tpl hier="4" item="3"/>
          <tpl fld="3" item="10"/>
          <tpl fld="2" item="18"/>
          <tpl hier="9" item="1"/>
          <tpl hier="11" item="4"/>
          <tpl hier="12" item="2"/>
          <tpl fld="4" item="0"/>
        </tpls>
      </n>
      <n v="4356913664">
        <tpls c="8">
          <tpl hier="2" item="0"/>
          <tpl hier="4" item="3"/>
          <tpl fld="3" item="37"/>
          <tpl fld="2" item="10"/>
          <tpl hier="9" item="1"/>
          <tpl hier="11" item="4"/>
          <tpl hier="12" item="2"/>
          <tpl fld="4" item="0"/>
        </tpls>
      </n>
      <m>
        <tpls c="8">
          <tpl hier="2" item="0"/>
          <tpl hier="4" item="3"/>
          <tpl fld="3" item="31"/>
          <tpl fld="2" item="37"/>
          <tpl hier="9" item="1"/>
          <tpl hier="11" item="4"/>
          <tpl hier="12" item="2"/>
          <tpl fld="4" item="0"/>
        </tpls>
      </m>
      <n v="23210682368">
        <tpls c="8">
          <tpl hier="2" item="0"/>
          <tpl hier="4" item="3"/>
          <tpl fld="3" item="29"/>
          <tpl fld="2" item="16"/>
          <tpl hier="9" item="1"/>
          <tpl hier="11" item="4"/>
          <tpl hier="12" item="2"/>
          <tpl fld="4" item="0"/>
        </tpls>
      </n>
      <n v="3655979776">
        <tpls c="8">
          <tpl hier="2" item="0"/>
          <tpl hier="4" item="3"/>
          <tpl fld="3" item="58"/>
          <tpl fld="2" item="16"/>
          <tpl hier="9" item="1"/>
          <tpl hier="11" item="4"/>
          <tpl hier="12" item="2"/>
          <tpl fld="4" item="0"/>
        </tpls>
      </n>
      <n v="305312032">
        <tpls c="8">
          <tpl hier="2" item="0"/>
          <tpl hier="4" item="3"/>
          <tpl fld="3" item="37"/>
          <tpl fld="2" item="16"/>
          <tpl hier="9" item="1"/>
          <tpl hier="11" item="4"/>
          <tpl hier="12" item="2"/>
          <tpl fld="4" item="0"/>
        </tpls>
      </n>
      <n v="11575486464">
        <tpls c="8">
          <tpl hier="2" item="0"/>
          <tpl hier="4" item="3"/>
          <tpl fld="3" item="30"/>
          <tpl fld="2" item="38"/>
          <tpl hier="9" item="1"/>
          <tpl hier="11" item="4"/>
          <tpl hier="12" item="2"/>
          <tpl fld="4" item="0"/>
        </tpls>
      </n>
      <n v="2588105984">
        <tpls c="8">
          <tpl hier="2" item="0"/>
          <tpl hier="4" item="3"/>
          <tpl fld="3" item="20"/>
          <tpl fld="2" item="38"/>
          <tpl hier="9" item="1"/>
          <tpl hier="11" item="4"/>
          <tpl hier="12" item="2"/>
          <tpl fld="4" item="0"/>
        </tpls>
      </n>
      <n v="231218561024">
        <tpls c="8">
          <tpl hier="2" item="0"/>
          <tpl hier="4" item="3"/>
          <tpl fld="3" item="33"/>
          <tpl fld="2" item="25"/>
          <tpl hier="9" item="1"/>
          <tpl hier="11" item="4"/>
          <tpl hier="12" item="2"/>
          <tpl fld="4" item="0"/>
        </tpls>
      </n>
      <n v="40010424320">
        <tpls c="8">
          <tpl hier="2" item="0"/>
          <tpl hier="4" item="3"/>
          <tpl fld="3" item="0"/>
          <tpl fld="2" item="25"/>
          <tpl hier="9" item="1"/>
          <tpl hier="11" item="4"/>
          <tpl hier="12" item="2"/>
          <tpl fld="4" item="0"/>
        </tpls>
      </n>
      <n v="6561108992">
        <tpls c="8">
          <tpl hier="2" item="0"/>
          <tpl hier="4" item="3"/>
          <tpl fld="3" item="32"/>
          <tpl fld="2" item="25"/>
          <tpl hier="9" item="1"/>
          <tpl hier="11" item="4"/>
          <tpl hier="12" item="2"/>
          <tpl fld="4" item="0"/>
        </tpls>
      </n>
      <n v="136385978368">
        <tpls c="8">
          <tpl hier="2" item="0"/>
          <tpl hier="4" item="3"/>
          <tpl fld="3" item="2"/>
          <tpl fld="2" item="45"/>
          <tpl hier="9" item="1"/>
          <tpl hier="11" item="4"/>
          <tpl hier="12" item="2"/>
          <tpl fld="4" item="0"/>
        </tpls>
      </n>
      <n v="64201789440">
        <tpls c="8">
          <tpl hier="2" item="0"/>
          <tpl hier="4" item="3"/>
          <tpl fld="3" item="39"/>
          <tpl fld="2" item="45"/>
          <tpl hier="9" item="1"/>
          <tpl hier="11" item="4"/>
          <tpl hier="12" item="2"/>
          <tpl fld="4" item="0"/>
        </tpls>
      </n>
      <n v="12826750976">
        <tpls c="8">
          <tpl hier="2" item="0"/>
          <tpl hier="4" item="3"/>
          <tpl fld="3" item="9"/>
          <tpl fld="2" item="30"/>
          <tpl hier="9" item="1"/>
          <tpl hier="11" item="4"/>
          <tpl hier="12" item="2"/>
          <tpl fld="4" item="0"/>
        </tpls>
      </n>
      <n v="1947256704">
        <tpls c="8">
          <tpl hier="2" item="0"/>
          <tpl hier="4" item="3"/>
          <tpl fld="3" item="45"/>
          <tpl fld="2" item="30"/>
          <tpl hier="9" item="1"/>
          <tpl hier="11" item="4"/>
          <tpl hier="12" item="2"/>
          <tpl fld="4" item="0"/>
        </tpls>
      </n>
      <n v="693573568">
        <tpls c="8">
          <tpl hier="2" item="0"/>
          <tpl hier="4" item="3"/>
          <tpl fld="3" item="8"/>
          <tpl fld="2" item="30"/>
          <tpl hier="9" item="1"/>
          <tpl hier="11" item="4"/>
          <tpl hier="12" item="2"/>
          <tpl fld="4" item="0"/>
        </tpls>
      </n>
      <n v="8496946688">
        <tpls c="8">
          <tpl hier="2" item="0"/>
          <tpl hier="4" item="3"/>
          <tpl fld="3" item="38"/>
          <tpl fld="2" item="23"/>
          <tpl hier="9" item="1"/>
          <tpl hier="11" item="4"/>
          <tpl hier="12" item="2"/>
          <tpl fld="4" item="0"/>
        </tpls>
      </n>
      <n v="2885710592">
        <tpls c="8">
          <tpl hier="2" item="0"/>
          <tpl hier="4" item="3"/>
          <tpl fld="3" item="12"/>
          <tpl fld="2" item="23"/>
          <tpl hier="9" item="1"/>
          <tpl hier="11" item="4"/>
          <tpl hier="12" item="2"/>
          <tpl fld="4" item="0"/>
        </tpls>
      </n>
      <n v="341973760">
        <tpls c="8">
          <tpl hier="2" item="0"/>
          <tpl hier="4" item="3"/>
          <tpl fld="3" item="37"/>
          <tpl fld="2" item="23"/>
          <tpl hier="9" item="1"/>
          <tpl hier="11" item="4"/>
          <tpl hier="12" item="2"/>
          <tpl fld="4" item="0"/>
        </tpls>
      </n>
      <n v="6007054848">
        <tpls c="8">
          <tpl hier="2" item="0"/>
          <tpl hier="4" item="3"/>
          <tpl fld="3" item="14"/>
          <tpl fld="2" item="13"/>
          <tpl hier="9" item="1"/>
          <tpl hier="11" item="4"/>
          <tpl hier="12" item="2"/>
          <tpl fld="4" item="0"/>
        </tpls>
      </n>
      <n v="1604162560">
        <tpls c="8">
          <tpl hier="2" item="0"/>
          <tpl hier="4" item="3"/>
          <tpl fld="3" item="46"/>
          <tpl fld="2" item="13"/>
          <tpl hier="9" item="1"/>
          <tpl hier="11" item="4"/>
          <tpl hier="12" item="2"/>
          <tpl fld="4" item="0"/>
        </tpls>
      </n>
      <m>
        <tpls c="8">
          <tpl hier="2" item="0"/>
          <tpl hier="4" item="3"/>
          <tpl fld="3" item="23"/>
          <tpl fld="2" item="36"/>
          <tpl hier="9" item="1"/>
          <tpl hier="11" item="4"/>
          <tpl hier="12" item="2"/>
          <tpl fld="4" item="0"/>
        </tpls>
      </m>
      <n v="1274443071488">
        <tpls c="8">
          <tpl hier="2" item="0"/>
          <tpl hier="4" item="3"/>
          <tpl fld="3" item="33"/>
          <tpl fld="2" item="17"/>
          <tpl hier="9" item="1"/>
          <tpl hier="11" item="4"/>
          <tpl hier="12" item="2"/>
          <tpl fld="4" item="0"/>
        </tpls>
      </n>
      <n v="221400662016">
        <tpls c="8">
          <tpl hier="2" item="0"/>
          <tpl hier="4" item="3"/>
          <tpl fld="3" item="3"/>
          <tpl fld="2" item="17"/>
          <tpl hier="9" item="1"/>
          <tpl hier="11" item="4"/>
          <tpl hier="12" item="2"/>
          <tpl fld="4" item="0"/>
        </tpls>
      </n>
      <n v="24320000000">
        <tpls c="8">
          <tpl hier="2" item="0"/>
          <tpl hier="4" item="3"/>
          <tpl fld="3" item="32"/>
          <tpl fld="2" item="17"/>
          <tpl hier="9" item="1"/>
          <tpl hier="11" item="4"/>
          <tpl hier="12" item="2"/>
          <tpl fld="4" item="0"/>
        </tpls>
      </n>
      <n v="2051147648">
        <tpls c="8">
          <tpl hier="2" item="0"/>
          <tpl hier="4" item="3"/>
          <tpl fld="3" item="6"/>
          <tpl fld="2" item="24"/>
          <tpl hier="9" item="1"/>
          <tpl hier="11" item="4"/>
          <tpl hier="12" item="2"/>
          <tpl fld="4" item="0"/>
        </tpls>
      </n>
      <n v="1108776064">
        <tpls c="8">
          <tpl hier="2" item="0"/>
          <tpl hier="4" item="3"/>
          <tpl fld="3" item="31"/>
          <tpl fld="2" item="24"/>
          <tpl hier="9" item="1"/>
          <tpl hier="11" item="4"/>
          <tpl hier="12" item="2"/>
          <tpl fld="4" item="0"/>
        </tpls>
      </n>
      <n v="168186336">
        <tpls c="8">
          <tpl hier="2" item="0"/>
          <tpl hier="4" item="3"/>
          <tpl fld="3" item="44"/>
          <tpl fld="2" item="24"/>
          <tpl hier="9" item="1"/>
          <tpl hier="11" item="4"/>
          <tpl hier="12" item="2"/>
          <tpl fld="4" item="0"/>
        </tpls>
      </n>
      <n v="143534096384">
        <tpls c="8">
          <tpl hier="2" item="0"/>
          <tpl hier="4" item="3"/>
          <tpl fld="3" item="1"/>
          <tpl fld="2" item="26"/>
          <tpl hier="9" item="1"/>
          <tpl hier="11" item="4"/>
          <tpl hier="12" item="2"/>
          <tpl fld="4" item="0"/>
        </tpls>
      </n>
      <n v="33943504896">
        <tpls c="8">
          <tpl hier="2" item="0"/>
          <tpl hier="4" item="3"/>
          <tpl fld="3" item="22"/>
          <tpl fld="2" item="26"/>
          <tpl hier="9" item="1"/>
          <tpl hier="11" item="4"/>
          <tpl hier="12" item="2"/>
          <tpl fld="4" item="0"/>
        </tpls>
      </n>
      <n v="2956356864">
        <tpls c="8">
          <tpl hier="2" item="0"/>
          <tpl hier="4" item="3"/>
          <tpl fld="3" item="34"/>
          <tpl fld="2" item="26"/>
          <tpl hier="9" item="1"/>
          <tpl hier="11" item="4"/>
          <tpl hier="12" item="2"/>
          <tpl fld="4" item="0"/>
        </tpls>
      </n>
      <n v="3998020096">
        <tpls c="8">
          <tpl hier="2" item="0"/>
          <tpl hier="4" item="3"/>
          <tpl fld="3" item="55"/>
          <tpl fld="2" item="27"/>
          <tpl hier="9" item="1"/>
          <tpl hier="11" item="4"/>
          <tpl hier="12" item="2"/>
          <tpl fld="4" item="0"/>
        </tpls>
      </n>
      <n v="1183094144">
        <tpls c="8">
          <tpl hier="2" item="0"/>
          <tpl hier="4" item="3"/>
          <tpl fld="3" item="7"/>
          <tpl fld="2" item="27"/>
          <tpl hier="9" item="1"/>
          <tpl hier="11" item="4"/>
          <tpl hier="12" item="2"/>
          <tpl fld="4" item="0"/>
        </tpls>
      </n>
      <n v="260394800">
        <tpls c="8">
          <tpl hier="2" item="0"/>
          <tpl hier="4" item="3"/>
          <tpl fld="3" item="32"/>
          <tpl fld="2" item="27"/>
          <tpl hier="9" item="1"/>
          <tpl hier="11" item="4"/>
          <tpl hier="12" item="2"/>
          <tpl fld="4" item="0"/>
        </tpls>
      </n>
      <n v="10725137408">
        <tpls c="8">
          <tpl hier="2" item="0"/>
          <tpl hier="4" item="3"/>
          <tpl fld="3" item="38"/>
          <tpl fld="2" item="29"/>
          <tpl hier="9" item="1"/>
          <tpl hier="11" item="4"/>
          <tpl hier="12" item="2"/>
          <tpl fld="4" item="0"/>
        </tpls>
      </n>
      <n v="3189456896">
        <tpls c="8">
          <tpl hier="2" item="0"/>
          <tpl hier="4" item="3"/>
          <tpl fld="3" item="58"/>
          <tpl fld="2" item="29"/>
          <tpl hier="9" item="1"/>
          <tpl hier="11" item="4"/>
          <tpl hier="12" item="2"/>
          <tpl fld="4" item="0"/>
        </tpls>
      </n>
      <n v="1056391040">
        <tpls c="8">
          <tpl hier="2" item="0"/>
          <tpl hier="4" item="3"/>
          <tpl fld="3" item="16"/>
          <tpl fld="2" item="29"/>
          <tpl hier="9" item="1"/>
          <tpl hier="11" item="4"/>
          <tpl hier="12" item="2"/>
          <tpl fld="4" item="0"/>
        </tpls>
      </n>
      <n v="1773199488">
        <tpls c="8">
          <tpl hier="2" item="0"/>
          <tpl hier="4" item="3"/>
          <tpl fld="3" item="49"/>
          <tpl fld="2" item="31"/>
          <tpl hier="9" item="1"/>
          <tpl hier="11" item="4"/>
          <tpl hier="12" item="2"/>
          <tpl fld="4" item="0"/>
        </tpls>
      </n>
      <n v="596415104">
        <tpls c="8">
          <tpl hier="2" item="0"/>
          <tpl hier="4" item="3"/>
          <tpl fld="3" item="0"/>
          <tpl fld="2" item="31"/>
          <tpl hier="9" item="1"/>
          <tpl hier="11" item="4"/>
          <tpl hier="12" item="2"/>
          <tpl fld="4" item="0"/>
        </tpls>
      </n>
      <n v="68738624">
        <tpls c="8">
          <tpl hier="2" item="0"/>
          <tpl hier="4" item="3"/>
          <tpl fld="3" item="10"/>
          <tpl fld="2" item="31"/>
          <tpl hier="9" item="1"/>
          <tpl hier="11" item="4"/>
          <tpl hier="12" item="2"/>
          <tpl fld="4" item="0"/>
        </tpls>
      </n>
      <n v="50412752896">
        <tpls c="8">
          <tpl hier="2" item="0"/>
          <tpl hier="4" item="3"/>
          <tpl fld="3" item="19"/>
          <tpl fld="2" item="14"/>
          <tpl hier="9" item="1"/>
          <tpl hier="11" item="4"/>
          <tpl hier="12" item="2"/>
          <tpl fld="4" item="0"/>
        </tpls>
      </n>
      <n v="5751790080">
        <tpls c="8">
          <tpl hier="2" item="0"/>
          <tpl hier="4" item="3"/>
          <tpl fld="3" item="50"/>
          <tpl fld="2" item="14"/>
          <tpl hier="9" item="1"/>
          <tpl hier="11" item="4"/>
          <tpl hier="12" item="2"/>
          <tpl fld="4" item="0"/>
        </tpls>
      </n>
      <n v="2107279104">
        <tpls c="8">
          <tpl hier="2" item="0"/>
          <tpl hier="4" item="3"/>
          <tpl fld="3" item="4"/>
          <tpl fld="2" item="14"/>
          <tpl hier="9" item="1"/>
          <tpl hier="11" item="4"/>
          <tpl hier="12" item="2"/>
          <tpl fld="4" item="0"/>
        </tpls>
      </n>
      <n v="2039127474176">
        <tpls c="8">
          <tpl hier="2" item="0"/>
          <tpl hier="4" item="3"/>
          <tpl fld="3" item="29"/>
          <tpl fld="2" item="39"/>
          <tpl hier="9" item="1"/>
          <tpl hier="11" item="4"/>
          <tpl hier="12" item="2"/>
          <tpl fld="4" item="0"/>
        </tpls>
      </n>
      <n v="327275577344">
        <tpls c="8">
          <tpl hier="2" item="0"/>
          <tpl hier="4" item="3"/>
          <tpl fld="3" item="45"/>
          <tpl fld="2" item="39"/>
          <tpl hier="9" item="1"/>
          <tpl hier="11" item="4"/>
          <tpl hier="12" item="2"/>
          <tpl fld="4" item="0"/>
        </tpls>
      </n>
      <n v="98472796160">
        <tpls c="8">
          <tpl hier="2" item="0"/>
          <tpl hier="4" item="3"/>
          <tpl fld="3" item="54"/>
          <tpl fld="2" item="39"/>
          <tpl hier="9" item="1"/>
          <tpl hier="11" item="4"/>
          <tpl hier="12" item="2"/>
          <tpl fld="4" item="0"/>
        </tpls>
      </n>
      <n v="20979767296">
        <tpls c="8">
          <tpl hier="2" item="0"/>
          <tpl hier="4" item="3"/>
          <tpl fld="3" item="23"/>
          <tpl fld="2" item="41"/>
          <tpl hier="9" item="1"/>
          <tpl hier="11" item="4"/>
          <tpl hier="12" item="2"/>
          <tpl fld="4" item="0"/>
        </tpls>
      </n>
      <n v="5215028736">
        <tpls c="8">
          <tpl hier="2" item="0"/>
          <tpl hier="4" item="3"/>
          <tpl fld="3" item="28"/>
          <tpl fld="2" item="41"/>
          <tpl hier="9" item="1"/>
          <tpl hier="11" item="4"/>
          <tpl hier="12" item="2"/>
          <tpl fld="4" item="0"/>
        </tpls>
      </n>
      <n v="1348000000">
        <tpls c="8">
          <tpl hier="2" item="0"/>
          <tpl hier="4" item="3"/>
          <tpl fld="3" item="20"/>
          <tpl fld="2" item="41"/>
          <tpl hier="9" item="1"/>
          <tpl hier="11" item="4"/>
          <tpl hier="12" item="2"/>
          <tpl fld="4" item="0"/>
        </tpls>
      </n>
      <n v="9658721280">
        <tpls c="8">
          <tpl hier="2" item="0"/>
          <tpl hier="4" item="3"/>
          <tpl fld="3" item="9"/>
          <tpl fld="2" item="21"/>
          <tpl hier="9" item="1"/>
          <tpl hier="11" item="4"/>
          <tpl hier="12" item="2"/>
          <tpl fld="4" item="0"/>
        </tpls>
      </n>
      <n v="3338938880">
        <tpls c="8">
          <tpl hier="2" item="0"/>
          <tpl hier="4" item="3"/>
          <tpl fld="3" item="27"/>
          <tpl fld="2" item="21"/>
          <tpl hier="9" item="1"/>
          <tpl hier="11" item="4"/>
          <tpl hier="12" item="2"/>
          <tpl fld="4" item="0"/>
        </tpls>
      </n>
      <n v="974200000">
        <tpls c="8">
          <tpl hier="2" item="0"/>
          <tpl hier="4" item="3"/>
          <tpl fld="3" item="46"/>
          <tpl fld="2" item="21"/>
          <tpl hier="9" item="1"/>
          <tpl hier="11" item="4"/>
          <tpl hier="12" item="2"/>
          <tpl fld="4" item="0"/>
        </tpls>
      </n>
      <n v="4280443648">
        <tpls c="8">
          <tpl hier="2" item="0"/>
          <tpl hier="4" item="3"/>
          <tpl fld="3" item="5"/>
          <tpl fld="2" item="22"/>
          <tpl hier="9" item="1"/>
          <tpl hier="11" item="4"/>
          <tpl hier="12" item="2"/>
          <tpl fld="4" item="0"/>
        </tpls>
      </n>
      <n v="712667904">
        <tpls c="8">
          <tpl hier="2" item="0"/>
          <tpl hier="4" item="3"/>
          <tpl fld="3" item="17"/>
          <tpl fld="2" item="22"/>
          <tpl hier="9" item="1"/>
          <tpl hier="11" item="4"/>
          <tpl hier="12" item="2"/>
          <tpl fld="4" item="0"/>
        </tpls>
      </n>
      <n v="570357120">
        <tpls c="8">
          <tpl hier="2" item="0"/>
          <tpl hier="4" item="3"/>
          <tpl fld="3" item="36"/>
          <tpl fld="2" item="22"/>
          <tpl hier="9" item="1"/>
          <tpl hier="11" item="4"/>
          <tpl hier="12" item="2"/>
          <tpl fld="4" item="0"/>
        </tpls>
      </n>
      <n v="20776402944">
        <tpls c="8">
          <tpl hier="2" item="0"/>
          <tpl hier="4" item="3"/>
          <tpl fld="3" item="11"/>
          <tpl fld="2" item="43"/>
          <tpl hier="9" item="1"/>
          <tpl hier="11" item="4"/>
          <tpl hier="12" item="2"/>
          <tpl fld="4" item="0"/>
        </tpls>
      </n>
      <n v="8716999680">
        <tpls c="8">
          <tpl hier="2" item="0"/>
          <tpl hier="4" item="3"/>
          <tpl fld="3" item="31"/>
          <tpl fld="2" item="43"/>
          <tpl hier="9" item="1"/>
          <tpl hier="11" item="4"/>
          <tpl hier="12" item="2"/>
          <tpl fld="4" item="0"/>
        </tpls>
      </n>
      <n v="1299099904">
        <tpls c="8">
          <tpl hier="2" item="0"/>
          <tpl hier="4" item="3"/>
          <tpl fld="3" item="37"/>
          <tpl fld="2" item="43"/>
          <tpl hier="9" item="1"/>
          <tpl hier="11" item="4"/>
          <tpl hier="12" item="2"/>
          <tpl fld="4" item="0"/>
        </tpls>
      </n>
      <n v="24758818816">
        <tpls c="8">
          <tpl hier="2" item="0"/>
          <tpl hier="4" item="3"/>
          <tpl fld="3" item="52"/>
          <tpl fld="2" item="33"/>
          <tpl hier="9" item="1"/>
          <tpl hier="11" item="4"/>
          <tpl hier="12" item="2"/>
          <tpl fld="4" item="0"/>
        </tpls>
      </n>
      <n v="5197840896">
        <tpls c="8">
          <tpl hier="2" item="0"/>
          <tpl hier="4" item="3"/>
          <tpl fld="3" item="58"/>
          <tpl fld="2" item="33"/>
          <tpl hier="9" item="1"/>
          <tpl hier="11" item="4"/>
          <tpl hier="12" item="2"/>
          <tpl fld="4" item="0"/>
        </tpls>
      </n>
      <n v="2215029504">
        <tpls c="8">
          <tpl hier="2" item="0"/>
          <tpl hier="4" item="3"/>
          <tpl fld="3" item="10"/>
          <tpl fld="2" item="33"/>
          <tpl hier="9" item="1"/>
          <tpl hier="11" item="4"/>
          <tpl hier="12" item="2"/>
          <tpl fld="4" item="0"/>
        </tpls>
      </n>
      <n v="17595746304">
        <tpls c="8">
          <tpl hier="2" item="0"/>
          <tpl hier="4" item="3"/>
          <tpl fld="3" item="33"/>
          <tpl fld="2" item="64"/>
          <tpl hier="9" item="1"/>
          <tpl hier="11" item="4"/>
          <tpl hier="12" item="2"/>
          <tpl fld="4" item="0"/>
        </tpls>
      </n>
      <n v="4190819328">
        <tpls c="8">
          <tpl hier="2" item="0"/>
          <tpl hier="4" item="3"/>
          <tpl fld="3" item="45"/>
          <tpl fld="2" item="64"/>
          <tpl hier="9" item="1"/>
          <tpl hier="11" item="4"/>
          <tpl hier="12" item="2"/>
          <tpl fld="4" item="0"/>
        </tpls>
      </n>
      <n v="3009410048">
        <tpls c="8">
          <tpl hier="2" item="0"/>
          <tpl hier="4" item="3"/>
          <tpl fld="3" item="20"/>
          <tpl fld="2" item="64"/>
          <tpl hier="9" item="1"/>
          <tpl hier="11" item="4"/>
          <tpl hier="12" item="2"/>
          <tpl fld="4" item="0"/>
        </tpls>
      </n>
      <n v="5535548928">
        <tpls c="8">
          <tpl hier="2" item="0"/>
          <tpl hier="4" item="3"/>
          <tpl fld="3" item="5"/>
          <tpl fld="2" item="34"/>
          <tpl hier="9" item="1"/>
          <tpl hier="11" item="4"/>
          <tpl hier="12" item="2"/>
          <tpl fld="4" item="0"/>
        </tpls>
      </n>
      <n v="1660102400">
        <tpls c="8">
          <tpl hier="2" item="0"/>
          <tpl hier="4" item="3"/>
          <tpl fld="3" item="14"/>
          <tpl fld="2" item="34"/>
          <tpl hier="9" item="1"/>
          <tpl hier="11" item="4"/>
          <tpl hier="12" item="2"/>
          <tpl fld="4" item="0"/>
        </tpls>
      </n>
      <n v="1141210112">
        <tpls c="8">
          <tpl hier="2" item="0"/>
          <tpl hier="4" item="3"/>
          <tpl fld="3" item="15"/>
          <tpl fld="2" item="34"/>
          <tpl hier="9" item="1"/>
          <tpl hier="11" item="4"/>
          <tpl hier="12" item="2"/>
          <tpl fld="4" item="0"/>
        </tpls>
      </n>
      <n v="182182064">
        <tpls c="8">
          <tpl hier="2" item="0"/>
          <tpl hier="4" item="3"/>
          <tpl fld="3" item="16"/>
          <tpl fld="2" item="34"/>
          <tpl hier="9" item="1"/>
          <tpl hier="11" item="4"/>
          <tpl hier="12" item="2"/>
          <tpl fld="4" item="0"/>
        </tpls>
      </n>
      <m>
        <tpls c="8">
          <tpl hier="2" item="0"/>
          <tpl hier="4" item="3"/>
          <tpl fld="3" item="29"/>
          <tpl fld="2" item="68"/>
          <tpl hier="9" item="1"/>
          <tpl hier="11" item="4"/>
          <tpl hier="12" item="2"/>
          <tpl fld="4" item="0"/>
        </tpls>
      </m>
      <m>
        <tpls c="8">
          <tpl hier="2" item="0"/>
          <tpl hier="4" item="3"/>
          <tpl fld="3" item="30"/>
          <tpl fld="2" item="68"/>
          <tpl hier="9" item="1"/>
          <tpl hier="11" item="4"/>
          <tpl hier="12" item="2"/>
          <tpl fld="4" item="0"/>
        </tpls>
      </m>
      <m>
        <tpls c="8">
          <tpl hier="2" item="0"/>
          <tpl hier="4" item="3"/>
          <tpl fld="3" item="31"/>
          <tpl fld="2" item="68"/>
          <tpl hier="9" item="1"/>
          <tpl hier="11" item="4"/>
          <tpl hier="12" item="2"/>
          <tpl fld="4" item="0"/>
        </tpls>
      </m>
      <m>
        <tpls c="8">
          <tpl hier="2" item="0"/>
          <tpl hier="4" item="3"/>
          <tpl fld="3" item="32"/>
          <tpl fld="2" item="68"/>
          <tpl hier="9" item="1"/>
          <tpl hier="11" item="4"/>
          <tpl hier="12" item="2"/>
          <tpl fld="4" item="0"/>
        </tpls>
      </m>
      <n v="46802042880">
        <tpls c="8">
          <tpl hier="2" item="0"/>
          <tpl hier="4" item="3"/>
          <tpl fld="3" item="55"/>
          <tpl fld="2" item="44"/>
          <tpl hier="9" item="1"/>
          <tpl hier="11" item="4"/>
          <tpl hier="12" item="2"/>
          <tpl fld="4" item="0"/>
        </tpls>
      </n>
      <n v="15239278592">
        <tpls c="8">
          <tpl hier="2" item="0"/>
          <tpl hier="4" item="3"/>
          <tpl fld="3" item="0"/>
          <tpl fld="2" item="44"/>
          <tpl hier="9" item="1"/>
          <tpl hier="11" item="4"/>
          <tpl hier="12" item="2"/>
          <tpl fld="4" item="0"/>
        </tpls>
      </n>
      <n v="6599259648">
        <tpls c="8">
          <tpl hier="2" item="0"/>
          <tpl hier="4" item="3"/>
          <tpl fld="3" item="56"/>
          <tpl fld="2" item="44"/>
          <tpl hier="9" item="1"/>
          <tpl hier="11" item="4"/>
          <tpl hier="12" item="2"/>
          <tpl fld="4" item="0"/>
        </tpls>
      </n>
      <n v="88941297664">
        <tpls c="8">
          <tpl hier="2" item="0"/>
          <tpl hier="4" item="3"/>
          <tpl fld="3" item="5"/>
          <tpl fld="2" item="49"/>
          <tpl hier="9" item="1"/>
          <tpl hier="11" item="4"/>
          <tpl hier="12" item="2"/>
          <tpl fld="4" item="0"/>
        </tpls>
      </n>
      <n v="21642883072">
        <tpls c="8">
          <tpl hier="2" item="0"/>
          <tpl hier="4" item="3"/>
          <tpl fld="3" item="6"/>
          <tpl fld="2" item="49"/>
          <tpl hier="9" item="1"/>
          <tpl hier="11" item="4"/>
          <tpl hier="12" item="2"/>
          <tpl fld="4" item="0"/>
        </tpls>
      </n>
      <n v="5826987008">
        <tpls c="8">
          <tpl hier="2" item="0"/>
          <tpl hier="4" item="3"/>
          <tpl fld="3" item="7"/>
          <tpl fld="2" item="49"/>
          <tpl hier="9" item="1"/>
          <tpl hier="11" item="4"/>
          <tpl hier="12" item="2"/>
          <tpl fld="4" item="0"/>
        </tpls>
      </n>
      <n v="375479840">
        <tpls c="8">
          <tpl hier="2" item="0"/>
          <tpl hier="4" item="3"/>
          <tpl fld="3" item="32"/>
          <tpl fld="2" item="11"/>
          <tpl hier="9" item="1"/>
          <tpl hier="11" item="4"/>
          <tpl hier="12" item="2"/>
          <tpl fld="4" item="0"/>
        </tpls>
      </n>
      <n v="306445877248">
        <tpls c="8">
          <tpl hier="2" item="0"/>
          <tpl hier="4" item="3"/>
          <tpl fld="3" item="23"/>
          <tpl fld="2" item="12"/>
          <tpl hier="9" item="1"/>
          <tpl hier="11" item="4"/>
          <tpl hier="12" item="2"/>
          <tpl fld="4" item="0"/>
        </tpls>
      </n>
      <n v="3286773248">
        <tpls c="8">
          <tpl hier="2" item="0"/>
          <tpl hier="4" item="3"/>
          <tpl fld="3" item="48"/>
          <tpl fld="2" item="10"/>
          <tpl hier="9" item="1"/>
          <tpl hier="11" item="4"/>
          <tpl hier="12" item="2"/>
          <tpl fld="4" item="0"/>
        </tpls>
      </n>
      <m>
        <tpls c="8">
          <tpl hier="2" item="0"/>
          <tpl hier="4" item="3"/>
          <tpl fld="3" item="36"/>
          <tpl fld="2" item="37"/>
          <tpl hier="9" item="1"/>
          <tpl hier="11" item="4"/>
          <tpl hier="12" item="2"/>
          <tpl fld="4" item="0"/>
        </tpls>
      </m>
      <n v="21261432832">
        <tpls c="8">
          <tpl hier="2" item="0"/>
          <tpl hier="4" item="3"/>
          <tpl fld="3" item="33"/>
          <tpl fld="2" item="16"/>
          <tpl hier="9" item="1"/>
          <tpl hier="11" item="4"/>
          <tpl hier="12" item="2"/>
          <tpl fld="4" item="0"/>
        </tpls>
      </n>
      <n v="3143848448">
        <tpls c="8">
          <tpl hier="2" item="0"/>
          <tpl hier="4" item="3"/>
          <tpl fld="3" item="7"/>
          <tpl fld="2" item="16"/>
          <tpl hier="9" item="1"/>
          <tpl hier="11" item="4"/>
          <tpl hier="12" item="2"/>
          <tpl fld="4" item="0"/>
        </tpls>
      </n>
      <n v="9870493696">
        <tpls c="8">
          <tpl hier="2" item="0"/>
          <tpl hier="4" item="3"/>
          <tpl fld="3" item="28"/>
          <tpl fld="2" item="38"/>
          <tpl hier="9" item="1"/>
          <tpl hier="11" item="4"/>
          <tpl hier="12" item="2"/>
          <tpl fld="4" item="0"/>
        </tpls>
      </n>
      <n v="1673411712">
        <tpls c="8">
          <tpl hier="2" item="0"/>
          <tpl hier="4" item="3"/>
          <tpl fld="3" item="4"/>
          <tpl fld="2" item="38"/>
          <tpl hier="9" item="1"/>
          <tpl hier="11" item="4"/>
          <tpl hier="12" item="2"/>
          <tpl fld="4" item="0"/>
        </tpls>
      </n>
      <n v="213587410944">
        <tpls c="8">
          <tpl hier="2" item="0"/>
          <tpl hier="4" item="3"/>
          <tpl fld="3" item="41"/>
          <tpl fld="2" item="25"/>
          <tpl hier="9" item="1"/>
          <tpl hier="11" item="4"/>
          <tpl hier="12" item="2"/>
          <tpl fld="4" item="0"/>
        </tpls>
      </n>
      <n v="40171016192">
        <tpls c="8">
          <tpl hier="2" item="0"/>
          <tpl hier="4" item="3"/>
          <tpl fld="3" item="3"/>
          <tpl fld="2" item="25"/>
          <tpl hier="9" item="1"/>
          <tpl hier="11" item="4"/>
          <tpl hier="12" item="2"/>
          <tpl fld="4" item="0"/>
        </tpls>
      </n>
      <n v="5929231360">
        <tpls c="8">
          <tpl hier="2" item="0"/>
          <tpl hier="4" item="3"/>
          <tpl fld="3" item="34"/>
          <tpl fld="2" item="25"/>
          <tpl hier="9" item="1"/>
          <tpl hier="11" item="4"/>
          <tpl hier="12" item="2"/>
          <tpl fld="4" item="0"/>
        </tpls>
      </n>
      <n v="104911945728">
        <tpls c="8">
          <tpl hier="2" item="0"/>
          <tpl hier="4" item="3"/>
          <tpl fld="3" item="6"/>
          <tpl fld="2" item="45"/>
          <tpl hier="9" item="1"/>
          <tpl hier="11" item="4"/>
          <tpl hier="12" item="2"/>
          <tpl fld="4" item="0"/>
        </tpls>
      </n>
      <n v="47259910144">
        <tpls c="8">
          <tpl hier="2" item="0"/>
          <tpl hier="4" item="3"/>
          <tpl fld="3" item="43"/>
          <tpl fld="2" item="45"/>
          <tpl hier="9" item="1"/>
          <tpl hier="11" item="4"/>
          <tpl hier="12" item="2"/>
          <tpl fld="4" item="0"/>
        </tpls>
      </n>
      <n v="11166063616">
        <tpls c="8">
          <tpl hier="2" item="0"/>
          <tpl hier="4" item="3"/>
          <tpl fld="3" item="13"/>
          <tpl fld="2" item="30"/>
          <tpl hier="9" item="1"/>
          <tpl hier="11" item="4"/>
          <tpl hier="12" item="2"/>
          <tpl fld="4" item="0"/>
        </tpls>
      </n>
      <n v="2225270528">
        <tpls c="8">
          <tpl hier="2" item="0"/>
          <tpl hier="4" item="3"/>
          <tpl fld="3" item="50"/>
          <tpl fld="2" item="30"/>
          <tpl hier="9" item="1"/>
          <tpl hier="11" item="4"/>
          <tpl hier="12" item="2"/>
          <tpl fld="4" item="0"/>
        </tpls>
      </n>
      <n v="649916736">
        <tpls c="8">
          <tpl hier="2" item="0"/>
          <tpl hier="4" item="3"/>
          <tpl fld="3" item="10"/>
          <tpl fld="2" item="30"/>
          <tpl hier="9" item="1"/>
          <tpl hier="11" item="4"/>
          <tpl hier="12" item="2"/>
          <tpl fld="4" item="0"/>
        </tpls>
      </n>
      <n v="7423367680">
        <tpls c="8">
          <tpl hier="2" item="0"/>
          <tpl hier="4" item="3"/>
          <tpl fld="3" item="52"/>
          <tpl fld="2" item="23"/>
          <tpl hier="9" item="1"/>
          <tpl hier="11" item="4"/>
          <tpl hier="12" item="2"/>
          <tpl fld="4" item="0"/>
        </tpls>
      </n>
      <n v="3105517056">
        <tpls c="8">
          <tpl hier="2" item="0"/>
          <tpl hier="4" item="3"/>
          <tpl fld="3" item="22"/>
          <tpl fld="2" item="23"/>
          <tpl hier="9" item="1"/>
          <tpl hier="11" item="4"/>
          <tpl hier="12" item="2"/>
          <tpl fld="4" item="0"/>
        </tpls>
      </n>
      <n v="5033642496">
        <tpls c="8">
          <tpl hier="2" item="0"/>
          <tpl hier="4" item="3"/>
          <tpl fld="3" item="24"/>
          <tpl fld="2" item="13"/>
          <tpl hier="9" item="1"/>
          <tpl hier="11" item="4"/>
          <tpl hier="12" item="2"/>
          <tpl fld="4" item="0"/>
        </tpls>
      </n>
      <n v="1382400000">
        <tpls c="8">
          <tpl hier="2" item="0"/>
          <tpl hier="4" item="3"/>
          <tpl fld="3" item="40"/>
          <tpl fld="2" item="13"/>
          <tpl hier="9" item="1"/>
          <tpl hier="11" item="4"/>
          <tpl hier="12" item="2"/>
          <tpl fld="4" item="0"/>
        </tpls>
      </n>
      <m>
        <tpls c="8">
          <tpl hier="2" item="0"/>
          <tpl hier="4" item="3"/>
          <tpl fld="3" item="29"/>
          <tpl fld="2" item="36"/>
          <tpl hier="9" item="1"/>
          <tpl hier="11" item="4"/>
          <tpl hier="12" item="2"/>
          <tpl fld="4" item="0"/>
        </tpls>
      </m>
      <n v="1201089937408">
        <tpls c="8">
          <tpl hier="2" item="0"/>
          <tpl hier="4" item="3"/>
          <tpl fld="3" item="19"/>
          <tpl fld="2" item="17"/>
          <tpl hier="9" item="1"/>
          <tpl hier="11" item="4"/>
          <tpl hier="12" item="2"/>
          <tpl fld="4" item="0"/>
        </tpls>
      </n>
      <n v="181611544576">
        <tpls c="8">
          <tpl hier="2" item="0"/>
          <tpl hier="4" item="3"/>
          <tpl fld="3" item="58"/>
          <tpl fld="2" item="17"/>
          <tpl hier="9" item="1"/>
          <tpl hier="11" item="4"/>
          <tpl hier="12" item="2"/>
          <tpl fld="4" item="0"/>
        </tpls>
      </n>
      <n v="21839998976">
        <tpls c="8">
          <tpl hier="2" item="0"/>
          <tpl hier="4" item="3"/>
          <tpl fld="3" item="34"/>
          <tpl fld="2" item="17"/>
          <tpl hier="9" item="1"/>
          <tpl hier="11" item="4"/>
          <tpl hier="12" item="2"/>
          <tpl fld="4" item="0"/>
        </tpls>
      </n>
      <n v="1777058560">
        <tpls c="8">
          <tpl hier="2" item="0"/>
          <tpl hier="4" item="3"/>
          <tpl fld="3" item="11"/>
          <tpl fld="2" item="24"/>
          <tpl hier="9" item="1"/>
          <tpl hier="11" item="4"/>
          <tpl hier="12" item="2"/>
          <tpl fld="4" item="0"/>
        </tpls>
      </n>
      <n v="1105495424">
        <tpls c="8">
          <tpl hier="2" item="0"/>
          <tpl hier="4" item="3"/>
          <tpl fld="3" item="36"/>
          <tpl fld="2" item="24"/>
          <tpl hier="9" item="1"/>
          <tpl hier="11" item="4"/>
          <tpl hier="12" item="2"/>
          <tpl fld="4" item="0"/>
        </tpls>
      </n>
      <n v="164271584">
        <tpls c="8">
          <tpl hier="2" item="0"/>
          <tpl hier="4" item="3"/>
          <tpl fld="3" item="48"/>
          <tpl fld="2" item="24"/>
          <tpl hier="9" item="1"/>
          <tpl hier="11" item="4"/>
          <tpl hier="12" item="2"/>
          <tpl fld="4" item="0"/>
        </tpls>
      </n>
      <n v="100845527040">
        <tpls c="8">
          <tpl hier="2" item="0"/>
          <tpl hier="4" item="3"/>
          <tpl fld="3" item="11"/>
          <tpl fld="2" item="26"/>
          <tpl hier="9" item="1"/>
          <tpl hier="11" item="4"/>
          <tpl hier="12" item="2"/>
          <tpl fld="4" item="0"/>
        </tpls>
      </n>
      <n v="30346788864">
        <tpls c="8">
          <tpl hier="2" item="0"/>
          <tpl hier="4" item="3"/>
          <tpl fld="3" item="25"/>
          <tpl fld="2" item="26"/>
          <tpl hier="9" item="1"/>
          <tpl hier="11" item="4"/>
          <tpl hier="12" item="2"/>
          <tpl fld="4" item="0"/>
        </tpls>
      </n>
      <n v="2510126848">
        <tpls c="8">
          <tpl hier="2" item="0"/>
          <tpl hier="4" item="3"/>
          <tpl fld="3" item="44"/>
          <tpl fld="2" item="26"/>
          <tpl hier="9" item="1"/>
          <tpl hier="11" item="4"/>
          <tpl hier="12" item="2"/>
          <tpl fld="4" item="0"/>
        </tpls>
      </n>
      <n v="3655909632">
        <tpls c="8">
          <tpl hier="2" item="0"/>
          <tpl hier="4" item="3"/>
          <tpl fld="3" item="1"/>
          <tpl fld="2" item="27"/>
          <tpl hier="9" item="1"/>
          <tpl hier="11" item="4"/>
          <tpl hier="12" item="2"/>
          <tpl fld="4" item="0"/>
        </tpls>
      </n>
      <n v="1183654784">
        <tpls c="8">
          <tpl hier="2" item="0"/>
          <tpl hier="4" item="3"/>
          <tpl fld="3" item="12"/>
          <tpl fld="2" item="27"/>
          <tpl hier="9" item="1"/>
          <tpl hier="11" item="4"/>
          <tpl hier="12" item="2"/>
          <tpl fld="4" item="0"/>
        </tpls>
      </n>
      <n v="229455408">
        <tpls c="8">
          <tpl hier="2" item="0"/>
          <tpl hier="4" item="3"/>
          <tpl fld="3" item="34"/>
          <tpl fld="2" item="27"/>
          <tpl hier="9" item="1"/>
          <tpl hier="11" item="4"/>
          <tpl hier="12" item="2"/>
          <tpl fld="4" item="0"/>
        </tpls>
      </n>
      <n v="8524620800">
        <tpls c="8">
          <tpl hier="2" item="0"/>
          <tpl hier="4" item="3"/>
          <tpl fld="3" item="52"/>
          <tpl fld="2" item="29"/>
          <tpl hier="9" item="1"/>
          <tpl hier="11" item="4"/>
          <tpl hier="12" item="2"/>
          <tpl fld="4" item="0"/>
        </tpls>
      </n>
      <n v="3212900608">
        <tpls c="8">
          <tpl hier="2" item="0"/>
          <tpl hier="4" item="3"/>
          <tpl fld="3" item="7"/>
          <tpl fld="2" item="29"/>
          <tpl hier="9" item="1"/>
          <tpl hier="11" item="4"/>
          <tpl hier="12" item="2"/>
          <tpl fld="4" item="0"/>
        </tpls>
      </n>
      <n v="1031669632">
        <tpls c="8">
          <tpl hier="2" item="0"/>
          <tpl hier="4" item="3"/>
          <tpl fld="3" item="18"/>
          <tpl fld="2" item="29"/>
          <tpl hier="9" item="1"/>
          <tpl hier="11" item="4"/>
          <tpl hier="12" item="2"/>
          <tpl fld="4" item="0"/>
        </tpls>
      </n>
      <n v="1758535040">
        <tpls c="8">
          <tpl hier="2" item="0"/>
          <tpl hier="4" item="3"/>
          <tpl fld="3" item="38"/>
          <tpl fld="2" item="31"/>
          <tpl hier="9" item="1"/>
          <tpl hier="11" item="4"/>
          <tpl hier="12" item="2"/>
          <tpl fld="4" item="0"/>
        </tpls>
      </n>
      <n v="495404896">
        <tpls c="8">
          <tpl hier="2" item="0"/>
          <tpl hier="4" item="3"/>
          <tpl fld="3" item="3"/>
          <tpl fld="2" item="31"/>
          <tpl hier="9" item="1"/>
          <tpl hier="11" item="4"/>
          <tpl hier="12" item="2"/>
          <tpl fld="4" item="0"/>
        </tpls>
      </n>
      <n v="65966680">
        <tpls c="8">
          <tpl hier="2" item="0"/>
          <tpl hier="4" item="3"/>
          <tpl fld="3" item="16"/>
          <tpl fld="2" item="31"/>
          <tpl hier="9" item="1"/>
          <tpl hier="11" item="4"/>
          <tpl hier="12" item="2"/>
          <tpl fld="4" item="0"/>
        </tpls>
      </n>
      <n v="41953431552">
        <tpls c="8">
          <tpl hier="2" item="0"/>
          <tpl hier="4" item="3"/>
          <tpl fld="3" item="41"/>
          <tpl fld="2" item="14"/>
          <tpl hier="9" item="1"/>
          <tpl hier="11" item="4"/>
          <tpl hier="12" item="2"/>
          <tpl fld="4" item="0"/>
        </tpls>
      </n>
      <n v="8572359168">
        <tpls c="8">
          <tpl hier="2" item="0"/>
          <tpl hier="4" item="3"/>
          <tpl fld="3" item="0"/>
          <tpl fld="2" item="14"/>
          <tpl hier="9" item="1"/>
          <tpl hier="11" item="4"/>
          <tpl hier="12" item="2"/>
          <tpl fld="4" item="0"/>
        </tpls>
      </n>
      <n v="1778391296">
        <tpls c="8">
          <tpl hier="2" item="0"/>
          <tpl hier="4" item="3"/>
          <tpl fld="3" item="8"/>
          <tpl fld="2" item="14"/>
          <tpl hier="9" item="1"/>
          <tpl hier="11" item="4"/>
          <tpl hier="12" item="2"/>
          <tpl fld="4" item="0"/>
        </tpls>
      </n>
      <n v="1827637821440">
        <tpls c="8">
          <tpl hier="2" item="0"/>
          <tpl hier="4" item="3"/>
          <tpl fld="3" item="19"/>
          <tpl fld="2" item="39"/>
          <tpl hier="9" item="1"/>
          <tpl hier="11" item="4"/>
          <tpl hier="12" item="2"/>
          <tpl fld="4" item="0"/>
        </tpls>
      </n>
      <n v="279296016384">
        <tpls c="8">
          <tpl hier="2" item="0"/>
          <tpl hier="4" item="3"/>
          <tpl fld="3" item="50"/>
          <tpl fld="2" item="39"/>
          <tpl hier="9" item="1"/>
          <tpl hier="11" item="4"/>
          <tpl hier="12" item="2"/>
          <tpl fld="4" item="0"/>
        </tpls>
      </n>
      <n v="99525902336">
        <tpls c="8">
          <tpl hier="2" item="0"/>
          <tpl hier="4" item="3"/>
          <tpl fld="3" item="56"/>
          <tpl fld="2" item="39"/>
          <tpl hier="9" item="1"/>
          <tpl hier="11" item="4"/>
          <tpl hier="12" item="2"/>
          <tpl fld="4" item="0"/>
        </tpls>
      </n>
      <n v="19756494848">
        <tpls c="8">
          <tpl hier="2" item="0"/>
          <tpl hier="4" item="3"/>
          <tpl fld="3" item="29"/>
          <tpl fld="2" item="41"/>
          <tpl hier="9" item="1"/>
          <tpl hier="11" item="4"/>
          <tpl hier="12" item="2"/>
          <tpl fld="4" item="0"/>
        </tpls>
      </n>
      <n v="5347445248">
        <tpls c="8">
          <tpl hier="2" item="0"/>
          <tpl hier="4" item="3"/>
          <tpl fld="3" item="42"/>
          <tpl fld="2" item="41"/>
          <tpl hier="9" item="1"/>
          <tpl hier="11" item="4"/>
          <tpl hier="12" item="2"/>
          <tpl fld="4" item="0"/>
        </tpls>
      </n>
      <n v="1124000000">
        <tpls c="8">
          <tpl hier="2" item="0"/>
          <tpl hier="4" item="3"/>
          <tpl fld="3" item="54"/>
          <tpl fld="2" item="41"/>
          <tpl hier="9" item="1"/>
          <tpl hier="11" item="4"/>
          <tpl hier="12" item="2"/>
          <tpl fld="4" item="0"/>
        </tpls>
      </n>
      <n v="8409497600">
        <tpls c="8">
          <tpl hier="2" item="0"/>
          <tpl hier="4" item="3"/>
          <tpl fld="3" item="13"/>
          <tpl fld="2" item="21"/>
          <tpl hier="9" item="1"/>
          <tpl hier="11" item="4"/>
          <tpl hier="12" item="2"/>
          <tpl fld="4" item="0"/>
        </tpls>
      </n>
      <n v="2907514624">
        <tpls c="8">
          <tpl hier="2" item="0"/>
          <tpl hier="4" item="3"/>
          <tpl fld="3" item="28"/>
          <tpl fld="2" item="21"/>
          <tpl hier="9" item="1"/>
          <tpl hier="11" item="4"/>
          <tpl hier="12" item="2"/>
          <tpl fld="4" item="0"/>
        </tpls>
      </n>
      <n v="947000000">
        <tpls c="8">
          <tpl hier="2" item="0"/>
          <tpl hier="4" item="3"/>
          <tpl fld="3" item="40"/>
          <tpl fld="2" item="21"/>
          <tpl hier="9" item="1"/>
          <tpl hier="11" item="4"/>
          <tpl hier="12" item="2"/>
          <tpl fld="4" item="0"/>
        </tpls>
      </n>
      <n v="3878662656">
        <tpls c="8">
          <tpl hier="2" item="0"/>
          <tpl hier="4" item="3"/>
          <tpl fld="3" item="9"/>
          <tpl fld="2" item="22"/>
          <tpl hier="9" item="1"/>
          <tpl hier="11" item="4"/>
          <tpl hier="12" item="2"/>
          <tpl fld="4" item="0"/>
        </tpls>
      </n>
      <n v="694755008">
        <tpls c="8">
          <tpl hier="2" item="0"/>
          <tpl hier="4" item="3"/>
          <tpl fld="3" item="24"/>
          <tpl fld="2" item="22"/>
          <tpl hier="9" item="1"/>
          <tpl hier="11" item="4"/>
          <tpl hier="12" item="2"/>
          <tpl fld="4" item="0"/>
        </tpls>
      </n>
      <n v="507080000">
        <tpls c="8">
          <tpl hier="2" item="0"/>
          <tpl hier="4" item="3"/>
          <tpl fld="3" item="46"/>
          <tpl fld="2" item="22"/>
          <tpl hier="9" item="1"/>
          <tpl hier="11" item="4"/>
          <tpl hier="12" item="2"/>
          <tpl fld="4" item="0"/>
        </tpls>
      </n>
      <n v="19288827904">
        <tpls c="8">
          <tpl hier="2" item="0"/>
          <tpl hier="4" item="3"/>
          <tpl fld="3" item="17"/>
          <tpl fld="2" item="43"/>
          <tpl hier="9" item="1"/>
          <tpl hier="11" item="4"/>
          <tpl hier="12" item="2"/>
          <tpl fld="4" item="0"/>
        </tpls>
      </n>
      <n v="8607500288">
        <tpls c="8">
          <tpl hier="2" item="0"/>
          <tpl hier="4" item="3"/>
          <tpl fld="3" item="36"/>
          <tpl fld="2" item="43"/>
          <tpl hier="9" item="1"/>
          <tpl hier="11" item="4"/>
          <tpl hier="12" item="2"/>
          <tpl fld="4" item="0"/>
        </tpls>
      </n>
      <n v="1262800000">
        <tpls c="8">
          <tpl hier="2" item="0"/>
          <tpl hier="4" item="3"/>
          <tpl fld="3" item="44"/>
          <tpl fld="2" item="43"/>
          <tpl hier="9" item="1"/>
          <tpl hier="11" item="4"/>
          <tpl hier="12" item="2"/>
          <tpl fld="4" item="0"/>
        </tpls>
      </n>
      <n v="10731633664">
        <tpls c="8">
          <tpl hier="2" item="0"/>
          <tpl hier="4" item="3"/>
          <tpl fld="3" item="1"/>
          <tpl fld="2" item="33"/>
          <tpl hier="9" item="1"/>
          <tpl hier="11" item="4"/>
          <tpl hier="12" item="2"/>
          <tpl fld="4" item="0"/>
        </tpls>
      </n>
      <n v="5074829824">
        <tpls c="8">
          <tpl hier="2" item="0"/>
          <tpl hier="4" item="3"/>
          <tpl fld="3" item="7"/>
          <tpl fld="2" item="33"/>
          <tpl hier="9" item="1"/>
          <tpl hier="11" item="4"/>
          <tpl hier="12" item="2"/>
          <tpl fld="4" item="0"/>
        </tpls>
      </n>
      <n v="1962051328">
        <tpls c="8">
          <tpl hier="2" item="0"/>
          <tpl hier="4" item="3"/>
          <tpl fld="3" item="16"/>
          <tpl fld="2" item="33"/>
          <tpl hier="9" item="1"/>
          <tpl hier="11" item="4"/>
          <tpl hier="12" item="2"/>
          <tpl fld="4" item="0"/>
        </tpls>
      </n>
      <n v="17170465792">
        <tpls c="8">
          <tpl hier="2" item="0"/>
          <tpl hier="4" item="3"/>
          <tpl fld="3" item="19"/>
          <tpl fld="2" item="64"/>
          <tpl hier="9" item="1"/>
          <tpl hier="11" item="4"/>
          <tpl hier="12" item="2"/>
          <tpl fld="4" item="0"/>
        </tpls>
      </n>
      <n v="4378644992">
        <tpls c="8">
          <tpl hier="2" item="0"/>
          <tpl hier="4" item="3"/>
          <tpl fld="3" item="50"/>
          <tpl fld="2" item="64"/>
          <tpl hier="9" item="1"/>
          <tpl hier="11" item="4"/>
          <tpl hier="12" item="2"/>
          <tpl fld="4" item="0"/>
        </tpls>
      </n>
      <n v="2157592832">
        <tpls c="8">
          <tpl hier="2" item="0"/>
          <tpl hier="4" item="3"/>
          <tpl fld="3" item="54"/>
          <tpl fld="2" item="64"/>
          <tpl hier="9" item="1"/>
          <tpl hier="11" item="4"/>
          <tpl hier="12" item="2"/>
          <tpl fld="4" item="0"/>
        </tpls>
      </n>
      <n v="5536759808">
        <tpls c="8">
          <tpl hier="2" item="0"/>
          <tpl hier="4" item="3"/>
          <tpl fld="3" item="9"/>
          <tpl fld="2" item="34"/>
          <tpl hier="9" item="1"/>
          <tpl hier="11" item="4"/>
          <tpl hier="12" item="2"/>
          <tpl fld="4" item="0"/>
        </tpls>
      </n>
      <n v="1684109696">
        <tpls c="8">
          <tpl hier="2" item="0"/>
          <tpl hier="4" item="3"/>
          <tpl fld="3" item="17"/>
          <tpl fld="2" item="34"/>
          <tpl hier="9" item="1"/>
          <tpl hier="11" item="4"/>
          <tpl hier="12" item="2"/>
          <tpl fld="4" item="0"/>
        </tpls>
      </n>
      <n v="1177997440">
        <tpls c="8">
          <tpl hier="2" item="0"/>
          <tpl hier="4" item="3"/>
          <tpl fld="3" item="22"/>
          <tpl fld="2" item="34"/>
          <tpl hier="9" item="1"/>
          <tpl hier="11" item="4"/>
          <tpl hier="12" item="2"/>
          <tpl fld="4" item="0"/>
        </tpls>
      </n>
      <n v="166952944">
        <tpls c="8">
          <tpl hier="2" item="0"/>
          <tpl hier="4" item="3"/>
          <tpl fld="3" item="18"/>
          <tpl fld="2" item="34"/>
          <tpl hier="9" item="1"/>
          <tpl hier="11" item="4"/>
          <tpl hier="12" item="2"/>
          <tpl fld="4" item="0"/>
        </tpls>
      </n>
      <m>
        <tpls c="8">
          <tpl hier="2" item="0"/>
          <tpl hier="4" item="3"/>
          <tpl fld="3" item="33"/>
          <tpl fld="2" item="68"/>
          <tpl hier="9" item="1"/>
          <tpl hier="11" item="4"/>
          <tpl hier="12" item="2"/>
          <tpl fld="4" item="0"/>
        </tpls>
      </m>
      <m>
        <tpls c="8">
          <tpl hier="2" item="0"/>
          <tpl hier="4" item="3"/>
          <tpl fld="3" item="27"/>
          <tpl fld="2" item="68"/>
          <tpl hier="9" item="1"/>
          <tpl hier="11" item="4"/>
          <tpl hier="12" item="2"/>
          <tpl fld="4" item="0"/>
        </tpls>
      </m>
      <n v="1065826688">
        <tpls c="8">
          <tpl hier="2" item="0"/>
          <tpl hier="4" item="3"/>
          <tpl fld="3" item="41"/>
          <tpl fld="2" item="9"/>
          <tpl hier="9" item="1"/>
          <tpl hier="11" item="4"/>
          <tpl hier="12" item="2"/>
          <tpl fld="4" item="0"/>
        </tpls>
      </n>
      <n v="82995142656">
        <tpls c="8">
          <tpl hier="2" item="0"/>
          <tpl hier="4" item="3"/>
          <tpl fld="3" item="24"/>
          <tpl fld="2" item="12"/>
          <tpl hier="9" item="1"/>
          <tpl hier="11" item="4"/>
          <tpl hier="12" item="2"/>
          <tpl fld="4" item="0"/>
        </tpls>
      </n>
      <m>
        <tpls c="8">
          <tpl hier="2" item="0"/>
          <tpl hier="4" item="3"/>
          <tpl fld="3" item="39"/>
          <tpl fld="2" item="37"/>
          <tpl hier="9" item="1"/>
          <tpl hier="11" item="4"/>
          <tpl hier="12" item="2"/>
          <tpl fld="4" item="0"/>
        </tpls>
      </m>
      <n v="21295659008">
        <tpls c="8">
          <tpl hier="2" item="0"/>
          <tpl hier="4" item="3"/>
          <tpl fld="3" item="19"/>
          <tpl fld="2" item="16"/>
          <tpl hier="9" item="1"/>
          <tpl hier="11" item="4"/>
          <tpl hier="12" item="2"/>
          <tpl fld="4" item="0"/>
        </tpls>
      </n>
      <n v="2423373056">
        <tpls c="8">
          <tpl hier="2" item="0"/>
          <tpl hier="4" item="3"/>
          <tpl fld="3" item="15"/>
          <tpl fld="2" item="16"/>
          <tpl hier="9" item="1"/>
          <tpl hier="11" item="4"/>
          <tpl hier="12" item="2"/>
          <tpl fld="4" item="0"/>
        </tpls>
      </n>
      <n v="66800799744">
        <tpls c="8">
          <tpl hier="2" item="0"/>
          <tpl hier="4" item="3"/>
          <tpl fld="3" item="5"/>
          <tpl fld="2" item="38"/>
          <tpl hier="9" item="1"/>
          <tpl hier="11" item="4"/>
          <tpl hier="12" item="2"/>
          <tpl fld="4" item="0"/>
        </tpls>
      </n>
      <n v="9573813248">
        <tpls c="8">
          <tpl hier="2" item="0"/>
          <tpl hier="4" item="3"/>
          <tpl fld="3" item="42"/>
          <tpl fld="2" item="38"/>
          <tpl hier="9" item="1"/>
          <tpl hier="11" item="4"/>
          <tpl hier="12" item="2"/>
          <tpl fld="4" item="0"/>
        </tpls>
      </n>
      <n v="1523917184">
        <tpls c="8">
          <tpl hier="2" item="0"/>
          <tpl hier="4" item="3"/>
          <tpl fld="3" item="8"/>
          <tpl fld="2" item="38"/>
          <tpl hier="9" item="1"/>
          <tpl hier="11" item="4"/>
          <tpl hier="12" item="2"/>
          <tpl fld="4" item="0"/>
        </tpls>
      </n>
      <n v="168152776704">
        <tpls c="8">
          <tpl hier="2" item="0"/>
          <tpl hier="4" item="3"/>
          <tpl fld="3" item="49"/>
          <tpl fld="2" item="25"/>
          <tpl hier="9" item="1"/>
          <tpl hier="11" item="4"/>
          <tpl hier="12" item="2"/>
          <tpl fld="4" item="0"/>
        </tpls>
      </n>
      <n v="31144921088">
        <tpls c="8">
          <tpl hier="2" item="0"/>
          <tpl hier="4" item="3"/>
          <tpl fld="3" item="15"/>
          <tpl fld="2" item="25"/>
          <tpl hier="9" item="1"/>
          <tpl hier="11" item="4"/>
          <tpl hier="12" item="2"/>
          <tpl fld="4" item="0"/>
        </tpls>
      </n>
      <n v="4630827520">
        <tpls c="8">
          <tpl hier="2" item="0"/>
          <tpl hier="4" item="3"/>
          <tpl fld="3" item="44"/>
          <tpl fld="2" item="25"/>
          <tpl hier="9" item="1"/>
          <tpl hier="11" item="4"/>
          <tpl hier="12" item="2"/>
          <tpl fld="4" item="0"/>
        </tpls>
      </n>
      <n v="95385821184">
        <tpls c="8">
          <tpl hier="2" item="0"/>
          <tpl hier="4" item="3"/>
          <tpl fld="3" item="11"/>
          <tpl fld="2" item="45"/>
          <tpl hier="9" item="1"/>
          <tpl hier="11" item="4"/>
          <tpl hier="12" item="2"/>
          <tpl fld="4" item="0"/>
        </tpls>
      </n>
      <n v="36527861760">
        <tpls c="8">
          <tpl hier="2" item="0"/>
          <tpl hier="4" item="3"/>
          <tpl fld="3" item="46"/>
          <tpl fld="2" item="45"/>
          <tpl hier="9" item="1"/>
          <tpl hier="11" item="4"/>
          <tpl hier="12" item="2"/>
          <tpl fld="4" item="0"/>
        </tpls>
      </n>
      <n v="10284626944">
        <tpls c="8">
          <tpl hier="2" item="0"/>
          <tpl hier="4" item="3"/>
          <tpl fld="3" item="21"/>
          <tpl fld="2" item="30"/>
          <tpl hier="9" item="1"/>
          <tpl hier="11" item="4"/>
          <tpl hier="12" item="2"/>
          <tpl fld="4" item="0"/>
        </tpls>
      </n>
      <n v="3411197184">
        <tpls c="8">
          <tpl hier="2" item="0"/>
          <tpl hier="4" item="3"/>
          <tpl fld="3" item="51"/>
          <tpl fld="2" item="30"/>
          <tpl hier="9" item="1"/>
          <tpl hier="11" item="4"/>
          <tpl hier="12" item="2"/>
          <tpl fld="4" item="0"/>
        </tpls>
      </n>
      <n v="625867904">
        <tpls c="8">
          <tpl hier="2" item="0"/>
          <tpl hier="4" item="3"/>
          <tpl fld="3" item="16"/>
          <tpl fld="2" item="30"/>
          <tpl hier="9" item="1"/>
          <tpl hier="11" item="4"/>
          <tpl hier="12" item="2"/>
          <tpl fld="4" item="0"/>
        </tpls>
      </n>
      <n v="6763418624">
        <tpls c="8">
          <tpl hier="2" item="0"/>
          <tpl hier="4" item="3"/>
          <tpl fld="3" item="55"/>
          <tpl fld="2" item="23"/>
          <tpl hier="9" item="1"/>
          <tpl hier="11" item="4"/>
          <tpl hier="12" item="2"/>
          <tpl fld="4" item="0"/>
        </tpls>
      </n>
      <n v="2743341824">
        <tpls c="8">
          <tpl hier="2" item="0"/>
          <tpl hier="4" item="3"/>
          <tpl fld="3" item="25"/>
          <tpl fld="2" item="23"/>
          <tpl hier="9" item="1"/>
          <tpl hier="11" item="4"/>
          <tpl hier="12" item="2"/>
          <tpl fld="4" item="0"/>
        </tpls>
      </n>
      <n v="4918691840">
        <tpls c="8">
          <tpl hier="2" item="0"/>
          <tpl hier="4" item="3"/>
          <tpl fld="3" item="27"/>
          <tpl fld="2" item="13"/>
          <tpl hier="9" item="1"/>
          <tpl hier="11" item="4"/>
          <tpl hier="12" item="2"/>
          <tpl fld="4" item="0"/>
        </tpls>
      </n>
      <n v="972101696">
        <tpls c="8">
          <tpl hier="2" item="0"/>
          <tpl hier="4" item="3"/>
          <tpl fld="3" item="57"/>
          <tpl fld="2" item="13"/>
          <tpl hier="9" item="1"/>
          <tpl hier="11" item="4"/>
          <tpl hier="12" item="2"/>
          <tpl fld="4" item="0"/>
        </tpls>
      </n>
      <m>
        <tpls c="8">
          <tpl hier="2" item="0"/>
          <tpl hier="4" item="3"/>
          <tpl fld="3" item="19"/>
          <tpl fld="2" item="36"/>
          <tpl hier="9" item="1"/>
          <tpl hier="11" item="4"/>
          <tpl hier="12" item="2"/>
          <tpl fld="4" item="0"/>
        </tpls>
      </m>
      <n v="1180489613312">
        <tpls c="8">
          <tpl hier="2" item="0"/>
          <tpl hier="4" item="3"/>
          <tpl fld="3" item="41"/>
          <tpl fld="2" item="17"/>
          <tpl hier="9" item="1"/>
          <tpl hier="11" item="4"/>
          <tpl hier="12" item="2"/>
          <tpl fld="4" item="0"/>
        </tpls>
      </n>
      <n v="147540738048">
        <tpls c="8">
          <tpl hier="2" item="0"/>
          <tpl hier="4" item="3"/>
          <tpl fld="3" item="7"/>
          <tpl fld="2" item="17"/>
          <tpl hier="9" item="1"/>
          <tpl hier="11" item="4"/>
          <tpl hier="12" item="2"/>
          <tpl fld="4" item="0"/>
        </tpls>
      </n>
      <n v="20080001024">
        <tpls c="8">
          <tpl hier="2" item="0"/>
          <tpl hier="4" item="3"/>
          <tpl fld="3" item="37"/>
          <tpl fld="2" item="17"/>
          <tpl hier="9" item="1"/>
          <tpl hier="11" item="4"/>
          <tpl hier="12" item="2"/>
          <tpl fld="4" item="0"/>
        </tpls>
      </n>
      <n v="1746064768">
        <tpls c="8">
          <tpl hier="2" item="0"/>
          <tpl hier="4" item="3"/>
          <tpl fld="3" item="14"/>
          <tpl fld="2" item="24"/>
          <tpl hier="9" item="1"/>
          <tpl hier="11" item="4"/>
          <tpl hier="12" item="2"/>
          <tpl fld="4" item="0"/>
        </tpls>
      </n>
      <n v="1047924672">
        <tpls c="8">
          <tpl hier="2" item="0"/>
          <tpl hier="4" item="3"/>
          <tpl fld="3" item="39"/>
          <tpl fld="2" item="24"/>
          <tpl hier="9" item="1"/>
          <tpl hier="11" item="4"/>
          <tpl hier="12" item="2"/>
          <tpl fld="4" item="0"/>
        </tpls>
      </n>
      <n v="159213456">
        <tpls c="8">
          <tpl hier="2" item="0"/>
          <tpl hier="4" item="3"/>
          <tpl fld="3" item="35"/>
          <tpl fld="2" item="24"/>
          <tpl hier="9" item="1"/>
          <tpl hier="11" item="4"/>
          <tpl hier="12" item="2"/>
          <tpl fld="4" item="0"/>
        </tpls>
      </n>
      <n v="92783943680">
        <tpls c="8">
          <tpl hier="2" item="0"/>
          <tpl hier="4" item="3"/>
          <tpl fld="3" item="14"/>
          <tpl fld="2" item="26"/>
          <tpl hier="9" item="1"/>
          <tpl hier="11" item="4"/>
          <tpl hier="12" item="2"/>
          <tpl fld="4" item="0"/>
        </tpls>
      </n>
      <n v="26804402176">
        <tpls c="8">
          <tpl hier="2" item="0"/>
          <tpl hier="4" item="3"/>
          <tpl fld="3" item="31"/>
          <tpl fld="2" item="26"/>
          <tpl hier="9" item="1"/>
          <tpl hier="11" item="4"/>
          <tpl hier="12" item="2"/>
          <tpl fld="4" item="0"/>
        </tpls>
      </n>
      <n v="2001502720">
        <tpls c="8">
          <tpl hier="2" item="0"/>
          <tpl hier="4" item="3"/>
          <tpl fld="3" item="48"/>
          <tpl fld="2" item="26"/>
          <tpl hier="9" item="1"/>
          <tpl hier="11" item="4"/>
          <tpl hier="12" item="2"/>
          <tpl fld="4" item="0"/>
        </tpls>
      </n>
      <n v="3476094464">
        <tpls c="8">
          <tpl hier="2" item="0"/>
          <tpl hier="4" item="3"/>
          <tpl fld="3" item="2"/>
          <tpl fld="2" item="27"/>
          <tpl hier="9" item="1"/>
          <tpl hier="11" item="4"/>
          <tpl hier="12" item="2"/>
          <tpl fld="4" item="0"/>
        </tpls>
      </n>
      <n v="1223186816">
        <tpls c="8">
          <tpl hier="2" item="0"/>
          <tpl hier="4" item="3"/>
          <tpl fld="3" item="25"/>
          <tpl fld="2" item="27"/>
          <tpl hier="9" item="1"/>
          <tpl hier="11" item="4"/>
          <tpl hier="12" item="2"/>
          <tpl fld="4" item="0"/>
        </tpls>
      </n>
      <n v="194736112">
        <tpls c="8">
          <tpl hier="2" item="0"/>
          <tpl hier="4" item="3"/>
          <tpl fld="3" item="37"/>
          <tpl fld="2" item="27"/>
          <tpl hier="9" item="1"/>
          <tpl hier="11" item="4"/>
          <tpl hier="12" item="2"/>
          <tpl fld="4" item="0"/>
        </tpls>
      </n>
      <n v="5859269632">
        <tpls c="8">
          <tpl hier="2" item="0"/>
          <tpl hier="4" item="3"/>
          <tpl fld="3" item="1"/>
          <tpl fld="2" item="29"/>
          <tpl hier="9" item="1"/>
          <tpl hier="11" item="4"/>
          <tpl hier="12" item="2"/>
          <tpl fld="4" item="0"/>
        </tpls>
      </n>
      <n v="4347990016">
        <tpls c="8">
          <tpl hier="2" item="0"/>
          <tpl hier="4" item="3"/>
          <tpl fld="3" item="12"/>
          <tpl fld="2" item="29"/>
          <tpl hier="9" item="1"/>
          <tpl hier="11" item="4"/>
          <tpl hier="12" item="2"/>
          <tpl fld="4" item="0"/>
        </tpls>
      </n>
      <n v="956436928">
        <tpls c="8">
          <tpl hier="2" item="0"/>
          <tpl hier="4" item="3"/>
          <tpl fld="3" item="26"/>
          <tpl fld="2" item="29"/>
          <tpl hier="9" item="1"/>
          <tpl hier="11" item="4"/>
          <tpl hier="12" item="2"/>
          <tpl fld="4" item="0"/>
        </tpls>
      </n>
      <n v="1716262784">
        <tpls c="8">
          <tpl hier="2" item="0"/>
          <tpl hier="4" item="3"/>
          <tpl fld="3" item="52"/>
          <tpl fld="2" item="31"/>
          <tpl hier="9" item="1"/>
          <tpl hier="11" item="4"/>
          <tpl hier="12" item="2"/>
          <tpl fld="4" item="0"/>
        </tpls>
      </n>
      <n v="470389184">
        <tpls c="8">
          <tpl hier="2" item="0"/>
          <tpl hier="4" item="3"/>
          <tpl fld="3" item="58"/>
          <tpl fld="2" item="31"/>
          <tpl hier="9" item="1"/>
          <tpl hier="11" item="4"/>
          <tpl hier="12" item="2"/>
          <tpl fld="4" item="0"/>
        </tpls>
      </n>
      <n v="61444772">
        <tpls c="8">
          <tpl hier="2" item="0"/>
          <tpl hier="4" item="3"/>
          <tpl fld="3" item="18"/>
          <tpl fld="2" item="31"/>
          <tpl hier="9" item="1"/>
          <tpl hier="11" item="4"/>
          <tpl hier="12" item="2"/>
          <tpl fld="4" item="0"/>
        </tpls>
      </n>
      <n v="40000090112">
        <tpls c="8">
          <tpl hier="2" item="0"/>
          <tpl hier="4" item="3"/>
          <tpl fld="3" item="47"/>
          <tpl fld="2" item="14"/>
          <tpl hier="9" item="1"/>
          <tpl hier="11" item="4"/>
          <tpl hier="12" item="2"/>
          <tpl fld="4" item="0"/>
        </tpls>
      </n>
      <n v="8283114496">
        <tpls c="8">
          <tpl hier="2" item="0"/>
          <tpl hier="4" item="3"/>
          <tpl fld="3" item="3"/>
          <tpl fld="2" item="14"/>
          <tpl hier="9" item="1"/>
          <tpl hier="11" item="4"/>
          <tpl hier="12" item="2"/>
          <tpl fld="4" item="0"/>
        </tpls>
      </n>
      <n v="1603447296">
        <tpls c="8">
          <tpl hier="2" item="0"/>
          <tpl hier="4" item="3"/>
          <tpl fld="3" item="10"/>
          <tpl fld="2" item="14"/>
          <tpl hier="9" item="1"/>
          <tpl hier="11" item="4"/>
          <tpl hier="12" item="2"/>
          <tpl fld="4" item="0"/>
        </tpls>
      </n>
      <n v="1823050432512">
        <tpls c="8">
          <tpl hier="2" item="0"/>
          <tpl hier="4" item="3"/>
          <tpl fld="3" item="41"/>
          <tpl fld="2" item="39"/>
          <tpl hier="9" item="1"/>
          <tpl hier="11" item="4"/>
          <tpl hier="12" item="2"/>
          <tpl fld="4" item="0"/>
        </tpls>
      </n>
      <n v="288208420864">
        <tpls c="8">
          <tpl hier="2" item="0"/>
          <tpl hier="4" item="3"/>
          <tpl fld="3" item="51"/>
          <tpl fld="2" item="39"/>
          <tpl hier="9" item="1"/>
          <tpl hier="11" item="4"/>
          <tpl hier="12" item="2"/>
          <tpl fld="4" item="0"/>
        </tpls>
      </n>
      <n v="67350986752">
        <tpls c="8">
          <tpl hier="2" item="0"/>
          <tpl hier="4" item="3"/>
          <tpl fld="3" item="8"/>
          <tpl fld="2" item="39"/>
          <tpl hier="9" item="1"/>
          <tpl hier="11" item="4"/>
          <tpl hier="12" item="2"/>
          <tpl fld="4" item="0"/>
        </tpls>
      </n>
      <n v="18499710976">
        <tpls c="8">
          <tpl hier="2" item="0"/>
          <tpl hier="4" item="3"/>
          <tpl fld="3" item="33"/>
          <tpl fld="2" item="41"/>
          <tpl hier="9" item="1"/>
          <tpl hier="11" item="4"/>
          <tpl hier="12" item="2"/>
          <tpl fld="4" item="0"/>
        </tpls>
      </n>
      <n v="4926728704">
        <tpls c="8">
          <tpl hier="2" item="0"/>
          <tpl hier="4" item="3"/>
          <tpl fld="3" item="50"/>
          <tpl fld="2" item="41"/>
          <tpl hier="9" item="1"/>
          <tpl hier="11" item="4"/>
          <tpl hier="12" item="2"/>
          <tpl fld="4" item="0"/>
        </tpls>
      </n>
      <n v="1034499968">
        <tpls c="8">
          <tpl hier="2" item="0"/>
          <tpl hier="4" item="3"/>
          <tpl fld="3" item="56"/>
          <tpl fld="2" item="41"/>
          <tpl hier="9" item="1"/>
          <tpl hier="11" item="4"/>
          <tpl hier="12" item="2"/>
          <tpl fld="4" item="0"/>
        </tpls>
      </n>
      <n v="7970649088">
        <tpls c="8">
          <tpl hier="2" item="0"/>
          <tpl hier="4" item="3"/>
          <tpl fld="3" item="21"/>
          <tpl fld="2" item="21"/>
          <tpl hier="9" item="1"/>
          <tpl hier="11" item="4"/>
          <tpl hier="12" item="2"/>
          <tpl fld="4" item="0"/>
        </tpls>
      </n>
      <n v="2813313280">
        <tpls c="8">
          <tpl hier="2" item="0"/>
          <tpl hier="4" item="3"/>
          <tpl fld="3" item="42"/>
          <tpl fld="2" item="21"/>
          <tpl hier="9" item="1"/>
          <tpl hier="11" item="4"/>
          <tpl hier="12" item="2"/>
          <tpl fld="4" item="0"/>
        </tpls>
      </n>
      <n v="879000000">
        <tpls c="8">
          <tpl hier="2" item="0"/>
          <tpl hier="4" item="3"/>
          <tpl fld="3" item="20"/>
          <tpl fld="2" item="21"/>
          <tpl hier="9" item="1"/>
          <tpl hier="11" item="4"/>
          <tpl hier="12" item="2"/>
          <tpl fld="4" item="0"/>
        </tpls>
      </n>
      <n v="3555205888">
        <tpls c="8">
          <tpl hier="2" item="0"/>
          <tpl hier="4" item="3"/>
          <tpl fld="3" item="13"/>
          <tpl fld="2" item="22"/>
          <tpl hier="9" item="1"/>
          <tpl hier="11" item="4"/>
          <tpl hier="12" item="2"/>
          <tpl fld="4" item="0"/>
        </tpls>
      </n>
      <n v="717530688">
        <tpls c="8">
          <tpl hier="2" item="0"/>
          <tpl hier="4" item="3"/>
          <tpl fld="3" item="30"/>
          <tpl fld="2" item="22"/>
          <tpl hier="9" item="1"/>
          <tpl hier="11" item="4"/>
          <tpl hier="12" item="2"/>
          <tpl fld="4" item="0"/>
        </tpls>
      </n>
      <n v="449880000">
        <tpls c="8">
          <tpl hier="2" item="0"/>
          <tpl hier="4" item="3"/>
          <tpl fld="3" item="40"/>
          <tpl fld="2" item="22"/>
          <tpl hier="9" item="1"/>
          <tpl hier="11" item="4"/>
          <tpl hier="12" item="2"/>
          <tpl fld="4" item="0"/>
        </tpls>
      </n>
      <n v="76710387712">
        <tpls c="8">
          <tpl hier="2" item="0"/>
          <tpl hier="4" item="3"/>
          <tpl fld="3" item="5"/>
          <tpl fld="2" item="43"/>
          <tpl hier="9" item="1"/>
          <tpl hier="11" item="4"/>
          <tpl hier="12" item="2"/>
          <tpl fld="4" item="0"/>
        </tpls>
      </n>
      <n v="18318411776">
        <tpls c="8">
          <tpl hier="2" item="0"/>
          <tpl hier="4" item="3"/>
          <tpl fld="3" item="24"/>
          <tpl fld="2" item="43"/>
          <tpl hier="9" item="1"/>
          <tpl hier="11" item="4"/>
          <tpl hier="12" item="2"/>
          <tpl fld="4" item="0"/>
        </tpls>
      </n>
      <n v="7878700032">
        <tpls c="8">
          <tpl hier="2" item="0"/>
          <tpl hier="4" item="3"/>
          <tpl fld="3" item="39"/>
          <tpl fld="2" item="43"/>
          <tpl hier="9" item="1"/>
          <tpl hier="11" item="4"/>
          <tpl hier="12" item="2"/>
          <tpl fld="4" item="0"/>
        </tpls>
      </n>
      <n v="1143600000">
        <tpls c="8">
          <tpl hier="2" item="0"/>
          <tpl hier="4" item="3"/>
          <tpl fld="3" item="48"/>
          <tpl fld="2" item="43"/>
          <tpl hier="9" item="1"/>
          <tpl hier="11" item="4"/>
          <tpl hier="12" item="2"/>
          <tpl fld="4" item="0"/>
        </tpls>
      </n>
      <n v="8881368064">
        <tpls c="8">
          <tpl hier="2" item="0"/>
          <tpl hier="4" item="3"/>
          <tpl fld="3" item="2"/>
          <tpl fld="2" item="33"/>
          <tpl hier="9" item="1"/>
          <tpl hier="11" item="4"/>
          <tpl hier="12" item="2"/>
          <tpl fld="4" item="0"/>
        </tpls>
      </n>
      <n v="5727602688">
        <tpls c="8">
          <tpl hier="2" item="0"/>
          <tpl hier="4" item="3"/>
          <tpl fld="3" item="12"/>
          <tpl fld="2" item="33"/>
          <tpl hier="9" item="1"/>
          <tpl hier="11" item="4"/>
          <tpl hier="12" item="2"/>
          <tpl fld="4" item="0"/>
        </tpls>
      </n>
      <n v="1666910208">
        <tpls c="8">
          <tpl hier="2" item="0"/>
          <tpl hier="4" item="3"/>
          <tpl fld="3" item="18"/>
          <tpl fld="2" item="33"/>
          <tpl hier="9" item="1"/>
          <tpl hier="11" item="4"/>
          <tpl hier="12" item="2"/>
          <tpl fld="4" item="0"/>
        </tpls>
      </n>
      <n v="14372591616">
        <tpls c="8">
          <tpl hier="2" item="0"/>
          <tpl hier="4" item="3"/>
          <tpl fld="3" item="47"/>
          <tpl fld="2" item="64"/>
          <tpl hier="9" item="1"/>
          <tpl hier="11" item="4"/>
          <tpl hier="12" item="2"/>
          <tpl fld="4" item="0"/>
        </tpls>
      </n>
      <n v="5592390656">
        <tpls c="8">
          <tpl hier="2" item="0"/>
          <tpl hier="4" item="3"/>
          <tpl fld="3" item="51"/>
          <tpl fld="2" item="64"/>
          <tpl hier="9" item="1"/>
          <tpl hier="11" item="4"/>
          <tpl hier="12" item="2"/>
          <tpl fld="4" item="0"/>
        </tpls>
      </n>
      <n v="1544216064">
        <tpls c="8">
          <tpl hier="2" item="0"/>
          <tpl hier="4" item="3"/>
          <tpl fld="3" item="56"/>
          <tpl fld="2" item="64"/>
          <tpl hier="9" item="1"/>
          <tpl hier="11" item="4"/>
          <tpl hier="12" item="2"/>
          <tpl fld="4" item="0"/>
        </tpls>
      </n>
      <n v="5353404416">
        <tpls c="8">
          <tpl hier="2" item="0"/>
          <tpl hier="4" item="3"/>
          <tpl fld="3" item="13"/>
          <tpl fld="2" item="34"/>
          <tpl hier="9" item="1"/>
          <tpl hier="11" item="4"/>
          <tpl hier="12" item="2"/>
          <tpl fld="4" item="0"/>
        </tpls>
      </n>
      <n v="508221504">
        <tpls c="8">
          <tpl hier="2" item="0"/>
          <tpl hier="4" item="3"/>
          <tpl fld="3" item="42"/>
          <tpl fld="2" item="9"/>
          <tpl hier="9" item="1"/>
          <tpl hier="11" item="4"/>
          <tpl hier="12" item="2"/>
          <tpl fld="4" item="0"/>
        </tpls>
      </n>
      <n v="29868339200">
        <tpls c="8">
          <tpl hier="2" item="0"/>
          <tpl hier="4" item="3"/>
          <tpl fld="3" item="12"/>
          <tpl fld="2" item="12"/>
          <tpl hier="9" item="1"/>
          <tpl hier="11" item="4"/>
          <tpl hier="12" item="2"/>
          <tpl fld="4" item="0"/>
        </tpls>
      </n>
      <m>
        <tpls c="8">
          <tpl hier="2" item="0"/>
          <tpl hier="4" item="3"/>
          <tpl fld="3" item="23"/>
          <tpl fld="2" item="37"/>
          <tpl hier="9" item="1"/>
          <tpl hier="11" item="4"/>
          <tpl hier="12" item="2"/>
          <tpl fld="4" item="0"/>
        </tpls>
      </m>
      <m>
        <tpls c="8">
          <tpl hier="2" item="0"/>
          <tpl hier="4" item="3"/>
          <tpl fld="3" item="43"/>
          <tpl fld="2" item="37"/>
          <tpl hier="9" item="1"/>
          <tpl hier="11" item="4"/>
          <tpl hier="12" item="2"/>
          <tpl fld="4" item="0"/>
        </tpls>
      </m>
      <n v="9545177088">
        <tpls c="8">
          <tpl hier="2" item="0"/>
          <tpl hier="4" item="3"/>
          <tpl fld="3" item="52"/>
          <tpl fld="2" item="16"/>
          <tpl hier="9" item="1"/>
          <tpl hier="11" item="4"/>
          <tpl hier="12" item="2"/>
          <tpl fld="4" item="0"/>
        </tpls>
      </n>
      <n v="2562492416">
        <tpls c="8">
          <tpl hier="2" item="0"/>
          <tpl hier="4" item="3"/>
          <tpl fld="3" item="25"/>
          <tpl fld="2" item="16"/>
          <tpl hier="9" item="1"/>
          <tpl hier="11" item="4"/>
          <tpl hier="12" item="2"/>
          <tpl fld="4" item="0"/>
        </tpls>
      </n>
      <n v="65128198144">
        <tpls c="8">
          <tpl hier="2" item="0"/>
          <tpl hier="4" item="3"/>
          <tpl fld="3" item="9"/>
          <tpl fld="2" item="38"/>
          <tpl hier="9" item="1"/>
          <tpl hier="11" item="4"/>
          <tpl hier="12" item="2"/>
          <tpl fld="4" item="0"/>
        </tpls>
      </n>
      <n v="9365289984">
        <tpls c="8">
          <tpl hier="2" item="0"/>
          <tpl hier="4" item="3"/>
          <tpl fld="3" item="45"/>
          <tpl fld="2" item="38"/>
          <tpl hier="9" item="1"/>
          <tpl hier="11" item="4"/>
          <tpl hier="12" item="2"/>
          <tpl fld="4" item="0"/>
        </tpls>
      </n>
      <n v="1351006464">
        <tpls c="8">
          <tpl hier="2" item="0"/>
          <tpl hier="4" item="3"/>
          <tpl fld="3" item="10"/>
          <tpl fld="2" item="38"/>
          <tpl hier="9" item="1"/>
          <tpl hier="11" item="4"/>
          <tpl hier="12" item="2"/>
          <tpl fld="4" item="0"/>
        </tpls>
      </n>
      <n v="170077814784">
        <tpls c="8">
          <tpl hier="2" item="0"/>
          <tpl hier="4" item="3"/>
          <tpl fld="3" item="38"/>
          <tpl fld="2" item="25"/>
          <tpl hier="9" item="1"/>
          <tpl hier="11" item="4"/>
          <tpl hier="12" item="2"/>
          <tpl fld="4" item="0"/>
        </tpls>
      </n>
      <n v="31151824896">
        <tpls c="8">
          <tpl hier="2" item="0"/>
          <tpl hier="4" item="3"/>
          <tpl fld="3" item="22"/>
          <tpl fld="2" item="25"/>
          <tpl hier="9" item="1"/>
          <tpl hier="11" item="4"/>
          <tpl hier="12" item="2"/>
          <tpl fld="4" item="0"/>
        </tpls>
      </n>
      <n v="4118647552">
        <tpls c="8">
          <tpl hier="2" item="0"/>
          <tpl hier="4" item="3"/>
          <tpl fld="3" item="35"/>
          <tpl fld="2" item="25"/>
          <tpl hier="9" item="1"/>
          <tpl hier="11" item="4"/>
          <tpl hier="12" item="2"/>
          <tpl fld="4" item="0"/>
        </tpls>
      </n>
      <n v="54604050432">
        <tpls c="8">
          <tpl hier="2" item="0"/>
          <tpl hier="4" item="3"/>
          <tpl fld="3" item="30"/>
          <tpl fld="2" item="45"/>
          <tpl hier="9" item="1"/>
          <tpl hier="11" item="4"/>
          <tpl hier="12" item="2"/>
          <tpl fld="4" item="0"/>
        </tpls>
      </n>
      <n v="36308881408">
        <tpls c="8">
          <tpl hier="2" item="0"/>
          <tpl hier="4" item="3"/>
          <tpl fld="3" item="20"/>
          <tpl fld="2" item="45"/>
          <tpl hier="9" item="1"/>
          <tpl hier="11" item="4"/>
          <tpl hier="12" item="2"/>
          <tpl fld="4" item="0"/>
        </tpls>
      </n>
      <n v="9667589120">
        <tpls c="8">
          <tpl hier="2" item="0"/>
          <tpl hier="4" item="3"/>
          <tpl fld="3" item="23"/>
          <tpl fld="2" item="30"/>
          <tpl hier="9" item="1"/>
          <tpl hier="11" item="4"/>
          <tpl hier="12" item="2"/>
          <tpl fld="4" item="0"/>
        </tpls>
      </n>
      <n v="3309124352">
        <tpls c="8">
          <tpl hier="2" item="0"/>
          <tpl hier="4" item="3"/>
          <tpl fld="3" item="53"/>
          <tpl fld="2" item="30"/>
          <tpl hier="9" item="1"/>
          <tpl hier="11" item="4"/>
          <tpl hier="12" item="2"/>
          <tpl fld="4" item="0"/>
        </tpls>
      </n>
      <n v="641214208">
        <tpls c="8">
          <tpl hier="2" item="0"/>
          <tpl hier="4" item="3"/>
          <tpl fld="3" item="18"/>
          <tpl fld="2" item="30"/>
          <tpl hier="9" item="1"/>
          <tpl hier="11" item="4"/>
          <tpl hier="12" item="2"/>
          <tpl fld="4" item="0"/>
        </tpls>
      </n>
      <n v="6321335808">
        <tpls c="8">
          <tpl hier="2" item="0"/>
          <tpl hier="4" item="3"/>
          <tpl fld="3" item="1"/>
          <tpl fld="2" item="23"/>
          <tpl hier="9" item="1"/>
          <tpl hier="11" item="4"/>
          <tpl hier="12" item="2"/>
          <tpl fld="4" item="0"/>
        </tpls>
      </n>
      <n v="2465165056">
        <tpls c="8">
          <tpl hier="2" item="0"/>
          <tpl hier="4" item="3"/>
          <tpl fld="3" item="31"/>
          <tpl fld="2" item="23"/>
          <tpl hier="9" item="1"/>
          <tpl hier="11" item="4"/>
          <tpl hier="12" item="2"/>
          <tpl fld="4" item="0"/>
        </tpls>
      </n>
      <n v="30641381376">
        <tpls c="8">
          <tpl hier="2" item="0"/>
          <tpl hier="4" item="3"/>
          <tpl fld="3" item="5"/>
          <tpl fld="2" item="13"/>
          <tpl hier="9" item="1"/>
          <tpl hier="11" item="4"/>
          <tpl hier="12" item="2"/>
          <tpl fld="4" item="0"/>
        </tpls>
      </n>
      <n v="4521580544">
        <tpls c="8">
          <tpl hier="2" item="0"/>
          <tpl hier="4" item="3"/>
          <tpl fld="3" item="28"/>
          <tpl fld="2" item="13"/>
          <tpl hier="9" item="1"/>
          <tpl hier="11" item="4"/>
          <tpl hier="12" item="2"/>
          <tpl fld="4" item="0"/>
        </tpls>
      </n>
      <n v="1024098816">
        <tpls c="8">
          <tpl hier="2" item="0"/>
          <tpl hier="4" item="3"/>
          <tpl fld="3" item="4"/>
          <tpl fld="2" item="13"/>
          <tpl hier="9" item="1"/>
          <tpl hier="11" item="4"/>
          <tpl hier="12" item="2"/>
          <tpl fld="4" item="0"/>
        </tpls>
      </n>
      <m>
        <tpls c="8">
          <tpl hier="2" item="0"/>
          <tpl hier="4" item="3"/>
          <tpl fld="3" item="47"/>
          <tpl fld="2" item="36"/>
          <tpl hier="9" item="1"/>
          <tpl hier="11" item="4"/>
          <tpl hier="12" item="2"/>
          <tpl fld="4" item="0"/>
        </tpls>
      </m>
      <n v="1052696313856">
        <tpls c="8">
          <tpl hier="2" item="0"/>
          <tpl hier="4" item="3"/>
          <tpl fld="3" item="52"/>
          <tpl fld="2" item="17"/>
          <tpl hier="9" item="1"/>
          <tpl hier="11" item="4"/>
          <tpl hier="12" item="2"/>
          <tpl fld="4" item="0"/>
        </tpls>
      </n>
      <n v="195219783680">
        <tpls c="8">
          <tpl hier="2" item="0"/>
          <tpl hier="4" item="3"/>
          <tpl fld="3" item="15"/>
          <tpl fld="2" item="17"/>
          <tpl hier="9" item="1"/>
          <tpl hier="11" item="4"/>
          <tpl hier="12" item="2"/>
          <tpl fld="4" item="0"/>
        </tpls>
      </n>
      <n v="16960000000">
        <tpls c="8">
          <tpl hier="2" item="0"/>
          <tpl hier="4" item="3"/>
          <tpl fld="3" item="44"/>
          <tpl fld="2" item="17"/>
          <tpl hier="9" item="1"/>
          <tpl hier="11" item="4"/>
          <tpl hier="12" item="2"/>
          <tpl fld="4" item="0"/>
        </tpls>
      </n>
      <n v="1779521152">
        <tpls c="8">
          <tpl hier="2" item="0"/>
          <tpl hier="4" item="3"/>
          <tpl fld="3" item="17"/>
          <tpl fld="2" item="24"/>
          <tpl hier="9" item="1"/>
          <tpl hier="11" item="4"/>
          <tpl hier="12" item="2"/>
          <tpl fld="4" item="0"/>
        </tpls>
      </n>
      <n v="951900928">
        <tpls c="8">
          <tpl hier="2" item="0"/>
          <tpl hier="4" item="3"/>
          <tpl fld="3" item="43"/>
          <tpl fld="2" item="24"/>
          <tpl hier="9" item="1"/>
          <tpl hier="11" item="4"/>
          <tpl hier="12" item="2"/>
          <tpl fld="4" item="0"/>
        </tpls>
      </n>
      <n v="93789732864">
        <tpls c="8">
          <tpl hier="2" item="0"/>
          <tpl hier="4" item="3"/>
          <tpl fld="3" item="17"/>
          <tpl fld="2" item="26"/>
          <tpl hier="9" item="1"/>
          <tpl hier="11" item="4"/>
          <tpl hier="12" item="2"/>
          <tpl fld="4" item="0"/>
        </tpls>
      </n>
      <n v="25004556288">
        <tpls c="8">
          <tpl hier="2" item="0"/>
          <tpl hier="4" item="3"/>
          <tpl fld="3" item="36"/>
          <tpl fld="2" item="26"/>
          <tpl hier="9" item="1"/>
          <tpl hier="11" item="4"/>
          <tpl hier="12" item="2"/>
          <tpl fld="4" item="0"/>
        </tpls>
      </n>
      <n v="1901868544">
        <tpls c="8">
          <tpl hier="2" item="0"/>
          <tpl hier="4" item="3"/>
          <tpl fld="3" item="35"/>
          <tpl fld="2" item="26"/>
          <tpl hier="9" item="1"/>
          <tpl hier="11" item="4"/>
          <tpl hier="12" item="2"/>
          <tpl fld="4" item="0"/>
        </tpls>
      </n>
      <n v="3208837120">
        <tpls c="8">
          <tpl hier="2" item="0"/>
          <tpl hier="4" item="3"/>
          <tpl fld="3" item="6"/>
          <tpl fld="2" item="27"/>
          <tpl hier="9" item="1"/>
          <tpl hier="11" item="4"/>
          <tpl hier="12" item="2"/>
          <tpl fld="4" item="0"/>
        </tpls>
      </n>
      <n v="1180104192">
        <tpls c="8">
          <tpl hier="2" item="0"/>
          <tpl hier="4" item="3"/>
          <tpl fld="3" item="31"/>
          <tpl fld="2" item="27"/>
          <tpl hier="9" item="1"/>
          <tpl hier="11" item="4"/>
          <tpl hier="12" item="2"/>
          <tpl fld="4" item="0"/>
        </tpls>
      </n>
      <n v="190816176">
        <tpls c="8">
          <tpl hier="2" item="0"/>
          <tpl hier="4" item="3"/>
          <tpl fld="3" item="44"/>
          <tpl fld="2" item="27"/>
          <tpl hier="9" item="1"/>
          <tpl hier="11" item="4"/>
          <tpl hier="12" item="2"/>
          <tpl fld="4" item="0"/>
        </tpls>
      </n>
      <n v="5064732672">
        <tpls c="8">
          <tpl hier="2" item="0"/>
          <tpl hier="4" item="3"/>
          <tpl fld="3" item="2"/>
          <tpl fld="2" item="29"/>
          <tpl hier="9" item="1"/>
          <tpl hier="11" item="4"/>
          <tpl hier="12" item="2"/>
          <tpl fld="4" item="0"/>
        </tpls>
      </n>
      <n v="3802557952">
        <tpls c="8">
          <tpl hier="2" item="0"/>
          <tpl hier="4" item="3"/>
          <tpl fld="3" item="15"/>
          <tpl fld="2" item="29"/>
          <tpl hier="9" item="1"/>
          <tpl hier="11" item="4"/>
          <tpl hier="12" item="2"/>
          <tpl fld="4" item="0"/>
        </tpls>
      </n>
      <n v="802482176">
        <tpls c="8">
          <tpl hier="2" item="0"/>
          <tpl hier="4" item="3"/>
          <tpl fld="3" item="37"/>
          <tpl fld="2" item="29"/>
          <tpl hier="9" item="1"/>
          <tpl hier="11" item="4"/>
          <tpl hier="12" item="2"/>
          <tpl fld="4" item="0"/>
        </tpls>
      </n>
      <n v="1800105600">
        <tpls c="8">
          <tpl hier="2" item="0"/>
          <tpl hier="4" item="3"/>
          <tpl fld="3" item="55"/>
          <tpl fld="2" item="31"/>
          <tpl hier="9" item="1"/>
          <tpl hier="11" item="4"/>
          <tpl hier="12" item="2"/>
          <tpl fld="4" item="0"/>
        </tpls>
      </n>
      <n v="318862880">
        <tpls c="8">
          <tpl hier="2" item="0"/>
          <tpl hier="4" item="3"/>
          <tpl fld="3" item="12"/>
          <tpl fld="2" item="31"/>
          <tpl hier="9" item="1"/>
          <tpl hier="11" item="4"/>
          <tpl hier="12" item="2"/>
          <tpl fld="4" item="0"/>
        </tpls>
      </n>
      <n v="59260816">
        <tpls c="8">
          <tpl hier="2" item="0"/>
          <tpl hier="4" item="3"/>
          <tpl fld="3" item="26"/>
          <tpl fld="2" item="31"/>
          <tpl hier="9" item="1"/>
          <tpl hier="11" item="4"/>
          <tpl hier="12" item="2"/>
          <tpl fld="4" item="0"/>
        </tpls>
      </n>
      <n v="37021511680">
        <tpls c="8">
          <tpl hier="2" item="0"/>
          <tpl hier="4" item="3"/>
          <tpl fld="3" item="49"/>
          <tpl fld="2" item="14"/>
          <tpl hier="9" item="1"/>
          <tpl hier="11" item="4"/>
          <tpl hier="12" item="2"/>
          <tpl fld="4" item="0"/>
        </tpls>
      </n>
      <n v="127261096">
        <tpls c="8">
          <tpl hier="2" item="0"/>
          <tpl hier="4" item="3"/>
          <tpl fld="3" item="43"/>
          <tpl fld="2" item="9"/>
          <tpl hier="9" item="1"/>
          <tpl hier="11" item="4"/>
          <tpl hier="12" item="2"/>
          <tpl fld="4" item="0"/>
        </tpls>
      </n>
      <n v="33212180480">
        <tpls c="8">
          <tpl hier="2" item="0"/>
          <tpl hier="4" item="3"/>
          <tpl fld="3" item="25"/>
          <tpl fld="2" item="12"/>
          <tpl hier="9" item="1"/>
          <tpl hier="11" item="4"/>
          <tpl hier="12" item="2"/>
          <tpl fld="4" item="0"/>
        </tpls>
      </n>
      <m>
        <tpls c="8">
          <tpl hier="2" item="0"/>
          <tpl hier="4" item="3"/>
          <tpl fld="3" item="19"/>
          <tpl fld="2" item="37"/>
          <tpl hier="9" item="1"/>
          <tpl hier="11" item="4"/>
          <tpl hier="12" item="2"/>
          <tpl fld="4" item="0"/>
        </tpls>
      </m>
      <m>
        <tpls c="8">
          <tpl hier="2" item="0"/>
          <tpl hier="4" item="3"/>
          <tpl fld="3" item="40"/>
          <tpl fld="2" item="37"/>
          <tpl hier="9" item="1"/>
          <tpl hier="11" item="4"/>
          <tpl hier="12" item="2"/>
          <tpl fld="4" item="0"/>
        </tpls>
      </m>
      <n v="8355006464">
        <tpls c="8">
          <tpl hier="2" item="0"/>
          <tpl hier="4" item="3"/>
          <tpl fld="3" item="55"/>
          <tpl fld="2" item="16"/>
          <tpl hier="9" item="1"/>
          <tpl hier="11" item="4"/>
          <tpl hier="12" item="2"/>
          <tpl fld="4" item="0"/>
        </tpls>
      </n>
      <n v="2368584960">
        <tpls c="8">
          <tpl hier="2" item="0"/>
          <tpl hier="4" item="3"/>
          <tpl fld="3" item="31"/>
          <tpl fld="2" item="16"/>
          <tpl hier="9" item="1"/>
          <tpl hier="11" item="4"/>
          <tpl hier="12" item="2"/>
          <tpl fld="4" item="0"/>
        </tpls>
      </n>
      <n v="62219001856">
        <tpls c="8">
          <tpl hier="2" item="0"/>
          <tpl hier="4" item="3"/>
          <tpl fld="3" item="13"/>
          <tpl fld="2" item="38"/>
          <tpl hier="9" item="1"/>
          <tpl hier="11" item="4"/>
          <tpl hier="12" item="2"/>
          <tpl fld="4" item="0"/>
        </tpls>
      </n>
      <n v="8782585856">
        <tpls c="8">
          <tpl hier="2" item="0"/>
          <tpl hier="4" item="3"/>
          <tpl fld="3" item="50"/>
          <tpl fld="2" item="38"/>
          <tpl hier="9" item="1"/>
          <tpl hier="11" item="4"/>
          <tpl hier="12" item="2"/>
          <tpl fld="4" item="0"/>
        </tpls>
      </n>
      <n v="1221305728">
        <tpls c="8">
          <tpl hier="2" item="0"/>
          <tpl hier="4" item="3"/>
          <tpl fld="3" item="16"/>
          <tpl fld="2" item="38"/>
          <tpl hier="9" item="1"/>
          <tpl hier="11" item="4"/>
          <tpl hier="12" item="2"/>
          <tpl fld="4" item="0"/>
        </tpls>
      </n>
      <n v="152385716224">
        <tpls c="8">
          <tpl hier="2" item="0"/>
          <tpl hier="4" item="3"/>
          <tpl fld="3" item="52"/>
          <tpl fld="2" item="25"/>
          <tpl hier="9" item="1"/>
          <tpl hier="11" item="4"/>
          <tpl hier="12" item="2"/>
          <tpl fld="4" item="0"/>
        </tpls>
      </n>
      <n v="28691890176">
        <tpls c="8">
          <tpl hier="2" item="0"/>
          <tpl hier="4" item="3"/>
          <tpl fld="3" item="25"/>
          <tpl fld="2" item="25"/>
          <tpl hier="9" item="1"/>
          <tpl hier="11" item="4"/>
          <tpl hier="12" item="2"/>
          <tpl fld="4" item="0"/>
        </tpls>
      </n>
      <n v="54457835520">
        <tpls c="8">
          <tpl hier="2" item="0"/>
          <tpl hier="4" item="3"/>
          <tpl fld="3" item="27"/>
          <tpl fld="2" item="45"/>
          <tpl hier="9" item="1"/>
          <tpl hier="11" item="4"/>
          <tpl hier="12" item="2"/>
          <tpl fld="4" item="0"/>
        </tpls>
      </n>
      <n v="24846641152">
        <tpls c="8">
          <tpl hier="2" item="0"/>
          <tpl hier="4" item="3"/>
          <tpl fld="3" item="56"/>
          <tpl fld="2" item="45"/>
          <tpl hier="9" item="1"/>
          <tpl hier="11" item="4"/>
          <tpl hier="12" item="2"/>
          <tpl fld="4" item="0"/>
        </tpls>
      </n>
      <n v="8701085696">
        <tpls c="8">
          <tpl hier="2" item="0"/>
          <tpl hier="4" item="3"/>
          <tpl fld="3" item="41"/>
          <tpl fld="2" item="30"/>
          <tpl hier="9" item="1"/>
          <tpl hier="11" item="4"/>
          <tpl hier="12" item="2"/>
          <tpl fld="4" item="0"/>
        </tpls>
      </n>
      <n v="2179567104">
        <tpls c="8">
          <tpl hier="2" item="0"/>
          <tpl hier="4" item="3"/>
          <tpl fld="3" item="3"/>
          <tpl fld="2" item="30"/>
          <tpl hier="9" item="1"/>
          <tpl hier="11" item="4"/>
          <tpl hier="12" item="2"/>
          <tpl fld="4" item="0"/>
        </tpls>
      </n>
      <n v="665586944">
        <tpls c="8">
          <tpl hier="2" item="0"/>
          <tpl hier="4" item="3"/>
          <tpl fld="3" item="26"/>
          <tpl fld="2" item="30"/>
          <tpl hier="9" item="1"/>
          <tpl hier="11" item="4"/>
          <tpl hier="12" item="2"/>
          <tpl fld="4" item="0"/>
        </tpls>
      </n>
      <n v="5795568128">
        <tpls c="8">
          <tpl hier="2" item="0"/>
          <tpl hier="4" item="3"/>
          <tpl fld="3" item="2"/>
          <tpl fld="2" item="23"/>
          <tpl hier="9" item="1"/>
          <tpl hier="11" item="4"/>
          <tpl hier="12" item="2"/>
          <tpl fld="4" item="0"/>
        </tpls>
      </n>
      <n v="2448290048">
        <tpls c="8">
          <tpl hier="2" item="0"/>
          <tpl hier="4" item="3"/>
          <tpl fld="3" item="36"/>
          <tpl fld="2" item="23"/>
          <tpl hier="9" item="1"/>
          <tpl hier="11" item="4"/>
          <tpl hier="12" item="2"/>
          <tpl fld="4" item="0"/>
        </tpls>
      </n>
      <n v="29173514240">
        <tpls c="8">
          <tpl hier="2" item="0"/>
          <tpl hier="4" item="3"/>
          <tpl fld="3" item="9"/>
          <tpl fld="2" item="13"/>
          <tpl hier="9" item="1"/>
          <tpl hier="11" item="4"/>
          <tpl hier="12" item="2"/>
          <tpl fld="4" item="0"/>
        </tpls>
      </n>
      <n v="4401104384">
        <tpls c="8">
          <tpl hier="2" item="0"/>
          <tpl hier="4" item="3"/>
          <tpl fld="3" item="42"/>
          <tpl fld="2" item="13"/>
          <tpl hier="9" item="1"/>
          <tpl hier="11" item="4"/>
          <tpl hier="12" item="2"/>
          <tpl fld="4" item="0"/>
        </tpls>
      </n>
      <n v="882765440">
        <tpls c="8">
          <tpl hier="2" item="0"/>
          <tpl hier="4" item="3"/>
          <tpl fld="3" item="8"/>
          <tpl fld="2" item="13"/>
          <tpl hier="9" item="1"/>
          <tpl hier="11" item="4"/>
          <tpl hier="12" item="2"/>
          <tpl fld="4" item="0"/>
        </tpls>
      </n>
      <m>
        <tpls c="8">
          <tpl hier="2" item="0"/>
          <tpl hier="4" item="3"/>
          <tpl fld="3" item="49"/>
          <tpl fld="2" item="36"/>
          <tpl hier="9" item="1"/>
          <tpl hier="11" item="4"/>
          <tpl hier="12" item="2"/>
          <tpl fld="4" item="0"/>
        </tpls>
      </m>
      <n v="975387099136">
        <tpls c="8">
          <tpl hier="2" item="0"/>
          <tpl hier="4" item="3"/>
          <tpl fld="3" item="55"/>
          <tpl fld="2" item="17"/>
          <tpl hier="9" item="1"/>
          <tpl hier="11" item="4"/>
          <tpl hier="12" item="2"/>
          <tpl fld="4" item="0"/>
        </tpls>
      </n>
      <n v="156159197184">
        <tpls c="8">
          <tpl hier="2" item="0"/>
          <tpl hier="4" item="3"/>
          <tpl fld="3" item="25"/>
          <tpl fld="2" item="17"/>
          <tpl hier="9" item="1"/>
          <tpl hier="11" item="4"/>
          <tpl hier="12" item="2"/>
          <tpl fld="4" item="0"/>
        </tpls>
      </n>
      <n v="2032345856">
        <tpls c="8">
          <tpl hier="2" item="0"/>
          <tpl hier="4" item="3"/>
          <tpl fld="3" item="30"/>
          <tpl fld="2" item="24"/>
          <tpl hier="9" item="1"/>
          <tpl hier="11" item="4"/>
          <tpl hier="12" item="2"/>
          <tpl fld="4" item="0"/>
        </tpls>
      </n>
      <n v="804629888">
        <tpls c="8">
          <tpl hier="2" item="0"/>
          <tpl hier="4" item="3"/>
          <tpl fld="3" item="46"/>
          <tpl fld="2" item="24"/>
          <tpl hier="9" item="1"/>
          <tpl hier="11" item="4"/>
          <tpl hier="12" item="2"/>
          <tpl fld="4" item="0"/>
        </tpls>
      </n>
      <n v="358581927936">
        <tpls c="8">
          <tpl hier="2" item="0"/>
          <tpl hier="4" item="3"/>
          <tpl fld="3" item="9"/>
          <tpl fld="2" item="26"/>
          <tpl hier="9" item="1"/>
          <tpl hier="11" item="4"/>
          <tpl hier="12" item="2"/>
          <tpl fld="4" item="0"/>
        </tpls>
      </n>
      <n v="79148417024">
        <tpls c="8">
          <tpl hier="2" item="0"/>
          <tpl hier="4" item="3"/>
          <tpl fld="3" item="24"/>
          <tpl fld="2" item="26"/>
          <tpl hier="9" item="1"/>
          <tpl hier="11" item="4"/>
          <tpl hier="12" item="2"/>
          <tpl fld="4" item="0"/>
        </tpls>
      </n>
      <n v="21213671424">
        <tpls c="8">
          <tpl hier="2" item="0"/>
          <tpl hier="4" item="3"/>
          <tpl fld="3" item="43"/>
          <tpl fld="2" item="26"/>
          <tpl hier="9" item="1"/>
          <tpl hier="11" item="4"/>
          <tpl hier="12" item="2"/>
          <tpl fld="4" item="0"/>
        </tpls>
      </n>
      <n v="3495748352">
        <tpls c="8">
          <tpl hier="2" item="0"/>
          <tpl hier="4" item="3"/>
          <tpl fld="3" item="11"/>
          <tpl fld="2" item="27"/>
          <tpl hier="9" item="1"/>
          <tpl hier="11" item="4"/>
          <tpl hier="12" item="2"/>
          <tpl fld="4" item="0"/>
        </tpls>
      </n>
      <n v="1237685632">
        <tpls c="8">
          <tpl hier="2" item="0"/>
          <tpl hier="4" item="3"/>
          <tpl fld="3" item="36"/>
          <tpl fld="2" item="27"/>
          <tpl hier="9" item="1"/>
          <tpl hier="11" item="4"/>
          <tpl hier="12" item="2"/>
          <tpl fld="4" item="0"/>
        </tpls>
      </n>
      <n v="183116336">
        <tpls c="8">
          <tpl hier="2" item="0"/>
          <tpl hier="4" item="3"/>
          <tpl fld="3" item="48"/>
          <tpl fld="2" item="27"/>
          <tpl hier="9" item="1"/>
          <tpl hier="11" item="4"/>
          <tpl hier="12" item="2"/>
          <tpl fld="4" item="0"/>
        </tpls>
      </n>
      <n v="6372498944">
        <tpls c="8">
          <tpl hier="2" item="0"/>
          <tpl hier="4" item="3"/>
          <tpl fld="3" item="6"/>
          <tpl fld="2" item="29"/>
          <tpl hier="9" item="1"/>
          <tpl hier="11" item="4"/>
          <tpl hier="12" item="2"/>
          <tpl fld="4" item="0"/>
        </tpls>
      </n>
      <n v="3905938432">
        <tpls c="8">
          <tpl hier="2" item="0"/>
          <tpl hier="4" item="3"/>
          <tpl fld="3" item="22"/>
          <tpl fld="2" item="29"/>
          <tpl hier="9" item="1"/>
          <tpl hier="11" item="4"/>
          <tpl hier="12" item="2"/>
          <tpl fld="4" item="0"/>
        </tpls>
      </n>
      <n v="759345856">
        <tpls c="8">
          <tpl hier="2" item="0"/>
          <tpl hier="4" item="3"/>
          <tpl fld="3" item="44"/>
          <tpl fld="2" item="29"/>
          <tpl hier="9" item="1"/>
          <tpl hier="11" item="4"/>
          <tpl hier="12" item="2"/>
          <tpl fld="4" item="0"/>
        </tpls>
      </n>
      <n v="1682350976">
        <tpls c="8">
          <tpl hier="2" item="0"/>
          <tpl hier="4" item="3"/>
          <tpl fld="3" item="1"/>
          <tpl fld="2" item="31"/>
          <tpl hier="9" item="1"/>
          <tpl hier="11" item="4"/>
          <tpl hier="12" item="2"/>
          <tpl fld="4" item="0"/>
        </tpls>
      </n>
      <n v="268626912">
        <tpls c="8">
          <tpl hier="2" item="0"/>
          <tpl hier="4" item="3"/>
          <tpl fld="3" item="15"/>
          <tpl fld="2" item="31"/>
          <tpl hier="9" item="1"/>
          <tpl hier="11" item="4"/>
          <tpl hier="12" item="2"/>
          <tpl fld="4" item="0"/>
        </tpls>
      </n>
      <n v="56698864">
        <tpls c="8">
          <tpl hier="2" item="0"/>
          <tpl hier="4" item="3"/>
          <tpl fld="3" item="32"/>
          <tpl fld="2" item="31"/>
          <tpl hier="9" item="1"/>
          <tpl hier="11" item="4"/>
          <tpl hier="12" item="2"/>
          <tpl fld="4" item="0"/>
        </tpls>
      </n>
      <n v="25825525760">
        <tpls c="8">
          <tpl hier="2" item="0"/>
          <tpl hier="4" item="3"/>
          <tpl fld="3" item="55"/>
          <tpl fld="2" item="14"/>
          <tpl hier="9" item="1"/>
          <tpl hier="11" item="4"/>
          <tpl hier="12" item="2"/>
          <tpl fld="4" item="0"/>
        </tpls>
      </n>
      <n v="7970820608">
        <tpls c="8">
          <tpl hier="2" item="0"/>
          <tpl hier="4" item="3"/>
          <tpl fld="3" item="7"/>
          <tpl fld="2" item="14"/>
          <tpl hier="9" item="1"/>
          <tpl hier="11" item="4"/>
          <tpl hier="12" item="2"/>
          <tpl fld="4" item="0"/>
        </tpls>
      </n>
      <n v="1232559488">
        <tpls c="8">
          <tpl hier="2" item="0"/>
          <tpl hier="4" item="3"/>
          <tpl fld="3" item="26"/>
          <tpl fld="2" item="14"/>
          <tpl hier="9" item="1"/>
          <tpl hier="11" item="4"/>
          <tpl hier="12" item="2"/>
          <tpl fld="4" item="0"/>
        </tpls>
      </n>
      <n v="1341886562304">
        <tpls c="8">
          <tpl hier="2" item="0"/>
          <tpl hier="4" item="3"/>
          <tpl fld="3" item="49"/>
          <tpl fld="2" item="39"/>
          <tpl hier="9" item="1"/>
          <tpl hier="11" item="4"/>
          <tpl hier="12" item="2"/>
          <tpl fld="4" item="0"/>
        </tpls>
      </n>
      <n v="320979042304">
        <tpls c="8">
          <tpl hier="2" item="0"/>
          <tpl hier="4" item="3"/>
          <tpl fld="3" item="0"/>
          <tpl fld="2" item="39"/>
          <tpl hier="9" item="1"/>
          <tpl hier="11" item="4"/>
          <tpl hier="12" item="2"/>
          <tpl fld="4" item="0"/>
        </tpls>
      </n>
      <n v="58447994880">
        <tpls c="8">
          <tpl hier="2" item="0"/>
          <tpl hier="4" item="3"/>
          <tpl fld="3" item="16"/>
          <tpl fld="2" item="39"/>
          <tpl hier="9" item="1"/>
          <tpl hier="11" item="4"/>
          <tpl hier="12" item="2"/>
          <tpl fld="4" item="0"/>
        </tpls>
      </n>
      <n v="17710315520">
        <tpls c="8">
          <tpl hier="2" item="0"/>
          <tpl hier="4" item="3"/>
          <tpl fld="3" item="41"/>
          <tpl fld="2" item="41"/>
          <tpl hier="9" item="1"/>
          <tpl hier="11" item="4"/>
          <tpl hier="12" item="2"/>
          <tpl fld="4" item="0"/>
        </tpls>
      </n>
      <n v="4648668672">
        <tpls c="8">
          <tpl hier="2" item="0"/>
          <tpl hier="4" item="3"/>
          <tpl fld="3" item="53"/>
          <tpl fld="2" item="41"/>
          <tpl hier="9" item="1"/>
          <tpl hier="11" item="4"/>
          <tpl hier="12" item="2"/>
          <tpl fld="4" item="0"/>
        </tpls>
      </n>
      <n v="802999936">
        <tpls c="8">
          <tpl hier="2" item="0"/>
          <tpl hier="4" item="3"/>
          <tpl fld="3" item="4"/>
          <tpl fld="2" item="41"/>
          <tpl hier="9" item="1"/>
          <tpl hier="11" item="4"/>
          <tpl hier="12" item="2"/>
          <tpl fld="4" item="0"/>
        </tpls>
      </n>
      <n v="7890647040">
        <tpls c="8">
          <tpl hier="2" item="0"/>
          <tpl hier="4" item="3"/>
          <tpl fld="3" item="19"/>
          <tpl fld="2" item="21"/>
          <tpl hier="9" item="1"/>
          <tpl hier="11" item="4"/>
          <tpl hier="12" item="2"/>
          <tpl fld="4" item="0"/>
        </tpls>
      </n>
      <n v="1878248704">
        <tpls c="8">
          <tpl hier="2" item="0"/>
          <tpl hier="4" item="3"/>
          <tpl fld="3" item="50"/>
          <tpl fld="2" item="21"/>
          <tpl hier="9" item="1"/>
          <tpl hier="11" item="4"/>
          <tpl hier="12" item="2"/>
          <tpl fld="4" item="0"/>
        </tpls>
      </n>
      <n v="466800000">
        <tpls c="8">
          <tpl hier="2" item="0"/>
          <tpl hier="4" item="3"/>
          <tpl fld="3" item="57"/>
          <tpl fld="2" item="21"/>
          <tpl hier="9" item="1"/>
          <tpl hier="11" item="4"/>
          <tpl hier="12" item="2"/>
          <tpl fld="4" item="0"/>
        </tpls>
      </n>
      <n v="3197220352">
        <tpls c="8">
          <tpl hier="2" item="0"/>
          <tpl hier="4" item="3"/>
          <tpl fld="3" item="23"/>
          <tpl fld="2" item="22"/>
          <tpl hier="9" item="1"/>
          <tpl hier="11" item="4"/>
          <tpl hier="12" item="2"/>
          <tpl fld="4" item="0"/>
        </tpls>
      </n>
      <n v="540874944">
        <tpls c="8">
          <tpl hier="2" item="0"/>
          <tpl hier="4" item="3"/>
          <tpl fld="3" item="45"/>
          <tpl fld="2" item="22"/>
          <tpl hier="9" item="1"/>
          <tpl hier="11" item="4"/>
          <tpl hier="12" item="2"/>
          <tpl fld="4" item="0"/>
        </tpls>
      </n>
      <n v="494791680">
        <tpls c="8">
          <tpl hier="2" item="0"/>
          <tpl hier="4" item="3"/>
          <tpl fld="3" item="54"/>
          <tpl fld="2" item="22"/>
          <tpl hier="9" item="1"/>
          <tpl hier="11" item="4"/>
          <tpl hier="12" item="2"/>
          <tpl fld="4" item="0"/>
        </tpls>
      </n>
      <n v="66053726208">
        <tpls c="8">
          <tpl hier="2" item="0"/>
          <tpl hier="4" item="3"/>
          <tpl fld="3" item="21"/>
          <tpl fld="2" item="43"/>
          <tpl hier="9" item="1"/>
          <tpl hier="11" item="4"/>
          <tpl hier="12" item="2"/>
          <tpl fld="4" item="0"/>
        </tpls>
      </n>
      <n v="17790025728">
        <tpls c="8">
          <tpl hier="2" item="0"/>
          <tpl hier="4" item="3"/>
          <tpl fld="3" item="27"/>
          <tpl fld="2" item="43"/>
          <tpl hier="9" item="1"/>
          <tpl hier="11" item="4"/>
          <tpl hier="12" item="2"/>
          <tpl fld="4" item="0"/>
        </tpls>
      </n>
      <n v="6070600192">
        <tpls c="8">
          <tpl hier="2" item="0"/>
          <tpl hier="4" item="3"/>
          <tpl fld="3" item="46"/>
          <tpl fld="2" item="43"/>
          <tpl hier="9" item="1"/>
          <tpl hier="11" item="4"/>
          <tpl hier="12" item="2"/>
          <tpl fld="4" item="0"/>
        </tpls>
      </n>
      <n v="6166330368">
        <tpls c="8">
          <tpl hier="2" item="0"/>
          <tpl hier="4" item="3"/>
          <tpl fld="3" item="11"/>
          <tpl fld="2" item="33"/>
          <tpl hier="9" item="1"/>
          <tpl hier="11" item="4"/>
          <tpl hier="12" item="2"/>
          <tpl fld="4" item="0"/>
        </tpls>
      </n>
      <n v="4412279808">
        <tpls c="8">
          <tpl hier="2" item="0"/>
          <tpl hier="4" item="3"/>
          <tpl fld="3" item="22"/>
          <tpl fld="2" item="33"/>
          <tpl hier="9" item="1"/>
          <tpl hier="11" item="4"/>
          <tpl hier="12" item="2"/>
          <tpl fld="4" item="0"/>
        </tpls>
      </n>
      <n v="2053462912">
        <tpls c="8">
          <tpl hier="2" item="0"/>
          <tpl hier="4" item="3"/>
          <tpl fld="3" item="34"/>
          <tpl fld="2" item="33"/>
          <tpl hier="9" item="1"/>
          <tpl hier="11" item="4"/>
          <tpl hier="12" item="2"/>
          <tpl fld="4" item="0"/>
        </tpls>
      </n>
      <n v="15508575232">
        <tpls c="8">
          <tpl hier="2" item="0"/>
          <tpl hier="4" item="3"/>
          <tpl fld="3" item="38"/>
          <tpl fld="2" item="64"/>
          <tpl hier="9" item="1"/>
          <tpl hier="11" item="4"/>
          <tpl hier="12" item="2"/>
          <tpl fld="4" item="0"/>
        </tpls>
      </n>
      <n v="5952293888">
        <tpls c="8">
          <tpl hier="2" item="0"/>
          <tpl hier="4" item="3"/>
          <tpl fld="3" item="0"/>
          <tpl fld="2" item="64"/>
          <tpl hier="9" item="1"/>
          <tpl hier="11" item="4"/>
          <tpl hier="12" item="2"/>
          <tpl fld="4" item="0"/>
        </tpls>
      </n>
      <n v="430508352">
        <tpls c="8">
          <tpl hier="2" item="0"/>
          <tpl hier="4" item="3"/>
          <tpl fld="3" item="4"/>
          <tpl fld="2" item="64"/>
          <tpl hier="9" item="1"/>
          <tpl hier="11" item="4"/>
          <tpl hier="12" item="2"/>
          <tpl fld="4" item="0"/>
        </tpls>
      </n>
      <n v="4856963072">
        <tpls c="8">
          <tpl hier="2" item="0"/>
          <tpl hier="4" item="3"/>
          <tpl fld="3" item="29"/>
          <tpl fld="2" item="34"/>
          <tpl hier="9" item="1"/>
          <tpl hier="11" item="4"/>
          <tpl hier="12" item="2"/>
          <tpl fld="4" item="0"/>
        </tpls>
      </n>
      <n v="2093994624">
        <tpls c="8">
          <tpl hier="2" item="0"/>
          <tpl hier="4" item="3"/>
          <tpl fld="3" item="27"/>
          <tpl fld="2" item="34"/>
          <tpl hier="9" item="1"/>
          <tpl hier="11" item="4"/>
          <tpl hier="12" item="2"/>
          <tpl fld="4" item="0"/>
        </tpls>
      </n>
      <n v="1235899776">
        <tpls c="8">
          <tpl hier="2" item="0"/>
          <tpl hier="4" item="3"/>
          <tpl fld="3" item="36"/>
          <tpl fld="2" item="34"/>
          <tpl hier="9" item="1"/>
          <tpl hier="11" item="4"/>
          <tpl hier="12" item="2"/>
          <tpl fld="4" item="0"/>
        </tpls>
      </n>
      <n v="147084752">
        <tpls c="8">
          <tpl hier="2" item="0"/>
          <tpl hier="4" item="3"/>
          <tpl fld="3" item="34"/>
          <tpl fld="2" item="34"/>
          <tpl hier="9" item="1"/>
          <tpl hier="11" item="4"/>
          <tpl hier="12" item="2"/>
          <tpl fld="4" item="0"/>
        </tpls>
      </n>
      <m>
        <tpls c="8">
          <tpl hier="2" item="0"/>
          <tpl hier="4" item="3"/>
          <tpl fld="3" item="47"/>
          <tpl fld="2" item="68"/>
          <tpl hier="9" item="1"/>
          <tpl hier="11" item="4"/>
          <tpl hier="12" item="2"/>
          <tpl fld="4" item="0"/>
        </tpls>
      </m>
      <m>
        <tpls c="8">
          <tpl hier="2" item="0"/>
          <tpl hier="4" item="3"/>
          <tpl fld="3" item="45"/>
          <tpl fld="2" item="68"/>
          <tpl hier="9" item="1"/>
          <tpl hier="11" item="4"/>
          <tpl hier="12" item="2"/>
          <tpl fld="4" item="0"/>
        </tpls>
      </m>
      <m>
        <tpls c="8">
          <tpl hier="2" item="0"/>
          <tpl hier="4" item="3"/>
          <tpl fld="3" item="46"/>
          <tpl fld="2" item="68"/>
          <tpl hier="9" item="1"/>
          <tpl hier="11" item="4"/>
          <tpl hier="12" item="2"/>
          <tpl fld="4" item="0"/>
        </tpls>
      </m>
      <n v="107562008576">
        <tpls c="8">
          <tpl hier="2" item="0"/>
          <tpl hier="4" item="3"/>
          <tpl fld="3" item="9"/>
          <tpl fld="2" item="44"/>
          <tpl hier="9" item="1"/>
          <tpl hier="11" item="4"/>
          <tpl hier="12" item="2"/>
          <tpl fld="4" item="0"/>
        </tpls>
      </n>
      <n v="28548945920">
        <tpls c="8">
          <tpl hier="2" item="0"/>
          <tpl hier="4" item="3"/>
          <tpl fld="3" item="11"/>
          <tpl fld="2" item="44"/>
          <tpl hier="9" item="1"/>
          <tpl hier="11" item="4"/>
          <tpl hier="12" item="2"/>
          <tpl fld="4" item="0"/>
        </tpls>
      </n>
      <n v="15314144256">
        <tpls c="8">
          <tpl hier="2" item="0"/>
          <tpl hier="4" item="3"/>
          <tpl fld="3" item="12"/>
          <tpl fld="2" item="44"/>
          <tpl hier="9" item="1"/>
          <tpl hier="11" item="4"/>
          <tpl hier="12" item="2"/>
          <tpl fld="4" item="0"/>
        </tpls>
      </n>
      <n v="2862504192">
        <tpls c="8">
          <tpl hier="2" item="0"/>
          <tpl hier="4" item="3"/>
          <tpl fld="3" item="10"/>
          <tpl fld="2" item="44"/>
          <tpl hier="9" item="1"/>
          <tpl hier="11" item="4"/>
          <tpl hier="12" item="2"/>
          <tpl fld="4" item="0"/>
        </tpls>
      </n>
      <n v="71164821504">
        <tpls c="8">
          <tpl hier="2" item="0"/>
          <tpl hier="4" item="3"/>
          <tpl fld="3" item="23"/>
          <tpl fld="2" item="49"/>
          <tpl hier="9" item="1"/>
          <tpl hier="11" item="4"/>
          <tpl hier="12" item="2"/>
          <tpl fld="4" item="0"/>
        </tpls>
      </n>
      <n v="22137600000">
        <tpls c="8">
          <tpl hier="2" item="0"/>
          <tpl hier="4" item="3"/>
          <tpl fld="3" item="24"/>
          <tpl fld="2" item="49"/>
          <tpl hier="9" item="1"/>
          <tpl hier="11" item="4"/>
          <tpl hier="12" item="2"/>
          <tpl fld="4" item="0"/>
        </tpls>
      </n>
      <n v="9220599808">
        <tpls c="8">
          <tpl hier="2" item="0"/>
          <tpl hier="4" item="3"/>
          <tpl fld="3" item="25"/>
          <tpl fld="2" item="49"/>
          <tpl hier="9" item="1"/>
          <tpl hier="11" item="4"/>
          <tpl hier="12" item="2"/>
          <tpl fld="4" item="0"/>
        </tpls>
      </n>
      <n v="1034800000">
        <tpls c="8">
          <tpl hier="2" item="0"/>
          <tpl hier="4" item="3"/>
          <tpl fld="3" item="26"/>
          <tpl fld="2" item="49"/>
          <tpl hier="9" item="1"/>
          <tpl hier="11" item="4"/>
          <tpl hier="12" item="2"/>
          <tpl fld="4" item="0"/>
        </tpls>
      </n>
      <n v="26789048320">
        <tpls c="8">
          <tpl hier="2" item="0"/>
          <tpl hier="4" item="3"/>
          <tpl fld="3" item="19"/>
          <tpl fld="2" item="85"/>
          <tpl hier="9" item="1"/>
          <tpl hier="11" item="4"/>
          <tpl hier="12" item="2"/>
          <tpl fld="4" item="0"/>
        </tpls>
      </n>
      <n v="765932654480">
        <tpls c="8">
          <tpl hier="2" item="0"/>
          <tpl hier="4" item="3"/>
          <tpl fld="3" item="40"/>
          <tpl fld="1" item="0"/>
          <tpl hier="9" item="1"/>
          <tpl hier="11" item="4"/>
          <tpl hier="12" item="2"/>
          <tpl fld="4" item="0"/>
        </tpls>
      </n>
      <n v="13923029">
        <tpls c="8">
          <tpl hier="2" item="0"/>
          <tpl hier="4" item="3"/>
          <tpl fld="3" item="44"/>
          <tpl fld="2" item="9"/>
          <tpl hier="9" item="1"/>
          <tpl hier="11" item="4"/>
          <tpl hier="12" item="2"/>
          <tpl fld="4" item="0"/>
        </tpls>
      </n>
      <n v="6687204864">
        <tpls c="8">
          <tpl hier="2" item="0"/>
          <tpl hier="4" item="3"/>
          <tpl fld="3" item="10"/>
          <tpl fld="2" item="12"/>
          <tpl hier="9" item="1"/>
          <tpl hier="11" item="4"/>
          <tpl hier="12" item="2"/>
          <tpl fld="4" item="0"/>
        </tpls>
      </n>
      <m>
        <tpls c="8">
          <tpl hier="2" item="0"/>
          <tpl hier="4" item="3"/>
          <tpl fld="3" item="49"/>
          <tpl fld="2" item="37"/>
          <tpl hier="9" item="1"/>
          <tpl hier="11" item="4"/>
          <tpl hier="12" item="2"/>
          <tpl fld="4" item="0"/>
        </tpls>
      </m>
      <m>
        <tpls c="8">
          <tpl hier="2" item="0"/>
          <tpl hier="4" item="3"/>
          <tpl fld="3" item="54"/>
          <tpl fld="2" item="37"/>
          <tpl hier="9" item="1"/>
          <tpl hier="11" item="4"/>
          <tpl hier="12" item="2"/>
          <tpl fld="4" item="0"/>
        </tpls>
      </m>
      <n v="4865892864">
        <tpls c="8">
          <tpl hier="2" item="0"/>
          <tpl hier="4" item="3"/>
          <tpl fld="3" item="1"/>
          <tpl fld="2" item="16"/>
          <tpl hier="9" item="1"/>
          <tpl hier="11" item="4"/>
          <tpl hier="12" item="2"/>
          <tpl fld="4" item="0"/>
        </tpls>
      </n>
      <n v="2498068224">
        <tpls c="8">
          <tpl hier="2" item="0"/>
          <tpl hier="4" item="3"/>
          <tpl fld="3" item="36"/>
          <tpl fld="2" item="16"/>
          <tpl hier="9" item="1"/>
          <tpl hier="11" item="4"/>
          <tpl hier="12" item="2"/>
          <tpl fld="4" item="0"/>
        </tpls>
      </n>
      <n v="57907699712">
        <tpls c="8">
          <tpl hier="2" item="0"/>
          <tpl hier="4" item="3"/>
          <tpl fld="3" item="21"/>
          <tpl fld="2" item="38"/>
          <tpl hier="9" item="1"/>
          <tpl hier="11" item="4"/>
          <tpl hier="12" item="2"/>
          <tpl fld="4" item="0"/>
        </tpls>
      </n>
      <n v="8042337792">
        <tpls c="8">
          <tpl hier="2" item="0"/>
          <tpl hier="4" item="3"/>
          <tpl fld="3" item="51"/>
          <tpl fld="2" item="38"/>
          <tpl hier="9" item="1"/>
          <tpl hier="11" item="4"/>
          <tpl hier="12" item="2"/>
          <tpl fld="4" item="0"/>
        </tpls>
      </n>
      <n v="1112791040">
        <tpls c="8">
          <tpl hier="2" item="0"/>
          <tpl hier="4" item="3"/>
          <tpl fld="3" item="18"/>
          <tpl fld="2" item="38"/>
          <tpl hier="9" item="1"/>
          <tpl hier="11" item="4"/>
          <tpl hier="12" item="2"/>
          <tpl fld="4" item="0"/>
        </tpls>
      </n>
      <n v="137264062464">
        <tpls c="8">
          <tpl hier="2" item="0"/>
          <tpl hier="4" item="3"/>
          <tpl fld="3" item="55"/>
          <tpl fld="2" item="25"/>
          <tpl hier="9" item="1"/>
          <tpl hier="11" item="4"/>
          <tpl hier="12" item="2"/>
          <tpl fld="4" item="0"/>
        </tpls>
      </n>
      <n v="30725971968">
        <tpls c="8">
          <tpl hier="2" item="0"/>
          <tpl hier="4" item="3"/>
          <tpl fld="3" item="31"/>
          <tpl fld="2" item="25"/>
          <tpl hier="9" item="1"/>
          <tpl hier="11" item="4"/>
          <tpl hier="12" item="2"/>
          <tpl fld="4" item="0"/>
        </tpls>
      </n>
      <n v="51075813376">
        <tpls c="8">
          <tpl hier="2" item="0"/>
          <tpl hier="4" item="3"/>
          <tpl fld="3" item="28"/>
          <tpl fld="2" item="45"/>
          <tpl hier="9" item="1"/>
          <tpl hier="11" item="4"/>
          <tpl hier="12" item="2"/>
          <tpl fld="4" item="0"/>
        </tpls>
      </n>
      <n v="15162870784">
        <tpls c="8">
          <tpl hier="2" item="0"/>
          <tpl hier="4" item="3"/>
          <tpl fld="3" item="57"/>
          <tpl fld="2" item="45"/>
          <tpl hier="9" item="1"/>
          <tpl hier="11" item="4"/>
          <tpl hier="12" item="2"/>
          <tpl fld="4" item="0"/>
        </tpls>
      </n>
      <n v="7792420864">
        <tpls c="8">
          <tpl hier="2" item="0"/>
          <tpl hier="4" item="3"/>
          <tpl fld="3" item="47"/>
          <tpl fld="2" item="30"/>
          <tpl hier="9" item="1"/>
          <tpl hier="11" item="4"/>
          <tpl hier="12" item="2"/>
          <tpl fld="4" item="0"/>
        </tpls>
      </n>
      <n v="2233005824">
        <tpls c="8">
          <tpl hier="2" item="0"/>
          <tpl hier="4" item="3"/>
          <tpl fld="3" item="7"/>
          <tpl fld="2" item="30"/>
          <tpl hier="9" item="1"/>
          <tpl hier="11" item="4"/>
          <tpl hier="12" item="2"/>
          <tpl fld="4" item="0"/>
        </tpls>
      </n>
      <n v="586294784">
        <tpls c="8">
          <tpl hier="2" item="0"/>
          <tpl hier="4" item="3"/>
          <tpl fld="3" item="44"/>
          <tpl fld="2" item="30"/>
          <tpl hier="9" item="1"/>
          <tpl hier="11" item="4"/>
          <tpl hier="12" item="2"/>
          <tpl fld="4" item="0"/>
        </tpls>
      </n>
      <n v="5224212992">
        <tpls c="8">
          <tpl hier="2" item="0"/>
          <tpl hier="4" item="3"/>
          <tpl fld="3" item="11"/>
          <tpl fld="2" item="23"/>
          <tpl hier="9" item="1"/>
          <tpl hier="11" item="4"/>
          <tpl hier="12" item="2"/>
          <tpl fld="4" item="0"/>
        </tpls>
      </n>
      <n v="2189347328">
        <tpls c="8">
          <tpl hier="2" item="0"/>
          <tpl hier="4" item="3"/>
          <tpl fld="3" item="39"/>
          <tpl fld="2" item="23"/>
          <tpl hier="9" item="1"/>
          <tpl hier="11" item="4"/>
          <tpl hier="12" item="2"/>
          <tpl fld="4" item="0"/>
        </tpls>
      </n>
      <n v="25180583936">
        <tpls c="8">
          <tpl hier="2" item="0"/>
          <tpl hier="4" item="3"/>
          <tpl fld="3" item="13"/>
          <tpl fld="2" item="13"/>
          <tpl hier="9" item="1"/>
          <tpl hier="11" item="4"/>
          <tpl hier="12" item="2"/>
          <tpl fld="4" item="0"/>
        </tpls>
      </n>
      <n v="4066775552">
        <tpls c="8">
          <tpl hier="2" item="0"/>
          <tpl hier="4" item="3"/>
          <tpl fld="3" item="45"/>
          <tpl fld="2" item="13"/>
          <tpl hier="9" item="1"/>
          <tpl hier="11" item="4"/>
          <tpl hier="12" item="2"/>
          <tpl fld="4" item="0"/>
        </tpls>
      </n>
      <n v="865975296">
        <tpls c="8">
          <tpl hier="2" item="0"/>
          <tpl hier="4" item="3"/>
          <tpl fld="3" item="10"/>
          <tpl fld="2" item="13"/>
          <tpl hier="9" item="1"/>
          <tpl hier="11" item="4"/>
          <tpl hier="12" item="2"/>
          <tpl fld="4" item="0"/>
        </tpls>
      </n>
      <m>
        <tpls c="8">
          <tpl hier="2" item="0"/>
          <tpl hier="4" item="3"/>
          <tpl fld="3" item="38"/>
          <tpl fld="2" item="36"/>
          <tpl hier="9" item="1"/>
          <tpl hier="11" item="4"/>
          <tpl hier="12" item="2"/>
          <tpl fld="4" item="0"/>
        </tpls>
      </m>
      <n v="877476249600">
        <tpls c="8">
          <tpl hier="2" item="0"/>
          <tpl hier="4" item="3"/>
          <tpl fld="3" item="1"/>
          <tpl fld="2" item="17"/>
          <tpl hier="9" item="1"/>
          <tpl hier="11" item="4"/>
          <tpl hier="12" item="2"/>
          <tpl fld="4" item="0"/>
        </tpls>
      </n>
      <n v="184609161216">
        <tpls c="8">
          <tpl hier="2" item="0"/>
          <tpl hier="4" item="3"/>
          <tpl fld="3" item="31"/>
          <tpl fld="2" item="17"/>
          <tpl hier="9" item="1"/>
          <tpl hier="11" item="4"/>
          <tpl hier="12" item="2"/>
          <tpl fld="4" item="0"/>
        </tpls>
      </n>
      <n v="7593752576">
        <tpls c="8">
          <tpl hier="2" item="0"/>
          <tpl hier="4" item="3"/>
          <tpl fld="3" item="5"/>
          <tpl fld="2" item="24"/>
          <tpl hier="9" item="1"/>
          <tpl hier="11" item="4"/>
          <tpl hier="12" item="2"/>
          <tpl fld="4" item="0"/>
        </tpls>
      </n>
      <n v="2132081920">
        <tpls c="8">
          <tpl hier="2" item="0"/>
          <tpl hier="4" item="3"/>
          <tpl fld="3" item="28"/>
          <tpl fld="2" item="24"/>
          <tpl hier="9" item="1"/>
          <tpl hier="11" item="4"/>
          <tpl hier="12" item="2"/>
          <tpl fld="4" item="0"/>
        </tpls>
      </n>
      <n v="799029696">
        <tpls c="8">
          <tpl hier="2" item="0"/>
          <tpl hier="4" item="3"/>
          <tpl fld="3" item="40"/>
          <tpl fld="2" item="24"/>
          <tpl hier="9" item="1"/>
          <tpl hier="11" item="4"/>
          <tpl hier="12" item="2"/>
          <tpl fld="4" item="0"/>
        </tpls>
      </n>
      <n v="318958239744">
        <tpls c="8">
          <tpl hier="2" item="0"/>
          <tpl hier="4" item="3"/>
          <tpl fld="3" item="13"/>
          <tpl fld="2" item="26"/>
          <tpl hier="9" item="1"/>
          <tpl hier="11" item="4"/>
          <tpl hier="12" item="2"/>
          <tpl fld="4" item="0"/>
        </tpls>
      </n>
      <n v="72167497728">
        <tpls c="8">
          <tpl hier="2" item="0"/>
          <tpl hier="4" item="3"/>
          <tpl fld="3" item="30"/>
          <tpl fld="2" item="26"/>
          <tpl hier="9" item="1"/>
          <tpl hier="11" item="4"/>
          <tpl hier="12" item="2"/>
          <tpl fld="4" item="0"/>
        </tpls>
      </n>
      <n v="16358376448">
        <tpls c="8">
          <tpl hier="2" item="0"/>
          <tpl hier="4" item="3"/>
          <tpl fld="3" item="46"/>
          <tpl fld="2" item="26"/>
          <tpl hier="9" item="1"/>
          <tpl hier="11" item="4"/>
          <tpl hier="12" item="2"/>
          <tpl fld="4" item="0"/>
        </tpls>
      </n>
      <n v="1775921664">
        <tpls c="8">
          <tpl hier="2" item="0"/>
          <tpl hier="4" item="3"/>
          <tpl fld="3" item="24"/>
          <tpl fld="2" item="27"/>
          <tpl hier="9" item="1"/>
          <tpl hier="11" item="4"/>
          <tpl hier="12" item="2"/>
          <tpl fld="4" item="0"/>
        </tpls>
      </n>
      <n v="1237655424">
        <tpls c="8">
          <tpl hier="2" item="0"/>
          <tpl hier="4" item="3"/>
          <tpl fld="3" item="39"/>
          <tpl fld="2" item="27"/>
          <tpl hier="9" item="1"/>
          <tpl hier="11" item="4"/>
          <tpl hier="12" item="2"/>
          <tpl fld="4" item="0"/>
        </tpls>
      </n>
      <n v="5351701504">
        <tpls c="8">
          <tpl hier="2" item="0"/>
          <tpl hier="4" item="3"/>
          <tpl fld="3" item="11"/>
          <tpl fld="2" item="29"/>
          <tpl hier="9" item="1"/>
          <tpl hier="11" item="4"/>
          <tpl hier="12" item="2"/>
          <tpl fld="4" item="0"/>
        </tpls>
      </n>
      <n v="4686456832">
        <tpls c="8">
          <tpl hier="2" item="0"/>
          <tpl hier="4" item="3"/>
          <tpl fld="3" item="25"/>
          <tpl fld="2" item="29"/>
          <tpl hier="9" item="1"/>
          <tpl hier="11" item="4"/>
          <tpl hier="12" item="2"/>
          <tpl fld="4" item="0"/>
        </tpls>
      </n>
      <n v="739286912">
        <tpls c="8">
          <tpl hier="2" item="0"/>
          <tpl hier="4" item="3"/>
          <tpl fld="3" item="48"/>
          <tpl fld="2" item="29"/>
          <tpl hier="9" item="1"/>
          <tpl hier="11" item="4"/>
          <tpl hier="12" item="2"/>
          <tpl fld="4" item="0"/>
        </tpls>
      </n>
      <n v="1511236608">
        <tpls c="8">
          <tpl hier="2" item="0"/>
          <tpl hier="4" item="3"/>
          <tpl fld="3" item="2"/>
          <tpl fld="2" item="31"/>
          <tpl hier="9" item="1"/>
          <tpl hier="11" item="4"/>
          <tpl hier="12" item="2"/>
          <tpl fld="4" item="0"/>
        </tpls>
      </n>
      <n v="333158464">
        <tpls c="8">
          <tpl hier="2" item="0"/>
          <tpl hier="4" item="3"/>
          <tpl fld="3" item="22"/>
          <tpl fld="2" item="31"/>
          <tpl hier="9" item="1"/>
          <tpl hier="11" item="4"/>
          <tpl hier="12" item="2"/>
          <tpl fld="4" item="0"/>
        </tpls>
      </n>
      <n v="54878904">
        <tpls c="8">
          <tpl hier="2" item="0"/>
          <tpl hier="4" item="3"/>
          <tpl fld="3" item="34"/>
          <tpl fld="2" item="31"/>
          <tpl hier="9" item="1"/>
          <tpl hier="11" item="4"/>
          <tpl hier="12" item="2"/>
          <tpl fld="4" item="0"/>
        </tpls>
      </n>
      <n v="18737897472">
        <tpls c="8">
          <tpl hier="2" item="0"/>
          <tpl hier="4" item="3"/>
          <tpl fld="3" item="1"/>
          <tpl fld="2" item="14"/>
          <tpl hier="9" item="1"/>
          <tpl hier="11" item="4"/>
          <tpl hier="12" item="2"/>
          <tpl fld="4" item="0"/>
        </tpls>
      </n>
      <n v="7239126528">
        <tpls c="8">
          <tpl hier="2" item="0"/>
          <tpl hier="4" item="3"/>
          <tpl fld="3" item="12"/>
          <tpl fld="2" item="14"/>
          <tpl hier="9" item="1"/>
          <tpl hier="11" item="4"/>
          <tpl hier="12" item="2"/>
          <tpl fld="4" item="0"/>
        </tpls>
      </n>
      <n v="1164519680">
        <tpls c="8">
          <tpl hier="2" item="0"/>
          <tpl hier="4" item="3"/>
          <tpl fld="3" item="32"/>
          <tpl fld="2" item="14"/>
          <tpl hier="9" item="1"/>
          <tpl hier="11" item="4"/>
          <tpl hier="12" item="2"/>
          <tpl fld="4" item="0"/>
        </tpls>
      </n>
      <n v="1198895529984">
        <tpls c="8">
          <tpl hier="2" item="0"/>
          <tpl hier="4" item="3"/>
          <tpl fld="3" item="38"/>
          <tpl fld="2" item="39"/>
          <tpl hier="9" item="1"/>
          <tpl hier="11" item="4"/>
          <tpl hier="12" item="2"/>
          <tpl fld="4" item="0"/>
        </tpls>
      </n>
      <n v="279033577472">
        <tpls c="8">
          <tpl hier="2" item="0"/>
          <tpl hier="4" item="3"/>
          <tpl fld="3" item="7"/>
          <tpl fld="2" item="39"/>
          <tpl hier="9" item="1"/>
          <tpl hier="11" item="4"/>
          <tpl hier="12" item="2"/>
          <tpl fld="4" item="0"/>
        </tpls>
      </n>
      <n v="53085454336">
        <tpls c="8">
          <tpl hier="2" item="0"/>
          <tpl hier="4" item="3"/>
          <tpl fld="3" item="18"/>
          <tpl fld="2" item="39"/>
          <tpl hier="9" item="1"/>
          <tpl hier="11" item="4"/>
          <tpl hier="12" item="2"/>
          <tpl fld="4" item="0"/>
        </tpls>
      </n>
      <n v="14587496448">
        <tpls c="8">
          <tpl hier="2" item="0"/>
          <tpl hier="4" item="3"/>
          <tpl fld="3" item="49"/>
          <tpl fld="2" item="41"/>
          <tpl hier="9" item="1"/>
          <tpl hier="11" item="4"/>
          <tpl hier="12" item="2"/>
          <tpl fld="4" item="0"/>
        </tpls>
      </n>
      <n v="4923009536">
        <tpls c="8">
          <tpl hier="2" item="0"/>
          <tpl hier="4" item="3"/>
          <tpl fld="3" item="0"/>
          <tpl fld="2" item="41"/>
          <tpl hier="9" item="1"/>
          <tpl hier="11" item="4"/>
          <tpl hier="12" item="2"/>
          <tpl fld="4" item="0"/>
        </tpls>
      </n>
      <n v="731000000">
        <tpls c="8">
          <tpl hier="2" item="0"/>
          <tpl hier="4" item="3"/>
          <tpl fld="3" item="8"/>
          <tpl fld="2" item="41"/>
          <tpl hier="9" item="1"/>
          <tpl hier="11" item="4"/>
          <tpl hier="12" item="2"/>
          <tpl fld="4" item="0"/>
        </tpls>
      </n>
      <n v="7516834304">
        <tpls c="8">
          <tpl hier="2" item="0"/>
          <tpl hier="4" item="3"/>
          <tpl fld="3" item="41"/>
          <tpl fld="2" item="21"/>
          <tpl hier="9" item="1"/>
          <tpl hier="11" item="4"/>
          <tpl hier="12" item="2"/>
          <tpl fld="4" item="0"/>
        </tpls>
      </n>
      <n v="2257121792">
        <tpls c="8">
          <tpl hier="2" item="0"/>
          <tpl hier="4" item="3"/>
          <tpl fld="3" item="51"/>
          <tpl fld="2" item="21"/>
          <tpl hier="9" item="1"/>
          <tpl hier="11" item="4"/>
          <tpl hier="12" item="2"/>
          <tpl fld="4" item="0"/>
        </tpls>
      </n>
      <n v="372000000">
        <tpls c="8">
          <tpl hier="2" item="0"/>
          <tpl hier="4" item="3"/>
          <tpl fld="3" item="4"/>
          <tpl fld="2" item="21"/>
          <tpl hier="9" item="1"/>
          <tpl hier="11" item="4"/>
          <tpl hier="12" item="2"/>
          <tpl fld="4" item="0"/>
        </tpls>
      </n>
      <n v="3077643264">
        <tpls c="8">
          <tpl hier="2" item="0"/>
          <tpl hier="4" item="3"/>
          <tpl fld="3" item="29"/>
          <tpl fld="2" item="22"/>
          <tpl hier="9" item="1"/>
          <tpl hier="11" item="4"/>
          <tpl hier="12" item="2"/>
          <tpl fld="4" item="0"/>
        </tpls>
      </n>
      <n v="454101376">
        <tpls c="8">
          <tpl hier="2" item="0"/>
          <tpl hier="4" item="3"/>
          <tpl fld="3" item="50"/>
          <tpl fld="2" item="22"/>
          <tpl hier="9" item="1"/>
          <tpl hier="11" item="4"/>
          <tpl hier="12" item="2"/>
          <tpl fld="4" item="0"/>
        </tpls>
      </n>
      <n v="433954560">
        <tpls c="8">
          <tpl hier="2" item="0"/>
          <tpl hier="4" item="3"/>
          <tpl fld="3" item="56"/>
          <tpl fld="2" item="22"/>
          <tpl hier="9" item="1"/>
          <tpl hier="11" item="4"/>
          <tpl hier="12" item="2"/>
          <tpl fld="4" item="0"/>
        </tpls>
      </n>
      <n v="62186184704">
        <tpls c="8">
          <tpl hier="2" item="0"/>
          <tpl hier="4" item="3"/>
          <tpl fld="3" item="23"/>
          <tpl fld="2" item="43"/>
          <tpl hier="9" item="1"/>
          <tpl hier="11" item="4"/>
          <tpl hier="12" item="2"/>
          <tpl fld="4" item="0"/>
        </tpls>
      </n>
      <n v="15674835968">
        <tpls c="8">
          <tpl hier="2" item="0"/>
          <tpl hier="4" item="3"/>
          <tpl fld="3" item="28"/>
          <tpl fld="2" item="43"/>
          <tpl hier="9" item="1"/>
          <tpl hier="11" item="4"/>
          <tpl hier="12" item="2"/>
          <tpl fld="4" item="0"/>
        </tpls>
      </n>
      <n v="4365300224">
        <tpls c="8">
          <tpl hier="2" item="0"/>
          <tpl hier="4" item="3"/>
          <tpl fld="3" item="20"/>
          <tpl fld="2" item="43"/>
          <tpl hier="9" item="1"/>
          <tpl hier="11" item="4"/>
          <tpl hier="12" item="2"/>
          <tpl fld="4" item="0"/>
        </tpls>
      </n>
      <n v="66983632896">
        <tpls c="8">
          <tpl hier="2" item="0"/>
          <tpl hier="4" item="3"/>
          <tpl fld="3" item="5"/>
          <tpl fld="2" item="33"/>
          <tpl hier="9" item="1"/>
          <tpl hier="11" item="4"/>
          <tpl hier="12" item="2"/>
          <tpl fld="4" item="0"/>
        </tpls>
      </n>
      <n v="5314910208">
        <tpls c="8">
          <tpl hier="2" item="0"/>
          <tpl hier="4" item="3"/>
          <tpl fld="3" item="14"/>
          <tpl fld="2" item="33"/>
          <tpl hier="9" item="1"/>
          <tpl hier="11" item="4"/>
          <tpl hier="12" item="2"/>
          <tpl fld="4" item="0"/>
        </tpls>
      </n>
      <n v="4057275136">
        <tpls c="8">
          <tpl hier="2" item="0"/>
          <tpl hier="4" item="3"/>
          <tpl fld="3" item="25"/>
          <tpl fld="2" item="33"/>
          <tpl hier="9" item="1"/>
          <tpl hier="11" item="4"/>
          <tpl hier="12" item="2"/>
          <tpl fld="4" item="0"/>
        </tpls>
      </n>
      <n v="1731296128">
        <tpls c="8">
          <tpl hier="2" item="0"/>
          <tpl hier="4" item="3"/>
          <tpl fld="3" item="37"/>
          <tpl fld="2" item="33"/>
          <tpl hier="9" item="1"/>
          <tpl hier="11" item="4"/>
          <tpl hier="12" item="2"/>
          <tpl fld="4" item="0"/>
        </tpls>
      </n>
      <n v="12438957056">
        <tpls c="8">
          <tpl hier="2" item="0"/>
          <tpl hier="4" item="3"/>
          <tpl fld="3" item="52"/>
          <tpl fld="2" item="64"/>
          <tpl hier="9" item="1"/>
          <tpl hier="11" item="4"/>
          <tpl hier="12" item="2"/>
          <tpl fld="4" item="0"/>
        </tpls>
      </n>
      <n v="4186411520">
        <tpls c="8">
          <tpl hier="2" item="0"/>
          <tpl hier="4" item="3"/>
          <tpl fld="3" item="3"/>
          <tpl fld="2" item="64"/>
          <tpl hier="9" item="1"/>
          <tpl hier="11" item="4"/>
          <tpl hier="12" item="2"/>
          <tpl fld="4" item="0"/>
        </tpls>
      </n>
      <n v="323802464">
        <tpls c="8">
          <tpl hier="2" item="0"/>
          <tpl hier="4" item="3"/>
          <tpl fld="3" item="10"/>
          <tpl fld="2" item="64"/>
          <tpl hier="9" item="1"/>
          <tpl hier="11" item="4"/>
          <tpl hier="12" item="2"/>
          <tpl fld="4" item="0"/>
        </tpls>
      </n>
      <n v="4190143232">
        <tpls c="8">
          <tpl hier="2" item="0"/>
          <tpl hier="4" item="3"/>
          <tpl fld="3" item="33"/>
          <tpl fld="2" item="34"/>
          <tpl hier="9" item="1"/>
          <tpl hier="11" item="4"/>
          <tpl hier="12" item="2"/>
          <tpl fld="4" item="0"/>
        </tpls>
      </n>
      <n v="2129266688">
        <tpls c="8">
          <tpl hier="2" item="0"/>
          <tpl hier="4" item="3"/>
          <tpl fld="3" item="28"/>
          <tpl fld="2" item="34"/>
          <tpl hier="9" item="1"/>
          <tpl hier="11" item="4"/>
          <tpl hier="12" item="2"/>
          <tpl fld="4" item="0"/>
        </tpls>
      </n>
      <n v="11966666752">
        <tpls c="8">
          <tpl hier="2" item="0"/>
          <tpl hier="4" item="3"/>
          <tpl fld="3" item="34"/>
          <tpl fld="2" item="1"/>
          <tpl hier="9" item="1"/>
          <tpl hier="11" item="4"/>
          <tpl hier="12" item="2"/>
          <tpl fld="4" item="0"/>
        </tpls>
      </n>
      <n v="16949789696">
        <tpls c="8">
          <tpl hier="2" item="0"/>
          <tpl hier="4" item="3"/>
          <tpl fld="3" item="38"/>
          <tpl fld="2" item="32"/>
          <tpl hier="9" item="1"/>
          <tpl hier="11" item="4"/>
          <tpl hier="12" item="2"/>
          <tpl fld="4" item="0"/>
        </tpls>
      </n>
      <n v="6809134080">
        <tpls c="8">
          <tpl hier="2" item="0"/>
          <tpl hier="4" item="3"/>
          <tpl fld="3" item="26"/>
          <tpl fld="2" item="12"/>
          <tpl hier="9" item="1"/>
          <tpl hier="11" item="4"/>
          <tpl hier="12" item="2"/>
          <tpl fld="4" item="0"/>
        </tpls>
      </n>
      <m>
        <tpls c="8">
          <tpl hier="2" item="0"/>
          <tpl hier="4" item="3"/>
          <tpl fld="3" item="52"/>
          <tpl fld="2" item="37"/>
          <tpl hier="9" item="1"/>
          <tpl hier="11" item="4"/>
          <tpl hier="12" item="2"/>
          <tpl fld="4" item="0"/>
        </tpls>
      </m>
      <m>
        <tpls c="8">
          <tpl hier="2" item="0"/>
          <tpl hier="4" item="3"/>
          <tpl fld="3" item="56"/>
          <tpl fld="2" item="37"/>
          <tpl hier="9" item="1"/>
          <tpl hier="11" item="4"/>
          <tpl hier="12" item="2"/>
          <tpl fld="4" item="0"/>
        </tpls>
      </m>
      <n v="3927157760">
        <tpls c="8">
          <tpl hier="2" item="0"/>
          <tpl hier="4" item="3"/>
          <tpl fld="3" item="2"/>
          <tpl fld="2" item="16"/>
          <tpl hier="9" item="1"/>
          <tpl hier="11" item="4"/>
          <tpl hier="12" item="2"/>
          <tpl fld="4" item="0"/>
        </tpls>
      </n>
      <n v="2545982976">
        <tpls c="8">
          <tpl hier="2" item="0"/>
          <tpl hier="4" item="3"/>
          <tpl fld="3" item="39"/>
          <tpl fld="2" item="16"/>
          <tpl hier="9" item="1"/>
          <tpl hier="11" item="4"/>
          <tpl hier="12" item="2"/>
          <tpl fld="4" item="0"/>
        </tpls>
      </n>
      <n v="49921499136">
        <tpls c="8">
          <tpl hier="2" item="0"/>
          <tpl hier="4" item="3"/>
          <tpl fld="3" item="29"/>
          <tpl fld="2" item="38"/>
          <tpl hier="9" item="1"/>
          <tpl hier="11" item="4"/>
          <tpl hier="12" item="2"/>
          <tpl fld="4" item="0"/>
        </tpls>
      </n>
      <n v="5902783488">
        <tpls c="8">
          <tpl hier="2" item="0"/>
          <tpl hier="4" item="3"/>
          <tpl fld="3" item="58"/>
          <tpl fld="2" item="38"/>
          <tpl hier="9" item="1"/>
          <tpl hier="11" item="4"/>
          <tpl hier="12" item="2"/>
          <tpl fld="4" item="0"/>
        </tpls>
      </n>
      <n v="928833024">
        <tpls c="8">
          <tpl hier="2" item="0"/>
          <tpl hier="4" item="3"/>
          <tpl fld="3" item="32"/>
          <tpl fld="2" item="38"/>
          <tpl hier="9" item="1"/>
          <tpl hier="11" item="4"/>
          <tpl hier="12" item="2"/>
          <tpl fld="4" item="0"/>
        </tpls>
      </n>
      <n v="120055291904">
        <tpls c="8">
          <tpl hier="2" item="0"/>
          <tpl hier="4" item="3"/>
          <tpl fld="3" item="1"/>
          <tpl fld="2" item="25"/>
          <tpl hier="9" item="1"/>
          <tpl hier="11" item="4"/>
          <tpl hier="12" item="2"/>
          <tpl fld="4" item="0"/>
        </tpls>
      </n>
      <n v="28100605952">
        <tpls c="8">
          <tpl hier="2" item="0"/>
          <tpl hier="4" item="3"/>
          <tpl fld="3" item="36"/>
          <tpl fld="2" item="25"/>
          <tpl hier="9" item="1"/>
          <tpl hier="11" item="4"/>
          <tpl hier="12" item="2"/>
          <tpl fld="4" item="0"/>
        </tpls>
      </n>
      <n v="448120422400">
        <tpls c="8">
          <tpl hier="2" item="0"/>
          <tpl hier="4" item="3"/>
          <tpl fld="3" item="5"/>
          <tpl fld="2" item="45"/>
          <tpl hier="9" item="1"/>
          <tpl hier="11" item="4"/>
          <tpl hier="12" item="2"/>
          <tpl fld="4" item="0"/>
        </tpls>
      </n>
      <n v="44062466048">
        <tpls c="8">
          <tpl hier="2" item="0"/>
          <tpl hier="4" item="3"/>
          <tpl fld="3" item="42"/>
          <tpl fld="2" item="45"/>
          <tpl hier="9" item="1"/>
          <tpl hier="11" item="4"/>
          <tpl hier="12" item="2"/>
          <tpl fld="4" item="0"/>
        </tpls>
      </n>
      <n v="12274415616">
        <tpls c="8">
          <tpl hier="2" item="0"/>
          <tpl hier="4" item="3"/>
          <tpl fld="3" item="4"/>
          <tpl fld="2" item="45"/>
          <tpl hier="9" item="1"/>
          <tpl hier="11" item="4"/>
          <tpl hier="12" item="2"/>
          <tpl fld="4" item="0"/>
        </tpls>
      </n>
      <n v="7278718464">
        <tpls c="8">
          <tpl hier="2" item="0"/>
          <tpl hier="4" item="3"/>
          <tpl fld="3" item="49"/>
          <tpl fld="2" item="30"/>
          <tpl hier="9" item="1"/>
          <tpl hier="11" item="4"/>
          <tpl hier="12" item="2"/>
          <tpl fld="4" item="0"/>
        </tpls>
      </n>
      <n v="1904097024">
        <tpls c="8">
          <tpl hier="2" item="0"/>
          <tpl hier="4" item="3"/>
          <tpl fld="3" item="12"/>
          <tpl fld="2" item="30"/>
          <tpl hier="9" item="1"/>
          <tpl hier="11" item="4"/>
          <tpl hier="12" item="2"/>
          <tpl fld="4" item="0"/>
        </tpls>
      </n>
      <n v="531736480">
        <tpls c="8">
          <tpl hier="2" item="0"/>
          <tpl hier="4" item="3"/>
          <tpl fld="3" item="48"/>
          <tpl fld="2" item="30"/>
          <tpl hier="9" item="1"/>
          <tpl hier="11" item="4"/>
          <tpl hier="12" item="2"/>
          <tpl fld="4" item="0"/>
        </tpls>
      </n>
      <n v="5107329024">
        <tpls c="8">
          <tpl hier="2" item="0"/>
          <tpl hier="4" item="3"/>
          <tpl fld="3" item="17"/>
          <tpl fld="2" item="23"/>
          <tpl hier="9" item="1"/>
          <tpl hier="11" item="4"/>
          <tpl hier="12" item="2"/>
          <tpl fld="4" item="0"/>
        </tpls>
      </n>
      <n v="1847871360">
        <tpls c="8">
          <tpl hier="2" item="0"/>
          <tpl hier="4" item="3"/>
          <tpl fld="3" item="20"/>
          <tpl fld="2" item="23"/>
          <tpl hier="9" item="1"/>
          <tpl hier="11" item="4"/>
          <tpl hier="12" item="2"/>
          <tpl fld="4" item="0"/>
        </tpls>
      </n>
      <n v="21410840576">
        <tpls c="8">
          <tpl hier="2" item="0"/>
          <tpl hier="4" item="3"/>
          <tpl fld="3" item="23"/>
          <tpl fld="2" item="13"/>
          <tpl hier="9" item="1"/>
          <tpl hier="11" item="4"/>
          <tpl hier="12" item="2"/>
          <tpl fld="4" item="0"/>
        </tpls>
      </n>
      <n v="3660041728">
        <tpls c="8">
          <tpl hier="2" item="0"/>
          <tpl hier="4" item="3"/>
          <tpl fld="3" item="50"/>
          <tpl fld="2" item="13"/>
          <tpl hier="9" item="1"/>
          <tpl hier="11" item="4"/>
          <tpl hier="12" item="2"/>
          <tpl fld="4" item="0"/>
        </tpls>
      </n>
      <n v="788641984">
        <tpls c="8">
          <tpl hier="2" item="0"/>
          <tpl hier="4" item="3"/>
          <tpl fld="3" item="16"/>
          <tpl fld="2" item="13"/>
          <tpl hier="9" item="1"/>
          <tpl hier="11" item="4"/>
          <tpl hier="12" item="2"/>
          <tpl fld="4" item="0"/>
        </tpls>
      </n>
      <m>
        <tpls c="8">
          <tpl hier="2" item="0"/>
          <tpl hier="4" item="3"/>
          <tpl fld="3" item="52"/>
          <tpl fld="2" item="36"/>
          <tpl hier="9" item="1"/>
          <tpl hier="11" item="4"/>
          <tpl hier="12" item="2"/>
          <tpl fld="4" item="0"/>
        </tpls>
      </m>
      <n v="782240579584">
        <tpls c="8">
          <tpl hier="2" item="0"/>
          <tpl hier="4" item="3"/>
          <tpl fld="3" item="2"/>
          <tpl fld="2" item="17"/>
          <tpl hier="9" item="1"/>
          <tpl hier="11" item="4"/>
          <tpl hier="12" item="2"/>
          <tpl fld="4" item="0"/>
        </tpls>
      </n>
      <n v="263959330816">
        <tpls c="8">
          <tpl hier="2" item="0"/>
          <tpl hier="4" item="3"/>
          <tpl fld="3" item="36"/>
          <tpl fld="2" item="17"/>
          <tpl hier="9" item="1"/>
          <tpl hier="11" item="4"/>
          <tpl hier="12" item="2"/>
          <tpl fld="4" item="0"/>
        </tpls>
      </n>
      <n v="7049169920">
        <tpls c="8">
          <tpl hier="2" item="0"/>
          <tpl hier="4" item="3"/>
          <tpl fld="3" item="9"/>
          <tpl fld="2" item="24"/>
          <tpl hier="9" item="1"/>
          <tpl hier="11" item="4"/>
          <tpl hier="12" item="2"/>
          <tpl fld="4" item="0"/>
        </tpls>
      </n>
      <n v="2091731456">
        <tpls c="8">
          <tpl hier="2" item="0"/>
          <tpl hier="4" item="3"/>
          <tpl fld="3" item="42"/>
          <tpl fld="2" item="24"/>
          <tpl hier="9" item="1"/>
          <tpl hier="11" item="4"/>
          <tpl hier="12" item="2"/>
          <tpl fld="4" item="0"/>
        </tpls>
      </n>
      <n v="775046400">
        <tpls c="8">
          <tpl hier="2" item="0"/>
          <tpl hier="4" item="3"/>
          <tpl fld="3" item="20"/>
          <tpl fld="2" item="24"/>
          <tpl hier="9" item="1"/>
          <tpl hier="11" item="4"/>
          <tpl hier="12" item="2"/>
          <tpl fld="4" item="0"/>
        </tpls>
      </n>
      <n v="301255458816">
        <tpls c="8">
          <tpl hier="2" item="0"/>
          <tpl hier="4" item="3"/>
          <tpl fld="3" item="21"/>
          <tpl fld="2" item="26"/>
          <tpl hier="9" item="1"/>
          <tpl hier="11" item="4"/>
          <tpl hier="12" item="2"/>
          <tpl fld="4" item="0"/>
        </tpls>
      </n>
      <n v="100005322752">
        <tpls c="8">
          <tpl hier="2" item="0"/>
          <tpl hier="4" item="3"/>
          <tpl fld="3" item="27"/>
          <tpl fld="2" item="26"/>
          <tpl hier="9" item="1"/>
          <tpl hier="11" item="4"/>
          <tpl hier="12" item="2"/>
          <tpl fld="4" item="0"/>
        </tpls>
      </n>
      <n v="13139397632">
        <tpls c="8">
          <tpl hier="2" item="0"/>
          <tpl hier="4" item="3"/>
          <tpl fld="3" item="40"/>
          <tpl fld="2" item="26"/>
          <tpl hier="9" item="1"/>
          <tpl hier="11" item="4"/>
          <tpl hier="12" item="2"/>
          <tpl fld="4" item="0"/>
        </tpls>
      </n>
      <n v="7666704384">
        <tpls c="8">
          <tpl hier="2" item="0"/>
          <tpl hier="4" item="3"/>
          <tpl fld="3" item="5"/>
          <tpl fld="2" item="27"/>
          <tpl hier="9" item="1"/>
          <tpl hier="11" item="4"/>
          <tpl hier="12" item="2"/>
          <tpl fld="4" item="0"/>
        </tpls>
      </n>
      <n v="1750584320">
        <tpls c="8">
          <tpl hier="2" item="0"/>
          <tpl hier="4" item="3"/>
          <tpl fld="3" item="30"/>
          <tpl fld="2" item="27"/>
          <tpl hier="9" item="1"/>
          <tpl hier="11" item="4"/>
          <tpl hier="12" item="2"/>
          <tpl fld="4" item="0"/>
        </tpls>
      </n>
      <n v="1058269056">
        <tpls c="8">
          <tpl hier="2" item="0"/>
          <tpl hier="4" item="3"/>
          <tpl fld="3" item="43"/>
          <tpl fld="2" item="27"/>
          <tpl hier="9" item="1"/>
          <tpl hier="11" item="4"/>
          <tpl hier="12" item="2"/>
          <tpl fld="4" item="0"/>
        </tpls>
      </n>
      <n v="5438332928">
        <tpls c="8">
          <tpl hier="2" item="0"/>
          <tpl hier="4" item="3"/>
          <tpl fld="3" item="14"/>
          <tpl fld="2" item="29"/>
          <tpl hier="9" item="1"/>
          <tpl hier="11" item="4"/>
          <tpl hier="12" item="2"/>
          <tpl fld="4" item="0"/>
        </tpls>
      </n>
      <n v="5201818112">
        <tpls c="8">
          <tpl hier="2" item="0"/>
          <tpl hier="4" item="3"/>
          <tpl fld="3" item="39"/>
          <tpl fld="2" item="29"/>
          <tpl hier="9" item="1"/>
          <tpl hier="11" item="4"/>
          <tpl hier="12" item="2"/>
          <tpl fld="4" item="0"/>
        </tpls>
      </n>
      <n v="699161920">
        <tpls c="8">
          <tpl hier="2" item="0"/>
          <tpl hier="4" item="3"/>
          <tpl fld="3" item="35"/>
          <tpl fld="2" item="29"/>
          <tpl hier="9" item="1"/>
          <tpl hier="11" item="4"/>
          <tpl hier="12" item="2"/>
          <tpl fld="4" item="0"/>
        </tpls>
      </n>
      <n v="775780672">
        <tpls c="8">
          <tpl hier="2" item="0"/>
          <tpl hier="4" item="3"/>
          <tpl fld="3" item="11"/>
          <tpl fld="2" item="31"/>
          <tpl hier="9" item="1"/>
          <tpl hier="11" item="4"/>
          <tpl hier="12" item="2"/>
          <tpl fld="4" item="0"/>
        </tpls>
      </n>
      <n v="386699296">
        <tpls c="8">
          <tpl hier="2" item="0"/>
          <tpl hier="4" item="3"/>
          <tpl fld="3" item="25"/>
          <tpl fld="2" item="31"/>
          <tpl hier="9" item="1"/>
          <tpl hier="11" item="4"/>
          <tpl hier="12" item="2"/>
          <tpl fld="4" item="0"/>
        </tpls>
      </n>
      <n v="51938960">
        <tpls c="8">
          <tpl hier="2" item="0"/>
          <tpl hier="4" item="3"/>
          <tpl fld="3" item="37"/>
          <tpl fld="2" item="31"/>
          <tpl hier="9" item="1"/>
          <tpl hier="11" item="4"/>
          <tpl hier="12" item="2"/>
          <tpl fld="4" item="0"/>
        </tpls>
      </n>
      <n v="16095337472">
        <tpls c="8">
          <tpl hier="2" item="0"/>
          <tpl hier="4" item="3"/>
          <tpl fld="3" item="2"/>
          <tpl fld="2" item="14"/>
          <tpl hier="9" item="1"/>
          <tpl hier="11" item="4"/>
          <tpl hier="12" item="2"/>
          <tpl fld="4" item="0"/>
        </tpls>
      </n>
      <n v="6135034368">
        <tpls c="8">
          <tpl hier="2" item="0"/>
          <tpl hier="4" item="3"/>
          <tpl fld="3" item="15"/>
          <tpl fld="2" item="14"/>
          <tpl hier="9" item="1"/>
          <tpl hier="11" item="4"/>
          <tpl hier="12" item="2"/>
          <tpl fld="4" item="0"/>
        </tpls>
      </n>
      <n v="997919296">
        <tpls c="8">
          <tpl hier="2" item="0"/>
          <tpl hier="4" item="3"/>
          <tpl fld="3" item="34"/>
          <tpl fld="2" item="14"/>
          <tpl hier="9" item="1"/>
          <tpl hier="11" item="4"/>
          <tpl hier="12" item="2"/>
          <tpl fld="4" item="0"/>
        </tpls>
      </n>
      <n v="1216735477760">
        <tpls c="8">
          <tpl hier="2" item="0"/>
          <tpl hier="4" item="3"/>
          <tpl fld="3" item="52"/>
          <tpl fld="2" item="39"/>
          <tpl hier="9" item="1"/>
          <tpl hier="11" item="4"/>
          <tpl hier="12" item="2"/>
          <tpl fld="4" item="0"/>
        </tpls>
      </n>
      <n v="248985993216">
        <tpls c="8">
          <tpl hier="2" item="0"/>
          <tpl hier="4" item="3"/>
          <tpl fld="3" item="12"/>
          <tpl fld="2" item="39"/>
          <tpl hier="9" item="1"/>
          <tpl hier="11" item="4"/>
          <tpl hier="12" item="2"/>
          <tpl fld="4" item="0"/>
        </tpls>
      </n>
      <n v="50134941696">
        <tpls c="8">
          <tpl hier="2" item="0"/>
          <tpl hier="4" item="3"/>
          <tpl fld="3" item="26"/>
          <tpl fld="2" item="39"/>
          <tpl hier="9" item="1"/>
          <tpl hier="11" item="4"/>
          <tpl hier="12" item="2"/>
          <tpl fld="4" item="0"/>
        </tpls>
      </n>
      <n v="13789715456">
        <tpls c="8">
          <tpl hier="2" item="0"/>
          <tpl hier="4" item="3"/>
          <tpl fld="3" item="38"/>
          <tpl fld="2" item="41"/>
          <tpl hier="9" item="1"/>
          <tpl hier="11" item="4"/>
          <tpl hier="12" item="2"/>
          <tpl fld="4" item="0"/>
        </tpls>
      </n>
      <n v="5432345088">
        <tpls c="8">
          <tpl hier="2" item="0"/>
          <tpl hier="4" item="3"/>
          <tpl fld="3" item="3"/>
          <tpl fld="2" item="41"/>
          <tpl hier="9" item="1"/>
          <tpl hier="11" item="4"/>
          <tpl hier="12" item="2"/>
          <tpl fld="4" item="0"/>
        </tpls>
      </n>
      <n v="646800000">
        <tpls c="8">
          <tpl hier="2" item="0"/>
          <tpl hier="4" item="3"/>
          <tpl fld="3" item="18"/>
          <tpl fld="2" item="41"/>
          <tpl hier="9" item="1"/>
          <tpl hier="11" item="4"/>
          <tpl hier="12" item="2"/>
          <tpl fld="4" item="0"/>
        </tpls>
      </n>
      <n v="6622541312">
        <tpls c="8">
          <tpl hier="2" item="0"/>
          <tpl hier="4" item="3"/>
          <tpl fld="3" item="47"/>
          <tpl fld="2" item="21"/>
          <tpl hier="9" item="1"/>
          <tpl hier="11" item="4"/>
          <tpl hier="12" item="2"/>
          <tpl fld="4" item="0"/>
        </tpls>
      </n>
      <n v="3096289792">
        <tpls c="8">
          <tpl hier="2" item="0"/>
          <tpl hier="4" item="3"/>
          <tpl fld="3" item="0"/>
          <tpl fld="2" item="21"/>
          <tpl hier="9" item="1"/>
          <tpl hier="11" item="4"/>
          <tpl hier="12" item="2"/>
          <tpl fld="4" item="0"/>
        </tpls>
      </n>
      <n v="362800000">
        <tpls c="8">
          <tpl hier="2" item="0"/>
          <tpl hier="4" item="3"/>
          <tpl fld="3" item="8"/>
          <tpl fld="2" item="21"/>
          <tpl hier="9" item="1"/>
          <tpl hier="11" item="4"/>
          <tpl hier="12" item="2"/>
          <tpl fld="4" item="0"/>
        </tpls>
      </n>
      <n v="2987684096">
        <tpls c="8">
          <tpl hier="2" item="0"/>
          <tpl hier="4" item="3"/>
          <tpl fld="3" item="33"/>
          <tpl fld="2" item="22"/>
          <tpl hier="9" item="1"/>
          <tpl hier="11" item="4"/>
          <tpl hier="12" item="2"/>
          <tpl fld="4" item="0"/>
        </tpls>
      </n>
      <n v="373573152">
        <tpls c="8">
          <tpl hier="2" item="0"/>
          <tpl hier="4" item="3"/>
          <tpl fld="3" item="51"/>
          <tpl fld="2" item="22"/>
          <tpl hier="9" item="1"/>
          <tpl hier="11" item="4"/>
          <tpl hier="12" item="2"/>
          <tpl fld="4" item="0"/>
        </tpls>
      </n>
      <n v="307047616">
        <tpls c="8">
          <tpl hier="2" item="0"/>
          <tpl hier="4" item="3"/>
          <tpl fld="3" item="57"/>
          <tpl fld="2" item="22"/>
          <tpl hier="9" item="1"/>
          <tpl hier="11" item="4"/>
          <tpl hier="12" item="2"/>
          <tpl fld="4" item="0"/>
        </tpls>
      </n>
      <n v="57852399616">
        <tpls c="8">
          <tpl hier="2" item="0"/>
          <tpl hier="4" item="3"/>
          <tpl fld="3" item="29"/>
          <tpl fld="2" item="43"/>
          <tpl hier="9" item="1"/>
          <tpl hier="11" item="4"/>
          <tpl hier="12" item="2"/>
          <tpl fld="4" item="0"/>
        </tpls>
      </n>
      <n v="14655404032">
        <tpls c="8">
          <tpl hier="2" item="0"/>
          <tpl hier="4" item="3"/>
          <tpl fld="3" item="42"/>
          <tpl fld="2" item="43"/>
          <tpl hier="9" item="1"/>
          <tpl hier="11" item="4"/>
          <tpl hier="12" item="2"/>
          <tpl fld="4" item="0"/>
        </tpls>
      </n>
      <n v="3645900032">
        <tpls c="8">
          <tpl hier="2" item="0"/>
          <tpl hier="4" item="3"/>
          <tpl fld="3" item="54"/>
          <tpl fld="2" item="43"/>
          <tpl hier="9" item="1"/>
          <tpl hier="11" item="4"/>
          <tpl hier="12" item="2"/>
          <tpl fld="4" item="0"/>
        </tpls>
      </n>
      <n v="65556463616">
        <tpls c="8">
          <tpl hier="2" item="0"/>
          <tpl hier="4" item="3"/>
          <tpl fld="3" item="9"/>
          <tpl fld="2" item="33"/>
          <tpl hier="9" item="1"/>
          <tpl hier="11" item="4"/>
          <tpl hier="12" item="2"/>
          <tpl fld="4" item="0"/>
        </tpls>
      </n>
      <n v="4983024640">
        <tpls c="8">
          <tpl hier="2" item="0"/>
          <tpl hier="4" item="3"/>
          <tpl fld="3" item="17"/>
          <tpl fld="2" item="33"/>
          <tpl hier="9" item="1"/>
          <tpl hier="11" item="4"/>
          <tpl hier="12" item="2"/>
          <tpl fld="4" item="0"/>
        </tpls>
      </n>
      <n v="4222441728">
        <tpls c="8">
          <tpl hier="2" item="0"/>
          <tpl hier="4" item="3"/>
          <tpl fld="3" item="36"/>
          <tpl fld="2" item="33"/>
          <tpl hier="9" item="1"/>
          <tpl hier="11" item="4"/>
          <tpl hier="12" item="2"/>
          <tpl fld="4" item="0"/>
        </tpls>
      </n>
      <n v="1540797568">
        <tpls c="8">
          <tpl hier="2" item="0"/>
          <tpl hier="4" item="3"/>
          <tpl fld="3" item="44"/>
          <tpl fld="2" item="33"/>
          <tpl hier="9" item="1"/>
          <tpl hier="11" item="4"/>
          <tpl hier="12" item="2"/>
          <tpl fld="4" item="0"/>
        </tpls>
      </n>
      <n v="10318424064">
        <tpls c="8">
          <tpl hier="2" item="0"/>
          <tpl hier="4" item="3"/>
          <tpl fld="3" item="55"/>
          <tpl fld="2" item="64"/>
          <tpl hier="9" item="1"/>
          <tpl hier="11" item="4"/>
          <tpl hier="12" item="2"/>
          <tpl fld="4" item="0"/>
        </tpls>
      </n>
      <n v="3834503424">
        <tpls c="8">
          <tpl hier="2" item="0"/>
          <tpl hier="4" item="3"/>
          <tpl fld="3" item="58"/>
          <tpl fld="2" item="64"/>
          <tpl hier="9" item="1"/>
          <tpl hier="11" item="4"/>
          <tpl hier="12" item="2"/>
          <tpl fld="4" item="0"/>
        </tpls>
      </n>
      <n v="318124704">
        <tpls c="8">
          <tpl hier="2" item="0"/>
          <tpl hier="4" item="3"/>
          <tpl fld="3" item="16"/>
          <tpl fld="2" item="64"/>
          <tpl hier="9" item="1"/>
          <tpl hier="11" item="4"/>
          <tpl hier="12" item="2"/>
          <tpl fld="4" item="0"/>
        </tpls>
      </n>
      <n v="3972012544">
        <tpls c="8">
          <tpl hier="2" item="0"/>
          <tpl hier="4" item="3"/>
          <tpl fld="3" item="19"/>
          <tpl fld="2" item="34"/>
          <tpl hier="9" item="1"/>
          <tpl hier="11" item="4"/>
          <tpl hier="12" item="2"/>
          <tpl fld="4" item="0"/>
        </tpls>
      </n>
      <n v="1970347776">
        <tpls c="8">
          <tpl hier="2" item="0"/>
          <tpl hier="4" item="3"/>
          <tpl fld="3" item="42"/>
          <tpl fld="2" item="34"/>
          <tpl hier="9" item="1"/>
          <tpl hier="11" item="4"/>
          <tpl hier="12" item="2"/>
          <tpl fld="4" item="0"/>
        </tpls>
      </n>
      <n v="1019743936">
        <tpls c="8">
          <tpl hier="2" item="0"/>
          <tpl hier="4" item="3"/>
          <tpl fld="3" item="43"/>
          <tpl fld="2" item="34"/>
          <tpl hier="9" item="1"/>
          <tpl hier="11" item="4"/>
          <tpl hier="12" item="2"/>
          <tpl fld="4" item="0"/>
        </tpls>
      </n>
      <n v="129454728">
        <tpls c="8">
          <tpl hier="2" item="0"/>
          <tpl hier="4" item="3"/>
          <tpl fld="3" item="44"/>
          <tpl fld="2" item="34"/>
          <tpl hier="9" item="1"/>
          <tpl hier="11" item="4"/>
          <tpl hier="12" item="2"/>
          <tpl fld="4" item="0"/>
        </tpls>
      </n>
      <m>
        <tpls c="8">
          <tpl hier="2" item="0"/>
          <tpl hier="4" item="3"/>
          <tpl fld="3" item="38"/>
          <tpl fld="2" item="68"/>
          <tpl hier="9" item="1"/>
          <tpl hier="11" item="4"/>
          <tpl hier="12" item="2"/>
          <tpl fld="4" item="0"/>
        </tpls>
      </m>
      <m>
        <tpls c="8">
          <tpl hier="2" item="0"/>
          <tpl hier="4" item="3"/>
          <tpl fld="3" item="51"/>
          <tpl fld="2" item="68"/>
          <tpl hier="9" item="1"/>
          <tpl hier="11" item="4"/>
          <tpl hier="12" item="2"/>
          <tpl fld="4" item="0"/>
        </tpls>
      </m>
      <m>
        <tpls c="8">
          <tpl hier="2" item="0"/>
          <tpl hier="4" item="3"/>
          <tpl fld="3" item="20"/>
          <tpl fld="2" item="68"/>
          <tpl hier="9" item="1"/>
          <tpl hier="11" item="4"/>
          <tpl hier="12" item="2"/>
          <tpl fld="4" item="0"/>
        </tpls>
      </m>
      <n v="99937697792">
        <tpls c="8">
          <tpl hier="2" item="0"/>
          <tpl hier="4" item="3"/>
          <tpl fld="3" item="21"/>
          <tpl fld="2" item="44"/>
          <tpl hier="9" item="1"/>
          <tpl hier="11" item="4"/>
          <tpl hier="12" item="2"/>
          <tpl fld="4" item="0"/>
        </tpls>
      </n>
      <n v="18327764992">
        <tpls c="8">
          <tpl hier="2" item="0"/>
          <tpl hier="4" item="3"/>
          <tpl fld="3" item="17"/>
          <tpl fld="2" item="44"/>
          <tpl hier="9" item="1"/>
          <tpl hier="11" item="4"/>
          <tpl hier="12" item="2"/>
          <tpl fld="4" item="0"/>
        </tpls>
      </n>
      <n v="16912515072">
        <tpls c="8">
          <tpl hier="2" item="0"/>
          <tpl hier="4" item="3"/>
          <tpl fld="3" item="22"/>
          <tpl fld="2" item="44"/>
          <tpl hier="9" item="1"/>
          <tpl hier="11" item="4"/>
          <tpl hier="12" item="2"/>
          <tpl fld="4" item="0"/>
        </tpls>
      </n>
      <n v="2582180864">
        <tpls c="8">
          <tpl hier="2" item="0"/>
          <tpl hier="4" item="3"/>
          <tpl fld="3" item="18"/>
          <tpl fld="2" item="44"/>
          <tpl hier="9" item="1"/>
          <tpl hier="11" item="4"/>
          <tpl hier="12" item="2"/>
          <tpl fld="4" item="0"/>
        </tpls>
      </n>
      <n v="62682165248">
        <tpls c="8">
          <tpl hier="2" item="0"/>
          <tpl hier="4" item="3"/>
          <tpl fld="3" item="33"/>
          <tpl fld="2" item="49"/>
          <tpl hier="9" item="1"/>
          <tpl hier="11" item="4"/>
          <tpl hier="12" item="2"/>
          <tpl fld="4" item="0"/>
        </tpls>
      </n>
      <n v="20017909760">
        <tpls c="8">
          <tpl hier="2" item="0"/>
          <tpl hier="4" item="3"/>
          <tpl fld="3" item="27"/>
          <tpl fld="2" item="49"/>
          <tpl hier="9" item="1"/>
          <tpl hier="11" item="4"/>
          <tpl hier="12" item="2"/>
          <tpl fld="4" item="0"/>
        </tpls>
      </n>
      <n v="7561299968">
        <tpls c="8">
          <tpl hier="2" item="0"/>
          <tpl hier="4" item="3"/>
          <tpl fld="3" item="36"/>
          <tpl fld="2" item="49"/>
          <tpl hier="9" item="1"/>
          <tpl hier="11" item="4"/>
          <tpl hier="12" item="2"/>
          <tpl fld="4" item="0"/>
        </tpls>
      </n>
      <n v="888099968">
        <tpls c="8">
          <tpl hier="2" item="0"/>
          <tpl hier="4" item="3"/>
          <tpl fld="3" item="34"/>
          <tpl fld="2" item="49"/>
          <tpl hier="9" item="1"/>
          <tpl hier="11" item="4"/>
          <tpl hier="12" item="2"/>
          <tpl fld="4" item="0"/>
        </tpls>
      </n>
      <n v="24908781568">
        <tpls c="8">
          <tpl hier="2" item="0"/>
          <tpl hier="4" item="3"/>
          <tpl fld="3" item="47"/>
          <tpl fld="2" item="85"/>
          <tpl hier="9" item="1"/>
          <tpl hier="11" item="4"/>
          <tpl hier="12" item="2"/>
          <tpl fld="4" item="0"/>
        </tpls>
      </n>
      <n v="8313557504">
        <tpls c="8">
          <tpl hier="2" item="0"/>
          <tpl hier="4" item="3"/>
          <tpl fld="3" item="45"/>
          <tpl fld="2" item="85"/>
          <tpl hier="9" item="1"/>
          <tpl hier="11" item="4"/>
          <tpl hier="12" item="2"/>
          <tpl fld="4" item="0"/>
        </tpls>
      </n>
      <n v="7900525056">
        <tpls c="8">
          <tpl hier="2" item="0"/>
          <tpl hier="4" item="3"/>
          <tpl fld="3" item="46"/>
          <tpl fld="2" item="85"/>
          <tpl hier="9" item="1"/>
          <tpl hier="11" item="4"/>
          <tpl hier="12" item="2"/>
          <tpl fld="4" item="0"/>
        </tpls>
      </n>
      <n v="645284352">
        <tpls c="8">
          <tpl hier="2" item="0"/>
          <tpl hier="4" item="3"/>
          <tpl fld="3" item="48"/>
          <tpl fld="2" item="85"/>
          <tpl hier="9" item="1"/>
          <tpl hier="11" item="4"/>
          <tpl hier="12" item="2"/>
          <tpl fld="4" item="0"/>
        </tpls>
      </n>
      <n v="26743971840">
        <tpls c="8">
          <tpl hier="2" item="0"/>
          <tpl hier="4" item="3"/>
          <tpl fld="3" item="52"/>
          <tpl fld="2" item="65"/>
          <tpl hier="9" item="1"/>
          <tpl hier="11" item="4"/>
          <tpl hier="12" item="2"/>
          <tpl fld="4" item="0"/>
        </tpls>
      </n>
      <n v="7168999424">
        <tpls c="8">
          <tpl hier="2" item="0"/>
          <tpl hier="4" item="3"/>
          <tpl fld="3" item="53"/>
          <tpl fld="2" item="65"/>
          <tpl hier="9" item="1"/>
          <tpl hier="11" item="4"/>
          <tpl hier="12" item="2"/>
          <tpl fld="4" item="0"/>
        </tpls>
      </n>
      <n v="1960863488">
        <tpls c="8">
          <tpl hier="2" item="0"/>
          <tpl hier="4" item="3"/>
          <tpl fld="3" item="54"/>
          <tpl fld="2" item="65"/>
          <tpl hier="9" item="1"/>
          <tpl hier="11" item="4"/>
          <tpl hier="12" item="2"/>
          <tpl fld="4" item="0"/>
        </tpls>
      </n>
      <n v="4648628736">
        <tpls c="8">
          <tpl hier="2" item="0"/>
          <tpl hier="4" item="3"/>
          <tpl fld="3" item="2"/>
          <tpl fld="2" item="59"/>
          <tpl hier="9" item="1"/>
          <tpl hier="11" item="4"/>
          <tpl hier="12" item="2"/>
          <tpl fld="4" item="0"/>
        </tpls>
      </n>
      <n v="2212536320">
        <tpls c="8">
          <tpl hier="2" item="0"/>
          <tpl hier="4" item="3"/>
          <tpl fld="3" item="58"/>
          <tpl fld="2" item="59"/>
          <tpl hier="9" item="1"/>
          <tpl hier="11" item="4"/>
          <tpl hier="12" item="2"/>
          <tpl fld="4" item="0"/>
        </tpls>
      </n>
      <n v="410669248">
        <tpls c="8">
          <tpl hier="2" item="0"/>
          <tpl hier="4" item="3"/>
          <tpl fld="3" item="4"/>
          <tpl fld="2" item="59"/>
          <tpl hier="9" item="1"/>
          <tpl hier="11" item="4"/>
          <tpl hier="12" item="2"/>
          <tpl fld="4" item="0"/>
        </tpls>
      </n>
      <n v="38019264512">
        <tpls c="8">
          <tpl hier="2" item="0"/>
          <tpl hier="4" item="3"/>
          <tpl fld="3" item="13"/>
          <tpl fld="2" item="54"/>
          <tpl hier="9" item="1"/>
          <tpl hier="11" item="4"/>
          <tpl hier="12" item="2"/>
          <tpl fld="4" item="0"/>
        </tpls>
      </n>
      <n v="7438189056">
        <tpls c="8">
          <tpl hier="2" item="0"/>
          <tpl hier="4" item="3"/>
          <tpl fld="3" item="14"/>
          <tpl fld="2" item="54"/>
          <tpl hier="9" item="1"/>
          <tpl hier="11" item="4"/>
          <tpl hier="12" item="2"/>
          <tpl fld="4" item="0"/>
        </tpls>
      </n>
      <n v="7195042816">
        <tpls c="8">
          <tpl hier="2" item="0"/>
          <tpl hier="4" item="3"/>
          <tpl fld="3" item="15"/>
          <tpl fld="2" item="54"/>
          <tpl hier="9" item="1"/>
          <tpl hier="11" item="4"/>
          <tpl hier="12" item="2"/>
          <tpl fld="4" item="0"/>
        </tpls>
      </n>
      <n v="5032435200">
        <tpls c="8">
          <tpl hier="2" item="0"/>
          <tpl hier="4" item="3"/>
          <tpl fld="3" item="16"/>
          <tpl fld="2" item="54"/>
          <tpl hier="9" item="1"/>
          <tpl hier="11" item="4"/>
          <tpl hier="12" item="2"/>
          <tpl fld="4" item="0"/>
        </tpls>
      </n>
      <n v="381112123392">
        <tpls c="8">
          <tpl hier="2" item="0"/>
          <tpl hier="4" item="3"/>
          <tpl fld="3" item="29"/>
          <tpl fld="2" item="40"/>
          <tpl hier="9" item="1"/>
          <tpl hier="11" item="4"/>
          <tpl hier="12" item="2"/>
          <tpl fld="4" item="0"/>
        </tpls>
      </n>
      <n v="98443739136">
        <tpls c="8">
          <tpl hier="2" item="0"/>
          <tpl hier="4" item="3"/>
          <tpl fld="3" item="30"/>
          <tpl fld="2" item="40"/>
          <tpl hier="9" item="1"/>
          <tpl hier="11" item="4"/>
          <tpl hier="12" item="2"/>
          <tpl fld="4" item="0"/>
        </tpls>
      </n>
      <n v="38968041472">
        <tpls c="8">
          <tpl hier="2" item="0"/>
          <tpl hier="4" item="3"/>
          <tpl fld="3" item="31"/>
          <tpl fld="2" item="40"/>
          <tpl hier="9" item="1"/>
          <tpl hier="11" item="4"/>
          <tpl hier="12" item="2"/>
          <tpl fld="4" item="0"/>
        </tpls>
      </n>
      <n v="5428518400">
        <tpls c="8">
          <tpl hier="2" item="0"/>
          <tpl hier="4" item="3"/>
          <tpl fld="3" item="32"/>
          <tpl fld="2" item="40"/>
          <tpl hier="9" item="1"/>
          <tpl hier="11" item="4"/>
          <tpl hier="12" item="2"/>
          <tpl fld="4" item="0"/>
        </tpls>
      </n>
      <n v="252251996160">
        <tpls c="8">
          <tpl hier="2" item="0"/>
          <tpl hier="4" item="3"/>
          <tpl fld="3" item="41"/>
          <tpl fld="2" item="35"/>
          <tpl hier="9" item="1"/>
          <tpl hier="11" item="4"/>
          <tpl hier="12" item="2"/>
          <tpl fld="4" item="0"/>
        </tpls>
      </n>
      <n v="73447063552">
        <tpls c="8">
          <tpl hier="2" item="0"/>
          <tpl hier="4" item="3"/>
          <tpl fld="3" item="42"/>
          <tpl fld="2" item="35"/>
          <tpl hier="9" item="1"/>
          <tpl hier="11" item="4"/>
          <tpl hier="12" item="2"/>
          <tpl fld="4" item="0"/>
        </tpls>
      </n>
      <n v="21803696128">
        <tpls c="8">
          <tpl hier="2" item="0"/>
          <tpl hier="4" item="3"/>
          <tpl fld="3" item="43"/>
          <tpl fld="2" item="35"/>
          <tpl hier="9" item="1"/>
          <tpl hier="11" item="4"/>
          <tpl hier="12" item="2"/>
          <tpl fld="4" item="0"/>
        </tpls>
      </n>
      <n v="5668187648">
        <tpls c="8">
          <tpl hier="2" item="0"/>
          <tpl hier="4" item="3"/>
          <tpl fld="3" item="44"/>
          <tpl fld="2" item="35"/>
          <tpl hier="9" item="1"/>
          <tpl hier="11" item="4"/>
          <tpl hier="12" item="2"/>
          <tpl fld="4" item="0"/>
        </tpls>
      </n>
      <n v="10351932416">
        <tpls c="8">
          <tpl hier="2" item="0"/>
          <tpl hier="4" item="3"/>
          <tpl fld="3" item="38"/>
          <tpl fld="2" item="28"/>
          <tpl hier="9" item="1"/>
          <tpl hier="11" item="4"/>
          <tpl hier="12" item="2"/>
          <tpl fld="4" item="0"/>
        </tpls>
      </n>
      <n v="1881847680">
        <tpls c="8">
          <tpl hier="2" item="0"/>
          <tpl hier="4" item="3"/>
          <tpl fld="3" item="51"/>
          <tpl fld="2" item="28"/>
          <tpl hier="9" item="1"/>
          <tpl hier="11" item="4"/>
          <tpl hier="12" item="2"/>
          <tpl fld="4" item="0"/>
        </tpls>
      </n>
      <n v="866044992">
        <tpls c="8">
          <tpl hier="2" item="0"/>
          <tpl hier="4" item="3"/>
          <tpl fld="3" item="20"/>
          <tpl fld="2" item="28"/>
          <tpl hier="9" item="1"/>
          <tpl hier="11" item="4"/>
          <tpl hier="12" item="2"/>
          <tpl fld="4" item="0"/>
        </tpls>
      </n>
      <n v="1337362432">
        <tpls c="8">
          <tpl hier="2" item="0"/>
          <tpl hier="4" item="3"/>
          <tpl fld="3" item="1"/>
          <tpl fld="2" item="77"/>
          <tpl hier="9" item="1"/>
          <tpl hier="11" item="4"/>
          <tpl hier="12" item="2"/>
          <tpl fld="4" item="0"/>
        </tpls>
      </n>
      <n v="1233930240">
        <tpls c="8">
          <tpl hier="2" item="0"/>
          <tpl hier="4" item="3"/>
          <tpl fld="3" item="3"/>
          <tpl fld="2" item="77"/>
          <tpl hier="9" item="1"/>
          <tpl hier="11" item="4"/>
          <tpl hier="12" item="2"/>
          <tpl fld="4" item="0"/>
        </tpls>
      </n>
      <n v="271183072">
        <tpls c="8">
          <tpl hier="2" item="0"/>
          <tpl hier="4" item="3"/>
          <tpl fld="3" item="57"/>
          <tpl fld="2" item="77"/>
          <tpl hier="9" item="1"/>
          <tpl hier="11" item="4"/>
          <tpl hier="12" item="2"/>
          <tpl fld="4" item="0"/>
        </tpls>
      </n>
      <n v="38694096896">
        <tpls c="8">
          <tpl hier="2" item="0"/>
          <tpl hier="4" item="3"/>
          <tpl fld="3" item="9"/>
          <tpl fld="2" item="62"/>
          <tpl hier="9" item="1"/>
          <tpl hier="11" item="4"/>
          <tpl hier="12" item="2"/>
          <tpl fld="4" item="0"/>
        </tpls>
      </n>
      <n v="11579342848">
        <tpls c="8">
          <tpl hier="2" item="0"/>
          <tpl hier="4" item="3"/>
          <tpl fld="3" item="11"/>
          <tpl fld="2" item="62"/>
          <tpl hier="9" item="1"/>
          <tpl hier="11" item="4"/>
          <tpl hier="12" item="2"/>
          <tpl fld="4" item="0"/>
        </tpls>
      </n>
      <n v="10621158400">
        <tpls c="8">
          <tpl hier="2" item="0"/>
          <tpl hier="4" item="3"/>
          <tpl fld="3" item="12"/>
          <tpl fld="2" item="62"/>
          <tpl hier="9" item="1"/>
          <tpl hier="11" item="4"/>
          <tpl hier="12" item="2"/>
          <tpl fld="4" item="0"/>
        </tpls>
      </n>
      <n v="1160002304">
        <tpls c="8">
          <tpl hier="2" item="0"/>
          <tpl hier="4" item="3"/>
          <tpl fld="3" item="10"/>
          <tpl fld="2" item="62"/>
          <tpl hier="9" item="1"/>
          <tpl hier="11" item="4"/>
          <tpl hier="12" item="2"/>
          <tpl fld="4" item="0"/>
        </tpls>
      </n>
      <n v="3104394752">
        <tpls c="8">
          <tpl hier="2" item="0"/>
          <tpl hier="4" item="3"/>
          <tpl fld="3" item="23"/>
          <tpl fld="2" item="42"/>
          <tpl hier="9" item="1"/>
          <tpl hier="11" item="4"/>
          <tpl hier="12" item="2"/>
          <tpl fld="4" item="0"/>
        </tpls>
      </n>
      <n v="808077248">
        <tpls c="8">
          <tpl hier="2" item="0"/>
          <tpl hier="4" item="3"/>
          <tpl fld="3" item="24"/>
          <tpl fld="2" item="42"/>
          <tpl hier="9" item="1"/>
          <tpl hier="11" item="4"/>
          <tpl hier="12" item="2"/>
          <tpl fld="4" item="0"/>
        </tpls>
      </n>
      <n v="1082926336">
        <tpls c="8">
          <tpl hier="2" item="0"/>
          <tpl hier="4" item="3"/>
          <tpl fld="3" item="25"/>
          <tpl fld="2" item="42"/>
          <tpl hier="9" item="1"/>
          <tpl hier="11" item="4"/>
          <tpl hier="12" item="2"/>
          <tpl fld="4" item="0"/>
        </tpls>
      </n>
      <n v="178297136">
        <tpls c="8">
          <tpl hier="2" item="0"/>
          <tpl hier="4" item="3"/>
          <tpl fld="3" item="26"/>
          <tpl fld="2" item="42"/>
          <tpl hier="9" item="1"/>
          <tpl hier="11" item="4"/>
          <tpl hier="12" item="2"/>
          <tpl fld="4" item="0"/>
        </tpls>
      </n>
      <n v="12561015808">
        <tpls c="8">
          <tpl hier="2" item="0"/>
          <tpl hier="4" item="3"/>
          <tpl fld="3" item="19"/>
          <tpl fld="2" item="55"/>
          <tpl hier="9" item="1"/>
          <tpl hier="11" item="4"/>
          <tpl hier="12" item="2"/>
          <tpl fld="4" item="0"/>
        </tpls>
      </n>
      <n v="2586550784">
        <tpls c="8">
          <tpl hier="2" item="0"/>
          <tpl hier="4" item="3"/>
          <tpl fld="3" item="28"/>
          <tpl fld="2" item="55"/>
          <tpl hier="9" item="1"/>
          <tpl hier="11" item="4"/>
          <tpl hier="12" item="2"/>
          <tpl fld="4" item="0"/>
        </tpls>
      </n>
      <n v="1928720384">
        <tpls c="8">
          <tpl hier="2" item="0"/>
          <tpl hier="4" item="3"/>
          <tpl fld="3" item="39"/>
          <tpl fld="2" item="55"/>
          <tpl hier="9" item="1"/>
          <tpl hier="11" item="4"/>
          <tpl hier="12" item="2"/>
          <tpl fld="4" item="0"/>
        </tpls>
      </n>
      <n v="410321792">
        <tpls c="8">
          <tpl hier="2" item="0"/>
          <tpl hier="4" item="3"/>
          <tpl fld="3" item="37"/>
          <tpl fld="2" item="55"/>
          <tpl hier="9" item="1"/>
          <tpl hier="11" item="4"/>
          <tpl hier="12" item="2"/>
          <tpl fld="4" item="0"/>
        </tpls>
      </n>
      <n v="1667019833344">
        <tpls c="8">
          <tpl hier="2" item="0"/>
          <tpl hier="4" item="3"/>
          <tpl fld="3" item="49"/>
          <tpl fld="2" item="60"/>
          <tpl hier="9" item="1"/>
          <tpl hier="11" item="4"/>
          <tpl hier="12" item="2"/>
          <tpl fld="4" item="0"/>
        </tpls>
      </n>
      <n v="437798567936">
        <tpls c="8">
          <tpl hier="2" item="0"/>
          <tpl hier="4" item="3"/>
          <tpl fld="3" item="50"/>
          <tpl fld="2" item="60"/>
          <tpl hier="9" item="1"/>
          <tpl hier="11" item="4"/>
          <tpl hier="12" item="2"/>
          <tpl fld="4" item="0"/>
        </tpls>
      </n>
      <n v="176171286528">
        <tpls c="8">
          <tpl hier="2" item="0"/>
          <tpl hier="4" item="3"/>
          <tpl fld="3" item="40"/>
          <tpl fld="2" item="60"/>
          <tpl hier="9" item="1"/>
          <tpl hier="11" item="4"/>
          <tpl hier="12" item="2"/>
          <tpl fld="4" item="0"/>
        </tpls>
      </n>
      <n v="64941776896">
        <tpls c="8">
          <tpl hier="2" item="0"/>
          <tpl hier="4" item="3"/>
          <tpl fld="3" item="29"/>
          <tpl fld="2" item="2"/>
          <tpl hier="9" item="1"/>
          <tpl hier="11" item="4"/>
          <tpl hier="12" item="2"/>
          <tpl fld="4" item="0"/>
        </tpls>
      </n>
      <n v="7602005504">
        <tpls c="8">
          <tpl hier="2" item="0"/>
          <tpl hier="4" item="3"/>
          <tpl fld="3" item="51"/>
          <tpl fld="2" item="32"/>
          <tpl hier="9" item="1"/>
          <tpl hier="11" item="4"/>
          <tpl hier="12" item="2"/>
          <tpl fld="4" item="0"/>
        </tpls>
      </n>
      <n v="189805297664">
        <tpls c="8">
          <tpl hier="2" item="0"/>
          <tpl hier="4" item="3"/>
          <tpl fld="3" item="23"/>
          <tpl fld="2" item="10"/>
          <tpl hier="9" item="1"/>
          <tpl hier="11" item="4"/>
          <tpl hier="12" item="2"/>
          <tpl fld="4" item="0"/>
        </tpls>
      </n>
      <m>
        <tpls c="8">
          <tpl hier="2" item="0"/>
          <tpl hier="4" item="3"/>
          <tpl fld="3" item="2"/>
          <tpl fld="2" item="37"/>
          <tpl hier="9" item="1"/>
          <tpl hier="11" item="4"/>
          <tpl hier="12" item="2"/>
          <tpl fld="4" item="0"/>
        </tpls>
      </m>
      <m>
        <tpls c="8">
          <tpl hier="2" item="0"/>
          <tpl hier="4" item="3"/>
          <tpl fld="3" item="57"/>
          <tpl fld="2" item="37"/>
          <tpl hier="9" item="1"/>
          <tpl hier="11" item="4"/>
          <tpl hier="12" item="2"/>
          <tpl fld="4" item="0"/>
        </tpls>
      </m>
      <n v="3536411904">
        <tpls c="8">
          <tpl hier="2" item="0"/>
          <tpl hier="4" item="3"/>
          <tpl fld="3" item="6"/>
          <tpl fld="2" item="16"/>
          <tpl hier="9" item="1"/>
          <tpl hier="11" item="4"/>
          <tpl hier="12" item="2"/>
          <tpl fld="4" item="0"/>
        </tpls>
      </n>
      <n v="1356591232">
        <tpls c="8">
          <tpl hier="2" item="0"/>
          <tpl hier="4" item="3"/>
          <tpl fld="3" item="54"/>
          <tpl fld="2" item="16"/>
          <tpl hier="9" item="1"/>
          <tpl hier="11" item="4"/>
          <tpl hier="12" item="2"/>
          <tpl fld="4" item="0"/>
        </tpls>
      </n>
      <n v="40429699072">
        <tpls c="8">
          <tpl hier="2" item="0"/>
          <tpl hier="4" item="3"/>
          <tpl fld="3" item="19"/>
          <tpl fld="2" item="38"/>
          <tpl hier="9" item="1"/>
          <tpl hier="11" item="4"/>
          <tpl hier="12" item="2"/>
          <tpl fld="4" item="0"/>
        </tpls>
      </n>
      <n v="6827665408">
        <tpls c="8">
          <tpl hier="2" item="0"/>
          <tpl hier="4" item="3"/>
          <tpl fld="3" item="7"/>
          <tpl fld="2" item="38"/>
          <tpl hier="9" item="1"/>
          <tpl hier="11" item="4"/>
          <tpl hier="12" item="2"/>
          <tpl fld="4" item="0"/>
        </tpls>
      </n>
      <n v="776137472">
        <tpls c="8">
          <tpl hier="2" item="0"/>
          <tpl hier="4" item="3"/>
          <tpl fld="3" item="37"/>
          <tpl fld="2" item="38"/>
          <tpl hier="9" item="1"/>
          <tpl hier="11" item="4"/>
          <tpl hier="12" item="2"/>
          <tpl fld="4" item="0"/>
        </tpls>
      </n>
      <n v="79484403712">
        <tpls c="8">
          <tpl hier="2" item="0"/>
          <tpl hier="4" item="3"/>
          <tpl fld="3" item="14"/>
          <tpl fld="2" item="25"/>
          <tpl hier="9" item="1"/>
          <tpl hier="11" item="4"/>
          <tpl hier="12" item="2"/>
          <tpl fld="4" item="0"/>
        </tpls>
      </n>
      <n v="19688384512">
        <tpls c="8">
          <tpl hier="2" item="0"/>
          <tpl hier="4" item="3"/>
          <tpl fld="3" item="43"/>
          <tpl fld="2" item="25"/>
          <tpl hier="9" item="1"/>
          <tpl hier="11" item="4"/>
          <tpl hier="12" item="2"/>
          <tpl fld="4" item="0"/>
        </tpls>
      </n>
      <n v="398160396288">
        <tpls c="8">
          <tpl hier="2" item="0"/>
          <tpl hier="4" item="3"/>
          <tpl fld="3" item="9"/>
          <tpl fld="2" item="45"/>
          <tpl hier="9" item="1"/>
          <tpl hier="11" item="4"/>
          <tpl hier="12" item="2"/>
          <tpl fld="4" item="0"/>
        </tpls>
      </n>
      <n v="33833043968">
        <tpls c="8">
          <tpl hier="2" item="0"/>
          <tpl hier="4" item="3"/>
          <tpl fld="3" item="45"/>
          <tpl fld="2" item="45"/>
          <tpl hier="9" item="1"/>
          <tpl hier="11" item="4"/>
          <tpl hier="12" item="2"/>
          <tpl fld="4" item="0"/>
        </tpls>
      </n>
      <n v="9181769728">
        <tpls c="8">
          <tpl hier="2" item="0"/>
          <tpl hier="4" item="3"/>
          <tpl fld="3" item="8"/>
          <tpl fld="2" item="45"/>
          <tpl hier="9" item="1"/>
          <tpl hier="11" item="4"/>
          <tpl hier="12" item="2"/>
          <tpl fld="4" item="0"/>
        </tpls>
      </n>
      <n v="7220003840">
        <tpls c="8">
          <tpl hier="2" item="0"/>
          <tpl hier="4" item="3"/>
          <tpl fld="3" item="38"/>
          <tpl fld="2" item="30"/>
          <tpl hier="9" item="1"/>
          <tpl hier="11" item="4"/>
          <tpl hier="12" item="2"/>
          <tpl fld="4" item="0"/>
        </tpls>
      </n>
      <n v="1440581504">
        <tpls c="8">
          <tpl hier="2" item="0"/>
          <tpl hier="4" item="3"/>
          <tpl fld="3" item="15"/>
          <tpl fld="2" item="30"/>
          <tpl hier="9" item="1"/>
          <tpl hier="11" item="4"/>
          <tpl hier="12" item="2"/>
          <tpl fld="4" item="0"/>
        </tpls>
      </n>
      <n v="485785248">
        <tpls c="8">
          <tpl hier="2" item="0"/>
          <tpl hier="4" item="3"/>
          <tpl fld="3" item="35"/>
          <tpl fld="2" item="30"/>
          <tpl hier="9" item="1"/>
          <tpl hier="11" item="4"/>
          <tpl hier="12" item="2"/>
          <tpl fld="4" item="0"/>
        </tpls>
      </n>
      <n v="4855717888">
        <tpls c="8">
          <tpl hier="2" item="0"/>
          <tpl hier="4" item="3"/>
          <tpl fld="3" item="24"/>
          <tpl fld="2" item="23"/>
          <tpl hier="9" item="1"/>
          <tpl hier="11" item="4"/>
          <tpl hier="12" item="2"/>
          <tpl fld="4" item="0"/>
        </tpls>
      </n>
      <n v="1590428544">
        <tpls c="8">
          <tpl hier="2" item="0"/>
          <tpl hier="4" item="3"/>
          <tpl fld="3" item="54"/>
          <tpl fld="2" item="23"/>
          <tpl hier="9" item="1"/>
          <tpl hier="11" item="4"/>
          <tpl hier="12" item="2"/>
          <tpl fld="4" item="0"/>
        </tpls>
      </n>
      <n v="19271168000">
        <tpls c="8">
          <tpl hier="2" item="0"/>
          <tpl hier="4" item="3"/>
          <tpl fld="3" item="33"/>
          <tpl fld="2" item="13"/>
          <tpl hier="9" item="1"/>
          <tpl hier="11" item="4"/>
          <tpl hier="12" item="2"/>
          <tpl fld="4" item="0"/>
        </tpls>
      </n>
      <n v="3525228032">
        <tpls c="8">
          <tpl hier="2" item="0"/>
          <tpl hier="4" item="3"/>
          <tpl fld="3" item="3"/>
          <tpl fld="2" item="13"/>
          <tpl hier="9" item="1"/>
          <tpl hier="11" item="4"/>
          <tpl hier="12" item="2"/>
          <tpl fld="4" item="0"/>
        </tpls>
      </n>
      <n v="841974016">
        <tpls c="8">
          <tpl hier="2" item="0"/>
          <tpl hier="4" item="3"/>
          <tpl fld="3" item="26"/>
          <tpl fld="2" item="13"/>
          <tpl hier="9" item="1"/>
          <tpl hier="11" item="4"/>
          <tpl hier="12" item="2"/>
          <tpl fld="4" item="0"/>
        </tpls>
      </n>
      <m>
        <tpls c="8">
          <tpl hier="2" item="0"/>
          <tpl hier="4" item="3"/>
          <tpl fld="3" item="55"/>
          <tpl fld="2" item="36"/>
          <tpl hier="9" item="1"/>
          <tpl hier="11" item="4"/>
          <tpl hier="12" item="2"/>
          <tpl fld="4" item="0"/>
        </tpls>
      </m>
      <n v="729336315904">
        <tpls c="8">
          <tpl hier="2" item="0"/>
          <tpl hier="4" item="3"/>
          <tpl fld="3" item="6"/>
          <tpl fld="2" item="17"/>
          <tpl hier="9" item="1"/>
          <tpl hier="11" item="4"/>
          <tpl hier="12" item="2"/>
          <tpl fld="4" item="0"/>
        </tpls>
      </n>
      <n v="205139083264">
        <tpls c="8">
          <tpl hier="2" item="0"/>
          <tpl hier="4" item="3"/>
          <tpl fld="3" item="39"/>
          <tpl fld="2" item="17"/>
          <tpl hier="9" item="1"/>
          <tpl hier="11" item="4"/>
          <tpl hier="12" item="2"/>
          <tpl fld="4" item="0"/>
        </tpls>
      </n>
      <n v="6758390784">
        <tpls c="8">
          <tpl hier="2" item="0"/>
          <tpl hier="4" item="3"/>
          <tpl fld="3" item="13"/>
          <tpl fld="2" item="24"/>
          <tpl hier="9" item="1"/>
          <tpl hier="11" item="4"/>
          <tpl hier="12" item="2"/>
          <tpl fld="4" item="0"/>
        </tpls>
      </n>
      <n v="1944876800">
        <tpls c="8">
          <tpl hier="2" item="0"/>
          <tpl hier="4" item="3"/>
          <tpl fld="3" item="45"/>
          <tpl fld="2" item="24"/>
          <tpl hier="9" item="1"/>
          <tpl hier="11" item="4"/>
          <tpl hier="12" item="2"/>
          <tpl fld="4" item="0"/>
        </tpls>
      </n>
      <n v="493237536">
        <tpls c="8">
          <tpl hier="2" item="0"/>
          <tpl hier="4" item="3"/>
          <tpl fld="3" item="57"/>
          <tpl fld="2" item="24"/>
          <tpl hier="9" item="1"/>
          <tpl hier="11" item="4"/>
          <tpl hier="12" item="2"/>
          <tpl fld="4" item="0"/>
        </tpls>
      </n>
      <n v="301354745856">
        <tpls c="8">
          <tpl hier="2" item="0"/>
          <tpl hier="4" item="3"/>
          <tpl fld="3" item="23"/>
          <tpl fld="2" item="26"/>
          <tpl hier="9" item="1"/>
          <tpl hier="11" item="4"/>
          <tpl hier="12" item="2"/>
          <tpl fld="4" item="0"/>
        </tpls>
      </n>
      <n v="88705343488">
        <tpls c="8">
          <tpl hier="2" item="0"/>
          <tpl hier="4" item="3"/>
          <tpl fld="3" item="42"/>
          <tpl fld="2" item="26"/>
          <tpl hier="9" item="1"/>
          <tpl hier="11" item="4"/>
          <tpl hier="12" item="2"/>
          <tpl fld="4" item="0"/>
        </tpls>
      </n>
      <n v="11050126336">
        <tpls c="8">
          <tpl hier="2" item="0"/>
          <tpl hier="4" item="3"/>
          <tpl fld="3" item="20"/>
          <tpl fld="2" item="26"/>
          <tpl hier="9" item="1"/>
          <tpl hier="11" item="4"/>
          <tpl hier="12" item="2"/>
          <tpl fld="4" item="0"/>
        </tpls>
      </n>
      <n v="6917301760">
        <tpls c="8">
          <tpl hier="2" item="0"/>
          <tpl hier="4" item="3"/>
          <tpl fld="3" item="9"/>
          <tpl fld="2" item="27"/>
          <tpl hier="9" item="1"/>
          <tpl hier="11" item="4"/>
          <tpl hier="12" item="2"/>
          <tpl fld="4" item="0"/>
        </tpls>
      </n>
      <n v="2663234816">
        <tpls c="8">
          <tpl hier="2" item="0"/>
          <tpl hier="4" item="3"/>
          <tpl fld="3" item="27"/>
          <tpl fld="2" item="27"/>
          <tpl hier="9" item="1"/>
          <tpl hier="11" item="4"/>
          <tpl hier="12" item="2"/>
          <tpl fld="4" item="0"/>
        </tpls>
      </n>
      <n v="949034048">
        <tpls c="8">
          <tpl hier="2" item="0"/>
          <tpl hier="4" item="3"/>
          <tpl fld="3" item="46"/>
          <tpl fld="2" item="27"/>
          <tpl hier="9" item="1"/>
          <tpl hier="11" item="4"/>
          <tpl hier="12" item="2"/>
          <tpl fld="4" item="0"/>
        </tpls>
      </n>
      <n v="14083906560">
        <tpls c="8">
          <tpl hier="2" item="0"/>
          <tpl hier="4" item="3"/>
          <tpl fld="3" item="5"/>
          <tpl fld="2" item="29"/>
          <tpl hier="9" item="1"/>
          <tpl hier="11" item="4"/>
          <tpl hier="12" item="2"/>
          <tpl fld="4" item="0"/>
        </tpls>
      </n>
      <n v="4629246976">
        <tpls c="8">
          <tpl hier="2" item="0"/>
          <tpl hier="4" item="3"/>
          <tpl fld="3" item="17"/>
          <tpl fld="2" item="29"/>
          <tpl hier="9" item="1"/>
          <tpl hier="11" item="4"/>
          <tpl hier="12" item="2"/>
          <tpl fld="4" item="0"/>
        </tpls>
      </n>
      <n v="3463565824">
        <tpls c="8">
          <tpl hier="2" item="0"/>
          <tpl hier="4" item="3"/>
          <tpl fld="3" item="43"/>
          <tpl fld="2" item="29"/>
          <tpl hier="9" item="1"/>
          <tpl hier="11" item="4"/>
          <tpl hier="12" item="2"/>
          <tpl fld="4" item="0"/>
        </tpls>
      </n>
      <n v="825706944">
        <tpls c="8">
          <tpl hier="2" item="0"/>
          <tpl hier="4" item="3"/>
          <tpl fld="3" item="14"/>
          <tpl fld="2" item="31"/>
          <tpl hier="9" item="1"/>
          <tpl hier="11" item="4"/>
          <tpl hier="12" item="2"/>
          <tpl fld="4" item="0"/>
        </tpls>
      </n>
      <n v="348746816">
        <tpls c="8">
          <tpl hier="2" item="0"/>
          <tpl hier="4" item="3"/>
          <tpl fld="3" item="31"/>
          <tpl fld="2" item="31"/>
          <tpl hier="9" item="1"/>
          <tpl hier="11" item="4"/>
          <tpl hier="12" item="2"/>
          <tpl fld="4" item="0"/>
        </tpls>
      </n>
      <n v="35699288">
        <tpls c="8">
          <tpl hier="2" item="0"/>
          <tpl hier="4" item="3"/>
          <tpl fld="3" item="35"/>
          <tpl fld="2" item="31"/>
          <tpl hier="9" item="1"/>
          <tpl hier="11" item="4"/>
          <tpl hier="12" item="2"/>
          <tpl fld="4" item="0"/>
        </tpls>
      </n>
      <n v="14904517632">
        <tpls c="8">
          <tpl hier="2" item="0"/>
          <tpl hier="4" item="3"/>
          <tpl fld="3" item="6"/>
          <tpl fld="2" item="14"/>
          <tpl hier="9" item="1"/>
          <tpl hier="11" item="4"/>
          <tpl hier="12" item="2"/>
          <tpl fld="4" item="0"/>
        </tpls>
      </n>
      <n v="5979198464">
        <tpls c="8">
          <tpl hier="2" item="0"/>
          <tpl hier="4" item="3"/>
          <tpl fld="3" item="25"/>
          <tpl fld="2" item="14"/>
          <tpl hier="9" item="1"/>
          <tpl hier="11" item="4"/>
          <tpl hier="12" item="2"/>
          <tpl fld="4" item="0"/>
        </tpls>
      </n>
      <n v="998759360">
        <tpls c="8">
          <tpl hier="2" item="0"/>
          <tpl hier="4" item="3"/>
          <tpl fld="3" item="37"/>
          <tpl fld="2" item="14"/>
          <tpl hier="9" item="1"/>
          <tpl hier="11" item="4"/>
          <tpl hier="12" item="2"/>
          <tpl fld="4" item="0"/>
        </tpls>
      </n>
      <n v="940259868672">
        <tpls c="8">
          <tpl hier="2" item="0"/>
          <tpl hier="4" item="3"/>
          <tpl fld="3" item="55"/>
          <tpl fld="2" item="39"/>
          <tpl hier="9" item="1"/>
          <tpl hier="11" item="4"/>
          <tpl hier="12" item="2"/>
          <tpl fld="4" item="0"/>
        </tpls>
      </n>
      <n v="232511881216">
        <tpls c="8">
          <tpl hier="2" item="0"/>
          <tpl hier="4" item="3"/>
          <tpl fld="3" item="15"/>
          <tpl fld="2" item="39"/>
          <tpl hier="9" item="1"/>
          <tpl hier="11" item="4"/>
          <tpl hier="12" item="2"/>
          <tpl fld="4" item="0"/>
        </tpls>
      </n>
      <n v="45865463808">
        <tpls c="8">
          <tpl hier="2" item="0"/>
          <tpl hier="4" item="3"/>
          <tpl fld="3" item="32"/>
          <tpl fld="2" item="39"/>
          <tpl hier="9" item="1"/>
          <tpl hier="11" item="4"/>
          <tpl hier="12" item="2"/>
          <tpl fld="4" item="0"/>
        </tpls>
      </n>
      <n v="12275502080">
        <tpls c="8">
          <tpl hier="2" item="0"/>
          <tpl hier="4" item="3"/>
          <tpl fld="3" item="52"/>
          <tpl fld="2" item="41"/>
          <tpl hier="9" item="1"/>
          <tpl hier="11" item="4"/>
          <tpl hier="12" item="2"/>
          <tpl fld="4" item="0"/>
        </tpls>
      </n>
      <n v="5902716928">
        <tpls c="8">
          <tpl hier="2" item="0"/>
          <tpl hier="4" item="3"/>
          <tpl fld="3" item="58"/>
          <tpl fld="2" item="41"/>
          <tpl hier="9" item="1"/>
          <tpl hier="11" item="4"/>
          <tpl hier="12" item="2"/>
          <tpl fld="4" item="0"/>
        </tpls>
      </n>
      <n v="598099968">
        <tpls c="8">
          <tpl hier="2" item="0"/>
          <tpl hier="4" item="3"/>
          <tpl fld="3" item="26"/>
          <tpl fld="2" item="41"/>
          <tpl hier="9" item="1"/>
          <tpl hier="11" item="4"/>
          <tpl hier="12" item="2"/>
          <tpl fld="4" item="0"/>
        </tpls>
      </n>
      <n v="6584649216">
        <tpls c="8">
          <tpl hier="2" item="0"/>
          <tpl hier="4" item="3"/>
          <tpl fld="3" item="49"/>
          <tpl fld="2" item="21"/>
          <tpl hier="9" item="1"/>
          <tpl hier="11" item="4"/>
          <tpl hier="12" item="2"/>
          <tpl fld="4" item="0"/>
        </tpls>
      </n>
      <n v="2736243712">
        <tpls c="8">
          <tpl hier="2" item="0"/>
          <tpl hier="4" item="3"/>
          <tpl fld="3" item="3"/>
          <tpl fld="2" item="21"/>
          <tpl hier="9" item="1"/>
          <tpl hier="11" item="4"/>
          <tpl hier="12" item="2"/>
          <tpl fld="4" item="0"/>
        </tpls>
      </n>
      <n v="331200000">
        <tpls c="8">
          <tpl hier="2" item="0"/>
          <tpl hier="4" item="3"/>
          <tpl fld="3" item="10"/>
          <tpl fld="2" item="21"/>
          <tpl hier="9" item="1"/>
          <tpl hier="11" item="4"/>
          <tpl hier="12" item="2"/>
          <tpl fld="4" item="0"/>
        </tpls>
      </n>
      <n v="2273224960">
        <tpls c="8">
          <tpl hier="2" item="0"/>
          <tpl hier="4" item="3"/>
          <tpl fld="3" item="47"/>
          <tpl fld="2" item="22"/>
          <tpl hier="9" item="1"/>
          <tpl hier="11" item="4"/>
          <tpl hier="12" item="2"/>
          <tpl fld="4" item="0"/>
        </tpls>
      </n>
      <n v="348533088">
        <tpls c="8">
          <tpl hier="2" item="0"/>
          <tpl hier="4" item="3"/>
          <tpl fld="3" item="53"/>
          <tpl fld="2" item="22"/>
          <tpl hier="9" item="1"/>
          <tpl hier="11" item="4"/>
          <tpl hier="12" item="2"/>
          <tpl fld="4" item="0"/>
        </tpls>
      </n>
      <n v="282049984">
        <tpls c="8">
          <tpl hier="2" item="0"/>
          <tpl hier="4" item="3"/>
          <tpl fld="3" item="8"/>
          <tpl fld="2" item="22"/>
          <tpl hier="9" item="1"/>
          <tpl hier="11" item="4"/>
          <tpl hier="12" item="2"/>
          <tpl fld="4" item="0"/>
        </tpls>
      </n>
      <n v="52996542464">
        <tpls c="8">
          <tpl hier="2" item="0"/>
          <tpl hier="4" item="3"/>
          <tpl fld="3" item="33"/>
          <tpl fld="2" item="43"/>
          <tpl hier="9" item="1"/>
          <tpl hier="11" item="4"/>
          <tpl hier="12" item="2"/>
          <tpl fld="4" item="0"/>
        </tpls>
      </n>
      <n v="12983235584">
        <tpls c="8">
          <tpl hier="2" item="0"/>
          <tpl hier="4" item="3"/>
          <tpl fld="3" item="45"/>
          <tpl fld="2" item="43"/>
          <tpl hier="9" item="1"/>
          <tpl hier="11" item="4"/>
          <tpl hier="12" item="2"/>
          <tpl fld="4" item="0"/>
        </tpls>
      </n>
      <n v="3161499904">
        <tpls c="8">
          <tpl hier="2" item="0"/>
          <tpl hier="4" item="3"/>
          <tpl fld="3" item="56"/>
          <tpl fld="2" item="43"/>
          <tpl hier="9" item="1"/>
          <tpl hier="11" item="4"/>
          <tpl hier="12" item="2"/>
          <tpl fld="4" item="0"/>
        </tpls>
      </n>
      <n v="58998132736">
        <tpls c="8">
          <tpl hier="2" item="0"/>
          <tpl hier="4" item="3"/>
          <tpl fld="3" item="13"/>
          <tpl fld="2" item="33"/>
          <tpl hier="9" item="1"/>
          <tpl hier="11" item="4"/>
          <tpl hier="12" item="2"/>
          <tpl fld="4" item="0"/>
        </tpls>
      </n>
      <n v="7719354880">
        <tpls c="8">
          <tpl hier="2" item="0"/>
          <tpl hier="4" item="3"/>
          <tpl fld="3" item="24"/>
          <tpl fld="2" item="33"/>
          <tpl hier="9" item="1"/>
          <tpl hier="11" item="4"/>
          <tpl hier="12" item="2"/>
          <tpl fld="4" item="0"/>
        </tpls>
      </n>
      <n v="4445228032">
        <tpls c="8">
          <tpl hier="2" item="0"/>
          <tpl hier="4" item="3"/>
          <tpl fld="3" item="39"/>
          <tpl fld="2" item="33"/>
          <tpl hier="9" item="1"/>
          <tpl hier="11" item="4"/>
          <tpl hier="12" item="2"/>
          <tpl fld="4" item="0"/>
        </tpls>
      </n>
      <n v="1382515584">
        <tpls c="8">
          <tpl hier="2" item="0"/>
          <tpl hier="4" item="3"/>
          <tpl fld="3" item="48"/>
          <tpl fld="2" item="33"/>
          <tpl hier="9" item="1"/>
          <tpl hier="11" item="4"/>
          <tpl hier="12" item="2"/>
          <tpl fld="4" item="0"/>
        </tpls>
      </n>
      <n v="9578973184">
        <tpls c="8">
          <tpl hier="2" item="0"/>
          <tpl hier="4" item="3"/>
          <tpl fld="3" item="1"/>
          <tpl fld="2" item="64"/>
          <tpl hier="9" item="1"/>
          <tpl hier="11" item="4"/>
          <tpl hier="12" item="2"/>
          <tpl fld="4" item="0"/>
        </tpls>
      </n>
      <n v="3403638272">
        <tpls c="8">
          <tpl hier="2" item="0"/>
          <tpl hier="4" item="3"/>
          <tpl fld="3" item="12"/>
          <tpl fld="2" item="64"/>
          <tpl hier="9" item="1"/>
          <tpl hier="11" item="4"/>
          <tpl hier="12" item="2"/>
          <tpl fld="4" item="0"/>
        </tpls>
      </n>
      <n v="294468576">
        <tpls c="8">
          <tpl hier="2" item="0"/>
          <tpl hier="4" item="3"/>
          <tpl fld="3" item="18"/>
          <tpl fld="2" item="64"/>
          <tpl hier="9" item="1"/>
          <tpl hier="11" item="4"/>
          <tpl hier="12" item="2"/>
          <tpl fld="4" item="0"/>
        </tpls>
      </n>
      <n v="3774530560">
        <tpls c="8">
          <tpl hier="2" item="0"/>
          <tpl hier="4" item="3"/>
          <tpl fld="3" item="41"/>
          <tpl fld="2" item="34"/>
          <tpl hier="9" item="1"/>
          <tpl hier="11" item="4"/>
          <tpl hier="12" item="2"/>
          <tpl fld="4" item="0"/>
        </tpls>
      </n>
      <n v="1825285120">
        <tpls c="8">
          <tpl hier="2" item="0"/>
          <tpl hier="4" item="3"/>
          <tpl fld="3" item="45"/>
          <tpl fld="2" item="34"/>
          <tpl hier="9" item="1"/>
          <tpl hier="11" item="4"/>
          <tpl hier="12" item="2"/>
          <tpl fld="4" item="0"/>
        </tpls>
      </n>
      <n v="829239488">
        <tpls c="8">
          <tpl hier="2" item="0"/>
          <tpl hier="4" item="3"/>
          <tpl fld="3" item="46"/>
          <tpl fld="2" item="34"/>
          <tpl hier="9" item="1"/>
          <tpl hier="11" item="4"/>
          <tpl hier="12" item="2"/>
          <tpl fld="4" item="0"/>
        </tpls>
      </n>
      <n v="122906432">
        <tpls c="8">
          <tpl hier="2" item="0"/>
          <tpl hier="4" item="3"/>
          <tpl fld="3" item="48"/>
          <tpl fld="2" item="34"/>
          <tpl hier="9" item="1"/>
          <tpl hier="11" item="4"/>
          <tpl hier="12" item="2"/>
          <tpl fld="4" item="0"/>
        </tpls>
      </n>
      <m>
        <tpls c="8">
          <tpl hier="2" item="0"/>
          <tpl hier="4" item="3"/>
          <tpl fld="3" item="52"/>
          <tpl fld="2" item="68"/>
          <tpl hier="9" item="1"/>
          <tpl hier="11" item="4"/>
          <tpl hier="12" item="2"/>
          <tpl fld="4" item="0"/>
        </tpls>
      </m>
      <m>
        <tpls c="8">
          <tpl hier="2" item="0"/>
          <tpl hier="4" item="3"/>
          <tpl fld="3" item="53"/>
          <tpl fld="2" item="68"/>
          <tpl hier="9" item="1"/>
          <tpl hier="11" item="4"/>
          <tpl hier="12" item="2"/>
          <tpl fld="4" item="0"/>
        </tpls>
      </m>
      <n v="6978371584">
        <tpls c="8">
          <tpl hier="2" item="0"/>
          <tpl hier="4" item="3"/>
          <tpl fld="3" item="58"/>
          <tpl fld="2" item="19"/>
          <tpl hier="9" item="1"/>
          <tpl hier="11" item="4"/>
          <tpl hier="12" item="2"/>
          <tpl fld="4" item="0"/>
        </tpls>
      </n>
      <n v="2869777920">
        <tpls c="8">
          <tpl hier="2" item="0"/>
          <tpl hier="4" item="3"/>
          <tpl fld="3" item="20"/>
          <tpl fld="2" item="32"/>
          <tpl hier="9" item="1"/>
          <tpl hier="11" item="4"/>
          <tpl hier="12" item="2"/>
          <tpl fld="4" item="0"/>
        </tpls>
      </n>
      <n v="192649003008">
        <tpls c="8">
          <tpl hier="2" item="0"/>
          <tpl hier="4" item="3"/>
          <tpl fld="3" item="19"/>
          <tpl fld="2" item="10"/>
          <tpl hier="9" item="1"/>
          <tpl hier="11" item="4"/>
          <tpl hier="12" item="2"/>
          <tpl fld="4" item="0"/>
        </tpls>
      </n>
      <m>
        <tpls c="8">
          <tpl hier="2" item="0"/>
          <tpl hier="4" item="3"/>
          <tpl fld="3" item="24"/>
          <tpl fld="2" item="37"/>
          <tpl hier="9" item="1"/>
          <tpl hier="11" item="4"/>
          <tpl hier="12" item="2"/>
          <tpl fld="4" item="0"/>
        </tpls>
      </m>
      <m>
        <tpls c="8">
          <tpl hier="2" item="0"/>
          <tpl hier="4" item="3"/>
          <tpl fld="3" item="4"/>
          <tpl fld="2" item="37"/>
          <tpl hier="9" item="1"/>
          <tpl hier="11" item="4"/>
          <tpl hier="12" item="2"/>
          <tpl fld="4" item="0"/>
        </tpls>
      </m>
      <n v="3081024256">
        <tpls c="8">
          <tpl hier="2" item="0"/>
          <tpl hier="4" item="3"/>
          <tpl fld="3" item="14"/>
          <tpl fld="2" item="16"/>
          <tpl hier="9" item="1"/>
          <tpl hier="11" item="4"/>
          <tpl hier="12" item="2"/>
          <tpl fld="4" item="0"/>
        </tpls>
      </n>
      <n v="1467346048">
        <tpls c="8">
          <tpl hier="2" item="0"/>
          <tpl hier="4" item="3"/>
          <tpl fld="3" item="56"/>
          <tpl fld="2" item="16"/>
          <tpl hier="9" item="1"/>
          <tpl hier="11" item="4"/>
          <tpl hier="12" item="2"/>
          <tpl fld="4" item="0"/>
        </tpls>
      </n>
      <n v="34686201856">
        <tpls c="8">
          <tpl hier="2" item="0"/>
          <tpl hier="4" item="3"/>
          <tpl fld="3" item="41"/>
          <tpl fld="2" item="38"/>
          <tpl hier="9" item="1"/>
          <tpl hier="11" item="4"/>
          <tpl hier="12" item="2"/>
          <tpl fld="4" item="0"/>
        </tpls>
      </n>
      <n v="6797834240">
        <tpls c="8">
          <tpl hier="2" item="0"/>
          <tpl hier="4" item="3"/>
          <tpl fld="3" item="12"/>
          <tpl fld="2" item="38"/>
          <tpl hier="9" item="1"/>
          <tpl hier="11" item="4"/>
          <tpl hier="12" item="2"/>
          <tpl fld="4" item="0"/>
        </tpls>
      </n>
      <n v="722784512">
        <tpls c="8">
          <tpl hier="2" item="0"/>
          <tpl hier="4" item="3"/>
          <tpl fld="3" item="44"/>
          <tpl fld="2" item="38"/>
          <tpl hier="9" item="1"/>
          <tpl hier="11" item="4"/>
          <tpl hier="12" item="2"/>
          <tpl fld="4" item="0"/>
        </tpls>
      </n>
      <n v="82017746944">
        <tpls c="8">
          <tpl hier="2" item="0"/>
          <tpl hier="4" item="3"/>
          <tpl fld="3" item="17"/>
          <tpl fld="2" item="25"/>
          <tpl hier="9" item="1"/>
          <tpl hier="11" item="4"/>
          <tpl hier="12" item="2"/>
          <tpl fld="4" item="0"/>
        </tpls>
      </n>
      <n v="15126061056">
        <tpls c="8">
          <tpl hier="2" item="0"/>
          <tpl hier="4" item="3"/>
          <tpl fld="3" item="40"/>
          <tpl fld="2" item="25"/>
          <tpl hier="9" item="1"/>
          <tpl hier="11" item="4"/>
          <tpl hier="12" item="2"/>
          <tpl fld="4" item="0"/>
        </tpls>
      </n>
      <n v="568498913280">
        <tpls c="8">
          <tpl hier="2" item="0"/>
          <tpl hier="4" item="3"/>
          <tpl fld="3" item="29"/>
          <tpl fld="2" item="45"/>
          <tpl hier="9" item="1"/>
          <tpl hier="11" item="4"/>
          <tpl hier="12" item="2"/>
          <tpl fld="4" item="0"/>
        </tpls>
      </n>
      <n v="47794925568">
        <tpls c="8">
          <tpl hier="2" item="0"/>
          <tpl hier="4" item="3"/>
          <tpl fld="3" item="51"/>
          <tpl fld="2" item="45"/>
          <tpl hier="9" item="1"/>
          <tpl hier="11" item="4"/>
          <tpl hier="12" item="2"/>
          <tpl fld="4" item="0"/>
        </tpls>
      </n>
      <n v="12545849344">
        <tpls c="8">
          <tpl hier="2" item="0"/>
          <tpl hier="4" item="3"/>
          <tpl fld="3" item="10"/>
          <tpl fld="2" item="45"/>
          <tpl hier="9" item="1"/>
          <tpl hier="11" item="4"/>
          <tpl hier="12" item="2"/>
          <tpl fld="4" item="0"/>
        </tpls>
      </n>
      <n v="5694716928">
        <tpls c="8">
          <tpl hier="2" item="0"/>
          <tpl hier="4" item="3"/>
          <tpl fld="3" item="52"/>
          <tpl fld="2" item="30"/>
          <tpl hier="9" item="1"/>
          <tpl hier="11" item="4"/>
          <tpl hier="12" item="2"/>
          <tpl fld="4" item="0"/>
        </tpls>
      </n>
      <n v="1461243264">
        <tpls c="8">
          <tpl hier="2" item="0"/>
          <tpl hier="4" item="3"/>
          <tpl fld="3" item="22"/>
          <tpl fld="2" item="30"/>
          <tpl hier="9" item="1"/>
          <tpl hier="11" item="4"/>
          <tpl hier="12" item="2"/>
          <tpl fld="4" item="0"/>
        </tpls>
      </n>
      <n v="4635267072">
        <tpls c="8">
          <tpl hier="2" item="0"/>
          <tpl hier="4" item="3"/>
          <tpl fld="3" item="30"/>
          <tpl fld="2" item="23"/>
          <tpl hier="9" item="1"/>
          <tpl hier="11" item="4"/>
          <tpl hier="12" item="2"/>
          <tpl fld="4" item="0"/>
        </tpls>
      </n>
      <n v="1520900096">
        <tpls c="8">
          <tpl hier="2" item="0"/>
          <tpl hier="4" item="3"/>
          <tpl fld="3" item="56"/>
          <tpl fld="2" item="23"/>
          <tpl hier="9" item="1"/>
          <tpl hier="11" item="4"/>
          <tpl hier="12" item="2"/>
          <tpl fld="4" item="0"/>
        </tpls>
      </n>
      <n v="18851514368">
        <tpls c="8">
          <tpl hier="2" item="0"/>
          <tpl hier="4" item="3"/>
          <tpl fld="3" item="19"/>
          <tpl fld="2" item="13"/>
          <tpl hier="9" item="1"/>
          <tpl hier="11" item="4"/>
          <tpl hier="12" item="2"/>
          <tpl fld="4" item="0"/>
        </tpls>
      </n>
      <n v="3487009792">
        <tpls c="8">
          <tpl hier="2" item="0"/>
          <tpl hier="4" item="3"/>
          <tpl fld="3" item="58"/>
          <tpl fld="2" item="13"/>
          <tpl hier="9" item="1"/>
          <tpl hier="11" item="4"/>
          <tpl hier="12" item="2"/>
          <tpl fld="4" item="0"/>
        </tpls>
      </n>
      <n v="735267072">
        <tpls c="8">
          <tpl hier="2" item="0"/>
          <tpl hier="4" item="3"/>
          <tpl fld="3" item="34"/>
          <tpl fld="2" item="13"/>
          <tpl hier="9" item="1"/>
          <tpl hier="11" item="4"/>
          <tpl hier="12" item="2"/>
          <tpl fld="4" item="0"/>
        </tpls>
      </n>
      <m>
        <tpls c="8">
          <tpl hier="2" item="0"/>
          <tpl hier="4" item="3"/>
          <tpl fld="3" item="11"/>
          <tpl fld="2" item="36"/>
          <tpl hier="9" item="1"/>
          <tpl hier="11" item="4"/>
          <tpl hier="12" item="2"/>
          <tpl fld="4" item="0"/>
        </tpls>
      </m>
      <n v="756706312192">
        <tpls c="8">
          <tpl hier="2" item="0"/>
          <tpl hier="4" item="3"/>
          <tpl fld="3" item="14"/>
          <tpl fld="2" item="17"/>
          <tpl hier="9" item="1"/>
          <tpl hier="11" item="4"/>
          <tpl hier="12" item="2"/>
          <tpl fld="4" item="0"/>
        </tpls>
      </n>
      <n v="134561406976">
        <tpls c="8">
          <tpl hier="2" item="0"/>
          <tpl hier="4" item="3"/>
          <tpl fld="3" item="43"/>
          <tpl fld="2" item="17"/>
          <tpl hier="9" item="1"/>
          <tpl hier="11" item="4"/>
          <tpl hier="12" item="2"/>
          <tpl fld="4" item="0"/>
        </tpls>
      </n>
      <n v="6398744576">
        <tpls c="8">
          <tpl hier="2" item="0"/>
          <tpl hier="4" item="3"/>
          <tpl fld="3" item="21"/>
          <tpl fld="2" item="24"/>
          <tpl hier="9" item="1"/>
          <tpl hier="11" item="4"/>
          <tpl hier="12" item="2"/>
          <tpl fld="4" item="0"/>
        </tpls>
      </n>
      <n v="1847350656">
        <tpls c="8">
          <tpl hier="2" item="0"/>
          <tpl hier="4" item="3"/>
          <tpl fld="3" item="50"/>
          <tpl fld="2" item="24"/>
          <tpl hier="9" item="1"/>
          <tpl hier="11" item="4"/>
          <tpl hier="12" item="2"/>
          <tpl fld="4" item="0"/>
        </tpls>
      </n>
      <n v="391669440">
        <tpls c="8">
          <tpl hier="2" item="0"/>
          <tpl hier="4" item="3"/>
          <tpl fld="3" item="4"/>
          <tpl fld="2" item="24"/>
          <tpl hier="9" item="1"/>
          <tpl hier="11" item="4"/>
          <tpl hier="12" item="2"/>
          <tpl fld="4" item="0"/>
        </tpls>
      </n>
      <n v="338061950976">
        <tpls c="8">
          <tpl hier="2" item="0"/>
          <tpl hier="4" item="3"/>
          <tpl fld="3" item="29"/>
          <tpl fld="2" item="26"/>
          <tpl hier="9" item="1"/>
          <tpl hier="11" item="4"/>
          <tpl hier="12" item="2"/>
          <tpl fld="4" item="0"/>
        </tpls>
      </n>
      <n v="74478354432">
        <tpls c="8">
          <tpl hier="2" item="0"/>
          <tpl hier="4" item="3"/>
          <tpl fld="3" item="45"/>
          <tpl fld="2" item="26"/>
          <tpl hier="9" item="1"/>
          <tpl hier="11" item="4"/>
          <tpl hier="12" item="2"/>
          <tpl fld="4" item="0"/>
        </tpls>
      </n>
      <n v="9298800640">
        <tpls c="8">
          <tpl hier="2" item="0"/>
          <tpl hier="4" item="3"/>
          <tpl fld="3" item="54"/>
          <tpl fld="2" item="26"/>
          <tpl hier="9" item="1"/>
          <tpl hier="11" item="4"/>
          <tpl hier="12" item="2"/>
          <tpl fld="4" item="0"/>
        </tpls>
      </n>
      <n v="6373212672">
        <tpls c="8">
          <tpl hier="2" item="0"/>
          <tpl hier="4" item="3"/>
          <tpl fld="3" item="23"/>
          <tpl fld="2" item="27"/>
          <tpl hier="9" item="1"/>
          <tpl hier="11" item="4"/>
          <tpl hier="12" item="2"/>
          <tpl fld="4" item="0"/>
        </tpls>
      </n>
      <n v="2281034240">
        <tpls c="8">
          <tpl hier="2" item="0"/>
          <tpl hier="4" item="3"/>
          <tpl fld="3" item="28"/>
          <tpl fld="2" item="27"/>
          <tpl hier="9" item="1"/>
          <tpl hier="11" item="4"/>
          <tpl hier="12" item="2"/>
          <tpl fld="4" item="0"/>
        </tpls>
      </n>
      <n v="670317632">
        <tpls c="8">
          <tpl hier="2" item="0"/>
          <tpl hier="4" item="3"/>
          <tpl fld="3" item="20"/>
          <tpl fld="2" item="27"/>
          <tpl hier="9" item="1"/>
          <tpl hier="11" item="4"/>
          <tpl hier="12" item="2"/>
          <tpl fld="4" item="0"/>
        </tpls>
      </n>
      <n v="13853433856">
        <tpls c="8">
          <tpl hier="2" item="0"/>
          <tpl hier="4" item="3"/>
          <tpl fld="3" item="9"/>
          <tpl fld="2" item="29"/>
          <tpl hier="9" item="1"/>
          <tpl hier="11" item="4"/>
          <tpl hier="12" item="2"/>
          <tpl fld="4" item="0"/>
        </tpls>
      </n>
      <n v="4277903872">
        <tpls c="8">
          <tpl hier="2" item="0"/>
          <tpl hier="4" item="3"/>
          <tpl fld="3" item="24"/>
          <tpl fld="2" item="29"/>
          <tpl hier="9" item="1"/>
          <tpl hier="11" item="4"/>
          <tpl hier="12" item="2"/>
          <tpl fld="4" item="0"/>
        </tpls>
      </n>
      <n v="2669755136">
        <tpls c="8">
          <tpl hier="2" item="0"/>
          <tpl hier="4" item="3"/>
          <tpl fld="3" item="46"/>
          <tpl fld="2" item="29"/>
          <tpl hier="9" item="1"/>
          <tpl hier="11" item="4"/>
          <tpl hier="12" item="2"/>
          <tpl fld="4" item="0"/>
        </tpls>
      </n>
      <n v="887295296">
        <tpls c="8">
          <tpl hier="2" item="0"/>
          <tpl hier="4" item="3"/>
          <tpl fld="3" item="17"/>
          <tpl fld="2" item="31"/>
          <tpl hier="9" item="1"/>
          <tpl hier="11" item="4"/>
          <tpl hier="12" item="2"/>
          <tpl fld="4" item="0"/>
        </tpls>
      </n>
      <n v="434188032">
        <tpls c="8">
          <tpl hier="2" item="0"/>
          <tpl hier="4" item="3"/>
          <tpl fld="3" item="36"/>
          <tpl fld="2" item="31"/>
          <tpl hier="9" item="1"/>
          <tpl hier="11" item="4"/>
          <tpl hier="12" item="2"/>
          <tpl fld="4" item="0"/>
        </tpls>
      </n>
      <n v="13147744256">
        <tpls c="8">
          <tpl hier="2" item="0"/>
          <tpl hier="4" item="3"/>
          <tpl fld="3" item="11"/>
          <tpl fld="2" item="14"/>
          <tpl hier="9" item="1"/>
          <tpl hier="11" item="4"/>
          <tpl hier="12" item="2"/>
          <tpl fld="4" item="0"/>
        </tpls>
      </n>
      <n v="6431579136">
        <tpls c="8">
          <tpl hier="2" item="0"/>
          <tpl hier="4" item="3"/>
          <tpl fld="3" item="31"/>
          <tpl fld="2" item="14"/>
          <tpl hier="9" item="1"/>
          <tpl hier="11" item="4"/>
          <tpl hier="12" item="2"/>
          <tpl fld="4" item="0"/>
        </tpls>
      </n>
      <n v="926589376">
        <tpls c="8">
          <tpl hier="2" item="0"/>
          <tpl hier="4" item="3"/>
          <tpl fld="3" item="44"/>
          <tpl fld="2" item="14"/>
          <tpl hier="9" item="1"/>
          <tpl hier="11" item="4"/>
          <tpl hier="12" item="2"/>
          <tpl fld="4" item="0"/>
        </tpls>
      </n>
      <n v="607699271680">
        <tpls c="8">
          <tpl hier="2" item="0"/>
          <tpl hier="4" item="3"/>
          <tpl fld="3" item="6"/>
          <tpl fld="2" item="39"/>
          <tpl hier="9" item="1"/>
          <tpl hier="11" item="4"/>
          <tpl hier="12" item="2"/>
          <tpl fld="4" item="0"/>
        </tpls>
      </n>
      <n v="212158234624">
        <tpls c="8">
          <tpl hier="2" item="0"/>
          <tpl hier="4" item="3"/>
          <tpl fld="3" item="22"/>
          <tpl fld="2" item="39"/>
          <tpl hier="9" item="1"/>
          <tpl hier="11" item="4"/>
          <tpl hier="12" item="2"/>
          <tpl fld="4" item="0"/>
        </tpls>
      </n>
      <n v="56480288768">
        <tpls c="8">
          <tpl hier="2" item="0"/>
          <tpl hier="4" item="3"/>
          <tpl fld="3" item="37"/>
          <tpl fld="2" item="39"/>
          <tpl hier="9" item="1"/>
          <tpl hier="11" item="4"/>
          <tpl hier="12" item="2"/>
          <tpl fld="4" item="0"/>
        </tpls>
      </n>
      <n v="10841742336">
        <tpls c="8">
          <tpl hier="2" item="0"/>
          <tpl hier="4" item="3"/>
          <tpl fld="3" item="55"/>
          <tpl fld="2" item="41"/>
          <tpl hier="9" item="1"/>
          <tpl hier="11" item="4"/>
          <tpl hier="12" item="2"/>
          <tpl fld="4" item="0"/>
        </tpls>
      </n>
      <n v="6190521344">
        <tpls c="8">
          <tpl hier="2" item="0"/>
          <tpl hier="4" item="3"/>
          <tpl fld="3" item="7"/>
          <tpl fld="2" item="41"/>
          <tpl hier="9" item="1"/>
          <tpl hier="11" item="4"/>
          <tpl hier="12" item="2"/>
          <tpl fld="4" item="0"/>
        </tpls>
      </n>
      <n v="549950016">
        <tpls c="8">
          <tpl hier="2" item="0"/>
          <tpl hier="4" item="3"/>
          <tpl fld="3" item="32"/>
          <tpl fld="2" item="41"/>
          <tpl hier="9" item="1"/>
          <tpl hier="11" item="4"/>
          <tpl hier="12" item="2"/>
          <tpl fld="4" item="0"/>
        </tpls>
      </n>
      <n v="6548530688">
        <tpls c="8">
          <tpl hier="2" item="0"/>
          <tpl hier="4" item="3"/>
          <tpl fld="3" item="38"/>
          <tpl fld="2" item="21"/>
          <tpl hier="9" item="1"/>
          <tpl hier="11" item="4"/>
          <tpl hier="12" item="2"/>
          <tpl fld="4" item="0"/>
        </tpls>
      </n>
      <n v="2613926912">
        <tpls c="8">
          <tpl hier="2" item="0"/>
          <tpl hier="4" item="3"/>
          <tpl fld="3" item="58"/>
          <tpl fld="2" item="21"/>
          <tpl hier="9" item="1"/>
          <tpl hier="11" item="4"/>
          <tpl hier="12" item="2"/>
          <tpl fld="4" item="0"/>
        </tpls>
      </n>
      <n v="391820416">
        <tpls c="8">
          <tpl hier="2" item="0"/>
          <tpl hier="4" item="3"/>
          <tpl fld="3" item="16"/>
          <tpl fld="2" item="21"/>
          <tpl hier="9" item="1"/>
          <tpl hier="11" item="4"/>
          <tpl hier="12" item="2"/>
          <tpl fld="4" item="0"/>
        </tpls>
      </n>
      <n v="2061323904">
        <tpls c="8">
          <tpl hier="2" item="0"/>
          <tpl hier="4" item="3"/>
          <tpl fld="3" item="49"/>
          <tpl fld="2" item="22"/>
          <tpl hier="9" item="1"/>
          <tpl hier="11" item="4"/>
          <tpl hier="12" item="2"/>
          <tpl fld="4" item="0"/>
        </tpls>
      </n>
      <n v="396582272">
        <tpls c="8">
          <tpl hier="2" item="0"/>
          <tpl hier="4" item="3"/>
          <tpl fld="3" item="0"/>
          <tpl fld="2" item="22"/>
          <tpl hier="9" item="1"/>
          <tpl hier="11" item="4"/>
          <tpl hier="12" item="2"/>
          <tpl fld="4" item="0"/>
        </tpls>
      </n>
      <n v="267800000">
        <tpls c="8">
          <tpl hier="2" item="0"/>
          <tpl hier="4" item="3"/>
          <tpl fld="3" item="10"/>
          <tpl fld="2" item="22"/>
          <tpl hier="9" item="1"/>
          <tpl hier="11" item="4"/>
          <tpl hier="12" item="2"/>
          <tpl fld="4" item="0"/>
        </tpls>
      </n>
      <n v="50388459520">
        <tpls c="8">
          <tpl hier="2" item="0"/>
          <tpl hier="4" item="3"/>
          <tpl fld="3" item="19"/>
          <tpl fld="2" item="43"/>
          <tpl hier="9" item="1"/>
          <tpl hier="11" item="4"/>
          <tpl hier="12" item="2"/>
          <tpl fld="4" item="0"/>
        </tpls>
      </n>
      <n v="9406097408">
        <tpls c="8">
          <tpl hier="2" item="0"/>
          <tpl hier="4" item="3"/>
          <tpl fld="3" item="53"/>
          <tpl fld="2" item="43"/>
          <tpl hier="9" item="1"/>
          <tpl hier="11" item="4"/>
          <tpl hier="12" item="2"/>
          <tpl fld="4" item="0"/>
        </tpls>
      </n>
      <n v="2569200128">
        <tpls c="8">
          <tpl hier="2" item="0"/>
          <tpl hier="4" item="3"/>
          <tpl fld="3" item="57"/>
          <tpl fld="2" item="43"/>
          <tpl hier="9" item="1"/>
          <tpl hier="11" item="4"/>
          <tpl hier="12" item="2"/>
          <tpl fld="4" item="0"/>
        </tpls>
      </n>
      <n v="55009730560">
        <tpls c="8">
          <tpl hier="2" item="0"/>
          <tpl hier="4" item="3"/>
          <tpl fld="3" item="21"/>
          <tpl fld="2" item="33"/>
          <tpl hier="9" item="1"/>
          <tpl hier="11" item="4"/>
          <tpl hier="12" item="2"/>
          <tpl fld="4" item="0"/>
        </tpls>
      </n>
      <n v="6891308544">
        <tpls c="8">
          <tpl hier="2" item="0"/>
          <tpl hier="4" item="3"/>
          <tpl fld="3" item="27"/>
          <tpl fld="2" item="33"/>
          <tpl hier="9" item="1"/>
          <tpl hier="11" item="4"/>
          <tpl hier="12" item="2"/>
          <tpl fld="4" item="0"/>
        </tpls>
      </n>
      <n v="4020227840">
        <tpls c="8">
          <tpl hier="2" item="0"/>
          <tpl hier="4" item="3"/>
          <tpl fld="3" item="43"/>
          <tpl fld="2" item="33"/>
          <tpl hier="9" item="1"/>
          <tpl hier="11" item="4"/>
          <tpl hier="12" item="2"/>
          <tpl fld="4" item="0"/>
        </tpls>
      </n>
      <n v="1302674304">
        <tpls c="8">
          <tpl hier="2" item="0"/>
          <tpl hier="4" item="3"/>
          <tpl fld="3" item="35"/>
          <tpl fld="2" item="33"/>
          <tpl hier="9" item="1"/>
          <tpl hier="11" item="4"/>
          <tpl hier="12" item="2"/>
          <tpl fld="4" item="0"/>
        </tpls>
      </n>
      <n v="7756293632">
        <tpls c="8">
          <tpl hier="2" item="0"/>
          <tpl hier="4" item="3"/>
          <tpl fld="3" item="2"/>
          <tpl fld="2" item="64"/>
          <tpl hier="9" item="1"/>
          <tpl hier="11" item="4"/>
          <tpl hier="12" item="2"/>
          <tpl fld="4" item="0"/>
        </tpls>
      </n>
      <n v="3339914752">
        <tpls c="8">
          <tpl hier="2" item="0"/>
          <tpl hier="4" item="3"/>
          <tpl fld="3" item="15"/>
          <tpl fld="2" item="64"/>
          <tpl hier="9" item="1"/>
          <tpl hier="11" item="4"/>
          <tpl hier="12" item="2"/>
          <tpl fld="4" item="0"/>
        </tpls>
      </n>
      <n v="271543680">
        <tpls c="8">
          <tpl hier="2" item="0"/>
          <tpl hier="4" item="3"/>
          <tpl fld="3" item="26"/>
          <tpl fld="2" item="64"/>
          <tpl hier="9" item="1"/>
          <tpl hier="11" item="4"/>
          <tpl hier="12" item="2"/>
          <tpl fld="4" item="0"/>
        </tpls>
      </n>
      <n v="3140508928">
        <tpls c="8">
          <tpl hier="2" item="0"/>
          <tpl hier="4" item="3"/>
          <tpl fld="3" item="47"/>
          <tpl fld="2" item="34"/>
          <tpl hier="9" item="1"/>
          <tpl hier="11" item="4"/>
          <tpl hier="12" item="2"/>
          <tpl fld="4" item="0"/>
        </tpls>
      </n>
      <n v="1635426176">
        <tpls c="8">
          <tpl hier="2" item="0"/>
          <tpl hier="4" item="3"/>
          <tpl fld="3" item="50"/>
          <tpl fld="2" item="34"/>
          <tpl hier="9" item="1"/>
          <tpl hier="11" item="4"/>
          <tpl hier="12" item="2"/>
          <tpl fld="4" item="0"/>
        </tpls>
      </n>
      <n v="719533120">
        <tpls c="8">
          <tpl hier="2" item="0"/>
          <tpl hier="4" item="3"/>
          <tpl fld="3" item="40"/>
          <tpl fld="2" item="34"/>
          <tpl hier="9" item="1"/>
          <tpl hier="11" item="4"/>
          <tpl hier="12" item="2"/>
          <tpl fld="4" item="0"/>
        </tpls>
      </n>
      <n v="116987784">
        <tpls c="8">
          <tpl hier="2" item="0"/>
          <tpl hier="4" item="3"/>
          <tpl fld="3" item="35"/>
          <tpl fld="2" item="34"/>
          <tpl hier="9" item="1"/>
          <tpl hier="11" item="4"/>
          <tpl hier="12" item="2"/>
          <tpl fld="4" item="0"/>
        </tpls>
      </n>
      <n v="2553936384">
        <tpls c="8">
          <tpl hier="2" item="0"/>
          <tpl hier="4" item="3"/>
          <tpl fld="3" item="4"/>
          <tpl fld="2" item="19"/>
          <tpl hier="9" item="1"/>
          <tpl hier="11" item="4"/>
          <tpl hier="12" item="2"/>
          <tpl fld="4" item="0"/>
        </tpls>
      </n>
      <n v="50187325440">
        <tpls c="8">
          <tpl hier="2" item="0"/>
          <tpl hier="4" item="3"/>
          <tpl fld="3" item="24"/>
          <tpl fld="2" item="10"/>
          <tpl hier="9" item="1"/>
          <tpl hier="11" item="4"/>
          <tpl hier="12" item="2"/>
          <tpl fld="4" item="0"/>
        </tpls>
      </n>
      <m>
        <tpls c="8">
          <tpl hier="2" item="0"/>
          <tpl hier="4" item="3"/>
          <tpl fld="3" item="30"/>
          <tpl fld="2" item="37"/>
          <tpl hier="9" item="1"/>
          <tpl hier="11" item="4"/>
          <tpl hier="12" item="2"/>
          <tpl fld="4" item="0"/>
        </tpls>
      </m>
      <m>
        <tpls c="8">
          <tpl hier="2" item="0"/>
          <tpl hier="4" item="3"/>
          <tpl fld="3" item="26"/>
          <tpl fld="2" item="37"/>
          <tpl hier="9" item="1"/>
          <tpl hier="11" item="4"/>
          <tpl hier="12" item="2"/>
          <tpl fld="4" item="0"/>
        </tpls>
      </m>
      <n v="3477038080">
        <tpls c="8">
          <tpl hier="2" item="0"/>
          <tpl hier="4" item="3"/>
          <tpl fld="3" item="24"/>
          <tpl fld="2" item="16"/>
          <tpl hier="9" item="1"/>
          <tpl hier="11" item="4"/>
          <tpl hier="12" item="2"/>
          <tpl fld="4" item="0"/>
        </tpls>
      </n>
      <n v="1299105280">
        <tpls c="8">
          <tpl hier="2" item="0"/>
          <tpl hier="4" item="3"/>
          <tpl fld="3" item="57"/>
          <tpl fld="2" item="16"/>
          <tpl hier="9" item="1"/>
          <tpl hier="11" item="4"/>
          <tpl hier="12" item="2"/>
          <tpl fld="4" item="0"/>
        </tpls>
      </n>
      <n v="29440299008">
        <tpls c="8">
          <tpl hier="2" item="0"/>
          <tpl hier="4" item="3"/>
          <tpl fld="3" item="47"/>
          <tpl fld="2" item="38"/>
          <tpl hier="9" item="1"/>
          <tpl hier="11" item="4"/>
          <tpl hier="12" item="2"/>
          <tpl fld="4" item="0"/>
        </tpls>
      </n>
      <n v="6541517312">
        <tpls c="8">
          <tpl hier="2" item="0"/>
          <tpl hier="4" item="3"/>
          <tpl fld="3" item="15"/>
          <tpl fld="2" item="38"/>
          <tpl hier="9" item="1"/>
          <tpl hier="11" item="4"/>
          <tpl hier="12" item="2"/>
          <tpl fld="4" item="0"/>
        </tpls>
      </n>
      <n v="652120896">
        <tpls c="8">
          <tpl hier="2" item="0"/>
          <tpl hier="4" item="3"/>
          <tpl fld="3" item="48"/>
          <tpl fld="2" item="38"/>
          <tpl hier="9" item="1"/>
          <tpl hier="11" item="4"/>
          <tpl hier="12" item="2"/>
          <tpl fld="4" item="0"/>
        </tpls>
      </n>
      <n v="62973853696">
        <tpls c="8">
          <tpl hier="2" item="0"/>
          <tpl hier="4" item="3"/>
          <tpl fld="3" item="24"/>
          <tpl fld="2" item="25"/>
          <tpl hier="9" item="1"/>
          <tpl hier="11" item="4"/>
          <tpl hier="12" item="2"/>
          <tpl fld="4" item="0"/>
        </tpls>
      </n>
      <n v="13168080896">
        <tpls c="8">
          <tpl hier="2" item="0"/>
          <tpl hier="4" item="3"/>
          <tpl fld="3" item="20"/>
          <tpl fld="2" item="25"/>
          <tpl hier="9" item="1"/>
          <tpl hier="11" item="4"/>
          <tpl hier="12" item="2"/>
          <tpl fld="4" item="0"/>
        </tpls>
      </n>
      <n v="514966290432">
        <tpls c="8">
          <tpl hier="2" item="0"/>
          <tpl hier="4" item="3"/>
          <tpl fld="3" item="33"/>
          <tpl fld="2" item="45"/>
          <tpl hier="9" item="1"/>
          <tpl hier="11" item="4"/>
          <tpl hier="12" item="2"/>
          <tpl fld="4" item="0"/>
        </tpls>
      </n>
      <n v="54035795968">
        <tpls c="8">
          <tpl hier="2" item="0"/>
          <tpl hier="4" item="3"/>
          <tpl fld="3" item="0"/>
          <tpl fld="2" item="45"/>
          <tpl hier="9" item="1"/>
          <tpl hier="11" item="4"/>
          <tpl hier="12" item="2"/>
          <tpl fld="4" item="0"/>
        </tpls>
      </n>
      <n v="6366792704">
        <tpls c="8">
          <tpl hier="2" item="0"/>
          <tpl hier="4" item="3"/>
          <tpl fld="3" item="32"/>
          <tpl fld="2" item="45"/>
          <tpl hier="9" item="1"/>
          <tpl hier="11" item="4"/>
          <tpl hier="12" item="2"/>
          <tpl fld="4" item="0"/>
        </tpls>
      </n>
      <n v="4374678016">
        <tpls c="8">
          <tpl hier="2" item="0"/>
          <tpl hier="4" item="3"/>
          <tpl fld="3" item="1"/>
          <tpl fld="2" item="30"/>
          <tpl hier="9" item="1"/>
          <tpl hier="11" item="4"/>
          <tpl hier="12" item="2"/>
          <tpl fld="4" item="0"/>
        </tpls>
      </n>
      <n v="1803099776">
        <tpls c="8">
          <tpl hier="2" item="0"/>
          <tpl hier="4" item="3"/>
          <tpl fld="3" item="25"/>
          <tpl fld="2" item="30"/>
          <tpl hier="9" item="1"/>
          <tpl hier="11" item="4"/>
          <tpl hier="12" item="2"/>
          <tpl fld="4" item="0"/>
        </tpls>
      </n>
      <n v="4389965824">
        <tpls c="8">
          <tpl hier="2" item="0"/>
          <tpl hier="4" item="3"/>
          <tpl fld="3" item="27"/>
          <tpl fld="2" item="23"/>
          <tpl hier="9" item="1"/>
          <tpl hier="11" item="4"/>
          <tpl hier="12" item="2"/>
          <tpl fld="4" item="0"/>
        </tpls>
      </n>
      <n v="1093571456">
        <tpls c="8">
          <tpl hier="2" item="0"/>
          <tpl hier="4" item="3"/>
          <tpl fld="3" item="57"/>
          <tpl fld="2" item="23"/>
          <tpl hier="9" item="1"/>
          <tpl hier="11" item="4"/>
          <tpl hier="12" item="2"/>
          <tpl fld="4" item="0"/>
        </tpls>
      </n>
      <n v="18913574912">
        <tpls c="8">
          <tpl hier="2" item="0"/>
          <tpl hier="4" item="3"/>
          <tpl fld="3" item="41"/>
          <tpl fld="2" item="13"/>
          <tpl hier="9" item="1"/>
          <tpl hier="11" item="4"/>
          <tpl hier="12" item="2"/>
          <tpl fld="4" item="0"/>
        </tpls>
      </n>
      <n v="2957255424">
        <tpls c="8">
          <tpl hier="2" item="0"/>
          <tpl hier="4" item="3"/>
          <tpl fld="3" item="7"/>
          <tpl fld="2" item="13"/>
          <tpl hier="9" item="1"/>
          <tpl hier="11" item="4"/>
          <tpl hier="12" item="2"/>
          <tpl fld="4" item="0"/>
        </tpls>
      </n>
      <n v="496098784">
        <tpls c="8">
          <tpl hier="2" item="0"/>
          <tpl hier="4" item="3"/>
          <tpl fld="3" item="37"/>
          <tpl fld="2" item="13"/>
          <tpl hier="9" item="1"/>
          <tpl hier="11" item="4"/>
          <tpl hier="12" item="2"/>
          <tpl fld="4" item="0"/>
        </tpls>
      </n>
      <m>
        <tpls c="8">
          <tpl hier="2" item="0"/>
          <tpl hier="4" item="3"/>
          <tpl fld="3" item="14"/>
          <tpl fld="2" item="36"/>
          <tpl hier="9" item="1"/>
          <tpl hier="11" item="4"/>
          <tpl hier="12" item="2"/>
          <tpl fld="4" item="0"/>
        </tpls>
      </m>
      <n v="600232886272">
        <tpls c="8">
          <tpl hier="2" item="0"/>
          <tpl hier="4" item="3"/>
          <tpl fld="3" item="24"/>
          <tpl fld="2" item="17"/>
          <tpl hier="9" item="1"/>
          <tpl hier="11" item="4"/>
          <tpl hier="12" item="2"/>
          <tpl fld="4" item="0"/>
        </tpls>
      </n>
      <n v="88000004096">
        <tpls c="8">
          <tpl hier="2" item="0"/>
          <tpl hier="4" item="3"/>
          <tpl fld="3" item="54"/>
          <tpl fld="2" item="17"/>
          <tpl hier="9" item="1"/>
          <tpl hier="11" item="4"/>
          <tpl hier="12" item="2"/>
          <tpl fld="4" item="0"/>
        </tpls>
      </n>
      <n v="6592537600">
        <tpls c="8">
          <tpl hier="2" item="0"/>
          <tpl hier="4" item="3"/>
          <tpl fld="3" item="29"/>
          <tpl fld="2" item="24"/>
          <tpl hier="9" item="1"/>
          <tpl hier="11" item="4"/>
          <tpl hier="12" item="2"/>
          <tpl fld="4" item="0"/>
        </tpls>
      </n>
      <n v="2164292096">
        <tpls c="8">
          <tpl hier="2" item="0"/>
          <tpl hier="4" item="3"/>
          <tpl fld="3" item="51"/>
          <tpl fld="2" item="24"/>
          <tpl hier="9" item="1"/>
          <tpl hier="11" item="4"/>
          <tpl hier="12" item="2"/>
          <tpl fld="4" item="0"/>
        </tpls>
      </n>
      <n v="335569088">
        <tpls c="8">
          <tpl hier="2" item="0"/>
          <tpl hier="4" item="3"/>
          <tpl fld="3" item="8"/>
          <tpl fld="2" item="24"/>
          <tpl hier="9" item="1"/>
          <tpl hier="11" item="4"/>
          <tpl hier="12" item="2"/>
          <tpl fld="4" item="0"/>
        </tpls>
      </n>
      <n v="323277160448">
        <tpls c="8">
          <tpl hier="2" item="0"/>
          <tpl hier="4" item="3"/>
          <tpl fld="3" item="33"/>
          <tpl fld="2" item="26"/>
          <tpl hier="9" item="1"/>
          <tpl hier="11" item="4"/>
          <tpl hier="12" item="2"/>
          <tpl fld="4" item="0"/>
        </tpls>
      </n>
      <n v="66894835712">
        <tpls c="8">
          <tpl hier="2" item="0"/>
          <tpl hier="4" item="3"/>
          <tpl fld="3" item="50"/>
          <tpl fld="2" item="26"/>
          <tpl hier="9" item="1"/>
          <tpl hier="11" item="4"/>
          <tpl hier="12" item="2"/>
          <tpl fld="4" item="0"/>
        </tpls>
      </n>
      <n v="9496074240">
        <tpls c="8">
          <tpl hier="2" item="0"/>
          <tpl hier="4" item="3"/>
          <tpl fld="3" item="56"/>
          <tpl fld="2" item="26"/>
          <tpl hier="9" item="1"/>
          <tpl hier="11" item="4"/>
          <tpl hier="12" item="2"/>
          <tpl fld="4" item="0"/>
        </tpls>
      </n>
      <n v="6047813632">
        <tpls c="8">
          <tpl hier="2" item="0"/>
          <tpl hier="4" item="3"/>
          <tpl fld="3" item="29"/>
          <tpl fld="2" item="27"/>
          <tpl hier="9" item="1"/>
          <tpl hier="11" item="4"/>
          <tpl hier="12" item="2"/>
          <tpl fld="4" item="0"/>
        </tpls>
      </n>
      <n v="1397457920">
        <tpls c="8">
          <tpl hier="2" item="0"/>
          <tpl hier="4" item="3"/>
          <tpl fld="3" item="42"/>
          <tpl fld="2" item="27"/>
          <tpl hier="9" item="1"/>
          <tpl hier="11" item="4"/>
          <tpl hier="12" item="2"/>
          <tpl fld="4" item="0"/>
        </tpls>
      </n>
      <n v="613220672">
        <tpls c="8">
          <tpl hier="2" item="0"/>
          <tpl hier="4" item="3"/>
          <tpl fld="3" item="54"/>
          <tpl fld="2" item="27"/>
          <tpl hier="9" item="1"/>
          <tpl hier="11" item="4"/>
          <tpl hier="12" item="2"/>
          <tpl fld="4" item="0"/>
        </tpls>
      </n>
      <n v="13176312832">
        <tpls c="8">
          <tpl hier="2" item="0"/>
          <tpl hier="4" item="3"/>
          <tpl fld="3" item="13"/>
          <tpl fld="2" item="29"/>
          <tpl hier="9" item="1"/>
          <tpl hier="11" item="4"/>
          <tpl hier="12" item="2"/>
          <tpl fld="4" item="0"/>
        </tpls>
      </n>
      <n v="4931860992">
        <tpls c="8">
          <tpl hier="2" item="0"/>
          <tpl hier="4" item="3"/>
          <tpl fld="3" item="28"/>
          <tpl fld="2" item="29"/>
          <tpl hier="9" item="1"/>
          <tpl hier="11" item="4"/>
          <tpl hier="12" item="2"/>
          <tpl fld="4" item="0"/>
        </tpls>
      </n>
      <n v="2358930432">
        <tpls c="8">
          <tpl hier="2" item="0"/>
          <tpl hier="4" item="3"/>
          <tpl fld="3" item="40"/>
          <tpl fld="2" item="29"/>
          <tpl hier="9" item="1"/>
          <tpl hier="11" item="4"/>
          <tpl hier="12" item="2"/>
          <tpl fld="4" item="0"/>
        </tpls>
      </n>
      <n v="2575892224">
        <tpls c="8">
          <tpl hier="2" item="0"/>
          <tpl hier="4" item="3"/>
          <tpl fld="3" item="9"/>
          <tpl fld="2" item="31"/>
          <tpl hier="9" item="1"/>
          <tpl hier="11" item="4"/>
          <tpl hier="12" item="2"/>
          <tpl fld="4" item="0"/>
        </tpls>
      </n>
      <n v="912771264">
        <tpls c="8">
          <tpl hier="2" item="0"/>
          <tpl hier="4" item="3"/>
          <tpl fld="3" item="24"/>
          <tpl fld="2" item="31"/>
          <tpl hier="9" item="1"/>
          <tpl hier="11" item="4"/>
          <tpl hier="12" item="2"/>
          <tpl fld="4" item="0"/>
        </tpls>
      </n>
      <n v="431561376">
        <tpls c="8">
          <tpl hier="2" item="0"/>
          <tpl hier="4" item="3"/>
          <tpl fld="3" item="39"/>
          <tpl fld="2" item="31"/>
          <tpl hier="9" item="1"/>
          <tpl hier="11" item="4"/>
          <tpl hier="12" item="2"/>
          <tpl fld="4" item="0"/>
        </tpls>
      </n>
      <n v="12986007552">
        <tpls c="8">
          <tpl hier="2" item="0"/>
          <tpl hier="4" item="3"/>
          <tpl fld="3" item="14"/>
          <tpl fld="2" item="14"/>
          <tpl hier="9" item="1"/>
          <tpl hier="11" item="4"/>
          <tpl hier="12" item="2"/>
          <tpl fld="4" item="0"/>
        </tpls>
      </n>
      <n v="6854491648">
        <tpls c="8">
          <tpl hier="2" item="0"/>
          <tpl hier="4" item="3"/>
          <tpl fld="3" item="36"/>
          <tpl fld="2" item="14"/>
          <tpl hier="9" item="1"/>
          <tpl hier="11" item="4"/>
          <tpl hier="12" item="2"/>
          <tpl fld="4" item="0"/>
        </tpls>
      </n>
      <n v="868111424">
        <tpls c="8">
          <tpl hier="2" item="0"/>
          <tpl hier="4" item="3"/>
          <tpl fld="3" item="48"/>
          <tpl fld="2" item="14"/>
          <tpl hier="9" item="1"/>
          <tpl hier="11" item="4"/>
          <tpl hier="12" item="2"/>
          <tpl fld="4" item="0"/>
        </tpls>
      </n>
      <n v="514937946112">
        <tpls c="8">
          <tpl hier="2" item="0"/>
          <tpl hier="4" item="3"/>
          <tpl fld="3" item="11"/>
          <tpl fld="2" item="39"/>
          <tpl hier="9" item="1"/>
          <tpl hier="11" item="4"/>
          <tpl hier="12" item="2"/>
          <tpl fld="4" item="0"/>
        </tpls>
      </n>
      <n v="218262274048">
        <tpls c="8">
          <tpl hier="2" item="0"/>
          <tpl hier="4" item="3"/>
          <tpl fld="3" item="25"/>
          <tpl fld="2" item="39"/>
          <tpl hier="9" item="1"/>
          <tpl hier="11" item="4"/>
          <tpl hier="12" item="2"/>
          <tpl fld="4" item="0"/>
        </tpls>
      </n>
      <n v="48421924864">
        <tpls c="8">
          <tpl hier="2" item="0"/>
          <tpl hier="4" item="3"/>
          <tpl fld="3" item="44"/>
          <tpl fld="2" item="39"/>
          <tpl hier="9" item="1"/>
          <tpl hier="11" item="4"/>
          <tpl hier="12" item="2"/>
          <tpl fld="4" item="0"/>
        </tpls>
      </n>
      <n v="9672035328">
        <tpls c="8">
          <tpl hier="2" item="0"/>
          <tpl hier="4" item="3"/>
          <tpl fld="3" item="1"/>
          <tpl fld="2" item="41"/>
          <tpl hier="9" item="1"/>
          <tpl hier="11" item="4"/>
          <tpl hier="12" item="2"/>
          <tpl fld="4" item="0"/>
        </tpls>
      </n>
      <n v="4915311616">
        <tpls c="8">
          <tpl hier="2" item="0"/>
          <tpl hier="4" item="3"/>
          <tpl fld="3" item="22"/>
          <tpl fld="2" item="41"/>
          <tpl hier="9" item="1"/>
          <tpl hier="11" item="4"/>
          <tpl hier="12" item="2"/>
          <tpl fld="4" item="0"/>
        </tpls>
      </n>
      <n v="508649984">
        <tpls c="8">
          <tpl hier="2" item="0"/>
          <tpl hier="4" item="3"/>
          <tpl fld="3" item="34"/>
          <tpl fld="2" item="41"/>
          <tpl hier="9" item="1"/>
          <tpl hier="11" item="4"/>
          <tpl hier="12" item="2"/>
          <tpl fld="4" item="0"/>
        </tpls>
      </n>
      <n v="4756204032">
        <tpls c="8">
          <tpl hier="2" item="0"/>
          <tpl hier="4" item="3"/>
          <tpl fld="3" item="55"/>
          <tpl fld="2" item="21"/>
          <tpl hier="9" item="1"/>
          <tpl hier="11" item="4"/>
          <tpl hier="12" item="2"/>
          <tpl fld="4" item="0"/>
        </tpls>
      </n>
      <n v="2047200000">
        <tpls c="8">
          <tpl hier="2" item="0"/>
          <tpl hier="4" item="3"/>
          <tpl fld="3" item="7"/>
          <tpl fld="2" item="21"/>
          <tpl hier="9" item="1"/>
          <tpl hier="11" item="4"/>
          <tpl hier="12" item="2"/>
          <tpl fld="4" item="0"/>
        </tpls>
      </n>
      <n v="367968800">
        <tpls c="8">
          <tpl hier="2" item="0"/>
          <tpl hier="4" item="3"/>
          <tpl fld="3" item="18"/>
          <tpl fld="2" item="21"/>
          <tpl hier="9" item="1"/>
          <tpl hier="11" item="4"/>
          <tpl hier="12" item="2"/>
          <tpl fld="4" item="0"/>
        </tpls>
      </n>
      <n v="1916994944">
        <tpls c="8">
          <tpl hier="2" item="0"/>
          <tpl hier="4" item="3"/>
          <tpl fld="3" item="38"/>
          <tpl fld="2" item="22"/>
          <tpl hier="9" item="1"/>
          <tpl hier="11" item="4"/>
          <tpl hier="12" item="2"/>
          <tpl fld="4" item="0"/>
        </tpls>
      </n>
      <n v="379779392">
        <tpls c="8">
          <tpl hier="2" item="0"/>
          <tpl hier="4" item="3"/>
          <tpl fld="3" item="3"/>
          <tpl fld="2" item="22"/>
          <tpl hier="9" item="1"/>
          <tpl hier="11" item="4"/>
          <tpl hier="12" item="2"/>
          <tpl fld="4" item="0"/>
        </tpls>
      </n>
      <n v="249300000">
        <tpls c="8">
          <tpl hier="2" item="0"/>
          <tpl hier="4" item="3"/>
          <tpl fld="3" item="16"/>
          <tpl fld="2" item="22"/>
          <tpl hier="9" item="1"/>
          <tpl hier="11" item="4"/>
          <tpl hier="12" item="2"/>
          <tpl fld="4" item="0"/>
        </tpls>
      </n>
      <n v="47654785024">
        <tpls c="8">
          <tpl hier="2" item="0"/>
          <tpl hier="4" item="3"/>
          <tpl fld="3" item="41"/>
          <tpl fld="2" item="43"/>
          <tpl hier="9" item="1"/>
          <tpl hier="11" item="4"/>
          <tpl hier="12" item="2"/>
          <tpl fld="4" item="0"/>
        </tpls>
      </n>
      <n v="7650125312">
        <tpls c="8">
          <tpl hier="2" item="0"/>
          <tpl hier="4" item="3"/>
          <tpl fld="3" item="0"/>
          <tpl fld="2" item="43"/>
          <tpl hier="9" item="1"/>
          <tpl hier="11" item="4"/>
          <tpl hier="12" item="2"/>
          <tpl fld="4" item="0"/>
        </tpls>
      </n>
      <n v="2101299968">
        <tpls c="8">
          <tpl hier="2" item="0"/>
          <tpl hier="4" item="3"/>
          <tpl fld="3" item="4"/>
          <tpl fld="2" item="43"/>
          <tpl hier="9" item="1"/>
          <tpl hier="11" item="4"/>
          <tpl hier="12" item="2"/>
          <tpl fld="4" item="0"/>
        </tpls>
      </n>
      <n v="48564862976">
        <tpls c="8">
          <tpl hier="2" item="0"/>
          <tpl hier="4" item="3"/>
          <tpl fld="3" item="23"/>
          <tpl fld="2" item="33"/>
          <tpl hier="9" item="1"/>
          <tpl hier="11" item="4"/>
          <tpl hier="12" item="2"/>
          <tpl fld="4" item="0"/>
        </tpls>
      </n>
      <n v="6934984704">
        <tpls c="8">
          <tpl hier="2" item="0"/>
          <tpl hier="4" item="3"/>
          <tpl fld="3" item="28"/>
          <tpl fld="2" item="33"/>
          <tpl hier="9" item="1"/>
          <tpl hier="11" item="4"/>
          <tpl hier="12" item="2"/>
          <tpl fld="4" item="0"/>
        </tpls>
      </n>
      <n v="3662478080">
        <tpls c="8">
          <tpl hier="2" item="0"/>
          <tpl hier="4" item="3"/>
          <tpl fld="3" item="46"/>
          <tpl fld="2" item="33"/>
          <tpl hier="9" item="1"/>
          <tpl hier="11" item="4"/>
          <tpl hier="12" item="2"/>
          <tpl fld="4" item="0"/>
        </tpls>
      </n>
      <n v="5310381056">
        <tpls c="8">
          <tpl hier="2" item="0"/>
          <tpl hier="4" item="3"/>
          <tpl fld="3" item="11"/>
          <tpl fld="2" item="64"/>
          <tpl hier="9" item="1"/>
          <tpl hier="11" item="4"/>
          <tpl hier="12" item="2"/>
          <tpl fld="4" item="0"/>
        </tpls>
      </n>
      <n v="3561451520">
        <tpls c="8">
          <tpl hier="2" item="0"/>
          <tpl hier="4" item="3"/>
          <tpl fld="3" item="22"/>
          <tpl fld="2" item="64"/>
          <tpl hier="9" item="1"/>
          <tpl hier="11" item="4"/>
          <tpl hier="12" item="2"/>
          <tpl fld="4" item="0"/>
        </tpls>
      </n>
      <n v="245849776">
        <tpls c="8">
          <tpl hier="2" item="0"/>
          <tpl hier="4" item="3"/>
          <tpl fld="3" item="32"/>
          <tpl fld="2" item="64"/>
          <tpl hier="9" item="1"/>
          <tpl hier="11" item="4"/>
          <tpl hier="12" item="2"/>
          <tpl fld="4" item="0"/>
        </tpls>
      </n>
      <n v="2870624512">
        <tpls c="8">
          <tpl hier="2" item="0"/>
          <tpl hier="4" item="3"/>
          <tpl fld="3" item="49"/>
          <tpl fld="2" item="34"/>
          <tpl hier="9" item="1"/>
          <tpl hier="11" item="4"/>
          <tpl hier="12" item="2"/>
          <tpl fld="4" item="0"/>
        </tpls>
      </n>
      <n v="1531803008">
        <tpls c="8">
          <tpl hier="2" item="0"/>
          <tpl hier="4" item="3"/>
          <tpl fld="3" item="51"/>
          <tpl fld="2" item="34"/>
          <tpl hier="9" item="1"/>
          <tpl hier="11" item="4"/>
          <tpl hier="12" item="2"/>
          <tpl fld="4" item="0"/>
        </tpls>
      </n>
      <n v="694552384">
        <tpls c="8">
          <tpl hier="2" item="0"/>
          <tpl hier="4" item="3"/>
          <tpl fld="3" item="20"/>
          <tpl fld="2" item="34"/>
          <tpl hier="9" item="1"/>
          <tpl hier="11" item="4"/>
          <tpl hier="12" item="2"/>
          <tpl fld="4" item="0"/>
        </tpls>
      </n>
      <m>
        <tpls c="8">
          <tpl hier="2" item="0"/>
          <tpl hier="4" item="3"/>
          <tpl fld="3" item="1"/>
          <tpl fld="2" item="68"/>
          <tpl hier="9" item="1"/>
          <tpl hier="11" item="4"/>
          <tpl hier="12" item="2"/>
          <tpl fld="4" item="0"/>
        </tpls>
      </m>
      <m>
        <tpls c="8">
          <tpl hier="2" item="0"/>
          <tpl hier="4" item="3"/>
          <tpl fld="3" item="3"/>
          <tpl fld="2" item="68"/>
          <tpl hier="9" item="1"/>
          <tpl hier="11" item="4"/>
          <tpl hier="12" item="2"/>
          <tpl fld="4" item="0"/>
        </tpls>
      </m>
      <m>
        <tpls c="8">
          <tpl hier="2" item="0"/>
          <tpl hier="4" item="3"/>
          <tpl fld="3" item="57"/>
          <tpl fld="2" item="68"/>
          <tpl hier="9" item="1"/>
          <tpl hier="11" item="4"/>
          <tpl hier="12" item="2"/>
          <tpl fld="4" item="0"/>
        </tpls>
      </m>
      <n v="95129657344">
        <tpls c="8">
          <tpl hier="2" item="0"/>
          <tpl hier="4" item="3"/>
          <tpl fld="3" item="33"/>
          <tpl fld="2" item="44"/>
          <tpl hier="9" item="1"/>
          <tpl hier="11" item="4"/>
          <tpl hier="12" item="2"/>
          <tpl fld="4" item="0"/>
        </tpls>
      </n>
      <n v="28162052096">
        <tpls c="8">
          <tpl hier="2" item="0"/>
          <tpl hier="4" item="3"/>
          <tpl fld="3" item="27"/>
          <tpl fld="2" item="44"/>
          <tpl hier="9" item="1"/>
          <tpl hier="11" item="4"/>
          <tpl hier="12" item="2"/>
          <tpl fld="4" item="0"/>
        </tpls>
      </n>
      <n v="21810767872">
        <tpls c="8">
          <tpl hier="2" item="0"/>
          <tpl hier="4" item="3"/>
          <tpl fld="3" item="36"/>
          <tpl fld="2" item="44"/>
          <tpl hier="9" item="1"/>
          <tpl hier="11" item="4"/>
          <tpl hier="12" item="2"/>
          <tpl fld="4" item="0"/>
        </tpls>
      </n>
      <n v="2387048192">
        <tpls c="8">
          <tpl hier="2" item="0"/>
          <tpl hier="4" item="3"/>
          <tpl fld="3" item="34"/>
          <tpl fld="2" item="44"/>
          <tpl hier="9" item="1"/>
          <tpl hier="11" item="4"/>
          <tpl hier="12" item="2"/>
          <tpl fld="4" item="0"/>
        </tpls>
      </n>
      <n v="53860175872">
        <tpls c="8">
          <tpl hier="2" item="0"/>
          <tpl hier="4" item="3"/>
          <tpl fld="3" item="47"/>
          <tpl fld="2" item="49"/>
          <tpl hier="9" item="1"/>
          <tpl hier="11" item="4"/>
          <tpl hier="12" item="2"/>
          <tpl fld="4" item="0"/>
        </tpls>
      </n>
      <n v="14664238080">
        <tpls c="8">
          <tpl hier="2" item="0"/>
          <tpl hier="4" item="3"/>
          <tpl fld="3" item="45"/>
          <tpl fld="2" item="49"/>
          <tpl hier="9" item="1"/>
          <tpl hier="11" item="4"/>
          <tpl hier="12" item="2"/>
          <tpl fld="4" item="0"/>
        </tpls>
      </n>
      <n v="4734400000">
        <tpls c="8">
          <tpl hier="2" item="0"/>
          <tpl hier="4" item="3"/>
          <tpl fld="3" item="46"/>
          <tpl fld="2" item="49"/>
          <tpl hier="9" item="1"/>
          <tpl hier="11" item="4"/>
          <tpl hier="12" item="2"/>
          <tpl fld="4" item="0"/>
        </tpls>
      </n>
      <n v="824099968">
        <tpls c="8">
          <tpl hier="2" item="0"/>
          <tpl hier="4" item="3"/>
          <tpl fld="3" item="48"/>
          <tpl fld="2" item="49"/>
          <tpl hier="9" item="1"/>
          <tpl hier="11" item="4"/>
          <tpl hier="12" item="2"/>
          <tpl fld="4" item="0"/>
        </tpls>
      </n>
      <n v="20343635968">
        <tpls c="8">
          <tpl hier="2" item="0"/>
          <tpl hier="4" item="3"/>
          <tpl fld="3" item="52"/>
          <tpl fld="2" item="85"/>
          <tpl hier="9" item="1"/>
          <tpl hier="11" item="4"/>
          <tpl hier="12" item="2"/>
          <tpl fld="4" item="0"/>
        </tpls>
      </n>
      <n v="10492628992">
        <tpls c="8">
          <tpl hier="2" item="0"/>
          <tpl hier="4" item="3"/>
          <tpl fld="3" item="53"/>
          <tpl fld="2" item="85"/>
          <tpl hier="9" item="1"/>
          <tpl hier="11" item="4"/>
          <tpl hier="12" item="2"/>
          <tpl fld="4" item="0"/>
        </tpls>
      </n>
      <n v="3893839104">
        <tpls c="8">
          <tpl hier="2" item="0"/>
          <tpl hier="4" item="3"/>
          <tpl fld="3" item="54"/>
          <tpl fld="2" item="85"/>
          <tpl hier="9" item="1"/>
          <tpl hier="11" item="4"/>
          <tpl hier="12" item="2"/>
          <tpl fld="4" item="0"/>
        </tpls>
      </n>
      <n v="18528956416">
        <tpls c="8">
          <tpl hier="2" item="0"/>
          <tpl hier="4" item="3"/>
          <tpl fld="3" item="2"/>
          <tpl fld="2" item="65"/>
          <tpl hier="9" item="1"/>
          <tpl hier="11" item="4"/>
          <tpl hier="12" item="2"/>
          <tpl fld="4" item="0"/>
        </tpls>
      </n>
      <n v="4614629888">
        <tpls c="8">
          <tpl hier="2" item="0"/>
          <tpl hier="4" item="3"/>
          <tpl fld="3" item="58"/>
          <tpl fld="2" item="65"/>
          <tpl hier="9" item="1"/>
          <tpl hier="11" item="4"/>
          <tpl hier="12" item="2"/>
          <tpl fld="4" item="0"/>
        </tpls>
      </n>
      <n v="1238251648">
        <tpls c="8">
          <tpl hier="2" item="0"/>
          <tpl hier="4" item="3"/>
          <tpl fld="3" item="4"/>
          <tpl fld="2" item="65"/>
          <tpl hier="9" item="1"/>
          <tpl hier="11" item="4"/>
          <tpl hier="12" item="2"/>
          <tpl fld="4" item="0"/>
        </tpls>
      </n>
      <n v="9035182080">
        <tpls c="8">
          <tpl hier="2" item="0"/>
          <tpl hier="4" item="3"/>
          <tpl fld="3" item="13"/>
          <tpl fld="2" item="59"/>
          <tpl hier="9" item="1"/>
          <tpl hier="11" item="4"/>
          <tpl hier="12" item="2"/>
          <tpl fld="4" item="0"/>
        </tpls>
      </n>
      <n v="2794259712">
        <tpls c="8">
          <tpl hier="2" item="0"/>
          <tpl hier="4" item="3"/>
          <tpl fld="3" item="14"/>
          <tpl fld="2" item="59"/>
          <tpl hier="9" item="1"/>
          <tpl hier="11" item="4"/>
          <tpl hier="12" item="2"/>
          <tpl fld="4" item="0"/>
        </tpls>
      </n>
      <n v="2160872448">
        <tpls c="8">
          <tpl hier="2" item="0"/>
          <tpl hier="4" item="3"/>
          <tpl fld="3" item="15"/>
          <tpl fld="2" item="59"/>
          <tpl hier="9" item="1"/>
          <tpl hier="11" item="4"/>
          <tpl hier="12" item="2"/>
          <tpl fld="4" item="0"/>
        </tpls>
      </n>
      <n v="265040032">
        <tpls c="8">
          <tpl hier="2" item="0"/>
          <tpl hier="4" item="3"/>
          <tpl fld="3" item="16"/>
          <tpl fld="2" item="59"/>
          <tpl hier="9" item="1"/>
          <tpl hier="11" item="4"/>
          <tpl hier="12" item="2"/>
          <tpl fld="4" item="0"/>
        </tpls>
      </n>
      <n v="35909042176">
        <tpls c="8">
          <tpl hier="2" item="0"/>
          <tpl hier="4" item="3"/>
          <tpl fld="3" item="29"/>
          <tpl fld="2" item="54"/>
          <tpl hier="9" item="1"/>
          <tpl hier="11" item="4"/>
          <tpl hier="12" item="2"/>
          <tpl fld="4" item="0"/>
        </tpls>
      </n>
      <n v="6215591424">
        <tpls c="8">
          <tpl hier="2" item="0"/>
          <tpl hier="4" item="3"/>
          <tpl fld="3" item="30"/>
          <tpl fld="2" item="54"/>
          <tpl hier="9" item="1"/>
          <tpl hier="11" item="4"/>
          <tpl hier="12" item="2"/>
          <tpl fld="4" item="0"/>
        </tpls>
      </n>
      <n v="13651666944">
        <tpls c="8">
          <tpl hier="2" item="0"/>
          <tpl hier="4" item="3"/>
          <tpl fld="3" item="31"/>
          <tpl fld="2" item="54"/>
          <tpl hier="9" item="1"/>
          <tpl hier="11" item="4"/>
          <tpl hier="12" item="2"/>
          <tpl fld="4" item="0"/>
        </tpls>
      </n>
      <n v="4532660224">
        <tpls c="8">
          <tpl hier="2" item="0"/>
          <tpl hier="4" item="3"/>
          <tpl fld="3" item="32"/>
          <tpl fld="2" item="54"/>
          <tpl hier="9" item="1"/>
          <tpl hier="11" item="4"/>
          <tpl hier="12" item="2"/>
          <tpl fld="4" item="0"/>
        </tpls>
      </n>
      <n v="334943879168">
        <tpls c="8">
          <tpl hier="2" item="0"/>
          <tpl hier="4" item="3"/>
          <tpl fld="3" item="41"/>
          <tpl fld="2" item="40"/>
          <tpl hier="9" item="1"/>
          <tpl hier="11" item="4"/>
          <tpl hier="12" item="2"/>
          <tpl fld="4" item="0"/>
        </tpls>
      </n>
      <n v="92507283456">
        <tpls c="8">
          <tpl hier="2" item="0"/>
          <tpl hier="4" item="3"/>
          <tpl fld="3" item="42"/>
          <tpl fld="2" item="40"/>
          <tpl hier="9" item="1"/>
          <tpl hier="11" item="4"/>
          <tpl hier="12" item="2"/>
          <tpl fld="4" item="0"/>
        </tpls>
      </n>
      <n v="27940411392">
        <tpls c="8">
          <tpl hier="2" item="0"/>
          <tpl hier="4" item="3"/>
          <tpl fld="3" item="43"/>
          <tpl fld="2" item="40"/>
          <tpl hier="9" item="1"/>
          <tpl hier="11" item="4"/>
          <tpl hier="12" item="2"/>
          <tpl fld="4" item="0"/>
        </tpls>
      </n>
      <n v="4836166656">
        <tpls c="8">
          <tpl hier="2" item="0"/>
          <tpl hier="4" item="3"/>
          <tpl fld="3" item="44"/>
          <tpl fld="2" item="40"/>
          <tpl hier="9" item="1"/>
          <tpl hier="11" item="4"/>
          <tpl hier="12" item="2"/>
          <tpl fld="4" item="0"/>
        </tpls>
      </n>
      <n v="179638501376">
        <tpls c="8">
          <tpl hier="2" item="0"/>
          <tpl hier="4" item="3"/>
          <tpl fld="3" item="38"/>
          <tpl fld="2" item="35"/>
          <tpl hier="9" item="1"/>
          <tpl hier="11" item="4"/>
          <tpl hier="12" item="2"/>
          <tpl fld="4" item="0"/>
        </tpls>
      </n>
      <n v="45964328960">
        <tpls c="8">
          <tpl hier="2" item="0"/>
          <tpl hier="4" item="3"/>
          <tpl fld="3" item="51"/>
          <tpl fld="2" item="35"/>
          <tpl hier="9" item="1"/>
          <tpl hier="11" item="4"/>
          <tpl hier="12" item="2"/>
          <tpl fld="4" item="0"/>
        </tpls>
      </n>
      <n v="10341924864">
        <tpls c="8">
          <tpl hier="2" item="0"/>
          <tpl hier="4" item="3"/>
          <tpl fld="3" item="20"/>
          <tpl fld="2" item="35"/>
          <tpl hier="9" item="1"/>
          <tpl hier="11" item="4"/>
          <tpl hier="12" item="2"/>
          <tpl fld="4" item="0"/>
        </tpls>
      </n>
      <n v="6646663680">
        <tpls c="8">
          <tpl hier="2" item="0"/>
          <tpl hier="4" item="3"/>
          <tpl fld="3" item="1"/>
          <tpl fld="2" item="28"/>
          <tpl hier="9" item="1"/>
          <tpl hier="11" item="4"/>
          <tpl hier="12" item="2"/>
          <tpl fld="4" item="0"/>
        </tpls>
      </n>
      <n v="1433686272">
        <tpls c="8">
          <tpl hier="2" item="0"/>
          <tpl hier="4" item="3"/>
          <tpl fld="3" item="3"/>
          <tpl fld="2" item="28"/>
          <tpl hier="9" item="1"/>
          <tpl hier="11" item="4"/>
          <tpl hier="12" item="2"/>
          <tpl fld="4" item="0"/>
        </tpls>
      </n>
      <n v="647199488">
        <tpls c="8">
          <tpl hier="2" item="0"/>
          <tpl hier="4" item="3"/>
          <tpl fld="3" item="57"/>
          <tpl fld="2" item="28"/>
          <tpl hier="9" item="1"/>
          <tpl hier="11" item="4"/>
          <tpl hier="12" item="2"/>
          <tpl fld="4" item="0"/>
        </tpls>
      </n>
      <n v="2220978944">
        <tpls c="8">
          <tpl hier="2" item="0"/>
          <tpl hier="4" item="3"/>
          <tpl fld="3" item="9"/>
          <tpl fld="2" item="77"/>
          <tpl hier="9" item="1"/>
          <tpl hier="11" item="4"/>
          <tpl hier="12" item="2"/>
          <tpl fld="4" item="0"/>
        </tpls>
      </n>
      <n v="991387840">
        <tpls c="8">
          <tpl hier="2" item="0"/>
          <tpl hier="4" item="3"/>
          <tpl fld="3" item="11"/>
          <tpl fld="2" item="77"/>
          <tpl hier="9" item="1"/>
          <tpl hier="11" item="4"/>
          <tpl hier="12" item="2"/>
          <tpl fld="4" item="0"/>
        </tpls>
      </n>
      <n v="1122265088">
        <tpls c="8">
          <tpl hier="2" item="0"/>
          <tpl hier="4" item="3"/>
          <tpl fld="3" item="12"/>
          <tpl fld="2" item="77"/>
          <tpl hier="9" item="1"/>
          <tpl hier="11" item="4"/>
          <tpl hier="12" item="2"/>
          <tpl fld="4" item="0"/>
        </tpls>
      </n>
      <n v="189106560">
        <tpls c="8">
          <tpl hier="2" item="0"/>
          <tpl hier="4" item="3"/>
          <tpl fld="3" item="10"/>
          <tpl fld="2" item="77"/>
          <tpl hier="9" item="1"/>
          <tpl hier="11" item="4"/>
          <tpl hier="12" item="2"/>
          <tpl fld="4" item="0"/>
        </tpls>
      </n>
      <n v="30928654336">
        <tpls c="8">
          <tpl hier="2" item="0"/>
          <tpl hier="4" item="3"/>
          <tpl fld="3" item="23"/>
          <tpl fld="2" item="62"/>
          <tpl hier="9" item="1"/>
          <tpl hier="11" item="4"/>
          <tpl hier="12" item="2"/>
          <tpl fld="4" item="0"/>
        </tpls>
      </n>
      <n v="11198379008">
        <tpls c="8">
          <tpl hier="2" item="0"/>
          <tpl hier="4" item="3"/>
          <tpl fld="3" item="24"/>
          <tpl fld="2" item="62"/>
          <tpl hier="9" item="1"/>
          <tpl hier="11" item="4"/>
          <tpl hier="12" item="2"/>
          <tpl fld="4" item="0"/>
        </tpls>
      </n>
      <n v="7381854720">
        <tpls c="8">
          <tpl hier="2" item="0"/>
          <tpl hier="4" item="3"/>
          <tpl fld="3" item="25"/>
          <tpl fld="2" item="62"/>
          <tpl hier="9" item="1"/>
          <tpl hier="11" item="4"/>
          <tpl hier="12" item="2"/>
          <tpl fld="4" item="0"/>
        </tpls>
      </n>
      <n v="934079040">
        <tpls c="8">
          <tpl hier="2" item="0"/>
          <tpl hier="4" item="3"/>
          <tpl fld="3" item="26"/>
          <tpl fld="2" item="62"/>
          <tpl hier="9" item="1"/>
          <tpl hier="11" item="4"/>
          <tpl hier="12" item="2"/>
          <tpl fld="4" item="0"/>
        </tpls>
      </n>
      <n v="2333308160">
        <tpls c="8">
          <tpl hier="2" item="0"/>
          <tpl hier="4" item="3"/>
          <tpl fld="3" item="19"/>
          <tpl fld="2" item="42"/>
          <tpl hier="9" item="1"/>
          <tpl hier="11" item="4"/>
          <tpl hier="12" item="2"/>
          <tpl fld="4" item="0"/>
        </tpls>
      </n>
      <n v="869033856">
        <tpls c="8">
          <tpl hier="2" item="0"/>
          <tpl hier="4" item="3"/>
          <tpl fld="3" item="28"/>
          <tpl fld="2" item="42"/>
          <tpl hier="9" item="1"/>
          <tpl hier="11" item="4"/>
          <tpl hier="12" item="2"/>
          <tpl fld="4" item="0"/>
        </tpls>
      </n>
      <n v="919726656">
        <tpls c="8">
          <tpl hier="2" item="0"/>
          <tpl hier="4" item="3"/>
          <tpl fld="3" item="39"/>
          <tpl fld="2" item="42"/>
          <tpl hier="9" item="1"/>
          <tpl hier="11" item="4"/>
          <tpl hier="12" item="2"/>
          <tpl fld="4" item="0"/>
        </tpls>
      </n>
      <n v="260750016">
        <tpls c="8">
          <tpl hier="2" item="0"/>
          <tpl hier="4" item="3"/>
          <tpl fld="3" item="37"/>
          <tpl fld="2" item="42"/>
          <tpl hier="9" item="1"/>
          <tpl hier="11" item="4"/>
          <tpl hier="12" item="2"/>
          <tpl fld="4" item="0"/>
        </tpls>
      </n>
      <n v="9412813824">
        <tpls c="8">
          <tpl hier="2" item="0"/>
          <tpl hier="4" item="3"/>
          <tpl fld="3" item="49"/>
          <tpl fld="2" item="55"/>
          <tpl hier="9" item="1"/>
          <tpl hier="11" item="4"/>
          <tpl hier="12" item="2"/>
          <tpl fld="4" item="0"/>
        </tpls>
      </n>
      <n v="2332017920">
        <tpls c="8">
          <tpl hier="2" item="0"/>
          <tpl hier="4" item="3"/>
          <tpl fld="3" item="50"/>
          <tpl fld="2" item="55"/>
          <tpl hier="9" item="1"/>
          <tpl hier="11" item="4"/>
          <tpl hier="12" item="2"/>
          <tpl fld="4" item="0"/>
        </tpls>
      </n>
      <n v="1131225216">
        <tpls c="8">
          <tpl hier="2" item="0"/>
          <tpl hier="4" item="3"/>
          <tpl fld="3" item="40"/>
          <tpl fld="2" item="55"/>
          <tpl hier="9" item="1"/>
          <tpl hier="11" item="4"/>
          <tpl hier="12" item="2"/>
          <tpl fld="4" item="0"/>
        </tpls>
      </n>
      <n v="350247232">
        <tpls c="8">
          <tpl hier="2" item="0"/>
          <tpl hier="4" item="3"/>
          <tpl fld="3" item="35"/>
          <tpl fld="2" item="55"/>
          <tpl hier="9" item="1"/>
          <tpl hier="11" item="4"/>
          <tpl hier="12" item="2"/>
          <tpl fld="4" item="0"/>
        </tpls>
      </n>
      <n v="1107640320000">
        <tpls c="8">
          <tpl hier="2" item="0"/>
          <tpl hier="4" item="3"/>
          <tpl fld="3" item="55"/>
          <tpl fld="2" item="60"/>
          <tpl hier="9" item="1"/>
          <tpl hier="11" item="4"/>
          <tpl hier="12" item="2"/>
          <tpl fld="4" item="0"/>
        </tpls>
      </n>
      <n v="461951795200">
        <tpls c="8">
          <tpl hier="2" item="0"/>
          <tpl hier="4" item="3"/>
          <tpl fld="3" item="0"/>
          <tpl fld="2" item="60"/>
          <tpl hier="9" item="1"/>
          <tpl hier="11" item="4"/>
          <tpl hier="12" item="2"/>
          <tpl fld="4" item="0"/>
        </tpls>
      </n>
      <n v="105136005120">
        <tpls c="8">
          <tpl hier="2" item="0"/>
          <tpl hier="4" item="3"/>
          <tpl fld="3" item="56"/>
          <tpl fld="2" item="60"/>
          <tpl hier="9" item="1"/>
          <tpl hier="11" item="4"/>
          <tpl hier="12" item="2"/>
          <tpl fld="4" item="0"/>
        </tpls>
      </n>
      <n v="349554114560">
        <tpls c="8">
          <tpl hier="2" item="0"/>
          <tpl hier="4" item="3"/>
          <tpl fld="3" item="13"/>
          <tpl fld="2" item="15"/>
          <tpl hier="9" item="1"/>
          <tpl hier="11" item="4"/>
          <tpl hier="12" item="2"/>
          <tpl fld="4" item="0"/>
        </tpls>
      </n>
      <n v="2581313536">
        <tpls c="8">
          <tpl hier="2" item="0"/>
          <tpl hier="4" item="3"/>
          <tpl fld="3" item="1"/>
          <tpl fld="2" item="20"/>
          <tpl hier="9" item="1"/>
          <tpl hier="11" item="4"/>
          <tpl hier="12" item="2"/>
          <tpl fld="4" item="0"/>
        </tpls>
      </n>
      <n v="55252414464">
        <tpls c="8">
          <tpl hier="2" item="0"/>
          <tpl hier="4" item="3"/>
          <tpl fld="3" item="28"/>
          <tpl fld="2" item="10"/>
          <tpl hier="9" item="1"/>
          <tpl hier="11" item="4"/>
          <tpl hier="12" item="2"/>
          <tpl fld="4" item="0"/>
        </tpls>
      </n>
      <m>
        <tpls c="8">
          <tpl hier="2" item="0"/>
          <tpl hier="4" item="3"/>
          <tpl fld="3" item="28"/>
          <tpl fld="2" item="37"/>
          <tpl hier="9" item="1"/>
          <tpl hier="11" item="4"/>
          <tpl hier="12" item="2"/>
          <tpl fld="4" item="0"/>
        </tpls>
      </m>
      <m>
        <tpls c="8">
          <tpl hier="2" item="0"/>
          <tpl hier="4" item="3"/>
          <tpl fld="3" item="32"/>
          <tpl fld="2" item="37"/>
          <tpl hier="9" item="1"/>
          <tpl hier="11" item="4"/>
          <tpl hier="12" item="2"/>
          <tpl fld="4" item="0"/>
        </tpls>
      </m>
      <n v="3789443072">
        <tpls c="8">
          <tpl hier="2" item="0"/>
          <tpl hier="4" item="3"/>
          <tpl fld="3" item="30"/>
          <tpl fld="2" item="16"/>
          <tpl hier="9" item="1"/>
          <tpl hier="11" item="4"/>
          <tpl hier="12" item="2"/>
          <tpl fld="4" item="0"/>
        </tpls>
      </n>
      <n v="858802048">
        <tpls c="8">
          <tpl hier="2" item="0"/>
          <tpl hier="4" item="3"/>
          <tpl fld="3" item="4"/>
          <tpl fld="2" item="16"/>
          <tpl hier="9" item="1"/>
          <tpl hier="11" item="4"/>
          <tpl hier="12" item="2"/>
          <tpl fld="4" item="0"/>
        </tpls>
      </n>
      <n v="27116636160">
        <tpls c="8">
          <tpl hier="2" item="0"/>
          <tpl hier="4" item="3"/>
          <tpl fld="3" item="49"/>
          <tpl fld="2" item="38"/>
          <tpl hier="9" item="1"/>
          <tpl hier="11" item="4"/>
          <tpl hier="12" item="2"/>
          <tpl fld="4" item="0"/>
        </tpls>
      </n>
      <n v="6183387136">
        <tpls c="8">
          <tpl hier="2" item="0"/>
          <tpl hier="4" item="3"/>
          <tpl fld="3" item="22"/>
          <tpl fld="2" item="38"/>
          <tpl hier="9" item="1"/>
          <tpl hier="11" item="4"/>
          <tpl hier="12" item="2"/>
          <tpl fld="4" item="0"/>
        </tpls>
      </n>
      <n v="599026304">
        <tpls c="8">
          <tpl hier="2" item="0"/>
          <tpl hier="4" item="3"/>
          <tpl fld="3" item="35"/>
          <tpl fld="2" item="38"/>
          <tpl hier="9" item="1"/>
          <tpl hier="11" item="4"/>
          <tpl hier="12" item="2"/>
          <tpl fld="4" item="0"/>
        </tpls>
      </n>
      <n v="62191955968">
        <tpls c="8">
          <tpl hier="2" item="0"/>
          <tpl hier="4" item="3"/>
          <tpl fld="3" item="30"/>
          <tpl fld="2" item="25"/>
          <tpl hier="9" item="1"/>
          <tpl hier="11" item="4"/>
          <tpl hier="12" item="2"/>
          <tpl fld="4" item="0"/>
        </tpls>
      </n>
      <n v="11230606336">
        <tpls c="8">
          <tpl hier="2" item="0"/>
          <tpl hier="4" item="3"/>
          <tpl fld="3" item="54"/>
          <tpl fld="2" item="25"/>
          <tpl hier="9" item="1"/>
          <tpl hier="11" item="4"/>
          <tpl hier="12" item="2"/>
          <tpl fld="4" item="0"/>
        </tpls>
      </n>
      <n v="459376033792">
        <tpls c="8">
          <tpl hier="2" item="0"/>
          <tpl hier="4" item="3"/>
          <tpl fld="3" item="19"/>
          <tpl fld="2" item="45"/>
          <tpl hier="9" item="1"/>
          <tpl hier="11" item="4"/>
          <tpl hier="12" item="2"/>
          <tpl fld="4" item="0"/>
        </tpls>
      </n>
      <n v="44003061760">
        <tpls c="8">
          <tpl hier="2" item="0"/>
          <tpl hier="4" item="3"/>
          <tpl fld="3" item="3"/>
          <tpl fld="2" item="45"/>
          <tpl hier="9" item="1"/>
          <tpl hier="11" item="4"/>
          <tpl hier="12" item="2"/>
          <tpl fld="4" item="0"/>
        </tpls>
      </n>
      <n v="5874422272">
        <tpls c="8">
          <tpl hier="2" item="0"/>
          <tpl hier="4" item="3"/>
          <tpl fld="3" item="34"/>
          <tpl fld="2" item="45"/>
          <tpl hier="9" item="1"/>
          <tpl hier="11" item="4"/>
          <tpl hier="12" item="2"/>
          <tpl fld="4" item="0"/>
        </tpls>
      </n>
      <n v="3387804160">
        <tpls c="8">
          <tpl hier="2" item="0"/>
          <tpl hier="4" item="3"/>
          <tpl fld="3" item="6"/>
          <tpl fld="2" item="30"/>
          <tpl hier="9" item="1"/>
          <tpl hier="11" item="4"/>
          <tpl hier="12" item="2"/>
          <tpl fld="4" item="0"/>
        </tpls>
      </n>
      <n v="2109278080">
        <tpls c="8">
          <tpl hier="2" item="0"/>
          <tpl hier="4" item="3"/>
          <tpl fld="3" item="43"/>
          <tpl fld="2" item="30"/>
          <tpl hier="9" item="1"/>
          <tpl hier="11" item="4"/>
          <tpl hier="12" item="2"/>
          <tpl fld="4" item="0"/>
        </tpls>
      </n>
      <n v="13063873536">
        <tpls c="8">
          <tpl hier="2" item="0"/>
          <tpl hier="4" item="3"/>
          <tpl fld="3" item="9"/>
          <tpl fld="2" item="23"/>
          <tpl hier="9" item="1"/>
          <tpl hier="11" item="4"/>
          <tpl hier="12" item="2"/>
          <tpl fld="4" item="0"/>
        </tpls>
      </n>
      <n v="4308352000">
        <tpls c="8">
          <tpl hier="2" item="0"/>
          <tpl hier="4" item="3"/>
          <tpl fld="3" item="28"/>
          <tpl fld="2" item="23"/>
          <tpl hier="9" item="1"/>
          <tpl hier="11" item="4"/>
          <tpl hier="12" item="2"/>
          <tpl fld="4" item="0"/>
        </tpls>
      </n>
      <n v="880842880">
        <tpls c="8">
          <tpl hier="2" item="0"/>
          <tpl hier="4" item="3"/>
          <tpl fld="3" item="4"/>
          <tpl fld="2" item="23"/>
          <tpl hier="9" item="1"/>
          <tpl hier="11" item="4"/>
          <tpl hier="12" item="2"/>
          <tpl fld="4" item="0"/>
        </tpls>
      </n>
      <n v="16002656256">
        <tpls c="8">
          <tpl hier="2" item="0"/>
          <tpl hier="4" item="3"/>
          <tpl fld="3" item="47"/>
          <tpl fld="2" item="13"/>
          <tpl hier="9" item="1"/>
          <tpl hier="11" item="4"/>
          <tpl hier="12" item="2"/>
          <tpl fld="4" item="0"/>
        </tpls>
      </n>
      <n v="2850784512">
        <tpls c="8">
          <tpl hier="2" item="0"/>
          <tpl hier="4" item="3"/>
          <tpl fld="3" item="12"/>
          <tpl fld="2" item="13"/>
          <tpl hier="9" item="1"/>
          <tpl hier="11" item="4"/>
          <tpl hier="12" item="2"/>
          <tpl fld="4" item="0"/>
        </tpls>
      </n>
      <n v="496947904">
        <tpls c="8">
          <tpl hier="2" item="0"/>
          <tpl hier="4" item="3"/>
          <tpl fld="3" item="44"/>
          <tpl fld="2" item="13"/>
          <tpl hier="9" item="1"/>
          <tpl hier="11" item="4"/>
          <tpl hier="12" item="2"/>
          <tpl fld="4" item="0"/>
        </tpls>
      </n>
      <n v="526502133760">
        <tpls c="8">
          <tpl hier="2" item="0"/>
          <tpl hier="4" item="3"/>
          <tpl fld="3" item="30"/>
          <tpl fld="2" item="17"/>
          <tpl hier="9" item="1"/>
          <tpl hier="11" item="4"/>
          <tpl hier="12" item="2"/>
          <tpl fld="4" item="0"/>
        </tpls>
      </n>
      <n v="71999995904">
        <tpls c="8">
          <tpl hier="2" item="0"/>
          <tpl hier="4" item="3"/>
          <tpl fld="3" item="56"/>
          <tpl fld="2" item="17"/>
          <tpl hier="9" item="1"/>
          <tpl hier="11" item="4"/>
          <tpl hier="12" item="2"/>
          <tpl fld="4" item="0"/>
        </tpls>
      </n>
      <n v="6728208896">
        <tpls c="8">
          <tpl hier="2" item="0"/>
          <tpl hier="4" item="3"/>
          <tpl fld="3" item="19"/>
          <tpl fld="2" item="24"/>
          <tpl hier="9" item="1"/>
          <tpl hier="11" item="4"/>
          <tpl hier="12" item="2"/>
          <tpl fld="4" item="0"/>
        </tpls>
      </n>
      <n v="1450647040">
        <tpls c="8">
          <tpl hier="2" item="0"/>
          <tpl hier="4" item="3"/>
          <tpl fld="3" item="3"/>
          <tpl fld="2" item="24"/>
          <tpl hier="9" item="1"/>
          <tpl hier="11" item="4"/>
          <tpl hier="12" item="2"/>
          <tpl fld="4" item="0"/>
        </tpls>
      </n>
      <n v="309405312">
        <tpls c="8">
          <tpl hier="2" item="0"/>
          <tpl hier="4" item="3"/>
          <tpl fld="3" item="10"/>
          <tpl fld="2" item="24"/>
          <tpl hier="9" item="1"/>
          <tpl hier="11" item="4"/>
          <tpl hier="12" item="2"/>
          <tpl fld="4" item="0"/>
        </tpls>
      </n>
      <n v="297951952896">
        <tpls c="8">
          <tpl hier="2" item="0"/>
          <tpl hier="4" item="3"/>
          <tpl fld="3" item="41"/>
          <tpl fld="2" item="26"/>
          <tpl hier="9" item="1"/>
          <tpl hier="11" item="4"/>
          <tpl hier="12" item="2"/>
          <tpl fld="4" item="0"/>
        </tpls>
      </n>
      <n v="59167551488">
        <tpls c="8">
          <tpl hier="2" item="0"/>
          <tpl hier="4" item="3"/>
          <tpl fld="3" item="51"/>
          <tpl fld="2" item="26"/>
          <tpl hier="9" item="1"/>
          <tpl hier="11" item="4"/>
          <tpl hier="12" item="2"/>
          <tpl fld="4" item="0"/>
        </tpls>
      </n>
      <n v="7662996992">
        <tpls c="8">
          <tpl hier="2" item="0"/>
          <tpl hier="4" item="3"/>
          <tpl fld="3" item="57"/>
          <tpl fld="2" item="26"/>
          <tpl hier="9" item="1"/>
          <tpl hier="11" item="4"/>
          <tpl hier="12" item="2"/>
          <tpl fld="4" item="0"/>
        </tpls>
      </n>
      <n v="5518880768">
        <tpls c="8">
          <tpl hier="2" item="0"/>
          <tpl hier="4" item="3"/>
          <tpl fld="3" item="33"/>
          <tpl fld="2" item="27"/>
          <tpl hier="9" item="1"/>
          <tpl hier="11" item="4"/>
          <tpl hier="12" item="2"/>
          <tpl fld="4" item="0"/>
        </tpls>
      </n>
      <n v="1181802624">
        <tpls c="8">
          <tpl hier="2" item="0"/>
          <tpl hier="4" item="3"/>
          <tpl fld="3" item="45"/>
          <tpl fld="2" item="27"/>
          <tpl hier="9" item="1"/>
          <tpl hier="11" item="4"/>
          <tpl hier="12" item="2"/>
          <tpl fld="4" item="0"/>
        </tpls>
      </n>
      <n v="548620992">
        <tpls c="8">
          <tpl hier="2" item="0"/>
          <tpl hier="4" item="3"/>
          <tpl fld="3" item="56"/>
          <tpl fld="2" item="27"/>
          <tpl hier="9" item="1"/>
          <tpl hier="11" item="4"/>
          <tpl hier="12" item="2"/>
          <tpl fld="4" item="0"/>
        </tpls>
      </n>
      <n v="11848614912">
        <tpls c="8">
          <tpl hier="2" item="0"/>
          <tpl hier="4" item="3"/>
          <tpl fld="3" item="21"/>
          <tpl fld="2" item="29"/>
          <tpl hier="9" item="1"/>
          <tpl hier="11" item="4"/>
          <tpl hier="12" item="2"/>
          <tpl fld="4" item="0"/>
        </tpls>
      </n>
      <n v="3838100992">
        <tpls c="8">
          <tpl hier="2" item="0"/>
          <tpl hier="4" item="3"/>
          <tpl fld="3" item="42"/>
          <tpl fld="2" item="29"/>
          <tpl hier="9" item="1"/>
          <tpl hier="11" item="4"/>
          <tpl hier="12" item="2"/>
          <tpl fld="4" item="0"/>
        </tpls>
      </n>
      <n v="2181844224">
        <tpls c="8">
          <tpl hier="2" item="0"/>
          <tpl hier="4" item="3"/>
          <tpl fld="3" item="20"/>
          <tpl fld="2" item="29"/>
          <tpl hier="9" item="1"/>
          <tpl hier="11" item="4"/>
          <tpl hier="12" item="2"/>
          <tpl fld="4" item="0"/>
        </tpls>
      </n>
      <n v="2405289472">
        <tpls c="8">
          <tpl hier="2" item="0"/>
          <tpl hier="4" item="3"/>
          <tpl fld="3" item="13"/>
          <tpl fld="2" item="31"/>
          <tpl hier="9" item="1"/>
          <tpl hier="11" item="4"/>
          <tpl hier="12" item="2"/>
          <tpl fld="4" item="0"/>
        </tpls>
      </n>
      <n v="928458176">
        <tpls c="8">
          <tpl hier="2" item="0"/>
          <tpl hier="4" item="3"/>
          <tpl fld="3" item="30"/>
          <tpl fld="2" item="31"/>
          <tpl hier="9" item="1"/>
          <tpl hier="11" item="4"/>
          <tpl hier="12" item="2"/>
          <tpl fld="4" item="0"/>
        </tpls>
      </n>
      <n v="193307264">
        <tpls c="8">
          <tpl hier="2" item="0"/>
          <tpl hier="4" item="3"/>
          <tpl fld="3" item="40"/>
          <tpl fld="2" item="31"/>
          <tpl hier="9" item="1"/>
          <tpl hier="11" item="4"/>
          <tpl hier="12" item="2"/>
          <tpl fld="4" item="0"/>
        </tpls>
      </n>
      <n v="95503089664">
        <tpls c="8">
          <tpl hier="2" item="0"/>
          <tpl hier="4" item="3"/>
          <tpl fld="3" item="5"/>
          <tpl fld="2" item="14"/>
          <tpl hier="9" item="1"/>
          <tpl hier="11" item="4"/>
          <tpl hier="12" item="2"/>
          <tpl fld="4" item="0"/>
        </tpls>
      </n>
      <n v="12896013312">
        <tpls c="8">
          <tpl hier="2" item="0"/>
          <tpl hier="4" item="3"/>
          <tpl fld="3" item="24"/>
          <tpl fld="2" item="14"/>
          <tpl hier="9" item="1"/>
          <tpl hier="11" item="4"/>
          <tpl hier="12" item="2"/>
          <tpl fld="4" item="0"/>
        </tpls>
      </n>
      <n v="7265315328">
        <tpls c="8">
          <tpl hier="2" item="0"/>
          <tpl hier="4" item="3"/>
          <tpl fld="3" item="39"/>
          <tpl fld="2" item="14"/>
          <tpl hier="9" item="1"/>
          <tpl hier="11" item="4"/>
          <tpl hier="12" item="2"/>
          <tpl fld="4" item="0"/>
        </tpls>
      </n>
      <n v="792959488">
        <tpls c="8">
          <tpl hier="2" item="0"/>
          <tpl hier="4" item="3"/>
          <tpl fld="3" item="35"/>
          <tpl fld="2" item="14"/>
          <tpl hier="9" item="1"/>
          <tpl hier="11" item="4"/>
          <tpl hier="12" item="2"/>
          <tpl fld="4" item="0"/>
        </tpls>
      </n>
      <n v="485441011712">
        <tpls c="8">
          <tpl hier="2" item="0"/>
          <tpl hier="4" item="3"/>
          <tpl fld="3" item="14"/>
          <tpl fld="2" item="39"/>
          <tpl hier="9" item="1"/>
          <tpl hier="11" item="4"/>
          <tpl hier="12" item="2"/>
          <tpl fld="4" item="0"/>
        </tpls>
      </n>
      <n v="200715141120">
        <tpls c="8">
          <tpl hier="2" item="0"/>
          <tpl hier="4" item="3"/>
          <tpl fld="3" item="31"/>
          <tpl fld="2" item="39"/>
          <tpl hier="9" item="1"/>
          <tpl hier="11" item="4"/>
          <tpl hier="12" item="2"/>
          <tpl fld="4" item="0"/>
        </tpls>
      </n>
      <n v="42161483776">
        <tpls c="8">
          <tpl hier="2" item="0"/>
          <tpl hier="4" item="3"/>
          <tpl fld="3" item="48"/>
          <tpl fld="2" item="39"/>
          <tpl hier="9" item="1"/>
          <tpl hier="11" item="4"/>
          <tpl hier="12" item="2"/>
          <tpl fld="4" item="0"/>
        </tpls>
      </n>
      <n v="8772146176">
        <tpls c="8">
          <tpl hier="2" item="0"/>
          <tpl hier="4" item="3"/>
          <tpl fld="3" item="2"/>
          <tpl fld="2" item="41"/>
          <tpl hier="9" item="1"/>
          <tpl hier="11" item="4"/>
          <tpl hier="12" item="2"/>
          <tpl fld="4" item="0"/>
        </tpls>
      </n>
      <n v="4476697088">
        <tpls c="8">
          <tpl hier="2" item="0"/>
          <tpl hier="4" item="3"/>
          <tpl fld="3" item="25"/>
          <tpl fld="2" item="41"/>
          <tpl hier="9" item="1"/>
          <tpl hier="11" item="4"/>
          <tpl hier="12" item="2"/>
          <tpl fld="4" item="0"/>
        </tpls>
      </n>
      <n v="457000000">
        <tpls c="8">
          <tpl hier="2" item="0"/>
          <tpl hier="4" item="3"/>
          <tpl fld="3" item="37"/>
          <tpl fld="2" item="41"/>
          <tpl hier="9" item="1"/>
          <tpl hier="11" item="4"/>
          <tpl hier="12" item="2"/>
          <tpl fld="4" item="0"/>
        </tpls>
      </n>
      <n v="4310358016">
        <tpls c="8">
          <tpl hier="2" item="0"/>
          <tpl hier="4" item="3"/>
          <tpl fld="3" item="1"/>
          <tpl fld="2" item="21"/>
          <tpl hier="9" item="1"/>
          <tpl hier="11" item="4"/>
          <tpl hier="12" item="2"/>
          <tpl fld="4" item="0"/>
        </tpls>
      </n>
      <n v="2318000128">
        <tpls c="8">
          <tpl hier="2" item="0"/>
          <tpl hier="4" item="3"/>
          <tpl fld="3" item="12"/>
          <tpl fld="2" item="21"/>
          <tpl hier="9" item="1"/>
          <tpl hier="11" item="4"/>
          <tpl hier="12" item="2"/>
          <tpl fld="4" item="0"/>
        </tpls>
      </n>
      <n v="353251808">
        <tpls c="8">
          <tpl hier="2" item="0"/>
          <tpl hier="4" item="3"/>
          <tpl fld="3" item="34"/>
          <tpl fld="2" item="21"/>
          <tpl hier="9" item="1"/>
          <tpl hier="11" item="4"/>
          <tpl hier="12" item="2"/>
          <tpl fld="4" item="0"/>
        </tpls>
      </n>
      <n v="1740180480">
        <tpls c="8">
          <tpl hier="2" item="0"/>
          <tpl hier="4" item="3"/>
          <tpl fld="3" item="52"/>
          <tpl fld="2" item="22"/>
          <tpl hier="9" item="1"/>
          <tpl hier="11" item="4"/>
          <tpl hier="12" item="2"/>
          <tpl fld="4" item="0"/>
        </tpls>
      </n>
      <n v="354591840">
        <tpls c="8">
          <tpl hier="2" item="0"/>
          <tpl hier="4" item="3"/>
          <tpl fld="3" item="7"/>
          <tpl fld="2" item="22"/>
          <tpl hier="9" item="1"/>
          <tpl hier="11" item="4"/>
          <tpl hier="12" item="2"/>
          <tpl fld="4" item="0"/>
        </tpls>
      </n>
      <n v="229750000">
        <tpls c="8">
          <tpl hier="2" item="0"/>
          <tpl hier="4" item="3"/>
          <tpl fld="3" item="18"/>
          <tpl fld="2" item="22"/>
          <tpl hier="9" item="1"/>
          <tpl hier="11" item="4"/>
          <tpl hier="12" item="2"/>
          <tpl fld="4" item="0"/>
        </tpls>
      </n>
      <n v="41338007552">
        <tpls c="8">
          <tpl hier="2" item="0"/>
          <tpl hier="4" item="3"/>
          <tpl fld="3" item="47"/>
          <tpl fld="2" item="43"/>
          <tpl hier="9" item="1"/>
          <tpl hier="11" item="4"/>
          <tpl hier="12" item="2"/>
          <tpl fld="4" item="0"/>
        </tpls>
      </n>
      <n v="8410724352">
        <tpls c="8">
          <tpl hier="2" item="0"/>
          <tpl hier="4" item="3"/>
          <tpl fld="3" item="3"/>
          <tpl fld="2" item="43"/>
          <tpl hier="9" item="1"/>
          <tpl hier="11" item="4"/>
          <tpl hier="12" item="2"/>
          <tpl fld="4" item="0"/>
        </tpls>
      </n>
      <n v="1984800000">
        <tpls c="8">
          <tpl hier="2" item="0"/>
          <tpl hier="4" item="3"/>
          <tpl fld="3" item="8"/>
          <tpl fld="2" item="43"/>
          <tpl hier="9" item="1"/>
          <tpl hier="11" item="4"/>
          <tpl hier="12" item="2"/>
          <tpl fld="4" item="0"/>
        </tpls>
      </n>
      <n v="62405373952">
        <tpls c="8">
          <tpl hier="2" item="0"/>
          <tpl hier="4" item="3"/>
          <tpl fld="3" item="33"/>
          <tpl fld="2" item="33"/>
          <tpl hier="9" item="1"/>
          <tpl hier="11" item="4"/>
          <tpl hier="12" item="2"/>
          <tpl fld="4" item="0"/>
        </tpls>
      </n>
      <n v="6465137664">
        <tpls c="8">
          <tpl hier="2" item="0"/>
          <tpl hier="4" item="3"/>
          <tpl fld="3" item="42"/>
          <tpl fld="2" item="33"/>
          <tpl hier="9" item="1"/>
          <tpl hier="11" item="4"/>
          <tpl hier="12" item="2"/>
          <tpl fld="4" item="0"/>
        </tpls>
      </n>
      <n v="3189428480">
        <tpls c="8">
          <tpl hier="2" item="0"/>
          <tpl hier="4" item="3"/>
          <tpl fld="3" item="40"/>
          <tpl fld="2" item="33"/>
          <tpl hier="9" item="1"/>
          <tpl hier="11" item="4"/>
          <tpl hier="12" item="2"/>
          <tpl fld="4" item="0"/>
        </tpls>
      </n>
      <n v="5018874368">
        <tpls c="8">
          <tpl hier="2" item="0"/>
          <tpl hier="4" item="3"/>
          <tpl fld="3" item="14"/>
          <tpl fld="2" item="64"/>
          <tpl hier="9" item="1"/>
          <tpl hier="11" item="4"/>
          <tpl hier="12" item="2"/>
          <tpl fld="4" item="0"/>
        </tpls>
      </n>
      <n v="3391275776">
        <tpls c="8">
          <tpl hier="2" item="0"/>
          <tpl hier="4" item="3"/>
          <tpl fld="3" item="25"/>
          <tpl fld="2" item="64"/>
          <tpl hier="9" item="1"/>
          <tpl hier="11" item="4"/>
          <tpl hier="12" item="2"/>
          <tpl fld="4" item="0"/>
        </tpls>
      </n>
      <n v="226474288">
        <tpls c="8">
          <tpl hier="2" item="0"/>
          <tpl hier="4" item="3"/>
          <tpl fld="3" item="34"/>
          <tpl fld="2" item="64"/>
          <tpl hier="9" item="1"/>
          <tpl hier="11" item="4"/>
          <tpl hier="12" item="2"/>
          <tpl fld="4" item="0"/>
        </tpls>
      </n>
      <n v="3405050624">
        <tpls c="8">
          <tpl hier="2" item="0"/>
          <tpl hier="4" item="3"/>
          <tpl fld="3" item="52"/>
          <tpl fld="2" item="34"/>
          <tpl hier="9" item="1"/>
          <tpl hier="11" item="4"/>
          <tpl hier="12" item="2"/>
          <tpl fld="4" item="0"/>
        </tpls>
      </n>
      <n v="1383843840">
        <tpls c="8">
          <tpl hier="2" item="0"/>
          <tpl hier="4" item="3"/>
          <tpl fld="3" item="53"/>
          <tpl fld="2" item="34"/>
          <tpl hier="9" item="1"/>
          <tpl hier="11" item="4"/>
          <tpl hier="12" item="2"/>
          <tpl fld="4" item="0"/>
        </tpls>
      </n>
      <n v="684268288">
        <tpls c="8">
          <tpl hier="2" item="0"/>
          <tpl hier="4" item="3"/>
          <tpl fld="3" item="54"/>
          <tpl fld="2" item="34"/>
          <tpl hier="9" item="1"/>
          <tpl hier="11" item="4"/>
          <tpl hier="12" item="2"/>
          <tpl fld="4" item="0"/>
        </tpls>
      </n>
      <m>
        <tpls c="8">
          <tpl hier="2" item="0"/>
          <tpl hier="4" item="3"/>
          <tpl fld="3" item="2"/>
          <tpl fld="2" item="68"/>
          <tpl hier="9" item="1"/>
          <tpl hier="11" item="4"/>
          <tpl hier="12" item="2"/>
          <tpl fld="4" item="0"/>
        </tpls>
      </m>
      <n v="121514655744">
        <tpls c="8">
          <tpl hier="2" item="0"/>
          <tpl hier="4" item="3"/>
          <tpl fld="3" item="14"/>
          <tpl fld="2" item="15"/>
          <tpl hier="9" item="1"/>
          <tpl hier="11" item="4"/>
          <tpl hier="12" item="2"/>
          <tpl fld="4" item="0"/>
        </tpls>
      </n>
      <n v="2405021952">
        <tpls c="8">
          <tpl hier="2" item="0"/>
          <tpl hier="4" item="3"/>
          <tpl fld="3" item="3"/>
          <tpl fld="2" item="20"/>
          <tpl hier="9" item="1"/>
          <tpl hier="11" item="4"/>
          <tpl hier="12" item="2"/>
          <tpl fld="4" item="0"/>
        </tpls>
      </n>
      <n v="17345624064">
        <tpls c="8">
          <tpl hier="2" item="0"/>
          <tpl hier="4" item="3"/>
          <tpl fld="3" item="25"/>
          <tpl fld="2" item="10"/>
          <tpl hier="9" item="1"/>
          <tpl hier="11" item="4"/>
          <tpl hier="12" item="2"/>
          <tpl fld="4" item="0"/>
        </tpls>
      </n>
      <m>
        <tpls c="8">
          <tpl hier="2" item="0"/>
          <tpl hier="4" item="3"/>
          <tpl fld="3" item="50"/>
          <tpl fld="2" item="37"/>
          <tpl hier="9" item="1"/>
          <tpl hier="11" item="4"/>
          <tpl hier="12" item="2"/>
          <tpl fld="4" item="0"/>
        </tpls>
      </m>
      <n v="4936615424">
        <tpls c="8">
          <tpl hier="2" item="0"/>
          <tpl hier="4" item="3"/>
          <tpl fld="3" item="27"/>
          <tpl fld="2" item="16"/>
          <tpl hier="9" item="1"/>
          <tpl hier="11" item="4"/>
          <tpl hier="12" item="2"/>
          <tpl fld="4" item="0"/>
        </tpls>
      </n>
      <n v="717716160">
        <tpls c="8">
          <tpl hier="2" item="0"/>
          <tpl hier="4" item="3"/>
          <tpl fld="3" item="8"/>
          <tpl fld="2" item="16"/>
          <tpl hier="9" item="1"/>
          <tpl hier="11" item="4"/>
          <tpl hier="12" item="2"/>
          <tpl fld="4" item="0"/>
        </tpls>
      </n>
      <n v="15013382144">
        <tpls c="8">
          <tpl hier="2" item="0"/>
          <tpl hier="4" item="3"/>
          <tpl fld="3" item="2"/>
          <tpl fld="2" item="38"/>
          <tpl hier="9" item="1"/>
          <tpl hier="11" item="4"/>
          <tpl hier="12" item="2"/>
          <tpl fld="4" item="0"/>
        </tpls>
      </n>
      <n v="5769767936">
        <tpls c="8">
          <tpl hier="2" item="0"/>
          <tpl hier="4" item="3"/>
          <tpl fld="3" item="31"/>
          <tpl fld="2" item="38"/>
          <tpl hier="9" item="1"/>
          <tpl hier="11" item="4"/>
          <tpl hier="12" item="2"/>
          <tpl fld="4" item="0"/>
        </tpls>
      </n>
      <n v="62433300480">
        <tpls c="8">
          <tpl hier="2" item="0"/>
          <tpl hier="4" item="3"/>
          <tpl fld="3" item="27"/>
          <tpl fld="2" item="25"/>
          <tpl hier="9" item="1"/>
          <tpl hier="11" item="4"/>
          <tpl hier="12" item="2"/>
          <tpl fld="4" item="0"/>
        </tpls>
      </n>
      <n v="8899191808">
        <tpls c="8">
          <tpl hier="2" item="0"/>
          <tpl hier="4" item="3"/>
          <tpl fld="3" item="56"/>
          <tpl fld="2" item="25"/>
          <tpl hier="9" item="1"/>
          <tpl hier="11" item="4"/>
          <tpl hier="12" item="2"/>
          <tpl fld="4" item="0"/>
        </tpls>
      </n>
      <n v="410334593024">
        <tpls c="8">
          <tpl hier="2" item="0"/>
          <tpl hier="4" item="3"/>
          <tpl fld="3" item="41"/>
          <tpl fld="2" item="45"/>
          <tpl hier="9" item="1"/>
          <tpl hier="11" item="4"/>
          <tpl hier="12" item="2"/>
          <tpl fld="4" item="0"/>
        </tpls>
      </n>
      <n v="49648472064">
        <tpls c="8">
          <tpl hier="2" item="0"/>
          <tpl hier="4" item="3"/>
          <tpl fld="3" item="58"/>
          <tpl fld="2" item="45"/>
          <tpl hier="9" item="1"/>
          <tpl hier="11" item="4"/>
          <tpl hier="12" item="2"/>
          <tpl fld="4" item="0"/>
        </tpls>
      </n>
      <n v="5552822272">
        <tpls c="8">
          <tpl hier="2" item="0"/>
          <tpl hier="4" item="3"/>
          <tpl fld="3" item="37"/>
          <tpl fld="2" item="45"/>
          <tpl hier="9" item="1"/>
          <tpl hier="11" item="4"/>
          <tpl hier="12" item="2"/>
          <tpl fld="4" item="0"/>
        </tpls>
      </n>
      <n v="2768787456">
        <tpls c="8">
          <tpl hier="2" item="0"/>
          <tpl hier="4" item="3"/>
          <tpl fld="3" item="11"/>
          <tpl fld="2" item="30"/>
          <tpl hier="9" item="1"/>
          <tpl hier="11" item="4"/>
          <tpl hier="12" item="2"/>
          <tpl fld="4" item="0"/>
        </tpls>
      </n>
      <n v="1774365312">
        <tpls c="8">
          <tpl hier="2" item="0"/>
          <tpl hier="4" item="3"/>
          <tpl fld="3" item="46"/>
          <tpl fld="2" item="30"/>
          <tpl hier="9" item="1"/>
          <tpl hier="11" item="4"/>
          <tpl hier="12" item="2"/>
          <tpl fld="4" item="0"/>
        </tpls>
      </n>
      <n v="13286048768">
        <tpls c="8">
          <tpl hier="2" item="0"/>
          <tpl hier="4" item="3"/>
          <tpl fld="3" item="21"/>
          <tpl fld="2" item="23"/>
          <tpl hier="9" item="1"/>
          <tpl hier="11" item="4"/>
          <tpl hier="12" item="2"/>
          <tpl fld="4" item="0"/>
        </tpls>
      </n>
      <n v="1792800000">
        <tpls c="8">
          <tpl hier="2" item="0"/>
          <tpl hier="4" item="3"/>
          <tpl fld="3" item="51"/>
          <tpl fld="2" item="23"/>
          <tpl hier="9" item="1"/>
          <tpl hier="11" item="4"/>
          <tpl hier="12" item="2"/>
          <tpl fld="4" item="0"/>
        </tpls>
      </n>
      <n v="776585664">
        <tpls c="8">
          <tpl hier="2" item="0"/>
          <tpl hier="4" item="3"/>
          <tpl fld="3" item="10"/>
          <tpl fld="2" item="23"/>
          <tpl hier="9" item="1"/>
          <tpl hier="11" item="4"/>
          <tpl hier="12" item="2"/>
          <tpl fld="4" item="0"/>
        </tpls>
      </n>
      <n v="12854985728">
        <tpls c="8">
          <tpl hier="2" item="0"/>
          <tpl hier="4" item="3"/>
          <tpl fld="3" item="49"/>
          <tpl fld="2" item="13"/>
          <tpl hier="9" item="1"/>
          <tpl hier="11" item="4"/>
          <tpl hier="12" item="2"/>
          <tpl fld="4" item="0"/>
        </tpls>
      </n>
      <n v="2619913984">
        <tpls c="8">
          <tpl hier="2" item="0"/>
          <tpl hier="4" item="3"/>
          <tpl fld="3" item="15"/>
          <tpl fld="2" item="13"/>
          <tpl hier="9" item="1"/>
          <tpl hier="11" item="4"/>
          <tpl hier="12" item="2"/>
          <tpl fld="4" item="0"/>
        </tpls>
      </n>
      <n v="574091072">
        <tpls c="8">
          <tpl hier="2" item="0"/>
          <tpl hier="4" item="3"/>
          <tpl fld="3" item="48"/>
          <tpl fld="2" item="13"/>
          <tpl hier="9" item="1"/>
          <tpl hier="11" item="4"/>
          <tpl hier="12" item="2"/>
          <tpl fld="4" item="0"/>
        </tpls>
      </n>
      <n v="500413497344">
        <tpls c="8">
          <tpl hier="2" item="0"/>
          <tpl hier="4" item="3"/>
          <tpl fld="3" item="27"/>
          <tpl fld="2" item="17"/>
          <tpl hier="9" item="1"/>
          <tpl hier="11" item="4"/>
          <tpl hier="12" item="2"/>
          <tpl fld="4" item="0"/>
        </tpls>
      </n>
      <n v="55280001024">
        <tpls c="8">
          <tpl hier="2" item="0"/>
          <tpl hier="4" item="3"/>
          <tpl fld="3" item="57"/>
          <tpl fld="2" item="17"/>
          <tpl hier="9" item="1"/>
          <tpl hier="11" item="4"/>
          <tpl hier="12" item="2"/>
          <tpl fld="4" item="0"/>
        </tpls>
      </n>
      <n v="6764635648">
        <tpls c="8">
          <tpl hier="2" item="0"/>
          <tpl hier="4" item="3"/>
          <tpl fld="3" item="41"/>
          <tpl fld="2" item="24"/>
          <tpl hier="9" item="1"/>
          <tpl hier="11" item="4"/>
          <tpl hier="12" item="2"/>
          <tpl fld="4" item="0"/>
        </tpls>
      </n>
      <n v="1414951808">
        <tpls c="8">
          <tpl hier="2" item="0"/>
          <tpl hier="4" item="3"/>
          <tpl fld="3" item="58"/>
          <tpl fld="2" item="24"/>
          <tpl hier="9" item="1"/>
          <tpl hier="11" item="4"/>
          <tpl hier="12" item="2"/>
          <tpl fld="4" item="0"/>
        </tpls>
      </n>
      <n v="295062144">
        <tpls c="8">
          <tpl hier="2" item="0"/>
          <tpl hier="4" item="3"/>
          <tpl fld="3" item="16"/>
          <tpl fld="2" item="24"/>
          <tpl hier="9" item="1"/>
          <tpl hier="11" item="4"/>
          <tpl hier="12" item="2"/>
          <tpl fld="4" item="0"/>
        </tpls>
      </n>
      <n v="255016615936">
        <tpls c="8">
          <tpl hier="2" item="0"/>
          <tpl hier="4" item="3"/>
          <tpl fld="3" item="47"/>
          <tpl fld="2" item="26"/>
          <tpl hier="9" item="1"/>
          <tpl hier="11" item="4"/>
          <tpl hier="12" item="2"/>
          <tpl fld="4" item="0"/>
        </tpls>
      </n>
      <n v="49143148544">
        <tpls c="8">
          <tpl hier="2" item="0"/>
          <tpl hier="4" item="3"/>
          <tpl fld="3" item="53"/>
          <tpl fld="2" item="26"/>
          <tpl hier="9" item="1"/>
          <tpl hier="11" item="4"/>
          <tpl hier="12" item="2"/>
          <tpl fld="4" item="0"/>
        </tpls>
      </n>
      <n v="3864171008">
        <tpls c="8">
          <tpl hier="2" item="0"/>
          <tpl hier="4" item="3"/>
          <tpl fld="3" item="10"/>
          <tpl fld="2" item="26"/>
          <tpl hier="9" item="1"/>
          <tpl hier="11" item="4"/>
          <tpl hier="12" item="2"/>
          <tpl fld="4" item="0"/>
        </tpls>
      </n>
      <n v="6028487680">
        <tpls c="8">
          <tpl hier="2" item="0"/>
          <tpl hier="4" item="3"/>
          <tpl fld="3" item="19"/>
          <tpl fld="2" item="27"/>
          <tpl hier="9" item="1"/>
          <tpl hier="11" item="4"/>
          <tpl hier="12" item="2"/>
          <tpl fld="4" item="0"/>
        </tpls>
      </n>
      <n v="1799517056">
        <tpls c="8">
          <tpl hier="2" item="0"/>
          <tpl hier="4" item="3"/>
          <tpl fld="3" item="51"/>
          <tpl fld="2" item="27"/>
          <tpl hier="9" item="1"/>
          <tpl hier="11" item="4"/>
          <tpl hier="12" item="2"/>
          <tpl fld="4" item="0"/>
        </tpls>
      </n>
      <n v="444281696">
        <tpls c="8">
          <tpl hier="2" item="0"/>
          <tpl hier="4" item="3"/>
          <tpl fld="3" item="57"/>
          <tpl fld="2" item="27"/>
          <tpl hier="9" item="1"/>
          <tpl hier="11" item="4"/>
          <tpl hier="12" item="2"/>
          <tpl fld="4" item="0"/>
        </tpls>
      </n>
      <n v="11323023360">
        <tpls c="8">
          <tpl hier="2" item="0"/>
          <tpl hier="4" item="3"/>
          <tpl fld="3" item="23"/>
          <tpl fld="2" item="29"/>
          <tpl hier="9" item="1"/>
          <tpl hier="11" item="4"/>
          <tpl hier="12" item="2"/>
          <tpl fld="4" item="0"/>
        </tpls>
      </n>
      <n v="3522226944">
        <tpls c="8">
          <tpl hier="2" item="0"/>
          <tpl hier="4" item="3"/>
          <tpl fld="3" item="45"/>
          <tpl fld="2" item="29"/>
          <tpl hier="9" item="1"/>
          <tpl hier="11" item="4"/>
          <tpl hier="12" item="2"/>
          <tpl fld="4" item="0"/>
        </tpls>
      </n>
      <n v="2283049216">
        <tpls c="8">
          <tpl hier="2" item="0"/>
          <tpl hier="4" item="3"/>
          <tpl fld="3" item="54"/>
          <tpl fld="2" item="29"/>
          <tpl hier="9" item="1"/>
          <tpl hier="11" item="4"/>
          <tpl hier="12" item="2"/>
          <tpl fld="4" item="0"/>
        </tpls>
      </n>
      <n v="2165408256">
        <tpls c="8">
          <tpl hier="2" item="0"/>
          <tpl hier="4" item="3"/>
          <tpl fld="3" item="21"/>
          <tpl fld="2" item="31"/>
          <tpl hier="9" item="1"/>
          <tpl hier="11" item="4"/>
          <tpl hier="12" item="2"/>
          <tpl fld="4" item="0"/>
        </tpls>
      </n>
      <n v="997996032">
        <tpls c="8">
          <tpl hier="2" item="0"/>
          <tpl hier="4" item="3"/>
          <tpl fld="3" item="27"/>
          <tpl fld="2" item="31"/>
          <tpl hier="9" item="1"/>
          <tpl hier="11" item="4"/>
          <tpl hier="12" item="2"/>
          <tpl fld="4" item="0"/>
        </tpls>
      </n>
      <n v="147654096">
        <tpls c="8">
          <tpl hier="2" item="0"/>
          <tpl hier="4" item="3"/>
          <tpl fld="3" item="20"/>
          <tpl fld="2" item="31"/>
          <tpl hier="9" item="1"/>
          <tpl hier="11" item="4"/>
          <tpl hier="12" item="2"/>
          <tpl fld="4" item="0"/>
        </tpls>
      </n>
      <n v="87778582528">
        <tpls c="8">
          <tpl hier="2" item="0"/>
          <tpl hier="4" item="3"/>
          <tpl fld="3" item="9"/>
          <tpl fld="2" item="14"/>
          <tpl hier="9" item="1"/>
          <tpl hier="11" item="4"/>
          <tpl hier="12" item="2"/>
          <tpl fld="4" item="0"/>
        </tpls>
      </n>
      <n v="14093999104">
        <tpls c="8">
          <tpl hier="2" item="0"/>
          <tpl hier="4" item="3"/>
          <tpl fld="3" item="30"/>
          <tpl fld="2" item="14"/>
          <tpl hier="9" item="1"/>
          <tpl hier="11" item="4"/>
          <tpl hier="12" item="2"/>
          <tpl fld="4" item="0"/>
        </tpls>
      </n>
      <n v="6234391040">
        <tpls c="8">
          <tpl hier="2" item="0"/>
          <tpl hier="4" item="3"/>
          <tpl fld="3" item="43"/>
          <tpl fld="2" item="14"/>
          <tpl hier="9" item="1"/>
          <tpl hier="11" item="4"/>
          <tpl hier="12" item="2"/>
          <tpl fld="4" item="0"/>
        </tpls>
      </n>
      <n v="2875142438912">
        <tpls c="8">
          <tpl hier="2" item="0"/>
          <tpl hier="4" item="3"/>
          <tpl fld="3" item="5"/>
          <tpl fld="2" item="39"/>
          <tpl hier="9" item="1"/>
          <tpl hier="11" item="4"/>
          <tpl hier="12" item="2"/>
          <tpl fld="4" item="0"/>
        </tpls>
      </n>
      <n v="468394934272">
        <tpls c="8">
          <tpl hier="2" item="0"/>
          <tpl hier="4" item="3"/>
          <tpl fld="3" item="17"/>
          <tpl fld="2" item="39"/>
          <tpl hier="9" item="1"/>
          <tpl hier="11" item="4"/>
          <tpl hier="12" item="2"/>
          <tpl fld="4" item="0"/>
        </tpls>
      </n>
      <n v="186325352448">
        <tpls c="8">
          <tpl hier="2" item="0"/>
          <tpl hier="4" item="3"/>
          <tpl fld="3" item="39"/>
          <tpl fld="2" item="39"/>
          <tpl hier="9" item="1"/>
          <tpl hier="11" item="4"/>
          <tpl hier="12" item="2"/>
          <tpl fld="4" item="0"/>
        </tpls>
      </n>
      <n v="39232434176">
        <tpls c="8">
          <tpl hier="2" item="0"/>
          <tpl hier="4" item="3"/>
          <tpl fld="3" item="35"/>
          <tpl fld="2" item="39"/>
          <tpl hier="9" item="1"/>
          <tpl hier="11" item="4"/>
          <tpl hier="12" item="2"/>
          <tpl fld="4" item="0"/>
        </tpls>
      </n>
      <n v="8140271104">
        <tpls c="8">
          <tpl hier="2" item="0"/>
          <tpl hier="4" item="3"/>
          <tpl fld="3" item="6"/>
          <tpl fld="2" item="41"/>
          <tpl hier="9" item="1"/>
          <tpl hier="11" item="4"/>
          <tpl hier="12" item="2"/>
          <tpl fld="4" item="0"/>
        </tpls>
      </n>
      <n v="4266503424">
        <tpls c="8">
          <tpl hier="2" item="0"/>
          <tpl hier="4" item="3"/>
          <tpl fld="3" item="31"/>
          <tpl fld="2" item="41"/>
          <tpl hier="9" item="1"/>
          <tpl hier="11" item="4"/>
          <tpl hier="12" item="2"/>
          <tpl fld="4" item="0"/>
        </tpls>
      </n>
      <n v="410200000">
        <tpls c="8">
          <tpl hier="2" item="0"/>
          <tpl hier="4" item="3"/>
          <tpl fld="3" item="44"/>
          <tpl fld="2" item="41"/>
          <tpl hier="9" item="1"/>
          <tpl hier="11" item="4"/>
          <tpl hier="12" item="2"/>
          <tpl fld="4" item="0"/>
        </tpls>
      </n>
      <n v="3537720320">
        <tpls c="8">
          <tpl hier="2" item="0"/>
          <tpl hier="4" item="3"/>
          <tpl fld="3" item="2"/>
          <tpl fld="2" item="21"/>
          <tpl hier="9" item="1"/>
          <tpl hier="11" item="4"/>
          <tpl hier="12" item="2"/>
          <tpl fld="4" item="0"/>
        </tpls>
      </n>
      <n v="2009400064">
        <tpls c="8">
          <tpl hier="2" item="0"/>
          <tpl hier="4" item="3"/>
          <tpl fld="3" item="15"/>
          <tpl fld="2" item="21"/>
          <tpl hier="9" item="1"/>
          <tpl hier="11" item="4"/>
          <tpl hier="12" item="2"/>
          <tpl fld="4" item="0"/>
        </tpls>
      </n>
      <n v="325281216">
        <tpls c="8">
          <tpl hier="2" item="0"/>
          <tpl hier="4" item="3"/>
          <tpl fld="3" item="37"/>
          <tpl fld="2" item="21"/>
          <tpl hier="9" item="1"/>
          <tpl hier="11" item="4"/>
          <tpl hier="12" item="2"/>
          <tpl fld="4" item="0"/>
        </tpls>
      </n>
      <n v="1458453760">
        <tpls c="8">
          <tpl hier="2" item="0"/>
          <tpl hier="4" item="3"/>
          <tpl fld="3" item="55"/>
          <tpl fld="2" item="22"/>
          <tpl hier="9" item="1"/>
          <tpl hier="11" item="4"/>
          <tpl hier="12" item="2"/>
          <tpl fld="4" item="0"/>
        </tpls>
      </n>
      <n v="504651136">
        <tpls c="8">
          <tpl hier="2" item="0"/>
          <tpl hier="4" item="3"/>
          <tpl fld="3" item="12"/>
          <tpl fld="2" item="22"/>
          <tpl hier="9" item="1"/>
          <tpl hier="11" item="4"/>
          <tpl hier="12" item="2"/>
          <tpl fld="4" item="0"/>
        </tpls>
      </n>
      <n v="250176464">
        <tpls c="8">
          <tpl hier="2" item="0"/>
          <tpl hier="4" item="3"/>
          <tpl fld="3" item="26"/>
          <tpl fld="2" item="22"/>
          <tpl hier="9" item="1"/>
          <tpl hier="11" item="4"/>
          <tpl hier="12" item="2"/>
          <tpl fld="4" item="0"/>
        </tpls>
      </n>
      <n v="34113107968">
        <tpls c="8">
          <tpl hier="2" item="0"/>
          <tpl hier="4" item="3"/>
          <tpl fld="3" item="52"/>
          <tpl fld="2" item="43"/>
          <tpl hier="9" item="1"/>
          <tpl hier="11" item="4"/>
          <tpl hier="12" item="2"/>
          <tpl fld="4" item="0"/>
        </tpls>
      </n>
      <n v="7841603072">
        <tpls c="8">
          <tpl hier="2" item="0"/>
          <tpl hier="4" item="3"/>
          <tpl fld="3" item="58"/>
          <tpl fld="2" item="43"/>
          <tpl hier="9" item="1"/>
          <tpl hier="11" item="4"/>
          <tpl hier="12" item="2"/>
          <tpl fld="4" item="0"/>
        </tpls>
      </n>
      <n v="1904000000">
        <tpls c="8">
          <tpl hier="2" item="0"/>
          <tpl hier="4" item="3"/>
          <tpl fld="3" item="10"/>
          <tpl fld="2" item="43"/>
          <tpl hier="9" item="1"/>
          <tpl hier="11" item="4"/>
          <tpl hier="12" item="2"/>
          <tpl fld="4" item="0"/>
        </tpls>
      </n>
      <n v="41270956032">
        <tpls c="8">
          <tpl hier="2" item="0"/>
          <tpl hier="4" item="3"/>
          <tpl fld="3" item="19"/>
          <tpl fld="2" item="33"/>
          <tpl hier="9" item="1"/>
          <tpl hier="11" item="4"/>
          <tpl hier="12" item="2"/>
          <tpl fld="4" item="0"/>
        </tpls>
      </n>
      <n v="5444560896">
        <tpls c="8">
          <tpl hier="2" item="0"/>
          <tpl hier="4" item="3"/>
          <tpl fld="3" item="45"/>
          <tpl fld="2" item="33"/>
          <tpl hier="9" item="1"/>
          <tpl hier="11" item="4"/>
          <tpl hier="12" item="2"/>
          <tpl fld="4" item="0"/>
        </tpls>
      </n>
      <n v="2765254144">
        <tpls c="8">
          <tpl hier="2" item="0"/>
          <tpl hier="4" item="3"/>
          <tpl fld="3" item="20"/>
          <tpl fld="2" item="33"/>
          <tpl hier="9" item="1"/>
          <tpl hier="11" item="4"/>
          <tpl hier="12" item="2"/>
          <tpl fld="4" item="0"/>
        </tpls>
      </n>
      <n v="16862282752">
        <tpls c="8">
          <tpl hier="2" item="0"/>
          <tpl hier="4" item="3"/>
          <tpl fld="3" item="9"/>
          <tpl fld="2" item="64"/>
          <tpl hier="9" item="1"/>
          <tpl hier="11" item="4"/>
          <tpl hier="12" item="2"/>
          <tpl fld="4" item="0"/>
        </tpls>
      </n>
      <n v="5067865088">
        <tpls c="8">
          <tpl hier="2" item="0"/>
          <tpl hier="4" item="3"/>
          <tpl fld="3" item="17"/>
          <tpl fld="2" item="64"/>
          <tpl hier="9" item="1"/>
          <tpl hier="11" item="4"/>
          <tpl hier="12" item="2"/>
          <tpl fld="4" item="0"/>
        </tpls>
      </n>
      <n v="3618007808">
        <tpls c="8">
          <tpl hier="2" item="0"/>
          <tpl hier="4" item="3"/>
          <tpl fld="3" item="31"/>
          <tpl fld="2" item="64"/>
          <tpl hier="9" item="1"/>
          <tpl hier="11" item="4"/>
          <tpl hier="12" item="2"/>
          <tpl fld="4" item="0"/>
        </tpls>
      </n>
      <n v="215679856">
        <tpls c="8">
          <tpl hier="2" item="0"/>
          <tpl hier="4" item="3"/>
          <tpl fld="3" item="37"/>
          <tpl fld="2" item="64"/>
          <tpl hier="9" item="1"/>
          <tpl hier="11" item="4"/>
          <tpl hier="12" item="2"/>
          <tpl fld="4" item="0"/>
        </tpls>
      </n>
      <n v="3102741504">
        <tpls c="8">
          <tpl hier="2" item="0"/>
          <tpl hier="4" item="3"/>
          <tpl fld="3" item="55"/>
          <tpl fld="2" item="34"/>
          <tpl hier="9" item="1"/>
          <tpl hier="11" item="4"/>
          <tpl hier="12" item="2"/>
          <tpl fld="4" item="0"/>
        </tpls>
      </n>
      <n v="1337024768">
        <tpls c="8">
          <tpl hier="2" item="0"/>
          <tpl hier="4" item="3"/>
          <tpl fld="3" item="0"/>
          <tpl fld="2" item="34"/>
          <tpl hier="9" item="1"/>
          <tpl hier="11" item="4"/>
          <tpl hier="12" item="2"/>
          <tpl fld="4" item="0"/>
        </tpls>
      </n>
      <n v="558589888">
        <tpls c="8">
          <tpl hier="2" item="0"/>
          <tpl hier="4" item="3"/>
          <tpl fld="3" item="56"/>
          <tpl fld="2" item="34"/>
          <tpl hier="9" item="1"/>
          <tpl hier="11" item="4"/>
          <tpl hier="12" item="2"/>
          <tpl fld="4" item="0"/>
        </tpls>
      </n>
      <m>
        <tpls c="8">
          <tpl hier="2" item="0"/>
          <tpl hier="4" item="3"/>
          <tpl fld="3" item="5"/>
          <tpl fld="2" item="68"/>
          <tpl hier="9" item="1"/>
          <tpl hier="11" item="4"/>
          <tpl hier="12" item="2"/>
          <tpl fld="4" item="0"/>
        </tpls>
      </m>
      <m>
        <tpls c="8">
          <tpl hier="2" item="0"/>
          <tpl hier="4" item="3"/>
          <tpl fld="3" item="6"/>
          <tpl fld="2" item="68"/>
          <tpl hier="9" item="1"/>
          <tpl hier="11" item="4"/>
          <tpl hier="12" item="2"/>
          <tpl fld="4" item="0"/>
        </tpls>
      </m>
      <m>
        <tpls c="8">
          <tpl hier="2" item="0"/>
          <tpl hier="4" item="3"/>
          <tpl fld="3" item="7"/>
          <tpl fld="2" item="68"/>
          <tpl hier="9" item="1"/>
          <tpl hier="11" item="4"/>
          <tpl hier="12" item="2"/>
          <tpl fld="4" item="0"/>
        </tpls>
      </m>
      <m>
        <tpls c="8">
          <tpl hier="2" item="0"/>
          <tpl hier="4" item="3"/>
          <tpl fld="3" item="8"/>
          <tpl fld="2" item="68"/>
          <tpl hier="9" item="1"/>
          <tpl hier="11" item="4"/>
          <tpl hier="12" item="2"/>
          <tpl fld="4" item="0"/>
        </tpls>
      </m>
      <n v="79276662784">
        <tpls c="8">
          <tpl hier="2" item="0"/>
          <tpl hier="4" item="3"/>
          <tpl fld="3" item="41"/>
          <tpl fld="2" item="44"/>
          <tpl hier="9" item="1"/>
          <tpl hier="11" item="4"/>
          <tpl hier="12" item="2"/>
          <tpl fld="4" item="0"/>
        </tpls>
      </n>
      <n v="59082637312">
        <tpls c="8">
          <tpl hier="2" item="0"/>
          <tpl hier="4" item="3"/>
          <tpl fld="3" item="15"/>
          <tpl fld="2" item="15"/>
          <tpl hier="9" item="1"/>
          <tpl hier="11" item="4"/>
          <tpl hier="12" item="2"/>
          <tpl fld="4" item="0"/>
        </tpls>
      </n>
      <n v="290746144">
        <tpls c="8">
          <tpl hier="2" item="0"/>
          <tpl hier="4" item="3"/>
          <tpl fld="3" item="57"/>
          <tpl fld="2" item="20"/>
          <tpl hier="9" item="1"/>
          <tpl hier="11" item="4"/>
          <tpl hier="12" item="2"/>
          <tpl fld="4" item="0"/>
        </tpls>
      </n>
      <n v="18134028288">
        <tpls c="8">
          <tpl hier="2" item="0"/>
          <tpl hier="4" item="3"/>
          <tpl fld="3" item="39"/>
          <tpl fld="2" item="10"/>
          <tpl hier="9" item="1"/>
          <tpl hier="11" item="4"/>
          <tpl hier="12" item="2"/>
          <tpl fld="4" item="0"/>
        </tpls>
      </n>
      <m>
        <tpls c="8">
          <tpl hier="2" item="0"/>
          <tpl hier="4" item="3"/>
          <tpl fld="3" item="53"/>
          <tpl fld="2" item="37"/>
          <tpl hier="9" item="1"/>
          <tpl hier="11" item="4"/>
          <tpl hier="12" item="2"/>
          <tpl fld="4" item="0"/>
        </tpls>
      </m>
      <n v="5155311104">
        <tpls c="8">
          <tpl hier="2" item="0"/>
          <tpl hier="4" item="3"/>
          <tpl fld="3" item="28"/>
          <tpl fld="2" item="16"/>
          <tpl hier="9" item="1"/>
          <tpl hier="11" item="4"/>
          <tpl hier="12" item="2"/>
          <tpl fld="4" item="0"/>
        </tpls>
      </n>
      <n v="551237312">
        <tpls c="8">
          <tpl hier="2" item="0"/>
          <tpl hier="4" item="3"/>
          <tpl fld="3" item="16"/>
          <tpl fld="2" item="16"/>
          <tpl hier="9" item="1"/>
          <tpl hier="11" item="4"/>
          <tpl hier="12" item="2"/>
          <tpl fld="4" item="0"/>
        </tpls>
      </n>
      <n v="13693981696">
        <tpls c="8">
          <tpl hier="2" item="0"/>
          <tpl hier="4" item="3"/>
          <tpl fld="3" item="6"/>
          <tpl fld="2" item="38"/>
          <tpl hier="9" item="1"/>
          <tpl hier="11" item="4"/>
          <tpl hier="12" item="2"/>
          <tpl fld="4" item="0"/>
        </tpls>
      </n>
      <n v="4614086656">
        <tpls c="8">
          <tpl hier="2" item="0"/>
          <tpl hier="4" item="3"/>
          <tpl fld="3" item="39"/>
          <tpl fld="2" item="38"/>
          <tpl hier="9" item="1"/>
          <tpl hier="11" item="4"/>
          <tpl hier="12" item="2"/>
          <tpl fld="4" item="0"/>
        </tpls>
      </n>
      <n v="304567255040">
        <tpls c="8">
          <tpl hier="2" item="0"/>
          <tpl hier="4" item="3"/>
          <tpl fld="3" item="13"/>
          <tpl fld="2" item="25"/>
          <tpl hier="9" item="1"/>
          <tpl hier="11" item="4"/>
          <tpl hier="12" item="2"/>
          <tpl fld="4" item="0"/>
        </tpls>
      </n>
      <n v="60636020736">
        <tpls c="8">
          <tpl hier="2" item="0"/>
          <tpl hier="4" item="3"/>
          <tpl fld="3" item="42"/>
          <tpl fld="2" item="25"/>
          <tpl hier="9" item="1"/>
          <tpl hier="11" item="4"/>
          <tpl hier="12" item="2"/>
          <tpl fld="4" item="0"/>
        </tpls>
      </n>
      <n v="6383429632">
        <tpls c="8">
          <tpl hier="2" item="0"/>
          <tpl hier="4" item="3"/>
          <tpl fld="3" item="57"/>
          <tpl fld="2" item="25"/>
          <tpl hier="9" item="1"/>
          <tpl hier="11" item="4"/>
          <tpl hier="12" item="2"/>
          <tpl fld="4" item="0"/>
        </tpls>
      </n>
      <n v="363359895552">
        <tpls c="8">
          <tpl hier="2" item="0"/>
          <tpl hier="4" item="3"/>
          <tpl fld="3" item="47"/>
          <tpl fld="2" item="45"/>
          <tpl hier="9" item="1"/>
          <tpl hier="11" item="4"/>
          <tpl hier="12" item="2"/>
          <tpl fld="4" item="0"/>
        </tpls>
      </n>
      <n v="52676042752">
        <tpls c="8">
          <tpl hier="2" item="0"/>
          <tpl hier="4" item="3"/>
          <tpl fld="3" item="7"/>
          <tpl fld="2" item="45"/>
          <tpl hier="9" item="1"/>
          <tpl hier="11" item="4"/>
          <tpl hier="12" item="2"/>
          <tpl fld="4" item="0"/>
        </tpls>
      </n>
      <n v="5165489152">
        <tpls c="8">
          <tpl hier="2" item="0"/>
          <tpl hier="4" item="3"/>
          <tpl fld="3" item="44"/>
          <tpl fld="2" item="45"/>
          <tpl hier="9" item="1"/>
          <tpl hier="11" item="4"/>
          <tpl hier="12" item="2"/>
          <tpl fld="4" item="0"/>
        </tpls>
      </n>
      <n v="2445079040">
        <tpls c="8">
          <tpl hier="2" item="0"/>
          <tpl hier="4" item="3"/>
          <tpl fld="3" item="14"/>
          <tpl fld="2" item="30"/>
          <tpl hier="9" item="1"/>
          <tpl hier="11" item="4"/>
          <tpl hier="12" item="2"/>
          <tpl fld="4" item="0"/>
        </tpls>
      </n>
      <n v="1291457920">
        <tpls c="8">
          <tpl hier="2" item="0"/>
          <tpl hier="4" item="3"/>
          <tpl fld="3" item="40"/>
          <tpl fld="2" item="30"/>
          <tpl hier="9" item="1"/>
          <tpl hier="11" item="4"/>
          <tpl hier="12" item="2"/>
          <tpl fld="4" item="0"/>
        </tpls>
      </n>
      <n v="12756706304">
        <tpls c="8">
          <tpl hier="2" item="0"/>
          <tpl hier="4" item="3"/>
          <tpl fld="3" item="23"/>
          <tpl fld="2" item="23"/>
          <tpl hier="9" item="1"/>
          <tpl hier="11" item="4"/>
          <tpl hier="12" item="2"/>
          <tpl fld="4" item="0"/>
        </tpls>
      </n>
      <n v="1488804096">
        <tpls c="8">
          <tpl hier="2" item="0"/>
          <tpl hier="4" item="3"/>
          <tpl fld="3" item="53"/>
          <tpl fld="2" item="23"/>
          <tpl hier="9" item="1"/>
          <tpl hier="11" item="4"/>
          <tpl hier="12" item="2"/>
          <tpl fld="4" item="0"/>
        </tpls>
      </n>
      <n v="695899968">
        <tpls c="8">
          <tpl hier="2" item="0"/>
          <tpl hier="4" item="3"/>
          <tpl fld="3" item="18"/>
          <tpl fld="2" item="23"/>
          <tpl hier="9" item="1"/>
          <tpl hier="11" item="4"/>
          <tpl hier="12" item="2"/>
          <tpl fld="4" item="0"/>
        </tpls>
      </n>
      <n v="8130257920">
        <tpls c="8">
          <tpl hier="2" item="0"/>
          <tpl hier="4" item="3"/>
          <tpl fld="3" item="1"/>
          <tpl fld="2" item="13"/>
          <tpl hier="9" item="1"/>
          <tpl hier="11" item="4"/>
          <tpl hier="12" item="2"/>
          <tpl fld="4" item="0"/>
        </tpls>
      </n>
      <n v="2447174912">
        <tpls c="8">
          <tpl hier="2" item="0"/>
          <tpl hier="4" item="3"/>
          <tpl fld="3" item="25"/>
          <tpl fld="2" item="13"/>
          <tpl hier="9" item="1"/>
          <tpl hier="11" item="4"/>
          <tpl hier="12" item="2"/>
          <tpl fld="4" item="0"/>
        </tpls>
      </n>
      <n v="531959552">
        <tpls c="8">
          <tpl hier="2" item="0"/>
          <tpl hier="4" item="3"/>
          <tpl fld="3" item="35"/>
          <tpl fld="2" item="13"/>
          <tpl hier="9" item="1"/>
          <tpl hier="11" item="4"/>
          <tpl hier="12" item="2"/>
          <tpl fld="4" item="0"/>
        </tpls>
      </n>
      <n v="1258286743552">
        <tpls c="8">
          <tpl hier="2" item="0"/>
          <tpl hier="4" item="3"/>
          <tpl fld="3" item="5"/>
          <tpl fld="2" item="17"/>
          <tpl hier="9" item="1"/>
          <tpl hier="11" item="4"/>
          <tpl hier="12" item="2"/>
          <tpl fld="4" item="0"/>
        </tpls>
      </n>
      <n v="410975600640">
        <tpls c="8">
          <tpl hier="2" item="0"/>
          <tpl hier="4" item="3"/>
          <tpl fld="3" item="28"/>
          <tpl fld="2" item="17"/>
          <tpl hier="9" item="1"/>
          <tpl hier="11" item="4"/>
          <tpl hier="12" item="2"/>
          <tpl fld="4" item="0"/>
        </tpls>
      </n>
      <n v="45199998976">
        <tpls c="8">
          <tpl hier="2" item="0"/>
          <tpl hier="4" item="3"/>
          <tpl fld="3" item="4"/>
          <tpl fld="2" item="17"/>
          <tpl hier="9" item="1"/>
          <tpl hier="11" item="4"/>
          <tpl hier="12" item="2"/>
          <tpl fld="4" item="0"/>
        </tpls>
      </n>
      <n v="5628882432">
        <tpls c="8">
          <tpl hier="2" item="0"/>
          <tpl hier="4" item="3"/>
          <tpl fld="3" item="47"/>
          <tpl fld="2" item="24"/>
          <tpl hier="9" item="1"/>
          <tpl hier="11" item="4"/>
          <tpl hier="12" item="2"/>
          <tpl fld="4" item="0"/>
        </tpls>
      </n>
      <n v="1344665216">
        <tpls c="8">
          <tpl hier="2" item="0"/>
          <tpl hier="4" item="3"/>
          <tpl fld="3" item="7"/>
          <tpl fld="2" item="24"/>
          <tpl hier="9" item="1"/>
          <tpl hier="11" item="4"/>
          <tpl hier="12" item="2"/>
          <tpl fld="4" item="0"/>
        </tpls>
      </n>
      <n v="311396000">
        <tpls c="8">
          <tpl hier="2" item="0"/>
          <tpl hier="4" item="3"/>
          <tpl fld="3" item="18"/>
          <tpl fld="2" item="24"/>
          <tpl hier="9" item="1"/>
          <tpl hier="11" item="4"/>
          <tpl hier="12" item="2"/>
          <tpl fld="4" item="0"/>
        </tpls>
      </n>
      <n v="202257629184">
        <tpls c="8">
          <tpl hier="2" item="0"/>
          <tpl hier="4" item="3"/>
          <tpl fld="3" item="49"/>
          <tpl fld="2" item="26"/>
          <tpl hier="9" item="1"/>
          <tpl hier="11" item="4"/>
          <tpl hier="12" item="2"/>
          <tpl fld="4" item="0"/>
        </tpls>
      </n>
      <n v="44024176640">
        <tpls c="8">
          <tpl hier="2" item="0"/>
          <tpl hier="4" item="3"/>
          <tpl fld="3" item="0"/>
          <tpl fld="2" item="26"/>
          <tpl hier="9" item="1"/>
          <tpl hier="11" item="4"/>
          <tpl hier="12" item="2"/>
          <tpl fld="4" item="0"/>
        </tpls>
      </n>
      <n v="3664576000">
        <tpls c="8">
          <tpl hier="2" item="0"/>
          <tpl hier="4" item="3"/>
          <tpl fld="3" item="16"/>
          <tpl fld="2" item="26"/>
          <tpl hier="9" item="1"/>
          <tpl hier="11" item="4"/>
          <tpl hier="12" item="2"/>
          <tpl fld="4" item="0"/>
        </tpls>
      </n>
      <n v="8004000768">
        <tpls c="8">
          <tpl hier="2" item="0"/>
          <tpl hier="4" item="3"/>
          <tpl fld="3" item="41"/>
          <tpl fld="2" item="27"/>
          <tpl hier="9" item="1"/>
          <tpl hier="11" item="4"/>
          <tpl hier="12" item="2"/>
          <tpl fld="4" item="0"/>
        </tpls>
      </n>
      <n v="2203545856">
        <tpls c="8">
          <tpl hier="2" item="0"/>
          <tpl hier="4" item="3"/>
          <tpl fld="3" item="53"/>
          <tpl fld="2" item="27"/>
          <tpl hier="9" item="1"/>
          <tpl hier="11" item="4"/>
          <tpl hier="12" item="2"/>
          <tpl fld="4" item="0"/>
        </tpls>
      </n>
      <n v="406062880">
        <tpls c="8">
          <tpl hier="2" item="0"/>
          <tpl hier="4" item="3"/>
          <tpl fld="3" item="4"/>
          <tpl fld="2" item="27"/>
          <tpl hier="9" item="1"/>
          <tpl hier="11" item="4"/>
          <tpl hier="12" item="2"/>
          <tpl fld="4" item="0"/>
        </tpls>
      </n>
      <n v="11578978304">
        <tpls c="8">
          <tpl hier="2" item="0"/>
          <tpl hier="4" item="3"/>
          <tpl fld="3" item="19"/>
          <tpl fld="2" item="29"/>
          <tpl hier="9" item="1"/>
          <tpl hier="11" item="4"/>
          <tpl hier="12" item="2"/>
          <tpl fld="4" item="0"/>
        </tpls>
      </n>
      <n v="4063298816">
        <tpls c="8">
          <tpl hier="2" item="0"/>
          <tpl hier="4" item="3"/>
          <tpl fld="3" item="50"/>
          <tpl fld="2" item="29"/>
          <tpl hier="9" item="1"/>
          <tpl hier="11" item="4"/>
          <tpl hier="12" item="2"/>
          <tpl fld="4" item="0"/>
        </tpls>
      </n>
      <n v="1653062400">
        <tpls c="8">
          <tpl hier="2" item="0"/>
          <tpl hier="4" item="3"/>
          <tpl fld="3" item="57"/>
          <tpl fld="2" item="29"/>
          <tpl hier="9" item="1"/>
          <tpl hier="11" item="4"/>
          <tpl hier="12" item="2"/>
          <tpl fld="4" item="0"/>
        </tpls>
      </n>
      <n v="2372280064">
        <tpls c="8">
          <tpl hier="2" item="0"/>
          <tpl hier="4" item="3"/>
          <tpl fld="3" item="23"/>
          <tpl fld="2" item="31"/>
          <tpl hier="9" item="1"/>
          <tpl hier="11" item="4"/>
          <tpl hier="12" item="2"/>
          <tpl fld="4" item="0"/>
        </tpls>
      </n>
      <n v="946123264">
        <tpls c="8">
          <tpl hier="2" item="0"/>
          <tpl hier="4" item="3"/>
          <tpl fld="3" item="28"/>
          <tpl fld="2" item="31"/>
          <tpl hier="9" item="1"/>
          <tpl hier="11" item="4"/>
          <tpl hier="12" item="2"/>
          <tpl fld="4" item="0"/>
        </tpls>
      </n>
      <n v="149560512">
        <tpls c="8">
          <tpl hier="2" item="0"/>
          <tpl hier="4" item="3"/>
          <tpl fld="3" item="54"/>
          <tpl fld="2" item="31"/>
          <tpl hier="9" item="1"/>
          <tpl hier="11" item="4"/>
          <tpl hier="12" item="2"/>
          <tpl fld="4" item="0"/>
        </tpls>
      </n>
      <n v="78965006336">
        <tpls c="8">
          <tpl hier="2" item="0"/>
          <tpl hier="4" item="3"/>
          <tpl fld="3" item="13"/>
          <tpl fld="2" item="14"/>
          <tpl hier="9" item="1"/>
          <tpl hier="11" item="4"/>
          <tpl hier="12" item="2"/>
          <tpl fld="4" item="0"/>
        </tpls>
      </n>
      <n v="13115773952">
        <tpls c="8">
          <tpl hier="2" item="0"/>
          <tpl hier="4" item="3"/>
          <tpl fld="3" item="27"/>
          <tpl fld="2" item="14"/>
          <tpl hier="9" item="1"/>
          <tpl hier="11" item="4"/>
          <tpl hier="12" item="2"/>
          <tpl fld="4" item="0"/>
        </tpls>
      </n>
      <n v="5303734784">
        <tpls c="8">
          <tpl hier="2" item="0"/>
          <tpl hier="4" item="3"/>
          <tpl fld="3" item="46"/>
          <tpl fld="2" item="14"/>
          <tpl hier="9" item="1"/>
          <tpl hier="11" item="4"/>
          <tpl hier="12" item="2"/>
          <tpl fld="4" item="0"/>
        </tpls>
      </n>
      <n v="2713164972032">
        <tpls c="8">
          <tpl hier="2" item="0"/>
          <tpl hier="4" item="3"/>
          <tpl fld="3" item="9"/>
          <tpl fld="2" item="39"/>
          <tpl hier="9" item="1"/>
          <tpl hier="11" item="4"/>
          <tpl hier="12" item="2"/>
          <tpl fld="4" item="0"/>
        </tpls>
      </n>
      <n v="458820419584">
        <tpls c="8">
          <tpl hier="2" item="0"/>
          <tpl hier="4" item="3"/>
          <tpl fld="3" item="24"/>
          <tpl fld="2" item="39"/>
          <tpl hier="9" item="1"/>
          <tpl hier="11" item="4"/>
          <tpl hier="12" item="2"/>
          <tpl fld="4" item="0"/>
        </tpls>
      </n>
      <n v="152991645696">
        <tpls c="8">
          <tpl hier="2" item="0"/>
          <tpl hier="4" item="3"/>
          <tpl fld="3" item="43"/>
          <tpl fld="2" item="39"/>
          <tpl hier="9" item="1"/>
          <tpl hier="11" item="4"/>
          <tpl hier="12" item="2"/>
          <tpl fld="4" item="0"/>
        </tpls>
      </n>
      <n v="7103507968">
        <tpls c="8">
          <tpl hier="2" item="0"/>
          <tpl hier="4" item="3"/>
          <tpl fld="3" item="17"/>
          <tpl fld="2" item="41"/>
          <tpl hier="9" item="1"/>
          <tpl hier="11" item="4"/>
          <tpl hier="12" item="2"/>
          <tpl fld="4" item="0"/>
        </tpls>
      </n>
      <n v="4043894784">
        <tpls c="8">
          <tpl hier="2" item="0"/>
          <tpl hier="4" item="3"/>
          <tpl fld="3" item="36"/>
          <tpl fld="2" item="41"/>
          <tpl hier="9" item="1"/>
          <tpl hier="11" item="4"/>
          <tpl hier="12" item="2"/>
          <tpl fld="4" item="0"/>
        </tpls>
      </n>
      <n v="356200000">
        <tpls c="8">
          <tpl hier="2" item="0"/>
          <tpl hier="4" item="3"/>
          <tpl fld="3" item="35"/>
          <tpl fld="2" item="41"/>
          <tpl hier="9" item="1"/>
          <tpl hier="11" item="4"/>
          <tpl hier="12" item="2"/>
          <tpl fld="4" item="0"/>
        </tpls>
      </n>
      <n v="2960306176">
        <tpls c="8">
          <tpl hier="2" item="0"/>
          <tpl hier="4" item="3"/>
          <tpl fld="3" item="6"/>
          <tpl fld="2" item="21"/>
          <tpl hier="9" item="1"/>
          <tpl hier="11" item="4"/>
          <tpl hier="12" item="2"/>
          <tpl fld="4" item="0"/>
        </tpls>
      </n>
      <n v="1816199936">
        <tpls c="8">
          <tpl hier="2" item="0"/>
          <tpl hier="4" item="3"/>
          <tpl fld="3" item="22"/>
          <tpl fld="2" item="21"/>
          <tpl hier="9" item="1"/>
          <tpl hier="11" item="4"/>
          <tpl hier="12" item="2"/>
          <tpl fld="4" item="0"/>
        </tpls>
      </n>
      <n v="294883392">
        <tpls c="8">
          <tpl hier="2" item="0"/>
          <tpl hier="4" item="3"/>
          <tpl fld="3" item="44"/>
          <tpl fld="2" item="21"/>
          <tpl hier="9" item="1"/>
          <tpl hier="11" item="4"/>
          <tpl hier="12" item="2"/>
          <tpl fld="4" item="0"/>
        </tpls>
      </n>
      <n v="824880576">
        <tpls c="8">
          <tpl hier="2" item="0"/>
          <tpl hier="4" item="3"/>
          <tpl fld="3" item="1"/>
          <tpl fld="2" item="22"/>
          <tpl hier="9" item="1"/>
          <tpl hier="11" item="4"/>
          <tpl hier="12" item="2"/>
          <tpl fld="4" item="0"/>
        </tpls>
      </n>
      <n v="453488384">
        <tpls c="8">
          <tpl hier="2" item="0"/>
          <tpl hier="4" item="3"/>
          <tpl fld="3" item="15"/>
          <tpl fld="2" item="22"/>
          <tpl hier="9" item="1"/>
          <tpl hier="11" item="4"/>
          <tpl hier="12" item="2"/>
          <tpl fld="4" item="0"/>
        </tpls>
      </n>
      <n v="228705888">
        <tpls c="8">
          <tpl hier="2" item="0"/>
          <tpl hier="4" item="3"/>
          <tpl fld="3" item="32"/>
          <tpl fld="2" item="22"/>
          <tpl hier="9" item="1"/>
          <tpl hier="11" item="4"/>
          <tpl hier="12" item="2"/>
          <tpl fld="4" item="0"/>
        </tpls>
      </n>
      <n v="30231248896">
        <tpls c="8">
          <tpl hier="2" item="0"/>
          <tpl hier="4" item="3"/>
          <tpl fld="3" item="55"/>
          <tpl fld="2" item="43"/>
          <tpl hier="9" item="1"/>
          <tpl hier="11" item="4"/>
          <tpl hier="12" item="2"/>
          <tpl fld="4" item="0"/>
        </tpls>
      </n>
      <n v="7084399616">
        <tpls c="8">
          <tpl hier="2" item="0"/>
          <tpl hier="4" item="3"/>
          <tpl fld="3" item="7"/>
          <tpl fld="2" item="43"/>
          <tpl hier="9" item="1"/>
          <tpl hier="11" item="4"/>
          <tpl hier="12" item="2"/>
          <tpl fld="4" item="0"/>
        </tpls>
      </n>
      <n v="1610499968">
        <tpls c="8">
          <tpl hier="2" item="0"/>
          <tpl hier="4" item="3"/>
          <tpl fld="3" item="18"/>
          <tpl fld="2" item="43"/>
          <tpl hier="9" item="1"/>
          <tpl hier="11" item="4"/>
          <tpl hier="12" item="2"/>
          <tpl fld="4" item="0"/>
        </tpls>
      </n>
      <n v="39337316352">
        <tpls c="8">
          <tpl hier="2" item="0"/>
          <tpl hier="4" item="3"/>
          <tpl fld="3" item="41"/>
          <tpl fld="2" item="33"/>
          <tpl hier="9" item="1"/>
          <tpl hier="11" item="4"/>
          <tpl hier="12" item="2"/>
          <tpl fld="4" item="0"/>
        </tpls>
      </n>
      <n v="5966255616">
        <tpls c="8">
          <tpl hier="2" item="0"/>
          <tpl hier="4" item="3"/>
          <tpl fld="3" item="50"/>
          <tpl fld="2" item="33"/>
          <tpl hier="9" item="1"/>
          <tpl hier="11" item="4"/>
          <tpl hier="12" item="2"/>
          <tpl fld="4" item="0"/>
        </tpls>
      </n>
      <n v="2810106368">
        <tpls c="8">
          <tpl hier="2" item="0"/>
          <tpl hier="4" item="3"/>
          <tpl fld="3" item="54"/>
          <tpl fld="2" item="33"/>
          <tpl hier="9" item="1"/>
          <tpl hier="11" item="4"/>
          <tpl hier="12" item="2"/>
          <tpl fld="4" item="0"/>
        </tpls>
      </n>
      <n v="14929488896">
        <tpls c="8">
          <tpl hier="2" item="0"/>
          <tpl hier="4" item="3"/>
          <tpl fld="3" item="13"/>
          <tpl fld="2" item="64"/>
          <tpl hier="9" item="1"/>
          <tpl hier="11" item="4"/>
          <tpl hier="12" item="2"/>
          <tpl fld="4" item="0"/>
        </tpls>
      </n>
      <n v="4662991872">
        <tpls c="8">
          <tpl hier="2" item="0"/>
          <tpl hier="4" item="3"/>
          <tpl fld="3" item="24"/>
          <tpl fld="2" item="64"/>
          <tpl hier="9" item="1"/>
          <tpl hier="11" item="4"/>
          <tpl hier="12" item="2"/>
          <tpl fld="4" item="0"/>
        </tpls>
      </n>
      <n v="3862269184">
        <tpls c="8">
          <tpl hier="2" item="0"/>
          <tpl hier="4" item="3"/>
          <tpl fld="3" item="36"/>
          <tpl fld="2" item="64"/>
          <tpl hier="9" item="1"/>
          <tpl hier="11" item="4"/>
          <tpl hier="12" item="2"/>
          <tpl fld="4" item="0"/>
        </tpls>
      </n>
      <n v="182796544">
        <tpls c="8">
          <tpl hier="2" item="0"/>
          <tpl hier="4" item="3"/>
          <tpl fld="3" item="48"/>
          <tpl fld="2" item="64"/>
          <tpl hier="9" item="1"/>
          <tpl hier="11" item="4"/>
          <tpl hier="12" item="2"/>
          <tpl fld="4" item="0"/>
        </tpls>
      </n>
      <n v="3006725120">
        <tpls c="8">
          <tpl hier="2" item="0"/>
          <tpl hier="4" item="3"/>
          <tpl fld="3" item="1"/>
          <tpl fld="2" item="34"/>
          <tpl hier="9" item="1"/>
          <tpl hier="11" item="4"/>
          <tpl hier="12" item="2"/>
          <tpl fld="4" item="0"/>
        </tpls>
      </n>
      <n v="1182686592">
        <tpls c="8">
          <tpl hier="2" item="0"/>
          <tpl hier="4" item="3"/>
          <tpl fld="3" item="3"/>
          <tpl fld="2" item="34"/>
          <tpl hier="9" item="1"/>
          <tpl hier="11" item="4"/>
          <tpl hier="12" item="2"/>
          <tpl fld="4" item="0"/>
        </tpls>
      </n>
      <n v="425963360">
        <tpls c="8">
          <tpl hier="2" item="0"/>
          <tpl hier="4" item="3"/>
          <tpl fld="3" item="57"/>
          <tpl fld="2" item="34"/>
          <tpl hier="9" item="1"/>
          <tpl hier="11" item="4"/>
          <tpl hier="12" item="2"/>
          <tpl fld="4" item="0"/>
        </tpls>
      </n>
      <m>
        <tpls c="8">
          <tpl hier="2" item="0"/>
          <tpl hier="4" item="3"/>
          <tpl fld="3" item="9"/>
          <tpl fld="2" item="68"/>
          <tpl hier="9" item="1"/>
          <tpl hier="11" item="4"/>
          <tpl hier="12" item="2"/>
          <tpl fld="4" item="0"/>
        </tpls>
      </m>
      <m>
        <tpls c="8">
          <tpl hier="2" item="0"/>
          <tpl hier="4" item="3"/>
          <tpl fld="3" item="11"/>
          <tpl fld="2" item="68"/>
          <tpl hier="9" item="1"/>
          <tpl hier="11" item="4"/>
          <tpl hier="12" item="2"/>
          <tpl fld="4" item="0"/>
        </tpls>
      </m>
      <m>
        <tpls c="8">
          <tpl hier="2" item="0"/>
          <tpl hier="4" item="3"/>
          <tpl fld="3" item="12"/>
          <tpl fld="2" item="68"/>
          <tpl hier="9" item="1"/>
          <tpl hier="11" item="4"/>
          <tpl hier="12" item="2"/>
          <tpl fld="4" item="0"/>
        </tpls>
      </m>
      <m>
        <tpls c="8">
          <tpl hier="2" item="0"/>
          <tpl hier="4" item="3"/>
          <tpl fld="3" item="10"/>
          <tpl fld="2" item="68"/>
          <tpl hier="9" item="1"/>
          <tpl hier="11" item="4"/>
          <tpl hier="12" item="2"/>
          <tpl fld="4" item="0"/>
        </tpls>
      </m>
      <n v="69555363840">
        <tpls c="8">
          <tpl hier="2" item="0"/>
          <tpl hier="4" item="3"/>
          <tpl fld="3" item="47"/>
          <tpl fld="2" item="44"/>
          <tpl hier="9" item="1"/>
          <tpl hier="11" item="4"/>
          <tpl hier="12" item="2"/>
          <tpl fld="4" item="0"/>
        </tpls>
      </n>
      <n v="22708672512">
        <tpls c="8">
          <tpl hier="2" item="0"/>
          <tpl hier="4" item="3"/>
          <tpl fld="3" item="45"/>
          <tpl fld="2" item="44"/>
          <tpl hier="9" item="1"/>
          <tpl hier="11" item="4"/>
          <tpl hier="12" item="2"/>
          <tpl fld="4" item="0"/>
        </tpls>
      </n>
      <n v="11922502656">
        <tpls c="8">
          <tpl hier="2" item="0"/>
          <tpl hier="4" item="3"/>
          <tpl fld="3" item="46"/>
          <tpl fld="2" item="44"/>
          <tpl hier="9" item="1"/>
          <tpl hier="11" item="4"/>
          <tpl hier="12" item="2"/>
          <tpl fld="4" item="0"/>
        </tpls>
      </n>
      <n v="1518208256">
        <tpls c="8">
          <tpl hier="2" item="0"/>
          <tpl hier="4" item="3"/>
          <tpl fld="3" item="48"/>
          <tpl fld="2" item="44"/>
          <tpl hier="9" item="1"/>
          <tpl hier="11" item="4"/>
          <tpl hier="12" item="2"/>
          <tpl fld="4" item="0"/>
        </tpls>
      </n>
      <n v="43965419520">
        <tpls c="8">
          <tpl hier="2" item="0"/>
          <tpl hier="4" item="3"/>
          <tpl fld="3" item="52"/>
          <tpl fld="2" item="49"/>
          <tpl hier="9" item="1"/>
          <tpl hier="11" item="4"/>
          <tpl hier="12" item="2"/>
          <tpl fld="4" item="0"/>
        </tpls>
      </n>
      <n v="9734322176">
        <tpls c="8">
          <tpl hier="2" item="0"/>
          <tpl hier="4" item="3"/>
          <tpl fld="3" item="53"/>
          <tpl fld="2" item="49"/>
          <tpl hier="9" item="1"/>
          <tpl hier="11" item="4"/>
          <tpl hier="12" item="2"/>
          <tpl fld="4" item="0"/>
        </tpls>
      </n>
      <n v="3599200000">
        <tpls c="8">
          <tpl hier="2" item="0"/>
          <tpl hier="4" item="3"/>
          <tpl fld="3" item="54"/>
          <tpl fld="2" item="49"/>
          <tpl hier="9" item="1"/>
          <tpl hier="11" item="4"/>
          <tpl hier="12" item="2"/>
          <tpl fld="4" item="0"/>
        </tpls>
      </n>
      <n v="16554441728">
        <tpls c="8">
          <tpl hier="2" item="0"/>
          <tpl hier="4" item="3"/>
          <tpl fld="3" item="2"/>
          <tpl fld="2" item="85"/>
          <tpl hier="9" item="1"/>
          <tpl hier="11" item="4"/>
          <tpl hier="12" item="2"/>
          <tpl fld="4" item="0"/>
        </tpls>
      </n>
      <n v="10255170560">
        <tpls c="8">
          <tpl hier="2" item="0"/>
          <tpl hier="4" item="3"/>
          <tpl fld="3" item="58"/>
          <tpl fld="2" item="85"/>
          <tpl hier="9" item="1"/>
          <tpl hier="11" item="4"/>
          <tpl hier="12" item="2"/>
          <tpl fld="4" item="0"/>
        </tpls>
      </n>
      <n v="1849400576">
        <tpls c="8">
          <tpl hier="2" item="0"/>
          <tpl hier="4" item="3"/>
          <tpl fld="3" item="4"/>
          <tpl fld="2" item="85"/>
          <tpl hier="9" item="1"/>
          <tpl hier="11" item="4"/>
          <tpl hier="12" item="2"/>
          <tpl fld="4" item="0"/>
        </tpls>
      </n>
      <n v="58481856512">
        <tpls c="8">
          <tpl hier="2" item="0"/>
          <tpl hier="4" item="3"/>
          <tpl fld="3" item="13"/>
          <tpl fld="2" item="65"/>
          <tpl hier="9" item="1"/>
          <tpl hier="11" item="4"/>
          <tpl hier="12" item="2"/>
          <tpl fld="4" item="0"/>
        </tpls>
      </n>
      <n v="15913363456">
        <tpls c="8">
          <tpl hier="2" item="0"/>
          <tpl hier="4" item="3"/>
          <tpl fld="3" item="14"/>
          <tpl fld="2" item="65"/>
          <tpl hier="9" item="1"/>
          <tpl hier="11" item="4"/>
          <tpl hier="12" item="2"/>
          <tpl fld="4" item="0"/>
        </tpls>
      </n>
      <n v="3919203840">
        <tpls c="8">
          <tpl hier="2" item="0"/>
          <tpl hier="4" item="3"/>
          <tpl fld="3" item="15"/>
          <tpl fld="2" item="65"/>
          <tpl hier="9" item="1"/>
          <tpl hier="11" item="4"/>
          <tpl hier="12" item="2"/>
          <tpl fld="4" item="0"/>
        </tpls>
      </n>
      <n v="853630208">
        <tpls c="8">
          <tpl hier="2" item="0"/>
          <tpl hier="4" item="3"/>
          <tpl fld="3" item="16"/>
          <tpl fld="2" item="65"/>
          <tpl hier="9" item="1"/>
          <tpl hier="11" item="4"/>
          <tpl hier="12" item="2"/>
          <tpl fld="4" item="0"/>
        </tpls>
      </n>
      <n v="14196322304">
        <tpls c="8">
          <tpl hier="2" item="0"/>
          <tpl hier="4" item="3"/>
          <tpl fld="3" item="29"/>
          <tpl fld="2" item="59"/>
          <tpl hier="9" item="1"/>
          <tpl hier="11" item="4"/>
          <tpl hier="12" item="2"/>
          <tpl fld="4" item="0"/>
        </tpls>
      </n>
      <n v="1949481344">
        <tpls c="8">
          <tpl hier="2" item="0"/>
          <tpl hier="4" item="3"/>
          <tpl fld="3" item="30"/>
          <tpl fld="2" item="59"/>
          <tpl hier="9" item="1"/>
          <tpl hier="11" item="4"/>
          <tpl hier="12" item="2"/>
          <tpl fld="4" item="0"/>
        </tpls>
      </n>
      <n v="2160640512">
        <tpls c="8">
          <tpl hier="2" item="0"/>
          <tpl hier="4" item="3"/>
          <tpl fld="3" item="31"/>
          <tpl fld="2" item="59"/>
          <tpl hier="9" item="1"/>
          <tpl hier="11" item="4"/>
          <tpl hier="12" item="2"/>
          <tpl fld="4" item="0"/>
        </tpls>
      </n>
      <n v="220613584">
        <tpls c="8">
          <tpl hier="2" item="0"/>
          <tpl hier="4" item="3"/>
          <tpl fld="3" item="32"/>
          <tpl fld="2" item="59"/>
          <tpl hier="9" item="1"/>
          <tpl hier="11" item="4"/>
          <tpl hier="12" item="2"/>
          <tpl fld="4" item="0"/>
        </tpls>
      </n>
      <n v="25839749120">
        <tpls c="8">
          <tpl hier="2" item="0"/>
          <tpl hier="4" item="3"/>
          <tpl fld="3" item="41"/>
          <tpl fld="2" item="54"/>
          <tpl hier="9" item="1"/>
          <tpl hier="11" item="4"/>
          <tpl hier="12" item="2"/>
          <tpl fld="4" item="0"/>
        </tpls>
      </n>
      <n v="5643439616">
        <tpls c="8">
          <tpl hier="2" item="0"/>
          <tpl hier="4" item="3"/>
          <tpl fld="3" item="42"/>
          <tpl fld="2" item="54"/>
          <tpl hier="9" item="1"/>
          <tpl hier="11" item="4"/>
          <tpl hier="12" item="2"/>
          <tpl fld="4" item="0"/>
        </tpls>
      </n>
      <n v="15068422144">
        <tpls c="8">
          <tpl hier="2" item="0"/>
          <tpl hier="4" item="3"/>
          <tpl fld="3" item="43"/>
          <tpl fld="2" item="54"/>
          <tpl hier="9" item="1"/>
          <tpl hier="11" item="4"/>
          <tpl hier="12" item="2"/>
          <tpl fld="4" item="0"/>
        </tpls>
      </n>
      <n v="6213185536">
        <tpls c="8">
          <tpl hier="2" item="0"/>
          <tpl hier="4" item="3"/>
          <tpl fld="3" item="44"/>
          <tpl fld="2" item="54"/>
          <tpl hier="9" item="1"/>
          <tpl hier="11" item="4"/>
          <tpl hier="12" item="2"/>
          <tpl fld="4" item="0"/>
        </tpls>
      </n>
      <n v="242186944512">
        <tpls c="8">
          <tpl hier="2" item="0"/>
          <tpl hier="4" item="3"/>
          <tpl fld="3" item="38"/>
          <tpl fld="2" item="40"/>
          <tpl hier="9" item="1"/>
          <tpl hier="11" item="4"/>
          <tpl hier="12" item="2"/>
          <tpl fld="4" item="0"/>
        </tpls>
      </n>
      <n v="58418987008">
        <tpls c="8">
          <tpl hier="2" item="0"/>
          <tpl hier="4" item="3"/>
          <tpl fld="3" item="51"/>
          <tpl fld="2" item="40"/>
          <tpl hier="9" item="1"/>
          <tpl hier="11" item="4"/>
          <tpl hier="12" item="2"/>
          <tpl fld="4" item="0"/>
        </tpls>
      </n>
      <n v="15341404160">
        <tpls c="8">
          <tpl hier="2" item="0"/>
          <tpl hier="4" item="3"/>
          <tpl fld="3" item="20"/>
          <tpl fld="2" item="40"/>
          <tpl hier="9" item="1"/>
          <tpl hier="11" item="4"/>
          <tpl hier="12" item="2"/>
          <tpl fld="4" item="0"/>
        </tpls>
      </n>
      <n v="122964811776">
        <tpls c="8">
          <tpl hier="2" item="0"/>
          <tpl hier="4" item="3"/>
          <tpl fld="3" item="1"/>
          <tpl fld="2" item="35"/>
          <tpl hier="9" item="1"/>
          <tpl hier="11" item="4"/>
          <tpl hier="12" item="2"/>
          <tpl fld="4" item="0"/>
        </tpls>
      </n>
      <n v="29885685760">
        <tpls c="8">
          <tpl hier="2" item="0"/>
          <tpl hier="4" item="3"/>
          <tpl fld="3" item="3"/>
          <tpl fld="2" item="35"/>
          <tpl hier="9" item="1"/>
          <tpl hier="11" item="4"/>
          <tpl hier="12" item="2"/>
          <tpl fld="4" item="0"/>
        </tpls>
      </n>
      <n v="16836260864">
        <tpls c="8">
          <tpl hier="2" item="0"/>
          <tpl hier="4" item="3"/>
          <tpl fld="3" item="57"/>
          <tpl fld="2" item="35"/>
          <tpl hier="9" item="1"/>
          <tpl hier="11" item="4"/>
          <tpl hier="12" item="2"/>
          <tpl fld="4" item="0"/>
        </tpls>
      </n>
      <n v="11239166976">
        <tpls c="8">
          <tpl hier="2" item="0"/>
          <tpl hier="4" item="3"/>
          <tpl fld="3" item="9"/>
          <tpl fld="2" item="28"/>
          <tpl hier="9" item="1"/>
          <tpl hier="11" item="4"/>
          <tpl hier="12" item="2"/>
          <tpl fld="4" item="0"/>
        </tpls>
      </n>
      <n v="1987622272">
        <tpls c="8">
          <tpl hier="2" item="0"/>
          <tpl hier="4" item="3"/>
          <tpl fld="3" item="11"/>
          <tpl fld="2" item="28"/>
          <tpl hier="9" item="1"/>
          <tpl hier="11" item="4"/>
          <tpl hier="12" item="2"/>
          <tpl fld="4" item="0"/>
        </tpls>
      </n>
      <n v="1067828224">
        <tpls c="8">
          <tpl hier="2" item="0"/>
          <tpl hier="4" item="3"/>
          <tpl fld="3" item="12"/>
          <tpl fld="2" item="28"/>
          <tpl hier="9" item="1"/>
          <tpl hier="11" item="4"/>
          <tpl hier="12" item="2"/>
          <tpl fld="4" item="0"/>
        </tpls>
      </n>
      <n v="469266752">
        <tpls c="8">
          <tpl hier="2" item="0"/>
          <tpl hier="4" item="3"/>
          <tpl fld="3" item="10"/>
          <tpl fld="2" item="28"/>
          <tpl hier="9" item="1"/>
          <tpl hier="11" item="4"/>
          <tpl hier="12" item="2"/>
          <tpl fld="4" item="0"/>
        </tpls>
      </n>
      <n v="1695825664">
        <tpls c="8">
          <tpl hier="2" item="0"/>
          <tpl hier="4" item="3"/>
          <tpl fld="3" item="23"/>
          <tpl fld="2" item="77"/>
          <tpl hier="9" item="1"/>
          <tpl hier="11" item="4"/>
          <tpl hier="12" item="2"/>
          <tpl fld="4" item="0"/>
        </tpls>
      </n>
      <n v="999477504">
        <tpls c="8">
          <tpl hier="2" item="0"/>
          <tpl hier="4" item="3"/>
          <tpl fld="3" item="24"/>
          <tpl fld="2" item="77"/>
          <tpl hier="9" item="1"/>
          <tpl hier="11" item="4"/>
          <tpl hier="12" item="2"/>
          <tpl fld="4" item="0"/>
        </tpls>
      </n>
      <n v="658679424">
        <tpls c="8">
          <tpl hier="2" item="0"/>
          <tpl hier="4" item="3"/>
          <tpl fld="3" item="25"/>
          <tpl fld="2" item="77"/>
          <tpl hier="9" item="1"/>
          <tpl hier="11" item="4"/>
          <tpl hier="12" item="2"/>
          <tpl fld="4" item="0"/>
        </tpls>
      </n>
      <n v="163820544">
        <tpls c="8">
          <tpl hier="2" item="0"/>
          <tpl hier="4" item="3"/>
          <tpl fld="3" item="26"/>
          <tpl fld="2" item="77"/>
          <tpl hier="9" item="1"/>
          <tpl hier="11" item="4"/>
          <tpl hier="12" item="2"/>
          <tpl fld="4" item="0"/>
        </tpls>
      </n>
      <n v="29102772224">
        <tpls c="8">
          <tpl hier="2" item="0"/>
          <tpl hier="4" item="3"/>
          <tpl fld="3" item="19"/>
          <tpl fld="2" item="62"/>
          <tpl hier="9" item="1"/>
          <tpl hier="11" item="4"/>
          <tpl hier="12" item="2"/>
          <tpl fld="4" item="0"/>
        </tpls>
      </n>
      <n v="10513387520">
        <tpls c="8">
          <tpl hier="2" item="0"/>
          <tpl hier="4" item="3"/>
          <tpl fld="3" item="28"/>
          <tpl fld="2" item="62"/>
          <tpl hier="9" item="1"/>
          <tpl hier="11" item="4"/>
          <tpl hier="12" item="2"/>
          <tpl fld="4" item="0"/>
        </tpls>
      </n>
      <n v="6740756480">
        <tpls c="8">
          <tpl hier="2" item="0"/>
          <tpl hier="4" item="3"/>
          <tpl fld="3" item="39"/>
          <tpl fld="2" item="62"/>
          <tpl hier="9" item="1"/>
          <tpl hier="11" item="4"/>
          <tpl hier="12" item="2"/>
          <tpl fld="4" item="0"/>
        </tpls>
      </n>
      <n v="782384512">
        <tpls c="8">
          <tpl hier="2" item="0"/>
          <tpl hier="4" item="3"/>
          <tpl fld="3" item="37"/>
          <tpl fld="2" item="62"/>
          <tpl hier="9" item="1"/>
          <tpl hier="11" item="4"/>
          <tpl hier="12" item="2"/>
          <tpl fld="4" item="0"/>
        </tpls>
      </n>
      <n v="1781455104">
        <tpls c="8">
          <tpl hier="2" item="0"/>
          <tpl hier="4" item="3"/>
          <tpl fld="3" item="49"/>
          <tpl fld="2" item="42"/>
          <tpl hier="9" item="1"/>
          <tpl hier="11" item="4"/>
          <tpl hier="12" item="2"/>
          <tpl fld="4" item="0"/>
        </tpls>
      </n>
      <n v="938632640">
        <tpls c="8">
          <tpl hier="2" item="0"/>
          <tpl hier="4" item="3"/>
          <tpl fld="3" item="50"/>
          <tpl fld="2" item="42"/>
          <tpl hier="9" item="1"/>
          <tpl hier="11" item="4"/>
          <tpl hier="12" item="2"/>
          <tpl fld="4" item="0"/>
        </tpls>
      </n>
      <n v="547535552">
        <tpls c="8">
          <tpl hier="2" item="0"/>
          <tpl hier="4" item="3"/>
          <tpl fld="3" item="40"/>
          <tpl fld="2" item="42"/>
          <tpl hier="9" item="1"/>
          <tpl hier="11" item="4"/>
          <tpl hier="12" item="2"/>
          <tpl fld="4" item="0"/>
        </tpls>
      </n>
      <n v="203000000">
        <tpls c="8">
          <tpl hier="2" item="0"/>
          <tpl hier="4" item="3"/>
          <tpl fld="3" item="35"/>
          <tpl fld="2" item="42"/>
          <tpl hier="9" item="1"/>
          <tpl hier="11" item="4"/>
          <tpl hier="12" item="2"/>
          <tpl fld="4" item="0"/>
        </tpls>
      </n>
      <n v="6541603840">
        <tpls c="8">
          <tpl hier="2" item="0"/>
          <tpl hier="4" item="3"/>
          <tpl fld="3" item="55"/>
          <tpl fld="2" item="55"/>
          <tpl hier="9" item="1"/>
          <tpl hier="11" item="4"/>
          <tpl hier="12" item="2"/>
          <tpl fld="4" item="0"/>
        </tpls>
      </n>
      <n v="3101301760">
        <tpls c="8">
          <tpl hier="2" item="0"/>
          <tpl hier="4" item="3"/>
          <tpl fld="3" item="0"/>
          <tpl fld="2" item="55"/>
          <tpl hier="9" item="1"/>
          <tpl hier="11" item="4"/>
          <tpl hier="12" item="2"/>
          <tpl fld="4" item="0"/>
        </tpls>
      </n>
      <n v="751133632">
        <tpls c="8">
          <tpl hier="2" item="0"/>
          <tpl hier="4" item="3"/>
          <tpl fld="3" item="56"/>
          <tpl fld="2" item="55"/>
          <tpl hier="9" item="1"/>
          <tpl hier="11" item="4"/>
          <tpl hier="12" item="2"/>
          <tpl fld="4" item="0"/>
        </tpls>
      </n>
      <n v="16780393472">
        <tpls c="8">
          <tpl hier="2" item="0"/>
          <tpl hier="4" item="3"/>
          <tpl fld="3" item="16"/>
          <tpl fld="2" item="15"/>
          <tpl hier="9" item="1"/>
          <tpl hier="11" item="4"/>
          <tpl hier="12" item="2"/>
          <tpl fld="4" item="0"/>
        </tpls>
      </n>
      <n v="100979900416">
        <tpls c="8">
          <tpl hier="2" item="0"/>
          <tpl hier="4" item="3"/>
          <tpl fld="3" item="9"/>
          <tpl fld="2" item="18"/>
          <tpl hier="9" item="1"/>
          <tpl hier="11" item="4"/>
          <tpl hier="12" item="2"/>
          <tpl fld="4" item="0"/>
        </tpls>
      </n>
      <n v="12495779840">
        <tpls c="8">
          <tpl hier="2" item="0"/>
          <tpl hier="4" item="3"/>
          <tpl fld="3" item="46"/>
          <tpl fld="2" item="10"/>
          <tpl hier="9" item="1"/>
          <tpl hier="11" item="4"/>
          <tpl hier="12" item="2"/>
          <tpl fld="4" item="0"/>
        </tpls>
      </n>
      <m>
        <tpls c="8">
          <tpl hier="2" item="0"/>
          <tpl hier="4" item="3"/>
          <tpl fld="3" item="0"/>
          <tpl fld="2" item="37"/>
          <tpl hier="9" item="1"/>
          <tpl hier="11" item="4"/>
          <tpl hier="12" item="2"/>
          <tpl fld="4" item="0"/>
        </tpls>
      </m>
      <n v="24969611264">
        <tpls c="8">
          <tpl hier="2" item="0"/>
          <tpl hier="4" item="3"/>
          <tpl fld="3" item="5"/>
          <tpl fld="2" item="16"/>
          <tpl hier="9" item="1"/>
          <tpl hier="11" item="4"/>
          <tpl hier="12" item="2"/>
          <tpl fld="4" item="0"/>
        </tpls>
      </n>
      <n v="3787395072">
        <tpls c="8">
          <tpl hier="2" item="0"/>
          <tpl hier="4" item="3"/>
          <tpl fld="3" item="53"/>
          <tpl fld="2" item="16"/>
          <tpl hier="9" item="1"/>
          <tpl hier="11" item="4"/>
          <tpl hier="12" item="2"/>
          <tpl fld="4" item="0"/>
        </tpls>
      </n>
      <n v="441706912">
        <tpls c="8">
          <tpl hier="2" item="0"/>
          <tpl hier="4" item="3"/>
          <tpl fld="3" item="26"/>
          <tpl fld="2" item="16"/>
          <tpl hier="9" item="1"/>
          <tpl hier="11" item="4"/>
          <tpl hier="12" item="2"/>
          <tpl fld="4" item="0"/>
        </tpls>
      </n>
      <n v="12994310144">
        <tpls c="8">
          <tpl hier="2" item="0"/>
          <tpl hier="4" item="3"/>
          <tpl fld="3" item="11"/>
          <tpl fld="2" item="38"/>
          <tpl hier="9" item="1"/>
          <tpl hier="11" item="4"/>
          <tpl hier="12" item="2"/>
          <tpl fld="4" item="0"/>
        </tpls>
      </n>
      <n v="3704551680">
        <tpls c="8">
          <tpl hier="2" item="0"/>
          <tpl hier="4" item="3"/>
          <tpl fld="3" item="43"/>
          <tpl fld="2" item="38"/>
          <tpl hier="9" item="1"/>
          <tpl hier="11" item="4"/>
          <tpl hier="12" item="2"/>
          <tpl fld="4" item="0"/>
        </tpls>
      </n>
      <n v="278654648320">
        <tpls c="8">
          <tpl hier="2" item="0"/>
          <tpl hier="4" item="3"/>
          <tpl fld="3" item="21"/>
          <tpl fld="2" item="25"/>
          <tpl hier="9" item="1"/>
          <tpl hier="11" item="4"/>
          <tpl hier="12" item="2"/>
          <tpl fld="4" item="0"/>
        </tpls>
      </n>
      <n v="51809947648">
        <tpls c="8">
          <tpl hier="2" item="0"/>
          <tpl hier="4" item="3"/>
          <tpl fld="3" item="50"/>
          <tpl fld="2" item="25"/>
          <tpl hier="9" item="1"/>
          <tpl hier="11" item="4"/>
          <tpl hier="12" item="2"/>
          <tpl fld="4" item="0"/>
        </tpls>
      </n>
      <n v="8683116544">
        <tpls c="8">
          <tpl hier="2" item="0"/>
          <tpl hier="4" item="3"/>
          <tpl fld="3" item="16"/>
          <tpl fld="2" item="25"/>
          <tpl hier="9" item="1"/>
          <tpl hier="11" item="4"/>
          <tpl hier="12" item="2"/>
          <tpl fld="4" item="0"/>
        </tpls>
      </n>
      <n v="337035526144">
        <tpls c="8">
          <tpl hier="2" item="0"/>
          <tpl hier="4" item="3"/>
          <tpl fld="3" item="38"/>
          <tpl fld="2" item="45"/>
          <tpl hier="9" item="1"/>
          <tpl hier="11" item="4"/>
          <tpl hier="12" item="2"/>
          <tpl fld="4" item="0"/>
        </tpls>
      </n>
      <n v="54805852160">
        <tpls c="8">
          <tpl hier="2" item="0"/>
          <tpl hier="4" item="3"/>
          <tpl fld="3" item="12"/>
          <tpl fld="2" item="45"/>
          <tpl hier="9" item="1"/>
          <tpl hier="11" item="4"/>
          <tpl hier="12" item="2"/>
          <tpl fld="4" item="0"/>
        </tpls>
      </n>
      <n v="4909302784">
        <tpls c="8">
          <tpl hier="2" item="0"/>
          <tpl hier="4" item="3"/>
          <tpl fld="3" item="48"/>
          <tpl fld="2" item="45"/>
          <tpl hier="9" item="1"/>
          <tpl hier="11" item="4"/>
          <tpl hier="12" item="2"/>
          <tpl fld="4" item="0"/>
        </tpls>
      </n>
      <n v="2238259712">
        <tpls c="8">
          <tpl hier="2" item="0"/>
          <tpl hier="4" item="3"/>
          <tpl fld="3" item="17"/>
          <tpl fld="2" item="30"/>
          <tpl hier="9" item="1"/>
          <tpl hier="11" item="4"/>
          <tpl hier="12" item="2"/>
          <tpl fld="4" item="0"/>
        </tpls>
      </n>
      <n v="1064517568">
        <tpls c="8">
          <tpl hier="2" item="0"/>
          <tpl hier="4" item="3"/>
          <tpl fld="3" item="20"/>
          <tpl fld="2" item="30"/>
          <tpl hier="9" item="1"/>
          <tpl hier="11" item="4"/>
          <tpl hier="12" item="2"/>
          <tpl fld="4" item="0"/>
        </tpls>
      </n>
      <n v="11880472576">
        <tpls c="8">
          <tpl hier="2" item="0"/>
          <tpl hier="4" item="3"/>
          <tpl fld="3" item="29"/>
          <tpl fld="2" item="23"/>
          <tpl hier="9" item="1"/>
          <tpl hier="11" item="4"/>
          <tpl hier="12" item="2"/>
          <tpl fld="4" item="0"/>
        </tpls>
      </n>
      <n v="1009455488">
        <tpls c="8">
          <tpl hier="2" item="0"/>
          <tpl hier="4" item="3"/>
          <tpl fld="3" item="0"/>
          <tpl fld="2" item="23"/>
          <tpl hier="9" item="1"/>
          <tpl hier="11" item="4"/>
          <tpl hier="12" item="2"/>
          <tpl fld="4" item="0"/>
        </tpls>
      </n>
      <n v="657171456">
        <tpls c="8">
          <tpl hier="2" item="0"/>
          <tpl hier="4" item="3"/>
          <tpl fld="3" item="26"/>
          <tpl fld="2" item="23"/>
          <tpl hier="9" item="1"/>
          <tpl hier="11" item="4"/>
          <tpl hier="12" item="2"/>
          <tpl fld="4" item="0"/>
        </tpls>
      </n>
      <n v="7273938432">
        <tpls c="8">
          <tpl hier="2" item="0"/>
          <tpl hier="4" item="3"/>
          <tpl fld="3" item="2"/>
          <tpl fld="2" item="13"/>
          <tpl hier="9" item="1"/>
          <tpl hier="11" item="4"/>
          <tpl hier="12" item="2"/>
          <tpl fld="4" item="0"/>
        </tpls>
      </n>
      <n v="2275583232">
        <tpls c="8">
          <tpl hier="2" item="0"/>
          <tpl hier="4" item="3"/>
          <tpl fld="3" item="36"/>
          <tpl fld="2" item="13"/>
          <tpl hier="9" item="1"/>
          <tpl hier="11" item="4"/>
          <tpl hier="12" item="2"/>
          <tpl fld="4" item="0"/>
        </tpls>
      </n>
      <m>
        <tpls c="8">
          <tpl hier="2" item="0"/>
          <tpl hier="4" item="3"/>
          <tpl fld="3" item="9"/>
          <tpl fld="2" item="36"/>
          <tpl hier="9" item="1"/>
          <tpl hier="11" item="4"/>
          <tpl hier="12" item="2"/>
          <tpl fld="4" item="0"/>
        </tpls>
      </m>
      <n v="1157736169472">
        <tpls c="8">
          <tpl hier="2" item="0"/>
          <tpl hier="4" item="3"/>
          <tpl fld="3" item="13"/>
          <tpl fld="2" item="17"/>
          <tpl hier="9" item="1"/>
          <tpl hier="11" item="4"/>
          <tpl hier="12" item="2"/>
          <tpl fld="4" item="0"/>
        </tpls>
      </n>
      <n v="360073920512">
        <tpls c="8">
          <tpl hier="2" item="0"/>
          <tpl hier="4" item="3"/>
          <tpl fld="3" item="42"/>
          <tpl fld="2" item="17"/>
          <tpl hier="9" item="1"/>
          <tpl hier="11" item="4"/>
          <tpl hier="12" item="2"/>
          <tpl fld="4" item="0"/>
        </tpls>
      </n>
      <n v="39199997952">
        <tpls c="8">
          <tpl hier="2" item="0"/>
          <tpl hier="4" item="3"/>
          <tpl fld="3" item="8"/>
          <tpl fld="2" item="17"/>
          <tpl hier="9" item="1"/>
          <tpl hier="11" item="4"/>
          <tpl hier="12" item="2"/>
          <tpl fld="4" item="0"/>
        </tpls>
      </n>
      <n v="4725200384">
        <tpls c="8">
          <tpl hier="2" item="0"/>
          <tpl hier="4" item="3"/>
          <tpl fld="3" item="49"/>
          <tpl fld="2" item="24"/>
          <tpl hier="9" item="1"/>
          <tpl hier="11" item="4"/>
          <tpl hier="12" item="2"/>
          <tpl fld="4" item="0"/>
        </tpls>
      </n>
      <n v="1186628736">
        <tpls c="8">
          <tpl hier="2" item="0"/>
          <tpl hier="4" item="3"/>
          <tpl fld="3" item="12"/>
          <tpl fld="2" item="24"/>
          <tpl hier="9" item="1"/>
          <tpl hier="11" item="4"/>
          <tpl hier="12" item="2"/>
          <tpl fld="4" item="0"/>
        </tpls>
      </n>
      <n v="266533664">
        <tpls c="8">
          <tpl hier="2" item="0"/>
          <tpl hier="4" item="3"/>
          <tpl fld="3" item="32"/>
          <tpl fld="2" item="24"/>
          <tpl hier="9" item="1"/>
          <tpl hier="11" item="4"/>
          <tpl hier="12" item="2"/>
          <tpl fld="4" item="0"/>
        </tpls>
      </n>
      <n v="230813892608">
        <tpls c="8">
          <tpl hier="2" item="0"/>
          <tpl hier="4" item="3"/>
          <tpl fld="3" item="38"/>
          <tpl fld="2" item="26"/>
          <tpl hier="9" item="1"/>
          <tpl hier="11" item="4"/>
          <tpl hier="12" item="2"/>
          <tpl fld="4" item="0"/>
        </tpls>
      </n>
      <n v="38848569344">
        <tpls c="8">
          <tpl hier="2" item="0"/>
          <tpl hier="4" item="3"/>
          <tpl fld="3" item="3"/>
          <tpl fld="2" item="26"/>
          <tpl hier="9" item="1"/>
          <tpl hier="11" item="4"/>
          <tpl hier="12" item="2"/>
          <tpl fld="4" item="0"/>
        </tpls>
      </n>
      <n v="3330393344">
        <tpls c="8">
          <tpl hier="2" item="0"/>
          <tpl hier="4" item="3"/>
          <tpl fld="3" item="18"/>
          <tpl fld="2" item="26"/>
          <tpl hier="9" item="1"/>
          <tpl hier="11" item="4"/>
          <tpl hier="12" item="2"/>
          <tpl fld="4" item="0"/>
        </tpls>
      </n>
      <n v="6959655424">
        <tpls c="8">
          <tpl hier="2" item="0"/>
          <tpl hier="4" item="3"/>
          <tpl fld="3" item="47"/>
          <tpl fld="2" item="27"/>
          <tpl hier="9" item="1"/>
          <tpl hier="11" item="4"/>
          <tpl hier="12" item="2"/>
          <tpl fld="4" item="0"/>
        </tpls>
      </n>
      <n v="1880771584">
        <tpls c="8">
          <tpl hier="2" item="0"/>
          <tpl hier="4" item="3"/>
          <tpl fld="3" item="0"/>
          <tpl fld="2" item="27"/>
          <tpl hier="9" item="1"/>
          <tpl hier="11" item="4"/>
          <tpl hier="12" item="2"/>
          <tpl fld="4" item="0"/>
        </tpls>
      </n>
      <n v="365386944">
        <tpls c="8">
          <tpl hier="2" item="0"/>
          <tpl hier="4" item="3"/>
          <tpl fld="3" item="8"/>
          <tpl fld="2" item="27"/>
          <tpl hier="9" item="1"/>
          <tpl hier="11" item="4"/>
          <tpl hier="12" item="2"/>
          <tpl fld="4" item="0"/>
        </tpls>
      </n>
      <n v="11551820800">
        <tpls c="8">
          <tpl hier="2" item="0"/>
          <tpl hier="4" item="3"/>
          <tpl fld="3" item="41"/>
          <tpl fld="2" item="29"/>
          <tpl hier="9" item="1"/>
          <tpl hier="11" item="4"/>
          <tpl hier="12" item="2"/>
          <tpl fld="4" item="0"/>
        </tpls>
      </n>
      <n v="3714967040">
        <tpls c="8">
          <tpl hier="2" item="0"/>
          <tpl hier="4" item="3"/>
          <tpl fld="3" item="51"/>
          <tpl fld="2" item="29"/>
          <tpl hier="9" item="1"/>
          <tpl hier="11" item="4"/>
          <tpl hier="12" item="2"/>
          <tpl fld="4" item="0"/>
        </tpls>
      </n>
      <n v="1341590656">
        <tpls c="8">
          <tpl hier="2" item="0"/>
          <tpl hier="4" item="3"/>
          <tpl fld="3" item="4"/>
          <tpl fld="2" item="29"/>
          <tpl hier="9" item="1"/>
          <tpl hier="11" item="4"/>
          <tpl hier="12" item="2"/>
          <tpl fld="4" item="0"/>
        </tpls>
      </n>
      <n v="2499803904">
        <tpls c="8">
          <tpl hier="2" item="0"/>
          <tpl hier="4" item="3"/>
          <tpl fld="3" item="29"/>
          <tpl fld="2" item="31"/>
          <tpl hier="9" item="1"/>
          <tpl hier="11" item="4"/>
          <tpl hier="12" item="2"/>
          <tpl fld="4" item="0"/>
        </tpls>
      </n>
      <n v="835592832">
        <tpls c="8">
          <tpl hier="2" item="0"/>
          <tpl hier="4" item="3"/>
          <tpl fld="3" item="50"/>
          <tpl fld="2" item="31"/>
          <tpl hier="9" item="1"/>
          <tpl hier="11" item="4"/>
          <tpl hier="12" item="2"/>
          <tpl fld="4" item="0"/>
        </tpls>
      </n>
      <n v="150846208">
        <tpls c="8">
          <tpl hier="2" item="0"/>
          <tpl hier="4" item="3"/>
          <tpl fld="3" item="56"/>
          <tpl fld="2" item="31"/>
          <tpl hier="9" item="1"/>
          <tpl hier="11" item="4"/>
          <tpl hier="12" item="2"/>
          <tpl fld="4" item="0"/>
        </tpls>
      </n>
      <n v="64007749632">
        <tpls c="8">
          <tpl hier="2" item="0"/>
          <tpl hier="4" item="3"/>
          <tpl fld="3" item="23"/>
          <tpl fld="2" item="14"/>
          <tpl hier="9" item="1"/>
          <tpl hier="11" item="4"/>
          <tpl hier="12" item="2"/>
          <tpl fld="4" item="0"/>
        </tpls>
      </n>
      <n v="12045858816">
        <tpls c="8">
          <tpl hier="2" item="0"/>
          <tpl hier="4" item="3"/>
          <tpl fld="3" item="28"/>
          <tpl fld="2" item="14"/>
          <tpl hier="9" item="1"/>
          <tpl hier="11" item="4"/>
          <tpl hier="12" item="2"/>
          <tpl fld="4" item="0"/>
        </tpls>
      </n>
      <n v="4494379008">
        <tpls c="8">
          <tpl hier="2" item="0"/>
          <tpl hier="4" item="3"/>
          <tpl fld="3" item="40"/>
          <tpl fld="2" item="14"/>
          <tpl hier="9" item="1"/>
          <tpl hier="11" item="4"/>
          <tpl hier="12" item="2"/>
          <tpl fld="4" item="0"/>
        </tpls>
      </n>
      <n v="2652754673664">
        <tpls c="8">
          <tpl hier="2" item="0"/>
          <tpl hier="4" item="3"/>
          <tpl fld="3" item="13"/>
          <tpl fld="2" item="39"/>
          <tpl hier="9" item="1"/>
          <tpl hier="11" item="4"/>
          <tpl hier="12" item="2"/>
          <tpl fld="4" item="0"/>
        </tpls>
      </n>
      <n v="421351489536">
        <tpls c="8">
          <tpl hier="2" item="0"/>
          <tpl hier="4" item="3"/>
          <tpl fld="3" item="30"/>
          <tpl fld="2" item="39"/>
          <tpl hier="9" item="1"/>
          <tpl hier="11" item="4"/>
          <tpl hier="12" item="2"/>
          <tpl fld="4" item="0"/>
        </tpls>
      </n>
      <n v="137300295680">
        <tpls c="8">
          <tpl hier="2" item="0"/>
          <tpl hier="4" item="3"/>
          <tpl fld="3" item="46"/>
          <tpl fld="2" item="39"/>
          <tpl hier="9" item="1"/>
          <tpl hier="11" item="4"/>
          <tpl hier="12" item="2"/>
          <tpl fld="4" item="0"/>
        </tpls>
      </n>
      <n v="6414520320">
        <tpls c="8">
          <tpl hier="2" item="0"/>
          <tpl hier="4" item="3"/>
          <tpl fld="3" item="24"/>
          <tpl fld="2" item="41"/>
          <tpl hier="9" item="1"/>
          <tpl hier="11" item="4"/>
          <tpl hier="12" item="2"/>
          <tpl fld="4" item="0"/>
        </tpls>
      </n>
      <n v="3968160000">
        <tpls c="8">
          <tpl hier="2" item="0"/>
          <tpl hier="4" item="3"/>
          <tpl fld="3" item="39"/>
          <tpl fld="2" item="41"/>
          <tpl hier="9" item="1"/>
          <tpl hier="11" item="4"/>
          <tpl hier="12" item="2"/>
          <tpl fld="4" item="0"/>
        </tpls>
      </n>
      <n v="3472192000">
        <tpls c="8">
          <tpl hier="2" item="0"/>
          <tpl hier="4" item="3"/>
          <tpl fld="3" item="11"/>
          <tpl fld="2" item="21"/>
          <tpl hier="9" item="1"/>
          <tpl hier="11" item="4"/>
          <tpl hier="12" item="2"/>
          <tpl fld="4" item="0"/>
        </tpls>
      </n>
      <n v="1479399936">
        <tpls c="8">
          <tpl hier="2" item="0"/>
          <tpl hier="4" item="3"/>
          <tpl fld="3" item="36"/>
          <tpl fld="2" item="21"/>
          <tpl hier="9" item="1"/>
          <tpl hier="11" item="4"/>
          <tpl hier="12" item="2"/>
          <tpl fld="4" item="0"/>
        </tpls>
      </n>
      <n v="281896800">
        <tpls c="8">
          <tpl hier="2" item="0"/>
          <tpl hier="4" item="3"/>
          <tpl fld="3" item="48"/>
          <tpl fld="2" item="21"/>
          <tpl hier="9" item="1"/>
          <tpl hier="11" item="4"/>
          <tpl hier="12" item="2"/>
          <tpl fld="4" item="0"/>
        </tpls>
      </n>
      <n v="743064064">
        <tpls c="8">
          <tpl hier="2" item="0"/>
          <tpl hier="4" item="3"/>
          <tpl fld="3" item="6"/>
          <tpl fld="2" item="22"/>
          <tpl hier="9" item="1"/>
          <tpl hier="11" item="4"/>
          <tpl hier="12" item="2"/>
          <tpl fld="4" item="0"/>
        </tpls>
      </n>
      <n v="437631616">
        <tpls c="8">
          <tpl hier="2" item="0"/>
          <tpl hier="4" item="3"/>
          <tpl fld="3" item="22"/>
          <tpl fld="2" item="22"/>
          <tpl hier="9" item="1"/>
          <tpl hier="11" item="4"/>
          <tpl hier="12" item="2"/>
          <tpl fld="4" item="0"/>
        </tpls>
      </n>
      <n v="213235296">
        <tpls c="8">
          <tpl hier="2" item="0"/>
          <tpl hier="4" item="3"/>
          <tpl fld="3" item="34"/>
          <tpl fld="2" item="22"/>
          <tpl hier="9" item="1"/>
          <tpl hier="11" item="4"/>
          <tpl hier="12" item="2"/>
          <tpl fld="4" item="0"/>
        </tpls>
      </n>
      <n v="27211376640">
        <tpls c="8">
          <tpl hier="2" item="0"/>
          <tpl hier="4" item="3"/>
          <tpl fld="3" item="1"/>
          <tpl fld="2" item="43"/>
          <tpl hier="9" item="1"/>
          <tpl hier="11" item="4"/>
          <tpl hier="12" item="2"/>
          <tpl fld="4" item="0"/>
        </tpls>
      </n>
      <n v="7231963648">
        <tpls c="8">
          <tpl hier="2" item="0"/>
          <tpl hier="4" item="3"/>
          <tpl fld="3" item="12"/>
          <tpl fld="2" item="43"/>
          <tpl hier="9" item="1"/>
          <tpl hier="11" item="4"/>
          <tpl hier="12" item="2"/>
          <tpl fld="4" item="0"/>
        </tpls>
      </n>
      <n v="1453500032">
        <tpls c="8">
          <tpl hier="2" item="0"/>
          <tpl hier="4" item="3"/>
          <tpl fld="3" item="26"/>
          <tpl fld="2" item="43"/>
          <tpl hier="9" item="1"/>
          <tpl hier="11" item="4"/>
          <tpl hier="12" item="2"/>
          <tpl fld="4" item="0"/>
        </tpls>
      </n>
      <n v="32197273600">
        <tpls c="8">
          <tpl hier="2" item="0"/>
          <tpl hier="4" item="3"/>
          <tpl fld="3" item="47"/>
          <tpl fld="2" item="33"/>
          <tpl hier="9" item="1"/>
          <tpl hier="11" item="4"/>
          <tpl hier="12" item="2"/>
          <tpl fld="4" item="0"/>
        </tpls>
      </n>
      <n v="6413901824">
        <tpls c="8">
          <tpl hier="2" item="0"/>
          <tpl hier="4" item="3"/>
          <tpl fld="3" item="51"/>
          <tpl fld="2" item="33"/>
          <tpl hier="9" item="1"/>
          <tpl hier="11" item="4"/>
          <tpl hier="12" item="2"/>
          <tpl fld="4" item="0"/>
        </tpls>
      </n>
      <n v="2465492992">
        <tpls c="8">
          <tpl hier="2" item="0"/>
          <tpl hier="4" item="3"/>
          <tpl fld="3" item="57"/>
          <tpl fld="2" item="33"/>
          <tpl hier="9" item="1"/>
          <tpl hier="11" item="4"/>
          <tpl hier="12" item="2"/>
          <tpl fld="4" item="0"/>
        </tpls>
      </n>
      <n v="14023890944">
        <tpls c="8">
          <tpl hier="2" item="0"/>
          <tpl hier="4" item="3"/>
          <tpl fld="3" item="21"/>
          <tpl fld="2" item="64"/>
          <tpl hier="9" item="1"/>
          <tpl hier="11" item="4"/>
          <tpl hier="12" item="2"/>
          <tpl fld="4" item="0"/>
        </tpls>
      </n>
      <n v="4483417088">
        <tpls c="8">
          <tpl hier="2" item="0"/>
          <tpl hier="4" item="3"/>
          <tpl fld="3" item="30"/>
          <tpl fld="2" item="64"/>
          <tpl hier="9" item="1"/>
          <tpl hier="11" item="4"/>
          <tpl hier="12" item="2"/>
          <tpl fld="4" item="0"/>
        </tpls>
      </n>
      <n v="4279638016">
        <tpls c="8">
          <tpl hier="2" item="0"/>
          <tpl hier="4" item="3"/>
          <tpl fld="3" item="39"/>
          <tpl fld="2" item="64"/>
          <tpl hier="9" item="1"/>
          <tpl hier="11" item="4"/>
          <tpl hier="12" item="2"/>
          <tpl fld="4" item="0"/>
        </tpls>
      </n>
      <n v="167637904">
        <tpls c="8">
          <tpl hier="2" item="0"/>
          <tpl hier="4" item="3"/>
          <tpl fld="3" item="35"/>
          <tpl fld="2" item="64"/>
          <tpl hier="9" item="1"/>
          <tpl hier="11" item="4"/>
          <tpl hier="12" item="2"/>
          <tpl fld="4" item="0"/>
        </tpls>
      </n>
      <n v="2727507200">
        <tpls c="8">
          <tpl hier="2" item="0"/>
          <tpl hier="4" item="3"/>
          <tpl fld="3" item="2"/>
          <tpl fld="2" item="34"/>
          <tpl hier="9" item="1"/>
          <tpl hier="11" item="4"/>
          <tpl hier="12" item="2"/>
          <tpl fld="4" item="0"/>
        </tpls>
      </n>
      <n v="1109976960">
        <tpls c="8">
          <tpl hier="2" item="0"/>
          <tpl hier="4" item="3"/>
          <tpl fld="3" item="58"/>
          <tpl fld="2" item="34"/>
          <tpl hier="9" item="1"/>
          <tpl hier="11" item="4"/>
          <tpl hier="12" item="2"/>
          <tpl fld="4" item="0"/>
        </tpls>
      </n>
      <n v="316650496">
        <tpls c="8">
          <tpl hier="2" item="0"/>
          <tpl hier="4" item="3"/>
          <tpl fld="3" item="4"/>
          <tpl fld="2" item="34"/>
          <tpl hier="9" item="1"/>
          <tpl hier="11" item="4"/>
          <tpl hier="12" item="2"/>
          <tpl fld="4" item="0"/>
        </tpls>
      </n>
      <m>
        <tpls c="8">
          <tpl hier="2" item="0"/>
          <tpl hier="4" item="3"/>
          <tpl fld="3" item="13"/>
          <tpl fld="2" item="68"/>
          <tpl hier="9" item="1"/>
          <tpl hier="11" item="4"/>
          <tpl hier="12" item="2"/>
          <tpl fld="4" item="0"/>
        </tpls>
      </m>
      <m>
        <tpls c="8">
          <tpl hier="2" item="0"/>
          <tpl hier="4" item="3"/>
          <tpl fld="3" item="14"/>
          <tpl fld="2" item="68"/>
          <tpl hier="9" item="1"/>
          <tpl hier="11" item="4"/>
          <tpl hier="12" item="2"/>
          <tpl fld="4" item="0"/>
        </tpls>
      </m>
      <m>
        <tpls c="8">
          <tpl hier="2" item="0"/>
          <tpl hier="4" item="3"/>
          <tpl fld="3" item="15"/>
          <tpl fld="2" item="68"/>
          <tpl hier="9" item="1"/>
          <tpl hier="11" item="4"/>
          <tpl hier="12" item="2"/>
          <tpl fld="4" item="0"/>
        </tpls>
      </m>
      <m>
        <tpls c="8">
          <tpl hier="2" item="0"/>
          <tpl hier="4" item="3"/>
          <tpl fld="3" item="16"/>
          <tpl fld="2" item="68"/>
          <tpl hier="9" item="1"/>
          <tpl hier="11" item="4"/>
          <tpl hier="12" item="2"/>
          <tpl fld="4" item="0"/>
        </tpls>
      </m>
      <n v="62519685120">
        <tpls c="8">
          <tpl hier="2" item="0"/>
          <tpl hier="4" item="3"/>
          <tpl fld="3" item="49"/>
          <tpl fld="2" item="44"/>
          <tpl hier="9" item="1"/>
          <tpl hier="11" item="4"/>
          <tpl hier="12" item="2"/>
          <tpl fld="4" item="0"/>
        </tpls>
      </n>
      <n v="18938718208">
        <tpls c="8">
          <tpl hier="2" item="0"/>
          <tpl hier="4" item="3"/>
          <tpl fld="3" item="50"/>
          <tpl fld="2" item="44"/>
          <tpl hier="9" item="1"/>
          <tpl hier="11" item="4"/>
          <tpl hier="12" item="2"/>
          <tpl fld="4" item="0"/>
        </tpls>
      </n>
      <n v="11026347008">
        <tpls c="8">
          <tpl hier="2" item="0"/>
          <tpl hier="4" item="3"/>
          <tpl fld="3" item="40"/>
          <tpl fld="2" item="44"/>
          <tpl hier="9" item="1"/>
          <tpl hier="11" item="4"/>
          <tpl hier="12" item="2"/>
          <tpl fld="4" item="0"/>
        </tpls>
      </n>
      <n v="1753850368">
        <tpls c="8">
          <tpl hier="2" item="0"/>
          <tpl hier="4" item="3"/>
          <tpl fld="3" item="35"/>
          <tpl fld="2" item="44"/>
          <tpl hier="9" item="1"/>
          <tpl hier="11" item="4"/>
          <tpl hier="12" item="2"/>
          <tpl fld="4" item="0"/>
        </tpls>
      </n>
      <n v="38116352000">
        <tpls c="8">
          <tpl hier="2" item="0"/>
          <tpl hier="4" item="3"/>
          <tpl fld="3" item="55"/>
          <tpl fld="2" item="49"/>
          <tpl hier="9" item="1"/>
          <tpl hier="11" item="4"/>
          <tpl hier="12" item="2"/>
          <tpl fld="4" item="0"/>
        </tpls>
      </n>
      <n v="7073675776">
        <tpls c="8">
          <tpl hier="2" item="0"/>
          <tpl hier="4" item="3"/>
          <tpl fld="3" item="0"/>
          <tpl fld="2" item="49"/>
          <tpl hier="9" item="1"/>
          <tpl hier="11" item="4"/>
          <tpl hier="12" item="2"/>
          <tpl fld="4" item="0"/>
        </tpls>
      </n>
      <n v="2925700096">
        <tpls c="8">
          <tpl hier="2" item="0"/>
          <tpl hier="4" item="3"/>
          <tpl fld="3" item="56"/>
          <tpl fld="2" item="49"/>
          <tpl hier="9" item="1"/>
          <tpl hier="11" item="4"/>
          <tpl hier="12" item="2"/>
          <tpl fld="4" item="0"/>
        </tpls>
      </n>
      <n v="58792206336">
        <tpls c="8">
          <tpl hier="2" item="0"/>
          <tpl hier="4" item="3"/>
          <tpl fld="3" item="5"/>
          <tpl fld="2" item="85"/>
          <tpl hier="9" item="1"/>
          <tpl hier="11" item="4"/>
          <tpl hier="12" item="2"/>
          <tpl fld="4" item="0"/>
        </tpls>
      </n>
      <n v="15306602496">
        <tpls c="8">
          <tpl hier="2" item="0"/>
          <tpl hier="4" item="3"/>
          <tpl fld="3" item="6"/>
          <tpl fld="2" item="85"/>
          <tpl hier="9" item="1"/>
          <tpl hier="11" item="4"/>
          <tpl hier="12" item="2"/>
          <tpl fld="4" item="0"/>
        </tpls>
      </n>
      <n v="10087653376">
        <tpls c="8">
          <tpl hier="2" item="0"/>
          <tpl hier="4" item="3"/>
          <tpl fld="3" item="7"/>
          <tpl fld="2" item="85"/>
          <tpl hier="9" item="1"/>
          <tpl hier="11" item="4"/>
          <tpl hier="12" item="2"/>
          <tpl fld="4" item="0"/>
        </tpls>
      </n>
      <n v="1584128256">
        <tpls c="8">
          <tpl hier="2" item="0"/>
          <tpl hier="4" item="3"/>
          <tpl fld="3" item="8"/>
          <tpl fld="2" item="85"/>
          <tpl hier="9" item="1"/>
          <tpl hier="11" item="4"/>
          <tpl hier="12" item="2"/>
          <tpl fld="4" item="0"/>
        </tpls>
      </n>
      <n v="57157992448">
        <tpls c="8">
          <tpl hier="2" item="0"/>
          <tpl hier="4" item="3"/>
          <tpl fld="3" item="21"/>
          <tpl fld="2" item="65"/>
          <tpl hier="9" item="1"/>
          <tpl hier="11" item="4"/>
          <tpl hier="12" item="2"/>
          <tpl fld="4" item="0"/>
        </tpls>
      </n>
      <n v="14949514240">
        <tpls c="8">
          <tpl hier="2" item="0"/>
          <tpl hier="4" item="3"/>
          <tpl fld="3" item="17"/>
          <tpl fld="2" item="65"/>
          <tpl hier="9" item="1"/>
          <tpl hier="11" item="4"/>
          <tpl hier="12" item="2"/>
          <tpl fld="4" item="0"/>
        </tpls>
      </n>
      <n v="3660476416">
        <tpls c="8">
          <tpl hier="2" item="0"/>
          <tpl hier="4" item="3"/>
          <tpl fld="3" item="22"/>
          <tpl fld="2" item="65"/>
          <tpl hier="9" item="1"/>
          <tpl hier="11" item="4"/>
          <tpl hier="12" item="2"/>
          <tpl fld="4" item="0"/>
        </tpls>
      </n>
      <n v="773841472">
        <tpls c="8">
          <tpl hier="2" item="0"/>
          <tpl hier="4" item="3"/>
          <tpl fld="3" item="18"/>
          <tpl fld="2" item="65"/>
          <tpl hier="9" item="1"/>
          <tpl hier="11" item="4"/>
          <tpl hier="12" item="2"/>
          <tpl fld="4" item="0"/>
        </tpls>
      </n>
      <n v="14089856000">
        <tpls c="8">
          <tpl hier="2" item="0"/>
          <tpl hier="4" item="3"/>
          <tpl fld="3" item="33"/>
          <tpl fld="2" item="59"/>
          <tpl hier="9" item="1"/>
          <tpl hier="11" item="4"/>
          <tpl hier="12" item="2"/>
          <tpl fld="4" item="0"/>
        </tpls>
      </n>
      <n v="2322718976">
        <tpls c="8">
          <tpl hier="2" item="0"/>
          <tpl hier="4" item="3"/>
          <tpl fld="3" item="27"/>
          <tpl fld="2" item="59"/>
          <tpl hier="9" item="1"/>
          <tpl hier="11" item="4"/>
          <tpl hier="12" item="2"/>
          <tpl fld="4" item="0"/>
        </tpls>
      </n>
      <n v="1993512320">
        <tpls c="8">
          <tpl hier="2" item="0"/>
          <tpl hier="4" item="3"/>
          <tpl fld="3" item="36"/>
          <tpl fld="2" item="59"/>
          <tpl hier="9" item="1"/>
          <tpl hier="11" item="4"/>
          <tpl hier="12" item="2"/>
          <tpl fld="4" item="0"/>
        </tpls>
      </n>
      <n v="198318064">
        <tpls c="8">
          <tpl hier="2" item="0"/>
          <tpl hier="4" item="3"/>
          <tpl fld="3" item="34"/>
          <tpl fld="2" item="59"/>
          <tpl hier="9" item="1"/>
          <tpl hier="11" item="4"/>
          <tpl hier="12" item="2"/>
          <tpl fld="4" item="0"/>
        </tpls>
      </n>
      <n v="21565720576">
        <tpls c="8">
          <tpl hier="2" item="0"/>
          <tpl hier="4" item="3"/>
          <tpl fld="3" item="47"/>
          <tpl fld="2" item="54"/>
          <tpl hier="9" item="1"/>
          <tpl hier="11" item="4"/>
          <tpl hier="12" item="2"/>
          <tpl fld="4" item="0"/>
        </tpls>
      </n>
      <n v="5820382208">
        <tpls c="8">
          <tpl hier="2" item="0"/>
          <tpl hier="4" item="3"/>
          <tpl fld="3" item="45"/>
          <tpl fld="2" item="54"/>
          <tpl hier="9" item="1"/>
          <tpl hier="11" item="4"/>
          <tpl hier="12" item="2"/>
          <tpl fld="4" item="0"/>
        </tpls>
      </n>
      <n v="15372608512">
        <tpls c="8">
          <tpl hier="2" item="0"/>
          <tpl hier="4" item="3"/>
          <tpl fld="3" item="46"/>
          <tpl fld="2" item="54"/>
          <tpl hier="9" item="1"/>
          <tpl hier="11" item="4"/>
          <tpl hier="12" item="2"/>
          <tpl fld="4" item="0"/>
        </tpls>
      </n>
      <n v="3779841536">
        <tpls c="8">
          <tpl hier="2" item="0"/>
          <tpl hier="4" item="3"/>
          <tpl fld="3" item="48"/>
          <tpl fld="2" item="54"/>
          <tpl hier="9" item="1"/>
          <tpl hier="11" item="4"/>
          <tpl hier="12" item="2"/>
          <tpl fld="4" item="0"/>
        </tpls>
      </n>
      <n v="206181826560">
        <tpls c="8">
          <tpl hier="2" item="0"/>
          <tpl hier="4" item="3"/>
          <tpl fld="3" item="52"/>
          <tpl fld="2" item="40"/>
          <tpl hier="9" item="1"/>
          <tpl hier="11" item="4"/>
          <tpl hier="12" item="2"/>
          <tpl fld="4" item="0"/>
        </tpls>
      </n>
      <n v="49175564288">
        <tpls c="8">
          <tpl hier="2" item="0"/>
          <tpl hier="4" item="3"/>
          <tpl fld="3" item="53"/>
          <tpl fld="2" item="40"/>
          <tpl hier="9" item="1"/>
          <tpl hier="11" item="4"/>
          <tpl hier="12" item="2"/>
          <tpl fld="4" item="0"/>
        </tpls>
      </n>
      <n v="13098634240">
        <tpls c="8">
          <tpl hier="2" item="0"/>
          <tpl hier="4" item="3"/>
          <tpl fld="3" item="54"/>
          <tpl fld="2" item="40"/>
          <tpl hier="9" item="1"/>
          <tpl hier="11" item="4"/>
          <tpl hier="12" item="2"/>
          <tpl fld="4" item="0"/>
        </tpls>
      </n>
      <n v="99210395648">
        <tpls c="8">
          <tpl hier="2" item="0"/>
          <tpl hier="4" item="3"/>
          <tpl fld="3" item="2"/>
          <tpl fld="2" item="35"/>
          <tpl hier="9" item="1"/>
          <tpl hier="11" item="4"/>
          <tpl hier="12" item="2"/>
          <tpl fld="4" item="0"/>
        </tpls>
      </n>
      <n v="26040229888">
        <tpls c="8">
          <tpl hier="2" item="0"/>
          <tpl hier="4" item="3"/>
          <tpl fld="3" item="58"/>
          <tpl fld="2" item="35"/>
          <tpl hier="9" item="1"/>
          <tpl hier="11" item="4"/>
          <tpl hier="12" item="2"/>
          <tpl fld="4" item="0"/>
        </tpls>
      </n>
      <n v="11853816832">
        <tpls c="8">
          <tpl hier="2" item="0"/>
          <tpl hier="4" item="3"/>
          <tpl fld="3" item="4"/>
          <tpl fld="2" item="35"/>
          <tpl hier="9" item="1"/>
          <tpl hier="11" item="4"/>
          <tpl hier="12" item="2"/>
          <tpl fld="4" item="0"/>
        </tpls>
      </n>
      <n v="10000395264">
        <tpls c="8">
          <tpl hier="2" item="0"/>
          <tpl hier="4" item="3"/>
          <tpl fld="3" item="13"/>
          <tpl fld="2" item="28"/>
          <tpl hier="9" item="1"/>
          <tpl hier="11" item="4"/>
          <tpl hier="12" item="2"/>
          <tpl fld="4" item="0"/>
        </tpls>
      </n>
      <n v="1709347840">
        <tpls c="8">
          <tpl hier="2" item="0"/>
          <tpl hier="4" item="3"/>
          <tpl fld="3" item="14"/>
          <tpl fld="2" item="28"/>
          <tpl hier="9" item="1"/>
          <tpl hier="11" item="4"/>
          <tpl hier="12" item="2"/>
          <tpl fld="4" item="0"/>
        </tpls>
      </n>
      <n v="1033069696">
        <tpls c="8">
          <tpl hier="2" item="0"/>
          <tpl hier="4" item="3"/>
          <tpl fld="3" item="15"/>
          <tpl fld="2" item="28"/>
          <tpl hier="9" item="1"/>
          <tpl hier="11" item="4"/>
          <tpl hier="12" item="2"/>
          <tpl fld="4" item="0"/>
        </tpls>
      </n>
      <n v="471635616">
        <tpls c="8">
          <tpl hier="2" item="0"/>
          <tpl hier="4" item="3"/>
          <tpl fld="3" item="16"/>
          <tpl fld="2" item="28"/>
          <tpl hier="9" item="1"/>
          <tpl hier="11" item="4"/>
          <tpl hier="12" item="2"/>
          <tpl fld="4" item="0"/>
        </tpls>
      </n>
      <n v="1894813568">
        <tpls c="8">
          <tpl hier="2" item="0"/>
          <tpl hier="4" item="3"/>
          <tpl fld="3" item="29"/>
          <tpl fld="2" item="77"/>
          <tpl hier="9" item="1"/>
          <tpl hier="11" item="4"/>
          <tpl hier="12" item="2"/>
          <tpl fld="4" item="0"/>
        </tpls>
      </n>
      <n v="967338368">
        <tpls c="8">
          <tpl hier="2" item="0"/>
          <tpl hier="4" item="3"/>
          <tpl fld="3" item="30"/>
          <tpl fld="2" item="77"/>
          <tpl hier="9" item="1"/>
          <tpl hier="11" item="4"/>
          <tpl hier="12" item="2"/>
          <tpl fld="4" item="0"/>
        </tpls>
      </n>
      <n v="748312256">
        <tpls c="8">
          <tpl hier="2" item="0"/>
          <tpl hier="4" item="3"/>
          <tpl fld="3" item="31"/>
          <tpl fld="2" item="77"/>
          <tpl hier="9" item="1"/>
          <tpl hier="11" item="4"/>
          <tpl hier="12" item="2"/>
          <tpl fld="4" item="0"/>
        </tpls>
      </n>
      <n v="157930048">
        <tpls c="8">
          <tpl hier="2" item="0"/>
          <tpl hier="4" item="3"/>
          <tpl fld="3" item="32"/>
          <tpl fld="2" item="77"/>
          <tpl hier="9" item="1"/>
          <tpl hier="11" item="4"/>
          <tpl hier="12" item="2"/>
          <tpl fld="4" item="0"/>
        </tpls>
      </n>
      <n v="29375449088">
        <tpls c="8">
          <tpl hier="2" item="0"/>
          <tpl hier="4" item="3"/>
          <tpl fld="3" item="41"/>
          <tpl fld="2" item="62"/>
          <tpl hier="9" item="1"/>
          <tpl hier="11" item="4"/>
          <tpl hier="12" item="2"/>
          <tpl fld="4" item="0"/>
        </tpls>
      </n>
      <n v="9643953152">
        <tpls c="8">
          <tpl hier="2" item="0"/>
          <tpl hier="4" item="3"/>
          <tpl fld="3" item="42"/>
          <tpl fld="2" item="62"/>
          <tpl hier="9" item="1"/>
          <tpl hier="11" item="4"/>
          <tpl hier="12" item="2"/>
          <tpl fld="4" item="0"/>
        </tpls>
      </n>
      <n v="5811444736">
        <tpls c="8">
          <tpl hier="2" item="0"/>
          <tpl hier="4" item="3"/>
          <tpl fld="3" item="43"/>
          <tpl fld="2" item="62"/>
          <tpl hier="9" item="1"/>
          <tpl hier="11" item="4"/>
          <tpl hier="12" item="2"/>
          <tpl fld="4" item="0"/>
        </tpls>
      </n>
      <n v="723624384">
        <tpls c="8">
          <tpl hier="2" item="0"/>
          <tpl hier="4" item="3"/>
          <tpl fld="3" item="44"/>
          <tpl fld="2" item="62"/>
          <tpl hier="9" item="1"/>
          <tpl hier="11" item="4"/>
          <tpl hier="12" item="2"/>
          <tpl fld="4" item="0"/>
        </tpls>
      </n>
      <n v="1611835904">
        <tpls c="8">
          <tpl hier="2" item="0"/>
          <tpl hier="4" item="3"/>
          <tpl fld="3" item="38"/>
          <tpl fld="2" item="42"/>
          <tpl hier="9" item="1"/>
          <tpl hier="11" item="4"/>
          <tpl hier="12" item="2"/>
          <tpl fld="4" item="0"/>
        </tpls>
      </n>
      <n v="1083037696">
        <tpls c="8">
          <tpl hier="2" item="0"/>
          <tpl hier="4" item="3"/>
          <tpl fld="3" item="51"/>
          <tpl fld="2" item="42"/>
          <tpl hier="9" item="1"/>
          <tpl hier="11" item="4"/>
          <tpl hier="12" item="2"/>
          <tpl fld="4" item="0"/>
        </tpls>
      </n>
      <n v="448412768">
        <tpls c="8">
          <tpl hier="2" item="0"/>
          <tpl hier="4" item="3"/>
          <tpl fld="3" item="20"/>
          <tpl fld="2" item="42"/>
          <tpl hier="9" item="1"/>
          <tpl hier="11" item="4"/>
          <tpl hier="12" item="2"/>
          <tpl fld="4" item="0"/>
        </tpls>
      </n>
      <n v="6143909376">
        <tpls c="8">
          <tpl hier="2" item="0"/>
          <tpl hier="4" item="3"/>
          <tpl fld="3" item="1"/>
          <tpl fld="2" item="55"/>
          <tpl hier="9" item="1"/>
          <tpl hier="11" item="4"/>
          <tpl hier="12" item="2"/>
          <tpl fld="4" item="0"/>
        </tpls>
      </n>
      <n v="2615588608">
        <tpls c="8">
          <tpl hier="2" item="0"/>
          <tpl hier="4" item="3"/>
          <tpl fld="3" item="3"/>
          <tpl fld="2" item="55"/>
          <tpl hier="9" item="1"/>
          <tpl hier="11" item="4"/>
          <tpl hier="12" item="2"/>
          <tpl fld="4" item="0"/>
        </tpls>
      </n>
      <n v="674773824">
        <tpls c="8">
          <tpl hier="2" item="0"/>
          <tpl hier="4" item="3"/>
          <tpl fld="3" item="57"/>
          <tpl fld="2" item="55"/>
          <tpl hier="9" item="1"/>
          <tpl hier="11" item="4"/>
          <tpl hier="12" item="2"/>
          <tpl fld="4" item="0"/>
        </tpls>
      </n>
      <n v="1885482516480">
        <tpls c="8">
          <tpl hier="2" item="0"/>
          <tpl hier="4" item="3"/>
          <tpl fld="3" item="9"/>
          <tpl fld="2" item="60"/>
          <tpl hier="9" item="1"/>
          <tpl hier="11" item="4"/>
          <tpl hier="12" item="2"/>
          <tpl fld="4" item="0"/>
        </tpls>
      </n>
      <n v="507962490880">
        <tpls c="8">
          <tpl hier="2" item="0"/>
          <tpl hier="4" item="3"/>
          <tpl fld="3" item="11"/>
          <tpl fld="2" item="60"/>
          <tpl hier="9" item="1"/>
          <tpl hier="11" item="4"/>
          <tpl hier="12" item="2"/>
          <tpl fld="4" item="0"/>
        </tpls>
      </n>
      <n v="268137218048">
        <tpls c="8">
          <tpl hier="2" item="0"/>
          <tpl hier="4" item="3"/>
          <tpl fld="3" item="12"/>
          <tpl fld="2" item="60"/>
          <tpl hier="9" item="1"/>
          <tpl hier="11" item="4"/>
          <tpl hier="12" item="2"/>
          <tpl fld="4" item="0"/>
        </tpls>
      </n>
      <n v="42327601152">
        <tpls c="8">
          <tpl hier="2" item="0"/>
          <tpl hier="4" item="3"/>
          <tpl fld="3" item="10"/>
          <tpl fld="2" item="60"/>
          <tpl hier="9" item="1"/>
          <tpl hier="11" item="4"/>
          <tpl hier="12" item="2"/>
          <tpl fld="4" item="0"/>
        </tpls>
      </n>
      <n v="142769356800">
        <tpls c="8">
          <tpl hier="2" item="0"/>
          <tpl hier="4" item="3"/>
          <tpl fld="3" item="31"/>
          <tpl fld="2" item="45"/>
          <tpl hier="9" item="1"/>
          <tpl hier="11" item="4"/>
          <tpl hier="12" item="2"/>
          <tpl fld="4" item="0"/>
        </tpls>
      </n>
      <n v="193547829248">
        <tpls c="8">
          <tpl hier="2" item="0"/>
          <tpl hier="4" item="3"/>
          <tpl fld="3" item="52"/>
          <tpl fld="2" item="26"/>
          <tpl hier="9" item="1"/>
          <tpl hier="11" item="4"/>
          <tpl hier="12" item="2"/>
          <tpl fld="4" item="0"/>
        </tpls>
      </n>
      <n v="1458379392">
        <tpls c="8">
          <tpl hier="2" item="0"/>
          <tpl hier="4" item="3"/>
          <tpl fld="3" item="16"/>
          <tpl fld="2" item="14"/>
          <tpl hier="9" item="1"/>
          <tpl hier="11" item="4"/>
          <tpl hier="12" item="2"/>
          <tpl fld="4" item="0"/>
        </tpls>
      </n>
      <n v="2167564288">
        <tpls c="8">
          <tpl hier="2" item="0"/>
          <tpl hier="4" item="3"/>
          <tpl fld="3" item="45"/>
          <tpl fld="2" item="21"/>
          <tpl hier="9" item="1"/>
          <tpl hier="11" item="4"/>
          <tpl hier="12" item="2"/>
          <tpl fld="4" item="0"/>
        </tpls>
      </n>
      <n v="1942171008">
        <tpls c="8">
          <tpl hier="2" item="0"/>
          <tpl hier="4" item="3"/>
          <tpl fld="3" item="24"/>
          <tpl fld="2" item="34"/>
          <tpl hier="9" item="1"/>
          <tpl hier="11" item="4"/>
          <tpl hier="12" item="2"/>
          <tpl fld="4" item="0"/>
        </tpls>
      </n>
      <m>
        <tpls c="8">
          <tpl hier="2" item="0"/>
          <tpl hier="4" item="3"/>
          <tpl fld="3" item="28"/>
          <tpl fld="2" item="68"/>
          <tpl hier="9" item="1"/>
          <tpl hier="11" item="4"/>
          <tpl hier="12" item="2"/>
          <tpl fld="4" item="0"/>
        </tpls>
      </m>
      <n v="107435663360">
        <tpls c="8">
          <tpl hier="2" item="0"/>
          <tpl hier="4" item="3"/>
          <tpl fld="3" item="5"/>
          <tpl fld="2" item="44"/>
          <tpl hier="9" item="1"/>
          <tpl hier="11" item="4"/>
          <tpl hier="12" item="2"/>
          <tpl fld="4" item="0"/>
        </tpls>
      </n>
      <n v="13051886592">
        <tpls c="8">
          <tpl hier="2" item="0"/>
          <tpl hier="4" item="3"/>
          <tpl fld="3" item="58"/>
          <tpl fld="2" item="44"/>
          <tpl hier="9" item="1"/>
          <tpl hier="11" item="4"/>
          <tpl hier="12" item="2"/>
          <tpl fld="4" item="0"/>
        </tpls>
      </n>
      <n v="13081041920">
        <tpls c="8">
          <tpl hier="2" item="0"/>
          <tpl hier="4" item="3"/>
          <tpl fld="3" item="50"/>
          <tpl fld="2" item="49"/>
          <tpl hier="9" item="1"/>
          <tpl hier="11" item="4"/>
          <tpl hier="12" item="2"/>
          <tpl fld="4" item="0"/>
        </tpls>
      </n>
      <n v="983900032">
        <tpls c="8">
          <tpl hier="2" item="0"/>
          <tpl hier="4" item="3"/>
          <tpl fld="3" item="32"/>
          <tpl fld="2" item="49"/>
          <tpl hier="9" item="1"/>
          <tpl hier="11" item="4"/>
          <tpl hier="12" item="2"/>
          <tpl fld="4" item="0"/>
        </tpls>
      </n>
      <n v="10717022208">
        <tpls c="8">
          <tpl hier="2" item="0"/>
          <tpl hier="4" item="3"/>
          <tpl fld="3" item="17"/>
          <tpl fld="2" item="85"/>
          <tpl hier="9" item="1"/>
          <tpl hier="11" item="4"/>
          <tpl hier="12" item="2"/>
          <tpl fld="4" item="0"/>
        </tpls>
      </n>
      <n v="10175614976">
        <tpls c="8">
          <tpl hier="2" item="0"/>
          <tpl hier="4" item="3"/>
          <tpl fld="3" item="39"/>
          <tpl fld="2" item="85"/>
          <tpl hier="9" item="1"/>
          <tpl hier="11" item="4"/>
          <tpl hier="12" item="2"/>
          <tpl fld="4" item="0"/>
        </tpls>
      </n>
      <n v="61773942784">
        <tpls c="8">
          <tpl hier="2" item="0"/>
          <tpl hier="4" item="3"/>
          <tpl fld="3" item="5"/>
          <tpl fld="2" item="65"/>
          <tpl hier="9" item="1"/>
          <tpl hier="11" item="4"/>
          <tpl hier="12" item="2"/>
          <tpl fld="4" item="0"/>
        </tpls>
      </n>
      <n v="12552071168">
        <tpls c="8">
          <tpl hier="2" item="0"/>
          <tpl hier="4" item="3"/>
          <tpl fld="3" item="27"/>
          <tpl fld="2" item="65"/>
          <tpl hier="9" item="1"/>
          <tpl hier="11" item="4"/>
          <tpl hier="12" item="2"/>
          <tpl fld="4" item="0"/>
        </tpls>
      </n>
      <n v="3072427008">
        <tpls c="8">
          <tpl hier="2" item="0"/>
          <tpl hier="4" item="3"/>
          <tpl fld="3" item="40"/>
          <tpl fld="2" item="65"/>
          <tpl hier="9" item="1"/>
          <tpl hier="11" item="4"/>
          <tpl hier="12" item="2"/>
          <tpl fld="4" item="0"/>
        </tpls>
      </n>
      <n v="9041986560">
        <tpls c="8">
          <tpl hier="2" item="0"/>
          <tpl hier="4" item="3"/>
          <tpl fld="3" item="21"/>
          <tpl fld="2" item="59"/>
          <tpl hier="9" item="1"/>
          <tpl hier="11" item="4"/>
          <tpl hier="12" item="2"/>
          <tpl fld="4" item="0"/>
        </tpls>
      </n>
      <n v="1769365376">
        <tpls c="8">
          <tpl hier="2" item="0"/>
          <tpl hier="4" item="3"/>
          <tpl fld="3" item="45"/>
          <tpl fld="2" item="59"/>
          <tpl hier="9" item="1"/>
          <tpl hier="11" item="4"/>
          <tpl hier="12" item="2"/>
          <tpl fld="4" item="0"/>
        </tpls>
      </n>
      <n v="585364608">
        <tpls c="8">
          <tpl hier="2" item="0"/>
          <tpl hier="4" item="3"/>
          <tpl fld="3" item="56"/>
          <tpl fld="2" item="59"/>
          <tpl hier="9" item="1"/>
          <tpl hier="11" item="4"/>
          <tpl hier="12" item="2"/>
          <tpl fld="4" item="0"/>
        </tpls>
      </n>
      <n v="32679745536">
        <tpls c="8">
          <tpl hier="2" item="0"/>
          <tpl hier="4" item="3"/>
          <tpl fld="3" item="33"/>
          <tpl fld="2" item="54"/>
          <tpl hier="9" item="1"/>
          <tpl hier="11" item="4"/>
          <tpl hier="12" item="2"/>
          <tpl fld="4" item="0"/>
        </tpls>
      </n>
      <n v="9625437184">
        <tpls c="8">
          <tpl hier="2" item="0"/>
          <tpl hier="4" item="3"/>
          <tpl fld="3" item="53"/>
          <tpl fld="2" item="54"/>
          <tpl hier="9" item="1"/>
          <tpl hier="11" item="4"/>
          <tpl hier="12" item="2"/>
          <tpl fld="4" item="0"/>
        </tpls>
      </n>
      <n v="5594770432">
        <tpls c="8">
          <tpl hier="2" item="0"/>
          <tpl hier="4" item="3"/>
          <tpl fld="3" item="8"/>
          <tpl fld="2" item="54"/>
          <tpl hier="9" item="1"/>
          <tpl hier="11" item="4"/>
          <tpl hier="12" item="2"/>
          <tpl fld="4" item="0"/>
        </tpls>
      </n>
      <n v="286563106816">
        <tpls c="8">
          <tpl hier="2" item="0"/>
          <tpl hier="4" item="3"/>
          <tpl fld="3" item="47"/>
          <tpl fld="2" item="40"/>
          <tpl hier="9" item="1"/>
          <tpl hier="11" item="4"/>
          <tpl hier="12" item="2"/>
          <tpl fld="4" item="0"/>
        </tpls>
      </n>
      <n v="39212548096">
        <tpls c="8">
          <tpl hier="2" item="0"/>
          <tpl hier="4" item="3"/>
          <tpl fld="3" item="58"/>
          <tpl fld="2" item="40"/>
          <tpl hier="9" item="1"/>
          <tpl hier="11" item="4"/>
          <tpl hier="12" item="2"/>
          <tpl fld="4" item="0"/>
        </tpls>
      </n>
      <n v="5960212992">
        <tpls c="8">
          <tpl hier="2" item="0"/>
          <tpl hier="4" item="3"/>
          <tpl fld="3" item="18"/>
          <tpl fld="2" item="40"/>
          <tpl hier="9" item="1"/>
          <tpl hier="11" item="4"/>
          <tpl hier="12" item="2"/>
          <tpl fld="4" item="0"/>
        </tpls>
      </n>
      <n v="173605961728">
        <tpls c="8">
          <tpl hier="2" item="0"/>
          <tpl hier="4" item="3"/>
          <tpl fld="3" item="52"/>
          <tpl fld="2" item="35"/>
          <tpl hier="9" item="1"/>
          <tpl hier="11" item="4"/>
          <tpl hier="12" item="2"/>
          <tpl fld="4" item="0"/>
        </tpls>
      </n>
      <n v="17702885376">
        <tpls c="8">
          <tpl hier="2" item="0"/>
          <tpl hier="4" item="3"/>
          <tpl fld="3" item="15"/>
          <tpl fld="2" item="35"/>
          <tpl hier="9" item="1"/>
          <tpl hier="11" item="4"/>
          <tpl hier="12" item="2"/>
          <tpl fld="4" item="0"/>
        </tpls>
      </n>
      <n v="6026593792">
        <tpls c="8">
          <tpl hier="2" item="0"/>
          <tpl hier="4" item="3"/>
          <tpl fld="3" item="34"/>
          <tpl fld="2" item="35"/>
          <tpl hier="9" item="1"/>
          <tpl hier="11" item="4"/>
          <tpl hier="12" item="2"/>
          <tpl fld="4" item="0"/>
        </tpls>
      </n>
      <n v="4414929408">
        <tpls c="8">
          <tpl hier="2" item="0"/>
          <tpl hier="4" item="3"/>
          <tpl fld="3" item="2"/>
          <tpl fld="2" item="28"/>
          <tpl hier="9" item="1"/>
          <tpl hier="11" item="4"/>
          <tpl hier="12" item="2"/>
          <tpl fld="4" item="0"/>
        </tpls>
      </n>
      <n v="834369856">
        <tpls c="8">
          <tpl hier="2" item="0"/>
          <tpl hier="4" item="3"/>
          <tpl fld="3" item="31"/>
          <tpl fld="2" item="28"/>
          <tpl hier="9" item="1"/>
          <tpl hier="11" item="4"/>
          <tpl hier="12" item="2"/>
          <tpl fld="4" item="0"/>
        </tpls>
      </n>
      <n v="357635712">
        <tpls c="8">
          <tpl hier="2" item="0"/>
          <tpl hier="4" item="3"/>
          <tpl fld="3" item="48"/>
          <tpl fld="2" item="28"/>
          <tpl hier="9" item="1"/>
          <tpl hier="11" item="4"/>
          <tpl hier="12" item="2"/>
          <tpl fld="4" item="0"/>
        </tpls>
      </n>
      <n v="931833280">
        <tpls c="8">
          <tpl hier="2" item="0"/>
          <tpl hier="4" item="3"/>
          <tpl fld="3" item="14"/>
          <tpl fld="2" item="77"/>
          <tpl hier="9" item="1"/>
          <tpl hier="11" item="4"/>
          <tpl hier="12" item="2"/>
          <tpl fld="4" item="0"/>
        </tpls>
      </n>
      <n v="700764864">
        <tpls c="8">
          <tpl hier="2" item="0"/>
          <tpl hier="4" item="3"/>
          <tpl fld="3" item="43"/>
          <tpl fld="2" item="77"/>
          <tpl hier="9" item="1"/>
          <tpl hier="11" item="4"/>
          <tpl hier="12" item="2"/>
          <tpl fld="4" item="0"/>
        </tpls>
      </n>
      <n v="10612847616">
        <tpls c="8">
          <tpl hier="2" item="0"/>
          <tpl hier="4" item="3"/>
          <tpl fld="3" item="30"/>
          <tpl fld="2" item="62"/>
          <tpl hier="9" item="1"/>
          <tpl hier="11" item="4"/>
          <tpl hier="12" item="2"/>
          <tpl fld="4" item="0"/>
        </tpls>
      </n>
      <n v="3076592384">
        <tpls c="8">
          <tpl hier="2" item="0"/>
          <tpl hier="4" item="3"/>
          <tpl fld="3" item="20"/>
          <tpl fld="2" item="62"/>
          <tpl hier="9" item="1"/>
          <tpl hier="11" item="4"/>
          <tpl hier="12" item="2"/>
          <tpl fld="4" item="0"/>
        </tpls>
      </n>
      <n v="3172292352">
        <tpls c="8">
          <tpl hier="2" item="0"/>
          <tpl hier="4" item="3"/>
          <tpl fld="3" item="13"/>
          <tpl fld="2" item="42"/>
          <tpl hier="9" item="1"/>
          <tpl hier="11" item="4"/>
          <tpl hier="12" item="2"/>
          <tpl fld="4" item="0"/>
        </tpls>
      </n>
      <n v="1000428416">
        <tpls c="8">
          <tpl hier="2" item="0"/>
          <tpl hier="4" item="3"/>
          <tpl fld="3" item="42"/>
          <tpl fld="2" item="42"/>
          <tpl hier="9" item="1"/>
          <tpl hier="11" item="4"/>
          <tpl hier="12" item="2"/>
          <tpl fld="4" item="0"/>
        </tpls>
      </n>
      <n v="304339840">
        <tpls c="8">
          <tpl hier="2" item="0"/>
          <tpl hier="4" item="3"/>
          <tpl fld="3" item="57"/>
          <tpl fld="2" item="42"/>
          <tpl hier="9" item="1"/>
          <tpl hier="11" item="4"/>
          <tpl hier="12" item="2"/>
          <tpl fld="4" item="0"/>
        </tpls>
      </n>
      <n v="13943016448">
        <tpls c="8">
          <tpl hier="2" item="0"/>
          <tpl hier="4" item="3"/>
          <tpl fld="3" item="29"/>
          <tpl fld="2" item="55"/>
          <tpl hier="9" item="1"/>
          <tpl hier="11" item="4"/>
          <tpl hier="12" item="2"/>
          <tpl fld="4" item="0"/>
        </tpls>
      </n>
      <n v="2240264704">
        <tpls c="8">
          <tpl hier="2" item="0"/>
          <tpl hier="4" item="3"/>
          <tpl fld="3" item="51"/>
          <tpl fld="2" item="55"/>
          <tpl hier="9" item="1"/>
          <tpl hier="11" item="4"/>
          <tpl hier="12" item="2"/>
          <tpl fld="4" item="0"/>
        </tpls>
      </n>
      <n v="458404320">
        <tpls c="8">
          <tpl hier="2" item="0"/>
          <tpl hier="4" item="3"/>
          <tpl fld="3" item="10"/>
          <tpl fld="2" item="55"/>
          <tpl hier="9" item="1"/>
          <tpl hier="11" item="4"/>
          <tpl hier="12" item="2"/>
          <tpl fld="4" item="0"/>
        </tpls>
      </n>
      <n v="2465188544512">
        <tpls c="8">
          <tpl hier="2" item="0"/>
          <tpl hier="4" item="3"/>
          <tpl fld="3" item="19"/>
          <tpl fld="2" item="60"/>
          <tpl hier="9" item="1"/>
          <tpl hier="11" item="4"/>
          <tpl hier="12" item="2"/>
          <tpl fld="4" item="0"/>
        </tpls>
      </n>
      <n v="400599252992">
        <tpls c="8">
          <tpl hier="2" item="0"/>
          <tpl hier="4" item="3"/>
          <tpl fld="3" item="51"/>
          <tpl fld="2" item="60"/>
          <tpl hier="9" item="1"/>
          <tpl hier="11" item="4"/>
          <tpl hier="12" item="2"/>
          <tpl fld="4" item="0"/>
        </tpls>
      </n>
      <n v="58539008000">
        <tpls c="8">
          <tpl hier="2" item="0"/>
          <tpl hier="4" item="3"/>
          <tpl fld="3" item="4"/>
          <tpl fld="2" item="60"/>
          <tpl hier="9" item="1"/>
          <tpl hier="11" item="4"/>
          <tpl hier="12" item="2"/>
          <tpl fld="4" item="0"/>
        </tpls>
      </n>
      <n v="15646316544">
        <tpls c="8">
          <tpl hier="2" item="0"/>
          <tpl hier="4" item="3"/>
          <tpl fld="3" item="21"/>
          <tpl fld="2" item="56"/>
          <tpl hier="9" item="1"/>
          <tpl hier="11" item="4"/>
          <tpl hier="12" item="2"/>
          <tpl fld="4" item="0"/>
        </tpls>
      </n>
      <n v="5788329472">
        <tpls c="8">
          <tpl hier="2" item="0"/>
          <tpl hier="4" item="3"/>
          <tpl fld="3" item="17"/>
          <tpl fld="2" item="56"/>
          <tpl hier="9" item="1"/>
          <tpl hier="11" item="4"/>
          <tpl hier="12" item="2"/>
          <tpl fld="4" item="0"/>
        </tpls>
      </n>
      <n v="1240796416">
        <tpls c="8">
          <tpl hier="2" item="0"/>
          <tpl hier="4" item="3"/>
          <tpl fld="3" item="22"/>
          <tpl fld="2" item="56"/>
          <tpl hier="9" item="1"/>
          <tpl hier="11" item="4"/>
          <tpl hier="12" item="2"/>
          <tpl fld="4" item="0"/>
        </tpls>
      </n>
      <n v="66248256">
        <tpls c="8">
          <tpl hier="2" item="0"/>
          <tpl hier="4" item="3"/>
          <tpl fld="3" item="18"/>
          <tpl fld="2" item="56"/>
          <tpl hier="9" item="1"/>
          <tpl hier="11" item="4"/>
          <tpl hier="12" item="2"/>
          <tpl fld="4" item="0"/>
        </tpls>
      </n>
      <n v="30659338240">
        <tpls c="8">
          <tpl hier="2" item="0"/>
          <tpl hier="4" item="3"/>
          <tpl fld="3" item="33"/>
          <tpl fld="2" item="52"/>
          <tpl hier="9" item="1"/>
          <tpl hier="11" item="4"/>
          <tpl hier="12" item="2"/>
          <tpl fld="4" item="0"/>
        </tpls>
      </n>
      <n v="7925673472">
        <tpls c="8">
          <tpl hier="2" item="0"/>
          <tpl hier="4" item="3"/>
          <tpl fld="3" item="27"/>
          <tpl fld="2" item="52"/>
          <tpl hier="9" item="1"/>
          <tpl hier="11" item="4"/>
          <tpl hier="12" item="2"/>
          <tpl fld="4" item="0"/>
        </tpls>
      </n>
      <n v="5872756736">
        <tpls c="8">
          <tpl hier="2" item="0"/>
          <tpl hier="4" item="3"/>
          <tpl fld="3" item="36"/>
          <tpl fld="2" item="52"/>
          <tpl hier="9" item="1"/>
          <tpl hier="11" item="4"/>
          <tpl hier="12" item="2"/>
          <tpl fld="4" item="0"/>
        </tpls>
      </n>
      <n v="604377088">
        <tpls c="8">
          <tpl hier="2" item="0"/>
          <tpl hier="4" item="3"/>
          <tpl fld="3" item="34"/>
          <tpl fld="2" item="52"/>
          <tpl hier="9" item="1"/>
          <tpl hier="11" item="4"/>
          <tpl hier="12" item="2"/>
          <tpl fld="4" item="0"/>
        </tpls>
      </n>
      <n v="9535344640">
        <tpls c="8">
          <tpl hier="2" item="0"/>
          <tpl hier="4" item="3"/>
          <tpl fld="3" item="47"/>
          <tpl fld="2" item="47"/>
          <tpl hier="9" item="1"/>
          <tpl hier="11" item="4"/>
          <tpl hier="12" item="2"/>
          <tpl fld="4" item="0"/>
        </tpls>
      </n>
      <n v="1598075904">
        <tpls c="8">
          <tpl hier="2" item="0"/>
          <tpl hier="4" item="3"/>
          <tpl fld="3" item="45"/>
          <tpl fld="2" item="47"/>
          <tpl hier="9" item="1"/>
          <tpl hier="11" item="4"/>
          <tpl hier="12" item="2"/>
          <tpl fld="4" item="0"/>
        </tpls>
      </n>
      <n v="928843328">
        <tpls c="8">
          <tpl hier="2" item="0"/>
          <tpl hier="4" item="3"/>
          <tpl fld="3" item="46"/>
          <tpl fld="2" item="47"/>
          <tpl hier="9" item="1"/>
          <tpl hier="11" item="4"/>
          <tpl hier="12" item="2"/>
          <tpl fld="4" item="0"/>
        </tpls>
      </n>
      <n v="236434912">
        <tpls c="8">
          <tpl hier="2" item="0"/>
          <tpl hier="4" item="3"/>
          <tpl fld="3" item="48"/>
          <tpl fld="2" item="47"/>
          <tpl hier="9" item="1"/>
          <tpl hier="11" item="4"/>
          <tpl hier="12" item="2"/>
          <tpl fld="4" item="0"/>
        </tpls>
      </n>
      <n v="1271600000">
        <tpls c="8">
          <tpl hier="2" item="0"/>
          <tpl hier="4" item="3"/>
          <tpl fld="3" item="52"/>
          <tpl fld="2" item="82"/>
          <tpl hier="9" item="1"/>
          <tpl hier="11" item="4"/>
          <tpl hier="12" item="2"/>
          <tpl fld="4" item="0"/>
        </tpls>
      </n>
      <n v="444720736">
        <tpls c="8">
          <tpl hier="2" item="0"/>
          <tpl hier="4" item="3"/>
          <tpl fld="3" item="53"/>
          <tpl fld="2" item="82"/>
          <tpl hier="9" item="1"/>
          <tpl hier="11" item="4"/>
          <tpl hier="12" item="2"/>
          <tpl fld="4" item="0"/>
        </tpls>
      </n>
      <n v="118066296">
        <tpls c="8">
          <tpl hier="2" item="0"/>
          <tpl hier="4" item="3"/>
          <tpl fld="3" item="54"/>
          <tpl fld="2" item="82"/>
          <tpl hier="9" item="1"/>
          <tpl hier="11" item="4"/>
          <tpl hier="12" item="2"/>
          <tpl fld="4" item="0"/>
        </tpls>
      </n>
      <n v="65108545536">
        <tpls c="8">
          <tpl hier="2" item="0"/>
          <tpl hier="4" item="3"/>
          <tpl fld="3" item="2"/>
          <tpl fld="2" item="63"/>
          <tpl hier="9" item="1"/>
          <tpl hier="11" item="4"/>
          <tpl hier="12" item="2"/>
          <tpl fld="4" item="0"/>
        </tpls>
      </n>
      <n v="26579005440">
        <tpls c="8">
          <tpl hier="2" item="0"/>
          <tpl hier="4" item="3"/>
          <tpl fld="3" item="58"/>
          <tpl fld="2" item="63"/>
          <tpl hier="9" item="1"/>
          <tpl hier="11" item="4"/>
          <tpl hier="12" item="2"/>
          <tpl fld="4" item="0"/>
        </tpls>
      </n>
      <n v="6288245760">
        <tpls c="8">
          <tpl hier="2" item="0"/>
          <tpl hier="4" item="3"/>
          <tpl fld="3" item="4"/>
          <tpl fld="2" item="63"/>
          <tpl hier="9" item="1"/>
          <tpl hier="11" item="4"/>
          <tpl hier="12" item="2"/>
          <tpl fld="4" item="0"/>
        </tpls>
      </n>
      <n v="12150400000">
        <tpls c="8">
          <tpl hier="2" item="0"/>
          <tpl hier="4" item="3"/>
          <tpl fld="3" item="13"/>
          <tpl fld="2" item="58"/>
          <tpl hier="9" item="1"/>
          <tpl hier="11" item="4"/>
          <tpl hier="12" item="2"/>
          <tpl fld="4" item="0"/>
        </tpls>
      </n>
      <n v="8317830144">
        <tpls c="8">
          <tpl hier="2" item="0"/>
          <tpl hier="4" item="3"/>
          <tpl fld="3" item="14"/>
          <tpl fld="2" item="58"/>
          <tpl hier="9" item="1"/>
          <tpl hier="11" item="4"/>
          <tpl hier="12" item="2"/>
          <tpl fld="4" item="0"/>
        </tpls>
      </n>
      <n v="2320699904">
        <tpls c="8">
          <tpl hier="2" item="0"/>
          <tpl hier="4" item="3"/>
          <tpl fld="3" item="15"/>
          <tpl fld="2" item="58"/>
          <tpl hier="9" item="1"/>
          <tpl hier="11" item="4"/>
          <tpl hier="12" item="2"/>
          <tpl fld="4" item="0"/>
        </tpls>
      </n>
      <n v="528137248">
        <tpls c="8">
          <tpl hier="2" item="0"/>
          <tpl hier="4" item="3"/>
          <tpl fld="3" item="16"/>
          <tpl fld="2" item="58"/>
          <tpl hier="9" item="1"/>
          <tpl hier="11" item="4"/>
          <tpl hier="12" item="2"/>
          <tpl fld="4" item="0"/>
        </tpls>
      </n>
      <m>
        <tpls c="8">
          <tpl hier="2" item="0"/>
          <tpl hier="4" item="3"/>
          <tpl fld="3" item="29"/>
          <tpl fld="2" item="50"/>
          <tpl hier="9" item="1"/>
          <tpl hier="11" item="4"/>
          <tpl hier="12" item="2"/>
          <tpl fld="4" item="0"/>
        </tpls>
      </m>
      <m>
        <tpls c="8">
          <tpl hier="2" item="0"/>
          <tpl hier="4" item="3"/>
          <tpl fld="3" item="30"/>
          <tpl fld="2" item="50"/>
          <tpl hier="9" item="1"/>
          <tpl hier="11" item="4"/>
          <tpl hier="12" item="2"/>
          <tpl fld="4" item="0"/>
        </tpls>
      </m>
      <m>
        <tpls c="8">
          <tpl hier="2" item="0"/>
          <tpl hier="4" item="3"/>
          <tpl fld="3" item="31"/>
          <tpl fld="2" item="50"/>
          <tpl hier="9" item="1"/>
          <tpl hier="11" item="4"/>
          <tpl hier="12" item="2"/>
          <tpl fld="4" item="0"/>
        </tpls>
      </m>
      <m>
        <tpls c="8">
          <tpl hier="2" item="0"/>
          <tpl hier="4" item="3"/>
          <tpl fld="3" item="32"/>
          <tpl fld="2" item="50"/>
          <tpl hier="9" item="1"/>
          <tpl hier="11" item="4"/>
          <tpl hier="12" item="2"/>
          <tpl fld="4" item="0"/>
        </tpls>
      </m>
      <m>
        <tpls c="8">
          <tpl hier="2" item="0"/>
          <tpl hier="4" item="3"/>
          <tpl fld="3" item="49"/>
          <tpl fld="2" item="81"/>
          <tpl hier="9" item="1"/>
          <tpl hier="11" item="4"/>
          <tpl hier="12" item="2"/>
          <tpl fld="4" item="0"/>
        </tpls>
      </m>
      <m>
        <tpls c="8">
          <tpl hier="2" item="0"/>
          <tpl hier="4" item="3"/>
          <tpl fld="3" item="50"/>
          <tpl fld="2" item="81"/>
          <tpl hier="9" item="1"/>
          <tpl hier="11" item="4"/>
          <tpl hier="12" item="2"/>
          <tpl fld="4" item="0"/>
        </tpls>
      </m>
      <m>
        <tpls c="8">
          <tpl hier="2" item="0"/>
          <tpl hier="4" item="3"/>
          <tpl fld="3" item="40"/>
          <tpl fld="2" item="81"/>
          <tpl hier="9" item="1"/>
          <tpl hier="11" item="4"/>
          <tpl hier="12" item="2"/>
          <tpl fld="4" item="0"/>
        </tpls>
      </m>
      <n v="28725651619840">
        <tpls c="8">
          <tpl hier="2" item="0"/>
          <tpl hier="4" item="3"/>
          <tpl fld="3" item="2"/>
          <tpl fld="1" item="1"/>
          <tpl hier="9" item="1"/>
          <tpl hier="11" item="4"/>
          <tpl hier="12" item="2"/>
          <tpl fld="4" item="0"/>
        </tpls>
      </n>
      <n v="13133434789888">
        <tpls c="8">
          <tpl hier="2" item="0"/>
          <tpl hier="4" item="3"/>
          <tpl fld="3" item="58"/>
          <tpl fld="1" item="1"/>
          <tpl hier="9" item="1"/>
          <tpl hier="11" item="4"/>
          <tpl hier="12" item="2"/>
          <tpl fld="4" item="0"/>
        </tpls>
      </n>
      <n v="2474444143744">
        <tpls c="8">
          <tpl hier="2" item="0"/>
          <tpl hier="4" item="3"/>
          <tpl fld="3" item="4"/>
          <tpl fld="1" item="1"/>
          <tpl hier="9" item="1"/>
          <tpl hier="11" item="4"/>
          <tpl hier="12" item="2"/>
          <tpl fld="4" item="0"/>
        </tpls>
      </n>
      <n v="16197007441920">
        <tpls c="8">
          <tpl hier="2" item="0"/>
          <tpl hier="4" item="3"/>
          <tpl fld="3" item="19"/>
          <tpl fld="2" item="51"/>
          <tpl hier="9" item="1"/>
          <tpl hier="11" item="4"/>
          <tpl hier="12" item="2"/>
          <tpl fld="4" item="0"/>
        </tpls>
      </n>
      <n v="8073121890304">
        <tpls c="8">
          <tpl hier="2" item="0"/>
          <tpl hier="4" item="3"/>
          <tpl fld="3" item="28"/>
          <tpl fld="2" item="51"/>
          <tpl hier="9" item="1"/>
          <tpl hier="11" item="4"/>
          <tpl hier="12" item="2"/>
          <tpl fld="4" item="0"/>
        </tpls>
      </n>
      <n v="2857306947584">
        <tpls c="8">
          <tpl hier="2" item="0"/>
          <tpl hier="4" item="3"/>
          <tpl fld="3" item="39"/>
          <tpl fld="2" item="51"/>
          <tpl hier="9" item="1"/>
          <tpl hier="11" item="4"/>
          <tpl hier="12" item="2"/>
          <tpl fld="4" item="0"/>
        </tpls>
      </n>
      <n v="685800030208">
        <tpls c="8">
          <tpl hier="2" item="0"/>
          <tpl hier="4" item="3"/>
          <tpl fld="3" item="37"/>
          <tpl fld="2" item="51"/>
          <tpl hier="9" item="1"/>
          <tpl hier="11" item="4"/>
          <tpl hier="12" item="2"/>
          <tpl fld="4" item="0"/>
        </tpls>
      </n>
      <n v="2410909794304">
        <tpls c="8">
          <tpl hier="2" item="0"/>
          <tpl hier="4" item="3"/>
          <tpl fld="3" item="49"/>
          <tpl fld="2" item="46"/>
          <tpl hier="9" item="1"/>
          <tpl hier="11" item="4"/>
          <tpl hier="12" item="2"/>
          <tpl fld="4" item="0"/>
        </tpls>
      </n>
      <n v="1061388746752">
        <tpls c="8">
          <tpl hier="2" item="0"/>
          <tpl hier="4" item="3"/>
          <tpl fld="3" item="50"/>
          <tpl fld="2" item="46"/>
          <tpl hier="9" item="1"/>
          <tpl hier="11" item="4"/>
          <tpl hier="12" item="2"/>
          <tpl fld="4" item="0"/>
        </tpls>
      </n>
      <n v="263066451968">
        <tpls c="8">
          <tpl hier="2" item="0"/>
          <tpl hier="4" item="3"/>
          <tpl fld="3" item="40"/>
          <tpl fld="2" item="46"/>
          <tpl hier="9" item="1"/>
          <tpl hier="11" item="4"/>
          <tpl hier="12" item="2"/>
          <tpl fld="4" item="0"/>
        </tpls>
      </n>
      <n v="77741965312">
        <tpls c="8">
          <tpl hier="2" item="0"/>
          <tpl hier="4" item="3"/>
          <tpl fld="3" item="35"/>
          <tpl fld="2" item="46"/>
          <tpl hier="9" item="1"/>
          <tpl hier="11" item="4"/>
          <tpl hier="12" item="2"/>
          <tpl fld="4" item="0"/>
        </tpls>
      </n>
      <n v="423093436416">
        <tpls c="8">
          <tpl hier="2" item="0"/>
          <tpl hier="4" item="3"/>
          <tpl fld="3" item="55"/>
          <tpl fld="2" item="79"/>
          <tpl hier="9" item="1"/>
          <tpl hier="11" item="4"/>
          <tpl hier="12" item="2"/>
          <tpl fld="4" item="0"/>
        </tpls>
      </n>
      <n v="261846188032">
        <tpls c="8">
          <tpl hier="2" item="0"/>
          <tpl hier="4" item="3"/>
          <tpl fld="3" item="0"/>
          <tpl fld="2" item="79"/>
          <tpl hier="9" item="1"/>
          <tpl hier="11" item="4"/>
          <tpl hier="12" item="2"/>
          <tpl fld="4" item="0"/>
        </tpls>
      </n>
      <n v="66013339648">
        <tpls c="8">
          <tpl hier="2" item="0"/>
          <tpl hier="4" item="3"/>
          <tpl fld="3" item="56"/>
          <tpl fld="2" item="79"/>
          <tpl hier="9" item="1"/>
          <tpl hier="11" item="4"/>
          <tpl hier="12" item="2"/>
          <tpl fld="4" item="0"/>
        </tpls>
      </n>
      <n v="1394116263936">
        <tpls c="8">
          <tpl hier="2" item="0"/>
          <tpl hier="4" item="3"/>
          <tpl fld="3" item="5"/>
          <tpl fld="2" item="61"/>
          <tpl hier="9" item="1"/>
          <tpl hier="11" item="4"/>
          <tpl hier="12" item="2"/>
          <tpl fld="4" item="0"/>
        </tpls>
      </n>
      <n v="905492103168">
        <tpls c="8">
          <tpl hier="2" item="0"/>
          <tpl hier="4" item="3"/>
          <tpl fld="3" item="6"/>
          <tpl fld="2" item="61"/>
          <tpl hier="9" item="1"/>
          <tpl hier="11" item="4"/>
          <tpl hier="12" item="2"/>
          <tpl fld="4" item="0"/>
        </tpls>
      </n>
      <n v="318747934720">
        <tpls c="8">
          <tpl hier="2" item="0"/>
          <tpl hier="4" item="3"/>
          <tpl fld="3" item="7"/>
          <tpl fld="2" item="61"/>
          <tpl hier="9" item="1"/>
          <tpl hier="11" item="4"/>
          <tpl hier="12" item="2"/>
          <tpl fld="4" item="0"/>
        </tpls>
      </n>
      <n v="46619418624">
        <tpls c="8">
          <tpl hier="2" item="0"/>
          <tpl hier="4" item="3"/>
          <tpl fld="3" item="8"/>
          <tpl fld="2" item="61"/>
          <tpl hier="9" item="1"/>
          <tpl hier="11" item="4"/>
          <tpl hier="12" item="2"/>
          <tpl fld="4" item="0"/>
        </tpls>
      </n>
      <n v="1500111568896">
        <tpls c="8">
          <tpl hier="2" item="0"/>
          <tpl hier="4" item="3"/>
          <tpl fld="3" item="21"/>
          <tpl fld="2" item="57"/>
          <tpl hier="9" item="1"/>
          <tpl hier="11" item="4"/>
          <tpl hier="12" item="2"/>
          <tpl fld="4" item="0"/>
        </tpls>
      </n>
      <n v="576178094080">
        <tpls c="8">
          <tpl hier="2" item="0"/>
          <tpl hier="4" item="3"/>
          <tpl fld="3" item="17"/>
          <tpl fld="2" item="57"/>
          <tpl hier="9" item="1"/>
          <tpl hier="11" item="4"/>
          <tpl hier="12" item="2"/>
          <tpl fld="4" item="0"/>
        </tpls>
      </n>
      <n v="97510236160">
        <tpls c="8">
          <tpl hier="2" item="0"/>
          <tpl hier="4" item="3"/>
          <tpl fld="3" item="22"/>
          <tpl fld="2" item="57"/>
          <tpl hier="9" item="1"/>
          <tpl hier="11" item="4"/>
          <tpl hier="12" item="2"/>
          <tpl fld="4" item="0"/>
        </tpls>
      </n>
      <n v="6119284224">
        <tpls c="8">
          <tpl hier="2" item="0"/>
          <tpl hier="4" item="3"/>
          <tpl fld="3" item="18"/>
          <tpl fld="2" item="57"/>
          <tpl hier="9" item="1"/>
          <tpl hier="11" item="4"/>
          <tpl hier="12" item="2"/>
          <tpl fld="4" item="0"/>
        </tpls>
      </n>
      <n v="307576373248">
        <tpls c="8">
          <tpl hier="2" item="0"/>
          <tpl hier="4" item="3"/>
          <tpl fld="3" item="33"/>
          <tpl fld="2" item="53"/>
          <tpl hier="9" item="1"/>
          <tpl hier="11" item="4"/>
          <tpl hier="12" item="2"/>
          <tpl fld="4" item="0"/>
        </tpls>
      </n>
      <n v="100124188672">
        <tpls c="8">
          <tpl hier="2" item="0"/>
          <tpl hier="4" item="3"/>
          <tpl fld="3" item="27"/>
          <tpl fld="2" item="53"/>
          <tpl hier="9" item="1"/>
          <tpl hier="11" item="4"/>
          <tpl hier="12" item="2"/>
          <tpl fld="4" item="0"/>
        </tpls>
      </n>
      <n v="14175228928">
        <tpls c="8">
          <tpl hier="2" item="0"/>
          <tpl hier="4" item="3"/>
          <tpl fld="3" item="36"/>
          <tpl fld="2" item="53"/>
          <tpl hier="9" item="1"/>
          <tpl hier="11" item="4"/>
          <tpl hier="12" item="2"/>
          <tpl fld="4" item="0"/>
        </tpls>
      </n>
      <n v="974650432">
        <tpls c="8">
          <tpl hier="2" item="0"/>
          <tpl hier="4" item="3"/>
          <tpl fld="3" item="34"/>
          <tpl fld="2" item="53"/>
          <tpl hier="9" item="1"/>
          <tpl hier="11" item="4"/>
          <tpl hier="12" item="2"/>
          <tpl fld="4" item="0"/>
        </tpls>
      </n>
      <n v="237880901632">
        <tpls c="8">
          <tpl hier="2" item="0"/>
          <tpl hier="4" item="3"/>
          <tpl fld="3" item="47"/>
          <tpl fld="2" item="48"/>
          <tpl hier="9" item="1"/>
          <tpl hier="11" item="4"/>
          <tpl hier="12" item="2"/>
          <tpl fld="4" item="0"/>
        </tpls>
      </n>
      <n v="99688644608">
        <tpls c="8">
          <tpl hier="2" item="0"/>
          <tpl hier="4" item="3"/>
          <tpl fld="3" item="45"/>
          <tpl fld="2" item="48"/>
          <tpl hier="9" item="1"/>
          <tpl hier="11" item="4"/>
          <tpl hier="12" item="2"/>
          <tpl fld="4" item="0"/>
        </tpls>
      </n>
      <n v="23487612928">
        <tpls c="8">
          <tpl hier="2" item="0"/>
          <tpl hier="4" item="3"/>
          <tpl fld="3" item="46"/>
          <tpl fld="2" item="48"/>
          <tpl hier="9" item="1"/>
          <tpl hier="11" item="4"/>
          <tpl hier="12" item="2"/>
          <tpl fld="4" item="0"/>
        </tpls>
      </n>
      <n v="3668222464">
        <tpls c="8">
          <tpl hier="2" item="0"/>
          <tpl hier="4" item="3"/>
          <tpl fld="3" item="48"/>
          <tpl fld="2" item="48"/>
          <tpl hier="9" item="1"/>
          <tpl hier="11" item="4"/>
          <tpl hier="12" item="2"/>
          <tpl fld="4" item="0"/>
        </tpls>
      </n>
      <n v="400937091072">
        <tpls c="8">
          <tpl hier="2" item="0"/>
          <tpl hier="4" item="3"/>
          <tpl fld="3" item="52"/>
          <tpl fld="2" item="66"/>
          <tpl hier="9" item="1"/>
          <tpl hier="11" item="4"/>
          <tpl hier="12" item="2"/>
          <tpl fld="4" item="0"/>
        </tpls>
      </n>
      <n v="121872465920">
        <tpls c="8">
          <tpl hier="2" item="0"/>
          <tpl hier="4" item="3"/>
          <tpl fld="3" item="53"/>
          <tpl fld="2" item="66"/>
          <tpl hier="9" item="1"/>
          <tpl hier="11" item="4"/>
          <tpl hier="12" item="2"/>
          <tpl fld="4" item="0"/>
        </tpls>
      </n>
      <n v="32877805568">
        <tpls c="8">
          <tpl hier="2" item="0"/>
          <tpl hier="4" item="3"/>
          <tpl fld="3" item="54"/>
          <tpl fld="2" item="66"/>
          <tpl hier="9" item="1"/>
          <tpl hier="11" item="4"/>
          <tpl hier="12" item="2"/>
          <tpl fld="4" item="0"/>
        </tpls>
      </n>
      <n v="657171611648">
        <tpls c="8">
          <tpl hier="2" item="0"/>
          <tpl hier="4" item="3"/>
          <tpl fld="3" item="2"/>
          <tpl fld="2" item="69"/>
          <tpl hier="9" item="1"/>
          <tpl hier="11" item="4"/>
          <tpl hier="12" item="2"/>
          <tpl fld="4" item="0"/>
        </tpls>
      </n>
      <n v="261910511616">
        <tpls c="8">
          <tpl hier="2" item="0"/>
          <tpl hier="4" item="3"/>
          <tpl fld="3" item="58"/>
          <tpl fld="2" item="69"/>
          <tpl hier="9" item="1"/>
          <tpl hier="11" item="4"/>
          <tpl hier="12" item="2"/>
          <tpl fld="4" item="0"/>
        </tpls>
      </n>
      <n v="54706556928">
        <tpls c="8">
          <tpl hier="2" item="0"/>
          <tpl hier="4" item="3"/>
          <tpl fld="3" item="4"/>
          <tpl fld="2" item="69"/>
          <tpl hier="9" item="1"/>
          <tpl hier="11" item="4"/>
          <tpl hier="12" item="2"/>
          <tpl fld="4" item="0"/>
        </tpls>
      </n>
      <n v="64181944320">
        <tpls c="8">
          <tpl hier="2" item="0"/>
          <tpl hier="4" item="3"/>
          <tpl fld="3" item="13"/>
          <tpl fld="2" item="73"/>
          <tpl hier="9" item="1"/>
          <tpl hier="11" item="4"/>
          <tpl hier="12" item="2"/>
          <tpl fld="4" item="0"/>
        </tpls>
      </n>
      <n v="21272418304">
        <tpls c="8">
          <tpl hier="2" item="0"/>
          <tpl hier="4" item="3"/>
          <tpl fld="3" item="14"/>
          <tpl fld="2" item="73"/>
          <tpl hier="9" item="1"/>
          <tpl hier="11" item="4"/>
          <tpl hier="12" item="2"/>
          <tpl fld="4" item="0"/>
        </tpls>
      </n>
      <n v="4738559488">
        <tpls c="8">
          <tpl hier="2" item="0"/>
          <tpl hier="4" item="3"/>
          <tpl fld="3" item="15"/>
          <tpl fld="2" item="73"/>
          <tpl hier="9" item="1"/>
          <tpl hier="11" item="4"/>
          <tpl hier="12" item="2"/>
          <tpl fld="4" item="0"/>
        </tpls>
      </n>
      <n v="1234878976">
        <tpls c="8">
          <tpl hier="2" item="0"/>
          <tpl hier="4" item="3"/>
          <tpl fld="3" item="16"/>
          <tpl fld="2" item="73"/>
          <tpl hier="9" item="1"/>
          <tpl hier="11" item="4"/>
          <tpl hier="12" item="2"/>
          <tpl fld="4" item="0"/>
        </tpls>
      </n>
      <n v="4850413731840">
        <tpls c="8">
          <tpl hier="2" item="0"/>
          <tpl hier="4" item="3"/>
          <tpl fld="3" item="29"/>
          <tpl fld="2" item="78"/>
          <tpl hier="9" item="1"/>
          <tpl hier="11" item="4"/>
          <tpl hier="12" item="2"/>
          <tpl fld="4" item="0"/>
        </tpls>
      </n>
      <n v="4032509771776">
        <tpls c="8">
          <tpl hier="2" item="0"/>
          <tpl hier="4" item="3"/>
          <tpl fld="3" item="30"/>
          <tpl fld="2" item="78"/>
          <tpl hier="9" item="1"/>
          <tpl hier="11" item="4"/>
          <tpl hier="12" item="2"/>
          <tpl fld="4" item="0"/>
        </tpls>
      </n>
      <n v="27734562816">
        <tpls c="8">
          <tpl hier="2" item="0"/>
          <tpl hier="4" item="3"/>
          <tpl fld="3" item="12"/>
          <tpl fld="2" item="26"/>
          <tpl hier="9" item="1"/>
          <tpl hier="11" item="4"/>
          <tpl hier="12" item="2"/>
          <tpl fld="4" item="0"/>
        </tpls>
      </n>
      <n v="2294798090240">
        <tpls c="8">
          <tpl hier="2" item="0"/>
          <tpl hier="4" item="3"/>
          <tpl fld="3" item="21"/>
          <tpl fld="2" item="39"/>
          <tpl hier="9" item="1"/>
          <tpl hier="11" item="4"/>
          <tpl hier="12" item="2"/>
          <tpl fld="4" item="0"/>
        </tpls>
      </n>
      <n v="1383800064">
        <tpls c="8">
          <tpl hier="2" item="0"/>
          <tpl hier="4" item="3"/>
          <tpl fld="3" item="39"/>
          <tpl fld="2" item="21"/>
          <tpl hier="9" item="1"/>
          <tpl hier="11" item="4"/>
          <tpl hier="12" item="2"/>
          <tpl fld="4" item="0"/>
        </tpls>
      </n>
      <n v="25977847808">
        <tpls c="8">
          <tpl hier="2" item="0"/>
          <tpl hier="4" item="3"/>
          <tpl fld="3" item="49"/>
          <tpl fld="2" item="33"/>
          <tpl hier="9" item="1"/>
          <tpl hier="11" item="4"/>
          <tpl hier="12" item="2"/>
          <tpl fld="4" item="0"/>
        </tpls>
      </n>
      <n v="1656784768">
        <tpls c="8">
          <tpl hier="2" item="0"/>
          <tpl hier="4" item="3"/>
          <tpl fld="3" item="30"/>
          <tpl fld="2" item="34"/>
          <tpl hier="9" item="1"/>
          <tpl hier="11" item="4"/>
          <tpl hier="12" item="2"/>
          <tpl fld="4" item="0"/>
        </tpls>
      </n>
      <m>
        <tpls c="8">
          <tpl hier="2" item="0"/>
          <tpl hier="4" item="3"/>
          <tpl fld="3" item="42"/>
          <tpl fld="2" item="68"/>
          <tpl hier="9" item="1"/>
          <tpl hier="11" item="4"/>
          <tpl hier="12" item="2"/>
          <tpl fld="4" item="0"/>
        </tpls>
      </m>
      <n v="104295858176">
        <tpls c="8">
          <tpl hier="2" item="0"/>
          <tpl hier="4" item="3"/>
          <tpl fld="3" item="13"/>
          <tpl fld="2" item="44"/>
          <tpl hier="9" item="1"/>
          <tpl hier="11" item="4"/>
          <tpl hier="12" item="2"/>
          <tpl fld="4" item="0"/>
        </tpls>
      </n>
      <n v="13945432064">
        <tpls c="8">
          <tpl hier="2" item="0"/>
          <tpl hier="4" item="3"/>
          <tpl fld="3" item="7"/>
          <tpl fld="2" item="44"/>
          <tpl hier="9" item="1"/>
          <tpl hier="11" item="4"/>
          <tpl hier="12" item="2"/>
          <tpl fld="4" item="0"/>
        </tpls>
      </n>
      <n v="85555380224">
        <tpls c="8">
          <tpl hier="2" item="0"/>
          <tpl hier="4" item="3"/>
          <tpl fld="3" item="9"/>
          <tpl fld="2" item="49"/>
          <tpl hier="9" item="1"/>
          <tpl hier="11" item="4"/>
          <tpl hier="12" item="2"/>
          <tpl fld="4" item="0"/>
        </tpls>
      </n>
      <n v="11356271616">
        <tpls c="8">
          <tpl hier="2" item="0"/>
          <tpl hier="4" item="3"/>
          <tpl fld="3" item="51"/>
          <tpl fld="2" item="49"/>
          <tpl hier="9" item="1"/>
          <tpl hier="11" item="4"/>
          <tpl hier="12" item="2"/>
          <tpl fld="4" item="0"/>
        </tpls>
      </n>
      <n v="1025599872">
        <tpls c="8">
          <tpl hier="2" item="0"/>
          <tpl hier="4" item="3"/>
          <tpl fld="3" item="37"/>
          <tpl fld="2" item="49"/>
          <tpl hier="9" item="1"/>
          <tpl hier="11" item="4"/>
          <tpl hier="12" item="2"/>
          <tpl fld="4" item="0"/>
        </tpls>
      </n>
      <n v="12376639488">
        <tpls c="8">
          <tpl hier="2" item="0"/>
          <tpl hier="4" item="3"/>
          <tpl fld="3" item="24"/>
          <tpl fld="2" item="85"/>
          <tpl hier="9" item="1"/>
          <tpl hier="11" item="4"/>
          <tpl hier="12" item="2"/>
          <tpl fld="4" item="0"/>
        </tpls>
      </n>
      <n v="9142935552">
        <tpls c="8">
          <tpl hier="2" item="0"/>
          <tpl hier="4" item="3"/>
          <tpl fld="3" item="43"/>
          <tpl fld="2" item="85"/>
          <tpl hier="9" item="1"/>
          <tpl hier="11" item="4"/>
          <tpl hier="12" item="2"/>
          <tpl fld="4" item="0"/>
        </tpls>
      </n>
      <n v="60553900032">
        <tpls c="8">
          <tpl hier="2" item="0"/>
          <tpl hier="4" item="3"/>
          <tpl fld="3" item="9"/>
          <tpl fld="2" item="65"/>
          <tpl hier="9" item="1"/>
          <tpl hier="11" item="4"/>
          <tpl hier="12" item="2"/>
          <tpl fld="4" item="0"/>
        </tpls>
      </n>
      <n v="11618286592">
        <tpls c="8">
          <tpl hier="2" item="0"/>
          <tpl hier="4" item="3"/>
          <tpl fld="3" item="28"/>
          <tpl fld="2" item="65"/>
          <tpl hier="9" item="1"/>
          <tpl hier="11" item="4"/>
          <tpl hier="12" item="2"/>
          <tpl fld="4" item="0"/>
        </tpls>
      </n>
      <n v="2412555520">
        <tpls c="8">
          <tpl hier="2" item="0"/>
          <tpl hier="4" item="3"/>
          <tpl fld="3" item="20"/>
          <tpl fld="2" item="65"/>
          <tpl hier="9" item="1"/>
          <tpl hier="11" item="4"/>
          <tpl hier="12" item="2"/>
          <tpl fld="4" item="0"/>
        </tpls>
      </n>
      <n v="8556594688">
        <tpls c="8">
          <tpl hier="2" item="0"/>
          <tpl hier="4" item="3"/>
          <tpl fld="3" item="23"/>
          <tpl fld="2" item="59"/>
          <tpl hier="9" item="1"/>
          <tpl hier="11" item="4"/>
          <tpl hier="12" item="2"/>
          <tpl fld="4" item="0"/>
        </tpls>
      </n>
      <n v="1918969984">
        <tpls c="8">
          <tpl hier="2" item="0"/>
          <tpl hier="4" item="3"/>
          <tpl fld="3" item="50"/>
          <tpl fld="2" item="59"/>
          <tpl hier="9" item="1"/>
          <tpl hier="11" item="4"/>
          <tpl hier="12" item="2"/>
          <tpl fld="4" item="0"/>
        </tpls>
      </n>
      <n v="541973376">
        <tpls c="8">
          <tpl hier="2" item="0"/>
          <tpl hier="4" item="3"/>
          <tpl fld="3" item="57"/>
          <tpl fld="2" item="59"/>
          <tpl hier="9" item="1"/>
          <tpl hier="11" item="4"/>
          <tpl hier="12" item="2"/>
          <tpl fld="4" item="0"/>
        </tpls>
      </n>
      <n v="29306234880">
        <tpls c="8">
          <tpl hier="2" item="0"/>
          <tpl hier="4" item="3"/>
          <tpl fld="3" item="19"/>
          <tpl fld="2" item="54"/>
          <tpl hier="9" item="1"/>
          <tpl hier="11" item="4"/>
          <tpl hier="12" item="2"/>
          <tpl fld="4" item="0"/>
        </tpls>
      </n>
      <n v="9349764096">
        <tpls c="8">
          <tpl hier="2" item="0"/>
          <tpl hier="4" item="3"/>
          <tpl fld="3" item="0"/>
          <tpl fld="2" item="54"/>
          <tpl hier="9" item="1"/>
          <tpl hier="11" item="4"/>
          <tpl hier="12" item="2"/>
          <tpl fld="4" item="0"/>
        </tpls>
      </n>
      <n v="4877684736">
        <tpls c="8">
          <tpl hier="2" item="0"/>
          <tpl hier="4" item="3"/>
          <tpl fld="3" item="10"/>
          <tpl fld="2" item="54"/>
          <tpl hier="9" item="1"/>
          <tpl hier="11" item="4"/>
          <tpl hier="12" item="2"/>
          <tpl fld="4" item="0"/>
        </tpls>
      </n>
      <n v="232397832192">
        <tpls c="8">
          <tpl hier="2" item="0"/>
          <tpl hier="4" item="3"/>
          <tpl fld="3" item="49"/>
          <tpl fld="2" item="40"/>
          <tpl hier="9" item="1"/>
          <tpl hier="11" item="4"/>
          <tpl hier="12" item="2"/>
          <tpl fld="4" item="0"/>
        </tpls>
      </n>
      <n v="36373307392">
        <tpls c="8">
          <tpl hier="2" item="0"/>
          <tpl hier="4" item="3"/>
          <tpl fld="3" item="7"/>
          <tpl fld="2" item="40"/>
          <tpl hier="9" item="1"/>
          <tpl hier="11" item="4"/>
          <tpl hier="12" item="2"/>
          <tpl fld="4" item="0"/>
        </tpls>
      </n>
      <n v="5825170432">
        <tpls c="8">
          <tpl hier="2" item="0"/>
          <tpl hier="4" item="3"/>
          <tpl fld="3" item="26"/>
          <tpl fld="2" item="40"/>
          <tpl hier="9" item="1"/>
          <tpl hier="11" item="4"/>
          <tpl hier="12" item="2"/>
          <tpl fld="4" item="0"/>
        </tpls>
      </n>
      <n v="154788020224">
        <tpls c="8">
          <tpl hier="2" item="0"/>
          <tpl hier="4" item="3"/>
          <tpl fld="3" item="55"/>
          <tpl fld="2" item="35"/>
          <tpl hier="9" item="1"/>
          <tpl hier="11" item="4"/>
          <tpl hier="12" item="2"/>
          <tpl fld="4" item="0"/>
        </tpls>
      </n>
      <n v="19622526976">
        <tpls c="8">
          <tpl hier="2" item="0"/>
          <tpl hier="4" item="3"/>
          <tpl fld="3" item="22"/>
          <tpl fld="2" item="35"/>
          <tpl hier="9" item="1"/>
          <tpl hier="11" item="4"/>
          <tpl hier="12" item="2"/>
          <tpl fld="4" item="0"/>
        </tpls>
      </n>
      <n v="5982347776">
        <tpls c="8">
          <tpl hier="2" item="0"/>
          <tpl hier="4" item="3"/>
          <tpl fld="3" item="37"/>
          <tpl fld="2" item="35"/>
          <tpl hier="9" item="1"/>
          <tpl hier="11" item="4"/>
          <tpl hier="12" item="2"/>
          <tpl fld="4" item="0"/>
        </tpls>
      </n>
      <n v="2736666624">
        <tpls c="8">
          <tpl hier="2" item="0"/>
          <tpl hier="4" item="3"/>
          <tpl fld="3" item="6"/>
          <tpl fld="2" item="28"/>
          <tpl hier="9" item="1"/>
          <tpl hier="11" item="4"/>
          <tpl hier="12" item="2"/>
          <tpl fld="4" item="0"/>
        </tpls>
      </n>
      <n v="876937536">
        <tpls c="8">
          <tpl hier="2" item="0"/>
          <tpl hier="4" item="3"/>
          <tpl fld="3" item="36"/>
          <tpl fld="2" item="28"/>
          <tpl hier="9" item="1"/>
          <tpl hier="11" item="4"/>
          <tpl hier="12" item="2"/>
          <tpl fld="4" item="0"/>
        </tpls>
      </n>
      <n v="333975328">
        <tpls c="8">
          <tpl hier="2" item="0"/>
          <tpl hier="4" item="3"/>
          <tpl fld="3" item="35"/>
          <tpl fld="2" item="28"/>
          <tpl hier="9" item="1"/>
          <tpl hier="11" item="4"/>
          <tpl hier="12" item="2"/>
          <tpl fld="4" item="0"/>
        </tpls>
      </n>
      <n v="914500288">
        <tpls c="8">
          <tpl hier="2" item="0"/>
          <tpl hier="4" item="3"/>
          <tpl fld="3" item="17"/>
          <tpl fld="2" item="77"/>
          <tpl hier="9" item="1"/>
          <tpl hier="11" item="4"/>
          <tpl hier="12" item="2"/>
          <tpl fld="4" item="0"/>
        </tpls>
      </n>
      <n v="610578496">
        <tpls c="8">
          <tpl hier="2" item="0"/>
          <tpl hier="4" item="3"/>
          <tpl fld="3" item="46"/>
          <tpl fld="2" item="77"/>
          <tpl hier="9" item="1"/>
          <tpl hier="11" item="4"/>
          <tpl hier="12" item="2"/>
          <tpl fld="4" item="0"/>
        </tpls>
      </n>
      <n v="38760468480">
        <tpls c="8">
          <tpl hier="2" item="0"/>
          <tpl hier="4" item="3"/>
          <tpl fld="3" item="5"/>
          <tpl fld="2" item="62"/>
          <tpl hier="9" item="1"/>
          <tpl hier="11" item="4"/>
          <tpl hier="12" item="2"/>
          <tpl fld="4" item="0"/>
        </tpls>
      </n>
      <n v="10833497088">
        <tpls c="8">
          <tpl hier="2" item="0"/>
          <tpl hier="4" item="3"/>
          <tpl fld="3" item="27"/>
          <tpl fld="2" item="62"/>
          <tpl hier="9" item="1"/>
          <tpl hier="11" item="4"/>
          <tpl hier="12" item="2"/>
          <tpl fld="4" item="0"/>
        </tpls>
      </n>
      <n v="2752771072">
        <tpls c="8">
          <tpl hier="2" item="0"/>
          <tpl hier="4" item="3"/>
          <tpl fld="3" item="54"/>
          <tpl fld="2" item="62"/>
          <tpl hier="9" item="1"/>
          <tpl hier="11" item="4"/>
          <tpl hier="12" item="2"/>
          <tpl fld="4" item="0"/>
        </tpls>
      </n>
      <n v="2959641088">
        <tpls c="8">
          <tpl hier="2" item="0"/>
          <tpl hier="4" item="3"/>
          <tpl fld="3" item="21"/>
          <tpl fld="2" item="42"/>
          <tpl hier="9" item="1"/>
          <tpl hier="11" item="4"/>
          <tpl hier="12" item="2"/>
          <tpl fld="4" item="0"/>
        </tpls>
      </n>
      <n v="925030592">
        <tpls c="8">
          <tpl hier="2" item="0"/>
          <tpl hier="4" item="3"/>
          <tpl fld="3" item="45"/>
          <tpl fld="2" item="42"/>
          <tpl hier="9" item="1"/>
          <tpl hier="11" item="4"/>
          <tpl hier="12" item="2"/>
          <tpl fld="4" item="0"/>
        </tpls>
      </n>
      <n v="246804576">
        <tpls c="8">
          <tpl hier="2" item="0"/>
          <tpl hier="4" item="3"/>
          <tpl fld="3" item="4"/>
          <tpl fld="2" item="42"/>
          <tpl hier="9" item="1"/>
          <tpl hier="11" item="4"/>
          <tpl hier="12" item="2"/>
          <tpl fld="4" item="0"/>
        </tpls>
      </n>
      <n v="13444300800">
        <tpls c="8">
          <tpl hier="2" item="0"/>
          <tpl hier="4" item="3"/>
          <tpl fld="3" item="33"/>
          <tpl fld="2" item="55"/>
          <tpl hier="9" item="1"/>
          <tpl hier="11" item="4"/>
          <tpl hier="12" item="2"/>
          <tpl fld="4" item="0"/>
        </tpls>
      </n>
      <n v="3135045632">
        <tpls c="8">
          <tpl hier="2" item="0"/>
          <tpl hier="4" item="3"/>
          <tpl fld="3" item="53"/>
          <tpl fld="2" item="55"/>
          <tpl hier="9" item="1"/>
          <tpl hier="11" item="4"/>
          <tpl hier="12" item="2"/>
          <tpl fld="4" item="0"/>
        </tpls>
      </n>
      <n v="478298784">
        <tpls c="8">
          <tpl hier="2" item="0"/>
          <tpl hier="4" item="3"/>
          <tpl fld="3" item="16"/>
          <tpl fld="2" item="55"/>
          <tpl hier="9" item="1"/>
          <tpl hier="11" item="4"/>
          <tpl hier="12" item="2"/>
          <tpl fld="4" item="0"/>
        </tpls>
      </n>
      <n v="2616201052160">
        <tpls c="8">
          <tpl hier="2" item="0"/>
          <tpl hier="4" item="3"/>
          <tpl fld="3" item="41"/>
          <tpl fld="2" item="60"/>
          <tpl hier="9" item="1"/>
          <tpl hier="11" item="4"/>
          <tpl hier="12" item="2"/>
          <tpl fld="4" item="0"/>
        </tpls>
      </n>
      <n v="602860027904">
        <tpls c="8">
          <tpl hier="2" item="0"/>
          <tpl hier="4" item="3"/>
          <tpl fld="3" item="53"/>
          <tpl fld="2" item="60"/>
          <tpl hier="9" item="1"/>
          <tpl hier="11" item="4"/>
          <tpl hier="12" item="2"/>
          <tpl fld="4" item="0"/>
        </tpls>
      </n>
      <n v="49204457472">
        <tpls c="8">
          <tpl hier="2" item="0"/>
          <tpl hier="4" item="3"/>
          <tpl fld="3" item="8"/>
          <tpl fld="2" item="60"/>
          <tpl hier="9" item="1"/>
          <tpl hier="11" item="4"/>
          <tpl hier="12" item="2"/>
          <tpl fld="4" item="0"/>
        </tpls>
      </n>
      <n v="14420603904">
        <tpls c="8">
          <tpl hier="2" item="0"/>
          <tpl hier="4" item="3"/>
          <tpl fld="3" item="23"/>
          <tpl fld="2" item="56"/>
          <tpl hier="9" item="1"/>
          <tpl hier="11" item="4"/>
          <tpl hier="12" item="2"/>
          <tpl fld="4" item="0"/>
        </tpls>
      </n>
      <n v="5484257280">
        <tpls c="8">
          <tpl hier="2" item="0"/>
          <tpl hier="4" item="3"/>
          <tpl fld="3" item="24"/>
          <tpl fld="2" item="56"/>
          <tpl hier="9" item="1"/>
          <tpl hier="11" item="4"/>
          <tpl hier="12" item="2"/>
          <tpl fld="4" item="0"/>
        </tpls>
      </n>
      <n v="1172258176">
        <tpls c="8">
          <tpl hier="2" item="0"/>
          <tpl hier="4" item="3"/>
          <tpl fld="3" item="25"/>
          <tpl fld="2" item="56"/>
          <tpl hier="9" item="1"/>
          <tpl hier="11" item="4"/>
          <tpl hier="12" item="2"/>
          <tpl fld="4" item="0"/>
        </tpls>
      </n>
      <n v="58646444">
        <tpls c="8">
          <tpl hier="2" item="0"/>
          <tpl hier="4" item="3"/>
          <tpl fld="3" item="26"/>
          <tpl fld="2" item="56"/>
          <tpl hier="9" item="1"/>
          <tpl hier="11" item="4"/>
          <tpl hier="12" item="2"/>
          <tpl fld="4" item="0"/>
        </tpls>
      </n>
      <n v="27084496896">
        <tpls c="8">
          <tpl hier="2" item="0"/>
          <tpl hier="4" item="3"/>
          <tpl fld="3" item="19"/>
          <tpl fld="2" item="52"/>
          <tpl hier="9" item="1"/>
          <tpl hier="11" item="4"/>
          <tpl hier="12" item="2"/>
          <tpl fld="4" item="0"/>
        </tpls>
      </n>
      <n v="7396966912">
        <tpls c="8">
          <tpl hier="2" item="0"/>
          <tpl hier="4" item="3"/>
          <tpl fld="3" item="28"/>
          <tpl fld="2" item="52"/>
          <tpl hier="9" item="1"/>
          <tpl hier="11" item="4"/>
          <tpl hier="12" item="2"/>
          <tpl fld="4" item="0"/>
        </tpls>
      </n>
      <n v="4526916608">
        <tpls c="8">
          <tpl hier="2" item="0"/>
          <tpl hier="4" item="3"/>
          <tpl fld="3" item="39"/>
          <tpl fld="2" item="52"/>
          <tpl hier="9" item="1"/>
          <tpl hier="11" item="4"/>
          <tpl hier="12" item="2"/>
          <tpl fld="4" item="0"/>
        </tpls>
      </n>
      <n v="539491456">
        <tpls c="8">
          <tpl hier="2" item="0"/>
          <tpl hier="4" item="3"/>
          <tpl fld="3" item="37"/>
          <tpl fld="2" item="52"/>
          <tpl hier="9" item="1"/>
          <tpl hier="11" item="4"/>
          <tpl hier="12" item="2"/>
          <tpl fld="4" item="0"/>
        </tpls>
      </n>
      <n v="9699587072">
        <tpls c="8">
          <tpl hier="2" item="0"/>
          <tpl hier="4" item="3"/>
          <tpl fld="3" item="49"/>
          <tpl fld="2" item="47"/>
          <tpl hier="9" item="1"/>
          <tpl hier="11" item="4"/>
          <tpl hier="12" item="2"/>
          <tpl fld="4" item="0"/>
        </tpls>
      </n>
      <n v="2274557952">
        <tpls c="8">
          <tpl hier="2" item="0"/>
          <tpl hier="4" item="3"/>
          <tpl fld="3" item="50"/>
          <tpl fld="2" item="47"/>
          <tpl hier="9" item="1"/>
          <tpl hier="11" item="4"/>
          <tpl hier="12" item="2"/>
          <tpl fld="4" item="0"/>
        </tpls>
      </n>
      <n v="750049728">
        <tpls c="8">
          <tpl hier="2" item="0"/>
          <tpl hier="4" item="3"/>
          <tpl fld="3" item="40"/>
          <tpl fld="2" item="47"/>
          <tpl hier="9" item="1"/>
          <tpl hier="11" item="4"/>
          <tpl hier="12" item="2"/>
          <tpl fld="4" item="0"/>
        </tpls>
      </n>
      <n v="235668224">
        <tpls c="8">
          <tpl hier="2" item="0"/>
          <tpl hier="4" item="3"/>
          <tpl fld="3" item="35"/>
          <tpl fld="2" item="47"/>
          <tpl hier="9" item="1"/>
          <tpl hier="11" item="4"/>
          <tpl hier="12" item="2"/>
          <tpl fld="4" item="0"/>
        </tpls>
      </n>
      <n v="1210150016">
        <tpls c="8">
          <tpl hier="2" item="0"/>
          <tpl hier="4" item="3"/>
          <tpl fld="3" item="55"/>
          <tpl fld="2" item="82"/>
          <tpl hier="9" item="1"/>
          <tpl hier="11" item="4"/>
          <tpl hier="12" item="2"/>
          <tpl fld="4" item="0"/>
        </tpls>
      </n>
      <n v="412086432">
        <tpls c="8">
          <tpl hier="2" item="0"/>
          <tpl hier="4" item="3"/>
          <tpl fld="3" item="0"/>
          <tpl fld="2" item="82"/>
          <tpl hier="9" item="1"/>
          <tpl hier="11" item="4"/>
          <tpl hier="12" item="2"/>
          <tpl fld="4" item="0"/>
        </tpls>
      </n>
      <n v="103216376">
        <tpls c="8">
          <tpl hier="2" item="0"/>
          <tpl hier="4" item="3"/>
          <tpl fld="3" item="56"/>
          <tpl fld="2" item="82"/>
          <tpl hier="9" item="1"/>
          <tpl hier="11" item="4"/>
          <tpl hier="12" item="2"/>
          <tpl fld="4" item="0"/>
        </tpls>
      </n>
      <n v="302571257856">
        <tpls c="8">
          <tpl hier="2" item="0"/>
          <tpl hier="4" item="3"/>
          <tpl fld="3" item="5"/>
          <tpl fld="2" item="63"/>
          <tpl hier="9" item="1"/>
          <tpl hier="11" item="4"/>
          <tpl hier="12" item="2"/>
          <tpl fld="4" item="0"/>
        </tpls>
      </n>
      <n v="60158930944">
        <tpls c="8">
          <tpl hier="2" item="0"/>
          <tpl hier="4" item="3"/>
          <tpl fld="3" item="6"/>
          <tpl fld="2" item="63"/>
          <tpl hier="9" item="1"/>
          <tpl hier="11" item="4"/>
          <tpl hier="12" item="2"/>
          <tpl fld="4" item="0"/>
        </tpls>
      </n>
      <n v="24298033152">
        <tpls c="8">
          <tpl hier="2" item="0"/>
          <tpl hier="4" item="3"/>
          <tpl fld="3" item="7"/>
          <tpl fld="2" item="63"/>
          <tpl hier="9" item="1"/>
          <tpl hier="11" item="4"/>
          <tpl hier="12" item="2"/>
          <tpl fld="4" item="0"/>
        </tpls>
      </n>
      <n v="8751843328">
        <tpls c="8">
          <tpl hier="2" item="0"/>
          <tpl hier="4" item="3"/>
          <tpl fld="3" item="8"/>
          <tpl fld="2" item="63"/>
          <tpl hier="9" item="1"/>
          <tpl hier="11" item="4"/>
          <tpl hier="12" item="2"/>
          <tpl fld="4" item="0"/>
        </tpls>
      </n>
      <n v="11938400256">
        <tpls c="8">
          <tpl hier="2" item="0"/>
          <tpl hier="4" item="3"/>
          <tpl fld="3" item="21"/>
          <tpl fld="2" item="58"/>
          <tpl hier="9" item="1"/>
          <tpl hier="11" item="4"/>
          <tpl hier="12" item="2"/>
          <tpl fld="4" item="0"/>
        </tpls>
      </n>
      <n v="8076469760">
        <tpls c="8">
          <tpl hier="2" item="0"/>
          <tpl hier="4" item="3"/>
          <tpl fld="3" item="17"/>
          <tpl fld="2" item="58"/>
          <tpl hier="9" item="1"/>
          <tpl hier="11" item="4"/>
          <tpl hier="12" item="2"/>
          <tpl fld="4" item="0"/>
        </tpls>
      </n>
      <n v="2041100032">
        <tpls c="8">
          <tpl hier="2" item="0"/>
          <tpl hier="4" item="3"/>
          <tpl fld="3" item="22"/>
          <tpl fld="2" item="58"/>
          <tpl hier="9" item="1"/>
          <tpl hier="11" item="4"/>
          <tpl hier="12" item="2"/>
          <tpl fld="4" item="0"/>
        </tpls>
      </n>
      <n v="444901952">
        <tpls c="8">
          <tpl hier="2" item="0"/>
          <tpl hier="4" item="3"/>
          <tpl fld="3" item="18"/>
          <tpl fld="2" item="58"/>
          <tpl hier="9" item="1"/>
          <tpl hier="11" item="4"/>
          <tpl hier="12" item="2"/>
          <tpl fld="4" item="0"/>
        </tpls>
      </n>
      <m>
        <tpls c="8">
          <tpl hier="2" item="0"/>
          <tpl hier="4" item="3"/>
          <tpl fld="3" item="33"/>
          <tpl fld="2" item="50"/>
          <tpl hier="9" item="1"/>
          <tpl hier="11" item="4"/>
          <tpl hier="12" item="2"/>
          <tpl fld="4" item="0"/>
        </tpls>
      </m>
      <m>
        <tpls c="8">
          <tpl hier="2" item="0"/>
          <tpl hier="4" item="3"/>
          <tpl fld="3" item="27"/>
          <tpl fld="2" item="50"/>
          <tpl hier="9" item="1"/>
          <tpl hier="11" item="4"/>
          <tpl hier="12" item="2"/>
          <tpl fld="4" item="0"/>
        </tpls>
      </m>
      <m>
        <tpls c="8">
          <tpl hier="2" item="0"/>
          <tpl hier="4" item="3"/>
          <tpl fld="3" item="36"/>
          <tpl fld="2" item="50"/>
          <tpl hier="9" item="1"/>
          <tpl hier="11" item="4"/>
          <tpl hier="12" item="2"/>
          <tpl fld="4" item="0"/>
        </tpls>
      </m>
      <m>
        <tpls c="8">
          <tpl hier="2" item="0"/>
          <tpl hier="4" item="3"/>
          <tpl fld="3" item="34"/>
          <tpl fld="2" item="50"/>
          <tpl hier="9" item="1"/>
          <tpl hier="11" item="4"/>
          <tpl hier="12" item="2"/>
          <tpl fld="4" item="0"/>
        </tpls>
      </m>
      <m>
        <tpls c="8">
          <tpl hier="2" item="0"/>
          <tpl hier="4" item="3"/>
          <tpl fld="3" item="38"/>
          <tpl fld="2" item="81"/>
          <tpl hier="9" item="1"/>
          <tpl hier="11" item="4"/>
          <tpl hier="12" item="2"/>
          <tpl fld="4" item="0"/>
        </tpls>
      </m>
      <m>
        <tpls c="8">
          <tpl hier="2" item="0"/>
          <tpl hier="4" item="3"/>
          <tpl fld="3" item="51"/>
          <tpl fld="2" item="81"/>
          <tpl hier="9" item="1"/>
          <tpl hier="11" item="4"/>
          <tpl hier="12" item="2"/>
          <tpl fld="4" item="0"/>
        </tpls>
      </m>
      <m>
        <tpls c="8">
          <tpl hier="2" item="0"/>
          <tpl hier="4" item="3"/>
          <tpl fld="3" item="20"/>
          <tpl fld="2" item="81"/>
          <tpl hier="9" item="1"/>
          <tpl hier="11" item="4"/>
          <tpl hier="12" item="2"/>
          <tpl fld="4" item="0"/>
        </tpls>
      </m>
      <n v="42802971230208">
        <tpls c="8">
          <tpl hier="2" item="0"/>
          <tpl hier="4" item="3"/>
          <tpl fld="3" item="5"/>
          <tpl fld="1" item="1"/>
          <tpl hier="9" item="1"/>
          <tpl hier="11" item="4"/>
          <tpl hier="12" item="2"/>
          <tpl fld="4" item="0"/>
        </tpls>
      </n>
      <n v="25959540056064">
        <tpls c="8">
          <tpl hier="2" item="0"/>
          <tpl hier="4" item="3"/>
          <tpl fld="3" item="6"/>
          <tpl fld="1" item="1"/>
          <tpl hier="9" item="1"/>
          <tpl hier="11" item="4"/>
          <tpl hier="12" item="2"/>
          <tpl fld="4" item="0"/>
        </tpls>
      </n>
      <n v="11600605321216">
        <tpls c="8">
          <tpl hier="2" item="0"/>
          <tpl hier="4" item="3"/>
          <tpl fld="3" item="7"/>
          <tpl fld="1" item="1"/>
          <tpl hier="9" item="1"/>
          <tpl hier="11" item="4"/>
          <tpl hier="12" item="2"/>
          <tpl fld="4" item="0"/>
        </tpls>
      </n>
      <n v="2140704497920">
        <tpls c="8">
          <tpl hier="2" item="0"/>
          <tpl hier="4" item="3"/>
          <tpl fld="3" item="8"/>
          <tpl fld="1" item="1"/>
          <tpl hier="9" item="1"/>
          <tpl hier="11" item="4"/>
          <tpl hier="12" item="2"/>
          <tpl fld="4" item="0"/>
        </tpls>
      </n>
      <n v="15542580674560">
        <tpls c="8">
          <tpl hier="2" item="0"/>
          <tpl hier="4" item="3"/>
          <tpl fld="3" item="41"/>
          <tpl fld="2" item="51"/>
          <tpl hier="9" item="1"/>
          <tpl hier="11" item="4"/>
          <tpl hier="12" item="2"/>
          <tpl fld="4" item="0"/>
        </tpls>
      </n>
      <n v="7639749099520">
        <tpls c="8">
          <tpl hier="2" item="0"/>
          <tpl hier="4" item="3"/>
          <tpl fld="3" item="42"/>
          <tpl fld="2" item="51"/>
          <tpl hier="9" item="1"/>
          <tpl hier="11" item="4"/>
          <tpl hier="12" item="2"/>
          <tpl fld="4" item="0"/>
        </tpls>
      </n>
      <n v="2627334045696">
        <tpls c="8">
          <tpl hier="2" item="0"/>
          <tpl hier="4" item="3"/>
          <tpl fld="3" item="43"/>
          <tpl fld="2" item="51"/>
          <tpl hier="9" item="1"/>
          <tpl hier="11" item="4"/>
          <tpl hier="12" item="2"/>
          <tpl fld="4" item="0"/>
        </tpls>
      </n>
      <n v="638600019968">
        <tpls c="8">
          <tpl hier="2" item="0"/>
          <tpl hier="4" item="3"/>
          <tpl fld="3" item="44"/>
          <tpl fld="2" item="51"/>
          <tpl hier="9" item="1"/>
          <tpl hier="11" item="4"/>
          <tpl hier="12" item="2"/>
          <tpl fld="4" item="0"/>
        </tpls>
      </n>
      <n v="2922667311104">
        <tpls c="8">
          <tpl hier="2" item="0"/>
          <tpl hier="4" item="3"/>
          <tpl fld="3" item="38"/>
          <tpl fld="2" item="46"/>
          <tpl hier="9" item="1"/>
          <tpl hier="11" item="4"/>
          <tpl hier="12" item="2"/>
          <tpl fld="4" item="0"/>
        </tpls>
      </n>
      <n v="1179659534336">
        <tpls c="8">
          <tpl hier="2" item="0"/>
          <tpl hier="4" item="3"/>
          <tpl fld="3" item="51"/>
          <tpl fld="2" item="46"/>
          <tpl hier="9" item="1"/>
          <tpl hier="11" item="4"/>
          <tpl hier="12" item="2"/>
          <tpl fld="4" item="0"/>
        </tpls>
      </n>
      <n v="232614559744">
        <tpls c="8">
          <tpl hier="2" item="0"/>
          <tpl hier="4" item="3"/>
          <tpl fld="3" item="20"/>
          <tpl fld="2" item="46"/>
          <tpl hier="9" item="1"/>
          <tpl hier="11" item="4"/>
          <tpl hier="12" item="2"/>
          <tpl fld="4" item="0"/>
        </tpls>
      </n>
      <n v="392218083328">
        <tpls c="8">
          <tpl hier="2" item="0"/>
          <tpl hier="4" item="3"/>
          <tpl fld="3" item="1"/>
          <tpl fld="2" item="79"/>
          <tpl hier="9" item="1"/>
          <tpl hier="11" item="4"/>
          <tpl hier="12" item="2"/>
          <tpl fld="4" item="0"/>
        </tpls>
      </n>
      <n v="217948323840">
        <tpls c="8">
          <tpl hier="2" item="0"/>
          <tpl hier="4" item="3"/>
          <tpl fld="3" item="3"/>
          <tpl fld="2" item="79"/>
          <tpl hier="9" item="1"/>
          <tpl hier="11" item="4"/>
          <tpl hier="12" item="2"/>
          <tpl fld="4" item="0"/>
        </tpls>
      </n>
      <n v="59404967936">
        <tpls c="8">
          <tpl hier="2" item="0"/>
          <tpl hier="4" item="3"/>
          <tpl fld="3" item="57"/>
          <tpl fld="2" item="79"/>
          <tpl hier="9" item="1"/>
          <tpl hier="11" item="4"/>
          <tpl hier="12" item="2"/>
          <tpl fld="4" item="0"/>
        </tpls>
      </n>
      <n v="1419735203840">
        <tpls c="8">
          <tpl hier="2" item="0"/>
          <tpl hier="4" item="3"/>
          <tpl fld="3" item="9"/>
          <tpl fld="2" item="61"/>
          <tpl hier="9" item="1"/>
          <tpl hier="11" item="4"/>
          <tpl hier="12" item="2"/>
          <tpl fld="4" item="0"/>
        </tpls>
      </n>
      <n v="705394311168">
        <tpls c="8">
          <tpl hier="2" item="0"/>
          <tpl hier="4" item="3"/>
          <tpl fld="3" item="11"/>
          <tpl fld="2" item="61"/>
          <tpl hier="9" item="1"/>
          <tpl hier="11" item="4"/>
          <tpl hier="12" item="2"/>
          <tpl fld="4" item="0"/>
        </tpls>
      </n>
      <n v="251321073664">
        <tpls c="8">
          <tpl hier="2" item="0"/>
          <tpl hier="4" item="3"/>
          <tpl fld="3" item="12"/>
          <tpl fld="2" item="61"/>
          <tpl hier="9" item="1"/>
          <tpl hier="11" item="4"/>
          <tpl hier="12" item="2"/>
          <tpl fld="4" item="0"/>
        </tpls>
      </n>
      <n v="40992997376">
        <tpls c="8">
          <tpl hier="2" item="0"/>
          <tpl hier="4" item="3"/>
          <tpl fld="3" item="10"/>
          <tpl fld="2" item="61"/>
          <tpl hier="9" item="1"/>
          <tpl hier="11" item="4"/>
          <tpl hier="12" item="2"/>
          <tpl fld="4" item="0"/>
        </tpls>
      </n>
      <n v="1465773195264">
        <tpls c="8">
          <tpl hier="2" item="0"/>
          <tpl hier="4" item="3"/>
          <tpl fld="3" item="23"/>
          <tpl fld="2" item="57"/>
          <tpl hier="9" item="1"/>
          <tpl hier="11" item="4"/>
          <tpl hier="12" item="2"/>
          <tpl fld="4" item="0"/>
        </tpls>
      </n>
      <n v="497512644608">
        <tpls c="8">
          <tpl hier="2" item="0"/>
          <tpl hier="4" item="3"/>
          <tpl fld="3" item="24"/>
          <tpl fld="2" item="57"/>
          <tpl hier="9" item="1"/>
          <tpl hier="11" item="4"/>
          <tpl hier="12" item="2"/>
          <tpl fld="4" item="0"/>
        </tpls>
      </n>
      <n v="87760363520">
        <tpls c="8">
          <tpl hier="2" item="0"/>
          <tpl hier="4" item="3"/>
          <tpl fld="3" item="25"/>
          <tpl fld="2" item="57"/>
          <tpl hier="9" item="1"/>
          <tpl hier="11" item="4"/>
          <tpl hier="12" item="2"/>
          <tpl fld="4" item="0"/>
        </tpls>
      </n>
      <n v="4855907328">
        <tpls c="8">
          <tpl hier="2" item="0"/>
          <tpl hier="4" item="3"/>
          <tpl fld="3" item="26"/>
          <tpl fld="2" item="57"/>
          <tpl hier="9" item="1"/>
          <tpl hier="11" item="4"/>
          <tpl hier="12" item="2"/>
          <tpl fld="4" item="0"/>
        </tpls>
      </n>
      <n v="295087210496">
        <tpls c="8">
          <tpl hier="2" item="0"/>
          <tpl hier="4" item="3"/>
          <tpl fld="3" item="19"/>
          <tpl fld="2" item="53"/>
          <tpl hier="9" item="1"/>
          <tpl hier="11" item="4"/>
          <tpl hier="12" item="2"/>
          <tpl fld="4" item="0"/>
        </tpls>
      </n>
      <n v="96295886848">
        <tpls c="8">
          <tpl hier="2" item="0"/>
          <tpl hier="4" item="3"/>
          <tpl fld="3" item="28"/>
          <tpl fld="2" item="53"/>
          <tpl hier="9" item="1"/>
          <tpl hier="11" item="4"/>
          <tpl hier="12" item="2"/>
          <tpl fld="4" item="0"/>
        </tpls>
      </n>
      <n v="11896256512">
        <tpls c="8">
          <tpl hier="2" item="0"/>
          <tpl hier="4" item="3"/>
          <tpl fld="3" item="39"/>
          <tpl fld="2" item="53"/>
          <tpl hier="9" item="1"/>
          <tpl hier="11" item="4"/>
          <tpl hier="12" item="2"/>
          <tpl fld="4" item="0"/>
        </tpls>
      </n>
      <n v="894159168">
        <tpls c="8">
          <tpl hier="2" item="0"/>
          <tpl hier="4" item="3"/>
          <tpl fld="3" item="37"/>
          <tpl fld="2" item="53"/>
          <tpl hier="9" item="1"/>
          <tpl hier="11" item="4"/>
          <tpl hier="12" item="2"/>
          <tpl fld="4" item="0"/>
        </tpls>
      </n>
      <n v="243701628928">
        <tpls c="8">
          <tpl hier="2" item="0"/>
          <tpl hier="4" item="3"/>
          <tpl fld="3" item="49"/>
          <tpl fld="2" item="48"/>
          <tpl hier="9" item="1"/>
          <tpl hier="11" item="4"/>
          <tpl hier="12" item="2"/>
          <tpl fld="4" item="0"/>
        </tpls>
      </n>
      <n v="95009751040">
        <tpls c="8">
          <tpl hier="2" item="0"/>
          <tpl hier="4" item="3"/>
          <tpl fld="3" item="50"/>
          <tpl fld="2" item="48"/>
          <tpl hier="9" item="1"/>
          <tpl hier="11" item="4"/>
          <tpl hier="12" item="2"/>
          <tpl fld="4" item="0"/>
        </tpls>
      </n>
      <n v="21439524864">
        <tpls c="8">
          <tpl hier="2" item="0"/>
          <tpl hier="4" item="3"/>
          <tpl fld="3" item="40"/>
          <tpl fld="2" item="48"/>
          <tpl hier="9" item="1"/>
          <tpl hier="11" item="4"/>
          <tpl hier="12" item="2"/>
          <tpl fld="4" item="0"/>
        </tpls>
      </n>
      <n v="3417516544">
        <tpls c="8">
          <tpl hier="2" item="0"/>
          <tpl hier="4" item="3"/>
          <tpl fld="3" item="35"/>
          <tpl fld="2" item="48"/>
          <tpl hier="9" item="1"/>
          <tpl hier="11" item="4"/>
          <tpl hier="12" item="2"/>
          <tpl fld="4" item="0"/>
        </tpls>
      </n>
      <n v="345581355008">
        <tpls c="8">
          <tpl hier="2" item="0"/>
          <tpl hier="4" item="3"/>
          <tpl fld="3" item="55"/>
          <tpl fld="2" item="66"/>
          <tpl hier="9" item="1"/>
          <tpl hier="11" item="4"/>
          <tpl hier="12" item="2"/>
          <tpl fld="4" item="0"/>
        </tpls>
      </n>
      <n v="119791681536">
        <tpls c="8">
          <tpl hier="2" item="0"/>
          <tpl hier="4" item="3"/>
          <tpl fld="3" item="0"/>
          <tpl fld="2" item="66"/>
          <tpl hier="9" item="1"/>
          <tpl hier="11" item="4"/>
          <tpl hier="12" item="2"/>
          <tpl fld="4" item="0"/>
        </tpls>
      </n>
      <n v="27145693184">
        <tpls c="8">
          <tpl hier="2" item="0"/>
          <tpl hier="4" item="3"/>
          <tpl fld="3" item="56"/>
          <tpl fld="2" item="66"/>
          <tpl hier="9" item="1"/>
          <tpl hier="11" item="4"/>
          <tpl hier="12" item="2"/>
          <tpl fld="4" item="0"/>
        </tpls>
      </n>
      <n v="909070368768">
        <tpls c="8">
          <tpl hier="2" item="0"/>
          <tpl hier="4" item="3"/>
          <tpl fld="3" item="5"/>
          <tpl fld="2" item="69"/>
          <tpl hier="9" item="1"/>
          <tpl hier="11" item="4"/>
          <tpl hier="12" item="2"/>
          <tpl fld="4" item="0"/>
        </tpls>
      </n>
      <n v="578792325120">
        <tpls c="8">
          <tpl hier="2" item="0"/>
          <tpl hier="4" item="3"/>
          <tpl fld="3" item="6"/>
          <tpl fld="2" item="69"/>
          <tpl hier="9" item="1"/>
          <tpl hier="11" item="4"/>
          <tpl hier="12" item="2"/>
          <tpl fld="4" item="0"/>
        </tpls>
      </n>
      <n v="2520868608">
        <tpls c="8">
          <tpl hier="2" item="0"/>
          <tpl hier="4" item="3"/>
          <tpl fld="3" item="24"/>
          <tpl fld="2" item="30"/>
          <tpl hier="9" item="1"/>
          <tpl hier="11" item="4"/>
          <tpl hier="12" item="2"/>
          <tpl fld="4" item="0"/>
        </tpls>
      </n>
      <n v="3188945408">
        <tpls c="8">
          <tpl hier="2" item="0"/>
          <tpl hier="4" item="3"/>
          <tpl fld="3" item="26"/>
          <tpl fld="2" item="26"/>
          <tpl hier="9" item="1"/>
          <tpl hier="11" item="4"/>
          <tpl hier="12" item="2"/>
          <tpl fld="4" item="0"/>
        </tpls>
      </n>
      <n v="1675615272960">
        <tpls c="8">
          <tpl hier="2" item="0"/>
          <tpl hier="4" item="3"/>
          <tpl fld="3" item="47"/>
          <tpl fld="2" item="39"/>
          <tpl hier="9" item="1"/>
          <tpl hier="11" item="4"/>
          <tpl hier="12" item="2"/>
          <tpl fld="4" item="0"/>
        </tpls>
      </n>
      <n v="565400000">
        <tpls c="8">
          <tpl hier="2" item="0"/>
          <tpl hier="4" item="3"/>
          <tpl fld="3" item="56"/>
          <tpl fld="2" item="21"/>
          <tpl hier="9" item="1"/>
          <tpl hier="11" item="4"/>
          <tpl hier="12" item="2"/>
          <tpl fld="4" item="0"/>
        </tpls>
      </n>
      <n v="7632406528">
        <tpls c="8">
          <tpl hier="2" item="0"/>
          <tpl hier="4" item="3"/>
          <tpl fld="3" item="6"/>
          <tpl fld="2" item="33"/>
          <tpl hier="9" item="1"/>
          <tpl hier="11" item="4"/>
          <tpl hier="12" item="2"/>
          <tpl fld="4" item="0"/>
        </tpls>
      </n>
      <n v="1177908224">
        <tpls c="8">
          <tpl hier="2" item="0"/>
          <tpl hier="4" item="3"/>
          <tpl fld="3" item="7"/>
          <tpl fld="2" item="34"/>
          <tpl hier="9" item="1"/>
          <tpl hier="11" item="4"/>
          <tpl hier="12" item="2"/>
          <tpl fld="4" item="0"/>
        </tpls>
      </n>
      <m>
        <tpls c="8">
          <tpl hier="2" item="0"/>
          <tpl hier="4" item="3"/>
          <tpl fld="3" item="50"/>
          <tpl fld="2" item="68"/>
          <tpl hier="9" item="1"/>
          <tpl hier="11" item="4"/>
          <tpl hier="12" item="2"/>
          <tpl fld="4" item="0"/>
        </tpls>
      </m>
      <n v="99290382336">
        <tpls c="8">
          <tpl hier="2" item="0"/>
          <tpl hier="4" item="3"/>
          <tpl fld="3" item="23"/>
          <tpl fld="2" item="44"/>
          <tpl hier="9" item="1"/>
          <tpl hier="11" item="4"/>
          <tpl hier="12" item="2"/>
          <tpl fld="4" item="0"/>
        </tpls>
      </n>
      <n v="17149094912">
        <tpls c="8">
          <tpl hier="2" item="0"/>
          <tpl hier="4" item="3"/>
          <tpl fld="3" item="15"/>
          <tpl fld="2" item="44"/>
          <tpl hier="9" item="1"/>
          <tpl hier="11" item="4"/>
          <tpl hier="12" item="2"/>
          <tpl fld="4" item="0"/>
        </tpls>
      </n>
      <n v="79997976576">
        <tpls c="8">
          <tpl hier="2" item="0"/>
          <tpl hier="4" item="3"/>
          <tpl fld="3" item="13"/>
          <tpl fld="2" item="49"/>
          <tpl hier="9" item="1"/>
          <tpl hier="11" item="4"/>
          <tpl hier="12" item="2"/>
          <tpl fld="4" item="0"/>
        </tpls>
      </n>
      <n v="6686593024">
        <tpls c="8">
          <tpl hier="2" item="0"/>
          <tpl hier="4" item="3"/>
          <tpl fld="3" item="3"/>
          <tpl fld="2" item="49"/>
          <tpl hier="9" item="1"/>
          <tpl hier="11" item="4"/>
          <tpl hier="12" item="2"/>
          <tpl fld="4" item="0"/>
        </tpls>
      </n>
      <n v="940799872">
        <tpls c="8">
          <tpl hier="2" item="0"/>
          <tpl hier="4" item="3"/>
          <tpl fld="3" item="44"/>
          <tpl fld="2" item="49"/>
          <tpl hier="9" item="1"/>
          <tpl hier="11" item="4"/>
          <tpl hier="12" item="2"/>
          <tpl fld="4" item="0"/>
        </tpls>
      </n>
      <n v="12612033536">
        <tpls c="8">
          <tpl hier="2" item="0"/>
          <tpl hier="4" item="3"/>
          <tpl fld="3" item="30"/>
          <tpl fld="2" item="85"/>
          <tpl hier="9" item="1"/>
          <tpl hier="11" item="4"/>
          <tpl hier="12" item="2"/>
          <tpl fld="4" item="0"/>
        </tpls>
      </n>
      <n v="6265068032">
        <tpls c="8">
          <tpl hier="2" item="0"/>
          <tpl hier="4" item="3"/>
          <tpl fld="3" item="40"/>
          <tpl fld="2" item="85"/>
          <tpl hier="9" item="1"/>
          <tpl hier="11" item="4"/>
          <tpl hier="12" item="2"/>
          <tpl fld="4" item="0"/>
        </tpls>
      </n>
      <n v="54775996416">
        <tpls c="8">
          <tpl hier="2" item="0"/>
          <tpl hier="4" item="3"/>
          <tpl fld="3" item="23"/>
          <tpl fld="2" item="65"/>
          <tpl hier="9" item="1"/>
          <tpl hier="11" item="4"/>
          <tpl hier="12" item="2"/>
          <tpl fld="4" item="0"/>
        </tpls>
      </n>
      <n v="11513473024">
        <tpls c="8">
          <tpl hier="2" item="0"/>
          <tpl hier="4" item="3"/>
          <tpl fld="3" item="42"/>
          <tpl fld="2" item="65"/>
          <tpl hier="9" item="1"/>
          <tpl hier="11" item="4"/>
          <tpl hier="12" item="2"/>
          <tpl fld="4" item="0"/>
        </tpls>
      </n>
      <n v="1666544768">
        <tpls c="8">
          <tpl hier="2" item="0"/>
          <tpl hier="4" item="3"/>
          <tpl fld="3" item="56"/>
          <tpl fld="2" item="65"/>
          <tpl hier="9" item="1"/>
          <tpl hier="11" item="4"/>
          <tpl hier="12" item="2"/>
          <tpl fld="4" item="0"/>
        </tpls>
      </n>
      <n v="13677148160">
        <tpls c="8">
          <tpl hier="2" item="0"/>
          <tpl hier="4" item="3"/>
          <tpl fld="3" item="19"/>
          <tpl fld="2" item="59"/>
          <tpl hier="9" item="1"/>
          <tpl hier="11" item="4"/>
          <tpl hier="12" item="2"/>
          <tpl fld="4" item="0"/>
        </tpls>
      </n>
      <n v="2933222656">
        <tpls c="8">
          <tpl hier="2" item="0"/>
          <tpl hier="4" item="3"/>
          <tpl fld="3" item="51"/>
          <tpl fld="2" item="59"/>
          <tpl hier="9" item="1"/>
          <tpl hier="11" item="4"/>
          <tpl hier="12" item="2"/>
          <tpl fld="4" item="0"/>
        </tpls>
      </n>
      <n v="322128032">
        <tpls c="8">
          <tpl hier="2" item="0"/>
          <tpl hier="4" item="3"/>
          <tpl fld="3" item="8"/>
          <tpl fld="2" item="59"/>
          <tpl hier="9" item="1"/>
          <tpl hier="11" item="4"/>
          <tpl hier="12" item="2"/>
          <tpl fld="4" item="0"/>
        </tpls>
      </n>
      <n v="18648373248">
        <tpls c="8">
          <tpl hier="2" item="0"/>
          <tpl hier="4" item="3"/>
          <tpl fld="3" item="49"/>
          <tpl fld="2" item="54"/>
          <tpl hier="9" item="1"/>
          <tpl hier="11" item="4"/>
          <tpl hier="12" item="2"/>
          <tpl fld="4" item="0"/>
        </tpls>
      </n>
      <n v="9021862912">
        <tpls c="8">
          <tpl hier="2" item="0"/>
          <tpl hier="4" item="3"/>
          <tpl fld="3" item="3"/>
          <tpl fld="2" item="54"/>
          <tpl hier="9" item="1"/>
          <tpl hier="11" item="4"/>
          <tpl hier="12" item="2"/>
          <tpl fld="4" item="0"/>
        </tpls>
      </n>
      <n v="3909780480">
        <tpls c="8">
          <tpl hier="2" item="0"/>
          <tpl hier="4" item="3"/>
          <tpl fld="3" item="18"/>
          <tpl fld="2" item="54"/>
          <tpl hier="9" item="1"/>
          <tpl hier="11" item="4"/>
          <tpl hier="12" item="2"/>
          <tpl fld="4" item="0"/>
        </tpls>
      </n>
      <n v="161618575360">
        <tpls c="8">
          <tpl hier="2" item="0"/>
          <tpl hier="4" item="3"/>
          <tpl fld="3" item="55"/>
          <tpl fld="2" item="40"/>
          <tpl hier="9" item="1"/>
          <tpl hier="11" item="4"/>
          <tpl hier="12" item="2"/>
          <tpl fld="4" item="0"/>
        </tpls>
      </n>
      <n v="34942488576">
        <tpls c="8">
          <tpl hier="2" item="0"/>
          <tpl hier="4" item="3"/>
          <tpl fld="3" item="12"/>
          <tpl fld="2" item="40"/>
          <tpl hier="9" item="1"/>
          <tpl hier="11" item="4"/>
          <tpl hier="12" item="2"/>
          <tpl fld="4" item="0"/>
        </tpls>
      </n>
      <n v="5760761856">
        <tpls c="8">
          <tpl hier="2" item="0"/>
          <tpl hier="4" item="3"/>
          <tpl fld="3" item="34"/>
          <tpl fld="2" item="40"/>
          <tpl hier="9" item="1"/>
          <tpl hier="11" item="4"/>
          <tpl hier="12" item="2"/>
          <tpl fld="4" item="0"/>
        </tpls>
      </n>
      <n v="75643461632">
        <tpls c="8">
          <tpl hier="2" item="0"/>
          <tpl hier="4" item="3"/>
          <tpl fld="3" item="6"/>
          <tpl fld="2" item="35"/>
          <tpl hier="9" item="1"/>
          <tpl hier="11" item="4"/>
          <tpl hier="12" item="2"/>
          <tpl fld="4" item="0"/>
        </tpls>
      </n>
      <n v="20355958784">
        <tpls c="8">
          <tpl hier="2" item="0"/>
          <tpl hier="4" item="3"/>
          <tpl fld="3" item="25"/>
          <tpl fld="2" item="35"/>
          <tpl hier="9" item="1"/>
          <tpl hier="11" item="4"/>
          <tpl hier="12" item="2"/>
          <tpl fld="4" item="0"/>
        </tpls>
      </n>
      <n v="5416272896">
        <tpls c="8">
          <tpl hier="2" item="0"/>
          <tpl hier="4" item="3"/>
          <tpl fld="3" item="48"/>
          <tpl fld="2" item="35"/>
          <tpl hier="9" item="1"/>
          <tpl hier="11" item="4"/>
          <tpl hier="12" item="2"/>
          <tpl fld="4" item="0"/>
        </tpls>
      </n>
      <n v="1385058176">
        <tpls c="8">
          <tpl hier="2" item="0"/>
          <tpl hier="4" item="3"/>
          <tpl fld="3" item="17"/>
          <tpl fld="2" item="28"/>
          <tpl hier="9" item="1"/>
          <tpl hier="11" item="4"/>
          <tpl hier="12" item="2"/>
          <tpl fld="4" item="0"/>
        </tpls>
      </n>
      <n v="1033002432">
        <tpls c="8">
          <tpl hier="2" item="0"/>
          <tpl hier="4" item="3"/>
          <tpl fld="3" item="39"/>
          <tpl fld="2" item="28"/>
          <tpl hier="9" item="1"/>
          <tpl hier="11" item="4"/>
          <tpl hier="12" item="2"/>
          <tpl fld="4" item="0"/>
        </tpls>
      </n>
      <n v="937741440">
        <tpls c="8">
          <tpl hier="2" item="0"/>
          <tpl hier="4" item="3"/>
          <tpl fld="3" item="27"/>
          <tpl fld="2" item="77"/>
          <tpl hier="9" item="1"/>
          <tpl hier="11" item="4"/>
          <tpl hier="12" item="2"/>
          <tpl fld="4" item="0"/>
        </tpls>
      </n>
      <n v="507298112">
        <tpls c="8">
          <tpl hier="2" item="0"/>
          <tpl hier="4" item="3"/>
          <tpl fld="3" item="40"/>
          <tpl fld="2" item="77"/>
          <tpl hier="9" item="1"/>
          <tpl hier="11" item="4"/>
          <tpl hier="12" item="2"/>
          <tpl fld="4" item="0"/>
        </tpls>
      </n>
      <n v="35009261568">
        <tpls c="8">
          <tpl hier="2" item="0"/>
          <tpl hier="4" item="3"/>
          <tpl fld="3" item="13"/>
          <tpl fld="2" item="62"/>
          <tpl hier="9" item="1"/>
          <tpl hier="11" item="4"/>
          <tpl hier="12" item="2"/>
          <tpl fld="4" item="0"/>
        </tpls>
      </n>
      <n v="10600157184">
        <tpls c="8">
          <tpl hier="2" item="0"/>
          <tpl hier="4" item="3"/>
          <tpl fld="3" item="45"/>
          <tpl fld="2" item="62"/>
          <tpl hier="9" item="1"/>
          <tpl hier="11" item="4"/>
          <tpl hier="12" item="2"/>
          <tpl fld="4" item="0"/>
        </tpls>
      </n>
      <n v="2255496960">
        <tpls c="8">
          <tpl hier="2" item="0"/>
          <tpl hier="4" item="3"/>
          <tpl fld="3" item="56"/>
          <tpl fld="2" item="62"/>
          <tpl hier="9" item="1"/>
          <tpl hier="11" item="4"/>
          <tpl hier="12" item="2"/>
          <tpl fld="4" item="0"/>
        </tpls>
      </n>
      <n v="2705783296">
        <tpls c="8">
          <tpl hier="2" item="0"/>
          <tpl hier="4" item="3"/>
          <tpl fld="3" item="29"/>
          <tpl fld="2" item="42"/>
          <tpl hier="9" item="1"/>
          <tpl hier="11" item="4"/>
          <tpl hier="12" item="2"/>
          <tpl fld="4" item="0"/>
        </tpls>
      </n>
      <n v="1167398528">
        <tpls c="8">
          <tpl hier="2" item="0"/>
          <tpl hier="4" item="3"/>
          <tpl fld="3" item="53"/>
          <tpl fld="2" item="42"/>
          <tpl hier="9" item="1"/>
          <tpl hier="11" item="4"/>
          <tpl hier="12" item="2"/>
          <tpl fld="4" item="0"/>
        </tpls>
      </n>
      <n v="252842288">
        <tpls c="8">
          <tpl hier="2" item="0"/>
          <tpl hier="4" item="3"/>
          <tpl fld="3" item="8"/>
          <tpl fld="2" item="42"/>
          <tpl hier="9" item="1"/>
          <tpl hier="11" item="4"/>
          <tpl hier="12" item="2"/>
          <tpl fld="4" item="0"/>
        </tpls>
      </n>
      <n v="12080296960">
        <tpls c="8">
          <tpl hier="2" item="0"/>
          <tpl hier="4" item="3"/>
          <tpl fld="3" item="41"/>
          <tpl fld="2" item="55"/>
          <tpl hier="9" item="1"/>
          <tpl hier="11" item="4"/>
          <tpl hier="12" item="2"/>
          <tpl fld="4" item="0"/>
        </tpls>
      </n>
      <n v="2616040704">
        <tpls c="8">
          <tpl hier="2" item="0"/>
          <tpl hier="4" item="3"/>
          <tpl fld="3" item="58"/>
          <tpl fld="2" item="55"/>
          <tpl hier="9" item="1"/>
          <tpl hier="11" item="4"/>
          <tpl hier="12" item="2"/>
          <tpl fld="4" item="0"/>
        </tpls>
      </n>
      <n v="460442880">
        <tpls c="8">
          <tpl hier="2" item="0"/>
          <tpl hier="4" item="3"/>
          <tpl fld="3" item="18"/>
          <tpl fld="2" item="55"/>
          <tpl hier="9" item="1"/>
          <tpl hier="11" item="4"/>
          <tpl hier="12" item="2"/>
          <tpl fld="4" item="0"/>
        </tpls>
      </n>
      <n v="2208871743488">
        <tpls c="8">
          <tpl hier="2" item="0"/>
          <tpl hier="4" item="3"/>
          <tpl fld="3" item="47"/>
          <tpl fld="2" item="60"/>
          <tpl hier="9" item="1"/>
          <tpl hier="11" item="4"/>
          <tpl hier="12" item="2"/>
          <tpl fld="4" item="0"/>
        </tpls>
      </n>
      <n v="425595305984">
        <tpls c="8">
          <tpl hier="2" item="0"/>
          <tpl hier="4" item="3"/>
          <tpl fld="3" item="3"/>
          <tpl fld="2" item="60"/>
          <tpl hier="9" item="1"/>
          <tpl hier="11" item="4"/>
          <tpl hier="12" item="2"/>
          <tpl fld="4" item="0"/>
        </tpls>
      </n>
      <n v="37458898944">
        <tpls c="8">
          <tpl hier="2" item="0"/>
          <tpl hier="4" item="3"/>
          <tpl fld="3" item="16"/>
          <tpl fld="2" item="60"/>
          <tpl hier="9" item="1"/>
          <tpl hier="11" item="4"/>
          <tpl hier="12" item="2"/>
          <tpl fld="4" item="0"/>
        </tpls>
      </n>
      <n v="16250749952">
        <tpls c="8">
          <tpl hier="2" item="0"/>
          <tpl hier="4" item="3"/>
          <tpl fld="3" item="29"/>
          <tpl fld="2" item="56"/>
          <tpl hier="9" item="1"/>
          <tpl hier="11" item="4"/>
          <tpl hier="12" item="2"/>
          <tpl fld="4" item="0"/>
        </tpls>
      </n>
      <n v="4790458880">
        <tpls c="8">
          <tpl hier="2" item="0"/>
          <tpl hier="4" item="3"/>
          <tpl fld="3" item="30"/>
          <tpl fld="2" item="56"/>
          <tpl hier="9" item="1"/>
          <tpl hier="11" item="4"/>
          <tpl hier="12" item="2"/>
          <tpl fld="4" item="0"/>
        </tpls>
      </n>
      <n v="1014907264">
        <tpls c="8">
          <tpl hier="2" item="0"/>
          <tpl hier="4" item="3"/>
          <tpl fld="3" item="31"/>
          <tpl fld="2" item="56"/>
          <tpl hier="9" item="1"/>
          <tpl hier="11" item="4"/>
          <tpl hier="12" item="2"/>
          <tpl fld="4" item="0"/>
        </tpls>
      </n>
      <n v="51464436">
        <tpls c="8">
          <tpl hier="2" item="0"/>
          <tpl hier="4" item="3"/>
          <tpl fld="3" item="32"/>
          <tpl fld="2" item="56"/>
          <tpl hier="9" item="1"/>
          <tpl hier="11" item="4"/>
          <tpl hier="12" item="2"/>
          <tpl fld="4" item="0"/>
        </tpls>
      </n>
      <n v="23963033600">
        <tpls c="8">
          <tpl hier="2" item="0"/>
          <tpl hier="4" item="3"/>
          <tpl fld="3" item="41"/>
          <tpl fld="2" item="52"/>
          <tpl hier="9" item="1"/>
          <tpl hier="11" item="4"/>
          <tpl hier="12" item="2"/>
          <tpl fld="4" item="0"/>
        </tpls>
      </n>
      <n v="6715220480">
        <tpls c="8">
          <tpl hier="2" item="0"/>
          <tpl hier="4" item="3"/>
          <tpl fld="3" item="42"/>
          <tpl fld="2" item="52"/>
          <tpl hier="9" item="1"/>
          <tpl hier="11" item="4"/>
          <tpl hier="12" item="2"/>
          <tpl fld="4" item="0"/>
        </tpls>
      </n>
      <n v="4421343744">
        <tpls c="8">
          <tpl hier="2" item="0"/>
          <tpl hier="4" item="3"/>
          <tpl fld="3" item="43"/>
          <tpl fld="2" item="52"/>
          <tpl hier="9" item="1"/>
          <tpl hier="11" item="4"/>
          <tpl hier="12" item="2"/>
          <tpl fld="4" item="0"/>
        </tpls>
      </n>
      <n v="478805984">
        <tpls c="8">
          <tpl hier="2" item="0"/>
          <tpl hier="4" item="3"/>
          <tpl fld="3" item="44"/>
          <tpl fld="2" item="52"/>
          <tpl hier="9" item="1"/>
          <tpl hier="11" item="4"/>
          <tpl hier="12" item="2"/>
          <tpl fld="4" item="0"/>
        </tpls>
      </n>
      <n v="9748277248">
        <tpls c="8">
          <tpl hier="2" item="0"/>
          <tpl hier="4" item="3"/>
          <tpl fld="3" item="38"/>
          <tpl fld="2" item="47"/>
          <tpl hier="9" item="1"/>
          <tpl hier="11" item="4"/>
          <tpl hier="12" item="2"/>
          <tpl fld="4" item="0"/>
        </tpls>
      </n>
      <n v="1695315328">
        <tpls c="8">
          <tpl hier="2" item="0"/>
          <tpl hier="4" item="3"/>
          <tpl fld="3" item="51"/>
          <tpl fld="2" item="47"/>
          <tpl hier="9" item="1"/>
          <tpl hier="11" item="4"/>
          <tpl hier="12" item="2"/>
          <tpl fld="4" item="0"/>
        </tpls>
      </n>
      <n v="698408256">
        <tpls c="8">
          <tpl hier="2" item="0"/>
          <tpl hier="4" item="3"/>
          <tpl fld="3" item="20"/>
          <tpl fld="2" item="47"/>
          <tpl hier="9" item="1"/>
          <tpl hier="11" item="4"/>
          <tpl hier="12" item="2"/>
          <tpl fld="4" item="0"/>
        </tpls>
      </n>
      <n v="1102050048">
        <tpls c="8">
          <tpl hier="2" item="0"/>
          <tpl hier="4" item="3"/>
          <tpl fld="3" item="1"/>
          <tpl fld="2" item="82"/>
          <tpl hier="9" item="1"/>
          <tpl hier="11" item="4"/>
          <tpl hier="12" item="2"/>
          <tpl fld="4" item="0"/>
        </tpls>
      </n>
      <n v="369133888">
        <tpls c="8">
          <tpl hier="2" item="0"/>
          <tpl hier="4" item="3"/>
          <tpl fld="3" item="3"/>
          <tpl fld="2" item="82"/>
          <tpl hier="9" item="1"/>
          <tpl hier="11" item="4"/>
          <tpl hier="12" item="2"/>
          <tpl fld="4" item="0"/>
        </tpls>
      </n>
      <n v="78343560">
        <tpls c="8">
          <tpl hier="2" item="0"/>
          <tpl hier="4" item="3"/>
          <tpl fld="3" item="57"/>
          <tpl fld="2" item="82"/>
          <tpl hier="9" item="1"/>
          <tpl hier="11" item="4"/>
          <tpl hier="12" item="2"/>
          <tpl fld="4" item="0"/>
        </tpls>
      </n>
      <n v="274039095296">
        <tpls c="8">
          <tpl hier="2" item="0"/>
          <tpl hier="4" item="3"/>
          <tpl fld="3" item="9"/>
          <tpl fld="2" item="63"/>
          <tpl hier="9" item="1"/>
          <tpl hier="11" item="4"/>
          <tpl hier="12" item="2"/>
          <tpl fld="4" item="0"/>
        </tpls>
      </n>
      <n v="54724079616">
        <tpls c="8">
          <tpl hier="2" item="0"/>
          <tpl hier="4" item="3"/>
          <tpl fld="3" item="11"/>
          <tpl fld="2" item="63"/>
          <tpl hier="9" item="1"/>
          <tpl hier="11" item="4"/>
          <tpl hier="12" item="2"/>
          <tpl fld="4" item="0"/>
        </tpls>
      </n>
      <n v="21774032896">
        <tpls c="8">
          <tpl hier="2" item="0"/>
          <tpl hier="4" item="3"/>
          <tpl fld="3" item="12"/>
          <tpl fld="2" item="63"/>
          <tpl hier="9" item="1"/>
          <tpl hier="11" item="4"/>
          <tpl hier="12" item="2"/>
          <tpl fld="4" item="0"/>
        </tpls>
      </n>
      <n v="8992721920">
        <tpls c="8">
          <tpl hier="2" item="0"/>
          <tpl hier="4" item="3"/>
          <tpl fld="3" item="10"/>
          <tpl fld="2" item="63"/>
          <tpl hier="9" item="1"/>
          <tpl hier="11" item="4"/>
          <tpl hier="12" item="2"/>
          <tpl fld="4" item="0"/>
        </tpls>
      </n>
      <n v="11752299520">
        <tpls c="8">
          <tpl hier="2" item="0"/>
          <tpl hier="4" item="3"/>
          <tpl fld="3" item="23"/>
          <tpl fld="2" item="58"/>
          <tpl hier="9" item="1"/>
          <tpl hier="11" item="4"/>
          <tpl hier="12" item="2"/>
          <tpl fld="4" item="0"/>
        </tpls>
      </n>
      <n v="7683870208">
        <tpls c="8">
          <tpl hier="2" item="0"/>
          <tpl hier="4" item="3"/>
          <tpl fld="3" item="24"/>
          <tpl fld="2" item="58"/>
          <tpl hier="9" item="1"/>
          <tpl hier="11" item="4"/>
          <tpl hier="12" item="2"/>
          <tpl fld="4" item="0"/>
        </tpls>
      </n>
      <n v="1732800000">
        <tpls c="8">
          <tpl hier="2" item="0"/>
          <tpl hier="4" item="3"/>
          <tpl fld="3" item="25"/>
          <tpl fld="2" item="58"/>
          <tpl hier="9" item="1"/>
          <tpl hier="11" item="4"/>
          <tpl hier="12" item="2"/>
          <tpl fld="4" item="0"/>
        </tpls>
      </n>
      <n v="390196064">
        <tpls c="8">
          <tpl hier="2" item="0"/>
          <tpl hier="4" item="3"/>
          <tpl fld="3" item="26"/>
          <tpl fld="2" item="58"/>
          <tpl hier="9" item="1"/>
          <tpl hier="11" item="4"/>
          <tpl hier="12" item="2"/>
          <tpl fld="4" item="0"/>
        </tpls>
      </n>
      <m>
        <tpls c="8">
          <tpl hier="2" item="0"/>
          <tpl hier="4" item="3"/>
          <tpl fld="3" item="19"/>
          <tpl fld="2" item="50"/>
          <tpl hier="9" item="1"/>
          <tpl hier="11" item="4"/>
          <tpl hier="12" item="2"/>
          <tpl fld="4" item="0"/>
        </tpls>
      </m>
      <m>
        <tpls c="8">
          <tpl hier="2" item="0"/>
          <tpl hier="4" item="3"/>
          <tpl fld="3" item="28"/>
          <tpl fld="2" item="50"/>
          <tpl hier="9" item="1"/>
          <tpl hier="11" item="4"/>
          <tpl hier="12" item="2"/>
          <tpl fld="4" item="0"/>
        </tpls>
      </m>
      <m>
        <tpls c="8">
          <tpl hier="2" item="0"/>
          <tpl hier="4" item="3"/>
          <tpl fld="3" item="39"/>
          <tpl fld="2" item="50"/>
          <tpl hier="9" item="1"/>
          <tpl hier="11" item="4"/>
          <tpl hier="12" item="2"/>
          <tpl fld="4" item="0"/>
        </tpls>
      </m>
      <m>
        <tpls c="8">
          <tpl hier="2" item="0"/>
          <tpl hier="4" item="3"/>
          <tpl fld="3" item="37"/>
          <tpl fld="2" item="50"/>
          <tpl hier="9" item="1"/>
          <tpl hier="11" item="4"/>
          <tpl hier="12" item="2"/>
          <tpl fld="4" item="0"/>
        </tpls>
      </m>
      <m>
        <tpls c="8">
          <tpl hier="2" item="0"/>
          <tpl hier="4" item="3"/>
          <tpl fld="3" item="52"/>
          <tpl fld="2" item="81"/>
          <tpl hier="9" item="1"/>
          <tpl hier="11" item="4"/>
          <tpl hier="12" item="2"/>
          <tpl fld="4" item="0"/>
        </tpls>
      </m>
      <m>
        <tpls c="8">
          <tpl hier="2" item="0"/>
          <tpl hier="4" item="3"/>
          <tpl fld="3" item="53"/>
          <tpl fld="2" item="81"/>
          <tpl hier="9" item="1"/>
          <tpl hier="11" item="4"/>
          <tpl hier="12" item="2"/>
          <tpl fld="4" item="0"/>
        </tpls>
      </m>
      <m>
        <tpls c="8">
          <tpl hier="2" item="0"/>
          <tpl hier="4" item="3"/>
          <tpl fld="3" item="54"/>
          <tpl fld="2" item="81"/>
          <tpl hier="9" item="1"/>
          <tpl hier="11" item="4"/>
          <tpl hier="12" item="2"/>
          <tpl fld="4" item="0"/>
        </tpls>
      </m>
      <n v="42244322041856">
        <tpls c="8">
          <tpl hier="2" item="0"/>
          <tpl hier="4" item="3"/>
          <tpl fld="3" item="9"/>
          <tpl fld="1" item="1"/>
          <tpl hier="9" item="1"/>
          <tpl hier="11" item="4"/>
          <tpl hier="12" item="2"/>
          <tpl fld="4" item="0"/>
        </tpls>
      </n>
      <n v="23397823830016">
        <tpls c="8">
          <tpl hier="2" item="0"/>
          <tpl hier="4" item="3"/>
          <tpl fld="3" item="11"/>
          <tpl fld="1" item="1"/>
          <tpl hier="9" item="1"/>
          <tpl hier="11" item="4"/>
          <tpl hier="12" item="2"/>
          <tpl fld="4" item="0"/>
        </tpls>
      </n>
      <n v="10099459888128">
        <tpls c="8">
          <tpl hier="2" item="0"/>
          <tpl hier="4" item="3"/>
          <tpl fld="3" item="12"/>
          <tpl fld="1" item="1"/>
          <tpl hier="9" item="1"/>
          <tpl hier="11" item="4"/>
          <tpl hier="12" item="2"/>
          <tpl fld="4" item="0"/>
        </tpls>
      </n>
      <n v="1943939481344">
        <tpls c="8">
          <tpl hier="2" item="0"/>
          <tpl hier="4" item="3"/>
          <tpl fld="3" item="10"/>
          <tpl fld="1" item="1"/>
          <tpl hier="9" item="1"/>
          <tpl hier="11" item="4"/>
          <tpl hier="12" item="2"/>
          <tpl fld="4" item="0"/>
        </tpls>
      </n>
      <n v="14992053108736">
        <tpls c="8">
          <tpl hier="2" item="0"/>
          <tpl hier="4" item="3"/>
          <tpl fld="3" item="47"/>
          <tpl fld="2" item="51"/>
          <tpl hier="9" item="1"/>
          <tpl hier="11" item="4"/>
          <tpl hier="12" item="2"/>
          <tpl fld="4" item="0"/>
        </tpls>
      </n>
      <n v="7287236198400">
        <tpls c="8">
          <tpl hier="2" item="0"/>
          <tpl hier="4" item="3"/>
          <tpl fld="3" item="45"/>
          <tpl fld="2" item="51"/>
          <tpl hier="9" item="1"/>
          <tpl hier="11" item="4"/>
          <tpl hier="12" item="2"/>
          <tpl fld="4" item="0"/>
        </tpls>
      </n>
      <n v="2351598927872">
        <tpls c="8">
          <tpl hier="2" item="0"/>
          <tpl hier="4" item="3"/>
          <tpl fld="3" item="46"/>
          <tpl fld="2" item="51"/>
          <tpl hier="9" item="1"/>
          <tpl hier="11" item="4"/>
          <tpl hier="12" item="2"/>
          <tpl fld="4" item="0"/>
        </tpls>
      </n>
      <n v="605099982848">
        <tpls c="8">
          <tpl hier="2" item="0"/>
          <tpl hier="4" item="3"/>
          <tpl fld="3" item="48"/>
          <tpl fld="2" item="51"/>
          <tpl hier="9" item="1"/>
          <tpl hier="11" item="4"/>
          <tpl hier="12" item="2"/>
          <tpl fld="4" item="0"/>
        </tpls>
      </n>
      <n v="3100882239488">
        <tpls c="8">
          <tpl hier="2" item="0"/>
          <tpl hier="4" item="3"/>
          <tpl fld="3" item="52"/>
          <tpl fld="2" item="46"/>
          <tpl hier="9" item="1"/>
          <tpl hier="11" item="4"/>
          <tpl hier="12" item="2"/>
          <tpl fld="4" item="0"/>
        </tpls>
      </n>
      <n v="1142797238272">
        <tpls c="8">
          <tpl hier="2" item="0"/>
          <tpl hier="4" item="3"/>
          <tpl fld="3" item="53"/>
          <tpl fld="2" item="46"/>
          <tpl hier="9" item="1"/>
          <tpl hier="11" item="4"/>
          <tpl hier="12" item="2"/>
          <tpl fld="4" item="0"/>
        </tpls>
      </n>
      <n v="241756635136">
        <tpls c="8">
          <tpl hier="2" item="0"/>
          <tpl hier="4" item="3"/>
          <tpl fld="3" item="54"/>
          <tpl fld="2" item="46"/>
          <tpl hier="9" item="1"/>
          <tpl hier="11" item="4"/>
          <tpl hier="12" item="2"/>
          <tpl fld="4" item="0"/>
        </tpls>
      </n>
      <n v="385118044160">
        <tpls c="8">
          <tpl hier="2" item="0"/>
          <tpl hier="4" item="3"/>
          <tpl fld="3" item="2"/>
          <tpl fld="2" item="79"/>
          <tpl hier="9" item="1"/>
          <tpl hier="11" item="4"/>
          <tpl hier="12" item="2"/>
          <tpl fld="4" item="0"/>
        </tpls>
      </n>
      <n v="206986674176">
        <tpls c="8">
          <tpl hier="2" item="0"/>
          <tpl hier="4" item="3"/>
          <tpl fld="3" item="58"/>
          <tpl fld="2" item="79"/>
          <tpl hier="9" item="1"/>
          <tpl hier="11" item="4"/>
          <tpl hier="12" item="2"/>
          <tpl fld="4" item="0"/>
        </tpls>
      </n>
      <n v="48954146816">
        <tpls c="8">
          <tpl hier="2" item="0"/>
          <tpl hier="4" item="3"/>
          <tpl fld="3" item="4"/>
          <tpl fld="2" item="79"/>
          <tpl hier="9" item="1"/>
          <tpl hier="11" item="4"/>
          <tpl hier="12" item="2"/>
          <tpl fld="4" item="0"/>
        </tpls>
      </n>
      <n v="1312551731200">
        <tpls c="8">
          <tpl hier="2" item="0"/>
          <tpl hier="4" item="3"/>
          <tpl fld="3" item="13"/>
          <tpl fld="2" item="61"/>
          <tpl hier="9" item="1"/>
          <tpl hier="11" item="4"/>
          <tpl hier="12" item="2"/>
          <tpl fld="4" item="0"/>
        </tpls>
      </n>
      <n v="627286802432">
        <tpls c="8">
          <tpl hier="2" item="0"/>
          <tpl hier="4" item="3"/>
          <tpl fld="3" item="14"/>
          <tpl fld="2" item="61"/>
          <tpl hier="9" item="1"/>
          <tpl hier="11" item="4"/>
          <tpl hier="12" item="2"/>
          <tpl fld="4" item="0"/>
        </tpls>
      </n>
      <n v="180793458688">
        <tpls c="8">
          <tpl hier="2" item="0"/>
          <tpl hier="4" item="3"/>
          <tpl fld="3" item="15"/>
          <tpl fld="2" item="61"/>
          <tpl hier="9" item="1"/>
          <tpl hier="11" item="4"/>
          <tpl hier="12" item="2"/>
          <tpl fld="4" item="0"/>
        </tpls>
      </n>
      <n v="36038713344">
        <tpls c="8">
          <tpl hier="2" item="0"/>
          <tpl hier="4" item="3"/>
          <tpl fld="3" item="16"/>
          <tpl fld="2" item="61"/>
          <tpl hier="9" item="1"/>
          <tpl hier="11" item="4"/>
          <tpl hier="12" item="2"/>
          <tpl fld="4" item="0"/>
        </tpls>
      </n>
      <n v="1484318179328">
        <tpls c="8">
          <tpl hier="2" item="0"/>
          <tpl hier="4" item="3"/>
          <tpl fld="3" item="29"/>
          <tpl fld="2" item="57"/>
          <tpl hier="9" item="1"/>
          <tpl hier="11" item="4"/>
          <tpl hier="12" item="2"/>
          <tpl fld="4" item="0"/>
        </tpls>
      </n>
      <n v="383330942976">
        <tpls c="8">
          <tpl hier="2" item="0"/>
          <tpl hier="4" item="3"/>
          <tpl fld="3" item="30"/>
          <tpl fld="2" item="57"/>
          <tpl hier="9" item="1"/>
          <tpl hier="11" item="4"/>
          <tpl hier="12" item="2"/>
          <tpl fld="4" item="0"/>
        </tpls>
      </n>
      <n v="78358863872">
        <tpls c="8">
          <tpl hier="2" item="0"/>
          <tpl hier="4" item="3"/>
          <tpl fld="3" item="31"/>
          <tpl fld="2" item="57"/>
          <tpl hier="9" item="1"/>
          <tpl hier="11" item="4"/>
          <tpl hier="12" item="2"/>
          <tpl fld="4" item="0"/>
        </tpls>
      </n>
      <n v="3928908288">
        <tpls c="8">
          <tpl hier="2" item="0"/>
          <tpl hier="4" item="3"/>
          <tpl fld="3" item="32"/>
          <tpl fld="2" item="57"/>
          <tpl hier="9" item="1"/>
          <tpl hier="11" item="4"/>
          <tpl hier="12" item="2"/>
          <tpl fld="4" item="0"/>
        </tpls>
      </n>
      <n v="279351164928">
        <tpls c="8">
          <tpl hier="2" item="0"/>
          <tpl hier="4" item="3"/>
          <tpl fld="3" item="41"/>
          <tpl fld="2" item="53"/>
          <tpl hier="9" item="1"/>
          <tpl hier="11" item="4"/>
          <tpl hier="12" item="2"/>
          <tpl fld="4" item="0"/>
        </tpls>
      </n>
      <n v="87810990080">
        <tpls c="8">
          <tpl hier="2" item="0"/>
          <tpl hier="4" item="3"/>
          <tpl fld="3" item="42"/>
          <tpl fld="2" item="53"/>
          <tpl hier="9" item="1"/>
          <tpl hier="11" item="4"/>
          <tpl hier="12" item="2"/>
          <tpl fld="4" item="0"/>
        </tpls>
      </n>
      <n v="9296921600">
        <tpls c="8">
          <tpl hier="2" item="0"/>
          <tpl hier="4" item="3"/>
          <tpl fld="3" item="43"/>
          <tpl fld="2" item="53"/>
          <tpl hier="9" item="1"/>
          <tpl hier="11" item="4"/>
          <tpl hier="12" item="2"/>
          <tpl fld="4" item="0"/>
        </tpls>
      </n>
      <n v="917614016">
        <tpls c="8">
          <tpl hier="2" item="0"/>
          <tpl hier="4" item="3"/>
          <tpl fld="3" item="44"/>
          <tpl fld="2" item="53"/>
          <tpl hier="9" item="1"/>
          <tpl hier="11" item="4"/>
          <tpl hier="12" item="2"/>
          <tpl fld="4" item="0"/>
        </tpls>
      </n>
      <n v="262344785920">
        <tpls c="8">
          <tpl hier="2" item="0"/>
          <tpl hier="4" item="3"/>
          <tpl fld="3" item="38"/>
          <tpl fld="2" item="48"/>
          <tpl hier="9" item="1"/>
          <tpl hier="11" item="4"/>
          <tpl hier="12" item="2"/>
          <tpl fld="4" item="0"/>
        </tpls>
      </n>
      <n v="107592097792">
        <tpls c="8">
          <tpl hier="2" item="0"/>
          <tpl hier="4" item="3"/>
          <tpl fld="3" item="51"/>
          <tpl fld="2" item="48"/>
          <tpl hier="9" item="1"/>
          <tpl hier="11" item="4"/>
          <tpl hier="12" item="2"/>
          <tpl fld="4" item="0"/>
        </tpls>
      </n>
      <n v="20332834816">
        <tpls c="8">
          <tpl hier="2" item="0"/>
          <tpl hier="4" item="3"/>
          <tpl fld="3" item="20"/>
          <tpl fld="2" item="48"/>
          <tpl hier="9" item="1"/>
          <tpl hier="11" item="4"/>
          <tpl hier="12" item="2"/>
          <tpl fld="4" item="0"/>
        </tpls>
      </n>
      <n v="5015157760">
        <tpls c="8">
          <tpl hier="2" item="0"/>
          <tpl hier="4" item="3"/>
          <tpl fld="3" item="29"/>
          <tpl fld="2" item="11"/>
          <tpl hier="9" item="1"/>
          <tpl hier="11" item="4"/>
          <tpl hier="12" item="2"/>
          <tpl fld="4" item="0"/>
        </tpls>
      </n>
      <n v="1048690944">
        <tpls c="8">
          <tpl hier="2" item="0"/>
          <tpl hier="4" item="3"/>
          <tpl fld="3" item="54"/>
          <tpl fld="2" item="30"/>
          <tpl hier="9" item="1"/>
          <tpl hier="11" item="4"/>
          <tpl hier="12" item="2"/>
          <tpl fld="4" item="0"/>
        </tpls>
      </n>
      <n v="5321012224">
        <tpls c="8">
          <tpl hier="2" item="0"/>
          <tpl hier="4" item="3"/>
          <tpl fld="3" item="38"/>
          <tpl fld="2" item="27"/>
          <tpl hier="9" item="1"/>
          <tpl hier="11" item="4"/>
          <tpl hier="12" item="2"/>
          <tpl fld="4" item="0"/>
        </tpls>
      </n>
      <n v="392897069056">
        <tpls c="8">
          <tpl hier="2" item="0"/>
          <tpl hier="4" item="3"/>
          <tpl fld="3" item="28"/>
          <tpl fld="2" item="39"/>
          <tpl hier="9" item="1"/>
          <tpl hier="11" item="4"/>
          <tpl hier="12" item="2"/>
          <tpl fld="4" item="0"/>
        </tpls>
      </n>
      <n v="271065984">
        <tpls c="8">
          <tpl hier="2" item="0"/>
          <tpl hier="4" item="3"/>
          <tpl fld="3" item="35"/>
          <tpl fld="2" item="21"/>
          <tpl hier="9" item="1"/>
          <tpl hier="11" item="4"/>
          <tpl hier="12" item="2"/>
          <tpl fld="4" item="0"/>
        </tpls>
      </n>
      <n v="6596546048">
        <tpls c="8">
          <tpl hier="2" item="0"/>
          <tpl hier="4" item="3"/>
          <tpl fld="3" item="53"/>
          <tpl fld="2" item="33"/>
          <tpl hier="9" item="1"/>
          <tpl hier="11" item="4"/>
          <tpl hier="12" item="2"/>
          <tpl fld="4" item="0"/>
        </tpls>
      </n>
      <n v="1123107328">
        <tpls c="8">
          <tpl hier="2" item="0"/>
          <tpl hier="4" item="3"/>
          <tpl fld="3" item="25"/>
          <tpl fld="2" item="34"/>
          <tpl hier="9" item="1"/>
          <tpl hier="11" item="4"/>
          <tpl hier="12" item="2"/>
          <tpl fld="4" item="0"/>
        </tpls>
      </n>
      <m>
        <tpls c="8">
          <tpl hier="2" item="0"/>
          <tpl hier="4" item="3"/>
          <tpl fld="3" item="0"/>
          <tpl fld="2" item="68"/>
          <tpl hier="9" item="1"/>
          <tpl hier="11" item="4"/>
          <tpl hier="12" item="2"/>
          <tpl fld="4" item="0"/>
        </tpls>
      </m>
      <n v="101726330880">
        <tpls c="8">
          <tpl hier="2" item="0"/>
          <tpl hier="4" item="3"/>
          <tpl fld="3" item="29"/>
          <tpl fld="2" item="44"/>
          <tpl hier="9" item="1"/>
          <tpl hier="11" item="4"/>
          <tpl hier="12" item="2"/>
          <tpl fld="4" item="0"/>
        </tpls>
      </n>
      <n v="17152483328">
        <tpls c="8">
          <tpl hier="2" item="0"/>
          <tpl hier="4" item="3"/>
          <tpl fld="3" item="25"/>
          <tpl fld="2" item="44"/>
          <tpl hier="9" item="1"/>
          <tpl hier="11" item="4"/>
          <tpl hier="12" item="2"/>
          <tpl fld="4" item="0"/>
        </tpls>
      </n>
      <n v="75704721408">
        <tpls c="8">
          <tpl hier="2" item="0"/>
          <tpl hier="4" item="3"/>
          <tpl fld="3" item="21"/>
          <tpl fld="2" item="49"/>
          <tpl hier="9" item="1"/>
          <tpl hier="11" item="4"/>
          <tpl hier="12" item="2"/>
          <tpl fld="4" item="0"/>
        </tpls>
      </n>
      <n v="6122198016">
        <tpls c="8">
          <tpl hier="2" item="0"/>
          <tpl hier="4" item="3"/>
          <tpl fld="3" item="12"/>
          <tpl fld="2" item="49"/>
          <tpl hier="9" item="1"/>
          <tpl hier="11" item="4"/>
          <tpl hier="12" item="2"/>
          <tpl fld="4" item="0"/>
        </tpls>
      </n>
      <n v="654100224">
        <tpls c="8">
          <tpl hier="2" item="0"/>
          <tpl hier="4" item="3"/>
          <tpl fld="3" item="35"/>
          <tpl fld="2" item="49"/>
          <tpl hier="9" item="1"/>
          <tpl hier="11" item="4"/>
          <tpl hier="12" item="2"/>
          <tpl fld="4" item="0"/>
        </tpls>
      </n>
      <n v="11722142720">
        <tpls c="8">
          <tpl hier="2" item="0"/>
          <tpl hier="4" item="3"/>
          <tpl fld="3" item="27"/>
          <tpl fld="2" item="85"/>
          <tpl hier="9" item="1"/>
          <tpl hier="11" item="4"/>
          <tpl hier="12" item="2"/>
          <tpl fld="4" item="0"/>
        </tpls>
      </n>
      <n v="4662053888">
        <tpls c="8">
          <tpl hier="2" item="0"/>
          <tpl hier="4" item="3"/>
          <tpl fld="3" item="20"/>
          <tpl fld="2" item="85"/>
          <tpl hier="9" item="1"/>
          <tpl hier="11" item="4"/>
          <tpl hier="12" item="2"/>
          <tpl fld="4" item="0"/>
        </tpls>
      </n>
      <n v="50577768448">
        <tpls c="8">
          <tpl hier="2" item="0"/>
          <tpl hier="4" item="3"/>
          <tpl fld="3" item="29"/>
          <tpl fld="2" item="65"/>
          <tpl hier="9" item="1"/>
          <tpl hier="11" item="4"/>
          <tpl hier="12" item="2"/>
          <tpl fld="4" item="0"/>
        </tpls>
      </n>
      <n v="10432619520">
        <tpls c="8">
          <tpl hier="2" item="0"/>
          <tpl hier="4" item="3"/>
          <tpl fld="3" item="45"/>
          <tpl fld="2" item="65"/>
          <tpl hier="9" item="1"/>
          <tpl hier="11" item="4"/>
          <tpl hier="12" item="2"/>
          <tpl fld="4" item="0"/>
        </tpls>
      </n>
      <n v="1528916224">
        <tpls c="8">
          <tpl hier="2" item="0"/>
          <tpl hier="4" item="3"/>
          <tpl fld="3" item="57"/>
          <tpl fld="2" item="65"/>
          <tpl hier="9" item="1"/>
          <tpl hier="11" item="4"/>
          <tpl hier="12" item="2"/>
          <tpl fld="4" item="0"/>
        </tpls>
      </n>
      <n v="14444510208">
        <tpls c="8">
          <tpl hier="2" item="0"/>
          <tpl hier="4" item="3"/>
          <tpl fld="3" item="41"/>
          <tpl fld="2" item="59"/>
          <tpl hier="9" item="1"/>
          <tpl hier="11" item="4"/>
          <tpl hier="12" item="2"/>
          <tpl fld="4" item="0"/>
        </tpls>
      </n>
      <n v="2724853504">
        <tpls c="8">
          <tpl hier="2" item="0"/>
          <tpl hier="4" item="3"/>
          <tpl fld="3" item="53"/>
          <tpl fld="2" item="59"/>
          <tpl hier="9" item="1"/>
          <tpl hier="11" item="4"/>
          <tpl hier="12" item="2"/>
          <tpl fld="4" item="0"/>
        </tpls>
      </n>
      <n v="274960704">
        <tpls c="8">
          <tpl hier="2" item="0"/>
          <tpl hier="4" item="3"/>
          <tpl fld="3" item="10"/>
          <tpl fld="2" item="59"/>
          <tpl hier="9" item="1"/>
          <tpl hier="11" item="4"/>
          <tpl hier="12" item="2"/>
          <tpl fld="4" item="0"/>
        </tpls>
      </n>
      <n v="19788515328">
        <tpls c="8">
          <tpl hier="2" item="0"/>
          <tpl hier="4" item="3"/>
          <tpl fld="3" item="38"/>
          <tpl fld="2" item="54"/>
          <tpl hier="9" item="1"/>
          <tpl hier="11" item="4"/>
          <tpl hier="12" item="2"/>
          <tpl fld="4" item="0"/>
        </tpls>
      </n>
      <n v="8861299712">
        <tpls c="8">
          <tpl hier="2" item="0"/>
          <tpl hier="4" item="3"/>
          <tpl fld="3" item="58"/>
          <tpl fld="2" item="54"/>
          <tpl hier="9" item="1"/>
          <tpl hier="11" item="4"/>
          <tpl hier="12" item="2"/>
          <tpl fld="4" item="0"/>
        </tpls>
      </n>
      <n v="3384063488">
        <tpls c="8">
          <tpl hier="2" item="0"/>
          <tpl hier="4" item="3"/>
          <tpl fld="3" item="26"/>
          <tpl fld="2" item="54"/>
          <tpl hier="9" item="1"/>
          <tpl hier="11" item="4"/>
          <tpl hier="12" item="2"/>
          <tpl fld="4" item="0"/>
        </tpls>
      </n>
      <n v="145619189760">
        <tpls c="8">
          <tpl hier="2" item="0"/>
          <tpl hier="4" item="3"/>
          <tpl fld="3" item="1"/>
          <tpl fld="2" item="40"/>
          <tpl hier="9" item="1"/>
          <tpl hier="11" item="4"/>
          <tpl hier="12" item="2"/>
          <tpl fld="4" item="0"/>
        </tpls>
      </n>
      <n v="34894409728">
        <tpls c="8">
          <tpl hier="2" item="0"/>
          <tpl hier="4" item="3"/>
          <tpl fld="3" item="15"/>
          <tpl fld="2" item="40"/>
          <tpl hier="9" item="1"/>
          <tpl hier="11" item="4"/>
          <tpl hier="12" item="2"/>
          <tpl fld="4" item="0"/>
        </tpls>
      </n>
      <n v="5973366784">
        <tpls c="8">
          <tpl hier="2" item="0"/>
          <tpl hier="4" item="3"/>
          <tpl fld="3" item="37"/>
          <tpl fld="2" item="40"/>
          <tpl hier="9" item="1"/>
          <tpl hier="11" item="4"/>
          <tpl hier="12" item="2"/>
          <tpl fld="4" item="0"/>
        </tpls>
      </n>
      <n v="69736808448">
        <tpls c="8">
          <tpl hier="2" item="0"/>
          <tpl hier="4" item="3"/>
          <tpl fld="3" item="11"/>
          <tpl fld="2" item="35"/>
          <tpl hier="9" item="1"/>
          <tpl hier="11" item="4"/>
          <tpl hier="12" item="2"/>
          <tpl fld="4" item="0"/>
        </tpls>
      </n>
      <n v="25325893632">
        <tpls c="8">
          <tpl hier="2" item="0"/>
          <tpl hier="4" item="3"/>
          <tpl fld="3" item="31"/>
          <tpl fld="2" item="35"/>
          <tpl hier="9" item="1"/>
          <tpl hier="11" item="4"/>
          <tpl hier="12" item="2"/>
          <tpl fld="4" item="0"/>
        </tpls>
      </n>
      <n v="4609727488">
        <tpls c="8">
          <tpl hier="2" item="0"/>
          <tpl hier="4" item="3"/>
          <tpl fld="3" item="35"/>
          <tpl fld="2" item="35"/>
          <tpl hier="9" item="1"/>
          <tpl hier="11" item="4"/>
          <tpl hier="12" item="2"/>
          <tpl fld="4" item="0"/>
        </tpls>
      </n>
      <n v="1534673536">
        <tpls c="8">
          <tpl hier="2" item="0"/>
          <tpl hier="4" item="3"/>
          <tpl fld="3" item="24"/>
          <tpl fld="2" item="28"/>
          <tpl hier="9" item="1"/>
          <tpl hier="11" item="4"/>
          <tpl hier="12" item="2"/>
          <tpl fld="4" item="0"/>
        </tpls>
      </n>
      <n v="1004316480">
        <tpls c="8">
          <tpl hier="2" item="0"/>
          <tpl hier="4" item="3"/>
          <tpl fld="3" item="43"/>
          <tpl fld="2" item="28"/>
          <tpl hier="9" item="1"/>
          <tpl hier="11" item="4"/>
          <tpl hier="12" item="2"/>
          <tpl fld="4" item="0"/>
        </tpls>
      </n>
      <n v="2220307456">
        <tpls c="8">
          <tpl hier="2" item="0"/>
          <tpl hier="4" item="3"/>
          <tpl fld="3" item="5"/>
          <tpl fld="2" item="77"/>
          <tpl hier="9" item="1"/>
          <tpl hier="11" item="4"/>
          <tpl hier="12" item="2"/>
          <tpl fld="4" item="0"/>
        </tpls>
      </n>
      <n v="1007791168">
        <tpls c="8">
          <tpl hier="2" item="0"/>
          <tpl hier="4" item="3"/>
          <tpl fld="3" item="28"/>
          <tpl fld="2" item="77"/>
          <tpl hier="9" item="1"/>
          <tpl hier="11" item="4"/>
          <tpl hier="12" item="2"/>
          <tpl fld="4" item="0"/>
        </tpls>
      </n>
      <n v="451152448">
        <tpls c="8">
          <tpl hier="2" item="0"/>
          <tpl hier="4" item="3"/>
          <tpl fld="3" item="20"/>
          <tpl fld="2" item="77"/>
          <tpl hier="9" item="1"/>
          <tpl hier="11" item="4"/>
          <tpl hier="12" item="2"/>
          <tpl fld="4" item="0"/>
        </tpls>
      </n>
      <n v="32643696640">
        <tpls c="8">
          <tpl hier="2" item="0"/>
          <tpl hier="4" item="3"/>
          <tpl fld="3" item="21"/>
          <tpl fld="2" item="62"/>
          <tpl hier="9" item="1"/>
          <tpl hier="11" item="4"/>
          <tpl hier="12" item="2"/>
          <tpl fld="4" item="0"/>
        </tpls>
      </n>
      <n v="15498179584">
        <tpls c="8">
          <tpl hier="2" item="0"/>
          <tpl hier="4" item="3"/>
          <tpl fld="3" item="50"/>
          <tpl fld="2" item="62"/>
          <tpl hier="9" item="1"/>
          <tpl hier="11" item="4"/>
          <tpl hier="12" item="2"/>
          <tpl fld="4" item="0"/>
        </tpls>
      </n>
      <n v="1758727424">
        <tpls c="8">
          <tpl hier="2" item="0"/>
          <tpl hier="4" item="3"/>
          <tpl fld="3" item="57"/>
          <tpl fld="2" item="62"/>
          <tpl hier="9" item="1"/>
          <tpl hier="11" item="4"/>
          <tpl hier="12" item="2"/>
          <tpl fld="4" item="0"/>
        </tpls>
      </n>
      <n v="2451625216">
        <tpls c="8">
          <tpl hier="2" item="0"/>
          <tpl hier="4" item="3"/>
          <tpl fld="3" item="33"/>
          <tpl fld="2" item="42"/>
          <tpl hier="9" item="1"/>
          <tpl hier="11" item="4"/>
          <tpl hier="12" item="2"/>
          <tpl fld="4" item="0"/>
        </tpls>
      </n>
      <n v="1132101248">
        <tpls c="8">
          <tpl hier="2" item="0"/>
          <tpl hier="4" item="3"/>
          <tpl fld="3" item="0"/>
          <tpl fld="2" item="42"/>
          <tpl hier="9" item="1"/>
          <tpl hier="11" item="4"/>
          <tpl hier="12" item="2"/>
          <tpl fld="4" item="0"/>
        </tpls>
      </n>
      <n v="242732576">
        <tpls c="8">
          <tpl hier="2" item="0"/>
          <tpl hier="4" item="3"/>
          <tpl fld="3" item="10"/>
          <tpl fld="2" item="42"/>
          <tpl hier="9" item="1"/>
          <tpl hier="11" item="4"/>
          <tpl hier="12" item="2"/>
          <tpl fld="4" item="0"/>
        </tpls>
      </n>
      <n v="10109619200">
        <tpls c="8">
          <tpl hier="2" item="0"/>
          <tpl hier="4" item="3"/>
          <tpl fld="3" item="47"/>
          <tpl fld="2" item="55"/>
          <tpl hier="9" item="1"/>
          <tpl hier="11" item="4"/>
          <tpl hier="12" item="2"/>
          <tpl fld="4" item="0"/>
        </tpls>
      </n>
      <n v="2369835520">
        <tpls c="8">
          <tpl hier="2" item="0"/>
          <tpl hier="4" item="3"/>
          <tpl fld="3" item="7"/>
          <tpl fld="2" item="55"/>
          <tpl hier="9" item="1"/>
          <tpl hier="11" item="4"/>
          <tpl hier="12" item="2"/>
          <tpl fld="4" item="0"/>
        </tpls>
      </n>
      <n v="450753984">
        <tpls c="8">
          <tpl hier="2" item="0"/>
          <tpl hier="4" item="3"/>
          <tpl fld="3" item="26"/>
          <tpl fld="2" item="55"/>
          <tpl hier="9" item="1"/>
          <tpl hier="11" item="4"/>
          <tpl hier="12" item="2"/>
          <tpl fld="4" item="0"/>
        </tpls>
      </n>
      <n v="1695824609280">
        <tpls c="8">
          <tpl hier="2" item="0"/>
          <tpl hier="4" item="3"/>
          <tpl fld="3" item="38"/>
          <tpl fld="2" item="60"/>
          <tpl hier="9" item="1"/>
          <tpl hier="11" item="4"/>
          <tpl hier="12" item="2"/>
          <tpl fld="4" item="0"/>
        </tpls>
      </n>
      <n v="330397384704">
        <tpls c="8">
          <tpl hier="2" item="0"/>
          <tpl hier="4" item="3"/>
          <tpl fld="3" item="58"/>
          <tpl fld="2" item="60"/>
          <tpl hier="9" item="1"/>
          <tpl hier="11" item="4"/>
          <tpl hier="12" item="2"/>
          <tpl fld="4" item="0"/>
        </tpls>
      </n>
      <n v="33875881984">
        <tpls c="8">
          <tpl hier="2" item="0"/>
          <tpl hier="4" item="3"/>
          <tpl fld="3" item="18"/>
          <tpl fld="2" item="60"/>
          <tpl hier="9" item="1"/>
          <tpl hier="11" item="4"/>
          <tpl hier="12" item="2"/>
          <tpl fld="4" item="0"/>
        </tpls>
      </n>
      <n v="14901750784">
        <tpls c="8">
          <tpl hier="2" item="0"/>
          <tpl hier="4" item="3"/>
          <tpl fld="3" item="33"/>
          <tpl fld="2" item="56"/>
          <tpl hier="9" item="1"/>
          <tpl hier="11" item="4"/>
          <tpl hier="12" item="2"/>
          <tpl fld="4" item="0"/>
        </tpls>
      </n>
      <n v="5020214784">
        <tpls c="8">
          <tpl hier="2" item="0"/>
          <tpl hier="4" item="3"/>
          <tpl fld="3" item="27"/>
          <tpl fld="2" item="56"/>
          <tpl hier="9" item="1"/>
          <tpl hier="11" item="4"/>
          <tpl hier="12" item="2"/>
          <tpl fld="4" item="0"/>
        </tpls>
      </n>
      <n v="1073861632">
        <tpls c="8">
          <tpl hier="2" item="0"/>
          <tpl hier="4" item="3"/>
          <tpl fld="3" item="36"/>
          <tpl fld="2" item="56"/>
          <tpl hier="9" item="1"/>
          <tpl hier="11" item="4"/>
          <tpl hier="12" item="2"/>
          <tpl fld="4" item="0"/>
        </tpls>
      </n>
      <n v="45790868">
        <tpls c="8">
          <tpl hier="2" item="0"/>
          <tpl hier="4" item="3"/>
          <tpl fld="3" item="34"/>
          <tpl fld="2" item="56"/>
          <tpl hier="9" item="1"/>
          <tpl hier="11" item="4"/>
          <tpl hier="12" item="2"/>
          <tpl fld="4" item="0"/>
        </tpls>
      </n>
      <n v="19649632256">
        <tpls c="8">
          <tpl hier="2" item="0"/>
          <tpl hier="4" item="3"/>
          <tpl fld="3" item="47"/>
          <tpl fld="2" item="52"/>
          <tpl hier="9" item="1"/>
          <tpl hier="11" item="4"/>
          <tpl hier="12" item="2"/>
          <tpl fld="4" item="0"/>
        </tpls>
      </n>
      <n v="5981244928">
        <tpls c="8">
          <tpl hier="2" item="0"/>
          <tpl hier="4" item="3"/>
          <tpl fld="3" item="45"/>
          <tpl fld="2" item="52"/>
          <tpl hier="9" item="1"/>
          <tpl hier="11" item="4"/>
          <tpl hier="12" item="2"/>
          <tpl fld="4" item="0"/>
        </tpls>
      </n>
      <n v="3758220800">
        <tpls c="8">
          <tpl hier="2" item="0"/>
          <tpl hier="4" item="3"/>
          <tpl fld="3" item="46"/>
          <tpl fld="2" item="52"/>
          <tpl hier="9" item="1"/>
          <tpl hier="11" item="4"/>
          <tpl hier="12" item="2"/>
          <tpl fld="4" item="0"/>
        </tpls>
      </n>
      <n v="444665184">
        <tpls c="8">
          <tpl hier="2" item="0"/>
          <tpl hier="4" item="3"/>
          <tpl fld="3" item="48"/>
          <tpl fld="2" item="52"/>
          <tpl hier="9" item="1"/>
          <tpl hier="11" item="4"/>
          <tpl hier="12" item="2"/>
          <tpl fld="4" item="0"/>
        </tpls>
      </n>
      <n v="8158257664">
        <tpls c="8">
          <tpl hier="2" item="0"/>
          <tpl hier="4" item="3"/>
          <tpl fld="3" item="52"/>
          <tpl fld="2" item="47"/>
          <tpl hier="9" item="1"/>
          <tpl hier="11" item="4"/>
          <tpl hier="12" item="2"/>
          <tpl fld="4" item="0"/>
        </tpls>
      </n>
      <n v="1986437888">
        <tpls c="8">
          <tpl hier="2" item="0"/>
          <tpl hier="4" item="3"/>
          <tpl fld="3" item="53"/>
          <tpl fld="2" item="47"/>
          <tpl hier="9" item="1"/>
          <tpl hier="11" item="4"/>
          <tpl hier="12" item="2"/>
          <tpl fld="4" item="0"/>
        </tpls>
      </n>
      <n v="676870144">
        <tpls c="8">
          <tpl hier="2" item="0"/>
          <tpl hier="4" item="3"/>
          <tpl fld="3" item="54"/>
          <tpl fld="2" item="47"/>
          <tpl hier="9" item="1"/>
          <tpl hier="11" item="4"/>
          <tpl hier="12" item="2"/>
          <tpl fld="4" item="0"/>
        </tpls>
      </n>
      <n v="1051350016">
        <tpls c="8">
          <tpl hier="2" item="0"/>
          <tpl hier="4" item="3"/>
          <tpl fld="3" item="2"/>
          <tpl fld="2" item="82"/>
          <tpl hier="9" item="1"/>
          <tpl hier="11" item="4"/>
          <tpl hier="12" item="2"/>
          <tpl fld="4" item="0"/>
        </tpls>
      </n>
      <n v="320093376">
        <tpls c="8">
          <tpl hier="2" item="0"/>
          <tpl hier="4" item="3"/>
          <tpl fld="3" item="58"/>
          <tpl fld="2" item="82"/>
          <tpl hier="9" item="1"/>
          <tpl hier="11" item="4"/>
          <tpl hier="12" item="2"/>
          <tpl fld="4" item="0"/>
        </tpls>
      </n>
      <n v="66062500">
        <tpls c="8">
          <tpl hier="2" item="0"/>
          <tpl hier="4" item="3"/>
          <tpl fld="3" item="4"/>
          <tpl fld="2" item="82"/>
          <tpl hier="9" item="1"/>
          <tpl hier="11" item="4"/>
          <tpl hier="12" item="2"/>
          <tpl fld="4" item="0"/>
        </tpls>
      </n>
      <n v="249711050752">
        <tpls c="8">
          <tpl hier="2" item="0"/>
          <tpl hier="4" item="3"/>
          <tpl fld="3" item="13"/>
          <tpl fld="2" item="63"/>
          <tpl hier="9" item="1"/>
          <tpl hier="11" item="4"/>
          <tpl hier="12" item="2"/>
          <tpl fld="4" item="0"/>
        </tpls>
      </n>
      <n v="53991288832">
        <tpls c="8">
          <tpl hier="2" item="0"/>
          <tpl hier="4" item="3"/>
          <tpl fld="3" item="14"/>
          <tpl fld="2" item="63"/>
          <tpl hier="9" item="1"/>
          <tpl hier="11" item="4"/>
          <tpl hier="12" item="2"/>
          <tpl fld="4" item="0"/>
        </tpls>
      </n>
      <n v="22278422528">
        <tpls c="8">
          <tpl hier="2" item="0"/>
          <tpl hier="4" item="3"/>
          <tpl fld="3" item="15"/>
          <tpl fld="2" item="63"/>
          <tpl hier="9" item="1"/>
          <tpl hier="11" item="4"/>
          <tpl hier="12" item="2"/>
          <tpl fld="4" item="0"/>
        </tpls>
      </n>
      <n v="8471006208">
        <tpls c="8">
          <tpl hier="2" item="0"/>
          <tpl hier="4" item="3"/>
          <tpl fld="3" item="16"/>
          <tpl fld="2" item="63"/>
          <tpl hier="9" item="1"/>
          <tpl hier="11" item="4"/>
          <tpl hier="12" item="2"/>
          <tpl fld="4" item="0"/>
        </tpls>
      </n>
      <n v="10913300480">
        <tpls c="8">
          <tpl hier="2" item="0"/>
          <tpl hier="4" item="3"/>
          <tpl fld="3" item="29"/>
          <tpl fld="2" item="58"/>
          <tpl hier="9" item="1"/>
          <tpl hier="11" item="4"/>
          <tpl hier="12" item="2"/>
          <tpl fld="4" item="0"/>
        </tpls>
      </n>
      <n v="6833220096">
        <tpls c="8">
          <tpl hier="2" item="0"/>
          <tpl hier="4" item="3"/>
          <tpl fld="3" item="30"/>
          <tpl fld="2" item="58"/>
          <tpl hier="9" item="1"/>
          <tpl hier="11" item="4"/>
          <tpl hier="12" item="2"/>
          <tpl fld="4" item="0"/>
        </tpls>
      </n>
      <n v="1578300032">
        <tpls c="8">
          <tpl hier="2" item="0"/>
          <tpl hier="4" item="3"/>
          <tpl fld="3" item="31"/>
          <tpl fld="2" item="58"/>
          <tpl hier="9" item="1"/>
          <tpl hier="11" item="4"/>
          <tpl hier="12" item="2"/>
          <tpl fld="4" item="0"/>
        </tpls>
      </n>
      <n v="340000000">
        <tpls c="8">
          <tpl hier="2" item="0"/>
          <tpl hier="4" item="3"/>
          <tpl fld="3" item="32"/>
          <tpl fld="2" item="58"/>
          <tpl hier="9" item="1"/>
          <tpl hier="11" item="4"/>
          <tpl hier="12" item="2"/>
          <tpl fld="4" item="0"/>
        </tpls>
      </n>
      <m>
        <tpls c="8">
          <tpl hier="2" item="0"/>
          <tpl hier="4" item="3"/>
          <tpl fld="3" item="41"/>
          <tpl fld="2" item="50"/>
          <tpl hier="9" item="1"/>
          <tpl hier="11" item="4"/>
          <tpl hier="12" item="2"/>
          <tpl fld="4" item="0"/>
        </tpls>
      </m>
      <m>
        <tpls c="8">
          <tpl hier="2" item="0"/>
          <tpl hier="4" item="3"/>
          <tpl fld="3" item="42"/>
          <tpl fld="2" item="50"/>
          <tpl hier="9" item="1"/>
          <tpl hier="11" item="4"/>
          <tpl hier="12" item="2"/>
          <tpl fld="4" item="0"/>
        </tpls>
      </m>
      <m>
        <tpls c="8">
          <tpl hier="2" item="0"/>
          <tpl hier="4" item="3"/>
          <tpl fld="3" item="43"/>
          <tpl fld="2" item="50"/>
          <tpl hier="9" item="1"/>
          <tpl hier="11" item="4"/>
          <tpl hier="12" item="2"/>
          <tpl fld="4" item="0"/>
        </tpls>
      </m>
      <m>
        <tpls c="8">
          <tpl hier="2" item="0"/>
          <tpl hier="4" item="3"/>
          <tpl fld="3" item="44"/>
          <tpl fld="2" item="50"/>
          <tpl hier="9" item="1"/>
          <tpl hier="11" item="4"/>
          <tpl hier="12" item="2"/>
          <tpl fld="4" item="0"/>
        </tpls>
      </m>
      <m>
        <tpls c="8">
          <tpl hier="2" item="0"/>
          <tpl hier="4" item="3"/>
          <tpl fld="3" item="55"/>
          <tpl fld="2" item="81"/>
          <tpl hier="9" item="1"/>
          <tpl hier="11" item="4"/>
          <tpl hier="12" item="2"/>
          <tpl fld="4" item="0"/>
        </tpls>
      </m>
      <m>
        <tpls c="8">
          <tpl hier="2" item="0"/>
          <tpl hier="4" item="3"/>
          <tpl fld="3" item="0"/>
          <tpl fld="2" item="81"/>
          <tpl hier="9" item="1"/>
          <tpl hier="11" item="4"/>
          <tpl hier="12" item="2"/>
          <tpl fld="4" item="0"/>
        </tpls>
      </m>
      <m>
        <tpls c="8">
          <tpl hier="2" item="0"/>
          <tpl hier="4" item="3"/>
          <tpl fld="3" item="56"/>
          <tpl fld="2" item="81"/>
          <tpl hier="9" item="1"/>
          <tpl hier="11" item="4"/>
          <tpl hier="12" item="2"/>
          <tpl fld="4" item="0"/>
        </tpls>
      </m>
      <n v="39976778661888">
        <tpls c="8">
          <tpl hier="2" item="0"/>
          <tpl hier="4" item="3"/>
          <tpl fld="3" item="13"/>
          <tpl fld="1" item="1"/>
          <tpl hier="9" item="1"/>
          <tpl hier="11" item="4"/>
          <tpl hier="12" item="2"/>
          <tpl fld="4" item="0"/>
        </tpls>
      </n>
      <n v="22532806506496">
        <tpls c="8">
          <tpl hier="2" item="0"/>
          <tpl hier="4" item="3"/>
          <tpl fld="3" item="14"/>
          <tpl fld="1" item="1"/>
          <tpl hier="9" item="1"/>
          <tpl hier="11" item="4"/>
          <tpl hier="12" item="2"/>
          <tpl fld="4" item="0"/>
        </tpls>
      </n>
      <n v="8356090895872">
        <tpls c="8">
          <tpl hier="2" item="0"/>
          <tpl hier="4" item="3"/>
          <tpl fld="3" item="15"/>
          <tpl fld="1" item="1"/>
          <tpl hier="9" item="1"/>
          <tpl hier="11" item="4"/>
          <tpl hier="12" item="2"/>
          <tpl fld="4" item="0"/>
        </tpls>
      </n>
      <n v="1780913526912">
        <tpls c="8">
          <tpl hier="2" item="0"/>
          <tpl hier="4" item="3"/>
          <tpl fld="3" item="16"/>
          <tpl fld="1" item="1"/>
          <tpl hier="9" item="1"/>
          <tpl hier="11" item="4"/>
          <tpl hier="12" item="2"/>
          <tpl fld="4" item="0"/>
        </tpls>
      </n>
      <n v="14448932683776">
        <tpls c="8">
          <tpl hier="2" item="0"/>
          <tpl hier="4" item="3"/>
          <tpl fld="3" item="49"/>
          <tpl fld="2" item="51"/>
          <tpl hier="9" item="1"/>
          <tpl hier="11" item="4"/>
          <tpl hier="12" item="2"/>
          <tpl fld="4" item="0"/>
        </tpls>
      </n>
      <n v="6858558930944">
        <tpls c="8">
          <tpl hier="2" item="0"/>
          <tpl hier="4" item="3"/>
          <tpl fld="3" item="50"/>
          <tpl fld="2" item="51"/>
          <tpl hier="9" item="1"/>
          <tpl hier="11" item="4"/>
          <tpl hier="12" item="2"/>
          <tpl fld="4" item="0"/>
        </tpls>
      </n>
      <n v="2081826013184">
        <tpls c="8">
          <tpl hier="2" item="0"/>
          <tpl hier="4" item="3"/>
          <tpl fld="3" item="40"/>
          <tpl fld="2" item="51"/>
          <tpl hier="9" item="1"/>
          <tpl hier="11" item="4"/>
          <tpl hier="12" item="2"/>
          <tpl fld="4" item="0"/>
        </tpls>
      </n>
      <n v="71623499776">
        <tpls c="8">
          <tpl hier="2" item="0"/>
          <tpl hier="4" item="3"/>
          <tpl fld="3" item="11"/>
          <tpl fld="2" item="18"/>
          <tpl hier="9" item="1"/>
          <tpl hier="11" item="4"/>
          <tpl hier="12" item="2"/>
          <tpl fld="4" item="0"/>
        </tpls>
      </n>
      <n v="10982979584">
        <tpls c="8">
          <tpl hier="2" item="0"/>
          <tpl hier="4" item="3"/>
          <tpl fld="3" item="33"/>
          <tpl fld="2" item="23"/>
          <tpl hier="9" item="1"/>
          <tpl hier="11" item="4"/>
          <tpl hier="12" item="2"/>
          <tpl fld="4" item="0"/>
        </tpls>
      </n>
      <n v="1590215552">
        <tpls c="8">
          <tpl hier="2" item="0"/>
          <tpl hier="4" item="3"/>
          <tpl fld="3" item="3"/>
          <tpl fld="2" item="27"/>
          <tpl hier="9" item="1"/>
          <tpl hier="11" item="4"/>
          <tpl hier="12" item="2"/>
          <tpl fld="4" item="0"/>
        </tpls>
      </n>
      <n v="270105346048">
        <tpls c="8">
          <tpl hier="2" item="0"/>
          <tpl hier="4" item="3"/>
          <tpl fld="3" item="53"/>
          <tpl fld="2" item="39"/>
          <tpl hier="9" item="1"/>
          <tpl hier="11" item="4"/>
          <tpl hier="12" item="2"/>
          <tpl fld="4" item="0"/>
        </tpls>
      </n>
      <n v="3504024320">
        <tpls c="8">
          <tpl hier="2" item="0"/>
          <tpl hier="4" item="3"/>
          <tpl fld="3" item="21"/>
          <tpl fld="2" item="22"/>
          <tpl hier="9" item="1"/>
          <tpl hier="11" item="4"/>
          <tpl hier="12" item="2"/>
          <tpl fld="4" item="0"/>
        </tpls>
      </n>
      <n v="4504342016">
        <tpls c="8">
          <tpl hier="2" item="0"/>
          <tpl hier="4" item="3"/>
          <tpl fld="3" item="15"/>
          <tpl fld="2" item="33"/>
          <tpl hier="9" item="1"/>
          <tpl hier="11" item="4"/>
          <tpl hier="12" item="2"/>
          <tpl fld="4" item="0"/>
        </tpls>
      </n>
      <n v="1194015488">
        <tpls c="8">
          <tpl hier="2" item="0"/>
          <tpl hier="4" item="3"/>
          <tpl fld="3" item="31"/>
          <tpl fld="2" item="34"/>
          <tpl hier="9" item="1"/>
          <tpl hier="11" item="4"/>
          <tpl hier="12" item="2"/>
          <tpl fld="4" item="0"/>
        </tpls>
      </n>
      <m>
        <tpls c="8">
          <tpl hier="2" item="0"/>
          <tpl hier="4" item="3"/>
          <tpl fld="3" item="58"/>
          <tpl fld="2" item="68"/>
          <tpl hier="9" item="1"/>
          <tpl hier="11" item="4"/>
          <tpl hier="12" item="2"/>
          <tpl fld="4" item="0"/>
        </tpls>
      </m>
      <n v="87924547584">
        <tpls c="8">
          <tpl hier="2" item="0"/>
          <tpl hier="4" item="3"/>
          <tpl fld="3" item="19"/>
          <tpl fld="2" item="44"/>
          <tpl hier="9" item="1"/>
          <tpl hier="11" item="4"/>
          <tpl hier="12" item="2"/>
          <tpl fld="4" item="0"/>
        </tpls>
      </n>
      <n v="19929853952">
        <tpls c="8">
          <tpl hier="2" item="0"/>
          <tpl hier="4" item="3"/>
          <tpl fld="3" item="31"/>
          <tpl fld="2" item="44"/>
          <tpl hier="9" item="1"/>
          <tpl hier="11" item="4"/>
          <tpl hier="12" item="2"/>
          <tpl fld="4" item="0"/>
        </tpls>
      </n>
      <n v="67179913216">
        <tpls c="8">
          <tpl hier="2" item="0"/>
          <tpl hier="4" item="3"/>
          <tpl fld="3" item="29"/>
          <tpl fld="2" item="49"/>
          <tpl hier="9" item="1"/>
          <tpl hier="11" item="4"/>
          <tpl hier="12" item="2"/>
          <tpl fld="4" item="0"/>
        </tpls>
      </n>
      <n v="5044593152">
        <tpls c="8">
          <tpl hier="2" item="0"/>
          <tpl hier="4" item="3"/>
          <tpl fld="3" item="15"/>
          <tpl fld="2" item="49"/>
          <tpl hier="9" item="1"/>
          <tpl hier="11" item="4"/>
          <tpl hier="12" item="2"/>
          <tpl fld="4" item="0"/>
        </tpls>
      </n>
      <n v="12139235328">
        <tpls c="8">
          <tpl hier="2" item="0"/>
          <tpl hier="4" item="3"/>
          <tpl fld="3" item="28"/>
          <tpl fld="2" item="85"/>
          <tpl hier="9" item="1"/>
          <tpl hier="11" item="4"/>
          <tpl hier="12" item="2"/>
          <tpl fld="4" item="0"/>
        </tpls>
      </n>
      <n v="3070151936">
        <tpls c="8">
          <tpl hier="2" item="0"/>
          <tpl hier="4" item="3"/>
          <tpl fld="3" item="56"/>
          <tpl fld="2" item="85"/>
          <tpl hier="9" item="1"/>
          <tpl hier="11" item="4"/>
          <tpl hier="12" item="2"/>
          <tpl fld="4" item="0"/>
        </tpls>
      </n>
      <n v="49745088512">
        <tpls c="8">
          <tpl hier="2" item="0"/>
          <tpl hier="4" item="3"/>
          <tpl fld="3" item="33"/>
          <tpl fld="2" item="65"/>
          <tpl hier="9" item="1"/>
          <tpl hier="11" item="4"/>
          <tpl hier="12" item="2"/>
          <tpl fld="4" item="0"/>
        </tpls>
      </n>
      <n v="9537297408">
        <tpls c="8">
          <tpl hier="2" item="0"/>
          <tpl hier="4" item="3"/>
          <tpl fld="3" item="50"/>
          <tpl fld="2" item="65"/>
          <tpl hier="9" item="1"/>
          <tpl hier="11" item="4"/>
          <tpl hier="12" item="2"/>
          <tpl fld="4" item="0"/>
        </tpls>
      </n>
      <n v="1077152896">
        <tpls c="8">
          <tpl hier="2" item="0"/>
          <tpl hier="4" item="3"/>
          <tpl fld="3" item="8"/>
          <tpl fld="2" item="65"/>
          <tpl hier="9" item="1"/>
          <tpl hier="11" item="4"/>
          <tpl hier="12" item="2"/>
          <tpl fld="4" item="0"/>
        </tpls>
      </n>
      <n v="12019595264">
        <tpls c="8">
          <tpl hier="2" item="0"/>
          <tpl hier="4" item="3"/>
          <tpl fld="3" item="47"/>
          <tpl fld="2" item="59"/>
          <tpl hier="9" item="1"/>
          <tpl hier="11" item="4"/>
          <tpl hier="12" item="2"/>
          <tpl fld="4" item="0"/>
        </tpls>
      </n>
      <n v="2798746112">
        <tpls c="8">
          <tpl hier="2" item="0"/>
          <tpl hier="4" item="3"/>
          <tpl fld="3" item="0"/>
          <tpl fld="2" item="59"/>
          <tpl hier="9" item="1"/>
          <tpl hier="11" item="4"/>
          <tpl hier="12" item="2"/>
          <tpl fld="4" item="0"/>
        </tpls>
      </n>
      <n v="251247456">
        <tpls c="8">
          <tpl hier="2" item="0"/>
          <tpl hier="4" item="3"/>
          <tpl fld="3" item="18"/>
          <tpl fld="2" item="59"/>
          <tpl hier="9" item="1"/>
          <tpl hier="11" item="4"/>
          <tpl hier="12" item="2"/>
          <tpl fld="4" item="0"/>
        </tpls>
      </n>
      <n v="16737072128">
        <tpls c="8">
          <tpl hier="2" item="0"/>
          <tpl hier="4" item="3"/>
          <tpl fld="3" item="52"/>
          <tpl fld="2" item="54"/>
          <tpl hier="9" item="1"/>
          <tpl hier="11" item="4"/>
          <tpl hier="12" item="2"/>
          <tpl fld="4" item="0"/>
        </tpls>
      </n>
      <n v="7661625344">
        <tpls c="8">
          <tpl hier="2" item="0"/>
          <tpl hier="4" item="3"/>
          <tpl fld="3" item="7"/>
          <tpl fld="2" item="54"/>
          <tpl hier="9" item="1"/>
          <tpl hier="11" item="4"/>
          <tpl hier="12" item="2"/>
          <tpl fld="4" item="0"/>
        </tpls>
      </n>
      <n v="4043901696">
        <tpls c="8">
          <tpl hier="2" item="0"/>
          <tpl hier="4" item="3"/>
          <tpl fld="3" item="34"/>
          <tpl fld="2" item="54"/>
          <tpl hier="9" item="1"/>
          <tpl hier="11" item="4"/>
          <tpl hier="12" item="2"/>
          <tpl fld="4" item="0"/>
        </tpls>
      </n>
      <n v="117081522176">
        <tpls c="8">
          <tpl hier="2" item="0"/>
          <tpl hier="4" item="3"/>
          <tpl fld="3" item="2"/>
          <tpl fld="2" item="40"/>
          <tpl hier="9" item="1"/>
          <tpl hier="11" item="4"/>
          <tpl hier="12" item="2"/>
          <tpl fld="4" item="0"/>
        </tpls>
      </n>
      <n v="38253121536">
        <tpls c="8">
          <tpl hier="2" item="0"/>
          <tpl hier="4" item="3"/>
          <tpl fld="3" item="22"/>
          <tpl fld="2" item="40"/>
          <tpl hier="9" item="1"/>
          <tpl hier="11" item="4"/>
          <tpl hier="12" item="2"/>
          <tpl fld="4" item="0"/>
        </tpls>
      </n>
      <n v="4955544064">
        <tpls c="8">
          <tpl hier="2" item="0"/>
          <tpl hier="4" item="3"/>
          <tpl fld="3" item="48"/>
          <tpl fld="2" item="40"/>
          <tpl hier="9" item="1"/>
          <tpl hier="11" item="4"/>
          <tpl hier="12" item="2"/>
          <tpl fld="4" item="0"/>
        </tpls>
      </n>
      <n v="70979919872">
        <tpls c="8">
          <tpl hier="2" item="0"/>
          <tpl hier="4" item="3"/>
          <tpl fld="3" item="14"/>
          <tpl fld="2" item="35"/>
          <tpl hier="9" item="1"/>
          <tpl hier="11" item="4"/>
          <tpl hier="12" item="2"/>
          <tpl fld="4" item="0"/>
        </tpls>
      </n>
      <n v="34509877248">
        <tpls c="8">
          <tpl hier="2" item="0"/>
          <tpl hier="4" item="3"/>
          <tpl fld="3" item="36"/>
          <tpl fld="2" item="35"/>
          <tpl hier="9" item="1"/>
          <tpl hier="11" item="4"/>
          <tpl hier="12" item="2"/>
          <tpl fld="4" item="0"/>
        </tpls>
      </n>
      <n v="1744794496">
        <tpls c="8">
          <tpl hier="2" item="0"/>
          <tpl hier="4" item="3"/>
          <tpl fld="3" item="30"/>
          <tpl fld="2" item="28"/>
          <tpl hier="9" item="1"/>
          <tpl hier="11" item="4"/>
          <tpl hier="12" item="2"/>
          <tpl fld="4" item="0"/>
        </tpls>
      </n>
      <n v="1113920128">
        <tpls c="8">
          <tpl hier="2" item="0"/>
          <tpl hier="4" item="3"/>
          <tpl fld="3" item="46"/>
          <tpl fld="2" item="28"/>
          <tpl hier="9" item="1"/>
          <tpl hier="11" item="4"/>
          <tpl hier="12" item="2"/>
          <tpl fld="4" item="0"/>
        </tpls>
      </n>
      <n v="2072350208">
        <tpls c="8">
          <tpl hier="2" item="0"/>
          <tpl hier="4" item="3"/>
          <tpl fld="3" item="13"/>
          <tpl fld="2" item="77"/>
          <tpl hier="9" item="1"/>
          <tpl hier="11" item="4"/>
          <tpl hier="12" item="2"/>
          <tpl fld="4" item="0"/>
        </tpls>
      </n>
      <n v="1115389696">
        <tpls c="8">
          <tpl hier="2" item="0"/>
          <tpl hier="4" item="3"/>
          <tpl fld="3" item="42"/>
          <tpl fld="2" item="77"/>
          <tpl hier="9" item="1"/>
          <tpl hier="11" item="4"/>
          <tpl hier="12" item="2"/>
          <tpl fld="4" item="0"/>
        </tpls>
      </n>
      <n v="378660032">
        <tpls c="8">
          <tpl hier="2" item="0"/>
          <tpl hier="4" item="3"/>
          <tpl fld="3" item="54"/>
          <tpl fld="2" item="77"/>
          <tpl hier="9" item="1"/>
          <tpl hier="11" item="4"/>
          <tpl hier="12" item="2"/>
          <tpl fld="4" item="0"/>
        </tpls>
      </n>
      <n v="34989494272">
        <tpls c="8">
          <tpl hier="2" item="0"/>
          <tpl hier="4" item="3"/>
          <tpl fld="3" item="29"/>
          <tpl fld="2" item="62"/>
          <tpl hier="9" item="1"/>
          <tpl hier="11" item="4"/>
          <tpl hier="12" item="2"/>
          <tpl fld="4" item="0"/>
        </tpls>
      </n>
      <n v="11396311040">
        <tpls c="8">
          <tpl hier="2" item="0"/>
          <tpl hier="4" item="3"/>
          <tpl fld="3" item="51"/>
          <tpl fld="2" item="62"/>
          <tpl hier="9" item="1"/>
          <tpl hier="11" item="4"/>
          <tpl hier="12" item="2"/>
          <tpl fld="4" item="0"/>
        </tpls>
      </n>
      <n v="1430951296">
        <tpls c="8">
          <tpl hier="2" item="0"/>
          <tpl hier="4" item="3"/>
          <tpl fld="3" item="4"/>
          <tpl fld="2" item="62"/>
          <tpl hier="9" item="1"/>
          <tpl hier="11" item="4"/>
          <tpl hier="12" item="2"/>
          <tpl fld="4" item="0"/>
        </tpls>
      </n>
      <n v="2235820800">
        <tpls c="8">
          <tpl hier="2" item="0"/>
          <tpl hier="4" item="3"/>
          <tpl fld="3" item="41"/>
          <tpl fld="2" item="42"/>
          <tpl hier="9" item="1"/>
          <tpl hier="11" item="4"/>
          <tpl hier="12" item="2"/>
          <tpl fld="4" item="0"/>
        </tpls>
      </n>
      <n v="1113924096">
        <tpls c="8">
          <tpl hier="2" item="0"/>
          <tpl hier="4" item="3"/>
          <tpl fld="3" item="3"/>
          <tpl fld="2" item="42"/>
          <tpl hier="9" item="1"/>
          <tpl hier="11" item="4"/>
          <tpl hier="12" item="2"/>
          <tpl fld="4" item="0"/>
        </tpls>
      </n>
      <n v="190205712">
        <tpls c="8">
          <tpl hier="2" item="0"/>
          <tpl hier="4" item="3"/>
          <tpl fld="3" item="16"/>
          <tpl fld="2" item="42"/>
          <tpl hier="9" item="1"/>
          <tpl hier="11" item="4"/>
          <tpl hier="12" item="2"/>
          <tpl fld="4" item="0"/>
        </tpls>
      </n>
      <n v="9413336064">
        <tpls c="8">
          <tpl hier="2" item="0"/>
          <tpl hier="4" item="3"/>
          <tpl fld="3" item="38"/>
          <tpl fld="2" item="55"/>
          <tpl hier="9" item="1"/>
          <tpl hier="11" item="4"/>
          <tpl hier="12" item="2"/>
          <tpl fld="4" item="0"/>
        </tpls>
      </n>
      <n v="2036303360">
        <tpls c="8">
          <tpl hier="2" item="0"/>
          <tpl hier="4" item="3"/>
          <tpl fld="3" item="12"/>
          <tpl fld="2" item="55"/>
          <tpl hier="9" item="1"/>
          <tpl hier="11" item="4"/>
          <tpl hier="12" item="2"/>
          <tpl fld="4" item="0"/>
        </tpls>
      </n>
      <n v="433889824">
        <tpls c="8">
          <tpl hier="2" item="0"/>
          <tpl hier="4" item="3"/>
          <tpl fld="3" item="32"/>
          <tpl fld="2" item="55"/>
          <tpl hier="9" item="1"/>
          <tpl hier="11" item="4"/>
          <tpl hier="12" item="2"/>
          <tpl fld="4" item="0"/>
        </tpls>
      </n>
      <n v="1397084389376">
        <tpls c="8">
          <tpl hier="2" item="0"/>
          <tpl hier="4" item="3"/>
          <tpl fld="3" item="52"/>
          <tpl fld="2" item="60"/>
          <tpl hier="9" item="1"/>
          <tpl hier="11" item="4"/>
          <tpl hier="12" item="2"/>
          <tpl fld="4" item="0"/>
        </tpls>
      </n>
      <n v="294084116480">
        <tpls c="8">
          <tpl hier="2" item="0"/>
          <tpl hier="4" item="3"/>
          <tpl fld="3" item="7"/>
          <tpl fld="2" item="60"/>
          <tpl hier="9" item="1"/>
          <tpl hier="11" item="4"/>
          <tpl hier="12" item="2"/>
          <tpl fld="4" item="0"/>
        </tpls>
      </n>
      <n v="30591834112">
        <tpls c="8">
          <tpl hier="2" item="0"/>
          <tpl hier="4" item="3"/>
          <tpl fld="3" item="26"/>
          <tpl fld="2" item="60"/>
          <tpl hier="9" item="1"/>
          <tpl hier="11" item="4"/>
          <tpl hier="12" item="2"/>
          <tpl fld="4" item="0"/>
        </tpls>
      </n>
      <n v="14420393984">
        <tpls c="8">
          <tpl hier="2" item="0"/>
          <tpl hier="4" item="3"/>
          <tpl fld="3" item="19"/>
          <tpl fld="2" item="56"/>
          <tpl hier="9" item="1"/>
          <tpl hier="11" item="4"/>
          <tpl hier="12" item="2"/>
          <tpl fld="4" item="0"/>
        </tpls>
      </n>
      <n v="4847752704">
        <tpls c="8">
          <tpl hier="2" item="0"/>
          <tpl hier="4" item="3"/>
          <tpl fld="3" item="28"/>
          <tpl fld="2" item="56"/>
          <tpl hier="9" item="1"/>
          <tpl hier="11" item="4"/>
          <tpl hier="12" item="2"/>
          <tpl fld="4" item="0"/>
        </tpls>
      </n>
      <n v="1060923840">
        <tpls c="8">
          <tpl hier="2" item="0"/>
          <tpl hier="4" item="3"/>
          <tpl fld="3" item="39"/>
          <tpl fld="2" item="56"/>
          <tpl hier="9" item="1"/>
          <tpl hier="11" item="4"/>
          <tpl hier="12" item="2"/>
          <tpl fld="4" item="0"/>
        </tpls>
      </n>
      <n v="41613968">
        <tpls c="8">
          <tpl hier="2" item="0"/>
          <tpl hier="4" item="3"/>
          <tpl fld="3" item="37"/>
          <tpl fld="2" item="56"/>
          <tpl hier="9" item="1"/>
          <tpl hier="11" item="4"/>
          <tpl hier="12" item="2"/>
          <tpl fld="4" item="0"/>
        </tpls>
      </n>
      <n v="17339992064">
        <tpls c="8">
          <tpl hier="2" item="0"/>
          <tpl hier="4" item="3"/>
          <tpl fld="3" item="49"/>
          <tpl fld="2" item="52"/>
          <tpl hier="9" item="1"/>
          <tpl hier="11" item="4"/>
          <tpl hier="12" item="2"/>
          <tpl fld="4" item="0"/>
        </tpls>
      </n>
      <n v="5734676480">
        <tpls c="8">
          <tpl hier="2" item="0"/>
          <tpl hier="4" item="3"/>
          <tpl fld="3" item="50"/>
          <tpl fld="2" item="52"/>
          <tpl hier="9" item="1"/>
          <tpl hier="11" item="4"/>
          <tpl hier="12" item="2"/>
          <tpl fld="4" item="0"/>
        </tpls>
      </n>
      <n v="3227436288">
        <tpls c="8">
          <tpl hier="2" item="0"/>
          <tpl hier="4" item="3"/>
          <tpl fld="3" item="40"/>
          <tpl fld="2" item="52"/>
          <tpl hier="9" item="1"/>
          <tpl hier="11" item="4"/>
          <tpl hier="12" item="2"/>
          <tpl fld="4" item="0"/>
        </tpls>
      </n>
      <n v="406684576">
        <tpls c="8">
          <tpl hier="2" item="0"/>
          <tpl hier="4" item="3"/>
          <tpl fld="3" item="35"/>
          <tpl fld="2" item="52"/>
          <tpl hier="9" item="1"/>
          <tpl hier="11" item="4"/>
          <tpl hier="12" item="2"/>
          <tpl fld="4" item="0"/>
        </tpls>
      </n>
      <n v="7027863040">
        <tpls c="8">
          <tpl hier="2" item="0"/>
          <tpl hier="4" item="3"/>
          <tpl fld="3" item="55"/>
          <tpl fld="2" item="47"/>
          <tpl hier="9" item="1"/>
          <tpl hier="11" item="4"/>
          <tpl hier="12" item="2"/>
          <tpl fld="4" item="0"/>
        </tpls>
      </n>
      <n v="1959965184">
        <tpls c="8">
          <tpl hier="2" item="0"/>
          <tpl hier="4" item="3"/>
          <tpl fld="3" item="0"/>
          <tpl fld="2" item="47"/>
          <tpl hier="9" item="1"/>
          <tpl hier="11" item="4"/>
          <tpl hier="12" item="2"/>
          <tpl fld="4" item="0"/>
        </tpls>
      </n>
      <n v="554654784">
        <tpls c="8">
          <tpl hier="2" item="0"/>
          <tpl hier="4" item="3"/>
          <tpl fld="3" item="56"/>
          <tpl fld="2" item="47"/>
          <tpl hier="9" item="1"/>
          <tpl hier="11" item="4"/>
          <tpl hier="12" item="2"/>
          <tpl fld="4" item="0"/>
        </tpls>
      </n>
      <n v="1879613568">
        <tpls c="8">
          <tpl hier="2" item="0"/>
          <tpl hier="4" item="3"/>
          <tpl fld="3" item="5"/>
          <tpl fld="2" item="82"/>
          <tpl hier="9" item="1"/>
          <tpl hier="11" item="4"/>
          <tpl hier="12" item="2"/>
          <tpl fld="4" item="0"/>
        </tpls>
      </n>
      <n v="983500032">
        <tpls c="8">
          <tpl hier="2" item="0"/>
          <tpl hier="4" item="3"/>
          <tpl fld="3" item="6"/>
          <tpl fld="2" item="82"/>
          <tpl hier="9" item="1"/>
          <tpl hier="11" item="4"/>
          <tpl hier="12" item="2"/>
          <tpl fld="4" item="0"/>
        </tpls>
      </n>
      <n v="281082560">
        <tpls c="8">
          <tpl hier="2" item="0"/>
          <tpl hier="4" item="3"/>
          <tpl fld="3" item="7"/>
          <tpl fld="2" item="82"/>
          <tpl hier="9" item="1"/>
          <tpl hier="11" item="4"/>
          <tpl hier="12" item="2"/>
          <tpl fld="4" item="0"/>
        </tpls>
      </n>
      <n v="59207316">
        <tpls c="8">
          <tpl hier="2" item="0"/>
          <tpl hier="4" item="3"/>
          <tpl fld="3" item="8"/>
          <tpl fld="2" item="82"/>
          <tpl hier="9" item="1"/>
          <tpl hier="11" item="4"/>
          <tpl hier="12" item="2"/>
          <tpl fld="4" item="0"/>
        </tpls>
      </n>
      <n v="221415161856">
        <tpls c="8">
          <tpl hier="2" item="0"/>
          <tpl hier="4" item="3"/>
          <tpl fld="3" item="21"/>
          <tpl fld="2" item="63"/>
          <tpl hier="9" item="1"/>
          <tpl hier="11" item="4"/>
          <tpl hier="12" item="2"/>
          <tpl fld="4" item="0"/>
        </tpls>
      </n>
      <n v="53369786368">
        <tpls c="8">
          <tpl hier="2" item="0"/>
          <tpl hier="4" item="3"/>
          <tpl fld="3" item="17"/>
          <tpl fld="2" item="63"/>
          <tpl hier="9" item="1"/>
          <tpl hier="11" item="4"/>
          <tpl hier="12" item="2"/>
          <tpl fld="4" item="0"/>
        </tpls>
      </n>
      <n v="18920839168">
        <tpls c="8">
          <tpl hier="2" item="0"/>
          <tpl hier="4" item="3"/>
          <tpl fld="3" item="22"/>
          <tpl fld="2" item="63"/>
          <tpl hier="9" item="1"/>
          <tpl hier="11" item="4"/>
          <tpl hier="12" item="2"/>
          <tpl fld="4" item="0"/>
        </tpls>
      </n>
      <n v="7483685376">
        <tpls c="8">
          <tpl hier="2" item="0"/>
          <tpl hier="4" item="3"/>
          <tpl fld="3" item="18"/>
          <tpl fld="2" item="63"/>
          <tpl hier="9" item="1"/>
          <tpl hier="11" item="4"/>
          <tpl hier="12" item="2"/>
          <tpl fld="4" item="0"/>
        </tpls>
      </n>
      <n v="10562700288">
        <tpls c="8">
          <tpl hier="2" item="0"/>
          <tpl hier="4" item="3"/>
          <tpl fld="3" item="33"/>
          <tpl fld="2" item="58"/>
          <tpl hier="9" item="1"/>
          <tpl hier="11" item="4"/>
          <tpl hier="12" item="2"/>
          <tpl fld="4" item="0"/>
        </tpls>
      </n>
      <n v="6332360192">
        <tpls c="8">
          <tpl hier="2" item="0"/>
          <tpl hier="4" item="3"/>
          <tpl fld="3" item="27"/>
          <tpl fld="2" item="58"/>
          <tpl hier="9" item="1"/>
          <tpl hier="11" item="4"/>
          <tpl hier="12" item="2"/>
          <tpl fld="4" item="0"/>
        </tpls>
      </n>
      <n v="1426499968">
        <tpls c="8">
          <tpl hier="2" item="0"/>
          <tpl hier="4" item="3"/>
          <tpl fld="3" item="36"/>
          <tpl fld="2" item="58"/>
          <tpl hier="9" item="1"/>
          <tpl hier="11" item="4"/>
          <tpl hier="12" item="2"/>
          <tpl fld="4" item="0"/>
        </tpls>
      </n>
      <n v="300392160">
        <tpls c="8">
          <tpl hier="2" item="0"/>
          <tpl hier="4" item="3"/>
          <tpl fld="3" item="34"/>
          <tpl fld="2" item="58"/>
          <tpl hier="9" item="1"/>
          <tpl hier="11" item="4"/>
          <tpl hier="12" item="2"/>
          <tpl fld="4" item="0"/>
        </tpls>
      </n>
      <m>
        <tpls c="8">
          <tpl hier="2" item="0"/>
          <tpl hier="4" item="3"/>
          <tpl fld="3" item="47"/>
          <tpl fld="2" item="50"/>
          <tpl hier="9" item="1"/>
          <tpl hier="11" item="4"/>
          <tpl hier="12" item="2"/>
          <tpl fld="4" item="0"/>
        </tpls>
      </m>
      <m>
        <tpls c="8">
          <tpl hier="2" item="0"/>
          <tpl hier="4" item="3"/>
          <tpl fld="3" item="45"/>
          <tpl fld="2" item="50"/>
          <tpl hier="9" item="1"/>
          <tpl hier="11" item="4"/>
          <tpl hier="12" item="2"/>
          <tpl fld="4" item="0"/>
        </tpls>
      </m>
      <m>
        <tpls c="8">
          <tpl hier="2" item="0"/>
          <tpl hier="4" item="3"/>
          <tpl fld="3" item="46"/>
          <tpl fld="2" item="50"/>
          <tpl hier="9" item="1"/>
          <tpl hier="11" item="4"/>
          <tpl hier="12" item="2"/>
          <tpl fld="4" item="0"/>
        </tpls>
      </m>
      <m>
        <tpls c="8">
          <tpl hier="2" item="0"/>
          <tpl hier="4" item="3"/>
          <tpl fld="3" item="1"/>
          <tpl fld="2" item="81"/>
          <tpl hier="9" item="1"/>
          <tpl hier="11" item="4"/>
          <tpl hier="12" item="2"/>
          <tpl fld="4" item="0"/>
        </tpls>
      </m>
      <m>
        <tpls c="8">
          <tpl hier="2" item="0"/>
          <tpl hier="4" item="3"/>
          <tpl fld="3" item="3"/>
          <tpl fld="2" item="81"/>
          <tpl hier="9" item="1"/>
          <tpl hier="11" item="4"/>
          <tpl hier="12" item="2"/>
          <tpl fld="4" item="0"/>
        </tpls>
      </m>
      <m>
        <tpls c="8">
          <tpl hier="2" item="0"/>
          <tpl hier="4" item="3"/>
          <tpl fld="3" item="57"/>
          <tpl fld="2" item="81"/>
          <tpl hier="9" item="1"/>
          <tpl hier="11" item="4"/>
          <tpl hier="12" item="2"/>
          <tpl fld="4" item="0"/>
        </tpls>
      </m>
      <n v="38491668172800">
        <tpls c="8">
          <tpl hier="2" item="0"/>
          <tpl hier="4" item="3"/>
          <tpl fld="3" item="21"/>
          <tpl fld="1" item="1"/>
          <tpl hier="9" item="1"/>
          <tpl hier="11" item="4"/>
          <tpl hier="12" item="2"/>
          <tpl fld="4" item="0"/>
        </tpls>
      </n>
      <n v="22799401328640">
        <tpls c="8">
          <tpl hier="2" item="0"/>
          <tpl hier="4" item="3"/>
          <tpl fld="3" item="17"/>
          <tpl fld="1" item="1"/>
          <tpl hier="9" item="1"/>
          <tpl hier="11" item="4"/>
          <tpl hier="12" item="2"/>
          <tpl fld="4" item="0"/>
        </tpls>
      </n>
      <n v="7895046888448">
        <tpls c="8">
          <tpl hier="2" item="0"/>
          <tpl hier="4" item="3"/>
          <tpl fld="3" item="22"/>
          <tpl fld="1" item="1"/>
          <tpl hier="9" item="1"/>
          <tpl hier="11" item="4"/>
          <tpl hier="12" item="2"/>
          <tpl fld="4" item="0"/>
        </tpls>
      </n>
      <n v="1620089447936">
        <tpls c="8">
          <tpl hier="2" item="0"/>
          <tpl hier="4" item="3"/>
          <tpl fld="3" item="18"/>
          <tpl fld="1" item="1"/>
          <tpl hier="9" item="1"/>
          <tpl hier="11" item="4"/>
          <tpl hier="12" item="2"/>
          <tpl fld="4" item="0"/>
        </tpls>
      </n>
      <n v="14712844582912">
        <tpls c="8">
          <tpl hier="2" item="0"/>
          <tpl hier="4" item="3"/>
          <tpl fld="3" item="38"/>
          <tpl fld="2" item="51"/>
          <tpl hier="9" item="1"/>
          <tpl hier="11" item="4"/>
          <tpl hier="12" item="2"/>
          <tpl fld="4" item="0"/>
        </tpls>
      </n>
      <n v="6520327110656">
        <tpls c="8">
          <tpl hier="2" item="0"/>
          <tpl hier="4" item="3"/>
          <tpl fld="3" item="51"/>
          <tpl fld="2" item="51"/>
          <tpl hier="9" item="1"/>
          <tpl hier="11" item="4"/>
          <tpl hier="12" item="2"/>
          <tpl fld="4" item="0"/>
        </tpls>
      </n>
      <n v="1873411964928">
        <tpls c="8">
          <tpl hier="2" item="0"/>
          <tpl hier="4" item="3"/>
          <tpl fld="3" item="20"/>
          <tpl fld="2" item="51"/>
          <tpl hier="9" item="1"/>
          <tpl hier="11" item="4"/>
          <tpl hier="12" item="2"/>
          <tpl fld="4" item="0"/>
        </tpls>
      </n>
      <n v="2538680090624">
        <tpls c="8">
          <tpl hier="2" item="0"/>
          <tpl hier="4" item="3"/>
          <tpl fld="3" item="1"/>
          <tpl fld="2" item="46"/>
          <tpl hier="9" item="1"/>
          <tpl hier="11" item="4"/>
          <tpl hier="12" item="2"/>
          <tpl fld="4" item="0"/>
        </tpls>
      </n>
      <n v="926884823040">
        <tpls c="8">
          <tpl hier="2" item="0"/>
          <tpl hier="4" item="3"/>
          <tpl fld="3" item="3"/>
          <tpl fld="2" item="46"/>
          <tpl hier="9" item="1"/>
          <tpl hier="11" item="4"/>
          <tpl hier="12" item="2"/>
          <tpl fld="4" item="0"/>
        </tpls>
      </n>
      <n v="192537968640">
        <tpls c="8">
          <tpl hier="2" item="0"/>
          <tpl hier="4" item="3"/>
          <tpl fld="3" item="57"/>
          <tpl fld="2" item="46"/>
          <tpl hier="9" item="1"/>
          <tpl hier="11" item="4"/>
          <tpl hier="12" item="2"/>
          <tpl fld="4" item="0"/>
        </tpls>
      </n>
      <n v="555455348736">
        <tpls c="8">
          <tpl hier="2" item="0"/>
          <tpl hier="4" item="3"/>
          <tpl fld="3" item="9"/>
          <tpl fld="2" item="79"/>
          <tpl hier="9" item="1"/>
          <tpl hier="11" item="4"/>
          <tpl hier="12" item="2"/>
          <tpl fld="4" item="0"/>
        </tpls>
      </n>
      <n v="266849058816">
        <tpls c="8">
          <tpl hier="2" item="0"/>
          <tpl hier="4" item="3"/>
          <tpl fld="3" item="11"/>
          <tpl fld="2" item="79"/>
          <tpl hier="9" item="1"/>
          <tpl hier="11" item="4"/>
          <tpl hier="12" item="2"/>
          <tpl fld="4" item="0"/>
        </tpls>
      </n>
      <n v="150498050048">
        <tpls c="8">
          <tpl hier="2" item="0"/>
          <tpl hier="4" item="3"/>
          <tpl fld="3" item="12"/>
          <tpl fld="2" item="79"/>
          <tpl hier="9" item="1"/>
          <tpl hier="11" item="4"/>
          <tpl hier="12" item="2"/>
          <tpl fld="4" item="0"/>
        </tpls>
      </n>
      <n v="38092451840">
        <tpls c="8">
          <tpl hier="2" item="0"/>
          <tpl hier="4" item="3"/>
          <tpl fld="3" item="10"/>
          <tpl fld="2" item="79"/>
          <tpl hier="9" item="1"/>
          <tpl hier="11" item="4"/>
          <tpl hier="12" item="2"/>
          <tpl fld="4" item="0"/>
        </tpls>
      </n>
      <n v="1195119214592">
        <tpls c="8">
          <tpl hier="2" item="0"/>
          <tpl hier="4" item="3"/>
          <tpl fld="3" item="23"/>
          <tpl fld="2" item="61"/>
          <tpl hier="9" item="1"/>
          <tpl hier="11" item="4"/>
          <tpl hier="12" item="2"/>
          <tpl fld="4" item="0"/>
        </tpls>
      </n>
      <n v="634693156864">
        <tpls c="8">
          <tpl hier="2" item="0"/>
          <tpl hier="4" item="3"/>
          <tpl fld="3" item="24"/>
          <tpl fld="2" item="61"/>
          <tpl hier="9" item="1"/>
          <tpl hier="11" item="4"/>
          <tpl hier="12" item="2"/>
          <tpl fld="4" item="0"/>
        </tpls>
      </n>
      <n v="170951180288">
        <tpls c="8">
          <tpl hier="2" item="0"/>
          <tpl hier="4" item="3"/>
          <tpl fld="3" item="25"/>
          <tpl fld="2" item="61"/>
          <tpl hier="9" item="1"/>
          <tpl hier="11" item="4"/>
          <tpl hier="12" item="2"/>
          <tpl fld="4" item="0"/>
        </tpls>
      </n>
      <n v="31647119360">
        <tpls c="8">
          <tpl hier="2" item="0"/>
          <tpl hier="4" item="3"/>
          <tpl fld="3" item="26"/>
          <tpl fld="2" item="61"/>
          <tpl hier="9" item="1"/>
          <tpl hier="11" item="4"/>
          <tpl hier="12" item="2"/>
          <tpl fld="4" item="0"/>
        </tpls>
      </n>
      <n v="1278427660288">
        <tpls c="8">
          <tpl hier="2" item="0"/>
          <tpl hier="4" item="3"/>
          <tpl fld="3" item="19"/>
          <tpl fld="2" item="57"/>
          <tpl hier="9" item="1"/>
          <tpl hier="11" item="4"/>
          <tpl hier="12" item="2"/>
          <tpl fld="4" item="0"/>
        </tpls>
      </n>
      <n v="610169585664">
        <tpls c="8">
          <tpl hier="2" item="0"/>
          <tpl hier="4" item="3"/>
          <tpl fld="3" item="28"/>
          <tpl fld="2" item="57"/>
          <tpl hier="9" item="1"/>
          <tpl hier="11" item="4"/>
          <tpl hier="12" item="2"/>
          <tpl fld="4" item="0"/>
        </tpls>
      </n>
      <n v="65398644736">
        <tpls c="8">
          <tpl hier="2" item="0"/>
          <tpl hier="4" item="3"/>
          <tpl fld="3" item="39"/>
          <tpl fld="2" item="57"/>
          <tpl hier="9" item="1"/>
          <tpl hier="11" item="4"/>
          <tpl hier="12" item="2"/>
          <tpl fld="4" item="0"/>
        </tpls>
      </n>
      <n v="3458939392">
        <tpls c="8">
          <tpl hier="2" item="0"/>
          <tpl hier="4" item="3"/>
          <tpl fld="3" item="37"/>
          <tpl fld="2" item="57"/>
          <tpl hier="9" item="1"/>
          <tpl hier="11" item="4"/>
          <tpl hier="12" item="2"/>
          <tpl fld="4" item="0"/>
        </tpls>
      </n>
      <n v="194152284160">
        <tpls c="8">
          <tpl hier="2" item="0"/>
          <tpl hier="4" item="3"/>
          <tpl fld="3" item="49"/>
          <tpl fld="2" item="53"/>
          <tpl hier="9" item="1"/>
          <tpl hier="11" item="4"/>
          <tpl hier="12" item="2"/>
          <tpl fld="4" item="0"/>
        </tpls>
      </n>
      <n v="60603478016">
        <tpls c="8">
          <tpl hier="2" item="0"/>
          <tpl hier="4" item="3"/>
          <tpl fld="3" item="50"/>
          <tpl fld="2" item="53"/>
          <tpl hier="9" item="1"/>
          <tpl hier="11" item="4"/>
          <tpl hier="12" item="2"/>
          <tpl fld="4" item="0"/>
        </tpls>
      </n>
      <n v="6618585088">
        <tpls c="8">
          <tpl hier="2" item="0"/>
          <tpl hier="4" item="3"/>
          <tpl fld="3" item="40"/>
          <tpl fld="2" item="53"/>
          <tpl hier="9" item="1"/>
          <tpl hier="11" item="4"/>
          <tpl hier="12" item="2"/>
          <tpl fld="4" item="0"/>
        </tpls>
      </n>
      <n v="764634752">
        <tpls c="8">
          <tpl hier="2" item="0"/>
          <tpl hier="4" item="3"/>
          <tpl fld="3" item="35"/>
          <tpl fld="2" item="53"/>
          <tpl hier="9" item="1"/>
          <tpl hier="11" item="4"/>
          <tpl hier="12" item="2"/>
          <tpl fld="4" item="0"/>
        </tpls>
      </n>
      <n v="208581689344">
        <tpls c="8">
          <tpl hier="2" item="0"/>
          <tpl hier="4" item="3"/>
          <tpl fld="3" item="55"/>
          <tpl fld="2" item="48"/>
          <tpl hier="9" item="1"/>
          <tpl hier="11" item="4"/>
          <tpl hier="12" item="2"/>
          <tpl fld="4" item="0"/>
        </tpls>
      </n>
      <n v="78713856000">
        <tpls c="8">
          <tpl hier="2" item="0"/>
          <tpl hier="4" item="3"/>
          <tpl fld="3" item="0"/>
          <tpl fld="2" item="48"/>
          <tpl hier="9" item="1"/>
          <tpl hier="11" item="4"/>
          <tpl hier="12" item="2"/>
          <tpl fld="4" item="0"/>
        </tpls>
      </n>
      <n v="17512388608">
        <tpls c="8">
          <tpl hier="2" item="0"/>
          <tpl hier="4" item="3"/>
          <tpl fld="3" item="56"/>
          <tpl fld="2" item="48"/>
          <tpl hier="9" item="1"/>
          <tpl hier="11" item="4"/>
          <tpl hier="12" item="2"/>
          <tpl fld="4" item="0"/>
        </tpls>
      </n>
      <n v="403336364032">
        <tpls c="8">
          <tpl hier="2" item="0"/>
          <tpl hier="4" item="3"/>
          <tpl fld="3" item="5"/>
          <tpl fld="2" item="66"/>
          <tpl hier="9" item="1"/>
          <tpl hier="11" item="4"/>
          <tpl hier="12" item="2"/>
          <tpl fld="4" item="0"/>
        </tpls>
      </n>
      <n v="228858511360">
        <tpls c="8">
          <tpl hier="2" item="0"/>
          <tpl hier="4" item="3"/>
          <tpl fld="3" item="6"/>
          <tpl fld="2" item="66"/>
          <tpl hier="9" item="1"/>
          <tpl hier="11" item="4"/>
          <tpl hier="12" item="2"/>
          <tpl fld="4" item="0"/>
        </tpls>
      </n>
      <n v="94230052864">
        <tpls c="8">
          <tpl hier="2" item="0"/>
          <tpl hier="4" item="3"/>
          <tpl fld="3" item="7"/>
          <tpl fld="2" item="66"/>
          <tpl hier="9" item="1"/>
          <tpl hier="11" item="4"/>
          <tpl hier="12" item="2"/>
          <tpl fld="4" item="0"/>
        </tpls>
      </n>
      <n v="14583114752">
        <tpls c="8">
          <tpl hier="2" item="0"/>
          <tpl hier="4" item="3"/>
          <tpl fld="3" item="8"/>
          <tpl fld="2" item="66"/>
          <tpl hier="9" item="1"/>
          <tpl hier="11" item="4"/>
          <tpl hier="12" item="2"/>
          <tpl fld="4" item="0"/>
        </tpls>
      </n>
      <n v="783528165376">
        <tpls c="8">
          <tpl hier="2" item="0"/>
          <tpl hier="4" item="3"/>
          <tpl fld="3" item="21"/>
          <tpl fld="2" item="69"/>
          <tpl hier="9" item="1"/>
          <tpl hier="11" item="4"/>
          <tpl hier="12" item="2"/>
          <tpl fld="4" item="0"/>
        </tpls>
      </n>
      <n v="7432223232">
        <tpls c="8">
          <tpl hier="2" item="0"/>
          <tpl hier="4" item="3"/>
          <tpl fld="3" item="10"/>
          <tpl fld="2" item="10"/>
          <tpl hier="9" item="1"/>
          <tpl hier="11" item="4"/>
          <tpl hier="12" item="2"/>
          <tpl fld="4" item="0"/>
        </tpls>
      </n>
      <n v="1013184768">
        <tpls c="8">
          <tpl hier="2" item="0"/>
          <tpl hier="4" item="3"/>
          <tpl fld="3" item="3"/>
          <tpl fld="2" item="23"/>
          <tpl hier="9" item="1"/>
          <tpl hier="11" item="4"/>
          <tpl hier="12" item="2"/>
          <tpl fld="4" item="0"/>
        </tpls>
      </n>
      <n v="290531616">
        <tpls c="8">
          <tpl hier="2" item="0"/>
          <tpl hier="4" item="3"/>
          <tpl fld="3" item="10"/>
          <tpl fld="2" item="27"/>
          <tpl hier="9" item="1"/>
          <tpl hier="11" item="4"/>
          <tpl hier="12" item="2"/>
          <tpl fld="4" item="0"/>
        </tpls>
      </n>
      <n v="121487319040">
        <tpls c="8">
          <tpl hier="2" item="0"/>
          <tpl hier="4" item="3"/>
          <tpl fld="3" item="40"/>
          <tpl fld="2" item="39"/>
          <tpl hier="9" item="1"/>
          <tpl hier="11" item="4"/>
          <tpl hier="12" item="2"/>
          <tpl fld="4" item="0"/>
        </tpls>
      </n>
      <n v="726131456">
        <tpls c="8">
          <tpl hier="2" item="0"/>
          <tpl hier="4" item="3"/>
          <tpl fld="3" item="11"/>
          <tpl fld="2" item="22"/>
          <tpl hier="9" item="1"/>
          <tpl hier="11" item="4"/>
          <tpl hier="12" item="2"/>
          <tpl fld="4" item="0"/>
        </tpls>
      </n>
      <n v="2112292992">
        <tpls c="8">
          <tpl hier="2" item="0"/>
          <tpl hier="4" item="3"/>
          <tpl fld="3" item="4"/>
          <tpl fld="2" item="33"/>
          <tpl hier="9" item="1"/>
          <tpl hier="11" item="4"/>
          <tpl hier="12" item="2"/>
          <tpl fld="4" item="0"/>
        </tpls>
      </n>
      <n v="1202567296">
        <tpls c="8">
          <tpl hier="2" item="0"/>
          <tpl hier="4" item="3"/>
          <tpl fld="3" item="39"/>
          <tpl fld="2" item="34"/>
          <tpl hier="9" item="1"/>
          <tpl hier="11" item="4"/>
          <tpl hier="12" item="2"/>
          <tpl fld="4" item="0"/>
        </tpls>
      </n>
      <m>
        <tpls c="8">
          <tpl hier="2" item="0"/>
          <tpl hier="4" item="3"/>
          <tpl fld="3" item="22"/>
          <tpl fld="2" item="68"/>
          <tpl hier="9" item="1"/>
          <tpl hier="11" item="4"/>
          <tpl hier="12" item="2"/>
          <tpl fld="4" item="0"/>
        </tpls>
      </m>
      <n v="61762633728">
        <tpls c="8">
          <tpl hier="2" item="0"/>
          <tpl hier="4" item="3"/>
          <tpl fld="3" item="38"/>
          <tpl fld="2" item="44"/>
          <tpl hier="9" item="1"/>
          <tpl hier="11" item="4"/>
          <tpl hier="12" item="2"/>
          <tpl fld="4" item="0"/>
        </tpls>
      </n>
      <n v="17881513984">
        <tpls c="8">
          <tpl hier="2" item="0"/>
          <tpl hier="4" item="3"/>
          <tpl fld="3" item="39"/>
          <tpl fld="2" item="44"/>
          <tpl hier="9" item="1"/>
          <tpl hier="11" item="4"/>
          <tpl hier="12" item="2"/>
          <tpl fld="4" item="0"/>
        </tpls>
      </n>
      <n v="60681535488">
        <tpls c="8">
          <tpl hier="2" item="0"/>
          <tpl hier="4" item="3"/>
          <tpl fld="3" item="19"/>
          <tpl fld="2" item="49"/>
          <tpl hier="9" item="1"/>
          <tpl hier="11" item="4"/>
          <tpl hier="12" item="2"/>
          <tpl fld="4" item="0"/>
        </tpls>
      </n>
      <n v="11594000384">
        <tpls c="8">
          <tpl hier="2" item="0"/>
          <tpl hier="4" item="3"/>
          <tpl fld="3" item="22"/>
          <tpl fld="2" item="49"/>
          <tpl hier="9" item="1"/>
          <tpl hier="11" item="4"/>
          <tpl hier="12" item="2"/>
          <tpl fld="4" item="0"/>
        </tpls>
      </n>
      <n v="57724731392">
        <tpls c="8">
          <tpl hier="2" item="0"/>
          <tpl hier="4" item="3"/>
          <tpl fld="3" item="9"/>
          <tpl fld="2" item="85"/>
          <tpl hier="9" item="1"/>
          <tpl hier="11" item="4"/>
          <tpl hier="12" item="2"/>
          <tpl fld="4" item="0"/>
        </tpls>
      </n>
      <n v="11000146944">
        <tpls c="8">
          <tpl hier="2" item="0"/>
          <tpl hier="4" item="3"/>
          <tpl fld="3" item="42"/>
          <tpl fld="2" item="85"/>
          <tpl hier="9" item="1"/>
          <tpl hier="11" item="4"/>
          <tpl hier="12" item="2"/>
          <tpl fld="4" item="0"/>
        </tpls>
      </n>
      <n v="2508421120">
        <tpls c="8">
          <tpl hier="2" item="0"/>
          <tpl hier="4" item="3"/>
          <tpl fld="3" item="57"/>
          <tpl fld="2" item="85"/>
          <tpl hier="9" item="1"/>
          <tpl hier="11" item="4"/>
          <tpl hier="12" item="2"/>
          <tpl fld="4" item="0"/>
        </tpls>
      </n>
      <n v="46473129984">
        <tpls c="8">
          <tpl hier="2" item="0"/>
          <tpl hier="4" item="3"/>
          <tpl fld="3" item="19"/>
          <tpl fld="2" item="65"/>
          <tpl hier="9" item="1"/>
          <tpl hier="11" item="4"/>
          <tpl hier="12" item="2"/>
          <tpl fld="4" item="0"/>
        </tpls>
      </n>
      <n v="8528593408">
        <tpls c="8">
          <tpl hier="2" item="0"/>
          <tpl hier="4" item="3"/>
          <tpl fld="3" item="51"/>
          <tpl fld="2" item="65"/>
          <tpl hier="9" item="1"/>
          <tpl hier="11" item="4"/>
          <tpl hier="12" item="2"/>
          <tpl fld="4" item="0"/>
        </tpls>
      </n>
      <n v="984830144">
        <tpls c="8">
          <tpl hier="2" item="0"/>
          <tpl hier="4" item="3"/>
          <tpl fld="3" item="10"/>
          <tpl fld="2" item="65"/>
          <tpl hier="9" item="1"/>
          <tpl hier="11" item="4"/>
          <tpl hier="12" item="2"/>
          <tpl fld="4" item="0"/>
        </tpls>
      </n>
      <n v="9593537536">
        <tpls c="8">
          <tpl hier="2" item="0"/>
          <tpl hier="4" item="3"/>
          <tpl fld="3" item="49"/>
          <tpl fld="2" item="59"/>
          <tpl hier="9" item="1"/>
          <tpl hier="11" item="4"/>
          <tpl hier="12" item="2"/>
          <tpl fld="4" item="0"/>
        </tpls>
      </n>
      <n v="2389593088">
        <tpls c="8">
          <tpl hier="2" item="0"/>
          <tpl hier="4" item="3"/>
          <tpl fld="3" item="3"/>
          <tpl fld="2" item="59"/>
          <tpl hier="9" item="1"/>
          <tpl hier="11" item="4"/>
          <tpl hier="12" item="2"/>
          <tpl fld="4" item="0"/>
        </tpls>
      </n>
      <n v="237397424">
        <tpls c="8">
          <tpl hier="2" item="0"/>
          <tpl hier="4" item="3"/>
          <tpl fld="3" item="26"/>
          <tpl fld="2" item="59"/>
          <tpl hier="9" item="1"/>
          <tpl hier="11" item="4"/>
          <tpl hier="12" item="2"/>
          <tpl fld="4" item="0"/>
        </tpls>
      </n>
      <n v="14451902464">
        <tpls c="8">
          <tpl hier="2" item="0"/>
          <tpl hier="4" item="3"/>
          <tpl fld="3" item="55"/>
          <tpl fld="2" item="54"/>
          <tpl hier="9" item="1"/>
          <tpl hier="11" item="4"/>
          <tpl hier="12" item="2"/>
          <tpl fld="4" item="0"/>
        </tpls>
      </n>
      <n v="8095367168">
        <tpls c="8">
          <tpl hier="2" item="0"/>
          <tpl hier="4" item="3"/>
          <tpl fld="3" item="12"/>
          <tpl fld="2" item="54"/>
          <tpl hier="9" item="1"/>
          <tpl hier="11" item="4"/>
          <tpl hier="12" item="2"/>
          <tpl fld="4" item="0"/>
        </tpls>
      </n>
      <n v="2881545216">
        <tpls c="8">
          <tpl hier="2" item="0"/>
          <tpl hier="4" item="3"/>
          <tpl fld="3" item="37"/>
          <tpl fld="2" item="54"/>
          <tpl hier="9" item="1"/>
          <tpl hier="11" item="4"/>
          <tpl hier="12" item="2"/>
          <tpl fld="4" item="0"/>
        </tpls>
      </n>
      <n v="94641381376">
        <tpls c="8">
          <tpl hier="2" item="0"/>
          <tpl hier="4" item="3"/>
          <tpl fld="3" item="6"/>
          <tpl fld="2" item="40"/>
          <tpl hier="9" item="1"/>
          <tpl hier="11" item="4"/>
          <tpl hier="12" item="2"/>
          <tpl fld="4" item="0"/>
        </tpls>
      </n>
      <n v="38729822208">
        <tpls c="8">
          <tpl hier="2" item="0"/>
          <tpl hier="4" item="3"/>
          <tpl fld="3" item="25"/>
          <tpl fld="2" item="40"/>
          <tpl hier="9" item="1"/>
          <tpl hier="11" item="4"/>
          <tpl hier="12" item="2"/>
          <tpl fld="4" item="0"/>
        </tpls>
      </n>
      <n v="4540447744">
        <tpls c="8">
          <tpl hier="2" item="0"/>
          <tpl hier="4" item="3"/>
          <tpl fld="3" item="35"/>
          <tpl fld="2" item="40"/>
          <tpl hier="9" item="1"/>
          <tpl hier="11" item="4"/>
          <tpl hier="12" item="2"/>
          <tpl fld="4" item="0"/>
        </tpls>
      </n>
      <n v="77860929536">
        <tpls c="8">
          <tpl hier="2" item="0"/>
          <tpl hier="4" item="3"/>
          <tpl fld="3" item="17"/>
          <tpl fld="2" item="35"/>
          <tpl hier="9" item="1"/>
          <tpl hier="11" item="4"/>
          <tpl hier="12" item="2"/>
          <tpl fld="4" item="0"/>
        </tpls>
      </n>
      <n v="29036709888">
        <tpls c="8">
          <tpl hier="2" item="0"/>
          <tpl hier="4" item="3"/>
          <tpl fld="3" item="39"/>
          <tpl fld="2" item="35"/>
          <tpl hier="9" item="1"/>
          <tpl hier="11" item="4"/>
          <tpl hier="12" item="2"/>
          <tpl fld="4" item="0"/>
        </tpls>
      </n>
      <n v="11314951168">
        <tpls c="8">
          <tpl hier="2" item="0"/>
          <tpl hier="4" item="3"/>
          <tpl fld="3" item="5"/>
          <tpl fld="2" item="28"/>
          <tpl hier="9" item="1"/>
          <tpl hier="11" item="4"/>
          <tpl hier="12" item="2"/>
          <tpl fld="4" item="0"/>
        </tpls>
      </n>
      <n v="1544689536">
        <tpls c="8">
          <tpl hier="2" item="0"/>
          <tpl hier="4" item="3"/>
          <tpl fld="3" item="27"/>
          <tpl fld="2" item="28"/>
          <tpl hier="9" item="1"/>
          <tpl hier="11" item="4"/>
          <tpl hier="12" item="2"/>
          <tpl fld="4" item="0"/>
        </tpls>
      </n>
      <n v="935360448">
        <tpls c="8">
          <tpl hier="2" item="0"/>
          <tpl hier="4" item="3"/>
          <tpl fld="3" item="40"/>
          <tpl fld="2" item="28"/>
          <tpl hier="9" item="1"/>
          <tpl hier="11" item="4"/>
          <tpl hier="12" item="2"/>
          <tpl fld="4" item="0"/>
        </tpls>
      </n>
      <n v="1825018240">
        <tpls c="8">
          <tpl hier="2" item="0"/>
          <tpl hier="4" item="3"/>
          <tpl fld="3" item="21"/>
          <tpl fld="2" item="77"/>
          <tpl hier="9" item="1"/>
          <tpl hier="11" item="4"/>
          <tpl hier="12" item="2"/>
          <tpl fld="4" item="0"/>
        </tpls>
      </n>
      <n v="851174336">
        <tpls c="8">
          <tpl hier="2" item="0"/>
          <tpl hier="4" item="3"/>
          <tpl fld="3" item="45"/>
          <tpl fld="2" item="77"/>
          <tpl hier="9" item="1"/>
          <tpl hier="11" item="4"/>
          <tpl hier="12" item="2"/>
          <tpl fld="4" item="0"/>
        </tpls>
      </n>
      <n v="281398656">
        <tpls c="8">
          <tpl hier="2" item="0"/>
          <tpl hier="4" item="3"/>
          <tpl fld="3" item="56"/>
          <tpl fld="2" item="77"/>
          <tpl hier="9" item="1"/>
          <tpl hier="11" item="4"/>
          <tpl hier="12" item="2"/>
          <tpl fld="4" item="0"/>
        </tpls>
      </n>
      <n v="32357345280">
        <tpls c="8">
          <tpl hier="2" item="0"/>
          <tpl hier="4" item="3"/>
          <tpl fld="3" item="33"/>
          <tpl fld="2" item="62"/>
          <tpl hier="9" item="1"/>
          <tpl hier="11" item="4"/>
          <tpl hier="12" item="2"/>
          <tpl fld="4" item="0"/>
        </tpls>
      </n>
      <n v="12434369536">
        <tpls c="8">
          <tpl hier="2" item="0"/>
          <tpl hier="4" item="3"/>
          <tpl fld="3" item="53"/>
          <tpl fld="2" item="62"/>
          <tpl hier="9" item="1"/>
          <tpl hier="11" item="4"/>
          <tpl hier="12" item="2"/>
          <tpl fld="4" item="0"/>
        </tpls>
      </n>
      <n v="1233991040">
        <tpls c="8">
          <tpl hier="2" item="0"/>
          <tpl hier="4" item="3"/>
          <tpl fld="3" item="8"/>
          <tpl fld="2" item="62"/>
          <tpl hier="9" item="1"/>
          <tpl hier="11" item="4"/>
          <tpl hier="12" item="2"/>
          <tpl fld="4" item="0"/>
        </tpls>
      </n>
      <n v="2032135296">
        <tpls c="8">
          <tpl hier="2" item="0"/>
          <tpl hier="4" item="3"/>
          <tpl fld="3" item="47"/>
          <tpl fld="2" item="42"/>
          <tpl hier="9" item="1"/>
          <tpl hier="11" item="4"/>
          <tpl hier="12" item="2"/>
          <tpl fld="4" item="0"/>
        </tpls>
      </n>
      <n v="1082403200">
        <tpls c="8">
          <tpl hier="2" item="0"/>
          <tpl hier="4" item="3"/>
          <tpl fld="3" item="58"/>
          <tpl fld="2" item="42"/>
          <tpl hier="9" item="1"/>
          <tpl hier="11" item="4"/>
          <tpl hier="12" item="2"/>
          <tpl fld="4" item="0"/>
        </tpls>
      </n>
      <n v="183200000">
        <tpls c="8">
          <tpl hier="2" item="0"/>
          <tpl hier="4" item="3"/>
          <tpl fld="3" item="18"/>
          <tpl fld="2" item="42"/>
          <tpl hier="9" item="1"/>
          <tpl hier="11" item="4"/>
          <tpl hier="12" item="2"/>
          <tpl fld="4" item="0"/>
        </tpls>
      </n>
      <n v="7615651328">
        <tpls c="8">
          <tpl hier="2" item="0"/>
          <tpl hier="4" item="3"/>
          <tpl fld="3" item="52"/>
          <tpl fld="2" item="55"/>
          <tpl hier="9" item="1"/>
          <tpl hier="11" item="4"/>
          <tpl hier="12" item="2"/>
          <tpl fld="4" item="0"/>
        </tpls>
      </n>
      <n v="1552493440">
        <tpls c="8">
          <tpl hier="2" item="0"/>
          <tpl hier="4" item="3"/>
          <tpl fld="3" item="15"/>
          <tpl fld="2" item="55"/>
          <tpl hier="9" item="1"/>
          <tpl hier="11" item="4"/>
          <tpl hier="12" item="2"/>
          <tpl fld="4" item="0"/>
        </tpls>
      </n>
      <n v="422916864">
        <tpls c="8">
          <tpl hier="2" item="0"/>
          <tpl hier="4" item="3"/>
          <tpl fld="3" item="34"/>
          <tpl fld="2" item="55"/>
          <tpl hier="9" item="1"/>
          <tpl hier="11" item="4"/>
          <tpl hier="12" item="2"/>
          <tpl fld="4" item="0"/>
        </tpls>
      </n>
      <n v="891630190592">
        <tpls c="8">
          <tpl hier="2" item="0"/>
          <tpl hier="4" item="3"/>
          <tpl fld="3" item="1"/>
          <tpl fld="2" item="60"/>
          <tpl hier="9" item="1"/>
          <tpl hier="11" item="4"/>
          <tpl hier="12" item="2"/>
          <tpl fld="4" item="0"/>
        </tpls>
      </n>
      <n v="222942789632">
        <tpls c="8">
          <tpl hier="2" item="0"/>
          <tpl hier="4" item="3"/>
          <tpl fld="3" item="15"/>
          <tpl fld="2" item="60"/>
          <tpl hier="9" item="1"/>
          <tpl hier="11" item="4"/>
          <tpl hier="12" item="2"/>
          <tpl fld="4" item="0"/>
        </tpls>
      </n>
      <n v="27062716416">
        <tpls c="8">
          <tpl hier="2" item="0"/>
          <tpl hier="4" item="3"/>
          <tpl fld="3" item="32"/>
          <tpl fld="2" item="60"/>
          <tpl hier="9" item="1"/>
          <tpl hier="11" item="4"/>
          <tpl hier="12" item="2"/>
          <tpl fld="4" item="0"/>
        </tpls>
      </n>
      <n v="15351971840">
        <tpls c="8">
          <tpl hier="2" item="0"/>
          <tpl hier="4" item="3"/>
          <tpl fld="3" item="41"/>
          <tpl fld="2" item="56"/>
          <tpl hier="9" item="1"/>
          <tpl hier="11" item="4"/>
          <tpl hier="12" item="2"/>
          <tpl fld="4" item="0"/>
        </tpls>
      </n>
      <n v="4730611200">
        <tpls c="8">
          <tpl hier="2" item="0"/>
          <tpl hier="4" item="3"/>
          <tpl fld="3" item="42"/>
          <tpl fld="2" item="56"/>
          <tpl hier="9" item="1"/>
          <tpl hier="11" item="4"/>
          <tpl hier="12" item="2"/>
          <tpl fld="4" item="0"/>
        </tpls>
      </n>
      <n v="819877312">
        <tpls c="8">
          <tpl hier="2" item="0"/>
          <tpl hier="4" item="3"/>
          <tpl fld="3" item="43"/>
          <tpl fld="2" item="56"/>
          <tpl hier="9" item="1"/>
          <tpl hier="11" item="4"/>
          <tpl hier="12" item="2"/>
          <tpl fld="4" item="0"/>
        </tpls>
      </n>
      <n v="38091152">
        <tpls c="8">
          <tpl hier="2" item="0"/>
          <tpl hier="4" item="3"/>
          <tpl fld="3" item="44"/>
          <tpl fld="2" item="56"/>
          <tpl hier="9" item="1"/>
          <tpl hier="11" item="4"/>
          <tpl hier="12" item="2"/>
          <tpl fld="4" item="0"/>
        </tpls>
      </n>
      <n v="16674324480">
        <tpls c="8">
          <tpl hier="2" item="0"/>
          <tpl hier="4" item="3"/>
          <tpl fld="3" item="38"/>
          <tpl fld="2" item="52"/>
          <tpl hier="9" item="1"/>
          <tpl hier="11" item="4"/>
          <tpl hier="12" item="2"/>
          <tpl fld="4" item="0"/>
        </tpls>
      </n>
      <n v="5643893248">
        <tpls c="8">
          <tpl hier="2" item="0"/>
          <tpl hier="4" item="3"/>
          <tpl fld="3" item="51"/>
          <tpl fld="2" item="52"/>
          <tpl hier="9" item="1"/>
          <tpl hier="11" item="4"/>
          <tpl hier="12" item="2"/>
          <tpl fld="4" item="0"/>
        </tpls>
      </n>
      <n v="2731984128">
        <tpls c="8">
          <tpl hier="2" item="0"/>
          <tpl hier="4" item="3"/>
          <tpl fld="3" item="20"/>
          <tpl fld="2" item="52"/>
          <tpl hier="9" item="1"/>
          <tpl hier="11" item="4"/>
          <tpl hier="12" item="2"/>
          <tpl fld="4" item="0"/>
        </tpls>
      </n>
      <n v="6565043712">
        <tpls c="8">
          <tpl hier="2" item="0"/>
          <tpl hier="4" item="3"/>
          <tpl fld="3" item="1"/>
          <tpl fld="2" item="47"/>
          <tpl hier="9" item="1"/>
          <tpl hier="11" item="4"/>
          <tpl hier="12" item="2"/>
          <tpl fld="4" item="0"/>
        </tpls>
      </n>
      <n v="1502294400">
        <tpls c="8">
          <tpl hier="2" item="0"/>
          <tpl hier="4" item="3"/>
          <tpl fld="3" item="3"/>
          <tpl fld="2" item="47"/>
          <tpl hier="9" item="1"/>
          <tpl hier="11" item="4"/>
          <tpl hier="12" item="2"/>
          <tpl fld="4" item="0"/>
        </tpls>
      </n>
      <n v="504376032">
        <tpls c="8">
          <tpl hier="2" item="0"/>
          <tpl hier="4" item="3"/>
          <tpl fld="3" item="57"/>
          <tpl fld="2" item="47"/>
          <tpl hier="9" item="1"/>
          <tpl hier="11" item="4"/>
          <tpl hier="12" item="2"/>
          <tpl fld="4" item="0"/>
        </tpls>
      </n>
      <n v="1871200000">
        <tpls c="8">
          <tpl hier="2" item="0"/>
          <tpl hier="4" item="3"/>
          <tpl fld="3" item="9"/>
          <tpl fld="2" item="82"/>
          <tpl hier="9" item="1"/>
          <tpl hier="11" item="4"/>
          <tpl hier="12" item="2"/>
          <tpl fld="4" item="0"/>
        </tpls>
      </n>
      <n v="925049984">
        <tpls c="8">
          <tpl hier="2" item="0"/>
          <tpl hier="4" item="3"/>
          <tpl fld="3" item="11"/>
          <tpl fld="2" item="82"/>
          <tpl hier="9" item="1"/>
          <tpl hier="11" item="4"/>
          <tpl hier="12" item="2"/>
          <tpl fld="4" item="0"/>
        </tpls>
      </n>
      <n v="231638320">
        <tpls c="8">
          <tpl hier="2" item="0"/>
          <tpl hier="4" item="3"/>
          <tpl fld="3" item="12"/>
          <tpl fld="2" item="82"/>
          <tpl hier="9" item="1"/>
          <tpl hier="11" item="4"/>
          <tpl hier="12" item="2"/>
          <tpl fld="4" item="0"/>
        </tpls>
      </n>
      <n v="53233532">
        <tpls c="8">
          <tpl hier="2" item="0"/>
          <tpl hier="4" item="3"/>
          <tpl fld="3" item="10"/>
          <tpl fld="2" item="82"/>
          <tpl hier="9" item="1"/>
          <tpl hier="11" item="4"/>
          <tpl hier="12" item="2"/>
          <tpl fld="4" item="0"/>
        </tpls>
      </n>
      <n v="195078684672">
        <tpls c="8">
          <tpl hier="2" item="0"/>
          <tpl hier="4" item="3"/>
          <tpl fld="3" item="23"/>
          <tpl fld="2" item="63"/>
          <tpl hier="9" item="1"/>
          <tpl hier="11" item="4"/>
          <tpl hier="12" item="2"/>
          <tpl fld="4" item="0"/>
        </tpls>
      </n>
      <n v="51270569984">
        <tpls c="8">
          <tpl hier="2" item="0"/>
          <tpl hier="4" item="3"/>
          <tpl fld="3" item="24"/>
          <tpl fld="2" item="63"/>
          <tpl hier="9" item="1"/>
          <tpl hier="11" item="4"/>
          <tpl hier="12" item="2"/>
          <tpl fld="4" item="0"/>
        </tpls>
      </n>
      <n v="17609048064">
        <tpls c="8">
          <tpl hier="2" item="0"/>
          <tpl hier="4" item="3"/>
          <tpl fld="3" item="25"/>
          <tpl fld="2" item="63"/>
          <tpl hier="9" item="1"/>
          <tpl hier="11" item="4"/>
          <tpl hier="12" item="2"/>
          <tpl fld="4" item="0"/>
        </tpls>
      </n>
      <n v="7253575168">
        <tpls c="8">
          <tpl hier="2" item="0"/>
          <tpl hier="4" item="3"/>
          <tpl fld="3" item="26"/>
          <tpl fld="2" item="63"/>
          <tpl hier="9" item="1"/>
          <tpl hier="11" item="4"/>
          <tpl hier="12" item="2"/>
          <tpl fld="4" item="0"/>
        </tpls>
      </n>
      <n v="10720499712">
        <tpls c="8">
          <tpl hier="2" item="0"/>
          <tpl hier="4" item="3"/>
          <tpl fld="3" item="19"/>
          <tpl fld="2" item="58"/>
          <tpl hier="9" item="1"/>
          <tpl hier="11" item="4"/>
          <tpl hier="12" item="2"/>
          <tpl fld="4" item="0"/>
        </tpls>
      </n>
      <n v="3608999936">
        <tpls c="8">
          <tpl hier="2" item="0"/>
          <tpl hier="4" item="3"/>
          <tpl fld="3" item="28"/>
          <tpl fld="2" item="58"/>
          <tpl hier="9" item="1"/>
          <tpl hier="11" item="4"/>
          <tpl hier="12" item="2"/>
          <tpl fld="4" item="0"/>
        </tpls>
      </n>
      <n v="1335299968">
        <tpls c="8">
          <tpl hier="2" item="0"/>
          <tpl hier="4" item="3"/>
          <tpl fld="3" item="39"/>
          <tpl fld="2" item="58"/>
          <tpl hier="9" item="1"/>
          <tpl hier="11" item="4"/>
          <tpl hier="12" item="2"/>
          <tpl fld="4" item="0"/>
        </tpls>
      </n>
      <n v="266666672">
        <tpls c="8">
          <tpl hier="2" item="0"/>
          <tpl hier="4" item="3"/>
          <tpl fld="3" item="37"/>
          <tpl fld="2" item="58"/>
          <tpl hier="9" item="1"/>
          <tpl hier="11" item="4"/>
          <tpl hier="12" item="2"/>
          <tpl fld="4" item="0"/>
        </tpls>
      </n>
      <m>
        <tpls c="8">
          <tpl hier="2" item="0"/>
          <tpl hier="4" item="3"/>
          <tpl fld="3" item="49"/>
          <tpl fld="2" item="50"/>
          <tpl hier="9" item="1"/>
          <tpl hier="11" item="4"/>
          <tpl hier="12" item="2"/>
          <tpl fld="4" item="0"/>
        </tpls>
      </m>
      <m>
        <tpls c="8">
          <tpl hier="2" item="0"/>
          <tpl hier="4" item="3"/>
          <tpl fld="3" item="50"/>
          <tpl fld="2" item="50"/>
          <tpl hier="9" item="1"/>
          <tpl hier="11" item="4"/>
          <tpl hier="12" item="2"/>
          <tpl fld="4" item="0"/>
        </tpls>
      </m>
      <m>
        <tpls c="8">
          <tpl hier="2" item="0"/>
          <tpl hier="4" item="3"/>
          <tpl fld="3" item="40"/>
          <tpl fld="2" item="50"/>
          <tpl hier="9" item="1"/>
          <tpl hier="11" item="4"/>
          <tpl hier="12" item="2"/>
          <tpl fld="4" item="0"/>
        </tpls>
      </m>
      <m>
        <tpls c="8">
          <tpl hier="2" item="0"/>
          <tpl hier="4" item="3"/>
          <tpl fld="3" item="2"/>
          <tpl fld="2" item="81"/>
          <tpl hier="9" item="1"/>
          <tpl hier="11" item="4"/>
          <tpl hier="12" item="2"/>
          <tpl fld="4" item="0"/>
        </tpls>
      </m>
      <m>
        <tpls c="8">
          <tpl hier="2" item="0"/>
          <tpl hier="4" item="3"/>
          <tpl fld="3" item="58"/>
          <tpl fld="2" item="81"/>
          <tpl hier="9" item="1"/>
          <tpl hier="11" item="4"/>
          <tpl hier="12" item="2"/>
          <tpl fld="4" item="0"/>
        </tpls>
      </m>
      <m>
        <tpls c="8">
          <tpl hier="2" item="0"/>
          <tpl hier="4" item="3"/>
          <tpl fld="3" item="4"/>
          <tpl fld="2" item="81"/>
          <tpl hier="9" item="1"/>
          <tpl hier="11" item="4"/>
          <tpl hier="12" item="2"/>
          <tpl fld="4" item="0"/>
        </tpls>
      </m>
      <n v="37620102266880">
        <tpls c="8">
          <tpl hier="2" item="0"/>
          <tpl hier="4" item="3"/>
          <tpl fld="3" item="23"/>
          <tpl fld="1" item="1"/>
          <tpl hier="9" item="1"/>
          <tpl hier="11" item="4"/>
          <tpl hier="12" item="2"/>
          <tpl fld="4" item="0"/>
        </tpls>
      </n>
      <n v="22130045769728">
        <tpls c="8">
          <tpl hier="2" item="0"/>
          <tpl hier="4" item="3"/>
          <tpl fld="3" item="24"/>
          <tpl fld="1" item="1"/>
          <tpl hier="9" item="1"/>
          <tpl hier="11" item="4"/>
          <tpl hier="12" item="2"/>
          <tpl fld="4" item="0"/>
        </tpls>
      </n>
      <n v="7466227553792">
        <tpls c="8">
          <tpl hier="2" item="0"/>
          <tpl hier="4" item="3"/>
          <tpl fld="3" item="25"/>
          <tpl fld="1" item="1"/>
          <tpl hier="9" item="1"/>
          <tpl hier="11" item="4"/>
          <tpl hier="12" item="2"/>
          <tpl fld="4" item="0"/>
        </tpls>
      </n>
      <n v="1491682598400">
        <tpls c="8">
          <tpl hier="2" item="0"/>
          <tpl hier="4" item="3"/>
          <tpl fld="3" item="26"/>
          <tpl fld="1" item="1"/>
          <tpl hier="9" item="1"/>
          <tpl hier="11" item="4"/>
          <tpl hier="12" item="2"/>
          <tpl fld="4" item="0"/>
        </tpls>
      </n>
      <n v="14451858210816">
        <tpls c="8">
          <tpl hier="2" item="0"/>
          <tpl hier="4" item="3"/>
          <tpl fld="3" item="52"/>
          <tpl fld="2" item="51"/>
          <tpl hier="9" item="1"/>
          <tpl hier="11" item="4"/>
          <tpl hier="12" item="2"/>
          <tpl fld="4" item="0"/>
        </tpls>
      </n>
      <n v="6158129037312">
        <tpls c="8">
          <tpl hier="2" item="0"/>
          <tpl hier="4" item="3"/>
          <tpl fld="3" item="53"/>
          <tpl fld="2" item="51"/>
          <tpl hier="9" item="1"/>
          <tpl hier="11" item="4"/>
          <tpl hier="12" item="2"/>
          <tpl fld="4" item="0"/>
        </tpls>
      </n>
      <n v="1684903952384">
        <tpls c="8">
          <tpl hier="2" item="0"/>
          <tpl hier="4" item="3"/>
          <tpl fld="3" item="54"/>
          <tpl fld="2" item="51"/>
          <tpl hier="9" item="1"/>
          <tpl hier="11" item="4"/>
          <tpl hier="12" item="2"/>
          <tpl fld="4" item="0"/>
        </tpls>
      </n>
      <n v="2416931504128">
        <tpls c="8">
          <tpl hier="2" item="0"/>
          <tpl hier="4" item="3"/>
          <tpl fld="3" item="2"/>
          <tpl fld="2" item="46"/>
          <tpl hier="9" item="1"/>
          <tpl hier="11" item="4"/>
          <tpl hier="12" item="2"/>
          <tpl fld="4" item="0"/>
        </tpls>
      </n>
      <n v="910122745856">
        <tpls c="8">
          <tpl hier="2" item="0"/>
          <tpl hier="4" item="3"/>
          <tpl fld="3" item="58"/>
          <tpl fld="2" item="46"/>
          <tpl hier="9" item="1"/>
          <tpl hier="11" item="4"/>
          <tpl hier="12" item="2"/>
          <tpl fld="4" item="0"/>
        </tpls>
      </n>
      <n v="169965027328">
        <tpls c="8">
          <tpl hier="2" item="0"/>
          <tpl hier="4" item="3"/>
          <tpl fld="3" item="4"/>
          <tpl fld="2" item="46"/>
          <tpl hier="9" item="1"/>
          <tpl hier="11" item="4"/>
          <tpl hier="12" item="2"/>
          <tpl fld="4" item="0"/>
        </tpls>
      </n>
      <n v="541018750976">
        <tpls c="8">
          <tpl hier="2" item="0"/>
          <tpl hier="4" item="3"/>
          <tpl fld="3" item="13"/>
          <tpl fld="2" item="79"/>
          <tpl hier="9" item="1"/>
          <tpl hier="11" item="4"/>
          <tpl hier="12" item="2"/>
          <tpl fld="4" item="0"/>
        </tpls>
      </n>
      <n v="242395856896">
        <tpls c="8">
          <tpl hier="2" item="0"/>
          <tpl hier="4" item="3"/>
          <tpl fld="3" item="14"/>
          <tpl fld="2" item="79"/>
          <tpl hier="9" item="1"/>
          <tpl hier="11" item="4"/>
          <tpl hier="12" item="2"/>
          <tpl fld="4" item="0"/>
        </tpls>
      </n>
      <n v="114123538432">
        <tpls c="8">
          <tpl hier="2" item="0"/>
          <tpl hier="4" item="3"/>
          <tpl fld="3" item="15"/>
          <tpl fld="2" item="79"/>
          <tpl hier="9" item="1"/>
          <tpl hier="11" item="4"/>
          <tpl hier="12" item="2"/>
          <tpl fld="4" item="0"/>
        </tpls>
      </n>
      <n v="33738102784">
        <tpls c="8">
          <tpl hier="2" item="0"/>
          <tpl hier="4" item="3"/>
          <tpl fld="3" item="16"/>
          <tpl fld="2" item="79"/>
          <tpl hier="9" item="1"/>
          <tpl hier="11" item="4"/>
          <tpl hier="12" item="2"/>
          <tpl fld="4" item="0"/>
        </tpls>
      </n>
      <n v="1369398837248">
        <tpls c="8">
          <tpl hier="2" item="0"/>
          <tpl hier="4" item="3"/>
          <tpl fld="3" item="29"/>
          <tpl fld="2" item="61"/>
          <tpl hier="9" item="1"/>
          <tpl hier="11" item="4"/>
          <tpl hier="12" item="2"/>
          <tpl fld="4" item="0"/>
        </tpls>
      </n>
      <n v="619214864384">
        <tpls c="8">
          <tpl hier="2" item="0"/>
          <tpl hier="4" item="3"/>
          <tpl fld="3" item="30"/>
          <tpl fld="2" item="61"/>
          <tpl hier="9" item="1"/>
          <tpl hier="11" item="4"/>
          <tpl hier="12" item="2"/>
          <tpl fld="4" item="0"/>
        </tpls>
      </n>
      <n v="195996762112">
        <tpls c="8">
          <tpl hier="2" item="0"/>
          <tpl hier="4" item="3"/>
          <tpl fld="3" item="31"/>
          <tpl fld="2" item="61"/>
          <tpl hier="9" item="1"/>
          <tpl hier="11" item="4"/>
          <tpl hier="12" item="2"/>
          <tpl fld="4" item="0"/>
        </tpls>
      </n>
      <n v="28721061888">
        <tpls c="8">
          <tpl hier="2" item="0"/>
          <tpl hier="4" item="3"/>
          <tpl fld="3" item="32"/>
          <tpl fld="2" item="61"/>
          <tpl hier="9" item="1"/>
          <tpl hier="11" item="4"/>
          <tpl hier="12" item="2"/>
          <tpl fld="4" item="0"/>
        </tpls>
      </n>
      <n v="1253223038976">
        <tpls c="8">
          <tpl hier="2" item="0"/>
          <tpl hier="4" item="3"/>
          <tpl fld="3" item="41"/>
          <tpl fld="2" item="57"/>
          <tpl hier="9" item="1"/>
          <tpl hier="11" item="4"/>
          <tpl hier="12" item="2"/>
          <tpl fld="4" item="0"/>
        </tpls>
      </n>
      <n v="566583427072">
        <tpls c="8">
          <tpl hier="2" item="0"/>
          <tpl hier="4" item="3"/>
          <tpl fld="3" item="42"/>
          <tpl fld="2" item="57"/>
          <tpl hier="9" item="1"/>
          <tpl hier="11" item="4"/>
          <tpl hier="12" item="2"/>
          <tpl fld="4" item="0"/>
        </tpls>
      </n>
      <n v="66946899968">
        <tpls c="8">
          <tpl hier="2" item="0"/>
          <tpl hier="4" item="3"/>
          <tpl fld="3" item="43"/>
          <tpl fld="2" item="57"/>
          <tpl hier="9" item="1"/>
          <tpl hier="11" item="4"/>
          <tpl hier="12" item="2"/>
          <tpl fld="4" item="0"/>
        </tpls>
      </n>
      <n v="3988784640">
        <tpls c="8">
          <tpl hier="2" item="0"/>
          <tpl hier="4" item="3"/>
          <tpl fld="3" item="44"/>
          <tpl fld="2" item="57"/>
          <tpl hier="9" item="1"/>
          <tpl hier="11" item="4"/>
          <tpl hier="12" item="2"/>
          <tpl fld="4" item="0"/>
        </tpls>
      </n>
      <n v="193611988992">
        <tpls c="8">
          <tpl hier="2" item="0"/>
          <tpl hier="4" item="3"/>
          <tpl fld="3" item="38"/>
          <tpl fld="2" item="53"/>
          <tpl hier="9" item="1"/>
          <tpl hier="11" item="4"/>
          <tpl hier="12" item="2"/>
          <tpl fld="4" item="0"/>
        </tpls>
      </n>
      <n v="52130263040">
        <tpls c="8">
          <tpl hier="2" item="0"/>
          <tpl hier="4" item="3"/>
          <tpl fld="3" item="51"/>
          <tpl fld="2" item="53"/>
          <tpl hier="9" item="1"/>
          <tpl hier="11" item="4"/>
          <tpl hier="12" item="2"/>
          <tpl fld="4" item="0"/>
        </tpls>
      </n>
      <n v="6327077888">
        <tpls c="8">
          <tpl hier="2" item="0"/>
          <tpl hier="4" item="3"/>
          <tpl fld="3" item="20"/>
          <tpl fld="2" item="53"/>
          <tpl hier="9" item="1"/>
          <tpl hier="11" item="4"/>
          <tpl hier="12" item="2"/>
          <tpl fld="4" item="0"/>
        </tpls>
      </n>
      <n v="197180325888">
        <tpls c="8">
          <tpl hier="2" item="0"/>
          <tpl hier="4" item="3"/>
          <tpl fld="3" item="1"/>
          <tpl fld="2" item="48"/>
          <tpl hier="9" item="1"/>
          <tpl hier="11" item="4"/>
          <tpl hier="12" item="2"/>
          <tpl fld="4" item="0"/>
        </tpls>
      </n>
      <n v="60594094080">
        <tpls c="8">
          <tpl hier="2" item="0"/>
          <tpl hier="4" item="3"/>
          <tpl fld="3" item="3"/>
          <tpl fld="2" item="48"/>
          <tpl hier="9" item="1"/>
          <tpl hier="11" item="4"/>
          <tpl hier="12" item="2"/>
          <tpl fld="4" item="0"/>
        </tpls>
      </n>
      <n v="15090566144">
        <tpls c="8">
          <tpl hier="2" item="0"/>
          <tpl hier="4" item="3"/>
          <tpl fld="3" item="57"/>
          <tpl fld="2" item="48"/>
          <tpl hier="9" item="1"/>
          <tpl hier="11" item="4"/>
          <tpl hier="12" item="2"/>
          <tpl fld="4" item="0"/>
        </tpls>
      </n>
      <n v="434166628352">
        <tpls c="8">
          <tpl hier="2" item="0"/>
          <tpl hier="4" item="3"/>
          <tpl fld="3" item="9"/>
          <tpl fld="2" item="66"/>
          <tpl hier="9" item="1"/>
          <tpl hier="11" item="4"/>
          <tpl hier="12" item="2"/>
          <tpl fld="4" item="0"/>
        </tpls>
      </n>
      <n v="195524182016">
        <tpls c="8">
          <tpl hier="2" item="0"/>
          <tpl hier="4" item="3"/>
          <tpl fld="3" item="11"/>
          <tpl fld="2" item="66"/>
          <tpl hier="9" item="1"/>
          <tpl hier="11" item="4"/>
          <tpl hier="12" item="2"/>
          <tpl fld="4" item="0"/>
        </tpls>
      </n>
      <n v="78693253120">
        <tpls c="8">
          <tpl hier="2" item="0"/>
          <tpl hier="4" item="3"/>
          <tpl fld="3" item="12"/>
          <tpl fld="2" item="66"/>
          <tpl hier="9" item="1"/>
          <tpl hier="11" item="4"/>
          <tpl hier="12" item="2"/>
          <tpl fld="4" item="0"/>
        </tpls>
      </n>
      <n v="12814123008">
        <tpls c="8">
          <tpl hier="2" item="0"/>
          <tpl hier="4" item="3"/>
          <tpl fld="3" item="10"/>
          <tpl fld="2" item="66"/>
          <tpl hier="9" item="1"/>
          <tpl hier="11" item="4"/>
          <tpl hier="12" item="2"/>
          <tpl fld="4" item="0"/>
        </tpls>
      </n>
      <n v="765264920576">
        <tpls c="8">
          <tpl hier="2" item="0"/>
          <tpl hier="4" item="3"/>
          <tpl fld="3" item="23"/>
          <tpl fld="2" item="69"/>
          <tpl hier="9" item="1"/>
          <tpl hier="11" item="4"/>
          <tpl hier="12" item="2"/>
          <tpl fld="4" item="0"/>
        </tpls>
      </n>
      <n v="446898569216">
        <tpls c="8">
          <tpl hier="2" item="0"/>
          <tpl hier="4" item="3"/>
          <tpl fld="3" item="24"/>
          <tpl fld="2" item="69"/>
          <tpl hier="9" item="1"/>
          <tpl hier="11" item="4"/>
          <tpl hier="12" item="2"/>
          <tpl fld="4" item="0"/>
        </tpls>
      </n>
      <n v="153445466112">
        <tpls c="8">
          <tpl hier="2" item="0"/>
          <tpl hier="4" item="3"/>
          <tpl fld="3" item="25"/>
          <tpl fld="2" item="69"/>
          <tpl hier="9" item="1"/>
          <tpl hier="11" item="4"/>
          <tpl hier="12" item="2"/>
          <tpl fld="4" item="0"/>
        </tpls>
      </n>
      <n v="25087561728">
        <tpls c="8">
          <tpl hier="2" item="0"/>
          <tpl hier="4" item="3"/>
          <tpl fld="3" item="26"/>
          <tpl fld="2" item="69"/>
          <tpl hier="9" item="1"/>
          <tpl hier="11" item="4"/>
          <tpl hier="12" item="2"/>
          <tpl fld="4" item="0"/>
        </tpls>
      </n>
      <n v="56677961728">
        <tpls c="8">
          <tpl hier="2" item="0"/>
          <tpl hier="4" item="3"/>
          <tpl fld="3" item="19"/>
          <tpl fld="2" item="73"/>
          <tpl hier="9" item="1"/>
          <tpl hier="11" item="4"/>
          <tpl hier="12" item="2"/>
          <tpl fld="4" item="0"/>
        </tpls>
      </n>
      <n v="21776609280">
        <tpls c="8">
          <tpl hier="2" item="0"/>
          <tpl hier="4" item="3"/>
          <tpl fld="3" item="28"/>
          <tpl fld="2" item="73"/>
          <tpl hier="9" item="1"/>
          <tpl hier="11" item="4"/>
          <tpl hier="12" item="2"/>
          <tpl fld="4" item="0"/>
        </tpls>
      </n>
      <n v="6232005632">
        <tpls c="8">
          <tpl hier="2" item="0"/>
          <tpl hier="4" item="3"/>
          <tpl fld="3" item="39"/>
          <tpl fld="2" item="73"/>
          <tpl hier="9" item="1"/>
          <tpl hier="11" item="4"/>
          <tpl hier="12" item="2"/>
          <tpl fld="4" item="0"/>
        </tpls>
      </n>
      <n v="903158784">
        <tpls c="8">
          <tpl hier="2" item="0"/>
          <tpl hier="4" item="3"/>
          <tpl fld="3" item="37"/>
          <tpl fld="2" item="73"/>
          <tpl hier="9" item="1"/>
          <tpl hier="11" item="4"/>
          <tpl hier="12" item="2"/>
          <tpl fld="4" item="0"/>
        </tpls>
      </n>
      <n v="5231382888448">
        <tpls c="8">
          <tpl hier="2" item="0"/>
          <tpl hier="4" item="3"/>
          <tpl fld="3" item="49"/>
          <tpl fld="2" item="78"/>
          <tpl hier="9" item="1"/>
          <tpl hier="11" item="4"/>
          <tpl hier="12" item="2"/>
          <tpl fld="4" item="0"/>
        </tpls>
      </n>
      <n v="4454143754240">
        <tpls c="8">
          <tpl hier="2" item="0"/>
          <tpl hier="4" item="3"/>
          <tpl fld="3" item="50"/>
          <tpl fld="2" item="78"/>
          <tpl hier="9" item="1"/>
          <tpl hier="11" item="4"/>
          <tpl hier="12" item="2"/>
          <tpl fld="4" item="0"/>
        </tpls>
      </n>
      <m>
        <tpls c="8">
          <tpl hier="2" item="0"/>
          <tpl hier="4" item="3"/>
          <tpl fld="3" item="58"/>
          <tpl fld="2" item="37"/>
          <tpl hier="9" item="1"/>
          <tpl hier="11" item="4"/>
          <tpl hier="12" item="2"/>
          <tpl fld="4" item="0"/>
        </tpls>
      </m>
      <n v="606671424">
        <tpls c="8">
          <tpl hier="2" item="0"/>
          <tpl hier="4" item="3"/>
          <tpl fld="3" item="32"/>
          <tpl fld="2" item="23"/>
          <tpl hier="9" item="1"/>
          <tpl hier="11" item="4"/>
          <tpl hier="12" item="2"/>
          <tpl fld="4" item="0"/>
        </tpls>
      </n>
      <n v="9982710784">
        <tpls c="8">
          <tpl hier="2" item="0"/>
          <tpl hier="4" item="3"/>
          <tpl fld="3" item="47"/>
          <tpl fld="2" item="29"/>
          <tpl hier="9" item="1"/>
          <tpl hier="11" item="4"/>
          <tpl hier="12" item="2"/>
          <tpl fld="4" item="0"/>
        </tpls>
      </n>
      <n v="62422482944">
        <tpls c="8">
          <tpl hier="2" item="0"/>
          <tpl hier="4" item="3"/>
          <tpl fld="3" item="10"/>
          <tpl fld="2" item="39"/>
          <tpl hier="9" item="1"/>
          <tpl hier="11" item="4"/>
          <tpl hier="12" item="2"/>
          <tpl fld="4" item="0"/>
        </tpls>
      </n>
      <n v="749137984">
        <tpls c="8">
          <tpl hier="2" item="0"/>
          <tpl hier="4" item="3"/>
          <tpl fld="3" item="27"/>
          <tpl fld="2" item="22"/>
          <tpl hier="9" item="1"/>
          <tpl hier="11" item="4"/>
          <tpl hier="12" item="2"/>
          <tpl fld="4" item="0"/>
        </tpls>
      </n>
      <n v="1747187584">
        <tpls c="8">
          <tpl hier="2" item="0"/>
          <tpl hier="4" item="3"/>
          <tpl fld="3" item="26"/>
          <tpl fld="2" item="33"/>
          <tpl hier="9" item="1"/>
          <tpl hier="11" item="4"/>
          <tpl hier="12" item="2"/>
          <tpl fld="4" item="0"/>
        </tpls>
      </n>
      <n v="247749328">
        <tpls c="8">
          <tpl hier="2" item="0"/>
          <tpl hier="4" item="3"/>
          <tpl fld="3" item="8"/>
          <tpl fld="2" item="34"/>
          <tpl hier="9" item="1"/>
          <tpl hier="11" item="4"/>
          <tpl hier="12" item="2"/>
          <tpl fld="4" item="0"/>
        </tpls>
      </n>
      <m>
        <tpls c="8">
          <tpl hier="2" item="0"/>
          <tpl hier="4" item="3"/>
          <tpl fld="3" item="36"/>
          <tpl fld="2" item="68"/>
          <tpl hier="9" item="1"/>
          <tpl hier="11" item="4"/>
          <tpl hier="12" item="2"/>
          <tpl fld="4" item="0"/>
        </tpls>
      </m>
      <n v="41507086336">
        <tpls c="8">
          <tpl hier="2" item="0"/>
          <tpl hier="4" item="3"/>
          <tpl fld="3" item="1"/>
          <tpl fld="2" item="44"/>
          <tpl hier="9" item="1"/>
          <tpl hier="11" item="4"/>
          <tpl hier="12" item="2"/>
          <tpl fld="4" item="0"/>
        </tpls>
      </n>
      <n v="14175166464">
        <tpls c="8">
          <tpl hier="2" item="0"/>
          <tpl hier="4" item="3"/>
          <tpl fld="3" item="43"/>
          <tpl fld="2" item="44"/>
          <tpl hier="9" item="1"/>
          <tpl hier="11" item="4"/>
          <tpl hier="12" item="2"/>
          <tpl fld="4" item="0"/>
        </tpls>
      </n>
      <n v="58029752320">
        <tpls c="8">
          <tpl hier="2" item="0"/>
          <tpl hier="4" item="3"/>
          <tpl fld="3" item="41"/>
          <tpl fld="2" item="49"/>
          <tpl hier="9" item="1"/>
          <tpl hier="11" item="4"/>
          <tpl hier="12" item="2"/>
          <tpl fld="4" item="0"/>
        </tpls>
      </n>
      <n v="8267400192">
        <tpls c="8">
          <tpl hier="2" item="0"/>
          <tpl hier="4" item="3"/>
          <tpl fld="3" item="31"/>
          <tpl fld="2" item="49"/>
          <tpl hier="9" item="1"/>
          <tpl hier="11" item="4"/>
          <tpl hier="12" item="2"/>
          <tpl fld="4" item="0"/>
        </tpls>
      </n>
      <n v="47964233728">
        <tpls c="8">
          <tpl hier="2" item="0"/>
          <tpl hier="4" item="3"/>
          <tpl fld="3" item="21"/>
          <tpl fld="2" item="85"/>
          <tpl hier="9" item="1"/>
          <tpl hier="11" item="4"/>
          <tpl hier="12" item="2"/>
          <tpl fld="4" item="0"/>
        </tpls>
      </n>
      <n v="11045758976">
        <tpls c="8">
          <tpl hier="2" item="0"/>
          <tpl hier="4" item="3"/>
          <tpl fld="3" item="50"/>
          <tpl fld="2" item="85"/>
          <tpl hier="9" item="1"/>
          <tpl hier="11" item="4"/>
          <tpl hier="12" item="2"/>
          <tpl fld="4" item="0"/>
        </tpls>
      </n>
      <n v="1455483008">
        <tpls c="8">
          <tpl hier="2" item="0"/>
          <tpl hier="4" item="3"/>
          <tpl fld="3" item="10"/>
          <tpl fld="2" item="85"/>
          <tpl hier="9" item="1"/>
          <tpl hier="11" item="4"/>
          <tpl hier="12" item="2"/>
          <tpl fld="4" item="0"/>
        </tpls>
      </n>
      <n v="42262695936">
        <tpls c="8">
          <tpl hier="2" item="0"/>
          <tpl hier="4" item="3"/>
          <tpl fld="3" item="41"/>
          <tpl fld="2" item="65"/>
          <tpl hier="9" item="1"/>
          <tpl hier="11" item="4"/>
          <tpl hier="12" item="2"/>
          <tpl fld="4" item="0"/>
        </tpls>
      </n>
      <n v="5711687680">
        <tpls c="8">
          <tpl hier="2" item="0"/>
          <tpl hier="4" item="3"/>
          <tpl fld="3" item="0"/>
          <tpl fld="2" item="65"/>
          <tpl hier="9" item="1"/>
          <tpl hier="11" item="4"/>
          <tpl hier="12" item="2"/>
          <tpl fld="4" item="0"/>
        </tpls>
      </n>
      <n v="699456640">
        <tpls c="8">
          <tpl hier="2" item="0"/>
          <tpl hier="4" item="3"/>
          <tpl fld="3" item="26"/>
          <tpl fld="2" item="65"/>
          <tpl hier="9" item="1"/>
          <tpl hier="11" item="4"/>
          <tpl hier="12" item="2"/>
          <tpl fld="4" item="0"/>
        </tpls>
      </n>
      <n v="11859013632">
        <tpls c="8">
          <tpl hier="2" item="0"/>
          <tpl hier="4" item="3"/>
          <tpl fld="3" item="38"/>
          <tpl fld="2" item="59"/>
          <tpl hier="9" item="1"/>
          <tpl hier="11" item="4"/>
          <tpl hier="12" item="2"/>
          <tpl fld="4" item="0"/>
        </tpls>
      </n>
      <n v="2297753600">
        <tpls c="8">
          <tpl hier="2" item="0"/>
          <tpl hier="4" item="3"/>
          <tpl fld="3" item="7"/>
          <tpl fld="2" item="59"/>
          <tpl hier="9" item="1"/>
          <tpl hier="11" item="4"/>
          <tpl hier="12" item="2"/>
          <tpl fld="4" item="0"/>
        </tpls>
      </n>
      <n v="185693728">
        <tpls c="8">
          <tpl hier="2" item="0"/>
          <tpl hier="4" item="3"/>
          <tpl fld="3" item="37"/>
          <tpl fld="2" item="59"/>
          <tpl hier="9" item="1"/>
          <tpl hier="11" item="4"/>
          <tpl hier="12" item="2"/>
          <tpl fld="4" item="0"/>
        </tpls>
      </n>
      <n v="11964484608">
        <tpls c="8">
          <tpl hier="2" item="0"/>
          <tpl hier="4" item="3"/>
          <tpl fld="3" item="1"/>
          <tpl fld="2" item="54"/>
          <tpl hier="9" item="1"/>
          <tpl hier="11" item="4"/>
          <tpl hier="12" item="2"/>
          <tpl fld="4" item="0"/>
        </tpls>
      </n>
      <n v="7857729024">
        <tpls c="8">
          <tpl hier="2" item="0"/>
          <tpl hier="4" item="3"/>
          <tpl fld="3" item="22"/>
          <tpl fld="2" item="54"/>
          <tpl hier="9" item="1"/>
          <tpl hier="11" item="4"/>
          <tpl hier="12" item="2"/>
          <tpl fld="4" item="0"/>
        </tpls>
      </n>
      <n v="3086746880">
        <tpls c="8">
          <tpl hier="2" item="0"/>
          <tpl hier="4" item="3"/>
          <tpl fld="3" item="35"/>
          <tpl fld="2" item="54"/>
          <tpl hier="9" item="1"/>
          <tpl hier="11" item="4"/>
          <tpl hier="12" item="2"/>
          <tpl fld="4" item="0"/>
        </tpls>
      </n>
      <n v="97962999808">
        <tpls c="8">
          <tpl hier="2" item="0"/>
          <tpl hier="4" item="3"/>
          <tpl fld="3" item="11"/>
          <tpl fld="2" item="40"/>
          <tpl hier="9" item="1"/>
          <tpl hier="11" item="4"/>
          <tpl hier="12" item="2"/>
          <tpl fld="4" item="0"/>
        </tpls>
      </n>
      <n v="36388368384">
        <tpls c="8">
          <tpl hier="2" item="0"/>
          <tpl hier="4" item="3"/>
          <tpl fld="3" item="36"/>
          <tpl fld="2" item="40"/>
          <tpl hier="9" item="1"/>
          <tpl hier="11" item="4"/>
          <tpl hier="12" item="2"/>
          <tpl fld="4" item="0"/>
        </tpls>
      </n>
      <n v="282318143488">
        <tpls c="8">
          <tpl hier="2" item="0"/>
          <tpl hier="4" item="3"/>
          <tpl fld="3" item="5"/>
          <tpl fld="2" item="35"/>
          <tpl hier="9" item="1"/>
          <tpl hier="11" item="4"/>
          <tpl hier="12" item="2"/>
          <tpl fld="4" item="0"/>
        </tpls>
      </n>
      <n v="75173797888">
        <tpls c="8">
          <tpl hier="2" item="0"/>
          <tpl hier="4" item="3"/>
          <tpl fld="3" item="24"/>
          <tpl fld="2" item="35"/>
          <tpl hier="9" item="1"/>
          <tpl hier="11" item="4"/>
          <tpl hier="12" item="2"/>
          <tpl fld="4" item="0"/>
        </tpls>
      </n>
      <n v="15989934080">
        <tpls c="8">
          <tpl hier="2" item="0"/>
          <tpl hier="4" item="3"/>
          <tpl fld="3" item="46"/>
          <tpl fld="2" item="35"/>
          <tpl hier="9" item="1"/>
          <tpl hier="11" item="4"/>
          <tpl hier="12" item="2"/>
          <tpl fld="4" item="0"/>
        </tpls>
      </n>
      <n v="10097778688">
        <tpls c="8">
          <tpl hier="2" item="0"/>
          <tpl hier="4" item="3"/>
          <tpl fld="3" item="21"/>
          <tpl fld="2" item="28"/>
          <tpl hier="9" item="1"/>
          <tpl hier="11" item="4"/>
          <tpl hier="12" item="2"/>
          <tpl fld="4" item="0"/>
        </tpls>
      </n>
      <n v="1607345408">
        <tpls c="8">
          <tpl hier="2" item="0"/>
          <tpl hier="4" item="3"/>
          <tpl fld="3" item="28"/>
          <tpl fld="2" item="28"/>
          <tpl hier="9" item="1"/>
          <tpl hier="11" item="4"/>
          <tpl hier="12" item="2"/>
          <tpl fld="4" item="0"/>
        </tpls>
      </n>
      <n v="864602112">
        <tpls c="8">
          <tpl hier="2" item="0"/>
          <tpl hier="4" item="3"/>
          <tpl fld="3" item="54"/>
          <tpl fld="2" item="28"/>
          <tpl hier="9" item="1"/>
          <tpl hier="11" item="4"/>
          <tpl hier="12" item="2"/>
          <tpl fld="4" item="0"/>
        </tpls>
      </n>
      <n v="1691544192">
        <tpls c="8">
          <tpl hier="2" item="0"/>
          <tpl hier="4" item="3"/>
          <tpl fld="3" item="33"/>
          <tpl fld="2" item="77"/>
          <tpl hier="9" item="1"/>
          <tpl hier="11" item="4"/>
          <tpl hier="12" item="2"/>
          <tpl fld="4" item="0"/>
        </tpls>
      </n>
      <n v="1278781184">
        <tpls c="8">
          <tpl hier="2" item="0"/>
          <tpl hier="4" item="3"/>
          <tpl fld="3" item="50"/>
          <tpl fld="2" item="77"/>
          <tpl hier="9" item="1"/>
          <tpl hier="11" item="4"/>
          <tpl hier="12" item="2"/>
          <tpl fld="4" item="0"/>
        </tpls>
      </n>
      <n v="230317904">
        <tpls c="8">
          <tpl hier="2" item="0"/>
          <tpl hier="4" item="3"/>
          <tpl fld="3" item="4"/>
          <tpl fld="2" item="77"/>
          <tpl hier="9" item="1"/>
          <tpl hier="11" item="4"/>
          <tpl hier="12" item="2"/>
          <tpl fld="4" item="0"/>
        </tpls>
      </n>
      <n v="26169323520">
        <tpls c="8">
          <tpl hier="2" item="0"/>
          <tpl hier="4" item="3"/>
          <tpl fld="3" item="47"/>
          <tpl fld="2" item="62"/>
          <tpl hier="9" item="1"/>
          <tpl hier="11" item="4"/>
          <tpl hier="12" item="2"/>
          <tpl fld="4" item="0"/>
        </tpls>
      </n>
      <n v="11151578112">
        <tpls c="8">
          <tpl hier="2" item="0"/>
          <tpl hier="4" item="3"/>
          <tpl fld="3" item="0"/>
          <tpl fld="2" item="62"/>
          <tpl hier="9" item="1"/>
          <tpl hier="11" item="4"/>
          <tpl hier="12" item="2"/>
          <tpl fld="4" item="0"/>
        </tpls>
      </n>
      <n v="1152418560">
        <tpls c="8">
          <tpl hier="2" item="0"/>
          <tpl hier="4" item="3"/>
          <tpl fld="3" item="16"/>
          <tpl fld="2" item="62"/>
          <tpl hier="9" item="1"/>
          <tpl hier="11" item="4"/>
          <tpl hier="12" item="2"/>
          <tpl fld="4" item="0"/>
        </tpls>
      </n>
      <n v="1356199424">
        <tpls c="8">
          <tpl hier="2" item="0"/>
          <tpl hier="4" item="3"/>
          <tpl fld="3" item="52"/>
          <tpl fld="2" item="42"/>
          <tpl hier="9" item="1"/>
          <tpl hier="11" item="4"/>
          <tpl hier="12" item="2"/>
          <tpl fld="4" item="0"/>
        </tpls>
      </n>
      <n v="1131466496">
        <tpls c="8">
          <tpl hier="2" item="0"/>
          <tpl hier="4" item="3"/>
          <tpl fld="3" item="7"/>
          <tpl fld="2" item="42"/>
          <tpl hier="9" item="1"/>
          <tpl hier="11" item="4"/>
          <tpl hier="12" item="2"/>
          <tpl fld="4" item="0"/>
        </tpls>
      </n>
      <n v="165444576">
        <tpls c="8">
          <tpl hier="2" item="0"/>
          <tpl hier="4" item="3"/>
          <tpl fld="3" item="32"/>
          <tpl fld="2" item="42"/>
          <tpl hier="9" item="1"/>
          <tpl hier="11" item="4"/>
          <tpl hier="12" item="2"/>
          <tpl fld="4" item="0"/>
        </tpls>
      </n>
      <n v="5441918464">
        <tpls c="8">
          <tpl hier="2" item="0"/>
          <tpl hier="4" item="3"/>
          <tpl fld="3" item="2"/>
          <tpl fld="2" item="55"/>
          <tpl hier="9" item="1"/>
          <tpl hier="11" item="4"/>
          <tpl hier="12" item="2"/>
          <tpl fld="4" item="0"/>
        </tpls>
      </n>
      <n v="1459880320">
        <tpls c="8">
          <tpl hier="2" item="0"/>
          <tpl hier="4" item="3"/>
          <tpl fld="3" item="22"/>
          <tpl fld="2" item="55"/>
          <tpl hier="9" item="1"/>
          <tpl hier="11" item="4"/>
          <tpl hier="12" item="2"/>
          <tpl fld="4" item="0"/>
        </tpls>
      </n>
      <n v="394040736">
        <tpls c="8">
          <tpl hier="2" item="0"/>
          <tpl hier="4" item="3"/>
          <tpl fld="3" item="44"/>
          <tpl fld="2" item="55"/>
          <tpl hier="9" item="1"/>
          <tpl hier="11" item="4"/>
          <tpl hier="12" item="2"/>
          <tpl fld="4" item="0"/>
        </tpls>
      </n>
      <n v="669316677632">
        <tpls c="8">
          <tpl hier="2" item="0"/>
          <tpl hier="4" item="3"/>
          <tpl fld="3" item="2"/>
          <tpl fld="2" item="60"/>
          <tpl hier="9" item="1"/>
          <tpl hier="11" item="4"/>
          <tpl hier="12" item="2"/>
          <tpl fld="4" item="0"/>
        </tpls>
      </n>
      <n v="209023909888">
        <tpls c="8">
          <tpl hier="2" item="0"/>
          <tpl hier="4" item="3"/>
          <tpl fld="3" item="22"/>
          <tpl fld="2" item="60"/>
          <tpl hier="9" item="1"/>
          <tpl hier="11" item="4"/>
          <tpl hier="12" item="2"/>
          <tpl fld="4" item="0"/>
        </tpls>
      </n>
      <n v="21790035968">
        <tpls c="8">
          <tpl hier="2" item="0"/>
          <tpl hier="4" item="3"/>
          <tpl fld="3" item="34"/>
          <tpl fld="2" item="60"/>
          <tpl hier="9" item="1"/>
          <tpl hier="11" item="4"/>
          <tpl hier="12" item="2"/>
          <tpl fld="4" item="0"/>
        </tpls>
      </n>
      <n v="12786654208">
        <tpls c="8">
          <tpl hier="2" item="0"/>
          <tpl hier="4" item="3"/>
          <tpl fld="3" item="47"/>
          <tpl fld="2" item="56"/>
          <tpl hier="9" item="1"/>
          <tpl hier="11" item="4"/>
          <tpl hier="12" item="2"/>
          <tpl fld="4" item="0"/>
        </tpls>
      </n>
      <n v="4259331072">
        <tpls c="8">
          <tpl hier="2" item="0"/>
          <tpl hier="4" item="3"/>
          <tpl fld="3" item="45"/>
          <tpl fld="2" item="56"/>
          <tpl hier="9" item="1"/>
          <tpl hier="11" item="4"/>
          <tpl hier="12" item="2"/>
          <tpl fld="4" item="0"/>
        </tpls>
      </n>
      <n v="590376704">
        <tpls c="8">
          <tpl hier="2" item="0"/>
          <tpl hier="4" item="3"/>
          <tpl fld="3" item="46"/>
          <tpl fld="2" item="56"/>
          <tpl hier="9" item="1"/>
          <tpl hier="11" item="4"/>
          <tpl hier="12" item="2"/>
          <tpl fld="4" item="0"/>
        </tpls>
      </n>
      <n v="35643208">
        <tpls c="8">
          <tpl hier="2" item="0"/>
          <tpl hier="4" item="3"/>
          <tpl fld="3" item="48"/>
          <tpl fld="2" item="56"/>
          <tpl hier="9" item="1"/>
          <tpl hier="11" item="4"/>
          <tpl hier="12" item="2"/>
          <tpl fld="4" item="0"/>
        </tpls>
      </n>
      <n v="13120183296">
        <tpls c="8">
          <tpl hier="2" item="0"/>
          <tpl hier="4" item="3"/>
          <tpl fld="3" item="52"/>
          <tpl fld="2" item="52"/>
          <tpl hier="9" item="1"/>
          <tpl hier="11" item="4"/>
          <tpl hier="12" item="2"/>
          <tpl fld="4" item="0"/>
        </tpls>
      </n>
      <n v="5343274496">
        <tpls c="8">
          <tpl hier="2" item="0"/>
          <tpl hier="4" item="3"/>
          <tpl fld="3" item="53"/>
          <tpl fld="2" item="52"/>
          <tpl hier="9" item="1"/>
          <tpl hier="11" item="4"/>
          <tpl hier="12" item="2"/>
          <tpl fld="4" item="0"/>
        </tpls>
      </n>
      <n v="2404697600">
        <tpls c="8">
          <tpl hier="2" item="0"/>
          <tpl hier="4" item="3"/>
          <tpl fld="3" item="54"/>
          <tpl fld="2" item="52"/>
          <tpl hier="9" item="1"/>
          <tpl hier="11" item="4"/>
          <tpl hier="12" item="2"/>
          <tpl fld="4" item="0"/>
        </tpls>
      </n>
      <n v="6179176448">
        <tpls c="8">
          <tpl hier="2" item="0"/>
          <tpl hier="4" item="3"/>
          <tpl fld="3" item="2"/>
          <tpl fld="2" item="47"/>
          <tpl hier="9" item="1"/>
          <tpl hier="11" item="4"/>
          <tpl hier="12" item="2"/>
          <tpl fld="4" item="0"/>
        </tpls>
      </n>
      <n v="1620246144">
        <tpls c="8">
          <tpl hier="2" item="0"/>
          <tpl hier="4" item="3"/>
          <tpl fld="3" item="58"/>
          <tpl fld="2" item="47"/>
          <tpl hier="9" item="1"/>
          <tpl hier="11" item="4"/>
          <tpl hier="12" item="2"/>
          <tpl fld="4" item="0"/>
        </tpls>
      </n>
      <n v="410331904">
        <tpls c="8">
          <tpl hier="2" item="0"/>
          <tpl hier="4" item="3"/>
          <tpl fld="3" item="4"/>
          <tpl fld="2" item="47"/>
          <tpl hier="9" item="1"/>
          <tpl hier="11" item="4"/>
          <tpl hier="12" item="2"/>
          <tpl fld="4" item="0"/>
        </tpls>
      </n>
      <n v="1836600064">
        <tpls c="8">
          <tpl hier="2" item="0"/>
          <tpl hier="4" item="3"/>
          <tpl fld="3" item="13"/>
          <tpl fld="2" item="82"/>
          <tpl hier="9" item="1"/>
          <tpl hier="11" item="4"/>
          <tpl hier="12" item="2"/>
          <tpl fld="4" item="0"/>
        </tpls>
      </n>
      <n v="868350016">
        <tpls c="8">
          <tpl hier="2" item="0"/>
          <tpl hier="4" item="3"/>
          <tpl fld="3" item="14"/>
          <tpl fld="2" item="82"/>
          <tpl hier="9" item="1"/>
          <tpl hier="11" item="4"/>
          <tpl hier="12" item="2"/>
          <tpl fld="4" item="0"/>
        </tpls>
      </n>
      <n v="212643744">
        <tpls c="8">
          <tpl hier="2" item="0"/>
          <tpl hier="4" item="3"/>
          <tpl fld="3" item="15"/>
          <tpl fld="2" item="82"/>
          <tpl hier="9" item="1"/>
          <tpl hier="11" item="4"/>
          <tpl hier="12" item="2"/>
          <tpl fld="4" item="0"/>
        </tpls>
      </n>
      <n v="47305388">
        <tpls c="8">
          <tpl hier="2" item="0"/>
          <tpl hier="4" item="3"/>
          <tpl fld="3" item="16"/>
          <tpl fld="2" item="82"/>
          <tpl hier="9" item="1"/>
          <tpl hier="11" item="4"/>
          <tpl hier="12" item="2"/>
          <tpl fld="4" item="0"/>
        </tpls>
      </n>
      <n v="172885458944">
        <tpls c="8">
          <tpl hier="2" item="0"/>
          <tpl hier="4" item="3"/>
          <tpl fld="3" item="29"/>
          <tpl fld="2" item="63"/>
          <tpl hier="9" item="1"/>
          <tpl hier="11" item="4"/>
          <tpl hier="12" item="2"/>
          <tpl fld="4" item="0"/>
        </tpls>
      </n>
      <n v="49984561152">
        <tpls c="8">
          <tpl hier="2" item="0"/>
          <tpl hier="4" item="3"/>
          <tpl fld="3" item="30"/>
          <tpl fld="2" item="63"/>
          <tpl hier="9" item="1"/>
          <tpl hier="11" item="4"/>
          <tpl hier="12" item="2"/>
          <tpl fld="4" item="0"/>
        </tpls>
      </n>
      <n v="18525399040">
        <tpls c="8">
          <tpl hier="2" item="0"/>
          <tpl hier="4" item="3"/>
          <tpl fld="3" item="31"/>
          <tpl fld="2" item="63"/>
          <tpl hier="9" item="1"/>
          <tpl hier="11" item="4"/>
          <tpl hier="12" item="2"/>
          <tpl fld="4" item="0"/>
        </tpls>
      </n>
      <n v="6439687680">
        <tpls c="8">
          <tpl hier="2" item="0"/>
          <tpl hier="4" item="3"/>
          <tpl fld="3" item="32"/>
          <tpl fld="2" item="63"/>
          <tpl hier="9" item="1"/>
          <tpl hier="11" item="4"/>
          <tpl hier="12" item="2"/>
          <tpl fld="4" item="0"/>
        </tpls>
      </n>
      <n v="10070450176">
        <tpls c="8">
          <tpl hier="2" item="0"/>
          <tpl hier="4" item="3"/>
          <tpl fld="3" item="41"/>
          <tpl fld="2" item="58"/>
          <tpl hier="9" item="1"/>
          <tpl hier="11" item="4"/>
          <tpl hier="12" item="2"/>
          <tpl fld="4" item="0"/>
        </tpls>
      </n>
      <n v="3428999936">
        <tpls c="8">
          <tpl hier="2" item="0"/>
          <tpl hier="4" item="3"/>
          <tpl fld="3" item="42"/>
          <tpl fld="2" item="58"/>
          <tpl hier="9" item="1"/>
          <tpl hier="11" item="4"/>
          <tpl hier="12" item="2"/>
          <tpl fld="4" item="0"/>
        </tpls>
      </n>
      <n v="1139800064">
        <tpls c="8">
          <tpl hier="2" item="0"/>
          <tpl hier="4" item="3"/>
          <tpl fld="3" item="43"/>
          <tpl fld="2" item="58"/>
          <tpl hier="9" item="1"/>
          <tpl hier="11" item="4"/>
          <tpl hier="12" item="2"/>
          <tpl fld="4" item="0"/>
        </tpls>
      </n>
      <n v="237745104">
        <tpls c="8">
          <tpl hier="2" item="0"/>
          <tpl hier="4" item="3"/>
          <tpl fld="3" item="44"/>
          <tpl fld="2" item="58"/>
          <tpl hier="9" item="1"/>
          <tpl hier="11" item="4"/>
          <tpl hier="12" item="2"/>
          <tpl fld="4" item="0"/>
        </tpls>
      </n>
      <m>
        <tpls c="8">
          <tpl hier="2" item="0"/>
          <tpl hier="4" item="3"/>
          <tpl fld="3" item="38"/>
          <tpl fld="2" item="50"/>
          <tpl hier="9" item="1"/>
          <tpl hier="11" item="4"/>
          <tpl hier="12" item="2"/>
          <tpl fld="4" item="0"/>
        </tpls>
      </m>
      <m>
        <tpls c="8">
          <tpl hier="2" item="0"/>
          <tpl hier="4" item="3"/>
          <tpl fld="3" item="51"/>
          <tpl fld="2" item="50"/>
          <tpl hier="9" item="1"/>
          <tpl hier="11" item="4"/>
          <tpl hier="12" item="2"/>
          <tpl fld="4" item="0"/>
        </tpls>
      </m>
      <m>
        <tpls c="8">
          <tpl hier="2" item="0"/>
          <tpl hier="4" item="3"/>
          <tpl fld="3" item="20"/>
          <tpl fld="2" item="50"/>
          <tpl hier="9" item="1"/>
          <tpl hier="11" item="4"/>
          <tpl hier="12" item="2"/>
          <tpl fld="4" item="0"/>
        </tpls>
      </m>
      <m>
        <tpls c="8">
          <tpl hier="2" item="0"/>
          <tpl hier="4" item="3"/>
          <tpl fld="3" item="5"/>
          <tpl fld="2" item="81"/>
          <tpl hier="9" item="1"/>
          <tpl hier="11" item="4"/>
          <tpl hier="12" item="2"/>
          <tpl fld="4" item="0"/>
        </tpls>
      </m>
      <m>
        <tpls c="8">
          <tpl hier="2" item="0"/>
          <tpl hier="4" item="3"/>
          <tpl fld="3" item="6"/>
          <tpl fld="2" item="81"/>
          <tpl hier="9" item="1"/>
          <tpl hier="11" item="4"/>
          <tpl hier="12" item="2"/>
          <tpl fld="4" item="0"/>
        </tpls>
      </m>
      <m>
        <tpls c="8">
          <tpl hier="2" item="0"/>
          <tpl hier="4" item="3"/>
          <tpl fld="3" item="7"/>
          <tpl fld="2" item="81"/>
          <tpl hier="9" item="1"/>
          <tpl hier="11" item="4"/>
          <tpl hier="12" item="2"/>
          <tpl fld="4" item="0"/>
        </tpls>
      </m>
      <m>
        <tpls c="8">
          <tpl hier="2" item="0"/>
          <tpl hier="4" item="3"/>
          <tpl fld="3" item="8"/>
          <tpl fld="2" item="81"/>
          <tpl hier="9" item="1"/>
          <tpl hier="11" item="4"/>
          <tpl hier="12" item="2"/>
          <tpl fld="4" item="0"/>
        </tpls>
      </m>
      <n v="39148130385920">
        <tpls c="8">
          <tpl hier="2" item="0"/>
          <tpl hier="4" item="3"/>
          <tpl fld="3" item="29"/>
          <tpl fld="1" item="1"/>
          <tpl hier="9" item="1"/>
          <tpl hier="11" item="4"/>
          <tpl hier="12" item="2"/>
          <tpl fld="4" item="0"/>
        </tpls>
      </n>
      <n v="20884158953472">
        <tpls c="8">
          <tpl hier="2" item="0"/>
          <tpl hier="4" item="3"/>
          <tpl fld="3" item="30"/>
          <tpl fld="1" item="1"/>
          <tpl hier="9" item="1"/>
          <tpl hier="11" item="4"/>
          <tpl hier="12" item="2"/>
          <tpl fld="4" item="0"/>
        </tpls>
      </n>
      <n v="7159140354560">
        <tpls c="8">
          <tpl hier="2" item="0"/>
          <tpl hier="4" item="3"/>
          <tpl fld="3" item="31"/>
          <tpl fld="1" item="1"/>
          <tpl hier="9" item="1"/>
          <tpl hier="11" item="4"/>
          <tpl hier="12" item="2"/>
          <tpl fld="4" item="0"/>
        </tpls>
      </n>
      <n v="1389874987712">
        <tpls c="8">
          <tpl hier="2" item="0"/>
          <tpl hier="4" item="3"/>
          <tpl fld="3" item="32"/>
          <tpl fld="1" item="1"/>
          <tpl hier="9" item="1"/>
          <tpl hier="11" item="4"/>
          <tpl hier="12" item="2"/>
          <tpl fld="4" item="0"/>
        </tpls>
      </n>
      <n v="13814611312640">
        <tpls c="8">
          <tpl hier="2" item="0"/>
          <tpl hier="4" item="3"/>
          <tpl fld="3" item="55"/>
          <tpl fld="2" item="51"/>
          <tpl hier="9" item="1"/>
          <tpl hier="11" item="4"/>
          <tpl hier="12" item="2"/>
          <tpl fld="4" item="0"/>
        </tpls>
      </n>
      <n v="5963144232960">
        <tpls c="8">
          <tpl hier="2" item="0"/>
          <tpl hier="4" item="3"/>
          <tpl fld="3" item="0"/>
          <tpl fld="2" item="51"/>
          <tpl hier="9" item="1"/>
          <tpl hier="11" item="4"/>
          <tpl hier="12" item="2"/>
          <tpl fld="4" item="0"/>
        </tpls>
      </n>
      <n v="1545242935296">
        <tpls c="8">
          <tpl hier="2" item="0"/>
          <tpl hier="4" item="3"/>
          <tpl fld="3" item="56"/>
          <tpl fld="2" item="51"/>
          <tpl hier="9" item="1"/>
          <tpl hier="11" item="4"/>
          <tpl hier="12" item="2"/>
          <tpl fld="4" item="0"/>
        </tpls>
      </n>
      <n v="2827113201664">
        <tpls c="8">
          <tpl hier="2" item="0"/>
          <tpl hier="4" item="3"/>
          <tpl fld="3" item="5"/>
          <tpl fld="2" item="46"/>
          <tpl hier="9" item="1"/>
          <tpl hier="11" item="4"/>
          <tpl hier="12" item="2"/>
          <tpl fld="4" item="0"/>
        </tpls>
      </n>
      <n v="2053018746880">
        <tpls c="8">
          <tpl hier="2" item="0"/>
          <tpl hier="4" item="3"/>
          <tpl fld="3" item="6"/>
          <tpl fld="2" item="46"/>
          <tpl hier="9" item="1"/>
          <tpl hier="11" item="4"/>
          <tpl hier="12" item="2"/>
          <tpl fld="4" item="0"/>
        </tpls>
      </n>
      <n v="745162604544">
        <tpls c="8">
          <tpl hier="2" item="0"/>
          <tpl hier="4" item="3"/>
          <tpl fld="3" item="7"/>
          <tpl fld="2" item="46"/>
          <tpl hier="9" item="1"/>
          <tpl hier="11" item="4"/>
          <tpl hier="12" item="2"/>
          <tpl fld="4" item="0"/>
        </tpls>
      </n>
      <n v="148113899520">
        <tpls c="8">
          <tpl hier="2" item="0"/>
          <tpl hier="4" item="3"/>
          <tpl fld="3" item="8"/>
          <tpl fld="2" item="46"/>
          <tpl hier="9" item="1"/>
          <tpl hier="11" item="4"/>
          <tpl hier="12" item="2"/>
          <tpl fld="4" item="0"/>
        </tpls>
      </n>
      <n v="515654680576">
        <tpls c="8">
          <tpl hier="2" item="0"/>
          <tpl hier="4" item="3"/>
          <tpl fld="3" item="21"/>
          <tpl fld="2" item="79"/>
          <tpl hier="9" item="1"/>
          <tpl hier="11" item="4"/>
          <tpl hier="12" item="2"/>
          <tpl fld="4" item="0"/>
        </tpls>
      </n>
      <n v="262835453952">
        <tpls c="8">
          <tpl hier="2" item="0"/>
          <tpl hier="4" item="3"/>
          <tpl fld="3" item="17"/>
          <tpl fld="2" item="79"/>
          <tpl hier="9" item="1"/>
          <tpl hier="11" item="4"/>
          <tpl hier="12" item="2"/>
          <tpl fld="4" item="0"/>
        </tpls>
      </n>
      <n v="109201358848">
        <tpls c="8">
          <tpl hier="2" item="0"/>
          <tpl hier="4" item="3"/>
          <tpl fld="3" item="22"/>
          <tpl fld="2" item="79"/>
          <tpl hier="9" item="1"/>
          <tpl hier="11" item="4"/>
          <tpl hier="12" item="2"/>
          <tpl fld="4" item="0"/>
        </tpls>
      </n>
      <n v="31066820608">
        <tpls c="8">
          <tpl hier="2" item="0"/>
          <tpl hier="4" item="3"/>
          <tpl fld="3" item="18"/>
          <tpl fld="2" item="79"/>
          <tpl hier="9" item="1"/>
          <tpl hier="11" item="4"/>
          <tpl hier="12" item="2"/>
          <tpl fld="4" item="0"/>
        </tpls>
      </n>
      <n v="1354757439488">
        <tpls c="8">
          <tpl hier="2" item="0"/>
          <tpl hier="4" item="3"/>
          <tpl fld="3" item="33"/>
          <tpl fld="2" item="61"/>
          <tpl hier="9" item="1"/>
          <tpl hier="11" item="4"/>
          <tpl hier="12" item="2"/>
          <tpl fld="4" item="0"/>
        </tpls>
      </n>
      <n v="590077296640">
        <tpls c="8">
          <tpl hier="2" item="0"/>
          <tpl hier="4" item="3"/>
          <tpl fld="3" item="27"/>
          <tpl fld="2" item="61"/>
          <tpl hier="9" item="1"/>
          <tpl hier="11" item="4"/>
          <tpl hier="12" item="2"/>
          <tpl fld="4" item="0"/>
        </tpls>
      </n>
      <n v="202807885824">
        <tpls c="8">
          <tpl hier="2" item="0"/>
          <tpl hier="4" item="3"/>
          <tpl fld="3" item="36"/>
          <tpl fld="2" item="61"/>
          <tpl hier="9" item="1"/>
          <tpl hier="11" item="4"/>
          <tpl hier="12" item="2"/>
          <tpl fld="4" item="0"/>
        </tpls>
      </n>
      <n v="24756959232">
        <tpls c="8">
          <tpl hier="2" item="0"/>
          <tpl hier="4" item="3"/>
          <tpl fld="3" item="34"/>
          <tpl fld="2" item="61"/>
          <tpl hier="9" item="1"/>
          <tpl hier="11" item="4"/>
          <tpl hier="12" item="2"/>
          <tpl fld="4" item="0"/>
        </tpls>
      </n>
      <n v="1144066932736">
        <tpls c="8">
          <tpl hier="2" item="0"/>
          <tpl hier="4" item="3"/>
          <tpl fld="3" item="47"/>
          <tpl fld="2" item="57"/>
          <tpl hier="9" item="1"/>
          <tpl hier="11" item="4"/>
          <tpl hier="12" item="2"/>
          <tpl fld="4" item="0"/>
        </tpls>
      </n>
      <n v="463617392640">
        <tpls c="8">
          <tpl hier="2" item="0"/>
          <tpl hier="4" item="3"/>
          <tpl fld="3" item="45"/>
          <tpl fld="2" item="57"/>
          <tpl hier="9" item="1"/>
          <tpl hier="11" item="4"/>
          <tpl hier="12" item="2"/>
          <tpl fld="4" item="0"/>
        </tpls>
      </n>
      <n v="51972108288">
        <tpls c="8">
          <tpl hier="2" item="0"/>
          <tpl hier="4" item="3"/>
          <tpl fld="3" item="46"/>
          <tpl fld="2" item="57"/>
          <tpl hier="9" item="1"/>
          <tpl hier="11" item="4"/>
          <tpl hier="12" item="2"/>
          <tpl fld="4" item="0"/>
        </tpls>
      </n>
      <n v="2814318592">
        <tpls c="8">
          <tpl hier="2" item="0"/>
          <tpl hier="4" item="3"/>
          <tpl fld="3" item="48"/>
          <tpl fld="2" item="57"/>
          <tpl hier="9" item="1"/>
          <tpl hier="11" item="4"/>
          <tpl hier="12" item="2"/>
          <tpl fld="4" item="0"/>
        </tpls>
      </n>
      <n v="180941946880">
        <tpls c="8">
          <tpl hier="2" item="0"/>
          <tpl hier="4" item="3"/>
          <tpl fld="3" item="52"/>
          <tpl fld="2" item="53"/>
          <tpl hier="9" item="1"/>
          <tpl hier="11" item="4"/>
          <tpl hier="12" item="2"/>
          <tpl fld="4" item="0"/>
        </tpls>
      </n>
      <n v="45466165248">
        <tpls c="8">
          <tpl hier="2" item="0"/>
          <tpl hier="4" item="3"/>
          <tpl fld="3" item="53"/>
          <tpl fld="2" item="53"/>
          <tpl hier="9" item="1"/>
          <tpl hier="11" item="4"/>
          <tpl hier="12" item="2"/>
          <tpl fld="4" item="0"/>
        </tpls>
      </n>
      <n v="5633673728">
        <tpls c="8">
          <tpl hier="2" item="0"/>
          <tpl hier="4" item="3"/>
          <tpl fld="3" item="54"/>
          <tpl fld="2" item="53"/>
          <tpl hier="9" item="1"/>
          <tpl hier="11" item="4"/>
          <tpl hier="12" item="2"/>
          <tpl fld="4" item="0"/>
        </tpls>
      </n>
      <n v="189034496000">
        <tpls c="8">
          <tpl hier="2" item="0"/>
          <tpl hier="4" item="3"/>
          <tpl fld="3" item="2"/>
          <tpl fld="2" item="48"/>
          <tpl hier="9" item="1"/>
          <tpl hier="11" item="4"/>
          <tpl hier="12" item="2"/>
          <tpl fld="4" item="0"/>
        </tpls>
      </n>
      <n v="56347250688">
        <tpls c="8">
          <tpl hier="2" item="0"/>
          <tpl hier="4" item="3"/>
          <tpl fld="3" item="58"/>
          <tpl fld="2" item="48"/>
          <tpl hier="9" item="1"/>
          <tpl hier="11" item="4"/>
          <tpl hier="12" item="2"/>
          <tpl fld="4" item="0"/>
        </tpls>
      </n>
      <n v="11239116800">
        <tpls c="8">
          <tpl hier="2" item="0"/>
          <tpl hier="4" item="3"/>
          <tpl fld="3" item="4"/>
          <tpl fld="2" item="48"/>
          <tpl hier="9" item="1"/>
          <tpl hier="11" item="4"/>
          <tpl hier="12" item="2"/>
          <tpl fld="4" item="0"/>
        </tpls>
      </n>
      <n v="398393966592">
        <tpls c="8">
          <tpl hier="2" item="0"/>
          <tpl hier="4" item="3"/>
          <tpl fld="3" item="13"/>
          <tpl fld="2" item="66"/>
          <tpl hier="9" item="1"/>
          <tpl hier="11" item="4"/>
          <tpl hier="12" item="2"/>
          <tpl fld="4" item="0"/>
        </tpls>
      </n>
      <n v="173972226048">
        <tpls c="8">
          <tpl hier="2" item="0"/>
          <tpl hier="4" item="3"/>
          <tpl fld="3" item="14"/>
          <tpl fld="2" item="66"/>
          <tpl hier="9" item="1"/>
          <tpl hier="11" item="4"/>
          <tpl hier="12" item="2"/>
          <tpl fld="4" item="0"/>
        </tpls>
      </n>
      <n v="65416880128">
        <tpls c="8">
          <tpl hier="2" item="0"/>
          <tpl hier="4" item="3"/>
          <tpl fld="3" item="15"/>
          <tpl fld="2" item="66"/>
          <tpl hier="9" item="1"/>
          <tpl hier="11" item="4"/>
          <tpl hier="12" item="2"/>
          <tpl fld="4" item="0"/>
        </tpls>
      </n>
      <n v="11063064576">
        <tpls c="8">
          <tpl hier="2" item="0"/>
          <tpl hier="4" item="3"/>
          <tpl fld="3" item="16"/>
          <tpl fld="2" item="66"/>
          <tpl hier="9" item="1"/>
          <tpl hier="11" item="4"/>
          <tpl hier="12" item="2"/>
          <tpl fld="4" item="0"/>
        </tpls>
      </n>
      <n v="890981318656">
        <tpls c="8">
          <tpl hier="2" item="0"/>
          <tpl hier="4" item="3"/>
          <tpl fld="3" item="29"/>
          <tpl fld="2" item="69"/>
          <tpl hier="9" item="1"/>
          <tpl hier="11" item="4"/>
          <tpl hier="12" item="2"/>
          <tpl fld="4" item="0"/>
        </tpls>
      </n>
      <n v="438008217600">
        <tpls c="8">
          <tpl hier="2" item="0"/>
          <tpl hier="4" item="3"/>
          <tpl fld="3" item="30"/>
          <tpl fld="2" item="69"/>
          <tpl hier="9" item="1"/>
          <tpl hier="11" item="4"/>
          <tpl hier="12" item="2"/>
          <tpl fld="4" item="0"/>
        </tpls>
      </n>
      <n v="158479532032">
        <tpls c="8">
          <tpl hier="2" item="0"/>
          <tpl hier="4" item="3"/>
          <tpl fld="3" item="31"/>
          <tpl fld="2" item="69"/>
          <tpl hier="9" item="1"/>
          <tpl hier="11" item="4"/>
          <tpl hier="12" item="2"/>
          <tpl fld="4" item="0"/>
        </tpls>
      </n>
      <n v="22867204096">
        <tpls c="8">
          <tpl hier="2" item="0"/>
          <tpl hier="4" item="3"/>
          <tpl fld="3" item="32"/>
          <tpl fld="2" item="69"/>
          <tpl hier="9" item="1"/>
          <tpl hier="11" item="4"/>
          <tpl hier="12" item="2"/>
          <tpl fld="4" item="0"/>
        </tpls>
      </n>
      <n v="60004630528">
        <tpls c="8">
          <tpl hier="2" item="0"/>
          <tpl hier="4" item="3"/>
          <tpl fld="3" item="41"/>
          <tpl fld="2" item="73"/>
          <tpl hier="9" item="1"/>
          <tpl hier="11" item="4"/>
          <tpl hier="12" item="2"/>
          <tpl fld="4" item="0"/>
        </tpls>
      </n>
      <n v="21588170752">
        <tpls c="8">
          <tpl hier="2" item="0"/>
          <tpl hier="4" item="3"/>
          <tpl fld="3" item="42"/>
          <tpl fld="2" item="73"/>
          <tpl hier="9" item="1"/>
          <tpl hier="11" item="4"/>
          <tpl hier="12" item="2"/>
          <tpl fld="4" item="0"/>
        </tpls>
      </n>
      <n v="5711457792">
        <tpls c="8">
          <tpl hier="2" item="0"/>
          <tpl hier="4" item="3"/>
          <tpl fld="3" item="43"/>
          <tpl fld="2" item="73"/>
          <tpl hier="9" item="1"/>
          <tpl hier="11" item="4"/>
          <tpl hier="12" item="2"/>
          <tpl fld="4" item="0"/>
        </tpls>
      </n>
      <n v="791140608">
        <tpls c="8">
          <tpl hier="2" item="0"/>
          <tpl hier="4" item="3"/>
          <tpl fld="3" item="44"/>
          <tpl fld="2" item="73"/>
          <tpl hier="9" item="1"/>
          <tpl hier="11" item="4"/>
          <tpl hier="12" item="2"/>
          <tpl fld="4" item="0"/>
        </tpls>
      </n>
      <n v="5037908557824">
        <tpls c="8">
          <tpl hier="2" item="0"/>
          <tpl hier="4" item="3"/>
          <tpl fld="3" item="38"/>
          <tpl fld="2" item="78"/>
          <tpl hier="9" item="1"/>
          <tpl hier="11" item="4"/>
          <tpl hier="12" item="2"/>
          <tpl fld="4" item="0"/>
        </tpls>
      </n>
      <n v="3908809523200">
        <tpls c="8">
          <tpl hier="2" item="0"/>
          <tpl hier="4" item="3"/>
          <tpl fld="3" item="51"/>
          <tpl fld="2" item="78"/>
          <tpl hier="9" item="1"/>
          <tpl hier="11" item="4"/>
          <tpl hier="12" item="2"/>
          <tpl fld="4" item="0"/>
        </tpls>
      </n>
      <n v="22742614016">
        <tpls c="8">
          <tpl hier="2" item="0"/>
          <tpl hier="4" item="3"/>
          <tpl fld="3" item="13"/>
          <tpl fld="2" item="16"/>
          <tpl hier="9" item="1"/>
          <tpl hier="11" item="4"/>
          <tpl hier="12" item="2"/>
          <tpl fld="4" item="0"/>
        </tpls>
      </n>
      <n v="6330472960">
        <tpls c="8">
          <tpl hier="2" item="0"/>
          <tpl hier="4" item="3"/>
          <tpl fld="3" item="6"/>
          <tpl fld="2" item="13"/>
          <tpl hier="9" item="1"/>
          <tpl hier="11" item="4"/>
          <tpl hier="12" item="2"/>
          <tpl fld="4" item="0"/>
        </tpls>
      </n>
      <n v="3254713088">
        <tpls c="8">
          <tpl hier="2" item="0"/>
          <tpl hier="4" item="3"/>
          <tpl fld="3" item="53"/>
          <tpl fld="2" item="29"/>
          <tpl hier="9" item="1"/>
          <tpl hier="11" item="4"/>
          <tpl hier="12" item="2"/>
          <tpl fld="4" item="0"/>
        </tpls>
      </n>
      <n v="25095395328">
        <tpls c="8">
          <tpl hier="2" item="0"/>
          <tpl hier="4" item="3"/>
          <tpl fld="3" item="5"/>
          <tpl fld="2" item="41"/>
          <tpl hier="9" item="1"/>
          <tpl hier="11" item="4"/>
          <tpl hier="12" item="2"/>
          <tpl fld="4" item="0"/>
        </tpls>
      </n>
      <n v="489333344">
        <tpls c="8">
          <tpl hier="2" item="0"/>
          <tpl hier="4" item="3"/>
          <tpl fld="3" item="25"/>
          <tpl fld="2" item="22"/>
          <tpl hier="9" item="1"/>
          <tpl hier="11" item="4"/>
          <tpl hier="12" item="2"/>
          <tpl fld="4" item="0"/>
        </tpls>
      </n>
      <n v="14383108096">
        <tpls c="8">
          <tpl hier="2" item="0"/>
          <tpl hier="4" item="3"/>
          <tpl fld="3" item="23"/>
          <tpl fld="2" item="64"/>
          <tpl hier="9" item="1"/>
          <tpl hier="11" item="4"/>
          <tpl hier="12" item="2"/>
          <tpl fld="4" item="0"/>
        </tpls>
      </n>
      <n v="162625888">
        <tpls c="8">
          <tpl hier="2" item="0"/>
          <tpl hier="4" item="3"/>
          <tpl fld="3" item="26"/>
          <tpl fld="2" item="34"/>
          <tpl hier="9" item="1"/>
          <tpl hier="11" item="4"/>
          <tpl hier="12" item="2"/>
          <tpl fld="4" item="0"/>
        </tpls>
      </n>
      <m>
        <tpls c="8">
          <tpl hier="2" item="0"/>
          <tpl hier="4" item="3"/>
          <tpl fld="3" item="39"/>
          <tpl fld="2" item="68"/>
          <tpl hier="9" item="1"/>
          <tpl hier="11" item="4"/>
          <tpl hier="12" item="2"/>
          <tpl fld="4" item="0"/>
        </tpls>
      </m>
      <n v="36591661056">
        <tpls c="8">
          <tpl hier="2" item="0"/>
          <tpl hier="4" item="3"/>
          <tpl fld="3" item="2"/>
          <tpl fld="2" item="44"/>
          <tpl hier="9" item="1"/>
          <tpl hier="11" item="4"/>
          <tpl hier="12" item="2"/>
          <tpl fld="4" item="0"/>
        </tpls>
      </n>
      <n v="9091923968">
        <tpls c="8">
          <tpl hier="2" item="0"/>
          <tpl hier="4" item="3"/>
          <tpl fld="3" item="20"/>
          <tpl fld="2" item="44"/>
          <tpl hier="9" item="1"/>
          <tpl hier="11" item="4"/>
          <tpl hier="12" item="2"/>
          <tpl fld="4" item="0"/>
        </tpls>
      </n>
      <n v="48261033984">
        <tpls c="8">
          <tpl hier="2" item="0"/>
          <tpl hier="4" item="3"/>
          <tpl fld="3" item="49"/>
          <tpl fld="2" item="49"/>
          <tpl hier="9" item="1"/>
          <tpl hier="11" item="4"/>
          <tpl hier="12" item="2"/>
          <tpl fld="4" item="0"/>
        </tpls>
      </n>
      <n v="6761299968">
        <tpls c="8">
          <tpl hier="2" item="0"/>
          <tpl hier="4" item="3"/>
          <tpl fld="3" item="39"/>
          <tpl fld="2" item="49"/>
          <tpl hier="9" item="1"/>
          <tpl hier="11" item="4"/>
          <tpl hier="12" item="2"/>
          <tpl fld="4" item="0"/>
        </tpls>
      </n>
      <n v="45814636544">
        <tpls c="8">
          <tpl hier="2" item="0"/>
          <tpl hier="4" item="3"/>
          <tpl fld="3" item="23"/>
          <tpl fld="2" item="85"/>
          <tpl hier="9" item="1"/>
          <tpl hier="11" item="4"/>
          <tpl hier="12" item="2"/>
          <tpl fld="4" item="0"/>
        </tpls>
      </n>
      <n v="11152971776">
        <tpls c="8">
          <tpl hier="2" item="0"/>
          <tpl hier="4" item="3"/>
          <tpl fld="3" item="51"/>
          <tpl fld="2" item="85"/>
          <tpl hier="9" item="1"/>
          <tpl hier="11" item="4"/>
          <tpl hier="12" item="2"/>
          <tpl fld="4" item="0"/>
        </tpls>
      </n>
      <n v="1361360128">
        <tpls c="8">
          <tpl hier="2" item="0"/>
          <tpl hier="4" item="3"/>
          <tpl fld="3" item="16"/>
          <tpl fld="2" item="85"/>
          <tpl hier="9" item="1"/>
          <tpl hier="11" item="4"/>
          <tpl hier="12" item="2"/>
          <tpl fld="4" item="0"/>
        </tpls>
      </n>
      <n v="37268615168">
        <tpls c="8">
          <tpl hier="2" item="0"/>
          <tpl hier="4" item="3"/>
          <tpl fld="3" item="47"/>
          <tpl fld="2" item="65"/>
          <tpl hier="9" item="1"/>
          <tpl hier="11" item="4"/>
          <tpl hier="12" item="2"/>
          <tpl fld="4" item="0"/>
        </tpls>
      </n>
      <n v="5251025920">
        <tpls c="8">
          <tpl hier="2" item="0"/>
          <tpl hier="4" item="3"/>
          <tpl fld="3" item="3"/>
          <tpl fld="2" item="65"/>
          <tpl hier="9" item="1"/>
          <tpl hier="11" item="4"/>
          <tpl hier="12" item="2"/>
          <tpl fld="4" item="0"/>
        </tpls>
      </n>
      <n v="647305600">
        <tpls c="8">
          <tpl hier="2" item="0"/>
          <tpl hier="4" item="3"/>
          <tpl fld="3" item="32"/>
          <tpl fld="2" item="65"/>
          <tpl hier="9" item="1"/>
          <tpl hier="11" item="4"/>
          <tpl hier="12" item="2"/>
          <tpl fld="4" item="0"/>
        </tpls>
      </n>
      <n v="8394688512">
        <tpls c="8">
          <tpl hier="2" item="0"/>
          <tpl hier="4" item="3"/>
          <tpl fld="3" item="52"/>
          <tpl fld="2" item="59"/>
          <tpl hier="9" item="1"/>
          <tpl hier="11" item="4"/>
          <tpl hier="12" item="2"/>
          <tpl fld="4" item="0"/>
        </tpls>
      </n>
      <n v="1849268224">
        <tpls c="8">
          <tpl hier="2" item="0"/>
          <tpl hier="4" item="3"/>
          <tpl fld="3" item="12"/>
          <tpl fld="2" item="59"/>
          <tpl hier="9" item="1"/>
          <tpl hier="11" item="4"/>
          <tpl hier="12" item="2"/>
          <tpl fld="4" item="0"/>
        </tpls>
      </n>
      <n v="172233424">
        <tpls c="8">
          <tpl hier="2" item="0"/>
          <tpl hier="4" item="3"/>
          <tpl fld="3" item="44"/>
          <tpl fld="2" item="59"/>
          <tpl hier="9" item="1"/>
          <tpl hier="11" item="4"/>
          <tpl hier="12" item="2"/>
          <tpl fld="4" item="0"/>
        </tpls>
      </n>
      <n v="10297483264">
        <tpls c="8">
          <tpl hier="2" item="0"/>
          <tpl hier="4" item="3"/>
          <tpl fld="3" item="2"/>
          <tpl fld="2" item="54"/>
          <tpl hier="9" item="1"/>
          <tpl hier="11" item="4"/>
          <tpl hier="12" item="2"/>
          <tpl fld="4" item="0"/>
        </tpls>
      </n>
      <n v="11006712832">
        <tpls c="8">
          <tpl hier="2" item="0"/>
          <tpl hier="4" item="3"/>
          <tpl fld="3" item="25"/>
          <tpl fld="2" item="54"/>
          <tpl hier="9" item="1"/>
          <tpl hier="11" item="4"/>
          <tpl hier="12" item="2"/>
          <tpl fld="4" item="0"/>
        </tpls>
      </n>
      <n v="98211749888">
        <tpls c="8">
          <tpl hier="2" item="0"/>
          <tpl hier="4" item="3"/>
          <tpl fld="3" item="14"/>
          <tpl fld="2" item="40"/>
          <tpl hier="9" item="1"/>
          <tpl hier="11" item="4"/>
          <tpl hier="12" item="2"/>
          <tpl fld="4" item="0"/>
        </tpls>
      </n>
      <n v="33400735744">
        <tpls c="8">
          <tpl hier="2" item="0"/>
          <tpl hier="4" item="3"/>
          <tpl fld="3" item="39"/>
          <tpl fld="2" item="40"/>
          <tpl hier="9" item="1"/>
          <tpl hier="11" item="4"/>
          <tpl hier="12" item="2"/>
          <tpl fld="4" item="0"/>
        </tpls>
      </n>
      <n v="298258006016">
        <tpls c="8">
          <tpl hier="2" item="0"/>
          <tpl hier="4" item="3"/>
          <tpl fld="3" item="9"/>
          <tpl fld="2" item="35"/>
          <tpl hier="9" item="1"/>
          <tpl hier="11" item="4"/>
          <tpl hier="12" item="2"/>
          <tpl fld="4" item="0"/>
        </tpls>
      </n>
      <n v="81577426944">
        <tpls c="8">
          <tpl hier="2" item="0"/>
          <tpl hier="4" item="3"/>
          <tpl fld="3" item="30"/>
          <tpl fld="2" item="35"/>
          <tpl hier="9" item="1"/>
          <tpl hier="11" item="4"/>
          <tpl hier="12" item="2"/>
          <tpl fld="4" item="0"/>
        </tpls>
      </n>
      <n v="13962893312">
        <tpls c="8">
          <tpl hier="2" item="0"/>
          <tpl hier="4" item="3"/>
          <tpl fld="3" item="40"/>
          <tpl fld="2" item="35"/>
          <tpl hier="9" item="1"/>
          <tpl hier="11" item="4"/>
          <tpl hier="12" item="2"/>
          <tpl fld="4" item="0"/>
        </tpls>
      </n>
      <n v="10950391808">
        <tpls c="8">
          <tpl hier="2" item="0"/>
          <tpl hier="4" item="3"/>
          <tpl fld="3" item="23"/>
          <tpl fld="2" item="28"/>
          <tpl hier="9" item="1"/>
          <tpl hier="11" item="4"/>
          <tpl hier="12" item="2"/>
          <tpl fld="4" item="0"/>
        </tpls>
      </n>
      <n v="1445920000">
        <tpls c="8">
          <tpl hier="2" item="0"/>
          <tpl hier="4" item="3"/>
          <tpl fld="3" item="42"/>
          <tpl fld="2" item="28"/>
          <tpl hier="9" item="1"/>
          <tpl hier="11" item="4"/>
          <tpl hier="12" item="2"/>
          <tpl fld="4" item="0"/>
        </tpls>
      </n>
      <n v="652532800">
        <tpls c="8">
          <tpl hier="2" item="0"/>
          <tpl hier="4" item="3"/>
          <tpl fld="3" item="56"/>
          <tpl fld="2" item="28"/>
          <tpl hier="9" item="1"/>
          <tpl hier="11" item="4"/>
          <tpl hier="12" item="2"/>
          <tpl fld="4" item="0"/>
        </tpls>
      </n>
      <n v="2510126592">
        <tpls c="8">
          <tpl hier="2" item="0"/>
          <tpl hier="4" item="3"/>
          <tpl fld="3" item="19"/>
          <tpl fld="2" item="77"/>
          <tpl hier="9" item="1"/>
          <tpl hier="11" item="4"/>
          <tpl hier="12" item="2"/>
          <tpl fld="4" item="0"/>
        </tpls>
      </n>
      <n v="1411917568">
        <tpls c="8">
          <tpl hier="2" item="0"/>
          <tpl hier="4" item="3"/>
          <tpl fld="3" item="51"/>
          <tpl fld="2" item="77"/>
          <tpl hier="9" item="1"/>
          <tpl hier="11" item="4"/>
          <tpl hier="12" item="2"/>
          <tpl fld="4" item="0"/>
        </tpls>
      </n>
      <n v="201450768">
        <tpls c="8">
          <tpl hier="2" item="0"/>
          <tpl hier="4" item="3"/>
          <tpl fld="3" item="8"/>
          <tpl fld="2" item="77"/>
          <tpl hier="9" item="1"/>
          <tpl hier="11" item="4"/>
          <tpl hier="12" item="2"/>
          <tpl fld="4" item="0"/>
        </tpls>
      </n>
      <n v="26017925120">
        <tpls c="8">
          <tpl hier="2" item="0"/>
          <tpl hier="4" item="3"/>
          <tpl fld="3" item="49"/>
          <tpl fld="2" item="62"/>
          <tpl hier="9" item="1"/>
          <tpl hier="11" item="4"/>
          <tpl hier="12" item="2"/>
          <tpl fld="4" item="0"/>
        </tpls>
      </n>
      <n v="11140055040">
        <tpls c="8">
          <tpl hier="2" item="0"/>
          <tpl hier="4" item="3"/>
          <tpl fld="3" item="3"/>
          <tpl fld="2" item="62"/>
          <tpl hier="9" item="1"/>
          <tpl hier="11" item="4"/>
          <tpl hier="12" item="2"/>
          <tpl fld="4" item="0"/>
        </tpls>
      </n>
      <n v="1053077184">
        <tpls c="8">
          <tpl hier="2" item="0"/>
          <tpl hier="4" item="3"/>
          <tpl fld="3" item="18"/>
          <tpl fld="2" item="62"/>
          <tpl hier="9" item="1"/>
          <tpl hier="11" item="4"/>
          <tpl hier="12" item="2"/>
          <tpl fld="4" item="0"/>
        </tpls>
      </n>
      <n v="1273374976">
        <tpls c="8">
          <tpl hier="2" item="0"/>
          <tpl hier="4" item="3"/>
          <tpl fld="3" item="55"/>
          <tpl fld="2" item="42"/>
          <tpl hier="9" item="1"/>
          <tpl hier="11" item="4"/>
          <tpl hier="12" item="2"/>
          <tpl fld="4" item="0"/>
        </tpls>
      </n>
      <n v="1201725440">
        <tpls c="8">
          <tpl hier="2" item="0"/>
          <tpl hier="4" item="3"/>
          <tpl fld="3" item="12"/>
          <tpl fld="2" item="42"/>
          <tpl hier="9" item="1"/>
          <tpl hier="11" item="4"/>
          <tpl hier="12" item="2"/>
          <tpl fld="4" item="0"/>
        </tpls>
      </n>
      <n v="158994960">
        <tpls c="8">
          <tpl hier="2" item="0"/>
          <tpl hier="4" item="3"/>
          <tpl fld="3" item="34"/>
          <tpl fld="2" item="42"/>
          <tpl hier="9" item="1"/>
          <tpl hier="11" item="4"/>
          <tpl hier="12" item="2"/>
          <tpl fld="4" item="0"/>
        </tpls>
      </n>
      <n v="4730140672">
        <tpls c="8">
          <tpl hier="2" item="0"/>
          <tpl hier="4" item="3"/>
          <tpl fld="3" item="6"/>
          <tpl fld="2" item="55"/>
          <tpl hier="9" item="1"/>
          <tpl hier="11" item="4"/>
          <tpl hier="12" item="2"/>
          <tpl fld="4" item="0"/>
        </tpls>
      </n>
      <n v="1600278784">
        <tpls c="8">
          <tpl hier="2" item="0"/>
          <tpl hier="4" item="3"/>
          <tpl fld="3" item="25"/>
          <tpl fld="2" item="55"/>
          <tpl hier="9" item="1"/>
          <tpl hier="11" item="4"/>
          <tpl hier="12" item="2"/>
          <tpl fld="4" item="0"/>
        </tpls>
      </n>
      <n v="379567168">
        <tpls c="8">
          <tpl hier="2" item="0"/>
          <tpl hier="4" item="3"/>
          <tpl fld="3" item="48"/>
          <tpl fld="2" item="55"/>
          <tpl hier="9" item="1"/>
          <tpl hier="11" item="4"/>
          <tpl hier="12" item="2"/>
          <tpl fld="4" item="0"/>
        </tpls>
      </n>
      <n v="558319927296">
        <tpls c="8">
          <tpl hier="2" item="0"/>
          <tpl hier="4" item="3"/>
          <tpl fld="3" item="6"/>
          <tpl fld="2" item="60"/>
          <tpl hier="9" item="1"/>
          <tpl hier="11" item="4"/>
          <tpl hier="12" item="2"/>
          <tpl fld="4" item="0"/>
        </tpls>
      </n>
      <n v="203304517632">
        <tpls c="8">
          <tpl hier="2" item="0"/>
          <tpl hier="4" item="3"/>
          <tpl fld="3" item="25"/>
          <tpl fld="2" item="60"/>
          <tpl hier="9" item="1"/>
          <tpl hier="11" item="4"/>
          <tpl hier="12" item="2"/>
          <tpl fld="4" item="0"/>
        </tpls>
      </n>
      <n v="21211891712">
        <tpls c="8">
          <tpl hier="2" item="0"/>
          <tpl hier="4" item="3"/>
          <tpl fld="3" item="37"/>
          <tpl fld="2" item="60"/>
          <tpl hier="9" item="1"/>
          <tpl hier="11" item="4"/>
          <tpl hier="12" item="2"/>
          <tpl fld="4" item="0"/>
        </tpls>
      </n>
      <n v="10267132928">
        <tpls c="8">
          <tpl hier="2" item="0"/>
          <tpl hier="4" item="3"/>
          <tpl fld="3" item="49"/>
          <tpl fld="2" item="56"/>
          <tpl hier="9" item="1"/>
          <tpl hier="11" item="4"/>
          <tpl hier="12" item="2"/>
          <tpl fld="4" item="0"/>
        </tpls>
      </n>
      <n v="4160086272">
        <tpls c="8">
          <tpl hier="2" item="0"/>
          <tpl hier="4" item="3"/>
          <tpl fld="3" item="50"/>
          <tpl fld="2" item="56"/>
          <tpl hier="9" item="1"/>
          <tpl hier="11" item="4"/>
          <tpl hier="12" item="2"/>
          <tpl fld="4" item="0"/>
        </tpls>
      </n>
      <n v="451603328">
        <tpls c="8">
          <tpl hier="2" item="0"/>
          <tpl hier="4" item="3"/>
          <tpl fld="3" item="40"/>
          <tpl fld="2" item="56"/>
          <tpl hier="9" item="1"/>
          <tpl hier="11" item="4"/>
          <tpl hier="12" item="2"/>
          <tpl fld="4" item="0"/>
        </tpls>
      </n>
      <n v="32902336">
        <tpls c="8">
          <tpl hier="2" item="0"/>
          <tpl hier="4" item="3"/>
          <tpl fld="3" item="35"/>
          <tpl fld="2" item="56"/>
          <tpl hier="9" item="1"/>
          <tpl hier="11" item="4"/>
          <tpl hier="12" item="2"/>
          <tpl fld="4" item="0"/>
        </tpls>
      </n>
      <n v="11451869184">
        <tpls c="8">
          <tpl hier="2" item="0"/>
          <tpl hier="4" item="3"/>
          <tpl fld="3" item="55"/>
          <tpl fld="2" item="52"/>
          <tpl hier="9" item="1"/>
          <tpl hier="11" item="4"/>
          <tpl hier="12" item="2"/>
          <tpl fld="4" item="0"/>
        </tpls>
      </n>
      <n v="4867582464">
        <tpls c="8">
          <tpl hier="2" item="0"/>
          <tpl hier="4" item="3"/>
          <tpl fld="3" item="0"/>
          <tpl fld="2" item="52"/>
          <tpl hier="9" item="1"/>
          <tpl hier="11" item="4"/>
          <tpl hier="12" item="2"/>
          <tpl fld="4" item="0"/>
        </tpls>
      </n>
      <n v="2100249856">
        <tpls c="8">
          <tpl hier="2" item="0"/>
          <tpl hier="4" item="3"/>
          <tpl fld="3" item="56"/>
          <tpl fld="2" item="52"/>
          <tpl hier="9" item="1"/>
          <tpl hier="11" item="4"/>
          <tpl hier="12" item="2"/>
          <tpl fld="4" item="0"/>
        </tpls>
      </n>
      <n v="14390709248">
        <tpls c="8">
          <tpl hier="2" item="0"/>
          <tpl hier="4" item="3"/>
          <tpl fld="3" item="5"/>
          <tpl fld="2" item="47"/>
          <tpl hier="9" item="1"/>
          <tpl hier="11" item="4"/>
          <tpl hier="12" item="2"/>
          <tpl fld="4" item="0"/>
        </tpls>
      </n>
      <n v="5337266688">
        <tpls c="8">
          <tpl hier="2" item="0"/>
          <tpl hier="4" item="3"/>
          <tpl fld="3" item="6"/>
          <tpl fld="2" item="47"/>
          <tpl hier="9" item="1"/>
          <tpl hier="11" item="4"/>
          <tpl hier="12" item="2"/>
          <tpl fld="4" item="0"/>
        </tpls>
      </n>
      <n v="1562412032">
        <tpls c="8">
          <tpl hier="2" item="0"/>
          <tpl hier="4" item="3"/>
          <tpl fld="3" item="7"/>
          <tpl fld="2" item="47"/>
          <tpl hier="9" item="1"/>
          <tpl hier="11" item="4"/>
          <tpl hier="12" item="2"/>
          <tpl fld="4" item="0"/>
        </tpls>
      </n>
      <n v="335072960">
        <tpls c="8">
          <tpl hier="2" item="0"/>
          <tpl hier="4" item="3"/>
          <tpl fld="3" item="8"/>
          <tpl fld="2" item="47"/>
          <tpl hier="9" item="1"/>
          <tpl hier="11" item="4"/>
          <tpl hier="12" item="2"/>
          <tpl fld="4" item="0"/>
        </tpls>
      </n>
      <n v="1775100032">
        <tpls c="8">
          <tpl hier="2" item="0"/>
          <tpl hier="4" item="3"/>
          <tpl fld="3" item="21"/>
          <tpl fld="2" item="82"/>
          <tpl hier="9" item="1"/>
          <tpl hier="11" item="4"/>
          <tpl hier="12" item="2"/>
          <tpl fld="4" item="0"/>
        </tpls>
      </n>
      <n v="832049984">
        <tpls c="8">
          <tpl hier="2" item="0"/>
          <tpl hier="4" item="3"/>
          <tpl fld="3" item="17"/>
          <tpl fld="2" item="82"/>
          <tpl hier="9" item="1"/>
          <tpl hier="11" item="4"/>
          <tpl hier="12" item="2"/>
          <tpl fld="4" item="0"/>
        </tpls>
      </n>
      <n v="214381952">
        <tpls c="8">
          <tpl hier="2" item="0"/>
          <tpl hier="4" item="3"/>
          <tpl fld="3" item="22"/>
          <tpl fld="2" item="82"/>
          <tpl hier="9" item="1"/>
          <tpl hier="11" item="4"/>
          <tpl hier="12" item="2"/>
          <tpl fld="4" item="0"/>
        </tpls>
      </n>
      <n v="44910180">
        <tpls c="8">
          <tpl hier="2" item="0"/>
          <tpl hier="4" item="3"/>
          <tpl fld="3" item="18"/>
          <tpl fld="2" item="82"/>
          <tpl hier="9" item="1"/>
          <tpl hier="11" item="4"/>
          <tpl hier="12" item="2"/>
          <tpl fld="4" item="0"/>
        </tpls>
      </n>
      <n v="149990457344">
        <tpls c="8">
          <tpl hier="2" item="0"/>
          <tpl hier="4" item="3"/>
          <tpl fld="3" item="33"/>
          <tpl fld="2" item="63"/>
          <tpl hier="9" item="1"/>
          <tpl hier="11" item="4"/>
          <tpl hier="12" item="2"/>
          <tpl fld="4" item="0"/>
        </tpls>
      </n>
      <n v="48244310016">
        <tpls c="8">
          <tpl hier="2" item="0"/>
          <tpl hier="4" item="3"/>
          <tpl fld="3" item="27"/>
          <tpl fld="2" item="63"/>
          <tpl hier="9" item="1"/>
          <tpl hier="11" item="4"/>
          <tpl hier="12" item="2"/>
          <tpl fld="4" item="0"/>
        </tpls>
      </n>
      <n v="20249694208">
        <tpls c="8">
          <tpl hier="2" item="0"/>
          <tpl hier="4" item="3"/>
          <tpl fld="3" item="36"/>
          <tpl fld="2" item="63"/>
          <tpl hier="9" item="1"/>
          <tpl hier="11" item="4"/>
          <tpl hier="12" item="2"/>
          <tpl fld="4" item="0"/>
        </tpls>
      </n>
      <n v="5906636800">
        <tpls c="8">
          <tpl hier="2" item="0"/>
          <tpl hier="4" item="3"/>
          <tpl fld="3" item="34"/>
          <tpl fld="2" item="63"/>
          <tpl hier="9" item="1"/>
          <tpl hier="11" item="4"/>
          <tpl hier="12" item="2"/>
          <tpl fld="4" item="0"/>
        </tpls>
      </n>
      <n v="10095760384">
        <tpls c="8">
          <tpl hier="2" item="0"/>
          <tpl hier="4" item="3"/>
          <tpl fld="3" item="47"/>
          <tpl fld="2" item="58"/>
          <tpl hier="9" item="1"/>
          <tpl hier="11" item="4"/>
          <tpl hier="12" item="2"/>
          <tpl fld="4" item="0"/>
        </tpls>
      </n>
      <n v="3259000064">
        <tpls c="8">
          <tpl hier="2" item="0"/>
          <tpl hier="4" item="3"/>
          <tpl fld="3" item="45"/>
          <tpl fld="2" item="58"/>
          <tpl hier="9" item="1"/>
          <tpl hier="11" item="4"/>
          <tpl hier="12" item="2"/>
          <tpl fld="4" item="0"/>
        </tpls>
      </n>
      <n v="832400000">
        <tpls c="8">
          <tpl hier="2" item="0"/>
          <tpl hier="4" item="3"/>
          <tpl fld="3" item="46"/>
          <tpl fld="2" item="58"/>
          <tpl hier="9" item="1"/>
          <tpl hier="11" item="4"/>
          <tpl hier="12" item="2"/>
          <tpl fld="4" item="0"/>
        </tpls>
      </n>
      <n v="212254896">
        <tpls c="8">
          <tpl hier="2" item="0"/>
          <tpl hier="4" item="3"/>
          <tpl fld="3" item="48"/>
          <tpl fld="2" item="58"/>
          <tpl hier="9" item="1"/>
          <tpl hier="11" item="4"/>
          <tpl hier="12" item="2"/>
          <tpl fld="4" item="0"/>
        </tpls>
      </n>
      <m>
        <tpls c="8">
          <tpl hier="2" item="0"/>
          <tpl hier="4" item="3"/>
          <tpl fld="3" item="52"/>
          <tpl fld="2" item="50"/>
          <tpl hier="9" item="1"/>
          <tpl hier="11" item="4"/>
          <tpl hier="12" item="2"/>
          <tpl fld="4" item="0"/>
        </tpls>
      </m>
      <m>
        <tpls c="8">
          <tpl hier="2" item="0"/>
          <tpl hier="4" item="3"/>
          <tpl fld="3" item="53"/>
          <tpl fld="2" item="50"/>
          <tpl hier="9" item="1"/>
          <tpl hier="11" item="4"/>
          <tpl hier="12" item="2"/>
          <tpl fld="4" item="0"/>
        </tpls>
      </m>
      <m>
        <tpls c="8">
          <tpl hier="2" item="0"/>
          <tpl hier="4" item="3"/>
          <tpl fld="3" item="54"/>
          <tpl fld="2" item="50"/>
          <tpl hier="9" item="1"/>
          <tpl hier="11" item="4"/>
          <tpl hier="12" item="2"/>
          <tpl fld="4" item="0"/>
        </tpls>
      </m>
      <m>
        <tpls c="8">
          <tpl hier="2" item="0"/>
          <tpl hier="4" item="3"/>
          <tpl fld="3" item="9"/>
          <tpl fld="2" item="81"/>
          <tpl hier="9" item="1"/>
          <tpl hier="11" item="4"/>
          <tpl hier="12" item="2"/>
          <tpl fld="4" item="0"/>
        </tpls>
      </m>
      <m>
        <tpls c="8">
          <tpl hier="2" item="0"/>
          <tpl hier="4" item="3"/>
          <tpl fld="3" item="11"/>
          <tpl fld="2" item="81"/>
          <tpl hier="9" item="1"/>
          <tpl hier="11" item="4"/>
          <tpl hier="12" item="2"/>
          <tpl fld="4" item="0"/>
        </tpls>
      </m>
      <m>
        <tpls c="8">
          <tpl hier="2" item="0"/>
          <tpl hier="4" item="3"/>
          <tpl fld="3" item="12"/>
          <tpl fld="2" item="81"/>
          <tpl hier="9" item="1"/>
          <tpl hier="11" item="4"/>
          <tpl hier="12" item="2"/>
          <tpl fld="4" item="0"/>
        </tpls>
      </m>
      <m>
        <tpls c="8">
          <tpl hier="2" item="0"/>
          <tpl hier="4" item="3"/>
          <tpl fld="3" item="10"/>
          <tpl fld="2" item="81"/>
          <tpl hier="9" item="1"/>
          <tpl hier="11" item="4"/>
          <tpl hier="12" item="2"/>
          <tpl fld="4" item="0"/>
        </tpls>
      </m>
      <n v="38318426832896">
        <tpls c="8">
          <tpl hier="2" item="0"/>
          <tpl hier="4" item="3"/>
          <tpl fld="3" item="33"/>
          <tpl fld="1" item="1"/>
          <tpl hier="9" item="1"/>
          <tpl hier="11" item="4"/>
          <tpl hier="12" item="2"/>
          <tpl fld="4" item="0"/>
        </tpls>
      </n>
      <n v="20773978986496">
        <tpls c="8">
          <tpl hier="2" item="0"/>
          <tpl hier="4" item="3"/>
          <tpl fld="3" item="27"/>
          <tpl fld="1" item="1"/>
          <tpl hier="9" item="1"/>
          <tpl hier="11" item="4"/>
          <tpl hier="12" item="2"/>
          <tpl fld="4" item="0"/>
        </tpls>
      </n>
      <n v="7180375587840">
        <tpls c="8">
          <tpl hier="2" item="0"/>
          <tpl hier="4" item="3"/>
          <tpl fld="3" item="36"/>
          <tpl fld="1" item="1"/>
          <tpl hier="9" item="1"/>
          <tpl hier="11" item="4"/>
          <tpl hier="12" item="2"/>
          <tpl fld="4" item="0"/>
        </tpls>
      </n>
      <n v="1267550881344">
        <tpls c="8">
          <tpl hier="2" item="0"/>
          <tpl hier="4" item="3"/>
          <tpl fld="3" item="34"/>
          <tpl fld="1" item="1"/>
          <tpl hier="9" item="1"/>
          <tpl hier="11" item="4"/>
          <tpl hier="12" item="2"/>
          <tpl fld="4" item="0"/>
        </tpls>
      </n>
      <n v="13036640272384">
        <tpls c="8">
          <tpl hier="2" item="0"/>
          <tpl hier="4" item="3"/>
          <tpl fld="3" item="1"/>
          <tpl fld="2" item="51"/>
          <tpl hier="9" item="1"/>
          <tpl hier="11" item="4"/>
          <tpl hier="12" item="2"/>
          <tpl fld="4" item="0"/>
        </tpls>
      </n>
      <n v="5641580052480">
        <tpls c="8">
          <tpl hier="2" item="0"/>
          <tpl hier="4" item="3"/>
          <tpl fld="3" item="3"/>
          <tpl fld="2" item="51"/>
          <tpl hier="9" item="1"/>
          <tpl hier="11" item="4"/>
          <tpl hier="12" item="2"/>
          <tpl fld="4" item="0"/>
        </tpls>
      </n>
      <n v="1425376018432">
        <tpls c="8">
          <tpl hier="2" item="0"/>
          <tpl hier="4" item="3"/>
          <tpl fld="3" item="57"/>
          <tpl fld="2" item="51"/>
          <tpl hier="9" item="1"/>
          <tpl hier="11" item="4"/>
          <tpl hier="12" item="2"/>
          <tpl fld="4" item="0"/>
        </tpls>
      </n>
      <n v="2860667633664">
        <tpls c="8">
          <tpl hier="2" item="0"/>
          <tpl hier="4" item="3"/>
          <tpl fld="3" item="9"/>
          <tpl fld="2" item="46"/>
          <tpl hier="9" item="1"/>
          <tpl hier="11" item="4"/>
          <tpl hier="12" item="2"/>
          <tpl fld="4" item="0"/>
        </tpls>
      </n>
      <n v="1784473976832">
        <tpls c="8">
          <tpl hier="2" item="0"/>
          <tpl hier="4" item="3"/>
          <tpl fld="3" item="11"/>
          <tpl fld="2" item="46"/>
          <tpl hier="9" item="1"/>
          <tpl hier="11" item="4"/>
          <tpl hier="12" item="2"/>
          <tpl fld="4" item="0"/>
        </tpls>
      </n>
      <n v="601452642304">
        <tpls c="8">
          <tpl hier="2" item="0"/>
          <tpl hier="4" item="3"/>
          <tpl fld="3" item="12"/>
          <tpl fld="2" item="46"/>
          <tpl hier="9" item="1"/>
          <tpl hier="11" item="4"/>
          <tpl hier="12" item="2"/>
          <tpl fld="4" item="0"/>
        </tpls>
      </n>
      <n v="130671943680">
        <tpls c="8">
          <tpl hier="2" item="0"/>
          <tpl hier="4" item="3"/>
          <tpl fld="3" item="10"/>
          <tpl fld="2" item="46"/>
          <tpl hier="9" item="1"/>
          <tpl hier="11" item="4"/>
          <tpl hier="12" item="2"/>
          <tpl fld="4" item="0"/>
        </tpls>
      </n>
      <n v="505103777792">
        <tpls c="8">
          <tpl hier="2" item="0"/>
          <tpl hier="4" item="3"/>
          <tpl fld="3" item="23"/>
          <tpl fld="2" item="79"/>
          <tpl hier="9" item="1"/>
          <tpl hier="11" item="4"/>
          <tpl hier="12" item="2"/>
          <tpl fld="4" item="0"/>
        </tpls>
      </n>
      <n v="274072174592">
        <tpls c="8">
          <tpl hier="2" item="0"/>
          <tpl hier="4" item="3"/>
          <tpl fld="3" item="24"/>
          <tpl fld="2" item="79"/>
          <tpl hier="9" item="1"/>
          <tpl hier="11" item="4"/>
          <tpl hier="12" item="2"/>
          <tpl fld="4" item="0"/>
        </tpls>
      </n>
      <n v="105014353920">
        <tpls c="8">
          <tpl hier="2" item="0"/>
          <tpl hier="4" item="3"/>
          <tpl fld="3" item="25"/>
          <tpl fld="2" item="79"/>
          <tpl hier="9" item="1"/>
          <tpl hier="11" item="4"/>
          <tpl hier="12" item="2"/>
          <tpl fld="4" item="0"/>
        </tpls>
      </n>
      <n v="29275996160">
        <tpls c="8">
          <tpl hier="2" item="0"/>
          <tpl hier="4" item="3"/>
          <tpl fld="3" item="26"/>
          <tpl fld="2" item="79"/>
          <tpl hier="9" item="1"/>
          <tpl hier="11" item="4"/>
          <tpl hier="12" item="2"/>
          <tpl fld="4" item="0"/>
        </tpls>
      </n>
      <n v="1324820070400">
        <tpls c="8">
          <tpl hier="2" item="0"/>
          <tpl hier="4" item="3"/>
          <tpl fld="3" item="19"/>
          <tpl fld="2" item="61"/>
          <tpl hier="9" item="1"/>
          <tpl hier="11" item="4"/>
          <tpl hier="12" item="2"/>
          <tpl fld="4" item="0"/>
        </tpls>
      </n>
      <n v="642588999680">
        <tpls c="8">
          <tpl hier="2" item="0"/>
          <tpl hier="4" item="3"/>
          <tpl fld="3" item="28"/>
          <tpl fld="2" item="61"/>
          <tpl hier="9" item="1"/>
          <tpl hier="11" item="4"/>
          <tpl hier="12" item="2"/>
          <tpl fld="4" item="0"/>
        </tpls>
      </n>
      <n v="232766816256">
        <tpls c="8">
          <tpl hier="2" item="0"/>
          <tpl hier="4" item="3"/>
          <tpl fld="3" item="39"/>
          <tpl fld="2" item="61"/>
          <tpl hier="9" item="1"/>
          <tpl hier="11" item="4"/>
          <tpl hier="12" item="2"/>
          <tpl fld="4" item="0"/>
        </tpls>
      </n>
      <n v="21343844352">
        <tpls c="8">
          <tpl hier="2" item="0"/>
          <tpl hier="4" item="3"/>
          <tpl fld="3" item="37"/>
          <tpl fld="2" item="61"/>
          <tpl hier="9" item="1"/>
          <tpl hier="11" item="4"/>
          <tpl hier="12" item="2"/>
          <tpl fld="4" item="0"/>
        </tpls>
      </n>
      <n v="943941877760">
        <tpls c="8">
          <tpl hier="2" item="0"/>
          <tpl hier="4" item="3"/>
          <tpl fld="3" item="49"/>
          <tpl fld="2" item="57"/>
          <tpl hier="9" item="1"/>
          <tpl hier="11" item="4"/>
          <tpl hier="12" item="2"/>
          <tpl fld="4" item="0"/>
        </tpls>
      </n>
      <n v="392666087424">
        <tpls c="8">
          <tpl hier="2" item="0"/>
          <tpl hier="4" item="3"/>
          <tpl fld="3" item="50"/>
          <tpl fld="2" item="57"/>
          <tpl hier="9" item="1"/>
          <tpl hier="11" item="4"/>
          <tpl hier="12" item="2"/>
          <tpl fld="4" item="0"/>
        </tpls>
      </n>
      <n v="38446489600">
        <tpls c="8">
          <tpl hier="2" item="0"/>
          <tpl hier="4" item="3"/>
          <tpl fld="3" item="40"/>
          <tpl fld="2" item="57"/>
          <tpl hier="9" item="1"/>
          <tpl hier="11" item="4"/>
          <tpl hier="12" item="2"/>
          <tpl fld="4" item="0"/>
        </tpls>
      </n>
      <n v="2417558272">
        <tpls c="8">
          <tpl hier="2" item="0"/>
          <tpl hier="4" item="3"/>
          <tpl fld="3" item="35"/>
          <tpl fld="2" item="57"/>
          <tpl hier="9" item="1"/>
          <tpl hier="11" item="4"/>
          <tpl hier="12" item="2"/>
          <tpl fld="4" item="0"/>
        </tpls>
      </n>
      <n v="148630372352">
        <tpls c="8">
          <tpl hier="2" item="0"/>
          <tpl hier="4" item="3"/>
          <tpl fld="3" item="55"/>
          <tpl fld="2" item="53"/>
          <tpl hier="9" item="1"/>
          <tpl hier="11" item="4"/>
          <tpl hier="12" item="2"/>
          <tpl fld="4" item="0"/>
        </tpls>
      </n>
      <n v="36144336896">
        <tpls c="8">
          <tpl hier="2" item="0"/>
          <tpl hier="4" item="3"/>
          <tpl fld="3" item="0"/>
          <tpl fld="2" item="53"/>
          <tpl hier="9" item="1"/>
          <tpl hier="11" item="4"/>
          <tpl hier="12" item="2"/>
          <tpl fld="4" item="0"/>
        </tpls>
      </n>
      <n v="5221534720">
        <tpls c="8">
          <tpl hier="2" item="0"/>
          <tpl hier="4" item="3"/>
          <tpl fld="3" item="56"/>
          <tpl fld="2" item="53"/>
          <tpl hier="9" item="1"/>
          <tpl hier="11" item="4"/>
          <tpl hier="12" item="2"/>
          <tpl fld="4" item="0"/>
        </tpls>
      </n>
      <n v="237686079488">
        <tpls c="8">
          <tpl hier="2" item="0"/>
          <tpl hier="4" item="3"/>
          <tpl fld="3" item="5"/>
          <tpl fld="2" item="48"/>
          <tpl hier="9" item="1"/>
          <tpl hier="11" item="4"/>
          <tpl hier="12" item="2"/>
          <tpl fld="4" item="0"/>
        </tpls>
      </n>
      <n v="164862148608">
        <tpls c="8">
          <tpl hier="2" item="0"/>
          <tpl hier="4" item="3"/>
          <tpl fld="3" item="6"/>
          <tpl fld="2" item="48"/>
          <tpl hier="9" item="1"/>
          <tpl hier="11" item="4"/>
          <tpl hier="12" item="2"/>
          <tpl fld="4" item="0"/>
        </tpls>
      </n>
      <n v="48182923264">
        <tpls c="8">
          <tpl hier="2" item="0"/>
          <tpl hier="4" item="3"/>
          <tpl fld="3" item="7"/>
          <tpl fld="2" item="48"/>
          <tpl hier="9" item="1"/>
          <tpl hier="11" item="4"/>
          <tpl hier="12" item="2"/>
          <tpl fld="4" item="0"/>
        </tpls>
      </n>
      <n v="9201606656">
        <tpls c="8">
          <tpl hier="2" item="0"/>
          <tpl hier="4" item="3"/>
          <tpl fld="3" item="8"/>
          <tpl fld="2" item="48"/>
          <tpl hier="9" item="1"/>
          <tpl hier="11" item="4"/>
          <tpl hier="12" item="2"/>
          <tpl fld="4" item="0"/>
        </tpls>
      </n>
      <n v="368819929088">
        <tpls c="8">
          <tpl hier="2" item="0"/>
          <tpl hier="4" item="3"/>
          <tpl fld="3" item="21"/>
          <tpl fld="2" item="66"/>
          <tpl hier="9" item="1"/>
          <tpl hier="11" item="4"/>
          <tpl hier="12" item="2"/>
          <tpl fld="4" item="0"/>
        </tpls>
      </n>
      <n v="171247124480">
        <tpls c="8">
          <tpl hier="2" item="0"/>
          <tpl hier="4" item="3"/>
          <tpl fld="3" item="17"/>
          <tpl fld="2" item="66"/>
          <tpl hier="9" item="1"/>
          <tpl hier="11" item="4"/>
          <tpl hier="12" item="2"/>
          <tpl fld="4" item="0"/>
        </tpls>
      </n>
      <n v="62057955328">
        <tpls c="8">
          <tpl hier="2" item="0"/>
          <tpl hier="4" item="3"/>
          <tpl fld="3" item="22"/>
          <tpl fld="2" item="66"/>
          <tpl hier="9" item="1"/>
          <tpl hier="11" item="4"/>
          <tpl hier="12" item="2"/>
          <tpl fld="4" item="0"/>
        </tpls>
      </n>
      <n v="10159934464">
        <tpls c="8">
          <tpl hier="2" item="0"/>
          <tpl hier="4" item="3"/>
          <tpl fld="3" item="18"/>
          <tpl fld="2" item="66"/>
          <tpl hier="9" item="1"/>
          <tpl hier="11" item="4"/>
          <tpl hier="12" item="2"/>
          <tpl fld="4" item="0"/>
        </tpls>
      </n>
      <n v="876923518976">
        <tpls c="8">
          <tpl hier="2" item="0"/>
          <tpl hier="4" item="3"/>
          <tpl fld="3" item="33"/>
          <tpl fld="2" item="69"/>
          <tpl hier="9" item="1"/>
          <tpl hier="11" item="4"/>
          <tpl hier="12" item="2"/>
          <tpl fld="4" item="0"/>
        </tpls>
      </n>
      <n v="416812728320">
        <tpls c="8">
          <tpl hier="2" item="0"/>
          <tpl hier="4" item="3"/>
          <tpl fld="3" item="27"/>
          <tpl fld="2" item="69"/>
          <tpl hier="9" item="1"/>
          <tpl hier="11" item="4"/>
          <tpl hier="12" item="2"/>
          <tpl fld="4" item="0"/>
        </tpls>
      </n>
      <n v="164134223872">
        <tpls c="8">
          <tpl hier="2" item="0"/>
          <tpl hier="4" item="3"/>
          <tpl fld="3" item="36"/>
          <tpl fld="2" item="69"/>
          <tpl hier="9" item="1"/>
          <tpl hier="11" item="4"/>
          <tpl hier="12" item="2"/>
          <tpl fld="4" item="0"/>
        </tpls>
      </n>
      <n v="21000587264">
        <tpls c="8">
          <tpl hier="2" item="0"/>
          <tpl hier="4" item="3"/>
          <tpl fld="3" item="34"/>
          <tpl fld="2" item="69"/>
          <tpl hier="9" item="1"/>
          <tpl hier="11" item="4"/>
          <tpl hier="12" item="2"/>
          <tpl fld="4" item="0"/>
        </tpls>
      </n>
      <n v="53212475392">
        <tpls c="8">
          <tpl hier="2" item="0"/>
          <tpl hier="4" item="3"/>
          <tpl fld="3" item="47"/>
          <tpl fld="2" item="73"/>
          <tpl hier="9" item="1"/>
          <tpl hier="11" item="4"/>
          <tpl hier="12" item="2"/>
          <tpl fld="4" item="0"/>
        </tpls>
      </n>
      <n v="18325790720">
        <tpls c="8">
          <tpl hier="2" item="0"/>
          <tpl hier="4" item="3"/>
          <tpl fld="3" item="45"/>
          <tpl fld="2" item="73"/>
          <tpl hier="9" item="1"/>
          <tpl hier="11" item="4"/>
          <tpl hier="12" item="2"/>
          <tpl fld="4" item="0"/>
        </tpls>
      </n>
      <n v="4884869120">
        <tpls c="8">
          <tpl hier="2" item="0"/>
          <tpl hier="4" item="3"/>
          <tpl fld="3" item="46"/>
          <tpl fld="2" item="73"/>
          <tpl hier="9" item="1"/>
          <tpl hier="11" item="4"/>
          <tpl hier="12" item="2"/>
          <tpl fld="4" item="0"/>
        </tpls>
      </n>
      <n v="741509504">
        <tpls c="8">
          <tpl hier="2" item="0"/>
          <tpl hier="4" item="3"/>
          <tpl fld="3" item="48"/>
          <tpl fld="2" item="73"/>
          <tpl hier="9" item="1"/>
          <tpl hier="11" item="4"/>
          <tpl hier="12" item="2"/>
          <tpl fld="4" item="0"/>
        </tpls>
      </n>
      <n v="4515264724992">
        <tpls c="8">
          <tpl hier="2" item="0"/>
          <tpl hier="4" item="3"/>
          <tpl fld="3" item="52"/>
          <tpl fld="2" item="78"/>
          <tpl hier="9" item="1"/>
          <tpl hier="11" item="4"/>
          <tpl hier="12" item="2"/>
          <tpl fld="4" item="0"/>
        </tpls>
      </n>
      <n v="3584419954688">
        <tpls c="8">
          <tpl hier="2" item="0"/>
          <tpl hier="4" item="3"/>
          <tpl fld="3" item="53"/>
          <tpl fld="2" item="78"/>
          <tpl hier="9" item="1"/>
          <tpl hier="11" item="4"/>
          <tpl hier="12" item="2"/>
          <tpl fld="4" item="0"/>
        </tpls>
      </n>
      <n v="3219730432">
        <tpls c="8">
          <tpl hier="2" item="0"/>
          <tpl hier="4" item="3"/>
          <tpl fld="3" item="0"/>
          <tpl fld="2" item="16"/>
          <tpl hier="9" item="1"/>
          <tpl hier="11" item="4"/>
          <tpl hier="12" item="2"/>
          <tpl fld="4" item="0"/>
        </tpls>
      </n>
      <n v="1945916544">
        <tpls c="8">
          <tpl hier="2" item="0"/>
          <tpl hier="4" item="3"/>
          <tpl fld="3" item="39"/>
          <tpl fld="2" item="13"/>
          <tpl hier="9" item="1"/>
          <tpl hier="11" item="4"/>
          <tpl hier="12" item="2"/>
          <tpl fld="4" item="0"/>
        </tpls>
      </n>
      <n v="1199507584">
        <tpls c="8">
          <tpl hier="2" item="0"/>
          <tpl hier="4" item="3"/>
          <tpl fld="3" item="8"/>
          <tpl fld="2" item="29"/>
          <tpl hier="9" item="1"/>
          <tpl hier="11" item="4"/>
          <tpl hier="12" item="2"/>
          <tpl fld="4" item="0"/>
        </tpls>
      </n>
      <n v="18528602112">
        <tpls c="8">
          <tpl hier="2" item="0"/>
          <tpl hier="4" item="3"/>
          <tpl fld="3" item="19"/>
          <tpl fld="2" item="41"/>
          <tpl hier="9" item="1"/>
          <tpl hier="11" item="4"/>
          <tpl hier="12" item="2"/>
          <tpl fld="4" item="0"/>
        </tpls>
      </n>
      <n v="454440000">
        <tpls c="8">
          <tpl hier="2" item="0"/>
          <tpl hier="4" item="3"/>
          <tpl fld="3" item="20"/>
          <tpl fld="2" item="22"/>
          <tpl hier="9" item="1"/>
          <tpl hier="11" item="4"/>
          <tpl hier="12" item="2"/>
          <tpl fld="4" item="0"/>
        </tpls>
      </n>
      <n v="12065138688">
        <tpls c="8">
          <tpl hier="2" item="0"/>
          <tpl hier="4" item="3"/>
          <tpl fld="3" item="49"/>
          <tpl fld="2" item="64"/>
          <tpl hier="9" item="1"/>
          <tpl hier="11" item="4"/>
          <tpl hier="12" item="2"/>
          <tpl fld="4" item="0"/>
        </tpls>
      </n>
      <n v="150603920">
        <tpls c="8">
          <tpl hier="2" item="0"/>
          <tpl hier="4" item="3"/>
          <tpl fld="3" item="32"/>
          <tpl fld="2" item="34"/>
          <tpl hier="9" item="1"/>
          <tpl hier="11" item="4"/>
          <tpl hier="12" item="2"/>
          <tpl fld="4" item="0"/>
        </tpls>
      </n>
      <m>
        <tpls c="8">
          <tpl hier="2" item="0"/>
          <tpl hier="4" item="3"/>
          <tpl fld="3" item="43"/>
          <tpl fld="2" item="68"/>
          <tpl hier="9" item="1"/>
          <tpl hier="11" item="4"/>
          <tpl hier="12" item="2"/>
          <tpl fld="4" item="0"/>
        </tpls>
      </m>
      <n v="32432857088">
        <tpls c="8">
          <tpl hier="2" item="0"/>
          <tpl hier="4" item="3"/>
          <tpl fld="3" item="6"/>
          <tpl fld="2" item="44"/>
          <tpl hier="9" item="1"/>
          <tpl hier="11" item="4"/>
          <tpl hier="12" item="2"/>
          <tpl fld="4" item="0"/>
        </tpls>
      </n>
      <n v="3891755520">
        <tpls c="8">
          <tpl hier="2" item="0"/>
          <tpl hier="4" item="3"/>
          <tpl fld="3" item="57"/>
          <tpl fld="2" item="44"/>
          <tpl hier="9" item="1"/>
          <tpl hier="11" item="4"/>
          <tpl hier="12" item="2"/>
          <tpl fld="4" item="0"/>
        </tpls>
      </n>
      <n v="48122548224">
        <tpls c="8">
          <tpl hier="2" item="0"/>
          <tpl hier="4" item="3"/>
          <tpl fld="3" item="38"/>
          <tpl fld="2" item="49"/>
          <tpl hier="9" item="1"/>
          <tpl hier="11" item="4"/>
          <tpl hier="12" item="2"/>
          <tpl fld="4" item="0"/>
        </tpls>
      </n>
      <n v="5498800128">
        <tpls c="8">
          <tpl hier="2" item="0"/>
          <tpl hier="4" item="3"/>
          <tpl fld="3" item="43"/>
          <tpl fld="2" item="49"/>
          <tpl hier="9" item="1"/>
          <tpl hier="11" item="4"/>
          <tpl hier="12" item="2"/>
          <tpl fld="4" item="0"/>
        </tpls>
      </n>
      <n v="35363532800">
        <tpls c="8">
          <tpl hier="2" item="0"/>
          <tpl hier="4" item="3"/>
          <tpl fld="3" item="29"/>
          <tpl fld="2" item="85"/>
          <tpl hier="9" item="1"/>
          <tpl hier="11" item="4"/>
          <tpl hier="12" item="2"/>
          <tpl fld="4" item="0"/>
        </tpls>
      </n>
      <n v="10795849728">
        <tpls c="8">
          <tpl hier="2" item="0"/>
          <tpl hier="4" item="3"/>
          <tpl fld="3" item="0"/>
          <tpl fld="2" item="85"/>
          <tpl hier="9" item="1"/>
          <tpl hier="11" item="4"/>
          <tpl hier="12" item="2"/>
          <tpl fld="4" item="0"/>
        </tpls>
      </n>
      <n v="1281281280">
        <tpls c="8">
          <tpl hier="2" item="0"/>
          <tpl hier="4" item="3"/>
          <tpl fld="3" item="18"/>
          <tpl fld="2" item="85"/>
          <tpl hier="9" item="1"/>
          <tpl hier="11" item="4"/>
          <tpl hier="12" item="2"/>
          <tpl fld="4" item="0"/>
        </tpls>
      </n>
      <n v="30562361344">
        <tpls c="8">
          <tpl hier="2" item="0"/>
          <tpl hier="4" item="3"/>
          <tpl fld="3" item="49"/>
          <tpl fld="2" item="65"/>
          <tpl hier="9" item="1"/>
          <tpl hier="11" item="4"/>
          <tpl hier="12" item="2"/>
          <tpl fld="4" item="0"/>
        </tpls>
      </n>
      <n v="4532952064">
        <tpls c="8">
          <tpl hier="2" item="0"/>
          <tpl hier="4" item="3"/>
          <tpl fld="3" item="7"/>
          <tpl fld="2" item="65"/>
          <tpl hier="9" item="1"/>
          <tpl hier="11" item="4"/>
          <tpl hier="12" item="2"/>
          <tpl fld="4" item="0"/>
        </tpls>
      </n>
      <n v="592981184">
        <tpls c="8">
          <tpl hier="2" item="0"/>
          <tpl hier="4" item="3"/>
          <tpl fld="3" item="34"/>
          <tpl fld="2" item="65"/>
          <tpl hier="9" item="1"/>
          <tpl hier="11" item="4"/>
          <tpl hier="12" item="2"/>
          <tpl fld="4" item="0"/>
        </tpls>
      </n>
      <n v="7731261440">
        <tpls c="8">
          <tpl hier="2" item="0"/>
          <tpl hier="4" item="3"/>
          <tpl fld="3" item="55"/>
          <tpl fld="2" item="59"/>
          <tpl hier="9" item="1"/>
          <tpl hier="11" item="4"/>
          <tpl hier="12" item="2"/>
          <tpl fld="4" item="0"/>
        </tpls>
      </n>
      <n v="2193581312">
        <tpls c="8">
          <tpl hier="2" item="0"/>
          <tpl hier="4" item="3"/>
          <tpl fld="3" item="22"/>
          <tpl fld="2" item="59"/>
          <tpl hier="9" item="1"/>
          <tpl hier="11" item="4"/>
          <tpl hier="12" item="2"/>
          <tpl fld="4" item="0"/>
        </tpls>
      </n>
      <n v="166521232">
        <tpls c="8">
          <tpl hier="2" item="0"/>
          <tpl hier="4" item="3"/>
          <tpl fld="3" item="48"/>
          <tpl fld="2" item="59"/>
          <tpl hier="9" item="1"/>
          <tpl hier="11" item="4"/>
          <tpl hier="12" item="2"/>
          <tpl fld="4" item="0"/>
        </tpls>
      </n>
      <n v="8937567232">
        <tpls c="8">
          <tpl hier="2" item="0"/>
          <tpl hier="4" item="3"/>
          <tpl fld="3" item="6"/>
          <tpl fld="2" item="54"/>
          <tpl hier="9" item="1"/>
          <tpl hier="11" item="4"/>
          <tpl hier="12" item="2"/>
          <tpl fld="4" item="0"/>
        </tpls>
      </n>
      <n v="12537821184">
        <tpls c="8">
          <tpl hier="2" item="0"/>
          <tpl hier="4" item="3"/>
          <tpl fld="3" item="36"/>
          <tpl fld="2" item="54"/>
          <tpl hier="9" item="1"/>
          <tpl hier="11" item="4"/>
          <tpl hier="12" item="2"/>
          <tpl fld="4" item="0"/>
        </tpls>
      </n>
      <n v="99886579712">
        <tpls c="8">
          <tpl hier="2" item="0"/>
          <tpl hier="4" item="3"/>
          <tpl fld="3" item="17"/>
          <tpl fld="2" item="40"/>
          <tpl hier="9" item="1"/>
          <tpl hier="11" item="4"/>
          <tpl hier="12" item="2"/>
          <tpl fld="4" item="0"/>
        </tpls>
      </n>
      <n v="23263512576">
        <tpls c="8">
          <tpl hier="2" item="0"/>
          <tpl hier="4" item="3"/>
          <tpl fld="3" item="46"/>
          <tpl fld="2" item="40"/>
          <tpl hier="9" item="1"/>
          <tpl hier="11" item="4"/>
          <tpl hier="12" item="2"/>
          <tpl fld="4" item="0"/>
        </tpls>
      </n>
      <n v="277044953088">
        <tpls c="8">
          <tpl hier="2" item="0"/>
          <tpl hier="4" item="3"/>
          <tpl fld="3" item="13"/>
          <tpl fld="2" item="35"/>
          <tpl hier="9" item="1"/>
          <tpl hier="11" item="4"/>
          <tpl hier="12" item="2"/>
          <tpl fld="4" item="0"/>
        </tpls>
      </n>
      <n v="84952358912">
        <tpls c="8">
          <tpl hier="2" item="0"/>
          <tpl hier="4" item="3"/>
          <tpl fld="3" item="27"/>
          <tpl fld="2" item="35"/>
          <tpl hier="9" item="1"/>
          <tpl hier="11" item="4"/>
          <tpl hier="12" item="2"/>
          <tpl fld="4" item="0"/>
        </tpls>
      </n>
      <n v="7622217216">
        <tpls c="8">
          <tpl hier="2" item="0"/>
          <tpl hier="4" item="3"/>
          <tpl fld="3" item="54"/>
          <tpl fld="2" item="35"/>
          <tpl hier="9" item="1"/>
          <tpl hier="11" item="4"/>
          <tpl hier="12" item="2"/>
          <tpl fld="4" item="0"/>
        </tpls>
      </n>
      <n v="13940767744">
        <tpls c="8">
          <tpl hier="2" item="0"/>
          <tpl hier="4" item="3"/>
          <tpl fld="3" item="29"/>
          <tpl fld="2" item="28"/>
          <tpl hier="9" item="1"/>
          <tpl hier="11" item="4"/>
          <tpl hier="12" item="2"/>
          <tpl fld="4" item="0"/>
        </tpls>
      </n>
      <n v="1179837952">
        <tpls c="8">
          <tpl hier="2" item="0"/>
          <tpl hier="4" item="3"/>
          <tpl fld="3" item="45"/>
          <tpl fld="2" item="28"/>
          <tpl hier="9" item="1"/>
          <tpl hier="11" item="4"/>
          <tpl hier="12" item="2"/>
          <tpl fld="4" item="0"/>
        </tpls>
      </n>
      <n v="585427520">
        <tpls c="8">
          <tpl hier="2" item="0"/>
          <tpl hier="4" item="3"/>
          <tpl fld="3" item="4"/>
          <tpl fld="2" item="28"/>
          <tpl hier="9" item="1"/>
          <tpl hier="11" item="4"/>
          <tpl hier="12" item="2"/>
          <tpl fld="4" item="0"/>
        </tpls>
      </n>
      <n v="2437982720">
        <tpls c="8">
          <tpl hier="2" item="0"/>
          <tpl hier="4" item="3"/>
          <tpl fld="3" item="41"/>
          <tpl fld="2" item="77"/>
          <tpl hier="9" item="1"/>
          <tpl hier="11" item="4"/>
          <tpl hier="12" item="2"/>
          <tpl fld="4" item="0"/>
        </tpls>
      </n>
      <n v="1377374976">
        <tpls c="8">
          <tpl hier="2" item="0"/>
          <tpl hier="4" item="3"/>
          <tpl fld="3" item="53"/>
          <tpl fld="2" item="77"/>
          <tpl hier="9" item="1"/>
          <tpl hier="11" item="4"/>
          <tpl hier="12" item="2"/>
          <tpl fld="4" item="0"/>
        </tpls>
      </n>
      <n v="188039184">
        <tpls c="8">
          <tpl hier="2" item="0"/>
          <tpl hier="4" item="3"/>
          <tpl fld="3" item="16"/>
          <tpl fld="2" item="77"/>
          <tpl hier="9" item="1"/>
          <tpl hier="11" item="4"/>
          <tpl hier="12" item="2"/>
          <tpl fld="4" item="0"/>
        </tpls>
      </n>
      <n v="26409781248">
        <tpls c="8">
          <tpl hier="2" item="0"/>
          <tpl hier="4" item="3"/>
          <tpl fld="3" item="38"/>
          <tpl fld="2" item="62"/>
          <tpl hier="9" item="1"/>
          <tpl hier="11" item="4"/>
          <tpl hier="12" item="2"/>
          <tpl fld="4" item="0"/>
        </tpls>
      </n>
      <n v="12493286400">
        <tpls c="8">
          <tpl hier="2" item="0"/>
          <tpl hier="4" item="3"/>
          <tpl fld="3" item="58"/>
          <tpl fld="2" item="62"/>
          <tpl hier="9" item="1"/>
          <tpl hier="11" item="4"/>
          <tpl hier="12" item="2"/>
          <tpl fld="4" item="0"/>
        </tpls>
      </n>
      <n v="853268800">
        <tpls c="8">
          <tpl hier="2" item="0"/>
          <tpl hier="4" item="3"/>
          <tpl fld="3" item="32"/>
          <tpl fld="2" item="62"/>
          <tpl hier="9" item="1"/>
          <tpl hier="11" item="4"/>
          <tpl hier="12" item="2"/>
          <tpl fld="4" item="0"/>
        </tpls>
      </n>
      <n v="1117113088">
        <tpls c="8">
          <tpl hier="2" item="0"/>
          <tpl hier="4" item="3"/>
          <tpl fld="3" item="1"/>
          <tpl fld="2" item="42"/>
          <tpl hier="9" item="1"/>
          <tpl hier="11" item="4"/>
          <tpl hier="12" item="2"/>
          <tpl fld="4" item="0"/>
        </tpls>
      </n>
      <n v="1149979264">
        <tpls c="8">
          <tpl hier="2" item="0"/>
          <tpl hier="4" item="3"/>
          <tpl fld="3" item="15"/>
          <tpl fld="2" item="42"/>
          <tpl hier="9" item="1"/>
          <tpl hier="11" item="4"/>
          <tpl hier="12" item="2"/>
          <tpl fld="4" item="0"/>
        </tpls>
      </n>
      <n v="232750000">
        <tpls c="8">
          <tpl hier="2" item="0"/>
          <tpl hier="4" item="3"/>
          <tpl fld="3" item="44"/>
          <tpl fld="2" item="42"/>
          <tpl hier="9" item="1"/>
          <tpl hier="11" item="4"/>
          <tpl hier="12" item="2"/>
          <tpl fld="4" item="0"/>
        </tpls>
      </n>
      <n v="3605329664">
        <tpls c="8">
          <tpl hier="2" item="0"/>
          <tpl hier="4" item="3"/>
          <tpl fld="3" item="11"/>
          <tpl fld="2" item="55"/>
          <tpl hier="9" item="1"/>
          <tpl hier="11" item="4"/>
          <tpl hier="12" item="2"/>
          <tpl fld="4" item="0"/>
        </tpls>
      </n>
      <n v="1754450432">
        <tpls c="8">
          <tpl hier="2" item="0"/>
          <tpl hier="4" item="3"/>
          <tpl fld="3" item="31"/>
          <tpl fld="2" item="55"/>
          <tpl hier="9" item="1"/>
          <tpl hier="11" item="4"/>
          <tpl hier="12" item="2"/>
          <tpl fld="4" item="0"/>
        </tpls>
      </n>
      <n v="559372304384">
        <tpls c="8">
          <tpl hier="2" item="0"/>
          <tpl hier="4" item="3"/>
          <tpl fld="3" item="14"/>
          <tpl fld="2" item="60"/>
          <tpl hier="9" item="1"/>
          <tpl hier="11" item="4"/>
          <tpl hier="12" item="2"/>
          <tpl fld="4" item="0"/>
        </tpls>
      </n>
      <n v="281682313216">
        <tpls c="8">
          <tpl hier="2" item="0"/>
          <tpl hier="4" item="3"/>
          <tpl fld="3" item="31"/>
          <tpl fld="2" item="60"/>
          <tpl hier="9" item="1"/>
          <tpl hier="11" item="4"/>
          <tpl hier="12" item="2"/>
          <tpl fld="4" item="0"/>
        </tpls>
      </n>
      <n v="23021477888">
        <tpls c="8">
          <tpl hier="2" item="0"/>
          <tpl hier="4" item="3"/>
          <tpl fld="3" item="44"/>
          <tpl fld="2" item="60"/>
          <tpl hier="9" item="1"/>
          <tpl hier="11" item="4"/>
          <tpl hier="12" item="2"/>
          <tpl fld="4" item="0"/>
        </tpls>
      </n>
      <n v="10945070080">
        <tpls c="8">
          <tpl hier="2" item="0"/>
          <tpl hier="4" item="3"/>
          <tpl fld="3" item="38"/>
          <tpl fld="2" item="56"/>
          <tpl hier="9" item="1"/>
          <tpl hier="11" item="4"/>
          <tpl hier="12" item="2"/>
          <tpl fld="4" item="0"/>
        </tpls>
      </n>
      <n v="4146513664">
        <tpls c="8">
          <tpl hier="2" item="0"/>
          <tpl hier="4" item="3"/>
          <tpl fld="3" item="51"/>
          <tpl fld="2" item="56"/>
          <tpl hier="9" item="1"/>
          <tpl hier="11" item="4"/>
          <tpl hier="12" item="2"/>
          <tpl fld="4" item="0"/>
        </tpls>
      </n>
      <n v="372010112">
        <tpls c="8">
          <tpl hier="2" item="0"/>
          <tpl hier="4" item="3"/>
          <tpl fld="3" item="20"/>
          <tpl fld="2" item="56"/>
          <tpl hier="9" item="1"/>
          <tpl hier="11" item="4"/>
          <tpl hier="12" item="2"/>
          <tpl fld="4" item="0"/>
        </tpls>
      </n>
      <n v="9549077504">
        <tpls c="8">
          <tpl hier="2" item="0"/>
          <tpl hier="4" item="3"/>
          <tpl fld="3" item="1"/>
          <tpl fld="2" item="52"/>
          <tpl hier="9" item="1"/>
          <tpl hier="11" item="4"/>
          <tpl hier="12" item="2"/>
          <tpl fld="4" item="0"/>
        </tpls>
      </n>
      <n v="4715978752">
        <tpls c="8">
          <tpl hier="2" item="0"/>
          <tpl hier="4" item="3"/>
          <tpl fld="3" item="3"/>
          <tpl fld="2" item="52"/>
          <tpl hier="9" item="1"/>
          <tpl hier="11" item="4"/>
          <tpl hier="12" item="2"/>
          <tpl fld="4" item="0"/>
        </tpls>
      </n>
      <n v="1262968576">
        <tpls c="8">
          <tpl hier="2" item="0"/>
          <tpl hier="4" item="3"/>
          <tpl fld="3" item="57"/>
          <tpl fld="2" item="52"/>
          <tpl hier="9" item="1"/>
          <tpl hier="11" item="4"/>
          <tpl hier="12" item="2"/>
          <tpl fld="4" item="0"/>
        </tpls>
      </n>
      <n v="14250985472">
        <tpls c="8">
          <tpl hier="2" item="0"/>
          <tpl hier="4" item="3"/>
          <tpl fld="3" item="9"/>
          <tpl fld="2" item="47"/>
          <tpl hier="9" item="1"/>
          <tpl hier="11" item="4"/>
          <tpl hier="12" item="2"/>
          <tpl fld="4" item="0"/>
        </tpls>
      </n>
      <n v="4174634496">
        <tpls c="8">
          <tpl hier="2" item="0"/>
          <tpl hier="4" item="3"/>
          <tpl fld="3" item="11"/>
          <tpl fld="2" item="47"/>
          <tpl hier="9" item="1"/>
          <tpl hier="11" item="4"/>
          <tpl hier="12" item="2"/>
          <tpl fld="4" item="0"/>
        </tpls>
      </n>
      <n v="1336102016">
        <tpls c="8">
          <tpl hier="2" item="0"/>
          <tpl hier="4" item="3"/>
          <tpl fld="3" item="12"/>
          <tpl fld="2" item="47"/>
          <tpl hier="9" item="1"/>
          <tpl hier="11" item="4"/>
          <tpl hier="12" item="2"/>
          <tpl fld="4" item="0"/>
        </tpls>
      </n>
      <n v="333627744">
        <tpls c="8">
          <tpl hier="2" item="0"/>
          <tpl hier="4" item="3"/>
          <tpl fld="3" item="10"/>
          <tpl fld="2" item="47"/>
          <tpl hier="9" item="1"/>
          <tpl hier="11" item="4"/>
          <tpl hier="12" item="2"/>
          <tpl fld="4" item="0"/>
        </tpls>
      </n>
      <n v="1723800064">
        <tpls c="8">
          <tpl hier="2" item="0"/>
          <tpl hier="4" item="3"/>
          <tpl fld="3" item="23"/>
          <tpl fld="2" item="82"/>
          <tpl hier="9" item="1"/>
          <tpl hier="11" item="4"/>
          <tpl hier="12" item="2"/>
          <tpl fld="4" item="0"/>
        </tpls>
      </n>
      <n v="732732352">
        <tpls c="8">
          <tpl hier="2" item="0"/>
          <tpl hier="4" item="3"/>
          <tpl fld="3" item="24"/>
          <tpl fld="2" item="82"/>
          <tpl hier="9" item="1"/>
          <tpl hier="11" item="4"/>
          <tpl hier="12" item="2"/>
          <tpl fld="4" item="0"/>
        </tpls>
      </n>
      <n v="192103184">
        <tpls c="8">
          <tpl hier="2" item="0"/>
          <tpl hier="4" item="3"/>
          <tpl fld="3" item="25"/>
          <tpl fld="2" item="82"/>
          <tpl hier="9" item="1"/>
          <tpl hier="11" item="4"/>
          <tpl hier="12" item="2"/>
          <tpl fld="4" item="0"/>
        </tpls>
      </n>
      <n v="47379312">
        <tpls c="8">
          <tpl hier="2" item="0"/>
          <tpl hier="4" item="3"/>
          <tpl fld="3" item="26"/>
          <tpl fld="2" item="82"/>
          <tpl hier="9" item="1"/>
          <tpl hier="11" item="4"/>
          <tpl hier="12" item="2"/>
          <tpl fld="4" item="0"/>
        </tpls>
      </n>
      <n v="133355749376">
        <tpls c="8">
          <tpl hier="2" item="0"/>
          <tpl hier="4" item="3"/>
          <tpl fld="3" item="19"/>
          <tpl fld="2" item="63"/>
          <tpl hier="9" item="1"/>
          <tpl hier="11" item="4"/>
          <tpl hier="12" item="2"/>
          <tpl fld="4" item="0"/>
        </tpls>
      </n>
      <n v="46438486016">
        <tpls c="8">
          <tpl hier="2" item="0"/>
          <tpl hier="4" item="3"/>
          <tpl fld="3" item="28"/>
          <tpl fld="2" item="63"/>
          <tpl hier="9" item="1"/>
          <tpl hier="11" item="4"/>
          <tpl hier="12" item="2"/>
          <tpl fld="4" item="0"/>
        </tpls>
      </n>
      <n v="18138048512">
        <tpls c="8">
          <tpl hier="2" item="0"/>
          <tpl hier="4" item="3"/>
          <tpl fld="3" item="39"/>
          <tpl fld="2" item="63"/>
          <tpl hier="9" item="1"/>
          <tpl hier="11" item="4"/>
          <tpl hier="12" item="2"/>
          <tpl fld="4" item="0"/>
        </tpls>
      </n>
      <n v="5386054656">
        <tpls c="8">
          <tpl hier="2" item="0"/>
          <tpl hier="4" item="3"/>
          <tpl fld="3" item="37"/>
          <tpl fld="2" item="63"/>
          <tpl hier="9" item="1"/>
          <tpl hier="11" item="4"/>
          <tpl hier="12" item="2"/>
          <tpl fld="4" item="0"/>
        </tpls>
      </n>
      <n v="9981960192">
        <tpls c="8">
          <tpl hier="2" item="0"/>
          <tpl hier="4" item="3"/>
          <tpl fld="3" item="49"/>
          <tpl fld="2" item="58"/>
          <tpl hier="9" item="1"/>
          <tpl hier="11" item="4"/>
          <tpl hier="12" item="2"/>
          <tpl fld="4" item="0"/>
        </tpls>
      </n>
      <n v="3092000000">
        <tpls c="8">
          <tpl hier="2" item="0"/>
          <tpl hier="4" item="3"/>
          <tpl fld="3" item="50"/>
          <tpl fld="2" item="58"/>
          <tpl hier="9" item="1"/>
          <tpl hier="11" item="4"/>
          <tpl hier="12" item="2"/>
          <tpl fld="4" item="0"/>
        </tpls>
      </n>
      <n v="713000000">
        <tpls c="8">
          <tpl hier="2" item="0"/>
          <tpl hier="4" item="3"/>
          <tpl fld="3" item="40"/>
          <tpl fld="2" item="58"/>
          <tpl hier="9" item="1"/>
          <tpl hier="11" item="4"/>
          <tpl hier="12" item="2"/>
          <tpl fld="4" item="0"/>
        </tpls>
      </n>
      <n v="190098032">
        <tpls c="8">
          <tpl hier="2" item="0"/>
          <tpl hier="4" item="3"/>
          <tpl fld="3" item="35"/>
          <tpl fld="2" item="58"/>
          <tpl hier="9" item="1"/>
          <tpl hier="11" item="4"/>
          <tpl hier="12" item="2"/>
          <tpl fld="4" item="0"/>
        </tpls>
      </n>
      <m>
        <tpls c="8">
          <tpl hier="2" item="0"/>
          <tpl hier="4" item="3"/>
          <tpl fld="3" item="55"/>
          <tpl fld="2" item="50"/>
          <tpl hier="9" item="1"/>
          <tpl hier="11" item="4"/>
          <tpl hier="12" item="2"/>
          <tpl fld="4" item="0"/>
        </tpls>
      </m>
      <m>
        <tpls c="8">
          <tpl hier="2" item="0"/>
          <tpl hier="4" item="3"/>
          <tpl fld="3" item="0"/>
          <tpl fld="2" item="50"/>
          <tpl hier="9" item="1"/>
          <tpl hier="11" item="4"/>
          <tpl hier="12" item="2"/>
          <tpl fld="4" item="0"/>
        </tpls>
      </m>
      <m>
        <tpls c="8">
          <tpl hier="2" item="0"/>
          <tpl hier="4" item="3"/>
          <tpl fld="3" item="56"/>
          <tpl fld="2" item="50"/>
          <tpl hier="9" item="1"/>
          <tpl hier="11" item="4"/>
          <tpl hier="12" item="2"/>
          <tpl fld="4" item="0"/>
        </tpls>
      </m>
      <m>
        <tpls c="8">
          <tpl hier="2" item="0"/>
          <tpl hier="4" item="3"/>
          <tpl fld="3" item="13"/>
          <tpl fld="2" item="81"/>
          <tpl hier="9" item="1"/>
          <tpl hier="11" item="4"/>
          <tpl hier="12" item="2"/>
          <tpl fld="4" item="0"/>
        </tpls>
      </m>
      <m>
        <tpls c="8">
          <tpl hier="2" item="0"/>
          <tpl hier="4" item="3"/>
          <tpl fld="3" item="14"/>
          <tpl fld="2" item="81"/>
          <tpl hier="9" item="1"/>
          <tpl hier="11" item="4"/>
          <tpl hier="12" item="2"/>
          <tpl fld="4" item="0"/>
        </tpls>
      </m>
      <m>
        <tpls c="8">
          <tpl hier="2" item="0"/>
          <tpl hier="4" item="3"/>
          <tpl fld="3" item="15"/>
          <tpl fld="2" item="81"/>
          <tpl hier="9" item="1"/>
          <tpl hier="11" item="4"/>
          <tpl hier="12" item="2"/>
          <tpl fld="4" item="0"/>
        </tpls>
      </m>
      <m>
        <tpls c="8">
          <tpl hier="2" item="0"/>
          <tpl hier="4" item="3"/>
          <tpl fld="3" item="16"/>
          <tpl fld="2" item="81"/>
          <tpl hier="9" item="1"/>
          <tpl hier="11" item="4"/>
          <tpl hier="12" item="2"/>
          <tpl fld="4" item="0"/>
        </tpls>
      </m>
      <n v="38161135423488">
        <tpls c="8">
          <tpl hier="2" item="0"/>
          <tpl hier="4" item="3"/>
          <tpl fld="3" item="19"/>
          <tpl fld="1" item="1"/>
          <tpl hier="9" item="1"/>
          <tpl hier="11" item="4"/>
          <tpl hier="12" item="2"/>
          <tpl fld="4" item="0"/>
        </tpls>
      </n>
      <n v="20944252014592">
        <tpls c="8">
          <tpl hier="2" item="0"/>
          <tpl hier="4" item="3"/>
          <tpl fld="3" item="28"/>
          <tpl fld="1" item="1"/>
          <tpl hier="9" item="1"/>
          <tpl hier="11" item="4"/>
          <tpl hier="12" item="2"/>
          <tpl fld="4" item="0"/>
        </tpls>
      </n>
      <n v="6950362182656">
        <tpls c="8">
          <tpl hier="2" item="0"/>
          <tpl hier="4" item="3"/>
          <tpl fld="3" item="39"/>
          <tpl fld="1" item="1"/>
          <tpl hier="9" item="1"/>
          <tpl hier="11" item="4"/>
          <tpl hier="12" item="2"/>
          <tpl fld="4" item="0"/>
        </tpls>
      </n>
      <n v="1165102469696">
        <tpls c="8">
          <tpl hier="2" item="0"/>
          <tpl hier="4" item="3"/>
          <tpl fld="3" item="37"/>
          <tpl fld="1" item="1"/>
          <tpl hier="9" item="1"/>
          <tpl hier="11" item="4"/>
          <tpl hier="12" item="2"/>
          <tpl fld="4" item="0"/>
        </tpls>
      </n>
      <n v="12213729361920">
        <tpls c="8">
          <tpl hier="2" item="0"/>
          <tpl hier="4" item="3"/>
          <tpl fld="3" item="2"/>
          <tpl fld="2" item="51"/>
          <tpl hier="9" item="1"/>
          <tpl hier="11" item="4"/>
          <tpl hier="12" item="2"/>
          <tpl fld="4" item="0"/>
        </tpls>
      </n>
      <n v="5236438073344">
        <tpls c="8">
          <tpl hier="2" item="0"/>
          <tpl hier="4" item="3"/>
          <tpl fld="3" item="58"/>
          <tpl fld="2" item="51"/>
          <tpl hier="9" item="1"/>
          <tpl hier="11" item="4"/>
          <tpl hier="12" item="2"/>
          <tpl fld="4" item="0"/>
        </tpls>
      </n>
      <n v="1279110021120">
        <tpls c="8">
          <tpl hier="2" item="0"/>
          <tpl hier="4" item="3"/>
          <tpl fld="3" item="4"/>
          <tpl fld="2" item="51"/>
          <tpl hier="9" item="1"/>
          <tpl hier="11" item="4"/>
          <tpl hier="12" item="2"/>
          <tpl fld="4" item="0"/>
        </tpls>
      </n>
      <n v="2666229137408">
        <tpls c="8">
          <tpl hier="2" item="0"/>
          <tpl hier="4" item="3"/>
          <tpl fld="3" item="13"/>
          <tpl fld="2" item="46"/>
          <tpl hier="9" item="1"/>
          <tpl hier="11" item="4"/>
          <tpl hier="12" item="2"/>
          <tpl fld="4" item="0"/>
        </tpls>
      </n>
      <n v="1640246149120">
        <tpls c="8">
          <tpl hier="2" item="0"/>
          <tpl hier="4" item="3"/>
          <tpl fld="3" item="14"/>
          <tpl fld="2" item="46"/>
          <tpl hier="9" item="1"/>
          <tpl hier="11" item="4"/>
          <tpl hier="12" item="2"/>
          <tpl fld="4" item="0"/>
        </tpls>
      </n>
      <n v="489285156864">
        <tpls c="8">
          <tpl hier="2" item="0"/>
          <tpl hier="4" item="3"/>
          <tpl fld="3" item="15"/>
          <tpl fld="2" item="46"/>
          <tpl hier="9" item="1"/>
          <tpl hier="11" item="4"/>
          <tpl hier="12" item="2"/>
          <tpl fld="4" item="0"/>
        </tpls>
      </n>
      <n v="116464705536">
        <tpls c="8">
          <tpl hier="2" item="0"/>
          <tpl hier="4" item="3"/>
          <tpl fld="3" item="16"/>
          <tpl fld="2" item="46"/>
          <tpl hier="9" item="1"/>
          <tpl hier="11" item="4"/>
          <tpl hier="12" item="2"/>
          <tpl fld="4" item="0"/>
        </tpls>
      </n>
      <n v="581964005376">
        <tpls c="8">
          <tpl hier="2" item="0"/>
          <tpl hier="4" item="3"/>
          <tpl fld="3" item="29"/>
          <tpl fld="2" item="79"/>
          <tpl hier="9" item="1"/>
          <tpl hier="11" item="4"/>
          <tpl hier="12" item="2"/>
          <tpl fld="4" item="0"/>
        </tpls>
      </n>
      <n v="270809071616">
        <tpls c="8">
          <tpl hier="2" item="0"/>
          <tpl hier="4" item="3"/>
          <tpl fld="3" item="30"/>
          <tpl fld="2" item="79"/>
          <tpl hier="9" item="1"/>
          <tpl hier="11" item="4"/>
          <tpl hier="12" item="2"/>
          <tpl fld="4" item="0"/>
        </tpls>
      </n>
      <n v="114380554240">
        <tpls c="8">
          <tpl hier="2" item="0"/>
          <tpl hier="4" item="3"/>
          <tpl fld="3" item="31"/>
          <tpl fld="2" item="79"/>
          <tpl hier="9" item="1"/>
          <tpl hier="11" item="4"/>
          <tpl hier="12" item="2"/>
          <tpl fld="4" item="0"/>
        </tpls>
      </n>
      <n v="26971486208">
        <tpls c="8">
          <tpl hier="2" item="0"/>
          <tpl hier="4" item="3"/>
          <tpl fld="3" item="32"/>
          <tpl fld="2" item="79"/>
          <tpl hier="9" item="1"/>
          <tpl hier="11" item="4"/>
          <tpl hier="12" item="2"/>
          <tpl fld="4" item="0"/>
        </tpls>
      </n>
      <n v="1478772785152">
        <tpls c="8">
          <tpl hier="2" item="0"/>
          <tpl hier="4" item="3"/>
          <tpl fld="3" item="41"/>
          <tpl fld="2" item="61"/>
          <tpl hier="9" item="1"/>
          <tpl hier="11" item="4"/>
          <tpl hier="12" item="2"/>
          <tpl fld="4" item="0"/>
        </tpls>
      </n>
      <n v="614608994304">
        <tpls c="8">
          <tpl hier="2" item="0"/>
          <tpl hier="4" item="3"/>
          <tpl fld="3" item="42"/>
          <tpl fld="2" item="61"/>
          <tpl hier="9" item="1"/>
          <tpl hier="11" item="4"/>
          <tpl hier="12" item="2"/>
          <tpl fld="4" item="0"/>
        </tpls>
      </n>
      <n v="214601957376">
        <tpls c="8">
          <tpl hier="2" item="0"/>
          <tpl hier="4" item="3"/>
          <tpl fld="3" item="43"/>
          <tpl fld="2" item="61"/>
          <tpl hier="9" item="1"/>
          <tpl hier="11" item="4"/>
          <tpl hier="12" item="2"/>
          <tpl fld="4" item="0"/>
        </tpls>
      </n>
      <n v="19074914304">
        <tpls c="8">
          <tpl hier="2" item="0"/>
          <tpl hier="4" item="3"/>
          <tpl fld="3" item="44"/>
          <tpl fld="2" item="61"/>
          <tpl hier="9" item="1"/>
          <tpl hier="11" item="4"/>
          <tpl hier="12" item="2"/>
          <tpl fld="4" item="0"/>
        </tpls>
      </n>
      <n v="1047339008000">
        <tpls c="8">
          <tpl hier="2" item="0"/>
          <tpl hier="4" item="3"/>
          <tpl fld="3" item="38"/>
          <tpl fld="2" item="57"/>
          <tpl hier="9" item="1"/>
          <tpl hier="11" item="4"/>
          <tpl hier="12" item="2"/>
          <tpl fld="4" item="0"/>
        </tpls>
      </n>
      <n v="355525263360">
        <tpls c="8">
          <tpl hier="2" item="0"/>
          <tpl hier="4" item="3"/>
          <tpl fld="3" item="51"/>
          <tpl fld="2" item="57"/>
          <tpl hier="9" item="1"/>
          <tpl hier="11" item="4"/>
          <tpl hier="12" item="2"/>
          <tpl fld="4" item="0"/>
        </tpls>
      </n>
      <n v="29902479360">
        <tpls c="8">
          <tpl hier="2" item="0"/>
          <tpl hier="4" item="3"/>
          <tpl fld="3" item="20"/>
          <tpl fld="2" item="57"/>
          <tpl hier="9" item="1"/>
          <tpl hier="11" item="4"/>
          <tpl hier="12" item="2"/>
          <tpl fld="4" item="0"/>
        </tpls>
      </n>
      <n v="127807619072">
        <tpls c="8">
          <tpl hier="2" item="0"/>
          <tpl hier="4" item="3"/>
          <tpl fld="3" item="1"/>
          <tpl fld="2" item="53"/>
          <tpl hier="9" item="1"/>
          <tpl hier="11" item="4"/>
          <tpl hier="12" item="2"/>
          <tpl fld="4" item="0"/>
        </tpls>
      </n>
      <n v="30465363968">
        <tpls c="8">
          <tpl hier="2" item="0"/>
          <tpl hier="4" item="3"/>
          <tpl fld="3" item="3"/>
          <tpl fld="2" item="53"/>
          <tpl hier="9" item="1"/>
          <tpl hier="11" item="4"/>
          <tpl hier="12" item="2"/>
          <tpl fld="4" item="0"/>
        </tpls>
      </n>
      <n v="3696213248">
        <tpls c="8">
          <tpl hier="2" item="0"/>
          <tpl hier="4" item="3"/>
          <tpl fld="3" item="57"/>
          <tpl fld="2" item="53"/>
          <tpl hier="9" item="1"/>
          <tpl hier="11" item="4"/>
          <tpl hier="12" item="2"/>
          <tpl fld="4" item="0"/>
        </tpls>
      </n>
      <n v="241274634240">
        <tpls c="8">
          <tpl hier="2" item="0"/>
          <tpl hier="4" item="3"/>
          <tpl fld="3" item="9"/>
          <tpl fld="2" item="48"/>
          <tpl hier="9" item="1"/>
          <tpl hier="11" item="4"/>
          <tpl hier="12" item="2"/>
          <tpl fld="4" item="0"/>
        </tpls>
      </n>
      <n v="134156091392">
        <tpls c="8">
          <tpl hier="2" item="0"/>
          <tpl hier="4" item="3"/>
          <tpl fld="3" item="11"/>
          <tpl fld="2" item="48"/>
          <tpl hier="9" item="1"/>
          <tpl hier="11" item="4"/>
          <tpl hier="12" item="2"/>
          <tpl fld="4" item="0"/>
        </tpls>
      </n>
      <n v="38745903104">
        <tpls c="8">
          <tpl hier="2" item="0"/>
          <tpl hier="4" item="3"/>
          <tpl fld="3" item="12"/>
          <tpl fld="2" item="48"/>
          <tpl hier="9" item="1"/>
          <tpl hier="11" item="4"/>
          <tpl hier="12" item="2"/>
          <tpl fld="4" item="0"/>
        </tpls>
      </n>
      <n v="8108234752">
        <tpls c="8">
          <tpl hier="2" item="0"/>
          <tpl hier="4" item="3"/>
          <tpl fld="3" item="10"/>
          <tpl fld="2" item="48"/>
          <tpl hier="9" item="1"/>
          <tpl hier="11" item="4"/>
          <tpl hier="12" item="2"/>
          <tpl fld="4" item="0"/>
        </tpls>
      </n>
      <n v="385801551872">
        <tpls c="8">
          <tpl hier="2" item="0"/>
          <tpl hier="4" item="3"/>
          <tpl fld="3" item="23"/>
          <tpl fld="2" item="66"/>
          <tpl hier="9" item="1"/>
          <tpl hier="11" item="4"/>
          <tpl hier="12" item="2"/>
          <tpl fld="4" item="0"/>
        </tpls>
      </n>
      <n v="162284470272">
        <tpls c="8">
          <tpl hier="2" item="0"/>
          <tpl hier="4" item="3"/>
          <tpl fld="3" item="24"/>
          <tpl fld="2" item="66"/>
          <tpl hier="9" item="1"/>
          <tpl hier="11" item="4"/>
          <tpl hier="12" item="2"/>
          <tpl fld="4" item="0"/>
        </tpls>
      </n>
      <n v="61627240448">
        <tpls c="8">
          <tpl hier="2" item="0"/>
          <tpl hier="4" item="3"/>
          <tpl fld="3" item="25"/>
          <tpl fld="2" item="66"/>
          <tpl hier="9" item="1"/>
          <tpl hier="11" item="4"/>
          <tpl hier="12" item="2"/>
          <tpl fld="4" item="0"/>
        </tpls>
      </n>
      <n v="9514497024">
        <tpls c="8">
          <tpl hier="2" item="0"/>
          <tpl hier="4" item="3"/>
          <tpl fld="3" item="26"/>
          <tpl fld="2" item="66"/>
          <tpl hier="9" item="1"/>
          <tpl hier="11" item="4"/>
          <tpl hier="12" item="2"/>
          <tpl fld="4" item="0"/>
        </tpls>
      </n>
      <n v="838971293696">
        <tpls c="8">
          <tpl hier="2" item="0"/>
          <tpl hier="4" item="3"/>
          <tpl fld="3" item="19"/>
          <tpl fld="2" item="69"/>
          <tpl hier="9" item="1"/>
          <tpl hier="11" item="4"/>
          <tpl hier="12" item="2"/>
          <tpl fld="4" item="0"/>
        </tpls>
      </n>
      <n v="450490204160">
        <tpls c="8">
          <tpl hier="2" item="0"/>
          <tpl hier="4" item="3"/>
          <tpl fld="3" item="28"/>
          <tpl fld="2" item="69"/>
          <tpl hier="9" item="1"/>
          <tpl hier="11" item="4"/>
          <tpl hier="12" item="2"/>
          <tpl fld="4" item="0"/>
        </tpls>
      </n>
      <n v="195152084992">
        <tpls c="8">
          <tpl hier="2" item="0"/>
          <tpl hier="4" item="3"/>
          <tpl fld="3" item="39"/>
          <tpl fld="2" item="69"/>
          <tpl hier="9" item="1"/>
          <tpl hier="11" item="4"/>
          <tpl hier="12" item="2"/>
          <tpl fld="4" item="0"/>
        </tpls>
      </n>
      <n v="18699380736">
        <tpls c="8">
          <tpl hier="2" item="0"/>
          <tpl hier="4" item="3"/>
          <tpl fld="3" item="37"/>
          <tpl fld="2" item="69"/>
          <tpl hier="9" item="1"/>
          <tpl hier="11" item="4"/>
          <tpl hier="12" item="2"/>
          <tpl fld="4" item="0"/>
        </tpls>
      </n>
      <n v="51370545152">
        <tpls c="8">
          <tpl hier="2" item="0"/>
          <tpl hier="4" item="3"/>
          <tpl fld="3" item="49"/>
          <tpl fld="2" item="73"/>
          <tpl hier="9" item="1"/>
          <tpl hier="11" item="4"/>
          <tpl hier="12" item="2"/>
          <tpl fld="4" item="0"/>
        </tpls>
      </n>
      <n v="16486899712">
        <tpls c="8">
          <tpl hier="2" item="0"/>
          <tpl hier="4" item="3"/>
          <tpl fld="3" item="50"/>
          <tpl fld="2" item="73"/>
          <tpl hier="9" item="1"/>
          <tpl hier="11" item="4"/>
          <tpl hier="12" item="2"/>
          <tpl fld="4" item="0"/>
        </tpls>
      </n>
      <n v="3922895872">
        <tpls c="8">
          <tpl hier="2" item="0"/>
          <tpl hier="4" item="3"/>
          <tpl fld="3" item="40"/>
          <tpl fld="2" item="73"/>
          <tpl hier="9" item="1"/>
          <tpl hier="11" item="4"/>
          <tpl hier="12" item="2"/>
          <tpl fld="4" item="0"/>
        </tpls>
      </n>
      <n v="704145664">
        <tpls c="8">
          <tpl hier="2" item="0"/>
          <tpl hier="4" item="3"/>
          <tpl fld="3" item="35"/>
          <tpl fld="2" item="73"/>
          <tpl hier="9" item="1"/>
          <tpl hier="11" item="4"/>
          <tpl hier="12" item="2"/>
          <tpl fld="4" item="0"/>
        </tpls>
      </n>
      <n v="4530377326592">
        <tpls c="8">
          <tpl hier="2" item="0"/>
          <tpl hier="4" item="3"/>
          <tpl fld="3" item="55"/>
          <tpl fld="2" item="78"/>
          <tpl hier="9" item="1"/>
          <tpl hier="11" item="4"/>
          <tpl hier="12" item="2"/>
          <tpl fld="4" item="0"/>
        </tpls>
      </n>
      <n v="3132817670144">
        <tpls c="8">
          <tpl hier="2" item="0"/>
          <tpl hier="4" item="3"/>
          <tpl fld="3" item="0"/>
          <tpl fld="2" item="78"/>
          <tpl hier="9" item="1"/>
          <tpl hier="11" item="4"/>
          <tpl hier="12" item="2"/>
          <tpl fld="4" item="0"/>
        </tpls>
      </n>
      <n v="390973248">
        <tpls c="8">
          <tpl hier="2" item="0"/>
          <tpl hier="4" item="3"/>
          <tpl fld="3" item="32"/>
          <tpl fld="2" item="16"/>
          <tpl hier="9" item="1"/>
          <tpl hier="11" item="4"/>
          <tpl hier="12" item="2"/>
          <tpl fld="4" item="0"/>
        </tpls>
      </n>
      <m>
        <tpls c="8">
          <tpl hier="2" item="0"/>
          <tpl hier="4" item="3"/>
          <tpl fld="3" item="13"/>
          <tpl fld="2" item="36"/>
          <tpl hier="9" item="1"/>
          <tpl hier="11" item="4"/>
          <tpl hier="12" item="2"/>
          <tpl fld="4" item="0"/>
        </tpls>
      </m>
      <n v="2421469952">
        <tpls c="8">
          <tpl hier="2" item="0"/>
          <tpl hier="4" item="3"/>
          <tpl fld="3" item="33"/>
          <tpl fld="2" item="31"/>
          <tpl hier="9" item="1"/>
          <tpl hier="11" item="4"/>
          <tpl hier="12" item="2"/>
          <tpl fld="4" item="0"/>
        </tpls>
      </n>
      <n v="6366340096">
        <tpls c="8">
          <tpl hier="2" item="0"/>
          <tpl hier="4" item="3"/>
          <tpl fld="3" item="30"/>
          <tpl fld="2" item="41"/>
          <tpl hier="9" item="1"/>
          <tpl hier="11" item="4"/>
          <tpl hier="12" item="2"/>
          <tpl fld="4" item="0"/>
        </tpls>
      </n>
      <n v="194948368">
        <tpls c="8">
          <tpl hier="2" item="0"/>
          <tpl hier="4" item="3"/>
          <tpl fld="3" item="48"/>
          <tpl fld="2" item="22"/>
          <tpl hier="9" item="1"/>
          <tpl hier="11" item="4"/>
          <tpl hier="12" item="2"/>
          <tpl fld="4" item="0"/>
        </tpls>
      </n>
      <n v="5326816768">
        <tpls c="8">
          <tpl hier="2" item="0"/>
          <tpl hier="4" item="3"/>
          <tpl fld="3" item="27"/>
          <tpl fld="2" item="64"/>
          <tpl hier="9" item="1"/>
          <tpl hier="11" item="4"/>
          <tpl hier="12" item="2"/>
          <tpl fld="4" item="0"/>
        </tpls>
      </n>
      <n v="140032736">
        <tpls c="8">
          <tpl hier="2" item="0"/>
          <tpl hier="4" item="3"/>
          <tpl fld="3" item="37"/>
          <tpl fld="2" item="34"/>
          <tpl hier="9" item="1"/>
          <tpl hier="11" item="4"/>
          <tpl hier="12" item="2"/>
          <tpl fld="4" item="0"/>
        </tpls>
      </n>
      <m>
        <tpls c="8">
          <tpl hier="2" item="0"/>
          <tpl hier="4" item="3"/>
          <tpl fld="3" item="40"/>
          <tpl fld="2" item="68"/>
          <tpl hier="9" item="1"/>
          <tpl hier="11" item="4"/>
          <tpl hier="12" item="2"/>
          <tpl fld="4" item="0"/>
        </tpls>
      </m>
      <n v="24468324352">
        <tpls c="8">
          <tpl hier="2" item="0"/>
          <tpl hier="4" item="3"/>
          <tpl fld="3" item="14"/>
          <tpl fld="2" item="44"/>
          <tpl hier="9" item="1"/>
          <tpl hier="11" item="4"/>
          <tpl hier="12" item="2"/>
          <tpl fld="4" item="0"/>
        </tpls>
      </n>
      <n v="3185987328">
        <tpls c="8">
          <tpl hier="2" item="0"/>
          <tpl hier="4" item="3"/>
          <tpl fld="3" item="4"/>
          <tpl fld="2" item="44"/>
          <tpl hier="9" item="1"/>
          <tpl hier="11" item="4"/>
          <tpl hier="12" item="2"/>
          <tpl fld="4" item="0"/>
        </tpls>
      </n>
      <n v="36119048192">
        <tpls c="8">
          <tpl hier="2" item="0"/>
          <tpl hier="4" item="3"/>
          <tpl fld="3" item="1"/>
          <tpl fld="2" item="49"/>
          <tpl hier="9" item="1"/>
          <tpl hier="11" item="4"/>
          <tpl hier="12" item="2"/>
          <tpl fld="4" item="0"/>
        </tpls>
      </n>
      <n v="4587100160">
        <tpls c="8">
          <tpl hier="2" item="0"/>
          <tpl hier="4" item="3"/>
          <tpl fld="3" item="40"/>
          <tpl fld="2" item="49"/>
          <tpl hier="9" item="1"/>
          <tpl hier="11" item="4"/>
          <tpl hier="12" item="2"/>
          <tpl fld="4" item="0"/>
        </tpls>
      </n>
      <n v="31273074688">
        <tpls c="8">
          <tpl hier="2" item="0"/>
          <tpl hier="4" item="3"/>
          <tpl fld="3" item="33"/>
          <tpl fld="2" item="85"/>
          <tpl hier="9" item="1"/>
          <tpl hier="11" item="4"/>
          <tpl hier="12" item="2"/>
          <tpl fld="4" item="0"/>
        </tpls>
      </n>
      <n v="9757410304">
        <tpls c="8">
          <tpl hier="2" item="0"/>
          <tpl hier="4" item="3"/>
          <tpl fld="3" item="3"/>
          <tpl fld="2" item="85"/>
          <tpl hier="9" item="1"/>
          <tpl hier="11" item="4"/>
          <tpl hier="12" item="2"/>
          <tpl fld="4" item="0"/>
        </tpls>
      </n>
      <n v="1082922880">
        <tpls c="8">
          <tpl hier="2" item="0"/>
          <tpl hier="4" item="3"/>
          <tpl fld="3" item="26"/>
          <tpl fld="2" item="85"/>
          <tpl hier="9" item="1"/>
          <tpl hier="11" item="4"/>
          <tpl hier="12" item="2"/>
          <tpl fld="4" item="0"/>
        </tpls>
      </n>
      <n v="30612926464">
        <tpls c="8">
          <tpl hier="2" item="0"/>
          <tpl hier="4" item="3"/>
          <tpl fld="3" item="38"/>
          <tpl fld="2" item="65"/>
          <tpl hier="9" item="1"/>
          <tpl hier="11" item="4"/>
          <tpl hier="12" item="2"/>
          <tpl fld="4" item="0"/>
        </tpls>
      </n>
      <n v="4418983936">
        <tpls c="8">
          <tpl hier="2" item="0"/>
          <tpl hier="4" item="3"/>
          <tpl fld="3" item="12"/>
          <tpl fld="2" item="65"/>
          <tpl hier="9" item="1"/>
          <tpl hier="11" item="4"/>
          <tpl hier="12" item="2"/>
          <tpl fld="4" item="0"/>
        </tpls>
      </n>
      <n v="542578368">
        <tpls c="8">
          <tpl hier="2" item="0"/>
          <tpl hier="4" item="3"/>
          <tpl fld="3" item="37"/>
          <tpl fld="2" item="65"/>
          <tpl hier="9" item="1"/>
          <tpl hier="11" item="4"/>
          <tpl hier="12" item="2"/>
          <tpl fld="4" item="0"/>
        </tpls>
      </n>
      <n v="6087003136">
        <tpls c="8">
          <tpl hier="2" item="0"/>
          <tpl hier="4" item="3"/>
          <tpl fld="3" item="1"/>
          <tpl fld="2" item="59"/>
          <tpl hier="9" item="1"/>
          <tpl hier="11" item="4"/>
          <tpl hier="12" item="2"/>
          <tpl fld="4" item="0"/>
        </tpls>
      </n>
      <n v="2097274240">
        <tpls c="8">
          <tpl hier="2" item="0"/>
          <tpl hier="4" item="3"/>
          <tpl fld="3" item="25"/>
          <tpl fld="2" item="59"/>
          <tpl hier="9" item="1"/>
          <tpl hier="11" item="4"/>
          <tpl hier="12" item="2"/>
          <tpl fld="4" item="0"/>
        </tpls>
      </n>
      <n v="151675744">
        <tpls c="8">
          <tpl hier="2" item="0"/>
          <tpl hier="4" item="3"/>
          <tpl fld="3" item="35"/>
          <tpl fld="2" item="59"/>
          <tpl hier="9" item="1"/>
          <tpl hier="11" item="4"/>
          <tpl hier="12" item="2"/>
          <tpl fld="4" item="0"/>
        </tpls>
      </n>
      <n v="8728038400">
        <tpls c="8">
          <tpl hier="2" item="0"/>
          <tpl hier="4" item="3"/>
          <tpl fld="3" item="11"/>
          <tpl fld="2" item="54"/>
          <tpl hier="9" item="1"/>
          <tpl hier="11" item="4"/>
          <tpl hier="12" item="2"/>
          <tpl fld="4" item="0"/>
        </tpls>
      </n>
      <n v="14394927104">
        <tpls c="8">
          <tpl hier="2" item="0"/>
          <tpl hier="4" item="3"/>
          <tpl fld="3" item="39"/>
          <tpl fld="2" item="54"/>
          <tpl hier="9" item="1"/>
          <tpl hier="11" item="4"/>
          <tpl hier="12" item="2"/>
          <tpl fld="4" item="0"/>
        </tpls>
      </n>
      <n v="323802791936">
        <tpls c="8">
          <tpl hier="2" item="0"/>
          <tpl hier="4" item="3"/>
          <tpl fld="3" item="5"/>
          <tpl fld="2" item="40"/>
          <tpl hier="9" item="1"/>
          <tpl hier="11" item="4"/>
          <tpl hier="12" item="2"/>
          <tpl fld="4" item="0"/>
        </tpls>
      </n>
      <n v="86186156032">
        <tpls c="8">
          <tpl hier="2" item="0"/>
          <tpl hier="4" item="3"/>
          <tpl fld="3" item="24"/>
          <tpl fld="2" item="40"/>
          <tpl hier="9" item="1"/>
          <tpl hier="11" item="4"/>
          <tpl hier="12" item="2"/>
          <tpl fld="4" item="0"/>
        </tpls>
      </n>
      <n v="19470960640">
        <tpls c="8">
          <tpl hier="2" item="0"/>
          <tpl hier="4" item="3"/>
          <tpl fld="3" item="40"/>
          <tpl fld="2" item="40"/>
          <tpl hier="9" item="1"/>
          <tpl hier="11" item="4"/>
          <tpl hier="12" item="2"/>
          <tpl fld="4" item="0"/>
        </tpls>
      </n>
      <n v="250440138752">
        <tpls c="8">
          <tpl hier="2" item="0"/>
          <tpl hier="4" item="3"/>
          <tpl fld="3" item="21"/>
          <tpl fld="2" item="35"/>
          <tpl hier="9" item="1"/>
          <tpl hier="11" item="4"/>
          <tpl hier="12" item="2"/>
          <tpl fld="4" item="0"/>
        </tpls>
      </n>
      <n v="78039572480">
        <tpls c="8">
          <tpl hier="2" item="0"/>
          <tpl hier="4" item="3"/>
          <tpl fld="3" item="28"/>
          <tpl fld="2" item="35"/>
          <tpl hier="9" item="1"/>
          <tpl hier="11" item="4"/>
          <tpl hier="12" item="2"/>
          <tpl fld="4" item="0"/>
        </tpls>
      </n>
      <n v="16210404352">
        <tpls c="8">
          <tpl hier="2" item="0"/>
          <tpl hier="4" item="3"/>
          <tpl fld="3" item="56"/>
          <tpl fld="2" item="35"/>
          <tpl hier="9" item="1"/>
          <tpl hier="11" item="4"/>
          <tpl hier="12" item="2"/>
          <tpl fld="4" item="0"/>
        </tpls>
      </n>
      <n v="12953535488">
        <tpls c="8">
          <tpl hier="2" item="0"/>
          <tpl hier="4" item="3"/>
          <tpl fld="3" item="33"/>
          <tpl fld="2" item="28"/>
          <tpl hier="9" item="1"/>
          <tpl hier="11" item="4"/>
          <tpl hier="12" item="2"/>
          <tpl fld="4" item="0"/>
        </tpls>
      </n>
      <n v="1463251072">
        <tpls c="8">
          <tpl hier="2" item="0"/>
          <tpl hier="4" item="3"/>
          <tpl fld="3" item="50"/>
          <tpl fld="2" item="28"/>
          <tpl hier="9" item="1"/>
          <tpl hier="11" item="4"/>
          <tpl hier="12" item="2"/>
          <tpl fld="4" item="0"/>
        </tpls>
      </n>
      <n v="501866720">
        <tpls c="8">
          <tpl hier="2" item="0"/>
          <tpl hier="4" item="3"/>
          <tpl fld="3" item="8"/>
          <tpl fld="2" item="28"/>
          <tpl hier="9" item="1"/>
          <tpl hier="11" item="4"/>
          <tpl hier="12" item="2"/>
          <tpl fld="4" item="0"/>
        </tpls>
      </n>
      <n v="2142591360">
        <tpls c="8">
          <tpl hier="2" item="0"/>
          <tpl hier="4" item="3"/>
          <tpl fld="3" item="47"/>
          <tpl fld="2" item="77"/>
          <tpl hier="9" item="1"/>
          <tpl hier="11" item="4"/>
          <tpl hier="12" item="2"/>
          <tpl fld="4" item="0"/>
        </tpls>
      </n>
      <n v="1440711424">
        <tpls c="8">
          <tpl hier="2" item="0"/>
          <tpl hier="4" item="3"/>
          <tpl fld="3" item="0"/>
          <tpl fld="2" item="77"/>
          <tpl hier="9" item="1"/>
          <tpl hier="11" item="4"/>
          <tpl hier="12" item="2"/>
          <tpl fld="4" item="0"/>
        </tpls>
      </n>
      <n v="191767440">
        <tpls c="8">
          <tpl hier="2" item="0"/>
          <tpl hier="4" item="3"/>
          <tpl fld="3" item="18"/>
          <tpl fld="2" item="77"/>
          <tpl hier="9" item="1"/>
          <tpl hier="11" item="4"/>
          <tpl hier="12" item="2"/>
          <tpl fld="4" item="0"/>
        </tpls>
      </n>
      <n v="22365265920">
        <tpls c="8">
          <tpl hier="2" item="0"/>
          <tpl hier="4" item="3"/>
          <tpl fld="3" item="52"/>
          <tpl fld="2" item="62"/>
          <tpl hier="9" item="1"/>
          <tpl hier="11" item="4"/>
          <tpl hier="12" item="2"/>
          <tpl fld="4" item="0"/>
        </tpls>
      </n>
      <n v="12302471168">
        <tpls c="8">
          <tpl hier="2" item="0"/>
          <tpl hier="4" item="3"/>
          <tpl fld="3" item="7"/>
          <tpl fld="2" item="62"/>
          <tpl hier="9" item="1"/>
          <tpl hier="11" item="4"/>
          <tpl hier="12" item="2"/>
          <tpl fld="4" item="0"/>
        </tpls>
      </n>
      <n v="814139840">
        <tpls c="8">
          <tpl hier="2" item="0"/>
          <tpl hier="4" item="3"/>
          <tpl fld="3" item="34"/>
          <tpl fld="2" item="62"/>
          <tpl hier="9" item="1"/>
          <tpl hier="11" item="4"/>
          <tpl hier="12" item="2"/>
          <tpl fld="4" item="0"/>
        </tpls>
      </n>
      <n v="915257344">
        <tpls c="8">
          <tpl hier="2" item="0"/>
          <tpl hier="4" item="3"/>
          <tpl fld="3" item="2"/>
          <tpl fld="2" item="42"/>
          <tpl hier="9" item="1"/>
          <tpl hier="11" item="4"/>
          <tpl hier="12" item="2"/>
          <tpl fld="4" item="0"/>
        </tpls>
      </n>
      <n v="987143936">
        <tpls c="8">
          <tpl hier="2" item="0"/>
          <tpl hier="4" item="3"/>
          <tpl fld="3" item="22"/>
          <tpl fld="2" item="42"/>
          <tpl hier="9" item="1"/>
          <tpl hier="11" item="4"/>
          <tpl hier="12" item="2"/>
          <tpl fld="4" item="0"/>
        </tpls>
      </n>
      <n v="213500000">
        <tpls c="8">
          <tpl hier="2" item="0"/>
          <tpl hier="4" item="3"/>
          <tpl fld="3" item="48"/>
          <tpl fld="2" item="42"/>
          <tpl hier="9" item="1"/>
          <tpl hier="11" item="4"/>
          <tpl hier="12" item="2"/>
          <tpl fld="4" item="0"/>
        </tpls>
      </n>
      <n v="3187582208">
        <tpls c="8">
          <tpl hier="2" item="0"/>
          <tpl hier="4" item="3"/>
          <tpl fld="3" item="14"/>
          <tpl fld="2" item="55"/>
          <tpl hier="9" item="1"/>
          <tpl hier="11" item="4"/>
          <tpl hier="12" item="2"/>
          <tpl fld="4" item="0"/>
        </tpls>
      </n>
      <n v="1775842688">
        <tpls c="8">
          <tpl hier="2" item="0"/>
          <tpl hier="4" item="3"/>
          <tpl fld="3" item="36"/>
          <tpl fld="2" item="55"/>
          <tpl hier="9" item="1"/>
          <tpl hier="11" item="4"/>
          <tpl hier="12" item="2"/>
          <tpl fld="4" item="0"/>
        </tpls>
      </n>
      <n v="655420620800">
        <tpls c="8">
          <tpl hier="2" item="0"/>
          <tpl hier="4" item="3"/>
          <tpl fld="3" item="17"/>
          <tpl fld="2" item="60"/>
          <tpl hier="9" item="1"/>
          <tpl hier="11" item="4"/>
          <tpl hier="12" item="2"/>
          <tpl fld="4" item="0"/>
        </tpls>
      </n>
      <n v="263561084928">
        <tpls c="8">
          <tpl hier="2" item="0"/>
          <tpl hier="4" item="3"/>
          <tpl fld="3" item="36"/>
          <tpl fld="2" item="60"/>
          <tpl hier="9" item="1"/>
          <tpl hier="11" item="4"/>
          <tpl hier="12" item="2"/>
          <tpl fld="4" item="0"/>
        </tpls>
      </n>
      <n v="19926294528">
        <tpls c="8">
          <tpl hier="2" item="0"/>
          <tpl hier="4" item="3"/>
          <tpl fld="3" item="48"/>
          <tpl fld="2" item="60"/>
          <tpl hier="9" item="1"/>
          <tpl hier="11" item="4"/>
          <tpl hier="12" item="2"/>
          <tpl fld="4" item="0"/>
        </tpls>
      </n>
      <n v="10939053056">
        <tpls c="8">
          <tpl hier="2" item="0"/>
          <tpl hier="4" item="3"/>
          <tpl fld="3" item="52"/>
          <tpl fld="2" item="56"/>
          <tpl hier="9" item="1"/>
          <tpl hier="11" item="4"/>
          <tpl hier="12" item="2"/>
          <tpl fld="4" item="0"/>
        </tpls>
      </n>
      <n v="3942792960">
        <tpls c="8">
          <tpl hier="2" item="0"/>
          <tpl hier="4" item="3"/>
          <tpl fld="3" item="53"/>
          <tpl fld="2" item="56"/>
          <tpl hier="9" item="1"/>
          <tpl hier="11" item="4"/>
          <tpl hier="12" item="2"/>
          <tpl fld="4" item="0"/>
        </tpls>
      </n>
      <n v="355172416">
        <tpls c="8">
          <tpl hier="2" item="0"/>
          <tpl hier="4" item="3"/>
          <tpl fld="3" item="54"/>
          <tpl fld="2" item="56"/>
          <tpl hier="9" item="1"/>
          <tpl hier="11" item="4"/>
          <tpl hier="12" item="2"/>
          <tpl fld="4" item="0"/>
        </tpls>
      </n>
      <n v="8773451776">
        <tpls c="8">
          <tpl hier="2" item="0"/>
          <tpl hier="4" item="3"/>
          <tpl fld="3" item="2"/>
          <tpl fld="2" item="52"/>
          <tpl hier="9" item="1"/>
          <tpl hier="11" item="4"/>
          <tpl hier="12" item="2"/>
          <tpl fld="4" item="0"/>
        </tpls>
      </n>
      <n v="4597615616">
        <tpls c="8">
          <tpl hier="2" item="0"/>
          <tpl hier="4" item="3"/>
          <tpl fld="3" item="58"/>
          <tpl fld="2" item="52"/>
          <tpl hier="9" item="1"/>
          <tpl hier="11" item="4"/>
          <tpl hier="12" item="2"/>
          <tpl fld="4" item="0"/>
        </tpls>
      </n>
      <n v="1257615616">
        <tpls c="8">
          <tpl hier="2" item="0"/>
          <tpl hier="4" item="3"/>
          <tpl fld="3" item="4"/>
          <tpl fld="2" item="52"/>
          <tpl hier="9" item="1"/>
          <tpl hier="11" item="4"/>
          <tpl hier="12" item="2"/>
          <tpl fld="4" item="0"/>
        </tpls>
      </n>
      <n v="12701657088">
        <tpls c="8">
          <tpl hier="2" item="0"/>
          <tpl hier="4" item="3"/>
          <tpl fld="3" item="13"/>
          <tpl fld="2" item="47"/>
          <tpl hier="9" item="1"/>
          <tpl hier="11" item="4"/>
          <tpl hier="12" item="2"/>
          <tpl fld="4" item="0"/>
        </tpls>
      </n>
      <n v="3663017728">
        <tpls c="8">
          <tpl hier="2" item="0"/>
          <tpl hier="4" item="3"/>
          <tpl fld="3" item="14"/>
          <tpl fld="2" item="47"/>
          <tpl hier="9" item="1"/>
          <tpl hier="11" item="4"/>
          <tpl hier="12" item="2"/>
          <tpl fld="4" item="0"/>
        </tpls>
      </n>
      <n v="1045712704">
        <tpls c="8">
          <tpl hier="2" item="0"/>
          <tpl hier="4" item="3"/>
          <tpl fld="3" item="15"/>
          <tpl fld="2" item="47"/>
          <tpl hier="9" item="1"/>
          <tpl hier="11" item="4"/>
          <tpl hier="12" item="2"/>
          <tpl fld="4" item="0"/>
        </tpls>
      </n>
      <n v="330748224">
        <tpls c="8">
          <tpl hier="2" item="0"/>
          <tpl hier="4" item="3"/>
          <tpl fld="3" item="16"/>
          <tpl fld="2" item="47"/>
          <tpl hier="9" item="1"/>
          <tpl hier="11" item="4"/>
          <tpl hier="12" item="2"/>
          <tpl fld="4" item="0"/>
        </tpls>
      </n>
      <n v="1662800000">
        <tpls c="8">
          <tpl hier="2" item="0"/>
          <tpl hier="4" item="3"/>
          <tpl fld="3" item="29"/>
          <tpl fld="2" item="82"/>
          <tpl hier="9" item="1"/>
          <tpl hier="11" item="4"/>
          <tpl hier="12" item="2"/>
          <tpl fld="4" item="0"/>
        </tpls>
      </n>
      <n v="688992448">
        <tpls c="8">
          <tpl hier="2" item="0"/>
          <tpl hier="4" item="3"/>
          <tpl fld="3" item="30"/>
          <tpl fld="2" item="82"/>
          <tpl hier="9" item="1"/>
          <tpl hier="11" item="4"/>
          <tpl hier="12" item="2"/>
          <tpl fld="4" item="0"/>
        </tpls>
      </n>
      <n v="182206320">
        <tpls c="8">
          <tpl hier="2" item="0"/>
          <tpl hier="4" item="3"/>
          <tpl fld="3" item="31"/>
          <tpl fld="2" item="82"/>
          <tpl hier="9" item="1"/>
          <tpl hier="11" item="4"/>
          <tpl hier="12" item="2"/>
          <tpl fld="4" item="0"/>
        </tpls>
      </n>
      <n v="44405596">
        <tpls c="8">
          <tpl hier="2" item="0"/>
          <tpl hier="4" item="3"/>
          <tpl fld="3" item="32"/>
          <tpl fld="2" item="82"/>
          <tpl hier="9" item="1"/>
          <tpl hier="11" item="4"/>
          <tpl hier="12" item="2"/>
          <tpl fld="4" item="0"/>
        </tpls>
      </n>
      <n v="128637935616">
        <tpls c="8">
          <tpl hier="2" item="0"/>
          <tpl hier="4" item="3"/>
          <tpl fld="3" item="41"/>
          <tpl fld="2" item="63"/>
          <tpl hier="9" item="1"/>
          <tpl hier="11" item="4"/>
          <tpl hier="12" item="2"/>
          <tpl fld="4" item="0"/>
        </tpls>
      </n>
      <n v="37939748864">
        <tpls c="8">
          <tpl hier="2" item="0"/>
          <tpl hier="4" item="3"/>
          <tpl fld="3" item="42"/>
          <tpl fld="2" item="63"/>
          <tpl hier="9" item="1"/>
          <tpl hier="11" item="4"/>
          <tpl hier="12" item="2"/>
          <tpl fld="4" item="0"/>
        </tpls>
      </n>
      <n v="15565479936">
        <tpls c="8">
          <tpl hier="2" item="0"/>
          <tpl hier="4" item="3"/>
          <tpl fld="3" item="43"/>
          <tpl fld="2" item="63"/>
          <tpl hier="9" item="1"/>
          <tpl hier="11" item="4"/>
          <tpl hier="12" item="2"/>
          <tpl fld="4" item="0"/>
        </tpls>
      </n>
      <n v="5319458304">
        <tpls c="8">
          <tpl hier="2" item="0"/>
          <tpl hier="4" item="3"/>
          <tpl fld="3" item="44"/>
          <tpl fld="2" item="63"/>
          <tpl hier="9" item="1"/>
          <tpl hier="11" item="4"/>
          <tpl hier="12" item="2"/>
          <tpl fld="4" item="0"/>
        </tpls>
      </n>
      <n v="10526000128">
        <tpls c="8">
          <tpl hier="2" item="0"/>
          <tpl hier="4" item="3"/>
          <tpl fld="3" item="38"/>
          <tpl fld="2" item="58"/>
          <tpl hier="9" item="1"/>
          <tpl hier="11" item="4"/>
          <tpl hier="12" item="2"/>
          <tpl fld="4" item="0"/>
        </tpls>
      </n>
      <n v="3108999936">
        <tpls c="8">
          <tpl hier="2" item="0"/>
          <tpl hier="4" item="3"/>
          <tpl fld="3" item="51"/>
          <tpl fld="2" item="58"/>
          <tpl hier="9" item="1"/>
          <tpl hier="11" item="4"/>
          <tpl hier="12" item="2"/>
          <tpl fld="4" item="0"/>
        </tpls>
      </n>
      <n v="642099968">
        <tpls c="8">
          <tpl hier="2" item="0"/>
          <tpl hier="4" item="3"/>
          <tpl fld="3" item="20"/>
          <tpl fld="2" item="58"/>
          <tpl hier="9" item="1"/>
          <tpl hier="11" item="4"/>
          <tpl hier="12" item="2"/>
          <tpl fld="4" item="0"/>
        </tpls>
      </n>
      <m>
        <tpls c="8">
          <tpl hier="2" item="0"/>
          <tpl hier="4" item="3"/>
          <tpl fld="3" item="1"/>
          <tpl fld="2" item="50"/>
          <tpl hier="9" item="1"/>
          <tpl hier="11" item="4"/>
          <tpl hier="12" item="2"/>
          <tpl fld="4" item="0"/>
        </tpls>
      </m>
      <m>
        <tpls c="8">
          <tpl hier="2" item="0"/>
          <tpl hier="4" item="3"/>
          <tpl fld="3" item="3"/>
          <tpl fld="2" item="50"/>
          <tpl hier="9" item="1"/>
          <tpl hier="11" item="4"/>
          <tpl hier="12" item="2"/>
          <tpl fld="4" item="0"/>
        </tpls>
      </m>
      <m>
        <tpls c="8">
          <tpl hier="2" item="0"/>
          <tpl hier="4" item="3"/>
          <tpl fld="3" item="57"/>
          <tpl fld="2" item="50"/>
          <tpl hier="9" item="1"/>
          <tpl hier="11" item="4"/>
          <tpl hier="12" item="2"/>
          <tpl fld="4" item="0"/>
        </tpls>
      </m>
      <m>
        <tpls c="8">
          <tpl hier="2" item="0"/>
          <tpl hier="4" item="3"/>
          <tpl fld="3" item="21"/>
          <tpl fld="2" item="81"/>
          <tpl hier="9" item="1"/>
          <tpl hier="11" item="4"/>
          <tpl hier="12" item="2"/>
          <tpl fld="4" item="0"/>
        </tpls>
      </m>
      <m>
        <tpls c="8">
          <tpl hier="2" item="0"/>
          <tpl hier="4" item="3"/>
          <tpl fld="3" item="17"/>
          <tpl fld="2" item="81"/>
          <tpl hier="9" item="1"/>
          <tpl hier="11" item="4"/>
          <tpl hier="12" item="2"/>
          <tpl fld="4" item="0"/>
        </tpls>
      </m>
      <m>
        <tpls c="8">
          <tpl hier="2" item="0"/>
          <tpl hier="4" item="3"/>
          <tpl fld="3" item="22"/>
          <tpl fld="2" item="81"/>
          <tpl hier="9" item="1"/>
          <tpl hier="11" item="4"/>
          <tpl hier="12" item="2"/>
          <tpl fld="4" item="0"/>
        </tpls>
      </m>
      <m>
        <tpls c="8">
          <tpl hier="2" item="0"/>
          <tpl hier="4" item="3"/>
          <tpl fld="3" item="18"/>
          <tpl fld="2" item="81"/>
          <tpl hier="9" item="1"/>
          <tpl hier="11" item="4"/>
          <tpl hier="12" item="2"/>
          <tpl fld="4" item="0"/>
        </tpls>
      </m>
      <n v="37980287795200">
        <tpls c="8">
          <tpl hier="2" item="0"/>
          <tpl hier="4" item="3"/>
          <tpl fld="3" item="41"/>
          <tpl fld="1" item="1"/>
          <tpl hier="9" item="1"/>
          <tpl hier="11" item="4"/>
          <tpl hier="12" item="2"/>
          <tpl fld="4" item="0"/>
        </tpls>
      </n>
      <n v="20754290759680">
        <tpls c="8">
          <tpl hier="2" item="0"/>
          <tpl hier="4" item="3"/>
          <tpl fld="3" item="42"/>
          <tpl fld="1" item="1"/>
          <tpl hier="9" item="1"/>
          <tpl hier="11" item="4"/>
          <tpl hier="12" item="2"/>
          <tpl fld="4" item="0"/>
        </tpls>
      </n>
      <n v="6253764610560">
        <tpls c="8">
          <tpl hier="2" item="0"/>
          <tpl hier="4" item="3"/>
          <tpl fld="3" item="43"/>
          <tpl fld="1" item="1"/>
          <tpl hier="9" item="1"/>
          <tpl hier="11" item="4"/>
          <tpl hier="12" item="2"/>
          <tpl fld="4" item="0"/>
        </tpls>
      </n>
      <n v="1068329762752">
        <tpls c="8">
          <tpl hier="2" item="0"/>
          <tpl hier="4" item="3"/>
          <tpl fld="3" item="44"/>
          <tpl fld="1" item="1"/>
          <tpl hier="9" item="1"/>
          <tpl hier="11" item="4"/>
          <tpl hier="12" item="2"/>
          <tpl fld="4" item="0"/>
        </tpls>
      </n>
      <n v="21374418550784">
        <tpls c="8">
          <tpl hier="2" item="0"/>
          <tpl hier="4" item="3"/>
          <tpl fld="3" item="5"/>
          <tpl fld="2" item="51"/>
          <tpl hier="9" item="1"/>
          <tpl hier="11" item="4"/>
          <tpl hier="12" item="2"/>
          <tpl fld="4" item="0"/>
        </tpls>
      </n>
      <n v="11458243985408">
        <tpls c="8">
          <tpl hier="2" item="0"/>
          <tpl hier="4" item="3"/>
          <tpl fld="3" item="6"/>
          <tpl fld="2" item="51"/>
          <tpl hier="9" item="1"/>
          <tpl hier="11" item="4"/>
          <tpl hier="12" item="2"/>
          <tpl fld="4" item="0"/>
        </tpls>
      </n>
      <n v="4855215161344">
        <tpls c="8">
          <tpl hier="2" item="0"/>
          <tpl hier="4" item="3"/>
          <tpl fld="3" item="7"/>
          <tpl fld="2" item="51"/>
          <tpl hier="9" item="1"/>
          <tpl hier="11" item="4"/>
          <tpl hier="12" item="2"/>
          <tpl fld="4" item="0"/>
        </tpls>
      </n>
      <n v="1164849971200">
        <tpls c="8">
          <tpl hier="2" item="0"/>
          <tpl hier="4" item="3"/>
          <tpl fld="3" item="8"/>
          <tpl fld="2" item="51"/>
          <tpl hier="9" item="1"/>
          <tpl hier="11" item="4"/>
          <tpl hier="12" item="2"/>
          <tpl fld="4" item="0"/>
        </tpls>
      </n>
      <n v="2694283264000">
        <tpls c="8">
          <tpl hier="2" item="0"/>
          <tpl hier="4" item="3"/>
          <tpl fld="3" item="21"/>
          <tpl fld="2" item="46"/>
          <tpl hier="9" item="1"/>
          <tpl hier="11" item="4"/>
          <tpl hier="12" item="2"/>
          <tpl fld="4" item="0"/>
        </tpls>
      </n>
      <n v="1657816612864">
        <tpls c="8">
          <tpl hier="2" item="0"/>
          <tpl hier="4" item="3"/>
          <tpl fld="3" item="17"/>
          <tpl fld="2" item="46"/>
          <tpl hier="9" item="1"/>
          <tpl hier="11" item="4"/>
          <tpl hier="12" item="2"/>
          <tpl fld="4" item="0"/>
        </tpls>
      </n>
      <n v="461487112192">
        <tpls c="8">
          <tpl hier="2" item="0"/>
          <tpl hier="4" item="3"/>
          <tpl fld="3" item="22"/>
          <tpl fld="2" item="46"/>
          <tpl hier="9" item="1"/>
          <tpl hier="11" item="4"/>
          <tpl hier="12" item="2"/>
          <tpl fld="4" item="0"/>
        </tpls>
      </n>
      <n v="107759910912">
        <tpls c="8">
          <tpl hier="2" item="0"/>
          <tpl hier="4" item="3"/>
          <tpl fld="3" item="18"/>
          <tpl fld="2" item="46"/>
          <tpl hier="9" item="1"/>
          <tpl hier="11" item="4"/>
          <tpl hier="12" item="2"/>
          <tpl fld="4" item="0"/>
        </tpls>
      </n>
      <n v="586841849856">
        <tpls c="8">
          <tpl hier="2" item="0"/>
          <tpl hier="4" item="3"/>
          <tpl fld="3" item="33"/>
          <tpl fld="2" item="79"/>
          <tpl hier="9" item="1"/>
          <tpl hier="11" item="4"/>
          <tpl hier="12" item="2"/>
          <tpl fld="4" item="0"/>
        </tpls>
      </n>
      <n v="268146147328">
        <tpls c="8">
          <tpl hier="2" item="0"/>
          <tpl hier="4" item="3"/>
          <tpl fld="3" item="27"/>
          <tpl fld="2" item="79"/>
          <tpl hier="9" item="1"/>
          <tpl hier="11" item="4"/>
          <tpl hier="12" item="2"/>
          <tpl fld="4" item="0"/>
        </tpls>
      </n>
      <n v="129686937600">
        <tpls c="8">
          <tpl hier="2" item="0"/>
          <tpl hier="4" item="3"/>
          <tpl fld="3" item="36"/>
          <tpl fld="2" item="79"/>
          <tpl hier="9" item="1"/>
          <tpl hier="11" item="4"/>
          <tpl hier="12" item="2"/>
          <tpl fld="4" item="0"/>
        </tpls>
      </n>
      <n v="24795500544">
        <tpls c="8">
          <tpl hier="2" item="0"/>
          <tpl hier="4" item="3"/>
          <tpl fld="3" item="34"/>
          <tpl fld="2" item="79"/>
          <tpl hier="9" item="1"/>
          <tpl hier="11" item="4"/>
          <tpl hier="12" item="2"/>
          <tpl fld="4" item="0"/>
        </tpls>
      </n>
      <n v="1420722044928">
        <tpls c="8">
          <tpl hier="2" item="0"/>
          <tpl hier="4" item="3"/>
          <tpl fld="3" item="47"/>
          <tpl fld="2" item="61"/>
          <tpl hier="9" item="1"/>
          <tpl hier="11" item="4"/>
          <tpl hier="12" item="2"/>
          <tpl fld="4" item="0"/>
        </tpls>
      </n>
      <n v="530562646016">
        <tpls c="8">
          <tpl hier="2" item="0"/>
          <tpl hier="4" item="3"/>
          <tpl fld="3" item="45"/>
          <tpl fld="2" item="61"/>
          <tpl hier="9" item="1"/>
          <tpl hier="11" item="4"/>
          <tpl hier="12" item="2"/>
          <tpl fld="4" item="0"/>
        </tpls>
      </n>
      <n v="160599687168">
        <tpls c="8">
          <tpl hier="2" item="0"/>
          <tpl hier="4" item="3"/>
          <tpl fld="3" item="46"/>
          <tpl fld="2" item="61"/>
          <tpl hier="9" item="1"/>
          <tpl hier="11" item="4"/>
          <tpl hier="12" item="2"/>
          <tpl fld="4" item="0"/>
        </tpls>
      </n>
      <n v="16138545152">
        <tpls c="8">
          <tpl hier="2" item="0"/>
          <tpl hier="4" item="3"/>
          <tpl fld="3" item="48"/>
          <tpl fld="2" item="61"/>
          <tpl hier="9" item="1"/>
          <tpl hier="11" item="4"/>
          <tpl hier="12" item="2"/>
          <tpl fld="4" item="0"/>
        </tpls>
      </n>
      <n v="1172614021120">
        <tpls c="8">
          <tpl hier="2" item="0"/>
          <tpl hier="4" item="3"/>
          <tpl fld="3" item="52"/>
          <tpl fld="2" item="57"/>
          <tpl hier="9" item="1"/>
          <tpl hier="11" item="4"/>
          <tpl hier="12" item="2"/>
          <tpl fld="4" item="0"/>
        </tpls>
      </n>
      <n v="330648518656">
        <tpls c="8">
          <tpl hier="2" item="0"/>
          <tpl hier="4" item="3"/>
          <tpl fld="3" item="53"/>
          <tpl fld="2" item="57"/>
          <tpl hier="9" item="1"/>
          <tpl hier="11" item="4"/>
          <tpl hier="12" item="2"/>
          <tpl fld="4" item="0"/>
        </tpls>
      </n>
      <n v="21784297472">
        <tpls c="8">
          <tpl hier="2" item="0"/>
          <tpl hier="4" item="3"/>
          <tpl fld="3" item="54"/>
          <tpl fld="2" item="57"/>
          <tpl hier="9" item="1"/>
          <tpl hier="11" item="4"/>
          <tpl hier="12" item="2"/>
          <tpl fld="4" item="0"/>
        </tpls>
      </n>
      <n v="115035496448">
        <tpls c="8">
          <tpl hier="2" item="0"/>
          <tpl hier="4" item="3"/>
          <tpl fld="3" item="2"/>
          <tpl fld="2" item="53"/>
          <tpl hier="9" item="1"/>
          <tpl hier="11" item="4"/>
          <tpl hier="12" item="2"/>
          <tpl fld="4" item="0"/>
        </tpls>
      </n>
      <n v="25371461632">
        <tpls c="8">
          <tpl hier="2" item="0"/>
          <tpl hier="4" item="3"/>
          <tpl fld="3" item="58"/>
          <tpl fld="2" item="53"/>
          <tpl hier="9" item="1"/>
          <tpl hier="11" item="4"/>
          <tpl hier="12" item="2"/>
          <tpl fld="4" item="0"/>
        </tpls>
      </n>
      <n v="2721441024">
        <tpls c="8">
          <tpl hier="2" item="0"/>
          <tpl hier="4" item="3"/>
          <tpl fld="3" item="4"/>
          <tpl fld="2" item="53"/>
          <tpl hier="9" item="1"/>
          <tpl hier="11" item="4"/>
          <tpl hier="12" item="2"/>
          <tpl fld="4" item="0"/>
        </tpls>
      </n>
      <n v="221357867008">
        <tpls c="8">
          <tpl hier="2" item="0"/>
          <tpl hier="4" item="3"/>
          <tpl fld="3" item="13"/>
          <tpl fld="2" item="48"/>
          <tpl hier="9" item="1"/>
          <tpl hier="11" item="4"/>
          <tpl hier="12" item="2"/>
          <tpl fld="4" item="0"/>
        </tpls>
      </n>
      <n v="121498886144">
        <tpls c="8">
          <tpl hier="2" item="0"/>
          <tpl hier="4" item="3"/>
          <tpl fld="3" item="14"/>
          <tpl fld="2" item="48"/>
          <tpl hier="9" item="1"/>
          <tpl hier="11" item="4"/>
          <tpl hier="12" item="2"/>
          <tpl fld="4" item="0"/>
        </tpls>
      </n>
      <n v="27115806720">
        <tpls c="8">
          <tpl hier="2" item="0"/>
          <tpl hier="4" item="3"/>
          <tpl fld="3" item="15"/>
          <tpl fld="2" item="48"/>
          <tpl hier="9" item="1"/>
          <tpl hier="11" item="4"/>
          <tpl hier="12" item="2"/>
          <tpl fld="4" item="0"/>
        </tpls>
      </n>
      <n v="6969026048">
        <tpls c="8">
          <tpl hier="2" item="0"/>
          <tpl hier="4" item="3"/>
          <tpl fld="3" item="16"/>
          <tpl fld="2" item="48"/>
          <tpl hier="9" item="1"/>
          <tpl hier="11" item="4"/>
          <tpl hier="12" item="2"/>
          <tpl fld="4" item="0"/>
        </tpls>
      </n>
      <n v="498410061824">
        <tpls c="8">
          <tpl hier="2" item="0"/>
          <tpl hier="4" item="3"/>
          <tpl fld="3" item="29"/>
          <tpl fld="2" item="66"/>
          <tpl hier="9" item="1"/>
          <tpl hier="11" item="4"/>
          <tpl hier="12" item="2"/>
          <tpl fld="4" item="0"/>
        </tpls>
      </n>
      <n v="154163363840">
        <tpls c="8">
          <tpl hier="2" item="0"/>
          <tpl hier="4" item="3"/>
          <tpl fld="3" item="30"/>
          <tpl fld="2" item="66"/>
          <tpl hier="9" item="1"/>
          <tpl hier="11" item="4"/>
          <tpl hier="12" item="2"/>
          <tpl fld="4" item="0"/>
        </tpls>
      </n>
      <n v="62647193600">
        <tpls c="8">
          <tpl hier="2" item="0"/>
          <tpl hier="4" item="3"/>
          <tpl fld="3" item="31"/>
          <tpl fld="2" item="66"/>
          <tpl hier="9" item="1"/>
          <tpl hier="11" item="4"/>
          <tpl hier="12" item="2"/>
          <tpl fld="4" item="0"/>
        </tpls>
      </n>
      <n v="8696460288">
        <tpls c="8">
          <tpl hier="2" item="0"/>
          <tpl hier="4" item="3"/>
          <tpl fld="3" item="32"/>
          <tpl fld="2" item="66"/>
          <tpl hier="9" item="1"/>
          <tpl hier="11" item="4"/>
          <tpl hier="12" item="2"/>
          <tpl fld="4" item="0"/>
        </tpls>
      </n>
      <n v="904085962752">
        <tpls c="8">
          <tpl hier="2" item="0"/>
          <tpl hier="4" item="3"/>
          <tpl fld="3" item="41"/>
          <tpl fld="2" item="69"/>
          <tpl hier="9" item="1"/>
          <tpl hier="11" item="4"/>
          <tpl hier="12" item="2"/>
          <tpl fld="4" item="0"/>
        </tpls>
      </n>
      <n v="12502012928">
        <tpls c="8">
          <tpl hier="2" item="0"/>
          <tpl hier="4" item="3"/>
          <tpl fld="3" item="14"/>
          <tpl fld="2" item="38"/>
          <tpl hier="9" item="1"/>
          <tpl hier="11" item="4"/>
          <tpl hier="12" item="2"/>
          <tpl fld="4" item="0"/>
        </tpls>
      </n>
      <n v="1170564579328">
        <tpls c="8">
          <tpl hier="2" item="0"/>
          <tpl hier="4" item="3"/>
          <tpl fld="3" item="23"/>
          <tpl fld="2" item="17"/>
          <tpl hier="9" item="1"/>
          <tpl hier="11" item="4"/>
          <tpl hier="12" item="2"/>
          <tpl fld="4" item="0"/>
        </tpls>
      </n>
      <n v="831033920">
        <tpls c="8">
          <tpl hier="2" item="0"/>
          <tpl hier="4" item="3"/>
          <tpl fld="3" item="51"/>
          <tpl fld="2" item="31"/>
          <tpl hier="9" item="1"/>
          <tpl hier="11" item="4"/>
          <tpl hier="12" item="2"/>
          <tpl fld="4" item="0"/>
        </tpls>
      </n>
      <n v="4943700480">
        <tpls c="8">
          <tpl hier="2" item="0"/>
          <tpl hier="4" item="3"/>
          <tpl fld="3" item="51"/>
          <tpl fld="2" item="41"/>
          <tpl hier="9" item="1"/>
          <tpl hier="11" item="4"/>
          <tpl hier="12" item="2"/>
          <tpl fld="4" item="0"/>
        </tpls>
      </n>
      <n v="73118146560">
        <tpls c="8">
          <tpl hier="2" item="0"/>
          <tpl hier="4" item="3"/>
          <tpl fld="3" item="9"/>
          <tpl fld="2" item="43"/>
          <tpl hier="9" item="1"/>
          <tpl hier="11" item="4"/>
          <tpl hier="12" item="2"/>
          <tpl fld="4" item="0"/>
        </tpls>
      </n>
      <n v="5402919936">
        <tpls c="8">
          <tpl hier="2" item="0"/>
          <tpl hier="4" item="3"/>
          <tpl fld="3" item="53"/>
          <tpl fld="2" item="64"/>
          <tpl hier="9" item="1"/>
          <tpl hier="11" item="4"/>
          <tpl hier="12" item="2"/>
          <tpl fld="4" item="0"/>
        </tpls>
      </n>
      <m>
        <tpls c="8">
          <tpl hier="2" item="0"/>
          <tpl hier="4" item="3"/>
          <tpl fld="3" item="21"/>
          <tpl fld="2" item="68"/>
          <tpl hier="9" item="1"/>
          <tpl hier="11" item="4"/>
          <tpl hier="12" item="2"/>
          <tpl fld="4" item="0"/>
        </tpls>
      </m>
      <m>
        <tpls c="8">
          <tpl hier="2" item="0"/>
          <tpl hier="4" item="3"/>
          <tpl fld="3" item="54"/>
          <tpl fld="2" item="68"/>
          <tpl hier="9" item="1"/>
          <tpl hier="11" item="4"/>
          <tpl hier="12" item="2"/>
          <tpl fld="4" item="0"/>
        </tpls>
      </m>
      <n v="19645272064">
        <tpls c="8">
          <tpl hier="2" item="0"/>
          <tpl hier="4" item="3"/>
          <tpl fld="3" item="24"/>
          <tpl fld="2" item="44"/>
          <tpl hier="9" item="1"/>
          <tpl hier="11" item="4"/>
          <tpl hier="12" item="2"/>
          <tpl fld="4" item="0"/>
        </tpls>
      </n>
      <n v="2754220288">
        <tpls c="8">
          <tpl hier="2" item="0"/>
          <tpl hier="4" item="3"/>
          <tpl fld="3" item="8"/>
          <tpl fld="2" item="44"/>
          <tpl hier="9" item="1"/>
          <tpl hier="11" item="4"/>
          <tpl hier="12" item="2"/>
          <tpl fld="4" item="0"/>
        </tpls>
      </n>
      <n v="27362875392">
        <tpls c="8">
          <tpl hier="2" item="0"/>
          <tpl hier="4" item="3"/>
          <tpl fld="3" item="11"/>
          <tpl fld="2" item="49"/>
          <tpl hier="9" item="1"/>
          <tpl hier="11" item="4"/>
          <tpl hier="12" item="2"/>
          <tpl fld="4" item="0"/>
        </tpls>
      </n>
      <n v="3951500032">
        <tpls c="8">
          <tpl hier="2" item="0"/>
          <tpl hier="4" item="3"/>
          <tpl fld="3" item="20"/>
          <tpl fld="2" item="49"/>
          <tpl hier="9" item="1"/>
          <tpl hier="11" item="4"/>
          <tpl hier="12" item="2"/>
          <tpl fld="4" item="0"/>
        </tpls>
      </n>
      <n v="25414875136">
        <tpls c="8">
          <tpl hier="2" item="0"/>
          <tpl hier="4" item="3"/>
          <tpl fld="3" item="41"/>
          <tpl fld="2" item="85"/>
          <tpl hier="9" item="1"/>
          <tpl hier="11" item="4"/>
          <tpl hier="12" item="2"/>
          <tpl fld="4" item="0"/>
        </tpls>
      </n>
      <n v="9158301696">
        <tpls c="8">
          <tpl hier="2" item="0"/>
          <tpl hier="4" item="3"/>
          <tpl fld="3" item="12"/>
          <tpl fld="2" item="85"/>
          <tpl hier="9" item="1"/>
          <tpl hier="11" item="4"/>
          <tpl hier="12" item="2"/>
          <tpl fld="4" item="0"/>
        </tpls>
      </n>
      <n v="1024103040">
        <tpls c="8">
          <tpl hier="2" item="0"/>
          <tpl hier="4" item="3"/>
          <tpl fld="3" item="32"/>
          <tpl fld="2" item="85"/>
          <tpl hier="9" item="1"/>
          <tpl hier="11" item="4"/>
          <tpl hier="12" item="2"/>
          <tpl fld="4" item="0"/>
        </tpls>
      </n>
      <n v="22602721280">
        <tpls c="8">
          <tpl hier="2" item="0"/>
          <tpl hier="4" item="3"/>
          <tpl fld="3" item="55"/>
          <tpl fld="2" item="65"/>
          <tpl hier="9" item="1"/>
          <tpl hier="11" item="4"/>
          <tpl hier="12" item="2"/>
          <tpl fld="4" item="0"/>
        </tpls>
      </n>
      <n v="3146770176">
        <tpls c="8">
          <tpl hier="2" item="0"/>
          <tpl hier="4" item="3"/>
          <tpl fld="3" item="25"/>
          <tpl fld="2" item="65"/>
          <tpl hier="9" item="1"/>
          <tpl hier="11" item="4"/>
          <tpl hier="12" item="2"/>
          <tpl fld="4" item="0"/>
        </tpls>
      </n>
      <n v="511902144">
        <tpls c="8">
          <tpl hier="2" item="0"/>
          <tpl hier="4" item="3"/>
          <tpl fld="3" item="44"/>
          <tpl fld="2" item="65"/>
          <tpl hier="9" item="1"/>
          <tpl hier="11" item="4"/>
          <tpl hier="12" item="2"/>
          <tpl fld="4" item="0"/>
        </tpls>
      </n>
      <n v="3495868928">
        <tpls c="8">
          <tpl hier="2" item="0"/>
          <tpl hier="4" item="3"/>
          <tpl fld="3" item="6"/>
          <tpl fld="2" item="59"/>
          <tpl hier="9" item="1"/>
          <tpl hier="11" item="4"/>
          <tpl hier="12" item="2"/>
          <tpl fld="4" item="0"/>
        </tpls>
      </n>
      <n v="1705796864">
        <tpls c="8">
          <tpl hier="2" item="0"/>
          <tpl hier="4" item="3"/>
          <tpl fld="3" item="39"/>
          <tpl fld="2" item="59"/>
          <tpl hier="9" item="1"/>
          <tpl hier="11" item="4"/>
          <tpl hier="12" item="2"/>
          <tpl fld="4" item="0"/>
        </tpls>
      </n>
      <n v="19088046080">
        <tpls c="8">
          <tpl hier="2" item="0"/>
          <tpl hier="4" item="3"/>
          <tpl fld="3" item="17"/>
          <tpl fld="2" item="54"/>
          <tpl hier="9" item="1"/>
          <tpl hier="11" item="4"/>
          <tpl hier="12" item="2"/>
          <tpl fld="4" item="0"/>
        </tpls>
      </n>
      <n v="12344424448">
        <tpls c="8">
          <tpl hier="2" item="0"/>
          <tpl hier="4" item="3"/>
          <tpl fld="3" item="40"/>
          <tpl fld="2" item="54"/>
          <tpl hier="9" item="1"/>
          <tpl hier="11" item="4"/>
          <tpl hier="12" item="2"/>
          <tpl fld="4" item="0"/>
        </tpls>
      </n>
      <n v="333568933888">
        <tpls c="8">
          <tpl hier="2" item="0"/>
          <tpl hier="4" item="3"/>
          <tpl fld="3" item="9"/>
          <tpl fld="2" item="40"/>
          <tpl hier="9" item="1"/>
          <tpl hier="11" item="4"/>
          <tpl hier="12" item="2"/>
          <tpl fld="4" item="0"/>
        </tpls>
      </n>
      <n v="106659512320">
        <tpls c="8">
          <tpl hier="2" item="0"/>
          <tpl hier="4" item="3"/>
          <tpl fld="3" item="27"/>
          <tpl fld="2" item="40"/>
          <tpl hier="9" item="1"/>
          <tpl hier="11" item="4"/>
          <tpl hier="12" item="2"/>
          <tpl fld="4" item="0"/>
        </tpls>
      </n>
      <n v="12370029568">
        <tpls c="8">
          <tpl hier="2" item="0"/>
          <tpl hier="4" item="3"/>
          <tpl fld="3" item="56"/>
          <tpl fld="2" item="40"/>
          <tpl hier="9" item="1"/>
          <tpl hier="11" item="4"/>
          <tpl hier="12" item="2"/>
          <tpl fld="4" item="0"/>
        </tpls>
      </n>
      <n v="243919077376">
        <tpls c="8">
          <tpl hier="2" item="0"/>
          <tpl hier="4" item="3"/>
          <tpl fld="3" item="23"/>
          <tpl fld="2" item="35"/>
          <tpl hier="9" item="1"/>
          <tpl hier="11" item="4"/>
          <tpl hier="12" item="2"/>
          <tpl fld="4" item="0"/>
        </tpls>
      </n>
      <n v="57008427008">
        <tpls c="8">
          <tpl hier="2" item="0"/>
          <tpl hier="4" item="3"/>
          <tpl fld="3" item="45"/>
          <tpl fld="2" item="35"/>
          <tpl hier="9" item="1"/>
          <tpl hier="11" item="4"/>
          <tpl hier="12" item="2"/>
          <tpl fld="4" item="0"/>
        </tpls>
      </n>
      <n v="10884114432">
        <tpls c="8">
          <tpl hier="2" item="0"/>
          <tpl hier="4" item="3"/>
          <tpl fld="3" item="8"/>
          <tpl fld="2" item="35"/>
          <tpl hier="9" item="1"/>
          <tpl hier="11" item="4"/>
          <tpl hier="12" item="2"/>
          <tpl fld="4" item="0"/>
        </tpls>
      </n>
      <n v="12367364096">
        <tpls c="8">
          <tpl hier="2" item="0"/>
          <tpl hier="4" item="3"/>
          <tpl fld="3" item="19"/>
          <tpl fld="2" item="28"/>
          <tpl hier="9" item="1"/>
          <tpl hier="11" item="4"/>
          <tpl hier="12" item="2"/>
          <tpl fld="4" item="0"/>
        </tpls>
      </n>
      <n v="1877138048">
        <tpls c="8">
          <tpl hier="2" item="0"/>
          <tpl hier="4" item="3"/>
          <tpl fld="3" item="53"/>
          <tpl fld="2" item="28"/>
          <tpl hier="9" item="1"/>
          <tpl hier="11" item="4"/>
          <tpl hier="12" item="2"/>
          <tpl fld="4" item="0"/>
        </tpls>
      </n>
      <n v="453980096">
        <tpls c="8">
          <tpl hier="2" item="0"/>
          <tpl hier="4" item="3"/>
          <tpl fld="3" item="18"/>
          <tpl fld="2" item="28"/>
          <tpl hier="9" item="1"/>
          <tpl hier="11" item="4"/>
          <tpl hier="12" item="2"/>
          <tpl fld="4" item="0"/>
        </tpls>
      </n>
      <n v="2059094016">
        <tpls c="8">
          <tpl hier="2" item="0"/>
          <tpl hier="4" item="3"/>
          <tpl fld="3" item="49"/>
          <tpl fld="2" item="77"/>
          <tpl hier="9" item="1"/>
          <tpl hier="11" item="4"/>
          <tpl hier="12" item="2"/>
          <tpl fld="4" item="0"/>
        </tpls>
      </n>
      <n v="1264899328">
        <tpls c="8">
          <tpl hier="2" item="0"/>
          <tpl hier="4" item="3"/>
          <tpl fld="3" item="58"/>
          <tpl fld="2" item="77"/>
          <tpl hier="9" item="1"/>
          <tpl hier="11" item="4"/>
          <tpl hier="12" item="2"/>
          <tpl fld="4" item="0"/>
        </tpls>
      </n>
      <n v="150574816">
        <tpls c="8">
          <tpl hier="2" item="0"/>
          <tpl hier="4" item="3"/>
          <tpl fld="3" item="34"/>
          <tpl fld="2" item="77"/>
          <tpl hier="9" item="1"/>
          <tpl hier="11" item="4"/>
          <tpl hier="12" item="2"/>
          <tpl fld="4" item="0"/>
        </tpls>
      </n>
      <n v="19356045312">
        <tpls c="8">
          <tpl hier="2" item="0"/>
          <tpl hier="4" item="3"/>
          <tpl fld="3" item="55"/>
          <tpl fld="2" item="62"/>
          <tpl hier="9" item="1"/>
          <tpl hier="11" item="4"/>
          <tpl hier="12" item="2"/>
          <tpl fld="4" item="0"/>
        </tpls>
      </n>
      <n v="8148223488">
        <tpls c="8">
          <tpl hier="2" item="0"/>
          <tpl hier="4" item="3"/>
          <tpl fld="3" item="15"/>
          <tpl fld="2" item="62"/>
          <tpl hier="9" item="1"/>
          <tpl hier="11" item="4"/>
          <tpl hier="12" item="2"/>
          <tpl fld="4" item="0"/>
        </tpls>
      </n>
      <n v="699373696">
        <tpls c="8">
          <tpl hier="2" item="0"/>
          <tpl hier="4" item="3"/>
          <tpl fld="3" item="48"/>
          <tpl fld="2" item="62"/>
          <tpl hier="9" item="1"/>
          <tpl hier="11" item="4"/>
          <tpl hier="12" item="2"/>
          <tpl fld="4" item="0"/>
        </tpls>
      </n>
      <n v="784654400">
        <tpls c="8">
          <tpl hier="2" item="0"/>
          <tpl hier="4" item="3"/>
          <tpl fld="3" item="6"/>
          <tpl fld="2" item="42"/>
          <tpl hier="9" item="1"/>
          <tpl hier="11" item="4"/>
          <tpl hier="12" item="2"/>
          <tpl fld="4" item="0"/>
        </tpls>
      </n>
      <n v="1013222208">
        <tpls c="8">
          <tpl hier="2" item="0"/>
          <tpl hier="4" item="3"/>
          <tpl fld="3" item="31"/>
          <tpl fld="2" item="42"/>
          <tpl hier="9" item="1"/>
          <tpl hier="11" item="4"/>
          <tpl hier="12" item="2"/>
          <tpl fld="4" item="0"/>
        </tpls>
      </n>
      <n v="2956746240">
        <tpls c="8">
          <tpl hier="2" item="0"/>
          <tpl hier="4" item="3"/>
          <tpl fld="3" item="17"/>
          <tpl fld="2" item="55"/>
          <tpl hier="9" item="1"/>
          <tpl hier="11" item="4"/>
          <tpl hier="12" item="2"/>
          <tpl fld="4" item="0"/>
        </tpls>
      </n>
      <n v="1748481024">
        <tpls c="8">
          <tpl hier="2" item="0"/>
          <tpl hier="4" item="3"/>
          <tpl fld="3" item="43"/>
          <tpl fld="2" item="55"/>
          <tpl hier="9" item="1"/>
          <tpl hier="11" item="4"/>
          <tpl hier="12" item="2"/>
          <tpl fld="4" item="0"/>
        </tpls>
      </n>
      <n v="1839758049280">
        <tpls c="8">
          <tpl hier="2" item="0"/>
          <tpl hier="4" item="3"/>
          <tpl fld="3" item="5"/>
          <tpl fld="2" item="60"/>
          <tpl hier="9" item="1"/>
          <tpl hier="11" item="4"/>
          <tpl hier="12" item="2"/>
          <tpl fld="4" item="0"/>
        </tpls>
      </n>
      <n v="599388585984">
        <tpls c="8">
          <tpl hier="2" item="0"/>
          <tpl hier="4" item="3"/>
          <tpl fld="3" item="24"/>
          <tpl fld="2" item="60"/>
          <tpl hier="9" item="1"/>
          <tpl hier="11" item="4"/>
          <tpl hier="12" item="2"/>
          <tpl fld="4" item="0"/>
        </tpls>
      </n>
      <n v="235024596992">
        <tpls c="8">
          <tpl hier="2" item="0"/>
          <tpl hier="4" item="3"/>
          <tpl fld="3" item="39"/>
          <tpl fld="2" item="60"/>
          <tpl hier="9" item="1"/>
          <tpl hier="11" item="4"/>
          <tpl hier="12" item="2"/>
          <tpl fld="4" item="0"/>
        </tpls>
      </n>
      <n v="15236854784">
        <tpls c="8">
          <tpl hier="2" item="0"/>
          <tpl hier="4" item="3"/>
          <tpl fld="3" item="35"/>
          <tpl fld="2" item="60"/>
          <tpl hier="9" item="1"/>
          <tpl hier="11" item="4"/>
          <tpl hier="12" item="2"/>
          <tpl fld="4" item="0"/>
        </tpls>
      </n>
      <n v="10126940160">
        <tpls c="8">
          <tpl hier="2" item="0"/>
          <tpl hier="4" item="3"/>
          <tpl fld="3" item="55"/>
          <tpl fld="2" item="56"/>
          <tpl hier="9" item="1"/>
          <tpl hier="11" item="4"/>
          <tpl hier="12" item="2"/>
          <tpl fld="4" item="0"/>
        </tpls>
      </n>
      <n v="3790567168">
        <tpls c="8">
          <tpl hier="2" item="0"/>
          <tpl hier="4" item="3"/>
          <tpl fld="3" item="0"/>
          <tpl fld="2" item="56"/>
          <tpl hier="9" item="1"/>
          <tpl hier="11" item="4"/>
          <tpl hier="12" item="2"/>
          <tpl fld="4" item="0"/>
        </tpls>
      </n>
      <n v="306033856">
        <tpls c="8">
          <tpl hier="2" item="0"/>
          <tpl hier="4" item="3"/>
          <tpl fld="3" item="56"/>
          <tpl fld="2" item="56"/>
          <tpl hier="9" item="1"/>
          <tpl hier="11" item="4"/>
          <tpl hier="12" item="2"/>
          <tpl fld="4" item="0"/>
        </tpls>
      </n>
      <n v="40895324160">
        <tpls c="8">
          <tpl hier="2" item="0"/>
          <tpl hier="4" item="3"/>
          <tpl fld="3" item="5"/>
          <tpl fld="2" item="52"/>
          <tpl hier="9" item="1"/>
          <tpl hier="11" item="4"/>
          <tpl hier="12" item="2"/>
          <tpl fld="4" item="0"/>
        </tpls>
      </n>
      <n v="8082364928">
        <tpls c="8">
          <tpl hier="2" item="0"/>
          <tpl hier="4" item="3"/>
          <tpl fld="3" item="6"/>
          <tpl fld="2" item="52"/>
          <tpl hier="9" item="1"/>
          <tpl hier="11" item="4"/>
          <tpl hier="12" item="2"/>
          <tpl fld="4" item="0"/>
        </tpls>
      </n>
      <n v="4323623424">
        <tpls c="8">
          <tpl hier="2" item="0"/>
          <tpl hier="4" item="3"/>
          <tpl fld="3" item="7"/>
          <tpl fld="2" item="52"/>
          <tpl hier="9" item="1"/>
          <tpl hier="11" item="4"/>
          <tpl hier="12" item="2"/>
          <tpl fld="4" item="0"/>
        </tpls>
      </n>
      <n v="1095622912">
        <tpls c="8">
          <tpl hier="2" item="0"/>
          <tpl hier="4" item="3"/>
          <tpl fld="3" item="8"/>
          <tpl fld="2" item="52"/>
          <tpl hier="9" item="1"/>
          <tpl hier="11" item="4"/>
          <tpl hier="12" item="2"/>
          <tpl fld="4" item="0"/>
        </tpls>
      </n>
      <n v="11821066240">
        <tpls c="8">
          <tpl hier="2" item="0"/>
          <tpl hier="4" item="3"/>
          <tpl fld="3" item="21"/>
          <tpl fld="2" item="47"/>
          <tpl hier="9" item="1"/>
          <tpl hier="11" item="4"/>
          <tpl hier="12" item="2"/>
          <tpl fld="4" item="0"/>
        </tpls>
      </n>
      <n v="3511248896">
        <tpls c="8">
          <tpl hier="2" item="0"/>
          <tpl hier="4" item="3"/>
          <tpl fld="3" item="17"/>
          <tpl fld="2" item="47"/>
          <tpl hier="9" item="1"/>
          <tpl hier="11" item="4"/>
          <tpl hier="12" item="2"/>
          <tpl fld="4" item="0"/>
        </tpls>
      </n>
      <n v="1051133952">
        <tpls c="8">
          <tpl hier="2" item="0"/>
          <tpl hier="4" item="3"/>
          <tpl fld="3" item="22"/>
          <tpl fld="2" item="47"/>
          <tpl hier="9" item="1"/>
          <tpl hier="11" item="4"/>
          <tpl hier="12" item="2"/>
          <tpl fld="4" item="0"/>
        </tpls>
      </n>
      <n v="326323104">
        <tpls c="8">
          <tpl hier="2" item="0"/>
          <tpl hier="4" item="3"/>
          <tpl fld="3" item="18"/>
          <tpl fld="2" item="47"/>
          <tpl hier="9" item="1"/>
          <tpl hier="11" item="4"/>
          <tpl hier="12" item="2"/>
          <tpl fld="4" item="0"/>
        </tpls>
      </n>
      <n v="1579399936">
        <tpls c="8">
          <tpl hier="2" item="0"/>
          <tpl hier="4" item="3"/>
          <tpl fld="3" item="33"/>
          <tpl fld="2" item="82"/>
          <tpl hier="9" item="1"/>
          <tpl hier="11" item="4"/>
          <tpl hier="12" item="2"/>
          <tpl fld="4" item="0"/>
        </tpls>
      </n>
      <n v="654314368">
        <tpls c="8">
          <tpl hier="2" item="0"/>
          <tpl hier="4" item="3"/>
          <tpl fld="3" item="27"/>
          <tpl fld="2" item="82"/>
          <tpl hier="9" item="1"/>
          <tpl hier="11" item="4"/>
          <tpl hier="12" item="2"/>
          <tpl fld="4" item="0"/>
        </tpls>
      </n>
      <n v="196089856">
        <tpls c="8">
          <tpl hier="2" item="0"/>
          <tpl hier="4" item="3"/>
          <tpl fld="3" item="36"/>
          <tpl fld="2" item="82"/>
          <tpl hier="9" item="1"/>
          <tpl hier="11" item="4"/>
          <tpl hier="12" item="2"/>
          <tpl fld="4" item="0"/>
        </tpls>
      </n>
      <n v="40069932">
        <tpls c="8">
          <tpl hier="2" item="0"/>
          <tpl hier="4" item="3"/>
          <tpl fld="3" item="34"/>
          <tpl fld="2" item="82"/>
          <tpl hier="9" item="1"/>
          <tpl hier="11" item="4"/>
          <tpl hier="12" item="2"/>
          <tpl fld="4" item="0"/>
        </tpls>
      </n>
      <n v="115279077376">
        <tpls c="8">
          <tpl hier="2" item="0"/>
          <tpl hier="4" item="3"/>
          <tpl fld="3" item="47"/>
          <tpl fld="2" item="63"/>
          <tpl hier="9" item="1"/>
          <tpl hier="11" item="4"/>
          <tpl hier="12" item="2"/>
          <tpl fld="4" item="0"/>
        </tpls>
      </n>
      <n v="33768660992">
        <tpls c="8">
          <tpl hier="2" item="0"/>
          <tpl hier="4" item="3"/>
          <tpl fld="3" item="45"/>
          <tpl fld="2" item="63"/>
          <tpl hier="9" item="1"/>
          <tpl hier="11" item="4"/>
          <tpl hier="12" item="2"/>
          <tpl fld="4" item="0"/>
        </tpls>
      </n>
      <n v="13281767424">
        <tpls c="8">
          <tpl hier="2" item="0"/>
          <tpl hier="4" item="3"/>
          <tpl fld="3" item="46"/>
          <tpl fld="2" item="63"/>
          <tpl hier="9" item="1"/>
          <tpl hier="11" item="4"/>
          <tpl hier="12" item="2"/>
          <tpl fld="4" item="0"/>
        </tpls>
      </n>
      <n v="5081413120">
        <tpls c="8">
          <tpl hier="2" item="0"/>
          <tpl hier="4" item="3"/>
          <tpl fld="3" item="48"/>
          <tpl fld="2" item="63"/>
          <tpl hier="9" item="1"/>
          <tpl hier="11" item="4"/>
          <tpl hier="12" item="2"/>
          <tpl fld="4" item="0"/>
        </tpls>
      </n>
      <n v="10618340352">
        <tpls c="8">
          <tpl hier="2" item="0"/>
          <tpl hier="4" item="3"/>
          <tpl fld="3" item="52"/>
          <tpl fld="2" item="58"/>
          <tpl hier="9" item="1"/>
          <tpl hier="11" item="4"/>
          <tpl hier="12" item="2"/>
          <tpl fld="4" item="0"/>
        </tpls>
      </n>
      <n v="3111160064">
        <tpls c="8">
          <tpl hier="2" item="0"/>
          <tpl hier="4" item="3"/>
          <tpl fld="3" item="53"/>
          <tpl fld="2" item="58"/>
          <tpl hier="9" item="1"/>
          <tpl hier="11" item="4"/>
          <tpl hier="12" item="2"/>
          <tpl fld="4" item="0"/>
        </tpls>
      </n>
      <n v="596200000">
        <tpls c="8">
          <tpl hier="2" item="0"/>
          <tpl hier="4" item="3"/>
          <tpl fld="3" item="54"/>
          <tpl fld="2" item="58"/>
          <tpl hier="9" item="1"/>
          <tpl hier="11" item="4"/>
          <tpl hier="12" item="2"/>
          <tpl fld="4" item="0"/>
        </tpls>
      </n>
      <m>
        <tpls c="8">
          <tpl hier="2" item="0"/>
          <tpl hier="4" item="3"/>
          <tpl fld="3" item="2"/>
          <tpl fld="2" item="50"/>
          <tpl hier="9" item="1"/>
          <tpl hier="11" item="4"/>
          <tpl hier="12" item="2"/>
          <tpl fld="4" item="0"/>
        </tpls>
      </m>
      <m>
        <tpls c="8">
          <tpl hier="2" item="0"/>
          <tpl hier="4" item="3"/>
          <tpl fld="3" item="58"/>
          <tpl fld="2" item="50"/>
          <tpl hier="9" item="1"/>
          <tpl hier="11" item="4"/>
          <tpl hier="12" item="2"/>
          <tpl fld="4" item="0"/>
        </tpls>
      </m>
      <m>
        <tpls c="8">
          <tpl hier="2" item="0"/>
          <tpl hier="4" item="3"/>
          <tpl fld="3" item="4"/>
          <tpl fld="2" item="50"/>
          <tpl hier="9" item="1"/>
          <tpl hier="11" item="4"/>
          <tpl hier="12" item="2"/>
          <tpl fld="4" item="0"/>
        </tpls>
      </m>
      <m>
        <tpls c="8">
          <tpl hier="2" item="0"/>
          <tpl hier="4" item="3"/>
          <tpl fld="3" item="23"/>
          <tpl fld="2" item="81"/>
          <tpl hier="9" item="1"/>
          <tpl hier="11" item="4"/>
          <tpl hier="12" item="2"/>
          <tpl fld="4" item="0"/>
        </tpls>
      </m>
      <m>
        <tpls c="8">
          <tpl hier="2" item="0"/>
          <tpl hier="4" item="3"/>
          <tpl fld="3" item="24"/>
          <tpl fld="2" item="81"/>
          <tpl hier="9" item="1"/>
          <tpl hier="11" item="4"/>
          <tpl hier="12" item="2"/>
          <tpl fld="4" item="0"/>
        </tpls>
      </m>
      <m>
        <tpls c="8">
          <tpl hier="2" item="0"/>
          <tpl hier="4" item="3"/>
          <tpl fld="3" item="25"/>
          <tpl fld="2" item="81"/>
          <tpl hier="9" item="1"/>
          <tpl hier="11" item="4"/>
          <tpl hier="12" item="2"/>
          <tpl fld="4" item="0"/>
        </tpls>
      </m>
      <m>
        <tpls c="8">
          <tpl hier="2" item="0"/>
          <tpl hier="4" item="3"/>
          <tpl fld="3" item="26"/>
          <tpl fld="2" item="81"/>
          <tpl hier="9" item="1"/>
          <tpl hier="11" item="4"/>
          <tpl hier="12" item="2"/>
          <tpl fld="4" item="0"/>
        </tpls>
      </m>
      <n v="35612360290304">
        <tpls c="8">
          <tpl hier="2" item="0"/>
          <tpl hier="4" item="3"/>
          <tpl fld="3" item="47"/>
          <tpl fld="1" item="1"/>
          <tpl hier="9" item="1"/>
          <tpl hier="11" item="4"/>
          <tpl hier="12" item="2"/>
          <tpl fld="4" item="0"/>
        </tpls>
      </n>
      <n v="18826020831232">
        <tpls c="8">
          <tpl hier="2" item="0"/>
          <tpl hier="4" item="3"/>
          <tpl fld="3" item="45"/>
          <tpl fld="1" item="1"/>
          <tpl hier="9" item="1"/>
          <tpl hier="11" item="4"/>
          <tpl hier="12" item="2"/>
          <tpl fld="4" item="0"/>
        </tpls>
      </n>
      <n v="5457153799680">
        <tpls c="8">
          <tpl hier="2" item="0"/>
          <tpl hier="4" item="3"/>
          <tpl fld="3" item="46"/>
          <tpl fld="1" item="1"/>
          <tpl hier="9" item="1"/>
          <tpl hier="11" item="4"/>
          <tpl hier="12" item="2"/>
          <tpl fld="4" item="0"/>
        </tpls>
      </n>
      <n v="991608361344">
        <tpls c="8">
          <tpl hier="2" item="0"/>
          <tpl hier="4" item="3"/>
          <tpl fld="3" item="48"/>
          <tpl fld="1" item="1"/>
          <tpl hier="9" item="1"/>
          <tpl hier="11" item="4"/>
          <tpl hier="12" item="2"/>
          <tpl fld="4" item="0"/>
        </tpls>
      </n>
      <n v="20529048190976">
        <tpls c="8">
          <tpl hier="2" item="0"/>
          <tpl hier="4" item="3"/>
          <tpl fld="3" item="9"/>
          <tpl fld="2" item="51"/>
          <tpl hier="9" item="1"/>
          <tpl hier="11" item="4"/>
          <tpl hier="12" item="2"/>
          <tpl fld="4" item="0"/>
        </tpls>
      </n>
      <n v="10936419090432">
        <tpls c="8">
          <tpl hier="2" item="0"/>
          <tpl hier="4" item="3"/>
          <tpl fld="3" item="11"/>
          <tpl fld="2" item="51"/>
          <tpl hier="9" item="1"/>
          <tpl hier="11" item="4"/>
          <tpl hier="12" item="2"/>
          <tpl fld="4" item="0"/>
        </tpls>
      </n>
      <n v="4579631038464">
        <tpls c="8">
          <tpl hier="2" item="0"/>
          <tpl hier="4" item="3"/>
          <tpl fld="3" item="12"/>
          <tpl fld="2" item="51"/>
          <tpl hier="9" item="1"/>
          <tpl hier="11" item="4"/>
          <tpl hier="12" item="2"/>
          <tpl fld="4" item="0"/>
        </tpls>
      </n>
      <n v="1073302994944">
        <tpls c="8">
          <tpl hier="2" item="0"/>
          <tpl hier="4" item="3"/>
          <tpl fld="3" item="10"/>
          <tpl fld="2" item="51"/>
          <tpl hier="9" item="1"/>
          <tpl hier="11" item="4"/>
          <tpl hier="12" item="2"/>
          <tpl fld="4" item="0"/>
        </tpls>
      </n>
      <n v="2928590979072">
        <tpls c="8">
          <tpl hier="2" item="0"/>
          <tpl hier="4" item="3"/>
          <tpl fld="3" item="23"/>
          <tpl fld="2" item="46"/>
          <tpl hier="9" item="1"/>
          <tpl hier="11" item="4"/>
          <tpl hier="12" item="2"/>
          <tpl fld="4" item="0"/>
        </tpls>
      </n>
      <n v="1682399297536">
        <tpls c="8">
          <tpl hier="2" item="0"/>
          <tpl hier="4" item="3"/>
          <tpl fld="3" item="24"/>
          <tpl fld="2" item="46"/>
          <tpl hier="9" item="1"/>
          <tpl hier="11" item="4"/>
          <tpl hier="12" item="2"/>
          <tpl fld="4" item="0"/>
        </tpls>
      </n>
      <n v="489618014208">
        <tpls c="8">
          <tpl hier="2" item="0"/>
          <tpl hier="4" item="3"/>
          <tpl fld="3" item="25"/>
          <tpl fld="2" item="46"/>
          <tpl hier="9" item="1"/>
          <tpl hier="11" item="4"/>
          <tpl hier="12" item="2"/>
          <tpl fld="4" item="0"/>
        </tpls>
      </n>
      <n v="113116889088">
        <tpls c="8">
          <tpl hier="2" item="0"/>
          <tpl hier="4" item="3"/>
          <tpl fld="3" item="26"/>
          <tpl fld="2" item="46"/>
          <tpl hier="9" item="1"/>
          <tpl hier="11" item="4"/>
          <tpl hier="12" item="2"/>
          <tpl fld="4" item="0"/>
        </tpls>
      </n>
      <n v="552483749888">
        <tpls c="8">
          <tpl hier="2" item="0"/>
          <tpl hier="4" item="3"/>
          <tpl fld="3" item="19"/>
          <tpl fld="2" item="79"/>
          <tpl hier="9" item="1"/>
          <tpl hier="11" item="4"/>
          <tpl hier="12" item="2"/>
          <tpl fld="4" item="0"/>
        </tpls>
      </n>
      <n v="291743825920">
        <tpls c="8">
          <tpl hier="2" item="0"/>
          <tpl hier="4" item="3"/>
          <tpl fld="3" item="28"/>
          <tpl fld="2" item="79"/>
          <tpl hier="9" item="1"/>
          <tpl hier="11" item="4"/>
          <tpl hier="12" item="2"/>
          <tpl fld="4" item="0"/>
        </tpls>
      </n>
      <n v="142092075008">
        <tpls c="8">
          <tpl hier="2" item="0"/>
          <tpl hier="4" item="3"/>
          <tpl fld="3" item="39"/>
          <tpl fld="2" item="79"/>
          <tpl hier="9" item="1"/>
          <tpl hier="11" item="4"/>
          <tpl hier="12" item="2"/>
          <tpl fld="4" item="0"/>
        </tpls>
      </n>
      <n v="22532417536">
        <tpls c="8">
          <tpl hier="2" item="0"/>
          <tpl hier="4" item="3"/>
          <tpl fld="3" item="37"/>
          <tpl fld="2" item="79"/>
          <tpl hier="9" item="1"/>
          <tpl hier="11" item="4"/>
          <tpl hier="12" item="2"/>
          <tpl fld="4" item="0"/>
        </tpls>
      </n>
      <n v="1485583548416">
        <tpls c="8">
          <tpl hier="2" item="0"/>
          <tpl hier="4" item="3"/>
          <tpl fld="3" item="49"/>
          <tpl fld="2" item="61"/>
          <tpl hier="9" item="1"/>
          <tpl hier="11" item="4"/>
          <tpl hier="12" item="2"/>
          <tpl fld="4" item="0"/>
        </tpls>
      </n>
      <n v="525075644416">
        <tpls c="8">
          <tpl hier="2" item="0"/>
          <tpl hier="4" item="3"/>
          <tpl fld="3" item="50"/>
          <tpl fld="2" item="61"/>
          <tpl hier="9" item="1"/>
          <tpl hier="11" item="4"/>
          <tpl hier="12" item="2"/>
          <tpl fld="4" item="0"/>
        </tpls>
      </n>
      <n v="132449280000">
        <tpls c="8">
          <tpl hier="2" item="0"/>
          <tpl hier="4" item="3"/>
          <tpl fld="3" item="40"/>
          <tpl fld="2" item="61"/>
          <tpl hier="9" item="1"/>
          <tpl hier="11" item="4"/>
          <tpl hier="12" item="2"/>
          <tpl fld="4" item="0"/>
        </tpls>
      </n>
      <n v="13834300416">
        <tpls c="8">
          <tpl hier="2" item="0"/>
          <tpl hier="4" item="3"/>
          <tpl fld="3" item="35"/>
          <tpl fld="2" item="61"/>
          <tpl hier="9" item="1"/>
          <tpl hier="11" item="4"/>
          <tpl hier="12" item="2"/>
          <tpl fld="4" item="0"/>
        </tpls>
      </n>
      <n v="1053216931840">
        <tpls c="8">
          <tpl hier="2" item="0"/>
          <tpl hier="4" item="3"/>
          <tpl fld="3" item="55"/>
          <tpl fld="2" item="57"/>
          <tpl hier="9" item="1"/>
          <tpl hier="11" item="4"/>
          <tpl hier="12" item="2"/>
          <tpl fld="4" item="0"/>
        </tpls>
      </n>
      <n v="283367538688">
        <tpls c="8">
          <tpl hier="2" item="0"/>
          <tpl hier="4" item="3"/>
          <tpl fld="3" item="0"/>
          <tpl fld="2" item="57"/>
          <tpl hier="9" item="1"/>
          <tpl hier="11" item="4"/>
          <tpl hier="12" item="2"/>
          <tpl fld="4" item="0"/>
        </tpls>
      </n>
      <n v="19544094720">
        <tpls c="8">
          <tpl hier="2" item="0"/>
          <tpl hier="4" item="3"/>
          <tpl fld="3" item="56"/>
          <tpl fld="2" item="57"/>
          <tpl hier="9" item="1"/>
          <tpl hier="11" item="4"/>
          <tpl hier="12" item="2"/>
          <tpl fld="4" item="0"/>
        </tpls>
      </n>
      <n v="372062519296">
        <tpls c="8">
          <tpl hier="2" item="0"/>
          <tpl hier="4" item="3"/>
          <tpl fld="3" item="5"/>
          <tpl fld="2" item="53"/>
          <tpl hier="9" item="1"/>
          <tpl hier="11" item="4"/>
          <tpl hier="12" item="2"/>
          <tpl fld="4" item="0"/>
        </tpls>
      </n>
      <n v="97645445120">
        <tpls c="8">
          <tpl hier="2" item="0"/>
          <tpl hier="4" item="3"/>
          <tpl fld="3" item="6"/>
          <tpl fld="2" item="53"/>
          <tpl hier="9" item="1"/>
          <tpl hier="11" item="4"/>
          <tpl hier="12" item="2"/>
          <tpl fld="4" item="0"/>
        </tpls>
      </n>
      <n v="20919216128">
        <tpls c="8">
          <tpl hier="2" item="0"/>
          <tpl hier="4" item="3"/>
          <tpl fld="3" item="7"/>
          <tpl fld="2" item="53"/>
          <tpl hier="9" item="1"/>
          <tpl hier="11" item="4"/>
          <tpl hier="12" item="2"/>
          <tpl fld="4" item="0"/>
        </tpls>
      </n>
      <n v="2263785472">
        <tpls c="8">
          <tpl hier="2" item="0"/>
          <tpl hier="4" item="3"/>
          <tpl fld="3" item="8"/>
          <tpl fld="2" item="53"/>
          <tpl hier="9" item="1"/>
          <tpl hier="11" item="4"/>
          <tpl hier="12" item="2"/>
          <tpl fld="4" item="0"/>
        </tpls>
      </n>
      <n v="206286028800">
        <tpls c="8">
          <tpl hier="2" item="0"/>
          <tpl hier="4" item="3"/>
          <tpl fld="3" item="21"/>
          <tpl fld="2" item="48"/>
          <tpl hier="9" item="1"/>
          <tpl hier="11" item="4"/>
          <tpl hier="12" item="2"/>
          <tpl fld="4" item="0"/>
        </tpls>
      </n>
      <n v="118310707200">
        <tpls c="8">
          <tpl hier="2" item="0"/>
          <tpl hier="4" item="3"/>
          <tpl fld="3" item="17"/>
          <tpl fld="2" item="48"/>
          <tpl hier="9" item="1"/>
          <tpl hier="11" item="4"/>
          <tpl hier="12" item="2"/>
          <tpl fld="4" item="0"/>
        </tpls>
      </n>
      <n v="25217970176">
        <tpls c="8">
          <tpl hier="2" item="0"/>
          <tpl hier="4" item="3"/>
          <tpl fld="3" item="22"/>
          <tpl fld="2" item="48"/>
          <tpl hier="9" item="1"/>
          <tpl hier="11" item="4"/>
          <tpl hier="12" item="2"/>
          <tpl fld="4" item="0"/>
        </tpls>
      </n>
      <n v="6354262528">
        <tpls c="8">
          <tpl hier="2" item="0"/>
          <tpl hier="4" item="3"/>
          <tpl fld="3" item="18"/>
          <tpl fld="2" item="48"/>
          <tpl hier="9" item="1"/>
          <tpl hier="11" item="4"/>
          <tpl hier="12" item="2"/>
          <tpl fld="4" item="0"/>
        </tpls>
      </n>
      <n v="3244558592">
        <tpls c="8">
          <tpl hier="2" item="0"/>
          <tpl hier="4" item="3"/>
          <tpl fld="3" item="46"/>
          <tpl fld="2" item="38"/>
          <tpl hier="9" item="1"/>
          <tpl hier="11" item="4"/>
          <tpl hier="12" item="2"/>
          <tpl fld="4" item="0"/>
        </tpls>
      </n>
      <n v="313142771712">
        <tpls c="8">
          <tpl hier="2" item="0"/>
          <tpl hier="4" item="3"/>
          <tpl fld="3" item="53"/>
          <tpl fld="2" item="17"/>
          <tpl hier="9" item="1"/>
          <tpl hier="11" item="4"/>
          <tpl hier="12" item="2"/>
          <tpl fld="4" item="0"/>
        </tpls>
      </n>
      <n v="121181560">
        <tpls c="8">
          <tpl hier="2" item="0"/>
          <tpl hier="4" item="3"/>
          <tpl fld="3" item="57"/>
          <tpl fld="2" item="31"/>
          <tpl hier="9" item="1"/>
          <tpl hier="11" item="4"/>
          <tpl hier="12" item="2"/>
          <tpl fld="4" item="0"/>
        </tpls>
      </n>
      <n v="3544281856">
        <tpls c="8">
          <tpl hier="2" item="0"/>
          <tpl hier="4" item="3"/>
          <tpl fld="3" item="43"/>
          <tpl fld="2" item="41"/>
          <tpl hier="9" item="1"/>
          <tpl hier="11" item="4"/>
          <tpl hier="12" item="2"/>
          <tpl fld="4" item="0"/>
        </tpls>
      </n>
      <n v="23965276160">
        <tpls c="8">
          <tpl hier="2" item="0"/>
          <tpl hier="4" item="3"/>
          <tpl fld="3" item="2"/>
          <tpl fld="2" item="43"/>
          <tpl hier="9" item="1"/>
          <tpl hier="11" item="4"/>
          <tpl hier="12" item="2"/>
          <tpl fld="4" item="0"/>
        </tpls>
      </n>
      <n v="2389479168">
        <tpls c="8">
          <tpl hier="2" item="0"/>
          <tpl hier="4" item="3"/>
          <tpl fld="3" item="46"/>
          <tpl fld="2" item="64"/>
          <tpl hier="9" item="1"/>
          <tpl hier="11" item="4"/>
          <tpl hier="12" item="2"/>
          <tpl fld="4" item="0"/>
        </tpls>
      </n>
      <m>
        <tpls c="8">
          <tpl hier="2" item="0"/>
          <tpl hier="4" item="3"/>
          <tpl fld="3" item="19"/>
          <tpl fld="2" item="68"/>
          <tpl hier="9" item="1"/>
          <tpl hier="11" item="4"/>
          <tpl hier="12" item="2"/>
          <tpl fld="4" item="0"/>
        </tpls>
      </m>
      <m>
        <tpls c="8">
          <tpl hier="2" item="0"/>
          <tpl hier="4" item="3"/>
          <tpl fld="3" item="56"/>
          <tpl fld="2" item="68"/>
          <tpl hier="9" item="1"/>
          <tpl hier="11" item="4"/>
          <tpl hier="12" item="2"/>
          <tpl fld="4" item="0"/>
        </tpls>
      </m>
      <n v="27981897728">
        <tpls c="8">
          <tpl hier="2" item="0"/>
          <tpl hier="4" item="3"/>
          <tpl fld="3" item="30"/>
          <tpl fld="2" item="44"/>
          <tpl hier="9" item="1"/>
          <tpl hier="11" item="4"/>
          <tpl hier="12" item="2"/>
          <tpl fld="4" item="0"/>
        </tpls>
      </n>
      <n v="3112166912">
        <tpls c="8">
          <tpl hier="2" item="0"/>
          <tpl hier="4" item="3"/>
          <tpl fld="3" item="16"/>
          <tpl fld="2" item="44"/>
          <tpl hier="9" item="1"/>
          <tpl hier="11" item="4"/>
          <tpl hier="12" item="2"/>
          <tpl fld="4" item="0"/>
        </tpls>
      </n>
      <n v="25599311872">
        <tpls c="8">
          <tpl hier="2" item="0"/>
          <tpl hier="4" item="3"/>
          <tpl fld="3" item="14"/>
          <tpl fld="2" item="49"/>
          <tpl hier="9" item="1"/>
          <tpl hier="11" item="4"/>
          <tpl hier="12" item="2"/>
          <tpl fld="4" item="0"/>
        </tpls>
      </n>
      <n v="2344800000">
        <tpls c="8">
          <tpl hier="2" item="0"/>
          <tpl hier="4" item="3"/>
          <tpl fld="3" item="57"/>
          <tpl fld="2" item="49"/>
          <tpl hier="9" item="1"/>
          <tpl hier="11" item="4"/>
          <tpl hier="12" item="2"/>
          <tpl fld="4" item="0"/>
        </tpls>
      </n>
      <n v="24277493760">
        <tpls c="8">
          <tpl hier="2" item="0"/>
          <tpl hier="4" item="3"/>
          <tpl fld="3" item="49"/>
          <tpl fld="2" item="85"/>
          <tpl hier="9" item="1"/>
          <tpl hier="11" item="4"/>
          <tpl hier="12" item="2"/>
          <tpl fld="4" item="0"/>
        </tpls>
      </n>
      <n v="6977650176">
        <tpls c="8">
          <tpl hier="2" item="0"/>
          <tpl hier="4" item="3"/>
          <tpl fld="3" item="15"/>
          <tpl fld="2" item="85"/>
          <tpl hier="9" item="1"/>
          <tpl hier="11" item="4"/>
          <tpl hier="12" item="2"/>
          <tpl fld="4" item="0"/>
        </tpls>
      </n>
      <n v="919771328">
        <tpls c="8">
          <tpl hier="2" item="0"/>
          <tpl hier="4" item="3"/>
          <tpl fld="3" item="34"/>
          <tpl fld="2" item="85"/>
          <tpl hier="9" item="1"/>
          <tpl hier="11" item="4"/>
          <tpl hier="12" item="2"/>
          <tpl fld="4" item="0"/>
        </tpls>
      </n>
      <n v="19948261376">
        <tpls c="8">
          <tpl hier="2" item="0"/>
          <tpl hier="4" item="3"/>
          <tpl fld="3" item="1"/>
          <tpl fld="2" item="65"/>
          <tpl hier="9" item="1"/>
          <tpl hier="11" item="4"/>
          <tpl hier="12" item="2"/>
          <tpl fld="4" item="0"/>
        </tpls>
      </n>
      <n v="2606621184">
        <tpls c="8">
          <tpl hier="2" item="0"/>
          <tpl hier="4" item="3"/>
          <tpl fld="3" item="31"/>
          <tpl fld="2" item="65"/>
          <tpl hier="9" item="1"/>
          <tpl hier="11" item="4"/>
          <tpl hier="12" item="2"/>
          <tpl fld="4" item="0"/>
        </tpls>
      </n>
      <n v="479180832">
        <tpls c="8">
          <tpl hier="2" item="0"/>
          <tpl hier="4" item="3"/>
          <tpl fld="3" item="48"/>
          <tpl fld="2" item="65"/>
          <tpl hier="9" item="1"/>
          <tpl hier="11" item="4"/>
          <tpl hier="12" item="2"/>
          <tpl fld="4" item="0"/>
        </tpls>
      </n>
      <n v="3019993856">
        <tpls c="8">
          <tpl hier="2" item="0"/>
          <tpl hier="4" item="3"/>
          <tpl fld="3" item="11"/>
          <tpl fld="2" item="59"/>
          <tpl hier="9" item="1"/>
          <tpl hier="11" item="4"/>
          <tpl hier="12" item="2"/>
          <tpl fld="4" item="0"/>
        </tpls>
      </n>
      <n v="1198749696">
        <tpls c="8">
          <tpl hier="2" item="0"/>
          <tpl hier="4" item="3"/>
          <tpl fld="3" item="43"/>
          <tpl fld="2" item="59"/>
          <tpl hier="9" item="1"/>
          <tpl hier="11" item="4"/>
          <tpl hier="12" item="2"/>
          <tpl fld="4" item="0"/>
        </tpls>
      </n>
      <n v="4711259648">
        <tpls c="8">
          <tpl hier="2" item="0"/>
          <tpl hier="4" item="3"/>
          <tpl fld="3" item="24"/>
          <tpl fld="2" item="54"/>
          <tpl hier="9" item="1"/>
          <tpl hier="11" item="4"/>
          <tpl hier="12" item="2"/>
          <tpl fld="4" item="0"/>
        </tpls>
      </n>
      <n v="9648583680">
        <tpls c="8">
          <tpl hier="2" item="0"/>
          <tpl hier="4" item="3"/>
          <tpl fld="3" item="20"/>
          <tpl fld="2" item="54"/>
          <tpl hier="9" item="1"/>
          <tpl hier="11" item="4"/>
          <tpl hier="12" item="2"/>
          <tpl fld="4" item="0"/>
        </tpls>
      </n>
      <n v="311883726848">
        <tpls c="8">
          <tpl hier="2" item="0"/>
          <tpl hier="4" item="3"/>
          <tpl fld="3" item="13"/>
          <tpl fld="2" item="40"/>
          <tpl hier="9" item="1"/>
          <tpl hier="11" item="4"/>
          <tpl hier="12" item="2"/>
          <tpl fld="4" item="0"/>
        </tpls>
      </n>
      <n v="97160110080">
        <tpls c="8">
          <tpl hier="2" item="0"/>
          <tpl hier="4" item="3"/>
          <tpl fld="3" item="28"/>
          <tpl fld="2" item="40"/>
          <tpl hier="9" item="1"/>
          <tpl hier="11" item="4"/>
          <tpl hier="12" item="2"/>
          <tpl fld="4" item="0"/>
        </tpls>
      </n>
      <n v="10315759616">
        <tpls c="8">
          <tpl hier="2" item="0"/>
          <tpl hier="4" item="3"/>
          <tpl fld="3" item="57"/>
          <tpl fld="2" item="40"/>
          <tpl hier="9" item="1"/>
          <tpl hier="11" item="4"/>
          <tpl hier="12" item="2"/>
          <tpl fld="4" item="0"/>
        </tpls>
      </n>
      <n v="260541628416">
        <tpls c="8">
          <tpl hier="2" item="0"/>
          <tpl hier="4" item="3"/>
          <tpl fld="3" item="29"/>
          <tpl fld="2" item="35"/>
          <tpl hier="9" item="1"/>
          <tpl hier="11" item="4"/>
          <tpl hier="12" item="2"/>
          <tpl fld="4" item="0"/>
        </tpls>
      </n>
      <n v="49297772544">
        <tpls c="8">
          <tpl hier="2" item="0"/>
          <tpl hier="4" item="3"/>
          <tpl fld="3" item="50"/>
          <tpl fld="2" item="35"/>
          <tpl hier="9" item="1"/>
          <tpl hier="11" item="4"/>
          <tpl hier="12" item="2"/>
          <tpl fld="4" item="0"/>
        </tpls>
      </n>
      <n v="9126309888">
        <tpls c="8">
          <tpl hier="2" item="0"/>
          <tpl hier="4" item="3"/>
          <tpl fld="3" item="10"/>
          <tpl fld="2" item="35"/>
          <tpl hier="9" item="1"/>
          <tpl hier="11" item="4"/>
          <tpl hier="12" item="2"/>
          <tpl fld="4" item="0"/>
        </tpls>
      </n>
      <n v="12172309504">
        <tpls c="8">
          <tpl hier="2" item="0"/>
          <tpl hier="4" item="3"/>
          <tpl fld="3" item="41"/>
          <tpl fld="2" item="28"/>
          <tpl hier="9" item="1"/>
          <tpl hier="11" item="4"/>
          <tpl hier="12" item="2"/>
          <tpl fld="4" item="0"/>
        </tpls>
      </n>
      <n v="1738605568">
        <tpls c="8">
          <tpl hier="2" item="0"/>
          <tpl hier="4" item="3"/>
          <tpl fld="3" item="0"/>
          <tpl fld="2" item="28"/>
          <tpl hier="9" item="1"/>
          <tpl hier="11" item="4"/>
          <tpl hier="12" item="2"/>
          <tpl fld="4" item="0"/>
        </tpls>
      </n>
      <n v="449826336">
        <tpls c="8">
          <tpl hier="2" item="0"/>
          <tpl hier="4" item="3"/>
          <tpl fld="3" item="26"/>
          <tpl fld="2" item="28"/>
          <tpl hier="9" item="1"/>
          <tpl hier="11" item="4"/>
          <tpl hier="12" item="2"/>
          <tpl fld="4" item="0"/>
        </tpls>
      </n>
      <n v="1985240960">
        <tpls c="8">
          <tpl hier="2" item="0"/>
          <tpl hier="4" item="3"/>
          <tpl fld="3" item="38"/>
          <tpl fld="2" item="77"/>
          <tpl hier="9" item="1"/>
          <tpl hier="11" item="4"/>
          <tpl hier="12" item="2"/>
          <tpl fld="4" item="0"/>
        </tpls>
      </n>
      <n v="1200991872">
        <tpls c="8">
          <tpl hier="2" item="0"/>
          <tpl hier="4" item="3"/>
          <tpl fld="3" item="7"/>
          <tpl fld="2" item="77"/>
          <tpl hier="9" item="1"/>
          <tpl hier="11" item="4"/>
          <tpl hier="12" item="2"/>
          <tpl fld="4" item="0"/>
        </tpls>
      </n>
      <n v="142025072">
        <tpls c="8">
          <tpl hier="2" item="0"/>
          <tpl hier="4" item="3"/>
          <tpl fld="3" item="37"/>
          <tpl fld="2" item="77"/>
          <tpl hier="9" item="1"/>
          <tpl hier="11" item="4"/>
          <tpl hier="12" item="2"/>
          <tpl fld="4" item="0"/>
        </tpls>
      </n>
      <n v="17944084480">
        <tpls c="8">
          <tpl hier="2" item="0"/>
          <tpl hier="4" item="3"/>
          <tpl fld="3" item="1"/>
          <tpl fld="2" item="62"/>
          <tpl hier="9" item="1"/>
          <tpl hier="11" item="4"/>
          <tpl hier="12" item="2"/>
          <tpl fld="4" item="0"/>
        </tpls>
      </n>
      <n v="7801859072">
        <tpls c="8">
          <tpl hier="2" item="0"/>
          <tpl hier="4" item="3"/>
          <tpl fld="3" item="22"/>
          <tpl fld="2" item="62"/>
          <tpl hier="9" item="1"/>
          <tpl hier="11" item="4"/>
          <tpl hier="12" item="2"/>
          <tpl fld="4" item="0"/>
        </tpls>
      </n>
      <n v="657597376">
        <tpls c="8">
          <tpl hier="2" item="0"/>
          <tpl hier="4" item="3"/>
          <tpl fld="3" item="35"/>
          <tpl fld="2" item="62"/>
          <tpl hier="9" item="1"/>
          <tpl hier="11" item="4"/>
          <tpl hier="12" item="2"/>
          <tpl fld="4" item="0"/>
        </tpls>
      </n>
      <n v="825394496">
        <tpls c="8">
          <tpl hier="2" item="0"/>
          <tpl hier="4" item="3"/>
          <tpl fld="3" item="11"/>
          <tpl fld="2" item="42"/>
          <tpl hier="9" item="1"/>
          <tpl hier="11" item="4"/>
          <tpl hier="12" item="2"/>
          <tpl fld="4" item="0"/>
        </tpls>
      </n>
      <n v="969046656">
        <tpls c="8">
          <tpl hier="2" item="0"/>
          <tpl hier="4" item="3"/>
          <tpl fld="3" item="36"/>
          <tpl fld="2" item="42"/>
          <tpl hier="9" item="1"/>
          <tpl hier="11" item="4"/>
          <tpl hier="12" item="2"/>
          <tpl fld="4" item="0"/>
        </tpls>
      </n>
      <n v="15745810432">
        <tpls c="8">
          <tpl hier="2" item="0"/>
          <tpl hier="4" item="3"/>
          <tpl fld="3" item="5"/>
          <tpl fld="2" item="55"/>
          <tpl hier="9" item="1"/>
          <tpl hier="11" item="4"/>
          <tpl hier="12" item="2"/>
          <tpl fld="4" item="0"/>
        </tpls>
      </n>
      <n v="3364819200">
        <tpls c="8">
          <tpl hier="2" item="0"/>
          <tpl hier="4" item="3"/>
          <tpl fld="3" item="24"/>
          <tpl fld="2" item="55"/>
          <tpl hier="9" item="1"/>
          <tpl hier="11" item="4"/>
          <tpl hier="12" item="2"/>
          <tpl fld="4" item="0"/>
        </tpls>
      </n>
      <n v="1475584000">
        <tpls c="8">
          <tpl hier="2" item="0"/>
          <tpl hier="4" item="3"/>
          <tpl fld="3" item="46"/>
          <tpl fld="2" item="55"/>
          <tpl hier="9" item="1"/>
          <tpl hier="11" item="4"/>
          <tpl hier="12" item="2"/>
          <tpl fld="4" item="0"/>
        </tpls>
      </n>
      <n v="2062831058944">
        <tpls c="8">
          <tpl hier="2" item="0"/>
          <tpl hier="4" item="3"/>
          <tpl fld="3" item="13"/>
          <tpl fld="2" item="60"/>
          <tpl hier="9" item="1"/>
          <tpl hier="11" item="4"/>
          <tpl hier="12" item="2"/>
          <tpl fld="4" item="0"/>
        </tpls>
      </n>
      <n v="863723388928">
        <tpls c="8">
          <tpl hier="2" item="0"/>
          <tpl hier="4" item="3"/>
          <tpl fld="3" item="30"/>
          <tpl fld="2" item="60"/>
          <tpl hier="9" item="1"/>
          <tpl hier="11" item="4"/>
          <tpl hier="12" item="2"/>
          <tpl fld="4" item="0"/>
        </tpls>
      </n>
      <n v="224969490432">
        <tpls c="8">
          <tpl hier="2" item="0"/>
          <tpl hier="4" item="3"/>
          <tpl fld="3" item="43"/>
          <tpl fld="2" item="60"/>
          <tpl hier="9" item="1"/>
          <tpl hier="11" item="4"/>
          <tpl hier="12" item="2"/>
          <tpl fld="4" item="0"/>
        </tpls>
      </n>
      <n v="9931134976">
        <tpls c="8">
          <tpl hier="2" item="0"/>
          <tpl hier="4" item="3"/>
          <tpl fld="3" item="1"/>
          <tpl fld="2" item="56"/>
          <tpl hier="9" item="1"/>
          <tpl hier="11" item="4"/>
          <tpl hier="12" item="2"/>
          <tpl fld="4" item="0"/>
        </tpls>
      </n>
      <n v="3083800576">
        <tpls c="8">
          <tpl hier="2" item="0"/>
          <tpl hier="4" item="3"/>
          <tpl fld="3" item="3"/>
          <tpl fld="2" item="56"/>
          <tpl hier="9" item="1"/>
          <tpl hier="11" item="4"/>
          <tpl hier="12" item="2"/>
          <tpl fld="4" item="0"/>
        </tpls>
      </n>
      <n v="244129088">
        <tpls c="8">
          <tpl hier="2" item="0"/>
          <tpl hier="4" item="3"/>
          <tpl fld="3" item="57"/>
          <tpl fld="2" item="56"/>
          <tpl hier="9" item="1"/>
          <tpl hier="11" item="4"/>
          <tpl hier="12" item="2"/>
          <tpl fld="4" item="0"/>
        </tpls>
      </n>
      <n v="40287649792">
        <tpls c="8">
          <tpl hier="2" item="0"/>
          <tpl hier="4" item="3"/>
          <tpl fld="3" item="9"/>
          <tpl fld="2" item="52"/>
          <tpl hier="9" item="1"/>
          <tpl hier="11" item="4"/>
          <tpl hier="12" item="2"/>
          <tpl fld="4" item="0"/>
        </tpls>
      </n>
      <n v="7905485312">
        <tpls c="8">
          <tpl hier="2" item="0"/>
          <tpl hier="4" item="3"/>
          <tpl fld="3" item="11"/>
          <tpl fld="2" item="52"/>
          <tpl hier="9" item="1"/>
          <tpl hier="11" item="4"/>
          <tpl hier="12" item="2"/>
          <tpl fld="4" item="0"/>
        </tpls>
      </n>
      <n v="3958338816">
        <tpls c="8">
          <tpl hier="2" item="0"/>
          <tpl hier="4" item="3"/>
          <tpl fld="3" item="12"/>
          <tpl fld="2" item="52"/>
          <tpl hier="9" item="1"/>
          <tpl hier="11" item="4"/>
          <tpl hier="12" item="2"/>
          <tpl fld="4" item="0"/>
        </tpls>
      </n>
      <n v="1017003392">
        <tpls c="8">
          <tpl hier="2" item="0"/>
          <tpl hier="4" item="3"/>
          <tpl fld="3" item="10"/>
          <tpl fld="2" item="52"/>
          <tpl hier="9" item="1"/>
          <tpl hier="11" item="4"/>
          <tpl hier="12" item="2"/>
          <tpl fld="4" item="0"/>
        </tpls>
      </n>
      <n v="11388161024">
        <tpls c="8">
          <tpl hier="2" item="0"/>
          <tpl hier="4" item="3"/>
          <tpl fld="3" item="23"/>
          <tpl fld="2" item="47"/>
          <tpl hier="9" item="1"/>
          <tpl hier="11" item="4"/>
          <tpl hier="12" item="2"/>
          <tpl fld="4" item="0"/>
        </tpls>
      </n>
      <n v="3676045568">
        <tpls c="8">
          <tpl hier="2" item="0"/>
          <tpl hier="4" item="3"/>
          <tpl fld="3" item="24"/>
          <tpl fld="2" item="47"/>
          <tpl hier="9" item="1"/>
          <tpl hier="11" item="4"/>
          <tpl hier="12" item="2"/>
          <tpl fld="4" item="0"/>
        </tpls>
      </n>
      <n v="1095348352">
        <tpls c="8">
          <tpl hier="2" item="0"/>
          <tpl hier="4" item="3"/>
          <tpl fld="3" item="25"/>
          <tpl fld="2" item="47"/>
          <tpl hier="9" item="1"/>
          <tpl hier="11" item="4"/>
          <tpl hier="12" item="2"/>
          <tpl fld="4" item="0"/>
        </tpls>
      </n>
      <n v="306222016">
        <tpls c="8">
          <tpl hier="2" item="0"/>
          <tpl hier="4" item="3"/>
          <tpl fld="3" item="26"/>
          <tpl fld="2" item="47"/>
          <tpl hier="9" item="1"/>
          <tpl hier="11" item="4"/>
          <tpl hier="12" item="2"/>
          <tpl fld="4" item="0"/>
        </tpls>
      </n>
      <n v="1522899968">
        <tpls c="8">
          <tpl hier="2" item="0"/>
          <tpl hier="4" item="3"/>
          <tpl fld="3" item="19"/>
          <tpl fld="2" item="82"/>
          <tpl hier="9" item="1"/>
          <tpl hier="11" item="4"/>
          <tpl hier="12" item="2"/>
          <tpl fld="4" item="0"/>
        </tpls>
      </n>
      <n v="641383808">
        <tpls c="8">
          <tpl hier="2" item="0"/>
          <tpl hier="4" item="3"/>
          <tpl fld="3" item="28"/>
          <tpl fld="2" item="82"/>
          <tpl hier="9" item="1"/>
          <tpl hier="11" item="4"/>
          <tpl hier="12" item="2"/>
          <tpl fld="4" item="0"/>
        </tpls>
      </n>
      <n v="197938224">
        <tpls c="8">
          <tpl hier="2" item="0"/>
          <tpl hier="4" item="3"/>
          <tpl fld="3" item="39"/>
          <tpl fld="2" item="82"/>
          <tpl hier="9" item="1"/>
          <tpl hier="11" item="4"/>
          <tpl hier="12" item="2"/>
          <tpl fld="4" item="0"/>
        </tpls>
      </n>
      <n v="36193828">
        <tpls c="8">
          <tpl hier="2" item="0"/>
          <tpl hier="4" item="3"/>
          <tpl fld="3" item="37"/>
          <tpl fld="2" item="82"/>
          <tpl hier="9" item="1"/>
          <tpl hier="11" item="4"/>
          <tpl hier="12" item="2"/>
          <tpl fld="4" item="0"/>
        </tpls>
      </n>
      <n v="102477791232">
        <tpls c="8">
          <tpl hier="2" item="0"/>
          <tpl hier="4" item="3"/>
          <tpl fld="3" item="49"/>
          <tpl fld="2" item="63"/>
          <tpl hier="9" item="1"/>
          <tpl hier="11" item="4"/>
          <tpl hier="12" item="2"/>
          <tpl fld="4" item="0"/>
        </tpls>
      </n>
      <n v="33166520320">
        <tpls c="8">
          <tpl hier="2" item="0"/>
          <tpl hier="4" item="3"/>
          <tpl fld="3" item="50"/>
          <tpl fld="2" item="63"/>
          <tpl hier="9" item="1"/>
          <tpl hier="11" item="4"/>
          <tpl hier="12" item="2"/>
          <tpl fld="4" item="0"/>
        </tpls>
      </n>
      <n v="9651148800">
        <tpls c="8">
          <tpl hier="2" item="0"/>
          <tpl hier="4" item="3"/>
          <tpl fld="3" item="40"/>
          <tpl fld="2" item="63"/>
          <tpl hier="9" item="1"/>
          <tpl hier="11" item="4"/>
          <tpl hier="12" item="2"/>
          <tpl fld="4" item="0"/>
        </tpls>
      </n>
      <n v="4817580032">
        <tpls c="8">
          <tpl hier="2" item="0"/>
          <tpl hier="4" item="3"/>
          <tpl fld="3" item="35"/>
          <tpl fld="2" item="63"/>
          <tpl hier="9" item="1"/>
          <tpl hier="11" item="4"/>
          <tpl hier="12" item="2"/>
          <tpl fld="4" item="0"/>
        </tpls>
      </n>
      <n v="10167249920">
        <tpls c="8">
          <tpl hier="2" item="0"/>
          <tpl hier="4" item="3"/>
          <tpl fld="3" item="55"/>
          <tpl fld="2" item="58"/>
          <tpl hier="9" item="1"/>
          <tpl hier="11" item="4"/>
          <tpl hier="12" item="2"/>
          <tpl fld="4" item="0"/>
        </tpls>
      </n>
      <n v="3166000128">
        <tpls c="8">
          <tpl hier="2" item="0"/>
          <tpl hier="4" item="3"/>
          <tpl fld="3" item="0"/>
          <tpl fld="2" item="58"/>
          <tpl hier="9" item="1"/>
          <tpl hier="11" item="4"/>
          <tpl hier="12" item="2"/>
          <tpl fld="4" item="0"/>
        </tpls>
      </n>
      <n v="632400000">
        <tpls c="8">
          <tpl hier="2" item="0"/>
          <tpl hier="4" item="3"/>
          <tpl fld="3" item="56"/>
          <tpl fld="2" item="58"/>
          <tpl hier="9" item="1"/>
          <tpl hier="11" item="4"/>
          <tpl hier="12" item="2"/>
          <tpl fld="4" item="0"/>
        </tpls>
      </n>
      <m>
        <tpls c="8">
          <tpl hier="2" item="0"/>
          <tpl hier="4" item="3"/>
          <tpl fld="3" item="5"/>
          <tpl fld="2" item="50"/>
          <tpl hier="9" item="1"/>
          <tpl hier="11" item="4"/>
          <tpl hier="12" item="2"/>
          <tpl fld="4" item="0"/>
        </tpls>
      </m>
      <m>
        <tpls c="8">
          <tpl hier="2" item="0"/>
          <tpl hier="4" item="3"/>
          <tpl fld="3" item="6"/>
          <tpl fld="2" item="50"/>
          <tpl hier="9" item="1"/>
          <tpl hier="11" item="4"/>
          <tpl hier="12" item="2"/>
          <tpl fld="4" item="0"/>
        </tpls>
      </m>
      <m>
        <tpls c="8">
          <tpl hier="2" item="0"/>
          <tpl hier="4" item="3"/>
          <tpl fld="3" item="7"/>
          <tpl fld="2" item="50"/>
          <tpl hier="9" item="1"/>
          <tpl hier="11" item="4"/>
          <tpl hier="12" item="2"/>
          <tpl fld="4" item="0"/>
        </tpls>
      </m>
      <m>
        <tpls c="8">
          <tpl hier="2" item="0"/>
          <tpl hier="4" item="3"/>
          <tpl fld="3" item="8"/>
          <tpl fld="2" item="50"/>
          <tpl hier="9" item="1"/>
          <tpl hier="11" item="4"/>
          <tpl hier="12" item="2"/>
          <tpl fld="4" item="0"/>
        </tpls>
      </m>
      <m>
        <tpls c="8">
          <tpl hier="2" item="0"/>
          <tpl hier="4" item="3"/>
          <tpl fld="3" item="29"/>
          <tpl fld="2" item="81"/>
          <tpl hier="9" item="1"/>
          <tpl hier="11" item="4"/>
          <tpl hier="12" item="2"/>
          <tpl fld="4" item="0"/>
        </tpls>
      </m>
      <m>
        <tpls c="8">
          <tpl hier="2" item="0"/>
          <tpl hier="4" item="3"/>
          <tpl fld="3" item="30"/>
          <tpl fld="2" item="81"/>
          <tpl hier="9" item="1"/>
          <tpl hier="11" item="4"/>
          <tpl hier="12" item="2"/>
          <tpl fld="4" item="0"/>
        </tpls>
      </m>
      <m>
        <tpls c="8">
          <tpl hier="2" item="0"/>
          <tpl hier="4" item="3"/>
          <tpl fld="3" item="31"/>
          <tpl fld="2" item="81"/>
          <tpl hier="9" item="1"/>
          <tpl hier="11" item="4"/>
          <tpl hier="12" item="2"/>
          <tpl fld="4" item="0"/>
        </tpls>
      </m>
      <m>
        <tpls c="8">
          <tpl hier="2" item="0"/>
          <tpl hier="4" item="3"/>
          <tpl fld="3" item="32"/>
          <tpl fld="2" item="81"/>
          <tpl hier="9" item="1"/>
          <tpl hier="11" item="4"/>
          <tpl hier="12" item="2"/>
          <tpl fld="4" item="0"/>
        </tpls>
      </m>
      <n v="34181532553216">
        <tpls c="8">
          <tpl hier="2" item="0"/>
          <tpl hier="4" item="3"/>
          <tpl fld="3" item="49"/>
          <tpl fld="1" item="1"/>
          <tpl hier="9" item="1"/>
          <tpl hier="11" item="4"/>
          <tpl hier="12" item="2"/>
          <tpl fld="4" item="0"/>
        </tpls>
      </n>
      <n v="17539444568064">
        <tpls c="8">
          <tpl hier="2" item="0"/>
          <tpl hier="4" item="3"/>
          <tpl fld="3" item="50"/>
          <tpl fld="1" item="1"/>
          <tpl hier="9" item="1"/>
          <tpl hier="11" item="4"/>
          <tpl hier="12" item="2"/>
          <tpl fld="4" item="0"/>
        </tpls>
      </n>
      <n v="4531686935552">
        <tpls c="8">
          <tpl hier="2" item="0"/>
          <tpl hier="4" item="3"/>
          <tpl fld="3" item="40"/>
          <tpl fld="1" item="1"/>
          <tpl hier="9" item="1"/>
          <tpl hier="11" item="4"/>
          <tpl hier="12" item="2"/>
          <tpl fld="4" item="0"/>
        </tpls>
      </n>
      <n v="917718404224">
        <tpls c="8">
          <tpl hier="2" item="0"/>
          <tpl hier="4" item="3"/>
          <tpl fld="3" item="35"/>
          <tpl fld="1" item="1"/>
          <tpl hier="9" item="1"/>
          <tpl hier="11" item="4"/>
          <tpl hier="12" item="2"/>
          <tpl fld="4" item="0"/>
        </tpls>
      </n>
      <n v="19485394206720">
        <tpls c="8">
          <tpl hier="2" item="0"/>
          <tpl hier="4" item="3"/>
          <tpl fld="3" item="13"/>
          <tpl fld="2" item="51"/>
          <tpl hier="9" item="1"/>
          <tpl hier="11" item="4"/>
          <tpl hier="12" item="2"/>
          <tpl fld="4" item="0"/>
        </tpls>
      </n>
      <n v="10581821095936">
        <tpls c="8">
          <tpl hier="2" item="0"/>
          <tpl hier="4" item="3"/>
          <tpl fld="3" item="14"/>
          <tpl fld="2" item="51"/>
          <tpl hier="9" item="1"/>
          <tpl hier="11" item="4"/>
          <tpl hier="12" item="2"/>
          <tpl fld="4" item="0"/>
        </tpls>
      </n>
      <n v="4338978914304">
        <tpls c="8">
          <tpl hier="2" item="0"/>
          <tpl hier="4" item="3"/>
          <tpl fld="3" item="15"/>
          <tpl fld="2" item="51"/>
          <tpl hier="9" item="1"/>
          <tpl hier="11" item="4"/>
          <tpl hier="12" item="2"/>
          <tpl fld="4" item="0"/>
        </tpls>
      </n>
      <n v="1019900002304">
        <tpls c="8">
          <tpl hier="2" item="0"/>
          <tpl hier="4" item="3"/>
          <tpl fld="3" item="16"/>
          <tpl fld="2" item="51"/>
          <tpl hier="9" item="1"/>
          <tpl hier="11" item="4"/>
          <tpl hier="12" item="2"/>
          <tpl fld="4" item="0"/>
        </tpls>
      </n>
      <n v="3063803281408">
        <tpls c="8">
          <tpl hier="2" item="0"/>
          <tpl hier="4" item="3"/>
          <tpl fld="3" item="29"/>
          <tpl fld="2" item="46"/>
          <tpl hier="9" item="1"/>
          <tpl hier="11" item="4"/>
          <tpl hier="12" item="2"/>
          <tpl fld="4" item="0"/>
        </tpls>
      </n>
      <n v="1650172231680">
        <tpls c="8">
          <tpl hier="2" item="0"/>
          <tpl hier="4" item="3"/>
          <tpl fld="3" item="30"/>
          <tpl fld="2" item="46"/>
          <tpl hier="9" item="1"/>
          <tpl hier="11" item="4"/>
          <tpl hier="12" item="2"/>
          <tpl fld="4" item="0"/>
        </tpls>
      </n>
      <n v="515048931328">
        <tpls c="8">
          <tpl hier="2" item="0"/>
          <tpl hier="4" item="3"/>
          <tpl fld="3" item="31"/>
          <tpl fld="2" item="46"/>
          <tpl hier="9" item="1"/>
          <tpl hier="11" item="4"/>
          <tpl hier="12" item="2"/>
          <tpl fld="4" item="0"/>
        </tpls>
      </n>
      <n v="108572753920">
        <tpls c="8">
          <tpl hier="2" item="0"/>
          <tpl hier="4" item="3"/>
          <tpl fld="3" item="32"/>
          <tpl fld="2" item="46"/>
          <tpl hier="9" item="1"/>
          <tpl hier="11" item="4"/>
          <tpl hier="12" item="2"/>
          <tpl fld="4" item="0"/>
        </tpls>
      </n>
      <n v="574094114816">
        <tpls c="8">
          <tpl hier="2" item="0"/>
          <tpl hier="4" item="3"/>
          <tpl fld="3" item="41"/>
          <tpl fld="2" item="79"/>
          <tpl hier="9" item="1"/>
          <tpl hier="11" item="4"/>
          <tpl hier="12" item="2"/>
          <tpl fld="4" item="0"/>
        </tpls>
      </n>
      <n v="267305877504">
        <tpls c="8">
          <tpl hier="2" item="0"/>
          <tpl hier="4" item="3"/>
          <tpl fld="3" item="42"/>
          <tpl fld="2" item="79"/>
          <tpl hier="9" item="1"/>
          <tpl hier="11" item="4"/>
          <tpl hier="12" item="2"/>
          <tpl fld="4" item="0"/>
        </tpls>
      </n>
      <n v="123386413056">
        <tpls c="8">
          <tpl hier="2" item="0"/>
          <tpl hier="4" item="3"/>
          <tpl fld="3" item="43"/>
          <tpl fld="2" item="79"/>
          <tpl hier="9" item="1"/>
          <tpl hier="11" item="4"/>
          <tpl hier="12" item="2"/>
          <tpl fld="4" item="0"/>
        </tpls>
      </n>
      <n v="20204869632">
        <tpls c="8">
          <tpl hier="2" item="0"/>
          <tpl hier="4" item="3"/>
          <tpl fld="3" item="44"/>
          <tpl fld="2" item="79"/>
          <tpl hier="9" item="1"/>
          <tpl hier="11" item="4"/>
          <tpl hier="12" item="2"/>
          <tpl fld="4" item="0"/>
        </tpls>
      </n>
      <n v="1625224904704">
        <tpls c="8">
          <tpl hier="2" item="0"/>
          <tpl hier="4" item="3"/>
          <tpl fld="3" item="38"/>
          <tpl fld="2" item="61"/>
          <tpl hier="9" item="1"/>
          <tpl hier="11" item="4"/>
          <tpl hier="12" item="2"/>
          <tpl fld="4" item="0"/>
        </tpls>
      </n>
      <n v="630915989504">
        <tpls c="8">
          <tpl hier="2" item="0"/>
          <tpl hier="4" item="3"/>
          <tpl fld="3" item="51"/>
          <tpl fld="2" item="61"/>
          <tpl hier="9" item="1"/>
          <tpl hier="11" item="4"/>
          <tpl hier="12" item="2"/>
          <tpl fld="4" item="0"/>
        </tpls>
      </n>
      <n v="118507184128">
        <tpls c="8">
          <tpl hier="2" item="0"/>
          <tpl hier="4" item="3"/>
          <tpl fld="3" item="20"/>
          <tpl fld="2" item="61"/>
          <tpl hier="9" item="1"/>
          <tpl hier="11" item="4"/>
          <tpl hier="12" item="2"/>
          <tpl fld="4" item="0"/>
        </tpls>
      </n>
      <n v="934901055488">
        <tpls c="8">
          <tpl hier="2" item="0"/>
          <tpl hier="4" item="3"/>
          <tpl fld="3" item="1"/>
          <tpl fld="2" item="57"/>
          <tpl hier="9" item="1"/>
          <tpl hier="11" item="4"/>
          <tpl hier="12" item="2"/>
          <tpl fld="4" item="0"/>
        </tpls>
      </n>
      <n v="246927294464">
        <tpls c="8">
          <tpl hier="2" item="0"/>
          <tpl hier="4" item="3"/>
          <tpl fld="3" item="3"/>
          <tpl fld="2" item="57"/>
          <tpl hier="9" item="1"/>
          <tpl hier="11" item="4"/>
          <tpl hier="12" item="2"/>
          <tpl fld="4" item="0"/>
        </tpls>
      </n>
      <n v="13876531200">
        <tpls c="8">
          <tpl hier="2" item="0"/>
          <tpl hier="4" item="3"/>
          <tpl fld="3" item="57"/>
          <tpl fld="2" item="57"/>
          <tpl hier="9" item="1"/>
          <tpl hier="11" item="4"/>
          <tpl hier="12" item="2"/>
          <tpl fld="4" item="0"/>
        </tpls>
      </n>
      <n v="373217067008">
        <tpls c="8">
          <tpl hier="2" item="0"/>
          <tpl hier="4" item="3"/>
          <tpl fld="3" item="9"/>
          <tpl fld="2" item="53"/>
          <tpl hier="9" item="1"/>
          <tpl hier="11" item="4"/>
          <tpl hier="12" item="2"/>
          <tpl fld="4" item="0"/>
        </tpls>
      </n>
      <n v="92537749504">
        <tpls c="8">
          <tpl hier="2" item="0"/>
          <tpl hier="4" item="3"/>
          <tpl fld="3" item="11"/>
          <tpl fld="2" item="53"/>
          <tpl hier="9" item="1"/>
          <tpl hier="11" item="4"/>
          <tpl hier="12" item="2"/>
          <tpl fld="4" item="0"/>
        </tpls>
      </n>
      <n v="18586746880">
        <tpls c="8">
          <tpl hier="2" item="0"/>
          <tpl hier="4" item="3"/>
          <tpl fld="3" item="12"/>
          <tpl fld="2" item="53"/>
          <tpl hier="9" item="1"/>
          <tpl hier="11" item="4"/>
          <tpl hier="12" item="2"/>
          <tpl fld="4" item="0"/>
        </tpls>
      </n>
      <n v="1920586752">
        <tpls c="8">
          <tpl hier="2" item="0"/>
          <tpl hier="4" item="3"/>
          <tpl fld="3" item="10"/>
          <tpl fld="2" item="53"/>
          <tpl hier="9" item="1"/>
          <tpl hier="11" item="4"/>
          <tpl hier="12" item="2"/>
          <tpl fld="4" item="0"/>
        </tpls>
      </n>
      <n v="199313899520">
        <tpls c="8">
          <tpl hier="2" item="0"/>
          <tpl hier="4" item="3"/>
          <tpl fld="3" item="23"/>
          <tpl fld="2" item="48"/>
          <tpl hier="9" item="1"/>
          <tpl hier="11" item="4"/>
          <tpl hier="12" item="2"/>
          <tpl fld="4" item="0"/>
        </tpls>
      </n>
      <n v="127427346432">
        <tpls c="8">
          <tpl hier="2" item="0"/>
          <tpl hier="4" item="3"/>
          <tpl fld="3" item="24"/>
          <tpl fld="2" item="48"/>
          <tpl hier="9" item="1"/>
          <tpl hier="11" item="4"/>
          <tpl hier="12" item="2"/>
          <tpl fld="4" item="0"/>
        </tpls>
      </n>
      <n v="270556135424">
        <tpls c="8">
          <tpl hier="2" item="0"/>
          <tpl hier="4" item="3"/>
          <tpl fld="3" item="23"/>
          <tpl fld="2" item="25"/>
          <tpl hier="9" item="1"/>
          <tpl hier="11" item="4"/>
          <tpl hier="12" item="2"/>
          <tpl fld="4" item="0"/>
        </tpls>
      </n>
      <n v="32480000000">
        <tpls c="8">
          <tpl hier="2" item="0"/>
          <tpl hier="4" item="3"/>
          <tpl fld="3" item="16"/>
          <tpl fld="2" item="17"/>
          <tpl hier="9" item="1"/>
          <tpl hier="11" item="4"/>
          <tpl hier="12" item="2"/>
          <tpl fld="4" item="0"/>
        </tpls>
      </n>
      <n v="61448048640">
        <tpls c="8">
          <tpl hier="2" item="0"/>
          <tpl hier="4" item="3"/>
          <tpl fld="3" item="29"/>
          <tpl fld="2" item="14"/>
          <tpl hier="9" item="1"/>
          <tpl hier="11" item="4"/>
          <tpl hier="12" item="2"/>
          <tpl fld="4" item="0"/>
        </tpls>
      </n>
      <n v="912499968">
        <tpls c="8">
          <tpl hier="2" item="0"/>
          <tpl hier="4" item="3"/>
          <tpl fld="3" item="57"/>
          <tpl fld="2" item="41"/>
          <tpl hier="9" item="1"/>
          <tpl hier="11" item="4"/>
          <tpl hier="12" item="2"/>
          <tpl fld="4" item="0"/>
        </tpls>
      </n>
      <n v="19395491840">
        <tpls c="8">
          <tpl hier="2" item="0"/>
          <tpl hier="4" item="3"/>
          <tpl fld="3" item="30"/>
          <tpl fld="2" item="43"/>
          <tpl hier="9" item="1"/>
          <tpl hier="11" item="4"/>
          <tpl hier="12" item="2"/>
          <tpl fld="4" item="0"/>
        </tpls>
      </n>
      <n v="722780672">
        <tpls c="8">
          <tpl hier="2" item="0"/>
          <tpl hier="4" item="3"/>
          <tpl fld="3" item="57"/>
          <tpl fld="2" item="64"/>
          <tpl hier="9" item="1"/>
          <tpl hier="11" item="4"/>
          <tpl hier="12" item="2"/>
          <tpl fld="4" item="0"/>
        </tpls>
      </n>
      <m>
        <tpls c="8">
          <tpl hier="2" item="0"/>
          <tpl hier="4" item="3"/>
          <tpl fld="3" item="41"/>
          <tpl fld="2" item="68"/>
          <tpl hier="9" item="1"/>
          <tpl hier="11" item="4"/>
          <tpl hier="12" item="2"/>
          <tpl fld="4" item="0"/>
        </tpls>
      </m>
      <m>
        <tpls c="8">
          <tpl hier="2" item="0"/>
          <tpl hier="4" item="3"/>
          <tpl fld="3" item="4"/>
          <tpl fld="2" item="68"/>
          <tpl hier="9" item="1"/>
          <tpl hier="11" item="4"/>
          <tpl hier="12" item="2"/>
          <tpl fld="4" item="0"/>
        </tpls>
      </m>
      <n v="25226393600">
        <tpls c="8">
          <tpl hier="2" item="0"/>
          <tpl hier="4" item="3"/>
          <tpl fld="3" item="28"/>
          <tpl fld="2" item="44"/>
          <tpl hier="9" item="1"/>
          <tpl hier="11" item="4"/>
          <tpl hier="12" item="2"/>
          <tpl fld="4" item="0"/>
        </tpls>
      </n>
      <n v="2553596160">
        <tpls c="8">
          <tpl hier="2" item="0"/>
          <tpl hier="4" item="3"/>
          <tpl fld="3" item="26"/>
          <tpl fld="2" item="44"/>
          <tpl hier="9" item="1"/>
          <tpl hier="11" item="4"/>
          <tpl hier="12" item="2"/>
          <tpl fld="4" item="0"/>
        </tpls>
      </n>
      <n v="24305117184">
        <tpls c="8">
          <tpl hier="2" item="0"/>
          <tpl hier="4" item="3"/>
          <tpl fld="3" item="17"/>
          <tpl fld="2" item="49"/>
          <tpl hier="9" item="1"/>
          <tpl hier="11" item="4"/>
          <tpl hier="12" item="2"/>
          <tpl fld="4" item="0"/>
        </tpls>
      </n>
      <n v="1666499968">
        <tpls c="8">
          <tpl hier="2" item="0"/>
          <tpl hier="4" item="3"/>
          <tpl fld="3" item="8"/>
          <tpl fld="2" item="49"/>
          <tpl hier="9" item="1"/>
          <tpl hier="11" item="4"/>
          <tpl hier="12" item="2"/>
          <tpl fld="4" item="0"/>
        </tpls>
      </n>
      <n v="24224903168">
        <tpls c="8">
          <tpl hier="2" item="0"/>
          <tpl hier="4" item="3"/>
          <tpl fld="3" item="38"/>
          <tpl fld="2" item="85"/>
          <tpl hier="9" item="1"/>
          <tpl hier="11" item="4"/>
          <tpl hier="12" item="2"/>
          <tpl fld="4" item="0"/>
        </tpls>
      </n>
      <n v="6841638912">
        <tpls c="8">
          <tpl hier="2" item="0"/>
          <tpl hier="4" item="3"/>
          <tpl fld="3" item="22"/>
          <tpl fld="2" item="85"/>
          <tpl hier="9" item="1"/>
          <tpl hier="11" item="4"/>
          <tpl hier="12" item="2"/>
          <tpl fld="4" item="0"/>
        </tpls>
      </n>
      <n v="921063296">
        <tpls c="8">
          <tpl hier="2" item="0"/>
          <tpl hier="4" item="3"/>
          <tpl fld="3" item="37"/>
          <tpl fld="2" item="85"/>
          <tpl hier="9" item="1"/>
          <tpl hier="11" item="4"/>
          <tpl hier="12" item="2"/>
          <tpl fld="4" item="0"/>
        </tpls>
      </n>
      <n v="17196009472">
        <tpls c="8">
          <tpl hier="2" item="0"/>
          <tpl hier="4" item="3"/>
          <tpl fld="3" item="6"/>
          <tpl fld="2" item="65"/>
          <tpl hier="9" item="1"/>
          <tpl hier="11" item="4"/>
          <tpl hier="12" item="2"/>
          <tpl fld="4" item="0"/>
        </tpls>
      </n>
      <n v="2623806976">
        <tpls c="8">
          <tpl hier="2" item="0"/>
          <tpl hier="4" item="3"/>
          <tpl fld="3" item="36"/>
          <tpl fld="2" item="65"/>
          <tpl hier="9" item="1"/>
          <tpl hier="11" item="4"/>
          <tpl hier="12" item="2"/>
          <tpl fld="4" item="0"/>
        </tpls>
      </n>
      <n v="490325184">
        <tpls c="8">
          <tpl hier="2" item="0"/>
          <tpl hier="4" item="3"/>
          <tpl fld="3" item="35"/>
          <tpl fld="2" item="65"/>
          <tpl hier="9" item="1"/>
          <tpl hier="11" item="4"/>
          <tpl hier="12" item="2"/>
          <tpl fld="4" item="0"/>
        </tpls>
      </n>
      <n v="3219910656">
        <tpls c="8">
          <tpl hier="2" item="0"/>
          <tpl hier="4" item="3"/>
          <tpl fld="3" item="17"/>
          <tpl fld="2" item="59"/>
          <tpl hier="9" item="1"/>
          <tpl hier="11" item="4"/>
          <tpl hier="12" item="2"/>
          <tpl fld="4" item="0"/>
        </tpls>
      </n>
      <n v="878771776">
        <tpls c="8">
          <tpl hier="2" item="0"/>
          <tpl hier="4" item="3"/>
          <tpl fld="3" item="46"/>
          <tpl fld="2" item="59"/>
          <tpl hier="9" item="1"/>
          <tpl hier="11" item="4"/>
          <tpl hier="12" item="2"/>
          <tpl fld="4" item="0"/>
        </tpls>
      </n>
      <n v="47319625728">
        <tpls c="8">
          <tpl hier="2" item="0"/>
          <tpl hier="4" item="3"/>
          <tpl fld="3" item="5"/>
          <tpl fld="2" item="54"/>
          <tpl hier="9" item="1"/>
          <tpl hier="11" item="4"/>
          <tpl hier="12" item="2"/>
          <tpl fld="4" item="0"/>
        </tpls>
      </n>
      <n v="6090840576">
        <tpls c="8">
          <tpl hier="2" item="0"/>
          <tpl hier="4" item="3"/>
          <tpl fld="3" item="27"/>
          <tpl fld="2" item="54"/>
          <tpl hier="9" item="1"/>
          <tpl hier="11" item="4"/>
          <tpl hier="12" item="2"/>
          <tpl fld="4" item="0"/>
        </tpls>
      </n>
      <n v="10237342720">
        <tpls c="8">
          <tpl hier="2" item="0"/>
          <tpl hier="4" item="3"/>
          <tpl fld="3" item="54"/>
          <tpl fld="2" item="54"/>
          <tpl hier="9" item="1"/>
          <tpl hier="11" item="4"/>
          <tpl hier="12" item="2"/>
          <tpl fld="4" item="0"/>
        </tpls>
      </n>
      <n v="282824998912">
        <tpls c="8">
          <tpl hier="2" item="0"/>
          <tpl hier="4" item="3"/>
          <tpl fld="3" item="21"/>
          <tpl fld="2" item="40"/>
          <tpl hier="9" item="1"/>
          <tpl hier="11" item="4"/>
          <tpl hier="12" item="2"/>
          <tpl fld="4" item="0"/>
        </tpls>
      </n>
      <n v="81703501824">
        <tpls c="8">
          <tpl hier="2" item="0"/>
          <tpl hier="4" item="3"/>
          <tpl fld="3" item="45"/>
          <tpl fld="2" item="40"/>
          <tpl hier="9" item="1"/>
          <tpl hier="11" item="4"/>
          <tpl hier="12" item="2"/>
          <tpl fld="4" item="0"/>
        </tpls>
      </n>
      <n v="8671358976">
        <tpls c="8">
          <tpl hier="2" item="0"/>
          <tpl hier="4" item="3"/>
          <tpl fld="3" item="4"/>
          <tpl fld="2" item="40"/>
          <tpl hier="9" item="1"/>
          <tpl hier="11" item="4"/>
          <tpl hier="12" item="2"/>
          <tpl fld="4" item="0"/>
        </tpls>
      </n>
      <n v="278384345088">
        <tpls c="8">
          <tpl hier="2" item="0"/>
          <tpl hier="4" item="3"/>
          <tpl fld="3" item="33"/>
          <tpl fld="2" item="35"/>
          <tpl hier="9" item="1"/>
          <tpl hier="11" item="4"/>
          <tpl hier="12" item="2"/>
          <tpl fld="4" item="0"/>
        </tpls>
      </n>
      <n v="37834792960">
        <tpls c="8">
          <tpl hier="2" item="0"/>
          <tpl hier="4" item="3"/>
          <tpl fld="3" item="53"/>
          <tpl fld="2" item="35"/>
          <tpl hier="9" item="1"/>
          <tpl hier="11" item="4"/>
          <tpl hier="12" item="2"/>
          <tpl fld="4" item="0"/>
        </tpls>
      </n>
      <n v="8377093120">
        <tpls c="8">
          <tpl hier="2" item="0"/>
          <tpl hier="4" item="3"/>
          <tpl fld="3" item="16"/>
          <tpl fld="2" item="35"/>
          <tpl hier="9" item="1"/>
          <tpl hier="11" item="4"/>
          <tpl hier="12" item="2"/>
          <tpl fld="4" item="0"/>
        </tpls>
      </n>
      <n v="10668102656">
        <tpls c="8">
          <tpl hier="2" item="0"/>
          <tpl hier="4" item="3"/>
          <tpl fld="3" item="47"/>
          <tpl fld="2" item="28"/>
          <tpl hier="9" item="1"/>
          <tpl hier="11" item="4"/>
          <tpl hier="12" item="2"/>
          <tpl fld="4" item="0"/>
        </tpls>
      </n>
      <n v="1482597248">
        <tpls c="8">
          <tpl hier="2" item="0"/>
          <tpl hier="4" item="3"/>
          <tpl fld="3" item="58"/>
          <tpl fld="2" item="28"/>
          <tpl hier="9" item="1"/>
          <tpl hier="11" item="4"/>
          <tpl hier="12" item="2"/>
          <tpl fld="4" item="0"/>
        </tpls>
      </n>
      <n v="432794912">
        <tpls c="8">
          <tpl hier="2" item="0"/>
          <tpl hier="4" item="3"/>
          <tpl fld="3" item="32"/>
          <tpl fld="2" item="28"/>
          <tpl hier="9" item="1"/>
          <tpl hier="11" item="4"/>
          <tpl hier="12" item="2"/>
          <tpl fld="4" item="0"/>
        </tpls>
      </n>
      <n v="1697565952">
        <tpls c="8">
          <tpl hier="2" item="0"/>
          <tpl hier="4" item="3"/>
          <tpl fld="3" item="52"/>
          <tpl fld="2" item="77"/>
          <tpl hier="9" item="1"/>
          <tpl hier="11" item="4"/>
          <tpl hier="12" item="2"/>
          <tpl fld="4" item="0"/>
        </tpls>
      </n>
      <n v="864849792">
        <tpls c="8">
          <tpl hier="2" item="0"/>
          <tpl hier="4" item="3"/>
          <tpl fld="3" item="15"/>
          <tpl fld="2" item="77"/>
          <tpl hier="9" item="1"/>
          <tpl hier="11" item="4"/>
          <tpl hier="12" item="2"/>
          <tpl fld="4" item="0"/>
        </tpls>
      </n>
      <n v="129379096">
        <tpls c="8">
          <tpl hier="2" item="0"/>
          <tpl hier="4" item="3"/>
          <tpl fld="3" item="44"/>
          <tpl fld="2" item="77"/>
          <tpl hier="9" item="1"/>
          <tpl hier="11" item="4"/>
          <tpl hier="12" item="2"/>
          <tpl fld="4" item="0"/>
        </tpls>
      </n>
      <n v="17430933504">
        <tpls c="8">
          <tpl hier="2" item="0"/>
          <tpl hier="4" item="3"/>
          <tpl fld="3" item="2"/>
          <tpl fld="2" item="62"/>
          <tpl hier="9" item="1"/>
          <tpl hier="11" item="4"/>
          <tpl hier="12" item="2"/>
          <tpl fld="4" item="0"/>
        </tpls>
      </n>
      <n v="7322914816">
        <tpls c="8">
          <tpl hier="2" item="0"/>
          <tpl hier="4" item="3"/>
          <tpl fld="3" item="31"/>
          <tpl fld="2" item="62"/>
          <tpl hier="9" item="1"/>
          <tpl hier="11" item="4"/>
          <tpl hier="12" item="2"/>
          <tpl fld="4" item="0"/>
        </tpls>
      </n>
      <n v="876794752">
        <tpls c="8">
          <tpl hier="2" item="0"/>
          <tpl hier="4" item="3"/>
          <tpl fld="3" item="14"/>
          <tpl fld="2" item="42"/>
          <tpl hier="9" item="1"/>
          <tpl hier="11" item="4"/>
          <tpl hier="12" item="2"/>
          <tpl fld="4" item="0"/>
        </tpls>
      </n>
      <n v="782496640">
        <tpls c="8">
          <tpl hier="2" item="0"/>
          <tpl hier="4" item="3"/>
          <tpl fld="3" item="43"/>
          <tpl fld="2" item="42"/>
          <tpl hier="9" item="1"/>
          <tpl hier="11" item="4"/>
          <tpl hier="12" item="2"/>
          <tpl fld="4" item="0"/>
        </tpls>
      </n>
      <n v="16199434240">
        <tpls c="8">
          <tpl hier="2" item="0"/>
          <tpl hier="4" item="3"/>
          <tpl fld="3" item="9"/>
          <tpl fld="2" item="55"/>
          <tpl hier="9" item="1"/>
          <tpl hier="11" item="4"/>
          <tpl hier="12" item="2"/>
          <tpl fld="4" item="0"/>
        </tpls>
      </n>
      <n v="2804902656">
        <tpls c="8">
          <tpl hier="2" item="0"/>
          <tpl hier="4" item="3"/>
          <tpl fld="3" item="30"/>
          <tpl fld="2" item="55"/>
          <tpl hier="9" item="1"/>
          <tpl hier="11" item="4"/>
          <tpl hier="12" item="2"/>
          <tpl fld="4" item="0"/>
        </tpls>
      </n>
      <n v="976547584">
        <tpls c="8">
          <tpl hier="2" item="0"/>
          <tpl hier="4" item="3"/>
          <tpl fld="3" item="20"/>
          <tpl fld="2" item="55"/>
          <tpl hier="9" item="1"/>
          <tpl hier="11" item="4"/>
          <tpl hier="12" item="2"/>
          <tpl fld="4" item="0"/>
        </tpls>
      </n>
      <n v="1795700162560">
        <tpls c="8">
          <tpl hier="2" item="0"/>
          <tpl hier="4" item="3"/>
          <tpl fld="3" item="21"/>
          <tpl fld="2" item="60"/>
          <tpl hier="9" item="1"/>
          <tpl hier="11" item="4"/>
          <tpl hier="12" item="2"/>
          <tpl fld="4" item="0"/>
        </tpls>
      </n>
      <n v="883199639552">
        <tpls c="8">
          <tpl hier="2" item="0"/>
          <tpl hier="4" item="3"/>
          <tpl fld="3" item="27"/>
          <tpl fld="2" item="60"/>
          <tpl hier="9" item="1"/>
          <tpl hier="11" item="4"/>
          <tpl hier="12" item="2"/>
          <tpl fld="4" item="0"/>
        </tpls>
      </n>
      <n v="200800894976">
        <tpls c="8">
          <tpl hier="2" item="0"/>
          <tpl hier="4" item="3"/>
          <tpl fld="3" item="46"/>
          <tpl fld="2" item="60"/>
          <tpl hier="9" item="1"/>
          <tpl hier="11" item="4"/>
          <tpl hier="12" item="2"/>
          <tpl fld="4" item="0"/>
        </tpls>
      </n>
      <n v="8957467648">
        <tpls c="8">
          <tpl hier="2" item="0"/>
          <tpl hier="4" item="3"/>
          <tpl fld="3" item="2"/>
          <tpl fld="2" item="56"/>
          <tpl hier="9" item="1"/>
          <tpl hier="11" item="4"/>
          <tpl hier="12" item="2"/>
          <tpl fld="4" item="0"/>
        </tpls>
      </n>
      <n v="2644536832">
        <tpls c="8">
          <tpl hier="2" item="0"/>
          <tpl hier="4" item="3"/>
          <tpl fld="3" item="58"/>
          <tpl fld="2" item="56"/>
          <tpl hier="9" item="1"/>
          <tpl hier="11" item="4"/>
          <tpl hier="12" item="2"/>
          <tpl fld="4" item="0"/>
        </tpls>
      </n>
      <n v="165258096">
        <tpls c="8">
          <tpl hier="2" item="0"/>
          <tpl hier="4" item="3"/>
          <tpl fld="3" item="4"/>
          <tpl fld="2" item="56"/>
          <tpl hier="9" item="1"/>
          <tpl hier="11" item="4"/>
          <tpl hier="12" item="2"/>
          <tpl fld="4" item="0"/>
        </tpls>
      </n>
      <n v="37508640768">
        <tpls c="8">
          <tpl hier="2" item="0"/>
          <tpl hier="4" item="3"/>
          <tpl fld="3" item="13"/>
          <tpl fld="2" item="52"/>
          <tpl hier="9" item="1"/>
          <tpl hier="11" item="4"/>
          <tpl hier="12" item="2"/>
          <tpl fld="4" item="0"/>
        </tpls>
      </n>
      <n v="8141537792">
        <tpls c="8">
          <tpl hier="2" item="0"/>
          <tpl hier="4" item="3"/>
          <tpl fld="3" item="14"/>
          <tpl fld="2" item="52"/>
          <tpl hier="9" item="1"/>
          <tpl hier="11" item="4"/>
          <tpl hier="12" item="2"/>
          <tpl fld="4" item="0"/>
        </tpls>
      </n>
      <n v="5377277440">
        <tpls c="8">
          <tpl hier="2" item="0"/>
          <tpl hier="4" item="3"/>
          <tpl fld="3" item="15"/>
          <tpl fld="2" item="52"/>
          <tpl hier="9" item="1"/>
          <tpl hier="11" item="4"/>
          <tpl hier="12" item="2"/>
          <tpl fld="4" item="0"/>
        </tpls>
      </n>
      <n v="929629632">
        <tpls c="8">
          <tpl hier="2" item="0"/>
          <tpl hier="4" item="3"/>
          <tpl fld="3" item="16"/>
          <tpl fld="2" item="52"/>
          <tpl hier="9" item="1"/>
          <tpl hier="11" item="4"/>
          <tpl hier="12" item="2"/>
          <tpl fld="4" item="0"/>
        </tpls>
      </n>
      <n v="13284529152">
        <tpls c="8">
          <tpl hier="2" item="0"/>
          <tpl hier="4" item="3"/>
          <tpl fld="3" item="29"/>
          <tpl fld="2" item="47"/>
          <tpl hier="9" item="1"/>
          <tpl hier="11" item="4"/>
          <tpl hier="12" item="2"/>
          <tpl fld="4" item="0"/>
        </tpls>
      </n>
      <n v="2455092480">
        <tpls c="8">
          <tpl hier="2" item="0"/>
          <tpl hier="4" item="3"/>
          <tpl fld="3" item="30"/>
          <tpl fld="2" item="47"/>
          <tpl hier="9" item="1"/>
          <tpl hier="11" item="4"/>
          <tpl hier="12" item="2"/>
          <tpl fld="4" item="0"/>
        </tpls>
      </n>
      <n v="1267778432">
        <tpls c="8">
          <tpl hier="2" item="0"/>
          <tpl hier="4" item="3"/>
          <tpl fld="3" item="31"/>
          <tpl fld="2" item="47"/>
          <tpl hier="9" item="1"/>
          <tpl hier="11" item="4"/>
          <tpl hier="12" item="2"/>
          <tpl fld="4" item="0"/>
        </tpls>
      </n>
      <n v="302925280">
        <tpls c="8">
          <tpl hier="2" item="0"/>
          <tpl hier="4" item="3"/>
          <tpl fld="3" item="32"/>
          <tpl fld="2" item="47"/>
          <tpl hier="9" item="1"/>
          <tpl hier="11" item="4"/>
          <tpl hier="12" item="2"/>
          <tpl fld="4" item="0"/>
        </tpls>
      </n>
      <n v="1460800000">
        <tpls c="8">
          <tpl hier="2" item="0"/>
          <tpl hier="4" item="3"/>
          <tpl fld="3" item="41"/>
          <tpl fld="2" item="82"/>
          <tpl hier="9" item="1"/>
          <tpl hier="11" item="4"/>
          <tpl hier="12" item="2"/>
          <tpl fld="4" item="0"/>
        </tpls>
      </n>
      <n v="620140416">
        <tpls c="8">
          <tpl hier="2" item="0"/>
          <tpl hier="4" item="3"/>
          <tpl fld="3" item="42"/>
          <tpl fld="2" item="82"/>
          <tpl hier="9" item="1"/>
          <tpl hier="11" item="4"/>
          <tpl hier="12" item="2"/>
          <tpl fld="4" item="0"/>
        </tpls>
      </n>
      <n v="151800000">
        <tpls c="8">
          <tpl hier="2" item="0"/>
          <tpl hier="4" item="3"/>
          <tpl fld="3" item="43"/>
          <tpl fld="2" item="82"/>
          <tpl hier="9" item="1"/>
          <tpl hier="11" item="4"/>
          <tpl hier="12" item="2"/>
          <tpl fld="4" item="0"/>
        </tpls>
      </n>
      <n v="33749404">
        <tpls c="8">
          <tpl hier="2" item="0"/>
          <tpl hier="4" item="3"/>
          <tpl fld="3" item="44"/>
          <tpl fld="2" item="82"/>
          <tpl hier="9" item="1"/>
          <tpl hier="11" item="4"/>
          <tpl hier="12" item="2"/>
          <tpl fld="4" item="0"/>
        </tpls>
      </n>
      <n v="91631280128">
        <tpls c="8">
          <tpl hier="2" item="0"/>
          <tpl hier="4" item="3"/>
          <tpl fld="3" item="38"/>
          <tpl fld="2" item="63"/>
          <tpl hier="9" item="1"/>
          <tpl hier="11" item="4"/>
          <tpl hier="12" item="2"/>
          <tpl fld="4" item="0"/>
        </tpls>
      </n>
      <n v="31708874752">
        <tpls c="8">
          <tpl hier="2" item="0"/>
          <tpl hier="4" item="3"/>
          <tpl fld="3" item="51"/>
          <tpl fld="2" item="63"/>
          <tpl hier="9" item="1"/>
          <tpl hier="11" item="4"/>
          <tpl hier="12" item="2"/>
          <tpl fld="4" item="0"/>
        </tpls>
      </n>
      <n v="10117112832">
        <tpls c="8">
          <tpl hier="2" item="0"/>
          <tpl hier="4" item="3"/>
          <tpl fld="3" item="20"/>
          <tpl fld="2" item="63"/>
          <tpl hier="9" item="1"/>
          <tpl hier="11" item="4"/>
          <tpl hier="12" item="2"/>
          <tpl fld="4" item="0"/>
        </tpls>
      </n>
      <n v="9836199936">
        <tpls c="8">
          <tpl hier="2" item="0"/>
          <tpl hier="4" item="3"/>
          <tpl fld="3" item="1"/>
          <tpl fld="2" item="58"/>
          <tpl hier="9" item="1"/>
          <tpl hier="11" item="4"/>
          <tpl hier="12" item="2"/>
          <tpl fld="4" item="0"/>
        </tpls>
      </n>
      <n v="3062000128">
        <tpls c="8">
          <tpl hier="2" item="0"/>
          <tpl hier="4" item="3"/>
          <tpl fld="3" item="3"/>
          <tpl fld="2" item="58"/>
          <tpl hier="9" item="1"/>
          <tpl hier="11" item="4"/>
          <tpl hier="12" item="2"/>
          <tpl fld="4" item="0"/>
        </tpls>
      </n>
      <n v="670899968">
        <tpls c="8">
          <tpl hier="2" item="0"/>
          <tpl hier="4" item="3"/>
          <tpl fld="3" item="57"/>
          <tpl fld="2" item="58"/>
          <tpl hier="9" item="1"/>
          <tpl hier="11" item="4"/>
          <tpl hier="12" item="2"/>
          <tpl fld="4" item="0"/>
        </tpls>
      </n>
      <m>
        <tpls c="8">
          <tpl hier="2" item="0"/>
          <tpl hier="4" item="3"/>
          <tpl fld="3" item="9"/>
          <tpl fld="2" item="50"/>
          <tpl hier="9" item="1"/>
          <tpl hier="11" item="4"/>
          <tpl hier="12" item="2"/>
          <tpl fld="4" item="0"/>
        </tpls>
      </m>
      <m>
        <tpls c="8">
          <tpl hier="2" item="0"/>
          <tpl hier="4" item="3"/>
          <tpl fld="3" item="11"/>
          <tpl fld="2" item="50"/>
          <tpl hier="9" item="1"/>
          <tpl hier="11" item="4"/>
          <tpl hier="12" item="2"/>
          <tpl fld="4" item="0"/>
        </tpls>
      </m>
      <m>
        <tpls c="8">
          <tpl hier="2" item="0"/>
          <tpl hier="4" item="3"/>
          <tpl fld="3" item="12"/>
          <tpl fld="2" item="50"/>
          <tpl hier="9" item="1"/>
          <tpl hier="11" item="4"/>
          <tpl hier="12" item="2"/>
          <tpl fld="4" item="0"/>
        </tpls>
      </m>
      <m>
        <tpls c="8">
          <tpl hier="2" item="0"/>
          <tpl hier="4" item="3"/>
          <tpl fld="3" item="10"/>
          <tpl fld="2" item="50"/>
          <tpl hier="9" item="1"/>
          <tpl hier="11" item="4"/>
          <tpl hier="12" item="2"/>
          <tpl fld="4" item="0"/>
        </tpls>
      </m>
      <m>
        <tpls c="8">
          <tpl hier="2" item="0"/>
          <tpl hier="4" item="3"/>
          <tpl fld="3" item="33"/>
          <tpl fld="2" item="81"/>
          <tpl hier="9" item="1"/>
          <tpl hier="11" item="4"/>
          <tpl hier="12" item="2"/>
          <tpl fld="4" item="0"/>
        </tpls>
      </m>
      <m>
        <tpls c="8">
          <tpl hier="2" item="0"/>
          <tpl hier="4" item="3"/>
          <tpl fld="3" item="27"/>
          <tpl fld="2" item="81"/>
          <tpl hier="9" item="1"/>
          <tpl hier="11" item="4"/>
          <tpl hier="12" item="2"/>
          <tpl fld="4" item="0"/>
        </tpls>
      </m>
      <m>
        <tpls c="8">
          <tpl hier="2" item="0"/>
          <tpl hier="4" item="3"/>
          <tpl fld="3" item="36"/>
          <tpl fld="2" item="81"/>
          <tpl hier="9" item="1"/>
          <tpl hier="11" item="4"/>
          <tpl hier="12" item="2"/>
          <tpl fld="4" item="0"/>
        </tpls>
      </m>
      <m>
        <tpls c="8">
          <tpl hier="2" item="0"/>
          <tpl hier="4" item="3"/>
          <tpl fld="3" item="34"/>
          <tpl fld="2" item="81"/>
          <tpl hier="9" item="1"/>
          <tpl hier="11" item="4"/>
          <tpl hier="12" item="2"/>
          <tpl fld="4" item="0"/>
        </tpls>
      </m>
      <n v="35957617364992">
        <tpls c="8">
          <tpl hier="2" item="0"/>
          <tpl hier="4" item="3"/>
          <tpl fld="3" item="38"/>
          <tpl fld="1" item="1"/>
          <tpl hier="9" item="1"/>
          <tpl hier="11" item="4"/>
          <tpl hier="12" item="2"/>
          <tpl fld="4" item="0"/>
        </tpls>
      </n>
      <n v="17329877905408">
        <tpls c="8">
          <tpl hier="2" item="0"/>
          <tpl hier="4" item="3"/>
          <tpl fld="3" item="51"/>
          <tpl fld="1" item="1"/>
          <tpl hier="9" item="1"/>
          <tpl hier="11" item="4"/>
          <tpl hier="12" item="2"/>
          <tpl fld="4" item="0"/>
        </tpls>
      </n>
      <n v="3999492140288">
        <tpls c="8">
          <tpl hier="2" item="0"/>
          <tpl hier="4" item="3"/>
          <tpl fld="3" item="20"/>
          <tpl fld="1" item="1"/>
          <tpl hier="9" item="1"/>
          <tpl hier="11" item="4"/>
          <tpl hier="12" item="2"/>
          <tpl fld="4" item="0"/>
        </tpls>
      </n>
      <n v="18707187236864">
        <tpls c="8">
          <tpl hier="2" item="0"/>
          <tpl hier="4" item="3"/>
          <tpl fld="3" item="21"/>
          <tpl fld="2" item="51"/>
          <tpl hier="9" item="1"/>
          <tpl hier="11" item="4"/>
          <tpl hier="12" item="2"/>
          <tpl fld="4" item="0"/>
        </tpls>
      </n>
      <n v="10252345933824">
        <tpls c="8">
          <tpl hier="2" item="0"/>
          <tpl hier="4" item="3"/>
          <tpl fld="3" item="17"/>
          <tpl fld="2" item="51"/>
          <tpl hier="9" item="1"/>
          <tpl hier="11" item="4"/>
          <tpl hier="12" item="2"/>
          <tpl fld="4" item="0"/>
        </tpls>
      </n>
      <n v="4037612929024">
        <tpls c="8">
          <tpl hier="2" item="0"/>
          <tpl hier="4" item="3"/>
          <tpl fld="3" item="22"/>
          <tpl fld="2" item="51"/>
          <tpl hier="9" item="1"/>
          <tpl hier="11" item="4"/>
          <tpl hier="12" item="2"/>
          <tpl fld="4" item="0"/>
        </tpls>
      </n>
      <n v="942500020224">
        <tpls c="8">
          <tpl hier="2" item="0"/>
          <tpl hier="4" item="3"/>
          <tpl fld="3" item="18"/>
          <tpl fld="2" item="51"/>
          <tpl hier="9" item="1"/>
          <tpl hier="11" item="4"/>
          <tpl hier="12" item="2"/>
          <tpl fld="4" item="0"/>
        </tpls>
      </n>
      <n v="2786022916096">
        <tpls c="8">
          <tpl hier="2" item="0"/>
          <tpl hier="4" item="3"/>
          <tpl fld="3" item="33"/>
          <tpl fld="2" item="46"/>
          <tpl hier="9" item="1"/>
          <tpl hier="11" item="4"/>
          <tpl hier="12" item="2"/>
          <tpl fld="4" item="0"/>
        </tpls>
      </n>
      <n v="1559078240256">
        <tpls c="8">
          <tpl hier="2" item="0"/>
          <tpl hier="4" item="3"/>
          <tpl fld="3" item="27"/>
          <tpl fld="2" item="46"/>
          <tpl hier="9" item="1"/>
          <tpl hier="11" item="4"/>
          <tpl hier="12" item="2"/>
          <tpl fld="4" item="0"/>
        </tpls>
      </n>
      <n v="540765683712">
        <tpls c="8">
          <tpl hier="2" item="0"/>
          <tpl hier="4" item="3"/>
          <tpl fld="3" item="36"/>
          <tpl fld="2" item="46"/>
          <tpl hier="9" item="1"/>
          <tpl hier="11" item="4"/>
          <tpl hier="12" item="2"/>
          <tpl fld="4" item="0"/>
        </tpls>
      </n>
      <n v="101824757760">
        <tpls c="8">
          <tpl hier="2" item="0"/>
          <tpl hier="4" item="3"/>
          <tpl fld="3" item="34"/>
          <tpl fld="2" item="46"/>
          <tpl hier="9" item="1"/>
          <tpl hier="11" item="4"/>
          <tpl hier="12" item="2"/>
          <tpl fld="4" item="0"/>
        </tpls>
      </n>
      <n v="495812542464">
        <tpls c="8">
          <tpl hier="2" item="0"/>
          <tpl hier="4" item="3"/>
          <tpl fld="3" item="47"/>
          <tpl fld="2" item="79"/>
          <tpl hier="9" item="1"/>
          <tpl hier="11" item="4"/>
          <tpl hier="12" item="2"/>
          <tpl fld="4" item="0"/>
        </tpls>
      </n>
      <n v="229033574400">
        <tpls c="8">
          <tpl hier="2" item="0"/>
          <tpl hier="4" item="3"/>
          <tpl fld="3" item="45"/>
          <tpl fld="2" item="79"/>
          <tpl hier="9" item="1"/>
          <tpl hier="11" item="4"/>
          <tpl hier="12" item="2"/>
          <tpl fld="4" item="0"/>
        </tpls>
      </n>
      <n v="104442347520">
        <tpls c="8">
          <tpl hier="2" item="0"/>
          <tpl hier="4" item="3"/>
          <tpl fld="3" item="46"/>
          <tpl fld="2" item="79"/>
          <tpl hier="9" item="1"/>
          <tpl hier="11" item="4"/>
          <tpl hier="12" item="2"/>
          <tpl fld="4" item="0"/>
        </tpls>
      </n>
      <n v="18667251712">
        <tpls c="8">
          <tpl hier="2" item="0"/>
          <tpl hier="4" item="3"/>
          <tpl fld="3" item="48"/>
          <tpl fld="2" item="79"/>
          <tpl hier="9" item="1"/>
          <tpl hier="11" item="4"/>
          <tpl hier="12" item="2"/>
          <tpl fld="4" item="0"/>
        </tpls>
      </n>
      <n v="1472131104768">
        <tpls c="8">
          <tpl hier="2" item="0"/>
          <tpl hier="4" item="3"/>
          <tpl fld="3" item="52"/>
          <tpl fld="2" item="61"/>
          <tpl hier="9" item="1"/>
          <tpl hier="11" item="4"/>
          <tpl hier="12" item="2"/>
          <tpl fld="4" item="0"/>
        </tpls>
      </n>
      <n v="577166180352">
        <tpls c="8">
          <tpl hier="2" item="0"/>
          <tpl hier="4" item="3"/>
          <tpl fld="3" item="53"/>
          <tpl fld="2" item="61"/>
          <tpl hier="9" item="1"/>
          <tpl hier="11" item="4"/>
          <tpl hier="12" item="2"/>
          <tpl fld="4" item="0"/>
        </tpls>
      </n>
      <n v="114777047040">
        <tpls c="8">
          <tpl hier="2" item="0"/>
          <tpl hier="4" item="3"/>
          <tpl fld="3" item="54"/>
          <tpl fld="2" item="61"/>
          <tpl hier="9" item="1"/>
          <tpl hier="11" item="4"/>
          <tpl hier="12" item="2"/>
          <tpl fld="4" item="0"/>
        </tpls>
      </n>
      <n v="793174999040">
        <tpls c="8">
          <tpl hier="2" item="0"/>
          <tpl hier="4" item="3"/>
          <tpl fld="3" item="2"/>
          <tpl fld="2" item="57"/>
          <tpl hier="9" item="1"/>
          <tpl hier="11" item="4"/>
          <tpl hier="12" item="2"/>
          <tpl fld="4" item="0"/>
        </tpls>
      </n>
      <n v="199590821888">
        <tpls c="8">
          <tpl hier="2" item="0"/>
          <tpl hier="4" item="3"/>
          <tpl fld="3" item="58"/>
          <tpl fld="2" item="57"/>
          <tpl hier="9" item="1"/>
          <tpl hier="11" item="4"/>
          <tpl hier="12" item="2"/>
          <tpl fld="4" item="0"/>
        </tpls>
      </n>
      <n v="10862327808">
        <tpls c="8">
          <tpl hier="2" item="0"/>
          <tpl hier="4" item="3"/>
          <tpl fld="3" item="4"/>
          <tpl fld="2" item="57"/>
          <tpl hier="9" item="1"/>
          <tpl hier="11" item="4"/>
          <tpl hier="12" item="2"/>
          <tpl fld="4" item="0"/>
        </tpls>
      </n>
      <n v="341863333888">
        <tpls c="8">
          <tpl hier="2" item="0"/>
          <tpl hier="4" item="3"/>
          <tpl fld="3" item="13"/>
          <tpl fld="2" item="53"/>
          <tpl hier="9" item="1"/>
          <tpl hier="11" item="4"/>
          <tpl hier="12" item="2"/>
          <tpl fld="4" item="0"/>
        </tpls>
      </n>
      <n v="89794945024">
        <tpls c="8">
          <tpl hier="2" item="0"/>
          <tpl hier="4" item="3"/>
          <tpl fld="3" item="14"/>
          <tpl fld="2" item="53"/>
          <tpl hier="9" item="1"/>
          <tpl hier="11" item="4"/>
          <tpl hier="12" item="2"/>
          <tpl fld="4" item="0"/>
        </tpls>
      </n>
      <n v="19156533248">
        <tpls c="8">
          <tpl hier="2" item="0"/>
          <tpl hier="4" item="3"/>
          <tpl fld="3" item="15"/>
          <tpl fld="2" item="53"/>
          <tpl hier="9" item="1"/>
          <tpl hier="11" item="4"/>
          <tpl hier="12" item="2"/>
          <tpl fld="4" item="0"/>
        </tpls>
      </n>
      <n v="1659904640">
        <tpls c="8">
          <tpl hier="2" item="0"/>
          <tpl hier="4" item="3"/>
          <tpl fld="3" item="16"/>
          <tpl fld="2" item="53"/>
          <tpl hier="9" item="1"/>
          <tpl hier="11" item="4"/>
          <tpl hier="12" item="2"/>
          <tpl fld="4" item="0"/>
        </tpls>
      </n>
      <n v="229596168192">
        <tpls c="8">
          <tpl hier="2" item="0"/>
          <tpl hier="4" item="3"/>
          <tpl fld="3" item="29"/>
          <tpl fld="2" item="48"/>
          <tpl hier="9" item="1"/>
          <tpl hier="11" item="4"/>
          <tpl hier="12" item="2"/>
          <tpl fld="4" item="0"/>
        </tpls>
      </n>
      <n v="123946328064">
        <tpls c="8">
          <tpl hier="2" item="0"/>
          <tpl hier="4" item="3"/>
          <tpl fld="3" item="30"/>
          <tpl fld="2" item="48"/>
          <tpl hier="9" item="1"/>
          <tpl hier="11" item="4"/>
          <tpl hier="12" item="2"/>
          <tpl fld="4" item="0"/>
        </tpls>
      </n>
      <n v="30527754240">
        <tpls c="8">
          <tpl hier="2" item="0"/>
          <tpl hier="4" item="3"/>
          <tpl fld="3" item="31"/>
          <tpl fld="2" item="48"/>
          <tpl hier="9" item="1"/>
          <tpl hier="11" item="4"/>
          <tpl hier="12" item="2"/>
          <tpl fld="4" item="0"/>
        </tpls>
      </n>
      <n v="5135387648">
        <tpls c="8">
          <tpl hier="2" item="0"/>
          <tpl hier="4" item="3"/>
          <tpl fld="3" item="32"/>
          <tpl fld="2" item="48"/>
          <tpl hier="9" item="1"/>
          <tpl hier="11" item="4"/>
          <tpl hier="12" item="2"/>
          <tpl fld="4" item="0"/>
        </tpls>
      </n>
      <n v="498283446272">
        <tpls c="8">
          <tpl hier="2" item="0"/>
          <tpl hier="4" item="3"/>
          <tpl fld="3" item="41"/>
          <tpl fld="2" item="66"/>
          <tpl hier="9" item="1"/>
          <tpl hier="11" item="4"/>
          <tpl hier="12" item="2"/>
          <tpl fld="4" item="0"/>
        </tpls>
      </n>
      <n v="152029609984">
        <tpls c="8">
          <tpl hier="2" item="0"/>
          <tpl hier="4" item="3"/>
          <tpl fld="3" item="42"/>
          <tpl fld="2" item="66"/>
          <tpl hier="9" item="1"/>
          <tpl hier="11" item="4"/>
          <tpl hier="12" item="2"/>
          <tpl fld="4" item="0"/>
        </tpls>
      </n>
      <n v="53132242944">
        <tpls c="8">
          <tpl hier="2" item="0"/>
          <tpl hier="4" item="3"/>
          <tpl fld="3" item="43"/>
          <tpl fld="2" item="66"/>
          <tpl hier="9" item="1"/>
          <tpl hier="11" item="4"/>
          <tpl hier="12" item="2"/>
          <tpl fld="4" item="0"/>
        </tpls>
      </n>
      <n v="6510239744">
        <tpls c="8">
          <tpl hier="2" item="0"/>
          <tpl hier="4" item="3"/>
          <tpl fld="3" item="44"/>
          <tpl fld="2" item="66"/>
          <tpl hier="9" item="1"/>
          <tpl hier="11" item="4"/>
          <tpl hier="12" item="2"/>
          <tpl fld="4" item="0"/>
        </tpls>
      </n>
      <n v="48884604928">
        <tpls c="8">
          <tpl hier="2" item="0"/>
          <tpl hier="4" item="3"/>
          <tpl fld="3" item="51"/>
          <tpl fld="2" item="25"/>
          <tpl hier="9" item="1"/>
          <tpl hier="11" item="4"/>
          <tpl hier="12" item="2"/>
          <tpl fld="4" item="0"/>
        </tpls>
      </n>
      <n v="5138471424">
        <tpls c="8">
          <tpl hier="2" item="0"/>
          <tpl hier="4" item="3"/>
          <tpl fld="3" item="38"/>
          <tpl fld="2" item="24"/>
          <tpl hier="9" item="1"/>
          <tpl hier="11" item="4"/>
          <tpl hier="12" item="2"/>
          <tpl fld="4" item="0"/>
        </tpls>
      </n>
      <n v="9046326272">
        <tpls c="8">
          <tpl hier="2" item="0"/>
          <tpl hier="4" item="3"/>
          <tpl fld="3" item="42"/>
          <tpl fld="2" item="14"/>
          <tpl hier="9" item="1"/>
          <tpl hier="11" item="4"/>
          <tpl hier="12" item="2"/>
          <tpl fld="4" item="0"/>
        </tpls>
      </n>
      <n v="9470000128">
        <tpls c="8">
          <tpl hier="2" item="0"/>
          <tpl hier="4" item="3"/>
          <tpl fld="3" item="22"/>
          <tpl fld="2" item="43"/>
          <tpl hier="9" item="1"/>
          <tpl hier="11" item="4"/>
          <tpl hier="12" item="2"/>
          <tpl fld="4" item="0"/>
        </tpls>
      </n>
      <m>
        <tpls c="8">
          <tpl hier="2" item="0"/>
          <tpl hier="4" item="3"/>
          <tpl fld="3" item="49"/>
          <tpl fld="2" item="68"/>
          <tpl hier="9" item="1"/>
          <tpl hier="11" item="4"/>
          <tpl hier="12" item="2"/>
          <tpl fld="4" item="0"/>
        </tpls>
      </m>
      <m>
        <tpls c="8">
          <tpl hier="2" item="0"/>
          <tpl hier="4" item="3"/>
          <tpl fld="3" item="18"/>
          <tpl fld="2" item="68"/>
          <tpl hier="9" item="1"/>
          <tpl hier="11" item="4"/>
          <tpl hier="12" item="2"/>
          <tpl fld="4" item="0"/>
        </tpls>
      </m>
      <n v="24432883712">
        <tpls c="8">
          <tpl hier="2" item="0"/>
          <tpl hier="4" item="3"/>
          <tpl fld="3" item="42"/>
          <tpl fld="2" item="44"/>
          <tpl hier="9" item="1"/>
          <tpl hier="11" item="4"/>
          <tpl hier="12" item="2"/>
          <tpl fld="4" item="0"/>
        </tpls>
      </n>
      <n v="2429309440">
        <tpls c="8">
          <tpl hier="2" item="0"/>
          <tpl hier="4" item="3"/>
          <tpl fld="3" item="32"/>
          <tpl fld="2" item="44"/>
          <tpl hier="9" item="1"/>
          <tpl hier="11" item="4"/>
          <tpl hier="12" item="2"/>
          <tpl fld="4" item="0"/>
        </tpls>
      </n>
      <n v="21672525824">
        <tpls c="8">
          <tpl hier="2" item="0"/>
          <tpl hier="4" item="3"/>
          <tpl fld="3" item="30"/>
          <tpl fld="2" item="49"/>
          <tpl hier="9" item="1"/>
          <tpl hier="11" item="4"/>
          <tpl hier="12" item="2"/>
          <tpl fld="4" item="0"/>
        </tpls>
      </n>
      <n v="1485500032">
        <tpls c="8">
          <tpl hier="2" item="0"/>
          <tpl hier="4" item="3"/>
          <tpl fld="3" item="10"/>
          <tpl fld="2" item="49"/>
          <tpl hier="9" item="1"/>
          <tpl hier="11" item="4"/>
          <tpl hier="12" item="2"/>
          <tpl fld="4" item="0"/>
        </tpls>
      </n>
      <n v="17800888320">
        <tpls c="8">
          <tpl hier="2" item="0"/>
          <tpl hier="4" item="3"/>
          <tpl fld="3" item="55"/>
          <tpl fld="2" item="85"/>
          <tpl hier="9" item="1"/>
          <tpl hier="11" item="4"/>
          <tpl hier="12" item="2"/>
          <tpl fld="4" item="0"/>
        </tpls>
      </n>
      <n v="6838185472">
        <tpls c="8">
          <tpl hier="2" item="0"/>
          <tpl hier="4" item="3"/>
          <tpl fld="3" item="25"/>
          <tpl fld="2" item="85"/>
          <tpl hier="9" item="1"/>
          <tpl hier="11" item="4"/>
          <tpl hier="12" item="2"/>
          <tpl fld="4" item="0"/>
        </tpls>
      </n>
      <n v="761047040">
        <tpls c="8">
          <tpl hier="2" item="0"/>
          <tpl hier="4" item="3"/>
          <tpl fld="3" item="44"/>
          <tpl fld="2" item="85"/>
          <tpl hier="9" item="1"/>
          <tpl hier="11" item="4"/>
          <tpl hier="12" item="2"/>
          <tpl fld="4" item="0"/>
        </tpls>
      </n>
      <n v="16504795136">
        <tpls c="8">
          <tpl hier="2" item="0"/>
          <tpl hier="4" item="3"/>
          <tpl fld="3" item="11"/>
          <tpl fld="2" item="65"/>
          <tpl hier="9" item="1"/>
          <tpl hier="11" item="4"/>
          <tpl hier="12" item="2"/>
          <tpl fld="4" item="0"/>
        </tpls>
      </n>
      <n v="4831447040">
        <tpls c="8">
          <tpl hier="2" item="0"/>
          <tpl hier="4" item="3"/>
          <tpl fld="3" item="39"/>
          <tpl fld="2" item="65"/>
          <tpl hier="9" item="1"/>
          <tpl hier="11" item="4"/>
          <tpl hier="12" item="2"/>
          <tpl fld="4" item="0"/>
        </tpls>
      </n>
      <n v="2353909504">
        <tpls c="8">
          <tpl hier="2" item="0"/>
          <tpl hier="4" item="3"/>
          <tpl fld="3" item="24"/>
          <tpl fld="2" item="59"/>
          <tpl hier="9" item="1"/>
          <tpl hier="11" item="4"/>
          <tpl hier="12" item="2"/>
          <tpl fld="4" item="0"/>
        </tpls>
      </n>
      <n v="765224000">
        <tpls c="8">
          <tpl hier="2" item="0"/>
          <tpl hier="4" item="3"/>
          <tpl fld="3" item="40"/>
          <tpl fld="2" item="59"/>
          <tpl hier="9" item="1"/>
          <tpl hier="11" item="4"/>
          <tpl hier="12" item="2"/>
          <tpl fld="4" item="0"/>
        </tpls>
      </n>
      <n v="46831341568">
        <tpls c="8">
          <tpl hier="2" item="0"/>
          <tpl hier="4" item="3"/>
          <tpl fld="3" item="9"/>
          <tpl fld="2" item="54"/>
          <tpl hier="9" item="1"/>
          <tpl hier="11" item="4"/>
          <tpl hier="12" item="2"/>
          <tpl fld="4" item="0"/>
        </tpls>
      </n>
      <n v="5771454976">
        <tpls c="8">
          <tpl hier="2" item="0"/>
          <tpl hier="4" item="3"/>
          <tpl fld="3" item="28"/>
          <tpl fld="2" item="54"/>
          <tpl hier="9" item="1"/>
          <tpl hier="11" item="4"/>
          <tpl hier="12" item="2"/>
          <tpl fld="4" item="0"/>
        </tpls>
      </n>
      <n v="9596959744">
        <tpls c="8">
          <tpl hier="2" item="0"/>
          <tpl hier="4" item="3"/>
          <tpl fld="3" item="56"/>
          <tpl fld="2" item="54"/>
          <tpl hier="9" item="1"/>
          <tpl hier="11" item="4"/>
          <tpl hier="12" item="2"/>
          <tpl fld="4" item="0"/>
        </tpls>
      </n>
      <n v="293481742336">
        <tpls c="8">
          <tpl hier="2" item="0"/>
          <tpl hier="4" item="3"/>
          <tpl fld="3" item="23"/>
          <tpl fld="2" item="40"/>
          <tpl hier="9" item="1"/>
          <tpl hier="11" item="4"/>
          <tpl hier="12" item="2"/>
          <tpl fld="4" item="0"/>
        </tpls>
      </n>
      <n v="66446802944">
        <tpls c="8">
          <tpl hier="2" item="0"/>
          <tpl hier="4" item="3"/>
          <tpl fld="3" item="50"/>
          <tpl fld="2" item="40"/>
          <tpl hier="9" item="1"/>
          <tpl hier="11" item="4"/>
          <tpl hier="12" item="2"/>
          <tpl fld="4" item="0"/>
        </tpls>
      </n>
      <n v="7820381184">
        <tpls c="8">
          <tpl hier="2" item="0"/>
          <tpl hier="4" item="3"/>
          <tpl fld="3" item="8"/>
          <tpl fld="2" item="40"/>
          <tpl hier="9" item="1"/>
          <tpl hier="11" item="4"/>
          <tpl hier="12" item="2"/>
          <tpl fld="4" item="0"/>
        </tpls>
      </n>
      <n v="267122327552">
        <tpls c="8">
          <tpl hier="2" item="0"/>
          <tpl hier="4" item="3"/>
          <tpl fld="3" item="19"/>
          <tpl fld="2" item="35"/>
          <tpl hier="9" item="1"/>
          <tpl hier="11" item="4"/>
          <tpl hier="12" item="2"/>
          <tpl fld="4" item="0"/>
        </tpls>
      </n>
      <n v="33113888768">
        <tpls c="8">
          <tpl hier="2" item="0"/>
          <tpl hier="4" item="3"/>
          <tpl fld="3" item="0"/>
          <tpl fld="2" item="35"/>
          <tpl hier="9" item="1"/>
          <tpl hier="11" item="4"/>
          <tpl hier="12" item="2"/>
          <tpl fld="4" item="0"/>
        </tpls>
      </n>
      <n v="7167087104">
        <tpls c="8">
          <tpl hier="2" item="0"/>
          <tpl hier="4" item="3"/>
          <tpl fld="3" item="18"/>
          <tpl fld="2" item="35"/>
          <tpl hier="9" item="1"/>
          <tpl hier="11" item="4"/>
          <tpl hier="12" item="2"/>
          <tpl fld="4" item="0"/>
        </tpls>
      </n>
      <n v="9253484544">
        <tpls c="8">
          <tpl hier="2" item="0"/>
          <tpl hier="4" item="3"/>
          <tpl fld="3" item="49"/>
          <tpl fld="2" item="28"/>
          <tpl hier="9" item="1"/>
          <tpl hier="11" item="4"/>
          <tpl hier="12" item="2"/>
          <tpl fld="4" item="0"/>
        </tpls>
      </n>
      <n v="1163426816">
        <tpls c="8">
          <tpl hier="2" item="0"/>
          <tpl hier="4" item="3"/>
          <tpl fld="3" item="7"/>
          <tpl fld="2" item="28"/>
          <tpl hier="9" item="1"/>
          <tpl hier="11" item="4"/>
          <tpl hier="12" item="2"/>
          <tpl fld="4" item="0"/>
        </tpls>
      </n>
      <n v="416926304">
        <tpls c="8">
          <tpl hier="2" item="0"/>
          <tpl hier="4" item="3"/>
          <tpl fld="3" item="34"/>
          <tpl fld="2" item="28"/>
          <tpl hier="9" item="1"/>
          <tpl hier="11" item="4"/>
          <tpl hier="12" item="2"/>
          <tpl fld="4" item="0"/>
        </tpls>
      </n>
      <n v="1460561152">
        <tpls c="8">
          <tpl hier="2" item="0"/>
          <tpl hier="4" item="3"/>
          <tpl fld="3" item="55"/>
          <tpl fld="2" item="77"/>
          <tpl hier="9" item="1"/>
          <tpl hier="11" item="4"/>
          <tpl hier="12" item="2"/>
          <tpl fld="4" item="0"/>
        </tpls>
      </n>
      <n v="637820608">
        <tpls c="8">
          <tpl hier="2" item="0"/>
          <tpl hier="4" item="3"/>
          <tpl fld="3" item="22"/>
          <tpl fld="2" item="77"/>
          <tpl hier="9" item="1"/>
          <tpl hier="11" item="4"/>
          <tpl hier="12" item="2"/>
          <tpl fld="4" item="0"/>
        </tpls>
      </n>
      <n v="124482752">
        <tpls c="8">
          <tpl hier="2" item="0"/>
          <tpl hier="4" item="3"/>
          <tpl fld="3" item="48"/>
          <tpl fld="2" item="77"/>
          <tpl hier="9" item="1"/>
          <tpl hier="11" item="4"/>
          <tpl hier="12" item="2"/>
          <tpl fld="4" item="0"/>
        </tpls>
      </n>
      <n v="14548845568">
        <tpls c="8">
          <tpl hier="2" item="0"/>
          <tpl hier="4" item="3"/>
          <tpl fld="3" item="6"/>
          <tpl fld="2" item="62"/>
          <tpl hier="9" item="1"/>
          <tpl hier="11" item="4"/>
          <tpl hier="12" item="2"/>
          <tpl fld="4" item="0"/>
        </tpls>
      </n>
      <n v="7636345856">
        <tpls c="8">
          <tpl hier="2" item="0"/>
          <tpl hier="4" item="3"/>
          <tpl fld="3" item="36"/>
          <tpl fld="2" item="62"/>
          <tpl hier="9" item="1"/>
          <tpl hier="11" item="4"/>
          <tpl hier="12" item="2"/>
          <tpl fld="4" item="0"/>
        </tpls>
      </n>
      <n v="870486080">
        <tpls c="8">
          <tpl hier="2" item="0"/>
          <tpl hier="4" item="3"/>
          <tpl fld="3" item="17"/>
          <tpl fld="2" item="42"/>
          <tpl hier="9" item="1"/>
          <tpl hier="11" item="4"/>
          <tpl hier="12" item="2"/>
          <tpl fld="4" item="0"/>
        </tpls>
      </n>
      <n v="610225536">
        <tpls c="8">
          <tpl hier="2" item="0"/>
          <tpl hier="4" item="3"/>
          <tpl fld="3" item="46"/>
          <tpl fld="2" item="42"/>
          <tpl hier="9" item="1"/>
          <tpl hier="11" item="4"/>
          <tpl hier="12" item="2"/>
          <tpl fld="4" item="0"/>
        </tpls>
      </n>
      <n v="14169905152">
        <tpls c="8">
          <tpl hier="2" item="0"/>
          <tpl hier="4" item="3"/>
          <tpl fld="3" item="13"/>
          <tpl fld="2" item="55"/>
          <tpl hier="9" item="1"/>
          <tpl hier="11" item="4"/>
          <tpl hier="12" item="2"/>
          <tpl fld="4" item="0"/>
        </tpls>
      </n>
      <n v="2447669504">
        <tpls c="8">
          <tpl hier="2" item="0"/>
          <tpl hier="4" item="3"/>
          <tpl fld="3" item="27"/>
          <tpl fld="2" item="55"/>
          <tpl hier="9" item="1"/>
          <tpl hier="11" item="4"/>
          <tpl hier="12" item="2"/>
          <tpl fld="4" item="0"/>
        </tpls>
      </n>
      <n v="939972672">
        <tpls c="8">
          <tpl hier="2" item="0"/>
          <tpl hier="4" item="3"/>
          <tpl fld="3" item="54"/>
          <tpl fld="2" item="55"/>
          <tpl hier="9" item="1"/>
          <tpl hier="11" item="4"/>
          <tpl hier="12" item="2"/>
          <tpl fld="4" item="0"/>
        </tpls>
      </n>
      <n v="1802214309888">
        <tpls c="8">
          <tpl hier="2" item="0"/>
          <tpl hier="4" item="3"/>
          <tpl fld="3" item="23"/>
          <tpl fld="2" item="60"/>
          <tpl hier="9" item="1"/>
          <tpl hier="11" item="4"/>
          <tpl hier="12" item="2"/>
          <tpl fld="4" item="0"/>
        </tpls>
      </n>
      <n v="850426462208">
        <tpls c="8">
          <tpl hier="2" item="0"/>
          <tpl hier="4" item="3"/>
          <tpl fld="3" item="28"/>
          <tpl fld="2" item="60"/>
          <tpl hier="9" item="1"/>
          <tpl hier="11" item="4"/>
          <tpl hier="12" item="2"/>
          <tpl fld="4" item="0"/>
        </tpls>
      </n>
      <n v="152678023168">
        <tpls c="8">
          <tpl hier="2" item="0"/>
          <tpl hier="4" item="3"/>
          <tpl fld="3" item="20"/>
          <tpl fld="2" item="60"/>
          <tpl hier="9" item="1"/>
          <tpl hier="11" item="4"/>
          <tpl hier="12" item="2"/>
          <tpl fld="4" item="0"/>
        </tpls>
      </n>
      <n v="18340511744">
        <tpls c="8">
          <tpl hier="2" item="0"/>
          <tpl hier="4" item="3"/>
          <tpl fld="3" item="5"/>
          <tpl fld="2" item="56"/>
          <tpl hier="9" item="1"/>
          <tpl hier="11" item="4"/>
          <tpl hier="12" item="2"/>
          <tpl fld="4" item="0"/>
        </tpls>
      </n>
      <n v="7511582208">
        <tpls c="8">
          <tpl hier="2" item="0"/>
          <tpl hier="4" item="3"/>
          <tpl fld="3" item="6"/>
          <tpl fld="2" item="56"/>
          <tpl hier="9" item="1"/>
          <tpl hier="11" item="4"/>
          <tpl hier="12" item="2"/>
          <tpl fld="4" item="0"/>
        </tpls>
      </n>
      <n v="1965274880">
        <tpls c="8">
          <tpl hier="2" item="0"/>
          <tpl hier="4" item="3"/>
          <tpl fld="3" item="7"/>
          <tpl fld="2" item="56"/>
          <tpl hier="9" item="1"/>
          <tpl hier="11" item="4"/>
          <tpl hier="12" item="2"/>
          <tpl fld="4" item="0"/>
        </tpls>
      </n>
      <n v="126957496">
        <tpls c="8">
          <tpl hier="2" item="0"/>
          <tpl hier="4" item="3"/>
          <tpl fld="3" item="8"/>
          <tpl fld="2" item="56"/>
          <tpl hier="9" item="1"/>
          <tpl hier="11" item="4"/>
          <tpl hier="12" item="2"/>
          <tpl fld="4" item="0"/>
        </tpls>
      </n>
      <n v="33941127168">
        <tpls c="8">
          <tpl hier="2" item="0"/>
          <tpl hier="4" item="3"/>
          <tpl fld="3" item="21"/>
          <tpl fld="2" item="52"/>
          <tpl hier="9" item="1"/>
          <tpl hier="11" item="4"/>
          <tpl hier="12" item="2"/>
          <tpl fld="4" item="0"/>
        </tpls>
      </n>
      <n v="8397912576">
        <tpls c="8">
          <tpl hier="2" item="0"/>
          <tpl hier="4" item="3"/>
          <tpl fld="3" item="17"/>
          <tpl fld="2" item="52"/>
          <tpl hier="9" item="1"/>
          <tpl hier="11" item="4"/>
          <tpl hier="12" item="2"/>
          <tpl fld="4" item="0"/>
        </tpls>
      </n>
      <n v="6169501184">
        <tpls c="8">
          <tpl hier="2" item="0"/>
          <tpl hier="4" item="3"/>
          <tpl fld="3" item="22"/>
          <tpl fld="2" item="52"/>
          <tpl hier="9" item="1"/>
          <tpl hier="11" item="4"/>
          <tpl hier="12" item="2"/>
          <tpl fld="4" item="0"/>
        </tpls>
      </n>
      <n v="857912448">
        <tpls c="8">
          <tpl hier="2" item="0"/>
          <tpl hier="4" item="3"/>
          <tpl fld="3" item="18"/>
          <tpl fld="2" item="52"/>
          <tpl hier="9" item="1"/>
          <tpl hier="11" item="4"/>
          <tpl hier="12" item="2"/>
          <tpl fld="4" item="0"/>
        </tpls>
      </n>
      <n v="12517846016">
        <tpls c="8">
          <tpl hier="2" item="0"/>
          <tpl hier="4" item="3"/>
          <tpl fld="3" item="33"/>
          <tpl fld="2" item="47"/>
          <tpl hier="9" item="1"/>
          <tpl hier="11" item="4"/>
          <tpl hier="12" item="2"/>
          <tpl fld="4" item="0"/>
        </tpls>
      </n>
      <n v="2268301568">
        <tpls c="8">
          <tpl hier="2" item="0"/>
          <tpl hier="4" item="3"/>
          <tpl fld="3" item="27"/>
          <tpl fld="2" item="47"/>
          <tpl hier="9" item="1"/>
          <tpl hier="11" item="4"/>
          <tpl hier="12" item="2"/>
          <tpl fld="4" item="0"/>
        </tpls>
      </n>
      <n v="1291120000">
        <tpls c="8">
          <tpl hier="2" item="0"/>
          <tpl hier="4" item="3"/>
          <tpl fld="3" item="36"/>
          <tpl fld="2" item="47"/>
          <tpl hier="9" item="1"/>
          <tpl hier="11" item="4"/>
          <tpl hier="12" item="2"/>
          <tpl fld="4" item="0"/>
        </tpls>
      </n>
      <n v="289908736">
        <tpls c="8">
          <tpl hier="2" item="0"/>
          <tpl hier="4" item="3"/>
          <tpl fld="3" item="34"/>
          <tpl fld="2" item="47"/>
          <tpl hier="9" item="1"/>
          <tpl hier="11" item="4"/>
          <tpl hier="12" item="2"/>
          <tpl fld="4" item="0"/>
        </tpls>
      </n>
      <n v="1377200000">
        <tpls c="8">
          <tpl hier="2" item="0"/>
          <tpl hier="4" item="3"/>
          <tpl fld="3" item="47"/>
          <tpl fld="2" item="82"/>
          <tpl hier="9" item="1"/>
          <tpl hier="11" item="4"/>
          <tpl hier="12" item="2"/>
          <tpl fld="4" item="0"/>
        </tpls>
      </n>
      <n v="580863680">
        <tpls c="8">
          <tpl hier="2" item="0"/>
          <tpl hier="4" item="3"/>
          <tpl fld="3" item="45"/>
          <tpl fld="2" item="82"/>
          <tpl hier="9" item="1"/>
          <tpl hier="11" item="4"/>
          <tpl hier="12" item="2"/>
          <tpl fld="4" item="0"/>
        </tpls>
      </n>
      <n v="136300000">
        <tpls c="8">
          <tpl hier="2" item="0"/>
          <tpl hier="4" item="3"/>
          <tpl fld="3" item="46"/>
          <tpl fld="2" item="82"/>
          <tpl hier="9" item="1"/>
          <tpl hier="11" item="4"/>
          <tpl hier="12" item="2"/>
          <tpl fld="4" item="0"/>
        </tpls>
      </n>
      <n v="31856922">
        <tpls c="8">
          <tpl hier="2" item="0"/>
          <tpl hier="4" item="3"/>
          <tpl fld="3" item="48"/>
          <tpl fld="2" item="82"/>
          <tpl hier="9" item="1"/>
          <tpl hier="11" item="4"/>
          <tpl hier="12" item="2"/>
          <tpl fld="4" item="0"/>
        </tpls>
      </n>
      <n v="79611887616">
        <tpls c="8">
          <tpl hier="2" item="0"/>
          <tpl hier="4" item="3"/>
          <tpl fld="3" item="52"/>
          <tpl fld="2" item="63"/>
          <tpl hier="9" item="1"/>
          <tpl hier="11" item="4"/>
          <tpl hier="12" item="2"/>
          <tpl fld="4" item="0"/>
        </tpls>
      </n>
      <n v="30957484032">
        <tpls c="8">
          <tpl hier="2" item="0"/>
          <tpl hier="4" item="3"/>
          <tpl fld="3" item="53"/>
          <tpl fld="2" item="63"/>
          <tpl hier="9" item="1"/>
          <tpl hier="11" item="4"/>
          <tpl hier="12" item="2"/>
          <tpl fld="4" item="0"/>
        </tpls>
      </n>
      <n v="19448348672">
        <tpls c="8">
          <tpl hier="2" item="0"/>
          <tpl hier="4" item="3"/>
          <tpl fld="3" item="54"/>
          <tpl fld="2" item="63"/>
          <tpl hier="9" item="1"/>
          <tpl hier="11" item="4"/>
          <tpl hier="12" item="2"/>
          <tpl fld="4" item="0"/>
        </tpls>
      </n>
      <n v="9055290368">
        <tpls c="8">
          <tpl hier="2" item="0"/>
          <tpl hier="4" item="3"/>
          <tpl fld="3" item="2"/>
          <tpl fld="2" item="58"/>
          <tpl hier="9" item="1"/>
          <tpl hier="11" item="4"/>
          <tpl hier="12" item="2"/>
          <tpl fld="4" item="0"/>
        </tpls>
      </n>
      <n v="2817900032">
        <tpls c="8">
          <tpl hier="2" item="0"/>
          <tpl hier="4" item="3"/>
          <tpl fld="3" item="58"/>
          <tpl fld="2" item="58"/>
          <tpl hier="9" item="1"/>
          <tpl hier="11" item="4"/>
          <tpl hier="12" item="2"/>
          <tpl fld="4" item="0"/>
        </tpls>
      </n>
      <n v="590899968">
        <tpls c="8">
          <tpl hier="2" item="0"/>
          <tpl hier="4" item="3"/>
          <tpl fld="3" item="4"/>
          <tpl fld="2" item="58"/>
          <tpl hier="9" item="1"/>
          <tpl hier="11" item="4"/>
          <tpl hier="12" item="2"/>
          <tpl fld="4" item="0"/>
        </tpls>
      </n>
      <m>
        <tpls c="8">
          <tpl hier="2" item="0"/>
          <tpl hier="4" item="3"/>
          <tpl fld="3" item="13"/>
          <tpl fld="2" item="50"/>
          <tpl hier="9" item="1"/>
          <tpl hier="11" item="4"/>
          <tpl hier="12" item="2"/>
          <tpl fld="4" item="0"/>
        </tpls>
      </m>
      <m>
        <tpls c="8">
          <tpl hier="2" item="0"/>
          <tpl hier="4" item="3"/>
          <tpl fld="3" item="14"/>
          <tpl fld="2" item="50"/>
          <tpl hier="9" item="1"/>
          <tpl hier="11" item="4"/>
          <tpl hier="12" item="2"/>
          <tpl fld="4" item="0"/>
        </tpls>
      </m>
      <m>
        <tpls c="8">
          <tpl hier="2" item="0"/>
          <tpl hier="4" item="3"/>
          <tpl fld="3" item="15"/>
          <tpl fld="2" item="50"/>
          <tpl hier="9" item="1"/>
          <tpl hier="11" item="4"/>
          <tpl hier="12" item="2"/>
          <tpl fld="4" item="0"/>
        </tpls>
      </m>
      <m>
        <tpls c="8">
          <tpl hier="2" item="0"/>
          <tpl hier="4" item="3"/>
          <tpl fld="3" item="16"/>
          <tpl fld="2" item="50"/>
          <tpl hier="9" item="1"/>
          <tpl hier="11" item="4"/>
          <tpl hier="12" item="2"/>
          <tpl fld="4" item="0"/>
        </tpls>
      </m>
      <m>
        <tpls c="8">
          <tpl hier="2" item="0"/>
          <tpl hier="4" item="3"/>
          <tpl fld="3" item="19"/>
          <tpl fld="2" item="81"/>
          <tpl hier="9" item="1"/>
          <tpl hier="11" item="4"/>
          <tpl hier="12" item="2"/>
          <tpl fld="4" item="0"/>
        </tpls>
      </m>
      <m>
        <tpls c="8">
          <tpl hier="2" item="0"/>
          <tpl hier="4" item="3"/>
          <tpl fld="3" item="28"/>
          <tpl fld="2" item="81"/>
          <tpl hier="9" item="1"/>
          <tpl hier="11" item="4"/>
          <tpl hier="12" item="2"/>
          <tpl fld="4" item="0"/>
        </tpls>
      </m>
      <m>
        <tpls c="8">
          <tpl hier="2" item="0"/>
          <tpl hier="4" item="3"/>
          <tpl fld="3" item="39"/>
          <tpl fld="2" item="81"/>
          <tpl hier="9" item="1"/>
          <tpl hier="11" item="4"/>
          <tpl hier="12" item="2"/>
          <tpl fld="4" item="0"/>
        </tpls>
      </m>
      <m>
        <tpls c="8">
          <tpl hier="2" item="0"/>
          <tpl hier="4" item="3"/>
          <tpl fld="3" item="37"/>
          <tpl fld="2" item="81"/>
          <tpl hier="9" item="1"/>
          <tpl hier="11" item="4"/>
          <tpl hier="12" item="2"/>
          <tpl fld="4" item="0"/>
        </tpls>
      </m>
      <n v="34257573187584">
        <tpls c="8">
          <tpl hier="2" item="0"/>
          <tpl hier="4" item="3"/>
          <tpl fld="3" item="52"/>
          <tpl fld="1" item="1"/>
          <tpl hier="9" item="1"/>
          <tpl hier="11" item="4"/>
          <tpl hier="12" item="2"/>
          <tpl fld="4" item="0"/>
        </tpls>
      </n>
      <n v="16191372101632">
        <tpls c="8">
          <tpl hier="2" item="0"/>
          <tpl hier="4" item="3"/>
          <tpl fld="3" item="53"/>
          <tpl fld="1" item="1"/>
          <tpl hier="9" item="1"/>
          <tpl hier="11" item="4"/>
          <tpl hier="12" item="2"/>
          <tpl fld="4" item="0"/>
        </tpls>
      </n>
      <n v="3693785925120">
        <tpls c="8">
          <tpl hier="2" item="0"/>
          <tpl hier="4" item="3"/>
          <tpl fld="3" item="54"/>
          <tpl fld="1" item="1"/>
          <tpl hier="9" item="1"/>
          <tpl hier="11" item="4"/>
          <tpl hier="12" item="2"/>
          <tpl fld="4" item="0"/>
        </tpls>
      </n>
      <n v="18219297406976">
        <tpls c="8">
          <tpl hier="2" item="0"/>
          <tpl hier="4" item="3"/>
          <tpl fld="3" item="23"/>
          <tpl fld="2" item="51"/>
          <tpl hier="9" item="1"/>
          <tpl hier="11" item="4"/>
          <tpl hier="12" item="2"/>
          <tpl fld="4" item="0"/>
        </tpls>
      </n>
      <n v="9630664097792">
        <tpls c="8">
          <tpl hier="2" item="0"/>
          <tpl hier="4" item="3"/>
          <tpl fld="3" item="24"/>
          <tpl fld="2" item="51"/>
          <tpl hier="9" item="1"/>
          <tpl hier="11" item="4"/>
          <tpl hier="12" item="2"/>
          <tpl fld="4" item="0"/>
        </tpls>
      </n>
      <n v="3634038046720">
        <tpls c="8">
          <tpl hier="2" item="0"/>
          <tpl hier="4" item="3"/>
          <tpl fld="3" item="25"/>
          <tpl fld="2" item="51"/>
          <tpl hier="9" item="1"/>
          <tpl hier="11" item="4"/>
          <tpl hier="12" item="2"/>
          <tpl fld="4" item="0"/>
        </tpls>
      </n>
      <n v="861700030464">
        <tpls c="8">
          <tpl hier="2" item="0"/>
          <tpl hier="4" item="3"/>
          <tpl fld="3" item="26"/>
          <tpl fld="2" item="51"/>
          <tpl hier="9" item="1"/>
          <tpl hier="11" item="4"/>
          <tpl hier="12" item="2"/>
          <tpl fld="4" item="0"/>
        </tpls>
      </n>
      <n v="2704887775232">
        <tpls c="8">
          <tpl hier="2" item="0"/>
          <tpl hier="4" item="3"/>
          <tpl fld="3" item="19"/>
          <tpl fld="2" item="46"/>
          <tpl hier="9" item="1"/>
          <tpl hier="11" item="4"/>
          <tpl hier="12" item="2"/>
          <tpl fld="4" item="0"/>
        </tpls>
      </n>
      <n v="1415358840832">
        <tpls c="8">
          <tpl hier="2" item="0"/>
          <tpl hier="4" item="3"/>
          <tpl fld="3" item="28"/>
          <tpl fld="2" item="46"/>
          <tpl hier="9" item="1"/>
          <tpl hier="11" item="4"/>
          <tpl hier="12" item="2"/>
          <tpl fld="4" item="0"/>
        </tpls>
      </n>
      <n v="564947714048">
        <tpls c="8">
          <tpl hier="2" item="0"/>
          <tpl hier="4" item="3"/>
          <tpl fld="3" item="39"/>
          <tpl fld="2" item="46"/>
          <tpl hier="9" item="1"/>
          <tpl hier="11" item="4"/>
          <tpl hier="12" item="2"/>
          <tpl fld="4" item="0"/>
        </tpls>
      </n>
      <n v="94407557120">
        <tpls c="8">
          <tpl hier="2" item="0"/>
          <tpl hier="4" item="3"/>
          <tpl fld="3" item="37"/>
          <tpl fld="2" item="46"/>
          <tpl hier="9" item="1"/>
          <tpl hier="11" item="4"/>
          <tpl hier="12" item="2"/>
          <tpl fld="4" item="0"/>
        </tpls>
      </n>
      <n v="436536999936">
        <tpls c="8">
          <tpl hier="2" item="0"/>
          <tpl hier="4" item="3"/>
          <tpl fld="3" item="49"/>
          <tpl fld="2" item="79"/>
          <tpl hier="9" item="1"/>
          <tpl hier="11" item="4"/>
          <tpl hier="12" item="2"/>
          <tpl fld="4" item="0"/>
        </tpls>
      </n>
      <n v="212953333760">
        <tpls c="8">
          <tpl hier="2" item="0"/>
          <tpl hier="4" item="3"/>
          <tpl fld="3" item="50"/>
          <tpl fld="2" item="79"/>
          <tpl hier="9" item="1"/>
          <tpl hier="11" item="4"/>
          <tpl hier="12" item="2"/>
          <tpl fld="4" item="0"/>
        </tpls>
      </n>
      <n v="94468743168">
        <tpls c="8">
          <tpl hier="2" item="0"/>
          <tpl hier="4" item="3"/>
          <tpl fld="3" item="40"/>
          <tpl fld="2" item="79"/>
          <tpl hier="9" item="1"/>
          <tpl hier="11" item="4"/>
          <tpl hier="12" item="2"/>
          <tpl fld="4" item="0"/>
        </tpls>
      </n>
      <n v="17212686336">
        <tpls c="8">
          <tpl hier="2" item="0"/>
          <tpl hier="4" item="3"/>
          <tpl fld="3" item="35"/>
          <tpl fld="2" item="79"/>
          <tpl hier="9" item="1"/>
          <tpl hier="11" item="4"/>
          <tpl hier="12" item="2"/>
          <tpl fld="4" item="0"/>
        </tpls>
      </n>
      <n v="1259343839232">
        <tpls c="8">
          <tpl hier="2" item="0"/>
          <tpl hier="4" item="3"/>
          <tpl fld="3" item="55"/>
          <tpl fld="2" item="61"/>
          <tpl hier="9" item="1"/>
          <tpl hier="11" item="4"/>
          <tpl hier="12" item="2"/>
          <tpl fld="4" item="0"/>
        </tpls>
      </n>
      <n v="536558600192">
        <tpls c="8">
          <tpl hier="2" item="0"/>
          <tpl hier="4" item="3"/>
          <tpl fld="3" item="0"/>
          <tpl fld="2" item="61"/>
          <tpl hier="9" item="1"/>
          <tpl hier="11" item="4"/>
          <tpl hier="12" item="2"/>
          <tpl fld="4" item="0"/>
        </tpls>
      </n>
      <n v="97274003456">
        <tpls c="8">
          <tpl hier="2" item="0"/>
          <tpl hier="4" item="3"/>
          <tpl fld="3" item="56"/>
          <tpl fld="2" item="61"/>
          <tpl hier="9" item="1"/>
          <tpl hier="11" item="4"/>
          <tpl hier="12" item="2"/>
          <tpl fld="4" item="0"/>
        </tpls>
      </n>
      <n v="1642383278080">
        <tpls c="8">
          <tpl hier="2" item="0"/>
          <tpl hier="4" item="3"/>
          <tpl fld="3" item="5"/>
          <tpl fld="2" item="57"/>
          <tpl hier="9" item="1"/>
          <tpl hier="11" item="4"/>
          <tpl hier="12" item="2"/>
          <tpl fld="4" item="0"/>
        </tpls>
      </n>
      <n v="702717362176">
        <tpls c="8">
          <tpl hier="2" item="0"/>
          <tpl hier="4" item="3"/>
          <tpl fld="3" item="6"/>
          <tpl fld="2" item="57"/>
          <tpl hier="9" item="1"/>
          <tpl hier="11" item="4"/>
          <tpl hier="12" item="2"/>
          <tpl fld="4" item="0"/>
        </tpls>
      </n>
      <n v="147948257280">
        <tpls c="8">
          <tpl hier="2" item="0"/>
          <tpl hier="4" item="3"/>
          <tpl fld="3" item="7"/>
          <tpl fld="2" item="57"/>
          <tpl hier="9" item="1"/>
          <tpl hier="11" item="4"/>
          <tpl hier="12" item="2"/>
          <tpl fld="4" item="0"/>
        </tpls>
      </n>
      <n v="9903500288">
        <tpls c="8">
          <tpl hier="2" item="0"/>
          <tpl hier="4" item="3"/>
          <tpl fld="3" item="8"/>
          <tpl fld="2" item="57"/>
          <tpl hier="9" item="1"/>
          <tpl hier="11" item="4"/>
          <tpl hier="12" item="2"/>
          <tpl fld="4" item="0"/>
        </tpls>
      </n>
      <n v="318652350464">
        <tpls c="8">
          <tpl hier="2" item="0"/>
          <tpl hier="4" item="3"/>
          <tpl fld="3" item="21"/>
          <tpl fld="2" item="53"/>
          <tpl hier="9" item="1"/>
          <tpl hier="11" item="4"/>
          <tpl hier="12" item="2"/>
          <tpl fld="4" item="0"/>
        </tpls>
      </n>
      <n v="96074481664">
        <tpls c="8">
          <tpl hier="2" item="0"/>
          <tpl hier="4" item="3"/>
          <tpl fld="3" item="17"/>
          <tpl fld="2" item="53"/>
          <tpl hier="9" item="1"/>
          <tpl hier="11" item="4"/>
          <tpl hier="12" item="2"/>
          <tpl fld="4" item="0"/>
        </tpls>
      </n>
      <n v="19749361664">
        <tpls c="8">
          <tpl hier="2" item="0"/>
          <tpl hier="4" item="3"/>
          <tpl fld="3" item="22"/>
          <tpl fld="2" item="53"/>
          <tpl hier="9" item="1"/>
          <tpl hier="11" item="4"/>
          <tpl hier="12" item="2"/>
          <tpl fld="4" item="0"/>
        </tpls>
      </n>
      <n v="1425715456">
        <tpls c="8">
          <tpl hier="2" item="0"/>
          <tpl hier="4" item="3"/>
          <tpl fld="3" item="18"/>
          <tpl fld="2" item="53"/>
          <tpl hier="9" item="1"/>
          <tpl hier="11" item="4"/>
          <tpl hier="12" item="2"/>
          <tpl fld="4" item="0"/>
        </tpls>
      </n>
      <n v="226369503232">
        <tpls c="8">
          <tpl hier="2" item="0"/>
          <tpl hier="4" item="3"/>
          <tpl fld="3" item="33"/>
          <tpl fld="2" item="48"/>
          <tpl hier="9" item="1"/>
          <tpl hier="11" item="4"/>
          <tpl hier="12" item="2"/>
          <tpl fld="4" item="0"/>
        </tpls>
      </n>
      <n v="117016535040">
        <tpls c="8">
          <tpl hier="2" item="0"/>
          <tpl hier="4" item="3"/>
          <tpl fld="3" item="27"/>
          <tpl fld="2" item="48"/>
          <tpl hier="9" item="1"/>
          <tpl hier="11" item="4"/>
          <tpl hier="12" item="2"/>
          <tpl fld="4" item="0"/>
        </tpls>
      </n>
      <n v="31977275392">
        <tpls c="8">
          <tpl hier="2" item="0"/>
          <tpl hier="4" item="3"/>
          <tpl fld="3" item="36"/>
          <tpl fld="2" item="48"/>
          <tpl hier="9" item="1"/>
          <tpl hier="11" item="4"/>
          <tpl hier="12" item="2"/>
          <tpl fld="4" item="0"/>
        </tpls>
      </n>
      <n v="4687463936">
        <tpls c="8">
          <tpl hier="2" item="0"/>
          <tpl hier="4" item="3"/>
          <tpl fld="3" item="34"/>
          <tpl fld="2" item="48"/>
          <tpl hier="9" item="1"/>
          <tpl hier="11" item="4"/>
          <tpl hier="12" item="2"/>
          <tpl fld="4" item="0"/>
        </tpls>
      </n>
      <n v="428757024768">
        <tpls c="8">
          <tpl hier="2" item="0"/>
          <tpl hier="4" item="3"/>
          <tpl fld="3" item="47"/>
          <tpl fld="2" item="66"/>
          <tpl hier="9" item="1"/>
          <tpl hier="11" item="4"/>
          <tpl hier="12" item="2"/>
          <tpl fld="4" item="0"/>
        </tpls>
      </n>
      <n v="127131459584">
        <tpls c="8">
          <tpl hier="2" item="0"/>
          <tpl hier="4" item="3"/>
          <tpl fld="3" item="45"/>
          <tpl fld="2" item="66"/>
          <tpl hier="9" item="1"/>
          <tpl hier="11" item="4"/>
          <tpl hier="12" item="2"/>
          <tpl fld="4" item="0"/>
        </tpls>
      </n>
      <n v="46523092992">
        <tpls c="8">
          <tpl hier="2" item="0"/>
          <tpl hier="4" item="3"/>
          <tpl fld="3" item="46"/>
          <tpl fld="2" item="66"/>
          <tpl hier="9" item="1"/>
          <tpl hier="11" item="4"/>
          <tpl hier="12" item="2"/>
          <tpl fld="4" item="0"/>
        </tpls>
      </n>
      <n v="6066976768">
        <tpls c="8">
          <tpl hier="2" item="0"/>
          <tpl hier="4" item="3"/>
          <tpl fld="3" item="48"/>
          <tpl fld="2" item="66"/>
          <tpl hier="9" item="1"/>
          <tpl hier="11" item="4"/>
          <tpl hier="12" item="2"/>
          <tpl fld="4" item="0"/>
        </tpls>
      </n>
      <n v="847481536512">
        <tpls c="8">
          <tpl hier="2" item="0"/>
          <tpl hier="4" item="3"/>
          <tpl fld="3" item="52"/>
          <tpl fld="2" item="69"/>
          <tpl hier="9" item="1"/>
          <tpl hier="11" item="4"/>
          <tpl hier="12" item="2"/>
          <tpl fld="4" item="0"/>
        </tpls>
      </n>
      <n v="327500333056">
        <tpls c="8">
          <tpl hier="2" item="0"/>
          <tpl hier="4" item="3"/>
          <tpl fld="3" item="53"/>
          <tpl fld="2" item="69"/>
          <tpl hier="9" item="1"/>
          <tpl hier="11" item="4"/>
          <tpl hier="12" item="2"/>
          <tpl fld="4" item="0"/>
        </tpls>
      </n>
      <n v="100249526272">
        <tpls c="8">
          <tpl hier="2" item="0"/>
          <tpl hier="4" item="3"/>
          <tpl fld="3" item="54"/>
          <tpl fld="2" item="69"/>
          <tpl hier="9" item="1"/>
          <tpl hier="11" item="4"/>
          <tpl hier="12" item="2"/>
          <tpl fld="4" item="0"/>
        </tpls>
      </n>
      <n v="34685280256">
        <tpls c="8">
          <tpl hier="2" item="0"/>
          <tpl hier="4" item="3"/>
          <tpl fld="3" item="2"/>
          <tpl fld="2" item="73"/>
          <tpl hier="9" item="1"/>
          <tpl hier="11" item="4"/>
          <tpl hier="12" item="2"/>
          <tpl fld="4" item="0"/>
        </tpls>
      </n>
      <n v="9750161408">
        <tpls c="8">
          <tpl hier="2" item="0"/>
          <tpl hier="4" item="3"/>
          <tpl fld="3" item="58"/>
          <tpl fld="2" item="73"/>
          <tpl hier="9" item="1"/>
          <tpl hier="11" item="4"/>
          <tpl hier="12" item="2"/>
          <tpl fld="4" item="0"/>
        </tpls>
      </n>
      <n v="1968733056">
        <tpls c="8">
          <tpl hier="2" item="0"/>
          <tpl hier="4" item="3"/>
          <tpl fld="3" item="4"/>
          <tpl fld="2" item="73"/>
          <tpl hier="9" item="1"/>
          <tpl hier="11" item="4"/>
          <tpl hier="12" item="2"/>
          <tpl fld="4" item="0"/>
        </tpls>
      </n>
      <n v="4866864316416">
        <tpls c="8">
          <tpl hier="2" item="0"/>
          <tpl hier="4" item="3"/>
          <tpl fld="3" item="13"/>
          <tpl fld="2" item="78"/>
          <tpl hier="9" item="1"/>
          <tpl hier="11" item="4"/>
          <tpl hier="12" item="2"/>
          <tpl fld="4" item="0"/>
        </tpls>
      </n>
      <n v="4303544385536">
        <tpls c="8">
          <tpl hier="2" item="0"/>
          <tpl hier="4" item="3"/>
          <tpl fld="3" item="14"/>
          <tpl fld="2" item="78"/>
          <tpl hier="9" item="1"/>
          <tpl hier="11" item="4"/>
          <tpl hier="12" item="2"/>
          <tpl fld="4" item="0"/>
        </tpls>
      </n>
      <m>
        <tpls c="8">
          <tpl hier="2" item="0"/>
          <tpl hier="4" item="3"/>
          <tpl fld="3" item="17"/>
          <tpl fld="2" item="68"/>
          <tpl hier="9" item="1"/>
          <tpl hier="11" item="4"/>
          <tpl hier="12" item="2"/>
          <tpl fld="4" item="0"/>
        </tpls>
      </m>
      <n v="6173712896">
        <tpls c="8">
          <tpl hier="2" item="0"/>
          <tpl hier="4" item="3"/>
          <tpl fld="3" item="4"/>
          <tpl fld="2" item="54"/>
          <tpl hier="9" item="1"/>
          <tpl hier="11" item="4"/>
          <tpl hier="12" item="2"/>
          <tpl fld="4" item="0"/>
        </tpls>
      </n>
      <n v="832415808">
        <tpls c="8">
          <tpl hier="2" item="0"/>
          <tpl hier="4" item="3"/>
          <tpl fld="3" item="25"/>
          <tpl fld="2" item="28"/>
          <tpl hier="9" item="1"/>
          <tpl hier="11" item="4"/>
          <tpl hier="12" item="2"/>
          <tpl fld="4" item="0"/>
        </tpls>
      </n>
      <n v="972896256">
        <tpls c="8">
          <tpl hier="2" item="0"/>
          <tpl hier="4" item="3"/>
          <tpl fld="3" item="27"/>
          <tpl fld="2" item="42"/>
          <tpl hier="9" item="1"/>
          <tpl hier="11" item="4"/>
          <tpl hier="12" item="2"/>
          <tpl fld="4" item="0"/>
        </tpls>
      </n>
      <n v="17405538304">
        <tpls c="8">
          <tpl hier="2" item="0"/>
          <tpl hier="4" item="3"/>
          <tpl fld="3" item="13"/>
          <tpl fld="2" item="56"/>
          <tpl hier="9" item="1"/>
          <tpl hier="11" item="4"/>
          <tpl hier="12" item="2"/>
          <tpl fld="4" item="0"/>
        </tpls>
      </n>
      <n v="10693321728">
        <tpls c="8">
          <tpl hier="2" item="0"/>
          <tpl hier="4" item="3"/>
          <tpl fld="3" item="41"/>
          <tpl fld="2" item="47"/>
          <tpl hier="9" item="1"/>
          <tpl hier="11" item="4"/>
          <tpl hier="12" item="2"/>
          <tpl fld="4" item="0"/>
        </tpls>
      </n>
      <n v="69442945024">
        <tpls c="8">
          <tpl hier="2" item="0"/>
          <tpl hier="4" item="3"/>
          <tpl fld="3" item="1"/>
          <tpl fld="2" item="63"/>
          <tpl hier="9" item="1"/>
          <tpl hier="11" item="4"/>
          <tpl hier="12" item="2"/>
          <tpl fld="4" item="0"/>
        </tpls>
      </n>
      <m>
        <tpls c="8">
          <tpl hier="2" item="0"/>
          <tpl hier="4" item="3"/>
          <tpl fld="3" item="24"/>
          <tpl fld="2" item="50"/>
          <tpl hier="9" item="1"/>
          <tpl hier="11" item="4"/>
          <tpl hier="12" item="2"/>
          <tpl fld="4" item="0"/>
        </tpls>
      </m>
      <n v="13763984291840">
        <tpls c="8">
          <tpl hier="2" item="0"/>
          <tpl hier="4" item="3"/>
          <tpl fld="3" item="3"/>
          <tpl fld="1" item="1"/>
          <tpl hier="9" item="1"/>
          <tpl hier="11" item="4"/>
          <tpl hier="12" item="2"/>
          <tpl fld="4" item="0"/>
        </tpls>
      </n>
      <n v="3207041908736">
        <tpls c="8">
          <tpl hier="2" item="0"/>
          <tpl hier="4" item="3"/>
          <tpl fld="3" item="36"/>
          <tpl fld="2" item="51"/>
          <tpl hier="9" item="1"/>
          <tpl hier="11" item="4"/>
          <tpl hier="12" item="2"/>
          <tpl fld="4" item="0"/>
        </tpls>
      </n>
      <n v="376160419840">
        <tpls c="8">
          <tpl hier="2" item="0"/>
          <tpl hier="4" item="3"/>
          <tpl fld="3" item="58"/>
          <tpl fld="2" item="61"/>
          <tpl hier="9" item="1"/>
          <tpl hier="11" item="4"/>
          <tpl hier="12" item="2"/>
          <tpl fld="4" item="0"/>
        </tpls>
      </n>
      <n v="3120833280">
        <tpls c="8">
          <tpl hier="2" item="0"/>
          <tpl hier="4" item="3"/>
          <tpl fld="3" item="34"/>
          <tpl fld="2" item="57"/>
          <tpl hier="9" item="1"/>
          <tpl hier="11" item="4"/>
          <tpl hier="12" item="2"/>
          <tpl fld="4" item="0"/>
        </tpls>
      </n>
      <n v="122630086656">
        <tpls c="8">
          <tpl hier="2" item="0"/>
          <tpl hier="4" item="3"/>
          <tpl fld="3" item="28"/>
          <tpl fld="2" item="48"/>
          <tpl hier="9" item="1"/>
          <tpl hier="11" item="4"/>
          <tpl hier="12" item="2"/>
          <tpl fld="4" item="0"/>
        </tpls>
      </n>
      <n v="258336702464">
        <tpls c="8">
          <tpl hier="2" item="0"/>
          <tpl hier="4" item="3"/>
          <tpl fld="3" item="3"/>
          <tpl fld="2" item="69"/>
          <tpl hier="9" item="1"/>
          <tpl hier="11" item="4"/>
          <tpl hier="12" item="2"/>
          <tpl fld="4" item="0"/>
        </tpls>
      </n>
      <n v="14647057408">
        <tpls c="8">
          <tpl hier="2" item="0"/>
          <tpl hier="4" item="3"/>
          <tpl fld="3" item="48"/>
          <tpl fld="2" item="69"/>
          <tpl hier="9" item="1"/>
          <tpl hier="11" item="4"/>
          <tpl hier="12" item="2"/>
          <tpl fld="4" item="0"/>
        </tpls>
      </n>
      <n v="2701874688">
        <tpls c="8">
          <tpl hier="2" item="0"/>
          <tpl hier="4" item="3"/>
          <tpl fld="3" item="57"/>
          <tpl fld="2" item="73"/>
          <tpl hier="9" item="1"/>
          <tpl hier="11" item="4"/>
          <tpl hier="12" item="2"/>
          <tpl fld="4" item="0"/>
        </tpls>
      </n>
      <n v="1318381682688">
        <tpls c="8">
          <tpl hier="2" item="0"/>
          <tpl hier="4" item="3"/>
          <tpl fld="3" item="22"/>
          <tpl fld="2" item="78"/>
          <tpl hier="9" item="1"/>
          <tpl hier="11" item="4"/>
          <tpl hier="12" item="2"/>
          <tpl fld="4" item="0"/>
        </tpls>
      </n>
      <n v="2141315268608">
        <tpls c="8">
          <tpl hier="2" item="0"/>
          <tpl hier="4" item="3"/>
          <tpl fld="3" item="33"/>
          <tpl fld="2" item="72"/>
          <tpl hier="9" item="1"/>
          <tpl hier="11" item="4"/>
          <tpl hier="12" item="2"/>
          <tpl fld="4" item="0"/>
        </tpls>
      </n>
      <n v="430702854144">
        <tpls c="8">
          <tpl hier="2" item="0"/>
          <tpl hier="4" item="3"/>
          <tpl fld="3" item="36"/>
          <tpl fld="2" item="72"/>
          <tpl hier="9" item="1"/>
          <tpl hier="11" item="4"/>
          <tpl hier="12" item="2"/>
          <tpl fld="4" item="0"/>
        </tpls>
      </n>
      <n v="233995681792">
        <tpls c="8">
          <tpl hier="2" item="0"/>
          <tpl hier="4" item="3"/>
          <tpl fld="3" item="47"/>
          <tpl fld="2" item="70"/>
          <tpl hier="9" item="1"/>
          <tpl hier="11" item="4"/>
          <tpl hier="12" item="2"/>
          <tpl fld="4" item="0"/>
        </tpls>
      </n>
      <n v="2510000128">
        <tpls c="8">
          <tpl hier="2" item="0"/>
          <tpl hier="4" item="3"/>
          <tpl fld="3" item="48"/>
          <tpl fld="2" item="70"/>
          <tpl hier="9" item="1"/>
          <tpl hier="11" item="4"/>
          <tpl hier="12" item="2"/>
          <tpl fld="4" item="0"/>
        </tpls>
      </n>
      <n v="28525873152">
        <tpls c="8">
          <tpl hier="2" item="0"/>
          <tpl hier="4" item="3"/>
          <tpl fld="3" item="54"/>
          <tpl fld="2" item="84"/>
          <tpl hier="9" item="1"/>
          <tpl hier="11" item="4"/>
          <tpl hier="12" item="2"/>
          <tpl fld="4" item="0"/>
        </tpls>
      </n>
      <n v="1018847035392">
        <tpls c="8">
          <tpl hier="2" item="0"/>
          <tpl hier="4" item="3"/>
          <tpl fld="3" item="58"/>
          <tpl fld="2" item="80"/>
          <tpl hier="9" item="1"/>
          <tpl hier="11" item="4"/>
          <tpl hier="12" item="2"/>
          <tpl fld="4" item="0"/>
        </tpls>
      </n>
      <n v="129421025280">
        <tpls c="8">
          <tpl hier="2" item="0"/>
          <tpl hier="4" item="3"/>
          <tpl fld="3" item="14"/>
          <tpl fld="2" item="75"/>
          <tpl hier="9" item="1"/>
          <tpl hier="11" item="4"/>
          <tpl hier="12" item="2"/>
          <tpl fld="4" item="0"/>
        </tpls>
      </n>
      <m>
        <tpls c="8">
          <tpl hier="2" item="0"/>
          <tpl hier="4" item="3"/>
          <tpl fld="3" item="29"/>
          <tpl fld="2" item="67"/>
          <tpl hier="9" item="1"/>
          <tpl hier="11" item="4"/>
          <tpl hier="12" item="2"/>
          <tpl fld="4" item="0"/>
        </tpls>
      </m>
      <n v="213377777664">
        <tpls c="8">
          <tpl hier="2" item="0"/>
          <tpl hier="4" item="3"/>
          <tpl fld="3" item="11"/>
          <tpl fld="2" item="76"/>
          <tpl hier="9" item="1"/>
          <tpl hier="11" item="4"/>
          <tpl hier="12" item="2"/>
          <tpl fld="4" item="0"/>
        </tpls>
      </n>
      <n v="177030414336">
        <tpls c="8">
          <tpl hier="2" item="0"/>
          <tpl hier="4" item="3"/>
          <tpl fld="3" item="25"/>
          <tpl fld="2" item="74"/>
          <tpl hier="9" item="1"/>
          <tpl hier="11" item="4"/>
          <tpl hier="12" item="2"/>
          <tpl fld="4" item="0"/>
        </tpls>
      </n>
      <n v="863746719744">
        <tpls c="8">
          <tpl hier="2" item="0"/>
          <tpl hier="4" item="3"/>
          <tpl fld="3" item="28"/>
          <tpl fld="2" item="71"/>
          <tpl hier="9" item="1"/>
          <tpl hier="11" item="4"/>
          <tpl hier="12" item="2"/>
          <tpl fld="4" item="0"/>
        </tpls>
      </n>
      <n v="444731293696">
        <tpls c="8">
          <tpl hier="2" item="0"/>
          <tpl hier="4" item="3"/>
          <tpl fld="3" item="50"/>
          <tpl fld="2" item="71"/>
          <tpl hier="9" item="1"/>
          <tpl hier="11" item="4"/>
          <tpl hier="12" item="2"/>
          <tpl fld="4" item="0"/>
        </tpls>
      </n>
      <n v="50056867840">
        <tpls c="8">
          <tpl hier="2" item="0"/>
          <tpl hier="4" item="3"/>
          <tpl fld="3" item="35"/>
          <tpl fld="2" item="71"/>
          <tpl hier="9" item="1"/>
          <tpl hier="11" item="4"/>
          <tpl hier="12" item="2"/>
          <tpl fld="4" item="0"/>
        </tpls>
      </n>
      <n v="398899150848">
        <tpls c="8">
          <tpl hier="2" item="0"/>
          <tpl hier="4" item="3"/>
          <tpl fld="3" item="30"/>
          <tpl fld="2" item="74"/>
          <tpl hier="9" item="1"/>
          <tpl hier="11" item="4"/>
          <tpl hier="12" item="2"/>
          <tpl fld="4" item="0"/>
        </tpls>
      </n>
      <n v="178280595456">
        <tpls c="8">
          <tpl hier="2" item="0"/>
          <tpl hier="4" item="3"/>
          <tpl fld="3" item="43"/>
          <tpl fld="2" item="71"/>
          <tpl hier="9" item="1"/>
          <tpl hier="11" item="4"/>
          <tpl hier="12" item="2"/>
          <tpl fld="4" item="0"/>
        </tpls>
      </n>
      <n v="426915725312">
        <tpls c="8">
          <tpl hier="2" item="0"/>
          <tpl hier="4" item="3"/>
          <tpl fld="3" item="51"/>
          <tpl fld="2" item="71"/>
          <tpl hier="9" item="1"/>
          <tpl hier="11" item="4"/>
          <tpl hier="12" item="2"/>
          <tpl fld="4" item="0"/>
        </tpls>
      </n>
      <n v="25936834560">
        <tpls c="8">
          <tpl hier="2" item="0"/>
          <tpl hier="4" item="3"/>
          <tpl fld="3" item="34"/>
          <tpl fld="2" item="74"/>
          <tpl hier="9" item="1"/>
          <tpl hier="11" item="4"/>
          <tpl hier="12" item="2"/>
          <tpl fld="4" item="0"/>
        </tpls>
      </n>
      <n v="3550342545408">
        <tpls c="8">
          <tpl hier="2" item="0"/>
          <tpl hier="4" item="3"/>
          <tpl fld="3" item="52"/>
          <tpl fld="2" item="71"/>
          <tpl hier="9" item="1"/>
          <tpl hier="11" item="4"/>
          <tpl hier="12" item="2"/>
          <tpl fld="4" item="0"/>
        </tpls>
      </n>
      <n v="362962878464">
        <tpls c="8">
          <tpl hier="2" item="0"/>
          <tpl hier="4" item="3"/>
          <tpl fld="3" item="51"/>
          <tpl fld="2" item="69"/>
          <tpl hier="9" item="1"/>
          <tpl hier="11" item="4"/>
          <tpl hier="12" item="2"/>
          <tpl fld="4" item="0"/>
        </tpls>
      </n>
      <n v="210511003648">
        <tpls c="8">
          <tpl hier="2" item="0"/>
          <tpl hier="4" item="3"/>
          <tpl fld="3" item="53"/>
          <tpl fld="2" item="83"/>
          <tpl hier="9" item="1"/>
          <tpl hier="11" item="4"/>
          <tpl hier="12" item="2"/>
          <tpl fld="4" item="0"/>
        </tpls>
      </n>
      <n v="14195622912">
        <tpls c="8">
          <tpl hier="2" item="0"/>
          <tpl hier="4" item="3"/>
          <tpl fld="3" item="24"/>
          <tpl fld="2" item="65"/>
          <tpl hier="9" item="1"/>
          <tpl hier="11" item="4"/>
          <tpl hier="12" item="2"/>
          <tpl fld="4" item="0"/>
        </tpls>
      </n>
      <n v="382116134912">
        <tpls c="8">
          <tpl hier="2" item="0"/>
          <tpl hier="4" item="3"/>
          <tpl fld="3" item="33"/>
          <tpl fld="2" item="40"/>
          <tpl hier="9" item="1"/>
          <tpl hier="11" item="4"/>
          <tpl hier="12" item="2"/>
          <tpl fld="4" item="0"/>
        </tpls>
      </n>
      <n v="392247520">
        <tpls c="8">
          <tpl hier="2" item="0"/>
          <tpl hier="4" item="3"/>
          <tpl fld="3" item="37"/>
          <tpl fld="2" item="28"/>
          <tpl hier="9" item="1"/>
          <tpl hier="11" item="4"/>
          <tpl hier="12" item="2"/>
          <tpl fld="4" item="0"/>
        </tpls>
      </n>
      <n v="420986656">
        <tpls c="8">
          <tpl hier="2" item="0"/>
          <tpl hier="4" item="3"/>
          <tpl fld="3" item="54"/>
          <tpl fld="2" item="42"/>
          <tpl hier="9" item="1"/>
          <tpl hier="11" item="4"/>
          <tpl hier="12" item="2"/>
          <tpl fld="4" item="0"/>
        </tpls>
      </n>
      <n v="5438857216">
        <tpls c="8">
          <tpl hier="2" item="0"/>
          <tpl hier="4" item="3"/>
          <tpl fld="3" item="11"/>
          <tpl fld="2" item="56"/>
          <tpl hier="9" item="1"/>
          <tpl hier="11" item="4"/>
          <tpl hier="12" item="2"/>
          <tpl fld="4" item="0"/>
        </tpls>
      </n>
      <n v="2361116672">
        <tpls c="8">
          <tpl hier="2" item="0"/>
          <tpl hier="4" item="3"/>
          <tpl fld="3" item="28"/>
          <tpl fld="2" item="47"/>
          <tpl hier="9" item="1"/>
          <tpl hier="11" item="4"/>
          <tpl hier="12" item="2"/>
          <tpl fld="4" item="0"/>
        </tpls>
      </n>
      <n v="31598342144">
        <tpls c="8">
          <tpl hier="2" item="0"/>
          <tpl hier="4" item="3"/>
          <tpl fld="3" item="0"/>
          <tpl fld="2" item="63"/>
          <tpl hier="9" item="1"/>
          <tpl hier="11" item="4"/>
          <tpl hier="12" item="2"/>
          <tpl fld="4" item="0"/>
        </tpls>
      </n>
      <m>
        <tpls c="8">
          <tpl hier="2" item="0"/>
          <tpl hier="4" item="3"/>
          <tpl fld="3" item="22"/>
          <tpl fld="2" item="50"/>
          <tpl hier="9" item="1"/>
          <tpl hier="11" item="4"/>
          <tpl hier="12" item="2"/>
          <tpl fld="4" item="0"/>
        </tpls>
      </m>
      <n v="3285962257664">
        <tpls c="8">
          <tpl hier="2" item="0"/>
          <tpl hier="4" item="3"/>
          <tpl fld="3" item="56"/>
          <tpl fld="1" item="1"/>
          <tpl hier="9" item="1"/>
          <tpl hier="11" item="4"/>
          <tpl hier="12" item="2"/>
          <tpl fld="4" item="0"/>
        </tpls>
      </n>
      <n v="814999994368">
        <tpls c="8">
          <tpl hier="2" item="0"/>
          <tpl hier="4" item="3"/>
          <tpl fld="3" item="32"/>
          <tpl fld="2" item="51"/>
          <tpl hier="9" item="1"/>
          <tpl hier="11" item="4"/>
          <tpl hier="12" item="2"/>
          <tpl fld="4" item="0"/>
        </tpls>
      </n>
      <n v="491252580352">
        <tpls c="8">
          <tpl hier="2" item="0"/>
          <tpl hier="4" item="3"/>
          <tpl fld="3" item="52"/>
          <tpl fld="2" item="79"/>
          <tpl hier="9" item="1"/>
          <tpl hier="11" item="4"/>
          <tpl hier="12" item="2"/>
          <tpl fld="4" item="0"/>
        </tpls>
      </n>
      <n v="172102909952">
        <tpls c="8">
          <tpl hier="2" item="0"/>
          <tpl hier="4" item="3"/>
          <tpl fld="3" item="22"/>
          <tpl fld="2" item="61"/>
          <tpl hier="9" item="1"/>
          <tpl hier="11" item="4"/>
          <tpl hier="12" item="2"/>
          <tpl fld="4" item="0"/>
        </tpls>
      </n>
      <n v="308004159488">
        <tpls c="8">
          <tpl hier="2" item="0"/>
          <tpl hier="4" item="3"/>
          <tpl fld="3" item="23"/>
          <tpl fld="2" item="53"/>
          <tpl hier="9" item="1"/>
          <tpl hier="11" item="4"/>
          <tpl hier="12" item="2"/>
          <tpl fld="4" item="0"/>
        </tpls>
      </n>
      <n v="118122004480">
        <tpls c="8">
          <tpl hier="2" item="0"/>
          <tpl hier="4" item="3"/>
          <tpl fld="3" item="42"/>
          <tpl fld="2" item="48"/>
          <tpl hier="9" item="1"/>
          <tpl hier="11" item="4"/>
          <tpl hier="12" item="2"/>
          <tpl fld="4" item="0"/>
        </tpls>
      </n>
      <n v="161356627968">
        <tpls c="8">
          <tpl hier="2" item="0"/>
          <tpl hier="4" item="3"/>
          <tpl fld="3" item="27"/>
          <tpl fld="2" item="66"/>
          <tpl hier="9" item="1"/>
          <tpl hier="11" item="4"/>
          <tpl hier="12" item="2"/>
          <tpl fld="4" item="0"/>
        </tpls>
      </n>
      <n v="914104844288">
        <tpls c="8">
          <tpl hier="2" item="0"/>
          <tpl hier="4" item="3"/>
          <tpl fld="3" item="9"/>
          <tpl fld="2" item="69"/>
          <tpl hier="9" item="1"/>
          <tpl hier="11" item="4"/>
          <tpl hier="12" item="2"/>
          <tpl fld="4" item="0"/>
        </tpls>
      </n>
      <n v="245046312960">
        <tpls c="8">
          <tpl hier="2" item="0"/>
          <tpl hier="4" item="3"/>
          <tpl fld="3" item="7"/>
          <tpl fld="2" item="69"/>
          <tpl hier="9" item="1"/>
          <tpl hier="11" item="4"/>
          <tpl hier="12" item="2"/>
          <tpl fld="4" item="0"/>
        </tpls>
      </n>
      <n v="13493833728">
        <tpls c="8">
          <tpl hier="2" item="0"/>
          <tpl hier="4" item="3"/>
          <tpl fld="3" item="35"/>
          <tpl fld="2" item="69"/>
          <tpl hier="9" item="1"/>
          <tpl hier="11" item="4"/>
          <tpl hier="12" item="2"/>
          <tpl fld="4" item="0"/>
        </tpls>
      </n>
      <n v="20209121280">
        <tpls c="8">
          <tpl hier="2" item="0"/>
          <tpl hier="4" item="3"/>
          <tpl fld="3" item="30"/>
          <tpl fld="2" item="73"/>
          <tpl hier="9" item="1"/>
          <tpl hier="11" item="4"/>
          <tpl hier="12" item="2"/>
          <tpl fld="4" item="0"/>
        </tpls>
      </n>
      <n v="1572310784">
        <tpls c="8">
          <tpl hier="2" item="0"/>
          <tpl hier="4" item="3"/>
          <tpl fld="3" item="8"/>
          <tpl fld="2" item="73"/>
          <tpl hier="9" item="1"/>
          <tpl hier="11" item="4"/>
          <tpl hier="12" item="2"/>
          <tpl fld="4" item="0"/>
        </tpls>
      </n>
      <n v="4755410649088">
        <tpls c="8">
          <tpl hier="2" item="0"/>
          <tpl hier="4" item="3"/>
          <tpl fld="3" item="1"/>
          <tpl fld="2" item="78"/>
          <tpl hier="9" item="1"/>
          <tpl hier="11" item="4"/>
          <tpl hier="12" item="2"/>
          <tpl fld="4" item="0"/>
        </tpls>
      </n>
      <n v="1243323564032">
        <tpls c="8">
          <tpl hier="2" item="0"/>
          <tpl hier="4" item="3"/>
          <tpl fld="3" item="25"/>
          <tpl fld="2" item="78"/>
          <tpl hier="9" item="1"/>
          <tpl hier="11" item="4"/>
          <tpl hier="12" item="2"/>
          <tpl fld="4" item="0"/>
        </tpls>
      </n>
      <n v="123781881856">
        <tpls c="8">
          <tpl hier="2" item="0"/>
          <tpl hier="4" item="3"/>
          <tpl fld="3" item="26"/>
          <tpl fld="2" item="78"/>
          <tpl hier="9" item="1"/>
          <tpl hier="11" item="4"/>
          <tpl hier="12" item="2"/>
          <tpl fld="4" item="0"/>
        </tpls>
      </n>
      <n v="2087077019648">
        <tpls c="8">
          <tpl hier="2" item="0"/>
          <tpl hier="4" item="3"/>
          <tpl fld="3" item="19"/>
          <tpl fld="2" item="72"/>
          <tpl hier="9" item="1"/>
          <tpl hier="11" item="4"/>
          <tpl hier="12" item="2"/>
          <tpl fld="4" item="0"/>
        </tpls>
      </n>
      <n v="1312426557440">
        <tpls c="8">
          <tpl hier="2" item="0"/>
          <tpl hier="4" item="3"/>
          <tpl fld="3" item="28"/>
          <tpl fld="2" item="72"/>
          <tpl hier="9" item="1"/>
          <tpl hier="11" item="4"/>
          <tpl hier="12" item="2"/>
          <tpl fld="4" item="0"/>
        </tpls>
      </n>
      <n v="477256777728">
        <tpls c="8">
          <tpl hier="2" item="0"/>
          <tpl hier="4" item="3"/>
          <tpl fld="3" item="39"/>
          <tpl fld="2" item="72"/>
          <tpl hier="9" item="1"/>
          <tpl hier="11" item="4"/>
          <tpl hier="12" item="2"/>
          <tpl fld="4" item="0"/>
        </tpls>
      </n>
      <n v="63175417856">
        <tpls c="8">
          <tpl hier="2" item="0"/>
          <tpl hier="4" item="3"/>
          <tpl fld="3" item="37"/>
          <tpl fld="2" item="72"/>
          <tpl hier="9" item="1"/>
          <tpl hier="11" item="4"/>
          <tpl hier="12" item="2"/>
          <tpl fld="4" item="0"/>
        </tpls>
      </n>
      <n v="207468167168">
        <tpls c="8">
          <tpl hier="2" item="0"/>
          <tpl hier="4" item="3"/>
          <tpl fld="3" item="49"/>
          <tpl fld="2" item="70"/>
          <tpl hier="9" item="1"/>
          <tpl hier="11" item="4"/>
          <tpl hier="12" item="2"/>
          <tpl fld="4" item="0"/>
        </tpls>
      </n>
      <n v="75985903616">
        <tpls c="8">
          <tpl hier="2" item="0"/>
          <tpl hier="4" item="3"/>
          <tpl fld="3" item="50"/>
          <tpl fld="2" item="70"/>
          <tpl hier="9" item="1"/>
          <tpl hier="11" item="4"/>
          <tpl hier="12" item="2"/>
          <tpl fld="4" item="0"/>
        </tpls>
      </n>
      <n v="17372798976">
        <tpls c="8">
          <tpl hier="2" item="0"/>
          <tpl hier="4" item="3"/>
          <tpl fld="3" item="40"/>
          <tpl fld="2" item="70"/>
          <tpl hier="9" item="1"/>
          <tpl hier="11" item="4"/>
          <tpl hier="12" item="2"/>
          <tpl fld="4" item="0"/>
        </tpls>
      </n>
      <n v="3138500096">
        <tpls c="8">
          <tpl hier="2" item="0"/>
          <tpl hier="4" item="3"/>
          <tpl fld="3" item="35"/>
          <tpl fld="2" item="70"/>
          <tpl hier="9" item="1"/>
          <tpl hier="11" item="4"/>
          <tpl hier="12" item="2"/>
          <tpl fld="4" item="0"/>
        </tpls>
      </n>
      <n v="273317740544">
        <tpls c="8">
          <tpl hier="2" item="0"/>
          <tpl hier="4" item="3"/>
          <tpl fld="3" item="55"/>
          <tpl fld="2" item="84"/>
          <tpl hier="9" item="1"/>
          <tpl hier="11" item="4"/>
          <tpl hier="12" item="2"/>
          <tpl fld="4" item="0"/>
        </tpls>
      </n>
      <n v="97891090432">
        <tpls c="8">
          <tpl hier="2" item="0"/>
          <tpl hier="4" item="3"/>
          <tpl fld="3" item="0"/>
          <tpl fld="2" item="84"/>
          <tpl hier="9" item="1"/>
          <tpl hier="11" item="4"/>
          <tpl hier="12" item="2"/>
          <tpl fld="4" item="0"/>
        </tpls>
      </n>
      <n v="25351305216">
        <tpls c="8">
          <tpl hier="2" item="0"/>
          <tpl hier="4" item="3"/>
          <tpl fld="3" item="56"/>
          <tpl fld="2" item="84"/>
          <tpl hier="9" item="1"/>
          <tpl hier="11" item="4"/>
          <tpl hier="12" item="2"/>
          <tpl fld="4" item="0"/>
        </tpls>
      </n>
      <n v="2715518238720">
        <tpls c="8">
          <tpl hier="2" item="0"/>
          <tpl hier="4" item="3"/>
          <tpl fld="3" item="5"/>
          <tpl fld="2" item="80"/>
          <tpl hier="9" item="1"/>
          <tpl hier="11" item="4"/>
          <tpl hier="12" item="2"/>
          <tpl fld="4" item="0"/>
        </tpls>
      </n>
      <n v="1840480780288">
        <tpls c="8">
          <tpl hier="2" item="0"/>
          <tpl hier="4" item="3"/>
          <tpl fld="3" item="6"/>
          <tpl fld="2" item="80"/>
          <tpl hier="9" item="1"/>
          <tpl hier="11" item="4"/>
          <tpl hier="12" item="2"/>
          <tpl fld="4" item="0"/>
        </tpls>
      </n>
      <n v="934173278208">
        <tpls c="8">
          <tpl hier="2" item="0"/>
          <tpl hier="4" item="3"/>
          <tpl fld="3" item="7"/>
          <tpl fld="2" item="80"/>
          <tpl hier="9" item="1"/>
          <tpl hier="11" item="4"/>
          <tpl hier="12" item="2"/>
          <tpl fld="4" item="0"/>
        </tpls>
      </n>
      <n v="165966610432">
        <tpls c="8">
          <tpl hier="2" item="0"/>
          <tpl hier="4" item="3"/>
          <tpl fld="3" item="8"/>
          <tpl fld="2" item="80"/>
          <tpl hier="9" item="1"/>
          <tpl hier="11" item="4"/>
          <tpl hier="12" item="2"/>
          <tpl fld="4" item="0"/>
        </tpls>
      </n>
      <n v="240607903744">
        <tpls c="8">
          <tpl hier="2" item="0"/>
          <tpl hier="4" item="3"/>
          <tpl fld="3" item="21"/>
          <tpl fld="2" item="75"/>
          <tpl hier="9" item="1"/>
          <tpl hier="11" item="4"/>
          <tpl hier="12" item="2"/>
          <tpl fld="4" item="0"/>
        </tpls>
      </n>
      <n v="125706649600">
        <tpls c="8">
          <tpl hier="2" item="0"/>
          <tpl hier="4" item="3"/>
          <tpl fld="3" item="17"/>
          <tpl fld="2" item="75"/>
          <tpl hier="9" item="1"/>
          <tpl hier="11" item="4"/>
          <tpl hier="12" item="2"/>
          <tpl fld="4" item="0"/>
        </tpls>
      </n>
      <n v="52888801280">
        <tpls c="8">
          <tpl hier="2" item="0"/>
          <tpl hier="4" item="3"/>
          <tpl fld="3" item="22"/>
          <tpl fld="2" item="75"/>
          <tpl hier="9" item="1"/>
          <tpl hier="11" item="4"/>
          <tpl hier="12" item="2"/>
          <tpl fld="4" item="0"/>
        </tpls>
      </n>
      <n v="8823033856">
        <tpls c="8">
          <tpl hier="2" item="0"/>
          <tpl hier="4" item="3"/>
          <tpl fld="3" item="18"/>
          <tpl fld="2" item="75"/>
          <tpl hier="9" item="1"/>
          <tpl hier="11" item="4"/>
          <tpl hier="12" item="2"/>
          <tpl fld="4" item="0"/>
        </tpls>
      </n>
      <m>
        <tpls c="8">
          <tpl hier="2" item="0"/>
          <tpl hier="4" item="3"/>
          <tpl fld="3" item="33"/>
          <tpl fld="2" item="67"/>
          <tpl hier="9" item="1"/>
          <tpl hier="11" item="4"/>
          <tpl hier="12" item="2"/>
          <tpl fld="4" item="0"/>
        </tpls>
      </m>
      <m>
        <tpls c="8">
          <tpl hier="2" item="0"/>
          <tpl hier="4" item="3"/>
          <tpl fld="3" item="27"/>
          <tpl fld="2" item="67"/>
          <tpl hier="9" item="1"/>
          <tpl hier="11" item="4"/>
          <tpl hier="12" item="2"/>
          <tpl fld="4" item="0"/>
        </tpls>
      </m>
      <m>
        <tpls c="8">
          <tpl hier="2" item="0"/>
          <tpl hier="4" item="3"/>
          <tpl fld="3" item="36"/>
          <tpl fld="2" item="67"/>
          <tpl hier="9" item="1"/>
          <tpl hier="11" item="4"/>
          <tpl hier="12" item="2"/>
          <tpl fld="4" item="0"/>
        </tpls>
      </m>
      <n v="368537010176">
        <tpls c="8">
          <tpl hier="2" item="0"/>
          <tpl hier="4" item="3"/>
          <tpl fld="3" item="2"/>
          <tpl fld="2" item="83"/>
          <tpl hier="9" item="1"/>
          <tpl hier="11" item="4"/>
          <tpl hier="12" item="2"/>
          <tpl fld="4" item="0"/>
        </tpls>
      </n>
      <n v="162299101184">
        <tpls c="8">
          <tpl hier="2" item="0"/>
          <tpl hier="4" item="3"/>
          <tpl fld="3" item="58"/>
          <tpl fld="2" item="83"/>
          <tpl hier="9" item="1"/>
          <tpl hier="11" item="4"/>
          <tpl hier="12" item="2"/>
          <tpl fld="4" item="0"/>
        </tpls>
      </n>
      <n v="37209419776">
        <tpls c="8">
          <tpl hier="2" item="0"/>
          <tpl hier="4" item="3"/>
          <tpl fld="3" item="4"/>
          <tpl fld="2" item="83"/>
          <tpl hier="9" item="1"/>
          <tpl hier="11" item="4"/>
          <tpl hier="12" item="2"/>
          <tpl fld="4" item="0"/>
        </tpls>
      </n>
      <n v="418316156928">
        <tpls c="8">
          <tpl hier="2" item="0"/>
          <tpl hier="4" item="3"/>
          <tpl fld="3" item="13"/>
          <tpl fld="2" item="76"/>
          <tpl hier="9" item="1"/>
          <tpl hier="11" item="4"/>
          <tpl hier="12" item="2"/>
          <tpl fld="4" item="0"/>
        </tpls>
      </n>
      <n v="197337874432">
        <tpls c="8">
          <tpl hier="2" item="0"/>
          <tpl hier="4" item="3"/>
          <tpl fld="3" item="14"/>
          <tpl fld="2" item="76"/>
          <tpl hier="9" item="1"/>
          <tpl hier="11" item="4"/>
          <tpl hier="12" item="2"/>
          <tpl fld="4" item="0"/>
        </tpls>
      </n>
      <n v="69386772480">
        <tpls c="8">
          <tpl hier="2" item="0"/>
          <tpl hier="4" item="3"/>
          <tpl fld="3" item="15"/>
          <tpl fld="2" item="76"/>
          <tpl hier="9" item="1"/>
          <tpl hier="11" item="4"/>
          <tpl hier="12" item="2"/>
          <tpl fld="4" item="0"/>
        </tpls>
      </n>
      <n v="13582798848">
        <tpls c="8">
          <tpl hier="2" item="0"/>
          <tpl hier="4" item="3"/>
          <tpl fld="3" item="16"/>
          <tpl fld="2" item="76"/>
          <tpl hier="9" item="1"/>
          <tpl hier="11" item="4"/>
          <tpl hier="12" item="2"/>
          <tpl fld="4" item="0"/>
        </tpls>
      </n>
      <n v="1467483684864">
        <tpls c="8">
          <tpl hier="2" item="0"/>
          <tpl hier="4" item="3"/>
          <tpl fld="3" item="29"/>
          <tpl fld="2" item="74"/>
          <tpl hier="9" item="1"/>
          <tpl hier="11" item="4"/>
          <tpl hier="12" item="2"/>
          <tpl fld="4" item="0"/>
        </tpls>
      </n>
      <n v="193770274816">
        <tpls c="8">
          <tpl hier="2" item="0"/>
          <tpl hier="4" item="3"/>
          <tpl fld="3" item="31"/>
          <tpl fld="2" item="74"/>
          <tpl hier="9" item="1"/>
          <tpl hier="11" item="4"/>
          <tpl hier="12" item="2"/>
          <tpl fld="4" item="0"/>
        </tpls>
      </n>
      <n v="7551500419072">
        <tpls c="8">
          <tpl hier="2" item="0"/>
          <tpl hier="4" item="3"/>
          <tpl fld="3" item="41"/>
          <tpl fld="2" item="71"/>
          <tpl hier="9" item="1"/>
          <tpl hier="11" item="4"/>
          <tpl hier="12" item="2"/>
          <tpl fld="4" item="0"/>
        </tpls>
      </n>
      <n v="734547869696">
        <tpls c="8">
          <tpl hier="2" item="0"/>
          <tpl hier="4" item="3"/>
          <tpl fld="3" item="42"/>
          <tpl fld="2" item="71"/>
          <tpl hier="9" item="1"/>
          <tpl hier="11" item="4"/>
          <tpl hier="12" item="2"/>
          <tpl fld="4" item="0"/>
        </tpls>
      </n>
      <n v="50706800640">
        <tpls c="8">
          <tpl hier="2" item="0"/>
          <tpl hier="4" item="3"/>
          <tpl fld="3" item="44"/>
          <tpl fld="2" item="71"/>
          <tpl hier="9" item="1"/>
          <tpl hier="11" item="4"/>
          <tpl hier="12" item="2"/>
          <tpl fld="4" item="0"/>
        </tpls>
      </n>
      <n v="153940459520">
        <tpls c="8">
          <tpl hier="2" item="0"/>
          <tpl hier="4" item="3"/>
          <tpl fld="3" item="20"/>
          <tpl fld="2" item="71"/>
          <tpl hier="9" item="1"/>
          <tpl hier="11" item="4"/>
          <tpl hier="12" item="2"/>
          <tpl fld="4" item="0"/>
        </tpls>
      </n>
      <n v="176642277376">
        <tpls c="8">
          <tpl hier="2" item="0"/>
          <tpl hier="4" item="3"/>
          <tpl fld="3" item="36"/>
          <tpl fld="2" item="74"/>
          <tpl hier="9" item="1"/>
          <tpl hier="11" item="4"/>
          <tpl hier="12" item="2"/>
          <tpl fld="4" item="0"/>
        </tpls>
      </n>
      <n v="149540749312">
        <tpls c="8">
          <tpl hier="2" item="0"/>
          <tpl hier="4" item="3"/>
          <tpl fld="3" item="46"/>
          <tpl fld="2" item="71"/>
          <tpl hier="9" item="1"/>
          <tpl hier="11" item="4"/>
          <tpl hier="12" item="2"/>
          <tpl fld="4" item="0"/>
        </tpls>
      </n>
      <n v="163431546880">
        <tpls c="8">
          <tpl hier="2" item="0"/>
          <tpl hier="4" item="3"/>
          <tpl fld="3" item="54"/>
          <tpl fld="2" item="71"/>
          <tpl hier="9" item="1"/>
          <tpl hier="11" item="4"/>
          <tpl hier="12" item="2"/>
          <tpl fld="4" item="0"/>
        </tpls>
      </n>
      <n v="23616329728">
        <tpls c="8">
          <tpl hier="2" item="0"/>
          <tpl hier="4" item="3"/>
          <tpl fld="3" item="11"/>
          <tpl fld="2" item="73"/>
          <tpl hier="9" item="1"/>
          <tpl hier="11" item="4"/>
          <tpl hier="12" item="2"/>
          <tpl fld="4" item="0"/>
        </tpls>
      </n>
      <m>
        <tpls c="8">
          <tpl hier="2" item="0"/>
          <tpl hier="4" item="3"/>
          <tpl fld="3" item="18"/>
          <tpl fld="2" item="67"/>
          <tpl hier="9" item="1"/>
          <tpl hier="11" item="4"/>
          <tpl hier="12" item="2"/>
          <tpl fld="4" item="0"/>
        </tpls>
      </m>
      <n v="13617404928">
        <tpls c="8">
          <tpl hier="2" item="0"/>
          <tpl hier="4" item="3"/>
          <tpl fld="3" item="30"/>
          <tpl fld="2" item="65"/>
          <tpl hier="9" item="1"/>
          <tpl hier="11" item="4"/>
          <tpl hier="12" item="2"/>
          <tpl fld="4" item="0"/>
        </tpls>
      </n>
      <n v="370921308160">
        <tpls c="8">
          <tpl hier="2" item="0"/>
          <tpl hier="4" item="3"/>
          <tpl fld="3" item="19"/>
          <tpl fld="2" item="40"/>
          <tpl hier="9" item="1"/>
          <tpl hier="11" item="4"/>
          <tpl hier="12" item="2"/>
          <tpl fld="4" item="0"/>
        </tpls>
      </n>
      <n v="371767008">
        <tpls c="8">
          <tpl hier="2" item="0"/>
          <tpl hier="4" item="3"/>
          <tpl fld="3" item="44"/>
          <tpl fld="2" item="28"/>
          <tpl hier="9" item="1"/>
          <tpl hier="11" item="4"/>
          <tpl hier="12" item="2"/>
          <tpl fld="4" item="0"/>
        </tpls>
      </n>
      <n v="345263488">
        <tpls c="8">
          <tpl hier="2" item="0"/>
          <tpl hier="4" item="3"/>
          <tpl fld="3" item="56"/>
          <tpl fld="2" item="42"/>
          <tpl hier="9" item="1"/>
          <tpl hier="11" item="4"/>
          <tpl hier="12" item="2"/>
          <tpl fld="4" item="0"/>
        </tpls>
      </n>
      <n v="5489608192">
        <tpls c="8">
          <tpl hier="2" item="0"/>
          <tpl hier="4" item="3"/>
          <tpl fld="3" item="14"/>
          <tpl fld="2" item="56"/>
          <tpl hier="9" item="1"/>
          <tpl hier="11" item="4"/>
          <tpl hier="12" item="2"/>
          <tpl fld="4" item="0"/>
        </tpls>
      </n>
      <n v="2169627136">
        <tpls c="8">
          <tpl hier="2" item="0"/>
          <tpl hier="4" item="3"/>
          <tpl fld="3" item="42"/>
          <tpl fld="2" item="47"/>
          <tpl hier="9" item="1"/>
          <tpl hier="11" item="4"/>
          <tpl hier="12" item="2"/>
          <tpl fld="4" item="0"/>
        </tpls>
      </n>
      <n v="28781715456">
        <tpls c="8">
          <tpl hier="2" item="0"/>
          <tpl hier="4" item="3"/>
          <tpl fld="3" item="3"/>
          <tpl fld="2" item="63"/>
          <tpl hier="9" item="1"/>
          <tpl hier="11" item="4"/>
          <tpl hier="12" item="2"/>
          <tpl fld="4" item="0"/>
        </tpls>
      </n>
      <m>
        <tpls c="8">
          <tpl hier="2" item="0"/>
          <tpl hier="4" item="3"/>
          <tpl fld="3" item="25"/>
          <tpl fld="2" item="50"/>
          <tpl hier="9" item="1"/>
          <tpl hier="11" item="4"/>
          <tpl hier="12" item="2"/>
          <tpl fld="4" item="0"/>
        </tpls>
      </m>
      <n v="2951846527744">
        <tpls c="8">
          <tpl hier="2" item="0"/>
          <tpl hier="4" item="3"/>
          <tpl fld="3" item="57"/>
          <tpl fld="1" item="1"/>
          <tpl hier="9" item="1"/>
          <tpl hier="11" item="4"/>
          <tpl hier="12" item="2"/>
          <tpl fld="4" item="0"/>
        </tpls>
      </n>
      <n v="743699972096">
        <tpls c="8">
          <tpl hier="2" item="0"/>
          <tpl hier="4" item="3"/>
          <tpl fld="3" item="34"/>
          <tpl fld="2" item="51"/>
          <tpl hier="9" item="1"/>
          <tpl hier="11" item="4"/>
          <tpl hier="12" item="2"/>
          <tpl fld="4" item="0"/>
        </tpls>
      </n>
      <n v="334337212416">
        <tpls c="8">
          <tpl hier="2" item="0"/>
          <tpl hier="4" item="3"/>
          <tpl fld="3" item="6"/>
          <tpl fld="2" item="79"/>
          <tpl hier="9" item="1"/>
          <tpl hier="11" item="4"/>
          <tpl hier="12" item="2"/>
          <tpl fld="4" item="0"/>
        </tpls>
      </n>
      <n v="78639529984">
        <tpls c="8">
          <tpl hier="2" item="0"/>
          <tpl hier="4" item="3"/>
          <tpl fld="3" item="57"/>
          <tpl fld="2" item="61"/>
          <tpl hier="9" item="1"/>
          <tpl hier="11" item="4"/>
          <tpl hier="12" item="2"/>
          <tpl fld="4" item="0"/>
        </tpls>
      </n>
      <n v="314851164160">
        <tpls c="8">
          <tpl hier="2" item="0"/>
          <tpl hier="4" item="3"/>
          <tpl fld="3" item="29"/>
          <tpl fld="2" item="53"/>
          <tpl hier="9" item="1"/>
          <tpl hier="11" item="4"/>
          <tpl hier="12" item="2"/>
          <tpl fld="4" item="0"/>
        </tpls>
      </n>
      <n v="89233596416">
        <tpls c="8">
          <tpl hier="2" item="0"/>
          <tpl hier="4" item="3"/>
          <tpl fld="3" item="53"/>
          <tpl fld="2" item="48"/>
          <tpl hier="9" item="1"/>
          <tpl hier="11" item="4"/>
          <tpl hier="12" item="2"/>
          <tpl fld="4" item="0"/>
        </tpls>
      </n>
      <n v="163520102400">
        <tpls c="8">
          <tpl hier="2" item="0"/>
          <tpl hier="4" item="3"/>
          <tpl fld="3" item="28"/>
          <tpl fld="2" item="66"/>
          <tpl hier="9" item="1"/>
          <tpl hier="11" item="4"/>
          <tpl hier="12" item="2"/>
          <tpl fld="4" item="0"/>
        </tpls>
      </n>
      <n v="833869643776">
        <tpls c="8">
          <tpl hier="2" item="0"/>
          <tpl hier="4" item="3"/>
          <tpl fld="3" item="13"/>
          <tpl fld="2" item="69"/>
          <tpl hier="9" item="1"/>
          <tpl hier="11" item="4"/>
          <tpl hier="12" item="2"/>
          <tpl fld="4" item="0"/>
        </tpls>
      </n>
      <n v="200862089216">
        <tpls c="8">
          <tpl hier="2" item="0"/>
          <tpl hier="4" item="3"/>
          <tpl fld="3" item="12"/>
          <tpl fld="2" item="69"/>
          <tpl hier="9" item="1"/>
          <tpl hier="11" item="4"/>
          <tpl hier="12" item="2"/>
          <tpl fld="4" item="0"/>
        </tpls>
      </n>
      <n v="19731912704">
        <tpls c="8">
          <tpl hier="2" item="0"/>
          <tpl hier="4" item="3"/>
          <tpl fld="3" item="27"/>
          <tpl fld="2" item="73"/>
          <tpl hier="9" item="1"/>
          <tpl hier="11" item="4"/>
          <tpl hier="12" item="2"/>
          <tpl fld="4" item="0"/>
        </tpls>
      </n>
      <n v="1509155072">
        <tpls c="8">
          <tpl hier="2" item="0"/>
          <tpl hier="4" item="3"/>
          <tpl fld="3" item="10"/>
          <tpl fld="2" item="73"/>
          <tpl hier="9" item="1"/>
          <tpl hier="11" item="4"/>
          <tpl hier="12" item="2"/>
          <tpl fld="4" item="0"/>
        </tpls>
      </n>
      <n v="4815149072384">
        <tpls c="8">
          <tpl hier="2" item="0"/>
          <tpl hier="4" item="3"/>
          <tpl fld="3" item="2"/>
          <tpl fld="2" item="78"/>
          <tpl hier="9" item="1"/>
          <tpl hier="11" item="4"/>
          <tpl hier="12" item="2"/>
          <tpl fld="4" item="0"/>
        </tpls>
      </n>
      <n v="1134517944320">
        <tpls c="8">
          <tpl hier="2" item="0"/>
          <tpl hier="4" item="3"/>
          <tpl fld="3" item="31"/>
          <tpl fld="2" item="78"/>
          <tpl hier="9" item="1"/>
          <tpl hier="11" item="4"/>
          <tpl hier="12" item="2"/>
          <tpl fld="4" item="0"/>
        </tpls>
      </n>
      <n v="105628073984">
        <tpls c="8">
          <tpl hier="2" item="0"/>
          <tpl hier="4" item="3"/>
          <tpl fld="3" item="32"/>
          <tpl fld="2" item="78"/>
          <tpl hier="9" item="1"/>
          <tpl hier="11" item="4"/>
          <tpl hier="12" item="2"/>
          <tpl fld="4" item="0"/>
        </tpls>
      </n>
      <n v="2291991052288">
        <tpls c="8">
          <tpl hier="2" item="0"/>
          <tpl hier="4" item="3"/>
          <tpl fld="3" item="41"/>
          <tpl fld="2" item="72"/>
          <tpl hier="9" item="1"/>
          <tpl hier="11" item="4"/>
          <tpl hier="12" item="2"/>
          <tpl fld="4" item="0"/>
        </tpls>
      </n>
      <n v="1174662021120">
        <tpls c="8">
          <tpl hier="2" item="0"/>
          <tpl hier="4" item="3"/>
          <tpl fld="3" item="42"/>
          <tpl fld="2" item="72"/>
          <tpl hier="9" item="1"/>
          <tpl hier="11" item="4"/>
          <tpl hier="12" item="2"/>
          <tpl fld="4" item="0"/>
        </tpls>
      </n>
      <n v="393677176832">
        <tpls c="8">
          <tpl hier="2" item="0"/>
          <tpl hier="4" item="3"/>
          <tpl fld="3" item="43"/>
          <tpl fld="2" item="72"/>
          <tpl hier="9" item="1"/>
          <tpl hier="11" item="4"/>
          <tpl hier="12" item="2"/>
          <tpl fld="4" item="0"/>
        </tpls>
      </n>
      <n v="57710743552">
        <tpls c="8">
          <tpl hier="2" item="0"/>
          <tpl hier="4" item="3"/>
          <tpl fld="3" item="44"/>
          <tpl fld="2" item="72"/>
          <tpl hier="9" item="1"/>
          <tpl hier="11" item="4"/>
          <tpl hier="12" item="2"/>
          <tpl fld="4" item="0"/>
        </tpls>
      </n>
      <n v="216105172992">
        <tpls c="8">
          <tpl hier="2" item="0"/>
          <tpl hier="4" item="3"/>
          <tpl fld="3" item="38"/>
          <tpl fld="2" item="70"/>
          <tpl hier="9" item="1"/>
          <tpl hier="11" item="4"/>
          <tpl hier="12" item="2"/>
          <tpl fld="4" item="0"/>
        </tpls>
      </n>
      <n v="75607007232">
        <tpls c="8">
          <tpl hier="2" item="0"/>
          <tpl hier="4" item="3"/>
          <tpl fld="3" item="51"/>
          <tpl fld="2" item="70"/>
          <tpl hier="9" item="1"/>
          <tpl hier="11" item="4"/>
          <tpl hier="12" item="2"/>
          <tpl fld="4" item="0"/>
        </tpls>
      </n>
      <n v="15183125504">
        <tpls c="8">
          <tpl hier="2" item="0"/>
          <tpl hier="4" item="3"/>
          <tpl fld="3" item="20"/>
          <tpl fld="2" item="70"/>
          <tpl hier="9" item="1"/>
          <tpl hier="11" item="4"/>
          <tpl hier="12" item="2"/>
          <tpl fld="4" item="0"/>
        </tpls>
      </n>
      <n v="247782998016">
        <tpls c="8">
          <tpl hier="2" item="0"/>
          <tpl hier="4" item="3"/>
          <tpl fld="3" item="1"/>
          <tpl fld="2" item="84"/>
          <tpl hier="9" item="1"/>
          <tpl hier="11" item="4"/>
          <tpl hier="12" item="2"/>
          <tpl fld="4" item="0"/>
        </tpls>
      </n>
      <n v="79169044480">
        <tpls c="8">
          <tpl hier="2" item="0"/>
          <tpl hier="4" item="3"/>
          <tpl fld="3" item="3"/>
          <tpl fld="2" item="84"/>
          <tpl hier="9" item="1"/>
          <tpl hier="11" item="4"/>
          <tpl hier="12" item="2"/>
          <tpl fld="4" item="0"/>
        </tpls>
      </n>
      <n v="22347845632">
        <tpls c="8">
          <tpl hier="2" item="0"/>
          <tpl hier="4" item="3"/>
          <tpl fld="3" item="57"/>
          <tpl fld="2" item="84"/>
          <tpl hier="9" item="1"/>
          <tpl hier="11" item="4"/>
          <tpl hier="12" item="2"/>
          <tpl fld="4" item="0"/>
        </tpls>
      </n>
      <n v="2787863953408">
        <tpls c="8">
          <tpl hier="2" item="0"/>
          <tpl hier="4" item="3"/>
          <tpl fld="3" item="9"/>
          <tpl fld="2" item="80"/>
          <tpl hier="9" item="1"/>
          <tpl hier="11" item="4"/>
          <tpl hier="12" item="2"/>
          <tpl fld="4" item="0"/>
        </tpls>
      </n>
      <n v="1494286598144">
        <tpls c="8">
          <tpl hier="2" item="0"/>
          <tpl hier="4" item="3"/>
          <tpl fld="3" item="11"/>
          <tpl fld="2" item="80"/>
          <tpl hier="9" item="1"/>
          <tpl hier="11" item="4"/>
          <tpl hier="12" item="2"/>
          <tpl fld="4" item="0"/>
        </tpls>
      </n>
      <n v="771470786560">
        <tpls c="8">
          <tpl hier="2" item="0"/>
          <tpl hier="4" item="3"/>
          <tpl fld="3" item="12"/>
          <tpl fld="2" item="80"/>
          <tpl hier="9" item="1"/>
          <tpl hier="11" item="4"/>
          <tpl hier="12" item="2"/>
          <tpl fld="4" item="0"/>
        </tpls>
      </n>
      <n v="148456357888">
        <tpls c="8">
          <tpl hier="2" item="0"/>
          <tpl hier="4" item="3"/>
          <tpl fld="3" item="10"/>
          <tpl fld="2" item="80"/>
          <tpl hier="9" item="1"/>
          <tpl hier="11" item="4"/>
          <tpl hier="12" item="2"/>
          <tpl fld="4" item="0"/>
        </tpls>
      </n>
      <n v="234440081408">
        <tpls c="8">
          <tpl hier="2" item="0"/>
          <tpl hier="4" item="3"/>
          <tpl fld="3" item="23"/>
          <tpl fld="2" item="75"/>
          <tpl hier="9" item="1"/>
          <tpl hier="11" item="4"/>
          <tpl hier="12" item="2"/>
          <tpl fld="4" item="0"/>
        </tpls>
      </n>
      <n v="135218413568">
        <tpls c="8">
          <tpl hier="2" item="0"/>
          <tpl hier="4" item="3"/>
          <tpl fld="3" item="24"/>
          <tpl fld="2" item="75"/>
          <tpl hier="9" item="1"/>
          <tpl hier="11" item="4"/>
          <tpl hier="12" item="2"/>
          <tpl fld="4" item="0"/>
        </tpls>
      </n>
      <n v="50973528064">
        <tpls c="8">
          <tpl hier="2" item="0"/>
          <tpl hier="4" item="3"/>
          <tpl fld="3" item="25"/>
          <tpl fld="2" item="75"/>
          <tpl hier="9" item="1"/>
          <tpl hier="11" item="4"/>
          <tpl hier="12" item="2"/>
          <tpl fld="4" item="0"/>
        </tpls>
      </n>
      <n v="9368953856">
        <tpls c="8">
          <tpl hier="2" item="0"/>
          <tpl hier="4" item="3"/>
          <tpl fld="3" item="26"/>
          <tpl fld="2" item="75"/>
          <tpl hier="9" item="1"/>
          <tpl hier="11" item="4"/>
          <tpl hier="12" item="2"/>
          <tpl fld="4" item="0"/>
        </tpls>
      </n>
      <m>
        <tpls c="8">
          <tpl hier="2" item="0"/>
          <tpl hier="4" item="3"/>
          <tpl fld="3" item="19"/>
          <tpl fld="2" item="67"/>
          <tpl hier="9" item="1"/>
          <tpl hier="11" item="4"/>
          <tpl hier="12" item="2"/>
          <tpl fld="4" item="0"/>
        </tpls>
      </m>
      <m>
        <tpls c="8">
          <tpl hier="2" item="0"/>
          <tpl hier="4" item="3"/>
          <tpl fld="3" item="28"/>
          <tpl fld="2" item="67"/>
          <tpl hier="9" item="1"/>
          <tpl hier="11" item="4"/>
          <tpl hier="12" item="2"/>
          <tpl fld="4" item="0"/>
        </tpls>
      </m>
      <m>
        <tpls c="8">
          <tpl hier="2" item="0"/>
          <tpl hier="4" item="3"/>
          <tpl fld="3" item="39"/>
          <tpl fld="2" item="67"/>
          <tpl hier="9" item="1"/>
          <tpl hier="11" item="4"/>
          <tpl hier="12" item="2"/>
          <tpl fld="4" item="0"/>
        </tpls>
      </m>
      <n v="529606705152">
        <tpls c="8">
          <tpl hier="2" item="0"/>
          <tpl hier="4" item="3"/>
          <tpl fld="3" item="5"/>
          <tpl fld="2" item="83"/>
          <tpl hier="9" item="1"/>
          <tpl hier="11" item="4"/>
          <tpl hier="12" item="2"/>
          <tpl fld="4" item="0"/>
        </tpls>
      </n>
      <n v="317381705728">
        <tpls c="8">
          <tpl hier="2" item="0"/>
          <tpl hier="4" item="3"/>
          <tpl fld="3" item="6"/>
          <tpl fld="2" item="83"/>
          <tpl hier="9" item="1"/>
          <tpl hier="11" item="4"/>
          <tpl hier="12" item="2"/>
          <tpl fld="4" item="0"/>
        </tpls>
      </n>
      <n v="149394407424">
        <tpls c="8">
          <tpl hier="2" item="0"/>
          <tpl hier="4" item="3"/>
          <tpl fld="3" item="7"/>
          <tpl fld="2" item="83"/>
          <tpl hier="9" item="1"/>
          <tpl hier="11" item="4"/>
          <tpl hier="12" item="2"/>
          <tpl fld="4" item="0"/>
        </tpls>
      </n>
      <n v="29821661184">
        <tpls c="8">
          <tpl hier="2" item="0"/>
          <tpl hier="4" item="3"/>
          <tpl fld="3" item="8"/>
          <tpl fld="2" item="83"/>
          <tpl hier="9" item="1"/>
          <tpl hier="11" item="4"/>
          <tpl hier="12" item="2"/>
          <tpl fld="4" item="0"/>
        </tpls>
      </n>
      <n v="395227693056">
        <tpls c="8">
          <tpl hier="2" item="0"/>
          <tpl hier="4" item="3"/>
          <tpl fld="3" item="21"/>
          <tpl fld="2" item="76"/>
          <tpl hier="9" item="1"/>
          <tpl hier="11" item="4"/>
          <tpl hier="12" item="2"/>
          <tpl fld="4" item="0"/>
        </tpls>
      </n>
      <n v="196799774720">
        <tpls c="8">
          <tpl hier="2" item="0"/>
          <tpl hier="4" item="3"/>
          <tpl fld="3" item="17"/>
          <tpl fld="2" item="76"/>
          <tpl hier="9" item="1"/>
          <tpl hier="11" item="4"/>
          <tpl hier="12" item="2"/>
          <tpl fld="4" item="0"/>
        </tpls>
      </n>
      <n v="67985346560">
        <tpls c="8">
          <tpl hier="2" item="0"/>
          <tpl hier="4" item="3"/>
          <tpl fld="3" item="22"/>
          <tpl fld="2" item="76"/>
          <tpl hier="9" item="1"/>
          <tpl hier="11" item="4"/>
          <tpl hier="12" item="2"/>
          <tpl fld="4" item="0"/>
        </tpls>
      </n>
      <n v="12440625152">
        <tpls c="8">
          <tpl hier="2" item="0"/>
          <tpl hier="4" item="3"/>
          <tpl fld="3" item="18"/>
          <tpl fld="2" item="76"/>
          <tpl hier="9" item="1"/>
          <tpl hier="11" item="4"/>
          <tpl hier="12" item="2"/>
          <tpl fld="4" item="0"/>
        </tpls>
      </n>
      <n v="1576184446976">
        <tpls c="8">
          <tpl hier="2" item="0"/>
          <tpl hier="4" item="3"/>
          <tpl fld="3" item="33"/>
          <tpl fld="2" item="74"/>
          <tpl hier="9" item="1"/>
          <tpl hier="11" item="4"/>
          <tpl hier="12" item="2"/>
          <tpl fld="4" item="0"/>
        </tpls>
      </n>
      <n v="434568003584">
        <tpls c="8">
          <tpl hier="2" item="0"/>
          <tpl hier="4" item="3"/>
          <tpl fld="3" item="27"/>
          <tpl fld="2" item="74"/>
          <tpl hier="9" item="1"/>
          <tpl hier="11" item="4"/>
          <tpl hier="12" item="2"/>
          <tpl fld="4" item="0"/>
        </tpls>
      </n>
      <n v="6087164559360">
        <tpls c="8">
          <tpl hier="2" item="0"/>
          <tpl hier="4" item="3"/>
          <tpl fld="3" item="47"/>
          <tpl fld="2" item="71"/>
          <tpl hier="9" item="1"/>
          <tpl hier="11" item="4"/>
          <tpl hier="12" item="2"/>
          <tpl fld="4" item="0"/>
        </tpls>
      </n>
      <n v="47209357312">
        <tpls c="8">
          <tpl hier="2" item="0"/>
          <tpl hier="4" item="3"/>
          <tpl fld="3" item="48"/>
          <tpl fld="2" item="71"/>
          <tpl hier="9" item="1"/>
          <tpl hier="11" item="4"/>
          <tpl hier="12" item="2"/>
          <tpl fld="4" item="0"/>
        </tpls>
      </n>
      <n v="6203213086720">
        <tpls c="8">
          <tpl hier="2" item="0"/>
          <tpl hier="4" item="3"/>
          <tpl fld="3" item="19"/>
          <tpl fld="2" item="78"/>
          <tpl hier="9" item="1"/>
          <tpl hier="11" item="4"/>
          <tpl hier="12" item="2"/>
          <tpl fld="4" item="0"/>
        </tpls>
      </n>
      <n v="300904218624">
        <tpls c="8">
          <tpl hier="2" item="0"/>
          <tpl hier="4" item="3"/>
          <tpl fld="3" item="2"/>
          <tpl fld="2" item="76"/>
          <tpl hier="9" item="1"/>
          <tpl hier="11" item="4"/>
          <tpl hier="12" item="2"/>
          <tpl fld="4" item="0"/>
        </tpls>
      </n>
      <n v="8041999360">
        <tpls c="8">
          <tpl hier="2" item="0"/>
          <tpl hier="4" item="3"/>
          <tpl fld="3" item="18"/>
          <tpl fld="2" item="25"/>
          <tpl hier="9" item="1"/>
          <tpl hier="11" item="4"/>
          <tpl hier="12" item="2"/>
          <tpl fld="4" item="0"/>
        </tpls>
      </n>
      <n v="18094237696">
        <tpls c="8">
          <tpl hier="2" item="0"/>
          <tpl hier="4" item="3"/>
          <tpl fld="3" item="51"/>
          <tpl fld="2" item="44"/>
          <tpl hier="9" item="1"/>
          <tpl hier="11" item="4"/>
          <tpl hier="12" item="2"/>
          <tpl fld="4" item="0"/>
        </tpls>
      </n>
      <n v="4035519232">
        <tpls c="8">
          <tpl hier="2" item="0"/>
          <tpl hier="4" item="3"/>
          <tpl fld="3" item="43"/>
          <tpl fld="2" item="65"/>
          <tpl hier="9" item="1"/>
          <tpl hier="11" item="4"/>
          <tpl hier="12" item="2"/>
          <tpl fld="4" item="0"/>
        </tpls>
      </n>
      <n v="47844089856">
        <tpls c="8">
          <tpl hier="2" item="0"/>
          <tpl hier="4" item="3"/>
          <tpl fld="3" item="0"/>
          <tpl fld="2" item="40"/>
          <tpl hier="9" item="1"/>
          <tpl hier="11" item="4"/>
          <tpl hier="12" item="2"/>
          <tpl fld="4" item="0"/>
        </tpls>
      </n>
      <n v="1270080256">
        <tpls c="8">
          <tpl hier="2" item="0"/>
          <tpl hier="4" item="3"/>
          <tpl fld="3" item="2"/>
          <tpl fld="2" item="77"/>
          <tpl hier="9" item="1"/>
          <tpl hier="11" item="4"/>
          <tpl hier="12" item="2"/>
          <tpl fld="4" item="0"/>
        </tpls>
      </n>
      <n v="12822557696">
        <tpls c="8">
          <tpl hier="2" item="0"/>
          <tpl hier="4" item="3"/>
          <tpl fld="3" item="21"/>
          <tpl fld="2" item="55"/>
          <tpl hier="9" item="1"/>
          <tpl hier="11" item="4"/>
          <tpl hier="12" item="2"/>
          <tpl fld="4" item="0"/>
        </tpls>
      </n>
      <n v="1392634752">
        <tpls c="8">
          <tpl hier="2" item="0"/>
          <tpl hier="4" item="3"/>
          <tpl fld="3" item="12"/>
          <tpl fld="2" item="56"/>
          <tpl hier="9" item="1"/>
          <tpl hier="11" item="4"/>
          <tpl hier="12" item="2"/>
          <tpl fld="4" item="0"/>
        </tpls>
      </n>
      <n v="1405251584">
        <tpls c="8">
          <tpl hier="2" item="0"/>
          <tpl hier="4" item="3"/>
          <tpl fld="3" item="39"/>
          <tpl fld="2" item="47"/>
          <tpl hier="9" item="1"/>
          <tpl hier="11" item="4"/>
          <tpl hier="12" item="2"/>
          <tpl fld="4" item="0"/>
        </tpls>
      </n>
      <n v="12512460800">
        <tpls c="8">
          <tpl hier="2" item="0"/>
          <tpl hier="4" item="3"/>
          <tpl fld="3" item="56"/>
          <tpl fld="2" item="63"/>
          <tpl hier="9" item="1"/>
          <tpl hier="11" item="4"/>
          <tpl hier="12" item="2"/>
          <tpl fld="4" item="0"/>
        </tpls>
      </n>
      <m>
        <tpls c="8">
          <tpl hier="2" item="0"/>
          <tpl hier="4" item="3"/>
          <tpl fld="3" item="18"/>
          <tpl fld="2" item="50"/>
          <tpl hier="9" item="1"/>
          <tpl hier="11" item="4"/>
          <tpl hier="12" item="2"/>
          <tpl fld="4" item="0"/>
        </tpls>
      </m>
      <n v="563300007936">
        <tpls c="8">
          <tpl hier="2" item="0"/>
          <tpl hier="4" item="3"/>
          <tpl fld="3" item="35"/>
          <tpl fld="2" item="51"/>
          <tpl hier="9" item="1"/>
          <tpl hier="11" item="4"/>
          <tpl hier="12" item="2"/>
          <tpl fld="4" item="0"/>
        </tpls>
      </n>
      <n v="284321120256">
        <tpls c="8">
          <tpl hier="2" item="0"/>
          <tpl hier="4" item="3"/>
          <tpl fld="3" item="51"/>
          <tpl fld="2" item="79"/>
          <tpl hier="9" item="1"/>
          <tpl hier="11" item="4"/>
          <tpl hier="12" item="2"/>
          <tpl fld="4" item="0"/>
        </tpls>
      </n>
      <n v="59132416000">
        <tpls c="8">
          <tpl hier="2" item="0"/>
          <tpl hier="4" item="3"/>
          <tpl fld="3" item="4"/>
          <tpl fld="2" item="61"/>
          <tpl hier="9" item="1"/>
          <tpl hier="11" item="4"/>
          <tpl hier="12" item="2"/>
          <tpl fld="4" item="0"/>
        </tpls>
      </n>
      <n v="239809380352">
        <tpls c="8">
          <tpl hier="2" item="0"/>
          <tpl hier="4" item="3"/>
          <tpl fld="3" item="47"/>
          <tpl fld="2" item="53"/>
          <tpl hier="9" item="1"/>
          <tpl hier="11" item="4"/>
          <tpl hier="12" item="2"/>
          <tpl fld="4" item="0"/>
        </tpls>
      </n>
      <n v="27239651328">
        <tpls c="8">
          <tpl hier="2" item="0"/>
          <tpl hier="4" item="3"/>
          <tpl fld="3" item="25"/>
          <tpl fld="2" item="48"/>
          <tpl hier="9" item="1"/>
          <tpl hier="11" item="4"/>
          <tpl hier="12" item="2"/>
          <tpl fld="4" item="0"/>
        </tpls>
      </n>
      <n v="120579072000">
        <tpls c="8">
          <tpl hier="2" item="0"/>
          <tpl hier="4" item="3"/>
          <tpl fld="3" item="50"/>
          <tpl fld="2" item="66"/>
          <tpl hier="9" item="1"/>
          <tpl hier="11" item="4"/>
          <tpl hier="12" item="2"/>
          <tpl fld="4" item="0"/>
        </tpls>
      </n>
      <n v="846554923008">
        <tpls c="8">
          <tpl hier="2" item="0"/>
          <tpl hier="4" item="3"/>
          <tpl fld="3" item="47"/>
          <tpl fld="2" item="69"/>
          <tpl hier="9" item="1"/>
          <tpl hier="11" item="4"/>
          <tpl hier="12" item="2"/>
          <tpl fld="4" item="0"/>
        </tpls>
      </n>
      <n v="143845818368">
        <tpls c="8">
          <tpl hier="2" item="0"/>
          <tpl hier="4" item="3"/>
          <tpl fld="3" item="15"/>
          <tpl fld="2" item="69"/>
          <tpl hier="9" item="1"/>
          <tpl hier="11" item="4"/>
          <tpl hier="12" item="2"/>
          <tpl fld="4" item="0"/>
        </tpls>
      </n>
      <n v="71104921600">
        <tpls c="8">
          <tpl hier="2" item="0"/>
          <tpl hier="4" item="3"/>
          <tpl fld="3" item="5"/>
          <tpl fld="2" item="73"/>
          <tpl hier="9" item="1"/>
          <tpl hier="11" item="4"/>
          <tpl hier="12" item="2"/>
          <tpl fld="4" item="0"/>
        </tpls>
      </n>
      <n v="16065740800">
        <tpls c="8">
          <tpl hier="2" item="0"/>
          <tpl hier="4" item="3"/>
          <tpl fld="3" item="51"/>
          <tpl fld="2" item="73"/>
          <tpl hier="9" item="1"/>
          <tpl hier="11" item="4"/>
          <tpl hier="12" item="2"/>
          <tpl fld="4" item="0"/>
        </tpls>
      </n>
      <n v="1066447104">
        <tpls c="8">
          <tpl hier="2" item="0"/>
          <tpl hier="4" item="3"/>
          <tpl fld="3" item="18"/>
          <tpl fld="2" item="73"/>
          <tpl hier="9" item="1"/>
          <tpl hier="11" item="4"/>
          <tpl hier="12" item="2"/>
          <tpl fld="4" item="0"/>
        </tpls>
      </n>
      <n v="4445658152960">
        <tpls c="8">
          <tpl hier="2" item="0"/>
          <tpl hier="4" item="3"/>
          <tpl fld="3" item="6"/>
          <tpl fld="2" item="78"/>
          <tpl hier="9" item="1"/>
          <tpl hier="11" item="4"/>
          <tpl hier="12" item="2"/>
          <tpl fld="4" item="0"/>
        </tpls>
      </n>
      <n v="1218988998656">
        <tpls c="8">
          <tpl hier="2" item="0"/>
          <tpl hier="4" item="3"/>
          <tpl fld="3" item="36"/>
          <tpl fld="2" item="78"/>
          <tpl hier="9" item="1"/>
          <tpl hier="11" item="4"/>
          <tpl hier="12" item="2"/>
          <tpl fld="4" item="0"/>
        </tpls>
      </n>
      <n v="90950279168">
        <tpls c="8">
          <tpl hier="2" item="0"/>
          <tpl hier="4" item="3"/>
          <tpl fld="3" item="34"/>
          <tpl fld="2" item="78"/>
          <tpl hier="9" item="1"/>
          <tpl hier="11" item="4"/>
          <tpl hier="12" item="2"/>
          <tpl fld="4" item="0"/>
        </tpls>
      </n>
      <n v="2134017835008">
        <tpls c="8">
          <tpl hier="2" item="0"/>
          <tpl hier="4" item="3"/>
          <tpl fld="3" item="47"/>
          <tpl fld="2" item="72"/>
          <tpl hier="9" item="1"/>
          <tpl hier="11" item="4"/>
          <tpl hier="12" item="2"/>
          <tpl fld="4" item="0"/>
        </tpls>
      </n>
      <n v="1099216715776">
        <tpls c="8">
          <tpl hier="2" item="0"/>
          <tpl hier="4" item="3"/>
          <tpl fld="3" item="45"/>
          <tpl fld="2" item="72"/>
          <tpl hier="9" item="1"/>
          <tpl hier="11" item="4"/>
          <tpl hier="12" item="2"/>
          <tpl fld="4" item="0"/>
        </tpls>
      </n>
      <n v="315058323456">
        <tpls c="8">
          <tpl hier="2" item="0"/>
          <tpl hier="4" item="3"/>
          <tpl fld="3" item="46"/>
          <tpl fld="2" item="72"/>
          <tpl hier="9" item="1"/>
          <tpl hier="11" item="4"/>
          <tpl hier="12" item="2"/>
          <tpl fld="4" item="0"/>
        </tpls>
      </n>
      <n v="50383892480">
        <tpls c="8">
          <tpl hier="2" item="0"/>
          <tpl hier="4" item="3"/>
          <tpl fld="3" item="48"/>
          <tpl fld="2" item="72"/>
          <tpl hier="9" item="1"/>
          <tpl hier="11" item="4"/>
          <tpl hier="12" item="2"/>
          <tpl fld="4" item="0"/>
        </tpls>
      </n>
      <n v="178959187968">
        <tpls c="8">
          <tpl hier="2" item="0"/>
          <tpl hier="4" item="3"/>
          <tpl fld="3" item="52"/>
          <tpl fld="2" item="70"/>
          <tpl hier="9" item="1"/>
          <tpl hier="11" item="4"/>
          <tpl hier="12" item="2"/>
          <tpl fld="4" item="0"/>
        </tpls>
      </n>
      <n v="67558014976">
        <tpls c="8">
          <tpl hier="2" item="0"/>
          <tpl hier="4" item="3"/>
          <tpl fld="3" item="53"/>
          <tpl fld="2" item="70"/>
          <tpl hier="9" item="1"/>
          <tpl hier="11" item="4"/>
          <tpl hier="12" item="2"/>
          <tpl fld="4" item="0"/>
        </tpls>
      </n>
      <n v="15360166912">
        <tpls c="8">
          <tpl hier="2" item="0"/>
          <tpl hier="4" item="3"/>
          <tpl fld="3" item="54"/>
          <tpl fld="2" item="70"/>
          <tpl hier="9" item="1"/>
          <tpl hier="11" item="4"/>
          <tpl hier="12" item="2"/>
          <tpl fld="4" item="0"/>
        </tpls>
      </n>
      <n v="240521265152">
        <tpls c="8">
          <tpl hier="2" item="0"/>
          <tpl hier="4" item="3"/>
          <tpl fld="3" item="2"/>
          <tpl fld="2" item="84"/>
          <tpl hier="9" item="1"/>
          <tpl hier="11" item="4"/>
          <tpl hier="12" item="2"/>
          <tpl fld="4" item="0"/>
        </tpls>
      </n>
      <n v="76261277696">
        <tpls c="8">
          <tpl hier="2" item="0"/>
          <tpl hier="4" item="3"/>
          <tpl fld="3" item="58"/>
          <tpl fld="2" item="84"/>
          <tpl hier="9" item="1"/>
          <tpl hier="11" item="4"/>
          <tpl hier="12" item="2"/>
          <tpl fld="4" item="0"/>
        </tpls>
      </n>
      <n v="16885507072">
        <tpls c="8">
          <tpl hier="2" item="0"/>
          <tpl hier="4" item="3"/>
          <tpl fld="3" item="4"/>
          <tpl fld="2" item="84"/>
          <tpl hier="9" item="1"/>
          <tpl hier="11" item="4"/>
          <tpl hier="12" item="2"/>
          <tpl fld="4" item="0"/>
        </tpls>
      </n>
      <n v="2595151151104">
        <tpls c="8">
          <tpl hier="2" item="0"/>
          <tpl hier="4" item="3"/>
          <tpl fld="3" item="13"/>
          <tpl fld="2" item="80"/>
          <tpl hier="9" item="1"/>
          <tpl hier="11" item="4"/>
          <tpl hier="12" item="2"/>
          <tpl fld="4" item="0"/>
        </tpls>
      </n>
      <n v="1376465321984">
        <tpls c="8">
          <tpl hier="2" item="0"/>
          <tpl hier="4" item="3"/>
          <tpl fld="3" item="14"/>
          <tpl fld="2" item="80"/>
          <tpl hier="9" item="1"/>
          <tpl hier="11" item="4"/>
          <tpl hier="12" item="2"/>
          <tpl fld="4" item="0"/>
        </tpls>
      </n>
      <n v="553138388992">
        <tpls c="8">
          <tpl hier="2" item="0"/>
          <tpl hier="4" item="3"/>
          <tpl fld="3" item="15"/>
          <tpl fld="2" item="80"/>
          <tpl hier="9" item="1"/>
          <tpl hier="11" item="4"/>
          <tpl hier="12" item="2"/>
          <tpl fld="4" item="0"/>
        </tpls>
      </n>
      <n v="141903069184">
        <tpls c="8">
          <tpl hier="2" item="0"/>
          <tpl hier="4" item="3"/>
          <tpl fld="3" item="16"/>
          <tpl fld="2" item="80"/>
          <tpl hier="9" item="1"/>
          <tpl hier="11" item="4"/>
          <tpl hier="12" item="2"/>
          <tpl fld="4" item="0"/>
        </tpls>
      </n>
      <n v="274497224704">
        <tpls c="8">
          <tpl hier="2" item="0"/>
          <tpl hier="4" item="3"/>
          <tpl fld="3" item="29"/>
          <tpl fld="2" item="75"/>
          <tpl hier="9" item="1"/>
          <tpl hier="11" item="4"/>
          <tpl hier="12" item="2"/>
          <tpl fld="4" item="0"/>
        </tpls>
      </n>
      <n v="134038716416">
        <tpls c="8">
          <tpl hier="2" item="0"/>
          <tpl hier="4" item="3"/>
          <tpl fld="3" item="30"/>
          <tpl fld="2" item="75"/>
          <tpl hier="9" item="1"/>
          <tpl hier="11" item="4"/>
          <tpl hier="12" item="2"/>
          <tpl fld="4" item="0"/>
        </tpls>
      </n>
      <n v="52797583360">
        <tpls c="8">
          <tpl hier="2" item="0"/>
          <tpl hier="4" item="3"/>
          <tpl fld="3" item="31"/>
          <tpl fld="2" item="75"/>
          <tpl hier="9" item="1"/>
          <tpl hier="11" item="4"/>
          <tpl hier="12" item="2"/>
          <tpl fld="4" item="0"/>
        </tpls>
      </n>
      <n v="9208524800">
        <tpls c="8">
          <tpl hier="2" item="0"/>
          <tpl hier="4" item="3"/>
          <tpl fld="3" item="32"/>
          <tpl fld="2" item="75"/>
          <tpl hier="9" item="1"/>
          <tpl hier="11" item="4"/>
          <tpl hier="12" item="2"/>
          <tpl fld="4" item="0"/>
        </tpls>
      </n>
      <m>
        <tpls c="8">
          <tpl hier="2" item="0"/>
          <tpl hier="4" item="3"/>
          <tpl fld="3" item="41"/>
          <tpl fld="2" item="67"/>
          <tpl hier="9" item="1"/>
          <tpl hier="11" item="4"/>
          <tpl hier="12" item="2"/>
          <tpl fld="4" item="0"/>
        </tpls>
      </m>
      <m>
        <tpls c="8">
          <tpl hier="2" item="0"/>
          <tpl hier="4" item="3"/>
          <tpl fld="3" item="42"/>
          <tpl fld="2" item="67"/>
          <tpl hier="9" item="1"/>
          <tpl hier="11" item="4"/>
          <tpl hier="12" item="2"/>
          <tpl fld="4" item="0"/>
        </tpls>
      </m>
      <m>
        <tpls c="8">
          <tpl hier="2" item="0"/>
          <tpl hier="4" item="3"/>
          <tpl fld="3" item="43"/>
          <tpl fld="2" item="67"/>
          <tpl hier="9" item="1"/>
          <tpl hier="11" item="4"/>
          <tpl hier="12" item="2"/>
          <tpl fld="4" item="0"/>
        </tpls>
      </m>
      <n v="542685921280">
        <tpls c="8">
          <tpl hier="2" item="0"/>
          <tpl hier="4" item="3"/>
          <tpl fld="3" item="9"/>
          <tpl fld="2" item="83"/>
          <tpl hier="9" item="1"/>
          <tpl hier="11" item="4"/>
          <tpl hier="12" item="2"/>
          <tpl fld="4" item="0"/>
        </tpls>
      </n>
      <n v="257157824512">
        <tpls c="8">
          <tpl hier="2" item="0"/>
          <tpl hier="4" item="3"/>
          <tpl fld="3" item="11"/>
          <tpl fld="2" item="83"/>
          <tpl hier="9" item="1"/>
          <tpl hier="11" item="4"/>
          <tpl hier="12" item="2"/>
          <tpl fld="4" item="0"/>
        </tpls>
      </n>
      <n v="120018788352">
        <tpls c="8">
          <tpl hier="2" item="0"/>
          <tpl hier="4" item="3"/>
          <tpl fld="3" item="12"/>
          <tpl fld="2" item="83"/>
          <tpl hier="9" item="1"/>
          <tpl hier="11" item="4"/>
          <tpl hier="12" item="2"/>
          <tpl fld="4" item="0"/>
        </tpls>
      </n>
      <n v="26706196480">
        <tpls c="8">
          <tpl hier="2" item="0"/>
          <tpl hier="4" item="3"/>
          <tpl fld="3" item="10"/>
          <tpl fld="2" item="83"/>
          <tpl hier="9" item="1"/>
          <tpl hier="11" item="4"/>
          <tpl hier="12" item="2"/>
          <tpl fld="4" item="0"/>
        </tpls>
      </n>
      <n v="381817552896">
        <tpls c="8">
          <tpl hier="2" item="0"/>
          <tpl hier="4" item="3"/>
          <tpl fld="3" item="23"/>
          <tpl fld="2" item="76"/>
          <tpl hier="9" item="1"/>
          <tpl hier="11" item="4"/>
          <tpl hier="12" item="2"/>
          <tpl fld="4" item="0"/>
        </tpls>
      </n>
      <n v="217185779712">
        <tpls c="8">
          <tpl hier="2" item="0"/>
          <tpl hier="4" item="3"/>
          <tpl fld="3" item="24"/>
          <tpl fld="2" item="76"/>
          <tpl hier="9" item="1"/>
          <tpl hier="11" item="4"/>
          <tpl hier="12" item="2"/>
          <tpl fld="4" item="0"/>
        </tpls>
      </n>
      <n v="72121016320">
        <tpls c="8">
          <tpl hier="2" item="0"/>
          <tpl hier="4" item="3"/>
          <tpl fld="3" item="25"/>
          <tpl fld="2" item="76"/>
          <tpl hier="9" item="1"/>
          <tpl hier="11" item="4"/>
          <tpl hier="12" item="2"/>
          <tpl fld="4" item="0"/>
        </tpls>
      </n>
      <n v="11579431936">
        <tpls c="8">
          <tpl hier="2" item="0"/>
          <tpl hier="4" item="3"/>
          <tpl fld="3" item="26"/>
          <tpl fld="2" item="76"/>
          <tpl hier="9" item="1"/>
          <tpl hier="11" item="4"/>
          <tpl hier="12" item="2"/>
          <tpl fld="4" item="0"/>
        </tpls>
      </n>
      <n v="1546151788544">
        <tpls c="8">
          <tpl hier="2" item="0"/>
          <tpl hier="4" item="3"/>
          <tpl fld="3" item="19"/>
          <tpl fld="2" item="74"/>
          <tpl hier="9" item="1"/>
          <tpl hier="11" item="4"/>
          <tpl hier="12" item="2"/>
          <tpl fld="4" item="0"/>
        </tpls>
      </n>
      <n v="400302735360">
        <tpls c="8">
          <tpl hier="2" item="0"/>
          <tpl hier="4" item="3"/>
          <tpl fld="3" item="28"/>
          <tpl fld="2" item="74"/>
          <tpl hier="9" item="1"/>
          <tpl hier="11" item="4"/>
          <tpl hier="12" item="2"/>
          <tpl fld="4" item="0"/>
        </tpls>
      </n>
      <n v="149774925824">
        <tpls c="8">
          <tpl hier="2" item="0"/>
          <tpl hier="4" item="3"/>
          <tpl fld="3" item="39"/>
          <tpl fld="2" item="74"/>
          <tpl hier="9" item="1"/>
          <tpl hier="11" item="4"/>
          <tpl hier="12" item="2"/>
          <tpl fld="4" item="0"/>
        </tpls>
      </n>
      <n v="23764140032">
        <tpls c="8">
          <tpl hier="2" item="0"/>
          <tpl hier="4" item="3"/>
          <tpl fld="3" item="37"/>
          <tpl fld="2" item="74"/>
          <tpl hier="9" item="1"/>
          <tpl hier="11" item="4"/>
          <tpl hier="12" item="2"/>
          <tpl fld="4" item="0"/>
        </tpls>
      </n>
      <n v="5101702348800">
        <tpls c="8">
          <tpl hier="2" item="0"/>
          <tpl hier="4" item="3"/>
          <tpl fld="3" item="49"/>
          <tpl fld="2" item="71"/>
          <tpl hier="9" item="1"/>
          <tpl hier="11" item="4"/>
          <tpl hier="12" item="2"/>
          <tpl fld="4" item="0"/>
        </tpls>
      </n>
      <n v="174938095616">
        <tpls c="8">
          <tpl hier="2" item="0"/>
          <tpl hier="4" item="3"/>
          <tpl fld="3" item="40"/>
          <tpl fld="2" item="71"/>
          <tpl hier="9" item="1"/>
          <tpl hier="11" item="4"/>
          <tpl hier="12" item="2"/>
          <tpl fld="4" item="0"/>
        </tpls>
      </n>
      <n v="2752131891200">
        <tpls c="8">
          <tpl hier="2" item="0"/>
          <tpl hier="4" item="3"/>
          <tpl fld="3" item="55"/>
          <tpl fld="2" item="71"/>
          <tpl hier="9" item="1"/>
          <tpl hier="11" item="4"/>
          <tpl hier="12" item="2"/>
          <tpl fld="4" item="0"/>
        </tpls>
      </n>
      <n v="360857927680">
        <tpls c="8">
          <tpl hier="2" item="0"/>
          <tpl hier="4" item="3"/>
          <tpl fld="3" item="0"/>
          <tpl fld="2" item="71"/>
          <tpl hier="9" item="1"/>
          <tpl hier="11" item="4"/>
          <tpl hier="12" item="2"/>
          <tpl fld="4" item="0"/>
        </tpls>
      </n>
      <n v="144182132736">
        <tpls c="8">
          <tpl hier="2" item="0"/>
          <tpl hier="4" item="3"/>
          <tpl fld="3" item="56"/>
          <tpl fld="2" item="71"/>
          <tpl hier="9" item="1"/>
          <tpl hier="11" item="4"/>
          <tpl hier="12" item="2"/>
          <tpl fld="4" item="0"/>
        </tpls>
      </n>
      <n v="347768061952">
        <tpls c="8">
          <tpl hier="2" item="0"/>
          <tpl hier="4" item="3"/>
          <tpl fld="3" item="3"/>
          <tpl fld="2" item="71"/>
          <tpl hier="9" item="1"/>
          <tpl hier="11" item="4"/>
          <tpl hier="12" item="2"/>
          <tpl fld="4" item="0"/>
        </tpls>
      </n>
      <n v="81247567872">
        <tpls c="8">
          <tpl hier="2" item="0"/>
          <tpl hier="4" item="3"/>
          <tpl fld="3" item="48"/>
          <tpl fld="2" item="46"/>
          <tpl hier="9" item="1"/>
          <tpl hier="11" item="4"/>
          <tpl hier="12" item="2"/>
          <tpl fld="4" item="0"/>
        </tpls>
      </n>
      <n v="236103974912">
        <tpls c="8">
          <tpl hier="2" item="0"/>
          <tpl hier="4" item="3"/>
          <tpl fld="3" item="55"/>
          <tpl fld="2" item="45"/>
          <tpl hier="9" item="1"/>
          <tpl hier="11" item="4"/>
          <tpl hier="12" item="2"/>
          <tpl fld="4" item="0"/>
        </tpls>
      </n>
      <n v="13890828288">
        <tpls c="8">
          <tpl hier="2" item="0"/>
          <tpl hier="4" item="3"/>
          <tpl fld="3" item="3"/>
          <tpl fld="2" item="44"/>
          <tpl hier="9" item="1"/>
          <tpl hier="11" item="4"/>
          <tpl hier="12" item="2"/>
          <tpl fld="4" item="0"/>
        </tpls>
      </n>
      <n v="3523208704">
        <tpls c="8">
          <tpl hier="2" item="0"/>
          <tpl hier="4" item="3"/>
          <tpl fld="3" item="46"/>
          <tpl fld="2" item="65"/>
          <tpl hier="9" item="1"/>
          <tpl hier="11" item="4"/>
          <tpl hier="12" item="2"/>
          <tpl fld="4" item="0"/>
        </tpls>
      </n>
      <n v="39540080640">
        <tpls c="8">
          <tpl hier="2" item="0"/>
          <tpl hier="4" item="3"/>
          <tpl fld="3" item="3"/>
          <tpl fld="2" item="40"/>
          <tpl hier="9" item="1"/>
          <tpl hier="11" item="4"/>
          <tpl hier="12" item="2"/>
          <tpl fld="4" item="0"/>
        </tpls>
      </n>
      <n v="1139754752">
        <tpls c="8">
          <tpl hier="2" item="0"/>
          <tpl hier="4" item="3"/>
          <tpl fld="3" item="6"/>
          <tpl fld="2" item="77"/>
          <tpl hier="9" item="1"/>
          <tpl hier="11" item="4"/>
          <tpl hier="12" item="2"/>
          <tpl fld="4" item="0"/>
        </tpls>
      </n>
      <n v="11832159232">
        <tpls c="8">
          <tpl hier="2" item="0"/>
          <tpl hier="4" item="3"/>
          <tpl fld="3" item="23"/>
          <tpl fld="2" item="55"/>
          <tpl hier="9" item="1"/>
          <tpl hier="11" item="4"/>
          <tpl hier="12" item="2"/>
          <tpl fld="4" item="0"/>
        </tpls>
      </n>
      <n v="1114764032">
        <tpls c="8">
          <tpl hier="2" item="0"/>
          <tpl hier="4" item="3"/>
          <tpl fld="3" item="15"/>
          <tpl fld="2" item="56"/>
          <tpl hier="9" item="1"/>
          <tpl hier="11" item="4"/>
          <tpl hier="12" item="2"/>
          <tpl fld="4" item="0"/>
        </tpls>
      </n>
      <n v="1186231296">
        <tpls c="8">
          <tpl hier="2" item="0"/>
          <tpl hier="4" item="3"/>
          <tpl fld="3" item="43"/>
          <tpl fld="2" item="47"/>
          <tpl hier="9" item="1"/>
          <tpl hier="11" item="4"/>
          <tpl hier="12" item="2"/>
          <tpl fld="4" item="0"/>
        </tpls>
      </n>
      <n v="8086725632">
        <tpls c="8">
          <tpl hier="2" item="0"/>
          <tpl hier="4" item="3"/>
          <tpl fld="3" item="57"/>
          <tpl fld="2" item="63"/>
          <tpl hier="9" item="1"/>
          <tpl hier="11" item="4"/>
          <tpl hier="12" item="2"/>
          <tpl fld="4" item="0"/>
        </tpls>
      </n>
      <m>
        <tpls c="8">
          <tpl hier="2" item="0"/>
          <tpl hier="4" item="3"/>
          <tpl fld="3" item="26"/>
          <tpl fld="2" item="50"/>
          <tpl hier="9" item="1"/>
          <tpl hier="11" item="4"/>
          <tpl hier="12" item="2"/>
          <tpl fld="4" item="0"/>
        </tpls>
      </m>
      <n v="2659310108672">
        <tpls c="8">
          <tpl hier="2" item="0"/>
          <tpl hier="4" item="3"/>
          <tpl fld="3" item="41"/>
          <tpl fld="2" item="46"/>
          <tpl hier="9" item="1"/>
          <tpl hier="11" item="4"/>
          <tpl hier="12" item="2"/>
          <tpl fld="4" item="0"/>
        </tpls>
      </n>
      <n v="274229035008">
        <tpls c="8">
          <tpl hier="2" item="0"/>
          <tpl hier="4" item="3"/>
          <tpl fld="3" item="53"/>
          <tpl fld="2" item="79"/>
          <tpl hier="9" item="1"/>
          <tpl hier="11" item="4"/>
          <tpl hier="12" item="2"/>
          <tpl fld="4" item="0"/>
        </tpls>
      </n>
      <n v="31475548160">
        <tpls c="8">
          <tpl hier="2" item="0"/>
          <tpl hier="4" item="3"/>
          <tpl fld="3" item="18"/>
          <tpl fld="2" item="61"/>
          <tpl hier="9" item="1"/>
          <tpl hier="11" item="4"/>
          <tpl hier="12" item="2"/>
          <tpl fld="4" item="0"/>
        </tpls>
      </n>
      <n v="86284664832">
        <tpls c="8">
          <tpl hier="2" item="0"/>
          <tpl hier="4" item="3"/>
          <tpl fld="3" item="24"/>
          <tpl fld="2" item="53"/>
          <tpl hier="9" item="1"/>
          <tpl hier="11" item="4"/>
          <tpl hier="12" item="2"/>
          <tpl fld="4" item="0"/>
        </tpls>
      </n>
      <n v="32896522240">
        <tpls c="8">
          <tpl hier="2" item="0"/>
          <tpl hier="4" item="3"/>
          <tpl fld="3" item="39"/>
          <tpl fld="2" item="48"/>
          <tpl hier="9" item="1"/>
          <tpl hier="11" item="4"/>
          <tpl hier="12" item="2"/>
          <tpl fld="4" item="0"/>
        </tpls>
      </n>
      <n v="130838036480">
        <tpls c="8">
          <tpl hier="2" item="0"/>
          <tpl hier="4" item="3"/>
          <tpl fld="3" item="51"/>
          <tpl fld="2" item="66"/>
          <tpl hier="9" item="1"/>
          <tpl hier="11" item="4"/>
          <tpl hier="12" item="2"/>
          <tpl fld="4" item="0"/>
        </tpls>
      </n>
      <n v="868077273088">
        <tpls c="8">
          <tpl hier="2" item="0"/>
          <tpl hier="4" item="3"/>
          <tpl fld="3" item="49"/>
          <tpl fld="2" item="69"/>
          <tpl hier="9" item="1"/>
          <tpl hier="11" item="4"/>
          <tpl hier="12" item="2"/>
          <tpl fld="4" item="0"/>
        </tpls>
      </n>
      <n v="143912665088">
        <tpls c="8">
          <tpl hier="2" item="0"/>
          <tpl hier="4" item="3"/>
          <tpl fld="3" item="22"/>
          <tpl fld="2" item="69"/>
          <tpl hier="9" item="1"/>
          <tpl hier="11" item="4"/>
          <tpl hier="12" item="2"/>
          <tpl fld="4" item="0"/>
        </tpls>
      </n>
      <n v="70919954432">
        <tpls c="8">
          <tpl hier="2" item="0"/>
          <tpl hier="4" item="3"/>
          <tpl fld="3" item="9"/>
          <tpl fld="2" item="73"/>
          <tpl hier="9" item="1"/>
          <tpl hier="11" item="4"/>
          <tpl hier="12" item="2"/>
          <tpl fld="4" item="0"/>
        </tpls>
      </n>
      <n v="14321879040">
        <tpls c="8">
          <tpl hier="2" item="0"/>
          <tpl hier="4" item="3"/>
          <tpl fld="3" item="53"/>
          <tpl fld="2" item="73"/>
          <tpl hier="9" item="1"/>
          <tpl hier="11" item="4"/>
          <tpl hier="12" item="2"/>
          <tpl fld="4" item="0"/>
        </tpls>
      </n>
      <n v="974721792">
        <tpls c="8">
          <tpl hier="2" item="0"/>
          <tpl hier="4" item="3"/>
          <tpl fld="3" item="26"/>
          <tpl fld="2" item="73"/>
          <tpl hier="9" item="1"/>
          <tpl hier="11" item="4"/>
          <tpl hier="12" item="2"/>
          <tpl fld="4" item="0"/>
        </tpls>
      </n>
      <n v="4115116326912">
        <tpls c="8">
          <tpl hier="2" item="0"/>
          <tpl hier="4" item="3"/>
          <tpl fld="3" item="11"/>
          <tpl fld="2" item="78"/>
          <tpl hier="9" item="1"/>
          <tpl hier="11" item="4"/>
          <tpl hier="12" item="2"/>
          <tpl fld="4" item="0"/>
        </tpls>
      </n>
      <n v="1105386012672">
        <tpls c="8">
          <tpl hier="2" item="0"/>
          <tpl hier="4" item="3"/>
          <tpl fld="3" item="39"/>
          <tpl fld="2" item="78"/>
          <tpl hier="9" item="1"/>
          <tpl hier="11" item="4"/>
          <tpl hier="12" item="2"/>
          <tpl fld="4" item="0"/>
        </tpls>
      </n>
      <n v="81749008384">
        <tpls c="8">
          <tpl hier="2" item="0"/>
          <tpl hier="4" item="3"/>
          <tpl fld="3" item="37"/>
          <tpl fld="2" item="78"/>
          <tpl hier="9" item="1"/>
          <tpl hier="11" item="4"/>
          <tpl hier="12" item="2"/>
          <tpl fld="4" item="0"/>
        </tpls>
      </n>
      <n v="2191241904128">
        <tpls c="8">
          <tpl hier="2" item="0"/>
          <tpl hier="4" item="3"/>
          <tpl fld="3" item="49"/>
          <tpl fld="2" item="72"/>
          <tpl hier="9" item="1"/>
          <tpl hier="11" item="4"/>
          <tpl hier="12" item="2"/>
          <tpl fld="4" item="0"/>
        </tpls>
      </n>
      <n v="1064958099456">
        <tpls c="8">
          <tpl hier="2" item="0"/>
          <tpl hier="4" item="3"/>
          <tpl fld="3" item="50"/>
          <tpl fld="2" item="72"/>
          <tpl hier="9" item="1"/>
          <tpl hier="11" item="4"/>
          <tpl hier="12" item="2"/>
          <tpl fld="4" item="0"/>
        </tpls>
      </n>
      <n v="257596309504">
        <tpls c="8">
          <tpl hier="2" item="0"/>
          <tpl hier="4" item="3"/>
          <tpl fld="3" item="40"/>
          <tpl fld="2" item="72"/>
          <tpl hier="9" item="1"/>
          <tpl hier="11" item="4"/>
          <tpl hier="12" item="2"/>
          <tpl fld="4" item="0"/>
        </tpls>
      </n>
      <n v="44842762240">
        <tpls c="8">
          <tpl hier="2" item="0"/>
          <tpl hier="4" item="3"/>
          <tpl fld="3" item="35"/>
          <tpl fld="2" item="72"/>
          <tpl hier="9" item="1"/>
          <tpl hier="11" item="4"/>
          <tpl hier="12" item="2"/>
          <tpl fld="4" item="0"/>
        </tpls>
      </n>
      <n v="154034323456">
        <tpls c="8">
          <tpl hier="2" item="0"/>
          <tpl hier="4" item="3"/>
          <tpl fld="3" item="55"/>
          <tpl fld="2" item="70"/>
          <tpl hier="9" item="1"/>
          <tpl hier="11" item="4"/>
          <tpl hier="12" item="2"/>
          <tpl fld="4" item="0"/>
        </tpls>
      </n>
      <n v="59011272704">
        <tpls c="8">
          <tpl hier="2" item="0"/>
          <tpl hier="4" item="3"/>
          <tpl fld="3" item="0"/>
          <tpl fld="2" item="70"/>
          <tpl hier="9" item="1"/>
          <tpl hier="11" item="4"/>
          <tpl hier="12" item="2"/>
          <tpl fld="4" item="0"/>
        </tpls>
      </n>
      <n v="16341000192">
        <tpls c="8">
          <tpl hier="2" item="0"/>
          <tpl hier="4" item="3"/>
          <tpl fld="3" item="56"/>
          <tpl fld="2" item="70"/>
          <tpl hier="9" item="1"/>
          <tpl hier="11" item="4"/>
          <tpl hier="12" item="2"/>
          <tpl fld="4" item="0"/>
        </tpls>
      </n>
      <n v="209852760064">
        <tpls c="8">
          <tpl hier="2" item="0"/>
          <tpl hier="4" item="3"/>
          <tpl fld="3" item="5"/>
          <tpl fld="2" item="84"/>
          <tpl hier="9" item="1"/>
          <tpl hier="11" item="4"/>
          <tpl hier="12" item="2"/>
          <tpl fld="4" item="0"/>
        </tpls>
      </n>
      <n v="201924263936">
        <tpls c="8">
          <tpl hier="2" item="0"/>
          <tpl hier="4" item="3"/>
          <tpl fld="3" item="6"/>
          <tpl fld="2" item="84"/>
          <tpl hier="9" item="1"/>
          <tpl hier="11" item="4"/>
          <tpl hier="12" item="2"/>
          <tpl fld="4" item="0"/>
        </tpls>
      </n>
      <n v="65652752384">
        <tpls c="8">
          <tpl hier="2" item="0"/>
          <tpl hier="4" item="3"/>
          <tpl fld="3" item="7"/>
          <tpl fld="2" item="84"/>
          <tpl hier="9" item="1"/>
          <tpl hier="11" item="4"/>
          <tpl hier="12" item="2"/>
          <tpl fld="4" item="0"/>
        </tpls>
      </n>
      <n v="14591755264">
        <tpls c="8">
          <tpl hier="2" item="0"/>
          <tpl hier="4" item="3"/>
          <tpl fld="3" item="8"/>
          <tpl fld="2" item="84"/>
          <tpl hier="9" item="1"/>
          <tpl hier="11" item="4"/>
          <tpl hier="12" item="2"/>
          <tpl fld="4" item="0"/>
        </tpls>
      </n>
      <n v="2471285489664">
        <tpls c="8">
          <tpl hier="2" item="0"/>
          <tpl hier="4" item="3"/>
          <tpl fld="3" item="21"/>
          <tpl fld="2" item="80"/>
          <tpl hier="9" item="1"/>
          <tpl hier="11" item="4"/>
          <tpl hier="12" item="2"/>
          <tpl fld="4" item="0"/>
        </tpls>
      </n>
      <n v="1362248990720">
        <tpls c="8">
          <tpl hier="2" item="0"/>
          <tpl hier="4" item="3"/>
          <tpl fld="3" item="17"/>
          <tpl fld="2" item="80"/>
          <tpl hier="9" item="1"/>
          <tpl hier="11" item="4"/>
          <tpl hier="12" item="2"/>
          <tpl fld="4" item="0"/>
        </tpls>
      </n>
      <n v="530683789312">
        <tpls c="8">
          <tpl hier="2" item="0"/>
          <tpl hier="4" item="3"/>
          <tpl fld="3" item="22"/>
          <tpl fld="2" item="80"/>
          <tpl hier="9" item="1"/>
          <tpl hier="11" item="4"/>
          <tpl hier="12" item="2"/>
          <tpl fld="4" item="0"/>
        </tpls>
      </n>
      <n v="129785438208">
        <tpls c="8">
          <tpl hier="2" item="0"/>
          <tpl hier="4" item="3"/>
          <tpl fld="3" item="18"/>
          <tpl fld="2" item="80"/>
          <tpl hier="9" item="1"/>
          <tpl hier="11" item="4"/>
          <tpl hier="12" item="2"/>
          <tpl fld="4" item="0"/>
        </tpls>
      </n>
      <n v="271285272576">
        <tpls c="8">
          <tpl hier="2" item="0"/>
          <tpl hier="4" item="3"/>
          <tpl fld="3" item="33"/>
          <tpl fld="2" item="75"/>
          <tpl hier="9" item="1"/>
          <tpl hier="11" item="4"/>
          <tpl hier="12" item="2"/>
          <tpl fld="4" item="0"/>
        </tpls>
      </n>
      <n v="126912151552">
        <tpls c="8">
          <tpl hier="2" item="0"/>
          <tpl hier="4" item="3"/>
          <tpl fld="3" item="27"/>
          <tpl fld="2" item="75"/>
          <tpl hier="9" item="1"/>
          <tpl hier="11" item="4"/>
          <tpl hier="12" item="2"/>
          <tpl fld="4" item="0"/>
        </tpls>
      </n>
      <n v="52448333824">
        <tpls c="8">
          <tpl hier="2" item="0"/>
          <tpl hier="4" item="3"/>
          <tpl fld="3" item="36"/>
          <tpl fld="2" item="75"/>
          <tpl hier="9" item="1"/>
          <tpl hier="11" item="4"/>
          <tpl hier="12" item="2"/>
          <tpl fld="4" item="0"/>
        </tpls>
      </n>
      <n v="8589340160">
        <tpls c="8">
          <tpl hier="2" item="0"/>
          <tpl hier="4" item="3"/>
          <tpl fld="3" item="34"/>
          <tpl fld="2" item="75"/>
          <tpl hier="9" item="1"/>
          <tpl hier="11" item="4"/>
          <tpl hier="12" item="2"/>
          <tpl fld="4" item="0"/>
        </tpls>
      </n>
      <m>
        <tpls c="8">
          <tpl hier="2" item="0"/>
          <tpl hier="4" item="3"/>
          <tpl fld="3" item="47"/>
          <tpl fld="2" item="67"/>
          <tpl hier="9" item="1"/>
          <tpl hier="11" item="4"/>
          <tpl hier="12" item="2"/>
          <tpl fld="4" item="0"/>
        </tpls>
      </m>
      <m>
        <tpls c="8">
          <tpl hier="2" item="0"/>
          <tpl hier="4" item="3"/>
          <tpl fld="3" item="45"/>
          <tpl fld="2" item="67"/>
          <tpl hier="9" item="1"/>
          <tpl hier="11" item="4"/>
          <tpl hier="12" item="2"/>
          <tpl fld="4" item="0"/>
        </tpls>
      </m>
      <m>
        <tpls c="8">
          <tpl hier="2" item="0"/>
          <tpl hier="4" item="3"/>
          <tpl fld="3" item="46"/>
          <tpl fld="2" item="67"/>
          <tpl hier="9" item="1"/>
          <tpl hier="11" item="4"/>
          <tpl hier="12" item="2"/>
          <tpl fld="4" item="0"/>
        </tpls>
      </m>
      <n v="503788765184">
        <tpls c="8">
          <tpl hier="2" item="0"/>
          <tpl hier="4" item="3"/>
          <tpl fld="3" item="13"/>
          <tpl fld="2" item="83"/>
          <tpl hier="9" item="1"/>
          <tpl hier="11" item="4"/>
          <tpl hier="12" item="2"/>
          <tpl fld="4" item="0"/>
        </tpls>
      </n>
      <n v="236541296640">
        <tpls c="8">
          <tpl hier="2" item="0"/>
          <tpl hier="4" item="3"/>
          <tpl fld="3" item="14"/>
          <tpl fld="2" item="83"/>
          <tpl hier="9" item="1"/>
          <tpl hier="11" item="4"/>
          <tpl hier="12" item="2"/>
          <tpl fld="4" item="0"/>
        </tpls>
      </n>
      <n v="86268264448">
        <tpls c="8">
          <tpl hier="2" item="0"/>
          <tpl hier="4" item="3"/>
          <tpl fld="3" item="15"/>
          <tpl fld="2" item="83"/>
          <tpl hier="9" item="1"/>
          <tpl hier="11" item="4"/>
          <tpl hier="12" item="2"/>
          <tpl fld="4" item="0"/>
        </tpls>
      </n>
      <n v="23710736384">
        <tpls c="8">
          <tpl hier="2" item="0"/>
          <tpl hier="4" item="3"/>
          <tpl fld="3" item="16"/>
          <tpl fld="2" item="83"/>
          <tpl hier="9" item="1"/>
          <tpl hier="11" item="4"/>
          <tpl hier="12" item="2"/>
          <tpl fld="4" item="0"/>
        </tpls>
      </n>
      <n v="441996115968">
        <tpls c="8">
          <tpl hier="2" item="0"/>
          <tpl hier="4" item="3"/>
          <tpl fld="3" item="29"/>
          <tpl fld="2" item="76"/>
          <tpl hier="9" item="1"/>
          <tpl hier="11" item="4"/>
          <tpl hier="12" item="2"/>
          <tpl fld="4" item="0"/>
        </tpls>
      </n>
      <n v="218259898368">
        <tpls c="8">
          <tpl hier="2" item="0"/>
          <tpl hier="4" item="3"/>
          <tpl fld="3" item="30"/>
          <tpl fld="2" item="76"/>
          <tpl hier="9" item="1"/>
          <tpl hier="11" item="4"/>
          <tpl hier="12" item="2"/>
          <tpl fld="4" item="0"/>
        </tpls>
      </n>
      <n v="71275290624">
        <tpls c="8">
          <tpl hier="2" item="0"/>
          <tpl hier="4" item="3"/>
          <tpl fld="3" item="31"/>
          <tpl fld="2" item="76"/>
          <tpl hier="9" item="1"/>
          <tpl hier="11" item="4"/>
          <tpl hier="12" item="2"/>
          <tpl fld="4" item="0"/>
        </tpls>
      </n>
      <n v="10887682048">
        <tpls c="8">
          <tpl hier="2" item="0"/>
          <tpl hier="4" item="3"/>
          <tpl fld="3" item="32"/>
          <tpl fld="2" item="76"/>
          <tpl hier="9" item="1"/>
          <tpl hier="11" item="4"/>
          <tpl hier="12" item="2"/>
          <tpl fld="4" item="0"/>
        </tpls>
      </n>
      <n v="1396649885696">
        <tpls c="8">
          <tpl hier="2" item="0"/>
          <tpl hier="4" item="3"/>
          <tpl fld="3" item="41"/>
          <tpl fld="2" item="74"/>
          <tpl hier="9" item="1"/>
          <tpl hier="11" item="4"/>
          <tpl hier="12" item="2"/>
          <tpl fld="4" item="0"/>
        </tpls>
      </n>
      <n v="367216361472">
        <tpls c="8">
          <tpl hier="2" item="0"/>
          <tpl hier="4" item="3"/>
          <tpl fld="3" item="42"/>
          <tpl fld="2" item="74"/>
          <tpl hier="9" item="1"/>
          <tpl hier="11" item="4"/>
          <tpl hier="12" item="2"/>
          <tpl fld="4" item="0"/>
        </tpls>
      </n>
      <n v="134712033280">
        <tpls c="8">
          <tpl hier="2" item="0"/>
          <tpl hier="4" item="3"/>
          <tpl fld="3" item="43"/>
          <tpl fld="2" item="74"/>
          <tpl hier="9" item="1"/>
          <tpl hier="11" item="4"/>
          <tpl hier="12" item="2"/>
          <tpl fld="4" item="0"/>
        </tpls>
      </n>
      <n v="21507446784">
        <tpls c="8">
          <tpl hier="2" item="0"/>
          <tpl hier="4" item="3"/>
          <tpl fld="3" item="44"/>
          <tpl fld="2" item="74"/>
          <tpl hier="9" item="1"/>
          <tpl hier="11" item="4"/>
          <tpl hier="12" item="2"/>
          <tpl fld="4" item="0"/>
        </tpls>
      </n>
      <n v="4594306908160">
        <tpls c="8">
          <tpl hier="2" item="0"/>
          <tpl hier="4" item="3"/>
          <tpl fld="3" item="38"/>
          <tpl fld="2" item="71"/>
          <tpl hier="9" item="1"/>
          <tpl hier="11" item="4"/>
          <tpl hier="12" item="2"/>
          <tpl fld="4" item="0"/>
        </tpls>
      </n>
      <n v="2285965934592">
        <tpls c="8">
          <tpl hier="2" item="0"/>
          <tpl hier="4" item="3"/>
          <tpl fld="3" item="1"/>
          <tpl fld="2" item="71"/>
          <tpl hier="9" item="1"/>
          <tpl hier="11" item="4"/>
          <tpl hier="12" item="2"/>
          <tpl fld="4" item="0"/>
        </tpls>
      </n>
      <n v="138544283648">
        <tpls c="8">
          <tpl hier="2" item="0"/>
          <tpl hier="4" item="3"/>
          <tpl fld="3" item="57"/>
          <tpl fld="2" item="71"/>
          <tpl hier="9" item="1"/>
          <tpl hier="11" item="4"/>
          <tpl hier="12" item="2"/>
          <tpl fld="4" item="0"/>
        </tpls>
      </n>
      <n v="30211172564992">
        <tpls c="8">
          <tpl hier="2" item="0"/>
          <tpl hier="4" item="3"/>
          <tpl fld="3" item="1"/>
          <tpl fld="1" item="1"/>
          <tpl hier="9" item="1"/>
          <tpl hier="11" item="4"/>
          <tpl hier="12" item="2"/>
          <tpl fld="4" item="0"/>
        </tpls>
      </n>
      <n v="470324248576">
        <tpls c="8">
          <tpl hier="2" item="0"/>
          <tpl hier="4" item="3"/>
          <tpl fld="3" item="52"/>
          <tpl fld="2" item="83"/>
          <tpl hier="9" item="1"/>
          <tpl hier="11" item="4"/>
          <tpl hier="12" item="2"/>
          <tpl fld="4" item="0"/>
        </tpls>
      </n>
      <n v="1009723328">
        <tpls c="8">
          <tpl hier="2" item="0"/>
          <tpl hier="4" item="3"/>
          <tpl fld="3" item="15"/>
          <tpl fld="2" item="24"/>
          <tpl hier="9" item="1"/>
          <tpl hier="11" item="4"/>
          <tpl hier="12" item="2"/>
          <tpl fld="4" item="0"/>
        </tpls>
      </n>
      <n v="2244146944">
        <tpls c="8">
          <tpl hier="2" item="0"/>
          <tpl hier="4" item="3"/>
          <tpl fld="3" item="37"/>
          <tpl fld="2" item="44"/>
          <tpl hier="9" item="1"/>
          <tpl hier="11" item="4"/>
          <tpl hier="12" item="2"/>
          <tpl fld="4" item="0"/>
        </tpls>
      </n>
      <n v="10820591616">
        <tpls c="8">
          <tpl hier="2" item="0"/>
          <tpl hier="4" item="3"/>
          <tpl fld="3" item="5"/>
          <tpl fld="2" item="59"/>
          <tpl hier="9" item="1"/>
          <tpl hier="11" item="4"/>
          <tpl hier="12" item="2"/>
          <tpl fld="4" item="0"/>
        </tpls>
      </n>
      <n v="7198360576">
        <tpls c="8">
          <tpl hier="2" item="0"/>
          <tpl hier="4" item="3"/>
          <tpl fld="3" item="10"/>
          <tpl fld="2" item="40"/>
          <tpl hier="9" item="1"/>
          <tpl hier="11" item="4"/>
          <tpl hier="12" item="2"/>
          <tpl fld="4" item="0"/>
        </tpls>
      </n>
      <n v="694803520">
        <tpls c="8">
          <tpl hier="2" item="0"/>
          <tpl hier="4" item="3"/>
          <tpl fld="3" item="36"/>
          <tpl fld="2" item="77"/>
          <tpl hier="9" item="1"/>
          <tpl hier="11" item="4"/>
          <tpl hier="12" item="2"/>
          <tpl fld="4" item="0"/>
        </tpls>
      </n>
      <n v="2379518208">
        <tpls c="8">
          <tpl hier="2" item="0"/>
          <tpl hier="4" item="3"/>
          <tpl fld="3" item="42"/>
          <tpl fld="2" item="55"/>
          <tpl hier="9" item="1"/>
          <tpl hier="11" item="4"/>
          <tpl hier="12" item="2"/>
          <tpl fld="4" item="0"/>
        </tpls>
      </n>
      <n v="96245112">
        <tpls c="8">
          <tpl hier="2" item="0"/>
          <tpl hier="4" item="3"/>
          <tpl fld="3" item="10"/>
          <tpl fld="2" item="56"/>
          <tpl hier="9" item="1"/>
          <tpl hier="11" item="4"/>
          <tpl hier="12" item="2"/>
          <tpl fld="4" item="0"/>
        </tpls>
      </n>
      <n v="269818976">
        <tpls c="8">
          <tpl hier="2" item="0"/>
          <tpl hier="4" item="3"/>
          <tpl fld="3" item="37"/>
          <tpl fld="2" item="47"/>
          <tpl hier="9" item="1"/>
          <tpl hier="11" item="4"/>
          <tpl hier="12" item="2"/>
          <tpl fld="4" item="0"/>
        </tpls>
      </n>
      <n v="12826999808">
        <tpls c="8">
          <tpl hier="2" item="0"/>
          <tpl hier="4" item="3"/>
          <tpl fld="3" item="5"/>
          <tpl fld="2" item="58"/>
          <tpl hier="9" item="1"/>
          <tpl hier="11" item="4"/>
          <tpl hier="12" item="2"/>
          <tpl fld="4" item="0"/>
        </tpls>
      </n>
      <m>
        <tpls c="8">
          <tpl hier="2" item="0"/>
          <tpl hier="4" item="3"/>
          <tpl fld="3" item="41"/>
          <tpl fld="2" item="81"/>
          <tpl hier="9" item="1"/>
          <tpl hier="11" item="4"/>
          <tpl hier="12" item="2"/>
          <tpl fld="4" item="0"/>
        </tpls>
      </m>
      <n v="2475244388352">
        <tpls c="8">
          <tpl hier="2" item="0"/>
          <tpl hier="4" item="3"/>
          <tpl fld="3" item="47"/>
          <tpl fld="2" item="46"/>
          <tpl hier="9" item="1"/>
          <tpl hier="11" item="4"/>
          <tpl hier="12" item="2"/>
          <tpl fld="4" item="0"/>
        </tpls>
      </n>
      <n v="183009640448">
        <tpls c="8">
          <tpl hier="2" item="0"/>
          <tpl hier="4" item="3"/>
          <tpl fld="3" item="7"/>
          <tpl fld="2" item="79"/>
          <tpl hier="9" item="1"/>
          <tpl hier="11" item="4"/>
          <tpl hier="12" item="2"/>
          <tpl fld="4" item="0"/>
        </tpls>
      </n>
      <n v="1720578867200">
        <tpls c="8">
          <tpl hier="2" item="0"/>
          <tpl hier="4" item="3"/>
          <tpl fld="3" item="9"/>
          <tpl fld="2" item="57"/>
          <tpl hier="9" item="1"/>
          <tpl hier="11" item="4"/>
          <tpl hier="12" item="2"/>
          <tpl fld="4" item="0"/>
        </tpls>
      </n>
      <n v="85728313344">
        <tpls c="8">
          <tpl hier="2" item="0"/>
          <tpl hier="4" item="3"/>
          <tpl fld="3" item="30"/>
          <tpl fld="2" item="53"/>
          <tpl hier="9" item="1"/>
          <tpl hier="11" item="4"/>
          <tpl hier="12" item="2"/>
          <tpl fld="4" item="0"/>
        </tpls>
      </n>
      <n v="26622818304">
        <tpls c="8">
          <tpl hier="2" item="0"/>
          <tpl hier="4" item="3"/>
          <tpl fld="3" item="43"/>
          <tpl fld="2" item="48"/>
          <tpl hier="9" item="1"/>
          <tpl hier="11" item="4"/>
          <tpl hier="12" item="2"/>
          <tpl fld="4" item="0"/>
        </tpls>
      </n>
      <n v="102633791488">
        <tpls c="8">
          <tpl hier="2" item="0"/>
          <tpl hier="4" item="3"/>
          <tpl fld="3" item="3"/>
          <tpl fld="2" item="66"/>
          <tpl hier="9" item="1"/>
          <tpl hier="11" item="4"/>
          <tpl hier="12" item="2"/>
          <tpl fld="4" item="0"/>
        </tpls>
      </n>
      <n v="947997638656">
        <tpls c="8">
          <tpl hier="2" item="0"/>
          <tpl hier="4" item="3"/>
          <tpl fld="3" item="38"/>
          <tpl fld="2" item="69"/>
          <tpl hier="9" item="1"/>
          <tpl hier="11" item="4"/>
          <tpl hier="12" item="2"/>
          <tpl fld="4" item="0"/>
        </tpls>
      </n>
      <n v="179669401600">
        <tpls c="8">
          <tpl hier="2" item="0"/>
          <tpl hier="4" item="3"/>
          <tpl fld="3" item="43"/>
          <tpl fld="2" item="69"/>
          <tpl hier="9" item="1"/>
          <tpl hier="11" item="4"/>
          <tpl hier="12" item="2"/>
          <tpl fld="4" item="0"/>
        </tpls>
      </n>
      <n v="60691484672">
        <tpls c="8">
          <tpl hier="2" item="0"/>
          <tpl hier="4" item="3"/>
          <tpl fld="3" item="21"/>
          <tpl fld="2" item="73"/>
          <tpl hier="9" item="1"/>
          <tpl hier="11" item="4"/>
          <tpl hier="12" item="2"/>
          <tpl fld="4" item="0"/>
        </tpls>
      </n>
      <n v="13229247488">
        <tpls c="8">
          <tpl hier="2" item="0"/>
          <tpl hier="4" item="3"/>
          <tpl fld="3" item="0"/>
          <tpl fld="2" item="73"/>
          <tpl hier="9" item="1"/>
          <tpl hier="11" item="4"/>
          <tpl hier="12" item="2"/>
          <tpl fld="4" item="0"/>
        </tpls>
      </n>
      <n v="968440128">
        <tpls c="8">
          <tpl hier="2" item="0"/>
          <tpl hier="4" item="3"/>
          <tpl fld="3" item="32"/>
          <tpl fld="2" item="73"/>
          <tpl hier="9" item="1"/>
          <tpl hier="11" item="4"/>
          <tpl hier="12" item="2"/>
          <tpl fld="4" item="0"/>
        </tpls>
      </n>
      <n v="4887519690752">
        <tpls c="8">
          <tpl hier="2" item="0"/>
          <tpl hier="4" item="3"/>
          <tpl fld="3" item="17"/>
          <tpl fld="2" item="78"/>
          <tpl hier="9" item="1"/>
          <tpl hier="11" item="4"/>
          <tpl hier="12" item="2"/>
          <tpl fld="4" item="0"/>
        </tpls>
      </n>
      <n v="1055012093952">
        <tpls c="8">
          <tpl hier="2" item="0"/>
          <tpl hier="4" item="3"/>
          <tpl fld="3" item="43"/>
          <tpl fld="2" item="78"/>
          <tpl hier="9" item="1"/>
          <tpl hier="11" item="4"/>
          <tpl hier="12" item="2"/>
          <tpl fld="4" item="0"/>
        </tpls>
      </n>
      <n v="69498134528">
        <tpls c="8">
          <tpl hier="2" item="0"/>
          <tpl hier="4" item="3"/>
          <tpl fld="3" item="44"/>
          <tpl fld="2" item="78"/>
          <tpl hier="9" item="1"/>
          <tpl hier="11" item="4"/>
          <tpl hier="12" item="2"/>
          <tpl fld="4" item="0"/>
        </tpls>
      </n>
      <n v="2398856675328">
        <tpls c="8">
          <tpl hier="2" item="0"/>
          <tpl hier="4" item="3"/>
          <tpl fld="3" item="38"/>
          <tpl fld="2" item="72"/>
          <tpl hier="9" item="1"/>
          <tpl hier="11" item="4"/>
          <tpl hier="12" item="2"/>
          <tpl fld="4" item="0"/>
        </tpls>
      </n>
      <n v="1320161640448">
        <tpls c="8">
          <tpl hier="2" item="0"/>
          <tpl hier="4" item="3"/>
          <tpl fld="3" item="51"/>
          <tpl fld="2" item="72"/>
          <tpl hier="9" item="1"/>
          <tpl hier="11" item="4"/>
          <tpl hier="12" item="2"/>
          <tpl fld="4" item="0"/>
        </tpls>
      </n>
      <n v="224717275136">
        <tpls c="8">
          <tpl hier="2" item="0"/>
          <tpl hier="4" item="3"/>
          <tpl fld="3" item="20"/>
          <tpl fld="2" item="72"/>
          <tpl hier="9" item="1"/>
          <tpl hier="11" item="4"/>
          <tpl hier="12" item="2"/>
          <tpl fld="4" item="0"/>
        </tpls>
      </n>
      <n v="142528905216">
        <tpls c="8">
          <tpl hier="2" item="0"/>
          <tpl hier="4" item="3"/>
          <tpl fld="3" item="1"/>
          <tpl fld="2" item="70"/>
          <tpl hier="9" item="1"/>
          <tpl hier="11" item="4"/>
          <tpl hier="12" item="2"/>
          <tpl fld="4" item="0"/>
        </tpls>
      </n>
      <n v="49901961216">
        <tpls c="8">
          <tpl hier="2" item="0"/>
          <tpl hier="4" item="3"/>
          <tpl fld="3" item="3"/>
          <tpl fld="2" item="70"/>
          <tpl hier="9" item="1"/>
          <tpl hier="11" item="4"/>
          <tpl hier="12" item="2"/>
          <tpl fld="4" item="0"/>
        </tpls>
      </n>
      <n v="11326249984">
        <tpls c="8">
          <tpl hier="2" item="0"/>
          <tpl hier="4" item="3"/>
          <tpl fld="3" item="57"/>
          <tpl fld="2" item="70"/>
          <tpl hier="9" item="1"/>
          <tpl hier="11" item="4"/>
          <tpl hier="12" item="2"/>
          <tpl fld="4" item="0"/>
        </tpls>
      </n>
      <n v="218138361856">
        <tpls c="8">
          <tpl hier="2" item="0"/>
          <tpl hier="4" item="3"/>
          <tpl fld="3" item="9"/>
          <tpl fld="2" item="84"/>
          <tpl hier="9" item="1"/>
          <tpl hier="11" item="4"/>
          <tpl hier="12" item="2"/>
          <tpl fld="4" item="0"/>
        </tpls>
      </n>
      <n v="153830948864">
        <tpls c="8">
          <tpl hier="2" item="0"/>
          <tpl hier="4" item="3"/>
          <tpl fld="3" item="11"/>
          <tpl fld="2" item="84"/>
          <tpl hier="9" item="1"/>
          <tpl hier="11" item="4"/>
          <tpl hier="12" item="2"/>
          <tpl fld="4" item="0"/>
        </tpls>
      </n>
      <n v="56379592704">
        <tpls c="8">
          <tpl hier="2" item="0"/>
          <tpl hier="4" item="3"/>
          <tpl fld="3" item="12"/>
          <tpl fld="2" item="84"/>
          <tpl hier="9" item="1"/>
          <tpl hier="11" item="4"/>
          <tpl hier="12" item="2"/>
          <tpl fld="4" item="0"/>
        </tpls>
      </n>
      <n v="13139862528">
        <tpls c="8">
          <tpl hier="2" item="0"/>
          <tpl hier="4" item="3"/>
          <tpl fld="3" item="10"/>
          <tpl fld="2" item="84"/>
          <tpl hier="9" item="1"/>
          <tpl hier="11" item="4"/>
          <tpl hier="12" item="2"/>
          <tpl fld="4" item="0"/>
        </tpls>
      </n>
      <n v="2438207897600">
        <tpls c="8">
          <tpl hier="2" item="0"/>
          <tpl hier="4" item="3"/>
          <tpl fld="3" item="23"/>
          <tpl fld="2" item="80"/>
          <tpl hier="9" item="1"/>
          <tpl hier="11" item="4"/>
          <tpl hier="12" item="2"/>
          <tpl fld="4" item="0"/>
        </tpls>
      </n>
      <n v="1492647542784">
        <tpls c="8">
          <tpl hier="2" item="0"/>
          <tpl hier="4" item="3"/>
          <tpl fld="3" item="24"/>
          <tpl fld="2" item="80"/>
          <tpl hier="9" item="1"/>
          <tpl hier="11" item="4"/>
          <tpl hier="12" item="2"/>
          <tpl fld="4" item="0"/>
        </tpls>
      </n>
      <n v="559869198336">
        <tpls c="8">
          <tpl hier="2" item="0"/>
          <tpl hier="4" item="3"/>
          <tpl fld="3" item="25"/>
          <tpl fld="2" item="80"/>
          <tpl hier="9" item="1"/>
          <tpl hier="11" item="4"/>
          <tpl hier="12" item="2"/>
          <tpl fld="4" item="0"/>
        </tpls>
      </n>
      <n v="118972981248">
        <tpls c="8">
          <tpl hier="2" item="0"/>
          <tpl hier="4" item="3"/>
          <tpl fld="3" item="26"/>
          <tpl fld="2" item="80"/>
          <tpl hier="9" item="1"/>
          <tpl hier="11" item="4"/>
          <tpl hier="12" item="2"/>
          <tpl fld="4" item="0"/>
        </tpls>
      </n>
      <n v="258304835584">
        <tpls c="8">
          <tpl hier="2" item="0"/>
          <tpl hier="4" item="3"/>
          <tpl fld="3" item="19"/>
          <tpl fld="2" item="75"/>
          <tpl hier="9" item="1"/>
          <tpl hier="11" item="4"/>
          <tpl hier="12" item="2"/>
          <tpl fld="4" item="0"/>
        </tpls>
      </n>
      <n v="132129177600">
        <tpls c="8">
          <tpl hier="2" item="0"/>
          <tpl hier="4" item="3"/>
          <tpl fld="3" item="28"/>
          <tpl fld="2" item="75"/>
          <tpl hier="9" item="1"/>
          <tpl hier="11" item="4"/>
          <tpl hier="12" item="2"/>
          <tpl fld="4" item="0"/>
        </tpls>
      </n>
      <n v="53645201408">
        <tpls c="8">
          <tpl hier="2" item="0"/>
          <tpl hier="4" item="3"/>
          <tpl fld="3" item="39"/>
          <tpl fld="2" item="75"/>
          <tpl hier="9" item="1"/>
          <tpl hier="11" item="4"/>
          <tpl hier="12" item="2"/>
          <tpl fld="4" item="0"/>
        </tpls>
      </n>
      <n v="7766654976">
        <tpls c="8">
          <tpl hier="2" item="0"/>
          <tpl hier="4" item="3"/>
          <tpl fld="3" item="37"/>
          <tpl fld="2" item="75"/>
          <tpl hier="9" item="1"/>
          <tpl hier="11" item="4"/>
          <tpl hier="12" item="2"/>
          <tpl fld="4" item="0"/>
        </tpls>
      </n>
      <m>
        <tpls c="8">
          <tpl hier="2" item="0"/>
          <tpl hier="4" item="3"/>
          <tpl fld="3" item="49"/>
          <tpl fld="2" item="67"/>
          <tpl hier="9" item="1"/>
          <tpl hier="11" item="4"/>
          <tpl hier="12" item="2"/>
          <tpl fld="4" item="0"/>
        </tpls>
      </m>
      <m>
        <tpls c="8">
          <tpl hier="2" item="0"/>
          <tpl hier="4" item="3"/>
          <tpl fld="3" item="50"/>
          <tpl fld="2" item="67"/>
          <tpl hier="9" item="1"/>
          <tpl hier="11" item="4"/>
          <tpl hier="12" item="2"/>
          <tpl fld="4" item="0"/>
        </tpls>
      </m>
      <m>
        <tpls c="8">
          <tpl hier="2" item="0"/>
          <tpl hier="4" item="3"/>
          <tpl fld="3" item="40"/>
          <tpl fld="2" item="67"/>
          <tpl hier="9" item="1"/>
          <tpl hier="11" item="4"/>
          <tpl hier="12" item="2"/>
          <tpl fld="4" item="0"/>
        </tpls>
      </m>
      <n v="475900870656">
        <tpls c="8">
          <tpl hier="2" item="0"/>
          <tpl hier="4" item="3"/>
          <tpl fld="3" item="21"/>
          <tpl fld="2" item="83"/>
          <tpl hier="9" item="1"/>
          <tpl hier="11" item="4"/>
          <tpl hier="12" item="2"/>
          <tpl fld="4" item="0"/>
        </tpls>
      </n>
      <n v="236204539904">
        <tpls c="8">
          <tpl hier="2" item="0"/>
          <tpl hier="4" item="3"/>
          <tpl fld="3" item="17"/>
          <tpl fld="2" item="83"/>
          <tpl hier="9" item="1"/>
          <tpl hier="11" item="4"/>
          <tpl hier="12" item="2"/>
          <tpl fld="4" item="0"/>
        </tpls>
      </n>
      <n v="83349528576">
        <tpls c="8">
          <tpl hier="2" item="0"/>
          <tpl hier="4" item="3"/>
          <tpl fld="3" item="22"/>
          <tpl fld="2" item="83"/>
          <tpl hier="9" item="1"/>
          <tpl hier="11" item="4"/>
          <tpl hier="12" item="2"/>
          <tpl fld="4" item="0"/>
        </tpls>
      </n>
      <n v="21376352256">
        <tpls c="8">
          <tpl hier="2" item="0"/>
          <tpl hier="4" item="3"/>
          <tpl fld="3" item="18"/>
          <tpl fld="2" item="83"/>
          <tpl hier="9" item="1"/>
          <tpl hier="11" item="4"/>
          <tpl hier="12" item="2"/>
          <tpl fld="4" item="0"/>
        </tpls>
      </n>
      <n v="430068727808">
        <tpls c="8">
          <tpl hier="2" item="0"/>
          <tpl hier="4" item="3"/>
          <tpl fld="3" item="33"/>
          <tpl fld="2" item="76"/>
          <tpl hier="9" item="1"/>
          <tpl hier="11" item="4"/>
          <tpl hier="12" item="2"/>
          <tpl fld="4" item="0"/>
        </tpls>
      </n>
      <n v="212790345728">
        <tpls c="8">
          <tpl hier="2" item="0"/>
          <tpl hier="4" item="3"/>
          <tpl fld="3" item="27"/>
          <tpl fld="2" item="76"/>
          <tpl hier="9" item="1"/>
          <tpl hier="11" item="4"/>
          <tpl hier="12" item="2"/>
          <tpl fld="4" item="0"/>
        </tpls>
      </n>
      <n v="71034224640">
        <tpls c="8">
          <tpl hier="2" item="0"/>
          <tpl hier="4" item="3"/>
          <tpl fld="3" item="36"/>
          <tpl fld="2" item="76"/>
          <tpl hier="9" item="1"/>
          <tpl hier="11" item="4"/>
          <tpl hier="12" item="2"/>
          <tpl fld="4" item="0"/>
        </tpls>
      </n>
      <n v="9994071040">
        <tpls c="8">
          <tpl hier="2" item="0"/>
          <tpl hier="4" item="3"/>
          <tpl fld="3" item="34"/>
          <tpl fld="2" item="76"/>
          <tpl hier="9" item="1"/>
          <tpl hier="11" item="4"/>
          <tpl hier="12" item="2"/>
          <tpl fld="4" item="0"/>
        </tpls>
      </n>
      <n v="1146138525696">
        <tpls c="8">
          <tpl hier="2" item="0"/>
          <tpl hier="4" item="3"/>
          <tpl fld="3" item="47"/>
          <tpl fld="2" item="74"/>
          <tpl hier="9" item="1"/>
          <tpl hier="11" item="4"/>
          <tpl hier="12" item="2"/>
          <tpl fld="4" item="0"/>
        </tpls>
      </n>
      <n v="322211676160">
        <tpls c="8">
          <tpl hier="2" item="0"/>
          <tpl hier="4" item="3"/>
          <tpl fld="3" item="45"/>
          <tpl fld="2" item="74"/>
          <tpl hier="9" item="1"/>
          <tpl hier="11" item="4"/>
          <tpl hier="12" item="2"/>
          <tpl fld="4" item="0"/>
        </tpls>
      </n>
      <n v="118338600960">
        <tpls c="8">
          <tpl hier="2" item="0"/>
          <tpl hier="4" item="3"/>
          <tpl fld="3" item="46"/>
          <tpl fld="2" item="74"/>
          <tpl hier="9" item="1"/>
          <tpl hier="11" item="4"/>
          <tpl hier="12" item="2"/>
          <tpl fld="4" item="0"/>
        </tpls>
      </n>
      <n v="19892486144">
        <tpls c="8">
          <tpl hier="2" item="0"/>
          <tpl hier="4" item="3"/>
          <tpl fld="3" item="48"/>
          <tpl fld="2" item="74"/>
          <tpl hier="9" item="1"/>
          <tpl hier="11" item="4"/>
          <tpl hier="12" item="2"/>
          <tpl fld="4" item="0"/>
        </tpls>
      </n>
      <n v="383373312000">
        <tpls c="8">
          <tpl hier="2" item="0"/>
          <tpl hier="4" item="3"/>
          <tpl fld="3" item="53"/>
          <tpl fld="2" item="71"/>
          <tpl hier="9" item="1"/>
          <tpl hier="11" item="4"/>
          <tpl hier="12" item="2"/>
          <tpl fld="4" item="0"/>
        </tpls>
      </n>
      <n v="1955347038208">
        <tpls c="8">
          <tpl hier="2" item="0"/>
          <tpl hier="4" item="3"/>
          <tpl fld="3" item="2"/>
          <tpl fld="2" item="71"/>
          <tpl hier="9" item="1"/>
          <tpl hier="11" item="4"/>
          <tpl hier="12" item="2"/>
          <tpl fld="4" item="0"/>
        </tpls>
      </n>
      <n v="312353619968">
        <tpls c="8">
          <tpl hier="2" item="0"/>
          <tpl hier="4" item="3"/>
          <tpl fld="3" item="58"/>
          <tpl fld="2" item="71"/>
          <tpl hier="9" item="1"/>
          <tpl hier="11" item="4"/>
          <tpl hier="12" item="2"/>
          <tpl fld="4" item="0"/>
        </tpls>
      </n>
      <n v="113687584768">
        <tpls c="8">
          <tpl hier="2" item="0"/>
          <tpl hier="4" item="3"/>
          <tpl fld="3" item="4"/>
          <tpl fld="2" item="71"/>
          <tpl hier="9" item="1"/>
          <tpl hier="11" item="4"/>
          <tpl hier="12" item="2"/>
          <tpl fld="4" item="0"/>
        </tpls>
      </n>
      <n v="255340528">
        <tpls c="8">
          <tpl hier="2" item="0"/>
          <tpl hier="4" item="3"/>
          <tpl fld="3" item="34"/>
          <tpl fld="2" item="24"/>
          <tpl hier="9" item="1"/>
          <tpl hier="11" item="4"/>
          <tpl hier="12" item="2"/>
          <tpl fld="4" item="0"/>
        </tpls>
      </n>
      <n v="1623901470720">
        <tpls c="8">
          <tpl hier="2" item="0"/>
          <tpl hier="4" item="3"/>
          <tpl fld="3" item="13"/>
          <tpl fld="2" item="57"/>
          <tpl hier="9" item="1"/>
          <tpl hier="11" item="4"/>
          <tpl hier="12" item="2"/>
          <tpl fld="4" item="0"/>
        </tpls>
      </n>
      <n v="19347609600">
        <tpls c="8">
          <tpl hier="2" item="0"/>
          <tpl hier="4" item="3"/>
          <tpl fld="3" item="54"/>
          <tpl fld="2" item="48"/>
          <tpl hier="9" item="1"/>
          <tpl hier="11" item="4"/>
          <tpl hier="12" item="2"/>
          <tpl fld="4" item="0"/>
        </tpls>
      </n>
      <n v="733340893184">
        <tpls c="8">
          <tpl hier="2" item="0"/>
          <tpl hier="4" item="3"/>
          <tpl fld="3" item="55"/>
          <tpl fld="2" item="69"/>
          <tpl hier="9" item="1"/>
          <tpl hier="11" item="4"/>
          <tpl hier="12" item="2"/>
          <tpl fld="4" item="0"/>
        </tpls>
      </n>
      <n v="57744457728">
        <tpls c="8">
          <tpl hier="2" item="0"/>
          <tpl hier="4" item="3"/>
          <tpl fld="3" item="23"/>
          <tpl fld="2" item="73"/>
          <tpl hier="9" item="1"/>
          <tpl hier="11" item="4"/>
          <tpl hier="12" item="2"/>
          <tpl fld="4" item="0"/>
        </tpls>
      </n>
      <n v="921600768">
        <tpls c="8">
          <tpl hier="2" item="0"/>
          <tpl hier="4" item="3"/>
          <tpl fld="3" item="34"/>
          <tpl fld="2" item="73"/>
          <tpl hier="9" item="1"/>
          <tpl hier="11" item="4"/>
          <tpl hier="12" item="2"/>
          <tpl fld="4" item="0"/>
        </tpls>
      </n>
      <n v="1013612150784">
        <tpls c="8">
          <tpl hier="2" item="0"/>
          <tpl hier="4" item="3"/>
          <tpl fld="3" item="46"/>
          <tpl fld="2" item="78"/>
          <tpl hier="9" item="1"/>
          <tpl hier="11" item="4"/>
          <tpl hier="12" item="2"/>
          <tpl fld="4" item="0"/>
        </tpls>
      </n>
      <n v="2210292563968">
        <tpls c="8">
          <tpl hier="2" item="0"/>
          <tpl hier="4" item="3"/>
          <tpl fld="3" item="52"/>
          <tpl fld="2" item="72"/>
          <tpl hier="9" item="1"/>
          <tpl hier="11" item="4"/>
          <tpl hier="12" item="2"/>
          <tpl fld="4" item="0"/>
        </tpls>
      </n>
      <n v="227695853568">
        <tpls c="8">
          <tpl hier="2" item="0"/>
          <tpl hier="4" item="3"/>
          <tpl fld="3" item="54"/>
          <tpl fld="2" item="72"/>
          <tpl hier="9" item="1"/>
          <tpl hier="11" item="4"/>
          <tpl hier="12" item="2"/>
          <tpl fld="4" item="0"/>
        </tpls>
      </n>
      <n v="135477428224">
        <tpls c="8">
          <tpl hier="2" item="0"/>
          <tpl hier="4" item="3"/>
          <tpl fld="3" item="2"/>
          <tpl fld="2" item="70"/>
          <tpl hier="9" item="1"/>
          <tpl hier="11" item="4"/>
          <tpl hier="12" item="2"/>
          <tpl fld="4" item="0"/>
        </tpls>
      </n>
      <n v="50099380224">
        <tpls c="8">
          <tpl hier="2" item="0"/>
          <tpl hier="4" item="3"/>
          <tpl fld="3" item="58"/>
          <tpl fld="2" item="70"/>
          <tpl hier="9" item="1"/>
          <tpl hier="11" item="4"/>
          <tpl hier="12" item="2"/>
          <tpl fld="4" item="0"/>
        </tpls>
      </n>
      <n v="203588419584">
        <tpls c="8">
          <tpl hier="2" item="0"/>
          <tpl hier="4" item="3"/>
          <tpl fld="3" item="13"/>
          <tpl fld="2" item="84"/>
          <tpl hier="9" item="1"/>
          <tpl hier="11" item="4"/>
          <tpl hier="12" item="2"/>
          <tpl fld="4" item="0"/>
        </tpls>
      </n>
      <n v="136191352832">
        <tpls c="8">
          <tpl hier="2" item="0"/>
          <tpl hier="4" item="3"/>
          <tpl fld="3" item="14"/>
          <tpl fld="2" item="84"/>
          <tpl hier="9" item="1"/>
          <tpl hier="11" item="4"/>
          <tpl hier="12" item="2"/>
          <tpl fld="4" item="0"/>
        </tpls>
      </n>
      <n v="11615656960">
        <tpls c="8">
          <tpl hier="2" item="0"/>
          <tpl hier="4" item="3"/>
          <tpl fld="3" item="16"/>
          <tpl fld="2" item="84"/>
          <tpl hier="9" item="1"/>
          <tpl hier="11" item="4"/>
          <tpl hier="12" item="2"/>
          <tpl fld="4" item="0"/>
        </tpls>
      </n>
      <n v="1503108792320">
        <tpls c="8">
          <tpl hier="2" item="0"/>
          <tpl hier="4" item="3"/>
          <tpl fld="3" item="30"/>
          <tpl fld="2" item="80"/>
          <tpl hier="9" item="1"/>
          <tpl hier="11" item="4"/>
          <tpl hier="12" item="2"/>
          <tpl fld="4" item="0"/>
        </tpls>
      </n>
      <n v="110045855744">
        <tpls c="8">
          <tpl hier="2" item="0"/>
          <tpl hier="4" item="3"/>
          <tpl fld="3" item="32"/>
          <tpl fld="2" item="80"/>
          <tpl hier="9" item="1"/>
          <tpl hier="11" item="4"/>
          <tpl hier="12" item="2"/>
          <tpl fld="4" item="0"/>
        </tpls>
      </n>
      <n v="134189817856">
        <tpls c="8">
          <tpl hier="2" item="0"/>
          <tpl hier="4" item="3"/>
          <tpl fld="3" item="42"/>
          <tpl fld="2" item="75"/>
          <tpl hier="9" item="1"/>
          <tpl hier="11" item="4"/>
          <tpl hier="12" item="2"/>
          <tpl fld="4" item="0"/>
        </tpls>
      </n>
      <n v="6885920256">
        <tpls c="8">
          <tpl hier="2" item="0"/>
          <tpl hier="4" item="3"/>
          <tpl fld="3" item="44"/>
          <tpl fld="2" item="75"/>
          <tpl hier="9" item="1"/>
          <tpl hier="11" item="4"/>
          <tpl hier="12" item="2"/>
          <tpl fld="4" item="0"/>
        </tpls>
      </n>
      <m>
        <tpls c="8">
          <tpl hier="2" item="0"/>
          <tpl hier="4" item="3"/>
          <tpl fld="3" item="20"/>
          <tpl fld="2" item="67"/>
          <tpl hier="9" item="1"/>
          <tpl hier="11" item="4"/>
          <tpl hier="12" item="2"/>
          <tpl fld="4" item="0"/>
        </tpls>
      </m>
      <n v="258158526464">
        <tpls c="8">
          <tpl hier="2" item="0"/>
          <tpl hier="4" item="3"/>
          <tpl fld="3" item="24"/>
          <tpl fld="2" item="83"/>
          <tpl hier="9" item="1"/>
          <tpl hier="11" item="4"/>
          <tpl hier="12" item="2"/>
          <tpl fld="4" item="0"/>
        </tpls>
      </n>
      <n v="19992041472">
        <tpls c="8">
          <tpl hier="2" item="0"/>
          <tpl hier="4" item="3"/>
          <tpl fld="3" item="26"/>
          <tpl fld="2" item="83"/>
          <tpl hier="9" item="1"/>
          <tpl hier="11" item="4"/>
          <tpl hier="12" item="2"/>
          <tpl fld="4" item="0"/>
        </tpls>
      </n>
      <n v="19652816896">
        <tpls c="8">
          <tpl hier="2" item="0"/>
          <tpl hier="4" item="3"/>
          <tpl fld="3" item="35"/>
          <tpl fld="2" item="74"/>
          <tpl hier="9" item="1"/>
          <tpl hier="11" item="4"/>
          <tpl hier="12" item="2"/>
          <tpl fld="4" item="0"/>
        </tpls>
      </n>
      <n v="1660287975424">
        <tpls c="8">
          <tpl hier="2" item="0"/>
          <tpl hier="4" item="3"/>
          <tpl fld="3" item="6"/>
          <tpl fld="2" item="71"/>
          <tpl hier="9" item="1"/>
          <tpl hier="11" item="4"/>
          <tpl hier="12" item="2"/>
          <tpl fld="4" item="0"/>
        </tpls>
      </n>
      <n v="99800956928">
        <tpls c="8">
          <tpl hier="2" item="0"/>
          <tpl hier="4" item="3"/>
          <tpl fld="3" item="8"/>
          <tpl fld="2" item="71"/>
          <tpl hier="9" item="1"/>
          <tpl hier="11" item="4"/>
          <tpl hier="12" item="2"/>
          <tpl fld="4" item="0"/>
        </tpls>
      </n>
      <n v="3036931840">
        <tpls c="8">
          <tpl hier="2" item="0"/>
          <tpl hier="4" item="3"/>
          <tpl fld="3" item="9"/>
          <tpl fld="2" item="42"/>
          <tpl hier="9" item="1"/>
          <tpl hier="11" item="4"/>
          <tpl hier="12" item="2"/>
          <tpl fld="4" item="0"/>
        </tpls>
      </n>
      <n v="462249984000">
        <tpls c="8">
          <tpl hier="2" item="0"/>
          <tpl hier="4" item="3"/>
          <tpl fld="3" item="38"/>
          <tpl fld="2" item="66"/>
          <tpl hier="9" item="1"/>
          <tpl hier="11" item="4"/>
          <tpl hier="12" item="2"/>
          <tpl fld="4" item="0"/>
        </tpls>
      </n>
      <n v="1252023730176">
        <tpls c="8">
          <tpl hier="2" item="0"/>
          <tpl hier="4" item="3"/>
          <tpl fld="3" item="24"/>
          <tpl fld="2" item="72"/>
          <tpl hier="9" item="1"/>
          <tpl hier="11" item="4"/>
          <tpl hier="12" item="2"/>
          <tpl fld="4" item="0"/>
        </tpls>
      </n>
      <n v="330000236544">
        <tpls c="8">
          <tpl hier="2" item="0"/>
          <tpl hier="4" item="3"/>
          <tpl fld="3" item="49"/>
          <tpl fld="2" item="84"/>
          <tpl hier="9" item="1"/>
          <tpl hier="11" item="4"/>
          <tpl hier="12" item="2"/>
          <tpl fld="4" item="0"/>
        </tpls>
      </n>
      <n v="268761202688">
        <tpls c="8">
          <tpl hier="2" item="0"/>
          <tpl hier="4" item="3"/>
          <tpl fld="3" item="5"/>
          <tpl fld="2" item="75"/>
          <tpl hier="9" item="1"/>
          <tpl hier="11" item="4"/>
          <tpl hier="12" item="2"/>
          <tpl fld="4" item="0"/>
        </tpls>
      </n>
      <m>
        <tpls c="8">
          <tpl hier="2" item="0"/>
          <tpl hier="4" item="3"/>
          <tpl fld="3" item="22"/>
          <tpl fld="2" item="67"/>
          <tpl hier="9" item="1"/>
          <tpl hier="11" item="4"/>
          <tpl hier="12" item="2"/>
          <tpl fld="4" item="0"/>
        </tpls>
      </m>
      <n v="36628963328">
        <tpls c="8">
          <tpl hier="2" item="0"/>
          <tpl hier="4" item="3"/>
          <tpl fld="3" item="16"/>
          <tpl fld="2" item="74"/>
          <tpl hier="9" item="1"/>
          <tpl hier="11" item="4"/>
          <tpl hier="12" item="2"/>
          <tpl fld="4" item="0"/>
        </tpls>
      </n>
      <n v="76720283648">
        <tpls c="8">
          <tpl hier="2" item="0"/>
          <tpl hier="4" item="3"/>
          <tpl fld="3" item="32"/>
          <tpl fld="2" item="71"/>
          <tpl hier="9" item="1"/>
          <tpl hier="11" item="4"/>
          <tpl hier="12" item="2"/>
          <tpl fld="4" item="0"/>
        </tpls>
      </n>
      <n v="1824344448">
        <tpls c="8">
          <tpl hier="2" item="0"/>
          <tpl hier="4" item="3"/>
          <tpl fld="3" item="44"/>
          <tpl fld="2" item="44"/>
          <tpl hier="9" item="1"/>
          <tpl hier="11" item="4"/>
          <tpl hier="12" item="2"/>
          <tpl fld="4" item="0"/>
        </tpls>
      </n>
      <n v="11662700544">
        <tpls c="8">
          <tpl hier="2" item="0"/>
          <tpl hier="4" item="3"/>
          <tpl fld="3" item="9"/>
          <tpl fld="2" item="59"/>
          <tpl hier="9" item="1"/>
          <tpl hier="11" item="4"/>
          <tpl hier="12" item="2"/>
          <tpl fld="4" item="0"/>
        </tpls>
      </n>
      <n v="6450174976">
        <tpls c="8">
          <tpl hier="2" item="0"/>
          <tpl hier="4" item="3"/>
          <tpl fld="3" item="16"/>
          <tpl fld="2" item="40"/>
          <tpl hier="9" item="1"/>
          <tpl hier="11" item="4"/>
          <tpl hier="12" item="2"/>
          <tpl fld="4" item="0"/>
        </tpls>
      </n>
      <n v="797048000">
        <tpls c="8">
          <tpl hier="2" item="0"/>
          <tpl hier="4" item="3"/>
          <tpl fld="3" item="39"/>
          <tpl fld="2" item="77"/>
          <tpl hier="9" item="1"/>
          <tpl hier="11" item="4"/>
          <tpl hier="12" item="2"/>
          <tpl fld="4" item="0"/>
        </tpls>
      </n>
      <n v="1895291008">
        <tpls c="8">
          <tpl hier="2" item="0"/>
          <tpl hier="4" item="3"/>
          <tpl fld="3" item="45"/>
          <tpl fld="2" item="55"/>
          <tpl hier="9" item="1"/>
          <tpl hier="11" item="4"/>
          <tpl hier="12" item="2"/>
          <tpl fld="4" item="0"/>
        </tpls>
      </n>
      <n v="77356912">
        <tpls c="8">
          <tpl hier="2" item="0"/>
          <tpl hier="4" item="3"/>
          <tpl fld="3" item="16"/>
          <tpl fld="2" item="56"/>
          <tpl hier="9" item="1"/>
          <tpl hier="11" item="4"/>
          <tpl hier="12" item="2"/>
          <tpl fld="4" item="0"/>
        </tpls>
      </n>
      <n v="253927648">
        <tpls c="8">
          <tpl hier="2" item="0"/>
          <tpl hier="4" item="3"/>
          <tpl fld="3" item="44"/>
          <tpl fld="2" item="47"/>
          <tpl hier="9" item="1"/>
          <tpl hier="11" item="4"/>
          <tpl hier="12" item="2"/>
          <tpl fld="4" item="0"/>
        </tpls>
      </n>
      <n v="12424500224">
        <tpls c="8">
          <tpl hier="2" item="0"/>
          <tpl hier="4" item="3"/>
          <tpl fld="3" item="9"/>
          <tpl fld="2" item="58"/>
          <tpl hier="9" item="1"/>
          <tpl hier="11" item="4"/>
          <tpl hier="12" item="2"/>
          <tpl fld="4" item="0"/>
        </tpls>
      </n>
      <m>
        <tpls c="8">
          <tpl hier="2" item="0"/>
          <tpl hier="4" item="3"/>
          <tpl fld="3" item="47"/>
          <tpl fld="2" item="81"/>
          <tpl hier="9" item="1"/>
          <tpl hier="11" item="4"/>
          <tpl hier="12" item="2"/>
          <tpl fld="4" item="0"/>
        </tpls>
      </m>
      <n v="2713749815296">
        <tpls c="8">
          <tpl hier="2" item="0"/>
          <tpl hier="4" item="3"/>
          <tpl fld="3" item="55"/>
          <tpl fld="2" item="46"/>
          <tpl hier="9" item="1"/>
          <tpl hier="11" item="4"/>
          <tpl hier="12" item="2"/>
          <tpl fld="4" item="0"/>
        </tpls>
      </n>
      <n v="89362071552">
        <tpls c="8">
          <tpl hier="2" item="0"/>
          <tpl hier="4" item="3"/>
          <tpl fld="3" item="20"/>
          <tpl fld="2" item="79"/>
          <tpl hier="9" item="1"/>
          <tpl hier="11" item="4"/>
          <tpl hier="12" item="2"/>
          <tpl fld="4" item="0"/>
        </tpls>
      </n>
      <n v="73690849280">
        <tpls c="8">
          <tpl hier="2" item="0"/>
          <tpl hier="4" item="3"/>
          <tpl fld="3" item="45"/>
          <tpl fld="2" item="53"/>
          <tpl hier="9" item="1"/>
          <tpl hier="11" item="4"/>
          <tpl hier="12" item="2"/>
          <tpl fld="4" item="0"/>
        </tpls>
      </n>
      <n v="101900263424">
        <tpls c="8">
          <tpl hier="2" item="0"/>
          <tpl hier="4" item="3"/>
          <tpl fld="3" item="58"/>
          <tpl fld="2" item="66"/>
          <tpl hier="9" item="1"/>
          <tpl hier="11" item="4"/>
          <tpl hier="12" item="2"/>
          <tpl fld="4" item="0"/>
        </tpls>
      </n>
      <n v="155859697664">
        <tpls c="8">
          <tpl hier="2" item="0"/>
          <tpl hier="4" item="3"/>
          <tpl fld="3" item="46"/>
          <tpl fld="2" item="69"/>
          <tpl hier="9" item="1"/>
          <tpl hier="11" item="4"/>
          <tpl hier="12" item="2"/>
          <tpl fld="4" item="0"/>
        </tpls>
      </n>
      <n v="10391504896">
        <tpls c="8">
          <tpl hier="2" item="0"/>
          <tpl hier="4" item="3"/>
          <tpl fld="3" item="3"/>
          <tpl fld="2" item="73"/>
          <tpl hier="9" item="1"/>
          <tpl hier="11" item="4"/>
          <tpl hier="12" item="2"/>
          <tpl fld="4" item="0"/>
        </tpls>
      </n>
      <n v="4562078924800">
        <tpls c="8">
          <tpl hier="2" item="0"/>
          <tpl hier="4" item="3"/>
          <tpl fld="3" item="24"/>
          <tpl fld="2" item="78"/>
          <tpl hier="9" item="1"/>
          <tpl hier="11" item="4"/>
          <tpl hier="12" item="2"/>
          <tpl fld="4" item="0"/>
        </tpls>
      </n>
      <n v="60723019776">
        <tpls c="8">
          <tpl hier="2" item="0"/>
          <tpl hier="4" item="3"/>
          <tpl fld="3" item="48"/>
          <tpl fld="2" item="78"/>
          <tpl hier="9" item="1"/>
          <tpl hier="11" item="4"/>
          <tpl hier="12" item="2"/>
          <tpl fld="4" item="0"/>
        </tpls>
      </n>
      <n v="1246220124160">
        <tpls c="8">
          <tpl hier="2" item="0"/>
          <tpl hier="4" item="3"/>
          <tpl fld="3" item="53"/>
          <tpl fld="2" item="72"/>
          <tpl hier="9" item="1"/>
          <tpl hier="11" item="4"/>
          <tpl hier="12" item="2"/>
          <tpl fld="4" item="0"/>
        </tpls>
      </n>
      <n v="8775249920">
        <tpls c="8">
          <tpl hier="2" item="0"/>
          <tpl hier="4" item="3"/>
          <tpl fld="3" item="4"/>
          <tpl fld="2" item="70"/>
          <tpl hier="9" item="1"/>
          <tpl hier="11" item="4"/>
          <tpl hier="12" item="2"/>
          <tpl fld="4" item="0"/>
        </tpls>
      </n>
      <n v="47820849152">
        <tpls c="8">
          <tpl hier="2" item="0"/>
          <tpl hier="4" item="3"/>
          <tpl fld="3" item="15"/>
          <tpl fld="2" item="84"/>
          <tpl hier="9" item="1"/>
          <tpl hier="11" item="4"/>
          <tpl hier="12" item="2"/>
          <tpl fld="4" item="0"/>
        </tpls>
      </n>
      <n v="2852165779456">
        <tpls c="8">
          <tpl hier="2" item="0"/>
          <tpl hier="4" item="3"/>
          <tpl fld="3" item="29"/>
          <tpl fld="2" item="80"/>
          <tpl hier="9" item="1"/>
          <tpl hier="11" item="4"/>
          <tpl hier="12" item="2"/>
          <tpl fld="4" item="0"/>
        </tpls>
      </n>
      <n v="584877735936">
        <tpls c="8">
          <tpl hier="2" item="0"/>
          <tpl hier="4" item="3"/>
          <tpl fld="3" item="31"/>
          <tpl fld="2" item="80"/>
          <tpl hier="9" item="1"/>
          <tpl hier="11" item="4"/>
          <tpl hier="12" item="2"/>
          <tpl fld="4" item="0"/>
        </tpls>
      </n>
      <n v="275243696128">
        <tpls c="8">
          <tpl hier="2" item="0"/>
          <tpl hier="4" item="3"/>
          <tpl fld="3" item="41"/>
          <tpl fld="2" item="75"/>
          <tpl hier="9" item="1"/>
          <tpl hier="11" item="4"/>
          <tpl hier="12" item="2"/>
          <tpl fld="4" item="0"/>
        </tpls>
      </n>
      <n v="44465254400">
        <tpls c="8">
          <tpl hier="2" item="0"/>
          <tpl hier="4" item="3"/>
          <tpl fld="3" item="43"/>
          <tpl fld="2" item="75"/>
          <tpl hier="9" item="1"/>
          <tpl hier="11" item="4"/>
          <tpl hier="12" item="2"/>
          <tpl fld="4" item="0"/>
        </tpls>
      </n>
      <m>
        <tpls c="8">
          <tpl hier="2" item="0"/>
          <tpl hier="4" item="3"/>
          <tpl fld="3" item="38"/>
          <tpl fld="2" item="67"/>
          <tpl hier="9" item="1"/>
          <tpl hier="11" item="4"/>
          <tpl hier="12" item="2"/>
          <tpl fld="4" item="0"/>
        </tpls>
      </m>
      <m>
        <tpls c="8">
          <tpl hier="2" item="0"/>
          <tpl hier="4" item="3"/>
          <tpl fld="3" item="51"/>
          <tpl fld="2" item="67"/>
          <tpl hier="9" item="1"/>
          <tpl hier="11" item="4"/>
          <tpl hier="12" item="2"/>
          <tpl fld="4" item="0"/>
        </tpls>
      </m>
      <n v="462149681152">
        <tpls c="8">
          <tpl hier="2" item="0"/>
          <tpl hier="4" item="3"/>
          <tpl fld="3" item="23"/>
          <tpl fld="2" item="83"/>
          <tpl hier="9" item="1"/>
          <tpl hier="11" item="4"/>
          <tpl hier="12" item="2"/>
          <tpl fld="4" item="0"/>
        </tpls>
      </n>
      <n v="87184236544">
        <tpls c="8">
          <tpl hier="2" item="0"/>
          <tpl hier="4" item="3"/>
          <tpl fld="3" item="25"/>
          <tpl fld="2" item="83"/>
          <tpl hier="9" item="1"/>
          <tpl hier="11" item="4"/>
          <tpl hier="12" item="2"/>
          <tpl fld="4" item="0"/>
        </tpls>
      </n>
      <n v="409425248256">
        <tpls c="8">
          <tpl hier="2" item="0"/>
          <tpl hier="4" item="3"/>
          <tpl fld="3" item="19"/>
          <tpl fld="2" item="76"/>
          <tpl hier="9" item="1"/>
          <tpl hier="11" item="4"/>
          <tpl hier="12" item="2"/>
          <tpl fld="4" item="0"/>
        </tpls>
      </n>
      <n v="237250953216">
        <tpls c="8">
          <tpl hier="2" item="0"/>
          <tpl hier="4" item="3"/>
          <tpl fld="3" item="28"/>
          <tpl fld="2" item="76"/>
          <tpl hier="9" item="1"/>
          <tpl hier="11" item="4"/>
          <tpl hier="12" item="2"/>
          <tpl fld="4" item="0"/>
        </tpls>
      </n>
      <n v="82058911744">
        <tpls c="8">
          <tpl hier="2" item="0"/>
          <tpl hier="4" item="3"/>
          <tpl fld="3" item="39"/>
          <tpl fld="2" item="76"/>
          <tpl hier="9" item="1"/>
          <tpl hier="11" item="4"/>
          <tpl hier="12" item="2"/>
          <tpl fld="4" item="0"/>
        </tpls>
      </n>
      <n v="9169983488">
        <tpls c="8">
          <tpl hier="2" item="0"/>
          <tpl hier="4" item="3"/>
          <tpl fld="3" item="37"/>
          <tpl fld="2" item="76"/>
          <tpl hier="9" item="1"/>
          <tpl hier="11" item="4"/>
          <tpl hier="12" item="2"/>
          <tpl fld="4" item="0"/>
        </tpls>
      </n>
      <n v="927805210624">
        <tpls c="8">
          <tpl hier="2" item="0"/>
          <tpl hier="4" item="3"/>
          <tpl fld="3" item="49"/>
          <tpl fld="2" item="74"/>
          <tpl hier="9" item="1"/>
          <tpl hier="11" item="4"/>
          <tpl hier="12" item="2"/>
          <tpl fld="4" item="0"/>
        </tpls>
      </n>
      <n v="311544414208">
        <tpls c="8">
          <tpl hier="2" item="0"/>
          <tpl hier="4" item="3"/>
          <tpl fld="3" item="50"/>
          <tpl fld="2" item="74"/>
          <tpl hier="9" item="1"/>
          <tpl hier="11" item="4"/>
          <tpl hier="12" item="2"/>
          <tpl fld="4" item="0"/>
        </tpls>
      </n>
      <n v="110201880576">
        <tpls c="8">
          <tpl hier="2" item="0"/>
          <tpl hier="4" item="3"/>
          <tpl fld="3" item="40"/>
          <tpl fld="2" item="74"/>
          <tpl hier="9" item="1"/>
          <tpl hier="11" item="4"/>
          <tpl hier="12" item="2"/>
          <tpl fld="4" item="0"/>
        </tpls>
      </n>
      <n v="14342902775808">
        <tpls c="8">
          <tpl hier="2" item="0"/>
          <tpl hier="4" item="3"/>
          <tpl fld="3" item="5"/>
          <tpl fld="2" item="71"/>
          <tpl hier="9" item="1"/>
          <tpl hier="11" item="4"/>
          <tpl hier="12" item="2"/>
          <tpl fld="4" item="0"/>
        </tpls>
      </n>
      <n v="272972972032">
        <tpls c="8">
          <tpl hier="2" item="0"/>
          <tpl hier="4" item="3"/>
          <tpl fld="3" item="7"/>
          <tpl fld="2" item="71"/>
          <tpl hier="9" item="1"/>
          <tpl hier="11" item="4"/>
          <tpl hier="12" item="2"/>
          <tpl fld="4" item="0"/>
        </tpls>
      </n>
      <n v="230686752768">
        <tpls c="8">
          <tpl hier="2" item="0"/>
          <tpl hier="4" item="3"/>
          <tpl fld="3" item="25"/>
          <tpl fld="2" item="71"/>
          <tpl hier="9" item="1"/>
          <tpl hier="11" item="4"/>
          <tpl hier="12" item="2"/>
          <tpl fld="4" item="0"/>
        </tpls>
      </n>
      <n v="191149211648">
        <tpls c="8">
          <tpl hier="2" item="0"/>
          <tpl hier="4" item="3"/>
          <tpl fld="3" item="39"/>
          <tpl fld="2" item="71"/>
          <tpl hier="9" item="1"/>
          <tpl hier="11" item="4"/>
          <tpl hier="12" item="2"/>
          <tpl fld="4" item="0"/>
        </tpls>
      </n>
      <n v="79279054848">
        <tpls c="8">
          <tpl hier="2" item="0"/>
          <tpl hier="4" item="3"/>
          <tpl fld="3" item="57"/>
          <tpl fld="2" item="60"/>
          <tpl hier="9" item="1"/>
          <tpl hier="11" item="4"/>
          <tpl hier="12" item="2"/>
          <tpl fld="4" item="0"/>
        </tpls>
      </n>
      <n v="212609187840">
        <tpls c="8">
          <tpl hier="2" item="0"/>
          <tpl hier="4" item="3"/>
          <tpl fld="3" item="10"/>
          <tpl fld="2" item="78"/>
          <tpl hier="9" item="1"/>
          <tpl hier="11" item="4"/>
          <tpl hier="12" item="2"/>
          <tpl fld="4" item="0"/>
        </tpls>
      </n>
      <n v="36176232448">
        <tpls c="8">
          <tpl hier="2" item="0"/>
          <tpl hier="4" item="3"/>
          <tpl fld="3" item="40"/>
          <tpl fld="2" item="84"/>
          <tpl hier="9" item="1"/>
          <tpl hier="11" item="4"/>
          <tpl hier="12" item="2"/>
          <tpl fld="4" item="0"/>
        </tpls>
      </n>
      <m>
        <tpls c="8">
          <tpl hier="2" item="0"/>
          <tpl hier="4" item="3"/>
          <tpl fld="3" item="21"/>
          <tpl fld="2" item="67"/>
          <tpl hier="9" item="1"/>
          <tpl hier="11" item="4"/>
          <tpl hier="12" item="2"/>
          <tpl fld="4" item="0"/>
        </tpls>
      </m>
      <n v="1029043126272">
        <tpls c="8">
          <tpl hier="2" item="0"/>
          <tpl hier="4" item="3"/>
          <tpl fld="3" item="30"/>
          <tpl fld="2" item="71"/>
          <tpl hier="9" item="1"/>
          <tpl hier="11" item="4"/>
          <tpl hier="12" item="2"/>
          <tpl fld="4" item="0"/>
        </tpls>
      </n>
      <n v="8355380736">
        <tpls c="8">
          <tpl hier="2" item="0"/>
          <tpl hier="4" item="3"/>
          <tpl fld="3" item="58"/>
          <tpl fld="2" item="14"/>
          <tpl hier="9" item="1"/>
          <tpl hier="11" item="4"/>
          <tpl hier="12" item="2"/>
          <tpl fld="4" item="0"/>
        </tpls>
      </n>
      <n v="18241691648">
        <tpls c="8">
          <tpl hier="2" item="0"/>
          <tpl hier="4" item="3"/>
          <tpl fld="3" item="28"/>
          <tpl fld="2" item="49"/>
          <tpl hier="9" item="1"/>
          <tpl hier="11" item="4"/>
          <tpl hier="12" item="2"/>
          <tpl fld="4" item="0"/>
        </tpls>
      </n>
      <n v="2540697600">
        <tpls c="8">
          <tpl hier="2" item="0"/>
          <tpl hier="4" item="3"/>
          <tpl fld="3" item="28"/>
          <tpl fld="2" item="59"/>
          <tpl hier="9" item="1"/>
          <tpl hier="11" item="4"/>
          <tpl hier="12" item="2"/>
          <tpl fld="4" item="0"/>
        </tpls>
      </n>
      <n v="218537558016">
        <tpls c="8">
          <tpl hier="2" item="0"/>
          <tpl hier="4" item="3"/>
          <tpl fld="3" item="47"/>
          <tpl fld="2" item="35"/>
          <tpl hier="9" item="1"/>
          <tpl hier="11" item="4"/>
          <tpl hier="12" item="2"/>
          <tpl fld="4" item="0"/>
        </tpls>
      </n>
      <n v="123134584">
        <tpls c="8">
          <tpl hier="2" item="0"/>
          <tpl hier="4" item="3"/>
          <tpl fld="3" item="35"/>
          <tpl fld="2" item="77"/>
          <tpl hier="9" item="1"/>
          <tpl hier="11" item="4"/>
          <tpl hier="12" item="2"/>
          <tpl fld="4" item="0"/>
        </tpls>
      </n>
      <n v="578595584">
        <tpls c="8">
          <tpl hier="2" item="0"/>
          <tpl hier="4" item="3"/>
          <tpl fld="3" item="4"/>
          <tpl fld="2" item="55"/>
          <tpl hier="9" item="1"/>
          <tpl hier="11" item="4"/>
          <tpl hier="12" item="2"/>
          <tpl fld="4" item="0"/>
        </tpls>
      </n>
      <n v="33000198144">
        <tpls c="8">
          <tpl hier="2" item="0"/>
          <tpl hier="4" item="3"/>
          <tpl fld="3" item="23"/>
          <tpl fld="2" item="52"/>
          <tpl hier="9" item="1"/>
          <tpl hier="11" item="4"/>
          <tpl hier="12" item="2"/>
          <tpl fld="4" item="0"/>
        </tpls>
      </n>
      <n v="1317299968">
        <tpls c="8">
          <tpl hier="2" item="0"/>
          <tpl hier="4" item="3"/>
          <tpl fld="3" item="49"/>
          <tpl fld="2" item="82"/>
          <tpl hier="9" item="1"/>
          <tpl hier="11" item="4"/>
          <tpl hier="12" item="2"/>
          <tpl fld="4" item="0"/>
        </tpls>
      </n>
      <n v="8870089728">
        <tpls c="8">
          <tpl hier="2" item="0"/>
          <tpl hier="4" item="3"/>
          <tpl fld="3" item="6"/>
          <tpl fld="2" item="58"/>
          <tpl hier="9" item="1"/>
          <tpl hier="11" item="4"/>
          <tpl hier="12" item="2"/>
          <tpl fld="4" item="0"/>
        </tpls>
      </n>
      <m>
        <tpls c="8">
          <tpl hier="2" item="0"/>
          <tpl hier="4" item="3"/>
          <tpl fld="3" item="42"/>
          <tpl fld="2" item="81"/>
          <tpl hier="9" item="1"/>
          <tpl hier="11" item="4"/>
          <tpl hier="12" item="2"/>
          <tpl fld="4" item="0"/>
        </tpls>
      </m>
      <n v="1341584310272">
        <tpls c="8">
          <tpl hier="2" item="0"/>
          <tpl hier="4" item="3"/>
          <tpl fld="3" item="42"/>
          <tpl fld="2" item="46"/>
          <tpl hier="9" item="1"/>
          <tpl hier="11" item="4"/>
          <tpl hier="12" item="2"/>
          <tpl fld="4" item="0"/>
        </tpls>
      </n>
      <n v="82885394432">
        <tpls c="8">
          <tpl hier="2" item="0"/>
          <tpl hier="4" item="3"/>
          <tpl fld="3" item="54"/>
          <tpl fld="2" item="79"/>
          <tpl hier="9" item="1"/>
          <tpl hier="11" item="4"/>
          <tpl hier="12" item="2"/>
          <tpl fld="4" item="0"/>
        </tpls>
      </n>
      <n v="1370795147264">
        <tpls c="8">
          <tpl hier="2" item="0"/>
          <tpl hier="4" item="3"/>
          <tpl fld="3" item="33"/>
          <tpl fld="2" item="57"/>
          <tpl hier="9" item="1"/>
          <tpl hier="11" item="4"/>
          <tpl hier="12" item="2"/>
          <tpl fld="4" item="0"/>
        </tpls>
      </n>
      <n v="17784113152">
        <tpls c="8">
          <tpl hier="2" item="0"/>
          <tpl hier="4" item="3"/>
          <tpl fld="3" item="25"/>
          <tpl fld="2" item="53"/>
          <tpl hier="9" item="1"/>
          <tpl hier="11" item="4"/>
          <tpl hier="12" item="2"/>
          <tpl fld="4" item="0"/>
        </tpls>
      </n>
      <n v="5740241408">
        <tpls c="8">
          <tpl hier="2" item="0"/>
          <tpl hier="4" item="3"/>
          <tpl fld="3" item="26"/>
          <tpl fld="2" item="48"/>
          <tpl hier="9" item="1"/>
          <tpl hier="11" item="4"/>
          <tpl hier="12" item="2"/>
          <tpl fld="4" item="0"/>
        </tpls>
      </n>
      <n v="63596654592">
        <tpls c="8">
          <tpl hier="2" item="0"/>
          <tpl hier="4" item="3"/>
          <tpl fld="3" item="36"/>
          <tpl fld="2" item="66"/>
          <tpl hier="9" item="1"/>
          <tpl hier="11" item="4"/>
          <tpl hier="12" item="2"/>
          <tpl fld="4" item="0"/>
        </tpls>
      </n>
      <n v="685092634624">
        <tpls c="8">
          <tpl hier="2" item="0"/>
          <tpl hier="4" item="3"/>
          <tpl fld="3" item="1"/>
          <tpl fld="2" item="69"/>
          <tpl hier="9" item="1"/>
          <tpl hier="11" item="4"/>
          <tpl hier="12" item="2"/>
          <tpl fld="4" item="0"/>
        </tpls>
      </n>
      <n v="127016992768">
        <tpls c="8">
          <tpl hier="2" item="0"/>
          <tpl hier="4" item="3"/>
          <tpl fld="3" item="40"/>
          <tpl fld="2" item="69"/>
          <tpl hier="9" item="1"/>
          <tpl hier="11" item="4"/>
          <tpl hier="12" item="2"/>
          <tpl fld="4" item="0"/>
        </tpls>
      </n>
      <n v="66103853056">
        <tpls c="8">
          <tpl hier="2" item="0"/>
          <tpl hier="4" item="3"/>
          <tpl fld="3" item="29"/>
          <tpl fld="2" item="73"/>
          <tpl hier="9" item="1"/>
          <tpl hier="11" item="4"/>
          <tpl hier="12" item="2"/>
          <tpl fld="4" item="0"/>
        </tpls>
      </n>
      <n v="8614215680">
        <tpls c="8">
          <tpl hier="2" item="0"/>
          <tpl hier="4" item="3"/>
          <tpl fld="3" item="7"/>
          <tpl fld="2" item="73"/>
          <tpl hier="9" item="1"/>
          <tpl hier="11" item="4"/>
          <tpl hier="12" item="2"/>
          <tpl fld="4" item="0"/>
        </tpls>
      </n>
      <n v="4414733025280">
        <tpls c="8">
          <tpl hier="2" item="0"/>
          <tpl hier="4" item="3"/>
          <tpl fld="3" item="27"/>
          <tpl fld="2" item="78"/>
          <tpl hier="9" item="1"/>
          <tpl hier="11" item="4"/>
          <tpl hier="12" item="2"/>
          <tpl fld="4" item="0"/>
        </tpls>
      </n>
      <n v="721411768320">
        <tpls c="8">
          <tpl hier="2" item="0"/>
          <tpl hier="4" item="3"/>
          <tpl fld="3" item="40"/>
          <tpl fld="2" item="78"/>
          <tpl hier="9" item="1"/>
          <tpl hier="11" item="4"/>
          <tpl hier="12" item="2"/>
          <tpl fld="4" item="0"/>
        </tpls>
      </n>
      <n v="53508616192">
        <tpls c="8">
          <tpl hier="2" item="0"/>
          <tpl hier="4" item="3"/>
          <tpl fld="3" item="35"/>
          <tpl fld="2" item="78"/>
          <tpl hier="9" item="1"/>
          <tpl hier="11" item="4"/>
          <tpl hier="12" item="2"/>
          <tpl fld="4" item="0"/>
        </tpls>
      </n>
      <n v="1947919712256">
        <tpls c="8">
          <tpl hier="2" item="0"/>
          <tpl hier="4" item="3"/>
          <tpl fld="3" item="55"/>
          <tpl fld="2" item="72"/>
          <tpl hier="9" item="1"/>
          <tpl hier="11" item="4"/>
          <tpl hier="12" item="2"/>
          <tpl fld="4" item="0"/>
        </tpls>
      </n>
      <n v="1181222699008">
        <tpls c="8">
          <tpl hier="2" item="0"/>
          <tpl hier="4" item="3"/>
          <tpl fld="3" item="0"/>
          <tpl fld="2" item="72"/>
          <tpl hier="9" item="1"/>
          <tpl hier="11" item="4"/>
          <tpl hier="12" item="2"/>
          <tpl fld="4" item="0"/>
        </tpls>
      </n>
      <n v="199564492800">
        <tpls c="8">
          <tpl hier="2" item="0"/>
          <tpl hier="4" item="3"/>
          <tpl fld="3" item="56"/>
          <tpl fld="2" item="72"/>
          <tpl hier="9" item="1"/>
          <tpl hier="11" item="4"/>
          <tpl hier="12" item="2"/>
          <tpl fld="4" item="0"/>
        </tpls>
      </n>
      <n v="395098652672">
        <tpls c="8">
          <tpl hier="2" item="0"/>
          <tpl hier="4" item="3"/>
          <tpl fld="3" item="5"/>
          <tpl fld="2" item="70"/>
          <tpl hier="9" item="1"/>
          <tpl hier="11" item="4"/>
          <tpl hier="12" item="2"/>
          <tpl fld="4" item="0"/>
        </tpls>
      </n>
      <n v="126965981184">
        <tpls c="8">
          <tpl hier="2" item="0"/>
          <tpl hier="4" item="3"/>
          <tpl fld="3" item="6"/>
          <tpl fld="2" item="70"/>
          <tpl hier="9" item="1"/>
          <tpl hier="11" item="4"/>
          <tpl hier="12" item="2"/>
          <tpl fld="4" item="0"/>
        </tpls>
      </n>
      <n v="40963276800">
        <tpls c="8">
          <tpl hier="2" item="0"/>
          <tpl hier="4" item="3"/>
          <tpl fld="3" item="7"/>
          <tpl fld="2" item="70"/>
          <tpl hier="9" item="1"/>
          <tpl hier="11" item="4"/>
          <tpl hier="12" item="2"/>
          <tpl fld="4" item="0"/>
        </tpls>
      </n>
      <n v="6711750144">
        <tpls c="8">
          <tpl hier="2" item="0"/>
          <tpl hier="4" item="3"/>
          <tpl fld="3" item="8"/>
          <tpl fld="2" item="70"/>
          <tpl hier="9" item="1"/>
          <tpl hier="11" item="4"/>
          <tpl hier="12" item="2"/>
          <tpl fld="4" item="0"/>
        </tpls>
      </n>
      <n v="195222437888">
        <tpls c="8">
          <tpl hier="2" item="0"/>
          <tpl hier="4" item="3"/>
          <tpl fld="3" item="21"/>
          <tpl fld="2" item="84"/>
          <tpl hier="9" item="1"/>
          <tpl hier="11" item="4"/>
          <tpl hier="12" item="2"/>
          <tpl fld="4" item="0"/>
        </tpls>
      </n>
      <n v="130133843968">
        <tpls c="8">
          <tpl hier="2" item="0"/>
          <tpl hier="4" item="3"/>
          <tpl fld="3" item="17"/>
          <tpl fld="2" item="84"/>
          <tpl hier="9" item="1"/>
          <tpl hier="11" item="4"/>
          <tpl hier="12" item="2"/>
          <tpl fld="4" item="0"/>
        </tpls>
      </n>
      <n v="48020025344">
        <tpls c="8">
          <tpl hier="2" item="0"/>
          <tpl hier="4" item="3"/>
          <tpl fld="3" item="22"/>
          <tpl fld="2" item="84"/>
          <tpl hier="9" item="1"/>
          <tpl hier="11" item="4"/>
          <tpl hier="12" item="2"/>
          <tpl fld="4" item="0"/>
        </tpls>
      </n>
      <n v="10090676224">
        <tpls c="8">
          <tpl hier="2" item="0"/>
          <tpl hier="4" item="3"/>
          <tpl fld="3" item="18"/>
          <tpl fld="2" item="84"/>
          <tpl hier="9" item="1"/>
          <tpl hier="11" item="4"/>
          <tpl hier="12" item="2"/>
          <tpl fld="4" item="0"/>
        </tpls>
      </n>
      <n v="2811077853184">
        <tpls c="8">
          <tpl hier="2" item="0"/>
          <tpl hier="4" item="3"/>
          <tpl fld="3" item="33"/>
          <tpl fld="2" item="80"/>
          <tpl hier="9" item="1"/>
          <tpl hier="11" item="4"/>
          <tpl hier="12" item="2"/>
          <tpl fld="4" item="0"/>
        </tpls>
      </n>
      <n v="1452884885504">
        <tpls c="8">
          <tpl hier="2" item="0"/>
          <tpl hier="4" item="3"/>
          <tpl fld="3" item="27"/>
          <tpl fld="2" item="80"/>
          <tpl hier="9" item="1"/>
          <tpl hier="11" item="4"/>
          <tpl hier="12" item="2"/>
          <tpl fld="4" item="0"/>
        </tpls>
      </n>
      <n v="615552188416">
        <tpls c="8">
          <tpl hier="2" item="0"/>
          <tpl hier="4" item="3"/>
          <tpl fld="3" item="36"/>
          <tpl fld="2" item="80"/>
          <tpl hier="9" item="1"/>
          <tpl hier="11" item="4"/>
          <tpl hier="12" item="2"/>
          <tpl fld="4" item="0"/>
        </tpls>
      </n>
      <n v="101537251328">
        <tpls c="8">
          <tpl hier="2" item="0"/>
          <tpl hier="4" item="3"/>
          <tpl fld="3" item="34"/>
          <tpl fld="2" item="80"/>
          <tpl hier="9" item="1"/>
          <tpl hier="11" item="4"/>
          <tpl hier="12" item="2"/>
          <tpl fld="4" item="0"/>
        </tpls>
      </n>
      <n v="249181192192">
        <tpls c="8">
          <tpl hier="2" item="0"/>
          <tpl hier="4" item="3"/>
          <tpl fld="3" item="47"/>
          <tpl fld="2" item="75"/>
          <tpl hier="9" item="1"/>
          <tpl hier="11" item="4"/>
          <tpl hier="12" item="2"/>
          <tpl fld="4" item="0"/>
        </tpls>
      </n>
      <n v="103299940352">
        <tpls c="8">
          <tpl hier="2" item="0"/>
          <tpl hier="4" item="3"/>
          <tpl fld="3" item="45"/>
          <tpl fld="2" item="75"/>
          <tpl hier="9" item="1"/>
          <tpl hier="11" item="4"/>
          <tpl hier="12" item="2"/>
          <tpl fld="4" item="0"/>
        </tpls>
      </n>
      <n v="36256161792">
        <tpls c="8">
          <tpl hier="2" item="0"/>
          <tpl hier="4" item="3"/>
          <tpl fld="3" item="46"/>
          <tpl fld="2" item="75"/>
          <tpl hier="9" item="1"/>
          <tpl hier="11" item="4"/>
          <tpl hier="12" item="2"/>
          <tpl fld="4" item="0"/>
        </tpls>
      </n>
      <n v="6340580864">
        <tpls c="8">
          <tpl hier="2" item="0"/>
          <tpl hier="4" item="3"/>
          <tpl fld="3" item="48"/>
          <tpl fld="2" item="75"/>
          <tpl hier="9" item="1"/>
          <tpl hier="11" item="4"/>
          <tpl hier="12" item="2"/>
          <tpl fld="4" item="0"/>
        </tpls>
      </n>
      <m>
        <tpls c="8">
          <tpl hier="2" item="0"/>
          <tpl hier="4" item="3"/>
          <tpl fld="3" item="52"/>
          <tpl fld="2" item="67"/>
          <tpl hier="9" item="1"/>
          <tpl hier="11" item="4"/>
          <tpl hier="12" item="2"/>
          <tpl fld="4" item="0"/>
        </tpls>
      </m>
      <m>
        <tpls c="8">
          <tpl hier="2" item="0"/>
          <tpl hier="4" item="3"/>
          <tpl fld="3" item="53"/>
          <tpl fld="2" item="67"/>
          <tpl hier="9" item="1"/>
          <tpl hier="11" item="4"/>
          <tpl hier="12" item="2"/>
          <tpl fld="4" item="0"/>
        </tpls>
      </m>
      <m>
        <tpls c="8">
          <tpl hier="2" item="0"/>
          <tpl hier="4" item="3"/>
          <tpl fld="3" item="54"/>
          <tpl fld="2" item="67"/>
          <tpl hier="9" item="1"/>
          <tpl hier="11" item="4"/>
          <tpl hier="12" item="2"/>
          <tpl fld="4" item="0"/>
        </tpls>
      </m>
      <n v="534678077440">
        <tpls c="8">
          <tpl hier="2" item="0"/>
          <tpl hier="4" item="3"/>
          <tpl fld="3" item="29"/>
          <tpl fld="2" item="83"/>
          <tpl hier="9" item="1"/>
          <tpl hier="11" item="4"/>
          <tpl hier="12" item="2"/>
          <tpl fld="4" item="0"/>
        </tpls>
      </n>
      <n v="258528346112">
        <tpls c="8">
          <tpl hier="2" item="0"/>
          <tpl hier="4" item="3"/>
          <tpl fld="3" item="30"/>
          <tpl fld="2" item="83"/>
          <tpl hier="9" item="1"/>
          <tpl hier="11" item="4"/>
          <tpl hier="12" item="2"/>
          <tpl fld="4" item="0"/>
        </tpls>
      </n>
      <n v="92095930368">
        <tpls c="8">
          <tpl hier="2" item="0"/>
          <tpl hier="4" item="3"/>
          <tpl fld="3" item="31"/>
          <tpl fld="2" item="83"/>
          <tpl hier="9" item="1"/>
          <tpl hier="11" item="4"/>
          <tpl hier="12" item="2"/>
          <tpl fld="4" item="0"/>
        </tpls>
      </n>
      <n v="18651883520">
        <tpls c="8">
          <tpl hier="2" item="0"/>
          <tpl hier="4" item="3"/>
          <tpl fld="3" item="32"/>
          <tpl fld="2" item="83"/>
          <tpl hier="9" item="1"/>
          <tpl hier="11" item="4"/>
          <tpl hier="12" item="2"/>
          <tpl fld="4" item="0"/>
        </tpls>
      </n>
      <n v="431120318464">
        <tpls c="8">
          <tpl hier="2" item="0"/>
          <tpl hier="4" item="3"/>
          <tpl fld="3" item="41"/>
          <tpl fld="2" item="76"/>
          <tpl hier="9" item="1"/>
          <tpl hier="11" item="4"/>
          <tpl hier="12" item="2"/>
          <tpl fld="4" item="0"/>
        </tpls>
      </n>
      <n v="241038278656">
        <tpls c="8">
          <tpl hier="2" item="0"/>
          <tpl hier="4" item="3"/>
          <tpl fld="3" item="42"/>
          <tpl fld="2" item="76"/>
          <tpl hier="9" item="1"/>
          <tpl hier="11" item="4"/>
          <tpl hier="12" item="2"/>
          <tpl fld="4" item="0"/>
        </tpls>
      </n>
      <n v="73937297408">
        <tpls c="8">
          <tpl hier="2" item="0"/>
          <tpl hier="4" item="3"/>
          <tpl fld="3" item="43"/>
          <tpl fld="2" item="76"/>
          <tpl hier="9" item="1"/>
          <tpl hier="11" item="4"/>
          <tpl hier="12" item="2"/>
          <tpl fld="4" item="0"/>
        </tpls>
      </n>
      <n v="8374175232">
        <tpls c="8">
          <tpl hier="2" item="0"/>
          <tpl hier="4" item="3"/>
          <tpl fld="3" item="44"/>
          <tpl fld="2" item="76"/>
          <tpl hier="9" item="1"/>
          <tpl hier="11" item="4"/>
          <tpl hier="12" item="2"/>
          <tpl fld="4" item="0"/>
        </tpls>
      </n>
      <n v="1053995499520">
        <tpls c="8">
          <tpl hier="2" item="0"/>
          <tpl hier="4" item="3"/>
          <tpl fld="3" item="38"/>
          <tpl fld="2" item="74"/>
          <tpl hier="9" item="1"/>
          <tpl hier="11" item="4"/>
          <tpl hier="12" item="2"/>
          <tpl fld="4" item="0"/>
        </tpls>
      </n>
      <n v="324878860288">
        <tpls c="8">
          <tpl hier="2" item="0"/>
          <tpl hier="4" item="3"/>
          <tpl fld="3" item="51"/>
          <tpl fld="2" item="74"/>
          <tpl hier="9" item="1"/>
          <tpl hier="11" item="4"/>
          <tpl hier="12" item="2"/>
          <tpl fld="4" item="0"/>
        </tpls>
      </n>
      <n v="104921219072">
        <tpls c="8">
          <tpl hier="2" item="0"/>
          <tpl hier="4" item="3"/>
          <tpl fld="3" item="20"/>
          <tpl fld="2" item="74"/>
          <tpl hier="9" item="1"/>
          <tpl hier="11" item="4"/>
          <tpl hier="12" item="2"/>
          <tpl fld="4" item="0"/>
        </tpls>
      </n>
      <n v="13894816890880">
        <tpls c="8">
          <tpl hier="2" item="0"/>
          <tpl hier="4" item="3"/>
          <tpl fld="3" item="9"/>
          <tpl fld="2" item="71"/>
          <tpl hier="9" item="1"/>
          <tpl hier="11" item="4"/>
          <tpl hier="12" item="2"/>
          <tpl fld="4" item="0"/>
        </tpls>
      </n>
      <n v="1470549983232">
        <tpls c="8">
          <tpl hier="2" item="0"/>
          <tpl hier="4" item="3"/>
          <tpl fld="3" item="11"/>
          <tpl fld="2" item="71"/>
          <tpl hier="9" item="1"/>
          <tpl hier="11" item="4"/>
          <tpl hier="12" item="2"/>
          <tpl fld="4" item="0"/>
        </tpls>
      </n>
      <n v="300758106112">
        <tpls c="8">
          <tpl hier="2" item="0"/>
          <tpl hier="4" item="3"/>
          <tpl fld="3" item="12"/>
          <tpl fld="2" item="71"/>
          <tpl hier="9" item="1"/>
          <tpl hier="11" item="4"/>
          <tpl hier="12" item="2"/>
          <tpl fld="4" item="0"/>
        </tpls>
      </n>
      <n v="92602974208">
        <tpls c="8">
          <tpl hier="2" item="0"/>
          <tpl hier="4" item="3"/>
          <tpl fld="3" item="10"/>
          <tpl fld="2" item="71"/>
          <tpl hier="9" item="1"/>
          <tpl hier="11" item="4"/>
          <tpl hier="12" item="2"/>
          <tpl fld="4" item="0"/>
        </tpls>
      </n>
      <n v="1230499968">
        <tpls c="8">
          <tpl hier="2" item="0"/>
          <tpl hier="4" item="3"/>
          <tpl fld="3" item="16"/>
          <tpl fld="2" item="49"/>
          <tpl hier="9" item="1"/>
          <tpl hier="11" item="4"/>
          <tpl hier="12" item="2"/>
          <tpl fld="4" item="0"/>
        </tpls>
      </n>
      <m>
        <tpls c="8">
          <tpl hier="2" item="0"/>
          <tpl hier="4" item="3"/>
          <tpl fld="3" item="43"/>
          <tpl fld="2" item="81"/>
          <tpl hier="9" item="1"/>
          <tpl hier="11" item="4"/>
          <tpl hier="12" item="2"/>
          <tpl fld="4" item="0"/>
        </tpls>
      </m>
      <n v="3905734400">
        <tpls c="8">
          <tpl hier="2" item="0"/>
          <tpl hier="4" item="3"/>
          <tpl fld="3" item="44"/>
          <tpl fld="2" item="48"/>
          <tpl hier="9" item="1"/>
          <tpl hier="11" item="4"/>
          <tpl hier="12" item="2"/>
          <tpl fld="4" item="0"/>
        </tpls>
      </n>
      <n v="55849684992">
        <tpls c="8">
          <tpl hier="2" item="0"/>
          <tpl hier="4" item="3"/>
          <tpl fld="3" item="38"/>
          <tpl fld="2" item="73"/>
          <tpl hier="9" item="1"/>
          <tpl hier="11" item="4"/>
          <tpl hier="12" item="2"/>
          <tpl fld="4" item="0"/>
        </tpls>
      </n>
      <n v="521541910528">
        <tpls c="8">
          <tpl hier="2" item="0"/>
          <tpl hier="4" item="3"/>
          <tpl fld="3" item="54"/>
          <tpl fld="2" item="78"/>
          <tpl hier="9" item="1"/>
          <tpl hier="11" item="4"/>
          <tpl hier="12" item="2"/>
          <tpl fld="4" item="0"/>
        </tpls>
      </n>
      <n v="145260036096">
        <tpls c="8">
          <tpl hier="2" item="0"/>
          <tpl hier="4" item="3"/>
          <tpl fld="3" item="4"/>
          <tpl fld="2" item="72"/>
          <tpl hier="9" item="1"/>
          <tpl hier="11" item="4"/>
          <tpl hier="12" item="2"/>
          <tpl fld="4" item="0"/>
        </tpls>
      </n>
      <n v="27504906240">
        <tpls c="8">
          <tpl hier="2" item="0"/>
          <tpl hier="4" item="3"/>
          <tpl fld="3" item="15"/>
          <tpl fld="2" item="70"/>
          <tpl hier="9" item="1"/>
          <tpl hier="11" item="4"/>
          <tpl hier="12" item="2"/>
          <tpl fld="4" item="0"/>
        </tpls>
      </n>
      <n v="144428171264">
        <tpls c="8">
          <tpl hier="2" item="0"/>
          <tpl hier="4" item="3"/>
          <tpl fld="3" item="30"/>
          <tpl fld="2" item="84"/>
          <tpl hier="9" item="1"/>
          <tpl hier="11" item="4"/>
          <tpl hier="12" item="2"/>
          <tpl fld="4" item="0"/>
        </tpls>
      </n>
      <n v="8591517696">
        <tpls c="8">
          <tpl hier="2" item="0"/>
          <tpl hier="4" item="3"/>
          <tpl fld="3" item="32"/>
          <tpl fld="2" item="84"/>
          <tpl hier="9" item="1"/>
          <tpl hier="11" item="4"/>
          <tpl hier="12" item="2"/>
          <tpl fld="4" item="0"/>
        </tpls>
      </n>
      <n v="613953110016">
        <tpls c="8">
          <tpl hier="2" item="0"/>
          <tpl hier="4" item="3"/>
          <tpl fld="3" item="43"/>
          <tpl fld="2" item="80"/>
          <tpl hier="9" item="1"/>
          <tpl hier="11" item="4"/>
          <tpl hier="12" item="2"/>
          <tpl fld="4" item="0"/>
        </tpls>
      </n>
      <n v="284553969664">
        <tpls c="8">
          <tpl hier="2" item="0"/>
          <tpl hier="4" item="3"/>
          <tpl fld="3" item="38"/>
          <tpl fld="2" item="75"/>
          <tpl hier="9" item="1"/>
          <tpl hier="11" item="4"/>
          <tpl hier="12" item="2"/>
          <tpl fld="4" item="0"/>
        </tpls>
      </n>
      <m>
        <tpls c="8">
          <tpl hier="2" item="0"/>
          <tpl hier="4" item="3"/>
          <tpl fld="3" item="3"/>
          <tpl fld="2" item="67"/>
          <tpl hier="9" item="1"/>
          <tpl hier="11" item="4"/>
          <tpl hier="12" item="2"/>
          <tpl fld="4" item="0"/>
        </tpls>
      </m>
      <n v="279201447936">
        <tpls c="8">
          <tpl hier="2" item="0"/>
          <tpl hier="4" item="3"/>
          <tpl fld="3" item="28"/>
          <tpl fld="2" item="83"/>
          <tpl hier="9" item="1"/>
          <tpl hier="11" item="4"/>
          <tpl hier="12" item="2"/>
          <tpl fld="4" item="0"/>
        </tpls>
      </n>
      <n v="190379720704">
        <tpls c="8">
          <tpl hier="2" item="0"/>
          <tpl hier="4" item="3"/>
          <tpl fld="3" item="50"/>
          <tpl fld="2" item="76"/>
          <tpl hier="9" item="1"/>
          <tpl hier="11" item="4"/>
          <tpl hier="12" item="2"/>
          <tpl fld="4" item="0"/>
        </tpls>
      </n>
      <n v="7311749632">
        <tpls c="8">
          <tpl hier="2" item="0"/>
          <tpl hier="4" item="3"/>
          <tpl fld="3" item="35"/>
          <tpl fld="2" item="76"/>
          <tpl hier="9" item="1"/>
          <tpl hier="11" item="4"/>
          <tpl hier="12" item="2"/>
          <tpl fld="4" item="0"/>
        </tpls>
      </n>
      <n v="88831246336">
        <tpls c="8">
          <tpl hier="2" item="0"/>
          <tpl hier="4" item="3"/>
          <tpl fld="3" item="56"/>
          <tpl fld="2" item="74"/>
          <tpl hier="9" item="1"/>
          <tpl hier="11" item="4"/>
          <tpl hier="12" item="2"/>
          <tpl fld="4" item="0"/>
        </tpls>
      </n>
      <n v="1211346845696">
        <tpls c="8">
          <tpl hier="2" item="0"/>
          <tpl hier="4" item="3"/>
          <tpl fld="3" item="17"/>
          <tpl fld="2" item="71"/>
          <tpl hier="9" item="1"/>
          <tpl hier="11" item="4"/>
          <tpl hier="12" item="2"/>
          <tpl fld="4" item="0"/>
        </tpls>
      </n>
      <n v="522645504000">
        <tpls c="8">
          <tpl hier="2" item="0"/>
          <tpl hier="4" item="3"/>
          <tpl fld="3" item="41"/>
          <tpl fld="2" item="83"/>
          <tpl hier="9" item="1"/>
          <tpl hier="11" item="4"/>
          <tpl hier="12" item="2"/>
          <tpl fld="4" item="0"/>
        </tpls>
      </n>
      <n v="2315935744">
        <tpls c="8">
          <tpl hier="2" item="0"/>
          <tpl hier="4" item="3"/>
          <tpl fld="3" item="6"/>
          <tpl fld="2" item="34"/>
          <tpl hier="9" item="1"/>
          <tpl hier="11" item="4"/>
          <tpl hier="12" item="2"/>
          <tpl fld="4" item="0"/>
        </tpls>
      </n>
      <n v="596877639680">
        <tpls c="8">
          <tpl hier="2" item="0"/>
          <tpl hier="4" item="3"/>
          <tpl fld="3" item="17"/>
          <tpl fld="2" item="61"/>
          <tpl hier="9" item="1"/>
          <tpl hier="11" item="4"/>
          <tpl hier="12" item="2"/>
          <tpl fld="4" item="0"/>
        </tpls>
      </n>
      <n v="443042365440">
        <tpls c="8">
          <tpl hier="2" item="0"/>
          <tpl hier="4" item="3"/>
          <tpl fld="3" item="25"/>
          <tpl fld="2" item="72"/>
          <tpl hier="9" item="1"/>
          <tpl hier="11" item="4"/>
          <tpl hier="12" item="2"/>
          <tpl fld="4" item="0"/>
        </tpls>
      </n>
      <n v="285552377856">
        <tpls c="8">
          <tpl hier="2" item="0"/>
          <tpl hier="4" item="3"/>
          <tpl fld="3" item="56"/>
          <tpl fld="2" item="80"/>
          <tpl hier="9" item="1"/>
          <tpl hier="11" item="4"/>
          <tpl hier="12" item="2"/>
          <tpl fld="4" item="0"/>
        </tpls>
      </n>
      <n v="22059612160">
        <tpls c="8">
          <tpl hier="2" item="0"/>
          <tpl hier="4" item="3"/>
          <tpl fld="3" item="4"/>
          <tpl fld="2" item="76"/>
          <tpl hier="9" item="1"/>
          <tpl hier="11" item="4"/>
          <tpl hier="12" item="2"/>
          <tpl fld="4" item="0"/>
        </tpls>
      </n>
      <n v="2973309184">
        <tpls c="8">
          <tpl hier="2" item="0"/>
          <tpl hier="4" item="3"/>
          <tpl fld="3" item="56"/>
          <tpl fld="2" item="14"/>
          <tpl hier="9" item="1"/>
          <tpl hier="11" item="4"/>
          <tpl hier="12" item="2"/>
          <tpl fld="4" item="0"/>
        </tpls>
      </n>
      <n v="16598679552">
        <tpls c="8">
          <tpl hier="2" item="0"/>
          <tpl hier="4" item="3"/>
          <tpl fld="3" item="42"/>
          <tpl fld="2" item="49"/>
          <tpl hier="9" item="1"/>
          <tpl hier="11" item="4"/>
          <tpl hier="12" item="2"/>
          <tpl fld="4" item="0"/>
        </tpls>
      </n>
      <n v="2116003968">
        <tpls c="8">
          <tpl hier="2" item="0"/>
          <tpl hier="4" item="3"/>
          <tpl fld="3" item="42"/>
          <tpl fld="2" item="59"/>
          <tpl hier="9" item="1"/>
          <tpl hier="11" item="4"/>
          <tpl hier="12" item="2"/>
          <tpl fld="4" item="0"/>
        </tpls>
      </n>
      <n v="172389498880">
        <tpls c="8">
          <tpl hier="2" item="0"/>
          <tpl hier="4" item="3"/>
          <tpl fld="3" item="49"/>
          <tpl fld="2" item="35"/>
          <tpl hier="9" item="1"/>
          <tpl hier="11" item="4"/>
          <tpl hier="12" item="2"/>
          <tpl fld="4" item="0"/>
        </tpls>
      </n>
      <n v="482411264">
        <tpls c="8">
          <tpl hier="2" item="0"/>
          <tpl hier="4" item="3"/>
          <tpl fld="3" item="8"/>
          <tpl fld="2" item="55"/>
          <tpl hier="9" item="1"/>
          <tpl hier="11" item="4"/>
          <tpl hier="12" item="2"/>
          <tpl fld="4" item="0"/>
        </tpls>
      </n>
      <n v="32996188160">
        <tpls c="8">
          <tpl hier="2" item="0"/>
          <tpl hier="4" item="3"/>
          <tpl fld="3" item="29"/>
          <tpl fld="2" item="52"/>
          <tpl hier="9" item="1"/>
          <tpl hier="11" item="4"/>
          <tpl hier="12" item="2"/>
          <tpl fld="4" item="0"/>
        </tpls>
      </n>
      <n v="1351350016">
        <tpls c="8">
          <tpl hier="2" item="0"/>
          <tpl hier="4" item="3"/>
          <tpl fld="3" item="38"/>
          <tpl fld="2" item="82"/>
          <tpl hier="9" item="1"/>
          <tpl hier="11" item="4"/>
          <tpl hier="12" item="2"/>
          <tpl fld="4" item="0"/>
        </tpls>
      </n>
      <n v="8881160192">
        <tpls c="8">
          <tpl hier="2" item="0"/>
          <tpl hier="4" item="3"/>
          <tpl fld="3" item="11"/>
          <tpl fld="2" item="58"/>
          <tpl hier="9" item="1"/>
          <tpl hier="11" item="4"/>
          <tpl hier="12" item="2"/>
          <tpl fld="4" item="0"/>
        </tpls>
      </n>
      <m>
        <tpls c="8">
          <tpl hier="2" item="0"/>
          <tpl hier="4" item="3"/>
          <tpl fld="3" item="45"/>
          <tpl fld="2" item="81"/>
          <tpl hier="9" item="1"/>
          <tpl hier="11" item="4"/>
          <tpl hier="12" item="2"/>
          <tpl fld="4" item="0"/>
        </tpls>
      </m>
      <n v="1140489715712">
        <tpls c="8">
          <tpl hier="2" item="0"/>
          <tpl hier="4" item="3"/>
          <tpl fld="3" item="45"/>
          <tpl fld="2" item="46"/>
          <tpl hier="9" item="1"/>
          <tpl hier="11" item="4"/>
          <tpl hier="12" item="2"/>
          <tpl fld="4" item="0"/>
        </tpls>
      </n>
      <n v="41566412800">
        <tpls c="8">
          <tpl hier="2" item="0"/>
          <tpl hier="4" item="3"/>
          <tpl fld="3" item="8"/>
          <tpl fld="2" item="79"/>
          <tpl hier="9" item="1"/>
          <tpl hier="11" item="4"/>
          <tpl hier="12" item="2"/>
          <tpl fld="4" item="0"/>
        </tpls>
      </n>
      <n v="627246104576">
        <tpls c="8">
          <tpl hier="2" item="0"/>
          <tpl hier="4" item="3"/>
          <tpl fld="3" item="11"/>
          <tpl fld="2" item="57"/>
          <tpl hier="9" item="1"/>
          <tpl hier="11" item="4"/>
          <tpl hier="12" item="2"/>
          <tpl fld="4" item="0"/>
        </tpls>
      </n>
      <n v="16084252672">
        <tpls c="8">
          <tpl hier="2" item="0"/>
          <tpl hier="4" item="3"/>
          <tpl fld="3" item="31"/>
          <tpl fld="2" item="53"/>
          <tpl hier="9" item="1"/>
          <tpl hier="11" item="4"/>
          <tpl hier="12" item="2"/>
          <tpl fld="4" item="0"/>
        </tpls>
      </n>
      <n v="4235608064">
        <tpls c="8">
          <tpl hier="2" item="0"/>
          <tpl hier="4" item="3"/>
          <tpl fld="3" item="37"/>
          <tpl fld="2" item="48"/>
          <tpl hier="9" item="1"/>
          <tpl hier="11" item="4"/>
          <tpl hier="12" item="2"/>
          <tpl fld="4" item="0"/>
        </tpls>
      </n>
      <n v="64439382016">
        <tpls c="8">
          <tpl hier="2" item="0"/>
          <tpl hier="4" item="3"/>
          <tpl fld="3" item="39"/>
          <tpl fld="2" item="66"/>
          <tpl hier="9" item="1"/>
          <tpl hier="11" item="4"/>
          <tpl hier="12" item="2"/>
          <tpl fld="4" item="0"/>
        </tpls>
      </n>
      <n v="471613964288">
        <tpls c="8">
          <tpl hier="2" item="0"/>
          <tpl hier="4" item="3"/>
          <tpl fld="3" item="11"/>
          <tpl fld="2" item="69"/>
          <tpl hier="9" item="1"/>
          <tpl hier="11" item="4"/>
          <tpl hier="12" item="2"/>
          <tpl fld="4" item="0"/>
        </tpls>
      </n>
      <n v="109168721920">
        <tpls c="8">
          <tpl hier="2" item="0"/>
          <tpl hier="4" item="3"/>
          <tpl fld="3" item="20"/>
          <tpl fld="2" item="69"/>
          <tpl hier="9" item="1"/>
          <tpl hier="11" item="4"/>
          <tpl hier="12" item="2"/>
          <tpl fld="4" item="0"/>
        </tpls>
      </n>
      <n v="61739352064">
        <tpls c="8">
          <tpl hier="2" item="0"/>
          <tpl hier="4" item="3"/>
          <tpl fld="3" item="33"/>
          <tpl fld="2" item="73"/>
          <tpl hier="9" item="1"/>
          <tpl hier="11" item="4"/>
          <tpl hier="12" item="2"/>
          <tpl fld="4" item="0"/>
        </tpls>
      </n>
      <n v="6921264128">
        <tpls c="8">
          <tpl hier="2" item="0"/>
          <tpl hier="4" item="3"/>
          <tpl fld="3" item="12"/>
          <tpl fld="2" item="73"/>
          <tpl hier="9" item="1"/>
          <tpl hier="11" item="4"/>
          <tpl hier="12" item="2"/>
          <tpl fld="4" item="0"/>
        </tpls>
      </n>
      <n v="4833712537600">
        <tpls c="8">
          <tpl hier="2" item="0"/>
          <tpl hier="4" item="3"/>
          <tpl fld="3" item="28"/>
          <tpl fld="2" item="78"/>
          <tpl hier="9" item="1"/>
          <tpl hier="11" item="4"/>
          <tpl hier="12" item="2"/>
          <tpl fld="4" item="0"/>
        </tpls>
      </n>
      <n v="586161848320">
        <tpls c="8">
          <tpl hier="2" item="0"/>
          <tpl hier="4" item="3"/>
          <tpl fld="3" item="20"/>
          <tpl fld="2" item="78"/>
          <tpl hier="9" item="1"/>
          <tpl hier="11" item="4"/>
          <tpl hier="12" item="2"/>
          <tpl fld="4" item="0"/>
        </tpls>
      </n>
      <n v="1857524334592">
        <tpls c="8">
          <tpl hier="2" item="0"/>
          <tpl hier="4" item="3"/>
          <tpl fld="3" item="1"/>
          <tpl fld="2" item="72"/>
          <tpl hier="9" item="1"/>
          <tpl hier="11" item="4"/>
          <tpl hier="12" item="2"/>
          <tpl fld="4" item="0"/>
        </tpls>
      </n>
      <n v="928661307392">
        <tpls c="8">
          <tpl hier="2" item="0"/>
          <tpl hier="4" item="3"/>
          <tpl fld="3" item="3"/>
          <tpl fld="2" item="72"/>
          <tpl hier="9" item="1"/>
          <tpl hier="11" item="4"/>
          <tpl hier="12" item="2"/>
          <tpl fld="4" item="0"/>
        </tpls>
      </n>
      <n v="175492055040">
        <tpls c="8">
          <tpl hier="2" item="0"/>
          <tpl hier="4" item="3"/>
          <tpl fld="3" item="57"/>
          <tpl fld="2" item="72"/>
          <tpl hier="9" item="1"/>
          <tpl hier="11" item="4"/>
          <tpl hier="12" item="2"/>
          <tpl fld="4" item="0"/>
        </tpls>
      </n>
      <n v="370587992064">
        <tpls c="8">
          <tpl hier="2" item="0"/>
          <tpl hier="4" item="3"/>
          <tpl fld="3" item="9"/>
          <tpl fld="2" item="70"/>
          <tpl hier="9" item="1"/>
          <tpl hier="11" item="4"/>
          <tpl hier="12" item="2"/>
          <tpl fld="4" item="0"/>
        </tpls>
      </n>
      <n v="121123831808">
        <tpls c="8">
          <tpl hier="2" item="0"/>
          <tpl hier="4" item="3"/>
          <tpl fld="3" item="11"/>
          <tpl fld="2" item="70"/>
          <tpl hier="9" item="1"/>
          <tpl hier="11" item="4"/>
          <tpl hier="12" item="2"/>
          <tpl fld="4" item="0"/>
        </tpls>
      </n>
      <n v="34097559552">
        <tpls c="8">
          <tpl hier="2" item="0"/>
          <tpl hier="4" item="3"/>
          <tpl fld="3" item="12"/>
          <tpl fld="2" item="70"/>
          <tpl hier="9" item="1"/>
          <tpl hier="11" item="4"/>
          <tpl hier="12" item="2"/>
          <tpl fld="4" item="0"/>
        </tpls>
      </n>
      <n v="7048666624">
        <tpls c="8">
          <tpl hier="2" item="0"/>
          <tpl hier="4" item="3"/>
          <tpl fld="3" item="10"/>
          <tpl fld="2" item="70"/>
          <tpl hier="9" item="1"/>
          <tpl hier="11" item="4"/>
          <tpl hier="12" item="2"/>
          <tpl fld="4" item="0"/>
        </tpls>
      </n>
      <n v="196591353856">
        <tpls c="8">
          <tpl hier="2" item="0"/>
          <tpl hier="4" item="3"/>
          <tpl fld="3" item="23"/>
          <tpl fld="2" item="84"/>
          <tpl hier="9" item="1"/>
          <tpl hier="11" item="4"/>
          <tpl hier="12" item="2"/>
          <tpl fld="4" item="0"/>
        </tpls>
      </n>
      <n v="142540734464">
        <tpls c="8">
          <tpl hier="2" item="0"/>
          <tpl hier="4" item="3"/>
          <tpl fld="3" item="24"/>
          <tpl fld="2" item="84"/>
          <tpl hier="9" item="1"/>
          <tpl hier="11" item="4"/>
          <tpl hier="12" item="2"/>
          <tpl fld="4" item="0"/>
        </tpls>
      </n>
      <n v="49428873216">
        <tpls c="8">
          <tpl hier="2" item="0"/>
          <tpl hier="4" item="3"/>
          <tpl fld="3" item="25"/>
          <tpl fld="2" item="84"/>
          <tpl hier="9" item="1"/>
          <tpl hier="11" item="4"/>
          <tpl hier="12" item="2"/>
          <tpl fld="4" item="0"/>
        </tpls>
      </n>
      <n v="9275600896">
        <tpls c="8">
          <tpl hier="2" item="0"/>
          <tpl hier="4" item="3"/>
          <tpl fld="3" item="26"/>
          <tpl fld="2" item="84"/>
          <tpl hier="9" item="1"/>
          <tpl hier="11" item="4"/>
          <tpl hier="12" item="2"/>
          <tpl fld="4" item="0"/>
        </tpls>
      </n>
      <n v="2683825291264">
        <tpls c="8">
          <tpl hier="2" item="0"/>
          <tpl hier="4" item="3"/>
          <tpl fld="3" item="19"/>
          <tpl fld="2" item="80"/>
          <tpl hier="9" item="1"/>
          <tpl hier="11" item="4"/>
          <tpl hier="12" item="2"/>
          <tpl fld="4" item="0"/>
        </tpls>
      </n>
      <n v="1605675122688">
        <tpls c="8">
          <tpl hier="2" item="0"/>
          <tpl hier="4" item="3"/>
          <tpl fld="3" item="28"/>
          <tpl fld="2" item="80"/>
          <tpl hier="9" item="1"/>
          <tpl hier="11" item="4"/>
          <tpl hier="12" item="2"/>
          <tpl fld="4" item="0"/>
        </tpls>
      </n>
      <n v="701288415232">
        <tpls c="8">
          <tpl hier="2" item="0"/>
          <tpl hier="4" item="3"/>
          <tpl fld="3" item="39"/>
          <tpl fld="2" item="80"/>
          <tpl hier="9" item="1"/>
          <tpl hier="11" item="4"/>
          <tpl hier="12" item="2"/>
          <tpl fld="4" item="0"/>
        </tpls>
      </n>
      <n v="94007853056">
        <tpls c="8">
          <tpl hier="2" item="0"/>
          <tpl hier="4" item="3"/>
          <tpl fld="3" item="37"/>
          <tpl fld="2" item="80"/>
          <tpl hier="9" item="1"/>
          <tpl hier="11" item="4"/>
          <tpl hier="12" item="2"/>
          <tpl fld="4" item="0"/>
        </tpls>
      </n>
      <n v="252496527360">
        <tpls c="8">
          <tpl hier="2" item="0"/>
          <tpl hier="4" item="3"/>
          <tpl fld="3" item="49"/>
          <tpl fld="2" item="75"/>
          <tpl hier="9" item="1"/>
          <tpl hier="11" item="4"/>
          <tpl hier="12" item="2"/>
          <tpl fld="4" item="0"/>
        </tpls>
      </n>
      <n v="89214115840">
        <tpls c="8">
          <tpl hier="2" item="0"/>
          <tpl hier="4" item="3"/>
          <tpl fld="3" item="50"/>
          <tpl fld="2" item="75"/>
          <tpl hier="9" item="1"/>
          <tpl hier="11" item="4"/>
          <tpl hier="12" item="2"/>
          <tpl fld="4" item="0"/>
        </tpls>
      </n>
      <n v="33499799552">
        <tpls c="8">
          <tpl hier="2" item="0"/>
          <tpl hier="4" item="3"/>
          <tpl fld="3" item="40"/>
          <tpl fld="2" item="75"/>
          <tpl hier="9" item="1"/>
          <tpl hier="11" item="4"/>
          <tpl hier="12" item="2"/>
          <tpl fld="4" item="0"/>
        </tpls>
      </n>
      <n v="5921659392">
        <tpls c="8">
          <tpl hier="2" item="0"/>
          <tpl hier="4" item="3"/>
          <tpl fld="3" item="35"/>
          <tpl fld="2" item="75"/>
          <tpl hier="9" item="1"/>
          <tpl hier="11" item="4"/>
          <tpl hier="12" item="2"/>
          <tpl fld="4" item="0"/>
        </tpls>
      </n>
      <m>
        <tpls c="8">
          <tpl hier="2" item="0"/>
          <tpl hier="4" item="3"/>
          <tpl fld="3" item="55"/>
          <tpl fld="2" item="67"/>
          <tpl hier="9" item="1"/>
          <tpl hier="11" item="4"/>
          <tpl hier="12" item="2"/>
          <tpl fld="4" item="0"/>
        </tpls>
      </m>
      <m>
        <tpls c="8">
          <tpl hier="2" item="0"/>
          <tpl hier="4" item="3"/>
          <tpl fld="3" item="0"/>
          <tpl fld="2" item="67"/>
          <tpl hier="9" item="1"/>
          <tpl hier="11" item="4"/>
          <tpl hier="12" item="2"/>
          <tpl fld="4" item="0"/>
        </tpls>
      </m>
      <m>
        <tpls c="8">
          <tpl hier="2" item="0"/>
          <tpl hier="4" item="3"/>
          <tpl fld="3" item="56"/>
          <tpl fld="2" item="67"/>
          <tpl hier="9" item="1"/>
          <tpl hier="11" item="4"/>
          <tpl hier="12" item="2"/>
          <tpl fld="4" item="0"/>
        </tpls>
      </m>
      <n v="521642704896">
        <tpls c="8">
          <tpl hier="2" item="0"/>
          <tpl hier="4" item="3"/>
          <tpl fld="3" item="33"/>
          <tpl fld="2" item="83"/>
          <tpl hier="9" item="1"/>
          <tpl hier="11" item="4"/>
          <tpl hier="12" item="2"/>
          <tpl fld="4" item="0"/>
        </tpls>
      </n>
      <n v="252708044800">
        <tpls c="8">
          <tpl hier="2" item="0"/>
          <tpl hier="4" item="3"/>
          <tpl fld="3" item="27"/>
          <tpl fld="2" item="83"/>
          <tpl hier="9" item="1"/>
          <tpl hier="11" item="4"/>
          <tpl hier="12" item="2"/>
          <tpl fld="4" item="0"/>
        </tpls>
      </n>
      <n v="104730017792">
        <tpls c="8">
          <tpl hier="2" item="0"/>
          <tpl hier="4" item="3"/>
          <tpl fld="3" item="36"/>
          <tpl fld="2" item="83"/>
          <tpl hier="9" item="1"/>
          <tpl hier="11" item="4"/>
          <tpl hier="12" item="2"/>
          <tpl fld="4" item="0"/>
        </tpls>
      </n>
      <n v="17371457536">
        <tpls c="8">
          <tpl hier="2" item="0"/>
          <tpl hier="4" item="3"/>
          <tpl fld="3" item="34"/>
          <tpl fld="2" item="83"/>
          <tpl hier="9" item="1"/>
          <tpl hier="11" item="4"/>
          <tpl hier="12" item="2"/>
          <tpl fld="4" item="0"/>
        </tpls>
      </n>
      <n v="391892762624">
        <tpls c="8">
          <tpl hier="2" item="0"/>
          <tpl hier="4" item="3"/>
          <tpl fld="3" item="47"/>
          <tpl fld="2" item="76"/>
          <tpl hier="9" item="1"/>
          <tpl hier="11" item="4"/>
          <tpl hier="12" item="2"/>
          <tpl fld="4" item="0"/>
        </tpls>
      </n>
      <n v="203535237120">
        <tpls c="8">
          <tpl hier="2" item="0"/>
          <tpl hier="4" item="3"/>
          <tpl fld="3" item="45"/>
          <tpl fld="2" item="76"/>
          <tpl hier="9" item="1"/>
          <tpl hier="11" item="4"/>
          <tpl hier="12" item="2"/>
          <tpl fld="4" item="0"/>
        </tpls>
      </n>
      <n v="62052257792">
        <tpls c="8">
          <tpl hier="2" item="0"/>
          <tpl hier="4" item="3"/>
          <tpl fld="3" item="46"/>
          <tpl fld="2" item="76"/>
          <tpl hier="9" item="1"/>
          <tpl hier="11" item="4"/>
          <tpl hier="12" item="2"/>
          <tpl fld="4" item="0"/>
        </tpls>
      </n>
      <n v="7756110336">
        <tpls c="8">
          <tpl hier="2" item="0"/>
          <tpl hier="4" item="3"/>
          <tpl fld="3" item="48"/>
          <tpl fld="2" item="76"/>
          <tpl hier="9" item="1"/>
          <tpl hier="11" item="4"/>
          <tpl hier="12" item="2"/>
          <tpl fld="4" item="0"/>
        </tpls>
      </n>
      <n v="853099610112">
        <tpls c="8">
          <tpl hier="2" item="0"/>
          <tpl hier="4" item="3"/>
          <tpl fld="3" item="52"/>
          <tpl fld="2" item="74"/>
          <tpl hier="9" item="1"/>
          <tpl hier="11" item="4"/>
          <tpl hier="12" item="2"/>
          <tpl fld="4" item="0"/>
        </tpls>
      </n>
      <n v="325310414848">
        <tpls c="8">
          <tpl hier="2" item="0"/>
          <tpl hier="4" item="3"/>
          <tpl fld="3" item="53"/>
          <tpl fld="2" item="74"/>
          <tpl hier="9" item="1"/>
          <tpl hier="11" item="4"/>
          <tpl hier="12" item="2"/>
          <tpl fld="4" item="0"/>
        </tpls>
      </n>
      <n v="97170554880">
        <tpls c="8">
          <tpl hier="2" item="0"/>
          <tpl hier="4" item="3"/>
          <tpl fld="3" item="54"/>
          <tpl fld="2" item="74"/>
          <tpl hier="9" item="1"/>
          <tpl hier="11" item="4"/>
          <tpl hier="12" item="2"/>
          <tpl fld="4" item="0"/>
        </tpls>
      </n>
      <n v="12310409117696">
        <tpls c="8">
          <tpl hier="2" item="0"/>
          <tpl hier="4" item="3"/>
          <tpl fld="3" item="13"/>
          <tpl fld="2" item="71"/>
          <tpl hier="9" item="1"/>
          <tpl hier="11" item="4"/>
          <tpl hier="12" item="2"/>
          <tpl fld="4" item="0"/>
        </tpls>
      </n>
      <n v="1339395670016">
        <tpls c="8">
          <tpl hier="2" item="0"/>
          <tpl hier="4" item="3"/>
          <tpl fld="3" item="14"/>
          <tpl fld="2" item="71"/>
          <tpl hier="9" item="1"/>
          <tpl hier="11" item="4"/>
          <tpl hier="12" item="2"/>
          <tpl fld="4" item="0"/>
        </tpls>
      </n>
      <n v="309488025600">
        <tpls c="8">
          <tpl hier="2" item="0"/>
          <tpl hier="4" item="3"/>
          <tpl fld="3" item="15"/>
          <tpl fld="2" item="71"/>
          <tpl hier="9" item="1"/>
          <tpl hier="11" item="4"/>
          <tpl hier="12" item="2"/>
          <tpl fld="4" item="0"/>
        </tpls>
      </n>
      <n v="79705907200">
        <tpls c="8">
          <tpl hier="2" item="0"/>
          <tpl hier="4" item="3"/>
          <tpl fld="3" item="16"/>
          <tpl fld="2" item="71"/>
          <tpl hier="9" item="1"/>
          <tpl hier="11" item="4"/>
          <tpl hier="12" item="2"/>
          <tpl fld="4" item="0"/>
        </tpls>
      </n>
      <n v="8485076992">
        <tpls c="8">
          <tpl hier="2" item="0"/>
          <tpl hier="4" item="3"/>
          <tpl fld="3" item="33"/>
          <tpl fld="2" item="21"/>
          <tpl hier="9" item="1"/>
          <tpl hier="11" item="4"/>
          <tpl hier="12" item="2"/>
          <tpl fld="4" item="0"/>
        </tpls>
      </n>
      <n v="8285075968">
        <tpls c="8">
          <tpl hier="2" item="0"/>
          <tpl hier="4" item="3"/>
          <tpl fld="3" item="24"/>
          <tpl fld="2" item="52"/>
          <tpl hier="9" item="1"/>
          <tpl hier="11" item="4"/>
          <tpl hier="12" item="2"/>
          <tpl fld="4" item="0"/>
        </tpls>
      </n>
      <n v="7517176320">
        <tpls c="8">
          <tpl hier="2" item="0"/>
          <tpl hier="4" item="3"/>
          <tpl fld="3" item="46"/>
          <tpl fld="2" item="53"/>
          <tpl hier="9" item="1"/>
          <tpl hier="11" item="4"/>
          <tpl hier="12" item="2"/>
          <tpl fld="4" item="0"/>
        </tpls>
      </n>
      <n v="41508028416">
        <tpls c="8">
          <tpl hier="2" item="0"/>
          <tpl hier="4" item="3"/>
          <tpl fld="3" item="40"/>
          <tpl fld="2" item="66"/>
          <tpl hier="9" item="1"/>
          <tpl hier="11" item="4"/>
          <tpl hier="12" item="2"/>
          <tpl fld="4" item="0"/>
        </tpls>
      </n>
      <n v="87243415552">
        <tpls c="8">
          <tpl hier="2" item="0"/>
          <tpl hier="4" item="3"/>
          <tpl fld="3" item="56"/>
          <tpl fld="2" item="69"/>
          <tpl hier="9" item="1"/>
          <tpl hier="11" item="4"/>
          <tpl hier="12" item="2"/>
          <tpl fld="4" item="0"/>
        </tpls>
      </n>
      <n v="4594891776">
        <tpls c="8">
          <tpl hier="2" item="0"/>
          <tpl hier="4" item="3"/>
          <tpl fld="3" item="22"/>
          <tpl fld="2" item="73"/>
          <tpl hier="9" item="1"/>
          <tpl hier="11" item="4"/>
          <tpl hier="12" item="2"/>
          <tpl fld="4" item="0"/>
        </tpls>
      </n>
      <n v="5449116549120">
        <tpls c="8">
          <tpl hier="2" item="0"/>
          <tpl hier="4" item="3"/>
          <tpl fld="3" item="42"/>
          <tpl fld="2" item="78"/>
          <tpl hier="9" item="1"/>
          <tpl hier="11" item="4"/>
          <tpl hier="12" item="2"/>
          <tpl fld="4" item="0"/>
        </tpls>
      </n>
      <n v="891608956928">
        <tpls c="8">
          <tpl hier="2" item="0"/>
          <tpl hier="4" item="3"/>
          <tpl fld="3" item="58"/>
          <tpl fld="2" item="72"/>
          <tpl hier="9" item="1"/>
          <tpl hier="11" item="4"/>
          <tpl hier="12" item="2"/>
          <tpl fld="4" item="0"/>
        </tpls>
      </n>
      <n v="130756337664">
        <tpls c="8">
          <tpl hier="2" item="0"/>
          <tpl hier="4" item="3"/>
          <tpl fld="3" item="14"/>
          <tpl fld="2" item="70"/>
          <tpl hier="9" item="1"/>
          <tpl hier="11" item="4"/>
          <tpl hier="12" item="2"/>
          <tpl fld="4" item="0"/>
        </tpls>
      </n>
      <n v="5329333248">
        <tpls c="8">
          <tpl hier="2" item="0"/>
          <tpl hier="4" item="3"/>
          <tpl fld="3" item="16"/>
          <tpl fld="2" item="70"/>
          <tpl hier="9" item="1"/>
          <tpl hier="11" item="4"/>
          <tpl hier="12" item="2"/>
          <tpl fld="4" item="0"/>
        </tpls>
      </n>
      <n v="54617993216">
        <tpls c="8">
          <tpl hier="2" item="0"/>
          <tpl hier="4" item="3"/>
          <tpl fld="3" item="31"/>
          <tpl fld="2" item="84"/>
          <tpl hier="9" item="1"/>
          <tpl hier="11" item="4"/>
          <tpl hier="12" item="2"/>
          <tpl fld="4" item="0"/>
        </tpls>
      </n>
      <n v="2861408190464">
        <tpls c="8">
          <tpl hier="2" item="0"/>
          <tpl hier="4" item="3"/>
          <tpl fld="3" item="41"/>
          <tpl fld="2" item="80"/>
          <tpl hier="9" item="1"/>
          <tpl hier="11" item="4"/>
          <tpl hier="12" item="2"/>
          <tpl fld="4" item="0"/>
        </tpls>
      </n>
      <n v="84759191552">
        <tpls c="8">
          <tpl hier="2" item="0"/>
          <tpl hier="4" item="3"/>
          <tpl fld="3" item="44"/>
          <tpl fld="2" item="80"/>
          <tpl hier="9" item="1"/>
          <tpl hier="11" item="4"/>
          <tpl hier="12" item="2"/>
          <tpl fld="4" item="0"/>
        </tpls>
      </n>
      <n v="112532520960">
        <tpls c="8">
          <tpl hier="2" item="0"/>
          <tpl hier="4" item="3"/>
          <tpl fld="3" item="51"/>
          <tpl fld="2" item="75"/>
          <tpl hier="9" item="1"/>
          <tpl hier="11" item="4"/>
          <tpl hier="12" item="2"/>
          <tpl fld="4" item="0"/>
        </tpls>
      </n>
      <m>
        <tpls c="8">
          <tpl hier="2" item="0"/>
          <tpl hier="4" item="3"/>
          <tpl fld="3" item="1"/>
          <tpl fld="2" item="67"/>
          <tpl hier="9" item="1"/>
          <tpl hier="11" item="4"/>
          <tpl hier="12" item="2"/>
          <tpl fld="4" item="0"/>
        </tpls>
      </m>
      <m>
        <tpls c="8">
          <tpl hier="2" item="0"/>
          <tpl hier="4" item="3"/>
          <tpl fld="3" item="57"/>
          <tpl fld="2" item="67"/>
          <tpl hier="9" item="1"/>
          <tpl hier="11" item="4"/>
          <tpl hier="12" item="2"/>
          <tpl fld="4" item="0"/>
        </tpls>
      </m>
      <n v="126829314048">
        <tpls c="8">
          <tpl hier="2" item="0"/>
          <tpl hier="4" item="3"/>
          <tpl fld="3" item="39"/>
          <tpl fld="2" item="83"/>
          <tpl hier="9" item="1"/>
          <tpl hier="11" item="4"/>
          <tpl hier="12" item="2"/>
          <tpl fld="4" item="0"/>
        </tpls>
      </n>
      <n v="15960107008">
        <tpls c="8">
          <tpl hier="2" item="0"/>
          <tpl hier="4" item="3"/>
          <tpl fld="3" item="37"/>
          <tpl fld="2" item="83"/>
          <tpl hier="9" item="1"/>
          <tpl hier="11" item="4"/>
          <tpl hier="12" item="2"/>
          <tpl fld="4" item="0"/>
        </tpls>
      </n>
      <n v="51545759744">
        <tpls c="8">
          <tpl hier="2" item="0"/>
          <tpl hier="4" item="3"/>
          <tpl fld="3" item="40"/>
          <tpl fld="2" item="76"/>
          <tpl hier="9" item="1"/>
          <tpl hier="11" item="4"/>
          <tpl hier="12" item="2"/>
          <tpl fld="4" item="0"/>
        </tpls>
      </n>
      <n v="746054221824">
        <tpls c="8">
          <tpl hier="2" item="0"/>
          <tpl hier="4" item="3"/>
          <tpl fld="3" item="55"/>
          <tpl fld="2" item="74"/>
          <tpl hier="9" item="1"/>
          <tpl hier="11" item="4"/>
          <tpl hier="12" item="2"/>
          <tpl fld="4" item="0"/>
        </tpls>
      </n>
      <n v="11233277247488">
        <tpls c="8">
          <tpl hier="2" item="0"/>
          <tpl hier="4" item="3"/>
          <tpl fld="3" item="21"/>
          <tpl fld="2" item="71"/>
          <tpl hier="9" item="1"/>
          <tpl hier="11" item="4"/>
          <tpl hier="12" item="2"/>
          <tpl fld="4" item="0"/>
        </tpls>
      </n>
      <n v="259946512384">
        <tpls c="8">
          <tpl hier="2" item="0"/>
          <tpl hier="4" item="3"/>
          <tpl fld="3" item="22"/>
          <tpl fld="2" item="71"/>
          <tpl hier="9" item="1"/>
          <tpl hier="11" item="4"/>
          <tpl hier="12" item="2"/>
          <tpl fld="4" item="0"/>
        </tpls>
      </n>
      <m>
        <tpls c="8">
          <tpl hier="2" item="0"/>
          <tpl hier="4" item="3"/>
          <tpl fld="3" item="4"/>
          <tpl fld="2" item="67"/>
          <tpl hier="9" item="1"/>
          <tpl hier="11" item="4"/>
          <tpl hier="12" item="2"/>
          <tpl fld="4" item="0"/>
        </tpls>
      </m>
      <n v="72881635328">
        <tpls c="8">
          <tpl hier="2" item="0"/>
          <tpl hier="4" item="3"/>
          <tpl fld="3" item="26"/>
          <tpl fld="2" item="71"/>
          <tpl hier="9" item="1"/>
          <tpl hier="11" item="4"/>
          <tpl hier="12" item="2"/>
          <tpl fld="4" item="0"/>
        </tpls>
      </n>
      <n v="8432588288">
        <tpls c="8">
          <tpl hier="2" item="0"/>
          <tpl hier="4" item="3"/>
          <tpl fld="3" item="36"/>
          <tpl fld="2" item="85"/>
          <tpl hier="9" item="1"/>
          <tpl hier="11" item="4"/>
          <tpl hier="12" item="2"/>
          <tpl fld="4" item="0"/>
        </tpls>
      </n>
      <n v="27817605120">
        <tpls c="8">
          <tpl hier="2" item="0"/>
          <tpl hier="4" item="3"/>
          <tpl fld="3" item="18"/>
          <tpl fld="2" item="69"/>
          <tpl hier="9" item="1"/>
          <tpl hier="11" item="4"/>
          <tpl hier="12" item="2"/>
          <tpl fld="4" item="0"/>
        </tpls>
      </n>
      <n v="3405333248">
        <tpls c="8">
          <tpl hier="2" item="0"/>
          <tpl hier="4" item="3"/>
          <tpl fld="3" item="37"/>
          <tpl fld="2" item="70"/>
          <tpl hier="9" item="1"/>
          <tpl hier="11" item="4"/>
          <tpl hier="12" item="2"/>
          <tpl fld="4" item="0"/>
        </tpls>
      </n>
      <n v="12527405056">
        <tpls c="8">
          <tpl hier="2" item="0"/>
          <tpl hier="4" item="3"/>
          <tpl fld="3" item="8"/>
          <tpl fld="2" item="75"/>
          <tpl hier="9" item="1"/>
          <tpl hier="11" item="4"/>
          <tpl hier="12" item="2"/>
          <tpl fld="4" item="0"/>
        </tpls>
      </n>
      <n v="10475683184640">
        <tpls c="8">
          <tpl hier="2" item="0"/>
          <tpl hier="4" item="3"/>
          <tpl fld="3" item="29"/>
          <tpl fld="2" item="71"/>
          <tpl hier="9" item="1"/>
          <tpl hier="11" item="4"/>
          <tpl hier="12" item="2"/>
          <tpl fld="4" item="0"/>
        </tpls>
      </n>
      <n v="754549632">
        <tpls c="8">
          <tpl hier="2" item="0"/>
          <tpl hier="4" item="3"/>
          <tpl fld="3" item="20"/>
          <tpl fld="2" item="59"/>
          <tpl hier="9" item="1"/>
          <tpl hier="11" item="4"/>
          <tpl hier="12" item="2"/>
          <tpl fld="4" item="0"/>
        </tpls>
      </n>
      <n v="22255407104">
        <tpls c="8">
          <tpl hier="2" item="0"/>
          <tpl hier="4" item="3"/>
          <tpl fld="3" item="7"/>
          <tpl fld="2" item="35"/>
          <tpl hier="9" item="1"/>
          <tpl hier="11" item="4"/>
          <tpl hier="12" item="2"/>
          <tpl fld="4" item="0"/>
        </tpls>
      </n>
      <n v="10371328000">
        <tpls c="8">
          <tpl hier="2" item="0"/>
          <tpl hier="4" item="3"/>
          <tpl fld="3" item="14"/>
          <tpl fld="2" item="62"/>
          <tpl hier="9" item="1"/>
          <tpl hier="11" item="4"/>
          <tpl hier="12" item="2"/>
          <tpl fld="4" item="0"/>
        </tpls>
      </n>
      <n v="2455993581568">
        <tpls c="8">
          <tpl hier="2" item="0"/>
          <tpl hier="4" item="3"/>
          <tpl fld="3" item="29"/>
          <tpl fld="2" item="60"/>
          <tpl hier="9" item="1"/>
          <tpl hier="11" item="4"/>
          <tpl hier="12" item="2"/>
          <tpl fld="4" item="0"/>
        </tpls>
      </n>
      <n v="559858240">
        <tpls c="8">
          <tpl hier="2" item="0"/>
          <tpl hier="4" item="3"/>
          <tpl fld="3" item="50"/>
          <tpl fld="2" item="82"/>
          <tpl hier="9" item="1"/>
          <tpl hier="11" item="4"/>
          <tpl hier="12" item="2"/>
          <tpl fld="4" item="0"/>
        </tpls>
      </n>
      <n v="2713999872">
        <tpls c="8">
          <tpl hier="2" item="0"/>
          <tpl hier="4" item="3"/>
          <tpl fld="3" item="7"/>
          <tpl fld="2" item="58"/>
          <tpl hier="9" item="1"/>
          <tpl hier="11" item="4"/>
          <tpl hier="12" item="2"/>
          <tpl fld="4" item="0"/>
        </tpls>
      </n>
      <n v="1093169381376">
        <tpls c="8">
          <tpl hier="2" item="0"/>
          <tpl hier="4" item="3"/>
          <tpl fld="3" item="0"/>
          <tpl fld="2" item="46"/>
          <tpl hier="9" item="1"/>
          <tpl hier="11" item="4"/>
          <tpl hier="12" item="2"/>
          <tpl fld="4" item="0"/>
        </tpls>
      </n>
      <n v="547658235904">
        <tpls c="8">
          <tpl hier="2" item="0"/>
          <tpl hier="4" item="3"/>
          <tpl fld="3" item="14"/>
          <tpl fld="2" item="57"/>
          <tpl hier="9" item="1"/>
          <tpl hier="11" item="4"/>
          <tpl hier="12" item="2"/>
          <tpl fld="4" item="0"/>
        </tpls>
      </n>
      <n v="431213412352">
        <tpls c="8">
          <tpl hier="2" item="0"/>
          <tpl hier="4" item="3"/>
          <tpl fld="3" item="14"/>
          <tpl fld="2" item="69"/>
          <tpl hier="9" item="1"/>
          <tpl hier="11" item="4"/>
          <tpl hier="12" item="2"/>
          <tpl fld="4" item="0"/>
        </tpls>
      </n>
      <n v="5081769443328">
        <tpls c="8">
          <tpl hier="2" item="0"/>
          <tpl hier="4" item="3"/>
          <tpl fld="3" item="5"/>
          <tpl fld="2" item="78"/>
          <tpl hier="9" item="1"/>
          <tpl hier="11" item="4"/>
          <tpl hier="12" item="2"/>
          <tpl fld="4" item="0"/>
        </tpls>
      </n>
      <n v="1803226972160">
        <tpls c="8">
          <tpl hier="2" item="0"/>
          <tpl hier="4" item="3"/>
          <tpl fld="3" item="2"/>
          <tpl fld="2" item="72"/>
          <tpl hier="9" item="1"/>
          <tpl hier="11" item="4"/>
          <tpl hier="12" item="2"/>
          <tpl fld="4" item="0"/>
        </tpls>
      </n>
      <n v="353253392384">
        <tpls c="8">
          <tpl hier="2" item="0"/>
          <tpl hier="4" item="3"/>
          <tpl fld="3" item="13"/>
          <tpl fld="2" item="70"/>
          <tpl hier="9" item="1"/>
          <tpl hier="11" item="4"/>
          <tpl hier="12" item="2"/>
          <tpl fld="4" item="0"/>
        </tpls>
      </n>
      <n v="237029572608">
        <tpls c="8">
          <tpl hier="2" item="0"/>
          <tpl hier="4" item="3"/>
          <tpl fld="3" item="29"/>
          <tpl fld="2" item="84"/>
          <tpl hier="9" item="1"/>
          <tpl hier="11" item="4"/>
          <tpl hier="12" item="2"/>
          <tpl fld="4" item="0"/>
        </tpls>
      </n>
      <n v="1601094811648">
        <tpls c="8">
          <tpl hier="2" item="0"/>
          <tpl hier="4" item="3"/>
          <tpl fld="3" item="42"/>
          <tpl fld="2" item="80"/>
          <tpl hier="9" item="1"/>
          <tpl hier="11" item="4"/>
          <tpl hier="12" item="2"/>
          <tpl fld="4" item="0"/>
        </tpls>
      </n>
      <n v="31849515008">
        <tpls c="8">
          <tpl hier="2" item="0"/>
          <tpl hier="4" item="3"/>
          <tpl fld="3" item="20"/>
          <tpl fld="2" item="75"/>
          <tpl hier="9" item="1"/>
          <tpl hier="11" item="4"/>
          <tpl hier="12" item="2"/>
          <tpl fld="4" item="0"/>
        </tpls>
      </n>
      <n v="496181248000">
        <tpls c="8">
          <tpl hier="2" item="0"/>
          <tpl hier="4" item="3"/>
          <tpl fld="3" item="19"/>
          <tpl fld="2" item="83"/>
          <tpl hier="9" item="1"/>
          <tpl hier="11" item="4"/>
          <tpl hier="12" item="2"/>
          <tpl fld="4" item="0"/>
        </tpls>
      </n>
      <n v="400172285952">
        <tpls c="8">
          <tpl hier="2" item="0"/>
          <tpl hier="4" item="3"/>
          <tpl fld="3" item="49"/>
          <tpl fld="2" item="76"/>
          <tpl hier="9" item="1"/>
          <tpl hier="11" item="4"/>
          <tpl hier="12" item="2"/>
          <tpl fld="4" item="0"/>
        </tpls>
      </n>
      <n v="310777217024">
        <tpls c="8">
          <tpl hier="2" item="0"/>
          <tpl hier="4" item="3"/>
          <tpl fld="3" item="0"/>
          <tpl fld="2" item="74"/>
          <tpl hier="9" item="1"/>
          <tpl hier="11" item="4"/>
          <tpl hier="12" item="2"/>
          <tpl fld="4" item="0"/>
        </tpls>
      </n>
      <n v="70846537728">
        <tpls c="8">
          <tpl hier="2" item="0"/>
          <tpl hier="4" item="3"/>
          <tpl fld="3" item="18"/>
          <tpl fld="2" item="71"/>
          <tpl hier="9" item="1"/>
          <tpl hier="11" item="4"/>
          <tpl hier="12" item="2"/>
          <tpl fld="4" item="0"/>
        </tpls>
      </n>
      <n v="1393982701568">
        <tpls c="8">
          <tpl hier="2" item="0"/>
          <tpl hier="4" item="3"/>
          <tpl fld="3" item="45"/>
          <tpl fld="2" item="80"/>
          <tpl hier="9" item="1"/>
          <tpl hier="11" item="4"/>
          <tpl hier="12" item="2"/>
          <tpl fld="4" item="0"/>
        </tpls>
      </n>
      <m>
        <tpls c="8">
          <tpl hier="2" item="0"/>
          <tpl hier="4" item="3"/>
          <tpl fld="3" item="2"/>
          <tpl fld="2" item="67"/>
          <tpl hier="9" item="1"/>
          <tpl hier="11" item="4"/>
          <tpl hier="12" item="2"/>
          <tpl fld="4" item="0"/>
        </tpls>
      </m>
      <n v="116315455488">
        <tpls c="8">
          <tpl hier="2" item="0"/>
          <tpl hier="4" item="3"/>
          <tpl fld="3" item="43"/>
          <tpl fld="2" item="83"/>
          <tpl hier="9" item="1"/>
          <tpl hier="11" item="4"/>
          <tpl hier="12" item="2"/>
          <tpl fld="4" item="0"/>
        </tpls>
      </n>
      <n v="42959974400">
        <tpls c="8">
          <tpl hier="2" item="0"/>
          <tpl hier="4" item="3"/>
          <tpl fld="3" item="20"/>
          <tpl fld="2" item="76"/>
          <tpl hier="9" item="1"/>
          <tpl hier="11" item="4"/>
          <tpl hier="12" item="2"/>
          <tpl fld="4" item="0"/>
        </tpls>
      </n>
      <n v="299267981312">
        <tpls c="8">
          <tpl hier="2" item="0"/>
          <tpl hier="4" item="3"/>
          <tpl fld="3" item="3"/>
          <tpl fld="2" item="74"/>
          <tpl hier="9" item="1"/>
          <tpl hier="11" item="4"/>
          <tpl hier="12" item="2"/>
          <tpl fld="4" item="0"/>
        </tpls>
      </n>
      <n v="1093997297664">
        <tpls c="8">
          <tpl hier="2" item="0"/>
          <tpl hier="4" item="3"/>
          <tpl fld="3" item="24"/>
          <tpl fld="2" item="71"/>
          <tpl hier="9" item="1"/>
          <tpl hier="11" item="4"/>
          <tpl hier="12" item="2"/>
          <tpl fld="4" item="0"/>
        </tpls>
      </n>
      <n v="8227343872">
        <tpls c="8">
          <tpl hier="2" item="0"/>
          <tpl hier="4" item="3"/>
          <tpl fld="3" item="51"/>
          <tpl fld="2" item="54"/>
          <tpl hier="9" item="1"/>
          <tpl hier="11" item="4"/>
          <tpl hier="12" item="2"/>
          <tpl fld="4" item="0"/>
        </tpls>
      </n>
      <n v="2318593687552">
        <tpls c="8">
          <tpl hier="2" item="0"/>
          <tpl hier="4" item="3"/>
          <tpl fld="3" item="55"/>
          <tpl fld="2" item="80"/>
          <tpl hier="9" item="1"/>
          <tpl hier="11" item="4"/>
          <tpl hier="12" item="2"/>
          <tpl fld="4" item="0"/>
        </tpls>
      </n>
      <n v="3596442880">
        <tpls c="8">
          <tpl hier="2" item="0"/>
          <tpl hier="4" item="3"/>
          <tpl fld="3" item="14"/>
          <tpl fld="2" item="21"/>
          <tpl hier="9" item="1"/>
          <tpl hier="11" item="4"/>
          <tpl hier="12" item="2"/>
          <tpl fld="4" item="0"/>
        </tpls>
      </n>
      <n v="1079100032">
        <tpls c="8">
          <tpl hier="2" item="0"/>
          <tpl hier="4" item="3"/>
          <tpl fld="3" item="18"/>
          <tpl fld="2" item="49"/>
          <tpl hier="9" item="1"/>
          <tpl hier="11" item="4"/>
          <tpl hier="12" item="2"/>
          <tpl fld="4" item="0"/>
        </tpls>
      </n>
      <n v="767102656">
        <tpls c="8">
          <tpl hier="2" item="0"/>
          <tpl hier="4" item="3"/>
          <tpl fld="3" item="54"/>
          <tpl fld="2" item="59"/>
          <tpl hier="9" item="1"/>
          <tpl hier="11" item="4"/>
          <tpl hier="12" item="2"/>
          <tpl fld="4" item="0"/>
        </tpls>
      </n>
      <n v="18891048960">
        <tpls c="8">
          <tpl hier="2" item="0"/>
          <tpl hier="4" item="3"/>
          <tpl fld="3" item="12"/>
          <tpl fld="2" item="35"/>
          <tpl hier="9" item="1"/>
          <tpl hier="11" item="4"/>
          <tpl hier="12" item="2"/>
          <tpl fld="4" item="0"/>
        </tpls>
      </n>
      <n v="10083937280">
        <tpls c="8">
          <tpl hier="2" item="0"/>
          <tpl hier="4" item="3"/>
          <tpl fld="3" item="17"/>
          <tpl fld="2" item="62"/>
          <tpl hier="9" item="1"/>
          <tpl hier="11" item="4"/>
          <tpl hier="12" item="2"/>
          <tpl fld="4" item="0"/>
        </tpls>
      </n>
      <n v="2472806973440">
        <tpls c="8">
          <tpl hier="2" item="0"/>
          <tpl hier="4" item="3"/>
          <tpl fld="3" item="33"/>
          <tpl fld="2" item="60"/>
          <tpl hier="9" item="1"/>
          <tpl hier="11" item="4"/>
          <tpl hier="12" item="2"/>
          <tpl fld="4" item="0"/>
        </tpls>
      </n>
      <n v="8497545728">
        <tpls c="8">
          <tpl hier="2" item="0"/>
          <tpl hier="4" item="3"/>
          <tpl fld="3" item="30"/>
          <tpl fld="2" item="52"/>
          <tpl hier="9" item="1"/>
          <tpl hier="11" item="4"/>
          <tpl hier="12" item="2"/>
          <tpl fld="4" item="0"/>
        </tpls>
      </n>
      <n v="518239104">
        <tpls c="8">
          <tpl hier="2" item="0"/>
          <tpl hier="4" item="3"/>
          <tpl fld="3" item="51"/>
          <tpl fld="2" item="82"/>
          <tpl hier="9" item="1"/>
          <tpl hier="11" item="4"/>
          <tpl hier="12" item="2"/>
          <tpl fld="4" item="0"/>
        </tpls>
      </n>
      <n v="2472499968">
        <tpls c="8">
          <tpl hier="2" item="0"/>
          <tpl hier="4" item="3"/>
          <tpl fld="3" item="12"/>
          <tpl fld="2" item="58"/>
          <tpl hier="9" item="1"/>
          <tpl hier="11" item="4"/>
          <tpl hier="12" item="2"/>
          <tpl fld="4" item="0"/>
        </tpls>
      </n>
      <m>
        <tpls c="8">
          <tpl hier="2" item="0"/>
          <tpl hier="4" item="3"/>
          <tpl fld="3" item="46"/>
          <tpl fld="2" item="81"/>
          <tpl hier="9" item="1"/>
          <tpl hier="11" item="4"/>
          <tpl hier="12" item="2"/>
          <tpl fld="4" item="0"/>
        </tpls>
      </m>
      <n v="438994075648">
        <tpls c="8">
          <tpl hier="2" item="0"/>
          <tpl hier="4" item="3"/>
          <tpl fld="3" item="43"/>
          <tpl fld="2" item="46"/>
          <tpl hier="9" item="1"/>
          <tpl hier="11" item="4"/>
          <tpl hier="12" item="2"/>
          <tpl fld="4" item="0"/>
        </tpls>
      </n>
      <n v="569754517504">
        <tpls c="8">
          <tpl hier="2" item="0"/>
          <tpl hier="4" item="3"/>
          <tpl fld="3" item="27"/>
          <tpl fld="2" item="57"/>
          <tpl hier="9" item="1"/>
          <tpl hier="11" item="4"/>
          <tpl hier="12" item="2"/>
          <tpl fld="4" item="0"/>
        </tpls>
      </n>
      <n v="1238043904">
        <tpls c="8">
          <tpl hier="2" item="0"/>
          <tpl hier="4" item="3"/>
          <tpl fld="3" item="26"/>
          <tpl fld="2" item="53"/>
          <tpl hier="9" item="1"/>
          <tpl hier="11" item="4"/>
          <tpl hier="12" item="2"/>
          <tpl fld="4" item="0"/>
        </tpls>
      </n>
      <n v="35942268928">
        <tpls c="8">
          <tpl hier="2" item="0"/>
          <tpl hier="4" item="3"/>
          <tpl fld="3" item="20"/>
          <tpl fld="2" item="66"/>
          <tpl hier="9" item="1"/>
          <tpl hier="11" item="4"/>
          <tpl hier="12" item="2"/>
          <tpl fld="4" item="0"/>
        </tpls>
      </n>
      <n v="416442777600">
        <tpls c="8">
          <tpl hier="2" item="0"/>
          <tpl hier="4" item="3"/>
          <tpl fld="3" item="17"/>
          <tpl fld="2" item="69"/>
          <tpl hier="9" item="1"/>
          <tpl hier="11" item="4"/>
          <tpl hier="12" item="2"/>
          <tpl fld="4" item="0"/>
        </tpls>
      </n>
      <n v="71840907264">
        <tpls c="8">
          <tpl hier="2" item="0"/>
          <tpl hier="4" item="3"/>
          <tpl fld="3" item="57"/>
          <tpl fld="2" item="69"/>
          <tpl hier="9" item="1"/>
          <tpl hier="11" item="4"/>
          <tpl hier="12" item="2"/>
          <tpl fld="4" item="0"/>
        </tpls>
      </n>
      <n v="50888134656">
        <tpls c="8">
          <tpl hier="2" item="0"/>
          <tpl hier="4" item="3"/>
          <tpl fld="3" item="52"/>
          <tpl fld="2" item="73"/>
          <tpl hier="9" item="1"/>
          <tpl hier="11" item="4"/>
          <tpl hier="12" item="2"/>
          <tpl fld="4" item="0"/>
        </tpls>
      </n>
      <n v="4683697664">
        <tpls c="8">
          <tpl hier="2" item="0"/>
          <tpl hier="4" item="3"/>
          <tpl fld="3" item="25"/>
          <tpl fld="2" item="73"/>
          <tpl hier="9" item="1"/>
          <tpl hier="11" item="4"/>
          <tpl hier="12" item="2"/>
          <tpl fld="4" item="0"/>
        </tpls>
      </n>
      <n v="4954806812672">
        <tpls c="8">
          <tpl hier="2" item="0"/>
          <tpl hier="4" item="3"/>
          <tpl fld="3" item="9"/>
          <tpl fld="2" item="78"/>
          <tpl hier="9" item="1"/>
          <tpl hier="11" item="4"/>
          <tpl hier="12" item="2"/>
          <tpl fld="4" item="0"/>
        </tpls>
      </n>
      <n v="4907039457280">
        <tpls c="8">
          <tpl hier="2" item="0"/>
          <tpl hier="4" item="3"/>
          <tpl fld="3" item="45"/>
          <tpl fld="2" item="78"/>
          <tpl hier="9" item="1"/>
          <tpl hier="11" item="4"/>
          <tpl hier="12" item="2"/>
          <tpl fld="4" item="0"/>
        </tpls>
      </n>
      <n v="479626002432">
        <tpls c="8">
          <tpl hier="2" item="0"/>
          <tpl hier="4" item="3"/>
          <tpl fld="3" item="56"/>
          <tpl fld="2" item="78"/>
          <tpl hier="9" item="1"/>
          <tpl hier="11" item="4"/>
          <tpl hier="12" item="2"/>
          <tpl fld="4" item="0"/>
        </tpls>
      </n>
      <n v="2001244389376">
        <tpls c="8">
          <tpl hier="2" item="0"/>
          <tpl hier="4" item="3"/>
          <tpl fld="3" item="5"/>
          <tpl fld="2" item="72"/>
          <tpl hier="9" item="1"/>
          <tpl hier="11" item="4"/>
          <tpl hier="12" item="2"/>
          <tpl fld="4" item="0"/>
        </tpls>
      </n>
      <n v="1574145884160">
        <tpls c="8">
          <tpl hier="2" item="0"/>
          <tpl hier="4" item="3"/>
          <tpl fld="3" item="6"/>
          <tpl fld="2" item="72"/>
          <tpl hier="9" item="1"/>
          <tpl hier="11" item="4"/>
          <tpl hier="12" item="2"/>
          <tpl fld="4" item="0"/>
        </tpls>
      </n>
      <n v="805713149952">
        <tpls c="8">
          <tpl hier="2" item="0"/>
          <tpl hier="4" item="3"/>
          <tpl fld="3" item="7"/>
          <tpl fld="2" item="72"/>
          <tpl hier="9" item="1"/>
          <tpl hier="11" item="4"/>
          <tpl hier="12" item="2"/>
          <tpl fld="4" item="0"/>
        </tpls>
      </n>
      <n v="124672368640">
        <tpls c="8">
          <tpl hier="2" item="0"/>
          <tpl hier="4" item="3"/>
          <tpl fld="3" item="8"/>
          <tpl fld="2" item="72"/>
          <tpl hier="9" item="1"/>
          <tpl hier="11" item="4"/>
          <tpl hier="12" item="2"/>
          <tpl fld="4" item="0"/>
        </tpls>
      </n>
      <n v="318950604800">
        <tpls c="8">
          <tpl hier="2" item="0"/>
          <tpl hier="4" item="3"/>
          <tpl fld="3" item="21"/>
          <tpl fld="2" item="70"/>
          <tpl hier="9" item="1"/>
          <tpl hier="11" item="4"/>
          <tpl hier="12" item="2"/>
          <tpl fld="4" item="0"/>
        </tpls>
      </n>
      <n v="132343046144">
        <tpls c="8">
          <tpl hier="2" item="0"/>
          <tpl hier="4" item="3"/>
          <tpl fld="3" item="17"/>
          <tpl fld="2" item="70"/>
          <tpl hier="9" item="1"/>
          <tpl hier="11" item="4"/>
          <tpl hier="12" item="2"/>
          <tpl fld="4" item="0"/>
        </tpls>
      </n>
      <n v="29160458240">
        <tpls c="8">
          <tpl hier="2" item="0"/>
          <tpl hier="4" item="3"/>
          <tpl fld="3" item="22"/>
          <tpl fld="2" item="70"/>
          <tpl hier="9" item="1"/>
          <tpl hier="11" item="4"/>
          <tpl hier="12" item="2"/>
          <tpl fld="4" item="0"/>
        </tpls>
      </n>
      <n v="4618999808">
        <tpls c="8">
          <tpl hier="2" item="0"/>
          <tpl hier="4" item="3"/>
          <tpl fld="3" item="18"/>
          <tpl fld="2" item="70"/>
          <tpl hier="9" item="1"/>
          <tpl hier="11" item="4"/>
          <tpl hier="12" item="2"/>
          <tpl fld="4" item="0"/>
        </tpls>
      </n>
      <n v="239862005760">
        <tpls c="8">
          <tpl hier="2" item="0"/>
          <tpl hier="4" item="3"/>
          <tpl fld="3" item="33"/>
          <tpl fld="2" item="84"/>
          <tpl hier="9" item="1"/>
          <tpl hier="11" item="4"/>
          <tpl hier="12" item="2"/>
          <tpl fld="4" item="0"/>
        </tpls>
      </n>
      <n v="143157592064">
        <tpls c="8">
          <tpl hier="2" item="0"/>
          <tpl hier="4" item="3"/>
          <tpl fld="3" item="27"/>
          <tpl fld="2" item="84"/>
          <tpl hier="9" item="1"/>
          <tpl hier="11" item="4"/>
          <tpl hier="12" item="2"/>
          <tpl fld="4" item="0"/>
        </tpls>
      </n>
      <n v="52346507264">
        <tpls c="8">
          <tpl hier="2" item="0"/>
          <tpl hier="4" item="3"/>
          <tpl fld="3" item="36"/>
          <tpl fld="2" item="84"/>
          <tpl hier="9" item="1"/>
          <tpl hier="11" item="4"/>
          <tpl hier="12" item="2"/>
          <tpl fld="4" item="0"/>
        </tpls>
      </n>
      <n v="7689154048">
        <tpls c="8">
          <tpl hier="2" item="0"/>
          <tpl hier="4" item="3"/>
          <tpl fld="3" item="34"/>
          <tpl fld="2" item="84"/>
          <tpl hier="9" item="1"/>
          <tpl hier="11" item="4"/>
          <tpl hier="12" item="2"/>
          <tpl fld="4" item="0"/>
        </tpls>
      </n>
      <n v="2642609438720">
        <tpls c="8">
          <tpl hier="2" item="0"/>
          <tpl hier="4" item="3"/>
          <tpl fld="3" item="47"/>
          <tpl fld="2" item="80"/>
          <tpl hier="9" item="1"/>
          <tpl hier="11" item="4"/>
          <tpl hier="12" item="2"/>
          <tpl fld="4" item="0"/>
        </tpls>
      </n>
      <n v="506707836928">
        <tpls c="8">
          <tpl hier="2" item="0"/>
          <tpl hier="4" item="3"/>
          <tpl fld="3" item="46"/>
          <tpl fld="2" item="80"/>
          <tpl hier="9" item="1"/>
          <tpl hier="11" item="4"/>
          <tpl hier="12" item="2"/>
          <tpl fld="4" item="0"/>
        </tpls>
      </n>
      <n v="75607531520">
        <tpls c="8">
          <tpl hier="2" item="0"/>
          <tpl hier="4" item="3"/>
          <tpl fld="3" item="48"/>
          <tpl fld="2" item="80"/>
          <tpl hier="9" item="1"/>
          <tpl hier="11" item="4"/>
          <tpl hier="12" item="2"/>
          <tpl fld="4" item="0"/>
        </tpls>
      </n>
      <n v="256052559872">
        <tpls c="8">
          <tpl hier="2" item="0"/>
          <tpl hier="4" item="3"/>
          <tpl fld="3" item="52"/>
          <tpl fld="2" item="75"/>
          <tpl hier="9" item="1"/>
          <tpl hier="11" item="4"/>
          <tpl hier="12" item="2"/>
          <tpl fld="4" item="0"/>
        </tpls>
      </n>
      <n v="127773859840">
        <tpls c="8">
          <tpl hier="2" item="0"/>
          <tpl hier="4" item="3"/>
          <tpl fld="3" item="53"/>
          <tpl fld="2" item="75"/>
          <tpl hier="9" item="1"/>
          <tpl hier="11" item="4"/>
          <tpl hier="12" item="2"/>
          <tpl fld="4" item="0"/>
        </tpls>
      </n>
      <n v="29472624640">
        <tpls c="8">
          <tpl hier="2" item="0"/>
          <tpl hier="4" item="3"/>
          <tpl fld="3" item="54"/>
          <tpl fld="2" item="75"/>
          <tpl hier="9" item="1"/>
          <tpl hier="11" item="4"/>
          <tpl hier="12" item="2"/>
          <tpl fld="4" item="0"/>
        </tpls>
      </n>
      <m>
        <tpls c="8">
          <tpl hier="2" item="0"/>
          <tpl hier="4" item="3"/>
          <tpl fld="3" item="58"/>
          <tpl fld="2" item="67"/>
          <tpl hier="9" item="1"/>
          <tpl hier="11" item="4"/>
          <tpl hier="12" item="2"/>
          <tpl fld="4" item="0"/>
        </tpls>
      </m>
      <n v="288025575424">
        <tpls c="8">
          <tpl hier="2" item="0"/>
          <tpl hier="4" item="3"/>
          <tpl fld="3" item="42"/>
          <tpl fld="2" item="83"/>
          <tpl hier="9" item="1"/>
          <tpl hier="11" item="4"/>
          <tpl hier="12" item="2"/>
          <tpl fld="4" item="0"/>
        </tpls>
      </n>
      <n v="14260017152">
        <tpls c="8">
          <tpl hier="2" item="0"/>
          <tpl hier="4" item="3"/>
          <tpl fld="3" item="44"/>
          <tpl fld="2" item="83"/>
          <tpl hier="9" item="1"/>
          <tpl hier="11" item="4"/>
          <tpl hier="12" item="2"/>
          <tpl fld="4" item="0"/>
        </tpls>
      </n>
      <n v="430294302720">
        <tpls c="8">
          <tpl hier="2" item="0"/>
          <tpl hier="4" item="3"/>
          <tpl fld="3" item="38"/>
          <tpl fld="2" item="76"/>
          <tpl hier="9" item="1"/>
          <tpl hier="11" item="4"/>
          <tpl hier="12" item="2"/>
          <tpl fld="4" item="0"/>
        </tpls>
      </n>
      <n v="195078127616">
        <tpls c="8">
          <tpl hier="2" item="0"/>
          <tpl hier="4" item="3"/>
          <tpl fld="3" item="51"/>
          <tpl fld="2" item="76"/>
          <tpl hier="9" item="1"/>
          <tpl hier="11" item="4"/>
          <tpl hier="12" item="2"/>
          <tpl fld="4" item="0"/>
        </tpls>
      </n>
      <n v="693407776768">
        <tpls c="8">
          <tpl hier="2" item="0"/>
          <tpl hier="4" item="3"/>
          <tpl fld="3" item="1"/>
          <tpl fld="2" item="74"/>
          <tpl hier="9" item="1"/>
          <tpl hier="11" item="4"/>
          <tpl hier="12" item="2"/>
          <tpl fld="4" item="0"/>
        </tpls>
      </n>
      <n v="63737348096">
        <tpls c="8">
          <tpl hier="2" item="0"/>
          <tpl hier="4" item="3"/>
          <tpl fld="3" item="57"/>
          <tpl fld="2" item="74"/>
          <tpl hier="9" item="1"/>
          <tpl hier="11" item="4"/>
          <tpl hier="12" item="2"/>
          <tpl fld="4" item="0"/>
        </tpls>
      </n>
      <n v="11061553004544">
        <tpls c="8">
          <tpl hier="2" item="0"/>
          <tpl hier="4" item="3"/>
          <tpl fld="3" item="23"/>
          <tpl fld="2" item="71"/>
          <tpl hier="9" item="1"/>
          <tpl hier="11" item="4"/>
          <tpl hier="12" item="2"/>
          <tpl fld="4" item="0"/>
        </tpls>
      </n>
      <n v="7422102528">
        <tpls c="8">
          <tpl hier="2" item="0"/>
          <tpl hier="4" item="3"/>
          <tpl fld="3" item="55"/>
          <tpl fld="2" item="28"/>
          <tpl hier="9" item="1"/>
          <tpl hier="11" item="4"/>
          <tpl hier="12" item="2"/>
          <tpl fld="4" item="0"/>
        </tpls>
      </n>
      <n v="109995843584">
        <tpls c="8">
          <tpl hier="2" item="0"/>
          <tpl hier="4" item="3"/>
          <tpl fld="3" item="28"/>
          <tpl fld="2" item="70"/>
          <tpl hier="9" item="1"/>
          <tpl hier="11" item="4"/>
          <tpl hier="12" item="2"/>
          <tpl fld="4" item="0"/>
        </tpls>
      </n>
      <n v="65678188544">
        <tpls c="8">
          <tpl hier="2" item="0"/>
          <tpl hier="4" item="3"/>
          <tpl fld="3" item="54"/>
          <tpl fld="2" item="83"/>
          <tpl hier="9" item="1"/>
          <tpl hier="11" item="4"/>
          <tpl hier="12" item="2"/>
          <tpl fld="4" item="0"/>
        </tpls>
      </n>
      <n v="6902600192">
        <tpls c="8">
          <tpl hier="2" item="0"/>
          <tpl hier="4" item="3"/>
          <tpl fld="3" item="43"/>
          <tpl fld="2" item="43"/>
          <tpl hier="9" item="1"/>
          <tpl hier="11" item="4"/>
          <tpl hier="12" item="2"/>
          <tpl fld="4" item="0"/>
        </tpls>
      </n>
      <n v="17084929024">
        <tpls c="8">
          <tpl hier="2" item="0"/>
          <tpl hier="4" item="3"/>
          <tpl fld="3" item="1"/>
          <tpl fld="2" item="85"/>
          <tpl hier="9" item="1"/>
          <tpl hier="11" item="4"/>
          <tpl hier="12" item="2"/>
          <tpl fld="4" item="0"/>
        </tpls>
      </n>
      <n v="37134798848">
        <tpls c="8">
          <tpl hier="2" item="0"/>
          <tpl hier="4" item="3"/>
          <tpl fld="3" item="21"/>
          <tpl fld="2" item="54"/>
          <tpl hier="9" item="1"/>
          <tpl hier="11" item="4"/>
          <tpl hier="12" item="2"/>
          <tpl fld="4" item="0"/>
        </tpls>
      </n>
      <n v="7013196288">
        <tpls c="8">
          <tpl hier="2" item="0"/>
          <tpl hier="4" item="3"/>
          <tpl fld="3" item="26"/>
          <tpl fld="2" item="35"/>
          <tpl hier="9" item="1"/>
          <tpl hier="11" item="4"/>
          <tpl hier="12" item="2"/>
          <tpl fld="4" item="0"/>
        </tpls>
      </n>
      <n v="4409920512">
        <tpls c="8">
          <tpl hier="2" item="0"/>
          <tpl hier="4" item="3"/>
          <tpl fld="3" item="46"/>
          <tpl fld="2" item="62"/>
          <tpl hier="9" item="1"/>
          <tpl hier="11" item="4"/>
          <tpl hier="12" item="2"/>
          <tpl fld="4" item="0"/>
        </tpls>
      </n>
      <n v="769305411584">
        <tpls c="8">
          <tpl hier="2" item="0"/>
          <tpl hier="4" item="3"/>
          <tpl fld="3" item="42"/>
          <tpl fld="2" item="60"/>
          <tpl hier="9" item="1"/>
          <tpl hier="11" item="4"/>
          <tpl hier="12" item="2"/>
          <tpl fld="4" item="0"/>
        </tpls>
      </n>
      <n v="5422440960">
        <tpls c="8">
          <tpl hier="2" item="0"/>
          <tpl hier="4" item="3"/>
          <tpl fld="3" item="25"/>
          <tpl fld="2" item="52"/>
          <tpl hier="9" item="1"/>
          <tpl hier="11" item="4"/>
          <tpl hier="12" item="2"/>
          <tpl fld="4" item="0"/>
        </tpls>
      </n>
      <n v="117650000">
        <tpls c="8">
          <tpl hier="2" item="0"/>
          <tpl hier="4" item="3"/>
          <tpl fld="3" item="40"/>
          <tpl fld="2" item="82"/>
          <tpl hier="9" item="1"/>
          <tpl hier="11" item="4"/>
          <tpl hier="12" item="2"/>
          <tpl fld="4" item="0"/>
        </tpls>
      </n>
      <n v="573400000">
        <tpls c="8">
          <tpl hier="2" item="0"/>
          <tpl hier="4" item="3"/>
          <tpl fld="3" item="8"/>
          <tpl fld="2" item="58"/>
          <tpl hier="9" item="1"/>
          <tpl hier="11" item="4"/>
          <tpl hier="12" item="2"/>
          <tpl fld="4" item="0"/>
        </tpls>
      </n>
      <m>
        <tpls c="8">
          <tpl hier="2" item="0"/>
          <tpl hier="4" item="3"/>
          <tpl fld="3" item="44"/>
          <tpl fld="2" item="81"/>
          <tpl hier="9" item="1"/>
          <tpl hier="11" item="4"/>
          <tpl hier="12" item="2"/>
          <tpl fld="4" item="0"/>
        </tpls>
      </m>
      <n v="17521746903040">
        <tpls c="8">
          <tpl hier="2" item="0"/>
          <tpl hier="4" item="3"/>
          <tpl fld="3" item="29"/>
          <tpl fld="2" item="51"/>
          <tpl hier="9" item="1"/>
          <tpl hier="11" item="4"/>
          <tpl hier="12" item="2"/>
          <tpl fld="4" item="0"/>
        </tpls>
      </n>
      <n v="335883042816">
        <tpls c="8">
          <tpl hier="2" item="0"/>
          <tpl hier="4" item="3"/>
          <tpl fld="3" item="46"/>
          <tpl fld="2" item="46"/>
          <tpl hier="9" item="1"/>
          <tpl hier="11" item="4"/>
          <tpl hier="12" item="2"/>
          <tpl fld="4" item="0"/>
        </tpls>
      </n>
      <n v="1232076013568">
        <tpls c="8">
          <tpl hier="2" item="0"/>
          <tpl hier="4" item="3"/>
          <tpl fld="3" item="21"/>
          <tpl fld="2" item="61"/>
          <tpl hier="9" item="1"/>
          <tpl hier="11" item="4"/>
          <tpl hier="12" item="2"/>
          <tpl fld="4" item="0"/>
        </tpls>
      </n>
      <n v="116836802560">
        <tpls c="8">
          <tpl hier="2" item="0"/>
          <tpl hier="4" item="3"/>
          <tpl fld="3" item="12"/>
          <tpl fld="2" item="57"/>
          <tpl hier="9" item="1"/>
          <tpl hier="11" item="4"/>
          <tpl hier="12" item="2"/>
          <tpl fld="4" item="0"/>
        </tpls>
      </n>
      <n v="1096432768">
        <tpls c="8">
          <tpl hier="2" item="0"/>
          <tpl hier="4" item="3"/>
          <tpl fld="3" item="32"/>
          <tpl fld="2" item="53"/>
          <tpl hier="9" item="1"/>
          <tpl hier="11" item="4"/>
          <tpl hier="12" item="2"/>
          <tpl fld="4" item="0"/>
        </tpls>
      </n>
      <n v="522761535488">
        <tpls c="8">
          <tpl hier="2" item="0"/>
          <tpl hier="4" item="3"/>
          <tpl fld="3" item="33"/>
          <tpl fld="2" item="66"/>
          <tpl hier="9" item="1"/>
          <tpl hier="11" item="4"/>
          <tpl hier="12" item="2"/>
          <tpl fld="4" item="0"/>
        </tpls>
      </n>
      <n v="22534254592">
        <tpls c="8">
          <tpl hier="2" item="0"/>
          <tpl hier="4" item="3"/>
          <tpl fld="3" item="57"/>
          <tpl fld="2" item="66"/>
          <tpl hier="9" item="1"/>
          <tpl hier="11" item="4"/>
          <tpl hier="12" item="2"/>
          <tpl fld="4" item="0"/>
        </tpls>
      </n>
      <n v="452301684736">
        <tpls c="8">
          <tpl hier="2" item="0"/>
          <tpl hier="4" item="3"/>
          <tpl fld="3" item="42"/>
          <tpl fld="2" item="69"/>
          <tpl hier="9" item="1"/>
          <tpl hier="11" item="4"/>
          <tpl hier="12" item="2"/>
          <tpl fld="4" item="0"/>
        </tpls>
      </n>
      <n v="44579123200">
        <tpls c="8">
          <tpl hier="2" item="0"/>
          <tpl hier="4" item="3"/>
          <tpl fld="3" item="8"/>
          <tpl fld="2" item="69"/>
          <tpl hier="9" item="1"/>
          <tpl hier="11" item="4"/>
          <tpl hier="12" item="2"/>
          <tpl fld="4" item="0"/>
        </tpls>
      </n>
      <n v="42414309376">
        <tpls c="8">
          <tpl hier="2" item="0"/>
          <tpl hier="4" item="3"/>
          <tpl fld="3" item="55"/>
          <tpl fld="2" item="73"/>
          <tpl hier="9" item="1"/>
          <tpl hier="11" item="4"/>
          <tpl hier="12" item="2"/>
          <tpl fld="4" item="0"/>
        </tpls>
      </n>
      <n v="4764549632">
        <tpls c="8">
          <tpl hier="2" item="0"/>
          <tpl hier="4" item="3"/>
          <tpl fld="3" item="31"/>
          <tpl fld="2" item="73"/>
          <tpl hier="9" item="1"/>
          <tpl hier="11" item="4"/>
          <tpl hier="12" item="2"/>
          <tpl fld="4" item="0"/>
        </tpls>
      </n>
      <n v="4922537934848">
        <tpls c="8">
          <tpl hier="2" item="0"/>
          <tpl hier="4" item="3"/>
          <tpl fld="3" item="21"/>
          <tpl fld="2" item="78"/>
          <tpl hier="9" item="1"/>
          <tpl hier="11" item="4"/>
          <tpl hier="12" item="2"/>
          <tpl fld="4" item="0"/>
        </tpls>
      </n>
      <n v="3054914240512">
        <tpls c="8">
          <tpl hier="2" item="0"/>
          <tpl hier="4" item="3"/>
          <tpl fld="3" item="3"/>
          <tpl fld="2" item="78"/>
          <tpl hier="9" item="1"/>
          <tpl hier="11" item="4"/>
          <tpl hier="12" item="2"/>
          <tpl fld="4" item="0"/>
        </tpls>
      </n>
      <n v="432082681856">
        <tpls c="8">
          <tpl hier="2" item="0"/>
          <tpl hier="4" item="3"/>
          <tpl fld="3" item="57"/>
          <tpl fld="2" item="78"/>
          <tpl hier="9" item="1"/>
          <tpl hier="11" item="4"/>
          <tpl hier="12" item="2"/>
          <tpl fld="4" item="0"/>
        </tpls>
      </n>
      <n v="2085764333568">
        <tpls c="8">
          <tpl hier="2" item="0"/>
          <tpl hier="4" item="3"/>
          <tpl fld="3" item="9"/>
          <tpl fld="2" item="72"/>
          <tpl hier="9" item="1"/>
          <tpl hier="11" item="4"/>
          <tpl hier="12" item="2"/>
          <tpl fld="4" item="0"/>
        </tpls>
      </n>
      <n v="1270712369152">
        <tpls c="8">
          <tpl hier="2" item="0"/>
          <tpl hier="4" item="3"/>
          <tpl fld="3" item="11"/>
          <tpl fld="2" item="72"/>
          <tpl hier="9" item="1"/>
          <tpl hier="11" item="4"/>
          <tpl hier="12" item="2"/>
          <tpl fld="4" item="0"/>
        </tpls>
      </n>
      <n v="640386334720">
        <tpls c="8">
          <tpl hier="2" item="0"/>
          <tpl hier="4" item="3"/>
          <tpl fld="3" item="12"/>
          <tpl fld="2" item="72"/>
          <tpl hier="9" item="1"/>
          <tpl hier="11" item="4"/>
          <tpl hier="12" item="2"/>
          <tpl fld="4" item="0"/>
        </tpls>
      </n>
      <n v="113395318784">
        <tpls c="8">
          <tpl hier="2" item="0"/>
          <tpl hier="4" item="3"/>
          <tpl fld="3" item="10"/>
          <tpl fld="2" item="72"/>
          <tpl hier="9" item="1"/>
          <tpl hier="11" item="4"/>
          <tpl hier="12" item="2"/>
          <tpl fld="4" item="0"/>
        </tpls>
      </n>
      <n v="299813109760">
        <tpls c="8">
          <tpl hier="2" item="0"/>
          <tpl hier="4" item="3"/>
          <tpl fld="3" item="23"/>
          <tpl fld="2" item="70"/>
          <tpl hier="9" item="1"/>
          <tpl hier="11" item="4"/>
          <tpl hier="12" item="2"/>
          <tpl fld="4" item="0"/>
        </tpls>
      </n>
      <n v="117111537664">
        <tpls c="8">
          <tpl hier="2" item="0"/>
          <tpl hier="4" item="3"/>
          <tpl fld="3" item="24"/>
          <tpl fld="2" item="70"/>
          <tpl hier="9" item="1"/>
          <tpl hier="11" item="4"/>
          <tpl hier="12" item="2"/>
          <tpl fld="4" item="0"/>
        </tpls>
      </n>
      <n v="31092230144">
        <tpls c="8">
          <tpl hier="2" item="0"/>
          <tpl hier="4" item="3"/>
          <tpl fld="3" item="25"/>
          <tpl fld="2" item="70"/>
          <tpl hier="9" item="1"/>
          <tpl hier="11" item="4"/>
          <tpl hier="12" item="2"/>
          <tpl fld="4" item="0"/>
        </tpls>
      </n>
      <n v="4030000128">
        <tpls c="8">
          <tpl hier="2" item="0"/>
          <tpl hier="4" item="3"/>
          <tpl fld="3" item="26"/>
          <tpl fld="2" item="70"/>
          <tpl hier="9" item="1"/>
          <tpl hier="11" item="4"/>
          <tpl hier="12" item="2"/>
          <tpl fld="4" item="0"/>
        </tpls>
      </n>
      <n v="245670674432">
        <tpls c="8">
          <tpl hier="2" item="0"/>
          <tpl hier="4" item="3"/>
          <tpl fld="3" item="19"/>
          <tpl fld="2" item="84"/>
          <tpl hier="9" item="1"/>
          <tpl hier="11" item="4"/>
          <tpl hier="12" item="2"/>
          <tpl fld="4" item="0"/>
        </tpls>
      </n>
      <n v="145861607424">
        <tpls c="8">
          <tpl hier="2" item="0"/>
          <tpl hier="4" item="3"/>
          <tpl fld="3" item="28"/>
          <tpl fld="2" item="84"/>
          <tpl hier="9" item="1"/>
          <tpl hier="11" item="4"/>
          <tpl hier="12" item="2"/>
          <tpl fld="4" item="0"/>
        </tpls>
      </n>
      <n v="56829665280">
        <tpls c="8">
          <tpl hier="2" item="0"/>
          <tpl hier="4" item="3"/>
          <tpl fld="3" item="39"/>
          <tpl fld="2" item="84"/>
          <tpl hier="9" item="1"/>
          <tpl hier="11" item="4"/>
          <tpl hier="12" item="2"/>
          <tpl fld="4" item="0"/>
        </tpls>
      </n>
      <n v="6669673472">
        <tpls c="8">
          <tpl hier="2" item="0"/>
          <tpl hier="4" item="3"/>
          <tpl fld="3" item="37"/>
          <tpl fld="2" item="84"/>
          <tpl hier="9" item="1"/>
          <tpl hier="11" item="4"/>
          <tpl hier="12" item="2"/>
          <tpl fld="4" item="0"/>
        </tpls>
      </n>
      <n v="2690222391296">
        <tpls c="8">
          <tpl hier="2" item="0"/>
          <tpl hier="4" item="3"/>
          <tpl fld="3" item="49"/>
          <tpl fld="2" item="80"/>
          <tpl hier="9" item="1"/>
          <tpl hier="11" item="4"/>
          <tpl hier="12" item="2"/>
          <tpl fld="4" item="0"/>
        </tpls>
      </n>
      <n v="1322815586304">
        <tpls c="8">
          <tpl hier="2" item="0"/>
          <tpl hier="4" item="3"/>
          <tpl fld="3" item="50"/>
          <tpl fld="2" item="80"/>
          <tpl hier="9" item="1"/>
          <tpl hier="11" item="4"/>
          <tpl hier="12" item="2"/>
          <tpl fld="4" item="0"/>
        </tpls>
      </n>
      <n v="410279477248">
        <tpls c="8">
          <tpl hier="2" item="0"/>
          <tpl hier="4" item="3"/>
          <tpl fld="3" item="40"/>
          <tpl fld="2" item="80"/>
          <tpl hier="9" item="1"/>
          <tpl hier="11" item="4"/>
          <tpl hier="12" item="2"/>
          <tpl fld="4" item="0"/>
        </tpls>
      </n>
      <n v="67461644288">
        <tpls c="8">
          <tpl hier="2" item="0"/>
          <tpl hier="4" item="3"/>
          <tpl fld="3" item="35"/>
          <tpl fld="2" item="80"/>
          <tpl hier="9" item="1"/>
          <tpl hier="11" item="4"/>
          <tpl hier="12" item="2"/>
          <tpl fld="4" item="0"/>
        </tpls>
      </n>
      <n v="216907546624">
        <tpls c="8">
          <tpl hier="2" item="0"/>
          <tpl hier="4" item="3"/>
          <tpl fld="3" item="55"/>
          <tpl fld="2" item="75"/>
          <tpl hier="9" item="1"/>
          <tpl hier="11" item="4"/>
          <tpl hier="12" item="2"/>
          <tpl fld="4" item="0"/>
        </tpls>
      </n>
      <n v="141438353408">
        <tpls c="8">
          <tpl hier="2" item="0"/>
          <tpl hier="4" item="3"/>
          <tpl fld="3" item="0"/>
          <tpl fld="2" item="75"/>
          <tpl hier="9" item="1"/>
          <tpl hier="11" item="4"/>
          <tpl hier="12" item="2"/>
          <tpl fld="4" item="0"/>
        </tpls>
      </n>
      <n v="24848822272">
        <tpls c="8">
          <tpl hier="2" item="0"/>
          <tpl hier="4" item="3"/>
          <tpl fld="3" item="56"/>
          <tpl fld="2" item="75"/>
          <tpl hier="9" item="1"/>
          <tpl hier="11" item="4"/>
          <tpl hier="12" item="2"/>
          <tpl fld="4" item="0"/>
        </tpls>
      </n>
      <m>
        <tpls c="8">
          <tpl hier="2" item="0"/>
          <tpl hier="4" item="3"/>
          <tpl fld="3" item="5"/>
          <tpl fld="2" item="67"/>
          <tpl hier="9" item="1"/>
          <tpl hier="11" item="4"/>
          <tpl hier="12" item="2"/>
          <tpl fld="4" item="0"/>
        </tpls>
      </m>
      <m>
        <tpls c="8">
          <tpl hier="2" item="0"/>
          <tpl hier="4" item="3"/>
          <tpl fld="3" item="6"/>
          <tpl fld="2" item="67"/>
          <tpl hier="9" item="1"/>
          <tpl hier="11" item="4"/>
          <tpl hier="12" item="2"/>
          <tpl fld="4" item="0"/>
        </tpls>
      </m>
      <m>
        <tpls c="8">
          <tpl hier="2" item="0"/>
          <tpl hier="4" item="3"/>
          <tpl fld="3" item="7"/>
          <tpl fld="2" item="67"/>
          <tpl hier="9" item="1"/>
          <tpl hier="11" item="4"/>
          <tpl hier="12" item="2"/>
          <tpl fld="4" item="0"/>
        </tpls>
      </m>
      <m>
        <tpls c="8">
          <tpl hier="2" item="0"/>
          <tpl hier="4" item="3"/>
          <tpl fld="3" item="8"/>
          <tpl fld="2" item="67"/>
          <tpl hier="9" item="1"/>
          <tpl hier="11" item="4"/>
          <tpl hier="12" item="2"/>
          <tpl fld="4" item="0"/>
        </tpls>
      </m>
      <n v="480951631872">
        <tpls c="8">
          <tpl hier="2" item="0"/>
          <tpl hier="4" item="3"/>
          <tpl fld="3" item="47"/>
          <tpl fld="2" item="83"/>
          <tpl hier="9" item="1"/>
          <tpl hier="11" item="4"/>
          <tpl hier="12" item="2"/>
          <tpl fld="4" item="0"/>
        </tpls>
      </n>
      <n v="244884127744">
        <tpls c="8">
          <tpl hier="2" item="0"/>
          <tpl hier="4" item="3"/>
          <tpl fld="3" item="45"/>
          <tpl fld="2" item="83"/>
          <tpl hier="9" item="1"/>
          <tpl hier="11" item="4"/>
          <tpl hier="12" item="2"/>
          <tpl fld="4" item="0"/>
        </tpls>
      </n>
      <n v="101246525440">
        <tpls c="8">
          <tpl hier="2" item="0"/>
          <tpl hier="4" item="3"/>
          <tpl fld="3" item="46"/>
          <tpl fld="2" item="83"/>
          <tpl hier="9" item="1"/>
          <tpl hier="11" item="4"/>
          <tpl hier="12" item="2"/>
          <tpl fld="4" item="0"/>
        </tpls>
      </n>
      <n v="13264015360">
        <tpls c="8">
          <tpl hier="2" item="0"/>
          <tpl hier="4" item="3"/>
          <tpl fld="3" item="48"/>
          <tpl fld="2" item="83"/>
          <tpl hier="9" item="1"/>
          <tpl hier="11" item="4"/>
          <tpl hier="12" item="2"/>
          <tpl fld="4" item="0"/>
        </tpls>
      </n>
      <n v="388691460096">
        <tpls c="8">
          <tpl hier="2" item="0"/>
          <tpl hier="4" item="3"/>
          <tpl fld="3" item="52"/>
          <tpl fld="2" item="76"/>
          <tpl hier="9" item="1"/>
          <tpl hier="11" item="4"/>
          <tpl hier="12" item="2"/>
          <tpl fld="4" item="0"/>
        </tpls>
      </n>
      <n v="173794181120">
        <tpls c="8">
          <tpl hier="2" item="0"/>
          <tpl hier="4" item="3"/>
          <tpl fld="3" item="53"/>
          <tpl fld="2" item="76"/>
          <tpl hier="9" item="1"/>
          <tpl hier="11" item="4"/>
          <tpl hier="12" item="2"/>
          <tpl fld="4" item="0"/>
        </tpls>
      </n>
      <n v="40059207680">
        <tpls c="8">
          <tpl hier="2" item="0"/>
          <tpl hier="4" item="3"/>
          <tpl fld="3" item="54"/>
          <tpl fld="2" item="76"/>
          <tpl hier="9" item="1"/>
          <tpl hier="11" item="4"/>
          <tpl hier="12" item="2"/>
          <tpl fld="4" item="0"/>
        </tpls>
      </n>
      <n v="612490412032">
        <tpls c="8">
          <tpl hier="2" item="0"/>
          <tpl hier="4" item="3"/>
          <tpl fld="3" item="2"/>
          <tpl fld="2" item="74"/>
          <tpl hier="9" item="1"/>
          <tpl hier="11" item="4"/>
          <tpl hier="12" item="2"/>
          <tpl fld="4" item="0"/>
        </tpls>
      </n>
      <n v="235659198464">
        <tpls c="8">
          <tpl hier="2" item="0"/>
          <tpl hier="4" item="3"/>
          <tpl fld="3" item="58"/>
          <tpl fld="2" item="74"/>
          <tpl hier="9" item="1"/>
          <tpl hier="11" item="4"/>
          <tpl hier="12" item="2"/>
          <tpl fld="4" item="0"/>
        </tpls>
      </n>
      <n v="51967291392">
        <tpls c="8">
          <tpl hier="2" item="0"/>
          <tpl hier="4" item="3"/>
          <tpl fld="3" item="4"/>
          <tpl fld="2" item="74"/>
          <tpl hier="9" item="1"/>
          <tpl hier="11" item="4"/>
          <tpl hier="12" item="2"/>
          <tpl fld="4" item="0"/>
        </tpls>
      </n>
      <n v="205089701888">
        <tpls c="8">
          <tpl hier="2" item="0"/>
          <tpl hier="4" item="3"/>
          <tpl fld="3" item="31"/>
          <tpl fld="2" item="71"/>
          <tpl hier="9" item="1"/>
          <tpl hier="11" item="4"/>
          <tpl hier="12" item="2"/>
          <tpl fld="4" item="0"/>
        </tpls>
      </n>
      <n v="3366368768">
        <tpls c="8">
          <tpl hier="2" item="0"/>
          <tpl hier="4" item="3"/>
          <tpl fld="3" item="40"/>
          <tpl fld="2" item="62"/>
          <tpl hier="9" item="1"/>
          <tpl hier="11" item="4"/>
          <tpl hier="12" item="2"/>
          <tpl fld="4" item="0"/>
        </tpls>
      </n>
      <n v="101296177152">
        <tpls c="8">
          <tpl hier="2" item="0"/>
          <tpl hier="4" item="3"/>
          <tpl fld="3" item="15"/>
          <tpl fld="2" item="57"/>
          <tpl hier="9" item="1"/>
          <tpl hier="11" item="4"/>
          <tpl hier="12" item="2"/>
          <tpl fld="4" item="0"/>
        </tpls>
      </n>
      <n v="17358610432">
        <tpls c="8">
          <tpl hier="2" item="0"/>
          <tpl hier="4" item="3"/>
          <tpl fld="3" item="4"/>
          <tpl fld="2" item="66"/>
          <tpl hier="9" item="1"/>
          <tpl hier="11" item="4"/>
          <tpl hier="12" item="2"/>
          <tpl fld="4" item="0"/>
        </tpls>
      </n>
      <n v="38164717568">
        <tpls c="8">
          <tpl hier="2" item="0"/>
          <tpl hier="4" item="3"/>
          <tpl fld="3" item="10"/>
          <tpl fld="2" item="69"/>
          <tpl hier="9" item="1"/>
          <tpl hier="11" item="4"/>
          <tpl hier="12" item="2"/>
          <tpl fld="4" item="0"/>
        </tpls>
      </n>
      <n v="5231808512">
        <tpls c="8">
          <tpl hier="2" item="0"/>
          <tpl hier="4" item="3"/>
          <tpl fld="3" item="36"/>
          <tpl fld="2" item="73"/>
          <tpl hier="9" item="1"/>
          <tpl hier="11" item="4"/>
          <tpl hier="12" item="2"/>
          <tpl fld="4" item="0"/>
        </tpls>
      </n>
      <n v="3071683067904">
        <tpls c="8">
          <tpl hier="2" item="0"/>
          <tpl hier="4" item="3"/>
          <tpl fld="3" item="58"/>
          <tpl fld="2" item="78"/>
          <tpl hier="9" item="1"/>
          <tpl hier="11" item="4"/>
          <tpl hier="12" item="2"/>
          <tpl fld="4" item="0"/>
        </tpls>
      </n>
      <n v="1961796173824">
        <tpls c="8">
          <tpl hier="2" item="0"/>
          <tpl hier="4" item="3"/>
          <tpl fld="3" item="13"/>
          <tpl fld="2" item="72"/>
          <tpl hier="9" item="1"/>
          <tpl hier="11" item="4"/>
          <tpl hier="12" item="2"/>
          <tpl fld="4" item="0"/>
        </tpls>
      </n>
      <n v="97085079552">
        <tpls c="8">
          <tpl hier="2" item="0"/>
          <tpl hier="4" item="3"/>
          <tpl fld="3" item="16"/>
          <tpl fld="2" item="72"/>
          <tpl hier="9" item="1"/>
          <tpl hier="11" item="4"/>
          <tpl hier="12" item="2"/>
          <tpl fld="4" item="0"/>
        </tpls>
      </n>
      <n v="115932848128">
        <tpls c="8">
          <tpl hier="2" item="0"/>
          <tpl hier="4" item="3"/>
          <tpl fld="3" item="30"/>
          <tpl fld="2" item="70"/>
          <tpl hier="9" item="1"/>
          <tpl hier="11" item="4"/>
          <tpl hier="12" item="2"/>
          <tpl fld="4" item="0"/>
        </tpls>
      </n>
      <n v="3980000000">
        <tpls c="8">
          <tpl hier="2" item="0"/>
          <tpl hier="4" item="3"/>
          <tpl fld="3" item="32"/>
          <tpl fld="2" item="70"/>
          <tpl hier="9" item="1"/>
          <tpl hier="11" item="4"/>
          <tpl hier="12" item="2"/>
          <tpl fld="4" item="0"/>
        </tpls>
      </n>
      <n v="136878366720">
        <tpls c="8">
          <tpl hier="2" item="0"/>
          <tpl hier="4" item="3"/>
          <tpl fld="3" item="42"/>
          <tpl fld="2" item="84"/>
          <tpl hier="9" item="1"/>
          <tpl hier="11" item="4"/>
          <tpl hier="12" item="2"/>
          <tpl fld="4" item="0"/>
        </tpls>
      </n>
      <n v="5895278080">
        <tpls c="8">
          <tpl hier="2" item="0"/>
          <tpl hier="4" item="3"/>
          <tpl fld="3" item="44"/>
          <tpl fld="2" item="84"/>
          <tpl hier="9" item="1"/>
          <tpl hier="11" item="4"/>
          <tpl hier="12" item="2"/>
          <tpl fld="4" item="0"/>
        </tpls>
      </n>
      <n v="1401465864192">
        <tpls c="8">
          <tpl hier="2" item="0"/>
          <tpl hier="4" item="3"/>
          <tpl fld="3" item="51"/>
          <tpl fld="2" item="80"/>
          <tpl hier="9" item="1"/>
          <tpl hier="11" item="4"/>
          <tpl hier="12" item="2"/>
          <tpl fld="4" item="0"/>
        </tpls>
      </n>
      <n v="119012057088">
        <tpls c="8">
          <tpl hier="2" item="0"/>
          <tpl hier="4" item="3"/>
          <tpl fld="3" item="3"/>
          <tpl fld="2" item="75"/>
          <tpl hier="9" item="1"/>
          <tpl hier="11" item="4"/>
          <tpl hier="12" item="2"/>
          <tpl fld="4" item="0"/>
        </tpls>
      </n>
      <m>
        <tpls c="8">
          <tpl hier="2" item="0"/>
          <tpl hier="4" item="3"/>
          <tpl fld="3" item="9"/>
          <tpl fld="2" item="67"/>
          <tpl hier="9" item="1"/>
          <tpl hier="11" item="4"/>
          <tpl hier="12" item="2"/>
          <tpl fld="4" item="0"/>
        </tpls>
      </m>
      <m>
        <tpls c="8">
          <tpl hier="2" item="0"/>
          <tpl hier="4" item="3"/>
          <tpl fld="3" item="12"/>
          <tpl fld="2" item="67"/>
          <tpl hier="9" item="1"/>
          <tpl hier="11" item="4"/>
          <tpl hier="12" item="2"/>
          <tpl fld="4" item="0"/>
        </tpls>
      </m>
      <n v="481345929216">
        <tpls c="8">
          <tpl hier="2" item="0"/>
          <tpl hier="4" item="3"/>
          <tpl fld="3" item="49"/>
          <tpl fld="2" item="83"/>
          <tpl hier="9" item="1"/>
          <tpl hier="11" item="4"/>
          <tpl hier="12" item="2"/>
          <tpl fld="4" item="0"/>
        </tpls>
      </n>
      <n v="224721797120">
        <tpls c="8">
          <tpl hier="2" item="0"/>
          <tpl hier="4" item="3"/>
          <tpl fld="3" item="50"/>
          <tpl fld="2" item="83"/>
          <tpl hier="9" item="1"/>
          <tpl hier="11" item="4"/>
          <tpl hier="12" item="2"/>
          <tpl fld="4" item="0"/>
        </tpls>
      </n>
      <n v="12400145408">
        <tpls c="8">
          <tpl hier="2" item="0"/>
          <tpl hier="4" item="3"/>
          <tpl fld="3" item="35"/>
          <tpl fld="2" item="83"/>
          <tpl hier="9" item="1"/>
          <tpl hier="11" item="4"/>
          <tpl hier="12" item="2"/>
          <tpl fld="4" item="0"/>
        </tpls>
      </n>
      <n v="166463389696">
        <tpls c="8">
          <tpl hier="2" item="0"/>
          <tpl hier="4" item="3"/>
          <tpl fld="3" item="0"/>
          <tpl fld="2" item="76"/>
          <tpl hier="9" item="1"/>
          <tpl hier="11" item="4"/>
          <tpl hier="12" item="2"/>
          <tpl fld="4" item="0"/>
        </tpls>
      </n>
      <n v="1392680632320">
        <tpls c="8">
          <tpl hier="2" item="0"/>
          <tpl hier="4" item="3"/>
          <tpl fld="3" item="5"/>
          <tpl fld="2" item="74"/>
          <tpl hier="9" item="1"/>
          <tpl hier="11" item="4"/>
          <tpl hier="12" item="2"/>
          <tpl fld="4" item="0"/>
        </tpls>
      </n>
      <n v="189060349952">
        <tpls c="8">
          <tpl hier="2" item="0"/>
          <tpl hier="4" item="3"/>
          <tpl fld="3" item="7"/>
          <tpl fld="2" item="74"/>
          <tpl hier="9" item="1"/>
          <tpl hier="11" item="4"/>
          <tpl hier="12" item="2"/>
          <tpl fld="4" item="0"/>
        </tpls>
      </n>
      <n v="45149511680">
        <tpls c="8">
          <tpl hier="2" item="0"/>
          <tpl hier="4" item="3"/>
          <tpl fld="3" item="8"/>
          <tpl fld="2" item="74"/>
          <tpl hier="9" item="1"/>
          <tpl hier="11" item="4"/>
          <tpl hier="12" item="2"/>
          <tpl fld="4" item="0"/>
        </tpls>
      </n>
      <n v="961603960832">
        <tpls c="8">
          <tpl hier="2" item="0"/>
          <tpl hier="4" item="3"/>
          <tpl fld="3" item="27"/>
          <tpl fld="2" item="71"/>
          <tpl hier="9" item="1"/>
          <tpl hier="11" item="4"/>
          <tpl hier="12" item="2"/>
          <tpl fld="4" item="0"/>
        </tpls>
      </n>
      <n v="70436265984">
        <tpls c="8">
          <tpl hier="2" item="0"/>
          <tpl hier="4" item="3"/>
          <tpl fld="3" item="34"/>
          <tpl fld="2" item="71"/>
          <tpl hier="9" item="1"/>
          <tpl hier="11" item="4"/>
          <tpl hier="12" item="2"/>
          <tpl fld="4" item="0"/>
        </tpls>
      </n>
      <n v="59708342272">
        <tpls c="8">
          <tpl hier="2" item="0"/>
          <tpl hier="4" item="3"/>
          <tpl fld="3" item="37"/>
          <tpl fld="2" item="71"/>
          <tpl hier="9" item="1"/>
          <tpl hier="11" item="4"/>
          <tpl hier="12" item="2"/>
          <tpl fld="4" item="0"/>
        </tpls>
      </n>
      <m>
        <tpls c="8">
          <tpl hier="2" item="0"/>
          <tpl hier="4" item="3"/>
          <tpl fld="3" item="23"/>
          <tpl fld="2" item="50"/>
          <tpl hier="9" item="1"/>
          <tpl hier="11" item="4"/>
          <tpl hier="12" item="2"/>
          <tpl fld="4" item="0"/>
        </tpls>
      </m>
      <n v="9005023232">
        <tpls c="8">
          <tpl hier="2" item="0"/>
          <tpl hier="4" item="3"/>
          <tpl fld="3" item="10"/>
          <tpl fld="2" item="57"/>
          <tpl hier="9" item="1"/>
          <tpl hier="11" item="4"/>
          <tpl hier="12" item="2"/>
          <tpl fld="4" item="0"/>
        </tpls>
      </n>
      <n v="2078953308160">
        <tpls c="8">
          <tpl hier="2" item="0"/>
          <tpl hier="4" item="3"/>
          <tpl fld="3" item="12"/>
          <tpl fld="2" item="78"/>
          <tpl hier="9" item="1"/>
          <tpl hier="11" item="4"/>
          <tpl hier="12" item="2"/>
          <tpl fld="4" item="0"/>
        </tpls>
      </n>
      <n v="81133117440">
        <tpls c="8">
          <tpl hier="2" item="0"/>
          <tpl hier="4" item="3"/>
          <tpl fld="3" item="26"/>
          <tpl fld="2" item="72"/>
          <tpl hier="9" item="1"/>
          <tpl hier="11" item="4"/>
          <tpl hier="12" item="2"/>
          <tpl fld="4" item="0"/>
        </tpls>
      </n>
      <n v="108809060352">
        <tpls c="8">
          <tpl hier="2" item="0"/>
          <tpl hier="4" item="3"/>
          <tpl fld="3" item="50"/>
          <tpl fld="2" item="84"/>
          <tpl hier="9" item="1"/>
          <tpl hier="11" item="4"/>
          <tpl hier="12" item="2"/>
          <tpl fld="4" item="0"/>
        </tpls>
      </n>
      <n v="1269179613184">
        <tpls c="8">
          <tpl hier="2" item="0"/>
          <tpl hier="4" item="3"/>
          <tpl fld="3" item="0"/>
          <tpl fld="2" item="80"/>
          <tpl hier="9" item="1"/>
          <tpl hier="11" item="4"/>
          <tpl hier="12" item="2"/>
          <tpl fld="4" item="0"/>
        </tpls>
      </n>
      <m>
        <tpls c="8">
          <tpl hier="2" item="0"/>
          <tpl hier="4" item="3"/>
          <tpl fld="3" item="17"/>
          <tpl fld="2" item="67"/>
          <tpl hier="9" item="1"/>
          <tpl hier="11" item="4"/>
          <tpl hier="12" item="2"/>
          <tpl fld="4" item="0"/>
        </tpls>
      </m>
      <n v="378376093696">
        <tpls c="8">
          <tpl hier="2" item="0"/>
          <tpl hier="4" item="3"/>
          <tpl fld="3" item="14"/>
          <tpl fld="2" item="74"/>
          <tpl hier="9" item="1"/>
          <tpl hier="11" item="4"/>
          <tpl hier="12" item="2"/>
          <tpl fld="4" item="0"/>
        </tpls>
      </n>
      <n v="1390700032">
        <tpls c="8">
          <tpl hier="2" item="0"/>
          <tpl hier="4" item="3"/>
          <tpl fld="3" item="32"/>
          <tpl fld="2" item="43"/>
          <tpl hier="9" item="1"/>
          <tpl hier="11" item="4"/>
          <tpl hier="12" item="2"/>
          <tpl fld="4" item="0"/>
        </tpls>
      </n>
      <n v="12346918912">
        <tpls c="8">
          <tpl hier="2" item="0"/>
          <tpl hier="4" item="3"/>
          <tpl fld="3" item="11"/>
          <tpl fld="2" item="85"/>
          <tpl hier="9" item="1"/>
          <tpl hier="11" item="4"/>
          <tpl hier="12" item="2"/>
          <tpl fld="4" item="0"/>
        </tpls>
      </n>
      <n v="37917704192">
        <tpls c="8">
          <tpl hier="2" item="0"/>
          <tpl hier="4" item="3"/>
          <tpl fld="3" item="23"/>
          <tpl fld="2" item="54"/>
          <tpl hier="9" item="1"/>
          <tpl hier="11" item="4"/>
          <tpl hier="12" item="2"/>
          <tpl fld="4" item="0"/>
        </tpls>
      </n>
      <n v="7072641024">
        <tpls c="8">
          <tpl hier="2" item="0"/>
          <tpl hier="4" item="3"/>
          <tpl fld="3" item="32"/>
          <tpl fld="2" item="35"/>
          <tpl hier="9" item="1"/>
          <tpl hier="11" item="4"/>
          <tpl hier="12" item="2"/>
          <tpl fld="4" item="0"/>
        </tpls>
      </n>
      <n v="558111981568">
        <tpls c="8">
          <tpl hier="2" item="0"/>
          <tpl hier="4" item="3"/>
          <tpl fld="3" item="45"/>
          <tpl fld="2" item="60"/>
          <tpl hier="9" item="1"/>
          <tpl hier="11" item="4"/>
          <tpl hier="12" item="2"/>
          <tpl fld="4" item="0"/>
        </tpls>
      </n>
      <n v="5587490304">
        <tpls c="8">
          <tpl hier="2" item="0"/>
          <tpl hier="4" item="3"/>
          <tpl fld="3" item="31"/>
          <tpl fld="2" item="52"/>
          <tpl hier="9" item="1"/>
          <tpl hier="11" item="4"/>
          <tpl hier="12" item="2"/>
          <tpl fld="4" item="0"/>
        </tpls>
      </n>
      <n v="96905832">
        <tpls c="8">
          <tpl hier="2" item="0"/>
          <tpl hier="4" item="3"/>
          <tpl fld="3" item="20"/>
          <tpl fld="2" item="82"/>
          <tpl hier="9" item="1"/>
          <tpl hier="11" item="4"/>
          <tpl hier="12" item="2"/>
          <tpl fld="4" item="0"/>
        </tpls>
      </n>
      <n v="538423168">
        <tpls c="8">
          <tpl hier="2" item="0"/>
          <tpl hier="4" item="3"/>
          <tpl fld="3" item="10"/>
          <tpl fld="2" item="58"/>
          <tpl hier="9" item="1"/>
          <tpl hier="11" item="4"/>
          <tpl hier="12" item="2"/>
          <tpl fld="4" item="0"/>
        </tpls>
      </n>
      <n v="16784849633280">
        <tpls c="8">
          <tpl hier="2" item="0"/>
          <tpl hier="4" item="3"/>
          <tpl fld="3" item="33"/>
          <tpl fld="2" item="51"/>
          <tpl hier="9" item="1"/>
          <tpl hier="11" item="4"/>
          <tpl hier="12" item="2"/>
          <tpl fld="4" item="0"/>
        </tpls>
      </n>
      <n v="206131363840">
        <tpls c="8">
          <tpl hier="2" item="0"/>
          <tpl hier="4" item="3"/>
          <tpl fld="3" item="56"/>
          <tpl fld="2" item="46"/>
          <tpl hier="9" item="1"/>
          <tpl hier="11" item="4"/>
          <tpl hier="12" item="2"/>
          <tpl fld="4" item="0"/>
        </tpls>
      </n>
      <n v="1153285619712">
        <tpls c="8">
          <tpl hier="2" item="0"/>
          <tpl hier="4" item="3"/>
          <tpl fld="3" item="1"/>
          <tpl fld="2" item="61"/>
          <tpl hier="9" item="1"/>
          <tpl hier="11" item="4"/>
          <tpl hier="12" item="2"/>
          <tpl fld="4" item="0"/>
        </tpls>
      </n>
      <n v="826244608">
        <tpls c="8">
          <tpl hier="2" item="0"/>
          <tpl hier="4" item="3"/>
          <tpl fld="3" item="48"/>
          <tpl fld="2" item="53"/>
          <tpl hier="9" item="1"/>
          <tpl hier="11" item="4"/>
          <tpl hier="12" item="2"/>
          <tpl fld="4" item="0"/>
        </tpls>
      </n>
      <n v="509506322432">
        <tpls c="8">
          <tpl hier="2" item="0"/>
          <tpl hier="4" item="3"/>
          <tpl fld="3" item="19"/>
          <tpl fld="2" item="66"/>
          <tpl hier="9" item="1"/>
          <tpl hier="11" item="4"/>
          <tpl hier="12" item="2"/>
          <tpl fld="4" item="0"/>
        </tpls>
      </n>
      <n v="379130249216">
        <tpls c="8">
          <tpl hier="2" item="0"/>
          <tpl hier="4" item="3"/>
          <tpl fld="3" item="45"/>
          <tpl fld="2" item="69"/>
          <tpl hier="9" item="1"/>
          <tpl hier="11" item="4"/>
          <tpl hier="12" item="2"/>
          <tpl fld="4" item="0"/>
        </tpls>
      </n>
      <n v="37347393536">
        <tpls c="8">
          <tpl hier="2" item="0"/>
          <tpl hier="4" item="3"/>
          <tpl fld="3" item="1"/>
          <tpl fld="2" item="73"/>
          <tpl hier="9" item="1"/>
          <tpl hier="11" item="4"/>
          <tpl hier="12" item="2"/>
          <tpl fld="4" item="0"/>
        </tpls>
      </n>
      <n v="4389475713024">
        <tpls c="8">
          <tpl hier="2" item="0"/>
          <tpl hier="4" item="3"/>
          <tpl fld="3" item="23"/>
          <tpl fld="2" item="78"/>
          <tpl hier="9" item="1"/>
          <tpl hier="11" item="4"/>
          <tpl hier="12" item="2"/>
          <tpl fld="4" item="0"/>
        </tpls>
      </n>
      <n v="318031298560">
        <tpls c="8">
          <tpl hier="2" item="0"/>
          <tpl hier="4" item="3"/>
          <tpl fld="3" item="4"/>
          <tpl fld="2" item="78"/>
          <tpl hier="9" item="1"/>
          <tpl hier="11" item="4"/>
          <tpl hier="12" item="2"/>
          <tpl fld="4" item="0"/>
        </tpls>
      </n>
      <n v="1167012790272">
        <tpls c="8">
          <tpl hier="2" item="0"/>
          <tpl hier="4" item="3"/>
          <tpl fld="3" item="14"/>
          <tpl fld="2" item="72"/>
          <tpl hier="9" item="1"/>
          <tpl hier="11" item="4"/>
          <tpl hier="12" item="2"/>
          <tpl fld="4" item="0"/>
        </tpls>
      </n>
      <n v="452217503744">
        <tpls c="8">
          <tpl hier="2" item="0"/>
          <tpl hier="4" item="3"/>
          <tpl fld="3" item="15"/>
          <tpl fld="2" item="72"/>
          <tpl hier="9" item="1"/>
          <tpl hier="11" item="4"/>
          <tpl hier="12" item="2"/>
          <tpl fld="4" item="0"/>
        </tpls>
      </n>
      <n v="309558444032">
        <tpls c="8">
          <tpl hier="2" item="0"/>
          <tpl hier="4" item="3"/>
          <tpl fld="3" item="29"/>
          <tpl fld="2" item="70"/>
          <tpl hier="9" item="1"/>
          <tpl hier="11" item="4"/>
          <tpl hier="12" item="2"/>
          <tpl fld="4" item="0"/>
        </tpls>
      </n>
      <n v="27837509632">
        <tpls c="8">
          <tpl hier="2" item="0"/>
          <tpl hier="4" item="3"/>
          <tpl fld="3" item="31"/>
          <tpl fld="2" item="70"/>
          <tpl hier="9" item="1"/>
          <tpl hier="11" item="4"/>
          <tpl hier="12" item="2"/>
          <tpl fld="4" item="0"/>
        </tpls>
      </n>
      <n v="287797837824">
        <tpls c="8">
          <tpl hier="2" item="0"/>
          <tpl hier="4" item="3"/>
          <tpl fld="3" item="41"/>
          <tpl fld="2" item="84"/>
          <tpl hier="9" item="1"/>
          <tpl hier="11" item="4"/>
          <tpl hier="12" item="2"/>
          <tpl fld="4" item="0"/>
        </tpls>
      </n>
      <n v="54481874944">
        <tpls c="8">
          <tpl hier="2" item="0"/>
          <tpl hier="4" item="3"/>
          <tpl fld="3" item="43"/>
          <tpl fld="2" item="84"/>
          <tpl hier="9" item="1"/>
          <tpl hier="11" item="4"/>
          <tpl hier="12" item="2"/>
          <tpl fld="4" item="0"/>
        </tpls>
      </n>
      <n v="2918382829568">
        <tpls c="8">
          <tpl hier="2" item="0"/>
          <tpl hier="4" item="3"/>
          <tpl fld="3" item="38"/>
          <tpl fld="2" item="80"/>
          <tpl hier="9" item="1"/>
          <tpl hier="11" item="4"/>
          <tpl hier="12" item="2"/>
          <tpl fld="4" item="0"/>
        </tpls>
      </n>
      <n v="372319027200">
        <tpls c="8">
          <tpl hier="2" item="0"/>
          <tpl hier="4" item="3"/>
          <tpl fld="3" item="20"/>
          <tpl fld="2" item="80"/>
          <tpl hier="9" item="1"/>
          <tpl hier="11" item="4"/>
          <tpl hier="12" item="2"/>
          <tpl fld="4" item="0"/>
        </tpls>
      </n>
      <n v="204809109504">
        <tpls c="8">
          <tpl hier="2" item="0"/>
          <tpl hier="4" item="3"/>
          <tpl fld="3" item="1"/>
          <tpl fld="2" item="75"/>
          <tpl hier="9" item="1"/>
          <tpl hier="11" item="4"/>
          <tpl hier="12" item="2"/>
          <tpl fld="4" item="0"/>
        </tpls>
      </n>
      <n v="19472363520">
        <tpls c="8">
          <tpl hier="2" item="0"/>
          <tpl hier="4" item="3"/>
          <tpl fld="3" item="57"/>
          <tpl fld="2" item="75"/>
          <tpl hier="9" item="1"/>
          <tpl hier="11" item="4"/>
          <tpl hier="12" item="2"/>
          <tpl fld="4" item="0"/>
        </tpls>
      </n>
      <m>
        <tpls c="8">
          <tpl hier="2" item="0"/>
          <tpl hier="4" item="3"/>
          <tpl fld="3" item="11"/>
          <tpl fld="2" item="67"/>
          <tpl hier="9" item="1"/>
          <tpl hier="11" item="4"/>
          <tpl hier="12" item="2"/>
          <tpl fld="4" item="0"/>
        </tpls>
      </m>
      <m>
        <tpls c="8">
          <tpl hier="2" item="0"/>
          <tpl hier="4" item="3"/>
          <tpl fld="3" item="10"/>
          <tpl fld="2" item="67"/>
          <tpl hier="9" item="1"/>
          <tpl hier="11" item="4"/>
          <tpl hier="12" item="2"/>
          <tpl fld="4" item="0"/>
        </tpls>
      </m>
      <n v="82839904256">
        <tpls c="8">
          <tpl hier="2" item="0"/>
          <tpl hier="4" item="3"/>
          <tpl fld="3" item="40"/>
          <tpl fld="2" item="83"/>
          <tpl hier="9" item="1"/>
          <tpl hier="11" item="4"/>
          <tpl hier="12" item="2"/>
          <tpl fld="4" item="0"/>
        </tpls>
      </n>
      <n v="335998550016">
        <tpls c="8">
          <tpl hier="2" item="0"/>
          <tpl hier="4" item="3"/>
          <tpl fld="3" item="55"/>
          <tpl fld="2" item="76"/>
          <tpl hier="9" item="1"/>
          <tpl hier="11" item="4"/>
          <tpl hier="12" item="2"/>
          <tpl fld="4" item="0"/>
        </tpls>
      </n>
      <n v="35189301248">
        <tpls c="8">
          <tpl hier="2" item="0"/>
          <tpl hier="4" item="3"/>
          <tpl fld="3" item="56"/>
          <tpl fld="2" item="76"/>
          <tpl hier="9" item="1"/>
          <tpl hier="11" item="4"/>
          <tpl hier="12" item="2"/>
          <tpl fld="4" item="0"/>
        </tpls>
      </n>
      <n v="466488066048">
        <tpls c="8">
          <tpl hier="2" item="0"/>
          <tpl hier="4" item="3"/>
          <tpl fld="3" item="6"/>
          <tpl fld="2" item="74"/>
          <tpl hier="9" item="1"/>
          <tpl hier="11" item="4"/>
          <tpl hier="12" item="2"/>
          <tpl fld="4" item="0"/>
        </tpls>
      </n>
      <n v="9570405580800">
        <tpls c="8">
          <tpl hier="2" item="0"/>
          <tpl hier="4" item="3"/>
          <tpl fld="3" item="33"/>
          <tpl fld="2" item="71"/>
          <tpl hier="9" item="1"/>
          <tpl hier="11" item="4"/>
          <tpl hier="12" item="2"/>
          <tpl fld="4" item="0"/>
        </tpls>
      </n>
      <n v="195866378240">
        <tpls c="8">
          <tpl hier="2" item="0"/>
          <tpl hier="4" item="3"/>
          <tpl fld="3" item="36"/>
          <tpl fld="2" item="71"/>
          <tpl hier="9" item="1"/>
          <tpl hier="11" item="4"/>
          <tpl hier="12" item="2"/>
          <tpl fld="4" item="0"/>
        </tpls>
      </n>
      <n v="8577554579456">
        <tpls c="8">
          <tpl hier="2" item="0"/>
          <tpl hier="4" item="3"/>
          <tpl fld="3" item="27"/>
          <tpl fld="2" item="51"/>
          <tpl hier="9" item="1"/>
          <tpl hier="11" item="4"/>
          <tpl hier="12" item="2"/>
          <tpl fld="4" item="0"/>
        </tpls>
      </n>
      <n v="244797227008">
        <tpls c="8">
          <tpl hier="2" item="0"/>
          <tpl hier="4" item="3"/>
          <tpl fld="3" item="41"/>
          <tpl fld="2" item="48"/>
          <tpl hier="9" item="1"/>
          <tpl hier="11" item="4"/>
          <tpl hier="12" item="2"/>
          <tpl fld="4" item="0"/>
        </tpls>
      </n>
      <n v="1835899289600">
        <tpls c="8">
          <tpl hier="2" item="0"/>
          <tpl hier="4" item="3"/>
          <tpl fld="3" item="23"/>
          <tpl fld="2" item="72"/>
          <tpl hier="9" item="1"/>
          <tpl hier="11" item="4"/>
          <tpl hier="12" item="2"/>
          <tpl fld="4" item="0"/>
        </tpls>
      </n>
      <n v="257180139520">
        <tpls c="8">
          <tpl hier="2" item="0"/>
          <tpl hier="4" item="3"/>
          <tpl fld="3" item="19"/>
          <tpl fld="2" item="70"/>
          <tpl hier="9" item="1"/>
          <tpl hier="11" item="4"/>
          <tpl hier="12" item="2"/>
          <tpl fld="4" item="0"/>
        </tpls>
      </n>
      <n v="4961400320">
        <tpls c="8">
          <tpl hier="2" item="0"/>
          <tpl hier="4" item="3"/>
          <tpl fld="3" item="35"/>
          <tpl fld="2" item="84"/>
          <tpl hier="9" item="1"/>
          <tpl hier="11" item="4"/>
          <tpl hier="12" item="2"/>
          <tpl fld="4" item="0"/>
        </tpls>
      </n>
      <n v="91594752000">
        <tpls c="8">
          <tpl hier="2" item="0"/>
          <tpl hier="4" item="3"/>
          <tpl fld="3" item="7"/>
          <tpl fld="2" item="75"/>
          <tpl hier="9" item="1"/>
          <tpl hier="11" item="4"/>
          <tpl hier="12" item="2"/>
          <tpl fld="4" item="0"/>
        </tpls>
      </n>
      <n v="1330135695360">
        <tpls c="8">
          <tpl hier="2" item="0"/>
          <tpl hier="4" item="3"/>
          <tpl fld="3" item="13"/>
          <tpl fld="2" item="74"/>
          <tpl hier="9" item="1"/>
          <tpl hier="11" item="4"/>
          <tpl hier="12" item="2"/>
          <tpl fld="4" item="0"/>
        </tpls>
      </n>
      <n v="4682546688">
        <tpls c="8">
          <tpl hier="2" item="0"/>
          <tpl hier="4" item="3"/>
          <tpl fld="3" item="23"/>
          <tpl fld="2" item="34"/>
          <tpl hier="9" item="1"/>
          <tpl hier="11" item="4"/>
          <tpl hier="12" item="2"/>
          <tpl fld="4" item="0"/>
        </tpls>
      </n>
      <n v="7567109632">
        <tpls c="8">
          <tpl hier="2" item="0"/>
          <tpl hier="4" item="3"/>
          <tpl fld="3" item="31"/>
          <tpl fld="2" item="85"/>
          <tpl hier="9" item="1"/>
          <tpl hier="11" item="4"/>
          <tpl hier="12" item="2"/>
          <tpl fld="4" item="0"/>
        </tpls>
      </n>
      <n v="10706259968">
        <tpls c="8">
          <tpl hier="2" item="0"/>
          <tpl hier="4" item="3"/>
          <tpl fld="3" item="50"/>
          <tpl fld="2" item="54"/>
          <tpl hier="9" item="1"/>
          <tpl hier="11" item="4"/>
          <tpl hier="12" item="2"/>
          <tpl fld="4" item="0"/>
        </tpls>
      </n>
      <n v="8638711808">
        <tpls c="8">
          <tpl hier="2" item="0"/>
          <tpl hier="4" item="3"/>
          <tpl fld="3" item="52"/>
          <tpl fld="2" item="28"/>
          <tpl hier="9" item="1"/>
          <tpl hier="11" item="4"/>
          <tpl hier="12" item="2"/>
          <tpl fld="4" item="0"/>
        </tpls>
      </n>
      <n v="3012334848">
        <tpls c="8">
          <tpl hier="2" item="0"/>
          <tpl hier="4" item="3"/>
          <tpl fld="3" item="5"/>
          <tpl fld="2" item="42"/>
          <tpl hier="9" item="1"/>
          <tpl hier="11" item="4"/>
          <tpl hier="12" item="2"/>
          <tpl fld="4" item="0"/>
        </tpls>
      </n>
      <n v="123709374464">
        <tpls c="8">
          <tpl hier="2" item="0"/>
          <tpl hier="4" item="3"/>
          <tpl fld="3" item="54"/>
          <tpl fld="2" item="60"/>
          <tpl hier="9" item="1"/>
          <tpl hier="11" item="4"/>
          <tpl hier="12" item="2"/>
          <tpl fld="4" item="0"/>
        </tpls>
      </n>
      <n v="755808064">
        <tpls c="8">
          <tpl hier="2" item="0"/>
          <tpl hier="4" item="3"/>
          <tpl fld="3" item="26"/>
          <tpl fld="2" item="52"/>
          <tpl hier="9" item="1"/>
          <tpl hier="11" item="4"/>
          <tpl hier="12" item="2"/>
          <tpl fld="4" item="0"/>
        </tpls>
      </n>
      <n v="29964370">
        <tpls c="8">
          <tpl hier="2" item="0"/>
          <tpl hier="4" item="3"/>
          <tpl fld="3" item="35"/>
          <tpl fld="2" item="82"/>
          <tpl hier="9" item="1"/>
          <tpl hier="11" item="4"/>
          <tpl hier="12" item="2"/>
          <tpl fld="4" item="0"/>
        </tpls>
      </n>
      <m>
        <tpls c="8">
          <tpl hier="2" item="0"/>
          <tpl hier="4" item="3"/>
          <tpl fld="3" item="21"/>
          <tpl fld="2" item="50"/>
          <tpl hier="9" item="1"/>
          <tpl hier="11" item="4"/>
          <tpl hier="12" item="2"/>
          <tpl fld="4" item="0"/>
        </tpls>
      </m>
      <n v="31673685147648">
        <tpls c="8">
          <tpl hier="2" item="0"/>
          <tpl hier="4" item="3"/>
          <tpl fld="3" item="55"/>
          <tpl fld="1" item="1"/>
          <tpl hier="9" item="1"/>
          <tpl hier="11" item="4"/>
          <tpl hier="12" item="2"/>
          <tpl fld="4" item="0"/>
        </tpls>
      </n>
      <n v="9062818250752">
        <tpls c="8">
          <tpl hier="2" item="0"/>
          <tpl hier="4" item="3"/>
          <tpl fld="3" item="30"/>
          <tpl fld="2" item="51"/>
          <tpl hier="9" item="1"/>
          <tpl hier="11" item="4"/>
          <tpl hier="12" item="2"/>
          <tpl fld="4" item="0"/>
        </tpls>
      </n>
      <n v="86561964032">
        <tpls c="8">
          <tpl hier="2" item="0"/>
          <tpl hier="4" item="3"/>
          <tpl fld="3" item="44"/>
          <tpl fld="2" item="46"/>
          <tpl hier="9" item="1"/>
          <tpl hier="11" item="4"/>
          <tpl hier="12" item="2"/>
          <tpl fld="4" item="0"/>
        </tpls>
      </n>
      <n v="1067093393408">
        <tpls c="8">
          <tpl hier="2" item="0"/>
          <tpl hier="4" item="3"/>
          <tpl fld="3" item="2"/>
          <tpl fld="2" item="61"/>
          <tpl hier="9" item="1"/>
          <tpl hier="11" item="4"/>
          <tpl hier="12" item="2"/>
          <tpl fld="4" item="0"/>
        </tpls>
      </n>
      <n v="72933351424">
        <tpls c="8">
          <tpl hier="2" item="0"/>
          <tpl hier="4" item="3"/>
          <tpl fld="3" item="36"/>
          <tpl fld="2" item="57"/>
          <tpl hier="9" item="1"/>
          <tpl hier="11" item="4"/>
          <tpl hier="12" item="2"/>
          <tpl fld="4" item="0"/>
        </tpls>
      </n>
      <n v="216236605440">
        <tpls c="8">
          <tpl hier="2" item="0"/>
          <tpl hier="4" item="3"/>
          <tpl fld="3" item="19"/>
          <tpl fld="2" item="48"/>
          <tpl hier="9" item="1"/>
          <tpl hier="11" item="4"/>
          <tpl hier="12" item="2"/>
          <tpl fld="4" item="0"/>
        </tpls>
      </n>
      <n v="386190376960">
        <tpls c="8">
          <tpl hier="2" item="0"/>
          <tpl hier="4" item="3"/>
          <tpl fld="3" item="49"/>
          <tpl fld="2" item="66"/>
          <tpl hier="9" item="1"/>
          <tpl hier="11" item="4"/>
          <tpl hier="12" item="2"/>
          <tpl fld="4" item="0"/>
        </tpls>
      </n>
      <n v="8058680832">
        <tpls c="8">
          <tpl hier="2" item="0"/>
          <tpl hier="4" item="3"/>
          <tpl fld="3" item="34"/>
          <tpl fld="2" item="66"/>
          <tpl hier="9" item="1"/>
          <tpl hier="11" item="4"/>
          <tpl hier="12" item="2"/>
          <tpl fld="4" item="0"/>
        </tpls>
      </n>
      <n v="353550172160">
        <tpls c="8">
          <tpl hier="2" item="0"/>
          <tpl hier="4" item="3"/>
          <tpl fld="3" item="50"/>
          <tpl fld="2" item="69"/>
          <tpl hier="9" item="1"/>
          <tpl hier="11" item="4"/>
          <tpl hier="12" item="2"/>
          <tpl fld="4" item="0"/>
        </tpls>
      </n>
      <n v="34035947520">
        <tpls c="8">
          <tpl hier="2" item="0"/>
          <tpl hier="4" item="3"/>
          <tpl fld="3" item="16"/>
          <tpl fld="2" item="69"/>
          <tpl hier="9" item="1"/>
          <tpl hier="11" item="4"/>
          <tpl hier="12" item="2"/>
          <tpl fld="4" item="0"/>
        </tpls>
      </n>
      <n v="29557325824">
        <tpls c="8">
          <tpl hier="2" item="0"/>
          <tpl hier="4" item="3"/>
          <tpl fld="3" item="6"/>
          <tpl fld="2" item="73"/>
          <tpl hier="9" item="1"/>
          <tpl hier="11" item="4"/>
          <tpl hier="12" item="2"/>
          <tpl fld="4" item="0"/>
        </tpls>
      </n>
      <n v="3544268032">
        <tpls c="8">
          <tpl hier="2" item="0"/>
          <tpl hier="4" item="3"/>
          <tpl fld="3" item="20"/>
          <tpl fld="2" item="73"/>
          <tpl hier="9" item="1"/>
          <tpl hier="11" item="4"/>
          <tpl hier="12" item="2"/>
          <tpl fld="4" item="0"/>
        </tpls>
      </n>
      <n v="5155717120000">
        <tpls c="8">
          <tpl hier="2" item="0"/>
          <tpl hier="4" item="3"/>
          <tpl fld="3" item="33"/>
          <tpl fld="2" item="78"/>
          <tpl hier="9" item="1"/>
          <tpl hier="11" item="4"/>
          <tpl hier="12" item="2"/>
          <tpl fld="4" item="0"/>
        </tpls>
      </n>
      <n v="2532808589312">
        <tpls c="8">
          <tpl hier="2" item="0"/>
          <tpl hier="4" item="3"/>
          <tpl fld="3" item="7"/>
          <tpl fld="2" item="78"/>
          <tpl hier="9" item="1"/>
          <tpl hier="11" item="4"/>
          <tpl hier="12" item="2"/>
          <tpl fld="4" item="0"/>
        </tpls>
      </n>
      <n v="240151805952">
        <tpls c="8">
          <tpl hier="2" item="0"/>
          <tpl hier="4" item="3"/>
          <tpl fld="3" item="8"/>
          <tpl fld="2" item="78"/>
          <tpl hier="9" item="1"/>
          <tpl hier="11" item="4"/>
          <tpl hier="12" item="2"/>
          <tpl fld="4" item="0"/>
        </tpls>
      </n>
      <n v="1875797475328">
        <tpls c="8">
          <tpl hier="2" item="0"/>
          <tpl hier="4" item="3"/>
          <tpl fld="3" item="21"/>
          <tpl fld="2" item="72"/>
          <tpl hier="9" item="1"/>
          <tpl hier="11" item="4"/>
          <tpl hier="12" item="2"/>
          <tpl fld="4" item="0"/>
        </tpls>
      </n>
      <n v="1143829823488">
        <tpls c="8">
          <tpl hier="2" item="0"/>
          <tpl hier="4" item="3"/>
          <tpl fld="3" item="17"/>
          <tpl fld="2" item="72"/>
          <tpl hier="9" item="1"/>
          <tpl hier="11" item="4"/>
          <tpl hier="12" item="2"/>
          <tpl fld="4" item="0"/>
        </tpls>
      </n>
      <n v="437887696896">
        <tpls c="8">
          <tpl hier="2" item="0"/>
          <tpl hier="4" item="3"/>
          <tpl fld="3" item="22"/>
          <tpl fld="2" item="72"/>
          <tpl hier="9" item="1"/>
          <tpl hier="11" item="4"/>
          <tpl hier="12" item="2"/>
          <tpl fld="4" item="0"/>
        </tpls>
      </n>
      <n v="87942234112">
        <tpls c="8">
          <tpl hier="2" item="0"/>
          <tpl hier="4" item="3"/>
          <tpl fld="3" item="18"/>
          <tpl fld="2" item="72"/>
          <tpl hier="9" item="1"/>
          <tpl hier="11" item="4"/>
          <tpl hier="12" item="2"/>
          <tpl fld="4" item="0"/>
        </tpls>
      </n>
      <n v="292636164096">
        <tpls c="8">
          <tpl hier="2" item="0"/>
          <tpl hier="4" item="3"/>
          <tpl fld="3" item="33"/>
          <tpl fld="2" item="70"/>
          <tpl hier="9" item="1"/>
          <tpl hier="11" item="4"/>
          <tpl hier="12" item="2"/>
          <tpl fld="4" item="0"/>
        </tpls>
      </n>
      <n v="114692620288">
        <tpls c="8">
          <tpl hier="2" item="0"/>
          <tpl hier="4" item="3"/>
          <tpl fld="3" item="27"/>
          <tpl fld="2" item="70"/>
          <tpl hier="9" item="1"/>
          <tpl hier="11" item="4"/>
          <tpl hier="12" item="2"/>
          <tpl fld="4" item="0"/>
        </tpls>
      </n>
      <n v="25579227136">
        <tpls c="8">
          <tpl hier="2" item="0"/>
          <tpl hier="4" item="3"/>
          <tpl fld="3" item="36"/>
          <tpl fld="2" item="70"/>
          <tpl hier="9" item="1"/>
          <tpl hier="11" item="4"/>
          <tpl hier="12" item="2"/>
          <tpl fld="4" item="0"/>
        </tpls>
      </n>
      <n v="3663333376">
        <tpls c="8">
          <tpl hier="2" item="0"/>
          <tpl hier="4" item="3"/>
          <tpl fld="3" item="34"/>
          <tpl fld="2" item="70"/>
          <tpl hier="9" item="1"/>
          <tpl hier="11" item="4"/>
          <tpl hier="12" item="2"/>
          <tpl fld="4" item="0"/>
        </tpls>
      </n>
      <n v="299361566720">
        <tpls c="8">
          <tpl hier="2" item="0"/>
          <tpl hier="4" item="3"/>
          <tpl fld="3" item="47"/>
          <tpl fld="2" item="84"/>
          <tpl hier="9" item="1"/>
          <tpl hier="11" item="4"/>
          <tpl hier="12" item="2"/>
          <tpl fld="4" item="0"/>
        </tpls>
      </n>
      <n v="116601798656">
        <tpls c="8">
          <tpl hier="2" item="0"/>
          <tpl hier="4" item="3"/>
          <tpl fld="3" item="45"/>
          <tpl fld="2" item="84"/>
          <tpl hier="9" item="1"/>
          <tpl hier="11" item="4"/>
          <tpl hier="12" item="2"/>
          <tpl fld="4" item="0"/>
        </tpls>
      </n>
      <n v="44270202880">
        <tpls c="8">
          <tpl hier="2" item="0"/>
          <tpl hier="4" item="3"/>
          <tpl fld="3" item="46"/>
          <tpl fld="2" item="84"/>
          <tpl hier="9" item="1"/>
          <tpl hier="11" item="4"/>
          <tpl hier="12" item="2"/>
          <tpl fld="4" item="0"/>
        </tpls>
      </n>
      <n v="5213047808">
        <tpls c="8">
          <tpl hier="2" item="0"/>
          <tpl hier="4" item="3"/>
          <tpl fld="3" item="48"/>
          <tpl fld="2" item="84"/>
          <tpl hier="9" item="1"/>
          <tpl hier="11" item="4"/>
          <tpl hier="12" item="2"/>
          <tpl fld="4" item="0"/>
        </tpls>
      </n>
      <n v="2657213218816">
        <tpls c="8">
          <tpl hier="2" item="0"/>
          <tpl hier="4" item="3"/>
          <tpl fld="3" item="52"/>
          <tpl fld="2" item="80"/>
          <tpl hier="9" item="1"/>
          <tpl hier="11" item="4"/>
          <tpl hier="12" item="2"/>
          <tpl fld="4" item="0"/>
        </tpls>
      </n>
      <n v="1269276868608">
        <tpls c="8">
          <tpl hier="2" item="0"/>
          <tpl hier="4" item="3"/>
          <tpl fld="3" item="53"/>
          <tpl fld="2" item="80"/>
          <tpl hier="9" item="1"/>
          <tpl hier="11" item="4"/>
          <tpl hier="12" item="2"/>
          <tpl fld="4" item="0"/>
        </tpls>
      </n>
      <n v="360832172032">
        <tpls c="8">
          <tpl hier="2" item="0"/>
          <tpl hier="4" item="3"/>
          <tpl fld="3" item="54"/>
          <tpl fld="2" item="80"/>
          <tpl hier="9" item="1"/>
          <tpl hier="11" item="4"/>
          <tpl hier="12" item="2"/>
          <tpl fld="4" item="0"/>
        </tpls>
      </n>
      <n v="197116952576">
        <tpls c="8">
          <tpl hier="2" item="0"/>
          <tpl hier="4" item="3"/>
          <tpl fld="3" item="2"/>
          <tpl fld="2" item="75"/>
          <tpl hier="9" item="1"/>
          <tpl hier="11" item="4"/>
          <tpl hier="12" item="2"/>
          <tpl fld="4" item="0"/>
        </tpls>
      </n>
      <n v="109058990080">
        <tpls c="8">
          <tpl hier="2" item="0"/>
          <tpl hier="4" item="3"/>
          <tpl fld="3" item="58"/>
          <tpl fld="2" item="75"/>
          <tpl hier="9" item="1"/>
          <tpl hier="11" item="4"/>
          <tpl hier="12" item="2"/>
          <tpl fld="4" item="0"/>
        </tpls>
      </n>
      <n v="14743185408">
        <tpls c="8">
          <tpl hier="2" item="0"/>
          <tpl hier="4" item="3"/>
          <tpl fld="3" item="4"/>
          <tpl fld="2" item="75"/>
          <tpl hier="9" item="1"/>
          <tpl hier="11" item="4"/>
          <tpl hier="12" item="2"/>
          <tpl fld="4" item="0"/>
        </tpls>
      </n>
      <m>
        <tpls c="8">
          <tpl hier="2" item="0"/>
          <tpl hier="4" item="3"/>
          <tpl fld="3" item="13"/>
          <tpl fld="2" item="67"/>
          <tpl hier="9" item="1"/>
          <tpl hier="11" item="4"/>
          <tpl hier="12" item="2"/>
          <tpl fld="4" item="0"/>
        </tpls>
      </m>
      <m>
        <tpls c="8">
          <tpl hier="2" item="0"/>
          <tpl hier="4" item="3"/>
          <tpl fld="3" item="14"/>
          <tpl fld="2" item="67"/>
          <tpl hier="9" item="1"/>
          <tpl hier="11" item="4"/>
          <tpl hier="12" item="2"/>
          <tpl fld="4" item="0"/>
        </tpls>
      </m>
      <m>
        <tpls c="8">
          <tpl hier="2" item="0"/>
          <tpl hier="4" item="3"/>
          <tpl fld="3" item="15"/>
          <tpl fld="2" item="67"/>
          <tpl hier="9" item="1"/>
          <tpl hier="11" item="4"/>
          <tpl hier="12" item="2"/>
          <tpl fld="4" item="0"/>
        </tpls>
      </m>
      <m>
        <tpls c="8">
          <tpl hier="2" item="0"/>
          <tpl hier="4" item="3"/>
          <tpl fld="3" item="16"/>
          <tpl fld="2" item="67"/>
          <tpl hier="9" item="1"/>
          <tpl hier="11" item="4"/>
          <tpl hier="12" item="2"/>
          <tpl fld="4" item="0"/>
        </tpls>
      </m>
      <n v="515223519232">
        <tpls c="8">
          <tpl hier="2" item="0"/>
          <tpl hier="4" item="3"/>
          <tpl fld="3" item="38"/>
          <tpl fld="2" item="83"/>
          <tpl hier="9" item="1"/>
          <tpl hier="11" item="4"/>
          <tpl hier="12" item="2"/>
          <tpl fld="4" item="0"/>
        </tpls>
      </n>
      <n v="234781655040">
        <tpls c="8">
          <tpl hier="2" item="0"/>
          <tpl hier="4" item="3"/>
          <tpl fld="3" item="51"/>
          <tpl fld="2" item="83"/>
          <tpl hier="9" item="1"/>
          <tpl hier="11" item="4"/>
          <tpl hier="12" item="2"/>
          <tpl fld="4" item="0"/>
        </tpls>
      </n>
      <n v="71113883648">
        <tpls c="8">
          <tpl hier="2" item="0"/>
          <tpl hier="4" item="3"/>
          <tpl fld="3" item="20"/>
          <tpl fld="2" item="83"/>
          <tpl hier="9" item="1"/>
          <tpl hier="11" item="4"/>
          <tpl hier="12" item="2"/>
          <tpl fld="4" item="0"/>
        </tpls>
      </n>
      <n v="315974418432">
        <tpls c="8">
          <tpl hier="2" item="0"/>
          <tpl hier="4" item="3"/>
          <tpl fld="3" item="1"/>
          <tpl fld="2" item="76"/>
          <tpl hier="9" item="1"/>
          <tpl hier="11" item="4"/>
          <tpl hier="12" item="2"/>
          <tpl fld="4" item="0"/>
        </tpls>
      </n>
      <n v="133105803264">
        <tpls c="8">
          <tpl hier="2" item="0"/>
          <tpl hier="4" item="3"/>
          <tpl fld="3" item="3"/>
          <tpl fld="2" item="76"/>
          <tpl hier="9" item="1"/>
          <tpl hier="11" item="4"/>
          <tpl hier="12" item="2"/>
          <tpl fld="4" item="0"/>
        </tpls>
      </n>
      <n v="29515468800">
        <tpls c="8">
          <tpl hier="2" item="0"/>
          <tpl hier="4" item="3"/>
          <tpl fld="3" item="57"/>
          <tpl fld="2" item="76"/>
          <tpl hier="9" item="1"/>
          <tpl hier="11" item="4"/>
          <tpl hier="12" item="2"/>
          <tpl fld="4" item="0"/>
        </tpls>
      </n>
      <n v="1433904349184">
        <tpls c="8">
          <tpl hier="2" item="0"/>
          <tpl hier="4" item="3"/>
          <tpl fld="3" item="9"/>
          <tpl fld="2" item="74"/>
          <tpl hier="9" item="1"/>
          <tpl hier="11" item="4"/>
          <tpl hier="12" item="2"/>
          <tpl fld="4" item="0"/>
        </tpls>
      </n>
      <n v="394648911872">
        <tpls c="8">
          <tpl hier="2" item="0"/>
          <tpl hier="4" item="3"/>
          <tpl fld="3" item="11"/>
          <tpl fld="2" item="74"/>
          <tpl hier="9" item="1"/>
          <tpl hier="11" item="4"/>
          <tpl hier="12" item="2"/>
          <tpl fld="4" item="0"/>
        </tpls>
      </n>
      <n v="182036938752">
        <tpls c="8">
          <tpl hier="2" item="0"/>
          <tpl hier="4" item="3"/>
          <tpl fld="3" item="12"/>
          <tpl fld="2" item="74"/>
          <tpl hier="9" item="1"/>
          <tpl hier="11" item="4"/>
          <tpl hier="12" item="2"/>
          <tpl fld="4" item="0"/>
        </tpls>
      </n>
      <n v="41271140352">
        <tpls c="8">
          <tpl hier="2" item="0"/>
          <tpl hier="4" item="3"/>
          <tpl fld="3" item="10"/>
          <tpl fld="2" item="74"/>
          <tpl hier="9" item="1"/>
          <tpl hier="11" item="4"/>
          <tpl hier="12" item="2"/>
          <tpl fld="4" item="0"/>
        </tpls>
      </n>
      <n v="8532230930432">
        <tpls c="8">
          <tpl hier="2" item="0"/>
          <tpl hier="4" item="3"/>
          <tpl fld="3" item="19"/>
          <tpl fld="2" item="71"/>
          <tpl hier="9" item="1"/>
          <tpl hier="11" item="4"/>
          <tpl hier="12" item="2"/>
          <tpl fld="4" item="0"/>
        </tpls>
      </n>
      <n v="669191936">
        <tpls c="8">
          <tpl hier="2" item="0"/>
          <tpl hier="4" item="3"/>
          <tpl fld="3" item="32"/>
          <tpl fld="2" item="52"/>
          <tpl hier="9" item="1"/>
          <tpl hier="11" item="4"/>
          <tpl hier="12" item="2"/>
          <tpl fld="4" item="0"/>
        </tpls>
      </n>
      <n v="3233431552">
        <tpls c="8">
          <tpl hier="2" item="0"/>
          <tpl hier="4" item="3"/>
          <tpl fld="3" item="54"/>
          <tpl fld="2" item="73"/>
          <tpl hier="9" item="1"/>
          <tpl hier="11" item="4"/>
          <tpl hier="12" item="2"/>
          <tpl fld="4" item="0"/>
        </tpls>
      </n>
      <n v="24164509696">
        <tpls c="8">
          <tpl hier="2" item="0"/>
          <tpl hier="4" item="3"/>
          <tpl fld="3" item="39"/>
          <tpl fld="2" item="70"/>
          <tpl hier="9" item="1"/>
          <tpl hier="11" item="4"/>
          <tpl hier="12" item="2"/>
          <tpl fld="4" item="0"/>
        </tpls>
      </n>
      <n v="171274272768">
        <tpls c="8">
          <tpl hier="2" item="0"/>
          <tpl hier="4" item="3"/>
          <tpl fld="3" item="6"/>
          <tpl fld="2" item="75"/>
          <tpl hier="9" item="1"/>
          <tpl hier="11" item="4"/>
          <tpl hier="12" item="2"/>
          <tpl fld="4" item="0"/>
        </tpls>
      </n>
      <n v="180234715136">
        <tpls c="8">
          <tpl hier="2" item="0"/>
          <tpl hier="4" item="3"/>
          <tpl fld="3" item="15"/>
          <tpl fld="2" item="74"/>
          <tpl hier="9" item="1"/>
          <tpl hier="11" item="4"/>
          <tpl hier="12" item="2"/>
          <tpl fld="4" item="0"/>
        </tpls>
      </n>
      <m>
        <tpls c="8">
          <tpl hier="2" item="0"/>
          <tpl hier="4" item="3"/>
          <tpl fld="3" item="55"/>
          <tpl fld="2" item="68"/>
          <tpl hier="9" item="1"/>
          <tpl hier="11" item="4"/>
          <tpl hier="12" item="2"/>
          <tpl fld="4" item="0"/>
        </tpls>
      </m>
      <n v="618245632">
        <tpls c="8">
          <tpl hier="2" item="0"/>
          <tpl hier="4" item="3"/>
          <tpl fld="3" item="35"/>
          <tpl fld="2" item="85"/>
          <tpl hier="9" item="1"/>
          <tpl hier="11" item="4"/>
          <tpl hier="12" item="2"/>
          <tpl fld="4" item="0"/>
        </tpls>
      </n>
      <n v="7870239232">
        <tpls c="8">
          <tpl hier="2" item="0"/>
          <tpl hier="4" item="3"/>
          <tpl fld="3" item="57"/>
          <tpl fld="2" item="54"/>
          <tpl hier="9" item="1"/>
          <tpl hier="11" item="4"/>
          <tpl hier="12" item="2"/>
          <tpl fld="4" item="0"/>
        </tpls>
      </n>
      <n v="919103744">
        <tpls c="8">
          <tpl hier="2" item="0"/>
          <tpl hier="4" item="3"/>
          <tpl fld="3" item="22"/>
          <tpl fld="2" item="28"/>
          <tpl hier="9" item="1"/>
          <tpl hier="11" item="4"/>
          <tpl hier="12" item="2"/>
          <tpl fld="4" item="0"/>
        </tpls>
      </n>
      <n v="893770816">
        <tpls c="8">
          <tpl hier="2" item="0"/>
          <tpl hier="4" item="3"/>
          <tpl fld="3" item="30"/>
          <tpl fld="2" item="42"/>
          <tpl hier="9" item="1"/>
          <tpl hier="11" item="4"/>
          <tpl hier="12" item="2"/>
          <tpl fld="4" item="0"/>
        </tpls>
      </n>
      <n v="18663264256">
        <tpls c="8">
          <tpl hier="2" item="0"/>
          <tpl hier="4" item="3"/>
          <tpl fld="3" item="9"/>
          <tpl fld="2" item="56"/>
          <tpl hier="9" item="1"/>
          <tpl hier="11" item="4"/>
          <tpl hier="12" item="2"/>
          <tpl fld="4" item="0"/>
        </tpls>
      </n>
      <n v="11141358592">
        <tpls c="8">
          <tpl hier="2" item="0"/>
          <tpl hier="4" item="3"/>
          <tpl fld="3" item="19"/>
          <tpl fld="2" item="47"/>
          <tpl hier="9" item="1"/>
          <tpl hier="11" item="4"/>
          <tpl hier="12" item="2"/>
          <tpl fld="4" item="0"/>
        </tpls>
      </n>
      <n v="71819083776">
        <tpls c="8">
          <tpl hier="2" item="0"/>
          <tpl hier="4" item="3"/>
          <tpl fld="3" item="55"/>
          <tpl fld="2" item="63"/>
          <tpl hier="9" item="1"/>
          <tpl hier="11" item="4"/>
          <tpl hier="12" item="2"/>
          <tpl fld="4" item="0"/>
        </tpls>
      </n>
      <m>
        <tpls c="8">
          <tpl hier="2" item="0"/>
          <tpl hier="4" item="3"/>
          <tpl fld="3" item="17"/>
          <tpl fld="2" item="50"/>
          <tpl hier="9" item="1"/>
          <tpl hier="11" item="4"/>
          <tpl hier="12" item="2"/>
          <tpl fld="4" item="0"/>
        </tpls>
      </m>
      <n v="15268428614656">
        <tpls c="8">
          <tpl hier="2" item="0"/>
          <tpl hier="4" item="3"/>
          <tpl fld="3" item="0"/>
          <tpl fld="1" item="1"/>
          <tpl hier="9" item="1"/>
          <tpl hier="11" item="4"/>
          <tpl hier="12" item="2"/>
          <tpl fld="4" item="0"/>
        </tpls>
      </n>
      <n v="3343789064192">
        <tpls c="8">
          <tpl hier="2" item="0"/>
          <tpl hier="4" item="3"/>
          <tpl fld="3" item="31"/>
          <tpl fld="2" item="51"/>
          <tpl hier="9" item="1"/>
          <tpl hier="11" item="4"/>
          <tpl hier="12" item="2"/>
          <tpl fld="4" item="0"/>
        </tpls>
      </n>
      <n v="530832916480">
        <tpls c="8">
          <tpl hier="2" item="0"/>
          <tpl hier="4" item="3"/>
          <tpl fld="3" item="5"/>
          <tpl fld="2" item="79"/>
          <tpl hier="9" item="1"/>
          <tpl hier="11" item="4"/>
          <tpl hier="12" item="2"/>
          <tpl fld="4" item="0"/>
        </tpls>
      </n>
      <n v="414757060608">
        <tpls c="8">
          <tpl hier="2" item="0"/>
          <tpl hier="4" item="3"/>
          <tpl fld="3" item="3"/>
          <tpl fld="2" item="61"/>
          <tpl hier="9" item="1"/>
          <tpl hier="11" item="4"/>
          <tpl hier="12" item="2"/>
          <tpl fld="4" item="0"/>
        </tpls>
      </n>
      <n v="7678581248">
        <tpls c="8">
          <tpl hier="2" item="0"/>
          <tpl hier="4" item="3"/>
          <tpl fld="3" item="16"/>
          <tpl fld="2" item="57"/>
          <tpl hier="9" item="1"/>
          <tpl hier="11" item="4"/>
          <tpl hier="12" item="2"/>
          <tpl fld="4" item="0"/>
        </tpls>
      </n>
      <n v="240190799872">
        <tpls c="8">
          <tpl hier="2" item="0"/>
          <tpl hier="4" item="3"/>
          <tpl fld="3" item="52"/>
          <tpl fld="2" item="48"/>
          <tpl hier="9" item="1"/>
          <tpl hier="11" item="4"/>
          <tpl hier="12" item="2"/>
          <tpl fld="4" item="0"/>
        </tpls>
      </n>
      <n v="308884275200">
        <tpls c="8">
          <tpl hier="2" item="0"/>
          <tpl hier="4" item="3"/>
          <tpl fld="3" item="1"/>
          <tpl fld="2" item="66"/>
          <tpl hier="9" item="1"/>
          <tpl hier="11" item="4"/>
          <tpl hier="12" item="2"/>
          <tpl fld="4" item="0"/>
        </tpls>
      </n>
      <n v="5632460800">
        <tpls c="8">
          <tpl hier="2" item="0"/>
          <tpl hier="4" item="3"/>
          <tpl fld="3" item="35"/>
          <tpl fld="2" item="66"/>
          <tpl hier="9" item="1"/>
          <tpl hier="11" item="4"/>
          <tpl hier="12" item="2"/>
          <tpl fld="4" item="0"/>
        </tpls>
      </n>
      <n v="318330503168">
        <tpls c="8">
          <tpl hier="2" item="0"/>
          <tpl hier="4" item="3"/>
          <tpl fld="3" item="0"/>
          <tpl fld="2" item="69"/>
          <tpl hier="9" item="1"/>
          <tpl hier="11" item="4"/>
          <tpl hier="12" item="2"/>
          <tpl fld="4" item="0"/>
        </tpls>
      </n>
      <n v="15891240960">
        <tpls c="8">
          <tpl hier="2" item="0"/>
          <tpl hier="4" item="3"/>
          <tpl fld="3" item="44"/>
          <tpl fld="2" item="69"/>
          <tpl hier="9" item="1"/>
          <tpl hier="11" item="4"/>
          <tpl hier="12" item="2"/>
          <tpl fld="4" item="0"/>
        </tpls>
      </n>
      <n v="21263515648">
        <tpls c="8">
          <tpl hier="2" item="0"/>
          <tpl hier="4" item="3"/>
          <tpl fld="3" item="17"/>
          <tpl fld="2" item="73"/>
          <tpl hier="9" item="1"/>
          <tpl hier="11" item="4"/>
          <tpl hier="12" item="2"/>
          <tpl fld="4" item="0"/>
        </tpls>
      </n>
      <n v="3295860992">
        <tpls c="8">
          <tpl hier="2" item="0"/>
          <tpl hier="4" item="3"/>
          <tpl fld="3" item="56"/>
          <tpl fld="2" item="73"/>
          <tpl hier="9" item="1"/>
          <tpl hier="11" item="4"/>
          <tpl hier="12" item="2"/>
          <tpl fld="4" item="0"/>
        </tpls>
      </n>
      <n v="6157459521536">
        <tpls c="8">
          <tpl hier="2" item="0"/>
          <tpl hier="4" item="3"/>
          <tpl fld="3" item="41"/>
          <tpl fld="2" item="78"/>
          <tpl hier="9" item="1"/>
          <tpl hier="11" item="4"/>
          <tpl hier="12" item="2"/>
          <tpl fld="4" item="0"/>
        </tpls>
      </n>
      <n v="1398892789760">
        <tpls c="8">
          <tpl hier="2" item="0"/>
          <tpl hier="4" item="3"/>
          <tpl fld="3" item="15"/>
          <tpl fld="2" item="78"/>
          <tpl hier="9" item="1"/>
          <tpl hier="11" item="4"/>
          <tpl hier="12" item="2"/>
          <tpl fld="4" item="0"/>
        </tpls>
      </n>
      <n v="172204195840">
        <tpls c="8">
          <tpl hier="2" item="0"/>
          <tpl hier="4" item="3"/>
          <tpl fld="3" item="16"/>
          <tpl fld="2" item="78"/>
          <tpl hier="9" item="1"/>
          <tpl hier="11" item="4"/>
          <tpl hier="12" item="2"/>
          <tpl fld="4" item="0"/>
        </tpls>
      </n>
      <n v="2159133982720">
        <tpls c="8">
          <tpl hier="2" item="0"/>
          <tpl hier="4" item="3"/>
          <tpl fld="3" item="29"/>
          <tpl fld="2" item="72"/>
          <tpl hier="9" item="1"/>
          <tpl hier="11" item="4"/>
          <tpl hier="12" item="2"/>
          <tpl fld="4" item="0"/>
        </tpls>
      </n>
      <n v="1270052552704">
        <tpls c="8">
          <tpl hier="2" item="0"/>
          <tpl hier="4" item="3"/>
          <tpl fld="3" item="30"/>
          <tpl fld="2" item="72"/>
          <tpl hier="9" item="1"/>
          <tpl hier="11" item="4"/>
          <tpl hier="12" item="2"/>
          <tpl fld="4" item="0"/>
        </tpls>
      </n>
      <n v="427272634368">
        <tpls c="8">
          <tpl hier="2" item="0"/>
          <tpl hier="4" item="3"/>
          <tpl fld="3" item="31"/>
          <tpl fld="2" item="72"/>
          <tpl hier="9" item="1"/>
          <tpl hier="11" item="4"/>
          <tpl hier="12" item="2"/>
          <tpl fld="4" item="0"/>
        </tpls>
      </n>
      <n v="73654870016">
        <tpls c="8">
          <tpl hier="2" item="0"/>
          <tpl hier="4" item="3"/>
          <tpl fld="3" item="32"/>
          <tpl fld="2" item="72"/>
          <tpl hier="9" item="1"/>
          <tpl hier="11" item="4"/>
          <tpl hier="12" item="2"/>
          <tpl fld="4" item="0"/>
        </tpls>
      </n>
      <n v="261468635136">
        <tpls c="8">
          <tpl hier="2" item="0"/>
          <tpl hier="4" item="3"/>
          <tpl fld="3" item="41"/>
          <tpl fld="2" item="70"/>
          <tpl hier="9" item="1"/>
          <tpl hier="11" item="4"/>
          <tpl hier="12" item="2"/>
          <tpl fld="4" item="0"/>
        </tpls>
      </n>
      <n v="100384808960">
        <tpls c="8">
          <tpl hier="2" item="0"/>
          <tpl hier="4" item="3"/>
          <tpl fld="3" item="42"/>
          <tpl fld="2" item="70"/>
          <tpl hier="9" item="1"/>
          <tpl hier="11" item="4"/>
          <tpl hier="12" item="2"/>
          <tpl fld="4" item="0"/>
        </tpls>
      </n>
      <n v="21514080256">
        <tpls c="8">
          <tpl hier="2" item="0"/>
          <tpl hier="4" item="3"/>
          <tpl fld="3" item="43"/>
          <tpl fld="2" item="70"/>
          <tpl hier="9" item="1"/>
          <tpl hier="11" item="4"/>
          <tpl hier="12" item="2"/>
          <tpl fld="4" item="0"/>
        </tpls>
      </n>
      <n v="2992333312">
        <tpls c="8">
          <tpl hier="2" item="0"/>
          <tpl hier="4" item="3"/>
          <tpl fld="3" item="44"/>
          <tpl fld="2" item="70"/>
          <tpl hier="9" item="1"/>
          <tpl hier="11" item="4"/>
          <tpl hier="12" item="2"/>
          <tpl fld="4" item="0"/>
        </tpls>
      </n>
      <n v="354460794880">
        <tpls c="8">
          <tpl hier="2" item="0"/>
          <tpl hier="4" item="3"/>
          <tpl fld="3" item="38"/>
          <tpl fld="2" item="84"/>
          <tpl hier="9" item="1"/>
          <tpl hier="11" item="4"/>
          <tpl hier="12" item="2"/>
          <tpl fld="4" item="0"/>
        </tpls>
      </n>
      <n v="116224671744">
        <tpls c="8">
          <tpl hier="2" item="0"/>
          <tpl hier="4" item="3"/>
          <tpl fld="3" item="51"/>
          <tpl fld="2" item="84"/>
          <tpl hier="9" item="1"/>
          <tpl hier="11" item="4"/>
          <tpl hier="12" item="2"/>
          <tpl fld="4" item="0"/>
        </tpls>
      </n>
      <n v="31152840704">
        <tpls c="8">
          <tpl hier="2" item="0"/>
          <tpl hier="4" item="3"/>
          <tpl fld="3" item="20"/>
          <tpl fld="2" item="84"/>
          <tpl hier="9" item="1"/>
          <tpl hier="11" item="4"/>
          <tpl hier="12" item="2"/>
          <tpl fld="4" item="0"/>
        </tpls>
      </n>
      <n v="2196126040064">
        <tpls c="8">
          <tpl hier="2" item="0"/>
          <tpl hier="4" item="3"/>
          <tpl fld="3" item="1"/>
          <tpl fld="2" item="80"/>
          <tpl hier="9" item="1"/>
          <tpl hier="11" item="4"/>
          <tpl hier="12" item="2"/>
          <tpl fld="4" item="0"/>
        </tpls>
      </n>
      <n v="1025211826176">
        <tpls c="8">
          <tpl hier="2" item="0"/>
          <tpl hier="4" item="3"/>
          <tpl fld="3" item="3"/>
          <tpl fld="2" item="80"/>
          <tpl hier="9" item="1"/>
          <tpl hier="11" item="4"/>
          <tpl hier="12" item="2"/>
          <tpl fld="4" item="0"/>
        </tpls>
      </n>
      <n v="264429879296">
        <tpls c="8">
          <tpl hier="2" item="0"/>
          <tpl hier="4" item="3"/>
          <tpl fld="3" item="57"/>
          <tpl fld="2" item="80"/>
          <tpl hier="9" item="1"/>
          <tpl hier="11" item="4"/>
          <tpl hier="12" item="2"/>
          <tpl fld="4" item="0"/>
        </tpls>
      </n>
      <n v="275893682176">
        <tpls c="8">
          <tpl hier="2" item="0"/>
          <tpl hier="4" item="3"/>
          <tpl fld="3" item="9"/>
          <tpl fld="2" item="75"/>
          <tpl hier="9" item="1"/>
          <tpl hier="11" item="4"/>
          <tpl hier="12" item="2"/>
          <tpl fld="4" item="0"/>
        </tpls>
      </n>
      <n v="139738382336">
        <tpls c="8">
          <tpl hier="2" item="0"/>
          <tpl hier="4" item="3"/>
          <tpl fld="3" item="11"/>
          <tpl fld="2" item="75"/>
          <tpl hier="9" item="1"/>
          <tpl hier="11" item="4"/>
          <tpl hier="12" item="2"/>
          <tpl fld="4" item="0"/>
        </tpls>
      </n>
      <n v="73531547648">
        <tpls c="8">
          <tpl hier="2" item="0"/>
          <tpl hier="4" item="3"/>
          <tpl fld="3" item="12"/>
          <tpl fld="2" item="75"/>
          <tpl hier="9" item="1"/>
          <tpl hier="11" item="4"/>
          <tpl hier="12" item="2"/>
          <tpl fld="4" item="0"/>
        </tpls>
      </n>
      <n v="11357516800">
        <tpls c="8">
          <tpl hier="2" item="0"/>
          <tpl hier="4" item="3"/>
          <tpl fld="3" item="10"/>
          <tpl fld="2" item="75"/>
          <tpl hier="9" item="1"/>
          <tpl hier="11" item="4"/>
          <tpl hier="12" item="2"/>
          <tpl fld="4" item="0"/>
        </tpls>
      </n>
      <m>
        <tpls c="8">
          <tpl hier="2" item="0"/>
          <tpl hier="4" item="3"/>
          <tpl fld="3" item="23"/>
          <tpl fld="2" item="67"/>
          <tpl hier="9" item="1"/>
          <tpl hier="11" item="4"/>
          <tpl hier="12" item="2"/>
          <tpl fld="4" item="0"/>
        </tpls>
      </m>
      <m>
        <tpls c="8">
          <tpl hier="2" item="0"/>
          <tpl hier="4" item="3"/>
          <tpl fld="3" item="24"/>
          <tpl fld="2" item="67"/>
          <tpl hier="9" item="1"/>
          <tpl hier="11" item="4"/>
          <tpl hier="12" item="2"/>
          <tpl fld="4" item="0"/>
        </tpls>
      </m>
      <m>
        <tpls c="8">
          <tpl hier="2" item="0"/>
          <tpl hier="4" item="3"/>
          <tpl fld="3" item="25"/>
          <tpl fld="2" item="67"/>
          <tpl hier="9" item="1"/>
          <tpl hier="11" item="4"/>
          <tpl hier="12" item="2"/>
          <tpl fld="4" item="0"/>
        </tpls>
      </m>
      <m>
        <tpls c="8">
          <tpl hier="2" item="0"/>
          <tpl hier="4" item="3"/>
          <tpl fld="3" item="26"/>
          <tpl fld="2" item="67"/>
          <tpl hier="9" item="1"/>
          <tpl hier="11" item="4"/>
          <tpl hier="12" item="2"/>
          <tpl fld="4" item="0"/>
        </tpls>
      </m>
      <n v="407918084096">
        <tpls c="8">
          <tpl hier="2" item="0"/>
          <tpl hier="4" item="3"/>
          <tpl fld="3" item="55"/>
          <tpl fld="2" item="83"/>
          <tpl hier="9" item="1"/>
          <tpl hier="11" item="4"/>
          <tpl hier="12" item="2"/>
          <tpl fld="4" item="0"/>
        </tpls>
      </n>
      <n v="205331742720">
        <tpls c="8">
          <tpl hier="2" item="0"/>
          <tpl hier="4" item="3"/>
          <tpl fld="3" item="0"/>
          <tpl fld="2" item="83"/>
          <tpl hier="9" item="1"/>
          <tpl hier="11" item="4"/>
          <tpl hier="12" item="2"/>
          <tpl fld="4" item="0"/>
        </tpls>
      </n>
      <n v="56033079296">
        <tpls c="8">
          <tpl hier="2" item="0"/>
          <tpl hier="4" item="3"/>
          <tpl fld="3" item="56"/>
          <tpl fld="2" item="83"/>
          <tpl hier="9" item="1"/>
          <tpl hier="11" item="4"/>
          <tpl hier="12" item="2"/>
          <tpl fld="4" item="0"/>
        </tpls>
      </n>
      <n v="446314741760">
        <tpls c="8">
          <tpl hier="2" item="0"/>
          <tpl hier="4" item="3"/>
          <tpl fld="3" item="5"/>
          <tpl fld="2" item="76"/>
          <tpl hier="9" item="1"/>
          <tpl hier="11" item="4"/>
          <tpl hier="12" item="2"/>
          <tpl fld="4" item="0"/>
        </tpls>
      </n>
      <n v="261695782912">
        <tpls c="8">
          <tpl hier="2" item="0"/>
          <tpl hier="4" item="3"/>
          <tpl fld="3" item="6"/>
          <tpl fld="2" item="76"/>
          <tpl hier="9" item="1"/>
          <tpl hier="11" item="4"/>
          <tpl hier="12" item="2"/>
          <tpl fld="4" item="0"/>
        </tpls>
      </n>
      <n v="124168445952">
        <tpls c="8">
          <tpl hier="2" item="0"/>
          <tpl hier="4" item="3"/>
          <tpl fld="3" item="7"/>
          <tpl fld="2" item="76"/>
          <tpl hier="9" item="1"/>
          <tpl hier="11" item="4"/>
          <tpl hier="12" item="2"/>
          <tpl fld="4" item="0"/>
        </tpls>
      </n>
      <n v="17858486272">
        <tpls c="8">
          <tpl hier="2" item="0"/>
          <tpl hier="4" item="3"/>
          <tpl fld="3" item="8"/>
          <tpl fld="2" item="76"/>
          <tpl hier="9" item="1"/>
          <tpl hier="11" item="4"/>
          <tpl hier="12" item="2"/>
          <tpl fld="4" item="0"/>
        </tpls>
      </n>
      <n v="1208847040512">
        <tpls c="8">
          <tpl hier="2" item="0"/>
          <tpl hier="4" item="3"/>
          <tpl fld="3" item="21"/>
          <tpl fld="2" item="74"/>
          <tpl hier="9" item="1"/>
          <tpl hier="11" item="4"/>
          <tpl hier="12" item="2"/>
          <tpl fld="4" item="0"/>
        </tpls>
      </n>
      <n v="415222628352">
        <tpls c="8">
          <tpl hier="2" item="0"/>
          <tpl hier="4" item="3"/>
          <tpl fld="3" item="17"/>
          <tpl fld="2" item="74"/>
          <tpl hier="9" item="1"/>
          <tpl hier="11" item="4"/>
          <tpl hier="12" item="2"/>
          <tpl fld="4" item="0"/>
        </tpls>
      </n>
      <n v="193242169344">
        <tpls c="8">
          <tpl hier="2" item="0"/>
          <tpl hier="4" item="3"/>
          <tpl fld="3" item="22"/>
          <tpl fld="2" item="74"/>
          <tpl hier="9" item="1"/>
          <tpl hier="11" item="4"/>
          <tpl hier="12" item="2"/>
          <tpl fld="4" item="0"/>
        </tpls>
      </n>
      <n v="32665473024">
        <tpls c="8">
          <tpl hier="2" item="0"/>
          <tpl hier="4" item="3"/>
          <tpl fld="3" item="18"/>
          <tpl fld="2" item="74"/>
          <tpl hier="9" item="1"/>
          <tpl hier="11" item="4"/>
          <tpl hier="12" item="2"/>
          <tpl fld="4" item="0"/>
        </tpls>
      </n>
      <n v="564324663296">
        <tpls c="8">
          <tpl hier="2" item="0"/>
          <tpl hier="4" item="3"/>
          <tpl fld="3" item="45"/>
          <tpl fld="2" item="71"/>
          <tpl hier="9" item="1"/>
          <tpl hier="11" item="4"/>
          <tpl hier="12" item="2"/>
          <tpl fld="4" item="0"/>
        </tpls>
      </n>
      <n v="517706153984">
        <tpls c="8">
          <tpl hier="2" item="0"/>
          <tpl hier="4" item="3"/>
          <tpl fld="3" item="38"/>
          <tpl fld="2" item="79"/>
          <tpl hier="9" item="1"/>
          <tpl hier="11" item="4"/>
          <tpl hier="12" item="2"/>
          <tpl fld="4" item="0"/>
        </tpls>
      </n>
      <n v="264511635456">
        <tpls c="8">
          <tpl hier="2" item="0"/>
          <tpl hier="4" item="3"/>
          <tpl fld="3" item="2"/>
          <tpl fld="2" item="66"/>
          <tpl hier="9" item="1"/>
          <tpl hier="11" item="4"/>
          <tpl hier="12" item="2"/>
          <tpl fld="4" item="0"/>
        </tpls>
      </n>
      <n v="22235928576">
        <tpls c="8">
          <tpl hier="2" item="0"/>
          <tpl hier="4" item="3"/>
          <tpl fld="3" item="24"/>
          <tpl fld="2" item="73"/>
          <tpl hier="9" item="1"/>
          <tpl hier="11" item="4"/>
          <tpl hier="12" item="2"/>
          <tpl fld="4" item="0"/>
        </tpls>
      </n>
      <n v="5700097933312">
        <tpls c="8">
          <tpl hier="2" item="0"/>
          <tpl hier="4" item="3"/>
          <tpl fld="3" item="47"/>
          <tpl fld="2" item="78"/>
          <tpl hier="9" item="1"/>
          <tpl hier="11" item="4"/>
          <tpl hier="12" item="2"/>
          <tpl fld="4" item="0"/>
        </tpls>
      </n>
      <n v="146601066496">
        <tpls c="8">
          <tpl hier="2" item="0"/>
          <tpl hier="4" item="3"/>
          <tpl fld="3" item="18"/>
          <tpl fld="2" item="78"/>
          <tpl hier="9" item="1"/>
          <tpl hier="11" item="4"/>
          <tpl hier="12" item="2"/>
          <tpl fld="4" item="0"/>
        </tpls>
      </n>
      <n v="1241879543808">
        <tpls c="8">
          <tpl hier="2" item="0"/>
          <tpl hier="4" item="3"/>
          <tpl fld="3" item="27"/>
          <tpl fld="2" item="72"/>
          <tpl hier="9" item="1"/>
          <tpl hier="11" item="4"/>
          <tpl hier="12" item="2"/>
          <tpl fld="4" item="0"/>
        </tpls>
      </n>
      <n v="67978153984">
        <tpls c="8">
          <tpl hier="2" item="0"/>
          <tpl hier="4" item="3"/>
          <tpl fld="3" item="34"/>
          <tpl fld="2" item="72"/>
          <tpl hier="9" item="1"/>
          <tpl hier="11" item="4"/>
          <tpl hier="12" item="2"/>
          <tpl fld="4" item="0"/>
        </tpls>
      </n>
      <n v="86342656000">
        <tpls c="8">
          <tpl hier="2" item="0"/>
          <tpl hier="4" item="3"/>
          <tpl fld="3" item="45"/>
          <tpl fld="2" item="70"/>
          <tpl hier="9" item="1"/>
          <tpl hier="11" item="4"/>
          <tpl hier="12" item="2"/>
          <tpl fld="4" item="0"/>
        </tpls>
      </n>
      <n v="16843176960">
        <tpls c="8">
          <tpl hier="2" item="0"/>
          <tpl hier="4" item="3"/>
          <tpl fld="3" item="46"/>
          <tpl fld="2" item="70"/>
          <tpl hier="9" item="1"/>
          <tpl hier="11" item="4"/>
          <tpl hier="12" item="2"/>
          <tpl fld="4" item="0"/>
        </tpls>
      </n>
      <n v="318497947648">
        <tpls c="8">
          <tpl hier="2" item="0"/>
          <tpl hier="4" item="3"/>
          <tpl fld="3" item="52"/>
          <tpl fld="2" item="84"/>
          <tpl hier="9" item="1"/>
          <tpl hier="11" item="4"/>
          <tpl hier="12" item="2"/>
          <tpl fld="4" item="0"/>
        </tpls>
      </n>
      <n v="105143230464">
        <tpls c="8">
          <tpl hier="2" item="0"/>
          <tpl hier="4" item="3"/>
          <tpl fld="3" item="53"/>
          <tpl fld="2" item="84"/>
          <tpl hier="9" item="1"/>
          <tpl hier="11" item="4"/>
          <tpl hier="12" item="2"/>
          <tpl fld="4" item="0"/>
        </tpls>
      </n>
      <n v="2115742466048">
        <tpls c="8">
          <tpl hier="2" item="0"/>
          <tpl hier="4" item="3"/>
          <tpl fld="3" item="2"/>
          <tpl fld="2" item="80"/>
          <tpl hier="9" item="1"/>
          <tpl hier="11" item="4"/>
          <tpl hier="12" item="2"/>
          <tpl fld="4" item="0"/>
        </tpls>
      </n>
      <n v="203494146048">
        <tpls c="8">
          <tpl hier="2" item="0"/>
          <tpl hier="4" item="3"/>
          <tpl fld="3" item="4"/>
          <tpl fld="2" item="80"/>
          <tpl hier="9" item="1"/>
          <tpl hier="11" item="4"/>
          <tpl hier="12" item="2"/>
          <tpl fld="4" item="0"/>
        </tpls>
      </n>
      <n v="255122538496">
        <tpls c="8">
          <tpl hier="2" item="0"/>
          <tpl hier="4" item="3"/>
          <tpl fld="3" item="13"/>
          <tpl fld="2" item="75"/>
          <tpl hier="9" item="1"/>
          <tpl hier="11" item="4"/>
          <tpl hier="12" item="2"/>
          <tpl fld="4" item="0"/>
        </tpls>
      </n>
      <n v="55875862528">
        <tpls c="8">
          <tpl hier="2" item="0"/>
          <tpl hier="4" item="3"/>
          <tpl fld="3" item="15"/>
          <tpl fld="2" item="75"/>
          <tpl hier="9" item="1"/>
          <tpl hier="11" item="4"/>
          <tpl hier="12" item="2"/>
          <tpl fld="4" item="0"/>
        </tpls>
      </n>
      <n v="10070766592">
        <tpls c="8">
          <tpl hier="2" item="0"/>
          <tpl hier="4" item="3"/>
          <tpl fld="3" item="16"/>
          <tpl fld="2" item="75"/>
          <tpl hier="9" item="1"/>
          <tpl hier="11" item="4"/>
          <tpl hier="12" item="2"/>
          <tpl fld="4" item="0"/>
        </tpls>
      </n>
      <m>
        <tpls c="8">
          <tpl hier="2" item="0"/>
          <tpl hier="4" item="3"/>
          <tpl fld="3" item="30"/>
          <tpl fld="2" item="67"/>
          <tpl hier="9" item="1"/>
          <tpl hier="11" item="4"/>
          <tpl hier="12" item="2"/>
          <tpl fld="4" item="0"/>
        </tpls>
      </m>
      <m>
        <tpls c="8">
          <tpl hier="2" item="0"/>
          <tpl hier="4" item="3"/>
          <tpl fld="3" item="31"/>
          <tpl fld="2" item="67"/>
          <tpl hier="9" item="1"/>
          <tpl hier="11" item="4"/>
          <tpl hier="12" item="2"/>
          <tpl fld="4" item="0"/>
        </tpls>
      </m>
      <n v="385570963456">
        <tpls c="8">
          <tpl hier="2" item="0"/>
          <tpl hier="4" item="3"/>
          <tpl fld="3" item="1"/>
          <tpl fld="2" item="83"/>
          <tpl hier="9" item="1"/>
          <tpl hier="11" item="4"/>
          <tpl hier="12" item="2"/>
          <tpl fld="4" item="0"/>
        </tpls>
      </n>
      <n v="164221059072">
        <tpls c="8">
          <tpl hier="2" item="0"/>
          <tpl hier="4" item="3"/>
          <tpl fld="3" item="3"/>
          <tpl fld="2" item="83"/>
          <tpl hier="9" item="1"/>
          <tpl hier="11" item="4"/>
          <tpl hier="12" item="2"/>
          <tpl fld="4" item="0"/>
        </tpls>
      </n>
      <n v="47743803392">
        <tpls c="8">
          <tpl hier="2" item="0"/>
          <tpl hier="4" item="3"/>
          <tpl fld="3" item="57"/>
          <tpl fld="2" item="83"/>
          <tpl hier="9" item="1"/>
          <tpl hier="11" item="4"/>
          <tpl hier="12" item="2"/>
          <tpl fld="4" item="0"/>
        </tpls>
      </n>
      <n v="455508262912">
        <tpls c="8">
          <tpl hier="2" item="0"/>
          <tpl hier="4" item="3"/>
          <tpl fld="3" item="9"/>
          <tpl fld="2" item="76"/>
          <tpl hier="9" item="1"/>
          <tpl hier="11" item="4"/>
          <tpl hier="12" item="2"/>
          <tpl fld="4" item="0"/>
        </tpls>
      </n>
      <n v="99036168192">
        <tpls c="8">
          <tpl hier="2" item="0"/>
          <tpl hier="4" item="3"/>
          <tpl fld="3" item="12"/>
          <tpl fld="2" item="76"/>
          <tpl hier="9" item="1"/>
          <tpl hier="11" item="4"/>
          <tpl hier="12" item="2"/>
          <tpl fld="4" item="0"/>
        </tpls>
      </n>
      <n v="15373005824">
        <tpls c="8">
          <tpl hier="2" item="0"/>
          <tpl hier="4" item="3"/>
          <tpl fld="3" item="10"/>
          <tpl fld="2" item="76"/>
          <tpl hier="9" item="1"/>
          <tpl hier="11" item="4"/>
          <tpl hier="12" item="2"/>
          <tpl fld="4" item="0"/>
        </tpls>
      </n>
      <n v="1351694024704">
        <tpls c="8">
          <tpl hier="2" item="0"/>
          <tpl hier="4" item="3"/>
          <tpl fld="3" item="23"/>
          <tpl fld="2" item="74"/>
          <tpl hier="9" item="1"/>
          <tpl hier="11" item="4"/>
          <tpl hier="12" item="2"/>
          <tpl fld="4" item="0"/>
        </tpls>
      </n>
      <n v="388608229376">
        <tpls c="8">
          <tpl hier="2" item="0"/>
          <tpl hier="4" item="3"/>
          <tpl fld="3" item="24"/>
          <tpl fld="2" item="74"/>
          <tpl hier="9" item="1"/>
          <tpl hier="11" item="4"/>
          <tpl hier="12" item="2"/>
          <tpl fld="4" item="0"/>
        </tpls>
      </n>
      <n v="30397581312">
        <tpls c="8">
          <tpl hier="2" item="0"/>
          <tpl hier="4" item="3"/>
          <tpl fld="3" item="26"/>
          <tpl fld="2" item="74"/>
          <tpl hier="9" item="1"/>
          <tpl hier="11" item="4"/>
          <tpl hier="12" item="2"/>
          <tpl fld="4" item="0"/>
        </tpls>
      </n>
      <n v="27268450304">
        <tpls c="8">
          <tpl hier="2" item="0"/>
          <tpl hier="4" item="3"/>
          <tpl fld="3" item="32"/>
          <tpl fld="2" item="74"/>
          <tpl hier="9" item="1"/>
          <tpl hier="11" item="4"/>
          <tpl hier="12" item="2"/>
          <tpl fld="4" item="0"/>
        </tpls>
      </n>
      <n v="7159202816">
        <tpls c="8">
          <tpl hier="2" item="0"/>
          <tpl hier="4" item="3"/>
          <tpl fld="3" item="37"/>
          <tpl fld="2" item="66"/>
          <tpl hier="9" item="1"/>
          <tpl hier="11" item="4"/>
          <tpl hier="12" item="2"/>
          <tpl fld="4" item="0"/>
        </tpls>
      </n>
      <n v="133339398144">
        <tpls c="8">
          <tpl hier="2" item="0"/>
          <tpl hier="4" item="3"/>
          <tpl fld="3" item="58"/>
          <tpl fld="2" item="76"/>
          <tpl hier="9" item="1"/>
          <tpl hier="11" item="4"/>
          <tpl hier="12" item="2"/>
          <tpl fld="4" item="0"/>
        </tpls>
      </n>
      <n v="1390700032">
        <tpls c="8">
          <tpl hier="2" item="0"/>
          <tpl hier="4" item="3"/>
          <tpl fld="3" item="32"/>
          <tpl fld="2" item="43"/>
          <tpl hier="9" item="1"/>
          <tpl hier="11" item="4"/>
          <tpl hier="12" item="5"/>
          <tpl fld="4" item="0"/>
        </tpls>
      </n>
      <n v="37917704192">
        <tpls c="8">
          <tpl hier="2" item="0"/>
          <tpl hier="4" item="3"/>
          <tpl fld="3" item="23"/>
          <tpl fld="2" item="54"/>
          <tpl hier="9" item="1"/>
          <tpl hier="11" item="4"/>
          <tpl hier="12" item="5"/>
          <tpl fld="4" item="0"/>
        </tpls>
      </n>
      <n v="7072641024">
        <tpls c="8">
          <tpl hier="2" item="0"/>
          <tpl hier="4" item="3"/>
          <tpl fld="3" item="32"/>
          <tpl fld="2" item="35"/>
          <tpl hier="9" item="1"/>
          <tpl hier="11" item="4"/>
          <tpl hier="12" item="5"/>
          <tpl fld="4" item="0"/>
        </tpls>
      </n>
      <n v="558111981568">
        <tpls c="8">
          <tpl hier="2" item="0"/>
          <tpl hier="4" item="3"/>
          <tpl fld="3" item="45"/>
          <tpl fld="2" item="60"/>
          <tpl hier="9" item="1"/>
          <tpl hier="11" item="4"/>
          <tpl hier="12" item="5"/>
          <tpl fld="4" item="0"/>
        </tpls>
      </n>
      <n v="5587490304">
        <tpls c="8">
          <tpl hier="2" item="0"/>
          <tpl hier="4" item="3"/>
          <tpl fld="3" item="31"/>
          <tpl fld="2" item="52"/>
          <tpl hier="9" item="1"/>
          <tpl hier="11" item="4"/>
          <tpl hier="12" item="5"/>
          <tpl fld="4" item="0"/>
        </tpls>
      </n>
      <n v="538423168">
        <tpls c="8">
          <tpl hier="2" item="0"/>
          <tpl hier="4" item="3"/>
          <tpl fld="3" item="10"/>
          <tpl fld="2" item="58"/>
          <tpl hier="9" item="1"/>
          <tpl hier="11" item="4"/>
          <tpl hier="12" item="5"/>
          <tpl fld="4" item="0"/>
        </tpls>
      </n>
      <n v="16784849633280">
        <tpls c="8">
          <tpl hier="2" item="0"/>
          <tpl hier="4" item="3"/>
          <tpl fld="3" item="33"/>
          <tpl fld="2" item="51"/>
          <tpl hier="9" item="1"/>
          <tpl hier="11" item="4"/>
          <tpl hier="12" item="5"/>
          <tpl fld="4" item="0"/>
        </tpls>
      </n>
      <n v="1153285619712">
        <tpls c="8">
          <tpl hier="2" item="0"/>
          <tpl hier="4" item="3"/>
          <tpl fld="3" item="1"/>
          <tpl fld="2" item="61"/>
          <tpl hier="9" item="1"/>
          <tpl hier="11" item="4"/>
          <tpl hier="12" item="5"/>
          <tpl fld="4" item="0"/>
        </tpls>
      </n>
      <n v="509506322432">
        <tpls c="8">
          <tpl hier="2" item="0"/>
          <tpl hier="4" item="3"/>
          <tpl fld="3" item="19"/>
          <tpl fld="2" item="66"/>
          <tpl hier="9" item="1"/>
          <tpl hier="11" item="4"/>
          <tpl hier="12" item="5"/>
          <tpl fld="4" item="0"/>
        </tpls>
      </n>
      <n v="379130249216">
        <tpls c="8">
          <tpl hier="2" item="0"/>
          <tpl hier="4" item="3"/>
          <tpl fld="3" item="45"/>
          <tpl fld="2" item="69"/>
          <tpl hier="9" item="1"/>
          <tpl hier="11" item="4"/>
          <tpl hier="12" item="5"/>
          <tpl fld="4" item="0"/>
        </tpls>
      </n>
      <n v="37347393536">
        <tpls c="8">
          <tpl hier="2" item="0"/>
          <tpl hier="4" item="3"/>
          <tpl fld="3" item="1"/>
          <tpl fld="2" item="73"/>
          <tpl hier="9" item="1"/>
          <tpl hier="11" item="4"/>
          <tpl hier="12" item="5"/>
          <tpl fld="4" item="0"/>
        </tpls>
      </n>
      <n v="4389475713024">
        <tpls c="8">
          <tpl hier="2" item="0"/>
          <tpl hier="4" item="3"/>
          <tpl fld="3" item="23"/>
          <tpl fld="2" item="78"/>
          <tpl hier="9" item="1"/>
          <tpl hier="11" item="4"/>
          <tpl hier="12" item="5"/>
          <tpl fld="4" item="0"/>
        </tpls>
      </n>
      <n v="318031298560">
        <tpls c="8">
          <tpl hier="2" item="0"/>
          <tpl hier="4" item="3"/>
          <tpl fld="3" item="4"/>
          <tpl fld="2" item="78"/>
          <tpl hier="9" item="1"/>
          <tpl hier="11" item="4"/>
          <tpl hier="12" item="5"/>
          <tpl fld="4" item="0"/>
        </tpls>
      </n>
      <n v="1167012790272">
        <tpls c="8">
          <tpl hier="2" item="0"/>
          <tpl hier="4" item="3"/>
          <tpl fld="3" item="14"/>
          <tpl fld="2" item="72"/>
          <tpl hier="9" item="1"/>
          <tpl hier="11" item="4"/>
          <tpl hier="12" item="5"/>
          <tpl fld="4" item="0"/>
        </tpls>
      </n>
      <n v="452217503744">
        <tpls c="8">
          <tpl hier="2" item="0"/>
          <tpl hier="4" item="3"/>
          <tpl fld="3" item="15"/>
          <tpl fld="2" item="72"/>
          <tpl hier="9" item="1"/>
          <tpl hier="11" item="4"/>
          <tpl hier="12" item="5"/>
          <tpl fld="4" item="0"/>
        </tpls>
      </n>
      <n v="309558444032">
        <tpls c="8">
          <tpl hier="2" item="0"/>
          <tpl hier="4" item="3"/>
          <tpl fld="3" item="29"/>
          <tpl fld="2" item="70"/>
          <tpl hier="9" item="1"/>
          <tpl hier="11" item="4"/>
          <tpl hier="12" item="5"/>
          <tpl fld="4" item="0"/>
        </tpls>
      </n>
      <n v="27837509632">
        <tpls c="8">
          <tpl hier="2" item="0"/>
          <tpl hier="4" item="3"/>
          <tpl fld="3" item="31"/>
          <tpl fld="2" item="70"/>
          <tpl hier="9" item="1"/>
          <tpl hier="11" item="4"/>
          <tpl hier="12" item="5"/>
          <tpl fld="4" item="0"/>
        </tpls>
      </n>
      <n v="2918382829568">
        <tpls c="8">
          <tpl hier="2" item="0"/>
          <tpl hier="4" item="3"/>
          <tpl fld="3" item="38"/>
          <tpl fld="2" item="80"/>
          <tpl hier="9" item="1"/>
          <tpl hier="11" item="4"/>
          <tpl hier="12" item="5"/>
          <tpl fld="4" item="0"/>
        </tpls>
      </n>
      <n v="372319027200">
        <tpls c="8">
          <tpl hier="2" item="0"/>
          <tpl hier="4" item="3"/>
          <tpl fld="3" item="20"/>
          <tpl fld="2" item="80"/>
          <tpl hier="9" item="1"/>
          <tpl hier="11" item="4"/>
          <tpl hier="12" item="5"/>
          <tpl fld="4" item="0"/>
        </tpls>
      </n>
      <n v="204809109504">
        <tpls c="8">
          <tpl hier="2" item="0"/>
          <tpl hier="4" item="3"/>
          <tpl fld="3" item="1"/>
          <tpl fld="2" item="75"/>
          <tpl hier="9" item="1"/>
          <tpl hier="11" item="4"/>
          <tpl hier="12" item="5"/>
          <tpl fld="4" item="0"/>
        </tpls>
      </n>
      <n v="466488066048">
        <tpls c="8">
          <tpl hier="2" item="0"/>
          <tpl hier="4" item="3"/>
          <tpl fld="3" item="6"/>
          <tpl fld="2" item="74"/>
          <tpl hier="9" item="1"/>
          <tpl hier="11" item="4"/>
          <tpl hier="12" item="5"/>
          <tpl fld="4" item="0"/>
        </tpls>
      </n>
      <n v="11233277247488">
        <tpls c="8">
          <tpl hier="2" item="0"/>
          <tpl hier="4" item="3"/>
          <tpl fld="3" item="21"/>
          <tpl fld="2" item="71"/>
          <tpl hier="9" item="1"/>
          <tpl hier="11" item="4"/>
          <tpl hier="12" item="5"/>
          <tpl fld="4" item="0"/>
        </tpls>
      </n>
      <n v="259946512384">
        <tpls c="8">
          <tpl hier="2" item="0"/>
          <tpl hier="4" item="3"/>
          <tpl fld="3" item="22"/>
          <tpl fld="2" item="71"/>
          <tpl hier="9" item="1"/>
          <tpl hier="11" item="4"/>
          <tpl hier="12" item="5"/>
          <tpl fld="4" item="0"/>
        </tpls>
      </n>
      <n v="826244608">
        <tpls c="8">
          <tpl hier="2" item="0"/>
          <tpl hier="4" item="3"/>
          <tpl fld="3" item="48"/>
          <tpl fld="2" item="53"/>
          <tpl hier="9" item="1"/>
          <tpl hier="11" item="4"/>
          <tpl hier="12" item="5"/>
          <tpl fld="4" item="0"/>
        </tpls>
      </n>
      <n v="230686752768">
        <tpls c="8">
          <tpl hier="2" item="0"/>
          <tpl hier="4" item="3"/>
          <tpl fld="3" item="25"/>
          <tpl fld="2" item="71"/>
          <tpl hier="9" item="1"/>
          <tpl hier="11" item="4"/>
          <tpl hier="12" item="5"/>
          <tpl fld="4" item="0"/>
        </tpls>
      </n>
      <n v="96905832">
        <tpls c="8">
          <tpl hier="2" item="0"/>
          <tpl hier="4" item="3"/>
          <tpl fld="3" item="20"/>
          <tpl fld="2" item="82"/>
          <tpl hier="9" item="1"/>
          <tpl hier="11" item="4"/>
          <tpl hier="12" item="5"/>
          <tpl fld="4" item="0"/>
        </tpls>
      </n>
      <n v="8577554579456">
        <tpls c="8">
          <tpl hier="2" item="0"/>
          <tpl hier="4" item="3"/>
          <tpl fld="3" item="27"/>
          <tpl fld="2" item="51"/>
          <tpl hier="9" item="1"/>
          <tpl hier="11" item="4"/>
          <tpl hier="12" item="5"/>
          <tpl fld="4" item="0"/>
        </tpls>
      </n>
      <n v="244797227008">
        <tpls c="8">
          <tpl hier="2" item="0"/>
          <tpl hier="4" item="3"/>
          <tpl fld="3" item="41"/>
          <tpl fld="2" item="48"/>
          <tpl hier="9" item="1"/>
          <tpl hier="11" item="4"/>
          <tpl hier="12" item="5"/>
          <tpl fld="4" item="0"/>
        </tpls>
      </n>
      <n v="1835899289600">
        <tpls c="8">
          <tpl hier="2" item="0"/>
          <tpl hier="4" item="3"/>
          <tpl fld="3" item="23"/>
          <tpl fld="2" item="72"/>
          <tpl hier="9" item="1"/>
          <tpl hier="11" item="4"/>
          <tpl hier="12" item="5"/>
          <tpl fld="4" item="0"/>
        </tpls>
      </n>
      <n v="257180139520">
        <tpls c="8">
          <tpl hier="2" item="0"/>
          <tpl hier="4" item="3"/>
          <tpl fld="3" item="19"/>
          <tpl fld="2" item="70"/>
          <tpl hier="9" item="1"/>
          <tpl hier="11" item="4"/>
          <tpl hier="12" item="5"/>
          <tpl fld="4" item="0"/>
        </tpls>
      </n>
      <n v="91594752000">
        <tpls c="8">
          <tpl hier="2" item="0"/>
          <tpl hier="4" item="3"/>
          <tpl fld="3" item="7"/>
          <tpl fld="2" item="75"/>
          <tpl hier="9" item="1"/>
          <tpl hier="11" item="4"/>
          <tpl hier="12" item="5"/>
          <tpl fld="4" item="0"/>
        </tpls>
      </n>
      <n v="1330135695360">
        <tpls c="8">
          <tpl hier="2" item="0"/>
          <tpl hier="4" item="3"/>
          <tpl fld="3" item="13"/>
          <tpl fld="2" item="74"/>
          <tpl hier="9" item="1"/>
          <tpl hier="11" item="4"/>
          <tpl hier="12" item="5"/>
          <tpl fld="4" item="0"/>
        </tpls>
      </n>
      <n v="4682546688">
        <tpls c="8">
          <tpl hier="2" item="0"/>
          <tpl hier="4" item="3"/>
          <tpl fld="3" item="23"/>
          <tpl fld="2" item="34"/>
          <tpl hier="9" item="1"/>
          <tpl hier="11" item="4"/>
          <tpl hier="12" item="5"/>
          <tpl fld="4" item="0"/>
        </tpls>
      </n>
      <n v="3012334848">
        <tpls c="8">
          <tpl hier="2" item="0"/>
          <tpl hier="4" item="3"/>
          <tpl fld="3" item="5"/>
          <tpl fld="2" item="42"/>
          <tpl hier="9" item="1"/>
          <tpl hier="11" item="4"/>
          <tpl hier="12" item="5"/>
          <tpl fld="4" item="0"/>
        </tpls>
      </n>
      <n v="755808064">
        <tpls c="8">
          <tpl hier="2" item="0"/>
          <tpl hier="4" item="3"/>
          <tpl fld="3" item="26"/>
          <tpl fld="2" item="52"/>
          <tpl hier="9" item="1"/>
          <tpl hier="11" item="4"/>
          <tpl hier="12" item="5"/>
          <tpl fld="4" item="0"/>
        </tpls>
      </n>
      <n v="29964370">
        <tpls c="8">
          <tpl hier="2" item="0"/>
          <tpl hier="4" item="3"/>
          <tpl fld="3" item="35"/>
          <tpl fld="2" item="82"/>
          <tpl hier="9" item="1"/>
          <tpl hier="11" item="4"/>
          <tpl hier="12" item="5"/>
          <tpl fld="4" item="0"/>
        </tpls>
      </n>
      <n v="9062818250752">
        <tpls c="8">
          <tpl hier="2" item="0"/>
          <tpl hier="4" item="3"/>
          <tpl fld="3" item="30"/>
          <tpl fld="2" item="51"/>
          <tpl hier="9" item="1"/>
          <tpl hier="11" item="4"/>
          <tpl hier="12" item="5"/>
          <tpl fld="4" item="0"/>
        </tpls>
      </n>
      <n v="86561964032">
        <tpls c="8">
          <tpl hier="2" item="0"/>
          <tpl hier="4" item="3"/>
          <tpl fld="3" item="44"/>
          <tpl fld="2" item="46"/>
          <tpl hier="9" item="1"/>
          <tpl hier="11" item="4"/>
          <tpl hier="12" item="5"/>
          <tpl fld="4" item="0"/>
        </tpls>
      </n>
      <n v="1067093393408">
        <tpls c="8">
          <tpl hier="2" item="0"/>
          <tpl hier="4" item="3"/>
          <tpl fld="3" item="2"/>
          <tpl fld="2" item="61"/>
          <tpl hier="9" item="1"/>
          <tpl hier="11" item="4"/>
          <tpl hier="12" item="5"/>
          <tpl fld="4" item="0"/>
        </tpls>
      </n>
      <n v="72933351424">
        <tpls c="8">
          <tpl hier="2" item="0"/>
          <tpl hier="4" item="3"/>
          <tpl fld="3" item="36"/>
          <tpl fld="2" item="57"/>
          <tpl hier="9" item="1"/>
          <tpl hier="11" item="4"/>
          <tpl hier="12" item="5"/>
          <tpl fld="4" item="0"/>
        </tpls>
      </n>
      <n v="216236605440">
        <tpls c="8">
          <tpl hier="2" item="0"/>
          <tpl hier="4" item="3"/>
          <tpl fld="3" item="19"/>
          <tpl fld="2" item="48"/>
          <tpl hier="9" item="1"/>
          <tpl hier="11" item="4"/>
          <tpl hier="12" item="5"/>
          <tpl fld="4" item="0"/>
        </tpls>
      </n>
      <n v="386190376960">
        <tpls c="8">
          <tpl hier="2" item="0"/>
          <tpl hier="4" item="3"/>
          <tpl fld="3" item="49"/>
          <tpl fld="2" item="66"/>
          <tpl hier="9" item="1"/>
          <tpl hier="11" item="4"/>
          <tpl hier="12" item="5"/>
          <tpl fld="4" item="0"/>
        </tpls>
      </n>
      <n v="8058680832">
        <tpls c="8">
          <tpl hier="2" item="0"/>
          <tpl hier="4" item="3"/>
          <tpl fld="3" item="34"/>
          <tpl fld="2" item="66"/>
          <tpl hier="9" item="1"/>
          <tpl hier="11" item="4"/>
          <tpl hier="12" item="5"/>
          <tpl fld="4" item="0"/>
        </tpls>
      </n>
      <n v="34035947520">
        <tpls c="8">
          <tpl hier="2" item="0"/>
          <tpl hier="4" item="3"/>
          <tpl fld="3" item="16"/>
          <tpl fld="2" item="69"/>
          <tpl hier="9" item="1"/>
          <tpl hier="11" item="4"/>
          <tpl hier="12" item="5"/>
          <tpl fld="4" item="0"/>
        </tpls>
      </n>
      <n v="29557325824">
        <tpls c="8">
          <tpl hier="2" item="0"/>
          <tpl hier="4" item="3"/>
          <tpl fld="3" item="6"/>
          <tpl fld="2" item="73"/>
          <tpl hier="9" item="1"/>
          <tpl hier="11" item="4"/>
          <tpl hier="12" item="5"/>
          <tpl fld="4" item="0"/>
        </tpls>
      </n>
      <n v="3544268032">
        <tpls c="8">
          <tpl hier="2" item="0"/>
          <tpl hier="4" item="3"/>
          <tpl fld="3" item="20"/>
          <tpl fld="2" item="73"/>
          <tpl hier="9" item="1"/>
          <tpl hier="11" item="4"/>
          <tpl hier="12" item="5"/>
          <tpl fld="4" item="0"/>
        </tpls>
      </n>
      <n v="5155717120000">
        <tpls c="8">
          <tpl hier="2" item="0"/>
          <tpl hier="4" item="3"/>
          <tpl fld="3" item="33"/>
          <tpl fld="2" item="78"/>
          <tpl hier="9" item="1"/>
          <tpl hier="11" item="4"/>
          <tpl hier="12" item="5"/>
          <tpl fld="4" item="0"/>
        </tpls>
      </n>
      <n v="2532808589312">
        <tpls c="8">
          <tpl hier="2" item="0"/>
          <tpl hier="4" item="3"/>
          <tpl fld="3" item="7"/>
          <tpl fld="2" item="78"/>
          <tpl hier="9" item="1"/>
          <tpl hier="11" item="4"/>
          <tpl hier="12" item="5"/>
          <tpl fld="4" item="0"/>
        </tpls>
      </n>
      <n v="240151805952">
        <tpls c="8">
          <tpl hier="2" item="0"/>
          <tpl hier="4" item="3"/>
          <tpl fld="3" item="8"/>
          <tpl fld="2" item="78"/>
          <tpl hier="9" item="1"/>
          <tpl hier="11" item="4"/>
          <tpl hier="12" item="5"/>
          <tpl fld="4" item="0"/>
        </tpls>
      </n>
      <n v="1875797475328">
        <tpls c="8">
          <tpl hier="2" item="0"/>
          <tpl hier="4" item="3"/>
          <tpl fld="3" item="21"/>
          <tpl fld="2" item="72"/>
          <tpl hier="9" item="1"/>
          <tpl hier="11" item="4"/>
          <tpl hier="12" item="5"/>
          <tpl fld="4" item="0"/>
        </tpls>
      </n>
      <n v="1143829823488">
        <tpls c="8">
          <tpl hier="2" item="0"/>
          <tpl hier="4" item="3"/>
          <tpl fld="3" item="17"/>
          <tpl fld="2" item="72"/>
          <tpl hier="9" item="1"/>
          <tpl hier="11" item="4"/>
          <tpl hier="12" item="5"/>
          <tpl fld="4" item="0"/>
        </tpls>
      </n>
      <n v="437887696896">
        <tpls c="8">
          <tpl hier="2" item="0"/>
          <tpl hier="4" item="3"/>
          <tpl fld="3" item="22"/>
          <tpl fld="2" item="72"/>
          <tpl hier="9" item="1"/>
          <tpl hier="11" item="4"/>
          <tpl hier="12" item="5"/>
          <tpl fld="4" item="0"/>
        </tpls>
      </n>
      <n v="87942234112">
        <tpls c="8">
          <tpl hier="2" item="0"/>
          <tpl hier="4" item="3"/>
          <tpl fld="3" item="18"/>
          <tpl fld="2" item="72"/>
          <tpl hier="9" item="1"/>
          <tpl hier="11" item="4"/>
          <tpl hier="12" item="5"/>
          <tpl fld="4" item="0"/>
        </tpls>
      </n>
      <n v="292636164096">
        <tpls c="8">
          <tpl hier="2" item="0"/>
          <tpl hier="4" item="3"/>
          <tpl fld="3" item="33"/>
          <tpl fld="2" item="70"/>
          <tpl hier="9" item="1"/>
          <tpl hier="11" item="4"/>
          <tpl hier="12" item="5"/>
          <tpl fld="4" item="0"/>
        </tpls>
      </n>
      <n v="114692620288">
        <tpls c="8">
          <tpl hier="2" item="0"/>
          <tpl hier="4" item="3"/>
          <tpl fld="3" item="27"/>
          <tpl fld="2" item="70"/>
          <tpl hier="9" item="1"/>
          <tpl hier="11" item="4"/>
          <tpl hier="12" item="5"/>
          <tpl fld="4" item="0"/>
        </tpls>
      </n>
      <n v="25579227136">
        <tpls c="8">
          <tpl hier="2" item="0"/>
          <tpl hier="4" item="3"/>
          <tpl fld="3" item="36"/>
          <tpl fld="2" item="70"/>
          <tpl hier="9" item="1"/>
          <tpl hier="11" item="4"/>
          <tpl hier="12" item="5"/>
          <tpl fld="4" item="0"/>
        </tpls>
      </n>
      <n v="3663333376">
        <tpls c="8">
          <tpl hier="2" item="0"/>
          <tpl hier="4" item="3"/>
          <tpl fld="3" item="34"/>
          <tpl fld="2" item="70"/>
          <tpl hier="9" item="1"/>
          <tpl hier="11" item="4"/>
          <tpl hier="12" item="5"/>
          <tpl fld="4" item="0"/>
        </tpls>
      </n>
      <n v="197116952576">
        <tpls c="8">
          <tpl hier="2" item="0"/>
          <tpl hier="4" item="3"/>
          <tpl fld="3" item="2"/>
          <tpl fld="2" item="75"/>
          <tpl hier="9" item="1"/>
          <tpl hier="11" item="4"/>
          <tpl hier="12" item="5"/>
          <tpl fld="4" item="0"/>
        </tpls>
      </n>
      <n v="14743185408">
        <tpls c="8">
          <tpl hier="2" item="0"/>
          <tpl hier="4" item="3"/>
          <tpl fld="3" item="4"/>
          <tpl fld="2" item="75"/>
          <tpl hier="9" item="1"/>
          <tpl hier="11" item="4"/>
          <tpl hier="12" item="5"/>
          <tpl fld="4" item="0"/>
        </tpls>
      </n>
      <n v="315974418432">
        <tpls c="8">
          <tpl hier="2" item="0"/>
          <tpl hier="4" item="3"/>
          <tpl fld="3" item="1"/>
          <tpl fld="2" item="76"/>
          <tpl hier="9" item="1"/>
          <tpl hier="11" item="4"/>
          <tpl hier="12" item="5"/>
          <tpl fld="4" item="0"/>
        </tpls>
      </n>
      <n v="133105803264">
        <tpls c="8">
          <tpl hier="2" item="0"/>
          <tpl hier="4" item="3"/>
          <tpl fld="3" item="3"/>
          <tpl fld="2" item="76"/>
          <tpl hier="9" item="1"/>
          <tpl hier="11" item="4"/>
          <tpl hier="12" item="5"/>
          <tpl fld="4" item="0"/>
        </tpls>
      </n>
      <n v="1433904349184">
        <tpls c="8">
          <tpl hier="2" item="0"/>
          <tpl hier="4" item="3"/>
          <tpl fld="3" item="9"/>
          <tpl fld="2" item="74"/>
          <tpl hier="9" item="1"/>
          <tpl hier="11" item="4"/>
          <tpl hier="12" item="5"/>
          <tpl fld="4" item="0"/>
        </tpls>
      </n>
      <n v="394648911872">
        <tpls c="8">
          <tpl hier="2" item="0"/>
          <tpl hier="4" item="3"/>
          <tpl fld="3" item="11"/>
          <tpl fld="2" item="74"/>
          <tpl hier="9" item="1"/>
          <tpl hier="11" item="4"/>
          <tpl hier="12" item="5"/>
          <tpl fld="4" item="0"/>
        </tpls>
      </n>
      <n v="182036938752">
        <tpls c="8">
          <tpl hier="2" item="0"/>
          <tpl hier="4" item="3"/>
          <tpl fld="3" item="12"/>
          <tpl fld="2" item="74"/>
          <tpl hier="9" item="1"/>
          <tpl hier="11" item="4"/>
          <tpl hier="12" item="5"/>
          <tpl fld="4" item="0"/>
        </tpls>
      </n>
      <n v="41271140352">
        <tpls c="8">
          <tpl hier="2" item="0"/>
          <tpl hier="4" item="3"/>
          <tpl fld="3" item="10"/>
          <tpl fld="2" item="74"/>
          <tpl hier="9" item="1"/>
          <tpl hier="11" item="4"/>
          <tpl hier="12" item="5"/>
          <tpl fld="4" item="0"/>
        </tpls>
      </n>
      <n v="11061553004544">
        <tpls c="8">
          <tpl hier="2" item="0"/>
          <tpl hier="4" item="3"/>
          <tpl fld="3" item="23"/>
          <tpl fld="2" item="71"/>
          <tpl hier="9" item="1"/>
          <tpl hier="11" item="4"/>
          <tpl hier="12" item="5"/>
          <tpl fld="4" item="0"/>
        </tpls>
      </n>
      <n v="72881635328">
        <tpls c="8">
          <tpl hier="2" item="0"/>
          <tpl hier="4" item="3"/>
          <tpl fld="3" item="26"/>
          <tpl fld="2" item="71"/>
          <tpl hier="9" item="1"/>
          <tpl hier="11" item="4"/>
          <tpl hier="12" item="5"/>
          <tpl fld="4" item="0"/>
        </tpls>
      </n>
      <n v="669191936">
        <tpls c="8">
          <tpl hier="2" item="0"/>
          <tpl hier="4" item="3"/>
          <tpl fld="3" item="32"/>
          <tpl fld="2" item="52"/>
          <tpl hier="9" item="1"/>
          <tpl hier="11" item="4"/>
          <tpl hier="12" item="5"/>
          <tpl fld="4" item="0"/>
        </tpls>
      </n>
      <n v="24164509696">
        <tpls c="8">
          <tpl hier="2" item="0"/>
          <tpl hier="4" item="3"/>
          <tpl fld="3" item="39"/>
          <tpl fld="2" item="70"/>
          <tpl hier="9" item="1"/>
          <tpl hier="11" item="4"/>
          <tpl hier="12" item="5"/>
          <tpl fld="4" item="0"/>
        </tpls>
      </n>
      <n v="171274272768">
        <tpls c="8">
          <tpl hier="2" item="0"/>
          <tpl hier="4" item="3"/>
          <tpl fld="3" item="6"/>
          <tpl fld="2" item="75"/>
          <tpl hier="9" item="1"/>
          <tpl hier="11" item="4"/>
          <tpl hier="12" item="5"/>
          <tpl fld="4" item="0"/>
        </tpls>
      </n>
      <n v="180234715136">
        <tpls c="8">
          <tpl hier="2" item="0"/>
          <tpl hier="4" item="3"/>
          <tpl fld="3" item="15"/>
          <tpl fld="2" item="74"/>
          <tpl hier="9" item="1"/>
          <tpl hier="11" item="4"/>
          <tpl hier="12" item="5"/>
          <tpl fld="4" item="0"/>
        </tpls>
      </n>
      <n v="919103744">
        <tpls c="8">
          <tpl hier="2" item="0"/>
          <tpl hier="4" item="3"/>
          <tpl fld="3" item="22"/>
          <tpl fld="2" item="28"/>
          <tpl hier="9" item="1"/>
          <tpl hier="11" item="4"/>
          <tpl hier="12" item="5"/>
          <tpl fld="4" item="0"/>
        </tpls>
      </n>
      <n v="893770816">
        <tpls c="8">
          <tpl hier="2" item="0"/>
          <tpl hier="4" item="3"/>
          <tpl fld="3" item="30"/>
          <tpl fld="2" item="42"/>
          <tpl hier="9" item="1"/>
          <tpl hier="11" item="4"/>
          <tpl hier="12" item="5"/>
          <tpl fld="4" item="0"/>
        </tpls>
      </n>
      <n v="18663264256">
        <tpls c="8">
          <tpl hier="2" item="0"/>
          <tpl hier="4" item="3"/>
          <tpl fld="3" item="9"/>
          <tpl fld="2" item="56"/>
          <tpl hier="9" item="1"/>
          <tpl hier="11" item="4"/>
          <tpl hier="12" item="5"/>
          <tpl fld="4" item="0"/>
        </tpls>
      </n>
      <n v="11141358592">
        <tpls c="8">
          <tpl hier="2" item="0"/>
          <tpl hier="4" item="3"/>
          <tpl fld="3" item="19"/>
          <tpl fld="2" item="47"/>
          <tpl hier="9" item="1"/>
          <tpl hier="11" item="4"/>
          <tpl hier="12" item="5"/>
          <tpl fld="4" item="0"/>
        </tpls>
      </n>
      <n v="15268428614656">
        <tpls c="8">
          <tpl hier="2" item="0"/>
          <tpl hier="4" item="3"/>
          <tpl fld="3" item="0"/>
          <tpl fld="1" item="1"/>
          <tpl hier="9" item="1"/>
          <tpl hier="11" item="4"/>
          <tpl hier="12" item="5"/>
          <tpl fld="4" item="0"/>
        </tpls>
      </n>
      <n v="3343789064192">
        <tpls c="8">
          <tpl hier="2" item="0"/>
          <tpl hier="4" item="3"/>
          <tpl fld="3" item="31"/>
          <tpl fld="2" item="51"/>
          <tpl hier="9" item="1"/>
          <tpl hier="11" item="4"/>
          <tpl hier="12" item="5"/>
          <tpl fld="4" item="0"/>
        </tpls>
      </n>
      <n v="530832916480">
        <tpls c="8">
          <tpl hier="2" item="0"/>
          <tpl hier="4" item="3"/>
          <tpl fld="3" item="5"/>
          <tpl fld="2" item="79"/>
          <tpl hier="9" item="1"/>
          <tpl hier="11" item="4"/>
          <tpl hier="12" item="5"/>
          <tpl fld="4" item="0"/>
        </tpls>
      </n>
      <n v="414757060608">
        <tpls c="8">
          <tpl hier="2" item="0"/>
          <tpl hier="4" item="3"/>
          <tpl fld="3" item="3"/>
          <tpl fld="2" item="61"/>
          <tpl hier="9" item="1"/>
          <tpl hier="11" item="4"/>
          <tpl hier="12" item="5"/>
          <tpl fld="4" item="0"/>
        </tpls>
      </n>
      <n v="7678581248">
        <tpls c="8">
          <tpl hier="2" item="0"/>
          <tpl hier="4" item="3"/>
          <tpl fld="3" item="16"/>
          <tpl fld="2" item="57"/>
          <tpl hier="9" item="1"/>
          <tpl hier="11" item="4"/>
          <tpl hier="12" item="5"/>
          <tpl fld="4" item="0"/>
        </tpls>
      </n>
      <n v="308884275200">
        <tpls c="8">
          <tpl hier="2" item="0"/>
          <tpl hier="4" item="3"/>
          <tpl fld="3" item="1"/>
          <tpl fld="2" item="66"/>
          <tpl hier="9" item="1"/>
          <tpl hier="11" item="4"/>
          <tpl hier="12" item="5"/>
          <tpl fld="4" item="0"/>
        </tpls>
      </n>
      <n v="5632460800">
        <tpls c="8">
          <tpl hier="2" item="0"/>
          <tpl hier="4" item="3"/>
          <tpl fld="3" item="35"/>
          <tpl fld="2" item="66"/>
          <tpl hier="9" item="1"/>
          <tpl hier="11" item="4"/>
          <tpl hier="12" item="5"/>
          <tpl fld="4" item="0"/>
        </tpls>
      </n>
      <n v="318330503168">
        <tpls c="8">
          <tpl hier="2" item="0"/>
          <tpl hier="4" item="3"/>
          <tpl fld="3" item="0"/>
          <tpl fld="2" item="69"/>
          <tpl hier="9" item="1"/>
          <tpl hier="11" item="4"/>
          <tpl hier="12" item="5"/>
          <tpl fld="4" item="0"/>
        </tpls>
      </n>
      <n v="15891240960">
        <tpls c="8">
          <tpl hier="2" item="0"/>
          <tpl hier="4" item="3"/>
          <tpl fld="3" item="44"/>
          <tpl fld="2" item="69"/>
          <tpl hier="9" item="1"/>
          <tpl hier="11" item="4"/>
          <tpl hier="12" item="5"/>
          <tpl fld="4" item="0"/>
        </tpls>
      </n>
      <n v="21263515648">
        <tpls c="8">
          <tpl hier="2" item="0"/>
          <tpl hier="4" item="3"/>
          <tpl fld="3" item="17"/>
          <tpl fld="2" item="73"/>
          <tpl hier="9" item="1"/>
          <tpl hier="11" item="4"/>
          <tpl hier="12" item="5"/>
          <tpl fld="4" item="0"/>
        </tpls>
      </n>
      <n v="6157459521536">
        <tpls c="8">
          <tpl hier="2" item="0"/>
          <tpl hier="4" item="3"/>
          <tpl fld="3" item="41"/>
          <tpl fld="2" item="78"/>
          <tpl hier="9" item="1"/>
          <tpl hier="11" item="4"/>
          <tpl hier="12" item="5"/>
          <tpl fld="4" item="0"/>
        </tpls>
      </n>
      <n v="1398892789760">
        <tpls c="8">
          <tpl hier="2" item="0"/>
          <tpl hier="4" item="3"/>
          <tpl fld="3" item="15"/>
          <tpl fld="2" item="78"/>
          <tpl hier="9" item="1"/>
          <tpl hier="11" item="4"/>
          <tpl hier="12" item="5"/>
          <tpl fld="4" item="0"/>
        </tpls>
      </n>
      <n v="172204195840">
        <tpls c="8">
          <tpl hier="2" item="0"/>
          <tpl hier="4" item="3"/>
          <tpl fld="3" item="16"/>
          <tpl fld="2" item="78"/>
          <tpl hier="9" item="1"/>
          <tpl hier="11" item="4"/>
          <tpl hier="12" item="5"/>
          <tpl fld="4" item="0"/>
        </tpls>
      </n>
      <n v="2159133982720">
        <tpls c="8">
          <tpl hier="2" item="0"/>
          <tpl hier="4" item="3"/>
          <tpl fld="3" item="29"/>
          <tpl fld="2" item="72"/>
          <tpl hier="9" item="1"/>
          <tpl hier="11" item="4"/>
          <tpl hier="12" item="5"/>
          <tpl fld="4" item="0"/>
        </tpls>
      </n>
      <n v="1270052552704">
        <tpls c="8">
          <tpl hier="2" item="0"/>
          <tpl hier="4" item="3"/>
          <tpl fld="3" item="30"/>
          <tpl fld="2" item="72"/>
          <tpl hier="9" item="1"/>
          <tpl hier="11" item="4"/>
          <tpl hier="12" item="5"/>
          <tpl fld="4" item="0"/>
        </tpls>
      </n>
      <n v="427272634368">
        <tpls c="8">
          <tpl hier="2" item="0"/>
          <tpl hier="4" item="3"/>
          <tpl fld="3" item="31"/>
          <tpl fld="2" item="72"/>
          <tpl hier="9" item="1"/>
          <tpl hier="11" item="4"/>
          <tpl hier="12" item="5"/>
          <tpl fld="4" item="0"/>
        </tpls>
      </n>
      <n v="73654870016">
        <tpls c="8">
          <tpl hier="2" item="0"/>
          <tpl hier="4" item="3"/>
          <tpl fld="3" item="32"/>
          <tpl fld="2" item="72"/>
          <tpl hier="9" item="1"/>
          <tpl hier="11" item="4"/>
          <tpl hier="12" item="5"/>
          <tpl fld="4" item="0"/>
        </tpls>
      </n>
      <n v="261468635136">
        <tpls c="8">
          <tpl hier="2" item="0"/>
          <tpl hier="4" item="3"/>
          <tpl fld="3" item="41"/>
          <tpl fld="2" item="70"/>
          <tpl hier="9" item="1"/>
          <tpl hier="11" item="4"/>
          <tpl hier="12" item="5"/>
          <tpl fld="4" item="0"/>
        </tpls>
      </n>
      <n v="100384808960">
        <tpls c="8">
          <tpl hier="2" item="0"/>
          <tpl hier="4" item="3"/>
          <tpl fld="3" item="42"/>
          <tpl fld="2" item="70"/>
          <tpl hier="9" item="1"/>
          <tpl hier="11" item="4"/>
          <tpl hier="12" item="5"/>
          <tpl fld="4" item="0"/>
        </tpls>
      </n>
      <n v="21514080256">
        <tpls c="8">
          <tpl hier="2" item="0"/>
          <tpl hier="4" item="3"/>
          <tpl fld="3" item="43"/>
          <tpl fld="2" item="70"/>
          <tpl hier="9" item="1"/>
          <tpl hier="11" item="4"/>
          <tpl hier="12" item="5"/>
          <tpl fld="4" item="0"/>
        </tpls>
      </n>
      <n v="2992333312">
        <tpls c="8">
          <tpl hier="2" item="0"/>
          <tpl hier="4" item="3"/>
          <tpl fld="3" item="44"/>
          <tpl fld="2" item="70"/>
          <tpl hier="9" item="1"/>
          <tpl hier="11" item="4"/>
          <tpl hier="12" item="5"/>
          <tpl fld="4" item="0"/>
        </tpls>
      </n>
      <n v="2196126040064">
        <tpls c="8">
          <tpl hier="2" item="0"/>
          <tpl hier="4" item="3"/>
          <tpl fld="3" item="1"/>
          <tpl fld="2" item="80"/>
          <tpl hier="9" item="1"/>
          <tpl hier="11" item="4"/>
          <tpl hier="12" item="5"/>
          <tpl fld="4" item="0"/>
        </tpls>
      </n>
      <n v="1025211826176">
        <tpls c="8">
          <tpl hier="2" item="0"/>
          <tpl hier="4" item="3"/>
          <tpl fld="3" item="3"/>
          <tpl fld="2" item="80"/>
          <tpl hier="9" item="1"/>
          <tpl hier="11" item="4"/>
          <tpl hier="12" item="5"/>
          <tpl fld="4" item="0"/>
        </tpls>
      </n>
      <n v="275893682176">
        <tpls c="8">
          <tpl hier="2" item="0"/>
          <tpl hier="4" item="3"/>
          <tpl fld="3" item="9"/>
          <tpl fld="2" item="75"/>
          <tpl hier="9" item="1"/>
          <tpl hier="11" item="4"/>
          <tpl hier="12" item="5"/>
          <tpl fld="4" item="0"/>
        </tpls>
      </n>
      <n v="139738382336">
        <tpls c="8">
          <tpl hier="2" item="0"/>
          <tpl hier="4" item="3"/>
          <tpl fld="3" item="11"/>
          <tpl fld="2" item="75"/>
          <tpl hier="9" item="1"/>
          <tpl hier="11" item="4"/>
          <tpl hier="12" item="5"/>
          <tpl fld="4" item="0"/>
        </tpls>
      </n>
      <n v="73531547648">
        <tpls c="8">
          <tpl hier="2" item="0"/>
          <tpl hier="4" item="3"/>
          <tpl fld="3" item="12"/>
          <tpl fld="2" item="75"/>
          <tpl hier="9" item="1"/>
          <tpl hier="11" item="4"/>
          <tpl hier="12" item="5"/>
          <tpl fld="4" item="0"/>
        </tpls>
      </n>
      <n v="11357516800">
        <tpls c="8">
          <tpl hier="2" item="0"/>
          <tpl hier="4" item="3"/>
          <tpl fld="3" item="10"/>
          <tpl fld="2" item="75"/>
          <tpl hier="9" item="1"/>
          <tpl hier="11" item="4"/>
          <tpl hier="12" item="5"/>
          <tpl fld="4" item="0"/>
        </tpls>
      </n>
      <n v="205331742720">
        <tpls c="8">
          <tpl hier="2" item="0"/>
          <tpl hier="4" item="3"/>
          <tpl fld="3" item="0"/>
          <tpl fld="2" item="83"/>
          <tpl hier="9" item="1"/>
          <tpl hier="11" item="4"/>
          <tpl hier="12" item="5"/>
          <tpl fld="4" item="0"/>
        </tpls>
      </n>
      <n v="446314741760">
        <tpls c="8">
          <tpl hier="2" item="0"/>
          <tpl hier="4" item="3"/>
          <tpl fld="3" item="5"/>
          <tpl fld="2" item="76"/>
          <tpl hier="9" item="1"/>
          <tpl hier="11" item="4"/>
          <tpl hier="12" item="5"/>
          <tpl fld="4" item="0"/>
        </tpls>
      </n>
      <n v="261695782912">
        <tpls c="8">
          <tpl hier="2" item="0"/>
          <tpl hier="4" item="3"/>
          <tpl fld="3" item="6"/>
          <tpl fld="2" item="76"/>
          <tpl hier="9" item="1"/>
          <tpl hier="11" item="4"/>
          <tpl hier="12" item="5"/>
          <tpl fld="4" item="0"/>
        </tpls>
      </n>
      <n v="124168445952">
        <tpls c="8">
          <tpl hier="2" item="0"/>
          <tpl hier="4" item="3"/>
          <tpl fld="3" item="7"/>
          <tpl fld="2" item="76"/>
          <tpl hier="9" item="1"/>
          <tpl hier="11" item="4"/>
          <tpl hier="12" item="5"/>
          <tpl fld="4" item="0"/>
        </tpls>
      </n>
      <n v="17858486272">
        <tpls c="8">
          <tpl hier="2" item="0"/>
          <tpl hier="4" item="3"/>
          <tpl fld="3" item="8"/>
          <tpl fld="2" item="76"/>
          <tpl hier="9" item="1"/>
          <tpl hier="11" item="4"/>
          <tpl hier="12" item="5"/>
          <tpl fld="4" item="0"/>
        </tpls>
      </n>
      <n v="1208847040512">
        <tpls c="8">
          <tpl hier="2" item="0"/>
          <tpl hier="4" item="3"/>
          <tpl fld="3" item="21"/>
          <tpl fld="2" item="74"/>
          <tpl hier="9" item="1"/>
          <tpl hier="11" item="4"/>
          <tpl hier="12" item="5"/>
          <tpl fld="4" item="0"/>
        </tpls>
      </n>
      <n v="415222628352">
        <tpls c="8">
          <tpl hier="2" item="0"/>
          <tpl hier="4" item="3"/>
          <tpl fld="3" item="17"/>
          <tpl fld="2" item="74"/>
          <tpl hier="9" item="1"/>
          <tpl hier="11" item="4"/>
          <tpl hier="12" item="5"/>
          <tpl fld="4" item="0"/>
        </tpls>
      </n>
      <n v="193242169344">
        <tpls c="8">
          <tpl hier="2" item="0"/>
          <tpl hier="4" item="3"/>
          <tpl fld="3" item="22"/>
          <tpl fld="2" item="74"/>
          <tpl hier="9" item="1"/>
          <tpl hier="11" item="4"/>
          <tpl hier="12" item="5"/>
          <tpl fld="4" item="0"/>
        </tpls>
      </n>
      <n v="32665473024">
        <tpls c="8">
          <tpl hier="2" item="0"/>
          <tpl hier="4" item="3"/>
          <tpl fld="3" item="18"/>
          <tpl fld="2" item="74"/>
          <tpl hier="9" item="1"/>
          <tpl hier="11" item="4"/>
          <tpl hier="12" item="5"/>
          <tpl fld="4" item="0"/>
        </tpls>
      </n>
      <n v="9570405580800">
        <tpls c="8">
          <tpl hier="2" item="0"/>
          <tpl hier="4" item="3"/>
          <tpl fld="3" item="33"/>
          <tpl fld="2" item="71"/>
          <tpl hier="9" item="1"/>
          <tpl hier="11" item="4"/>
          <tpl hier="12" item="5"/>
          <tpl fld="4" item="0"/>
        </tpls>
      </n>
      <n v="961603960832">
        <tpls c="8">
          <tpl hier="2" item="0"/>
          <tpl hier="4" item="3"/>
          <tpl fld="3" item="27"/>
          <tpl fld="2" item="71"/>
          <tpl hier="9" item="1"/>
          <tpl hier="11" item="4"/>
          <tpl hier="12" item="5"/>
          <tpl fld="4" item="0"/>
        </tpls>
      </n>
      <n v="195866378240">
        <tpls c="8">
          <tpl hier="2" item="0"/>
          <tpl hier="4" item="3"/>
          <tpl fld="3" item="36"/>
          <tpl fld="2" item="71"/>
          <tpl hier="9" item="1"/>
          <tpl hier="11" item="4"/>
          <tpl hier="12" item="5"/>
          <tpl fld="4" item="0"/>
        </tpls>
      </n>
      <n v="70436265984">
        <tpls c="8">
          <tpl hier="2" item="0"/>
          <tpl hier="4" item="3"/>
          <tpl fld="3" item="34"/>
          <tpl fld="2" item="71"/>
          <tpl hier="9" item="1"/>
          <tpl hier="11" item="4"/>
          <tpl hier="12" item="5"/>
          <tpl fld="4" item="0"/>
        </tpls>
      </n>
      <n v="1269276868608">
        <tpls c="8">
          <tpl hier="2" item="0"/>
          <tpl hier="4" item="3"/>
          <tpl fld="3" item="53"/>
          <tpl fld="2" item="80"/>
          <tpl hier="9" item="1"/>
          <tpl hier="11" item="4"/>
          <tpl hier="12" item="5"/>
          <tpl fld="4" item="0"/>
        </tpls>
      </n>
      <n v="517706153984">
        <tpls c="8">
          <tpl hier="2" item="0"/>
          <tpl hier="4" item="3"/>
          <tpl fld="3" item="38"/>
          <tpl fld="2" item="79"/>
          <tpl hier="9" item="1"/>
          <tpl hier="11" item="4"/>
          <tpl hier="12" item="5"/>
          <tpl fld="4" item="0"/>
        </tpls>
      </n>
      <n v="264511635456">
        <tpls c="8">
          <tpl hier="2" item="0"/>
          <tpl hier="4" item="3"/>
          <tpl fld="3" item="2"/>
          <tpl fld="2" item="66"/>
          <tpl hier="9" item="1"/>
          <tpl hier="11" item="4"/>
          <tpl hier="12" item="5"/>
          <tpl fld="4" item="0"/>
        </tpls>
      </n>
      <n v="22235928576">
        <tpls c="8">
          <tpl hier="2" item="0"/>
          <tpl hier="4" item="3"/>
          <tpl fld="3" item="24"/>
          <tpl fld="2" item="73"/>
          <tpl hier="9" item="1"/>
          <tpl hier="11" item="4"/>
          <tpl hier="12" item="5"/>
          <tpl fld="4" item="0"/>
        </tpls>
      </n>
      <n v="5700097933312">
        <tpls c="8">
          <tpl hier="2" item="0"/>
          <tpl hier="4" item="3"/>
          <tpl fld="3" item="47"/>
          <tpl fld="2" item="78"/>
          <tpl hier="9" item="1"/>
          <tpl hier="11" item="4"/>
          <tpl hier="12" item="5"/>
          <tpl fld="4" item="0"/>
        </tpls>
      </n>
      <n v="146601066496">
        <tpls c="8">
          <tpl hier="2" item="0"/>
          <tpl hier="4" item="3"/>
          <tpl fld="3" item="18"/>
          <tpl fld="2" item="78"/>
          <tpl hier="9" item="1"/>
          <tpl hier="11" item="4"/>
          <tpl hier="12" item="5"/>
          <tpl fld="4" item="0"/>
        </tpls>
      </n>
      <n v="1241879543808">
        <tpls c="8">
          <tpl hier="2" item="0"/>
          <tpl hier="4" item="3"/>
          <tpl fld="3" item="27"/>
          <tpl fld="2" item="72"/>
          <tpl hier="9" item="1"/>
          <tpl hier="11" item="4"/>
          <tpl hier="12" item="5"/>
          <tpl fld="4" item="0"/>
        </tpls>
      </n>
      <n v="67978153984">
        <tpls c="8">
          <tpl hier="2" item="0"/>
          <tpl hier="4" item="3"/>
          <tpl fld="3" item="34"/>
          <tpl fld="2" item="72"/>
          <tpl hier="9" item="1"/>
          <tpl hier="11" item="4"/>
          <tpl hier="12" item="5"/>
          <tpl fld="4" item="0"/>
        </tpls>
      </n>
      <n v="86342656000">
        <tpls c="8">
          <tpl hier="2" item="0"/>
          <tpl hier="4" item="3"/>
          <tpl fld="3" item="45"/>
          <tpl fld="2" item="70"/>
          <tpl hier="9" item="1"/>
          <tpl hier="11" item="4"/>
          <tpl hier="12" item="5"/>
          <tpl fld="4" item="0"/>
        </tpls>
      </n>
      <n v="16843176960">
        <tpls c="8">
          <tpl hier="2" item="0"/>
          <tpl hier="4" item="3"/>
          <tpl fld="3" item="46"/>
          <tpl fld="2" item="70"/>
          <tpl hier="9" item="1"/>
          <tpl hier="11" item="4"/>
          <tpl hier="12" item="5"/>
          <tpl fld="4" item="0"/>
        </tpls>
      </n>
      <n v="318497947648">
        <tpls c="8">
          <tpl hier="2" item="0"/>
          <tpl hier="4" item="3"/>
          <tpl fld="3" item="52"/>
          <tpl fld="2" item="84"/>
          <tpl hier="9" item="1"/>
          <tpl hier="11" item="4"/>
          <tpl hier="12" item="5"/>
          <tpl fld="4" item="0"/>
        </tpls>
      </n>
      <n v="105143230464">
        <tpls c="8">
          <tpl hier="2" item="0"/>
          <tpl hier="4" item="3"/>
          <tpl fld="3" item="53"/>
          <tpl fld="2" item="84"/>
          <tpl hier="9" item="1"/>
          <tpl hier="11" item="4"/>
          <tpl hier="12" item="5"/>
          <tpl fld="4" item="0"/>
        </tpls>
      </n>
      <n v="2115742466048">
        <tpls c="8">
          <tpl hier="2" item="0"/>
          <tpl hier="4" item="3"/>
          <tpl fld="3" item="2"/>
          <tpl fld="2" item="80"/>
          <tpl hier="9" item="1"/>
          <tpl hier="11" item="4"/>
          <tpl hier="12" item="5"/>
          <tpl fld="4" item="0"/>
        </tpls>
      </n>
      <n v="203494146048">
        <tpls c="8">
          <tpl hier="2" item="0"/>
          <tpl hier="4" item="3"/>
          <tpl fld="3" item="4"/>
          <tpl fld="2" item="80"/>
          <tpl hier="9" item="1"/>
          <tpl hier="11" item="4"/>
          <tpl hier="12" item="5"/>
          <tpl fld="4" item="0"/>
        </tpls>
      </n>
      <n v="255122538496">
        <tpls c="8">
          <tpl hier="2" item="0"/>
          <tpl hier="4" item="3"/>
          <tpl fld="3" item="13"/>
          <tpl fld="2" item="75"/>
          <tpl hier="9" item="1"/>
          <tpl hier="11" item="4"/>
          <tpl hier="12" item="5"/>
          <tpl fld="4" item="0"/>
        </tpls>
      </n>
      <n v="55875862528">
        <tpls c="8">
          <tpl hier="2" item="0"/>
          <tpl hier="4" item="3"/>
          <tpl fld="3" item="15"/>
          <tpl fld="2" item="75"/>
          <tpl hier="9" item="1"/>
          <tpl hier="11" item="4"/>
          <tpl hier="12" item="5"/>
          <tpl fld="4" item="0"/>
        </tpls>
      </n>
      <n v="10070766592">
        <tpls c="8">
          <tpl hier="2" item="0"/>
          <tpl hier="4" item="3"/>
          <tpl fld="3" item="16"/>
          <tpl fld="2" item="75"/>
          <tpl hier="9" item="1"/>
          <tpl hier="11" item="4"/>
          <tpl hier="12" item="5"/>
          <tpl fld="4" item="0"/>
        </tpls>
      </n>
      <n v="385570963456">
        <tpls c="8">
          <tpl hier="2" item="0"/>
          <tpl hier="4" item="3"/>
          <tpl fld="3" item="1"/>
          <tpl fld="2" item="83"/>
          <tpl hier="9" item="1"/>
          <tpl hier="11" item="4"/>
          <tpl hier="12" item="5"/>
          <tpl fld="4" item="0"/>
        </tpls>
      </n>
      <n v="164221059072">
        <tpls c="8">
          <tpl hier="2" item="0"/>
          <tpl hier="4" item="3"/>
          <tpl fld="3" item="3"/>
          <tpl fld="2" item="83"/>
          <tpl hier="9" item="1"/>
          <tpl hier="11" item="4"/>
          <tpl hier="12" item="5"/>
          <tpl fld="4" item="0"/>
        </tpls>
      </n>
      <n v="455508262912">
        <tpls c="8">
          <tpl hier="2" item="0"/>
          <tpl hier="4" item="3"/>
          <tpl fld="3" item="9"/>
          <tpl fld="2" item="76"/>
          <tpl hier="9" item="1"/>
          <tpl hier="11" item="4"/>
          <tpl hier="12" item="5"/>
          <tpl fld="4" item="0"/>
        </tpls>
      </n>
      <n v="99036168192">
        <tpls c="8">
          <tpl hier="2" item="0"/>
          <tpl hier="4" item="3"/>
          <tpl fld="3" item="12"/>
          <tpl fld="2" item="76"/>
          <tpl hier="9" item="1"/>
          <tpl hier="11" item="4"/>
          <tpl hier="12" item="5"/>
          <tpl fld="4" item="0"/>
        </tpls>
      </n>
      <n v="15373005824">
        <tpls c="8">
          <tpl hier="2" item="0"/>
          <tpl hier="4" item="3"/>
          <tpl fld="3" item="10"/>
          <tpl fld="2" item="76"/>
          <tpl hier="9" item="1"/>
          <tpl hier="11" item="4"/>
          <tpl hier="12" item="5"/>
          <tpl fld="4" item="0"/>
        </tpls>
      </n>
      <n v="1351694024704">
        <tpls c="8">
          <tpl hier="2" item="0"/>
          <tpl hier="4" item="3"/>
          <tpl fld="3" item="23"/>
          <tpl fld="2" item="74"/>
          <tpl hier="9" item="1"/>
          <tpl hier="11" item="4"/>
          <tpl hier="12" item="5"/>
          <tpl fld="4" item="0"/>
        </tpls>
      </n>
      <n v="388608229376">
        <tpls c="8">
          <tpl hier="2" item="0"/>
          <tpl hier="4" item="3"/>
          <tpl fld="3" item="24"/>
          <tpl fld="2" item="74"/>
          <tpl hier="9" item="1"/>
          <tpl hier="11" item="4"/>
          <tpl hier="12" item="5"/>
          <tpl fld="4" item="0"/>
        </tpls>
      </n>
      <n v="30397581312">
        <tpls c="8">
          <tpl hier="2" item="0"/>
          <tpl hier="4" item="3"/>
          <tpl fld="3" item="26"/>
          <tpl fld="2" item="74"/>
          <tpl hier="9" item="1"/>
          <tpl hier="11" item="4"/>
          <tpl hier="12" item="5"/>
          <tpl fld="4" item="0"/>
        </tpls>
      </n>
      <n v="8532230930432">
        <tpls c="8">
          <tpl hier="2" item="0"/>
          <tpl hier="4" item="3"/>
          <tpl fld="3" item="19"/>
          <tpl fld="2" item="71"/>
          <tpl hier="9" item="1"/>
          <tpl hier="11" item="4"/>
          <tpl hier="12" item="5"/>
          <tpl fld="4" item="0"/>
        </tpls>
      </n>
      <n v="191149211648">
        <tpls c="8">
          <tpl hier="2" item="0"/>
          <tpl hier="4" item="3"/>
          <tpl fld="3" item="39"/>
          <tpl fld="2" item="71"/>
          <tpl hier="9" item="1"/>
          <tpl hier="11" item="4"/>
          <tpl hier="12" item="5"/>
          <tpl fld="4" item="0"/>
        </tpls>
      </n>
      <n v="59708342272">
        <tpls c="8">
          <tpl hier="2" item="0"/>
          <tpl hier="4" item="3"/>
          <tpl fld="3" item="37"/>
          <tpl fld="2" item="71"/>
          <tpl hier="9" item="1"/>
          <tpl hier="11" item="4"/>
          <tpl hier="12" item="5"/>
          <tpl fld="4" item="0"/>
        </tpls>
      </n>
      <n v="27268450304">
        <tpls c="8">
          <tpl hier="2" item="0"/>
          <tpl hier="4" item="3"/>
          <tpl fld="3" item="32"/>
          <tpl fld="2" item="74"/>
          <tpl hier="9" item="1"/>
          <tpl hier="11" item="4"/>
          <tpl hier="12" item="5"/>
          <tpl fld="4" item="0"/>
        </tpls>
      </n>
      <n v="564324663296">
        <tpls c="8">
          <tpl hier="2" item="0"/>
          <tpl hier="4" item="3"/>
          <tpl fld="3" item="45"/>
          <tpl fld="2" item="71"/>
          <tpl hier="9" item="1"/>
          <tpl hier="11" item="4"/>
          <tpl hier="12" item="5"/>
          <tpl fld="4" item="0"/>
        </tpls>
      </n>
      <n v="383373312000">
        <tpls c="8">
          <tpl hier="2" item="0"/>
          <tpl hier="4" item="3"/>
          <tpl fld="3" item="53"/>
          <tpl fld="2" item="71"/>
          <tpl hier="9" item="1"/>
          <tpl hier="11" item="4"/>
          <tpl hier="12" item="5"/>
          <tpl fld="4" item="0"/>
        </tpls>
      </n>
      <n v="109058990080">
        <tpls c="8">
          <tpl hier="2" item="0"/>
          <tpl hier="4" item="3"/>
          <tpl fld="3" item="58"/>
          <tpl fld="2" item="75"/>
          <tpl hier="9" item="1"/>
          <tpl hier="11" item="4"/>
          <tpl hier="12" item="5"/>
          <tpl fld="4" item="0"/>
        </tpls>
      </n>
      <n v="7159202816">
        <tpls c="8">
          <tpl hier="2" item="0"/>
          <tpl hier="4" item="3"/>
          <tpl fld="3" item="37"/>
          <tpl fld="2" item="66"/>
          <tpl hier="9" item="1"/>
          <tpl hier="11" item="4"/>
          <tpl hier="12" item="5"/>
          <tpl fld="4" item="0"/>
        </tpls>
      </n>
      <n v="133339398144">
        <tpls c="8">
          <tpl hier="2" item="0"/>
          <tpl hier="4" item="3"/>
          <tpl fld="3" item="58"/>
          <tpl fld="2" item="76"/>
          <tpl hier="9" item="1"/>
          <tpl hier="11" item="4"/>
          <tpl hier="12" item="5"/>
          <tpl fld="4" item="0"/>
        </tpls>
      </n>
      <n v="178280595456">
        <tpls c="8">
          <tpl hier="2" item="0"/>
          <tpl hier="4" item="3"/>
          <tpl fld="3" item="43"/>
          <tpl fld="2" item="71"/>
          <tpl hier="9" item="1"/>
          <tpl hier="11" item="4"/>
          <tpl hier="12" item="5"/>
          <tpl fld="4" item="0"/>
        </tpls>
      </n>
      <n v="205089701888">
        <tpls c="8">
          <tpl hier="2" item="0"/>
          <tpl hier="4" item="3"/>
          <tpl fld="3" item="31"/>
          <tpl fld="2" item="71"/>
          <tpl hier="9" item="1"/>
          <tpl hier="11" item="4"/>
          <tpl hier="12" item="5"/>
          <tpl fld="4" item="0"/>
        </tpls>
      </n>
      <n v="378376093696">
        <tpls c="8">
          <tpl hier="2" item="0"/>
          <tpl hier="4" item="3"/>
          <tpl fld="3" item="14"/>
          <tpl fld="2" item="74"/>
          <tpl hier="9" item="1"/>
          <tpl hier="11" item="4"/>
          <tpl hier="12" item="5"/>
          <tpl fld="4" item="0"/>
        </tpls>
      </n>
      <n v="1269179613184">
        <tpls c="8">
          <tpl hier="2" item="0"/>
          <tpl hier="4" item="3"/>
          <tpl fld="3" item="0"/>
          <tpl fld="2" item="80"/>
          <tpl hier="9" item="1"/>
          <tpl hier="11" item="4"/>
          <tpl hier="12" item="5"/>
          <tpl fld="4" item="0"/>
        </tpls>
      </n>
      <n v="108809060352">
        <tpls c="8">
          <tpl hier="2" item="0"/>
          <tpl hier="4" item="3"/>
          <tpl fld="3" item="50"/>
          <tpl fld="2" item="84"/>
          <tpl hier="9" item="1"/>
          <tpl hier="11" item="4"/>
          <tpl hier="12" item="5"/>
          <tpl fld="4" item="0"/>
        </tpls>
      </n>
      <n v="81133117440">
        <tpls c="8">
          <tpl hier="2" item="0"/>
          <tpl hier="4" item="3"/>
          <tpl fld="3" item="26"/>
          <tpl fld="2" item="72"/>
          <tpl hier="9" item="1"/>
          <tpl hier="11" item="4"/>
          <tpl hier="12" item="5"/>
          <tpl fld="4" item="0"/>
        </tpls>
      </n>
      <n v="2078953308160">
        <tpls c="8">
          <tpl hier="2" item="0"/>
          <tpl hier="4" item="3"/>
          <tpl fld="3" item="12"/>
          <tpl fld="2" item="78"/>
          <tpl hier="9" item="1"/>
          <tpl hier="11" item="4"/>
          <tpl hier="12" item="5"/>
          <tpl fld="4" item="0"/>
        </tpls>
      </n>
      <n v="9005023232">
        <tpls c="8">
          <tpl hier="2" item="0"/>
          <tpl hier="4" item="3"/>
          <tpl fld="3" item="10"/>
          <tpl fld="2" item="57"/>
          <tpl hier="9" item="1"/>
          <tpl hier="11" item="4"/>
          <tpl hier="12" item="5"/>
          <tpl fld="4" item="0"/>
        </tpls>
      </n>
      <n v="1093997297664">
        <tpls c="8">
          <tpl hier="2" item="0"/>
          <tpl hier="4" item="3"/>
          <tpl fld="3" item="24"/>
          <tpl fld="2" item="71"/>
          <tpl hier="9" item="1"/>
          <tpl hier="11" item="4"/>
          <tpl hier="12" item="5"/>
          <tpl fld="4" item="0"/>
        </tpls>
      </n>
      <n v="70846537728">
        <tpls c="8">
          <tpl hier="2" item="0"/>
          <tpl hier="4" item="3"/>
          <tpl fld="3" item="18"/>
          <tpl fld="2" item="71"/>
          <tpl hier="9" item="1"/>
          <tpl hier="11" item="4"/>
          <tpl hier="12" item="5"/>
          <tpl fld="4" item="0"/>
        </tpls>
      </n>
      <n v="1211346845696">
        <tpls c="8">
          <tpl hier="2" item="0"/>
          <tpl hier="4" item="3"/>
          <tpl fld="3" item="17"/>
          <tpl fld="2" item="71"/>
          <tpl hier="9" item="1"/>
          <tpl hier="11" item="4"/>
          <tpl hier="12" item="5"/>
          <tpl fld="4" item="0"/>
        </tpls>
      </n>
      <n v="45149511680">
        <tpls c="8">
          <tpl hier="2" item="0"/>
          <tpl hier="4" item="3"/>
          <tpl fld="3" item="8"/>
          <tpl fld="2" item="74"/>
          <tpl hier="9" item="1"/>
          <tpl hier="11" item="4"/>
          <tpl hier="12" item="5"/>
          <tpl fld="4" item="0"/>
        </tpls>
      </n>
      <n v="189060349952">
        <tpls c="8">
          <tpl hier="2" item="0"/>
          <tpl hier="4" item="3"/>
          <tpl fld="3" item="7"/>
          <tpl fld="2" item="74"/>
          <tpl hier="9" item="1"/>
          <tpl hier="11" item="4"/>
          <tpl hier="12" item="5"/>
          <tpl fld="4" item="0"/>
        </tpls>
      </n>
      <n v="1392680632320">
        <tpls c="8">
          <tpl hier="2" item="0"/>
          <tpl hier="4" item="3"/>
          <tpl fld="3" item="5"/>
          <tpl fld="2" item="74"/>
          <tpl hier="9" item="1"/>
          <tpl hier="11" item="4"/>
          <tpl hier="12" item="5"/>
          <tpl fld="4" item="0"/>
        </tpls>
      </n>
      <n v="166463389696">
        <tpls c="8">
          <tpl hier="2" item="0"/>
          <tpl hier="4" item="3"/>
          <tpl fld="3" item="0"/>
          <tpl fld="2" item="76"/>
          <tpl hier="9" item="1"/>
          <tpl hier="11" item="4"/>
          <tpl hier="12" item="5"/>
          <tpl fld="4" item="0"/>
        </tpls>
      </n>
      <n v="12400145408">
        <tpls c="8">
          <tpl hier="2" item="0"/>
          <tpl hier="4" item="3"/>
          <tpl fld="3" item="35"/>
          <tpl fld="2" item="83"/>
          <tpl hier="9" item="1"/>
          <tpl hier="11" item="4"/>
          <tpl hier="12" item="5"/>
          <tpl fld="4" item="0"/>
        </tpls>
      </n>
      <n v="224721797120">
        <tpls c="8">
          <tpl hier="2" item="0"/>
          <tpl hier="4" item="3"/>
          <tpl fld="3" item="50"/>
          <tpl fld="2" item="83"/>
          <tpl hier="9" item="1"/>
          <tpl hier="11" item="4"/>
          <tpl hier="12" item="5"/>
          <tpl fld="4" item="0"/>
        </tpls>
      </n>
      <n v="481345929216">
        <tpls c="8">
          <tpl hier="2" item="0"/>
          <tpl hier="4" item="3"/>
          <tpl fld="3" item="49"/>
          <tpl fld="2" item="83"/>
          <tpl hier="9" item="1"/>
          <tpl hier="11" item="4"/>
          <tpl hier="12" item="5"/>
          <tpl fld="4" item="0"/>
        </tpls>
      </n>
      <n v="119012057088">
        <tpls c="8">
          <tpl hier="2" item="0"/>
          <tpl hier="4" item="3"/>
          <tpl fld="3" item="3"/>
          <tpl fld="2" item="75"/>
          <tpl hier="9" item="1"/>
          <tpl hier="11" item="4"/>
          <tpl hier="12" item="5"/>
          <tpl fld="4" item="0"/>
        </tpls>
      </n>
      <n v="1401465864192">
        <tpls c="8">
          <tpl hier="2" item="0"/>
          <tpl hier="4" item="3"/>
          <tpl fld="3" item="51"/>
          <tpl fld="2" item="80"/>
          <tpl hier="9" item="1"/>
          <tpl hier="11" item="4"/>
          <tpl hier="12" item="5"/>
          <tpl fld="4" item="0"/>
        </tpls>
      </n>
      <n v="5895278080">
        <tpls c="8">
          <tpl hier="2" item="0"/>
          <tpl hier="4" item="3"/>
          <tpl fld="3" item="44"/>
          <tpl fld="2" item="84"/>
          <tpl hier="9" item="1"/>
          <tpl hier="11" item="4"/>
          <tpl hier="12" item="5"/>
          <tpl fld="4" item="0"/>
        </tpls>
      </n>
      <n v="136878366720">
        <tpls c="8">
          <tpl hier="2" item="0"/>
          <tpl hier="4" item="3"/>
          <tpl fld="3" item="42"/>
          <tpl fld="2" item="84"/>
          <tpl hier="9" item="1"/>
          <tpl hier="11" item="4"/>
          <tpl hier="12" item="5"/>
          <tpl fld="4" item="0"/>
        </tpls>
      </n>
      <n v="3980000000">
        <tpls c="8">
          <tpl hier="2" item="0"/>
          <tpl hier="4" item="3"/>
          <tpl fld="3" item="32"/>
          <tpl fld="2" item="70"/>
          <tpl hier="9" item="1"/>
          <tpl hier="11" item="4"/>
          <tpl hier="12" item="5"/>
          <tpl fld="4" item="0"/>
        </tpls>
      </n>
      <n v="115932848128">
        <tpls c="8">
          <tpl hier="2" item="0"/>
          <tpl hier="4" item="3"/>
          <tpl fld="3" item="30"/>
          <tpl fld="2" item="70"/>
          <tpl hier="9" item="1"/>
          <tpl hier="11" item="4"/>
          <tpl hier="12" item="5"/>
          <tpl fld="4" item="0"/>
        </tpls>
      </n>
      <n v="97085079552">
        <tpls c="8">
          <tpl hier="2" item="0"/>
          <tpl hier="4" item="3"/>
          <tpl fld="3" item="16"/>
          <tpl fld="2" item="72"/>
          <tpl hier="9" item="1"/>
          <tpl hier="11" item="4"/>
          <tpl hier="12" item="5"/>
          <tpl fld="4" item="0"/>
        </tpls>
      </n>
      <n v="1961796173824">
        <tpls c="8">
          <tpl hier="2" item="0"/>
          <tpl hier="4" item="3"/>
          <tpl fld="3" item="13"/>
          <tpl fld="2" item="72"/>
          <tpl hier="9" item="1"/>
          <tpl hier="11" item="4"/>
          <tpl hier="12" item="5"/>
          <tpl fld="4" item="0"/>
        </tpls>
      </n>
      <n v="3071683067904">
        <tpls c="8">
          <tpl hier="2" item="0"/>
          <tpl hier="4" item="3"/>
          <tpl fld="3" item="58"/>
          <tpl fld="2" item="78"/>
          <tpl hier="9" item="1"/>
          <tpl hier="11" item="4"/>
          <tpl hier="12" item="5"/>
          <tpl fld="4" item="0"/>
        </tpls>
      </n>
      <n v="5231808512">
        <tpls c="8">
          <tpl hier="2" item="0"/>
          <tpl hier="4" item="3"/>
          <tpl fld="3" item="36"/>
          <tpl fld="2" item="73"/>
          <tpl hier="9" item="1"/>
          <tpl hier="11" item="4"/>
          <tpl hier="12" item="5"/>
          <tpl fld="4" item="0"/>
        </tpls>
      </n>
      <n v="38164717568">
        <tpls c="8">
          <tpl hier="2" item="0"/>
          <tpl hier="4" item="3"/>
          <tpl fld="3" item="10"/>
          <tpl fld="2" item="69"/>
          <tpl hier="9" item="1"/>
          <tpl hier="11" item="4"/>
          <tpl hier="12" item="5"/>
          <tpl fld="4" item="0"/>
        </tpls>
      </n>
      <n v="17358610432">
        <tpls c="8">
          <tpl hier="2" item="0"/>
          <tpl hier="4" item="3"/>
          <tpl fld="3" item="4"/>
          <tpl fld="2" item="66"/>
          <tpl hier="9" item="1"/>
          <tpl hier="11" item="4"/>
          <tpl hier="12" item="5"/>
          <tpl fld="4" item="0"/>
        </tpls>
      </n>
      <n v="101296177152">
        <tpls c="8">
          <tpl hier="2" item="0"/>
          <tpl hier="4" item="3"/>
          <tpl fld="3" item="15"/>
          <tpl fld="2" item="57"/>
          <tpl hier="9" item="1"/>
          <tpl hier="11" item="4"/>
          <tpl hier="12" item="5"/>
          <tpl fld="4" item="0"/>
        </tpls>
      </n>
      <n v="3366368768">
        <tpls c="8">
          <tpl hier="2" item="0"/>
          <tpl hier="4" item="3"/>
          <tpl fld="3" item="40"/>
          <tpl fld="2" item="62"/>
          <tpl hier="9" item="1"/>
          <tpl hier="11" item="4"/>
          <tpl hier="12" item="5"/>
          <tpl fld="4" item="0"/>
        </tpls>
      </n>
      <n v="76720283648">
        <tpls c="8">
          <tpl hier="2" item="0"/>
          <tpl hier="4" item="3"/>
          <tpl fld="3" item="32"/>
          <tpl fld="2" item="71"/>
          <tpl hier="9" item="1"/>
          <tpl hier="11" item="4"/>
          <tpl hier="12" item="5"/>
          <tpl fld="4" item="0"/>
        </tpls>
      </n>
      <n v="1029043126272">
        <tpls c="8">
          <tpl hier="2" item="0"/>
          <tpl hier="4" item="3"/>
          <tpl fld="3" item="30"/>
          <tpl fld="2" item="71"/>
          <tpl hier="9" item="1"/>
          <tpl hier="11" item="4"/>
          <tpl hier="12" item="5"/>
          <tpl fld="4" item="0"/>
        </tpls>
      </n>
      <n v="10475683184640">
        <tpls c="8">
          <tpl hier="2" item="0"/>
          <tpl hier="4" item="3"/>
          <tpl fld="3" item="29"/>
          <tpl fld="2" item="71"/>
          <tpl hier="9" item="1"/>
          <tpl hier="11" item="4"/>
          <tpl hier="12" item="5"/>
          <tpl fld="4" item="0"/>
        </tpls>
      </n>
      <n v="79705907200">
        <tpls c="8">
          <tpl hier="2" item="0"/>
          <tpl hier="4" item="3"/>
          <tpl fld="3" item="16"/>
          <tpl fld="2" item="71"/>
          <tpl hier="9" item="1"/>
          <tpl hier="11" item="4"/>
          <tpl hier="12" item="5"/>
          <tpl fld="4" item="0"/>
        </tpls>
      </n>
      <n v="309488025600">
        <tpls c="8">
          <tpl hier="2" item="0"/>
          <tpl hier="4" item="3"/>
          <tpl fld="3" item="15"/>
          <tpl fld="2" item="71"/>
          <tpl hier="9" item="1"/>
          <tpl hier="11" item="4"/>
          <tpl hier="12" item="5"/>
          <tpl fld="4" item="0"/>
        </tpls>
      </n>
      <n v="1339395670016">
        <tpls c="8">
          <tpl hier="2" item="0"/>
          <tpl hier="4" item="3"/>
          <tpl fld="3" item="14"/>
          <tpl fld="2" item="71"/>
          <tpl hier="9" item="1"/>
          <tpl hier="11" item="4"/>
          <tpl hier="12" item="5"/>
          <tpl fld="4" item="0"/>
        </tpls>
      </n>
      <n v="12310409117696">
        <tpls c="8">
          <tpl hier="2" item="0"/>
          <tpl hier="4" item="3"/>
          <tpl fld="3" item="13"/>
          <tpl fld="2" item="71"/>
          <tpl hier="9" item="1"/>
          <tpl hier="11" item="4"/>
          <tpl hier="12" item="5"/>
          <tpl fld="4" item="0"/>
        </tpls>
      </n>
      <n v="51967291392">
        <tpls c="8">
          <tpl hier="2" item="0"/>
          <tpl hier="4" item="3"/>
          <tpl fld="3" item="4"/>
          <tpl fld="2" item="74"/>
          <tpl hier="9" item="1"/>
          <tpl hier="11" item="4"/>
          <tpl hier="12" item="5"/>
          <tpl fld="4" item="0"/>
        </tpls>
      </n>
      <n v="235659198464">
        <tpls c="8">
          <tpl hier="2" item="0"/>
          <tpl hier="4" item="3"/>
          <tpl fld="3" item="58"/>
          <tpl fld="2" item="74"/>
          <tpl hier="9" item="1"/>
          <tpl hier="11" item="4"/>
          <tpl hier="12" item="5"/>
          <tpl fld="4" item="0"/>
        </tpls>
      </n>
      <n v="612490412032">
        <tpls c="8">
          <tpl hier="2" item="0"/>
          <tpl hier="4" item="3"/>
          <tpl fld="3" item="2"/>
          <tpl fld="2" item="74"/>
          <tpl hier="9" item="1"/>
          <tpl hier="11" item="4"/>
          <tpl hier="12" item="5"/>
          <tpl fld="4" item="0"/>
        </tpls>
      </n>
      <n v="40059207680">
        <tpls c="8">
          <tpl hier="2" item="0"/>
          <tpl hier="4" item="3"/>
          <tpl fld="3" item="54"/>
          <tpl fld="2" item="76"/>
          <tpl hier="9" item="1"/>
          <tpl hier="11" item="4"/>
          <tpl hier="12" item="5"/>
          <tpl fld="4" item="0"/>
        </tpls>
      </n>
      <n v="173794181120">
        <tpls c="8">
          <tpl hier="2" item="0"/>
          <tpl hier="4" item="3"/>
          <tpl fld="3" item="53"/>
          <tpl fld="2" item="76"/>
          <tpl hier="9" item="1"/>
          <tpl hier="11" item="4"/>
          <tpl hier="12" item="5"/>
          <tpl fld="4" item="0"/>
        </tpls>
      </n>
      <n v="388691460096">
        <tpls c="8">
          <tpl hier="2" item="0"/>
          <tpl hier="4" item="3"/>
          <tpl fld="3" item="52"/>
          <tpl fld="2" item="76"/>
          <tpl hier="9" item="1"/>
          <tpl hier="11" item="4"/>
          <tpl hier="12" item="5"/>
          <tpl fld="4" item="0"/>
        </tpls>
      </n>
      <n v="13264015360">
        <tpls c="8">
          <tpl hier="2" item="0"/>
          <tpl hier="4" item="3"/>
          <tpl fld="3" item="48"/>
          <tpl fld="2" item="83"/>
          <tpl hier="9" item="1"/>
          <tpl hier="11" item="4"/>
          <tpl hier="12" item="5"/>
          <tpl fld="4" item="0"/>
        </tpls>
      </n>
      <n v="101246525440">
        <tpls c="8">
          <tpl hier="2" item="0"/>
          <tpl hier="4" item="3"/>
          <tpl fld="3" item="46"/>
          <tpl fld="2" item="83"/>
          <tpl hier="9" item="1"/>
          <tpl hier="11" item="4"/>
          <tpl hier="12" item="5"/>
          <tpl fld="4" item="0"/>
        </tpls>
      </n>
      <n v="244884127744">
        <tpls c="8">
          <tpl hier="2" item="0"/>
          <tpl hier="4" item="3"/>
          <tpl fld="3" item="45"/>
          <tpl fld="2" item="83"/>
          <tpl hier="9" item="1"/>
          <tpl hier="11" item="4"/>
          <tpl hier="12" item="5"/>
          <tpl fld="4" item="0"/>
        </tpls>
      </n>
      <n v="480951631872">
        <tpls c="8">
          <tpl hier="2" item="0"/>
          <tpl hier="4" item="3"/>
          <tpl fld="3" item="47"/>
          <tpl fld="2" item="83"/>
          <tpl hier="9" item="1"/>
          <tpl hier="11" item="4"/>
          <tpl hier="12" item="5"/>
          <tpl fld="4" item="0"/>
        </tpls>
      </n>
      <n v="24848822272">
        <tpls c="8">
          <tpl hier="2" item="0"/>
          <tpl hier="4" item="3"/>
          <tpl fld="3" item="56"/>
          <tpl fld="2" item="75"/>
          <tpl hier="9" item="1"/>
          <tpl hier="11" item="4"/>
          <tpl hier="12" item="5"/>
          <tpl fld="4" item="0"/>
        </tpls>
      </n>
      <n v="141438353408">
        <tpls c="8">
          <tpl hier="2" item="0"/>
          <tpl hier="4" item="3"/>
          <tpl fld="3" item="0"/>
          <tpl fld="2" item="75"/>
          <tpl hier="9" item="1"/>
          <tpl hier="11" item="4"/>
          <tpl hier="12" item="5"/>
          <tpl fld="4" item="0"/>
        </tpls>
      </n>
      <n v="216907546624">
        <tpls c="8">
          <tpl hier="2" item="0"/>
          <tpl hier="4" item="3"/>
          <tpl fld="3" item="55"/>
          <tpl fld="2" item="75"/>
          <tpl hier="9" item="1"/>
          <tpl hier="11" item="4"/>
          <tpl hier="12" item="5"/>
          <tpl fld="4" item="0"/>
        </tpls>
      </n>
      <n v="67461644288">
        <tpls c="8">
          <tpl hier="2" item="0"/>
          <tpl hier="4" item="3"/>
          <tpl fld="3" item="35"/>
          <tpl fld="2" item="80"/>
          <tpl hier="9" item="1"/>
          <tpl hier="11" item="4"/>
          <tpl hier="12" item="5"/>
          <tpl fld="4" item="0"/>
        </tpls>
      </n>
      <n v="410279477248">
        <tpls c="8">
          <tpl hier="2" item="0"/>
          <tpl hier="4" item="3"/>
          <tpl fld="3" item="40"/>
          <tpl fld="2" item="80"/>
          <tpl hier="9" item="1"/>
          <tpl hier="11" item="4"/>
          <tpl hier="12" item="5"/>
          <tpl fld="4" item="0"/>
        </tpls>
      </n>
      <n v="1322815586304">
        <tpls c="8">
          <tpl hier="2" item="0"/>
          <tpl hier="4" item="3"/>
          <tpl fld="3" item="50"/>
          <tpl fld="2" item="80"/>
          <tpl hier="9" item="1"/>
          <tpl hier="11" item="4"/>
          <tpl hier="12" item="5"/>
          <tpl fld="4" item="0"/>
        </tpls>
      </n>
      <n v="2690222391296">
        <tpls c="8">
          <tpl hier="2" item="0"/>
          <tpl hier="4" item="3"/>
          <tpl fld="3" item="49"/>
          <tpl fld="2" item="80"/>
          <tpl hier="9" item="1"/>
          <tpl hier="11" item="4"/>
          <tpl hier="12" item="5"/>
          <tpl fld="4" item="0"/>
        </tpls>
      </n>
      <n v="6669673472">
        <tpls c="8">
          <tpl hier="2" item="0"/>
          <tpl hier="4" item="3"/>
          <tpl fld="3" item="37"/>
          <tpl fld="2" item="84"/>
          <tpl hier="9" item="1"/>
          <tpl hier="11" item="4"/>
          <tpl hier="12" item="5"/>
          <tpl fld="4" item="0"/>
        </tpls>
      </n>
      <n v="56829665280">
        <tpls c="8">
          <tpl hier="2" item="0"/>
          <tpl hier="4" item="3"/>
          <tpl fld="3" item="39"/>
          <tpl fld="2" item="84"/>
          <tpl hier="9" item="1"/>
          <tpl hier="11" item="4"/>
          <tpl hier="12" item="5"/>
          <tpl fld="4" item="0"/>
        </tpls>
      </n>
      <n v="145861607424">
        <tpls c="8">
          <tpl hier="2" item="0"/>
          <tpl hier="4" item="3"/>
          <tpl fld="3" item="28"/>
          <tpl fld="2" item="84"/>
          <tpl hier="9" item="1"/>
          <tpl hier="11" item="4"/>
          <tpl hier="12" item="5"/>
          <tpl fld="4" item="0"/>
        </tpls>
      </n>
      <n v="245670674432">
        <tpls c="8">
          <tpl hier="2" item="0"/>
          <tpl hier="4" item="3"/>
          <tpl fld="3" item="19"/>
          <tpl fld="2" item="84"/>
          <tpl hier="9" item="1"/>
          <tpl hier="11" item="4"/>
          <tpl hier="12" item="5"/>
          <tpl fld="4" item="0"/>
        </tpls>
      </n>
      <n v="4030000128">
        <tpls c="8">
          <tpl hier="2" item="0"/>
          <tpl hier="4" item="3"/>
          <tpl fld="3" item="26"/>
          <tpl fld="2" item="70"/>
          <tpl hier="9" item="1"/>
          <tpl hier="11" item="4"/>
          <tpl hier="12" item="5"/>
          <tpl fld="4" item="0"/>
        </tpls>
      </n>
      <n v="31092230144">
        <tpls c="8">
          <tpl hier="2" item="0"/>
          <tpl hier="4" item="3"/>
          <tpl fld="3" item="25"/>
          <tpl fld="2" item="70"/>
          <tpl hier="9" item="1"/>
          <tpl hier="11" item="4"/>
          <tpl hier="12" item="5"/>
          <tpl fld="4" item="0"/>
        </tpls>
      </n>
      <n v="117111537664">
        <tpls c="8">
          <tpl hier="2" item="0"/>
          <tpl hier="4" item="3"/>
          <tpl fld="3" item="24"/>
          <tpl fld="2" item="70"/>
          <tpl hier="9" item="1"/>
          <tpl hier="11" item="4"/>
          <tpl hier="12" item="5"/>
          <tpl fld="4" item="0"/>
        </tpls>
      </n>
      <n v="299813109760">
        <tpls c="8">
          <tpl hier="2" item="0"/>
          <tpl hier="4" item="3"/>
          <tpl fld="3" item="23"/>
          <tpl fld="2" item="70"/>
          <tpl hier="9" item="1"/>
          <tpl hier="11" item="4"/>
          <tpl hier="12" item="5"/>
          <tpl fld="4" item="0"/>
        </tpls>
      </n>
      <n v="113395318784">
        <tpls c="8">
          <tpl hier="2" item="0"/>
          <tpl hier="4" item="3"/>
          <tpl fld="3" item="10"/>
          <tpl fld="2" item="72"/>
          <tpl hier="9" item="1"/>
          <tpl hier="11" item="4"/>
          <tpl hier="12" item="5"/>
          <tpl fld="4" item="0"/>
        </tpls>
      </n>
      <n v="640386334720">
        <tpls c="8">
          <tpl hier="2" item="0"/>
          <tpl hier="4" item="3"/>
          <tpl fld="3" item="12"/>
          <tpl fld="2" item="72"/>
          <tpl hier="9" item="1"/>
          <tpl hier="11" item="4"/>
          <tpl hier="12" item="5"/>
          <tpl fld="4" item="0"/>
        </tpls>
      </n>
      <n v="1270712369152">
        <tpls c="8">
          <tpl hier="2" item="0"/>
          <tpl hier="4" item="3"/>
          <tpl fld="3" item="11"/>
          <tpl fld="2" item="72"/>
          <tpl hier="9" item="1"/>
          <tpl hier="11" item="4"/>
          <tpl hier="12" item="5"/>
          <tpl fld="4" item="0"/>
        </tpls>
      </n>
      <n v="2085764333568">
        <tpls c="8">
          <tpl hier="2" item="0"/>
          <tpl hier="4" item="3"/>
          <tpl fld="3" item="9"/>
          <tpl fld="2" item="72"/>
          <tpl hier="9" item="1"/>
          <tpl hier="11" item="4"/>
          <tpl hier="12" item="5"/>
          <tpl fld="4" item="0"/>
        </tpls>
      </n>
      <n v="432082681856">
        <tpls c="8">
          <tpl hier="2" item="0"/>
          <tpl hier="4" item="3"/>
          <tpl fld="3" item="57"/>
          <tpl fld="2" item="78"/>
          <tpl hier="9" item="1"/>
          <tpl hier="11" item="4"/>
          <tpl hier="12" item="5"/>
          <tpl fld="4" item="0"/>
        </tpls>
      </n>
      <n v="3054914240512">
        <tpls c="8">
          <tpl hier="2" item="0"/>
          <tpl hier="4" item="3"/>
          <tpl fld="3" item="3"/>
          <tpl fld="2" item="78"/>
          <tpl hier="9" item="1"/>
          <tpl hier="11" item="4"/>
          <tpl hier="12" item="5"/>
          <tpl fld="4" item="0"/>
        </tpls>
      </n>
      <n v="4922537934848">
        <tpls c="8">
          <tpl hier="2" item="0"/>
          <tpl hier="4" item="3"/>
          <tpl fld="3" item="21"/>
          <tpl fld="2" item="78"/>
          <tpl hier="9" item="1"/>
          <tpl hier="11" item="4"/>
          <tpl hier="12" item="5"/>
          <tpl fld="4" item="0"/>
        </tpls>
      </n>
      <n v="4764549632">
        <tpls c="8">
          <tpl hier="2" item="0"/>
          <tpl hier="4" item="3"/>
          <tpl fld="3" item="31"/>
          <tpl fld="2" item="73"/>
          <tpl hier="9" item="1"/>
          <tpl hier="11" item="4"/>
          <tpl hier="12" item="5"/>
          <tpl fld="4" item="0"/>
        </tpls>
      </n>
      <n v="42414309376">
        <tpls c="8">
          <tpl hier="2" item="0"/>
          <tpl hier="4" item="3"/>
          <tpl fld="3" item="55"/>
          <tpl fld="2" item="73"/>
          <tpl hier="9" item="1"/>
          <tpl hier="11" item="4"/>
          <tpl hier="12" item="5"/>
          <tpl fld="4" item="0"/>
        </tpls>
      </n>
      <n v="44579123200">
        <tpls c="8">
          <tpl hier="2" item="0"/>
          <tpl hier="4" item="3"/>
          <tpl fld="3" item="8"/>
          <tpl fld="2" item="69"/>
          <tpl hier="9" item="1"/>
          <tpl hier="11" item="4"/>
          <tpl hier="12" item="5"/>
          <tpl fld="4" item="0"/>
        </tpls>
      </n>
      <n v="452301684736">
        <tpls c="8">
          <tpl hier="2" item="0"/>
          <tpl hier="4" item="3"/>
          <tpl fld="3" item="42"/>
          <tpl fld="2" item="69"/>
          <tpl hier="9" item="1"/>
          <tpl hier="11" item="4"/>
          <tpl hier="12" item="5"/>
          <tpl fld="4" item="0"/>
        </tpls>
      </n>
      <n v="22534254592">
        <tpls c="8">
          <tpl hier="2" item="0"/>
          <tpl hier="4" item="3"/>
          <tpl fld="3" item="57"/>
          <tpl fld="2" item="66"/>
          <tpl hier="9" item="1"/>
          <tpl hier="11" item="4"/>
          <tpl hier="12" item="5"/>
          <tpl fld="4" item="0"/>
        </tpls>
      </n>
      <n v="522761535488">
        <tpls c="8">
          <tpl hier="2" item="0"/>
          <tpl hier="4" item="3"/>
          <tpl fld="3" item="33"/>
          <tpl fld="2" item="66"/>
          <tpl hier="9" item="1"/>
          <tpl hier="11" item="4"/>
          <tpl hier="12" item="5"/>
          <tpl fld="4" item="0"/>
        </tpls>
      </n>
      <n v="1096432768">
        <tpls c="8">
          <tpl hier="2" item="0"/>
          <tpl hier="4" item="3"/>
          <tpl fld="3" item="32"/>
          <tpl fld="2" item="53"/>
          <tpl hier="9" item="1"/>
          <tpl hier="11" item="4"/>
          <tpl hier="12" item="5"/>
          <tpl fld="4" item="0"/>
        </tpls>
      </n>
      <n v="116836802560">
        <tpls c="8">
          <tpl hier="2" item="0"/>
          <tpl hier="4" item="3"/>
          <tpl fld="3" item="12"/>
          <tpl fld="2" item="57"/>
          <tpl hier="9" item="1"/>
          <tpl hier="11" item="4"/>
          <tpl hier="12" item="5"/>
          <tpl fld="4" item="0"/>
        </tpls>
      </n>
      <n v="1232076013568">
        <tpls c="8">
          <tpl hier="2" item="0"/>
          <tpl hier="4" item="3"/>
          <tpl fld="3" item="21"/>
          <tpl fld="2" item="61"/>
          <tpl hier="9" item="1"/>
          <tpl hier="11" item="4"/>
          <tpl hier="12" item="5"/>
          <tpl fld="4" item="0"/>
        </tpls>
      </n>
      <n v="335883042816">
        <tpls c="8">
          <tpl hier="2" item="0"/>
          <tpl hier="4" item="3"/>
          <tpl fld="3" item="46"/>
          <tpl fld="2" item="46"/>
          <tpl hier="9" item="1"/>
          <tpl hier="11" item="4"/>
          <tpl hier="12" item="5"/>
          <tpl fld="4" item="0"/>
        </tpls>
      </n>
      <n v="17521746903040">
        <tpls c="8">
          <tpl hier="2" item="0"/>
          <tpl hier="4" item="3"/>
          <tpl fld="3" item="29"/>
          <tpl fld="2" item="51"/>
          <tpl hier="9" item="1"/>
          <tpl hier="11" item="4"/>
          <tpl hier="12" item="5"/>
          <tpl fld="4" item="0"/>
        </tpls>
      </n>
      <n v="573400000">
        <tpls c="8">
          <tpl hier="2" item="0"/>
          <tpl hier="4" item="3"/>
          <tpl fld="3" item="8"/>
          <tpl fld="2" item="58"/>
          <tpl hier="9" item="1"/>
          <tpl hier="11" item="4"/>
          <tpl hier="12" item="5"/>
          <tpl fld="4" item="0"/>
        </tpls>
      </n>
      <n v="117650000">
        <tpls c="8">
          <tpl hier="2" item="0"/>
          <tpl hier="4" item="3"/>
          <tpl fld="3" item="40"/>
          <tpl fld="2" item="82"/>
          <tpl hier="9" item="1"/>
          <tpl hier="11" item="4"/>
          <tpl hier="12" item="5"/>
          <tpl fld="4" item="0"/>
        </tpls>
      </n>
      <n v="5422440960">
        <tpls c="8">
          <tpl hier="2" item="0"/>
          <tpl hier="4" item="3"/>
          <tpl fld="3" item="25"/>
          <tpl fld="2" item="52"/>
          <tpl hier="9" item="1"/>
          <tpl hier="11" item="4"/>
          <tpl hier="12" item="5"/>
          <tpl fld="4" item="0"/>
        </tpls>
      </n>
      <n v="769305411584">
        <tpls c="8">
          <tpl hier="2" item="0"/>
          <tpl hier="4" item="3"/>
          <tpl fld="3" item="42"/>
          <tpl fld="2" item="60"/>
          <tpl hier="9" item="1"/>
          <tpl hier="11" item="4"/>
          <tpl hier="12" item="5"/>
          <tpl fld="4" item="0"/>
        </tpls>
      </n>
      <n v="4409920512">
        <tpls c="8">
          <tpl hier="2" item="0"/>
          <tpl hier="4" item="3"/>
          <tpl fld="3" item="46"/>
          <tpl fld="2" item="62"/>
          <tpl hier="9" item="1"/>
          <tpl hier="11" item="4"/>
          <tpl hier="12" item="5"/>
          <tpl fld="4" item="0"/>
        </tpls>
      </n>
      <n v="7013196288">
        <tpls c="8">
          <tpl hier="2" item="0"/>
          <tpl hier="4" item="3"/>
          <tpl fld="3" item="26"/>
          <tpl fld="2" item="35"/>
          <tpl hier="9" item="1"/>
          <tpl hier="11" item="4"/>
          <tpl hier="12" item="5"/>
          <tpl fld="4" item="0"/>
        </tpls>
      </n>
      <n v="37134798848">
        <tpls c="8">
          <tpl hier="2" item="0"/>
          <tpl hier="4" item="3"/>
          <tpl fld="3" item="21"/>
          <tpl fld="2" item="54"/>
          <tpl hier="9" item="1"/>
          <tpl hier="11" item="4"/>
          <tpl hier="12" item="5"/>
          <tpl fld="4" item="0"/>
        </tpls>
      </n>
      <n v="17084929024">
        <tpls c="8">
          <tpl hier="2" item="0"/>
          <tpl hier="4" item="3"/>
          <tpl fld="3" item="1"/>
          <tpl fld="2" item="85"/>
          <tpl hier="9" item="1"/>
          <tpl hier="11" item="4"/>
          <tpl hier="12" item="5"/>
          <tpl fld="4" item="0"/>
        </tpls>
      </n>
      <n v="6902600192">
        <tpls c="8">
          <tpl hier="2" item="0"/>
          <tpl hier="4" item="3"/>
          <tpl fld="3" item="43"/>
          <tpl fld="2" item="43"/>
          <tpl hier="9" item="1"/>
          <tpl hier="11" item="4"/>
          <tpl hier="12" item="5"/>
          <tpl fld="4" item="0"/>
        </tpls>
      </n>
      <n v="65678188544">
        <tpls c="8">
          <tpl hier="2" item="0"/>
          <tpl hier="4" item="3"/>
          <tpl fld="3" item="54"/>
          <tpl fld="2" item="83"/>
          <tpl hier="9" item="1"/>
          <tpl hier="11" item="4"/>
          <tpl hier="12" item="5"/>
          <tpl fld="4" item="0"/>
        </tpls>
      </n>
      <n v="109995843584">
        <tpls c="8">
          <tpl hier="2" item="0"/>
          <tpl hier="4" item="3"/>
          <tpl fld="3" item="28"/>
          <tpl fld="2" item="70"/>
          <tpl hier="9" item="1"/>
          <tpl hier="11" item="4"/>
          <tpl hier="12" item="5"/>
          <tpl fld="4" item="0"/>
        </tpls>
      </n>
      <n v="7422102528">
        <tpls c="8">
          <tpl hier="2" item="0"/>
          <tpl hier="4" item="3"/>
          <tpl fld="3" item="55"/>
          <tpl fld="2" item="28"/>
          <tpl hier="9" item="1"/>
          <tpl hier="11" item="4"/>
          <tpl hier="12" item="5"/>
          <tpl fld="4" item="0"/>
        </tpls>
      </n>
      <n v="1470549983232">
        <tpls c="8">
          <tpl hier="2" item="0"/>
          <tpl hier="4" item="3"/>
          <tpl fld="3" item="11"/>
          <tpl fld="2" item="71"/>
          <tpl hier="9" item="1"/>
          <tpl hier="11" item="4"/>
          <tpl hier="12" item="5"/>
          <tpl fld="4" item="0"/>
        </tpls>
      </n>
      <n v="63737348096">
        <tpls c="8">
          <tpl hier="2" item="0"/>
          <tpl hier="4" item="3"/>
          <tpl fld="3" item="57"/>
          <tpl fld="2" item="74"/>
          <tpl hier="9" item="1"/>
          <tpl hier="11" item="4"/>
          <tpl hier="12" item="5"/>
          <tpl fld="4" item="0"/>
        </tpls>
      </n>
      <n v="693407776768">
        <tpls c="8">
          <tpl hier="2" item="0"/>
          <tpl hier="4" item="3"/>
          <tpl fld="3" item="1"/>
          <tpl fld="2" item="74"/>
          <tpl hier="9" item="1"/>
          <tpl hier="11" item="4"/>
          <tpl hier="12" item="5"/>
          <tpl fld="4" item="0"/>
        </tpls>
      </n>
      <n v="195078127616">
        <tpls c="8">
          <tpl hier="2" item="0"/>
          <tpl hier="4" item="3"/>
          <tpl fld="3" item="51"/>
          <tpl fld="2" item="76"/>
          <tpl hier="9" item="1"/>
          <tpl hier="11" item="4"/>
          <tpl hier="12" item="5"/>
          <tpl fld="4" item="0"/>
        </tpls>
      </n>
      <n v="430294302720">
        <tpls c="8">
          <tpl hier="2" item="0"/>
          <tpl hier="4" item="3"/>
          <tpl fld="3" item="38"/>
          <tpl fld="2" item="76"/>
          <tpl hier="9" item="1"/>
          <tpl hier="11" item="4"/>
          <tpl hier="12" item="5"/>
          <tpl fld="4" item="0"/>
        </tpls>
      </n>
      <n v="14260017152">
        <tpls c="8">
          <tpl hier="2" item="0"/>
          <tpl hier="4" item="3"/>
          <tpl fld="3" item="44"/>
          <tpl fld="2" item="83"/>
          <tpl hier="9" item="1"/>
          <tpl hier="11" item="4"/>
          <tpl hier="12" item="5"/>
          <tpl fld="4" item="0"/>
        </tpls>
      </n>
      <n v="288025575424">
        <tpls c="8">
          <tpl hier="2" item="0"/>
          <tpl hier="4" item="3"/>
          <tpl fld="3" item="42"/>
          <tpl fld="2" item="83"/>
          <tpl hier="9" item="1"/>
          <tpl hier="11" item="4"/>
          <tpl hier="12" item="5"/>
          <tpl fld="4" item="0"/>
        </tpls>
      </n>
      <n v="29472624640">
        <tpls c="8">
          <tpl hier="2" item="0"/>
          <tpl hier="4" item="3"/>
          <tpl fld="3" item="54"/>
          <tpl fld="2" item="75"/>
          <tpl hier="9" item="1"/>
          <tpl hier="11" item="4"/>
          <tpl hier="12" item="5"/>
          <tpl fld="4" item="0"/>
        </tpls>
      </n>
      <n v="127773859840">
        <tpls c="8">
          <tpl hier="2" item="0"/>
          <tpl hier="4" item="3"/>
          <tpl fld="3" item="53"/>
          <tpl fld="2" item="75"/>
          <tpl hier="9" item="1"/>
          <tpl hier="11" item="4"/>
          <tpl hier="12" item="5"/>
          <tpl fld="4" item="0"/>
        </tpls>
      </n>
      <n v="256052559872">
        <tpls c="8">
          <tpl hier="2" item="0"/>
          <tpl hier="4" item="3"/>
          <tpl fld="3" item="52"/>
          <tpl fld="2" item="75"/>
          <tpl hier="9" item="1"/>
          <tpl hier="11" item="4"/>
          <tpl hier="12" item="5"/>
          <tpl fld="4" item="0"/>
        </tpls>
      </n>
      <n v="75607531520">
        <tpls c="8">
          <tpl hier="2" item="0"/>
          <tpl hier="4" item="3"/>
          <tpl fld="3" item="48"/>
          <tpl fld="2" item="80"/>
          <tpl hier="9" item="1"/>
          <tpl hier="11" item="4"/>
          <tpl hier="12" item="5"/>
          <tpl fld="4" item="0"/>
        </tpls>
      </n>
      <n v="506707836928">
        <tpls c="8">
          <tpl hier="2" item="0"/>
          <tpl hier="4" item="3"/>
          <tpl fld="3" item="46"/>
          <tpl fld="2" item="80"/>
          <tpl hier="9" item="1"/>
          <tpl hier="11" item="4"/>
          <tpl hier="12" item="5"/>
          <tpl fld="4" item="0"/>
        </tpls>
      </n>
      <n v="2642609438720">
        <tpls c="8">
          <tpl hier="2" item="0"/>
          <tpl hier="4" item="3"/>
          <tpl fld="3" item="47"/>
          <tpl fld="2" item="80"/>
          <tpl hier="9" item="1"/>
          <tpl hier="11" item="4"/>
          <tpl hier="12" item="5"/>
          <tpl fld="4" item="0"/>
        </tpls>
      </n>
      <n v="7689154048">
        <tpls c="8">
          <tpl hier="2" item="0"/>
          <tpl hier="4" item="3"/>
          <tpl fld="3" item="34"/>
          <tpl fld="2" item="84"/>
          <tpl hier="9" item="1"/>
          <tpl hier="11" item="4"/>
          <tpl hier="12" item="5"/>
          <tpl fld="4" item="0"/>
        </tpls>
      </n>
      <n v="52346507264">
        <tpls c="8">
          <tpl hier="2" item="0"/>
          <tpl hier="4" item="3"/>
          <tpl fld="3" item="36"/>
          <tpl fld="2" item="84"/>
          <tpl hier="9" item="1"/>
          <tpl hier="11" item="4"/>
          <tpl hier="12" item="5"/>
          <tpl fld="4" item="0"/>
        </tpls>
      </n>
      <n v="143157592064">
        <tpls c="8">
          <tpl hier="2" item="0"/>
          <tpl hier="4" item="3"/>
          <tpl fld="3" item="27"/>
          <tpl fld="2" item="84"/>
          <tpl hier="9" item="1"/>
          <tpl hier="11" item="4"/>
          <tpl hier="12" item="5"/>
          <tpl fld="4" item="0"/>
        </tpls>
      </n>
      <n v="239862005760">
        <tpls c="8">
          <tpl hier="2" item="0"/>
          <tpl hier="4" item="3"/>
          <tpl fld="3" item="33"/>
          <tpl fld="2" item="84"/>
          <tpl hier="9" item="1"/>
          <tpl hier="11" item="4"/>
          <tpl hier="12" item="5"/>
          <tpl fld="4" item="0"/>
        </tpls>
      </n>
      <n v="4618999808">
        <tpls c="8">
          <tpl hier="2" item="0"/>
          <tpl hier="4" item="3"/>
          <tpl fld="3" item="18"/>
          <tpl fld="2" item="70"/>
          <tpl hier="9" item="1"/>
          <tpl hier="11" item="4"/>
          <tpl hier="12" item="5"/>
          <tpl fld="4" item="0"/>
        </tpls>
      </n>
      <n v="29160458240">
        <tpls c="8">
          <tpl hier="2" item="0"/>
          <tpl hier="4" item="3"/>
          <tpl fld="3" item="22"/>
          <tpl fld="2" item="70"/>
          <tpl hier="9" item="1"/>
          <tpl hier="11" item="4"/>
          <tpl hier="12" item="5"/>
          <tpl fld="4" item="0"/>
        </tpls>
      </n>
      <n v="132343046144">
        <tpls c="8">
          <tpl hier="2" item="0"/>
          <tpl hier="4" item="3"/>
          <tpl fld="3" item="17"/>
          <tpl fld="2" item="70"/>
          <tpl hier="9" item="1"/>
          <tpl hier="11" item="4"/>
          <tpl hier="12" item="5"/>
          <tpl fld="4" item="0"/>
        </tpls>
      </n>
      <n v="318950604800">
        <tpls c="8">
          <tpl hier="2" item="0"/>
          <tpl hier="4" item="3"/>
          <tpl fld="3" item="21"/>
          <tpl fld="2" item="70"/>
          <tpl hier="9" item="1"/>
          <tpl hier="11" item="4"/>
          <tpl hier="12" item="5"/>
          <tpl fld="4" item="0"/>
        </tpls>
      </n>
      <n v="124672368640">
        <tpls c="8">
          <tpl hier="2" item="0"/>
          <tpl hier="4" item="3"/>
          <tpl fld="3" item="8"/>
          <tpl fld="2" item="72"/>
          <tpl hier="9" item="1"/>
          <tpl hier="11" item="4"/>
          <tpl hier="12" item="5"/>
          <tpl fld="4" item="0"/>
        </tpls>
      </n>
      <n v="805713149952">
        <tpls c="8">
          <tpl hier="2" item="0"/>
          <tpl hier="4" item="3"/>
          <tpl fld="3" item="7"/>
          <tpl fld="2" item="72"/>
          <tpl hier="9" item="1"/>
          <tpl hier="11" item="4"/>
          <tpl hier="12" item="5"/>
          <tpl fld="4" item="0"/>
        </tpls>
      </n>
      <n v="1574145884160">
        <tpls c="8">
          <tpl hier="2" item="0"/>
          <tpl hier="4" item="3"/>
          <tpl fld="3" item="6"/>
          <tpl fld="2" item="72"/>
          <tpl hier="9" item="1"/>
          <tpl hier="11" item="4"/>
          <tpl hier="12" item="5"/>
          <tpl fld="4" item="0"/>
        </tpls>
      </n>
      <n v="2001244389376">
        <tpls c="8">
          <tpl hier="2" item="0"/>
          <tpl hier="4" item="3"/>
          <tpl fld="3" item="5"/>
          <tpl fld="2" item="72"/>
          <tpl hier="9" item="1"/>
          <tpl hier="11" item="4"/>
          <tpl hier="12" item="5"/>
          <tpl fld="4" item="0"/>
        </tpls>
      </n>
      <n v="479626002432">
        <tpls c="8">
          <tpl hier="2" item="0"/>
          <tpl hier="4" item="3"/>
          <tpl fld="3" item="56"/>
          <tpl fld="2" item="78"/>
          <tpl hier="9" item="1"/>
          <tpl hier="11" item="4"/>
          <tpl hier="12" item="5"/>
          <tpl fld="4" item="0"/>
        </tpls>
      </n>
      <n v="4907039457280">
        <tpls c="8">
          <tpl hier="2" item="0"/>
          <tpl hier="4" item="3"/>
          <tpl fld="3" item="45"/>
          <tpl fld="2" item="78"/>
          <tpl hier="9" item="1"/>
          <tpl hier="11" item="4"/>
          <tpl hier="12" item="5"/>
          <tpl fld="4" item="0"/>
        </tpls>
      </n>
      <n v="4954806812672">
        <tpls c="8">
          <tpl hier="2" item="0"/>
          <tpl hier="4" item="3"/>
          <tpl fld="3" item="9"/>
          <tpl fld="2" item="78"/>
          <tpl hier="9" item="1"/>
          <tpl hier="11" item="4"/>
          <tpl hier="12" item="5"/>
          <tpl fld="4" item="0"/>
        </tpls>
      </n>
      <n v="4683697664">
        <tpls c="8">
          <tpl hier="2" item="0"/>
          <tpl hier="4" item="3"/>
          <tpl fld="3" item="25"/>
          <tpl fld="2" item="73"/>
          <tpl hier="9" item="1"/>
          <tpl hier="11" item="4"/>
          <tpl hier="12" item="5"/>
          <tpl fld="4" item="0"/>
        </tpls>
      </n>
      <n v="50888134656">
        <tpls c="8">
          <tpl hier="2" item="0"/>
          <tpl hier="4" item="3"/>
          <tpl fld="3" item="52"/>
          <tpl fld="2" item="73"/>
          <tpl hier="9" item="1"/>
          <tpl hier="11" item="4"/>
          <tpl hier="12" item="5"/>
          <tpl fld="4" item="0"/>
        </tpls>
      </n>
      <n v="71840907264">
        <tpls c="8">
          <tpl hier="2" item="0"/>
          <tpl hier="4" item="3"/>
          <tpl fld="3" item="57"/>
          <tpl fld="2" item="69"/>
          <tpl hier="9" item="1"/>
          <tpl hier="11" item="4"/>
          <tpl hier="12" item="5"/>
          <tpl fld="4" item="0"/>
        </tpls>
      </n>
      <n v="416442777600">
        <tpls c="8">
          <tpl hier="2" item="0"/>
          <tpl hier="4" item="3"/>
          <tpl fld="3" item="17"/>
          <tpl fld="2" item="69"/>
          <tpl hier="9" item="1"/>
          <tpl hier="11" item="4"/>
          <tpl hier="12" item="5"/>
          <tpl fld="4" item="0"/>
        </tpls>
      </n>
      <n v="35942268928">
        <tpls c="8">
          <tpl hier="2" item="0"/>
          <tpl hier="4" item="3"/>
          <tpl fld="3" item="20"/>
          <tpl fld="2" item="66"/>
          <tpl hier="9" item="1"/>
          <tpl hier="11" item="4"/>
          <tpl hier="12" item="5"/>
          <tpl fld="4" item="0"/>
        </tpls>
      </n>
      <n v="1238043904">
        <tpls c="8">
          <tpl hier="2" item="0"/>
          <tpl hier="4" item="3"/>
          <tpl fld="3" item="26"/>
          <tpl fld="2" item="53"/>
          <tpl hier="9" item="1"/>
          <tpl hier="11" item="4"/>
          <tpl hier="12" item="5"/>
          <tpl fld="4" item="0"/>
        </tpls>
      </n>
      <n v="569754517504">
        <tpls c="8">
          <tpl hier="2" item="0"/>
          <tpl hier="4" item="3"/>
          <tpl fld="3" item="27"/>
          <tpl fld="2" item="57"/>
          <tpl hier="9" item="1"/>
          <tpl hier="11" item="4"/>
          <tpl hier="12" item="5"/>
          <tpl fld="4" item="0"/>
        </tpls>
      </n>
      <n v="438994075648">
        <tpls c="8">
          <tpl hier="2" item="0"/>
          <tpl hier="4" item="3"/>
          <tpl fld="3" item="43"/>
          <tpl fld="2" item="46"/>
          <tpl hier="9" item="1"/>
          <tpl hier="11" item="4"/>
          <tpl hier="12" item="5"/>
          <tpl fld="4" item="0"/>
        </tpls>
      </n>
      <n v="2472499968">
        <tpls c="8">
          <tpl hier="2" item="0"/>
          <tpl hier="4" item="3"/>
          <tpl fld="3" item="12"/>
          <tpl fld="2" item="58"/>
          <tpl hier="9" item="1"/>
          <tpl hier="11" item="4"/>
          <tpl hier="12" item="5"/>
          <tpl fld="4" item="0"/>
        </tpls>
      </n>
      <n v="518239104">
        <tpls c="8">
          <tpl hier="2" item="0"/>
          <tpl hier="4" item="3"/>
          <tpl fld="3" item="51"/>
          <tpl fld="2" item="82"/>
          <tpl hier="9" item="1"/>
          <tpl hier="11" item="4"/>
          <tpl hier="12" item="5"/>
          <tpl fld="4" item="0"/>
        </tpls>
      </n>
      <n v="8497545728">
        <tpls c="8">
          <tpl hier="2" item="0"/>
          <tpl hier="4" item="3"/>
          <tpl fld="3" item="30"/>
          <tpl fld="2" item="52"/>
          <tpl hier="9" item="1"/>
          <tpl hier="11" item="4"/>
          <tpl hier="12" item="5"/>
          <tpl fld="4" item="0"/>
        </tpls>
      </n>
      <n v="2472806973440">
        <tpls c="8">
          <tpl hier="2" item="0"/>
          <tpl hier="4" item="3"/>
          <tpl fld="3" item="33"/>
          <tpl fld="2" item="60"/>
          <tpl hier="9" item="1"/>
          <tpl hier="11" item="4"/>
          <tpl hier="12" item="5"/>
          <tpl fld="4" item="0"/>
        </tpls>
      </n>
      <n v="10083937280">
        <tpls c="8">
          <tpl hier="2" item="0"/>
          <tpl hier="4" item="3"/>
          <tpl fld="3" item="17"/>
          <tpl fld="2" item="62"/>
          <tpl hier="9" item="1"/>
          <tpl hier="11" item="4"/>
          <tpl hier="12" item="5"/>
          <tpl fld="4" item="0"/>
        </tpls>
      </n>
      <n v="18891048960">
        <tpls c="8">
          <tpl hier="2" item="0"/>
          <tpl hier="4" item="3"/>
          <tpl fld="3" item="12"/>
          <tpl fld="2" item="35"/>
          <tpl hier="9" item="1"/>
          <tpl hier="11" item="4"/>
          <tpl hier="12" item="5"/>
          <tpl fld="4" item="0"/>
        </tpls>
      </n>
      <n v="767102656">
        <tpls c="8">
          <tpl hier="2" item="0"/>
          <tpl hier="4" item="3"/>
          <tpl fld="3" item="54"/>
          <tpl fld="2" item="59"/>
          <tpl hier="9" item="1"/>
          <tpl hier="11" item="4"/>
          <tpl hier="12" item="5"/>
          <tpl fld="4" item="0"/>
        </tpls>
      </n>
      <n v="1079100032">
        <tpls c="8">
          <tpl hier="2" item="0"/>
          <tpl hier="4" item="3"/>
          <tpl fld="3" item="18"/>
          <tpl fld="2" item="49"/>
          <tpl hier="9" item="1"/>
          <tpl hier="11" item="4"/>
          <tpl hier="12" item="5"/>
          <tpl fld="4" item="0"/>
        </tpls>
      </n>
      <n v="3596442880">
        <tpls c="8">
          <tpl hier="2" item="0"/>
          <tpl hier="4" item="3"/>
          <tpl fld="3" item="14"/>
          <tpl fld="2" item="21"/>
          <tpl hier="9" item="1"/>
          <tpl hier="11" item="4"/>
          <tpl hier="12" item="5"/>
          <tpl fld="4" item="0"/>
        </tpls>
      </n>
      <n v="2318593687552">
        <tpls c="8">
          <tpl hier="2" item="0"/>
          <tpl hier="4" item="3"/>
          <tpl fld="3" item="55"/>
          <tpl fld="2" item="80"/>
          <tpl hier="9" item="1"/>
          <tpl hier="11" item="4"/>
          <tpl hier="12" item="5"/>
          <tpl fld="4" item="0"/>
        </tpls>
      </n>
      <n v="8227343872">
        <tpls c="8">
          <tpl hier="2" item="0"/>
          <tpl hier="4" item="3"/>
          <tpl fld="3" item="51"/>
          <tpl fld="2" item="54"/>
          <tpl hier="9" item="1"/>
          <tpl hier="11" item="4"/>
          <tpl hier="12" item="5"/>
          <tpl fld="4" item="0"/>
        </tpls>
      </n>
      <n v="300758106112">
        <tpls c="8">
          <tpl hier="2" item="0"/>
          <tpl hier="4" item="3"/>
          <tpl fld="3" item="12"/>
          <tpl fld="2" item="71"/>
          <tpl hier="9" item="1"/>
          <tpl hier="11" item="4"/>
          <tpl hier="12" item="5"/>
          <tpl fld="4" item="0"/>
        </tpls>
      </n>
      <n v="299267981312">
        <tpls c="8">
          <tpl hier="2" item="0"/>
          <tpl hier="4" item="3"/>
          <tpl fld="3" item="3"/>
          <tpl fld="2" item="74"/>
          <tpl hier="9" item="1"/>
          <tpl hier="11" item="4"/>
          <tpl hier="12" item="5"/>
          <tpl fld="4" item="0"/>
        </tpls>
      </n>
      <n v="42959974400">
        <tpls c="8">
          <tpl hier="2" item="0"/>
          <tpl hier="4" item="3"/>
          <tpl fld="3" item="20"/>
          <tpl fld="2" item="76"/>
          <tpl hier="9" item="1"/>
          <tpl hier="11" item="4"/>
          <tpl hier="12" item="5"/>
          <tpl fld="4" item="0"/>
        </tpls>
      </n>
      <n v="116315455488">
        <tpls c="8">
          <tpl hier="2" item="0"/>
          <tpl hier="4" item="3"/>
          <tpl fld="3" item="43"/>
          <tpl fld="2" item="83"/>
          <tpl hier="9" item="1"/>
          <tpl hier="11" item="4"/>
          <tpl hier="12" item="5"/>
          <tpl fld="4" item="0"/>
        </tpls>
      </n>
      <n v="1393982701568">
        <tpls c="8">
          <tpl hier="2" item="0"/>
          <tpl hier="4" item="3"/>
          <tpl fld="3" item="45"/>
          <tpl fld="2" item="80"/>
          <tpl hier="9" item="1"/>
          <tpl hier="11" item="4"/>
          <tpl hier="12" item="5"/>
          <tpl fld="4" item="0"/>
        </tpls>
      </n>
      <n v="99800956928">
        <tpls c="8">
          <tpl hier="2" item="0"/>
          <tpl hier="4" item="3"/>
          <tpl fld="3" item="8"/>
          <tpl fld="2" item="71"/>
          <tpl hier="9" item="1"/>
          <tpl hier="11" item="4"/>
          <tpl hier="12" item="5"/>
          <tpl fld="4" item="0"/>
        </tpls>
      </n>
      <n v="310777217024">
        <tpls c="8">
          <tpl hier="2" item="0"/>
          <tpl hier="4" item="3"/>
          <tpl fld="3" item="0"/>
          <tpl fld="2" item="74"/>
          <tpl hier="9" item="1"/>
          <tpl hier="11" item="4"/>
          <tpl hier="12" item="5"/>
          <tpl fld="4" item="0"/>
        </tpls>
      </n>
      <n v="400172285952">
        <tpls c="8">
          <tpl hier="2" item="0"/>
          <tpl hier="4" item="3"/>
          <tpl fld="3" item="49"/>
          <tpl fld="2" item="76"/>
          <tpl hier="9" item="1"/>
          <tpl hier="11" item="4"/>
          <tpl hier="12" item="5"/>
          <tpl fld="4" item="0"/>
        </tpls>
      </n>
      <n v="496181248000">
        <tpls c="8">
          <tpl hier="2" item="0"/>
          <tpl hier="4" item="3"/>
          <tpl fld="3" item="19"/>
          <tpl fld="2" item="83"/>
          <tpl hier="9" item="1"/>
          <tpl hier="11" item="4"/>
          <tpl hier="12" item="5"/>
          <tpl fld="4" item="0"/>
        </tpls>
      </n>
      <n v="31849515008">
        <tpls c="8">
          <tpl hier="2" item="0"/>
          <tpl hier="4" item="3"/>
          <tpl fld="3" item="20"/>
          <tpl fld="2" item="75"/>
          <tpl hier="9" item="1"/>
          <tpl hier="11" item="4"/>
          <tpl hier="12" item="5"/>
          <tpl fld="4" item="0"/>
        </tpls>
      </n>
      <n v="1601094811648">
        <tpls c="8">
          <tpl hier="2" item="0"/>
          <tpl hier="4" item="3"/>
          <tpl fld="3" item="42"/>
          <tpl fld="2" item="80"/>
          <tpl hier="9" item="1"/>
          <tpl hier="11" item="4"/>
          <tpl hier="12" item="5"/>
          <tpl fld="4" item="0"/>
        </tpls>
      </n>
      <n v="237029572608">
        <tpls c="8">
          <tpl hier="2" item="0"/>
          <tpl hier="4" item="3"/>
          <tpl fld="3" item="29"/>
          <tpl fld="2" item="84"/>
          <tpl hier="9" item="1"/>
          <tpl hier="11" item="4"/>
          <tpl hier="12" item="5"/>
          <tpl fld="4" item="0"/>
        </tpls>
      </n>
      <n v="353253392384">
        <tpls c="8">
          <tpl hier="2" item="0"/>
          <tpl hier="4" item="3"/>
          <tpl fld="3" item="13"/>
          <tpl fld="2" item="70"/>
          <tpl hier="9" item="1"/>
          <tpl hier="11" item="4"/>
          <tpl hier="12" item="5"/>
          <tpl fld="4" item="0"/>
        </tpls>
      </n>
      <n v="1803226972160">
        <tpls c="8">
          <tpl hier="2" item="0"/>
          <tpl hier="4" item="3"/>
          <tpl fld="3" item="2"/>
          <tpl fld="2" item="72"/>
          <tpl hier="9" item="1"/>
          <tpl hier="11" item="4"/>
          <tpl hier="12" item="5"/>
          <tpl fld="4" item="0"/>
        </tpls>
      </n>
      <n v="5081769443328">
        <tpls c="8">
          <tpl hier="2" item="0"/>
          <tpl hier="4" item="3"/>
          <tpl fld="3" item="5"/>
          <tpl fld="2" item="78"/>
          <tpl hier="9" item="1"/>
          <tpl hier="11" item="4"/>
          <tpl hier="12" item="5"/>
          <tpl fld="4" item="0"/>
        </tpls>
      </n>
      <n v="431213412352">
        <tpls c="8">
          <tpl hier="2" item="0"/>
          <tpl hier="4" item="3"/>
          <tpl fld="3" item="14"/>
          <tpl fld="2" item="69"/>
          <tpl hier="9" item="1"/>
          <tpl hier="11" item="4"/>
          <tpl hier="12" item="5"/>
          <tpl fld="4" item="0"/>
        </tpls>
      </n>
      <n v="547658235904">
        <tpls c="8">
          <tpl hier="2" item="0"/>
          <tpl hier="4" item="3"/>
          <tpl fld="3" item="14"/>
          <tpl fld="2" item="57"/>
          <tpl hier="9" item="1"/>
          <tpl hier="11" item="4"/>
          <tpl hier="12" item="5"/>
          <tpl fld="4" item="0"/>
        </tpls>
      </n>
      <n v="1093169381376">
        <tpls c="8">
          <tpl hier="2" item="0"/>
          <tpl hier="4" item="3"/>
          <tpl fld="3" item="0"/>
          <tpl fld="2" item="46"/>
          <tpl hier="9" item="1"/>
          <tpl hier="11" item="4"/>
          <tpl hier="12" item="5"/>
          <tpl fld="4" item="0"/>
        </tpls>
      </n>
      <n v="2713999872">
        <tpls c="8">
          <tpl hier="2" item="0"/>
          <tpl hier="4" item="3"/>
          <tpl fld="3" item="7"/>
          <tpl fld="2" item="58"/>
          <tpl hier="9" item="1"/>
          <tpl hier="11" item="4"/>
          <tpl hier="12" item="5"/>
          <tpl fld="4" item="0"/>
        </tpls>
      </n>
      <n v="559858240">
        <tpls c="8">
          <tpl hier="2" item="0"/>
          <tpl hier="4" item="3"/>
          <tpl fld="3" item="50"/>
          <tpl fld="2" item="82"/>
          <tpl hier="9" item="1"/>
          <tpl hier="11" item="4"/>
          <tpl hier="12" item="5"/>
          <tpl fld="4" item="0"/>
        </tpls>
      </n>
      <n v="2455993581568">
        <tpls c="8">
          <tpl hier="2" item="0"/>
          <tpl hier="4" item="3"/>
          <tpl fld="3" item="29"/>
          <tpl fld="2" item="60"/>
          <tpl hier="9" item="1"/>
          <tpl hier="11" item="4"/>
          <tpl hier="12" item="5"/>
          <tpl fld="4" item="0"/>
        </tpls>
      </n>
      <n v="10371328000">
        <tpls c="8">
          <tpl hier="2" item="0"/>
          <tpl hier="4" item="3"/>
          <tpl fld="3" item="14"/>
          <tpl fld="2" item="62"/>
          <tpl hier="9" item="1"/>
          <tpl hier="11" item="4"/>
          <tpl hier="12" item="5"/>
          <tpl fld="4" item="0"/>
        </tpls>
      </n>
      <n v="22255407104">
        <tpls c="8">
          <tpl hier="2" item="0"/>
          <tpl hier="4" item="3"/>
          <tpl fld="3" item="7"/>
          <tpl fld="2" item="35"/>
          <tpl hier="9" item="1"/>
          <tpl hier="11" item="4"/>
          <tpl hier="12" item="5"/>
          <tpl fld="4" item="0"/>
        </tpls>
      </n>
      <n v="754549632">
        <tpls c="8">
          <tpl hier="2" item="0"/>
          <tpl hier="4" item="3"/>
          <tpl fld="3" item="20"/>
          <tpl fld="2" item="59"/>
          <tpl hier="9" item="1"/>
          <tpl hier="11" item="4"/>
          <tpl hier="12" item="5"/>
          <tpl fld="4" item="0"/>
        </tpls>
      </n>
      <n v="12527405056">
        <tpls c="8">
          <tpl hier="2" item="0"/>
          <tpl hier="4" item="3"/>
          <tpl fld="3" item="8"/>
          <tpl fld="2" item="75"/>
          <tpl hier="9" item="1"/>
          <tpl hier="11" item="4"/>
          <tpl hier="12" item="5"/>
          <tpl fld="4" item="0"/>
        </tpls>
      </n>
      <n v="3405333248">
        <tpls c="8">
          <tpl hier="2" item="0"/>
          <tpl hier="4" item="3"/>
          <tpl fld="3" item="37"/>
          <tpl fld="2" item="70"/>
          <tpl hier="9" item="1"/>
          <tpl hier="11" item="4"/>
          <tpl hier="12" item="5"/>
          <tpl fld="4" item="0"/>
        </tpls>
      </n>
      <n v="27817605120">
        <tpls c="8">
          <tpl hier="2" item="0"/>
          <tpl hier="4" item="3"/>
          <tpl fld="3" item="18"/>
          <tpl fld="2" item="69"/>
          <tpl hier="9" item="1"/>
          <tpl hier="11" item="4"/>
          <tpl hier="12" item="5"/>
          <tpl fld="4" item="0"/>
        </tpls>
      </n>
      <n v="8432588288">
        <tpls c="8">
          <tpl hier="2" item="0"/>
          <tpl hier="4" item="3"/>
          <tpl fld="3" item="36"/>
          <tpl fld="2" item="85"/>
          <tpl hier="9" item="1"/>
          <tpl hier="11" item="4"/>
          <tpl hier="12" item="5"/>
          <tpl fld="4" item="0"/>
        </tpls>
      </n>
      <n v="13894816890880">
        <tpls c="8">
          <tpl hier="2" item="0"/>
          <tpl hier="4" item="3"/>
          <tpl fld="3" item="9"/>
          <tpl fld="2" item="71"/>
          <tpl hier="9" item="1"/>
          <tpl hier="11" item="4"/>
          <tpl hier="12" item="5"/>
          <tpl fld="4" item="0"/>
        </tpls>
      </n>
      <n v="272972972032">
        <tpls c="8">
          <tpl hier="2" item="0"/>
          <tpl hier="4" item="3"/>
          <tpl fld="3" item="7"/>
          <tpl fld="2" item="71"/>
          <tpl hier="9" item="1"/>
          <tpl hier="11" item="4"/>
          <tpl hier="12" item="5"/>
          <tpl fld="4" item="0"/>
        </tpls>
      </n>
      <n v="14342902775808">
        <tpls c="8">
          <tpl hier="2" item="0"/>
          <tpl hier="4" item="3"/>
          <tpl fld="3" item="5"/>
          <tpl fld="2" item="71"/>
          <tpl hier="9" item="1"/>
          <tpl hier="11" item="4"/>
          <tpl hier="12" item="5"/>
          <tpl fld="4" item="0"/>
        </tpls>
      </n>
      <n v="746054221824">
        <tpls c="8">
          <tpl hier="2" item="0"/>
          <tpl hier="4" item="3"/>
          <tpl fld="3" item="55"/>
          <tpl fld="2" item="74"/>
          <tpl hier="9" item="1"/>
          <tpl hier="11" item="4"/>
          <tpl hier="12" item="5"/>
          <tpl fld="4" item="0"/>
        </tpls>
      </n>
      <n v="51545759744">
        <tpls c="8">
          <tpl hier="2" item="0"/>
          <tpl hier="4" item="3"/>
          <tpl fld="3" item="40"/>
          <tpl fld="2" item="76"/>
          <tpl hier="9" item="1"/>
          <tpl hier="11" item="4"/>
          <tpl hier="12" item="5"/>
          <tpl fld="4" item="0"/>
        </tpls>
      </n>
      <n v="15960107008">
        <tpls c="8">
          <tpl hier="2" item="0"/>
          <tpl hier="4" item="3"/>
          <tpl fld="3" item="37"/>
          <tpl fld="2" item="83"/>
          <tpl hier="9" item="1"/>
          <tpl hier="11" item="4"/>
          <tpl hier="12" item="5"/>
          <tpl fld="4" item="0"/>
        </tpls>
      </n>
      <n v="126829314048">
        <tpls c="8">
          <tpl hier="2" item="0"/>
          <tpl hier="4" item="3"/>
          <tpl fld="3" item="39"/>
          <tpl fld="2" item="83"/>
          <tpl hier="9" item="1"/>
          <tpl hier="11" item="4"/>
          <tpl hier="12" item="5"/>
          <tpl fld="4" item="0"/>
        </tpls>
      </n>
      <n v="112532520960">
        <tpls c="8">
          <tpl hier="2" item="0"/>
          <tpl hier="4" item="3"/>
          <tpl fld="3" item="51"/>
          <tpl fld="2" item="75"/>
          <tpl hier="9" item="1"/>
          <tpl hier="11" item="4"/>
          <tpl hier="12" item="5"/>
          <tpl fld="4" item="0"/>
        </tpls>
      </n>
      <n v="84759191552">
        <tpls c="8">
          <tpl hier="2" item="0"/>
          <tpl hier="4" item="3"/>
          <tpl fld="3" item="44"/>
          <tpl fld="2" item="80"/>
          <tpl hier="9" item="1"/>
          <tpl hier="11" item="4"/>
          <tpl hier="12" item="5"/>
          <tpl fld="4" item="0"/>
        </tpls>
      </n>
      <n v="2861408190464">
        <tpls c="8">
          <tpl hier="2" item="0"/>
          <tpl hier="4" item="3"/>
          <tpl fld="3" item="41"/>
          <tpl fld="2" item="80"/>
          <tpl hier="9" item="1"/>
          <tpl hier="11" item="4"/>
          <tpl hier="12" item="5"/>
          <tpl fld="4" item="0"/>
        </tpls>
      </n>
      <n v="54617993216">
        <tpls c="8">
          <tpl hier="2" item="0"/>
          <tpl hier="4" item="3"/>
          <tpl fld="3" item="31"/>
          <tpl fld="2" item="84"/>
          <tpl hier="9" item="1"/>
          <tpl hier="11" item="4"/>
          <tpl hier="12" item="5"/>
          <tpl fld="4" item="0"/>
        </tpls>
      </n>
      <n v="5329333248">
        <tpls c="8">
          <tpl hier="2" item="0"/>
          <tpl hier="4" item="3"/>
          <tpl fld="3" item="16"/>
          <tpl fld="2" item="70"/>
          <tpl hier="9" item="1"/>
          <tpl hier="11" item="4"/>
          <tpl hier="12" item="5"/>
          <tpl fld="4" item="0"/>
        </tpls>
      </n>
      <n v="130756337664">
        <tpls c="8">
          <tpl hier="2" item="0"/>
          <tpl hier="4" item="3"/>
          <tpl fld="3" item="14"/>
          <tpl fld="2" item="70"/>
          <tpl hier="9" item="1"/>
          <tpl hier="11" item="4"/>
          <tpl hier="12" item="5"/>
          <tpl fld="4" item="0"/>
        </tpls>
      </n>
      <n v="891608956928">
        <tpls c="8">
          <tpl hier="2" item="0"/>
          <tpl hier="4" item="3"/>
          <tpl fld="3" item="58"/>
          <tpl fld="2" item="72"/>
          <tpl hier="9" item="1"/>
          <tpl hier="11" item="4"/>
          <tpl hier="12" item="5"/>
          <tpl fld="4" item="0"/>
        </tpls>
      </n>
      <n v="5449116549120">
        <tpls c="8">
          <tpl hier="2" item="0"/>
          <tpl hier="4" item="3"/>
          <tpl fld="3" item="42"/>
          <tpl fld="2" item="78"/>
          <tpl hier="9" item="1"/>
          <tpl hier="11" item="4"/>
          <tpl hier="12" item="5"/>
          <tpl fld="4" item="0"/>
        </tpls>
      </n>
      <n v="4594891776">
        <tpls c="8">
          <tpl hier="2" item="0"/>
          <tpl hier="4" item="3"/>
          <tpl fld="3" item="22"/>
          <tpl fld="2" item="73"/>
          <tpl hier="9" item="1"/>
          <tpl hier="11" item="4"/>
          <tpl hier="12" item="5"/>
          <tpl fld="4" item="0"/>
        </tpls>
      </n>
      <n v="87243415552">
        <tpls c="8">
          <tpl hier="2" item="0"/>
          <tpl hier="4" item="3"/>
          <tpl fld="3" item="56"/>
          <tpl fld="2" item="69"/>
          <tpl hier="9" item="1"/>
          <tpl hier="11" item="4"/>
          <tpl hier="12" item="5"/>
          <tpl fld="4" item="0"/>
        </tpls>
      </n>
      <n v="41508028416">
        <tpls c="8">
          <tpl hier="2" item="0"/>
          <tpl hier="4" item="3"/>
          <tpl fld="3" item="40"/>
          <tpl fld="2" item="66"/>
          <tpl hier="9" item="1"/>
          <tpl hier="11" item="4"/>
          <tpl hier="12" item="5"/>
          <tpl fld="4" item="0"/>
        </tpls>
      </n>
      <n v="7517176320">
        <tpls c="8">
          <tpl hier="2" item="0"/>
          <tpl hier="4" item="3"/>
          <tpl fld="3" item="46"/>
          <tpl fld="2" item="53"/>
          <tpl hier="9" item="1"/>
          <tpl hier="11" item="4"/>
          <tpl hier="12" item="5"/>
          <tpl fld="4" item="0"/>
        </tpls>
      </n>
      <n v="8285075968">
        <tpls c="8">
          <tpl hier="2" item="0"/>
          <tpl hier="4" item="3"/>
          <tpl fld="3" item="24"/>
          <tpl fld="2" item="52"/>
          <tpl hier="9" item="1"/>
          <tpl hier="11" item="4"/>
          <tpl hier="12" item="5"/>
          <tpl fld="4" item="0"/>
        </tpls>
      </n>
      <n v="8485076992">
        <tpls c="8">
          <tpl hier="2" item="0"/>
          <tpl hier="4" item="3"/>
          <tpl fld="3" item="33"/>
          <tpl fld="2" item="21"/>
          <tpl hier="9" item="1"/>
          <tpl hier="11" item="4"/>
          <tpl hier="12" item="5"/>
          <tpl fld="4" item="0"/>
        </tpls>
      </n>
      <n v="113687584768">
        <tpls c="8">
          <tpl hier="2" item="0"/>
          <tpl hier="4" item="3"/>
          <tpl fld="3" item="4"/>
          <tpl fld="2" item="71"/>
          <tpl hier="9" item="1"/>
          <tpl hier="11" item="4"/>
          <tpl hier="12" item="5"/>
          <tpl fld="4" item="0"/>
        </tpls>
      </n>
      <n v="312353619968">
        <tpls c="8">
          <tpl hier="2" item="0"/>
          <tpl hier="4" item="3"/>
          <tpl fld="3" item="58"/>
          <tpl fld="2" item="71"/>
          <tpl hier="9" item="1"/>
          <tpl hier="11" item="4"/>
          <tpl hier="12" item="5"/>
          <tpl fld="4" item="0"/>
        </tpls>
      </n>
      <n v="1955347038208">
        <tpls c="8">
          <tpl hier="2" item="0"/>
          <tpl hier="4" item="3"/>
          <tpl fld="3" item="2"/>
          <tpl fld="2" item="71"/>
          <tpl hier="9" item="1"/>
          <tpl hier="11" item="4"/>
          <tpl hier="12" item="5"/>
          <tpl fld="4" item="0"/>
        </tpls>
      </n>
      <n v="97170554880">
        <tpls c="8">
          <tpl hier="2" item="0"/>
          <tpl hier="4" item="3"/>
          <tpl fld="3" item="54"/>
          <tpl fld="2" item="74"/>
          <tpl hier="9" item="1"/>
          <tpl hier="11" item="4"/>
          <tpl hier="12" item="5"/>
          <tpl fld="4" item="0"/>
        </tpls>
      </n>
      <n v="325310414848">
        <tpls c="8">
          <tpl hier="2" item="0"/>
          <tpl hier="4" item="3"/>
          <tpl fld="3" item="53"/>
          <tpl fld="2" item="74"/>
          <tpl hier="9" item="1"/>
          <tpl hier="11" item="4"/>
          <tpl hier="12" item="5"/>
          <tpl fld="4" item="0"/>
        </tpls>
      </n>
      <n v="853099610112">
        <tpls c="8">
          <tpl hier="2" item="0"/>
          <tpl hier="4" item="3"/>
          <tpl fld="3" item="52"/>
          <tpl fld="2" item="74"/>
          <tpl hier="9" item="1"/>
          <tpl hier="11" item="4"/>
          <tpl hier="12" item="5"/>
          <tpl fld="4" item="0"/>
        </tpls>
      </n>
      <n v="7756110336">
        <tpls c="8">
          <tpl hier="2" item="0"/>
          <tpl hier="4" item="3"/>
          <tpl fld="3" item="48"/>
          <tpl fld="2" item="76"/>
          <tpl hier="9" item="1"/>
          <tpl hier="11" item="4"/>
          <tpl hier="12" item="5"/>
          <tpl fld="4" item="0"/>
        </tpls>
      </n>
      <n v="62052257792">
        <tpls c="8">
          <tpl hier="2" item="0"/>
          <tpl hier="4" item="3"/>
          <tpl fld="3" item="46"/>
          <tpl fld="2" item="76"/>
          <tpl hier="9" item="1"/>
          <tpl hier="11" item="4"/>
          <tpl hier="12" item="5"/>
          <tpl fld="4" item="0"/>
        </tpls>
      </n>
      <n v="203535237120">
        <tpls c="8">
          <tpl hier="2" item="0"/>
          <tpl hier="4" item="3"/>
          <tpl fld="3" item="45"/>
          <tpl fld="2" item="76"/>
          <tpl hier="9" item="1"/>
          <tpl hier="11" item="4"/>
          <tpl hier="12" item="5"/>
          <tpl fld="4" item="0"/>
        </tpls>
      </n>
      <n v="391892762624">
        <tpls c="8">
          <tpl hier="2" item="0"/>
          <tpl hier="4" item="3"/>
          <tpl fld="3" item="47"/>
          <tpl fld="2" item="76"/>
          <tpl hier="9" item="1"/>
          <tpl hier="11" item="4"/>
          <tpl hier="12" item="5"/>
          <tpl fld="4" item="0"/>
        </tpls>
      </n>
      <n v="17371457536">
        <tpls c="8">
          <tpl hier="2" item="0"/>
          <tpl hier="4" item="3"/>
          <tpl fld="3" item="34"/>
          <tpl fld="2" item="83"/>
          <tpl hier="9" item="1"/>
          <tpl hier="11" item="4"/>
          <tpl hier="12" item="5"/>
          <tpl fld="4" item="0"/>
        </tpls>
      </n>
      <n v="104730017792">
        <tpls c="8">
          <tpl hier="2" item="0"/>
          <tpl hier="4" item="3"/>
          <tpl fld="3" item="36"/>
          <tpl fld="2" item="83"/>
          <tpl hier="9" item="1"/>
          <tpl hier="11" item="4"/>
          <tpl hier="12" item="5"/>
          <tpl fld="4" item="0"/>
        </tpls>
      </n>
      <n v="252708044800">
        <tpls c="8">
          <tpl hier="2" item="0"/>
          <tpl hier="4" item="3"/>
          <tpl fld="3" item="27"/>
          <tpl fld="2" item="83"/>
          <tpl hier="9" item="1"/>
          <tpl hier="11" item="4"/>
          <tpl hier="12" item="5"/>
          <tpl fld="4" item="0"/>
        </tpls>
      </n>
      <n v="521642704896">
        <tpls c="8">
          <tpl hier="2" item="0"/>
          <tpl hier="4" item="3"/>
          <tpl fld="3" item="33"/>
          <tpl fld="2" item="83"/>
          <tpl hier="9" item="1"/>
          <tpl hier="11" item="4"/>
          <tpl hier="12" item="5"/>
          <tpl fld="4" item="0"/>
        </tpls>
      </n>
      <n v="5921659392">
        <tpls c="8">
          <tpl hier="2" item="0"/>
          <tpl hier="4" item="3"/>
          <tpl fld="3" item="35"/>
          <tpl fld="2" item="75"/>
          <tpl hier="9" item="1"/>
          <tpl hier="11" item="4"/>
          <tpl hier="12" item="5"/>
          <tpl fld="4" item="0"/>
        </tpls>
      </n>
      <n v="33499799552">
        <tpls c="8">
          <tpl hier="2" item="0"/>
          <tpl hier="4" item="3"/>
          <tpl fld="3" item="40"/>
          <tpl fld="2" item="75"/>
          <tpl hier="9" item="1"/>
          <tpl hier="11" item="4"/>
          <tpl hier="12" item="5"/>
          <tpl fld="4" item="0"/>
        </tpls>
      </n>
      <n v="89214115840">
        <tpls c="8">
          <tpl hier="2" item="0"/>
          <tpl hier="4" item="3"/>
          <tpl fld="3" item="50"/>
          <tpl fld="2" item="75"/>
          <tpl hier="9" item="1"/>
          <tpl hier="11" item="4"/>
          <tpl hier="12" item="5"/>
          <tpl fld="4" item="0"/>
        </tpls>
      </n>
      <n v="252496527360">
        <tpls c="8">
          <tpl hier="2" item="0"/>
          <tpl hier="4" item="3"/>
          <tpl fld="3" item="49"/>
          <tpl fld="2" item="75"/>
          <tpl hier="9" item="1"/>
          <tpl hier="11" item="4"/>
          <tpl hier="12" item="5"/>
          <tpl fld="4" item="0"/>
        </tpls>
      </n>
      <n v="94007853056">
        <tpls c="8">
          <tpl hier="2" item="0"/>
          <tpl hier="4" item="3"/>
          <tpl fld="3" item="37"/>
          <tpl fld="2" item="80"/>
          <tpl hier="9" item="1"/>
          <tpl hier="11" item="4"/>
          <tpl hier="12" item="5"/>
          <tpl fld="4" item="0"/>
        </tpls>
      </n>
      <n v="701288415232">
        <tpls c="8">
          <tpl hier="2" item="0"/>
          <tpl hier="4" item="3"/>
          <tpl fld="3" item="39"/>
          <tpl fld="2" item="80"/>
          <tpl hier="9" item="1"/>
          <tpl hier="11" item="4"/>
          <tpl hier="12" item="5"/>
          <tpl fld="4" item="0"/>
        </tpls>
      </n>
      <n v="1605675122688">
        <tpls c="8">
          <tpl hier="2" item="0"/>
          <tpl hier="4" item="3"/>
          <tpl fld="3" item="28"/>
          <tpl fld="2" item="80"/>
          <tpl hier="9" item="1"/>
          <tpl hier="11" item="4"/>
          <tpl hier="12" item="5"/>
          <tpl fld="4" item="0"/>
        </tpls>
      </n>
      <n v="2683825291264">
        <tpls c="8">
          <tpl hier="2" item="0"/>
          <tpl hier="4" item="3"/>
          <tpl fld="3" item="19"/>
          <tpl fld="2" item="80"/>
          <tpl hier="9" item="1"/>
          <tpl hier="11" item="4"/>
          <tpl hier="12" item="5"/>
          <tpl fld="4" item="0"/>
        </tpls>
      </n>
      <n v="9275600896">
        <tpls c="8">
          <tpl hier="2" item="0"/>
          <tpl hier="4" item="3"/>
          <tpl fld="3" item="26"/>
          <tpl fld="2" item="84"/>
          <tpl hier="9" item="1"/>
          <tpl hier="11" item="4"/>
          <tpl hier="12" item="5"/>
          <tpl fld="4" item="0"/>
        </tpls>
      </n>
      <n v="49428873216">
        <tpls c="8">
          <tpl hier="2" item="0"/>
          <tpl hier="4" item="3"/>
          <tpl fld="3" item="25"/>
          <tpl fld="2" item="84"/>
          <tpl hier="9" item="1"/>
          <tpl hier="11" item="4"/>
          <tpl hier="12" item="5"/>
          <tpl fld="4" item="0"/>
        </tpls>
      </n>
      <n v="142540734464">
        <tpls c="8">
          <tpl hier="2" item="0"/>
          <tpl hier="4" item="3"/>
          <tpl fld="3" item="24"/>
          <tpl fld="2" item="84"/>
          <tpl hier="9" item="1"/>
          <tpl hier="11" item="4"/>
          <tpl hier="12" item="5"/>
          <tpl fld="4" item="0"/>
        </tpls>
      </n>
      <n v="196591353856">
        <tpls c="8">
          <tpl hier="2" item="0"/>
          <tpl hier="4" item="3"/>
          <tpl fld="3" item="23"/>
          <tpl fld="2" item="84"/>
          <tpl hier="9" item="1"/>
          <tpl hier="11" item="4"/>
          <tpl hier="12" item="5"/>
          <tpl fld="4" item="0"/>
        </tpls>
      </n>
      <n v="7048666624">
        <tpls c="8">
          <tpl hier="2" item="0"/>
          <tpl hier="4" item="3"/>
          <tpl fld="3" item="10"/>
          <tpl fld="2" item="70"/>
          <tpl hier="9" item="1"/>
          <tpl hier="11" item="4"/>
          <tpl hier="12" item="5"/>
          <tpl fld="4" item="0"/>
        </tpls>
      </n>
      <n v="34097559552">
        <tpls c="8">
          <tpl hier="2" item="0"/>
          <tpl hier="4" item="3"/>
          <tpl fld="3" item="12"/>
          <tpl fld="2" item="70"/>
          <tpl hier="9" item="1"/>
          <tpl hier="11" item="4"/>
          <tpl hier="12" item="5"/>
          <tpl fld="4" item="0"/>
        </tpls>
      </n>
      <n v="121123831808">
        <tpls c="8">
          <tpl hier="2" item="0"/>
          <tpl hier="4" item="3"/>
          <tpl fld="3" item="11"/>
          <tpl fld="2" item="70"/>
          <tpl hier="9" item="1"/>
          <tpl hier="11" item="4"/>
          <tpl hier="12" item="5"/>
          <tpl fld="4" item="0"/>
        </tpls>
      </n>
      <n v="370587992064">
        <tpls c="8">
          <tpl hier="2" item="0"/>
          <tpl hier="4" item="3"/>
          <tpl fld="3" item="9"/>
          <tpl fld="2" item="70"/>
          <tpl hier="9" item="1"/>
          <tpl hier="11" item="4"/>
          <tpl hier="12" item="5"/>
          <tpl fld="4" item="0"/>
        </tpls>
      </n>
      <n v="175492055040">
        <tpls c="8">
          <tpl hier="2" item="0"/>
          <tpl hier="4" item="3"/>
          <tpl fld="3" item="57"/>
          <tpl fld="2" item="72"/>
          <tpl hier="9" item="1"/>
          <tpl hier="11" item="4"/>
          <tpl hier="12" item="5"/>
          <tpl fld="4" item="0"/>
        </tpls>
      </n>
      <n v="928661307392">
        <tpls c="8">
          <tpl hier="2" item="0"/>
          <tpl hier="4" item="3"/>
          <tpl fld="3" item="3"/>
          <tpl fld="2" item="72"/>
          <tpl hier="9" item="1"/>
          <tpl hier="11" item="4"/>
          <tpl hier="12" item="5"/>
          <tpl fld="4" item="0"/>
        </tpls>
      </n>
      <n v="1857524334592">
        <tpls c="8">
          <tpl hier="2" item="0"/>
          <tpl hier="4" item="3"/>
          <tpl fld="3" item="1"/>
          <tpl fld="2" item="72"/>
          <tpl hier="9" item="1"/>
          <tpl hier="11" item="4"/>
          <tpl hier="12" item="5"/>
          <tpl fld="4" item="0"/>
        </tpls>
      </n>
      <n v="586161848320">
        <tpls c="8">
          <tpl hier="2" item="0"/>
          <tpl hier="4" item="3"/>
          <tpl fld="3" item="20"/>
          <tpl fld="2" item="78"/>
          <tpl hier="9" item="1"/>
          <tpl hier="11" item="4"/>
          <tpl hier="12" item="5"/>
          <tpl fld="4" item="0"/>
        </tpls>
      </n>
      <n v="4833712537600">
        <tpls c="8">
          <tpl hier="2" item="0"/>
          <tpl hier="4" item="3"/>
          <tpl fld="3" item="28"/>
          <tpl fld="2" item="78"/>
          <tpl hier="9" item="1"/>
          <tpl hier="11" item="4"/>
          <tpl hier="12" item="5"/>
          <tpl fld="4" item="0"/>
        </tpls>
      </n>
      <n v="6921264128">
        <tpls c="8">
          <tpl hier="2" item="0"/>
          <tpl hier="4" item="3"/>
          <tpl fld="3" item="12"/>
          <tpl fld="2" item="73"/>
          <tpl hier="9" item="1"/>
          <tpl hier="11" item="4"/>
          <tpl hier="12" item="5"/>
          <tpl fld="4" item="0"/>
        </tpls>
      </n>
      <n v="61739352064">
        <tpls c="8">
          <tpl hier="2" item="0"/>
          <tpl hier="4" item="3"/>
          <tpl fld="3" item="33"/>
          <tpl fld="2" item="73"/>
          <tpl hier="9" item="1"/>
          <tpl hier="11" item="4"/>
          <tpl hier="12" item="5"/>
          <tpl fld="4" item="0"/>
        </tpls>
      </n>
      <n v="109168721920">
        <tpls c="8">
          <tpl hier="2" item="0"/>
          <tpl hier="4" item="3"/>
          <tpl fld="3" item="20"/>
          <tpl fld="2" item="69"/>
          <tpl hier="9" item="1"/>
          <tpl hier="11" item="4"/>
          <tpl hier="12" item="5"/>
          <tpl fld="4" item="0"/>
        </tpls>
      </n>
      <n v="471613964288">
        <tpls c="8">
          <tpl hier="2" item="0"/>
          <tpl hier="4" item="3"/>
          <tpl fld="3" item="11"/>
          <tpl fld="2" item="69"/>
          <tpl hier="9" item="1"/>
          <tpl hier="11" item="4"/>
          <tpl hier="12" item="5"/>
          <tpl fld="4" item="0"/>
        </tpls>
      </n>
      <n v="64439382016">
        <tpls c="8">
          <tpl hier="2" item="0"/>
          <tpl hier="4" item="3"/>
          <tpl fld="3" item="39"/>
          <tpl fld="2" item="66"/>
          <tpl hier="9" item="1"/>
          <tpl hier="11" item="4"/>
          <tpl hier="12" item="5"/>
          <tpl fld="4" item="0"/>
        </tpls>
      </n>
      <n v="4235608064">
        <tpls c="8">
          <tpl hier="2" item="0"/>
          <tpl hier="4" item="3"/>
          <tpl fld="3" item="37"/>
          <tpl fld="2" item="48"/>
          <tpl hier="9" item="1"/>
          <tpl hier="11" item="4"/>
          <tpl hier="12" item="5"/>
          <tpl fld="4" item="0"/>
        </tpls>
      </n>
      <n v="16084252672">
        <tpls c="8">
          <tpl hier="2" item="0"/>
          <tpl hier="4" item="3"/>
          <tpl fld="3" item="31"/>
          <tpl fld="2" item="53"/>
          <tpl hier="9" item="1"/>
          <tpl hier="11" item="4"/>
          <tpl hier="12" item="5"/>
          <tpl fld="4" item="0"/>
        </tpls>
      </n>
      <n v="627246104576">
        <tpls c="8">
          <tpl hier="2" item="0"/>
          <tpl hier="4" item="3"/>
          <tpl fld="3" item="11"/>
          <tpl fld="2" item="57"/>
          <tpl hier="9" item="1"/>
          <tpl hier="11" item="4"/>
          <tpl hier="12" item="5"/>
          <tpl fld="4" item="0"/>
        </tpls>
      </n>
      <n v="41566412800">
        <tpls c="8">
          <tpl hier="2" item="0"/>
          <tpl hier="4" item="3"/>
          <tpl fld="3" item="8"/>
          <tpl fld="2" item="79"/>
          <tpl hier="9" item="1"/>
          <tpl hier="11" item="4"/>
          <tpl hier="12" item="5"/>
          <tpl fld="4" item="0"/>
        </tpls>
      </n>
      <n v="1140489715712">
        <tpls c="8">
          <tpl hier="2" item="0"/>
          <tpl hier="4" item="3"/>
          <tpl fld="3" item="45"/>
          <tpl fld="2" item="46"/>
          <tpl hier="9" item="1"/>
          <tpl hier="11" item="4"/>
          <tpl hier="12" item="5"/>
          <tpl fld="4" item="0"/>
        </tpls>
      </n>
      <n v="8881160192">
        <tpls c="8">
          <tpl hier="2" item="0"/>
          <tpl hier="4" item="3"/>
          <tpl fld="3" item="11"/>
          <tpl fld="2" item="58"/>
          <tpl hier="9" item="1"/>
          <tpl hier="11" item="4"/>
          <tpl hier="12" item="5"/>
          <tpl fld="4" item="0"/>
        </tpls>
      </n>
      <n v="1351350016">
        <tpls c="8">
          <tpl hier="2" item="0"/>
          <tpl hier="4" item="3"/>
          <tpl fld="3" item="38"/>
          <tpl fld="2" item="82"/>
          <tpl hier="9" item="1"/>
          <tpl hier="11" item="4"/>
          <tpl hier="12" item="5"/>
          <tpl fld="4" item="0"/>
        </tpls>
      </n>
      <n v="32996188160">
        <tpls c="8">
          <tpl hier="2" item="0"/>
          <tpl hier="4" item="3"/>
          <tpl fld="3" item="29"/>
          <tpl fld="2" item="52"/>
          <tpl hier="9" item="1"/>
          <tpl hier="11" item="4"/>
          <tpl hier="12" item="5"/>
          <tpl fld="4" item="0"/>
        </tpls>
      </n>
      <n v="482411264">
        <tpls c="8">
          <tpl hier="2" item="0"/>
          <tpl hier="4" item="3"/>
          <tpl fld="3" item="8"/>
          <tpl fld="2" item="55"/>
          <tpl hier="9" item="1"/>
          <tpl hier="11" item="4"/>
          <tpl hier="12" item="5"/>
          <tpl fld="4" item="0"/>
        </tpls>
      </n>
      <n v="172389498880">
        <tpls c="8">
          <tpl hier="2" item="0"/>
          <tpl hier="4" item="3"/>
          <tpl fld="3" item="49"/>
          <tpl fld="2" item="35"/>
          <tpl hier="9" item="1"/>
          <tpl hier="11" item="4"/>
          <tpl hier="12" item="5"/>
          <tpl fld="4" item="0"/>
        </tpls>
      </n>
      <n v="2116003968">
        <tpls c="8">
          <tpl hier="2" item="0"/>
          <tpl hier="4" item="3"/>
          <tpl fld="3" item="42"/>
          <tpl fld="2" item="59"/>
          <tpl hier="9" item="1"/>
          <tpl hier="11" item="4"/>
          <tpl hier="12" item="5"/>
          <tpl fld="4" item="0"/>
        </tpls>
      </n>
      <n v="16598679552">
        <tpls c="8">
          <tpl hier="2" item="0"/>
          <tpl hier="4" item="3"/>
          <tpl fld="3" item="42"/>
          <tpl fld="2" item="49"/>
          <tpl hier="9" item="1"/>
          <tpl hier="11" item="4"/>
          <tpl hier="12" item="5"/>
          <tpl fld="4" item="0"/>
        </tpls>
      </n>
      <n v="2973309184">
        <tpls c="8">
          <tpl hier="2" item="0"/>
          <tpl hier="4" item="3"/>
          <tpl fld="3" item="56"/>
          <tpl fld="2" item="14"/>
          <tpl hier="9" item="1"/>
          <tpl hier="11" item="4"/>
          <tpl hier="12" item="5"/>
          <tpl fld="4" item="0"/>
        </tpls>
      </n>
      <n v="734547869696">
        <tpls c="8">
          <tpl hier="2" item="0"/>
          <tpl hier="4" item="3"/>
          <tpl fld="3" item="42"/>
          <tpl fld="2" item="71"/>
          <tpl hier="9" item="1"/>
          <tpl hier="11" item="4"/>
          <tpl hier="12" item="5"/>
          <tpl fld="4" item="0"/>
        </tpls>
      </n>
      <n v="22059612160">
        <tpls c="8">
          <tpl hier="2" item="0"/>
          <tpl hier="4" item="3"/>
          <tpl fld="3" item="4"/>
          <tpl fld="2" item="76"/>
          <tpl hier="9" item="1"/>
          <tpl hier="11" item="4"/>
          <tpl hier="12" item="5"/>
          <tpl fld="4" item="0"/>
        </tpls>
      </n>
      <n v="285552377856">
        <tpls c="8">
          <tpl hier="2" item="0"/>
          <tpl hier="4" item="3"/>
          <tpl fld="3" item="56"/>
          <tpl fld="2" item="80"/>
          <tpl hier="9" item="1"/>
          <tpl hier="11" item="4"/>
          <tpl hier="12" item="5"/>
          <tpl fld="4" item="0"/>
        </tpls>
      </n>
      <n v="443042365440">
        <tpls c="8">
          <tpl hier="2" item="0"/>
          <tpl hier="4" item="3"/>
          <tpl fld="3" item="25"/>
          <tpl fld="2" item="72"/>
          <tpl hier="9" item="1"/>
          <tpl hier="11" item="4"/>
          <tpl hier="12" item="5"/>
          <tpl fld="4" item="0"/>
        </tpls>
      </n>
      <n v="596877639680">
        <tpls c="8">
          <tpl hier="2" item="0"/>
          <tpl hier="4" item="3"/>
          <tpl fld="3" item="17"/>
          <tpl fld="2" item="61"/>
          <tpl hier="9" item="1"/>
          <tpl hier="11" item="4"/>
          <tpl hier="12" item="5"/>
          <tpl fld="4" item="0"/>
        </tpls>
      </n>
      <n v="2315935744">
        <tpls c="8">
          <tpl hier="2" item="0"/>
          <tpl hier="4" item="3"/>
          <tpl fld="3" item="6"/>
          <tpl fld="2" item="34"/>
          <tpl hier="9" item="1"/>
          <tpl hier="11" item="4"/>
          <tpl hier="12" item="5"/>
          <tpl fld="4" item="0"/>
        </tpls>
      </n>
      <n v="92602974208">
        <tpls c="8">
          <tpl hier="2" item="0"/>
          <tpl hier="4" item="3"/>
          <tpl fld="3" item="10"/>
          <tpl fld="2" item="71"/>
          <tpl hier="9" item="1"/>
          <tpl hier="11" item="4"/>
          <tpl hier="12" item="5"/>
          <tpl fld="4" item="0"/>
        </tpls>
      </n>
      <n v="522645504000">
        <tpls c="8">
          <tpl hier="2" item="0"/>
          <tpl hier="4" item="3"/>
          <tpl fld="3" item="41"/>
          <tpl fld="2" item="83"/>
          <tpl hier="9" item="1"/>
          <tpl hier="11" item="4"/>
          <tpl hier="12" item="5"/>
          <tpl fld="4" item="0"/>
        </tpls>
      </n>
      <n v="1660287975424">
        <tpls c="8">
          <tpl hier="2" item="0"/>
          <tpl hier="4" item="3"/>
          <tpl fld="3" item="6"/>
          <tpl fld="2" item="71"/>
          <tpl hier="9" item="1"/>
          <tpl hier="11" item="4"/>
          <tpl hier="12" item="5"/>
          <tpl fld="4" item="0"/>
        </tpls>
      </n>
      <n v="88831246336">
        <tpls c="8">
          <tpl hier="2" item="0"/>
          <tpl hier="4" item="3"/>
          <tpl fld="3" item="56"/>
          <tpl fld="2" item="74"/>
          <tpl hier="9" item="1"/>
          <tpl hier="11" item="4"/>
          <tpl hier="12" item="5"/>
          <tpl fld="4" item="0"/>
        </tpls>
      </n>
      <n v="7311749632">
        <tpls c="8">
          <tpl hier="2" item="0"/>
          <tpl hier="4" item="3"/>
          <tpl fld="3" item="35"/>
          <tpl fld="2" item="76"/>
          <tpl hier="9" item="1"/>
          <tpl hier="11" item="4"/>
          <tpl hier="12" item="5"/>
          <tpl fld="4" item="0"/>
        </tpls>
      </n>
      <n v="190379720704">
        <tpls c="8">
          <tpl hier="2" item="0"/>
          <tpl hier="4" item="3"/>
          <tpl fld="3" item="50"/>
          <tpl fld="2" item="76"/>
          <tpl hier="9" item="1"/>
          <tpl hier="11" item="4"/>
          <tpl hier="12" item="5"/>
          <tpl fld="4" item="0"/>
        </tpls>
      </n>
      <n v="279201447936">
        <tpls c="8">
          <tpl hier="2" item="0"/>
          <tpl hier="4" item="3"/>
          <tpl fld="3" item="28"/>
          <tpl fld="2" item="83"/>
          <tpl hier="9" item="1"/>
          <tpl hier="11" item="4"/>
          <tpl hier="12" item="5"/>
          <tpl fld="4" item="0"/>
        </tpls>
      </n>
      <n v="284553969664">
        <tpls c="8">
          <tpl hier="2" item="0"/>
          <tpl hier="4" item="3"/>
          <tpl fld="3" item="38"/>
          <tpl fld="2" item="75"/>
          <tpl hier="9" item="1"/>
          <tpl hier="11" item="4"/>
          <tpl hier="12" item="5"/>
          <tpl fld="4" item="0"/>
        </tpls>
      </n>
      <n v="613953110016">
        <tpls c="8">
          <tpl hier="2" item="0"/>
          <tpl hier="4" item="3"/>
          <tpl fld="3" item="43"/>
          <tpl fld="2" item="80"/>
          <tpl hier="9" item="1"/>
          <tpl hier="11" item="4"/>
          <tpl hier="12" item="5"/>
          <tpl fld="4" item="0"/>
        </tpls>
      </n>
      <n v="8591517696">
        <tpls c="8">
          <tpl hier="2" item="0"/>
          <tpl hier="4" item="3"/>
          <tpl fld="3" item="32"/>
          <tpl fld="2" item="84"/>
          <tpl hier="9" item="1"/>
          <tpl hier="11" item="4"/>
          <tpl hier="12" item="5"/>
          <tpl fld="4" item="0"/>
        </tpls>
      </n>
      <n v="144428171264">
        <tpls c="8">
          <tpl hier="2" item="0"/>
          <tpl hier="4" item="3"/>
          <tpl fld="3" item="30"/>
          <tpl fld="2" item="84"/>
          <tpl hier="9" item="1"/>
          <tpl hier="11" item="4"/>
          <tpl hier="12" item="5"/>
          <tpl fld="4" item="0"/>
        </tpls>
      </n>
      <n v="27504906240">
        <tpls c="8">
          <tpl hier="2" item="0"/>
          <tpl hier="4" item="3"/>
          <tpl fld="3" item="15"/>
          <tpl fld="2" item="70"/>
          <tpl hier="9" item="1"/>
          <tpl hier="11" item="4"/>
          <tpl hier="12" item="5"/>
          <tpl fld="4" item="0"/>
        </tpls>
      </n>
      <n v="145260036096">
        <tpls c="8">
          <tpl hier="2" item="0"/>
          <tpl hier="4" item="3"/>
          <tpl fld="3" item="4"/>
          <tpl fld="2" item="72"/>
          <tpl hier="9" item="1"/>
          <tpl hier="11" item="4"/>
          <tpl hier="12" item="5"/>
          <tpl fld="4" item="0"/>
        </tpls>
      </n>
      <n v="521541910528">
        <tpls c="8">
          <tpl hier="2" item="0"/>
          <tpl hier="4" item="3"/>
          <tpl fld="3" item="54"/>
          <tpl fld="2" item="78"/>
          <tpl hier="9" item="1"/>
          <tpl hier="11" item="4"/>
          <tpl hier="12" item="5"/>
          <tpl fld="4" item="0"/>
        </tpls>
      </n>
      <n v="55849684992">
        <tpls c="8">
          <tpl hier="2" item="0"/>
          <tpl hier="4" item="3"/>
          <tpl fld="3" item="38"/>
          <tpl fld="2" item="73"/>
          <tpl hier="9" item="1"/>
          <tpl hier="11" item="4"/>
          <tpl hier="12" item="5"/>
          <tpl fld="4" item="0"/>
        </tpls>
      </n>
      <n v="3905734400">
        <tpls c="8">
          <tpl hier="2" item="0"/>
          <tpl hier="4" item="3"/>
          <tpl fld="3" item="44"/>
          <tpl fld="2" item="48"/>
          <tpl hier="9" item="1"/>
          <tpl hier="11" item="4"/>
          <tpl hier="12" item="5"/>
          <tpl fld="4" item="0"/>
        </tpls>
      </n>
      <n v="1230499968">
        <tpls c="8">
          <tpl hier="2" item="0"/>
          <tpl hier="4" item="3"/>
          <tpl fld="3" item="16"/>
          <tpl fld="2" item="49"/>
          <tpl hier="9" item="1"/>
          <tpl hier="11" item="4"/>
          <tpl hier="12" item="5"/>
          <tpl fld="4" item="0"/>
        </tpls>
      </n>
      <n v="138544283648">
        <tpls c="8">
          <tpl hier="2" item="0"/>
          <tpl hier="4" item="3"/>
          <tpl fld="3" item="57"/>
          <tpl fld="2" item="71"/>
          <tpl hier="9" item="1"/>
          <tpl hier="11" item="4"/>
          <tpl hier="12" item="5"/>
          <tpl fld="4" item="0"/>
        </tpls>
      </n>
      <n v="347768061952">
        <tpls c="8">
          <tpl hier="2" item="0"/>
          <tpl hier="4" item="3"/>
          <tpl fld="3" item="3"/>
          <tpl fld="2" item="71"/>
          <tpl hier="9" item="1"/>
          <tpl hier="11" item="4"/>
          <tpl hier="12" item="5"/>
          <tpl fld="4" item="0"/>
        </tpls>
      </n>
      <n v="2285965934592">
        <tpls c="8">
          <tpl hier="2" item="0"/>
          <tpl hier="4" item="3"/>
          <tpl fld="3" item="1"/>
          <tpl fld="2" item="71"/>
          <tpl hier="9" item="1"/>
          <tpl hier="11" item="4"/>
          <tpl hier="12" item="5"/>
          <tpl fld="4" item="0"/>
        </tpls>
      </n>
      <n v="104921219072">
        <tpls c="8">
          <tpl hier="2" item="0"/>
          <tpl hier="4" item="3"/>
          <tpl fld="3" item="20"/>
          <tpl fld="2" item="74"/>
          <tpl hier="9" item="1"/>
          <tpl hier="11" item="4"/>
          <tpl hier="12" item="5"/>
          <tpl fld="4" item="0"/>
        </tpls>
      </n>
      <n v="324878860288">
        <tpls c="8">
          <tpl hier="2" item="0"/>
          <tpl hier="4" item="3"/>
          <tpl fld="3" item="51"/>
          <tpl fld="2" item="74"/>
          <tpl hier="9" item="1"/>
          <tpl hier="11" item="4"/>
          <tpl hier="12" item="5"/>
          <tpl fld="4" item="0"/>
        </tpls>
      </n>
      <n v="1053995499520">
        <tpls c="8">
          <tpl hier="2" item="0"/>
          <tpl hier="4" item="3"/>
          <tpl fld="3" item="38"/>
          <tpl fld="2" item="74"/>
          <tpl hier="9" item="1"/>
          <tpl hier="11" item="4"/>
          <tpl hier="12" item="5"/>
          <tpl fld="4" item="0"/>
        </tpls>
      </n>
      <n v="8374175232">
        <tpls c="8">
          <tpl hier="2" item="0"/>
          <tpl hier="4" item="3"/>
          <tpl fld="3" item="44"/>
          <tpl fld="2" item="76"/>
          <tpl hier="9" item="1"/>
          <tpl hier="11" item="4"/>
          <tpl hier="12" item="5"/>
          <tpl fld="4" item="0"/>
        </tpls>
      </n>
      <n v="73937297408">
        <tpls c="8">
          <tpl hier="2" item="0"/>
          <tpl hier="4" item="3"/>
          <tpl fld="3" item="43"/>
          <tpl fld="2" item="76"/>
          <tpl hier="9" item="1"/>
          <tpl hier="11" item="4"/>
          <tpl hier="12" item="5"/>
          <tpl fld="4" item="0"/>
        </tpls>
      </n>
      <n v="241038278656">
        <tpls c="8">
          <tpl hier="2" item="0"/>
          <tpl hier="4" item="3"/>
          <tpl fld="3" item="42"/>
          <tpl fld="2" item="76"/>
          <tpl hier="9" item="1"/>
          <tpl hier="11" item="4"/>
          <tpl hier="12" item="5"/>
          <tpl fld="4" item="0"/>
        </tpls>
      </n>
      <n v="431120318464">
        <tpls c="8">
          <tpl hier="2" item="0"/>
          <tpl hier="4" item="3"/>
          <tpl fld="3" item="41"/>
          <tpl fld="2" item="76"/>
          <tpl hier="9" item="1"/>
          <tpl hier="11" item="4"/>
          <tpl hier="12" item="5"/>
          <tpl fld="4" item="0"/>
        </tpls>
      </n>
      <n v="18651883520">
        <tpls c="8">
          <tpl hier="2" item="0"/>
          <tpl hier="4" item="3"/>
          <tpl fld="3" item="32"/>
          <tpl fld="2" item="83"/>
          <tpl hier="9" item="1"/>
          <tpl hier="11" item="4"/>
          <tpl hier="12" item="5"/>
          <tpl fld="4" item="0"/>
        </tpls>
      </n>
      <n v="92095930368">
        <tpls c="8">
          <tpl hier="2" item="0"/>
          <tpl hier="4" item="3"/>
          <tpl fld="3" item="31"/>
          <tpl fld="2" item="83"/>
          <tpl hier="9" item="1"/>
          <tpl hier="11" item="4"/>
          <tpl hier="12" item="5"/>
          <tpl fld="4" item="0"/>
        </tpls>
      </n>
      <n v="258528346112">
        <tpls c="8">
          <tpl hier="2" item="0"/>
          <tpl hier="4" item="3"/>
          <tpl fld="3" item="30"/>
          <tpl fld="2" item="83"/>
          <tpl hier="9" item="1"/>
          <tpl hier="11" item="4"/>
          <tpl hier="12" item="5"/>
          <tpl fld="4" item="0"/>
        </tpls>
      </n>
      <n v="534678077440">
        <tpls c="8">
          <tpl hier="2" item="0"/>
          <tpl hier="4" item="3"/>
          <tpl fld="3" item="29"/>
          <tpl fld="2" item="83"/>
          <tpl hier="9" item="1"/>
          <tpl hier="11" item="4"/>
          <tpl hier="12" item="5"/>
          <tpl fld="4" item="0"/>
        </tpls>
      </n>
      <n v="6340580864">
        <tpls c="8">
          <tpl hier="2" item="0"/>
          <tpl hier="4" item="3"/>
          <tpl fld="3" item="48"/>
          <tpl fld="2" item="75"/>
          <tpl hier="9" item="1"/>
          <tpl hier="11" item="4"/>
          <tpl hier="12" item="5"/>
          <tpl fld="4" item="0"/>
        </tpls>
      </n>
      <n v="36256161792">
        <tpls c="8">
          <tpl hier="2" item="0"/>
          <tpl hier="4" item="3"/>
          <tpl fld="3" item="46"/>
          <tpl fld="2" item="75"/>
          <tpl hier="9" item="1"/>
          <tpl hier="11" item="4"/>
          <tpl hier="12" item="5"/>
          <tpl fld="4" item="0"/>
        </tpls>
      </n>
      <n v="103299940352">
        <tpls c="8">
          <tpl hier="2" item="0"/>
          <tpl hier="4" item="3"/>
          <tpl fld="3" item="45"/>
          <tpl fld="2" item="75"/>
          <tpl hier="9" item="1"/>
          <tpl hier="11" item="4"/>
          <tpl hier="12" item="5"/>
          <tpl fld="4" item="0"/>
        </tpls>
      </n>
      <n v="249181192192">
        <tpls c="8">
          <tpl hier="2" item="0"/>
          <tpl hier="4" item="3"/>
          <tpl fld="3" item="47"/>
          <tpl fld="2" item="75"/>
          <tpl hier="9" item="1"/>
          <tpl hier="11" item="4"/>
          <tpl hier="12" item="5"/>
          <tpl fld="4" item="0"/>
        </tpls>
      </n>
      <n v="101537251328">
        <tpls c="8">
          <tpl hier="2" item="0"/>
          <tpl hier="4" item="3"/>
          <tpl fld="3" item="34"/>
          <tpl fld="2" item="80"/>
          <tpl hier="9" item="1"/>
          <tpl hier="11" item="4"/>
          <tpl hier="12" item="5"/>
          <tpl fld="4" item="0"/>
        </tpls>
      </n>
      <n v="615552188416">
        <tpls c="8">
          <tpl hier="2" item="0"/>
          <tpl hier="4" item="3"/>
          <tpl fld="3" item="36"/>
          <tpl fld="2" item="80"/>
          <tpl hier="9" item="1"/>
          <tpl hier="11" item="4"/>
          <tpl hier="12" item="5"/>
          <tpl fld="4" item="0"/>
        </tpls>
      </n>
      <n v="1452884885504">
        <tpls c="8">
          <tpl hier="2" item="0"/>
          <tpl hier="4" item="3"/>
          <tpl fld="3" item="27"/>
          <tpl fld="2" item="80"/>
          <tpl hier="9" item="1"/>
          <tpl hier="11" item="4"/>
          <tpl hier="12" item="5"/>
          <tpl fld="4" item="0"/>
        </tpls>
      </n>
      <n v="2811077853184">
        <tpls c="8">
          <tpl hier="2" item="0"/>
          <tpl hier="4" item="3"/>
          <tpl fld="3" item="33"/>
          <tpl fld="2" item="80"/>
          <tpl hier="9" item="1"/>
          <tpl hier="11" item="4"/>
          <tpl hier="12" item="5"/>
          <tpl fld="4" item="0"/>
        </tpls>
      </n>
      <n v="10090676224">
        <tpls c="8">
          <tpl hier="2" item="0"/>
          <tpl hier="4" item="3"/>
          <tpl fld="3" item="18"/>
          <tpl fld="2" item="84"/>
          <tpl hier="9" item="1"/>
          <tpl hier="11" item="4"/>
          <tpl hier="12" item="5"/>
          <tpl fld="4" item="0"/>
        </tpls>
      </n>
      <n v="48020025344">
        <tpls c="8">
          <tpl hier="2" item="0"/>
          <tpl hier="4" item="3"/>
          <tpl fld="3" item="22"/>
          <tpl fld="2" item="84"/>
          <tpl hier="9" item="1"/>
          <tpl hier="11" item="4"/>
          <tpl hier="12" item="5"/>
          <tpl fld="4" item="0"/>
        </tpls>
      </n>
      <n v="130133843968">
        <tpls c="8">
          <tpl hier="2" item="0"/>
          <tpl hier="4" item="3"/>
          <tpl fld="3" item="17"/>
          <tpl fld="2" item="84"/>
          <tpl hier="9" item="1"/>
          <tpl hier="11" item="4"/>
          <tpl hier="12" item="5"/>
          <tpl fld="4" item="0"/>
        </tpls>
      </n>
      <n v="195222437888">
        <tpls c="8">
          <tpl hier="2" item="0"/>
          <tpl hier="4" item="3"/>
          <tpl fld="3" item="21"/>
          <tpl fld="2" item="84"/>
          <tpl hier="9" item="1"/>
          <tpl hier="11" item="4"/>
          <tpl hier="12" item="5"/>
          <tpl fld="4" item="0"/>
        </tpls>
      </n>
      <n v="6711750144">
        <tpls c="8">
          <tpl hier="2" item="0"/>
          <tpl hier="4" item="3"/>
          <tpl fld="3" item="8"/>
          <tpl fld="2" item="70"/>
          <tpl hier="9" item="1"/>
          <tpl hier="11" item="4"/>
          <tpl hier="12" item="5"/>
          <tpl fld="4" item="0"/>
        </tpls>
      </n>
      <n v="40963276800">
        <tpls c="8">
          <tpl hier="2" item="0"/>
          <tpl hier="4" item="3"/>
          <tpl fld="3" item="7"/>
          <tpl fld="2" item="70"/>
          <tpl hier="9" item="1"/>
          <tpl hier="11" item="4"/>
          <tpl hier="12" item="5"/>
          <tpl fld="4" item="0"/>
        </tpls>
      </n>
      <n v="126965981184">
        <tpls c="8">
          <tpl hier="2" item="0"/>
          <tpl hier="4" item="3"/>
          <tpl fld="3" item="6"/>
          <tpl fld="2" item="70"/>
          <tpl hier="9" item="1"/>
          <tpl hier="11" item="4"/>
          <tpl hier="12" item="5"/>
          <tpl fld="4" item="0"/>
        </tpls>
      </n>
      <n v="395098652672">
        <tpls c="8">
          <tpl hier="2" item="0"/>
          <tpl hier="4" item="3"/>
          <tpl fld="3" item="5"/>
          <tpl fld="2" item="70"/>
          <tpl hier="9" item="1"/>
          <tpl hier="11" item="4"/>
          <tpl hier="12" item="5"/>
          <tpl fld="4" item="0"/>
        </tpls>
      </n>
      <n v="199564492800">
        <tpls c="8">
          <tpl hier="2" item="0"/>
          <tpl hier="4" item="3"/>
          <tpl fld="3" item="56"/>
          <tpl fld="2" item="72"/>
          <tpl hier="9" item="1"/>
          <tpl hier="11" item="4"/>
          <tpl hier="12" item="5"/>
          <tpl fld="4" item="0"/>
        </tpls>
      </n>
      <n v="1181222699008">
        <tpls c="8">
          <tpl hier="2" item="0"/>
          <tpl hier="4" item="3"/>
          <tpl fld="3" item="0"/>
          <tpl fld="2" item="72"/>
          <tpl hier="9" item="1"/>
          <tpl hier="11" item="4"/>
          <tpl hier="12" item="5"/>
          <tpl fld="4" item="0"/>
        </tpls>
      </n>
      <n v="1947919712256">
        <tpls c="8">
          <tpl hier="2" item="0"/>
          <tpl hier="4" item="3"/>
          <tpl fld="3" item="55"/>
          <tpl fld="2" item="72"/>
          <tpl hier="9" item="1"/>
          <tpl hier="11" item="4"/>
          <tpl hier="12" item="5"/>
          <tpl fld="4" item="0"/>
        </tpls>
      </n>
      <n v="53508616192">
        <tpls c="8">
          <tpl hier="2" item="0"/>
          <tpl hier="4" item="3"/>
          <tpl fld="3" item="35"/>
          <tpl fld="2" item="78"/>
          <tpl hier="9" item="1"/>
          <tpl hier="11" item="4"/>
          <tpl hier="12" item="5"/>
          <tpl fld="4" item="0"/>
        </tpls>
      </n>
      <n v="721411768320">
        <tpls c="8">
          <tpl hier="2" item="0"/>
          <tpl hier="4" item="3"/>
          <tpl fld="3" item="40"/>
          <tpl fld="2" item="78"/>
          <tpl hier="9" item="1"/>
          <tpl hier="11" item="4"/>
          <tpl hier="12" item="5"/>
          <tpl fld="4" item="0"/>
        </tpls>
      </n>
      <n v="4414733025280">
        <tpls c="8">
          <tpl hier="2" item="0"/>
          <tpl hier="4" item="3"/>
          <tpl fld="3" item="27"/>
          <tpl fld="2" item="78"/>
          <tpl hier="9" item="1"/>
          <tpl hier="11" item="4"/>
          <tpl hier="12" item="5"/>
          <tpl fld="4" item="0"/>
        </tpls>
      </n>
      <n v="8614215680">
        <tpls c="8">
          <tpl hier="2" item="0"/>
          <tpl hier="4" item="3"/>
          <tpl fld="3" item="7"/>
          <tpl fld="2" item="73"/>
          <tpl hier="9" item="1"/>
          <tpl hier="11" item="4"/>
          <tpl hier="12" item="5"/>
          <tpl fld="4" item="0"/>
        </tpls>
      </n>
      <n v="66103853056">
        <tpls c="8">
          <tpl hier="2" item="0"/>
          <tpl hier="4" item="3"/>
          <tpl fld="3" item="29"/>
          <tpl fld="2" item="73"/>
          <tpl hier="9" item="1"/>
          <tpl hier="11" item="4"/>
          <tpl hier="12" item="5"/>
          <tpl fld="4" item="0"/>
        </tpls>
      </n>
      <n v="127016992768">
        <tpls c="8">
          <tpl hier="2" item="0"/>
          <tpl hier="4" item="3"/>
          <tpl fld="3" item="40"/>
          <tpl fld="2" item="69"/>
          <tpl hier="9" item="1"/>
          <tpl hier="11" item="4"/>
          <tpl hier="12" item="5"/>
          <tpl fld="4" item="0"/>
        </tpls>
      </n>
      <n v="685092634624">
        <tpls c="8">
          <tpl hier="2" item="0"/>
          <tpl hier="4" item="3"/>
          <tpl fld="3" item="1"/>
          <tpl fld="2" item="69"/>
          <tpl hier="9" item="1"/>
          <tpl hier="11" item="4"/>
          <tpl hier="12" item="5"/>
          <tpl fld="4" item="0"/>
        </tpls>
      </n>
      <n v="63596654592">
        <tpls c="8">
          <tpl hier="2" item="0"/>
          <tpl hier="4" item="3"/>
          <tpl fld="3" item="36"/>
          <tpl fld="2" item="66"/>
          <tpl hier="9" item="1"/>
          <tpl hier="11" item="4"/>
          <tpl hier="12" item="5"/>
          <tpl fld="4" item="0"/>
        </tpls>
      </n>
      <n v="5740241408">
        <tpls c="8">
          <tpl hier="2" item="0"/>
          <tpl hier="4" item="3"/>
          <tpl fld="3" item="26"/>
          <tpl fld="2" item="48"/>
          <tpl hier="9" item="1"/>
          <tpl hier="11" item="4"/>
          <tpl hier="12" item="5"/>
          <tpl fld="4" item="0"/>
        </tpls>
      </n>
      <n v="17784113152">
        <tpls c="8">
          <tpl hier="2" item="0"/>
          <tpl hier="4" item="3"/>
          <tpl fld="3" item="25"/>
          <tpl fld="2" item="53"/>
          <tpl hier="9" item="1"/>
          <tpl hier="11" item="4"/>
          <tpl hier="12" item="5"/>
          <tpl fld="4" item="0"/>
        </tpls>
      </n>
      <n v="1370795147264">
        <tpls c="8">
          <tpl hier="2" item="0"/>
          <tpl hier="4" item="3"/>
          <tpl fld="3" item="33"/>
          <tpl fld="2" item="57"/>
          <tpl hier="9" item="1"/>
          <tpl hier="11" item="4"/>
          <tpl hier="12" item="5"/>
          <tpl fld="4" item="0"/>
        </tpls>
      </n>
      <n v="82885394432">
        <tpls c="8">
          <tpl hier="2" item="0"/>
          <tpl hier="4" item="3"/>
          <tpl fld="3" item="54"/>
          <tpl fld="2" item="79"/>
          <tpl hier="9" item="1"/>
          <tpl hier="11" item="4"/>
          <tpl hier="12" item="5"/>
          <tpl fld="4" item="0"/>
        </tpls>
      </n>
      <n v="1341584310272">
        <tpls c="8">
          <tpl hier="2" item="0"/>
          <tpl hier="4" item="3"/>
          <tpl fld="3" item="42"/>
          <tpl fld="2" item="46"/>
          <tpl hier="9" item="1"/>
          <tpl hier="11" item="4"/>
          <tpl hier="12" item="5"/>
          <tpl fld="4" item="0"/>
        </tpls>
      </n>
      <n v="8870089728">
        <tpls c="8">
          <tpl hier="2" item="0"/>
          <tpl hier="4" item="3"/>
          <tpl fld="3" item="6"/>
          <tpl fld="2" item="58"/>
          <tpl hier="9" item="1"/>
          <tpl hier="11" item="4"/>
          <tpl hier="12" item="5"/>
          <tpl fld="4" item="0"/>
        </tpls>
      </n>
      <n v="1317299968">
        <tpls c="8">
          <tpl hier="2" item="0"/>
          <tpl hier="4" item="3"/>
          <tpl fld="3" item="49"/>
          <tpl fld="2" item="82"/>
          <tpl hier="9" item="1"/>
          <tpl hier="11" item="4"/>
          <tpl hier="12" item="5"/>
          <tpl fld="4" item="0"/>
        </tpls>
      </n>
      <n v="33000198144">
        <tpls c="8">
          <tpl hier="2" item="0"/>
          <tpl hier="4" item="3"/>
          <tpl fld="3" item="23"/>
          <tpl fld="2" item="52"/>
          <tpl hier="9" item="1"/>
          <tpl hier="11" item="4"/>
          <tpl hier="12" item="5"/>
          <tpl fld="4" item="0"/>
        </tpls>
      </n>
      <n v="578595584">
        <tpls c="8">
          <tpl hier="2" item="0"/>
          <tpl hier="4" item="3"/>
          <tpl fld="3" item="4"/>
          <tpl fld="2" item="55"/>
          <tpl hier="9" item="1"/>
          <tpl hier="11" item="4"/>
          <tpl hier="12" item="5"/>
          <tpl fld="4" item="0"/>
        </tpls>
      </n>
      <n v="123134584">
        <tpls c="8">
          <tpl hier="2" item="0"/>
          <tpl hier="4" item="3"/>
          <tpl fld="3" item="35"/>
          <tpl fld="2" item="77"/>
          <tpl hier="9" item="1"/>
          <tpl hier="11" item="4"/>
          <tpl hier="12" item="5"/>
          <tpl fld="4" item="0"/>
        </tpls>
      </n>
      <n v="218537558016">
        <tpls c="8">
          <tpl hier="2" item="0"/>
          <tpl hier="4" item="3"/>
          <tpl fld="3" item="47"/>
          <tpl fld="2" item="35"/>
          <tpl hier="9" item="1"/>
          <tpl hier="11" item="4"/>
          <tpl hier="12" item="5"/>
          <tpl fld="4" item="0"/>
        </tpls>
      </n>
      <n v="2540697600">
        <tpls c="8">
          <tpl hier="2" item="0"/>
          <tpl hier="4" item="3"/>
          <tpl fld="3" item="28"/>
          <tpl fld="2" item="59"/>
          <tpl hier="9" item="1"/>
          <tpl hier="11" item="4"/>
          <tpl hier="12" item="5"/>
          <tpl fld="4" item="0"/>
        </tpls>
      </n>
      <n v="18241691648">
        <tpls c="8">
          <tpl hier="2" item="0"/>
          <tpl hier="4" item="3"/>
          <tpl fld="3" item="28"/>
          <tpl fld="2" item="49"/>
          <tpl hier="9" item="1"/>
          <tpl hier="11" item="4"/>
          <tpl hier="12" item="5"/>
          <tpl fld="4" item="0"/>
        </tpls>
      </n>
      <n v="8355380736">
        <tpls c="8">
          <tpl hier="2" item="0"/>
          <tpl hier="4" item="3"/>
          <tpl fld="3" item="58"/>
          <tpl fld="2" item="14"/>
          <tpl hier="9" item="1"/>
          <tpl hier="11" item="4"/>
          <tpl hier="12" item="5"/>
          <tpl fld="4" item="0"/>
        </tpls>
      </n>
      <n v="36176232448">
        <tpls c="8">
          <tpl hier="2" item="0"/>
          <tpl hier="4" item="3"/>
          <tpl fld="3" item="40"/>
          <tpl fld="2" item="84"/>
          <tpl hier="9" item="1"/>
          <tpl hier="11" item="4"/>
          <tpl hier="12" item="5"/>
          <tpl fld="4" item="0"/>
        </tpls>
      </n>
      <n v="212609187840">
        <tpls c="8">
          <tpl hier="2" item="0"/>
          <tpl hier="4" item="3"/>
          <tpl fld="3" item="10"/>
          <tpl fld="2" item="78"/>
          <tpl hier="9" item="1"/>
          <tpl hier="11" item="4"/>
          <tpl hier="12" item="5"/>
          <tpl fld="4" item="0"/>
        </tpls>
      </n>
      <n v="79279054848">
        <tpls c="8">
          <tpl hier="2" item="0"/>
          <tpl hier="4" item="3"/>
          <tpl fld="3" item="57"/>
          <tpl fld="2" item="60"/>
          <tpl hier="9" item="1"/>
          <tpl hier="11" item="4"/>
          <tpl hier="12" item="5"/>
          <tpl fld="4" item="0"/>
        </tpls>
      </n>
      <n v="360857927680">
        <tpls c="8">
          <tpl hier="2" item="0"/>
          <tpl hier="4" item="3"/>
          <tpl fld="3" item="0"/>
          <tpl fld="2" item="71"/>
          <tpl hier="9" item="1"/>
          <tpl hier="11" item="4"/>
          <tpl hier="12" item="5"/>
          <tpl fld="4" item="0"/>
        </tpls>
      </n>
      <n v="2752131891200">
        <tpls c="8">
          <tpl hier="2" item="0"/>
          <tpl hier="4" item="3"/>
          <tpl fld="3" item="55"/>
          <tpl fld="2" item="71"/>
          <tpl hier="9" item="1"/>
          <tpl hier="11" item="4"/>
          <tpl hier="12" item="5"/>
          <tpl fld="4" item="0"/>
        </tpls>
      </n>
      <n v="110201880576">
        <tpls c="8">
          <tpl hier="2" item="0"/>
          <tpl hier="4" item="3"/>
          <tpl fld="3" item="40"/>
          <tpl fld="2" item="74"/>
          <tpl hier="9" item="1"/>
          <tpl hier="11" item="4"/>
          <tpl hier="12" item="5"/>
          <tpl fld="4" item="0"/>
        </tpls>
      </n>
      <n v="311544414208">
        <tpls c="8">
          <tpl hier="2" item="0"/>
          <tpl hier="4" item="3"/>
          <tpl fld="3" item="50"/>
          <tpl fld="2" item="74"/>
          <tpl hier="9" item="1"/>
          <tpl hier="11" item="4"/>
          <tpl hier="12" item="5"/>
          <tpl fld="4" item="0"/>
        </tpls>
      </n>
      <n v="927805210624">
        <tpls c="8">
          <tpl hier="2" item="0"/>
          <tpl hier="4" item="3"/>
          <tpl fld="3" item="49"/>
          <tpl fld="2" item="74"/>
          <tpl hier="9" item="1"/>
          <tpl hier="11" item="4"/>
          <tpl hier="12" item="5"/>
          <tpl fld="4" item="0"/>
        </tpls>
      </n>
      <n v="9169983488">
        <tpls c="8">
          <tpl hier="2" item="0"/>
          <tpl hier="4" item="3"/>
          <tpl fld="3" item="37"/>
          <tpl fld="2" item="76"/>
          <tpl hier="9" item="1"/>
          <tpl hier="11" item="4"/>
          <tpl hier="12" item="5"/>
          <tpl fld="4" item="0"/>
        </tpls>
      </n>
      <n v="82058911744">
        <tpls c="8">
          <tpl hier="2" item="0"/>
          <tpl hier="4" item="3"/>
          <tpl fld="3" item="39"/>
          <tpl fld="2" item="76"/>
          <tpl hier="9" item="1"/>
          <tpl hier="11" item="4"/>
          <tpl hier="12" item="5"/>
          <tpl fld="4" item="0"/>
        </tpls>
      </n>
      <n v="237250953216">
        <tpls c="8">
          <tpl hier="2" item="0"/>
          <tpl hier="4" item="3"/>
          <tpl fld="3" item="28"/>
          <tpl fld="2" item="76"/>
          <tpl hier="9" item="1"/>
          <tpl hier="11" item="4"/>
          <tpl hier="12" item="5"/>
          <tpl fld="4" item="0"/>
        </tpls>
      </n>
      <n v="409425248256">
        <tpls c="8">
          <tpl hier="2" item="0"/>
          <tpl hier="4" item="3"/>
          <tpl fld="3" item="19"/>
          <tpl fld="2" item="76"/>
          <tpl hier="9" item="1"/>
          <tpl hier="11" item="4"/>
          <tpl hier="12" item="5"/>
          <tpl fld="4" item="0"/>
        </tpls>
      </n>
      <n v="87184236544">
        <tpls c="8">
          <tpl hier="2" item="0"/>
          <tpl hier="4" item="3"/>
          <tpl fld="3" item="25"/>
          <tpl fld="2" item="83"/>
          <tpl hier="9" item="1"/>
          <tpl hier="11" item="4"/>
          <tpl hier="12" item="5"/>
          <tpl fld="4" item="0"/>
        </tpls>
      </n>
      <n v="462149681152">
        <tpls c="8">
          <tpl hier="2" item="0"/>
          <tpl hier="4" item="3"/>
          <tpl fld="3" item="23"/>
          <tpl fld="2" item="83"/>
          <tpl hier="9" item="1"/>
          <tpl hier="11" item="4"/>
          <tpl hier="12" item="5"/>
          <tpl fld="4" item="0"/>
        </tpls>
      </n>
      <n v="44465254400">
        <tpls c="8">
          <tpl hier="2" item="0"/>
          <tpl hier="4" item="3"/>
          <tpl fld="3" item="43"/>
          <tpl fld="2" item="75"/>
          <tpl hier="9" item="1"/>
          <tpl hier="11" item="4"/>
          <tpl hier="12" item="5"/>
          <tpl fld="4" item="0"/>
        </tpls>
      </n>
      <n v="275243696128">
        <tpls c="8">
          <tpl hier="2" item="0"/>
          <tpl hier="4" item="3"/>
          <tpl fld="3" item="41"/>
          <tpl fld="2" item="75"/>
          <tpl hier="9" item="1"/>
          <tpl hier="11" item="4"/>
          <tpl hier="12" item="5"/>
          <tpl fld="4" item="0"/>
        </tpls>
      </n>
      <n v="584877735936">
        <tpls c="8">
          <tpl hier="2" item="0"/>
          <tpl hier="4" item="3"/>
          <tpl fld="3" item="31"/>
          <tpl fld="2" item="80"/>
          <tpl hier="9" item="1"/>
          <tpl hier="11" item="4"/>
          <tpl hier="12" item="5"/>
          <tpl fld="4" item="0"/>
        </tpls>
      </n>
      <n v="2852165779456">
        <tpls c="8">
          <tpl hier="2" item="0"/>
          <tpl hier="4" item="3"/>
          <tpl fld="3" item="29"/>
          <tpl fld="2" item="80"/>
          <tpl hier="9" item="1"/>
          <tpl hier="11" item="4"/>
          <tpl hier="12" item="5"/>
          <tpl fld="4" item="0"/>
        </tpls>
      </n>
      <n v="47820849152">
        <tpls c="8">
          <tpl hier="2" item="0"/>
          <tpl hier="4" item="3"/>
          <tpl fld="3" item="15"/>
          <tpl fld="2" item="84"/>
          <tpl hier="9" item="1"/>
          <tpl hier="11" item="4"/>
          <tpl hier="12" item="5"/>
          <tpl fld="4" item="0"/>
        </tpls>
      </n>
      <n v="8775249920">
        <tpls c="8">
          <tpl hier="2" item="0"/>
          <tpl hier="4" item="3"/>
          <tpl fld="3" item="4"/>
          <tpl fld="2" item="70"/>
          <tpl hier="9" item="1"/>
          <tpl hier="11" item="4"/>
          <tpl hier="12" item="5"/>
          <tpl fld="4" item="0"/>
        </tpls>
      </n>
      <n v="1246220124160">
        <tpls c="8">
          <tpl hier="2" item="0"/>
          <tpl hier="4" item="3"/>
          <tpl fld="3" item="53"/>
          <tpl fld="2" item="72"/>
          <tpl hier="9" item="1"/>
          <tpl hier="11" item="4"/>
          <tpl hier="12" item="5"/>
          <tpl fld="4" item="0"/>
        </tpls>
      </n>
      <n v="60723019776">
        <tpls c="8">
          <tpl hier="2" item="0"/>
          <tpl hier="4" item="3"/>
          <tpl fld="3" item="48"/>
          <tpl fld="2" item="78"/>
          <tpl hier="9" item="1"/>
          <tpl hier="11" item="4"/>
          <tpl hier="12" item="5"/>
          <tpl fld="4" item="0"/>
        </tpls>
      </n>
      <n v="4562078924800">
        <tpls c="8">
          <tpl hier="2" item="0"/>
          <tpl hier="4" item="3"/>
          <tpl fld="3" item="24"/>
          <tpl fld="2" item="78"/>
          <tpl hier="9" item="1"/>
          <tpl hier="11" item="4"/>
          <tpl hier="12" item="5"/>
          <tpl fld="4" item="0"/>
        </tpls>
      </n>
      <n v="10391504896">
        <tpls c="8">
          <tpl hier="2" item="0"/>
          <tpl hier="4" item="3"/>
          <tpl fld="3" item="3"/>
          <tpl fld="2" item="73"/>
          <tpl hier="9" item="1"/>
          <tpl hier="11" item="4"/>
          <tpl hier="12" item="5"/>
          <tpl fld="4" item="0"/>
        </tpls>
      </n>
      <n v="155859697664">
        <tpls c="8">
          <tpl hier="2" item="0"/>
          <tpl hier="4" item="3"/>
          <tpl fld="3" item="46"/>
          <tpl fld="2" item="69"/>
          <tpl hier="9" item="1"/>
          <tpl hier="11" item="4"/>
          <tpl hier="12" item="5"/>
          <tpl fld="4" item="0"/>
        </tpls>
      </n>
      <n v="101900263424">
        <tpls c="8">
          <tpl hier="2" item="0"/>
          <tpl hier="4" item="3"/>
          <tpl fld="3" item="58"/>
          <tpl fld="2" item="66"/>
          <tpl hier="9" item="1"/>
          <tpl hier="11" item="4"/>
          <tpl hier="12" item="5"/>
          <tpl fld="4" item="0"/>
        </tpls>
      </n>
      <n v="73690849280">
        <tpls c="8">
          <tpl hier="2" item="0"/>
          <tpl hier="4" item="3"/>
          <tpl fld="3" item="45"/>
          <tpl fld="2" item="53"/>
          <tpl hier="9" item="1"/>
          <tpl hier="11" item="4"/>
          <tpl hier="12" item="5"/>
          <tpl fld="4" item="0"/>
        </tpls>
      </n>
      <n v="89362071552">
        <tpls c="8">
          <tpl hier="2" item="0"/>
          <tpl hier="4" item="3"/>
          <tpl fld="3" item="20"/>
          <tpl fld="2" item="79"/>
          <tpl hier="9" item="1"/>
          <tpl hier="11" item="4"/>
          <tpl hier="12" item="5"/>
          <tpl fld="4" item="0"/>
        </tpls>
      </n>
      <n v="2713749815296">
        <tpls c="8">
          <tpl hier="2" item="0"/>
          <tpl hier="4" item="3"/>
          <tpl fld="3" item="55"/>
          <tpl fld="2" item="46"/>
          <tpl hier="9" item="1"/>
          <tpl hier="11" item="4"/>
          <tpl hier="12" item="5"/>
          <tpl fld="4" item="0"/>
        </tpls>
      </n>
      <n v="12424500224">
        <tpls c="8">
          <tpl hier="2" item="0"/>
          <tpl hier="4" item="3"/>
          <tpl fld="3" item="9"/>
          <tpl fld="2" item="58"/>
          <tpl hier="9" item="1"/>
          <tpl hier="11" item="4"/>
          <tpl hier="12" item="5"/>
          <tpl fld="4" item="0"/>
        </tpls>
      </n>
      <n v="253927648">
        <tpls c="8">
          <tpl hier="2" item="0"/>
          <tpl hier="4" item="3"/>
          <tpl fld="3" item="44"/>
          <tpl fld="2" item="47"/>
          <tpl hier="9" item="1"/>
          <tpl hier="11" item="4"/>
          <tpl hier="12" item="5"/>
          <tpl fld="4" item="0"/>
        </tpls>
      </n>
      <n v="77356912">
        <tpls c="8">
          <tpl hier="2" item="0"/>
          <tpl hier="4" item="3"/>
          <tpl fld="3" item="16"/>
          <tpl fld="2" item="56"/>
          <tpl hier="9" item="1"/>
          <tpl hier="11" item="4"/>
          <tpl hier="12" item="5"/>
          <tpl fld="4" item="0"/>
        </tpls>
      </n>
      <n v="1895291008">
        <tpls c="8">
          <tpl hier="2" item="0"/>
          <tpl hier="4" item="3"/>
          <tpl fld="3" item="45"/>
          <tpl fld="2" item="55"/>
          <tpl hier="9" item="1"/>
          <tpl hier="11" item="4"/>
          <tpl hier="12" item="5"/>
          <tpl fld="4" item="0"/>
        </tpls>
      </n>
      <n v="797048000">
        <tpls c="8">
          <tpl hier="2" item="0"/>
          <tpl hier="4" item="3"/>
          <tpl fld="3" item="39"/>
          <tpl fld="2" item="77"/>
          <tpl hier="9" item="1"/>
          <tpl hier="11" item="4"/>
          <tpl hier="12" item="5"/>
          <tpl fld="4" item="0"/>
        </tpls>
      </n>
      <n v="6450174976">
        <tpls c="8">
          <tpl hier="2" item="0"/>
          <tpl hier="4" item="3"/>
          <tpl fld="3" item="16"/>
          <tpl fld="2" item="40"/>
          <tpl hier="9" item="1"/>
          <tpl hier="11" item="4"/>
          <tpl hier="12" item="5"/>
          <tpl fld="4" item="0"/>
        </tpls>
      </n>
      <n v="11662700544">
        <tpls c="8">
          <tpl hier="2" item="0"/>
          <tpl hier="4" item="3"/>
          <tpl fld="3" item="9"/>
          <tpl fld="2" item="59"/>
          <tpl hier="9" item="1"/>
          <tpl hier="11" item="4"/>
          <tpl hier="12" item="5"/>
          <tpl fld="4" item="0"/>
        </tpls>
      </n>
      <n v="1824344448">
        <tpls c="8">
          <tpl hier="2" item="0"/>
          <tpl hier="4" item="3"/>
          <tpl fld="3" item="44"/>
          <tpl fld="2" item="44"/>
          <tpl hier="9" item="1"/>
          <tpl hier="11" item="4"/>
          <tpl hier="12" item="5"/>
          <tpl fld="4" item="0"/>
        </tpls>
      </n>
      <n v="50706800640">
        <tpls c="8">
          <tpl hier="2" item="0"/>
          <tpl hier="4" item="3"/>
          <tpl fld="3" item="44"/>
          <tpl fld="2" item="71"/>
          <tpl hier="9" item="1"/>
          <tpl hier="11" item="4"/>
          <tpl hier="12" item="5"/>
          <tpl fld="4" item="0"/>
        </tpls>
      </n>
      <n v="36628963328">
        <tpls c="8">
          <tpl hier="2" item="0"/>
          <tpl hier="4" item="3"/>
          <tpl fld="3" item="16"/>
          <tpl fld="2" item="74"/>
          <tpl hier="9" item="1"/>
          <tpl hier="11" item="4"/>
          <tpl hier="12" item="5"/>
          <tpl fld="4" item="0"/>
        </tpls>
      </n>
      <n v="268761202688">
        <tpls c="8">
          <tpl hier="2" item="0"/>
          <tpl hier="4" item="3"/>
          <tpl fld="3" item="5"/>
          <tpl fld="2" item="75"/>
          <tpl hier="9" item="1"/>
          <tpl hier="11" item="4"/>
          <tpl hier="12" item="5"/>
          <tpl fld="4" item="0"/>
        </tpls>
      </n>
      <n v="330000236544">
        <tpls c="8">
          <tpl hier="2" item="0"/>
          <tpl hier="4" item="3"/>
          <tpl fld="3" item="49"/>
          <tpl fld="2" item="84"/>
          <tpl hier="9" item="1"/>
          <tpl hier="11" item="4"/>
          <tpl hier="12" item="5"/>
          <tpl fld="4" item="0"/>
        </tpls>
      </n>
      <n v="1252023730176">
        <tpls c="8">
          <tpl hier="2" item="0"/>
          <tpl hier="4" item="3"/>
          <tpl fld="3" item="24"/>
          <tpl fld="2" item="72"/>
          <tpl hier="9" item="1"/>
          <tpl hier="11" item="4"/>
          <tpl hier="12" item="5"/>
          <tpl fld="4" item="0"/>
        </tpls>
      </n>
      <n v="462249984000">
        <tpls c="8">
          <tpl hier="2" item="0"/>
          <tpl hier="4" item="3"/>
          <tpl fld="3" item="38"/>
          <tpl fld="2" item="66"/>
          <tpl hier="9" item="1"/>
          <tpl hier="11" item="4"/>
          <tpl hier="12" item="5"/>
          <tpl fld="4" item="0"/>
        </tpls>
      </n>
      <n v="3036931840">
        <tpls c="8">
          <tpl hier="2" item="0"/>
          <tpl hier="4" item="3"/>
          <tpl fld="3" item="9"/>
          <tpl fld="2" item="42"/>
          <tpl hier="9" item="1"/>
          <tpl hier="11" item="4"/>
          <tpl hier="12" item="5"/>
          <tpl fld="4" item="0"/>
        </tpls>
      </n>
      <n v="863746719744">
        <tpls c="8">
          <tpl hier="2" item="0"/>
          <tpl hier="4" item="3"/>
          <tpl fld="3" item="28"/>
          <tpl fld="2" item="71"/>
          <tpl hier="9" item="1"/>
          <tpl hier="11" item="4"/>
          <tpl hier="12" item="5"/>
          <tpl fld="4" item="0"/>
        </tpls>
      </n>
      <n v="144182132736">
        <tpls c="8">
          <tpl hier="2" item="0"/>
          <tpl hier="4" item="3"/>
          <tpl fld="3" item="56"/>
          <tpl fld="2" item="71"/>
          <tpl hier="9" item="1"/>
          <tpl hier="11" item="4"/>
          <tpl hier="12" item="5"/>
          <tpl fld="4" item="0"/>
        </tpls>
      </n>
      <n v="19652816896">
        <tpls c="8">
          <tpl hier="2" item="0"/>
          <tpl hier="4" item="3"/>
          <tpl fld="3" item="35"/>
          <tpl fld="2" item="74"/>
          <tpl hier="9" item="1"/>
          <tpl hier="11" item="4"/>
          <tpl hier="12" item="5"/>
          <tpl fld="4" item="0"/>
        </tpls>
      </n>
      <n v="19992041472">
        <tpls c="8">
          <tpl hier="2" item="0"/>
          <tpl hier="4" item="3"/>
          <tpl fld="3" item="26"/>
          <tpl fld="2" item="83"/>
          <tpl hier="9" item="1"/>
          <tpl hier="11" item="4"/>
          <tpl hier="12" item="5"/>
          <tpl fld="4" item="0"/>
        </tpls>
      </n>
      <n v="258158526464">
        <tpls c="8">
          <tpl hier="2" item="0"/>
          <tpl hier="4" item="3"/>
          <tpl fld="3" item="24"/>
          <tpl fld="2" item="83"/>
          <tpl hier="9" item="1"/>
          <tpl hier="11" item="4"/>
          <tpl hier="12" item="5"/>
          <tpl fld="4" item="0"/>
        </tpls>
      </n>
      <n v="6885920256">
        <tpls c="8">
          <tpl hier="2" item="0"/>
          <tpl hier="4" item="3"/>
          <tpl fld="3" item="44"/>
          <tpl fld="2" item="75"/>
          <tpl hier="9" item="1"/>
          <tpl hier="11" item="4"/>
          <tpl hier="12" item="5"/>
          <tpl fld="4" item="0"/>
        </tpls>
      </n>
      <n v="134189817856">
        <tpls c="8">
          <tpl hier="2" item="0"/>
          <tpl hier="4" item="3"/>
          <tpl fld="3" item="42"/>
          <tpl fld="2" item="75"/>
          <tpl hier="9" item="1"/>
          <tpl hier="11" item="4"/>
          <tpl hier="12" item="5"/>
          <tpl fld="4" item="0"/>
        </tpls>
      </n>
      <n v="110045855744">
        <tpls c="8">
          <tpl hier="2" item="0"/>
          <tpl hier="4" item="3"/>
          <tpl fld="3" item="32"/>
          <tpl fld="2" item="80"/>
          <tpl hier="9" item="1"/>
          <tpl hier="11" item="4"/>
          <tpl hier="12" item="5"/>
          <tpl fld="4" item="0"/>
        </tpls>
      </n>
      <n v="1503108792320">
        <tpls c="8">
          <tpl hier="2" item="0"/>
          <tpl hier="4" item="3"/>
          <tpl fld="3" item="30"/>
          <tpl fld="2" item="80"/>
          <tpl hier="9" item="1"/>
          <tpl hier="11" item="4"/>
          <tpl hier="12" item="5"/>
          <tpl fld="4" item="0"/>
        </tpls>
      </n>
      <n v="11615656960">
        <tpls c="8">
          <tpl hier="2" item="0"/>
          <tpl hier="4" item="3"/>
          <tpl fld="3" item="16"/>
          <tpl fld="2" item="84"/>
          <tpl hier="9" item="1"/>
          <tpl hier="11" item="4"/>
          <tpl hier="12" item="5"/>
          <tpl fld="4" item="0"/>
        </tpls>
      </n>
      <n v="136191352832">
        <tpls c="8">
          <tpl hier="2" item="0"/>
          <tpl hier="4" item="3"/>
          <tpl fld="3" item="14"/>
          <tpl fld="2" item="84"/>
          <tpl hier="9" item="1"/>
          <tpl hier="11" item="4"/>
          <tpl hier="12" item="5"/>
          <tpl fld="4" item="0"/>
        </tpls>
      </n>
      <n v="203588419584">
        <tpls c="8">
          <tpl hier="2" item="0"/>
          <tpl hier="4" item="3"/>
          <tpl fld="3" item="13"/>
          <tpl fld="2" item="84"/>
          <tpl hier="9" item="1"/>
          <tpl hier="11" item="4"/>
          <tpl hier="12" item="5"/>
          <tpl fld="4" item="0"/>
        </tpls>
      </n>
      <n v="50099380224">
        <tpls c="8">
          <tpl hier="2" item="0"/>
          <tpl hier="4" item="3"/>
          <tpl fld="3" item="58"/>
          <tpl fld="2" item="70"/>
          <tpl hier="9" item="1"/>
          <tpl hier="11" item="4"/>
          <tpl hier="12" item="5"/>
          <tpl fld="4" item="0"/>
        </tpls>
      </n>
      <n v="135477428224">
        <tpls c="8">
          <tpl hier="2" item="0"/>
          <tpl hier="4" item="3"/>
          <tpl fld="3" item="2"/>
          <tpl fld="2" item="70"/>
          <tpl hier="9" item="1"/>
          <tpl hier="11" item="4"/>
          <tpl hier="12" item="5"/>
          <tpl fld="4" item="0"/>
        </tpls>
      </n>
      <n v="227695853568">
        <tpls c="8">
          <tpl hier="2" item="0"/>
          <tpl hier="4" item="3"/>
          <tpl fld="3" item="54"/>
          <tpl fld="2" item="72"/>
          <tpl hier="9" item="1"/>
          <tpl hier="11" item="4"/>
          <tpl hier="12" item="5"/>
          <tpl fld="4" item="0"/>
        </tpls>
      </n>
      <n v="2210292563968">
        <tpls c="8">
          <tpl hier="2" item="0"/>
          <tpl hier="4" item="3"/>
          <tpl fld="3" item="52"/>
          <tpl fld="2" item="72"/>
          <tpl hier="9" item="1"/>
          <tpl hier="11" item="4"/>
          <tpl hier="12" item="5"/>
          <tpl fld="4" item="0"/>
        </tpls>
      </n>
      <n v="1013612150784">
        <tpls c="8">
          <tpl hier="2" item="0"/>
          <tpl hier="4" item="3"/>
          <tpl fld="3" item="46"/>
          <tpl fld="2" item="78"/>
          <tpl hier="9" item="1"/>
          <tpl hier="11" item="4"/>
          <tpl hier="12" item="5"/>
          <tpl fld="4" item="0"/>
        </tpls>
      </n>
      <n v="921600768">
        <tpls c="8">
          <tpl hier="2" item="0"/>
          <tpl hier="4" item="3"/>
          <tpl fld="3" item="34"/>
          <tpl fld="2" item="73"/>
          <tpl hier="9" item="1"/>
          <tpl hier="11" item="4"/>
          <tpl hier="12" item="5"/>
          <tpl fld="4" item="0"/>
        </tpls>
      </n>
      <n v="57744457728">
        <tpls c="8">
          <tpl hier="2" item="0"/>
          <tpl hier="4" item="3"/>
          <tpl fld="3" item="23"/>
          <tpl fld="2" item="73"/>
          <tpl hier="9" item="1"/>
          <tpl hier="11" item="4"/>
          <tpl hier="12" item="5"/>
          <tpl fld="4" item="0"/>
        </tpls>
      </n>
      <n v="733340893184">
        <tpls c="8">
          <tpl hier="2" item="0"/>
          <tpl hier="4" item="3"/>
          <tpl fld="3" item="55"/>
          <tpl fld="2" item="69"/>
          <tpl hier="9" item="1"/>
          <tpl hier="11" item="4"/>
          <tpl hier="12" item="5"/>
          <tpl fld="4" item="0"/>
        </tpls>
      </n>
      <n v="19347609600">
        <tpls c="8">
          <tpl hier="2" item="0"/>
          <tpl hier="4" item="3"/>
          <tpl fld="3" item="54"/>
          <tpl fld="2" item="48"/>
          <tpl hier="9" item="1"/>
          <tpl hier="11" item="4"/>
          <tpl hier="12" item="5"/>
          <tpl fld="4" item="0"/>
        </tpls>
      </n>
      <n v="1623901470720">
        <tpls c="8">
          <tpl hier="2" item="0"/>
          <tpl hier="4" item="3"/>
          <tpl fld="3" item="13"/>
          <tpl fld="2" item="57"/>
          <tpl hier="9" item="1"/>
          <tpl hier="11" item="4"/>
          <tpl hier="12" item="5"/>
          <tpl fld="4" item="0"/>
        </tpls>
      </n>
      <n v="255340528">
        <tpls c="8">
          <tpl hier="2" item="0"/>
          <tpl hier="4" item="3"/>
          <tpl fld="3" item="34"/>
          <tpl fld="2" item="24"/>
          <tpl hier="9" item="1"/>
          <tpl hier="11" item="4"/>
          <tpl hier="12" item="5"/>
          <tpl fld="4" item="0"/>
        </tpls>
      </n>
      <n v="163431546880">
        <tpls c="8">
          <tpl hier="2" item="0"/>
          <tpl hier="4" item="3"/>
          <tpl fld="3" item="54"/>
          <tpl fld="2" item="71"/>
          <tpl hier="9" item="1"/>
          <tpl hier="11" item="4"/>
          <tpl hier="12" item="5"/>
          <tpl fld="4" item="0"/>
        </tpls>
      </n>
      <n v="3550342545408">
        <tpls c="8">
          <tpl hier="2" item="0"/>
          <tpl hier="4" item="3"/>
          <tpl fld="3" item="52"/>
          <tpl fld="2" item="71"/>
          <tpl hier="9" item="1"/>
          <tpl hier="11" item="4"/>
          <tpl hier="12" item="5"/>
          <tpl fld="4" item="0"/>
        </tpls>
      </n>
      <n v="19892486144">
        <tpls c="8">
          <tpl hier="2" item="0"/>
          <tpl hier="4" item="3"/>
          <tpl fld="3" item="48"/>
          <tpl fld="2" item="74"/>
          <tpl hier="9" item="1"/>
          <tpl hier="11" item="4"/>
          <tpl hier="12" item="5"/>
          <tpl fld="4" item="0"/>
        </tpls>
      </n>
      <n v="118338600960">
        <tpls c="8">
          <tpl hier="2" item="0"/>
          <tpl hier="4" item="3"/>
          <tpl fld="3" item="46"/>
          <tpl fld="2" item="74"/>
          <tpl hier="9" item="1"/>
          <tpl hier="11" item="4"/>
          <tpl hier="12" item="5"/>
          <tpl fld="4" item="0"/>
        </tpls>
      </n>
      <n v="322211676160">
        <tpls c="8">
          <tpl hier="2" item="0"/>
          <tpl hier="4" item="3"/>
          <tpl fld="3" item="45"/>
          <tpl fld="2" item="74"/>
          <tpl hier="9" item="1"/>
          <tpl hier="11" item="4"/>
          <tpl hier="12" item="5"/>
          <tpl fld="4" item="0"/>
        </tpls>
      </n>
      <n v="1146138525696">
        <tpls c="8">
          <tpl hier="2" item="0"/>
          <tpl hier="4" item="3"/>
          <tpl fld="3" item="47"/>
          <tpl fld="2" item="74"/>
          <tpl hier="9" item="1"/>
          <tpl hier="11" item="4"/>
          <tpl hier="12" item="5"/>
          <tpl fld="4" item="0"/>
        </tpls>
      </n>
      <n v="9994071040">
        <tpls c="8">
          <tpl hier="2" item="0"/>
          <tpl hier="4" item="3"/>
          <tpl fld="3" item="34"/>
          <tpl fld="2" item="76"/>
          <tpl hier="9" item="1"/>
          <tpl hier="11" item="4"/>
          <tpl hier="12" item="5"/>
          <tpl fld="4" item="0"/>
        </tpls>
      </n>
      <n v="71034224640">
        <tpls c="8">
          <tpl hier="2" item="0"/>
          <tpl hier="4" item="3"/>
          <tpl fld="3" item="36"/>
          <tpl fld="2" item="76"/>
          <tpl hier="9" item="1"/>
          <tpl hier="11" item="4"/>
          <tpl hier="12" item="5"/>
          <tpl fld="4" item="0"/>
        </tpls>
      </n>
      <n v="212790345728">
        <tpls c="8">
          <tpl hier="2" item="0"/>
          <tpl hier="4" item="3"/>
          <tpl fld="3" item="27"/>
          <tpl fld="2" item="76"/>
          <tpl hier="9" item="1"/>
          <tpl hier="11" item="4"/>
          <tpl hier="12" item="5"/>
          <tpl fld="4" item="0"/>
        </tpls>
      </n>
      <n v="430068727808">
        <tpls c="8">
          <tpl hier="2" item="0"/>
          <tpl hier="4" item="3"/>
          <tpl fld="3" item="33"/>
          <tpl fld="2" item="76"/>
          <tpl hier="9" item="1"/>
          <tpl hier="11" item="4"/>
          <tpl hier="12" item="5"/>
          <tpl fld="4" item="0"/>
        </tpls>
      </n>
      <n v="21376352256">
        <tpls c="8">
          <tpl hier="2" item="0"/>
          <tpl hier="4" item="3"/>
          <tpl fld="3" item="18"/>
          <tpl fld="2" item="83"/>
          <tpl hier="9" item="1"/>
          <tpl hier="11" item="4"/>
          <tpl hier="12" item="5"/>
          <tpl fld="4" item="0"/>
        </tpls>
      </n>
      <n v="83349528576">
        <tpls c="8">
          <tpl hier="2" item="0"/>
          <tpl hier="4" item="3"/>
          <tpl fld="3" item="22"/>
          <tpl fld="2" item="83"/>
          <tpl hier="9" item="1"/>
          <tpl hier="11" item="4"/>
          <tpl hier="12" item="5"/>
          <tpl fld="4" item="0"/>
        </tpls>
      </n>
      <n v="236204539904">
        <tpls c="8">
          <tpl hier="2" item="0"/>
          <tpl hier="4" item="3"/>
          <tpl fld="3" item="17"/>
          <tpl fld="2" item="83"/>
          <tpl hier="9" item="1"/>
          <tpl hier="11" item="4"/>
          <tpl hier="12" item="5"/>
          <tpl fld="4" item="0"/>
        </tpls>
      </n>
      <n v="475900870656">
        <tpls c="8">
          <tpl hier="2" item="0"/>
          <tpl hier="4" item="3"/>
          <tpl fld="3" item="21"/>
          <tpl fld="2" item="83"/>
          <tpl hier="9" item="1"/>
          <tpl hier="11" item="4"/>
          <tpl hier="12" item="5"/>
          <tpl fld="4" item="0"/>
        </tpls>
      </n>
      <n v="7766654976">
        <tpls c="8">
          <tpl hier="2" item="0"/>
          <tpl hier="4" item="3"/>
          <tpl fld="3" item="37"/>
          <tpl fld="2" item="75"/>
          <tpl hier="9" item="1"/>
          <tpl hier="11" item="4"/>
          <tpl hier="12" item="5"/>
          <tpl fld="4" item="0"/>
        </tpls>
      </n>
      <n v="53645201408">
        <tpls c="8">
          <tpl hier="2" item="0"/>
          <tpl hier="4" item="3"/>
          <tpl fld="3" item="39"/>
          <tpl fld="2" item="75"/>
          <tpl hier="9" item="1"/>
          <tpl hier="11" item="4"/>
          <tpl hier="12" item="5"/>
          <tpl fld="4" item="0"/>
        </tpls>
      </n>
      <n v="132129177600">
        <tpls c="8">
          <tpl hier="2" item="0"/>
          <tpl hier="4" item="3"/>
          <tpl fld="3" item="28"/>
          <tpl fld="2" item="75"/>
          <tpl hier="9" item="1"/>
          <tpl hier="11" item="4"/>
          <tpl hier="12" item="5"/>
          <tpl fld="4" item="0"/>
        </tpls>
      </n>
      <n v="258304835584">
        <tpls c="8">
          <tpl hier="2" item="0"/>
          <tpl hier="4" item="3"/>
          <tpl fld="3" item="19"/>
          <tpl fld="2" item="75"/>
          <tpl hier="9" item="1"/>
          <tpl hier="11" item="4"/>
          <tpl hier="12" item="5"/>
          <tpl fld="4" item="0"/>
        </tpls>
      </n>
      <n v="118972981248">
        <tpls c="8">
          <tpl hier="2" item="0"/>
          <tpl hier="4" item="3"/>
          <tpl fld="3" item="26"/>
          <tpl fld="2" item="80"/>
          <tpl hier="9" item="1"/>
          <tpl hier="11" item="4"/>
          <tpl hier="12" item="5"/>
          <tpl fld="4" item="0"/>
        </tpls>
      </n>
      <n v="559869198336">
        <tpls c="8">
          <tpl hier="2" item="0"/>
          <tpl hier="4" item="3"/>
          <tpl fld="3" item="25"/>
          <tpl fld="2" item="80"/>
          <tpl hier="9" item="1"/>
          <tpl hier="11" item="4"/>
          <tpl hier="12" item="5"/>
          <tpl fld="4" item="0"/>
        </tpls>
      </n>
      <n v="1492647542784">
        <tpls c="8">
          <tpl hier="2" item="0"/>
          <tpl hier="4" item="3"/>
          <tpl fld="3" item="24"/>
          <tpl fld="2" item="80"/>
          <tpl hier="9" item="1"/>
          <tpl hier="11" item="4"/>
          <tpl hier="12" item="5"/>
          <tpl fld="4" item="0"/>
        </tpls>
      </n>
      <n v="2438207897600">
        <tpls c="8">
          <tpl hier="2" item="0"/>
          <tpl hier="4" item="3"/>
          <tpl fld="3" item="23"/>
          <tpl fld="2" item="80"/>
          <tpl hier="9" item="1"/>
          <tpl hier="11" item="4"/>
          <tpl hier="12" item="5"/>
          <tpl fld="4" item="0"/>
        </tpls>
      </n>
      <n v="13139862528">
        <tpls c="8">
          <tpl hier="2" item="0"/>
          <tpl hier="4" item="3"/>
          <tpl fld="3" item="10"/>
          <tpl fld="2" item="84"/>
          <tpl hier="9" item="1"/>
          <tpl hier="11" item="4"/>
          <tpl hier="12" item="5"/>
          <tpl fld="4" item="0"/>
        </tpls>
      </n>
      <n v="56379592704">
        <tpls c="8">
          <tpl hier="2" item="0"/>
          <tpl hier="4" item="3"/>
          <tpl fld="3" item="12"/>
          <tpl fld="2" item="84"/>
          <tpl hier="9" item="1"/>
          <tpl hier="11" item="4"/>
          <tpl hier="12" item="5"/>
          <tpl fld="4" item="0"/>
        </tpls>
      </n>
      <n v="153830948864">
        <tpls c="8">
          <tpl hier="2" item="0"/>
          <tpl hier="4" item="3"/>
          <tpl fld="3" item="11"/>
          <tpl fld="2" item="84"/>
          <tpl hier="9" item="1"/>
          <tpl hier="11" item="4"/>
          <tpl hier="12" item="5"/>
          <tpl fld="4" item="0"/>
        </tpls>
      </n>
      <n v="218138361856">
        <tpls c="8">
          <tpl hier="2" item="0"/>
          <tpl hier="4" item="3"/>
          <tpl fld="3" item="9"/>
          <tpl fld="2" item="84"/>
          <tpl hier="9" item="1"/>
          <tpl hier="11" item="4"/>
          <tpl hier="12" item="5"/>
          <tpl fld="4" item="0"/>
        </tpls>
      </n>
      <n v="11326249984">
        <tpls c="8">
          <tpl hier="2" item="0"/>
          <tpl hier="4" item="3"/>
          <tpl fld="3" item="57"/>
          <tpl fld="2" item="70"/>
          <tpl hier="9" item="1"/>
          <tpl hier="11" item="4"/>
          <tpl hier="12" item="5"/>
          <tpl fld="4" item="0"/>
        </tpls>
      </n>
      <n v="49901961216">
        <tpls c="8">
          <tpl hier="2" item="0"/>
          <tpl hier="4" item="3"/>
          <tpl fld="3" item="3"/>
          <tpl fld="2" item="70"/>
          <tpl hier="9" item="1"/>
          <tpl hier="11" item="4"/>
          <tpl hier="12" item="5"/>
          <tpl fld="4" item="0"/>
        </tpls>
      </n>
      <n v="142528905216">
        <tpls c="8">
          <tpl hier="2" item="0"/>
          <tpl hier="4" item="3"/>
          <tpl fld="3" item="1"/>
          <tpl fld="2" item="70"/>
          <tpl hier="9" item="1"/>
          <tpl hier="11" item="4"/>
          <tpl hier="12" item="5"/>
          <tpl fld="4" item="0"/>
        </tpls>
      </n>
      <n v="224717275136">
        <tpls c="8">
          <tpl hier="2" item="0"/>
          <tpl hier="4" item="3"/>
          <tpl fld="3" item="20"/>
          <tpl fld="2" item="72"/>
          <tpl hier="9" item="1"/>
          <tpl hier="11" item="4"/>
          <tpl hier="12" item="5"/>
          <tpl fld="4" item="0"/>
        </tpls>
      </n>
      <n v="1320161640448">
        <tpls c="8">
          <tpl hier="2" item="0"/>
          <tpl hier="4" item="3"/>
          <tpl fld="3" item="51"/>
          <tpl fld="2" item="72"/>
          <tpl hier="9" item="1"/>
          <tpl hier="11" item="4"/>
          <tpl hier="12" item="5"/>
          <tpl fld="4" item="0"/>
        </tpls>
      </n>
      <n v="2398856675328">
        <tpls c="8">
          <tpl hier="2" item="0"/>
          <tpl hier="4" item="3"/>
          <tpl fld="3" item="38"/>
          <tpl fld="2" item="72"/>
          <tpl hier="9" item="1"/>
          <tpl hier="11" item="4"/>
          <tpl hier="12" item="5"/>
          <tpl fld="4" item="0"/>
        </tpls>
      </n>
      <n v="69498134528">
        <tpls c="8">
          <tpl hier="2" item="0"/>
          <tpl hier="4" item="3"/>
          <tpl fld="3" item="44"/>
          <tpl fld="2" item="78"/>
          <tpl hier="9" item="1"/>
          <tpl hier="11" item="4"/>
          <tpl hier="12" item="5"/>
          <tpl fld="4" item="0"/>
        </tpls>
      </n>
      <n v="1055012093952">
        <tpls c="8">
          <tpl hier="2" item="0"/>
          <tpl hier="4" item="3"/>
          <tpl fld="3" item="43"/>
          <tpl fld="2" item="78"/>
          <tpl hier="9" item="1"/>
          <tpl hier="11" item="4"/>
          <tpl hier="12" item="5"/>
          <tpl fld="4" item="0"/>
        </tpls>
      </n>
      <n v="4887519690752">
        <tpls c="8">
          <tpl hier="2" item="0"/>
          <tpl hier="4" item="3"/>
          <tpl fld="3" item="17"/>
          <tpl fld="2" item="78"/>
          <tpl hier="9" item="1"/>
          <tpl hier="11" item="4"/>
          <tpl hier="12" item="5"/>
          <tpl fld="4" item="0"/>
        </tpls>
      </n>
      <n v="968440128">
        <tpls c="8">
          <tpl hier="2" item="0"/>
          <tpl hier="4" item="3"/>
          <tpl fld="3" item="32"/>
          <tpl fld="2" item="73"/>
          <tpl hier="9" item="1"/>
          <tpl hier="11" item="4"/>
          <tpl hier="12" item="5"/>
          <tpl fld="4" item="0"/>
        </tpls>
      </n>
      <n v="13229247488">
        <tpls c="8">
          <tpl hier="2" item="0"/>
          <tpl hier="4" item="3"/>
          <tpl fld="3" item="0"/>
          <tpl fld="2" item="73"/>
          <tpl hier="9" item="1"/>
          <tpl hier="11" item="4"/>
          <tpl hier="12" item="5"/>
          <tpl fld="4" item="0"/>
        </tpls>
      </n>
      <n v="60691484672">
        <tpls c="8">
          <tpl hier="2" item="0"/>
          <tpl hier="4" item="3"/>
          <tpl fld="3" item="21"/>
          <tpl fld="2" item="73"/>
          <tpl hier="9" item="1"/>
          <tpl hier="11" item="4"/>
          <tpl hier="12" item="5"/>
          <tpl fld="4" item="0"/>
        </tpls>
      </n>
      <n v="179669401600">
        <tpls c="8">
          <tpl hier="2" item="0"/>
          <tpl hier="4" item="3"/>
          <tpl fld="3" item="43"/>
          <tpl fld="2" item="69"/>
          <tpl hier="9" item="1"/>
          <tpl hier="11" item="4"/>
          <tpl hier="12" item="5"/>
          <tpl fld="4" item="0"/>
        </tpls>
      </n>
      <n v="947997638656">
        <tpls c="8">
          <tpl hier="2" item="0"/>
          <tpl hier="4" item="3"/>
          <tpl fld="3" item="38"/>
          <tpl fld="2" item="69"/>
          <tpl hier="9" item="1"/>
          <tpl hier="11" item="4"/>
          <tpl hier="12" item="5"/>
          <tpl fld="4" item="0"/>
        </tpls>
      </n>
      <n v="102633791488">
        <tpls c="8">
          <tpl hier="2" item="0"/>
          <tpl hier="4" item="3"/>
          <tpl fld="3" item="3"/>
          <tpl fld="2" item="66"/>
          <tpl hier="9" item="1"/>
          <tpl hier="11" item="4"/>
          <tpl hier="12" item="5"/>
          <tpl fld="4" item="0"/>
        </tpls>
      </n>
      <n v="26622818304">
        <tpls c="8">
          <tpl hier="2" item="0"/>
          <tpl hier="4" item="3"/>
          <tpl fld="3" item="43"/>
          <tpl fld="2" item="48"/>
          <tpl hier="9" item="1"/>
          <tpl hier="11" item="4"/>
          <tpl hier="12" item="5"/>
          <tpl fld="4" item="0"/>
        </tpls>
      </n>
      <n v="85728313344">
        <tpls c="8">
          <tpl hier="2" item="0"/>
          <tpl hier="4" item="3"/>
          <tpl fld="3" item="30"/>
          <tpl fld="2" item="53"/>
          <tpl hier="9" item="1"/>
          <tpl hier="11" item="4"/>
          <tpl hier="12" item="5"/>
          <tpl fld="4" item="0"/>
        </tpls>
      </n>
      <n v="1720578867200">
        <tpls c="8">
          <tpl hier="2" item="0"/>
          <tpl hier="4" item="3"/>
          <tpl fld="3" item="9"/>
          <tpl fld="2" item="57"/>
          <tpl hier="9" item="1"/>
          <tpl hier="11" item="4"/>
          <tpl hier="12" item="5"/>
          <tpl fld="4" item="0"/>
        </tpls>
      </n>
      <n v="183009640448">
        <tpls c="8">
          <tpl hier="2" item="0"/>
          <tpl hier="4" item="3"/>
          <tpl fld="3" item="7"/>
          <tpl fld="2" item="79"/>
          <tpl hier="9" item="1"/>
          <tpl hier="11" item="4"/>
          <tpl hier="12" item="5"/>
          <tpl fld="4" item="0"/>
        </tpls>
      </n>
      <n v="2475244388352">
        <tpls c="8">
          <tpl hier="2" item="0"/>
          <tpl hier="4" item="3"/>
          <tpl fld="3" item="47"/>
          <tpl fld="2" item="46"/>
          <tpl hier="9" item="1"/>
          <tpl hier="11" item="4"/>
          <tpl hier="12" item="5"/>
          <tpl fld="4" item="0"/>
        </tpls>
      </n>
      <n v="12826999808">
        <tpls c="8">
          <tpl hier="2" item="0"/>
          <tpl hier="4" item="3"/>
          <tpl fld="3" item="5"/>
          <tpl fld="2" item="58"/>
          <tpl hier="9" item="1"/>
          <tpl hier="11" item="4"/>
          <tpl hier="12" item="5"/>
          <tpl fld="4" item="0"/>
        </tpls>
      </n>
      <n v="269818976">
        <tpls c="8">
          <tpl hier="2" item="0"/>
          <tpl hier="4" item="3"/>
          <tpl fld="3" item="37"/>
          <tpl fld="2" item="47"/>
          <tpl hier="9" item="1"/>
          <tpl hier="11" item="4"/>
          <tpl hier="12" item="5"/>
          <tpl fld="4" item="0"/>
        </tpls>
      </n>
      <n v="96245112">
        <tpls c="8">
          <tpl hier="2" item="0"/>
          <tpl hier="4" item="3"/>
          <tpl fld="3" item="10"/>
          <tpl fld="2" item="56"/>
          <tpl hier="9" item="1"/>
          <tpl hier="11" item="4"/>
          <tpl hier="12" item="5"/>
          <tpl fld="4" item="0"/>
        </tpls>
      </n>
      <n v="2379518208">
        <tpls c="8">
          <tpl hier="2" item="0"/>
          <tpl hier="4" item="3"/>
          <tpl fld="3" item="42"/>
          <tpl fld="2" item="55"/>
          <tpl hier="9" item="1"/>
          <tpl hier="11" item="4"/>
          <tpl hier="12" item="5"/>
          <tpl fld="4" item="0"/>
        </tpls>
      </n>
      <n v="694803520">
        <tpls c="8">
          <tpl hier="2" item="0"/>
          <tpl hier="4" item="3"/>
          <tpl fld="3" item="36"/>
          <tpl fld="2" item="77"/>
          <tpl hier="9" item="1"/>
          <tpl hier="11" item="4"/>
          <tpl hier="12" item="5"/>
          <tpl fld="4" item="0"/>
        </tpls>
      </n>
      <n v="7198360576">
        <tpls c="8">
          <tpl hier="2" item="0"/>
          <tpl hier="4" item="3"/>
          <tpl fld="3" item="10"/>
          <tpl fld="2" item="40"/>
          <tpl hier="9" item="1"/>
          <tpl hier="11" item="4"/>
          <tpl hier="12" item="5"/>
          <tpl fld="4" item="0"/>
        </tpls>
      </n>
      <n v="10820591616">
        <tpls c="8">
          <tpl hier="2" item="0"/>
          <tpl hier="4" item="3"/>
          <tpl fld="3" item="5"/>
          <tpl fld="2" item="59"/>
          <tpl hier="9" item="1"/>
          <tpl hier="11" item="4"/>
          <tpl hier="12" item="5"/>
          <tpl fld="4" item="0"/>
        </tpls>
      </n>
      <n v="2244146944">
        <tpls c="8">
          <tpl hier="2" item="0"/>
          <tpl hier="4" item="3"/>
          <tpl fld="3" item="37"/>
          <tpl fld="2" item="44"/>
          <tpl hier="9" item="1"/>
          <tpl hier="11" item="4"/>
          <tpl hier="12" item="5"/>
          <tpl fld="4" item="0"/>
        </tpls>
      </n>
      <n v="1009723328">
        <tpls c="8">
          <tpl hier="2" item="0"/>
          <tpl hier="4" item="3"/>
          <tpl fld="3" item="15"/>
          <tpl fld="2" item="24"/>
          <tpl hier="9" item="1"/>
          <tpl hier="11" item="4"/>
          <tpl hier="12" item="5"/>
          <tpl fld="4" item="0"/>
        </tpls>
      </n>
      <n v="470324248576">
        <tpls c="8">
          <tpl hier="2" item="0"/>
          <tpl hier="4" item="3"/>
          <tpl fld="3" item="52"/>
          <tpl fld="2" item="83"/>
          <tpl hier="9" item="1"/>
          <tpl hier="11" item="4"/>
          <tpl hier="12" item="5"/>
          <tpl fld="4" item="0"/>
        </tpls>
      </n>
      <n v="30211172564992">
        <tpls c="8">
          <tpl hier="2" item="0"/>
          <tpl hier="4" item="3"/>
          <tpl fld="3" item="1"/>
          <tpl fld="1" item="1"/>
          <tpl hier="9" item="1"/>
          <tpl hier="11" item="4"/>
          <tpl hier="12" item="5"/>
          <tpl fld="4" item="0"/>
        </tpls>
      </n>
      <n v="153940459520">
        <tpls c="8">
          <tpl hier="2" item="0"/>
          <tpl hier="4" item="3"/>
          <tpl fld="3" item="20"/>
          <tpl fld="2" item="71"/>
          <tpl hier="9" item="1"/>
          <tpl hier="11" item="4"/>
          <tpl hier="12" item="5"/>
          <tpl fld="4" item="0"/>
        </tpls>
      </n>
      <n v="426915725312">
        <tpls c="8">
          <tpl hier="2" item="0"/>
          <tpl hier="4" item="3"/>
          <tpl fld="3" item="51"/>
          <tpl fld="2" item="71"/>
          <tpl hier="9" item="1"/>
          <tpl hier="11" item="4"/>
          <tpl hier="12" item="5"/>
          <tpl fld="4" item="0"/>
        </tpls>
      </n>
      <n v="4594306908160">
        <tpls c="8">
          <tpl hier="2" item="0"/>
          <tpl hier="4" item="3"/>
          <tpl fld="3" item="38"/>
          <tpl fld="2" item="71"/>
          <tpl hier="9" item="1"/>
          <tpl hier="11" item="4"/>
          <tpl hier="12" item="5"/>
          <tpl fld="4" item="0"/>
        </tpls>
      </n>
      <n v="21507446784">
        <tpls c="8">
          <tpl hier="2" item="0"/>
          <tpl hier="4" item="3"/>
          <tpl fld="3" item="44"/>
          <tpl fld="2" item="74"/>
          <tpl hier="9" item="1"/>
          <tpl hier="11" item="4"/>
          <tpl hier="12" item="5"/>
          <tpl fld="4" item="0"/>
        </tpls>
      </n>
      <n v="134712033280">
        <tpls c="8">
          <tpl hier="2" item="0"/>
          <tpl hier="4" item="3"/>
          <tpl fld="3" item="43"/>
          <tpl fld="2" item="74"/>
          <tpl hier="9" item="1"/>
          <tpl hier="11" item="4"/>
          <tpl hier="12" item="5"/>
          <tpl fld="4" item="0"/>
        </tpls>
      </n>
      <n v="367216361472">
        <tpls c="8">
          <tpl hier="2" item="0"/>
          <tpl hier="4" item="3"/>
          <tpl fld="3" item="42"/>
          <tpl fld="2" item="74"/>
          <tpl hier="9" item="1"/>
          <tpl hier="11" item="4"/>
          <tpl hier="12" item="5"/>
          <tpl fld="4" item="0"/>
        </tpls>
      </n>
      <n v="1396649885696">
        <tpls c="8">
          <tpl hier="2" item="0"/>
          <tpl hier="4" item="3"/>
          <tpl fld="3" item="41"/>
          <tpl fld="2" item="74"/>
          <tpl hier="9" item="1"/>
          <tpl hier="11" item="4"/>
          <tpl hier="12" item="5"/>
          <tpl fld="4" item="0"/>
        </tpls>
      </n>
      <n v="10887682048">
        <tpls c="8">
          <tpl hier="2" item="0"/>
          <tpl hier="4" item="3"/>
          <tpl fld="3" item="32"/>
          <tpl fld="2" item="76"/>
          <tpl hier="9" item="1"/>
          <tpl hier="11" item="4"/>
          <tpl hier="12" item="5"/>
          <tpl fld="4" item="0"/>
        </tpls>
      </n>
      <n v="71275290624">
        <tpls c="8">
          <tpl hier="2" item="0"/>
          <tpl hier="4" item="3"/>
          <tpl fld="3" item="31"/>
          <tpl fld="2" item="76"/>
          <tpl hier="9" item="1"/>
          <tpl hier="11" item="4"/>
          <tpl hier="12" item="5"/>
          <tpl fld="4" item="0"/>
        </tpls>
      </n>
      <n v="218259898368">
        <tpls c="8">
          <tpl hier="2" item="0"/>
          <tpl hier="4" item="3"/>
          <tpl fld="3" item="30"/>
          <tpl fld="2" item="76"/>
          <tpl hier="9" item="1"/>
          <tpl hier="11" item="4"/>
          <tpl hier="12" item="5"/>
          <tpl fld="4" item="0"/>
        </tpls>
      </n>
      <n v="441996115968">
        <tpls c="8">
          <tpl hier="2" item="0"/>
          <tpl hier="4" item="3"/>
          <tpl fld="3" item="29"/>
          <tpl fld="2" item="76"/>
          <tpl hier="9" item="1"/>
          <tpl hier="11" item="4"/>
          <tpl hier="12" item="5"/>
          <tpl fld="4" item="0"/>
        </tpls>
      </n>
      <n v="23710736384">
        <tpls c="8">
          <tpl hier="2" item="0"/>
          <tpl hier="4" item="3"/>
          <tpl fld="3" item="16"/>
          <tpl fld="2" item="83"/>
          <tpl hier="9" item="1"/>
          <tpl hier="11" item="4"/>
          <tpl hier="12" item="5"/>
          <tpl fld="4" item="0"/>
        </tpls>
      </n>
      <n v="86268264448">
        <tpls c="8">
          <tpl hier="2" item="0"/>
          <tpl hier="4" item="3"/>
          <tpl fld="3" item="15"/>
          <tpl fld="2" item="83"/>
          <tpl hier="9" item="1"/>
          <tpl hier="11" item="4"/>
          <tpl hier="12" item="5"/>
          <tpl fld="4" item="0"/>
        </tpls>
      </n>
      <n v="236541296640">
        <tpls c="8">
          <tpl hier="2" item="0"/>
          <tpl hier="4" item="3"/>
          <tpl fld="3" item="14"/>
          <tpl fld="2" item="83"/>
          <tpl hier="9" item="1"/>
          <tpl hier="11" item="4"/>
          <tpl hier="12" item="5"/>
          <tpl fld="4" item="0"/>
        </tpls>
      </n>
      <n v="503788765184">
        <tpls c="8">
          <tpl hier="2" item="0"/>
          <tpl hier="4" item="3"/>
          <tpl fld="3" item="13"/>
          <tpl fld="2" item="83"/>
          <tpl hier="9" item="1"/>
          <tpl hier="11" item="4"/>
          <tpl hier="12" item="5"/>
          <tpl fld="4" item="0"/>
        </tpls>
      </n>
      <n v="8589340160">
        <tpls c="8">
          <tpl hier="2" item="0"/>
          <tpl hier="4" item="3"/>
          <tpl fld="3" item="34"/>
          <tpl fld="2" item="75"/>
          <tpl hier="9" item="1"/>
          <tpl hier="11" item="4"/>
          <tpl hier="12" item="5"/>
          <tpl fld="4" item="0"/>
        </tpls>
      </n>
      <n v="52448333824">
        <tpls c="8">
          <tpl hier="2" item="0"/>
          <tpl hier="4" item="3"/>
          <tpl fld="3" item="36"/>
          <tpl fld="2" item="75"/>
          <tpl hier="9" item="1"/>
          <tpl hier="11" item="4"/>
          <tpl hier="12" item="5"/>
          <tpl fld="4" item="0"/>
        </tpls>
      </n>
      <n v="126912151552">
        <tpls c="8">
          <tpl hier="2" item="0"/>
          <tpl hier="4" item="3"/>
          <tpl fld="3" item="27"/>
          <tpl fld="2" item="75"/>
          <tpl hier="9" item="1"/>
          <tpl hier="11" item="4"/>
          <tpl hier="12" item="5"/>
          <tpl fld="4" item="0"/>
        </tpls>
      </n>
      <n v="271285272576">
        <tpls c="8">
          <tpl hier="2" item="0"/>
          <tpl hier="4" item="3"/>
          <tpl fld="3" item="33"/>
          <tpl fld="2" item="75"/>
          <tpl hier="9" item="1"/>
          <tpl hier="11" item="4"/>
          <tpl hier="12" item="5"/>
          <tpl fld="4" item="0"/>
        </tpls>
      </n>
      <n v="129785438208">
        <tpls c="8">
          <tpl hier="2" item="0"/>
          <tpl hier="4" item="3"/>
          <tpl fld="3" item="18"/>
          <tpl fld="2" item="80"/>
          <tpl hier="9" item="1"/>
          <tpl hier="11" item="4"/>
          <tpl hier="12" item="5"/>
          <tpl fld="4" item="0"/>
        </tpls>
      </n>
      <n v="530683789312">
        <tpls c="8">
          <tpl hier="2" item="0"/>
          <tpl hier="4" item="3"/>
          <tpl fld="3" item="22"/>
          <tpl fld="2" item="80"/>
          <tpl hier="9" item="1"/>
          <tpl hier="11" item="4"/>
          <tpl hier="12" item="5"/>
          <tpl fld="4" item="0"/>
        </tpls>
      </n>
      <n v="1362248990720">
        <tpls c="8">
          <tpl hier="2" item="0"/>
          <tpl hier="4" item="3"/>
          <tpl fld="3" item="17"/>
          <tpl fld="2" item="80"/>
          <tpl hier="9" item="1"/>
          <tpl hier="11" item="4"/>
          <tpl hier="12" item="5"/>
          <tpl fld="4" item="0"/>
        </tpls>
      </n>
      <n v="2471285489664">
        <tpls c="8">
          <tpl hier="2" item="0"/>
          <tpl hier="4" item="3"/>
          <tpl fld="3" item="21"/>
          <tpl fld="2" item="80"/>
          <tpl hier="9" item="1"/>
          <tpl hier="11" item="4"/>
          <tpl hier="12" item="5"/>
          <tpl fld="4" item="0"/>
        </tpls>
      </n>
      <n v="14591755264">
        <tpls c="8">
          <tpl hier="2" item="0"/>
          <tpl hier="4" item="3"/>
          <tpl fld="3" item="8"/>
          <tpl fld="2" item="84"/>
          <tpl hier="9" item="1"/>
          <tpl hier="11" item="4"/>
          <tpl hier="12" item="5"/>
          <tpl fld="4" item="0"/>
        </tpls>
      </n>
      <n v="65652752384">
        <tpls c="8">
          <tpl hier="2" item="0"/>
          <tpl hier="4" item="3"/>
          <tpl fld="3" item="7"/>
          <tpl fld="2" item="84"/>
          <tpl hier="9" item="1"/>
          <tpl hier="11" item="4"/>
          <tpl hier="12" item="5"/>
          <tpl fld="4" item="0"/>
        </tpls>
      </n>
      <n v="201924263936">
        <tpls c="8">
          <tpl hier="2" item="0"/>
          <tpl hier="4" item="3"/>
          <tpl fld="3" item="6"/>
          <tpl fld="2" item="84"/>
          <tpl hier="9" item="1"/>
          <tpl hier="11" item="4"/>
          <tpl hier="12" item="5"/>
          <tpl fld="4" item="0"/>
        </tpls>
      </n>
      <n v="209852760064">
        <tpls c="8">
          <tpl hier="2" item="0"/>
          <tpl hier="4" item="3"/>
          <tpl fld="3" item="5"/>
          <tpl fld="2" item="84"/>
          <tpl hier="9" item="1"/>
          <tpl hier="11" item="4"/>
          <tpl hier="12" item="5"/>
          <tpl fld="4" item="0"/>
        </tpls>
      </n>
      <n v="16341000192">
        <tpls c="8">
          <tpl hier="2" item="0"/>
          <tpl hier="4" item="3"/>
          <tpl fld="3" item="56"/>
          <tpl fld="2" item="70"/>
          <tpl hier="9" item="1"/>
          <tpl hier="11" item="4"/>
          <tpl hier="12" item="5"/>
          <tpl fld="4" item="0"/>
        </tpls>
      </n>
      <n v="59011272704">
        <tpls c="8">
          <tpl hier="2" item="0"/>
          <tpl hier="4" item="3"/>
          <tpl fld="3" item="0"/>
          <tpl fld="2" item="70"/>
          <tpl hier="9" item="1"/>
          <tpl hier="11" item="4"/>
          <tpl hier="12" item="5"/>
          <tpl fld="4" item="0"/>
        </tpls>
      </n>
      <n v="154034323456">
        <tpls c="8">
          <tpl hier="2" item="0"/>
          <tpl hier="4" item="3"/>
          <tpl fld="3" item="55"/>
          <tpl fld="2" item="70"/>
          <tpl hier="9" item="1"/>
          <tpl hier="11" item="4"/>
          <tpl hier="12" item="5"/>
          <tpl fld="4" item="0"/>
        </tpls>
      </n>
      <n v="44842762240">
        <tpls c="8">
          <tpl hier="2" item="0"/>
          <tpl hier="4" item="3"/>
          <tpl fld="3" item="35"/>
          <tpl fld="2" item="72"/>
          <tpl hier="9" item="1"/>
          <tpl hier="11" item="4"/>
          <tpl hier="12" item="5"/>
          <tpl fld="4" item="0"/>
        </tpls>
      </n>
      <n v="257596309504">
        <tpls c="8">
          <tpl hier="2" item="0"/>
          <tpl hier="4" item="3"/>
          <tpl fld="3" item="40"/>
          <tpl fld="2" item="72"/>
          <tpl hier="9" item="1"/>
          <tpl hier="11" item="4"/>
          <tpl hier="12" item="5"/>
          <tpl fld="4" item="0"/>
        </tpls>
      </n>
      <n v="1064958099456">
        <tpls c="8">
          <tpl hier="2" item="0"/>
          <tpl hier="4" item="3"/>
          <tpl fld="3" item="50"/>
          <tpl fld="2" item="72"/>
          <tpl hier="9" item="1"/>
          <tpl hier="11" item="4"/>
          <tpl hier="12" item="5"/>
          <tpl fld="4" item="0"/>
        </tpls>
      </n>
      <n v="2191241904128">
        <tpls c="8">
          <tpl hier="2" item="0"/>
          <tpl hier="4" item="3"/>
          <tpl fld="3" item="49"/>
          <tpl fld="2" item="72"/>
          <tpl hier="9" item="1"/>
          <tpl hier="11" item="4"/>
          <tpl hier="12" item="5"/>
          <tpl fld="4" item="0"/>
        </tpls>
      </n>
      <n v="81749008384">
        <tpls c="8">
          <tpl hier="2" item="0"/>
          <tpl hier="4" item="3"/>
          <tpl fld="3" item="37"/>
          <tpl fld="2" item="78"/>
          <tpl hier="9" item="1"/>
          <tpl hier="11" item="4"/>
          <tpl hier="12" item="5"/>
          <tpl fld="4" item="0"/>
        </tpls>
      </n>
      <n v="1105386012672">
        <tpls c="8">
          <tpl hier="2" item="0"/>
          <tpl hier="4" item="3"/>
          <tpl fld="3" item="39"/>
          <tpl fld="2" item="78"/>
          <tpl hier="9" item="1"/>
          <tpl hier="11" item="4"/>
          <tpl hier="12" item="5"/>
          <tpl fld="4" item="0"/>
        </tpls>
      </n>
      <n v="4115116326912">
        <tpls c="8">
          <tpl hier="2" item="0"/>
          <tpl hier="4" item="3"/>
          <tpl fld="3" item="11"/>
          <tpl fld="2" item="78"/>
          <tpl hier="9" item="1"/>
          <tpl hier="11" item="4"/>
          <tpl hier="12" item="5"/>
          <tpl fld="4" item="0"/>
        </tpls>
      </n>
      <n v="974721792">
        <tpls c="8">
          <tpl hier="2" item="0"/>
          <tpl hier="4" item="3"/>
          <tpl fld="3" item="26"/>
          <tpl fld="2" item="73"/>
          <tpl hier="9" item="1"/>
          <tpl hier="11" item="4"/>
          <tpl hier="12" item="5"/>
          <tpl fld="4" item="0"/>
        </tpls>
      </n>
      <n v="14321879040">
        <tpls c="8">
          <tpl hier="2" item="0"/>
          <tpl hier="4" item="3"/>
          <tpl fld="3" item="53"/>
          <tpl fld="2" item="73"/>
          <tpl hier="9" item="1"/>
          <tpl hier="11" item="4"/>
          <tpl hier="12" item="5"/>
          <tpl fld="4" item="0"/>
        </tpls>
      </n>
      <n v="70919954432">
        <tpls c="8">
          <tpl hier="2" item="0"/>
          <tpl hier="4" item="3"/>
          <tpl fld="3" item="9"/>
          <tpl fld="2" item="73"/>
          <tpl hier="9" item="1"/>
          <tpl hier="11" item="4"/>
          <tpl hier="12" item="5"/>
          <tpl fld="4" item="0"/>
        </tpls>
      </n>
      <n v="143912665088">
        <tpls c="8">
          <tpl hier="2" item="0"/>
          <tpl hier="4" item="3"/>
          <tpl fld="3" item="22"/>
          <tpl fld="2" item="69"/>
          <tpl hier="9" item="1"/>
          <tpl hier="11" item="4"/>
          <tpl hier="12" item="5"/>
          <tpl fld="4" item="0"/>
        </tpls>
      </n>
      <n v="868077273088">
        <tpls c="8">
          <tpl hier="2" item="0"/>
          <tpl hier="4" item="3"/>
          <tpl fld="3" item="49"/>
          <tpl fld="2" item="69"/>
          <tpl hier="9" item="1"/>
          <tpl hier="11" item="4"/>
          <tpl hier="12" item="5"/>
          <tpl fld="4" item="0"/>
        </tpls>
      </n>
      <n v="130838036480">
        <tpls c="8">
          <tpl hier="2" item="0"/>
          <tpl hier="4" item="3"/>
          <tpl fld="3" item="51"/>
          <tpl fld="2" item="66"/>
          <tpl hier="9" item="1"/>
          <tpl hier="11" item="4"/>
          <tpl hier="12" item="5"/>
          <tpl fld="4" item="0"/>
        </tpls>
      </n>
      <n v="32896522240">
        <tpls c="8">
          <tpl hier="2" item="0"/>
          <tpl hier="4" item="3"/>
          <tpl fld="3" item="39"/>
          <tpl fld="2" item="48"/>
          <tpl hier="9" item="1"/>
          <tpl hier="11" item="4"/>
          <tpl hier="12" item="5"/>
          <tpl fld="4" item="0"/>
        </tpls>
      </n>
      <n v="86284664832">
        <tpls c="8">
          <tpl hier="2" item="0"/>
          <tpl hier="4" item="3"/>
          <tpl fld="3" item="24"/>
          <tpl fld="2" item="53"/>
          <tpl hier="9" item="1"/>
          <tpl hier="11" item="4"/>
          <tpl hier="12" item="5"/>
          <tpl fld="4" item="0"/>
        </tpls>
      </n>
      <n v="31475548160">
        <tpls c="8">
          <tpl hier="2" item="0"/>
          <tpl hier="4" item="3"/>
          <tpl fld="3" item="18"/>
          <tpl fld="2" item="61"/>
          <tpl hier="9" item="1"/>
          <tpl hier="11" item="4"/>
          <tpl hier="12" item="5"/>
          <tpl fld="4" item="0"/>
        </tpls>
      </n>
      <n v="274229035008">
        <tpls c="8">
          <tpl hier="2" item="0"/>
          <tpl hier="4" item="3"/>
          <tpl fld="3" item="53"/>
          <tpl fld="2" item="79"/>
          <tpl hier="9" item="1"/>
          <tpl hier="11" item="4"/>
          <tpl hier="12" item="5"/>
          <tpl fld="4" item="0"/>
        </tpls>
      </n>
      <n v="2659310108672">
        <tpls c="8">
          <tpl hier="2" item="0"/>
          <tpl hier="4" item="3"/>
          <tpl fld="3" item="41"/>
          <tpl fld="2" item="46"/>
          <tpl hier="9" item="1"/>
          <tpl hier="11" item="4"/>
          <tpl hier="12" item="5"/>
          <tpl fld="4" item="0"/>
        </tpls>
      </n>
      <n v="8086725632">
        <tpls c="8">
          <tpl hier="2" item="0"/>
          <tpl hier="4" item="3"/>
          <tpl fld="3" item="57"/>
          <tpl fld="2" item="63"/>
          <tpl hier="9" item="1"/>
          <tpl hier="11" item="4"/>
          <tpl hier="12" item="5"/>
          <tpl fld="4" item="0"/>
        </tpls>
      </n>
      <n v="1186231296">
        <tpls c="8">
          <tpl hier="2" item="0"/>
          <tpl hier="4" item="3"/>
          <tpl fld="3" item="43"/>
          <tpl fld="2" item="47"/>
          <tpl hier="9" item="1"/>
          <tpl hier="11" item="4"/>
          <tpl hier="12" item="5"/>
          <tpl fld="4" item="0"/>
        </tpls>
      </n>
      <n v="1114764032">
        <tpls c="8">
          <tpl hier="2" item="0"/>
          <tpl hier="4" item="3"/>
          <tpl fld="3" item="15"/>
          <tpl fld="2" item="56"/>
          <tpl hier="9" item="1"/>
          <tpl hier="11" item="4"/>
          <tpl hier="12" item="5"/>
          <tpl fld="4" item="0"/>
        </tpls>
      </n>
      <n v="11832159232">
        <tpls c="8">
          <tpl hier="2" item="0"/>
          <tpl hier="4" item="3"/>
          <tpl fld="3" item="23"/>
          <tpl fld="2" item="55"/>
          <tpl hier="9" item="1"/>
          <tpl hier="11" item="4"/>
          <tpl hier="12" item="5"/>
          <tpl fld="4" item="0"/>
        </tpls>
      </n>
      <n v="1139754752">
        <tpls c="8">
          <tpl hier="2" item="0"/>
          <tpl hier="4" item="3"/>
          <tpl fld="3" item="6"/>
          <tpl fld="2" item="77"/>
          <tpl hier="9" item="1"/>
          <tpl hier="11" item="4"/>
          <tpl hier="12" item="5"/>
          <tpl fld="4" item="0"/>
        </tpls>
      </n>
      <n v="39540080640">
        <tpls c="8">
          <tpl hier="2" item="0"/>
          <tpl hier="4" item="3"/>
          <tpl fld="3" item="3"/>
          <tpl fld="2" item="40"/>
          <tpl hier="9" item="1"/>
          <tpl hier="11" item="4"/>
          <tpl hier="12" item="5"/>
          <tpl fld="4" item="0"/>
        </tpls>
      </n>
      <n v="3523208704">
        <tpls c="8">
          <tpl hier="2" item="0"/>
          <tpl hier="4" item="3"/>
          <tpl fld="3" item="46"/>
          <tpl fld="2" item="65"/>
          <tpl hier="9" item="1"/>
          <tpl hier="11" item="4"/>
          <tpl hier="12" item="5"/>
          <tpl fld="4" item="0"/>
        </tpls>
      </n>
      <n v="13890828288">
        <tpls c="8">
          <tpl hier="2" item="0"/>
          <tpl hier="4" item="3"/>
          <tpl fld="3" item="3"/>
          <tpl fld="2" item="44"/>
          <tpl hier="9" item="1"/>
          <tpl hier="11" item="4"/>
          <tpl hier="12" item="5"/>
          <tpl fld="4" item="0"/>
        </tpls>
      </n>
      <n v="236103974912">
        <tpls c="8">
          <tpl hier="2" item="0"/>
          <tpl hier="4" item="3"/>
          <tpl fld="3" item="55"/>
          <tpl fld="2" item="45"/>
          <tpl hier="9" item="1"/>
          <tpl hier="11" item="4"/>
          <tpl hier="12" item="5"/>
          <tpl fld="4" item="0"/>
        </tpls>
      </n>
      <n v="81247567872">
        <tpls c="8">
          <tpl hier="2" item="0"/>
          <tpl hier="4" item="3"/>
          <tpl fld="3" item="48"/>
          <tpl fld="2" item="46"/>
          <tpl hier="9" item="1"/>
          <tpl hier="11" item="4"/>
          <tpl hier="12" item="5"/>
          <tpl fld="4" item="0"/>
        </tpls>
      </n>
      <n v="50056867840">
        <tpls c="8">
          <tpl hier="2" item="0"/>
          <tpl hier="4" item="3"/>
          <tpl fld="3" item="35"/>
          <tpl fld="2" item="71"/>
          <tpl hier="9" item="1"/>
          <tpl hier="11" item="4"/>
          <tpl hier="12" item="5"/>
          <tpl fld="4" item="0"/>
        </tpls>
      </n>
      <n v="174938095616">
        <tpls c="8">
          <tpl hier="2" item="0"/>
          <tpl hier="4" item="3"/>
          <tpl fld="3" item="40"/>
          <tpl fld="2" item="71"/>
          <tpl hier="9" item="1"/>
          <tpl hier="11" item="4"/>
          <tpl hier="12" item="5"/>
          <tpl fld="4" item="0"/>
        </tpls>
      </n>
      <n v="444731293696">
        <tpls c="8">
          <tpl hier="2" item="0"/>
          <tpl hier="4" item="3"/>
          <tpl fld="3" item="50"/>
          <tpl fld="2" item="71"/>
          <tpl hier="9" item="1"/>
          <tpl hier="11" item="4"/>
          <tpl hier="12" item="5"/>
          <tpl fld="4" item="0"/>
        </tpls>
      </n>
      <n v="5101702348800">
        <tpls c="8">
          <tpl hier="2" item="0"/>
          <tpl hier="4" item="3"/>
          <tpl fld="3" item="49"/>
          <tpl fld="2" item="71"/>
          <tpl hier="9" item="1"/>
          <tpl hier="11" item="4"/>
          <tpl hier="12" item="5"/>
          <tpl fld="4" item="0"/>
        </tpls>
      </n>
      <n v="23764140032">
        <tpls c="8">
          <tpl hier="2" item="0"/>
          <tpl hier="4" item="3"/>
          <tpl fld="3" item="37"/>
          <tpl fld="2" item="74"/>
          <tpl hier="9" item="1"/>
          <tpl hier="11" item="4"/>
          <tpl hier="12" item="5"/>
          <tpl fld="4" item="0"/>
        </tpls>
      </n>
      <n v="149774925824">
        <tpls c="8">
          <tpl hier="2" item="0"/>
          <tpl hier="4" item="3"/>
          <tpl fld="3" item="39"/>
          <tpl fld="2" item="74"/>
          <tpl hier="9" item="1"/>
          <tpl hier="11" item="4"/>
          <tpl hier="12" item="5"/>
          <tpl fld="4" item="0"/>
        </tpls>
      </n>
      <n v="400302735360">
        <tpls c="8">
          <tpl hier="2" item="0"/>
          <tpl hier="4" item="3"/>
          <tpl fld="3" item="28"/>
          <tpl fld="2" item="74"/>
          <tpl hier="9" item="1"/>
          <tpl hier="11" item="4"/>
          <tpl hier="12" item="5"/>
          <tpl fld="4" item="0"/>
        </tpls>
      </n>
      <n v="1546151788544">
        <tpls c="8">
          <tpl hier="2" item="0"/>
          <tpl hier="4" item="3"/>
          <tpl fld="3" item="19"/>
          <tpl fld="2" item="74"/>
          <tpl hier="9" item="1"/>
          <tpl hier="11" item="4"/>
          <tpl hier="12" item="5"/>
          <tpl fld="4" item="0"/>
        </tpls>
      </n>
      <n v="11579431936">
        <tpls c="8">
          <tpl hier="2" item="0"/>
          <tpl hier="4" item="3"/>
          <tpl fld="3" item="26"/>
          <tpl fld="2" item="76"/>
          <tpl hier="9" item="1"/>
          <tpl hier="11" item="4"/>
          <tpl hier="12" item="5"/>
          <tpl fld="4" item="0"/>
        </tpls>
      </n>
      <n v="72121016320">
        <tpls c="8">
          <tpl hier="2" item="0"/>
          <tpl hier="4" item="3"/>
          <tpl fld="3" item="25"/>
          <tpl fld="2" item="76"/>
          <tpl hier="9" item="1"/>
          <tpl hier="11" item="4"/>
          <tpl hier="12" item="5"/>
          <tpl fld="4" item="0"/>
        </tpls>
      </n>
      <n v="217185779712">
        <tpls c="8">
          <tpl hier="2" item="0"/>
          <tpl hier="4" item="3"/>
          <tpl fld="3" item="24"/>
          <tpl fld="2" item="76"/>
          <tpl hier="9" item="1"/>
          <tpl hier="11" item="4"/>
          <tpl hier="12" item="5"/>
          <tpl fld="4" item="0"/>
        </tpls>
      </n>
      <n v="381817552896">
        <tpls c="8">
          <tpl hier="2" item="0"/>
          <tpl hier="4" item="3"/>
          <tpl fld="3" item="23"/>
          <tpl fld="2" item="76"/>
          <tpl hier="9" item="1"/>
          <tpl hier="11" item="4"/>
          <tpl hier="12" item="5"/>
          <tpl fld="4" item="0"/>
        </tpls>
      </n>
      <n v="26706196480">
        <tpls c="8">
          <tpl hier="2" item="0"/>
          <tpl hier="4" item="3"/>
          <tpl fld="3" item="10"/>
          <tpl fld="2" item="83"/>
          <tpl hier="9" item="1"/>
          <tpl hier="11" item="4"/>
          <tpl hier="12" item="5"/>
          <tpl fld="4" item="0"/>
        </tpls>
      </n>
      <n v="120018788352">
        <tpls c="8">
          <tpl hier="2" item="0"/>
          <tpl hier="4" item="3"/>
          <tpl fld="3" item="12"/>
          <tpl fld="2" item="83"/>
          <tpl hier="9" item="1"/>
          <tpl hier="11" item="4"/>
          <tpl hier="12" item="5"/>
          <tpl fld="4" item="0"/>
        </tpls>
      </n>
      <n v="257157824512">
        <tpls c="8">
          <tpl hier="2" item="0"/>
          <tpl hier="4" item="3"/>
          <tpl fld="3" item="11"/>
          <tpl fld="2" item="83"/>
          <tpl hier="9" item="1"/>
          <tpl hier="11" item="4"/>
          <tpl hier="12" item="5"/>
          <tpl fld="4" item="0"/>
        </tpls>
      </n>
      <n v="542685921280">
        <tpls c="8">
          <tpl hier="2" item="0"/>
          <tpl hier="4" item="3"/>
          <tpl fld="3" item="9"/>
          <tpl fld="2" item="83"/>
          <tpl hier="9" item="1"/>
          <tpl hier="11" item="4"/>
          <tpl hier="12" item="5"/>
          <tpl fld="4" item="0"/>
        </tpls>
      </n>
      <n v="9208524800">
        <tpls c="8">
          <tpl hier="2" item="0"/>
          <tpl hier="4" item="3"/>
          <tpl fld="3" item="32"/>
          <tpl fld="2" item="75"/>
          <tpl hier="9" item="1"/>
          <tpl hier="11" item="4"/>
          <tpl hier="12" item="5"/>
          <tpl fld="4" item="0"/>
        </tpls>
      </n>
      <n v="52797583360">
        <tpls c="8">
          <tpl hier="2" item="0"/>
          <tpl hier="4" item="3"/>
          <tpl fld="3" item="31"/>
          <tpl fld="2" item="75"/>
          <tpl hier="9" item="1"/>
          <tpl hier="11" item="4"/>
          <tpl hier="12" item="5"/>
          <tpl fld="4" item="0"/>
        </tpls>
      </n>
      <n v="134038716416">
        <tpls c="8">
          <tpl hier="2" item="0"/>
          <tpl hier="4" item="3"/>
          <tpl fld="3" item="30"/>
          <tpl fld="2" item="75"/>
          <tpl hier="9" item="1"/>
          <tpl hier="11" item="4"/>
          <tpl hier="12" item="5"/>
          <tpl fld="4" item="0"/>
        </tpls>
      </n>
      <n v="274497224704">
        <tpls c="8">
          <tpl hier="2" item="0"/>
          <tpl hier="4" item="3"/>
          <tpl fld="3" item="29"/>
          <tpl fld="2" item="75"/>
          <tpl hier="9" item="1"/>
          <tpl hier="11" item="4"/>
          <tpl hier="12" item="5"/>
          <tpl fld="4" item="0"/>
        </tpls>
      </n>
      <n v="141903069184">
        <tpls c="8">
          <tpl hier="2" item="0"/>
          <tpl hier="4" item="3"/>
          <tpl fld="3" item="16"/>
          <tpl fld="2" item="80"/>
          <tpl hier="9" item="1"/>
          <tpl hier="11" item="4"/>
          <tpl hier="12" item="5"/>
          <tpl fld="4" item="0"/>
        </tpls>
      </n>
      <n v="553138388992">
        <tpls c="8">
          <tpl hier="2" item="0"/>
          <tpl hier="4" item="3"/>
          <tpl fld="3" item="15"/>
          <tpl fld="2" item="80"/>
          <tpl hier="9" item="1"/>
          <tpl hier="11" item="4"/>
          <tpl hier="12" item="5"/>
          <tpl fld="4" item="0"/>
        </tpls>
      </n>
      <n v="1376465321984">
        <tpls c="8">
          <tpl hier="2" item="0"/>
          <tpl hier="4" item="3"/>
          <tpl fld="3" item="14"/>
          <tpl fld="2" item="80"/>
          <tpl hier="9" item="1"/>
          <tpl hier="11" item="4"/>
          <tpl hier="12" item="5"/>
          <tpl fld="4" item="0"/>
        </tpls>
      </n>
      <n v="2595151151104">
        <tpls c="8">
          <tpl hier="2" item="0"/>
          <tpl hier="4" item="3"/>
          <tpl fld="3" item="13"/>
          <tpl fld="2" item="80"/>
          <tpl hier="9" item="1"/>
          <tpl hier="11" item="4"/>
          <tpl hier="12" item="5"/>
          <tpl fld="4" item="0"/>
        </tpls>
      </n>
      <n v="16885507072">
        <tpls c="8">
          <tpl hier="2" item="0"/>
          <tpl hier="4" item="3"/>
          <tpl fld="3" item="4"/>
          <tpl fld="2" item="84"/>
          <tpl hier="9" item="1"/>
          <tpl hier="11" item="4"/>
          <tpl hier="12" item="5"/>
          <tpl fld="4" item="0"/>
        </tpls>
      </n>
      <n v="76261277696">
        <tpls c="8">
          <tpl hier="2" item="0"/>
          <tpl hier="4" item="3"/>
          <tpl fld="3" item="58"/>
          <tpl fld="2" item="84"/>
          <tpl hier="9" item="1"/>
          <tpl hier="11" item="4"/>
          <tpl hier="12" item="5"/>
          <tpl fld="4" item="0"/>
        </tpls>
      </n>
      <n v="240521265152">
        <tpls c="8">
          <tpl hier="2" item="0"/>
          <tpl hier="4" item="3"/>
          <tpl fld="3" item="2"/>
          <tpl fld="2" item="84"/>
          <tpl hier="9" item="1"/>
          <tpl hier="11" item="4"/>
          <tpl hier="12" item="5"/>
          <tpl fld="4" item="0"/>
        </tpls>
      </n>
      <n v="15360166912">
        <tpls c="8">
          <tpl hier="2" item="0"/>
          <tpl hier="4" item="3"/>
          <tpl fld="3" item="54"/>
          <tpl fld="2" item="70"/>
          <tpl hier="9" item="1"/>
          <tpl hier="11" item="4"/>
          <tpl hier="12" item="5"/>
          <tpl fld="4" item="0"/>
        </tpls>
      </n>
      <n v="67558014976">
        <tpls c="8">
          <tpl hier="2" item="0"/>
          <tpl hier="4" item="3"/>
          <tpl fld="3" item="53"/>
          <tpl fld="2" item="70"/>
          <tpl hier="9" item="1"/>
          <tpl hier="11" item="4"/>
          <tpl hier="12" item="5"/>
          <tpl fld="4" item="0"/>
        </tpls>
      </n>
      <n v="178959187968">
        <tpls c="8">
          <tpl hier="2" item="0"/>
          <tpl hier="4" item="3"/>
          <tpl fld="3" item="52"/>
          <tpl fld="2" item="70"/>
          <tpl hier="9" item="1"/>
          <tpl hier="11" item="4"/>
          <tpl hier="12" item="5"/>
          <tpl fld="4" item="0"/>
        </tpls>
      </n>
      <n v="50383892480">
        <tpls c="8">
          <tpl hier="2" item="0"/>
          <tpl hier="4" item="3"/>
          <tpl fld="3" item="48"/>
          <tpl fld="2" item="72"/>
          <tpl hier="9" item="1"/>
          <tpl hier="11" item="4"/>
          <tpl hier="12" item="5"/>
          <tpl fld="4" item="0"/>
        </tpls>
      </n>
      <n v="315058323456">
        <tpls c="8">
          <tpl hier="2" item="0"/>
          <tpl hier="4" item="3"/>
          <tpl fld="3" item="46"/>
          <tpl fld="2" item="72"/>
          <tpl hier="9" item="1"/>
          <tpl hier="11" item="4"/>
          <tpl hier="12" item="5"/>
          <tpl fld="4" item="0"/>
        </tpls>
      </n>
      <n v="1099216715776">
        <tpls c="8">
          <tpl hier="2" item="0"/>
          <tpl hier="4" item="3"/>
          <tpl fld="3" item="45"/>
          <tpl fld="2" item="72"/>
          <tpl hier="9" item="1"/>
          <tpl hier="11" item="4"/>
          <tpl hier="12" item="5"/>
          <tpl fld="4" item="0"/>
        </tpls>
      </n>
      <n v="2134017835008">
        <tpls c="8">
          <tpl hier="2" item="0"/>
          <tpl hier="4" item="3"/>
          <tpl fld="3" item="47"/>
          <tpl fld="2" item="72"/>
          <tpl hier="9" item="1"/>
          <tpl hier="11" item="4"/>
          <tpl hier="12" item="5"/>
          <tpl fld="4" item="0"/>
        </tpls>
      </n>
      <n v="90950279168">
        <tpls c="8">
          <tpl hier="2" item="0"/>
          <tpl hier="4" item="3"/>
          <tpl fld="3" item="34"/>
          <tpl fld="2" item="78"/>
          <tpl hier="9" item="1"/>
          <tpl hier="11" item="4"/>
          <tpl hier="12" item="5"/>
          <tpl fld="4" item="0"/>
        </tpls>
      </n>
      <n v="1218988998656">
        <tpls c="8">
          <tpl hier="2" item="0"/>
          <tpl hier="4" item="3"/>
          <tpl fld="3" item="36"/>
          <tpl fld="2" item="78"/>
          <tpl hier="9" item="1"/>
          <tpl hier="11" item="4"/>
          <tpl hier="12" item="5"/>
          <tpl fld="4" item="0"/>
        </tpls>
      </n>
      <n v="4445658152960">
        <tpls c="8">
          <tpl hier="2" item="0"/>
          <tpl hier="4" item="3"/>
          <tpl fld="3" item="6"/>
          <tpl fld="2" item="78"/>
          <tpl hier="9" item="1"/>
          <tpl hier="11" item="4"/>
          <tpl hier="12" item="5"/>
          <tpl fld="4" item="0"/>
        </tpls>
      </n>
      <n v="1066447104">
        <tpls c="8">
          <tpl hier="2" item="0"/>
          <tpl hier="4" item="3"/>
          <tpl fld="3" item="18"/>
          <tpl fld="2" item="73"/>
          <tpl hier="9" item="1"/>
          <tpl hier="11" item="4"/>
          <tpl hier="12" item="5"/>
          <tpl fld="4" item="0"/>
        </tpls>
      </n>
      <n v="16065740800">
        <tpls c="8">
          <tpl hier="2" item="0"/>
          <tpl hier="4" item="3"/>
          <tpl fld="3" item="51"/>
          <tpl fld="2" item="73"/>
          <tpl hier="9" item="1"/>
          <tpl hier="11" item="4"/>
          <tpl hier="12" item="5"/>
          <tpl fld="4" item="0"/>
        </tpls>
      </n>
      <n v="71104921600">
        <tpls c="8">
          <tpl hier="2" item="0"/>
          <tpl hier="4" item="3"/>
          <tpl fld="3" item="5"/>
          <tpl fld="2" item="73"/>
          <tpl hier="9" item="1"/>
          <tpl hier="11" item="4"/>
          <tpl hier="12" item="5"/>
          <tpl fld="4" item="0"/>
        </tpls>
      </n>
      <n v="143845818368">
        <tpls c="8">
          <tpl hier="2" item="0"/>
          <tpl hier="4" item="3"/>
          <tpl fld="3" item="15"/>
          <tpl fld="2" item="69"/>
          <tpl hier="9" item="1"/>
          <tpl hier="11" item="4"/>
          <tpl hier="12" item="5"/>
          <tpl fld="4" item="0"/>
        </tpls>
      </n>
      <n v="846554923008">
        <tpls c="8">
          <tpl hier="2" item="0"/>
          <tpl hier="4" item="3"/>
          <tpl fld="3" item="47"/>
          <tpl fld="2" item="69"/>
          <tpl hier="9" item="1"/>
          <tpl hier="11" item="4"/>
          <tpl hier="12" item="5"/>
          <tpl fld="4" item="0"/>
        </tpls>
      </n>
      <n v="120579072000">
        <tpls c="8">
          <tpl hier="2" item="0"/>
          <tpl hier="4" item="3"/>
          <tpl fld="3" item="50"/>
          <tpl fld="2" item="66"/>
          <tpl hier="9" item="1"/>
          <tpl hier="11" item="4"/>
          <tpl hier="12" item="5"/>
          <tpl fld="4" item="0"/>
        </tpls>
      </n>
      <n v="27239651328">
        <tpls c="8">
          <tpl hier="2" item="0"/>
          <tpl hier="4" item="3"/>
          <tpl fld="3" item="25"/>
          <tpl fld="2" item="48"/>
          <tpl hier="9" item="1"/>
          <tpl hier="11" item="4"/>
          <tpl hier="12" item="5"/>
          <tpl fld="4" item="0"/>
        </tpls>
      </n>
      <n v="239809380352">
        <tpls c="8">
          <tpl hier="2" item="0"/>
          <tpl hier="4" item="3"/>
          <tpl fld="3" item="47"/>
          <tpl fld="2" item="53"/>
          <tpl hier="9" item="1"/>
          <tpl hier="11" item="4"/>
          <tpl hier="12" item="5"/>
          <tpl fld="4" item="0"/>
        </tpls>
      </n>
      <n v="59132416000">
        <tpls c="8">
          <tpl hier="2" item="0"/>
          <tpl hier="4" item="3"/>
          <tpl fld="3" item="4"/>
          <tpl fld="2" item="61"/>
          <tpl hier="9" item="1"/>
          <tpl hier="11" item="4"/>
          <tpl hier="12" item="5"/>
          <tpl fld="4" item="0"/>
        </tpls>
      </n>
      <n v="284321120256">
        <tpls c="8">
          <tpl hier="2" item="0"/>
          <tpl hier="4" item="3"/>
          <tpl fld="3" item="51"/>
          <tpl fld="2" item="79"/>
          <tpl hier="9" item="1"/>
          <tpl hier="11" item="4"/>
          <tpl hier="12" item="5"/>
          <tpl fld="4" item="0"/>
        </tpls>
      </n>
      <n v="563300007936">
        <tpls c="8">
          <tpl hier="2" item="0"/>
          <tpl hier="4" item="3"/>
          <tpl fld="3" item="35"/>
          <tpl fld="2" item="51"/>
          <tpl hier="9" item="1"/>
          <tpl hier="11" item="4"/>
          <tpl hier="12" item="5"/>
          <tpl fld="4" item="0"/>
        </tpls>
      </n>
      <n v="12512460800">
        <tpls c="8">
          <tpl hier="2" item="0"/>
          <tpl hier="4" item="3"/>
          <tpl fld="3" item="56"/>
          <tpl fld="2" item="63"/>
          <tpl hier="9" item="1"/>
          <tpl hier="11" item="4"/>
          <tpl hier="12" item="5"/>
          <tpl fld="4" item="0"/>
        </tpls>
      </n>
      <n v="1405251584">
        <tpls c="8">
          <tpl hier="2" item="0"/>
          <tpl hier="4" item="3"/>
          <tpl fld="3" item="39"/>
          <tpl fld="2" item="47"/>
          <tpl hier="9" item="1"/>
          <tpl hier="11" item="4"/>
          <tpl hier="12" item="5"/>
          <tpl fld="4" item="0"/>
        </tpls>
      </n>
      <n v="1392634752">
        <tpls c="8">
          <tpl hier="2" item="0"/>
          <tpl hier="4" item="3"/>
          <tpl fld="3" item="12"/>
          <tpl fld="2" item="56"/>
          <tpl hier="9" item="1"/>
          <tpl hier="11" item="4"/>
          <tpl hier="12" item="5"/>
          <tpl fld="4" item="0"/>
        </tpls>
      </n>
      <n v="12822557696">
        <tpls c="8">
          <tpl hier="2" item="0"/>
          <tpl hier="4" item="3"/>
          <tpl fld="3" item="21"/>
          <tpl fld="2" item="55"/>
          <tpl hier="9" item="1"/>
          <tpl hier="11" item="4"/>
          <tpl hier="12" item="5"/>
          <tpl fld="4" item="0"/>
        </tpls>
      </n>
      <n v="1270080256">
        <tpls c="8">
          <tpl hier="2" item="0"/>
          <tpl hier="4" item="3"/>
          <tpl fld="3" item="2"/>
          <tpl fld="2" item="77"/>
          <tpl hier="9" item="1"/>
          <tpl hier="11" item="4"/>
          <tpl hier="12" item="5"/>
          <tpl fld="4" item="0"/>
        </tpls>
      </n>
      <n v="47844089856">
        <tpls c="8">
          <tpl hier="2" item="0"/>
          <tpl hier="4" item="3"/>
          <tpl fld="3" item="0"/>
          <tpl fld="2" item="40"/>
          <tpl hier="9" item="1"/>
          <tpl hier="11" item="4"/>
          <tpl hier="12" item="5"/>
          <tpl fld="4" item="0"/>
        </tpls>
      </n>
      <n v="4035519232">
        <tpls c="8">
          <tpl hier="2" item="0"/>
          <tpl hier="4" item="3"/>
          <tpl fld="3" item="43"/>
          <tpl fld="2" item="65"/>
          <tpl hier="9" item="1"/>
          <tpl hier="11" item="4"/>
          <tpl hier="12" item="5"/>
          <tpl fld="4" item="0"/>
        </tpls>
      </n>
      <n v="18094237696">
        <tpls c="8">
          <tpl hier="2" item="0"/>
          <tpl hier="4" item="3"/>
          <tpl fld="3" item="51"/>
          <tpl fld="2" item="44"/>
          <tpl hier="9" item="1"/>
          <tpl hier="11" item="4"/>
          <tpl hier="12" item="5"/>
          <tpl fld="4" item="0"/>
        </tpls>
      </n>
      <n v="8041999360">
        <tpls c="8">
          <tpl hier="2" item="0"/>
          <tpl hier="4" item="3"/>
          <tpl fld="3" item="18"/>
          <tpl fld="2" item="25"/>
          <tpl hier="9" item="1"/>
          <tpl hier="11" item="4"/>
          <tpl hier="12" item="5"/>
          <tpl fld="4" item="0"/>
        </tpls>
      </n>
      <n v="300904218624">
        <tpls c="8">
          <tpl hier="2" item="0"/>
          <tpl hier="4" item="3"/>
          <tpl fld="3" item="2"/>
          <tpl fld="2" item="76"/>
          <tpl hier="9" item="1"/>
          <tpl hier="11" item="4"/>
          <tpl hier="12" item="5"/>
          <tpl fld="4" item="0"/>
        </tpls>
      </n>
      <n v="6203213086720">
        <tpls c="8">
          <tpl hier="2" item="0"/>
          <tpl hier="4" item="3"/>
          <tpl fld="3" item="19"/>
          <tpl fld="2" item="78"/>
          <tpl hier="9" item="1"/>
          <tpl hier="11" item="4"/>
          <tpl hier="12" item="5"/>
          <tpl fld="4" item="0"/>
        </tpls>
      </n>
      <n v="47209357312">
        <tpls c="8">
          <tpl hier="2" item="0"/>
          <tpl hier="4" item="3"/>
          <tpl fld="3" item="48"/>
          <tpl fld="2" item="71"/>
          <tpl hier="9" item="1"/>
          <tpl hier="11" item="4"/>
          <tpl hier="12" item="5"/>
          <tpl fld="4" item="0"/>
        </tpls>
      </n>
      <n v="6087164559360">
        <tpls c="8">
          <tpl hier="2" item="0"/>
          <tpl hier="4" item="3"/>
          <tpl fld="3" item="47"/>
          <tpl fld="2" item="71"/>
          <tpl hier="9" item="1"/>
          <tpl hier="11" item="4"/>
          <tpl hier="12" item="5"/>
          <tpl fld="4" item="0"/>
        </tpls>
      </n>
      <n v="434568003584">
        <tpls c="8">
          <tpl hier="2" item="0"/>
          <tpl hier="4" item="3"/>
          <tpl fld="3" item="27"/>
          <tpl fld="2" item="74"/>
          <tpl hier="9" item="1"/>
          <tpl hier="11" item="4"/>
          <tpl hier="12" item="5"/>
          <tpl fld="4" item="0"/>
        </tpls>
      </n>
      <n v="1576184446976">
        <tpls c="8">
          <tpl hier="2" item="0"/>
          <tpl hier="4" item="3"/>
          <tpl fld="3" item="33"/>
          <tpl fld="2" item="74"/>
          <tpl hier="9" item="1"/>
          <tpl hier="11" item="4"/>
          <tpl hier="12" item="5"/>
          <tpl fld="4" item="0"/>
        </tpls>
      </n>
      <n v="12440625152">
        <tpls c="8">
          <tpl hier="2" item="0"/>
          <tpl hier="4" item="3"/>
          <tpl fld="3" item="18"/>
          <tpl fld="2" item="76"/>
          <tpl hier="9" item="1"/>
          <tpl hier="11" item="4"/>
          <tpl hier="12" item="5"/>
          <tpl fld="4" item="0"/>
        </tpls>
      </n>
      <n v="67985346560">
        <tpls c="8">
          <tpl hier="2" item="0"/>
          <tpl hier="4" item="3"/>
          <tpl fld="3" item="22"/>
          <tpl fld="2" item="76"/>
          <tpl hier="9" item="1"/>
          <tpl hier="11" item="4"/>
          <tpl hier="12" item="5"/>
          <tpl fld="4" item="0"/>
        </tpls>
      </n>
      <n v="196799774720">
        <tpls c="8">
          <tpl hier="2" item="0"/>
          <tpl hier="4" item="3"/>
          <tpl fld="3" item="17"/>
          <tpl fld="2" item="76"/>
          <tpl hier="9" item="1"/>
          <tpl hier="11" item="4"/>
          <tpl hier="12" item="5"/>
          <tpl fld="4" item="0"/>
        </tpls>
      </n>
      <n v="395227693056">
        <tpls c="8">
          <tpl hier="2" item="0"/>
          <tpl hier="4" item="3"/>
          <tpl fld="3" item="21"/>
          <tpl fld="2" item="76"/>
          <tpl hier="9" item="1"/>
          <tpl hier="11" item="4"/>
          <tpl hier="12" item="5"/>
          <tpl fld="4" item="0"/>
        </tpls>
      </n>
      <n v="29821661184">
        <tpls c="8">
          <tpl hier="2" item="0"/>
          <tpl hier="4" item="3"/>
          <tpl fld="3" item="8"/>
          <tpl fld="2" item="83"/>
          <tpl hier="9" item="1"/>
          <tpl hier="11" item="4"/>
          <tpl hier="12" item="5"/>
          <tpl fld="4" item="0"/>
        </tpls>
      </n>
      <n v="149394407424">
        <tpls c="8">
          <tpl hier="2" item="0"/>
          <tpl hier="4" item="3"/>
          <tpl fld="3" item="7"/>
          <tpl fld="2" item="83"/>
          <tpl hier="9" item="1"/>
          <tpl hier="11" item="4"/>
          <tpl hier="12" item="5"/>
          <tpl fld="4" item="0"/>
        </tpls>
      </n>
      <n v="317381705728">
        <tpls c="8">
          <tpl hier="2" item="0"/>
          <tpl hier="4" item="3"/>
          <tpl fld="3" item="6"/>
          <tpl fld="2" item="83"/>
          <tpl hier="9" item="1"/>
          <tpl hier="11" item="4"/>
          <tpl hier="12" item="5"/>
          <tpl fld="4" item="0"/>
        </tpls>
      </n>
      <n v="529606705152">
        <tpls c="8">
          <tpl hier="2" item="0"/>
          <tpl hier="4" item="3"/>
          <tpl fld="3" item="5"/>
          <tpl fld="2" item="83"/>
          <tpl hier="9" item="1"/>
          <tpl hier="11" item="4"/>
          <tpl hier="12" item="5"/>
          <tpl fld="4" item="0"/>
        </tpls>
      </n>
      <n v="9368953856">
        <tpls c="8">
          <tpl hier="2" item="0"/>
          <tpl hier="4" item="3"/>
          <tpl fld="3" item="26"/>
          <tpl fld="2" item="75"/>
          <tpl hier="9" item="1"/>
          <tpl hier="11" item="4"/>
          <tpl hier="12" item="5"/>
          <tpl fld="4" item="0"/>
        </tpls>
      </n>
      <n v="50973528064">
        <tpls c="8">
          <tpl hier="2" item="0"/>
          <tpl hier="4" item="3"/>
          <tpl fld="3" item="25"/>
          <tpl fld="2" item="75"/>
          <tpl hier="9" item="1"/>
          <tpl hier="11" item="4"/>
          <tpl hier="12" item="5"/>
          <tpl fld="4" item="0"/>
        </tpls>
      </n>
      <n v="135218413568">
        <tpls c="8">
          <tpl hier="2" item="0"/>
          <tpl hier="4" item="3"/>
          <tpl fld="3" item="24"/>
          <tpl fld="2" item="75"/>
          <tpl hier="9" item="1"/>
          <tpl hier="11" item="4"/>
          <tpl hier="12" item="5"/>
          <tpl fld="4" item="0"/>
        </tpls>
      </n>
      <n v="234440081408">
        <tpls c="8">
          <tpl hier="2" item="0"/>
          <tpl hier="4" item="3"/>
          <tpl fld="3" item="23"/>
          <tpl fld="2" item="75"/>
          <tpl hier="9" item="1"/>
          <tpl hier="11" item="4"/>
          <tpl hier="12" item="5"/>
          <tpl fld="4" item="0"/>
        </tpls>
      </n>
      <n v="148456357888">
        <tpls c="8">
          <tpl hier="2" item="0"/>
          <tpl hier="4" item="3"/>
          <tpl fld="3" item="10"/>
          <tpl fld="2" item="80"/>
          <tpl hier="9" item="1"/>
          <tpl hier="11" item="4"/>
          <tpl hier="12" item="5"/>
          <tpl fld="4" item="0"/>
        </tpls>
      </n>
      <n v="771470786560">
        <tpls c="8">
          <tpl hier="2" item="0"/>
          <tpl hier="4" item="3"/>
          <tpl fld="3" item="12"/>
          <tpl fld="2" item="80"/>
          <tpl hier="9" item="1"/>
          <tpl hier="11" item="4"/>
          <tpl hier="12" item="5"/>
          <tpl fld="4" item="0"/>
        </tpls>
      </n>
      <n v="1494286598144">
        <tpls c="8">
          <tpl hier="2" item="0"/>
          <tpl hier="4" item="3"/>
          <tpl fld="3" item="11"/>
          <tpl fld="2" item="80"/>
          <tpl hier="9" item="1"/>
          <tpl hier="11" item="4"/>
          <tpl hier="12" item="5"/>
          <tpl fld="4" item="0"/>
        </tpls>
      </n>
      <n v="2787863953408">
        <tpls c="8">
          <tpl hier="2" item="0"/>
          <tpl hier="4" item="3"/>
          <tpl fld="3" item="9"/>
          <tpl fld="2" item="80"/>
          <tpl hier="9" item="1"/>
          <tpl hier="11" item="4"/>
          <tpl hier="12" item="5"/>
          <tpl fld="4" item="0"/>
        </tpls>
      </n>
      <n v="22347845632">
        <tpls c="8">
          <tpl hier="2" item="0"/>
          <tpl hier="4" item="3"/>
          <tpl fld="3" item="57"/>
          <tpl fld="2" item="84"/>
          <tpl hier="9" item="1"/>
          <tpl hier="11" item="4"/>
          <tpl hier="12" item="5"/>
          <tpl fld="4" item="0"/>
        </tpls>
      </n>
      <n v="79169044480">
        <tpls c="8">
          <tpl hier="2" item="0"/>
          <tpl hier="4" item="3"/>
          <tpl fld="3" item="3"/>
          <tpl fld="2" item="84"/>
          <tpl hier="9" item="1"/>
          <tpl hier="11" item="4"/>
          <tpl hier="12" item="5"/>
          <tpl fld="4" item="0"/>
        </tpls>
      </n>
      <n v="247782998016">
        <tpls c="8">
          <tpl hier="2" item="0"/>
          <tpl hier="4" item="3"/>
          <tpl fld="3" item="1"/>
          <tpl fld="2" item="84"/>
          <tpl hier="9" item="1"/>
          <tpl hier="11" item="4"/>
          <tpl hier="12" item="5"/>
          <tpl fld="4" item="0"/>
        </tpls>
      </n>
      <n v="15183125504">
        <tpls c="8">
          <tpl hier="2" item="0"/>
          <tpl hier="4" item="3"/>
          <tpl fld="3" item="20"/>
          <tpl fld="2" item="70"/>
          <tpl hier="9" item="1"/>
          <tpl hier="11" item="4"/>
          <tpl hier="12" item="5"/>
          <tpl fld="4" item="0"/>
        </tpls>
      </n>
      <n v="75607007232">
        <tpls c="8">
          <tpl hier="2" item="0"/>
          <tpl hier="4" item="3"/>
          <tpl fld="3" item="51"/>
          <tpl fld="2" item="70"/>
          <tpl hier="9" item="1"/>
          <tpl hier="11" item="4"/>
          <tpl hier="12" item="5"/>
          <tpl fld="4" item="0"/>
        </tpls>
      </n>
      <n v="216105172992">
        <tpls c="8">
          <tpl hier="2" item="0"/>
          <tpl hier="4" item="3"/>
          <tpl fld="3" item="38"/>
          <tpl fld="2" item="70"/>
          <tpl hier="9" item="1"/>
          <tpl hier="11" item="4"/>
          <tpl hier="12" item="5"/>
          <tpl fld="4" item="0"/>
        </tpls>
      </n>
      <n v="57710743552">
        <tpls c="8">
          <tpl hier="2" item="0"/>
          <tpl hier="4" item="3"/>
          <tpl fld="3" item="44"/>
          <tpl fld="2" item="72"/>
          <tpl hier="9" item="1"/>
          <tpl hier="11" item="4"/>
          <tpl hier="12" item="5"/>
          <tpl fld="4" item="0"/>
        </tpls>
      </n>
      <n v="393677176832">
        <tpls c="8">
          <tpl hier="2" item="0"/>
          <tpl hier="4" item="3"/>
          <tpl fld="3" item="43"/>
          <tpl fld="2" item="72"/>
          <tpl hier="9" item="1"/>
          <tpl hier="11" item="4"/>
          <tpl hier="12" item="5"/>
          <tpl fld="4" item="0"/>
        </tpls>
      </n>
      <n v="1174662021120">
        <tpls c="8">
          <tpl hier="2" item="0"/>
          <tpl hier="4" item="3"/>
          <tpl fld="3" item="42"/>
          <tpl fld="2" item="72"/>
          <tpl hier="9" item="1"/>
          <tpl hier="11" item="4"/>
          <tpl hier="12" item="5"/>
          <tpl fld="4" item="0"/>
        </tpls>
      </n>
      <n v="2291991052288">
        <tpls c="8">
          <tpl hier="2" item="0"/>
          <tpl hier="4" item="3"/>
          <tpl fld="3" item="41"/>
          <tpl fld="2" item="72"/>
          <tpl hier="9" item="1"/>
          <tpl hier="11" item="4"/>
          <tpl hier="12" item="5"/>
          <tpl fld="4" item="0"/>
        </tpls>
      </n>
      <n v="105628073984">
        <tpls c="8">
          <tpl hier="2" item="0"/>
          <tpl hier="4" item="3"/>
          <tpl fld="3" item="32"/>
          <tpl fld="2" item="78"/>
          <tpl hier="9" item="1"/>
          <tpl hier="11" item="4"/>
          <tpl hier="12" item="5"/>
          <tpl fld="4" item="0"/>
        </tpls>
      </n>
      <n v="1134517944320">
        <tpls c="8">
          <tpl hier="2" item="0"/>
          <tpl hier="4" item="3"/>
          <tpl fld="3" item="31"/>
          <tpl fld="2" item="78"/>
          <tpl hier="9" item="1"/>
          <tpl hier="11" item="4"/>
          <tpl hier="12" item="5"/>
          <tpl fld="4" item="0"/>
        </tpls>
      </n>
      <n v="4815149072384">
        <tpls c="8">
          <tpl hier="2" item="0"/>
          <tpl hier="4" item="3"/>
          <tpl fld="3" item="2"/>
          <tpl fld="2" item="78"/>
          <tpl hier="9" item="1"/>
          <tpl hier="11" item="4"/>
          <tpl hier="12" item="5"/>
          <tpl fld="4" item="0"/>
        </tpls>
      </n>
      <n v="1509155072">
        <tpls c="8">
          <tpl hier="2" item="0"/>
          <tpl hier="4" item="3"/>
          <tpl fld="3" item="10"/>
          <tpl fld="2" item="73"/>
          <tpl hier="9" item="1"/>
          <tpl hier="11" item="4"/>
          <tpl hier="12" item="5"/>
          <tpl fld="4" item="0"/>
        </tpls>
      </n>
      <n v="19731912704">
        <tpls c="8">
          <tpl hier="2" item="0"/>
          <tpl hier="4" item="3"/>
          <tpl fld="3" item="27"/>
          <tpl fld="2" item="73"/>
          <tpl hier="9" item="1"/>
          <tpl hier="11" item="4"/>
          <tpl hier="12" item="5"/>
          <tpl fld="4" item="0"/>
        </tpls>
      </n>
      <n v="200862089216">
        <tpls c="8">
          <tpl hier="2" item="0"/>
          <tpl hier="4" item="3"/>
          <tpl fld="3" item="12"/>
          <tpl fld="2" item="69"/>
          <tpl hier="9" item="1"/>
          <tpl hier="11" item="4"/>
          <tpl hier="12" item="5"/>
          <tpl fld="4" item="0"/>
        </tpls>
      </n>
      <n v="833869643776">
        <tpls c="8">
          <tpl hier="2" item="0"/>
          <tpl hier="4" item="3"/>
          <tpl fld="3" item="13"/>
          <tpl fld="2" item="69"/>
          <tpl hier="9" item="1"/>
          <tpl hier="11" item="4"/>
          <tpl hier="12" item="5"/>
          <tpl fld="4" item="0"/>
        </tpls>
      </n>
      <n v="163520102400">
        <tpls c="8">
          <tpl hier="2" item="0"/>
          <tpl hier="4" item="3"/>
          <tpl fld="3" item="28"/>
          <tpl fld="2" item="66"/>
          <tpl hier="9" item="1"/>
          <tpl hier="11" item="4"/>
          <tpl hier="12" item="5"/>
          <tpl fld="4" item="0"/>
        </tpls>
      </n>
      <n v="89233596416">
        <tpls c="8">
          <tpl hier="2" item="0"/>
          <tpl hier="4" item="3"/>
          <tpl fld="3" item="53"/>
          <tpl fld="2" item="48"/>
          <tpl hier="9" item="1"/>
          <tpl hier="11" item="4"/>
          <tpl hier="12" item="5"/>
          <tpl fld="4" item="0"/>
        </tpls>
      </n>
      <n v="314851164160">
        <tpls c="8">
          <tpl hier="2" item="0"/>
          <tpl hier="4" item="3"/>
          <tpl fld="3" item="29"/>
          <tpl fld="2" item="53"/>
          <tpl hier="9" item="1"/>
          <tpl hier="11" item="4"/>
          <tpl hier="12" item="5"/>
          <tpl fld="4" item="0"/>
        </tpls>
      </n>
      <n v="78639529984">
        <tpls c="8">
          <tpl hier="2" item="0"/>
          <tpl hier="4" item="3"/>
          <tpl fld="3" item="57"/>
          <tpl fld="2" item="61"/>
          <tpl hier="9" item="1"/>
          <tpl hier="11" item="4"/>
          <tpl hier="12" item="5"/>
          <tpl fld="4" item="0"/>
        </tpls>
      </n>
      <n v="334337212416">
        <tpls c="8">
          <tpl hier="2" item="0"/>
          <tpl hier="4" item="3"/>
          <tpl fld="3" item="6"/>
          <tpl fld="2" item="79"/>
          <tpl hier="9" item="1"/>
          <tpl hier="11" item="4"/>
          <tpl hier="12" item="5"/>
          <tpl fld="4" item="0"/>
        </tpls>
      </n>
      <n v="743699972096">
        <tpls c="8">
          <tpl hier="2" item="0"/>
          <tpl hier="4" item="3"/>
          <tpl fld="3" item="34"/>
          <tpl fld="2" item="51"/>
          <tpl hier="9" item="1"/>
          <tpl hier="11" item="4"/>
          <tpl hier="12" item="5"/>
          <tpl fld="4" item="0"/>
        </tpls>
      </n>
      <n v="2951846527744">
        <tpls c="8">
          <tpl hier="2" item="0"/>
          <tpl hier="4" item="3"/>
          <tpl fld="3" item="57"/>
          <tpl fld="1" item="1"/>
          <tpl hier="9" item="1"/>
          <tpl hier="11" item="4"/>
          <tpl hier="12" item="5"/>
          <tpl fld="4" item="0"/>
        </tpls>
      </n>
      <n v="28781715456">
        <tpls c="8">
          <tpl hier="2" item="0"/>
          <tpl hier="4" item="3"/>
          <tpl fld="3" item="3"/>
          <tpl fld="2" item="63"/>
          <tpl hier="9" item="1"/>
          <tpl hier="11" item="4"/>
          <tpl hier="12" item="5"/>
          <tpl fld="4" item="0"/>
        </tpls>
      </n>
      <n v="2169627136">
        <tpls c="8">
          <tpl hier="2" item="0"/>
          <tpl hier="4" item="3"/>
          <tpl fld="3" item="42"/>
          <tpl fld="2" item="47"/>
          <tpl hier="9" item="1"/>
          <tpl hier="11" item="4"/>
          <tpl hier="12" item="5"/>
          <tpl fld="4" item="0"/>
        </tpls>
      </n>
      <n v="5489608192">
        <tpls c="8">
          <tpl hier="2" item="0"/>
          <tpl hier="4" item="3"/>
          <tpl fld="3" item="14"/>
          <tpl fld="2" item="56"/>
          <tpl hier="9" item="1"/>
          <tpl hier="11" item="4"/>
          <tpl hier="12" item="5"/>
          <tpl fld="4" item="0"/>
        </tpls>
      </n>
      <n v="345263488">
        <tpls c="8">
          <tpl hier="2" item="0"/>
          <tpl hier="4" item="3"/>
          <tpl fld="3" item="56"/>
          <tpl fld="2" item="42"/>
          <tpl hier="9" item="1"/>
          <tpl hier="11" item="4"/>
          <tpl hier="12" item="5"/>
          <tpl fld="4" item="0"/>
        </tpls>
      </n>
      <n v="371767008">
        <tpls c="8">
          <tpl hier="2" item="0"/>
          <tpl hier="4" item="3"/>
          <tpl fld="3" item="44"/>
          <tpl fld="2" item="28"/>
          <tpl hier="9" item="1"/>
          <tpl hier="11" item="4"/>
          <tpl hier="12" item="5"/>
          <tpl fld="4" item="0"/>
        </tpls>
      </n>
      <n v="370921308160">
        <tpls c="8">
          <tpl hier="2" item="0"/>
          <tpl hier="4" item="3"/>
          <tpl fld="3" item="19"/>
          <tpl fld="2" item="40"/>
          <tpl hier="9" item="1"/>
          <tpl hier="11" item="4"/>
          <tpl hier="12" item="5"/>
          <tpl fld="4" item="0"/>
        </tpls>
      </n>
      <n v="13617404928">
        <tpls c="8">
          <tpl hier="2" item="0"/>
          <tpl hier="4" item="3"/>
          <tpl fld="3" item="30"/>
          <tpl fld="2" item="65"/>
          <tpl hier="9" item="1"/>
          <tpl hier="11" item="4"/>
          <tpl hier="12" item="5"/>
          <tpl fld="4" item="0"/>
        </tpls>
      </n>
      <n v="23616329728">
        <tpls c="8">
          <tpl hier="2" item="0"/>
          <tpl hier="4" item="3"/>
          <tpl fld="3" item="11"/>
          <tpl fld="2" item="73"/>
          <tpl hier="9" item="1"/>
          <tpl hier="11" item="4"/>
          <tpl hier="12" item="5"/>
          <tpl fld="4" item="0"/>
        </tpls>
      </n>
      <n v="149540749312">
        <tpls c="8">
          <tpl hier="2" item="0"/>
          <tpl hier="4" item="3"/>
          <tpl fld="3" item="46"/>
          <tpl fld="2" item="71"/>
          <tpl hier="9" item="1"/>
          <tpl hier="11" item="4"/>
          <tpl hier="12" item="5"/>
          <tpl fld="4" item="0"/>
        </tpls>
      </n>
      <n v="176642277376">
        <tpls c="8">
          <tpl hier="2" item="0"/>
          <tpl hier="4" item="3"/>
          <tpl fld="3" item="36"/>
          <tpl fld="2" item="74"/>
          <tpl hier="9" item="1"/>
          <tpl hier="11" item="4"/>
          <tpl hier="12" item="5"/>
          <tpl fld="4" item="0"/>
        </tpls>
      </n>
      <n v="7551500419072">
        <tpls c="8">
          <tpl hier="2" item="0"/>
          <tpl hier="4" item="3"/>
          <tpl fld="3" item="41"/>
          <tpl fld="2" item="71"/>
          <tpl hier="9" item="1"/>
          <tpl hier="11" item="4"/>
          <tpl hier="12" item="5"/>
          <tpl fld="4" item="0"/>
        </tpls>
      </n>
      <n v="193770274816">
        <tpls c="8">
          <tpl hier="2" item="0"/>
          <tpl hier="4" item="3"/>
          <tpl fld="3" item="31"/>
          <tpl fld="2" item="74"/>
          <tpl hier="9" item="1"/>
          <tpl hier="11" item="4"/>
          <tpl hier="12" item="5"/>
          <tpl fld="4" item="0"/>
        </tpls>
      </n>
      <n v="1467483684864">
        <tpls c="8">
          <tpl hier="2" item="0"/>
          <tpl hier="4" item="3"/>
          <tpl fld="3" item="29"/>
          <tpl fld="2" item="74"/>
          <tpl hier="9" item="1"/>
          <tpl hier="11" item="4"/>
          <tpl hier="12" item="5"/>
          <tpl fld="4" item="0"/>
        </tpls>
      </n>
      <n v="13582798848">
        <tpls c="8">
          <tpl hier="2" item="0"/>
          <tpl hier="4" item="3"/>
          <tpl fld="3" item="16"/>
          <tpl fld="2" item="76"/>
          <tpl hier="9" item="1"/>
          <tpl hier="11" item="4"/>
          <tpl hier="12" item="5"/>
          <tpl fld="4" item="0"/>
        </tpls>
      </n>
      <n v="69386772480">
        <tpls c="8">
          <tpl hier="2" item="0"/>
          <tpl hier="4" item="3"/>
          <tpl fld="3" item="15"/>
          <tpl fld="2" item="76"/>
          <tpl hier="9" item="1"/>
          <tpl hier="11" item="4"/>
          <tpl hier="12" item="5"/>
          <tpl fld="4" item="0"/>
        </tpls>
      </n>
      <n v="197337874432">
        <tpls c="8">
          <tpl hier="2" item="0"/>
          <tpl hier="4" item="3"/>
          <tpl fld="3" item="14"/>
          <tpl fld="2" item="76"/>
          <tpl hier="9" item="1"/>
          <tpl hier="11" item="4"/>
          <tpl hier="12" item="5"/>
          <tpl fld="4" item="0"/>
        </tpls>
      </n>
      <n v="418316156928">
        <tpls c="8">
          <tpl hier="2" item="0"/>
          <tpl hier="4" item="3"/>
          <tpl fld="3" item="13"/>
          <tpl fld="2" item="76"/>
          <tpl hier="9" item="1"/>
          <tpl hier="11" item="4"/>
          <tpl hier="12" item="5"/>
          <tpl fld="4" item="0"/>
        </tpls>
      </n>
      <n v="37209419776">
        <tpls c="8">
          <tpl hier="2" item="0"/>
          <tpl hier="4" item="3"/>
          <tpl fld="3" item="4"/>
          <tpl fld="2" item="83"/>
          <tpl hier="9" item="1"/>
          <tpl hier="11" item="4"/>
          <tpl hier="12" item="5"/>
          <tpl fld="4" item="0"/>
        </tpls>
      </n>
      <n v="162299101184">
        <tpls c="8">
          <tpl hier="2" item="0"/>
          <tpl hier="4" item="3"/>
          <tpl fld="3" item="58"/>
          <tpl fld="2" item="83"/>
          <tpl hier="9" item="1"/>
          <tpl hier="11" item="4"/>
          <tpl hier="12" item="5"/>
          <tpl fld="4" item="0"/>
        </tpls>
      </n>
      <n v="368537010176">
        <tpls c="8">
          <tpl hier="2" item="0"/>
          <tpl hier="4" item="3"/>
          <tpl fld="3" item="2"/>
          <tpl fld="2" item="83"/>
          <tpl hier="9" item="1"/>
          <tpl hier="11" item="4"/>
          <tpl hier="12" item="5"/>
          <tpl fld="4" item="0"/>
        </tpls>
      </n>
      <n v="8823033856">
        <tpls c="8">
          <tpl hier="2" item="0"/>
          <tpl hier="4" item="3"/>
          <tpl fld="3" item="18"/>
          <tpl fld="2" item="75"/>
          <tpl hier="9" item="1"/>
          <tpl hier="11" item="4"/>
          <tpl hier="12" item="5"/>
          <tpl fld="4" item="0"/>
        </tpls>
      </n>
      <n v="52888801280">
        <tpls c="8">
          <tpl hier="2" item="0"/>
          <tpl hier="4" item="3"/>
          <tpl fld="3" item="22"/>
          <tpl fld="2" item="75"/>
          <tpl hier="9" item="1"/>
          <tpl hier="11" item="4"/>
          <tpl hier="12" item="5"/>
          <tpl fld="4" item="0"/>
        </tpls>
      </n>
      <n v="125706649600">
        <tpls c="8">
          <tpl hier="2" item="0"/>
          <tpl hier="4" item="3"/>
          <tpl fld="3" item="17"/>
          <tpl fld="2" item="75"/>
          <tpl hier="9" item="1"/>
          <tpl hier="11" item="4"/>
          <tpl hier="12" item="5"/>
          <tpl fld="4" item="0"/>
        </tpls>
      </n>
      <n v="240607903744">
        <tpls c="8">
          <tpl hier="2" item="0"/>
          <tpl hier="4" item="3"/>
          <tpl fld="3" item="21"/>
          <tpl fld="2" item="75"/>
          <tpl hier="9" item="1"/>
          <tpl hier="11" item="4"/>
          <tpl hier="12" item="5"/>
          <tpl fld="4" item="0"/>
        </tpls>
      </n>
      <n v="165966610432">
        <tpls c="8">
          <tpl hier="2" item="0"/>
          <tpl hier="4" item="3"/>
          <tpl fld="3" item="8"/>
          <tpl fld="2" item="80"/>
          <tpl hier="9" item="1"/>
          <tpl hier="11" item="4"/>
          <tpl hier="12" item="5"/>
          <tpl fld="4" item="0"/>
        </tpls>
      </n>
      <n v="934173278208">
        <tpls c="8">
          <tpl hier="2" item="0"/>
          <tpl hier="4" item="3"/>
          <tpl fld="3" item="7"/>
          <tpl fld="2" item="80"/>
          <tpl hier="9" item="1"/>
          <tpl hier="11" item="4"/>
          <tpl hier="12" item="5"/>
          <tpl fld="4" item="0"/>
        </tpls>
      </n>
      <n v="1840480780288">
        <tpls c="8">
          <tpl hier="2" item="0"/>
          <tpl hier="4" item="3"/>
          <tpl fld="3" item="6"/>
          <tpl fld="2" item="80"/>
          <tpl hier="9" item="1"/>
          <tpl hier="11" item="4"/>
          <tpl hier="12" item="5"/>
          <tpl fld="4" item="0"/>
        </tpls>
      </n>
      <n v="2715518238720">
        <tpls c="8">
          <tpl hier="2" item="0"/>
          <tpl hier="4" item="3"/>
          <tpl fld="3" item="5"/>
          <tpl fld="2" item="80"/>
          <tpl hier="9" item="1"/>
          <tpl hier="11" item="4"/>
          <tpl hier="12" item="5"/>
          <tpl fld="4" item="0"/>
        </tpls>
      </n>
      <n v="25351305216">
        <tpls c="8">
          <tpl hier="2" item="0"/>
          <tpl hier="4" item="3"/>
          <tpl fld="3" item="56"/>
          <tpl fld="2" item="84"/>
          <tpl hier="9" item="1"/>
          <tpl hier="11" item="4"/>
          <tpl hier="12" item="5"/>
          <tpl fld="4" item="0"/>
        </tpls>
      </n>
      <n v="97891090432">
        <tpls c="8">
          <tpl hier="2" item="0"/>
          <tpl hier="4" item="3"/>
          <tpl fld="3" item="0"/>
          <tpl fld="2" item="84"/>
          <tpl hier="9" item="1"/>
          <tpl hier="11" item="4"/>
          <tpl hier="12" item="5"/>
          <tpl fld="4" item="0"/>
        </tpls>
      </n>
      <n v="273317740544">
        <tpls c="8">
          <tpl hier="2" item="0"/>
          <tpl hier="4" item="3"/>
          <tpl fld="3" item="55"/>
          <tpl fld="2" item="84"/>
          <tpl hier="9" item="1"/>
          <tpl hier="11" item="4"/>
          <tpl hier="12" item="5"/>
          <tpl fld="4" item="0"/>
        </tpls>
      </n>
      <n v="3138500096">
        <tpls c="8">
          <tpl hier="2" item="0"/>
          <tpl hier="4" item="3"/>
          <tpl fld="3" item="35"/>
          <tpl fld="2" item="70"/>
          <tpl hier="9" item="1"/>
          <tpl hier="11" item="4"/>
          <tpl hier="12" item="5"/>
          <tpl fld="4" item="0"/>
        </tpls>
      </n>
      <n v="17372798976">
        <tpls c="8">
          <tpl hier="2" item="0"/>
          <tpl hier="4" item="3"/>
          <tpl fld="3" item="40"/>
          <tpl fld="2" item="70"/>
          <tpl hier="9" item="1"/>
          <tpl hier="11" item="4"/>
          <tpl hier="12" item="5"/>
          <tpl fld="4" item="0"/>
        </tpls>
      </n>
      <n v="75985903616">
        <tpls c="8">
          <tpl hier="2" item="0"/>
          <tpl hier="4" item="3"/>
          <tpl fld="3" item="50"/>
          <tpl fld="2" item="70"/>
          <tpl hier="9" item="1"/>
          <tpl hier="11" item="4"/>
          <tpl hier="12" item="5"/>
          <tpl fld="4" item="0"/>
        </tpls>
      </n>
      <n v="207468167168">
        <tpls c="8">
          <tpl hier="2" item="0"/>
          <tpl hier="4" item="3"/>
          <tpl fld="3" item="49"/>
          <tpl fld="2" item="70"/>
          <tpl hier="9" item="1"/>
          <tpl hier="11" item="4"/>
          <tpl hier="12" item="5"/>
          <tpl fld="4" item="0"/>
        </tpls>
      </n>
      <n v="63175417856">
        <tpls c="8">
          <tpl hier="2" item="0"/>
          <tpl hier="4" item="3"/>
          <tpl fld="3" item="37"/>
          <tpl fld="2" item="72"/>
          <tpl hier="9" item="1"/>
          <tpl hier="11" item="4"/>
          <tpl hier="12" item="5"/>
          <tpl fld="4" item="0"/>
        </tpls>
      </n>
      <n v="477256777728">
        <tpls c="8">
          <tpl hier="2" item="0"/>
          <tpl hier="4" item="3"/>
          <tpl fld="3" item="39"/>
          <tpl fld="2" item="72"/>
          <tpl hier="9" item="1"/>
          <tpl hier="11" item="4"/>
          <tpl hier="12" item="5"/>
          <tpl fld="4" item="0"/>
        </tpls>
      </n>
      <n v="1312426557440">
        <tpls c="8">
          <tpl hier="2" item="0"/>
          <tpl hier="4" item="3"/>
          <tpl fld="3" item="28"/>
          <tpl fld="2" item="72"/>
          <tpl hier="9" item="1"/>
          <tpl hier="11" item="4"/>
          <tpl hier="12" item="5"/>
          <tpl fld="4" item="0"/>
        </tpls>
      </n>
      <n v="2087077019648">
        <tpls c="8">
          <tpl hier="2" item="0"/>
          <tpl hier="4" item="3"/>
          <tpl fld="3" item="19"/>
          <tpl fld="2" item="72"/>
          <tpl hier="9" item="1"/>
          <tpl hier="11" item="4"/>
          <tpl hier="12" item="5"/>
          <tpl fld="4" item="0"/>
        </tpls>
      </n>
      <n v="123781881856">
        <tpls c="8">
          <tpl hier="2" item="0"/>
          <tpl hier="4" item="3"/>
          <tpl fld="3" item="26"/>
          <tpl fld="2" item="78"/>
          <tpl hier="9" item="1"/>
          <tpl hier="11" item="4"/>
          <tpl hier="12" item="5"/>
          <tpl fld="4" item="0"/>
        </tpls>
      </n>
      <n v="1243323564032">
        <tpls c="8">
          <tpl hier="2" item="0"/>
          <tpl hier="4" item="3"/>
          <tpl fld="3" item="25"/>
          <tpl fld="2" item="78"/>
          <tpl hier="9" item="1"/>
          <tpl hier="11" item="4"/>
          <tpl hier="12" item="5"/>
          <tpl fld="4" item="0"/>
        </tpls>
      </n>
      <n v="4755410649088">
        <tpls c="8">
          <tpl hier="2" item="0"/>
          <tpl hier="4" item="3"/>
          <tpl fld="3" item="1"/>
          <tpl fld="2" item="78"/>
          <tpl hier="9" item="1"/>
          <tpl hier="11" item="4"/>
          <tpl hier="12" item="5"/>
          <tpl fld="4" item="0"/>
        </tpls>
      </n>
      <n v="1572310784">
        <tpls c="8">
          <tpl hier="2" item="0"/>
          <tpl hier="4" item="3"/>
          <tpl fld="3" item="8"/>
          <tpl fld="2" item="73"/>
          <tpl hier="9" item="1"/>
          <tpl hier="11" item="4"/>
          <tpl hier="12" item="5"/>
          <tpl fld="4" item="0"/>
        </tpls>
      </n>
      <n v="20209121280">
        <tpls c="8">
          <tpl hier="2" item="0"/>
          <tpl hier="4" item="3"/>
          <tpl fld="3" item="30"/>
          <tpl fld="2" item="73"/>
          <tpl hier="9" item="1"/>
          <tpl hier="11" item="4"/>
          <tpl hier="12" item="5"/>
          <tpl fld="4" item="0"/>
        </tpls>
      </n>
      <n v="13493833728">
        <tpls c="8">
          <tpl hier="2" item="0"/>
          <tpl hier="4" item="3"/>
          <tpl fld="3" item="35"/>
          <tpl fld="2" item="69"/>
          <tpl hier="9" item="1"/>
          <tpl hier="11" item="4"/>
          <tpl hier="12" item="5"/>
          <tpl fld="4" item="0"/>
        </tpls>
      </n>
      <n v="245046312960">
        <tpls c="8">
          <tpl hier="2" item="0"/>
          <tpl hier="4" item="3"/>
          <tpl fld="3" item="7"/>
          <tpl fld="2" item="69"/>
          <tpl hier="9" item="1"/>
          <tpl hier="11" item="4"/>
          <tpl hier="12" item="5"/>
          <tpl fld="4" item="0"/>
        </tpls>
      </n>
      <n v="914104844288">
        <tpls c="8">
          <tpl hier="2" item="0"/>
          <tpl hier="4" item="3"/>
          <tpl fld="3" item="9"/>
          <tpl fld="2" item="69"/>
          <tpl hier="9" item="1"/>
          <tpl hier="11" item="4"/>
          <tpl hier="12" item="5"/>
          <tpl fld="4" item="0"/>
        </tpls>
      </n>
      <n v="161356627968">
        <tpls c="8">
          <tpl hier="2" item="0"/>
          <tpl hier="4" item="3"/>
          <tpl fld="3" item="27"/>
          <tpl fld="2" item="66"/>
          <tpl hier="9" item="1"/>
          <tpl hier="11" item="4"/>
          <tpl hier="12" item="5"/>
          <tpl fld="4" item="0"/>
        </tpls>
      </n>
      <n v="118122004480">
        <tpls c="8">
          <tpl hier="2" item="0"/>
          <tpl hier="4" item="3"/>
          <tpl fld="3" item="42"/>
          <tpl fld="2" item="48"/>
          <tpl hier="9" item="1"/>
          <tpl hier="11" item="4"/>
          <tpl hier="12" item="5"/>
          <tpl fld="4" item="0"/>
        </tpls>
      </n>
      <n v="308004159488">
        <tpls c="8">
          <tpl hier="2" item="0"/>
          <tpl hier="4" item="3"/>
          <tpl fld="3" item="23"/>
          <tpl fld="2" item="53"/>
          <tpl hier="9" item="1"/>
          <tpl hier="11" item="4"/>
          <tpl hier="12" item="5"/>
          <tpl fld="4" item="0"/>
        </tpls>
      </n>
      <n v="172102909952">
        <tpls c="8">
          <tpl hier="2" item="0"/>
          <tpl hier="4" item="3"/>
          <tpl fld="3" item="22"/>
          <tpl fld="2" item="61"/>
          <tpl hier="9" item="1"/>
          <tpl hier="11" item="4"/>
          <tpl hier="12" item="5"/>
          <tpl fld="4" item="0"/>
        </tpls>
      </n>
      <n v="491252580352">
        <tpls c="8">
          <tpl hier="2" item="0"/>
          <tpl hier="4" item="3"/>
          <tpl fld="3" item="52"/>
          <tpl fld="2" item="79"/>
          <tpl hier="9" item="1"/>
          <tpl hier="11" item="4"/>
          <tpl hier="12" item="5"/>
          <tpl fld="4" item="0"/>
        </tpls>
      </n>
      <n v="814999994368">
        <tpls c="8">
          <tpl hier="2" item="0"/>
          <tpl hier="4" item="3"/>
          <tpl fld="3" item="32"/>
          <tpl fld="2" item="51"/>
          <tpl hier="9" item="1"/>
          <tpl hier="11" item="4"/>
          <tpl hier="12" item="5"/>
          <tpl fld="4" item="0"/>
        </tpls>
      </n>
      <n v="3285962257664">
        <tpls c="8">
          <tpl hier="2" item="0"/>
          <tpl hier="4" item="3"/>
          <tpl fld="3" item="56"/>
          <tpl fld="1" item="1"/>
          <tpl hier="9" item="1"/>
          <tpl hier="11" item="4"/>
          <tpl hier="12" item="5"/>
          <tpl fld="4" item="0"/>
        </tpls>
      </n>
      <n v="31598342144">
        <tpls c="8">
          <tpl hier="2" item="0"/>
          <tpl hier="4" item="3"/>
          <tpl fld="3" item="0"/>
          <tpl fld="2" item="63"/>
          <tpl hier="9" item="1"/>
          <tpl hier="11" item="4"/>
          <tpl hier="12" item="5"/>
          <tpl fld="4" item="0"/>
        </tpls>
      </n>
      <n v="2361116672">
        <tpls c="8">
          <tpl hier="2" item="0"/>
          <tpl hier="4" item="3"/>
          <tpl fld="3" item="28"/>
          <tpl fld="2" item="47"/>
          <tpl hier="9" item="1"/>
          <tpl hier="11" item="4"/>
          <tpl hier="12" item="5"/>
          <tpl fld="4" item="0"/>
        </tpls>
      </n>
      <n v="5438857216">
        <tpls c="8">
          <tpl hier="2" item="0"/>
          <tpl hier="4" item="3"/>
          <tpl fld="3" item="11"/>
          <tpl fld="2" item="56"/>
          <tpl hier="9" item="1"/>
          <tpl hier="11" item="4"/>
          <tpl hier="12" item="5"/>
          <tpl fld="4" item="0"/>
        </tpls>
      </n>
      <n v="420986656">
        <tpls c="8">
          <tpl hier="2" item="0"/>
          <tpl hier="4" item="3"/>
          <tpl fld="3" item="54"/>
          <tpl fld="2" item="42"/>
          <tpl hier="9" item="1"/>
          <tpl hier="11" item="4"/>
          <tpl hier="12" item="5"/>
          <tpl fld="4" item="0"/>
        </tpls>
      </n>
      <n v="392247520">
        <tpls c="8">
          <tpl hier="2" item="0"/>
          <tpl hier="4" item="3"/>
          <tpl fld="3" item="37"/>
          <tpl fld="2" item="28"/>
          <tpl hier="9" item="1"/>
          <tpl hier="11" item="4"/>
          <tpl hier="12" item="5"/>
          <tpl fld="4" item="0"/>
        </tpls>
      </n>
      <n v="382116134912">
        <tpls c="8">
          <tpl hier="2" item="0"/>
          <tpl hier="4" item="3"/>
          <tpl fld="3" item="33"/>
          <tpl fld="2" item="40"/>
          <tpl hier="9" item="1"/>
          <tpl hier="11" item="4"/>
          <tpl hier="12" item="5"/>
          <tpl fld="4" item="0"/>
        </tpls>
      </n>
      <n v="14195622912">
        <tpls c="8">
          <tpl hier="2" item="0"/>
          <tpl hier="4" item="3"/>
          <tpl fld="3" item="24"/>
          <tpl fld="2" item="65"/>
          <tpl hier="9" item="1"/>
          <tpl hier="11" item="4"/>
          <tpl hier="12" item="5"/>
          <tpl fld="4" item="0"/>
        </tpls>
      </n>
      <n v="210511003648">
        <tpls c="8">
          <tpl hier="2" item="0"/>
          <tpl hier="4" item="3"/>
          <tpl fld="3" item="53"/>
          <tpl fld="2" item="83"/>
          <tpl hier="9" item="1"/>
          <tpl hier="11" item="4"/>
          <tpl hier="12" item="5"/>
          <tpl fld="4" item="0"/>
        </tpls>
      </n>
      <n v="362962878464">
        <tpls c="8">
          <tpl hier="2" item="0"/>
          <tpl hier="4" item="3"/>
          <tpl fld="3" item="51"/>
          <tpl fld="2" item="69"/>
          <tpl hier="9" item="1"/>
          <tpl hier="11" item="4"/>
          <tpl hier="12" item="5"/>
          <tpl fld="4" item="0"/>
        </tpls>
      </n>
      <n v="25936834560">
        <tpls c="8">
          <tpl hier="2" item="0"/>
          <tpl hier="4" item="3"/>
          <tpl fld="3" item="34"/>
          <tpl fld="2" item="74"/>
          <tpl hier="9" item="1"/>
          <tpl hier="11" item="4"/>
          <tpl hier="12" item="5"/>
          <tpl fld="4" item="0"/>
        </tpls>
      </n>
      <n v="398899150848">
        <tpls c="8">
          <tpl hier="2" item="0"/>
          <tpl hier="4" item="3"/>
          <tpl fld="3" item="30"/>
          <tpl fld="2" item="74"/>
          <tpl hier="9" item="1"/>
          <tpl hier="11" item="4"/>
          <tpl hier="12" item="5"/>
          <tpl fld="4" item="0"/>
        </tpls>
      </n>
      <n v="177030414336">
        <tpls c="8">
          <tpl hier="2" item="0"/>
          <tpl hier="4" item="3"/>
          <tpl fld="3" item="25"/>
          <tpl fld="2" item="74"/>
          <tpl hier="9" item="1"/>
          <tpl hier="11" item="4"/>
          <tpl hier="12" item="5"/>
          <tpl fld="4" item="0"/>
        </tpls>
      </n>
      <n v="213377777664">
        <tpls c="8">
          <tpl hier="2" item="0"/>
          <tpl hier="4" item="3"/>
          <tpl fld="3" item="11"/>
          <tpl fld="2" item="76"/>
          <tpl hier="9" item="1"/>
          <tpl hier="11" item="4"/>
          <tpl hier="12" item="5"/>
          <tpl fld="4" item="0"/>
        </tpls>
      </n>
      <n v="129421025280">
        <tpls c="8">
          <tpl hier="2" item="0"/>
          <tpl hier="4" item="3"/>
          <tpl fld="3" item="14"/>
          <tpl fld="2" item="75"/>
          <tpl hier="9" item="1"/>
          <tpl hier="11" item="4"/>
          <tpl hier="12" item="5"/>
          <tpl fld="4" item="0"/>
        </tpls>
      </n>
      <n v="1018847035392">
        <tpls c="8">
          <tpl hier="2" item="0"/>
          <tpl hier="4" item="3"/>
          <tpl fld="3" item="58"/>
          <tpl fld="2" item="80"/>
          <tpl hier="9" item="1"/>
          <tpl hier="11" item="4"/>
          <tpl hier="12" item="5"/>
          <tpl fld="4" item="0"/>
        </tpls>
      </n>
      <n v="28525873152">
        <tpls c="8">
          <tpl hier="2" item="0"/>
          <tpl hier="4" item="3"/>
          <tpl fld="3" item="54"/>
          <tpl fld="2" item="84"/>
          <tpl hier="9" item="1"/>
          <tpl hier="11" item="4"/>
          <tpl hier="12" item="5"/>
          <tpl fld="4" item="0"/>
        </tpls>
      </n>
      <n v="2510000128">
        <tpls c="8">
          <tpl hier="2" item="0"/>
          <tpl hier="4" item="3"/>
          <tpl fld="3" item="48"/>
          <tpl fld="2" item="70"/>
          <tpl hier="9" item="1"/>
          <tpl hier="11" item="4"/>
          <tpl hier="12" item="5"/>
          <tpl fld="4" item="0"/>
        </tpls>
      </n>
      <n v="233995681792">
        <tpls c="8">
          <tpl hier="2" item="0"/>
          <tpl hier="4" item="3"/>
          <tpl fld="3" item="47"/>
          <tpl fld="2" item="70"/>
          <tpl hier="9" item="1"/>
          <tpl hier="11" item="4"/>
          <tpl hier="12" item="5"/>
          <tpl fld="4" item="0"/>
        </tpls>
      </n>
      <n v="430702854144">
        <tpls c="8">
          <tpl hier="2" item="0"/>
          <tpl hier="4" item="3"/>
          <tpl fld="3" item="36"/>
          <tpl fld="2" item="72"/>
          <tpl hier="9" item="1"/>
          <tpl hier="11" item="4"/>
          <tpl hier="12" item="5"/>
          <tpl fld="4" item="0"/>
        </tpls>
      </n>
      <n v="2141315268608">
        <tpls c="8">
          <tpl hier="2" item="0"/>
          <tpl hier="4" item="3"/>
          <tpl fld="3" item="33"/>
          <tpl fld="2" item="72"/>
          <tpl hier="9" item="1"/>
          <tpl hier="11" item="4"/>
          <tpl hier="12" item="5"/>
          <tpl fld="4" item="0"/>
        </tpls>
      </n>
      <n v="1318381682688">
        <tpls c="8">
          <tpl hier="2" item="0"/>
          <tpl hier="4" item="3"/>
          <tpl fld="3" item="22"/>
          <tpl fld="2" item="78"/>
          <tpl hier="9" item="1"/>
          <tpl hier="11" item="4"/>
          <tpl hier="12" item="5"/>
          <tpl fld="4" item="0"/>
        </tpls>
      </n>
      <n v="2701874688">
        <tpls c="8">
          <tpl hier="2" item="0"/>
          <tpl hier="4" item="3"/>
          <tpl fld="3" item="57"/>
          <tpl fld="2" item="73"/>
          <tpl hier="9" item="1"/>
          <tpl hier="11" item="4"/>
          <tpl hier="12" item="5"/>
          <tpl fld="4" item="0"/>
        </tpls>
      </n>
      <n v="14647057408">
        <tpls c="8">
          <tpl hier="2" item="0"/>
          <tpl hier="4" item="3"/>
          <tpl fld="3" item="48"/>
          <tpl fld="2" item="69"/>
          <tpl hier="9" item="1"/>
          <tpl hier="11" item="4"/>
          <tpl hier="12" item="5"/>
          <tpl fld="4" item="0"/>
        </tpls>
      </n>
      <n v="258336702464">
        <tpls c="8">
          <tpl hier="2" item="0"/>
          <tpl hier="4" item="3"/>
          <tpl fld="3" item="3"/>
          <tpl fld="2" item="69"/>
          <tpl hier="9" item="1"/>
          <tpl hier="11" item="4"/>
          <tpl hier="12" item="5"/>
          <tpl fld="4" item="0"/>
        </tpls>
      </n>
      <n v="122630086656">
        <tpls c="8">
          <tpl hier="2" item="0"/>
          <tpl hier="4" item="3"/>
          <tpl fld="3" item="28"/>
          <tpl fld="2" item="48"/>
          <tpl hier="9" item="1"/>
          <tpl hier="11" item="4"/>
          <tpl hier="12" item="5"/>
          <tpl fld="4" item="0"/>
        </tpls>
      </n>
      <n v="3120833280">
        <tpls c="8">
          <tpl hier="2" item="0"/>
          <tpl hier="4" item="3"/>
          <tpl fld="3" item="34"/>
          <tpl fld="2" item="57"/>
          <tpl hier="9" item="1"/>
          <tpl hier="11" item="4"/>
          <tpl hier="12" item="5"/>
          <tpl fld="4" item="0"/>
        </tpls>
      </n>
      <n v="376160419840">
        <tpls c="8">
          <tpl hier="2" item="0"/>
          <tpl hier="4" item="3"/>
          <tpl fld="3" item="58"/>
          <tpl fld="2" item="61"/>
          <tpl hier="9" item="1"/>
          <tpl hier="11" item="4"/>
          <tpl hier="12" item="5"/>
          <tpl fld="4" item="0"/>
        </tpls>
      </n>
      <n v="3207041908736">
        <tpls c="8">
          <tpl hier="2" item="0"/>
          <tpl hier="4" item="3"/>
          <tpl fld="3" item="36"/>
          <tpl fld="2" item="51"/>
          <tpl hier="9" item="1"/>
          <tpl hier="11" item="4"/>
          <tpl hier="12" item="5"/>
          <tpl fld="4" item="0"/>
        </tpls>
      </n>
      <n v="13763984291840">
        <tpls c="8">
          <tpl hier="2" item="0"/>
          <tpl hier="4" item="3"/>
          <tpl fld="3" item="3"/>
          <tpl fld="1" item="1"/>
          <tpl hier="9" item="1"/>
          <tpl hier="11" item="4"/>
          <tpl hier="12" item="5"/>
          <tpl fld="4" item="0"/>
        </tpls>
      </n>
      <n v="69442945024">
        <tpls c="8">
          <tpl hier="2" item="0"/>
          <tpl hier="4" item="3"/>
          <tpl fld="3" item="1"/>
          <tpl fld="2" item="63"/>
          <tpl hier="9" item="1"/>
          <tpl hier="11" item="4"/>
          <tpl hier="12" item="5"/>
          <tpl fld="4" item="0"/>
        </tpls>
      </n>
      <n v="10693321728">
        <tpls c="8">
          <tpl hier="2" item="0"/>
          <tpl hier="4" item="3"/>
          <tpl fld="3" item="41"/>
          <tpl fld="2" item="47"/>
          <tpl hier="9" item="1"/>
          <tpl hier="11" item="4"/>
          <tpl hier="12" item="5"/>
          <tpl fld="4" item="0"/>
        </tpls>
      </n>
      <n v="17405538304">
        <tpls c="8">
          <tpl hier="2" item="0"/>
          <tpl hier="4" item="3"/>
          <tpl fld="3" item="13"/>
          <tpl fld="2" item="56"/>
          <tpl hier="9" item="1"/>
          <tpl hier="11" item="4"/>
          <tpl hier="12" item="5"/>
          <tpl fld="4" item="0"/>
        </tpls>
      </n>
      <n v="972896256">
        <tpls c="8">
          <tpl hier="2" item="0"/>
          <tpl hier="4" item="3"/>
          <tpl fld="3" item="27"/>
          <tpl fld="2" item="42"/>
          <tpl hier="9" item="1"/>
          <tpl hier="11" item="4"/>
          <tpl hier="12" item="5"/>
          <tpl fld="4" item="0"/>
        </tpls>
      </n>
      <n v="832415808">
        <tpls c="8">
          <tpl hier="2" item="0"/>
          <tpl hier="4" item="3"/>
          <tpl fld="3" item="25"/>
          <tpl fld="2" item="28"/>
          <tpl hier="9" item="1"/>
          <tpl hier="11" item="4"/>
          <tpl hier="12" item="5"/>
          <tpl fld="4" item="0"/>
        </tpls>
      </n>
      <n v="6173712896">
        <tpls c="8">
          <tpl hier="2" item="0"/>
          <tpl hier="4" item="3"/>
          <tpl fld="3" item="4"/>
          <tpl fld="2" item="54"/>
          <tpl hier="9" item="1"/>
          <tpl hier="11" item="4"/>
          <tpl hier="12" item="5"/>
          <tpl fld="4" item="0"/>
        </tpls>
      </n>
      <n v="4303544385536">
        <tpls c="8">
          <tpl hier="2" item="0"/>
          <tpl hier="4" item="3"/>
          <tpl fld="3" item="14"/>
          <tpl fld="2" item="78"/>
          <tpl hier="9" item="1"/>
          <tpl hier="11" item="4"/>
          <tpl hier="12" item="5"/>
          <tpl fld="4" item="0"/>
        </tpls>
      </n>
      <n v="4866864316416">
        <tpls c="8">
          <tpl hier="2" item="0"/>
          <tpl hier="4" item="3"/>
          <tpl fld="3" item="13"/>
          <tpl fld="2" item="78"/>
          <tpl hier="9" item="1"/>
          <tpl hier="11" item="4"/>
          <tpl hier="12" item="5"/>
          <tpl fld="4" item="0"/>
        </tpls>
      </n>
      <n v="1968733056">
        <tpls c="8">
          <tpl hier="2" item="0"/>
          <tpl hier="4" item="3"/>
          <tpl fld="3" item="4"/>
          <tpl fld="2" item="73"/>
          <tpl hier="9" item="1"/>
          <tpl hier="11" item="4"/>
          <tpl hier="12" item="5"/>
          <tpl fld="4" item="0"/>
        </tpls>
      </n>
      <n v="9750161408">
        <tpls c="8">
          <tpl hier="2" item="0"/>
          <tpl hier="4" item="3"/>
          <tpl fld="3" item="58"/>
          <tpl fld="2" item="73"/>
          <tpl hier="9" item="1"/>
          <tpl hier="11" item="4"/>
          <tpl hier="12" item="5"/>
          <tpl fld="4" item="0"/>
        </tpls>
      </n>
      <n v="34685280256">
        <tpls c="8">
          <tpl hier="2" item="0"/>
          <tpl hier="4" item="3"/>
          <tpl fld="3" item="2"/>
          <tpl fld="2" item="73"/>
          <tpl hier="9" item="1"/>
          <tpl hier="11" item="4"/>
          <tpl hier="12" item="5"/>
          <tpl fld="4" item="0"/>
        </tpls>
      </n>
      <n v="100249526272">
        <tpls c="8">
          <tpl hier="2" item="0"/>
          <tpl hier="4" item="3"/>
          <tpl fld="3" item="54"/>
          <tpl fld="2" item="69"/>
          <tpl hier="9" item="1"/>
          <tpl hier="11" item="4"/>
          <tpl hier="12" item="5"/>
          <tpl fld="4" item="0"/>
        </tpls>
      </n>
      <n v="327500333056">
        <tpls c="8">
          <tpl hier="2" item="0"/>
          <tpl hier="4" item="3"/>
          <tpl fld="3" item="53"/>
          <tpl fld="2" item="69"/>
          <tpl hier="9" item="1"/>
          <tpl hier="11" item="4"/>
          <tpl hier="12" item="5"/>
          <tpl fld="4" item="0"/>
        </tpls>
      </n>
      <n v="847481536512">
        <tpls c="8">
          <tpl hier="2" item="0"/>
          <tpl hier="4" item="3"/>
          <tpl fld="3" item="52"/>
          <tpl fld="2" item="69"/>
          <tpl hier="9" item="1"/>
          <tpl hier="11" item="4"/>
          <tpl hier="12" item="5"/>
          <tpl fld="4" item="0"/>
        </tpls>
      </n>
      <n v="6066976768">
        <tpls c="8">
          <tpl hier="2" item="0"/>
          <tpl hier="4" item="3"/>
          <tpl fld="3" item="48"/>
          <tpl fld="2" item="66"/>
          <tpl hier="9" item="1"/>
          <tpl hier="11" item="4"/>
          <tpl hier="12" item="5"/>
          <tpl fld="4" item="0"/>
        </tpls>
      </n>
      <n v="46523092992">
        <tpls c="8">
          <tpl hier="2" item="0"/>
          <tpl hier="4" item="3"/>
          <tpl fld="3" item="46"/>
          <tpl fld="2" item="66"/>
          <tpl hier="9" item="1"/>
          <tpl hier="11" item="4"/>
          <tpl hier="12" item="5"/>
          <tpl fld="4" item="0"/>
        </tpls>
      </n>
      <n v="127131459584">
        <tpls c="8">
          <tpl hier="2" item="0"/>
          <tpl hier="4" item="3"/>
          <tpl fld="3" item="45"/>
          <tpl fld="2" item="66"/>
          <tpl hier="9" item="1"/>
          <tpl hier="11" item="4"/>
          <tpl hier="12" item="5"/>
          <tpl fld="4" item="0"/>
        </tpls>
      </n>
      <n v="428757024768">
        <tpls c="8">
          <tpl hier="2" item="0"/>
          <tpl hier="4" item="3"/>
          <tpl fld="3" item="47"/>
          <tpl fld="2" item="66"/>
          <tpl hier="9" item="1"/>
          <tpl hier="11" item="4"/>
          <tpl hier="12" item="5"/>
          <tpl fld="4" item="0"/>
        </tpls>
      </n>
      <n v="4687463936">
        <tpls c="8">
          <tpl hier="2" item="0"/>
          <tpl hier="4" item="3"/>
          <tpl fld="3" item="34"/>
          <tpl fld="2" item="48"/>
          <tpl hier="9" item="1"/>
          <tpl hier="11" item="4"/>
          <tpl hier="12" item="5"/>
          <tpl fld="4" item="0"/>
        </tpls>
      </n>
      <n v="31977275392">
        <tpls c="8">
          <tpl hier="2" item="0"/>
          <tpl hier="4" item="3"/>
          <tpl fld="3" item="36"/>
          <tpl fld="2" item="48"/>
          <tpl hier="9" item="1"/>
          <tpl hier="11" item="4"/>
          <tpl hier="12" item="5"/>
          <tpl fld="4" item="0"/>
        </tpls>
      </n>
      <n v="117016535040">
        <tpls c="8">
          <tpl hier="2" item="0"/>
          <tpl hier="4" item="3"/>
          <tpl fld="3" item="27"/>
          <tpl fld="2" item="48"/>
          <tpl hier="9" item="1"/>
          <tpl hier="11" item="4"/>
          <tpl hier="12" item="5"/>
          <tpl fld="4" item="0"/>
        </tpls>
      </n>
      <n v="226369503232">
        <tpls c="8">
          <tpl hier="2" item="0"/>
          <tpl hier="4" item="3"/>
          <tpl fld="3" item="33"/>
          <tpl fld="2" item="48"/>
          <tpl hier="9" item="1"/>
          <tpl hier="11" item="4"/>
          <tpl hier="12" item="5"/>
          <tpl fld="4" item="0"/>
        </tpls>
      </n>
      <n v="1425715456">
        <tpls c="8">
          <tpl hier="2" item="0"/>
          <tpl hier="4" item="3"/>
          <tpl fld="3" item="18"/>
          <tpl fld="2" item="53"/>
          <tpl hier="9" item="1"/>
          <tpl hier="11" item="4"/>
          <tpl hier="12" item="5"/>
          <tpl fld="4" item="0"/>
        </tpls>
      </n>
      <n v="19749361664">
        <tpls c="8">
          <tpl hier="2" item="0"/>
          <tpl hier="4" item="3"/>
          <tpl fld="3" item="22"/>
          <tpl fld="2" item="53"/>
          <tpl hier="9" item="1"/>
          <tpl hier="11" item="4"/>
          <tpl hier="12" item="5"/>
          <tpl fld="4" item="0"/>
        </tpls>
      </n>
      <n v="96074481664">
        <tpls c="8">
          <tpl hier="2" item="0"/>
          <tpl hier="4" item="3"/>
          <tpl fld="3" item="17"/>
          <tpl fld="2" item="53"/>
          <tpl hier="9" item="1"/>
          <tpl hier="11" item="4"/>
          <tpl hier="12" item="5"/>
          <tpl fld="4" item="0"/>
        </tpls>
      </n>
      <n v="318652350464">
        <tpls c="8">
          <tpl hier="2" item="0"/>
          <tpl hier="4" item="3"/>
          <tpl fld="3" item="21"/>
          <tpl fld="2" item="53"/>
          <tpl hier="9" item="1"/>
          <tpl hier="11" item="4"/>
          <tpl hier="12" item="5"/>
          <tpl fld="4" item="0"/>
        </tpls>
      </n>
      <n v="9903500288">
        <tpls c="8">
          <tpl hier="2" item="0"/>
          <tpl hier="4" item="3"/>
          <tpl fld="3" item="8"/>
          <tpl fld="2" item="57"/>
          <tpl hier="9" item="1"/>
          <tpl hier="11" item="4"/>
          <tpl hier="12" item="5"/>
          <tpl fld="4" item="0"/>
        </tpls>
      </n>
      <n v="147948257280">
        <tpls c="8">
          <tpl hier="2" item="0"/>
          <tpl hier="4" item="3"/>
          <tpl fld="3" item="7"/>
          <tpl fld="2" item="57"/>
          <tpl hier="9" item="1"/>
          <tpl hier="11" item="4"/>
          <tpl hier="12" item="5"/>
          <tpl fld="4" item="0"/>
        </tpls>
      </n>
      <n v="702717362176">
        <tpls c="8">
          <tpl hier="2" item="0"/>
          <tpl hier="4" item="3"/>
          <tpl fld="3" item="6"/>
          <tpl fld="2" item="57"/>
          <tpl hier="9" item="1"/>
          <tpl hier="11" item="4"/>
          <tpl hier="12" item="5"/>
          <tpl fld="4" item="0"/>
        </tpls>
      </n>
      <n v="1642383278080">
        <tpls c="8">
          <tpl hier="2" item="0"/>
          <tpl hier="4" item="3"/>
          <tpl fld="3" item="5"/>
          <tpl fld="2" item="57"/>
          <tpl hier="9" item="1"/>
          <tpl hier="11" item="4"/>
          <tpl hier="12" item="5"/>
          <tpl fld="4" item="0"/>
        </tpls>
      </n>
      <n v="97274003456">
        <tpls c="8">
          <tpl hier="2" item="0"/>
          <tpl hier="4" item="3"/>
          <tpl fld="3" item="56"/>
          <tpl fld="2" item="61"/>
          <tpl hier="9" item="1"/>
          <tpl hier="11" item="4"/>
          <tpl hier="12" item="5"/>
          <tpl fld="4" item="0"/>
        </tpls>
      </n>
      <n v="536558600192">
        <tpls c="8">
          <tpl hier="2" item="0"/>
          <tpl hier="4" item="3"/>
          <tpl fld="3" item="0"/>
          <tpl fld="2" item="61"/>
          <tpl hier="9" item="1"/>
          <tpl hier="11" item="4"/>
          <tpl hier="12" item="5"/>
          <tpl fld="4" item="0"/>
        </tpls>
      </n>
      <n v="1259343839232">
        <tpls c="8">
          <tpl hier="2" item="0"/>
          <tpl hier="4" item="3"/>
          <tpl fld="3" item="55"/>
          <tpl fld="2" item="61"/>
          <tpl hier="9" item="1"/>
          <tpl hier="11" item="4"/>
          <tpl hier="12" item="5"/>
          <tpl fld="4" item="0"/>
        </tpls>
      </n>
      <n v="17212686336">
        <tpls c="8">
          <tpl hier="2" item="0"/>
          <tpl hier="4" item="3"/>
          <tpl fld="3" item="35"/>
          <tpl fld="2" item="79"/>
          <tpl hier="9" item="1"/>
          <tpl hier="11" item="4"/>
          <tpl hier="12" item="5"/>
          <tpl fld="4" item="0"/>
        </tpls>
      </n>
      <n v="94468743168">
        <tpls c="8">
          <tpl hier="2" item="0"/>
          <tpl hier="4" item="3"/>
          <tpl fld="3" item="40"/>
          <tpl fld="2" item="79"/>
          <tpl hier="9" item="1"/>
          <tpl hier="11" item="4"/>
          <tpl hier="12" item="5"/>
          <tpl fld="4" item="0"/>
        </tpls>
      </n>
      <n v="212953333760">
        <tpls c="8">
          <tpl hier="2" item="0"/>
          <tpl hier="4" item="3"/>
          <tpl fld="3" item="50"/>
          <tpl fld="2" item="79"/>
          <tpl hier="9" item="1"/>
          <tpl hier="11" item="4"/>
          <tpl hier="12" item="5"/>
          <tpl fld="4" item="0"/>
        </tpls>
      </n>
      <n v="436536999936">
        <tpls c="8">
          <tpl hier="2" item="0"/>
          <tpl hier="4" item="3"/>
          <tpl fld="3" item="49"/>
          <tpl fld="2" item="79"/>
          <tpl hier="9" item="1"/>
          <tpl hier="11" item="4"/>
          <tpl hier="12" item="5"/>
          <tpl fld="4" item="0"/>
        </tpls>
      </n>
      <n v="94407557120">
        <tpls c="8">
          <tpl hier="2" item="0"/>
          <tpl hier="4" item="3"/>
          <tpl fld="3" item="37"/>
          <tpl fld="2" item="46"/>
          <tpl hier="9" item="1"/>
          <tpl hier="11" item="4"/>
          <tpl hier="12" item="5"/>
          <tpl fld="4" item="0"/>
        </tpls>
      </n>
      <n v="564947714048">
        <tpls c="8">
          <tpl hier="2" item="0"/>
          <tpl hier="4" item="3"/>
          <tpl fld="3" item="39"/>
          <tpl fld="2" item="46"/>
          <tpl hier="9" item="1"/>
          <tpl hier="11" item="4"/>
          <tpl hier="12" item="5"/>
          <tpl fld="4" item="0"/>
        </tpls>
      </n>
      <n v="1415358840832">
        <tpls c="8">
          <tpl hier="2" item="0"/>
          <tpl hier="4" item="3"/>
          <tpl fld="3" item="28"/>
          <tpl fld="2" item="46"/>
          <tpl hier="9" item="1"/>
          <tpl hier="11" item="4"/>
          <tpl hier="12" item="5"/>
          <tpl fld="4" item="0"/>
        </tpls>
      </n>
      <n v="2704887775232">
        <tpls c="8">
          <tpl hier="2" item="0"/>
          <tpl hier="4" item="3"/>
          <tpl fld="3" item="19"/>
          <tpl fld="2" item="46"/>
          <tpl hier="9" item="1"/>
          <tpl hier="11" item="4"/>
          <tpl hier="12" item="5"/>
          <tpl fld="4" item="0"/>
        </tpls>
      </n>
      <n v="861700030464">
        <tpls c="8">
          <tpl hier="2" item="0"/>
          <tpl hier="4" item="3"/>
          <tpl fld="3" item="26"/>
          <tpl fld="2" item="51"/>
          <tpl hier="9" item="1"/>
          <tpl hier="11" item="4"/>
          <tpl hier="12" item="5"/>
          <tpl fld="4" item="0"/>
        </tpls>
      </n>
      <n v="3634038046720">
        <tpls c="8">
          <tpl hier="2" item="0"/>
          <tpl hier="4" item="3"/>
          <tpl fld="3" item="25"/>
          <tpl fld="2" item="51"/>
          <tpl hier="9" item="1"/>
          <tpl hier="11" item="4"/>
          <tpl hier="12" item="5"/>
          <tpl fld="4" item="0"/>
        </tpls>
      </n>
      <n v="9630664097792">
        <tpls c="8">
          <tpl hier="2" item="0"/>
          <tpl hier="4" item="3"/>
          <tpl fld="3" item="24"/>
          <tpl fld="2" item="51"/>
          <tpl hier="9" item="1"/>
          <tpl hier="11" item="4"/>
          <tpl hier="12" item="5"/>
          <tpl fld="4" item="0"/>
        </tpls>
      </n>
      <n v="18219297406976">
        <tpls c="8">
          <tpl hier="2" item="0"/>
          <tpl hier="4" item="3"/>
          <tpl fld="3" item="23"/>
          <tpl fld="2" item="51"/>
          <tpl hier="9" item="1"/>
          <tpl hier="11" item="4"/>
          <tpl hier="12" item="5"/>
          <tpl fld="4" item="0"/>
        </tpls>
      </n>
      <n v="3693785925120">
        <tpls c="8">
          <tpl hier="2" item="0"/>
          <tpl hier="4" item="3"/>
          <tpl fld="3" item="54"/>
          <tpl fld="1" item="1"/>
          <tpl hier="9" item="1"/>
          <tpl hier="11" item="4"/>
          <tpl hier="12" item="5"/>
          <tpl fld="4" item="0"/>
        </tpls>
      </n>
      <n v="16191372101632">
        <tpls c="8">
          <tpl hier="2" item="0"/>
          <tpl hier="4" item="3"/>
          <tpl fld="3" item="53"/>
          <tpl fld="1" item="1"/>
          <tpl hier="9" item="1"/>
          <tpl hier="11" item="4"/>
          <tpl hier="12" item="5"/>
          <tpl fld="4" item="0"/>
        </tpls>
      </n>
      <n v="34257573187584">
        <tpls c="8">
          <tpl hier="2" item="0"/>
          <tpl hier="4" item="3"/>
          <tpl fld="3" item="52"/>
          <tpl fld="1" item="1"/>
          <tpl hier="9" item="1"/>
          <tpl hier="11" item="4"/>
          <tpl hier="12" item="5"/>
          <tpl fld="4" item="0"/>
        </tpls>
      </n>
      <n v="590899968">
        <tpls c="8">
          <tpl hier="2" item="0"/>
          <tpl hier="4" item="3"/>
          <tpl fld="3" item="4"/>
          <tpl fld="2" item="58"/>
          <tpl hier="9" item="1"/>
          <tpl hier="11" item="4"/>
          <tpl hier="12" item="5"/>
          <tpl fld="4" item="0"/>
        </tpls>
      </n>
      <n v="2817900032">
        <tpls c="8">
          <tpl hier="2" item="0"/>
          <tpl hier="4" item="3"/>
          <tpl fld="3" item="58"/>
          <tpl fld="2" item="58"/>
          <tpl hier="9" item="1"/>
          <tpl hier="11" item="4"/>
          <tpl hier="12" item="5"/>
          <tpl fld="4" item="0"/>
        </tpls>
      </n>
      <n v="9055290368">
        <tpls c="8">
          <tpl hier="2" item="0"/>
          <tpl hier="4" item="3"/>
          <tpl fld="3" item="2"/>
          <tpl fld="2" item="58"/>
          <tpl hier="9" item="1"/>
          <tpl hier="11" item="4"/>
          <tpl hier="12" item="5"/>
          <tpl fld="4" item="0"/>
        </tpls>
      </n>
      <n v="19448348672">
        <tpls c="8">
          <tpl hier="2" item="0"/>
          <tpl hier="4" item="3"/>
          <tpl fld="3" item="54"/>
          <tpl fld="2" item="63"/>
          <tpl hier="9" item="1"/>
          <tpl hier="11" item="4"/>
          <tpl hier="12" item="5"/>
          <tpl fld="4" item="0"/>
        </tpls>
      </n>
      <n v="30957484032">
        <tpls c="8">
          <tpl hier="2" item="0"/>
          <tpl hier="4" item="3"/>
          <tpl fld="3" item="53"/>
          <tpl fld="2" item="63"/>
          <tpl hier="9" item="1"/>
          <tpl hier="11" item="4"/>
          <tpl hier="12" item="5"/>
          <tpl fld="4" item="0"/>
        </tpls>
      </n>
      <n v="79611887616">
        <tpls c="8">
          <tpl hier="2" item="0"/>
          <tpl hier="4" item="3"/>
          <tpl fld="3" item="52"/>
          <tpl fld="2" item="63"/>
          <tpl hier="9" item="1"/>
          <tpl hier="11" item="4"/>
          <tpl hier="12" item="5"/>
          <tpl fld="4" item="0"/>
        </tpls>
      </n>
      <n v="31856922">
        <tpls c="8">
          <tpl hier="2" item="0"/>
          <tpl hier="4" item="3"/>
          <tpl fld="3" item="48"/>
          <tpl fld="2" item="82"/>
          <tpl hier="9" item="1"/>
          <tpl hier="11" item="4"/>
          <tpl hier="12" item="5"/>
          <tpl fld="4" item="0"/>
        </tpls>
      </n>
      <n v="136300000">
        <tpls c="8">
          <tpl hier="2" item="0"/>
          <tpl hier="4" item="3"/>
          <tpl fld="3" item="46"/>
          <tpl fld="2" item="82"/>
          <tpl hier="9" item="1"/>
          <tpl hier="11" item="4"/>
          <tpl hier="12" item="5"/>
          <tpl fld="4" item="0"/>
        </tpls>
      </n>
      <n v="580863680">
        <tpls c="8">
          <tpl hier="2" item="0"/>
          <tpl hier="4" item="3"/>
          <tpl fld="3" item="45"/>
          <tpl fld="2" item="82"/>
          <tpl hier="9" item="1"/>
          <tpl hier="11" item="4"/>
          <tpl hier="12" item="5"/>
          <tpl fld="4" item="0"/>
        </tpls>
      </n>
      <n v="1377200000">
        <tpls c="8">
          <tpl hier="2" item="0"/>
          <tpl hier="4" item="3"/>
          <tpl fld="3" item="47"/>
          <tpl fld="2" item="82"/>
          <tpl hier="9" item="1"/>
          <tpl hier="11" item="4"/>
          <tpl hier="12" item="5"/>
          <tpl fld="4" item="0"/>
        </tpls>
      </n>
      <n v="289908736">
        <tpls c="8">
          <tpl hier="2" item="0"/>
          <tpl hier="4" item="3"/>
          <tpl fld="3" item="34"/>
          <tpl fld="2" item="47"/>
          <tpl hier="9" item="1"/>
          <tpl hier="11" item="4"/>
          <tpl hier="12" item="5"/>
          <tpl fld="4" item="0"/>
        </tpls>
      </n>
      <n v="1291120000">
        <tpls c="8">
          <tpl hier="2" item="0"/>
          <tpl hier="4" item="3"/>
          <tpl fld="3" item="36"/>
          <tpl fld="2" item="47"/>
          <tpl hier="9" item="1"/>
          <tpl hier="11" item="4"/>
          <tpl hier="12" item="5"/>
          <tpl fld="4" item="0"/>
        </tpls>
      </n>
      <n v="2268301568">
        <tpls c="8">
          <tpl hier="2" item="0"/>
          <tpl hier="4" item="3"/>
          <tpl fld="3" item="27"/>
          <tpl fld="2" item="47"/>
          <tpl hier="9" item="1"/>
          <tpl hier="11" item="4"/>
          <tpl hier="12" item="5"/>
          <tpl fld="4" item="0"/>
        </tpls>
      </n>
      <n v="12517846016">
        <tpls c="8">
          <tpl hier="2" item="0"/>
          <tpl hier="4" item="3"/>
          <tpl fld="3" item="33"/>
          <tpl fld="2" item="47"/>
          <tpl hier="9" item="1"/>
          <tpl hier="11" item="4"/>
          <tpl hier="12" item="5"/>
          <tpl fld="4" item="0"/>
        </tpls>
      </n>
      <n v="857912448">
        <tpls c="8">
          <tpl hier="2" item="0"/>
          <tpl hier="4" item="3"/>
          <tpl fld="3" item="18"/>
          <tpl fld="2" item="52"/>
          <tpl hier="9" item="1"/>
          <tpl hier="11" item="4"/>
          <tpl hier="12" item="5"/>
          <tpl fld="4" item="0"/>
        </tpls>
      </n>
      <n v="6169501184">
        <tpls c="8">
          <tpl hier="2" item="0"/>
          <tpl hier="4" item="3"/>
          <tpl fld="3" item="22"/>
          <tpl fld="2" item="52"/>
          <tpl hier="9" item="1"/>
          <tpl hier="11" item="4"/>
          <tpl hier="12" item="5"/>
          <tpl fld="4" item="0"/>
        </tpls>
      </n>
      <n v="8397912576">
        <tpls c="8">
          <tpl hier="2" item="0"/>
          <tpl hier="4" item="3"/>
          <tpl fld="3" item="17"/>
          <tpl fld="2" item="52"/>
          <tpl hier="9" item="1"/>
          <tpl hier="11" item="4"/>
          <tpl hier="12" item="5"/>
          <tpl fld="4" item="0"/>
        </tpls>
      </n>
      <n v="33941127168">
        <tpls c="8">
          <tpl hier="2" item="0"/>
          <tpl hier="4" item="3"/>
          <tpl fld="3" item="21"/>
          <tpl fld="2" item="52"/>
          <tpl hier="9" item="1"/>
          <tpl hier="11" item="4"/>
          <tpl hier="12" item="5"/>
          <tpl fld="4" item="0"/>
        </tpls>
      </n>
      <n v="126957496">
        <tpls c="8">
          <tpl hier="2" item="0"/>
          <tpl hier="4" item="3"/>
          <tpl fld="3" item="8"/>
          <tpl fld="2" item="56"/>
          <tpl hier="9" item="1"/>
          <tpl hier="11" item="4"/>
          <tpl hier="12" item="5"/>
          <tpl fld="4" item="0"/>
        </tpls>
      </n>
      <n v="1965274880">
        <tpls c="8">
          <tpl hier="2" item="0"/>
          <tpl hier="4" item="3"/>
          <tpl fld="3" item="7"/>
          <tpl fld="2" item="56"/>
          <tpl hier="9" item="1"/>
          <tpl hier="11" item="4"/>
          <tpl hier="12" item="5"/>
          <tpl fld="4" item="0"/>
        </tpls>
      </n>
      <n v="7511582208">
        <tpls c="8">
          <tpl hier="2" item="0"/>
          <tpl hier="4" item="3"/>
          <tpl fld="3" item="6"/>
          <tpl fld="2" item="56"/>
          <tpl hier="9" item="1"/>
          <tpl hier="11" item="4"/>
          <tpl hier="12" item="5"/>
          <tpl fld="4" item="0"/>
        </tpls>
      </n>
      <n v="18340511744">
        <tpls c="8">
          <tpl hier="2" item="0"/>
          <tpl hier="4" item="3"/>
          <tpl fld="3" item="5"/>
          <tpl fld="2" item="56"/>
          <tpl hier="9" item="1"/>
          <tpl hier="11" item="4"/>
          <tpl hier="12" item="5"/>
          <tpl fld="4" item="0"/>
        </tpls>
      </n>
      <n v="152678023168">
        <tpls c="8">
          <tpl hier="2" item="0"/>
          <tpl hier="4" item="3"/>
          <tpl fld="3" item="20"/>
          <tpl fld="2" item="60"/>
          <tpl hier="9" item="1"/>
          <tpl hier="11" item="4"/>
          <tpl hier="12" item="5"/>
          <tpl fld="4" item="0"/>
        </tpls>
      </n>
      <n v="850426462208">
        <tpls c="8">
          <tpl hier="2" item="0"/>
          <tpl hier="4" item="3"/>
          <tpl fld="3" item="28"/>
          <tpl fld="2" item="60"/>
          <tpl hier="9" item="1"/>
          <tpl hier="11" item="4"/>
          <tpl hier="12" item="5"/>
          <tpl fld="4" item="0"/>
        </tpls>
      </n>
      <n v="1802214309888">
        <tpls c="8">
          <tpl hier="2" item="0"/>
          <tpl hier="4" item="3"/>
          <tpl fld="3" item="23"/>
          <tpl fld="2" item="60"/>
          <tpl hier="9" item="1"/>
          <tpl hier="11" item="4"/>
          <tpl hier="12" item="5"/>
          <tpl fld="4" item="0"/>
        </tpls>
      </n>
      <n v="939972672">
        <tpls c="8">
          <tpl hier="2" item="0"/>
          <tpl hier="4" item="3"/>
          <tpl fld="3" item="54"/>
          <tpl fld="2" item="55"/>
          <tpl hier="9" item="1"/>
          <tpl hier="11" item="4"/>
          <tpl hier="12" item="5"/>
          <tpl fld="4" item="0"/>
        </tpls>
      </n>
      <n v="2447669504">
        <tpls c="8">
          <tpl hier="2" item="0"/>
          <tpl hier="4" item="3"/>
          <tpl fld="3" item="27"/>
          <tpl fld="2" item="55"/>
          <tpl hier="9" item="1"/>
          <tpl hier="11" item="4"/>
          <tpl hier="12" item="5"/>
          <tpl fld="4" item="0"/>
        </tpls>
      </n>
      <n v="14169905152">
        <tpls c="8">
          <tpl hier="2" item="0"/>
          <tpl hier="4" item="3"/>
          <tpl fld="3" item="13"/>
          <tpl fld="2" item="55"/>
          <tpl hier="9" item="1"/>
          <tpl hier="11" item="4"/>
          <tpl hier="12" item="5"/>
          <tpl fld="4" item="0"/>
        </tpls>
      </n>
      <n v="610225536">
        <tpls c="8">
          <tpl hier="2" item="0"/>
          <tpl hier="4" item="3"/>
          <tpl fld="3" item="46"/>
          <tpl fld="2" item="42"/>
          <tpl hier="9" item="1"/>
          <tpl hier="11" item="4"/>
          <tpl hier="12" item="5"/>
          <tpl fld="4" item="0"/>
        </tpls>
      </n>
      <n v="870486080">
        <tpls c="8">
          <tpl hier="2" item="0"/>
          <tpl hier="4" item="3"/>
          <tpl fld="3" item="17"/>
          <tpl fld="2" item="42"/>
          <tpl hier="9" item="1"/>
          <tpl hier="11" item="4"/>
          <tpl hier="12" item="5"/>
          <tpl fld="4" item="0"/>
        </tpls>
      </n>
      <n v="7636345856">
        <tpls c="8">
          <tpl hier="2" item="0"/>
          <tpl hier="4" item="3"/>
          <tpl fld="3" item="36"/>
          <tpl fld="2" item="62"/>
          <tpl hier="9" item="1"/>
          <tpl hier="11" item="4"/>
          <tpl hier="12" item="5"/>
          <tpl fld="4" item="0"/>
        </tpls>
      </n>
      <n v="14548845568">
        <tpls c="8">
          <tpl hier="2" item="0"/>
          <tpl hier="4" item="3"/>
          <tpl fld="3" item="6"/>
          <tpl fld="2" item="62"/>
          <tpl hier="9" item="1"/>
          <tpl hier="11" item="4"/>
          <tpl hier="12" item="5"/>
          <tpl fld="4" item="0"/>
        </tpls>
      </n>
      <n v="124482752">
        <tpls c="8">
          <tpl hier="2" item="0"/>
          <tpl hier="4" item="3"/>
          <tpl fld="3" item="48"/>
          <tpl fld="2" item="77"/>
          <tpl hier="9" item="1"/>
          <tpl hier="11" item="4"/>
          <tpl hier="12" item="5"/>
          <tpl fld="4" item="0"/>
        </tpls>
      </n>
      <n v="637820608">
        <tpls c="8">
          <tpl hier="2" item="0"/>
          <tpl hier="4" item="3"/>
          <tpl fld="3" item="22"/>
          <tpl fld="2" item="77"/>
          <tpl hier="9" item="1"/>
          <tpl hier="11" item="4"/>
          <tpl hier="12" item="5"/>
          <tpl fld="4" item="0"/>
        </tpls>
      </n>
      <n v="1460561152">
        <tpls c="8">
          <tpl hier="2" item="0"/>
          <tpl hier="4" item="3"/>
          <tpl fld="3" item="55"/>
          <tpl fld="2" item="77"/>
          <tpl hier="9" item="1"/>
          <tpl hier="11" item="4"/>
          <tpl hier="12" item="5"/>
          <tpl fld="4" item="0"/>
        </tpls>
      </n>
      <n v="416926304">
        <tpls c="8">
          <tpl hier="2" item="0"/>
          <tpl hier="4" item="3"/>
          <tpl fld="3" item="34"/>
          <tpl fld="2" item="28"/>
          <tpl hier="9" item="1"/>
          <tpl hier="11" item="4"/>
          <tpl hier="12" item="5"/>
          <tpl fld="4" item="0"/>
        </tpls>
      </n>
      <n v="1163426816">
        <tpls c="8">
          <tpl hier="2" item="0"/>
          <tpl hier="4" item="3"/>
          <tpl fld="3" item="7"/>
          <tpl fld="2" item="28"/>
          <tpl hier="9" item="1"/>
          <tpl hier="11" item="4"/>
          <tpl hier="12" item="5"/>
          <tpl fld="4" item="0"/>
        </tpls>
      </n>
      <n v="9253484544">
        <tpls c="8">
          <tpl hier="2" item="0"/>
          <tpl hier="4" item="3"/>
          <tpl fld="3" item="49"/>
          <tpl fld="2" item="28"/>
          <tpl hier="9" item="1"/>
          <tpl hier="11" item="4"/>
          <tpl hier="12" item="5"/>
          <tpl fld="4" item="0"/>
        </tpls>
      </n>
      <n v="7167087104">
        <tpls c="8">
          <tpl hier="2" item="0"/>
          <tpl hier="4" item="3"/>
          <tpl fld="3" item="18"/>
          <tpl fld="2" item="35"/>
          <tpl hier="9" item="1"/>
          <tpl hier="11" item="4"/>
          <tpl hier="12" item="5"/>
          <tpl fld="4" item="0"/>
        </tpls>
      </n>
      <n v="33113888768">
        <tpls c="8">
          <tpl hier="2" item="0"/>
          <tpl hier="4" item="3"/>
          <tpl fld="3" item="0"/>
          <tpl fld="2" item="35"/>
          <tpl hier="9" item="1"/>
          <tpl hier="11" item="4"/>
          <tpl hier="12" item="5"/>
          <tpl fld="4" item="0"/>
        </tpls>
      </n>
      <n v="267122327552">
        <tpls c="8">
          <tpl hier="2" item="0"/>
          <tpl hier="4" item="3"/>
          <tpl fld="3" item="19"/>
          <tpl fld="2" item="35"/>
          <tpl hier="9" item="1"/>
          <tpl hier="11" item="4"/>
          <tpl hier="12" item="5"/>
          <tpl fld="4" item="0"/>
        </tpls>
      </n>
      <n v="7820381184">
        <tpls c="8">
          <tpl hier="2" item="0"/>
          <tpl hier="4" item="3"/>
          <tpl fld="3" item="8"/>
          <tpl fld="2" item="40"/>
          <tpl hier="9" item="1"/>
          <tpl hier="11" item="4"/>
          <tpl hier="12" item="5"/>
          <tpl fld="4" item="0"/>
        </tpls>
      </n>
      <n v="66446802944">
        <tpls c="8">
          <tpl hier="2" item="0"/>
          <tpl hier="4" item="3"/>
          <tpl fld="3" item="50"/>
          <tpl fld="2" item="40"/>
          <tpl hier="9" item="1"/>
          <tpl hier="11" item="4"/>
          <tpl hier="12" item="5"/>
          <tpl fld="4" item="0"/>
        </tpls>
      </n>
      <n v="293481742336">
        <tpls c="8">
          <tpl hier="2" item="0"/>
          <tpl hier="4" item="3"/>
          <tpl fld="3" item="23"/>
          <tpl fld="2" item="40"/>
          <tpl hier="9" item="1"/>
          <tpl hier="11" item="4"/>
          <tpl hier="12" item="5"/>
          <tpl fld="4" item="0"/>
        </tpls>
      </n>
      <n v="9596959744">
        <tpls c="8">
          <tpl hier="2" item="0"/>
          <tpl hier="4" item="3"/>
          <tpl fld="3" item="56"/>
          <tpl fld="2" item="54"/>
          <tpl hier="9" item="1"/>
          <tpl hier="11" item="4"/>
          <tpl hier="12" item="5"/>
          <tpl fld="4" item="0"/>
        </tpls>
      </n>
      <n v="5771454976">
        <tpls c="8">
          <tpl hier="2" item="0"/>
          <tpl hier="4" item="3"/>
          <tpl fld="3" item="28"/>
          <tpl fld="2" item="54"/>
          <tpl hier="9" item="1"/>
          <tpl hier="11" item="4"/>
          <tpl hier="12" item="5"/>
          <tpl fld="4" item="0"/>
        </tpls>
      </n>
      <n v="46831341568">
        <tpls c="8">
          <tpl hier="2" item="0"/>
          <tpl hier="4" item="3"/>
          <tpl fld="3" item="9"/>
          <tpl fld="2" item="54"/>
          <tpl hier="9" item="1"/>
          <tpl hier="11" item="4"/>
          <tpl hier="12" item="5"/>
          <tpl fld="4" item="0"/>
        </tpls>
      </n>
      <n v="765224000">
        <tpls c="8">
          <tpl hier="2" item="0"/>
          <tpl hier="4" item="3"/>
          <tpl fld="3" item="40"/>
          <tpl fld="2" item="59"/>
          <tpl hier="9" item="1"/>
          <tpl hier="11" item="4"/>
          <tpl hier="12" item="5"/>
          <tpl fld="4" item="0"/>
        </tpls>
      </n>
      <n v="2353909504">
        <tpls c="8">
          <tpl hier="2" item="0"/>
          <tpl hier="4" item="3"/>
          <tpl fld="3" item="24"/>
          <tpl fld="2" item="59"/>
          <tpl hier="9" item="1"/>
          <tpl hier="11" item="4"/>
          <tpl hier="12" item="5"/>
          <tpl fld="4" item="0"/>
        </tpls>
      </n>
      <n v="4831447040">
        <tpls c="8">
          <tpl hier="2" item="0"/>
          <tpl hier="4" item="3"/>
          <tpl fld="3" item="39"/>
          <tpl fld="2" item="65"/>
          <tpl hier="9" item="1"/>
          <tpl hier="11" item="4"/>
          <tpl hier="12" item="5"/>
          <tpl fld="4" item="0"/>
        </tpls>
      </n>
      <n v="16504795136">
        <tpls c="8">
          <tpl hier="2" item="0"/>
          <tpl hier="4" item="3"/>
          <tpl fld="3" item="11"/>
          <tpl fld="2" item="65"/>
          <tpl hier="9" item="1"/>
          <tpl hier="11" item="4"/>
          <tpl hier="12" item="5"/>
          <tpl fld="4" item="0"/>
        </tpls>
      </n>
      <n v="761047040">
        <tpls c="8">
          <tpl hier="2" item="0"/>
          <tpl hier="4" item="3"/>
          <tpl fld="3" item="44"/>
          <tpl fld="2" item="85"/>
          <tpl hier="9" item="1"/>
          <tpl hier="11" item="4"/>
          <tpl hier="12" item="5"/>
          <tpl fld="4" item="0"/>
        </tpls>
      </n>
      <n v="6838185472">
        <tpls c="8">
          <tpl hier="2" item="0"/>
          <tpl hier="4" item="3"/>
          <tpl fld="3" item="25"/>
          <tpl fld="2" item="85"/>
          <tpl hier="9" item="1"/>
          <tpl hier="11" item="4"/>
          <tpl hier="12" item="5"/>
          <tpl fld="4" item="0"/>
        </tpls>
      </n>
      <n v="17800888320">
        <tpls c="8">
          <tpl hier="2" item="0"/>
          <tpl hier="4" item="3"/>
          <tpl fld="3" item="55"/>
          <tpl fld="2" item="85"/>
          <tpl hier="9" item="1"/>
          <tpl hier="11" item="4"/>
          <tpl hier="12" item="5"/>
          <tpl fld="4" item="0"/>
        </tpls>
      </n>
      <n v="1485500032">
        <tpls c="8">
          <tpl hier="2" item="0"/>
          <tpl hier="4" item="3"/>
          <tpl fld="3" item="10"/>
          <tpl fld="2" item="49"/>
          <tpl hier="9" item="1"/>
          <tpl hier="11" item="4"/>
          <tpl hier="12" item="5"/>
          <tpl fld="4" item="0"/>
        </tpls>
      </n>
      <n v="21672525824">
        <tpls c="8">
          <tpl hier="2" item="0"/>
          <tpl hier="4" item="3"/>
          <tpl fld="3" item="30"/>
          <tpl fld="2" item="49"/>
          <tpl hier="9" item="1"/>
          <tpl hier="11" item="4"/>
          <tpl hier="12" item="5"/>
          <tpl fld="4" item="0"/>
        </tpls>
      </n>
      <n v="2429309440">
        <tpls c="8">
          <tpl hier="2" item="0"/>
          <tpl hier="4" item="3"/>
          <tpl fld="3" item="32"/>
          <tpl fld="2" item="44"/>
          <tpl hier="9" item="1"/>
          <tpl hier="11" item="4"/>
          <tpl hier="12" item="5"/>
          <tpl fld="4" item="0"/>
        </tpls>
      </n>
      <n v="24432883712">
        <tpls c="8">
          <tpl hier="2" item="0"/>
          <tpl hier="4" item="3"/>
          <tpl fld="3" item="42"/>
          <tpl fld="2" item="44"/>
          <tpl hier="9" item="1"/>
          <tpl hier="11" item="4"/>
          <tpl hier="12" item="5"/>
          <tpl fld="4" item="0"/>
        </tpls>
      </n>
      <n v="9470000128">
        <tpls c="8">
          <tpl hier="2" item="0"/>
          <tpl hier="4" item="3"/>
          <tpl fld="3" item="22"/>
          <tpl fld="2" item="43"/>
          <tpl hier="9" item="1"/>
          <tpl hier="11" item="4"/>
          <tpl hier="12" item="5"/>
          <tpl fld="4" item="0"/>
        </tpls>
      </n>
      <n v="9046326272">
        <tpls c="8">
          <tpl hier="2" item="0"/>
          <tpl hier="4" item="3"/>
          <tpl fld="3" item="42"/>
          <tpl fld="2" item="14"/>
          <tpl hier="9" item="1"/>
          <tpl hier="11" item="4"/>
          <tpl hier="12" item="5"/>
          <tpl fld="4" item="0"/>
        </tpls>
      </n>
      <n v="5138471424">
        <tpls c="8">
          <tpl hier="2" item="0"/>
          <tpl hier="4" item="3"/>
          <tpl fld="3" item="38"/>
          <tpl fld="2" item="24"/>
          <tpl hier="9" item="1"/>
          <tpl hier="11" item="4"/>
          <tpl hier="12" item="5"/>
          <tpl fld="4" item="0"/>
        </tpls>
      </n>
      <n v="48884604928">
        <tpls c="8">
          <tpl hier="2" item="0"/>
          <tpl hier="4" item="3"/>
          <tpl fld="3" item="51"/>
          <tpl fld="2" item="25"/>
          <tpl hier="9" item="1"/>
          <tpl hier="11" item="4"/>
          <tpl hier="12" item="5"/>
          <tpl fld="4" item="0"/>
        </tpls>
      </n>
      <n v="6510239744">
        <tpls c="8">
          <tpl hier="2" item="0"/>
          <tpl hier="4" item="3"/>
          <tpl fld="3" item="44"/>
          <tpl fld="2" item="66"/>
          <tpl hier="9" item="1"/>
          <tpl hier="11" item="4"/>
          <tpl hier="12" item="5"/>
          <tpl fld="4" item="0"/>
        </tpls>
      </n>
      <n v="53132242944">
        <tpls c="8">
          <tpl hier="2" item="0"/>
          <tpl hier="4" item="3"/>
          <tpl fld="3" item="43"/>
          <tpl fld="2" item="66"/>
          <tpl hier="9" item="1"/>
          <tpl hier="11" item="4"/>
          <tpl hier="12" item="5"/>
          <tpl fld="4" item="0"/>
        </tpls>
      </n>
      <n v="152029609984">
        <tpls c="8">
          <tpl hier="2" item="0"/>
          <tpl hier="4" item="3"/>
          <tpl fld="3" item="42"/>
          <tpl fld="2" item="66"/>
          <tpl hier="9" item="1"/>
          <tpl hier="11" item="4"/>
          <tpl hier="12" item="5"/>
          <tpl fld="4" item="0"/>
        </tpls>
      </n>
      <n v="498283446272">
        <tpls c="8">
          <tpl hier="2" item="0"/>
          <tpl hier="4" item="3"/>
          <tpl fld="3" item="41"/>
          <tpl fld="2" item="66"/>
          <tpl hier="9" item="1"/>
          <tpl hier="11" item="4"/>
          <tpl hier="12" item="5"/>
          <tpl fld="4" item="0"/>
        </tpls>
      </n>
      <n v="5135387648">
        <tpls c="8">
          <tpl hier="2" item="0"/>
          <tpl hier="4" item="3"/>
          <tpl fld="3" item="32"/>
          <tpl fld="2" item="48"/>
          <tpl hier="9" item="1"/>
          <tpl hier="11" item="4"/>
          <tpl hier="12" item="5"/>
          <tpl fld="4" item="0"/>
        </tpls>
      </n>
      <n v="30527754240">
        <tpls c="8">
          <tpl hier="2" item="0"/>
          <tpl hier="4" item="3"/>
          <tpl fld="3" item="31"/>
          <tpl fld="2" item="48"/>
          <tpl hier="9" item="1"/>
          <tpl hier="11" item="4"/>
          <tpl hier="12" item="5"/>
          <tpl fld="4" item="0"/>
        </tpls>
      </n>
      <n v="123946328064">
        <tpls c="8">
          <tpl hier="2" item="0"/>
          <tpl hier="4" item="3"/>
          <tpl fld="3" item="30"/>
          <tpl fld="2" item="48"/>
          <tpl hier="9" item="1"/>
          <tpl hier="11" item="4"/>
          <tpl hier="12" item="5"/>
          <tpl fld="4" item="0"/>
        </tpls>
      </n>
      <n v="229596168192">
        <tpls c="8">
          <tpl hier="2" item="0"/>
          <tpl hier="4" item="3"/>
          <tpl fld="3" item="29"/>
          <tpl fld="2" item="48"/>
          <tpl hier="9" item="1"/>
          <tpl hier="11" item="4"/>
          <tpl hier="12" item="5"/>
          <tpl fld="4" item="0"/>
        </tpls>
      </n>
      <n v="1659904640">
        <tpls c="8">
          <tpl hier="2" item="0"/>
          <tpl hier="4" item="3"/>
          <tpl fld="3" item="16"/>
          <tpl fld="2" item="53"/>
          <tpl hier="9" item="1"/>
          <tpl hier="11" item="4"/>
          <tpl hier="12" item="5"/>
          <tpl fld="4" item="0"/>
        </tpls>
      </n>
      <n v="19156533248">
        <tpls c="8">
          <tpl hier="2" item="0"/>
          <tpl hier="4" item="3"/>
          <tpl fld="3" item="15"/>
          <tpl fld="2" item="53"/>
          <tpl hier="9" item="1"/>
          <tpl hier="11" item="4"/>
          <tpl hier="12" item="5"/>
          <tpl fld="4" item="0"/>
        </tpls>
      </n>
      <n v="89794945024">
        <tpls c="8">
          <tpl hier="2" item="0"/>
          <tpl hier="4" item="3"/>
          <tpl fld="3" item="14"/>
          <tpl fld="2" item="53"/>
          <tpl hier="9" item="1"/>
          <tpl hier="11" item="4"/>
          <tpl hier="12" item="5"/>
          <tpl fld="4" item="0"/>
        </tpls>
      </n>
      <n v="341863333888">
        <tpls c="8">
          <tpl hier="2" item="0"/>
          <tpl hier="4" item="3"/>
          <tpl fld="3" item="13"/>
          <tpl fld="2" item="53"/>
          <tpl hier="9" item="1"/>
          <tpl hier="11" item="4"/>
          <tpl hier="12" item="5"/>
          <tpl fld="4" item="0"/>
        </tpls>
      </n>
      <n v="10862327808">
        <tpls c="8">
          <tpl hier="2" item="0"/>
          <tpl hier="4" item="3"/>
          <tpl fld="3" item="4"/>
          <tpl fld="2" item="57"/>
          <tpl hier="9" item="1"/>
          <tpl hier="11" item="4"/>
          <tpl hier="12" item="5"/>
          <tpl fld="4" item="0"/>
        </tpls>
      </n>
      <n v="199590821888">
        <tpls c="8">
          <tpl hier="2" item="0"/>
          <tpl hier="4" item="3"/>
          <tpl fld="3" item="58"/>
          <tpl fld="2" item="57"/>
          <tpl hier="9" item="1"/>
          <tpl hier="11" item="4"/>
          <tpl hier="12" item="5"/>
          <tpl fld="4" item="0"/>
        </tpls>
      </n>
      <n v="793174999040">
        <tpls c="8">
          <tpl hier="2" item="0"/>
          <tpl hier="4" item="3"/>
          <tpl fld="3" item="2"/>
          <tpl fld="2" item="57"/>
          <tpl hier="9" item="1"/>
          <tpl hier="11" item="4"/>
          <tpl hier="12" item="5"/>
          <tpl fld="4" item="0"/>
        </tpls>
      </n>
      <n v="114777047040">
        <tpls c="8">
          <tpl hier="2" item="0"/>
          <tpl hier="4" item="3"/>
          <tpl fld="3" item="54"/>
          <tpl fld="2" item="61"/>
          <tpl hier="9" item="1"/>
          <tpl hier="11" item="4"/>
          <tpl hier="12" item="5"/>
          <tpl fld="4" item="0"/>
        </tpls>
      </n>
      <n v="577166180352">
        <tpls c="8">
          <tpl hier="2" item="0"/>
          <tpl hier="4" item="3"/>
          <tpl fld="3" item="53"/>
          <tpl fld="2" item="61"/>
          <tpl hier="9" item="1"/>
          <tpl hier="11" item="4"/>
          <tpl hier="12" item="5"/>
          <tpl fld="4" item="0"/>
        </tpls>
      </n>
      <n v="1472131104768">
        <tpls c="8">
          <tpl hier="2" item="0"/>
          <tpl hier="4" item="3"/>
          <tpl fld="3" item="52"/>
          <tpl fld="2" item="61"/>
          <tpl hier="9" item="1"/>
          <tpl hier="11" item="4"/>
          <tpl hier="12" item="5"/>
          <tpl fld="4" item="0"/>
        </tpls>
      </n>
      <n v="18667251712">
        <tpls c="8">
          <tpl hier="2" item="0"/>
          <tpl hier="4" item="3"/>
          <tpl fld="3" item="48"/>
          <tpl fld="2" item="79"/>
          <tpl hier="9" item="1"/>
          <tpl hier="11" item="4"/>
          <tpl hier="12" item="5"/>
          <tpl fld="4" item="0"/>
        </tpls>
      </n>
      <n v="104442347520">
        <tpls c="8">
          <tpl hier="2" item="0"/>
          <tpl hier="4" item="3"/>
          <tpl fld="3" item="46"/>
          <tpl fld="2" item="79"/>
          <tpl hier="9" item="1"/>
          <tpl hier="11" item="4"/>
          <tpl hier="12" item="5"/>
          <tpl fld="4" item="0"/>
        </tpls>
      </n>
      <n v="229033574400">
        <tpls c="8">
          <tpl hier="2" item="0"/>
          <tpl hier="4" item="3"/>
          <tpl fld="3" item="45"/>
          <tpl fld="2" item="79"/>
          <tpl hier="9" item="1"/>
          <tpl hier="11" item="4"/>
          <tpl hier="12" item="5"/>
          <tpl fld="4" item="0"/>
        </tpls>
      </n>
      <n v="495812542464">
        <tpls c="8">
          <tpl hier="2" item="0"/>
          <tpl hier="4" item="3"/>
          <tpl fld="3" item="47"/>
          <tpl fld="2" item="79"/>
          <tpl hier="9" item="1"/>
          <tpl hier="11" item="4"/>
          <tpl hier="12" item="5"/>
          <tpl fld="4" item="0"/>
        </tpls>
      </n>
      <n v="101824757760">
        <tpls c="8">
          <tpl hier="2" item="0"/>
          <tpl hier="4" item="3"/>
          <tpl fld="3" item="34"/>
          <tpl fld="2" item="46"/>
          <tpl hier="9" item="1"/>
          <tpl hier="11" item="4"/>
          <tpl hier="12" item="5"/>
          <tpl fld="4" item="0"/>
        </tpls>
      </n>
      <n v="540765683712">
        <tpls c="8">
          <tpl hier="2" item="0"/>
          <tpl hier="4" item="3"/>
          <tpl fld="3" item="36"/>
          <tpl fld="2" item="46"/>
          <tpl hier="9" item="1"/>
          <tpl hier="11" item="4"/>
          <tpl hier="12" item="5"/>
          <tpl fld="4" item="0"/>
        </tpls>
      </n>
      <n v="1559078240256">
        <tpls c="8">
          <tpl hier="2" item="0"/>
          <tpl hier="4" item="3"/>
          <tpl fld="3" item="27"/>
          <tpl fld="2" item="46"/>
          <tpl hier="9" item="1"/>
          <tpl hier="11" item="4"/>
          <tpl hier="12" item="5"/>
          <tpl fld="4" item="0"/>
        </tpls>
      </n>
      <n v="2786022916096">
        <tpls c="8">
          <tpl hier="2" item="0"/>
          <tpl hier="4" item="3"/>
          <tpl fld="3" item="33"/>
          <tpl fld="2" item="46"/>
          <tpl hier="9" item="1"/>
          <tpl hier="11" item="4"/>
          <tpl hier="12" item="5"/>
          <tpl fld="4" item="0"/>
        </tpls>
      </n>
      <n v="942500020224">
        <tpls c="8">
          <tpl hier="2" item="0"/>
          <tpl hier="4" item="3"/>
          <tpl fld="3" item="18"/>
          <tpl fld="2" item="51"/>
          <tpl hier="9" item="1"/>
          <tpl hier="11" item="4"/>
          <tpl hier="12" item="5"/>
          <tpl fld="4" item="0"/>
        </tpls>
      </n>
      <n v="4037612929024">
        <tpls c="8">
          <tpl hier="2" item="0"/>
          <tpl hier="4" item="3"/>
          <tpl fld="3" item="22"/>
          <tpl fld="2" item="51"/>
          <tpl hier="9" item="1"/>
          <tpl hier="11" item="4"/>
          <tpl hier="12" item="5"/>
          <tpl fld="4" item="0"/>
        </tpls>
      </n>
      <n v="10252345933824">
        <tpls c="8">
          <tpl hier="2" item="0"/>
          <tpl hier="4" item="3"/>
          <tpl fld="3" item="17"/>
          <tpl fld="2" item="51"/>
          <tpl hier="9" item="1"/>
          <tpl hier="11" item="4"/>
          <tpl hier="12" item="5"/>
          <tpl fld="4" item="0"/>
        </tpls>
      </n>
      <n v="18707187236864">
        <tpls c="8">
          <tpl hier="2" item="0"/>
          <tpl hier="4" item="3"/>
          <tpl fld="3" item="21"/>
          <tpl fld="2" item="51"/>
          <tpl hier="9" item="1"/>
          <tpl hier="11" item="4"/>
          <tpl hier="12" item="5"/>
          <tpl fld="4" item="0"/>
        </tpls>
      </n>
      <n v="3999492140288">
        <tpls c="8">
          <tpl hier="2" item="0"/>
          <tpl hier="4" item="3"/>
          <tpl fld="3" item="20"/>
          <tpl fld="1" item="1"/>
          <tpl hier="9" item="1"/>
          <tpl hier="11" item="4"/>
          <tpl hier="12" item="5"/>
          <tpl fld="4" item="0"/>
        </tpls>
      </n>
      <n v="17329877905408">
        <tpls c="8">
          <tpl hier="2" item="0"/>
          <tpl hier="4" item="3"/>
          <tpl fld="3" item="51"/>
          <tpl fld="1" item="1"/>
          <tpl hier="9" item="1"/>
          <tpl hier="11" item="4"/>
          <tpl hier="12" item="5"/>
          <tpl fld="4" item="0"/>
        </tpls>
      </n>
      <n v="35957617364992">
        <tpls c="8">
          <tpl hier="2" item="0"/>
          <tpl hier="4" item="3"/>
          <tpl fld="3" item="38"/>
          <tpl fld="1" item="1"/>
          <tpl hier="9" item="1"/>
          <tpl hier="11" item="4"/>
          <tpl hier="12" item="5"/>
          <tpl fld="4" item="0"/>
        </tpls>
      </n>
      <n v="670899968">
        <tpls c="8">
          <tpl hier="2" item="0"/>
          <tpl hier="4" item="3"/>
          <tpl fld="3" item="57"/>
          <tpl fld="2" item="58"/>
          <tpl hier="9" item="1"/>
          <tpl hier="11" item="4"/>
          <tpl hier="12" item="5"/>
          <tpl fld="4" item="0"/>
        </tpls>
      </n>
      <n v="3062000128">
        <tpls c="8">
          <tpl hier="2" item="0"/>
          <tpl hier="4" item="3"/>
          <tpl fld="3" item="3"/>
          <tpl fld="2" item="58"/>
          <tpl hier="9" item="1"/>
          <tpl hier="11" item="4"/>
          <tpl hier="12" item="5"/>
          <tpl fld="4" item="0"/>
        </tpls>
      </n>
      <n v="9836199936">
        <tpls c="8">
          <tpl hier="2" item="0"/>
          <tpl hier="4" item="3"/>
          <tpl fld="3" item="1"/>
          <tpl fld="2" item="58"/>
          <tpl hier="9" item="1"/>
          <tpl hier="11" item="4"/>
          <tpl hier="12" item="5"/>
          <tpl fld="4" item="0"/>
        </tpls>
      </n>
      <n v="10117112832">
        <tpls c="8">
          <tpl hier="2" item="0"/>
          <tpl hier="4" item="3"/>
          <tpl fld="3" item="20"/>
          <tpl fld="2" item="63"/>
          <tpl hier="9" item="1"/>
          <tpl hier="11" item="4"/>
          <tpl hier="12" item="5"/>
          <tpl fld="4" item="0"/>
        </tpls>
      </n>
      <n v="31708874752">
        <tpls c="8">
          <tpl hier="2" item="0"/>
          <tpl hier="4" item="3"/>
          <tpl fld="3" item="51"/>
          <tpl fld="2" item="63"/>
          <tpl hier="9" item="1"/>
          <tpl hier="11" item="4"/>
          <tpl hier="12" item="5"/>
          <tpl fld="4" item="0"/>
        </tpls>
      </n>
      <n v="91631280128">
        <tpls c="8">
          <tpl hier="2" item="0"/>
          <tpl hier="4" item="3"/>
          <tpl fld="3" item="38"/>
          <tpl fld="2" item="63"/>
          <tpl hier="9" item="1"/>
          <tpl hier="11" item="4"/>
          <tpl hier="12" item="5"/>
          <tpl fld="4" item="0"/>
        </tpls>
      </n>
      <n v="33749404">
        <tpls c="8">
          <tpl hier="2" item="0"/>
          <tpl hier="4" item="3"/>
          <tpl fld="3" item="44"/>
          <tpl fld="2" item="82"/>
          <tpl hier="9" item="1"/>
          <tpl hier="11" item="4"/>
          <tpl hier="12" item="5"/>
          <tpl fld="4" item="0"/>
        </tpls>
      </n>
      <n v="151800000">
        <tpls c="8">
          <tpl hier="2" item="0"/>
          <tpl hier="4" item="3"/>
          <tpl fld="3" item="43"/>
          <tpl fld="2" item="82"/>
          <tpl hier="9" item="1"/>
          <tpl hier="11" item="4"/>
          <tpl hier="12" item="5"/>
          <tpl fld="4" item="0"/>
        </tpls>
      </n>
      <n v="620140416">
        <tpls c="8">
          <tpl hier="2" item="0"/>
          <tpl hier="4" item="3"/>
          <tpl fld="3" item="42"/>
          <tpl fld="2" item="82"/>
          <tpl hier="9" item="1"/>
          <tpl hier="11" item="4"/>
          <tpl hier="12" item="5"/>
          <tpl fld="4" item="0"/>
        </tpls>
      </n>
      <n v="1460800000">
        <tpls c="8">
          <tpl hier="2" item="0"/>
          <tpl hier="4" item="3"/>
          <tpl fld="3" item="41"/>
          <tpl fld="2" item="82"/>
          <tpl hier="9" item="1"/>
          <tpl hier="11" item="4"/>
          <tpl hier="12" item="5"/>
          <tpl fld="4" item="0"/>
        </tpls>
      </n>
      <n v="302925280">
        <tpls c="8">
          <tpl hier="2" item="0"/>
          <tpl hier="4" item="3"/>
          <tpl fld="3" item="32"/>
          <tpl fld="2" item="47"/>
          <tpl hier="9" item="1"/>
          <tpl hier="11" item="4"/>
          <tpl hier="12" item="5"/>
          <tpl fld="4" item="0"/>
        </tpls>
      </n>
      <n v="1267778432">
        <tpls c="8">
          <tpl hier="2" item="0"/>
          <tpl hier="4" item="3"/>
          <tpl fld="3" item="31"/>
          <tpl fld="2" item="47"/>
          <tpl hier="9" item="1"/>
          <tpl hier="11" item="4"/>
          <tpl hier="12" item="5"/>
          <tpl fld="4" item="0"/>
        </tpls>
      </n>
      <n v="2455092480">
        <tpls c="8">
          <tpl hier="2" item="0"/>
          <tpl hier="4" item="3"/>
          <tpl fld="3" item="30"/>
          <tpl fld="2" item="47"/>
          <tpl hier="9" item="1"/>
          <tpl hier="11" item="4"/>
          <tpl hier="12" item="5"/>
          <tpl fld="4" item="0"/>
        </tpls>
      </n>
      <n v="13284529152">
        <tpls c="8">
          <tpl hier="2" item="0"/>
          <tpl hier="4" item="3"/>
          <tpl fld="3" item="29"/>
          <tpl fld="2" item="47"/>
          <tpl hier="9" item="1"/>
          <tpl hier="11" item="4"/>
          <tpl hier="12" item="5"/>
          <tpl fld="4" item="0"/>
        </tpls>
      </n>
      <n v="929629632">
        <tpls c="8">
          <tpl hier="2" item="0"/>
          <tpl hier="4" item="3"/>
          <tpl fld="3" item="16"/>
          <tpl fld="2" item="52"/>
          <tpl hier="9" item="1"/>
          <tpl hier="11" item="4"/>
          <tpl hier="12" item="5"/>
          <tpl fld="4" item="0"/>
        </tpls>
      </n>
      <n v="5377277440">
        <tpls c="8">
          <tpl hier="2" item="0"/>
          <tpl hier="4" item="3"/>
          <tpl fld="3" item="15"/>
          <tpl fld="2" item="52"/>
          <tpl hier="9" item="1"/>
          <tpl hier="11" item="4"/>
          <tpl hier="12" item="5"/>
          <tpl fld="4" item="0"/>
        </tpls>
      </n>
      <n v="8141537792">
        <tpls c="8">
          <tpl hier="2" item="0"/>
          <tpl hier="4" item="3"/>
          <tpl fld="3" item="14"/>
          <tpl fld="2" item="52"/>
          <tpl hier="9" item="1"/>
          <tpl hier="11" item="4"/>
          <tpl hier="12" item="5"/>
          <tpl fld="4" item="0"/>
        </tpls>
      </n>
      <n v="37508640768">
        <tpls c="8">
          <tpl hier="2" item="0"/>
          <tpl hier="4" item="3"/>
          <tpl fld="3" item="13"/>
          <tpl fld="2" item="52"/>
          <tpl hier="9" item="1"/>
          <tpl hier="11" item="4"/>
          <tpl hier="12" item="5"/>
          <tpl fld="4" item="0"/>
        </tpls>
      </n>
      <n v="165258096">
        <tpls c="8">
          <tpl hier="2" item="0"/>
          <tpl hier="4" item="3"/>
          <tpl fld="3" item="4"/>
          <tpl fld="2" item="56"/>
          <tpl hier="9" item="1"/>
          <tpl hier="11" item="4"/>
          <tpl hier="12" item="5"/>
          <tpl fld="4" item="0"/>
        </tpls>
      </n>
      <n v="2644536832">
        <tpls c="8">
          <tpl hier="2" item="0"/>
          <tpl hier="4" item="3"/>
          <tpl fld="3" item="58"/>
          <tpl fld="2" item="56"/>
          <tpl hier="9" item="1"/>
          <tpl hier="11" item="4"/>
          <tpl hier="12" item="5"/>
          <tpl fld="4" item="0"/>
        </tpls>
      </n>
      <n v="8957467648">
        <tpls c="8">
          <tpl hier="2" item="0"/>
          <tpl hier="4" item="3"/>
          <tpl fld="3" item="2"/>
          <tpl fld="2" item="56"/>
          <tpl hier="9" item="1"/>
          <tpl hier="11" item="4"/>
          <tpl hier="12" item="5"/>
          <tpl fld="4" item="0"/>
        </tpls>
      </n>
      <n v="200800894976">
        <tpls c="8">
          <tpl hier="2" item="0"/>
          <tpl hier="4" item="3"/>
          <tpl fld="3" item="46"/>
          <tpl fld="2" item="60"/>
          <tpl hier="9" item="1"/>
          <tpl hier="11" item="4"/>
          <tpl hier="12" item="5"/>
          <tpl fld="4" item="0"/>
        </tpls>
      </n>
      <n v="883199639552">
        <tpls c="8">
          <tpl hier="2" item="0"/>
          <tpl hier="4" item="3"/>
          <tpl fld="3" item="27"/>
          <tpl fld="2" item="60"/>
          <tpl hier="9" item="1"/>
          <tpl hier="11" item="4"/>
          <tpl hier="12" item="5"/>
          <tpl fld="4" item="0"/>
        </tpls>
      </n>
      <n v="1795700162560">
        <tpls c="8">
          <tpl hier="2" item="0"/>
          <tpl hier="4" item="3"/>
          <tpl fld="3" item="21"/>
          <tpl fld="2" item="60"/>
          <tpl hier="9" item="1"/>
          <tpl hier="11" item="4"/>
          <tpl hier="12" item="5"/>
          <tpl fld="4" item="0"/>
        </tpls>
      </n>
      <n v="976547584">
        <tpls c="8">
          <tpl hier="2" item="0"/>
          <tpl hier="4" item="3"/>
          <tpl fld="3" item="20"/>
          <tpl fld="2" item="55"/>
          <tpl hier="9" item="1"/>
          <tpl hier="11" item="4"/>
          <tpl hier="12" item="5"/>
          <tpl fld="4" item="0"/>
        </tpls>
      </n>
      <n v="2804902656">
        <tpls c="8">
          <tpl hier="2" item="0"/>
          <tpl hier="4" item="3"/>
          <tpl fld="3" item="30"/>
          <tpl fld="2" item="55"/>
          <tpl hier="9" item="1"/>
          <tpl hier="11" item="4"/>
          <tpl hier="12" item="5"/>
          <tpl fld="4" item="0"/>
        </tpls>
      </n>
      <n v="16199434240">
        <tpls c="8">
          <tpl hier="2" item="0"/>
          <tpl hier="4" item="3"/>
          <tpl fld="3" item="9"/>
          <tpl fld="2" item="55"/>
          <tpl hier="9" item="1"/>
          <tpl hier="11" item="4"/>
          <tpl hier="12" item="5"/>
          <tpl fld="4" item="0"/>
        </tpls>
      </n>
      <n v="782496640">
        <tpls c="8">
          <tpl hier="2" item="0"/>
          <tpl hier="4" item="3"/>
          <tpl fld="3" item="43"/>
          <tpl fld="2" item="42"/>
          <tpl hier="9" item="1"/>
          <tpl hier="11" item="4"/>
          <tpl hier="12" item="5"/>
          <tpl fld="4" item="0"/>
        </tpls>
      </n>
      <n v="876794752">
        <tpls c="8">
          <tpl hier="2" item="0"/>
          <tpl hier="4" item="3"/>
          <tpl fld="3" item="14"/>
          <tpl fld="2" item="42"/>
          <tpl hier="9" item="1"/>
          <tpl hier="11" item="4"/>
          <tpl hier="12" item="5"/>
          <tpl fld="4" item="0"/>
        </tpls>
      </n>
      <n v="7322914816">
        <tpls c="8">
          <tpl hier="2" item="0"/>
          <tpl hier="4" item="3"/>
          <tpl fld="3" item="31"/>
          <tpl fld="2" item="62"/>
          <tpl hier="9" item="1"/>
          <tpl hier="11" item="4"/>
          <tpl hier="12" item="5"/>
          <tpl fld="4" item="0"/>
        </tpls>
      </n>
      <n v="17430933504">
        <tpls c="8">
          <tpl hier="2" item="0"/>
          <tpl hier="4" item="3"/>
          <tpl fld="3" item="2"/>
          <tpl fld="2" item="62"/>
          <tpl hier="9" item="1"/>
          <tpl hier="11" item="4"/>
          <tpl hier="12" item="5"/>
          <tpl fld="4" item="0"/>
        </tpls>
      </n>
      <n v="129379096">
        <tpls c="8">
          <tpl hier="2" item="0"/>
          <tpl hier="4" item="3"/>
          <tpl fld="3" item="44"/>
          <tpl fld="2" item="77"/>
          <tpl hier="9" item="1"/>
          <tpl hier="11" item="4"/>
          <tpl hier="12" item="5"/>
          <tpl fld="4" item="0"/>
        </tpls>
      </n>
      <n v="864849792">
        <tpls c="8">
          <tpl hier="2" item="0"/>
          <tpl hier="4" item="3"/>
          <tpl fld="3" item="15"/>
          <tpl fld="2" item="77"/>
          <tpl hier="9" item="1"/>
          <tpl hier="11" item="4"/>
          <tpl hier="12" item="5"/>
          <tpl fld="4" item="0"/>
        </tpls>
      </n>
      <n v="1697565952">
        <tpls c="8">
          <tpl hier="2" item="0"/>
          <tpl hier="4" item="3"/>
          <tpl fld="3" item="52"/>
          <tpl fld="2" item="77"/>
          <tpl hier="9" item="1"/>
          <tpl hier="11" item="4"/>
          <tpl hier="12" item="5"/>
          <tpl fld="4" item="0"/>
        </tpls>
      </n>
      <n v="432794912">
        <tpls c="8">
          <tpl hier="2" item="0"/>
          <tpl hier="4" item="3"/>
          <tpl fld="3" item="32"/>
          <tpl fld="2" item="28"/>
          <tpl hier="9" item="1"/>
          <tpl hier="11" item="4"/>
          <tpl hier="12" item="5"/>
          <tpl fld="4" item="0"/>
        </tpls>
      </n>
      <n v="1482597248">
        <tpls c="8">
          <tpl hier="2" item="0"/>
          <tpl hier="4" item="3"/>
          <tpl fld="3" item="58"/>
          <tpl fld="2" item="28"/>
          <tpl hier="9" item="1"/>
          <tpl hier="11" item="4"/>
          <tpl hier="12" item="5"/>
          <tpl fld="4" item="0"/>
        </tpls>
      </n>
      <n v="10668102656">
        <tpls c="8">
          <tpl hier="2" item="0"/>
          <tpl hier="4" item="3"/>
          <tpl fld="3" item="47"/>
          <tpl fld="2" item="28"/>
          <tpl hier="9" item="1"/>
          <tpl hier="11" item="4"/>
          <tpl hier="12" item="5"/>
          <tpl fld="4" item="0"/>
        </tpls>
      </n>
      <n v="8377093120">
        <tpls c="8">
          <tpl hier="2" item="0"/>
          <tpl hier="4" item="3"/>
          <tpl fld="3" item="16"/>
          <tpl fld="2" item="35"/>
          <tpl hier="9" item="1"/>
          <tpl hier="11" item="4"/>
          <tpl hier="12" item="5"/>
          <tpl fld="4" item="0"/>
        </tpls>
      </n>
      <n v="37834792960">
        <tpls c="8">
          <tpl hier="2" item="0"/>
          <tpl hier="4" item="3"/>
          <tpl fld="3" item="53"/>
          <tpl fld="2" item="35"/>
          <tpl hier="9" item="1"/>
          <tpl hier="11" item="4"/>
          <tpl hier="12" item="5"/>
          <tpl fld="4" item="0"/>
        </tpls>
      </n>
      <n v="278384345088">
        <tpls c="8">
          <tpl hier="2" item="0"/>
          <tpl hier="4" item="3"/>
          <tpl fld="3" item="33"/>
          <tpl fld="2" item="35"/>
          <tpl hier="9" item="1"/>
          <tpl hier="11" item="4"/>
          <tpl hier="12" item="5"/>
          <tpl fld="4" item="0"/>
        </tpls>
      </n>
      <n v="8671358976">
        <tpls c="8">
          <tpl hier="2" item="0"/>
          <tpl hier="4" item="3"/>
          <tpl fld="3" item="4"/>
          <tpl fld="2" item="40"/>
          <tpl hier="9" item="1"/>
          <tpl hier="11" item="4"/>
          <tpl hier="12" item="5"/>
          <tpl fld="4" item="0"/>
        </tpls>
      </n>
      <n v="81703501824">
        <tpls c="8">
          <tpl hier="2" item="0"/>
          <tpl hier="4" item="3"/>
          <tpl fld="3" item="45"/>
          <tpl fld="2" item="40"/>
          <tpl hier="9" item="1"/>
          <tpl hier="11" item="4"/>
          <tpl hier="12" item="5"/>
          <tpl fld="4" item="0"/>
        </tpls>
      </n>
      <n v="282824998912">
        <tpls c="8">
          <tpl hier="2" item="0"/>
          <tpl hier="4" item="3"/>
          <tpl fld="3" item="21"/>
          <tpl fld="2" item="40"/>
          <tpl hier="9" item="1"/>
          <tpl hier="11" item="4"/>
          <tpl hier="12" item="5"/>
          <tpl fld="4" item="0"/>
        </tpls>
      </n>
      <n v="10237342720">
        <tpls c="8">
          <tpl hier="2" item="0"/>
          <tpl hier="4" item="3"/>
          <tpl fld="3" item="54"/>
          <tpl fld="2" item="54"/>
          <tpl hier="9" item="1"/>
          <tpl hier="11" item="4"/>
          <tpl hier="12" item="5"/>
          <tpl fld="4" item="0"/>
        </tpls>
      </n>
      <n v="6090840576">
        <tpls c="8">
          <tpl hier="2" item="0"/>
          <tpl hier="4" item="3"/>
          <tpl fld="3" item="27"/>
          <tpl fld="2" item="54"/>
          <tpl hier="9" item="1"/>
          <tpl hier="11" item="4"/>
          <tpl hier="12" item="5"/>
          <tpl fld="4" item="0"/>
        </tpls>
      </n>
      <n v="47319625728">
        <tpls c="8">
          <tpl hier="2" item="0"/>
          <tpl hier="4" item="3"/>
          <tpl fld="3" item="5"/>
          <tpl fld="2" item="54"/>
          <tpl hier="9" item="1"/>
          <tpl hier="11" item="4"/>
          <tpl hier="12" item="5"/>
          <tpl fld="4" item="0"/>
        </tpls>
      </n>
      <n v="878771776">
        <tpls c="8">
          <tpl hier="2" item="0"/>
          <tpl hier="4" item="3"/>
          <tpl fld="3" item="46"/>
          <tpl fld="2" item="59"/>
          <tpl hier="9" item="1"/>
          <tpl hier="11" item="4"/>
          <tpl hier="12" item="5"/>
          <tpl fld="4" item="0"/>
        </tpls>
      </n>
      <n v="3219910656">
        <tpls c="8">
          <tpl hier="2" item="0"/>
          <tpl hier="4" item="3"/>
          <tpl fld="3" item="17"/>
          <tpl fld="2" item="59"/>
          <tpl hier="9" item="1"/>
          <tpl hier="11" item="4"/>
          <tpl hier="12" item="5"/>
          <tpl fld="4" item="0"/>
        </tpls>
      </n>
      <n v="490325184">
        <tpls c="8">
          <tpl hier="2" item="0"/>
          <tpl hier="4" item="3"/>
          <tpl fld="3" item="35"/>
          <tpl fld="2" item="65"/>
          <tpl hier="9" item="1"/>
          <tpl hier="11" item="4"/>
          <tpl hier="12" item="5"/>
          <tpl fld="4" item="0"/>
        </tpls>
      </n>
      <n v="2623806976">
        <tpls c="8">
          <tpl hier="2" item="0"/>
          <tpl hier="4" item="3"/>
          <tpl fld="3" item="36"/>
          <tpl fld="2" item="65"/>
          <tpl hier="9" item="1"/>
          <tpl hier="11" item="4"/>
          <tpl hier="12" item="5"/>
          <tpl fld="4" item="0"/>
        </tpls>
      </n>
      <n v="17196009472">
        <tpls c="8">
          <tpl hier="2" item="0"/>
          <tpl hier="4" item="3"/>
          <tpl fld="3" item="6"/>
          <tpl fld="2" item="65"/>
          <tpl hier="9" item="1"/>
          <tpl hier="11" item="4"/>
          <tpl hier="12" item="5"/>
          <tpl fld="4" item="0"/>
        </tpls>
      </n>
      <n v="921063296">
        <tpls c="8">
          <tpl hier="2" item="0"/>
          <tpl hier="4" item="3"/>
          <tpl fld="3" item="37"/>
          <tpl fld="2" item="85"/>
          <tpl hier="9" item="1"/>
          <tpl hier="11" item="4"/>
          <tpl hier="12" item="5"/>
          <tpl fld="4" item="0"/>
        </tpls>
      </n>
      <n v="6841638912">
        <tpls c="8">
          <tpl hier="2" item="0"/>
          <tpl hier="4" item="3"/>
          <tpl fld="3" item="22"/>
          <tpl fld="2" item="85"/>
          <tpl hier="9" item="1"/>
          <tpl hier="11" item="4"/>
          <tpl hier="12" item="5"/>
          <tpl fld="4" item="0"/>
        </tpls>
      </n>
      <n v="24224903168">
        <tpls c="8">
          <tpl hier="2" item="0"/>
          <tpl hier="4" item="3"/>
          <tpl fld="3" item="38"/>
          <tpl fld="2" item="85"/>
          <tpl hier="9" item="1"/>
          <tpl hier="11" item="4"/>
          <tpl hier="12" item="5"/>
          <tpl fld="4" item="0"/>
        </tpls>
      </n>
      <n v="1666499968">
        <tpls c="8">
          <tpl hier="2" item="0"/>
          <tpl hier="4" item="3"/>
          <tpl fld="3" item="8"/>
          <tpl fld="2" item="49"/>
          <tpl hier="9" item="1"/>
          <tpl hier="11" item="4"/>
          <tpl hier="12" item="5"/>
          <tpl fld="4" item="0"/>
        </tpls>
      </n>
      <n v="24305117184">
        <tpls c="8">
          <tpl hier="2" item="0"/>
          <tpl hier="4" item="3"/>
          <tpl fld="3" item="17"/>
          <tpl fld="2" item="49"/>
          <tpl hier="9" item="1"/>
          <tpl hier="11" item="4"/>
          <tpl hier="12" item="5"/>
          <tpl fld="4" item="0"/>
        </tpls>
      </n>
      <n v="2553596160">
        <tpls c="8">
          <tpl hier="2" item="0"/>
          <tpl hier="4" item="3"/>
          <tpl fld="3" item="26"/>
          <tpl fld="2" item="44"/>
          <tpl hier="9" item="1"/>
          <tpl hier="11" item="4"/>
          <tpl hier="12" item="5"/>
          <tpl fld="4" item="0"/>
        </tpls>
      </n>
      <n v="25226393600">
        <tpls c="8">
          <tpl hier="2" item="0"/>
          <tpl hier="4" item="3"/>
          <tpl fld="3" item="28"/>
          <tpl fld="2" item="44"/>
          <tpl hier="9" item="1"/>
          <tpl hier="11" item="4"/>
          <tpl hier="12" item="5"/>
          <tpl fld="4" item="0"/>
        </tpls>
      </n>
      <n v="722780672">
        <tpls c="8">
          <tpl hier="2" item="0"/>
          <tpl hier="4" item="3"/>
          <tpl fld="3" item="57"/>
          <tpl fld="2" item="64"/>
          <tpl hier="9" item="1"/>
          <tpl hier="11" item="4"/>
          <tpl hier="12" item="5"/>
          <tpl fld="4" item="0"/>
        </tpls>
      </n>
      <n v="19395491840">
        <tpls c="8">
          <tpl hier="2" item="0"/>
          <tpl hier="4" item="3"/>
          <tpl fld="3" item="30"/>
          <tpl fld="2" item="43"/>
          <tpl hier="9" item="1"/>
          <tpl hier="11" item="4"/>
          <tpl hier="12" item="5"/>
          <tpl fld="4" item="0"/>
        </tpls>
      </n>
      <n v="912499968">
        <tpls c="8">
          <tpl hier="2" item="0"/>
          <tpl hier="4" item="3"/>
          <tpl fld="3" item="57"/>
          <tpl fld="2" item="41"/>
          <tpl hier="9" item="1"/>
          <tpl hier="11" item="4"/>
          <tpl hier="12" item="5"/>
          <tpl fld="4" item="0"/>
        </tpls>
      </n>
      <n v="61448048640">
        <tpls c="8">
          <tpl hier="2" item="0"/>
          <tpl hier="4" item="3"/>
          <tpl fld="3" item="29"/>
          <tpl fld="2" item="14"/>
          <tpl hier="9" item="1"/>
          <tpl hier="11" item="4"/>
          <tpl hier="12" item="5"/>
          <tpl fld="4" item="0"/>
        </tpls>
      </n>
      <n v="32480000000">
        <tpls c="8">
          <tpl hier="2" item="0"/>
          <tpl hier="4" item="3"/>
          <tpl fld="3" item="16"/>
          <tpl fld="2" item="17"/>
          <tpl hier="9" item="1"/>
          <tpl hier="11" item="4"/>
          <tpl hier="12" item="5"/>
          <tpl fld="4" item="0"/>
        </tpls>
      </n>
      <n v="270556135424">
        <tpls c="8">
          <tpl hier="2" item="0"/>
          <tpl hier="4" item="3"/>
          <tpl fld="3" item="23"/>
          <tpl fld="2" item="25"/>
          <tpl hier="9" item="1"/>
          <tpl hier="11" item="4"/>
          <tpl hier="12" item="5"/>
          <tpl fld="4" item="0"/>
        </tpls>
      </n>
      <n v="127427346432">
        <tpls c="8">
          <tpl hier="2" item="0"/>
          <tpl hier="4" item="3"/>
          <tpl fld="3" item="24"/>
          <tpl fld="2" item="48"/>
          <tpl hier="9" item="1"/>
          <tpl hier="11" item="4"/>
          <tpl hier="12" item="5"/>
          <tpl fld="4" item="0"/>
        </tpls>
      </n>
      <n v="199313899520">
        <tpls c="8">
          <tpl hier="2" item="0"/>
          <tpl hier="4" item="3"/>
          <tpl fld="3" item="23"/>
          <tpl fld="2" item="48"/>
          <tpl hier="9" item="1"/>
          <tpl hier="11" item="4"/>
          <tpl hier="12" item="5"/>
          <tpl fld="4" item="0"/>
        </tpls>
      </n>
      <n v="1920586752">
        <tpls c="8">
          <tpl hier="2" item="0"/>
          <tpl hier="4" item="3"/>
          <tpl fld="3" item="10"/>
          <tpl fld="2" item="53"/>
          <tpl hier="9" item="1"/>
          <tpl hier="11" item="4"/>
          <tpl hier="12" item="5"/>
          <tpl fld="4" item="0"/>
        </tpls>
      </n>
      <n v="18586746880">
        <tpls c="8">
          <tpl hier="2" item="0"/>
          <tpl hier="4" item="3"/>
          <tpl fld="3" item="12"/>
          <tpl fld="2" item="53"/>
          <tpl hier="9" item="1"/>
          <tpl hier="11" item="4"/>
          <tpl hier="12" item="5"/>
          <tpl fld="4" item="0"/>
        </tpls>
      </n>
      <n v="92537749504">
        <tpls c="8">
          <tpl hier="2" item="0"/>
          <tpl hier="4" item="3"/>
          <tpl fld="3" item="11"/>
          <tpl fld="2" item="53"/>
          <tpl hier="9" item="1"/>
          <tpl hier="11" item="4"/>
          <tpl hier="12" item="5"/>
          <tpl fld="4" item="0"/>
        </tpls>
      </n>
      <n v="373217067008">
        <tpls c="8">
          <tpl hier="2" item="0"/>
          <tpl hier="4" item="3"/>
          <tpl fld="3" item="9"/>
          <tpl fld="2" item="53"/>
          <tpl hier="9" item="1"/>
          <tpl hier="11" item="4"/>
          <tpl hier="12" item="5"/>
          <tpl fld="4" item="0"/>
        </tpls>
      </n>
      <n v="13876531200">
        <tpls c="8">
          <tpl hier="2" item="0"/>
          <tpl hier="4" item="3"/>
          <tpl fld="3" item="57"/>
          <tpl fld="2" item="57"/>
          <tpl hier="9" item="1"/>
          <tpl hier="11" item="4"/>
          <tpl hier="12" item="5"/>
          <tpl fld="4" item="0"/>
        </tpls>
      </n>
      <n v="246927294464">
        <tpls c="8">
          <tpl hier="2" item="0"/>
          <tpl hier="4" item="3"/>
          <tpl fld="3" item="3"/>
          <tpl fld="2" item="57"/>
          <tpl hier="9" item="1"/>
          <tpl hier="11" item="4"/>
          <tpl hier="12" item="5"/>
          <tpl fld="4" item="0"/>
        </tpls>
      </n>
      <n v="934901055488">
        <tpls c="8">
          <tpl hier="2" item="0"/>
          <tpl hier="4" item="3"/>
          <tpl fld="3" item="1"/>
          <tpl fld="2" item="57"/>
          <tpl hier="9" item="1"/>
          <tpl hier="11" item="4"/>
          <tpl hier="12" item="5"/>
          <tpl fld="4" item="0"/>
        </tpls>
      </n>
      <n v="118507184128">
        <tpls c="8">
          <tpl hier="2" item="0"/>
          <tpl hier="4" item="3"/>
          <tpl fld="3" item="20"/>
          <tpl fld="2" item="61"/>
          <tpl hier="9" item="1"/>
          <tpl hier="11" item="4"/>
          <tpl hier="12" item="5"/>
          <tpl fld="4" item="0"/>
        </tpls>
      </n>
      <n v="630915989504">
        <tpls c="8">
          <tpl hier="2" item="0"/>
          <tpl hier="4" item="3"/>
          <tpl fld="3" item="51"/>
          <tpl fld="2" item="61"/>
          <tpl hier="9" item="1"/>
          <tpl hier="11" item="4"/>
          <tpl hier="12" item="5"/>
          <tpl fld="4" item="0"/>
        </tpls>
      </n>
      <n v="1625224904704">
        <tpls c="8">
          <tpl hier="2" item="0"/>
          <tpl hier="4" item="3"/>
          <tpl fld="3" item="38"/>
          <tpl fld="2" item="61"/>
          <tpl hier="9" item="1"/>
          <tpl hier="11" item="4"/>
          <tpl hier="12" item="5"/>
          <tpl fld="4" item="0"/>
        </tpls>
      </n>
      <n v="20204869632">
        <tpls c="8">
          <tpl hier="2" item="0"/>
          <tpl hier="4" item="3"/>
          <tpl fld="3" item="44"/>
          <tpl fld="2" item="79"/>
          <tpl hier="9" item="1"/>
          <tpl hier="11" item="4"/>
          <tpl hier="12" item="5"/>
          <tpl fld="4" item="0"/>
        </tpls>
      </n>
      <n v="123386413056">
        <tpls c="8">
          <tpl hier="2" item="0"/>
          <tpl hier="4" item="3"/>
          <tpl fld="3" item="43"/>
          <tpl fld="2" item="79"/>
          <tpl hier="9" item="1"/>
          <tpl hier="11" item="4"/>
          <tpl hier="12" item="5"/>
          <tpl fld="4" item="0"/>
        </tpls>
      </n>
      <n v="267305877504">
        <tpls c="8">
          <tpl hier="2" item="0"/>
          <tpl hier="4" item="3"/>
          <tpl fld="3" item="42"/>
          <tpl fld="2" item="79"/>
          <tpl hier="9" item="1"/>
          <tpl hier="11" item="4"/>
          <tpl hier="12" item="5"/>
          <tpl fld="4" item="0"/>
        </tpls>
      </n>
      <n v="574094114816">
        <tpls c="8">
          <tpl hier="2" item="0"/>
          <tpl hier="4" item="3"/>
          <tpl fld="3" item="41"/>
          <tpl fld="2" item="79"/>
          <tpl hier="9" item="1"/>
          <tpl hier="11" item="4"/>
          <tpl hier="12" item="5"/>
          <tpl fld="4" item="0"/>
        </tpls>
      </n>
      <n v="108572753920">
        <tpls c="8">
          <tpl hier="2" item="0"/>
          <tpl hier="4" item="3"/>
          <tpl fld="3" item="32"/>
          <tpl fld="2" item="46"/>
          <tpl hier="9" item="1"/>
          <tpl hier="11" item="4"/>
          <tpl hier="12" item="5"/>
          <tpl fld="4" item="0"/>
        </tpls>
      </n>
      <n v="515048931328">
        <tpls c="8">
          <tpl hier="2" item="0"/>
          <tpl hier="4" item="3"/>
          <tpl fld="3" item="31"/>
          <tpl fld="2" item="46"/>
          <tpl hier="9" item="1"/>
          <tpl hier="11" item="4"/>
          <tpl hier="12" item="5"/>
          <tpl fld="4" item="0"/>
        </tpls>
      </n>
      <n v="1650172231680">
        <tpls c="8">
          <tpl hier="2" item="0"/>
          <tpl hier="4" item="3"/>
          <tpl fld="3" item="30"/>
          <tpl fld="2" item="46"/>
          <tpl hier="9" item="1"/>
          <tpl hier="11" item="4"/>
          <tpl hier="12" item="5"/>
          <tpl fld="4" item="0"/>
        </tpls>
      </n>
      <n v="3063803281408">
        <tpls c="8">
          <tpl hier="2" item="0"/>
          <tpl hier="4" item="3"/>
          <tpl fld="3" item="29"/>
          <tpl fld="2" item="46"/>
          <tpl hier="9" item="1"/>
          <tpl hier="11" item="4"/>
          <tpl hier="12" item="5"/>
          <tpl fld="4" item="0"/>
        </tpls>
      </n>
      <n v="1019900002304">
        <tpls c="8">
          <tpl hier="2" item="0"/>
          <tpl hier="4" item="3"/>
          <tpl fld="3" item="16"/>
          <tpl fld="2" item="51"/>
          <tpl hier="9" item="1"/>
          <tpl hier="11" item="4"/>
          <tpl hier="12" item="5"/>
          <tpl fld="4" item="0"/>
        </tpls>
      </n>
      <n v="4338978914304">
        <tpls c="8">
          <tpl hier="2" item="0"/>
          <tpl hier="4" item="3"/>
          <tpl fld="3" item="15"/>
          <tpl fld="2" item="51"/>
          <tpl hier="9" item="1"/>
          <tpl hier="11" item="4"/>
          <tpl hier="12" item="5"/>
          <tpl fld="4" item="0"/>
        </tpls>
      </n>
      <n v="10581821095936">
        <tpls c="8">
          <tpl hier="2" item="0"/>
          <tpl hier="4" item="3"/>
          <tpl fld="3" item="14"/>
          <tpl fld="2" item="51"/>
          <tpl hier="9" item="1"/>
          <tpl hier="11" item="4"/>
          <tpl hier="12" item="5"/>
          <tpl fld="4" item="0"/>
        </tpls>
      </n>
      <n v="19485394206720">
        <tpls c="8">
          <tpl hier="2" item="0"/>
          <tpl hier="4" item="3"/>
          <tpl fld="3" item="13"/>
          <tpl fld="2" item="51"/>
          <tpl hier="9" item="1"/>
          <tpl hier="11" item="4"/>
          <tpl hier="12" item="5"/>
          <tpl fld="4" item="0"/>
        </tpls>
      </n>
      <n v="917718404224">
        <tpls c="8">
          <tpl hier="2" item="0"/>
          <tpl hier="4" item="3"/>
          <tpl fld="3" item="35"/>
          <tpl fld="1" item="1"/>
          <tpl hier="9" item="1"/>
          <tpl hier="11" item="4"/>
          <tpl hier="12" item="5"/>
          <tpl fld="4" item="0"/>
        </tpls>
      </n>
      <n v="4531686935552">
        <tpls c="8">
          <tpl hier="2" item="0"/>
          <tpl hier="4" item="3"/>
          <tpl fld="3" item="40"/>
          <tpl fld="1" item="1"/>
          <tpl hier="9" item="1"/>
          <tpl hier="11" item="4"/>
          <tpl hier="12" item="5"/>
          <tpl fld="4" item="0"/>
        </tpls>
      </n>
      <n v="17539444568064">
        <tpls c="8">
          <tpl hier="2" item="0"/>
          <tpl hier="4" item="3"/>
          <tpl fld="3" item="50"/>
          <tpl fld="1" item="1"/>
          <tpl hier="9" item="1"/>
          <tpl hier="11" item="4"/>
          <tpl hier="12" item="5"/>
          <tpl fld="4" item="0"/>
        </tpls>
      </n>
      <n v="34181532553216">
        <tpls c="8">
          <tpl hier="2" item="0"/>
          <tpl hier="4" item="3"/>
          <tpl fld="3" item="49"/>
          <tpl fld="1" item="1"/>
          <tpl hier="9" item="1"/>
          <tpl hier="11" item="4"/>
          <tpl hier="12" item="5"/>
          <tpl fld="4" item="0"/>
        </tpls>
      </n>
      <n v="632400000">
        <tpls c="8">
          <tpl hier="2" item="0"/>
          <tpl hier="4" item="3"/>
          <tpl fld="3" item="56"/>
          <tpl fld="2" item="58"/>
          <tpl hier="9" item="1"/>
          <tpl hier="11" item="4"/>
          <tpl hier="12" item="5"/>
          <tpl fld="4" item="0"/>
        </tpls>
      </n>
      <n v="3166000128">
        <tpls c="8">
          <tpl hier="2" item="0"/>
          <tpl hier="4" item="3"/>
          <tpl fld="3" item="0"/>
          <tpl fld="2" item="58"/>
          <tpl hier="9" item="1"/>
          <tpl hier="11" item="4"/>
          <tpl hier="12" item="5"/>
          <tpl fld="4" item="0"/>
        </tpls>
      </n>
      <n v="10167249920">
        <tpls c="8">
          <tpl hier="2" item="0"/>
          <tpl hier="4" item="3"/>
          <tpl fld="3" item="55"/>
          <tpl fld="2" item="58"/>
          <tpl hier="9" item="1"/>
          <tpl hier="11" item="4"/>
          <tpl hier="12" item="5"/>
          <tpl fld="4" item="0"/>
        </tpls>
      </n>
      <n v="4817580032">
        <tpls c="8">
          <tpl hier="2" item="0"/>
          <tpl hier="4" item="3"/>
          <tpl fld="3" item="35"/>
          <tpl fld="2" item="63"/>
          <tpl hier="9" item="1"/>
          <tpl hier="11" item="4"/>
          <tpl hier="12" item="5"/>
          <tpl fld="4" item="0"/>
        </tpls>
      </n>
      <n v="9651148800">
        <tpls c="8">
          <tpl hier="2" item="0"/>
          <tpl hier="4" item="3"/>
          <tpl fld="3" item="40"/>
          <tpl fld="2" item="63"/>
          <tpl hier="9" item="1"/>
          <tpl hier="11" item="4"/>
          <tpl hier="12" item="5"/>
          <tpl fld="4" item="0"/>
        </tpls>
      </n>
      <n v="33166520320">
        <tpls c="8">
          <tpl hier="2" item="0"/>
          <tpl hier="4" item="3"/>
          <tpl fld="3" item="50"/>
          <tpl fld="2" item="63"/>
          <tpl hier="9" item="1"/>
          <tpl hier="11" item="4"/>
          <tpl hier="12" item="5"/>
          <tpl fld="4" item="0"/>
        </tpls>
      </n>
      <n v="102477791232">
        <tpls c="8">
          <tpl hier="2" item="0"/>
          <tpl hier="4" item="3"/>
          <tpl fld="3" item="49"/>
          <tpl fld="2" item="63"/>
          <tpl hier="9" item="1"/>
          <tpl hier="11" item="4"/>
          <tpl hier="12" item="5"/>
          <tpl fld="4" item="0"/>
        </tpls>
      </n>
      <n v="36193828">
        <tpls c="8">
          <tpl hier="2" item="0"/>
          <tpl hier="4" item="3"/>
          <tpl fld="3" item="37"/>
          <tpl fld="2" item="82"/>
          <tpl hier="9" item="1"/>
          <tpl hier="11" item="4"/>
          <tpl hier="12" item="5"/>
          <tpl fld="4" item="0"/>
        </tpls>
      </n>
      <n v="197938224">
        <tpls c="8">
          <tpl hier="2" item="0"/>
          <tpl hier="4" item="3"/>
          <tpl fld="3" item="39"/>
          <tpl fld="2" item="82"/>
          <tpl hier="9" item="1"/>
          <tpl hier="11" item="4"/>
          <tpl hier="12" item="5"/>
          <tpl fld="4" item="0"/>
        </tpls>
      </n>
      <n v="641383808">
        <tpls c="8">
          <tpl hier="2" item="0"/>
          <tpl hier="4" item="3"/>
          <tpl fld="3" item="28"/>
          <tpl fld="2" item="82"/>
          <tpl hier="9" item="1"/>
          <tpl hier="11" item="4"/>
          <tpl hier="12" item="5"/>
          <tpl fld="4" item="0"/>
        </tpls>
      </n>
      <n v="1522899968">
        <tpls c="8">
          <tpl hier="2" item="0"/>
          <tpl hier="4" item="3"/>
          <tpl fld="3" item="19"/>
          <tpl fld="2" item="82"/>
          <tpl hier="9" item="1"/>
          <tpl hier="11" item="4"/>
          <tpl hier="12" item="5"/>
          <tpl fld="4" item="0"/>
        </tpls>
      </n>
      <n v="306222016">
        <tpls c="8">
          <tpl hier="2" item="0"/>
          <tpl hier="4" item="3"/>
          <tpl fld="3" item="26"/>
          <tpl fld="2" item="47"/>
          <tpl hier="9" item="1"/>
          <tpl hier="11" item="4"/>
          <tpl hier="12" item="5"/>
          <tpl fld="4" item="0"/>
        </tpls>
      </n>
      <n v="1095348352">
        <tpls c="8">
          <tpl hier="2" item="0"/>
          <tpl hier="4" item="3"/>
          <tpl fld="3" item="25"/>
          <tpl fld="2" item="47"/>
          <tpl hier="9" item="1"/>
          <tpl hier="11" item="4"/>
          <tpl hier="12" item="5"/>
          <tpl fld="4" item="0"/>
        </tpls>
      </n>
      <n v="3676045568">
        <tpls c="8">
          <tpl hier="2" item="0"/>
          <tpl hier="4" item="3"/>
          <tpl fld="3" item="24"/>
          <tpl fld="2" item="47"/>
          <tpl hier="9" item="1"/>
          <tpl hier="11" item="4"/>
          <tpl hier="12" item="5"/>
          <tpl fld="4" item="0"/>
        </tpls>
      </n>
      <n v="11388161024">
        <tpls c="8">
          <tpl hier="2" item="0"/>
          <tpl hier="4" item="3"/>
          <tpl fld="3" item="23"/>
          <tpl fld="2" item="47"/>
          <tpl hier="9" item="1"/>
          <tpl hier="11" item="4"/>
          <tpl hier="12" item="5"/>
          <tpl fld="4" item="0"/>
        </tpls>
      </n>
      <n v="1017003392">
        <tpls c="8">
          <tpl hier="2" item="0"/>
          <tpl hier="4" item="3"/>
          <tpl fld="3" item="10"/>
          <tpl fld="2" item="52"/>
          <tpl hier="9" item="1"/>
          <tpl hier="11" item="4"/>
          <tpl hier="12" item="5"/>
          <tpl fld="4" item="0"/>
        </tpls>
      </n>
      <n v="3958338816">
        <tpls c="8">
          <tpl hier="2" item="0"/>
          <tpl hier="4" item="3"/>
          <tpl fld="3" item="12"/>
          <tpl fld="2" item="52"/>
          <tpl hier="9" item="1"/>
          <tpl hier="11" item="4"/>
          <tpl hier="12" item="5"/>
          <tpl fld="4" item="0"/>
        </tpls>
      </n>
      <n v="7905485312">
        <tpls c="8">
          <tpl hier="2" item="0"/>
          <tpl hier="4" item="3"/>
          <tpl fld="3" item="11"/>
          <tpl fld="2" item="52"/>
          <tpl hier="9" item="1"/>
          <tpl hier="11" item="4"/>
          <tpl hier="12" item="5"/>
          <tpl fld="4" item="0"/>
        </tpls>
      </n>
      <n v="40287649792">
        <tpls c="8">
          <tpl hier="2" item="0"/>
          <tpl hier="4" item="3"/>
          <tpl fld="3" item="9"/>
          <tpl fld="2" item="52"/>
          <tpl hier="9" item="1"/>
          <tpl hier="11" item="4"/>
          <tpl hier="12" item="5"/>
          <tpl fld="4" item="0"/>
        </tpls>
      </n>
      <n v="244129088">
        <tpls c="8">
          <tpl hier="2" item="0"/>
          <tpl hier="4" item="3"/>
          <tpl fld="3" item="57"/>
          <tpl fld="2" item="56"/>
          <tpl hier="9" item="1"/>
          <tpl hier="11" item="4"/>
          <tpl hier="12" item="5"/>
          <tpl fld="4" item="0"/>
        </tpls>
      </n>
      <n v="3083800576">
        <tpls c="8">
          <tpl hier="2" item="0"/>
          <tpl hier="4" item="3"/>
          <tpl fld="3" item="3"/>
          <tpl fld="2" item="56"/>
          <tpl hier="9" item="1"/>
          <tpl hier="11" item="4"/>
          <tpl hier="12" item="5"/>
          <tpl fld="4" item="0"/>
        </tpls>
      </n>
      <n v="9931134976">
        <tpls c="8">
          <tpl hier="2" item="0"/>
          <tpl hier="4" item="3"/>
          <tpl fld="3" item="1"/>
          <tpl fld="2" item="56"/>
          <tpl hier="9" item="1"/>
          <tpl hier="11" item="4"/>
          <tpl hier="12" item="5"/>
          <tpl fld="4" item="0"/>
        </tpls>
      </n>
      <n v="224969490432">
        <tpls c="8">
          <tpl hier="2" item="0"/>
          <tpl hier="4" item="3"/>
          <tpl fld="3" item="43"/>
          <tpl fld="2" item="60"/>
          <tpl hier="9" item="1"/>
          <tpl hier="11" item="4"/>
          <tpl hier="12" item="5"/>
          <tpl fld="4" item="0"/>
        </tpls>
      </n>
      <n v="863723388928">
        <tpls c="8">
          <tpl hier="2" item="0"/>
          <tpl hier="4" item="3"/>
          <tpl fld="3" item="30"/>
          <tpl fld="2" item="60"/>
          <tpl hier="9" item="1"/>
          <tpl hier="11" item="4"/>
          <tpl hier="12" item="5"/>
          <tpl fld="4" item="0"/>
        </tpls>
      </n>
      <n v="2062831058944">
        <tpls c="8">
          <tpl hier="2" item="0"/>
          <tpl hier="4" item="3"/>
          <tpl fld="3" item="13"/>
          <tpl fld="2" item="60"/>
          <tpl hier="9" item="1"/>
          <tpl hier="11" item="4"/>
          <tpl hier="12" item="5"/>
          <tpl fld="4" item="0"/>
        </tpls>
      </n>
      <n v="1475584000">
        <tpls c="8">
          <tpl hier="2" item="0"/>
          <tpl hier="4" item="3"/>
          <tpl fld="3" item="46"/>
          <tpl fld="2" item="55"/>
          <tpl hier="9" item="1"/>
          <tpl hier="11" item="4"/>
          <tpl hier="12" item="5"/>
          <tpl fld="4" item="0"/>
        </tpls>
      </n>
      <n v="3364819200">
        <tpls c="8">
          <tpl hier="2" item="0"/>
          <tpl hier="4" item="3"/>
          <tpl fld="3" item="24"/>
          <tpl fld="2" item="55"/>
          <tpl hier="9" item="1"/>
          <tpl hier="11" item="4"/>
          <tpl hier="12" item="5"/>
          <tpl fld="4" item="0"/>
        </tpls>
      </n>
      <n v="15745810432">
        <tpls c="8">
          <tpl hier="2" item="0"/>
          <tpl hier="4" item="3"/>
          <tpl fld="3" item="5"/>
          <tpl fld="2" item="55"/>
          <tpl hier="9" item="1"/>
          <tpl hier="11" item="4"/>
          <tpl hier="12" item="5"/>
          <tpl fld="4" item="0"/>
        </tpls>
      </n>
      <n v="969046656">
        <tpls c="8">
          <tpl hier="2" item="0"/>
          <tpl hier="4" item="3"/>
          <tpl fld="3" item="36"/>
          <tpl fld="2" item="42"/>
          <tpl hier="9" item="1"/>
          <tpl hier="11" item="4"/>
          <tpl hier="12" item="5"/>
          <tpl fld="4" item="0"/>
        </tpls>
      </n>
      <n v="825394496">
        <tpls c="8">
          <tpl hier="2" item="0"/>
          <tpl hier="4" item="3"/>
          <tpl fld="3" item="11"/>
          <tpl fld="2" item="42"/>
          <tpl hier="9" item="1"/>
          <tpl hier="11" item="4"/>
          <tpl hier="12" item="5"/>
          <tpl fld="4" item="0"/>
        </tpls>
      </n>
      <n v="657597376">
        <tpls c="8">
          <tpl hier="2" item="0"/>
          <tpl hier="4" item="3"/>
          <tpl fld="3" item="35"/>
          <tpl fld="2" item="62"/>
          <tpl hier="9" item="1"/>
          <tpl hier="11" item="4"/>
          <tpl hier="12" item="5"/>
          <tpl fld="4" item="0"/>
        </tpls>
      </n>
      <n v="7801859072">
        <tpls c="8">
          <tpl hier="2" item="0"/>
          <tpl hier="4" item="3"/>
          <tpl fld="3" item="22"/>
          <tpl fld="2" item="62"/>
          <tpl hier="9" item="1"/>
          <tpl hier="11" item="4"/>
          <tpl hier="12" item="5"/>
          <tpl fld="4" item="0"/>
        </tpls>
      </n>
      <n v="17944084480">
        <tpls c="8">
          <tpl hier="2" item="0"/>
          <tpl hier="4" item="3"/>
          <tpl fld="3" item="1"/>
          <tpl fld="2" item="62"/>
          <tpl hier="9" item="1"/>
          <tpl hier="11" item="4"/>
          <tpl hier="12" item="5"/>
          <tpl fld="4" item="0"/>
        </tpls>
      </n>
      <n v="142025072">
        <tpls c="8">
          <tpl hier="2" item="0"/>
          <tpl hier="4" item="3"/>
          <tpl fld="3" item="37"/>
          <tpl fld="2" item="77"/>
          <tpl hier="9" item="1"/>
          <tpl hier="11" item="4"/>
          <tpl hier="12" item="5"/>
          <tpl fld="4" item="0"/>
        </tpls>
      </n>
      <n v="1200991872">
        <tpls c="8">
          <tpl hier="2" item="0"/>
          <tpl hier="4" item="3"/>
          <tpl fld="3" item="7"/>
          <tpl fld="2" item="77"/>
          <tpl hier="9" item="1"/>
          <tpl hier="11" item="4"/>
          <tpl hier="12" item="5"/>
          <tpl fld="4" item="0"/>
        </tpls>
      </n>
      <n v="1985240960">
        <tpls c="8">
          <tpl hier="2" item="0"/>
          <tpl hier="4" item="3"/>
          <tpl fld="3" item="38"/>
          <tpl fld="2" item="77"/>
          <tpl hier="9" item="1"/>
          <tpl hier="11" item="4"/>
          <tpl hier="12" item="5"/>
          <tpl fld="4" item="0"/>
        </tpls>
      </n>
      <n v="449826336">
        <tpls c="8">
          <tpl hier="2" item="0"/>
          <tpl hier="4" item="3"/>
          <tpl fld="3" item="26"/>
          <tpl fld="2" item="28"/>
          <tpl hier="9" item="1"/>
          <tpl hier="11" item="4"/>
          <tpl hier="12" item="5"/>
          <tpl fld="4" item="0"/>
        </tpls>
      </n>
      <n v="1738605568">
        <tpls c="8">
          <tpl hier="2" item="0"/>
          <tpl hier="4" item="3"/>
          <tpl fld="3" item="0"/>
          <tpl fld="2" item="28"/>
          <tpl hier="9" item="1"/>
          <tpl hier="11" item="4"/>
          <tpl hier="12" item="5"/>
          <tpl fld="4" item="0"/>
        </tpls>
      </n>
      <n v="12172309504">
        <tpls c="8">
          <tpl hier="2" item="0"/>
          <tpl hier="4" item="3"/>
          <tpl fld="3" item="41"/>
          <tpl fld="2" item="28"/>
          <tpl hier="9" item="1"/>
          <tpl hier="11" item="4"/>
          <tpl hier="12" item="5"/>
          <tpl fld="4" item="0"/>
        </tpls>
      </n>
      <n v="9126309888">
        <tpls c="8">
          <tpl hier="2" item="0"/>
          <tpl hier="4" item="3"/>
          <tpl fld="3" item="10"/>
          <tpl fld="2" item="35"/>
          <tpl hier="9" item="1"/>
          <tpl hier="11" item="4"/>
          <tpl hier="12" item="5"/>
          <tpl fld="4" item="0"/>
        </tpls>
      </n>
      <n v="49297772544">
        <tpls c="8">
          <tpl hier="2" item="0"/>
          <tpl hier="4" item="3"/>
          <tpl fld="3" item="50"/>
          <tpl fld="2" item="35"/>
          <tpl hier="9" item="1"/>
          <tpl hier="11" item="4"/>
          <tpl hier="12" item="5"/>
          <tpl fld="4" item="0"/>
        </tpls>
      </n>
      <n v="260541628416">
        <tpls c="8">
          <tpl hier="2" item="0"/>
          <tpl hier="4" item="3"/>
          <tpl fld="3" item="29"/>
          <tpl fld="2" item="35"/>
          <tpl hier="9" item="1"/>
          <tpl hier="11" item="4"/>
          <tpl hier="12" item="5"/>
          <tpl fld="4" item="0"/>
        </tpls>
      </n>
      <n v="10315759616">
        <tpls c="8">
          <tpl hier="2" item="0"/>
          <tpl hier="4" item="3"/>
          <tpl fld="3" item="57"/>
          <tpl fld="2" item="40"/>
          <tpl hier="9" item="1"/>
          <tpl hier="11" item="4"/>
          <tpl hier="12" item="5"/>
          <tpl fld="4" item="0"/>
        </tpls>
      </n>
      <n v="97160110080">
        <tpls c="8">
          <tpl hier="2" item="0"/>
          <tpl hier="4" item="3"/>
          <tpl fld="3" item="28"/>
          <tpl fld="2" item="40"/>
          <tpl hier="9" item="1"/>
          <tpl hier="11" item="4"/>
          <tpl hier="12" item="5"/>
          <tpl fld="4" item="0"/>
        </tpls>
      </n>
      <n v="311883726848">
        <tpls c="8">
          <tpl hier="2" item="0"/>
          <tpl hier="4" item="3"/>
          <tpl fld="3" item="13"/>
          <tpl fld="2" item="40"/>
          <tpl hier="9" item="1"/>
          <tpl hier="11" item="4"/>
          <tpl hier="12" item="5"/>
          <tpl fld="4" item="0"/>
        </tpls>
      </n>
      <n v="9648583680">
        <tpls c="8">
          <tpl hier="2" item="0"/>
          <tpl hier="4" item="3"/>
          <tpl fld="3" item="20"/>
          <tpl fld="2" item="54"/>
          <tpl hier="9" item="1"/>
          <tpl hier="11" item="4"/>
          <tpl hier="12" item="5"/>
          <tpl fld="4" item="0"/>
        </tpls>
      </n>
      <n v="4711259648">
        <tpls c="8">
          <tpl hier="2" item="0"/>
          <tpl hier="4" item="3"/>
          <tpl fld="3" item="24"/>
          <tpl fld="2" item="54"/>
          <tpl hier="9" item="1"/>
          <tpl hier="11" item="4"/>
          <tpl hier="12" item="5"/>
          <tpl fld="4" item="0"/>
        </tpls>
      </n>
      <n v="1198749696">
        <tpls c="8">
          <tpl hier="2" item="0"/>
          <tpl hier="4" item="3"/>
          <tpl fld="3" item="43"/>
          <tpl fld="2" item="59"/>
          <tpl hier="9" item="1"/>
          <tpl hier="11" item="4"/>
          <tpl hier="12" item="5"/>
          <tpl fld="4" item="0"/>
        </tpls>
      </n>
      <n v="3019993856">
        <tpls c="8">
          <tpl hier="2" item="0"/>
          <tpl hier="4" item="3"/>
          <tpl fld="3" item="11"/>
          <tpl fld="2" item="59"/>
          <tpl hier="9" item="1"/>
          <tpl hier="11" item="4"/>
          <tpl hier="12" item="5"/>
          <tpl fld="4" item="0"/>
        </tpls>
      </n>
      <n v="479180832">
        <tpls c="8">
          <tpl hier="2" item="0"/>
          <tpl hier="4" item="3"/>
          <tpl fld="3" item="48"/>
          <tpl fld="2" item="65"/>
          <tpl hier="9" item="1"/>
          <tpl hier="11" item="4"/>
          <tpl hier="12" item="5"/>
          <tpl fld="4" item="0"/>
        </tpls>
      </n>
      <n v="2606621184">
        <tpls c="8">
          <tpl hier="2" item="0"/>
          <tpl hier="4" item="3"/>
          <tpl fld="3" item="31"/>
          <tpl fld="2" item="65"/>
          <tpl hier="9" item="1"/>
          <tpl hier="11" item="4"/>
          <tpl hier="12" item="5"/>
          <tpl fld="4" item="0"/>
        </tpls>
      </n>
      <n v="19948261376">
        <tpls c="8">
          <tpl hier="2" item="0"/>
          <tpl hier="4" item="3"/>
          <tpl fld="3" item="1"/>
          <tpl fld="2" item="65"/>
          <tpl hier="9" item="1"/>
          <tpl hier="11" item="4"/>
          <tpl hier="12" item="5"/>
          <tpl fld="4" item="0"/>
        </tpls>
      </n>
      <n v="919771328">
        <tpls c="8">
          <tpl hier="2" item="0"/>
          <tpl hier="4" item="3"/>
          <tpl fld="3" item="34"/>
          <tpl fld="2" item="85"/>
          <tpl hier="9" item="1"/>
          <tpl hier="11" item="4"/>
          <tpl hier="12" item="5"/>
          <tpl fld="4" item="0"/>
        </tpls>
      </n>
      <n v="6977650176">
        <tpls c="8">
          <tpl hier="2" item="0"/>
          <tpl hier="4" item="3"/>
          <tpl fld="3" item="15"/>
          <tpl fld="2" item="85"/>
          <tpl hier="9" item="1"/>
          <tpl hier="11" item="4"/>
          <tpl hier="12" item="5"/>
          <tpl fld="4" item="0"/>
        </tpls>
      </n>
      <n v="24277493760">
        <tpls c="8">
          <tpl hier="2" item="0"/>
          <tpl hier="4" item="3"/>
          <tpl fld="3" item="49"/>
          <tpl fld="2" item="85"/>
          <tpl hier="9" item="1"/>
          <tpl hier="11" item="4"/>
          <tpl hier="12" item="5"/>
          <tpl fld="4" item="0"/>
        </tpls>
      </n>
      <n v="2344800000">
        <tpls c="8">
          <tpl hier="2" item="0"/>
          <tpl hier="4" item="3"/>
          <tpl fld="3" item="57"/>
          <tpl fld="2" item="49"/>
          <tpl hier="9" item="1"/>
          <tpl hier="11" item="4"/>
          <tpl hier="12" item="5"/>
          <tpl fld="4" item="0"/>
        </tpls>
      </n>
      <n v="25599311872">
        <tpls c="8">
          <tpl hier="2" item="0"/>
          <tpl hier="4" item="3"/>
          <tpl fld="3" item="14"/>
          <tpl fld="2" item="49"/>
          <tpl hier="9" item="1"/>
          <tpl hier="11" item="4"/>
          <tpl hier="12" item="5"/>
          <tpl fld="4" item="0"/>
        </tpls>
      </n>
      <n v="3112166912">
        <tpls c="8">
          <tpl hier="2" item="0"/>
          <tpl hier="4" item="3"/>
          <tpl fld="3" item="16"/>
          <tpl fld="2" item="44"/>
          <tpl hier="9" item="1"/>
          <tpl hier="11" item="4"/>
          <tpl hier="12" item="5"/>
          <tpl fld="4" item="0"/>
        </tpls>
      </n>
      <n v="27981897728">
        <tpls c="8">
          <tpl hier="2" item="0"/>
          <tpl hier="4" item="3"/>
          <tpl fld="3" item="30"/>
          <tpl fld="2" item="44"/>
          <tpl hier="9" item="1"/>
          <tpl hier="11" item="4"/>
          <tpl hier="12" item="5"/>
          <tpl fld="4" item="0"/>
        </tpls>
      </n>
      <n v="2389479168">
        <tpls c="8">
          <tpl hier="2" item="0"/>
          <tpl hier="4" item="3"/>
          <tpl fld="3" item="46"/>
          <tpl fld="2" item="64"/>
          <tpl hier="9" item="1"/>
          <tpl hier="11" item="4"/>
          <tpl hier="12" item="5"/>
          <tpl fld="4" item="0"/>
        </tpls>
      </n>
      <n v="23965276160">
        <tpls c="8">
          <tpl hier="2" item="0"/>
          <tpl hier="4" item="3"/>
          <tpl fld="3" item="2"/>
          <tpl fld="2" item="43"/>
          <tpl hier="9" item="1"/>
          <tpl hier="11" item="4"/>
          <tpl hier="12" item="5"/>
          <tpl fld="4" item="0"/>
        </tpls>
      </n>
      <n v="3544281856">
        <tpls c="8">
          <tpl hier="2" item="0"/>
          <tpl hier="4" item="3"/>
          <tpl fld="3" item="43"/>
          <tpl fld="2" item="41"/>
          <tpl hier="9" item="1"/>
          <tpl hier="11" item="4"/>
          <tpl hier="12" item="5"/>
          <tpl fld="4" item="0"/>
        </tpls>
      </n>
      <n v="121181560">
        <tpls c="8">
          <tpl hier="2" item="0"/>
          <tpl hier="4" item="3"/>
          <tpl fld="3" item="57"/>
          <tpl fld="2" item="31"/>
          <tpl hier="9" item="1"/>
          <tpl hier="11" item="4"/>
          <tpl hier="12" item="5"/>
          <tpl fld="4" item="0"/>
        </tpls>
      </n>
      <n v="313142771712">
        <tpls c="8">
          <tpl hier="2" item="0"/>
          <tpl hier="4" item="3"/>
          <tpl fld="3" item="53"/>
          <tpl fld="2" item="17"/>
          <tpl hier="9" item="1"/>
          <tpl hier="11" item="4"/>
          <tpl hier="12" item="5"/>
          <tpl fld="4" item="0"/>
        </tpls>
      </n>
      <n v="3244558592">
        <tpls c="8">
          <tpl hier="2" item="0"/>
          <tpl hier="4" item="3"/>
          <tpl fld="3" item="46"/>
          <tpl fld="2" item="38"/>
          <tpl hier="9" item="1"/>
          <tpl hier="11" item="4"/>
          <tpl hier="12" item="5"/>
          <tpl fld="4" item="0"/>
        </tpls>
      </n>
      <n v="6354262528">
        <tpls c="8">
          <tpl hier="2" item="0"/>
          <tpl hier="4" item="3"/>
          <tpl fld="3" item="18"/>
          <tpl fld="2" item="48"/>
          <tpl hier="9" item="1"/>
          <tpl hier="11" item="4"/>
          <tpl hier="12" item="5"/>
          <tpl fld="4" item="0"/>
        </tpls>
      </n>
      <n v="25217970176">
        <tpls c="8">
          <tpl hier="2" item="0"/>
          <tpl hier="4" item="3"/>
          <tpl fld="3" item="22"/>
          <tpl fld="2" item="48"/>
          <tpl hier="9" item="1"/>
          <tpl hier="11" item="4"/>
          <tpl hier="12" item="5"/>
          <tpl fld="4" item="0"/>
        </tpls>
      </n>
      <n v="118310707200">
        <tpls c="8">
          <tpl hier="2" item="0"/>
          <tpl hier="4" item="3"/>
          <tpl fld="3" item="17"/>
          <tpl fld="2" item="48"/>
          <tpl hier="9" item="1"/>
          <tpl hier="11" item="4"/>
          <tpl hier="12" item="5"/>
          <tpl fld="4" item="0"/>
        </tpls>
      </n>
      <n v="206286028800">
        <tpls c="8">
          <tpl hier="2" item="0"/>
          <tpl hier="4" item="3"/>
          <tpl fld="3" item="21"/>
          <tpl fld="2" item="48"/>
          <tpl hier="9" item="1"/>
          <tpl hier="11" item="4"/>
          <tpl hier="12" item="5"/>
          <tpl fld="4" item="0"/>
        </tpls>
      </n>
      <n v="2263785472">
        <tpls c="8">
          <tpl hier="2" item="0"/>
          <tpl hier="4" item="3"/>
          <tpl fld="3" item="8"/>
          <tpl fld="2" item="53"/>
          <tpl hier="9" item="1"/>
          <tpl hier="11" item="4"/>
          <tpl hier="12" item="5"/>
          <tpl fld="4" item="0"/>
        </tpls>
      </n>
      <n v="20919216128">
        <tpls c="8">
          <tpl hier="2" item="0"/>
          <tpl hier="4" item="3"/>
          <tpl fld="3" item="7"/>
          <tpl fld="2" item="53"/>
          <tpl hier="9" item="1"/>
          <tpl hier="11" item="4"/>
          <tpl hier="12" item="5"/>
          <tpl fld="4" item="0"/>
        </tpls>
      </n>
      <n v="97645445120">
        <tpls c="8">
          <tpl hier="2" item="0"/>
          <tpl hier="4" item="3"/>
          <tpl fld="3" item="6"/>
          <tpl fld="2" item="53"/>
          <tpl hier="9" item="1"/>
          <tpl hier="11" item="4"/>
          <tpl hier="12" item="5"/>
          <tpl fld="4" item="0"/>
        </tpls>
      </n>
      <n v="372062519296">
        <tpls c="8">
          <tpl hier="2" item="0"/>
          <tpl hier="4" item="3"/>
          <tpl fld="3" item="5"/>
          <tpl fld="2" item="53"/>
          <tpl hier="9" item="1"/>
          <tpl hier="11" item="4"/>
          <tpl hier="12" item="5"/>
          <tpl fld="4" item="0"/>
        </tpls>
      </n>
      <n v="19544094720">
        <tpls c="8">
          <tpl hier="2" item="0"/>
          <tpl hier="4" item="3"/>
          <tpl fld="3" item="56"/>
          <tpl fld="2" item="57"/>
          <tpl hier="9" item="1"/>
          <tpl hier="11" item="4"/>
          <tpl hier="12" item="5"/>
          <tpl fld="4" item="0"/>
        </tpls>
      </n>
      <n v="283367538688">
        <tpls c="8">
          <tpl hier="2" item="0"/>
          <tpl hier="4" item="3"/>
          <tpl fld="3" item="0"/>
          <tpl fld="2" item="57"/>
          <tpl hier="9" item="1"/>
          <tpl hier="11" item="4"/>
          <tpl hier="12" item="5"/>
          <tpl fld="4" item="0"/>
        </tpls>
      </n>
      <n v="1053216931840">
        <tpls c="8">
          <tpl hier="2" item="0"/>
          <tpl hier="4" item="3"/>
          <tpl fld="3" item="55"/>
          <tpl fld="2" item="57"/>
          <tpl hier="9" item="1"/>
          <tpl hier="11" item="4"/>
          <tpl hier="12" item="5"/>
          <tpl fld="4" item="0"/>
        </tpls>
      </n>
      <n v="13834300416">
        <tpls c="8">
          <tpl hier="2" item="0"/>
          <tpl hier="4" item="3"/>
          <tpl fld="3" item="35"/>
          <tpl fld="2" item="61"/>
          <tpl hier="9" item="1"/>
          <tpl hier="11" item="4"/>
          <tpl hier="12" item="5"/>
          <tpl fld="4" item="0"/>
        </tpls>
      </n>
      <n v="132449280000">
        <tpls c="8">
          <tpl hier="2" item="0"/>
          <tpl hier="4" item="3"/>
          <tpl fld="3" item="40"/>
          <tpl fld="2" item="61"/>
          <tpl hier="9" item="1"/>
          <tpl hier="11" item="4"/>
          <tpl hier="12" item="5"/>
          <tpl fld="4" item="0"/>
        </tpls>
      </n>
      <n v="525075644416">
        <tpls c="8">
          <tpl hier="2" item="0"/>
          <tpl hier="4" item="3"/>
          <tpl fld="3" item="50"/>
          <tpl fld="2" item="61"/>
          <tpl hier="9" item="1"/>
          <tpl hier="11" item="4"/>
          <tpl hier="12" item="5"/>
          <tpl fld="4" item="0"/>
        </tpls>
      </n>
      <n v="1485583548416">
        <tpls c="8">
          <tpl hier="2" item="0"/>
          <tpl hier="4" item="3"/>
          <tpl fld="3" item="49"/>
          <tpl fld="2" item="61"/>
          <tpl hier="9" item="1"/>
          <tpl hier="11" item="4"/>
          <tpl hier="12" item="5"/>
          <tpl fld="4" item="0"/>
        </tpls>
      </n>
      <n v="22532417536">
        <tpls c="8">
          <tpl hier="2" item="0"/>
          <tpl hier="4" item="3"/>
          <tpl fld="3" item="37"/>
          <tpl fld="2" item="79"/>
          <tpl hier="9" item="1"/>
          <tpl hier="11" item="4"/>
          <tpl hier="12" item="5"/>
          <tpl fld="4" item="0"/>
        </tpls>
      </n>
      <n v="142092075008">
        <tpls c="8">
          <tpl hier="2" item="0"/>
          <tpl hier="4" item="3"/>
          <tpl fld="3" item="39"/>
          <tpl fld="2" item="79"/>
          <tpl hier="9" item="1"/>
          <tpl hier="11" item="4"/>
          <tpl hier="12" item="5"/>
          <tpl fld="4" item="0"/>
        </tpls>
      </n>
      <n v="291743825920">
        <tpls c="8">
          <tpl hier="2" item="0"/>
          <tpl hier="4" item="3"/>
          <tpl fld="3" item="28"/>
          <tpl fld="2" item="79"/>
          <tpl hier="9" item="1"/>
          <tpl hier="11" item="4"/>
          <tpl hier="12" item="5"/>
          <tpl fld="4" item="0"/>
        </tpls>
      </n>
      <n v="552483749888">
        <tpls c="8">
          <tpl hier="2" item="0"/>
          <tpl hier="4" item="3"/>
          <tpl fld="3" item="19"/>
          <tpl fld="2" item="79"/>
          <tpl hier="9" item="1"/>
          <tpl hier="11" item="4"/>
          <tpl hier="12" item="5"/>
          <tpl fld="4" item="0"/>
        </tpls>
      </n>
      <n v="113116889088">
        <tpls c="8">
          <tpl hier="2" item="0"/>
          <tpl hier="4" item="3"/>
          <tpl fld="3" item="26"/>
          <tpl fld="2" item="46"/>
          <tpl hier="9" item="1"/>
          <tpl hier="11" item="4"/>
          <tpl hier="12" item="5"/>
          <tpl fld="4" item="0"/>
        </tpls>
      </n>
      <n v="489618014208">
        <tpls c="8">
          <tpl hier="2" item="0"/>
          <tpl hier="4" item="3"/>
          <tpl fld="3" item="25"/>
          <tpl fld="2" item="46"/>
          <tpl hier="9" item="1"/>
          <tpl hier="11" item="4"/>
          <tpl hier="12" item="5"/>
          <tpl fld="4" item="0"/>
        </tpls>
      </n>
      <n v="1682399297536">
        <tpls c="8">
          <tpl hier="2" item="0"/>
          <tpl hier="4" item="3"/>
          <tpl fld="3" item="24"/>
          <tpl fld="2" item="46"/>
          <tpl hier="9" item="1"/>
          <tpl hier="11" item="4"/>
          <tpl hier="12" item="5"/>
          <tpl fld="4" item="0"/>
        </tpls>
      </n>
      <n v="2928590979072">
        <tpls c="8">
          <tpl hier="2" item="0"/>
          <tpl hier="4" item="3"/>
          <tpl fld="3" item="23"/>
          <tpl fld="2" item="46"/>
          <tpl hier="9" item="1"/>
          <tpl hier="11" item="4"/>
          <tpl hier="12" item="5"/>
          <tpl fld="4" item="0"/>
        </tpls>
      </n>
      <n v="1073302994944">
        <tpls c="8">
          <tpl hier="2" item="0"/>
          <tpl hier="4" item="3"/>
          <tpl fld="3" item="10"/>
          <tpl fld="2" item="51"/>
          <tpl hier="9" item="1"/>
          <tpl hier="11" item="4"/>
          <tpl hier="12" item="5"/>
          <tpl fld="4" item="0"/>
        </tpls>
      </n>
      <n v="4579631038464">
        <tpls c="8">
          <tpl hier="2" item="0"/>
          <tpl hier="4" item="3"/>
          <tpl fld="3" item="12"/>
          <tpl fld="2" item="51"/>
          <tpl hier="9" item="1"/>
          <tpl hier="11" item="4"/>
          <tpl hier="12" item="5"/>
          <tpl fld="4" item="0"/>
        </tpls>
      </n>
      <n v="10936419090432">
        <tpls c="8">
          <tpl hier="2" item="0"/>
          <tpl hier="4" item="3"/>
          <tpl fld="3" item="11"/>
          <tpl fld="2" item="51"/>
          <tpl hier="9" item="1"/>
          <tpl hier="11" item="4"/>
          <tpl hier="12" item="5"/>
          <tpl fld="4" item="0"/>
        </tpls>
      </n>
      <n v="20529048190976">
        <tpls c="8">
          <tpl hier="2" item="0"/>
          <tpl hier="4" item="3"/>
          <tpl fld="3" item="9"/>
          <tpl fld="2" item="51"/>
          <tpl hier="9" item="1"/>
          <tpl hier="11" item="4"/>
          <tpl hier="12" item="5"/>
          <tpl fld="4" item="0"/>
        </tpls>
      </n>
      <n v="991608361344">
        <tpls c="8">
          <tpl hier="2" item="0"/>
          <tpl hier="4" item="3"/>
          <tpl fld="3" item="48"/>
          <tpl fld="1" item="1"/>
          <tpl hier="9" item="1"/>
          <tpl hier="11" item="4"/>
          <tpl hier="12" item="5"/>
          <tpl fld="4" item="0"/>
        </tpls>
      </n>
      <n v="5457153799680">
        <tpls c="8">
          <tpl hier="2" item="0"/>
          <tpl hier="4" item="3"/>
          <tpl fld="3" item="46"/>
          <tpl fld="1" item="1"/>
          <tpl hier="9" item="1"/>
          <tpl hier="11" item="4"/>
          <tpl hier="12" item="5"/>
          <tpl fld="4" item="0"/>
        </tpls>
      </n>
      <n v="18826020831232">
        <tpls c="8">
          <tpl hier="2" item="0"/>
          <tpl hier="4" item="3"/>
          <tpl fld="3" item="45"/>
          <tpl fld="1" item="1"/>
          <tpl hier="9" item="1"/>
          <tpl hier="11" item="4"/>
          <tpl hier="12" item="5"/>
          <tpl fld="4" item="0"/>
        </tpls>
      </n>
      <n v="35612360290304">
        <tpls c="8">
          <tpl hier="2" item="0"/>
          <tpl hier="4" item="3"/>
          <tpl fld="3" item="47"/>
          <tpl fld="1" item="1"/>
          <tpl hier="9" item="1"/>
          <tpl hier="11" item="4"/>
          <tpl hier="12" item="5"/>
          <tpl fld="4" item="0"/>
        </tpls>
      </n>
      <n v="596200000">
        <tpls c="8">
          <tpl hier="2" item="0"/>
          <tpl hier="4" item="3"/>
          <tpl fld="3" item="54"/>
          <tpl fld="2" item="58"/>
          <tpl hier="9" item="1"/>
          <tpl hier="11" item="4"/>
          <tpl hier="12" item="5"/>
          <tpl fld="4" item="0"/>
        </tpls>
      </n>
      <n v="3111160064">
        <tpls c="8">
          <tpl hier="2" item="0"/>
          <tpl hier="4" item="3"/>
          <tpl fld="3" item="53"/>
          <tpl fld="2" item="58"/>
          <tpl hier="9" item="1"/>
          <tpl hier="11" item="4"/>
          <tpl hier="12" item="5"/>
          <tpl fld="4" item="0"/>
        </tpls>
      </n>
      <n v="10618340352">
        <tpls c="8">
          <tpl hier="2" item="0"/>
          <tpl hier="4" item="3"/>
          <tpl fld="3" item="52"/>
          <tpl fld="2" item="58"/>
          <tpl hier="9" item="1"/>
          <tpl hier="11" item="4"/>
          <tpl hier="12" item="5"/>
          <tpl fld="4" item="0"/>
        </tpls>
      </n>
      <n v="5081413120">
        <tpls c="8">
          <tpl hier="2" item="0"/>
          <tpl hier="4" item="3"/>
          <tpl fld="3" item="48"/>
          <tpl fld="2" item="63"/>
          <tpl hier="9" item="1"/>
          <tpl hier="11" item="4"/>
          <tpl hier="12" item="5"/>
          <tpl fld="4" item="0"/>
        </tpls>
      </n>
      <n v="13281767424">
        <tpls c="8">
          <tpl hier="2" item="0"/>
          <tpl hier="4" item="3"/>
          <tpl fld="3" item="46"/>
          <tpl fld="2" item="63"/>
          <tpl hier="9" item="1"/>
          <tpl hier="11" item="4"/>
          <tpl hier="12" item="5"/>
          <tpl fld="4" item="0"/>
        </tpls>
      </n>
      <n v="33768660992">
        <tpls c="8">
          <tpl hier="2" item="0"/>
          <tpl hier="4" item="3"/>
          <tpl fld="3" item="45"/>
          <tpl fld="2" item="63"/>
          <tpl hier="9" item="1"/>
          <tpl hier="11" item="4"/>
          <tpl hier="12" item="5"/>
          <tpl fld="4" item="0"/>
        </tpls>
      </n>
      <n v="115279077376">
        <tpls c="8">
          <tpl hier="2" item="0"/>
          <tpl hier="4" item="3"/>
          <tpl fld="3" item="47"/>
          <tpl fld="2" item="63"/>
          <tpl hier="9" item="1"/>
          <tpl hier="11" item="4"/>
          <tpl hier="12" item="5"/>
          <tpl fld="4" item="0"/>
        </tpls>
      </n>
      <n v="40069932">
        <tpls c="8">
          <tpl hier="2" item="0"/>
          <tpl hier="4" item="3"/>
          <tpl fld="3" item="34"/>
          <tpl fld="2" item="82"/>
          <tpl hier="9" item="1"/>
          <tpl hier="11" item="4"/>
          <tpl hier="12" item="5"/>
          <tpl fld="4" item="0"/>
        </tpls>
      </n>
      <n v="196089856">
        <tpls c="8">
          <tpl hier="2" item="0"/>
          <tpl hier="4" item="3"/>
          <tpl fld="3" item="36"/>
          <tpl fld="2" item="82"/>
          <tpl hier="9" item="1"/>
          <tpl hier="11" item="4"/>
          <tpl hier="12" item="5"/>
          <tpl fld="4" item="0"/>
        </tpls>
      </n>
      <n v="654314368">
        <tpls c="8">
          <tpl hier="2" item="0"/>
          <tpl hier="4" item="3"/>
          <tpl fld="3" item="27"/>
          <tpl fld="2" item="82"/>
          <tpl hier="9" item="1"/>
          <tpl hier="11" item="4"/>
          <tpl hier="12" item="5"/>
          <tpl fld="4" item="0"/>
        </tpls>
      </n>
      <n v="1579399936">
        <tpls c="8">
          <tpl hier="2" item="0"/>
          <tpl hier="4" item="3"/>
          <tpl fld="3" item="33"/>
          <tpl fld="2" item="82"/>
          <tpl hier="9" item="1"/>
          <tpl hier="11" item="4"/>
          <tpl hier="12" item="5"/>
          <tpl fld="4" item="0"/>
        </tpls>
      </n>
      <n v="326323104">
        <tpls c="8">
          <tpl hier="2" item="0"/>
          <tpl hier="4" item="3"/>
          <tpl fld="3" item="18"/>
          <tpl fld="2" item="47"/>
          <tpl hier="9" item="1"/>
          <tpl hier="11" item="4"/>
          <tpl hier="12" item="5"/>
          <tpl fld="4" item="0"/>
        </tpls>
      </n>
      <n v="1051133952">
        <tpls c="8">
          <tpl hier="2" item="0"/>
          <tpl hier="4" item="3"/>
          <tpl fld="3" item="22"/>
          <tpl fld="2" item="47"/>
          <tpl hier="9" item="1"/>
          <tpl hier="11" item="4"/>
          <tpl hier="12" item="5"/>
          <tpl fld="4" item="0"/>
        </tpls>
      </n>
      <n v="3511248896">
        <tpls c="8">
          <tpl hier="2" item="0"/>
          <tpl hier="4" item="3"/>
          <tpl fld="3" item="17"/>
          <tpl fld="2" item="47"/>
          <tpl hier="9" item="1"/>
          <tpl hier="11" item="4"/>
          <tpl hier="12" item="5"/>
          <tpl fld="4" item="0"/>
        </tpls>
      </n>
      <n v="11821066240">
        <tpls c="8">
          <tpl hier="2" item="0"/>
          <tpl hier="4" item="3"/>
          <tpl fld="3" item="21"/>
          <tpl fld="2" item="47"/>
          <tpl hier="9" item="1"/>
          <tpl hier="11" item="4"/>
          <tpl hier="12" item="5"/>
          <tpl fld="4" item="0"/>
        </tpls>
      </n>
      <n v="1095622912">
        <tpls c="8">
          <tpl hier="2" item="0"/>
          <tpl hier="4" item="3"/>
          <tpl fld="3" item="8"/>
          <tpl fld="2" item="52"/>
          <tpl hier="9" item="1"/>
          <tpl hier="11" item="4"/>
          <tpl hier="12" item="5"/>
          <tpl fld="4" item="0"/>
        </tpls>
      </n>
      <n v="4323623424">
        <tpls c="8">
          <tpl hier="2" item="0"/>
          <tpl hier="4" item="3"/>
          <tpl fld="3" item="7"/>
          <tpl fld="2" item="52"/>
          <tpl hier="9" item="1"/>
          <tpl hier="11" item="4"/>
          <tpl hier="12" item="5"/>
          <tpl fld="4" item="0"/>
        </tpls>
      </n>
      <n v="8082364928">
        <tpls c="8">
          <tpl hier="2" item="0"/>
          <tpl hier="4" item="3"/>
          <tpl fld="3" item="6"/>
          <tpl fld="2" item="52"/>
          <tpl hier="9" item="1"/>
          <tpl hier="11" item="4"/>
          <tpl hier="12" item="5"/>
          <tpl fld="4" item="0"/>
        </tpls>
      </n>
      <n v="40895324160">
        <tpls c="8">
          <tpl hier="2" item="0"/>
          <tpl hier="4" item="3"/>
          <tpl fld="3" item="5"/>
          <tpl fld="2" item="52"/>
          <tpl hier="9" item="1"/>
          <tpl hier="11" item="4"/>
          <tpl hier="12" item="5"/>
          <tpl fld="4" item="0"/>
        </tpls>
      </n>
      <n v="306033856">
        <tpls c="8">
          <tpl hier="2" item="0"/>
          <tpl hier="4" item="3"/>
          <tpl fld="3" item="56"/>
          <tpl fld="2" item="56"/>
          <tpl hier="9" item="1"/>
          <tpl hier="11" item="4"/>
          <tpl hier="12" item="5"/>
          <tpl fld="4" item="0"/>
        </tpls>
      </n>
      <n v="3790567168">
        <tpls c="8">
          <tpl hier="2" item="0"/>
          <tpl hier="4" item="3"/>
          <tpl fld="3" item="0"/>
          <tpl fld="2" item="56"/>
          <tpl hier="9" item="1"/>
          <tpl hier="11" item="4"/>
          <tpl hier="12" item="5"/>
          <tpl fld="4" item="0"/>
        </tpls>
      </n>
      <n v="10126940160">
        <tpls c="8">
          <tpl hier="2" item="0"/>
          <tpl hier="4" item="3"/>
          <tpl fld="3" item="55"/>
          <tpl fld="2" item="56"/>
          <tpl hier="9" item="1"/>
          <tpl hier="11" item="4"/>
          <tpl hier="12" item="5"/>
          <tpl fld="4" item="0"/>
        </tpls>
      </n>
      <n v="15236854784">
        <tpls c="8">
          <tpl hier="2" item="0"/>
          <tpl hier="4" item="3"/>
          <tpl fld="3" item="35"/>
          <tpl fld="2" item="60"/>
          <tpl hier="9" item="1"/>
          <tpl hier="11" item="4"/>
          <tpl hier="12" item="5"/>
          <tpl fld="4" item="0"/>
        </tpls>
      </n>
      <n v="235024596992">
        <tpls c="8">
          <tpl hier="2" item="0"/>
          <tpl hier="4" item="3"/>
          <tpl fld="3" item="39"/>
          <tpl fld="2" item="60"/>
          <tpl hier="9" item="1"/>
          <tpl hier="11" item="4"/>
          <tpl hier="12" item="5"/>
          <tpl fld="4" item="0"/>
        </tpls>
      </n>
      <n v="599388585984">
        <tpls c="8">
          <tpl hier="2" item="0"/>
          <tpl hier="4" item="3"/>
          <tpl fld="3" item="24"/>
          <tpl fld="2" item="60"/>
          <tpl hier="9" item="1"/>
          <tpl hier="11" item="4"/>
          <tpl hier="12" item="5"/>
          <tpl fld="4" item="0"/>
        </tpls>
      </n>
      <n v="1839758049280">
        <tpls c="8">
          <tpl hier="2" item="0"/>
          <tpl hier="4" item="3"/>
          <tpl fld="3" item="5"/>
          <tpl fld="2" item="60"/>
          <tpl hier="9" item="1"/>
          <tpl hier="11" item="4"/>
          <tpl hier="12" item="5"/>
          <tpl fld="4" item="0"/>
        </tpls>
      </n>
      <n v="1748481024">
        <tpls c="8">
          <tpl hier="2" item="0"/>
          <tpl hier="4" item="3"/>
          <tpl fld="3" item="43"/>
          <tpl fld="2" item="55"/>
          <tpl hier="9" item="1"/>
          <tpl hier="11" item="4"/>
          <tpl hier="12" item="5"/>
          <tpl fld="4" item="0"/>
        </tpls>
      </n>
      <n v="2956746240">
        <tpls c="8">
          <tpl hier="2" item="0"/>
          <tpl hier="4" item="3"/>
          <tpl fld="3" item="17"/>
          <tpl fld="2" item="55"/>
          <tpl hier="9" item="1"/>
          <tpl hier="11" item="4"/>
          <tpl hier="12" item="5"/>
          <tpl fld="4" item="0"/>
        </tpls>
      </n>
      <n v="1013222208">
        <tpls c="8">
          <tpl hier="2" item="0"/>
          <tpl hier="4" item="3"/>
          <tpl fld="3" item="31"/>
          <tpl fld="2" item="42"/>
          <tpl hier="9" item="1"/>
          <tpl hier="11" item="4"/>
          <tpl hier="12" item="5"/>
          <tpl fld="4" item="0"/>
        </tpls>
      </n>
      <n v="784654400">
        <tpls c="8">
          <tpl hier="2" item="0"/>
          <tpl hier="4" item="3"/>
          <tpl fld="3" item="6"/>
          <tpl fld="2" item="42"/>
          <tpl hier="9" item="1"/>
          <tpl hier="11" item="4"/>
          <tpl hier="12" item="5"/>
          <tpl fld="4" item="0"/>
        </tpls>
      </n>
      <n v="699373696">
        <tpls c="8">
          <tpl hier="2" item="0"/>
          <tpl hier="4" item="3"/>
          <tpl fld="3" item="48"/>
          <tpl fld="2" item="62"/>
          <tpl hier="9" item="1"/>
          <tpl hier="11" item="4"/>
          <tpl hier="12" item="5"/>
          <tpl fld="4" item="0"/>
        </tpls>
      </n>
      <n v="8148223488">
        <tpls c="8">
          <tpl hier="2" item="0"/>
          <tpl hier="4" item="3"/>
          <tpl fld="3" item="15"/>
          <tpl fld="2" item="62"/>
          <tpl hier="9" item="1"/>
          <tpl hier="11" item="4"/>
          <tpl hier="12" item="5"/>
          <tpl fld="4" item="0"/>
        </tpls>
      </n>
      <n v="19356045312">
        <tpls c="8">
          <tpl hier="2" item="0"/>
          <tpl hier="4" item="3"/>
          <tpl fld="3" item="55"/>
          <tpl fld="2" item="62"/>
          <tpl hier="9" item="1"/>
          <tpl hier="11" item="4"/>
          <tpl hier="12" item="5"/>
          <tpl fld="4" item="0"/>
        </tpls>
      </n>
      <n v="150574816">
        <tpls c="8">
          <tpl hier="2" item="0"/>
          <tpl hier="4" item="3"/>
          <tpl fld="3" item="34"/>
          <tpl fld="2" item="77"/>
          <tpl hier="9" item="1"/>
          <tpl hier="11" item="4"/>
          <tpl hier="12" item="5"/>
          <tpl fld="4" item="0"/>
        </tpls>
      </n>
      <n v="1264899328">
        <tpls c="8">
          <tpl hier="2" item="0"/>
          <tpl hier="4" item="3"/>
          <tpl fld="3" item="58"/>
          <tpl fld="2" item="77"/>
          <tpl hier="9" item="1"/>
          <tpl hier="11" item="4"/>
          <tpl hier="12" item="5"/>
          <tpl fld="4" item="0"/>
        </tpls>
      </n>
      <n v="2059094016">
        <tpls c="8">
          <tpl hier="2" item="0"/>
          <tpl hier="4" item="3"/>
          <tpl fld="3" item="49"/>
          <tpl fld="2" item="77"/>
          <tpl hier="9" item="1"/>
          <tpl hier="11" item="4"/>
          <tpl hier="12" item="5"/>
          <tpl fld="4" item="0"/>
        </tpls>
      </n>
      <n v="453980096">
        <tpls c="8">
          <tpl hier="2" item="0"/>
          <tpl hier="4" item="3"/>
          <tpl fld="3" item="18"/>
          <tpl fld="2" item="28"/>
          <tpl hier="9" item="1"/>
          <tpl hier="11" item="4"/>
          <tpl hier="12" item="5"/>
          <tpl fld="4" item="0"/>
        </tpls>
      </n>
      <n v="1877138048">
        <tpls c="8">
          <tpl hier="2" item="0"/>
          <tpl hier="4" item="3"/>
          <tpl fld="3" item="53"/>
          <tpl fld="2" item="28"/>
          <tpl hier="9" item="1"/>
          <tpl hier="11" item="4"/>
          <tpl hier="12" item="5"/>
          <tpl fld="4" item="0"/>
        </tpls>
      </n>
      <n v="12367364096">
        <tpls c="8">
          <tpl hier="2" item="0"/>
          <tpl hier="4" item="3"/>
          <tpl fld="3" item="19"/>
          <tpl fld="2" item="28"/>
          <tpl hier="9" item="1"/>
          <tpl hier="11" item="4"/>
          <tpl hier="12" item="5"/>
          <tpl fld="4" item="0"/>
        </tpls>
      </n>
      <n v="10884114432">
        <tpls c="8">
          <tpl hier="2" item="0"/>
          <tpl hier="4" item="3"/>
          <tpl fld="3" item="8"/>
          <tpl fld="2" item="35"/>
          <tpl hier="9" item="1"/>
          <tpl hier="11" item="4"/>
          <tpl hier="12" item="5"/>
          <tpl fld="4" item="0"/>
        </tpls>
      </n>
      <n v="57008427008">
        <tpls c="8">
          <tpl hier="2" item="0"/>
          <tpl hier="4" item="3"/>
          <tpl fld="3" item="45"/>
          <tpl fld="2" item="35"/>
          <tpl hier="9" item="1"/>
          <tpl hier="11" item="4"/>
          <tpl hier="12" item="5"/>
          <tpl fld="4" item="0"/>
        </tpls>
      </n>
      <n v="243919077376">
        <tpls c="8">
          <tpl hier="2" item="0"/>
          <tpl hier="4" item="3"/>
          <tpl fld="3" item="23"/>
          <tpl fld="2" item="35"/>
          <tpl hier="9" item="1"/>
          <tpl hier="11" item="4"/>
          <tpl hier="12" item="5"/>
          <tpl fld="4" item="0"/>
        </tpls>
      </n>
      <n v="12370029568">
        <tpls c="8">
          <tpl hier="2" item="0"/>
          <tpl hier="4" item="3"/>
          <tpl fld="3" item="56"/>
          <tpl fld="2" item="40"/>
          <tpl hier="9" item="1"/>
          <tpl hier="11" item="4"/>
          <tpl hier="12" item="5"/>
          <tpl fld="4" item="0"/>
        </tpls>
      </n>
      <n v="106659512320">
        <tpls c="8">
          <tpl hier="2" item="0"/>
          <tpl hier="4" item="3"/>
          <tpl fld="3" item="27"/>
          <tpl fld="2" item="40"/>
          <tpl hier="9" item="1"/>
          <tpl hier="11" item="4"/>
          <tpl hier="12" item="5"/>
          <tpl fld="4" item="0"/>
        </tpls>
      </n>
      <n v="333568933888">
        <tpls c="8">
          <tpl hier="2" item="0"/>
          <tpl hier="4" item="3"/>
          <tpl fld="3" item="9"/>
          <tpl fld="2" item="40"/>
          <tpl hier="9" item="1"/>
          <tpl hier="11" item="4"/>
          <tpl hier="12" item="5"/>
          <tpl fld="4" item="0"/>
        </tpls>
      </n>
      <n v="12344424448">
        <tpls c="8">
          <tpl hier="2" item="0"/>
          <tpl hier="4" item="3"/>
          <tpl fld="3" item="40"/>
          <tpl fld="2" item="54"/>
          <tpl hier="9" item="1"/>
          <tpl hier="11" item="4"/>
          <tpl hier="12" item="5"/>
          <tpl fld="4" item="0"/>
        </tpls>
      </n>
      <n v="19088046080">
        <tpls c="8">
          <tpl hier="2" item="0"/>
          <tpl hier="4" item="3"/>
          <tpl fld="3" item="17"/>
          <tpl fld="2" item="54"/>
          <tpl hier="9" item="1"/>
          <tpl hier="11" item="4"/>
          <tpl hier="12" item="5"/>
          <tpl fld="4" item="0"/>
        </tpls>
      </n>
      <n v="1705796864">
        <tpls c="8">
          <tpl hier="2" item="0"/>
          <tpl hier="4" item="3"/>
          <tpl fld="3" item="39"/>
          <tpl fld="2" item="59"/>
          <tpl hier="9" item="1"/>
          <tpl hier="11" item="4"/>
          <tpl hier="12" item="5"/>
          <tpl fld="4" item="0"/>
        </tpls>
      </n>
      <n v="3495868928">
        <tpls c="8">
          <tpl hier="2" item="0"/>
          <tpl hier="4" item="3"/>
          <tpl fld="3" item="6"/>
          <tpl fld="2" item="59"/>
          <tpl hier="9" item="1"/>
          <tpl hier="11" item="4"/>
          <tpl hier="12" item="5"/>
          <tpl fld="4" item="0"/>
        </tpls>
      </n>
      <n v="511902144">
        <tpls c="8">
          <tpl hier="2" item="0"/>
          <tpl hier="4" item="3"/>
          <tpl fld="3" item="44"/>
          <tpl fld="2" item="65"/>
          <tpl hier="9" item="1"/>
          <tpl hier="11" item="4"/>
          <tpl hier="12" item="5"/>
          <tpl fld="4" item="0"/>
        </tpls>
      </n>
      <n v="3146770176">
        <tpls c="8">
          <tpl hier="2" item="0"/>
          <tpl hier="4" item="3"/>
          <tpl fld="3" item="25"/>
          <tpl fld="2" item="65"/>
          <tpl hier="9" item="1"/>
          <tpl hier="11" item="4"/>
          <tpl hier="12" item="5"/>
          <tpl fld="4" item="0"/>
        </tpls>
      </n>
      <n v="22602721280">
        <tpls c="8">
          <tpl hier="2" item="0"/>
          <tpl hier="4" item="3"/>
          <tpl fld="3" item="55"/>
          <tpl fld="2" item="65"/>
          <tpl hier="9" item="1"/>
          <tpl hier="11" item="4"/>
          <tpl hier="12" item="5"/>
          <tpl fld="4" item="0"/>
        </tpls>
      </n>
      <n v="1024103040">
        <tpls c="8">
          <tpl hier="2" item="0"/>
          <tpl hier="4" item="3"/>
          <tpl fld="3" item="32"/>
          <tpl fld="2" item="85"/>
          <tpl hier="9" item="1"/>
          <tpl hier="11" item="4"/>
          <tpl hier="12" item="5"/>
          <tpl fld="4" item="0"/>
        </tpls>
      </n>
      <n v="9158301696">
        <tpls c="8">
          <tpl hier="2" item="0"/>
          <tpl hier="4" item="3"/>
          <tpl fld="3" item="12"/>
          <tpl fld="2" item="85"/>
          <tpl hier="9" item="1"/>
          <tpl hier="11" item="4"/>
          <tpl hier="12" item="5"/>
          <tpl fld="4" item="0"/>
        </tpls>
      </n>
      <n v="25414875136">
        <tpls c="8">
          <tpl hier="2" item="0"/>
          <tpl hier="4" item="3"/>
          <tpl fld="3" item="41"/>
          <tpl fld="2" item="85"/>
          <tpl hier="9" item="1"/>
          <tpl hier="11" item="4"/>
          <tpl hier="12" item="5"/>
          <tpl fld="4" item="0"/>
        </tpls>
      </n>
      <n v="3951500032">
        <tpls c="8">
          <tpl hier="2" item="0"/>
          <tpl hier="4" item="3"/>
          <tpl fld="3" item="20"/>
          <tpl fld="2" item="49"/>
          <tpl hier="9" item="1"/>
          <tpl hier="11" item="4"/>
          <tpl hier="12" item="5"/>
          <tpl fld="4" item="0"/>
        </tpls>
      </n>
      <n v="27362875392">
        <tpls c="8">
          <tpl hier="2" item="0"/>
          <tpl hier="4" item="3"/>
          <tpl fld="3" item="11"/>
          <tpl fld="2" item="49"/>
          <tpl hier="9" item="1"/>
          <tpl hier="11" item="4"/>
          <tpl hier="12" item="5"/>
          <tpl fld="4" item="0"/>
        </tpls>
      </n>
      <n v="2754220288">
        <tpls c="8">
          <tpl hier="2" item="0"/>
          <tpl hier="4" item="3"/>
          <tpl fld="3" item="8"/>
          <tpl fld="2" item="44"/>
          <tpl hier="9" item="1"/>
          <tpl hier="11" item="4"/>
          <tpl hier="12" item="5"/>
          <tpl fld="4" item="0"/>
        </tpls>
      </n>
      <n v="19645272064">
        <tpls c="8">
          <tpl hier="2" item="0"/>
          <tpl hier="4" item="3"/>
          <tpl fld="3" item="24"/>
          <tpl fld="2" item="44"/>
          <tpl hier="9" item="1"/>
          <tpl hier="11" item="4"/>
          <tpl hier="12" item="5"/>
          <tpl fld="4" item="0"/>
        </tpls>
      </n>
      <n v="5402919936">
        <tpls c="8">
          <tpl hier="2" item="0"/>
          <tpl hier="4" item="3"/>
          <tpl fld="3" item="53"/>
          <tpl fld="2" item="64"/>
          <tpl hier="9" item="1"/>
          <tpl hier="11" item="4"/>
          <tpl hier="12" item="5"/>
          <tpl fld="4" item="0"/>
        </tpls>
      </n>
      <n v="73118146560">
        <tpls c="8">
          <tpl hier="2" item="0"/>
          <tpl hier="4" item="3"/>
          <tpl fld="3" item="9"/>
          <tpl fld="2" item="43"/>
          <tpl hier="9" item="1"/>
          <tpl hier="11" item="4"/>
          <tpl hier="12" item="5"/>
          <tpl fld="4" item="0"/>
        </tpls>
      </n>
      <n v="4943700480">
        <tpls c="8">
          <tpl hier="2" item="0"/>
          <tpl hier="4" item="3"/>
          <tpl fld="3" item="51"/>
          <tpl fld="2" item="41"/>
          <tpl hier="9" item="1"/>
          <tpl hier="11" item="4"/>
          <tpl hier="12" item="5"/>
          <tpl fld="4" item="0"/>
        </tpls>
      </n>
      <n v="831033920">
        <tpls c="8">
          <tpl hier="2" item="0"/>
          <tpl hier="4" item="3"/>
          <tpl fld="3" item="51"/>
          <tpl fld="2" item="31"/>
          <tpl hier="9" item="1"/>
          <tpl hier="11" item="4"/>
          <tpl hier="12" item="5"/>
          <tpl fld="4" item="0"/>
        </tpls>
      </n>
      <n v="1170564579328">
        <tpls c="8">
          <tpl hier="2" item="0"/>
          <tpl hier="4" item="3"/>
          <tpl fld="3" item="23"/>
          <tpl fld="2" item="17"/>
          <tpl hier="9" item="1"/>
          <tpl hier="11" item="4"/>
          <tpl hier="12" item="5"/>
          <tpl fld="4" item="0"/>
        </tpls>
      </n>
      <n v="12502012928">
        <tpls c="8">
          <tpl hier="2" item="0"/>
          <tpl hier="4" item="3"/>
          <tpl fld="3" item="14"/>
          <tpl fld="2" item="38"/>
          <tpl hier="9" item="1"/>
          <tpl hier="11" item="4"/>
          <tpl hier="12" item="5"/>
          <tpl fld="4" item="0"/>
        </tpls>
      </n>
      <n v="904085962752">
        <tpls c="8">
          <tpl hier="2" item="0"/>
          <tpl hier="4" item="3"/>
          <tpl fld="3" item="41"/>
          <tpl fld="2" item="69"/>
          <tpl hier="9" item="1"/>
          <tpl hier="11" item="4"/>
          <tpl hier="12" item="5"/>
          <tpl fld="4" item="0"/>
        </tpls>
      </n>
      <n v="8696460288">
        <tpls c="8">
          <tpl hier="2" item="0"/>
          <tpl hier="4" item="3"/>
          <tpl fld="3" item="32"/>
          <tpl fld="2" item="66"/>
          <tpl hier="9" item="1"/>
          <tpl hier="11" item="4"/>
          <tpl hier="12" item="5"/>
          <tpl fld="4" item="0"/>
        </tpls>
      </n>
      <n v="62647193600">
        <tpls c="8">
          <tpl hier="2" item="0"/>
          <tpl hier="4" item="3"/>
          <tpl fld="3" item="31"/>
          <tpl fld="2" item="66"/>
          <tpl hier="9" item="1"/>
          <tpl hier="11" item="4"/>
          <tpl hier="12" item="5"/>
          <tpl fld="4" item="0"/>
        </tpls>
      </n>
      <n v="154163363840">
        <tpls c="8">
          <tpl hier="2" item="0"/>
          <tpl hier="4" item="3"/>
          <tpl fld="3" item="30"/>
          <tpl fld="2" item="66"/>
          <tpl hier="9" item="1"/>
          <tpl hier="11" item="4"/>
          <tpl hier="12" item="5"/>
          <tpl fld="4" item="0"/>
        </tpls>
      </n>
      <n v="498410061824">
        <tpls c="8">
          <tpl hier="2" item="0"/>
          <tpl hier="4" item="3"/>
          <tpl fld="3" item="29"/>
          <tpl fld="2" item="66"/>
          <tpl hier="9" item="1"/>
          <tpl hier="11" item="4"/>
          <tpl hier="12" item="5"/>
          <tpl fld="4" item="0"/>
        </tpls>
      </n>
      <n v="6969026048">
        <tpls c="8">
          <tpl hier="2" item="0"/>
          <tpl hier="4" item="3"/>
          <tpl fld="3" item="16"/>
          <tpl fld="2" item="48"/>
          <tpl hier="9" item="1"/>
          <tpl hier="11" item="4"/>
          <tpl hier="12" item="5"/>
          <tpl fld="4" item="0"/>
        </tpls>
      </n>
      <n v="27115806720">
        <tpls c="8">
          <tpl hier="2" item="0"/>
          <tpl hier="4" item="3"/>
          <tpl fld="3" item="15"/>
          <tpl fld="2" item="48"/>
          <tpl hier="9" item="1"/>
          <tpl hier="11" item="4"/>
          <tpl hier="12" item="5"/>
          <tpl fld="4" item="0"/>
        </tpls>
      </n>
      <n v="121498886144">
        <tpls c="8">
          <tpl hier="2" item="0"/>
          <tpl hier="4" item="3"/>
          <tpl fld="3" item="14"/>
          <tpl fld="2" item="48"/>
          <tpl hier="9" item="1"/>
          <tpl hier="11" item="4"/>
          <tpl hier="12" item="5"/>
          <tpl fld="4" item="0"/>
        </tpls>
      </n>
      <n v="221357867008">
        <tpls c="8">
          <tpl hier="2" item="0"/>
          <tpl hier="4" item="3"/>
          <tpl fld="3" item="13"/>
          <tpl fld="2" item="48"/>
          <tpl hier="9" item="1"/>
          <tpl hier="11" item="4"/>
          <tpl hier="12" item="5"/>
          <tpl fld="4" item="0"/>
        </tpls>
      </n>
      <n v="2721441024">
        <tpls c="8">
          <tpl hier="2" item="0"/>
          <tpl hier="4" item="3"/>
          <tpl fld="3" item="4"/>
          <tpl fld="2" item="53"/>
          <tpl hier="9" item="1"/>
          <tpl hier="11" item="4"/>
          <tpl hier="12" item="5"/>
          <tpl fld="4" item="0"/>
        </tpls>
      </n>
      <n v="25371461632">
        <tpls c="8">
          <tpl hier="2" item="0"/>
          <tpl hier="4" item="3"/>
          <tpl fld="3" item="58"/>
          <tpl fld="2" item="53"/>
          <tpl hier="9" item="1"/>
          <tpl hier="11" item="4"/>
          <tpl hier="12" item="5"/>
          <tpl fld="4" item="0"/>
        </tpls>
      </n>
      <n v="115035496448">
        <tpls c="8">
          <tpl hier="2" item="0"/>
          <tpl hier="4" item="3"/>
          <tpl fld="3" item="2"/>
          <tpl fld="2" item="53"/>
          <tpl hier="9" item="1"/>
          <tpl hier="11" item="4"/>
          <tpl hier="12" item="5"/>
          <tpl fld="4" item="0"/>
        </tpls>
      </n>
      <n v="21784297472">
        <tpls c="8">
          <tpl hier="2" item="0"/>
          <tpl hier="4" item="3"/>
          <tpl fld="3" item="54"/>
          <tpl fld="2" item="57"/>
          <tpl hier="9" item="1"/>
          <tpl hier="11" item="4"/>
          <tpl hier="12" item="5"/>
          <tpl fld="4" item="0"/>
        </tpls>
      </n>
      <n v="330648518656">
        <tpls c="8">
          <tpl hier="2" item="0"/>
          <tpl hier="4" item="3"/>
          <tpl fld="3" item="53"/>
          <tpl fld="2" item="57"/>
          <tpl hier="9" item="1"/>
          <tpl hier="11" item="4"/>
          <tpl hier="12" item="5"/>
          <tpl fld="4" item="0"/>
        </tpls>
      </n>
      <n v="1172614021120">
        <tpls c="8">
          <tpl hier="2" item="0"/>
          <tpl hier="4" item="3"/>
          <tpl fld="3" item="52"/>
          <tpl fld="2" item="57"/>
          <tpl hier="9" item="1"/>
          <tpl hier="11" item="4"/>
          <tpl hier="12" item="5"/>
          <tpl fld="4" item="0"/>
        </tpls>
      </n>
      <n v="16138545152">
        <tpls c="8">
          <tpl hier="2" item="0"/>
          <tpl hier="4" item="3"/>
          <tpl fld="3" item="48"/>
          <tpl fld="2" item="61"/>
          <tpl hier="9" item="1"/>
          <tpl hier="11" item="4"/>
          <tpl hier="12" item="5"/>
          <tpl fld="4" item="0"/>
        </tpls>
      </n>
      <n v="160599687168">
        <tpls c="8">
          <tpl hier="2" item="0"/>
          <tpl hier="4" item="3"/>
          <tpl fld="3" item="46"/>
          <tpl fld="2" item="61"/>
          <tpl hier="9" item="1"/>
          <tpl hier="11" item="4"/>
          <tpl hier="12" item="5"/>
          <tpl fld="4" item="0"/>
        </tpls>
      </n>
      <n v="530562646016">
        <tpls c="8">
          <tpl hier="2" item="0"/>
          <tpl hier="4" item="3"/>
          <tpl fld="3" item="45"/>
          <tpl fld="2" item="61"/>
          <tpl hier="9" item="1"/>
          <tpl hier="11" item="4"/>
          <tpl hier="12" item="5"/>
          <tpl fld="4" item="0"/>
        </tpls>
      </n>
      <n v="1420722044928">
        <tpls c="8">
          <tpl hier="2" item="0"/>
          <tpl hier="4" item="3"/>
          <tpl fld="3" item="47"/>
          <tpl fld="2" item="61"/>
          <tpl hier="9" item="1"/>
          <tpl hier="11" item="4"/>
          <tpl hier="12" item="5"/>
          <tpl fld="4" item="0"/>
        </tpls>
      </n>
      <n v="24795500544">
        <tpls c="8">
          <tpl hier="2" item="0"/>
          <tpl hier="4" item="3"/>
          <tpl fld="3" item="34"/>
          <tpl fld="2" item="79"/>
          <tpl hier="9" item="1"/>
          <tpl hier="11" item="4"/>
          <tpl hier="12" item="5"/>
          <tpl fld="4" item="0"/>
        </tpls>
      </n>
      <n v="129686937600">
        <tpls c="8">
          <tpl hier="2" item="0"/>
          <tpl hier="4" item="3"/>
          <tpl fld="3" item="36"/>
          <tpl fld="2" item="79"/>
          <tpl hier="9" item="1"/>
          <tpl hier="11" item="4"/>
          <tpl hier="12" item="5"/>
          <tpl fld="4" item="0"/>
        </tpls>
      </n>
      <n v="268146147328">
        <tpls c="8">
          <tpl hier="2" item="0"/>
          <tpl hier="4" item="3"/>
          <tpl fld="3" item="27"/>
          <tpl fld="2" item="79"/>
          <tpl hier="9" item="1"/>
          <tpl hier="11" item="4"/>
          <tpl hier="12" item="5"/>
          <tpl fld="4" item="0"/>
        </tpls>
      </n>
      <n v="586841849856">
        <tpls c="8">
          <tpl hier="2" item="0"/>
          <tpl hier="4" item="3"/>
          <tpl fld="3" item="33"/>
          <tpl fld="2" item="79"/>
          <tpl hier="9" item="1"/>
          <tpl hier="11" item="4"/>
          <tpl hier="12" item="5"/>
          <tpl fld="4" item="0"/>
        </tpls>
      </n>
      <n v="107759910912">
        <tpls c="8">
          <tpl hier="2" item="0"/>
          <tpl hier="4" item="3"/>
          <tpl fld="3" item="18"/>
          <tpl fld="2" item="46"/>
          <tpl hier="9" item="1"/>
          <tpl hier="11" item="4"/>
          <tpl hier="12" item="5"/>
          <tpl fld="4" item="0"/>
        </tpls>
      </n>
      <n v="461487112192">
        <tpls c="8">
          <tpl hier="2" item="0"/>
          <tpl hier="4" item="3"/>
          <tpl fld="3" item="22"/>
          <tpl fld="2" item="46"/>
          <tpl hier="9" item="1"/>
          <tpl hier="11" item="4"/>
          <tpl hier="12" item="5"/>
          <tpl fld="4" item="0"/>
        </tpls>
      </n>
      <n v="1657816612864">
        <tpls c="8">
          <tpl hier="2" item="0"/>
          <tpl hier="4" item="3"/>
          <tpl fld="3" item="17"/>
          <tpl fld="2" item="46"/>
          <tpl hier="9" item="1"/>
          <tpl hier="11" item="4"/>
          <tpl hier="12" item="5"/>
          <tpl fld="4" item="0"/>
        </tpls>
      </n>
      <n v="2694283264000">
        <tpls c="8">
          <tpl hier="2" item="0"/>
          <tpl hier="4" item="3"/>
          <tpl fld="3" item="21"/>
          <tpl fld="2" item="46"/>
          <tpl hier="9" item="1"/>
          <tpl hier="11" item="4"/>
          <tpl hier="12" item="5"/>
          <tpl fld="4" item="0"/>
        </tpls>
      </n>
      <n v="1164849971200">
        <tpls c="8">
          <tpl hier="2" item="0"/>
          <tpl hier="4" item="3"/>
          <tpl fld="3" item="8"/>
          <tpl fld="2" item="51"/>
          <tpl hier="9" item="1"/>
          <tpl hier="11" item="4"/>
          <tpl hier="12" item="5"/>
          <tpl fld="4" item="0"/>
        </tpls>
      </n>
      <n v="4855215161344">
        <tpls c="8">
          <tpl hier="2" item="0"/>
          <tpl hier="4" item="3"/>
          <tpl fld="3" item="7"/>
          <tpl fld="2" item="51"/>
          <tpl hier="9" item="1"/>
          <tpl hier="11" item="4"/>
          <tpl hier="12" item="5"/>
          <tpl fld="4" item="0"/>
        </tpls>
      </n>
      <n v="11458243985408">
        <tpls c="8">
          <tpl hier="2" item="0"/>
          <tpl hier="4" item="3"/>
          <tpl fld="3" item="6"/>
          <tpl fld="2" item="51"/>
          <tpl hier="9" item="1"/>
          <tpl hier="11" item="4"/>
          <tpl hier="12" item="5"/>
          <tpl fld="4" item="0"/>
        </tpls>
      </n>
      <n v="21374418550784">
        <tpls c="8">
          <tpl hier="2" item="0"/>
          <tpl hier="4" item="3"/>
          <tpl fld="3" item="5"/>
          <tpl fld="2" item="51"/>
          <tpl hier="9" item="1"/>
          <tpl hier="11" item="4"/>
          <tpl hier="12" item="5"/>
          <tpl fld="4" item="0"/>
        </tpls>
      </n>
      <n v="1068329762752">
        <tpls c="8">
          <tpl hier="2" item="0"/>
          <tpl hier="4" item="3"/>
          <tpl fld="3" item="44"/>
          <tpl fld="1" item="1"/>
          <tpl hier="9" item="1"/>
          <tpl hier="11" item="4"/>
          <tpl hier="12" item="5"/>
          <tpl fld="4" item="0"/>
        </tpls>
      </n>
      <n v="6253764610560">
        <tpls c="8">
          <tpl hier="2" item="0"/>
          <tpl hier="4" item="3"/>
          <tpl fld="3" item="43"/>
          <tpl fld="1" item="1"/>
          <tpl hier="9" item="1"/>
          <tpl hier="11" item="4"/>
          <tpl hier="12" item="5"/>
          <tpl fld="4" item="0"/>
        </tpls>
      </n>
      <n v="20754290759680">
        <tpls c="8">
          <tpl hier="2" item="0"/>
          <tpl hier="4" item="3"/>
          <tpl fld="3" item="42"/>
          <tpl fld="1" item="1"/>
          <tpl hier="9" item="1"/>
          <tpl hier="11" item="4"/>
          <tpl hier="12" item="5"/>
          <tpl fld="4" item="0"/>
        </tpls>
      </n>
      <n v="37980287795200">
        <tpls c="8">
          <tpl hier="2" item="0"/>
          <tpl hier="4" item="3"/>
          <tpl fld="3" item="41"/>
          <tpl fld="1" item="1"/>
          <tpl hier="9" item="1"/>
          <tpl hier="11" item="4"/>
          <tpl hier="12" item="5"/>
          <tpl fld="4" item="0"/>
        </tpls>
      </n>
      <n v="642099968">
        <tpls c="8">
          <tpl hier="2" item="0"/>
          <tpl hier="4" item="3"/>
          <tpl fld="3" item="20"/>
          <tpl fld="2" item="58"/>
          <tpl hier="9" item="1"/>
          <tpl hier="11" item="4"/>
          <tpl hier="12" item="5"/>
          <tpl fld="4" item="0"/>
        </tpls>
      </n>
      <n v="3108999936">
        <tpls c="8">
          <tpl hier="2" item="0"/>
          <tpl hier="4" item="3"/>
          <tpl fld="3" item="51"/>
          <tpl fld="2" item="58"/>
          <tpl hier="9" item="1"/>
          <tpl hier="11" item="4"/>
          <tpl hier="12" item="5"/>
          <tpl fld="4" item="0"/>
        </tpls>
      </n>
      <n v="10526000128">
        <tpls c="8">
          <tpl hier="2" item="0"/>
          <tpl hier="4" item="3"/>
          <tpl fld="3" item="38"/>
          <tpl fld="2" item="58"/>
          <tpl hier="9" item="1"/>
          <tpl hier="11" item="4"/>
          <tpl hier="12" item="5"/>
          <tpl fld="4" item="0"/>
        </tpls>
      </n>
      <n v="5319458304">
        <tpls c="8">
          <tpl hier="2" item="0"/>
          <tpl hier="4" item="3"/>
          <tpl fld="3" item="44"/>
          <tpl fld="2" item="63"/>
          <tpl hier="9" item="1"/>
          <tpl hier="11" item="4"/>
          <tpl hier="12" item="5"/>
          <tpl fld="4" item="0"/>
        </tpls>
      </n>
      <n v="15565479936">
        <tpls c="8">
          <tpl hier="2" item="0"/>
          <tpl hier="4" item="3"/>
          <tpl fld="3" item="43"/>
          <tpl fld="2" item="63"/>
          <tpl hier="9" item="1"/>
          <tpl hier="11" item="4"/>
          <tpl hier="12" item="5"/>
          <tpl fld="4" item="0"/>
        </tpls>
      </n>
      <n v="37939748864">
        <tpls c="8">
          <tpl hier="2" item="0"/>
          <tpl hier="4" item="3"/>
          <tpl fld="3" item="42"/>
          <tpl fld="2" item="63"/>
          <tpl hier="9" item="1"/>
          <tpl hier="11" item="4"/>
          <tpl hier="12" item="5"/>
          <tpl fld="4" item="0"/>
        </tpls>
      </n>
      <n v="128637935616">
        <tpls c="8">
          <tpl hier="2" item="0"/>
          <tpl hier="4" item="3"/>
          <tpl fld="3" item="41"/>
          <tpl fld="2" item="63"/>
          <tpl hier="9" item="1"/>
          <tpl hier="11" item="4"/>
          <tpl hier="12" item="5"/>
          <tpl fld="4" item="0"/>
        </tpls>
      </n>
      <n v="44405596">
        <tpls c="8">
          <tpl hier="2" item="0"/>
          <tpl hier="4" item="3"/>
          <tpl fld="3" item="32"/>
          <tpl fld="2" item="82"/>
          <tpl hier="9" item="1"/>
          <tpl hier="11" item="4"/>
          <tpl hier="12" item="5"/>
          <tpl fld="4" item="0"/>
        </tpls>
      </n>
      <n v="182206320">
        <tpls c="8">
          <tpl hier="2" item="0"/>
          <tpl hier="4" item="3"/>
          <tpl fld="3" item="31"/>
          <tpl fld="2" item="82"/>
          <tpl hier="9" item="1"/>
          <tpl hier="11" item="4"/>
          <tpl hier="12" item="5"/>
          <tpl fld="4" item="0"/>
        </tpls>
      </n>
      <n v="688992448">
        <tpls c="8">
          <tpl hier="2" item="0"/>
          <tpl hier="4" item="3"/>
          <tpl fld="3" item="30"/>
          <tpl fld="2" item="82"/>
          <tpl hier="9" item="1"/>
          <tpl hier="11" item="4"/>
          <tpl hier="12" item="5"/>
          <tpl fld="4" item="0"/>
        </tpls>
      </n>
      <n v="1662800000">
        <tpls c="8">
          <tpl hier="2" item="0"/>
          <tpl hier="4" item="3"/>
          <tpl fld="3" item="29"/>
          <tpl fld="2" item="82"/>
          <tpl hier="9" item="1"/>
          <tpl hier="11" item="4"/>
          <tpl hier="12" item="5"/>
          <tpl fld="4" item="0"/>
        </tpls>
      </n>
      <n v="330748224">
        <tpls c="8">
          <tpl hier="2" item="0"/>
          <tpl hier="4" item="3"/>
          <tpl fld="3" item="16"/>
          <tpl fld="2" item="47"/>
          <tpl hier="9" item="1"/>
          <tpl hier="11" item="4"/>
          <tpl hier="12" item="5"/>
          <tpl fld="4" item="0"/>
        </tpls>
      </n>
      <n v="1045712704">
        <tpls c="8">
          <tpl hier="2" item="0"/>
          <tpl hier="4" item="3"/>
          <tpl fld="3" item="15"/>
          <tpl fld="2" item="47"/>
          <tpl hier="9" item="1"/>
          <tpl hier="11" item="4"/>
          <tpl hier="12" item="5"/>
          <tpl fld="4" item="0"/>
        </tpls>
      </n>
      <n v="3663017728">
        <tpls c="8">
          <tpl hier="2" item="0"/>
          <tpl hier="4" item="3"/>
          <tpl fld="3" item="14"/>
          <tpl fld="2" item="47"/>
          <tpl hier="9" item="1"/>
          <tpl hier="11" item="4"/>
          <tpl hier="12" item="5"/>
          <tpl fld="4" item="0"/>
        </tpls>
      </n>
      <n v="12701657088">
        <tpls c="8">
          <tpl hier="2" item="0"/>
          <tpl hier="4" item="3"/>
          <tpl fld="3" item="13"/>
          <tpl fld="2" item="47"/>
          <tpl hier="9" item="1"/>
          <tpl hier="11" item="4"/>
          <tpl hier="12" item="5"/>
          <tpl fld="4" item="0"/>
        </tpls>
      </n>
      <n v="1257615616">
        <tpls c="8">
          <tpl hier="2" item="0"/>
          <tpl hier="4" item="3"/>
          <tpl fld="3" item="4"/>
          <tpl fld="2" item="52"/>
          <tpl hier="9" item="1"/>
          <tpl hier="11" item="4"/>
          <tpl hier="12" item="5"/>
          <tpl fld="4" item="0"/>
        </tpls>
      </n>
      <n v="4597615616">
        <tpls c="8">
          <tpl hier="2" item="0"/>
          <tpl hier="4" item="3"/>
          <tpl fld="3" item="58"/>
          <tpl fld="2" item="52"/>
          <tpl hier="9" item="1"/>
          <tpl hier="11" item="4"/>
          <tpl hier="12" item="5"/>
          <tpl fld="4" item="0"/>
        </tpls>
      </n>
      <n v="8773451776">
        <tpls c="8">
          <tpl hier="2" item="0"/>
          <tpl hier="4" item="3"/>
          <tpl fld="3" item="2"/>
          <tpl fld="2" item="52"/>
          <tpl hier="9" item="1"/>
          <tpl hier="11" item="4"/>
          <tpl hier="12" item="5"/>
          <tpl fld="4" item="0"/>
        </tpls>
      </n>
      <n v="355172416">
        <tpls c="8">
          <tpl hier="2" item="0"/>
          <tpl hier="4" item="3"/>
          <tpl fld="3" item="54"/>
          <tpl fld="2" item="56"/>
          <tpl hier="9" item="1"/>
          <tpl hier="11" item="4"/>
          <tpl hier="12" item="5"/>
          <tpl fld="4" item="0"/>
        </tpls>
      </n>
      <n v="3942792960">
        <tpls c="8">
          <tpl hier="2" item="0"/>
          <tpl hier="4" item="3"/>
          <tpl fld="3" item="53"/>
          <tpl fld="2" item="56"/>
          <tpl hier="9" item="1"/>
          <tpl hier="11" item="4"/>
          <tpl hier="12" item="5"/>
          <tpl fld="4" item="0"/>
        </tpls>
      </n>
      <n v="10939053056">
        <tpls c="8">
          <tpl hier="2" item="0"/>
          <tpl hier="4" item="3"/>
          <tpl fld="3" item="52"/>
          <tpl fld="2" item="56"/>
          <tpl hier="9" item="1"/>
          <tpl hier="11" item="4"/>
          <tpl hier="12" item="5"/>
          <tpl fld="4" item="0"/>
        </tpls>
      </n>
      <n v="19926294528">
        <tpls c="8">
          <tpl hier="2" item="0"/>
          <tpl hier="4" item="3"/>
          <tpl fld="3" item="48"/>
          <tpl fld="2" item="60"/>
          <tpl hier="9" item="1"/>
          <tpl hier="11" item="4"/>
          <tpl hier="12" item="5"/>
          <tpl fld="4" item="0"/>
        </tpls>
      </n>
      <n v="263561084928">
        <tpls c="8">
          <tpl hier="2" item="0"/>
          <tpl hier="4" item="3"/>
          <tpl fld="3" item="36"/>
          <tpl fld="2" item="60"/>
          <tpl hier="9" item="1"/>
          <tpl hier="11" item="4"/>
          <tpl hier="12" item="5"/>
          <tpl fld="4" item="0"/>
        </tpls>
      </n>
      <n v="655420620800">
        <tpls c="8">
          <tpl hier="2" item="0"/>
          <tpl hier="4" item="3"/>
          <tpl fld="3" item="17"/>
          <tpl fld="2" item="60"/>
          <tpl hier="9" item="1"/>
          <tpl hier="11" item="4"/>
          <tpl hier="12" item="5"/>
          <tpl fld="4" item="0"/>
        </tpls>
      </n>
      <n v="1775842688">
        <tpls c="8">
          <tpl hier="2" item="0"/>
          <tpl hier="4" item="3"/>
          <tpl fld="3" item="36"/>
          <tpl fld="2" item="55"/>
          <tpl hier="9" item="1"/>
          <tpl hier="11" item="4"/>
          <tpl hier="12" item="5"/>
          <tpl fld="4" item="0"/>
        </tpls>
      </n>
      <n v="3187582208">
        <tpls c="8">
          <tpl hier="2" item="0"/>
          <tpl hier="4" item="3"/>
          <tpl fld="3" item="14"/>
          <tpl fld="2" item="55"/>
          <tpl hier="9" item="1"/>
          <tpl hier="11" item="4"/>
          <tpl hier="12" item="5"/>
          <tpl fld="4" item="0"/>
        </tpls>
      </n>
      <n v="213500000">
        <tpls c="8">
          <tpl hier="2" item="0"/>
          <tpl hier="4" item="3"/>
          <tpl fld="3" item="48"/>
          <tpl fld="2" item="42"/>
          <tpl hier="9" item="1"/>
          <tpl hier="11" item="4"/>
          <tpl hier="12" item="5"/>
          <tpl fld="4" item="0"/>
        </tpls>
      </n>
      <n v="987143936">
        <tpls c="8">
          <tpl hier="2" item="0"/>
          <tpl hier="4" item="3"/>
          <tpl fld="3" item="22"/>
          <tpl fld="2" item="42"/>
          <tpl hier="9" item="1"/>
          <tpl hier="11" item="4"/>
          <tpl hier="12" item="5"/>
          <tpl fld="4" item="0"/>
        </tpls>
      </n>
      <n v="915257344">
        <tpls c="8">
          <tpl hier="2" item="0"/>
          <tpl hier="4" item="3"/>
          <tpl fld="3" item="2"/>
          <tpl fld="2" item="42"/>
          <tpl hier="9" item="1"/>
          <tpl hier="11" item="4"/>
          <tpl hier="12" item="5"/>
          <tpl fld="4" item="0"/>
        </tpls>
      </n>
      <n v="814139840">
        <tpls c="8">
          <tpl hier="2" item="0"/>
          <tpl hier="4" item="3"/>
          <tpl fld="3" item="34"/>
          <tpl fld="2" item="62"/>
          <tpl hier="9" item="1"/>
          <tpl hier="11" item="4"/>
          <tpl hier="12" item="5"/>
          <tpl fld="4" item="0"/>
        </tpls>
      </n>
      <n v="12302471168">
        <tpls c="8">
          <tpl hier="2" item="0"/>
          <tpl hier="4" item="3"/>
          <tpl fld="3" item="7"/>
          <tpl fld="2" item="62"/>
          <tpl hier="9" item="1"/>
          <tpl hier="11" item="4"/>
          <tpl hier="12" item="5"/>
          <tpl fld="4" item="0"/>
        </tpls>
      </n>
      <n v="22365265920">
        <tpls c="8">
          <tpl hier="2" item="0"/>
          <tpl hier="4" item="3"/>
          <tpl fld="3" item="52"/>
          <tpl fld="2" item="62"/>
          <tpl hier="9" item="1"/>
          <tpl hier="11" item="4"/>
          <tpl hier="12" item="5"/>
          <tpl fld="4" item="0"/>
        </tpls>
      </n>
      <n v="191767440">
        <tpls c="8">
          <tpl hier="2" item="0"/>
          <tpl hier="4" item="3"/>
          <tpl fld="3" item="18"/>
          <tpl fld="2" item="77"/>
          <tpl hier="9" item="1"/>
          <tpl hier="11" item="4"/>
          <tpl hier="12" item="5"/>
          <tpl fld="4" item="0"/>
        </tpls>
      </n>
      <n v="1440711424">
        <tpls c="8">
          <tpl hier="2" item="0"/>
          <tpl hier="4" item="3"/>
          <tpl fld="3" item="0"/>
          <tpl fld="2" item="77"/>
          <tpl hier="9" item="1"/>
          <tpl hier="11" item="4"/>
          <tpl hier="12" item="5"/>
          <tpl fld="4" item="0"/>
        </tpls>
      </n>
      <n v="2142591360">
        <tpls c="8">
          <tpl hier="2" item="0"/>
          <tpl hier="4" item="3"/>
          <tpl fld="3" item="47"/>
          <tpl fld="2" item="77"/>
          <tpl hier="9" item="1"/>
          <tpl hier="11" item="4"/>
          <tpl hier="12" item="5"/>
          <tpl fld="4" item="0"/>
        </tpls>
      </n>
      <n v="501866720">
        <tpls c="8">
          <tpl hier="2" item="0"/>
          <tpl hier="4" item="3"/>
          <tpl fld="3" item="8"/>
          <tpl fld="2" item="28"/>
          <tpl hier="9" item="1"/>
          <tpl hier="11" item="4"/>
          <tpl hier="12" item="5"/>
          <tpl fld="4" item="0"/>
        </tpls>
      </n>
      <n v="1463251072">
        <tpls c="8">
          <tpl hier="2" item="0"/>
          <tpl hier="4" item="3"/>
          <tpl fld="3" item="50"/>
          <tpl fld="2" item="28"/>
          <tpl hier="9" item="1"/>
          <tpl hier="11" item="4"/>
          <tpl hier="12" item="5"/>
          <tpl fld="4" item="0"/>
        </tpls>
      </n>
      <n v="12953535488">
        <tpls c="8">
          <tpl hier="2" item="0"/>
          <tpl hier="4" item="3"/>
          <tpl fld="3" item="33"/>
          <tpl fld="2" item="28"/>
          <tpl hier="9" item="1"/>
          <tpl hier="11" item="4"/>
          <tpl hier="12" item="5"/>
          <tpl fld="4" item="0"/>
        </tpls>
      </n>
      <n v="16210404352">
        <tpls c="8">
          <tpl hier="2" item="0"/>
          <tpl hier="4" item="3"/>
          <tpl fld="3" item="56"/>
          <tpl fld="2" item="35"/>
          <tpl hier="9" item="1"/>
          <tpl hier="11" item="4"/>
          <tpl hier="12" item="5"/>
          <tpl fld="4" item="0"/>
        </tpls>
      </n>
      <n v="78039572480">
        <tpls c="8">
          <tpl hier="2" item="0"/>
          <tpl hier="4" item="3"/>
          <tpl fld="3" item="28"/>
          <tpl fld="2" item="35"/>
          <tpl hier="9" item="1"/>
          <tpl hier="11" item="4"/>
          <tpl hier="12" item="5"/>
          <tpl fld="4" item="0"/>
        </tpls>
      </n>
      <n v="250440138752">
        <tpls c="8">
          <tpl hier="2" item="0"/>
          <tpl hier="4" item="3"/>
          <tpl fld="3" item="21"/>
          <tpl fld="2" item="35"/>
          <tpl hier="9" item="1"/>
          <tpl hier="11" item="4"/>
          <tpl hier="12" item="5"/>
          <tpl fld="4" item="0"/>
        </tpls>
      </n>
      <n v="19470960640">
        <tpls c="8">
          <tpl hier="2" item="0"/>
          <tpl hier="4" item="3"/>
          <tpl fld="3" item="40"/>
          <tpl fld="2" item="40"/>
          <tpl hier="9" item="1"/>
          <tpl hier="11" item="4"/>
          <tpl hier="12" item="5"/>
          <tpl fld="4" item="0"/>
        </tpls>
      </n>
      <n v="86186156032">
        <tpls c="8">
          <tpl hier="2" item="0"/>
          <tpl hier="4" item="3"/>
          <tpl fld="3" item="24"/>
          <tpl fld="2" item="40"/>
          <tpl hier="9" item="1"/>
          <tpl hier="11" item="4"/>
          <tpl hier="12" item="5"/>
          <tpl fld="4" item="0"/>
        </tpls>
      </n>
      <n v="323802791936">
        <tpls c="8">
          <tpl hier="2" item="0"/>
          <tpl hier="4" item="3"/>
          <tpl fld="3" item="5"/>
          <tpl fld="2" item="40"/>
          <tpl hier="9" item="1"/>
          <tpl hier="11" item="4"/>
          <tpl hier="12" item="5"/>
          <tpl fld="4" item="0"/>
        </tpls>
      </n>
      <n v="14394927104">
        <tpls c="8">
          <tpl hier="2" item="0"/>
          <tpl hier="4" item="3"/>
          <tpl fld="3" item="39"/>
          <tpl fld="2" item="54"/>
          <tpl hier="9" item="1"/>
          <tpl hier="11" item="4"/>
          <tpl hier="12" item="5"/>
          <tpl fld="4" item="0"/>
        </tpls>
      </n>
      <n v="8728038400">
        <tpls c="8">
          <tpl hier="2" item="0"/>
          <tpl hier="4" item="3"/>
          <tpl fld="3" item="11"/>
          <tpl fld="2" item="54"/>
          <tpl hier="9" item="1"/>
          <tpl hier="11" item="4"/>
          <tpl hier="12" item="5"/>
          <tpl fld="4" item="0"/>
        </tpls>
      </n>
      <n v="151675744">
        <tpls c="8">
          <tpl hier="2" item="0"/>
          <tpl hier="4" item="3"/>
          <tpl fld="3" item="35"/>
          <tpl fld="2" item="59"/>
          <tpl hier="9" item="1"/>
          <tpl hier="11" item="4"/>
          <tpl hier="12" item="5"/>
          <tpl fld="4" item="0"/>
        </tpls>
      </n>
      <n v="2097274240">
        <tpls c="8">
          <tpl hier="2" item="0"/>
          <tpl hier="4" item="3"/>
          <tpl fld="3" item="25"/>
          <tpl fld="2" item="59"/>
          <tpl hier="9" item="1"/>
          <tpl hier="11" item="4"/>
          <tpl hier="12" item="5"/>
          <tpl fld="4" item="0"/>
        </tpls>
      </n>
      <n v="6087003136">
        <tpls c="8">
          <tpl hier="2" item="0"/>
          <tpl hier="4" item="3"/>
          <tpl fld="3" item="1"/>
          <tpl fld="2" item="59"/>
          <tpl hier="9" item="1"/>
          <tpl hier="11" item="4"/>
          <tpl hier="12" item="5"/>
          <tpl fld="4" item="0"/>
        </tpls>
      </n>
      <n v="542578368">
        <tpls c="8">
          <tpl hier="2" item="0"/>
          <tpl hier="4" item="3"/>
          <tpl fld="3" item="37"/>
          <tpl fld="2" item="65"/>
          <tpl hier="9" item="1"/>
          <tpl hier="11" item="4"/>
          <tpl hier="12" item="5"/>
          <tpl fld="4" item="0"/>
        </tpls>
      </n>
      <n v="4418983936">
        <tpls c="8">
          <tpl hier="2" item="0"/>
          <tpl hier="4" item="3"/>
          <tpl fld="3" item="12"/>
          <tpl fld="2" item="65"/>
          <tpl hier="9" item="1"/>
          <tpl hier="11" item="4"/>
          <tpl hier="12" item="5"/>
          <tpl fld="4" item="0"/>
        </tpls>
      </n>
      <n v="30612926464">
        <tpls c="8">
          <tpl hier="2" item="0"/>
          <tpl hier="4" item="3"/>
          <tpl fld="3" item="38"/>
          <tpl fld="2" item="65"/>
          <tpl hier="9" item="1"/>
          <tpl hier="11" item="4"/>
          <tpl hier="12" item="5"/>
          <tpl fld="4" item="0"/>
        </tpls>
      </n>
      <n v="1082922880">
        <tpls c="8">
          <tpl hier="2" item="0"/>
          <tpl hier="4" item="3"/>
          <tpl fld="3" item="26"/>
          <tpl fld="2" item="85"/>
          <tpl hier="9" item="1"/>
          <tpl hier="11" item="4"/>
          <tpl hier="12" item="5"/>
          <tpl fld="4" item="0"/>
        </tpls>
      </n>
      <n v="9757410304">
        <tpls c="8">
          <tpl hier="2" item="0"/>
          <tpl hier="4" item="3"/>
          <tpl fld="3" item="3"/>
          <tpl fld="2" item="85"/>
          <tpl hier="9" item="1"/>
          <tpl hier="11" item="4"/>
          <tpl hier="12" item="5"/>
          <tpl fld="4" item="0"/>
        </tpls>
      </n>
      <n v="31273074688">
        <tpls c="8">
          <tpl hier="2" item="0"/>
          <tpl hier="4" item="3"/>
          <tpl fld="3" item="33"/>
          <tpl fld="2" item="85"/>
          <tpl hier="9" item="1"/>
          <tpl hier="11" item="4"/>
          <tpl hier="12" item="5"/>
          <tpl fld="4" item="0"/>
        </tpls>
      </n>
      <n v="4587100160">
        <tpls c="8">
          <tpl hier="2" item="0"/>
          <tpl hier="4" item="3"/>
          <tpl fld="3" item="40"/>
          <tpl fld="2" item="49"/>
          <tpl hier="9" item="1"/>
          <tpl hier="11" item="4"/>
          <tpl hier="12" item="5"/>
          <tpl fld="4" item="0"/>
        </tpls>
      </n>
      <n v="36119048192">
        <tpls c="8">
          <tpl hier="2" item="0"/>
          <tpl hier="4" item="3"/>
          <tpl fld="3" item="1"/>
          <tpl fld="2" item="49"/>
          <tpl hier="9" item="1"/>
          <tpl hier="11" item="4"/>
          <tpl hier="12" item="5"/>
          <tpl fld="4" item="0"/>
        </tpls>
      </n>
      <n v="3185987328">
        <tpls c="8">
          <tpl hier="2" item="0"/>
          <tpl hier="4" item="3"/>
          <tpl fld="3" item="4"/>
          <tpl fld="2" item="44"/>
          <tpl hier="9" item="1"/>
          <tpl hier="11" item="4"/>
          <tpl hier="12" item="5"/>
          <tpl fld="4" item="0"/>
        </tpls>
      </n>
      <n v="24468324352">
        <tpls c="8">
          <tpl hier="2" item="0"/>
          <tpl hier="4" item="3"/>
          <tpl fld="3" item="14"/>
          <tpl fld="2" item="44"/>
          <tpl hier="9" item="1"/>
          <tpl hier="11" item="4"/>
          <tpl hier="12" item="5"/>
          <tpl fld="4" item="0"/>
        </tpls>
      </n>
      <n v="140032736">
        <tpls c="8">
          <tpl hier="2" item="0"/>
          <tpl hier="4" item="3"/>
          <tpl fld="3" item="37"/>
          <tpl fld="2" item="34"/>
          <tpl hier="9" item="1"/>
          <tpl hier="11" item="4"/>
          <tpl hier="12" item="5"/>
          <tpl fld="4" item="0"/>
        </tpls>
      </n>
      <n v="5326816768">
        <tpls c="8">
          <tpl hier="2" item="0"/>
          <tpl hier="4" item="3"/>
          <tpl fld="3" item="27"/>
          <tpl fld="2" item="64"/>
          <tpl hier="9" item="1"/>
          <tpl hier="11" item="4"/>
          <tpl hier="12" item="5"/>
          <tpl fld="4" item="0"/>
        </tpls>
      </n>
      <n v="194948368">
        <tpls c="8">
          <tpl hier="2" item="0"/>
          <tpl hier="4" item="3"/>
          <tpl fld="3" item="48"/>
          <tpl fld="2" item="22"/>
          <tpl hier="9" item="1"/>
          <tpl hier="11" item="4"/>
          <tpl hier="12" item="5"/>
          <tpl fld="4" item="0"/>
        </tpls>
      </n>
      <n v="6366340096">
        <tpls c="8">
          <tpl hier="2" item="0"/>
          <tpl hier="4" item="3"/>
          <tpl fld="3" item="30"/>
          <tpl fld="2" item="41"/>
          <tpl hier="9" item="1"/>
          <tpl hier="11" item="4"/>
          <tpl hier="12" item="5"/>
          <tpl fld="4" item="0"/>
        </tpls>
      </n>
      <n v="2421469952">
        <tpls c="8">
          <tpl hier="2" item="0"/>
          <tpl hier="4" item="3"/>
          <tpl fld="3" item="33"/>
          <tpl fld="2" item="31"/>
          <tpl hier="9" item="1"/>
          <tpl hier="11" item="4"/>
          <tpl hier="12" item="5"/>
          <tpl fld="4" item="0"/>
        </tpls>
      </n>
      <n v="390973248">
        <tpls c="8">
          <tpl hier="2" item="0"/>
          <tpl hier="4" item="3"/>
          <tpl fld="3" item="32"/>
          <tpl fld="2" item="16"/>
          <tpl hier="9" item="1"/>
          <tpl hier="11" item="4"/>
          <tpl hier="12" item="5"/>
          <tpl fld="4" item="0"/>
        </tpls>
      </n>
      <n v="3132817670144">
        <tpls c="8">
          <tpl hier="2" item="0"/>
          <tpl hier="4" item="3"/>
          <tpl fld="3" item="0"/>
          <tpl fld="2" item="78"/>
          <tpl hier="9" item="1"/>
          <tpl hier="11" item="4"/>
          <tpl hier="12" item="5"/>
          <tpl fld="4" item="0"/>
        </tpls>
      </n>
      <n v="4530377326592">
        <tpls c="8">
          <tpl hier="2" item="0"/>
          <tpl hier="4" item="3"/>
          <tpl fld="3" item="55"/>
          <tpl fld="2" item="78"/>
          <tpl hier="9" item="1"/>
          <tpl hier="11" item="4"/>
          <tpl hier="12" item="5"/>
          <tpl fld="4" item="0"/>
        </tpls>
      </n>
      <n v="704145664">
        <tpls c="8">
          <tpl hier="2" item="0"/>
          <tpl hier="4" item="3"/>
          <tpl fld="3" item="35"/>
          <tpl fld="2" item="73"/>
          <tpl hier="9" item="1"/>
          <tpl hier="11" item="4"/>
          <tpl hier="12" item="5"/>
          <tpl fld="4" item="0"/>
        </tpls>
      </n>
      <n v="3922895872">
        <tpls c="8">
          <tpl hier="2" item="0"/>
          <tpl hier="4" item="3"/>
          <tpl fld="3" item="40"/>
          <tpl fld="2" item="73"/>
          <tpl hier="9" item="1"/>
          <tpl hier="11" item="4"/>
          <tpl hier="12" item="5"/>
          <tpl fld="4" item="0"/>
        </tpls>
      </n>
      <n v="16486899712">
        <tpls c="8">
          <tpl hier="2" item="0"/>
          <tpl hier="4" item="3"/>
          <tpl fld="3" item="50"/>
          <tpl fld="2" item="73"/>
          <tpl hier="9" item="1"/>
          <tpl hier="11" item="4"/>
          <tpl hier="12" item="5"/>
          <tpl fld="4" item="0"/>
        </tpls>
      </n>
      <n v="51370545152">
        <tpls c="8">
          <tpl hier="2" item="0"/>
          <tpl hier="4" item="3"/>
          <tpl fld="3" item="49"/>
          <tpl fld="2" item="73"/>
          <tpl hier="9" item="1"/>
          <tpl hier="11" item="4"/>
          <tpl hier="12" item="5"/>
          <tpl fld="4" item="0"/>
        </tpls>
      </n>
      <n v="18699380736">
        <tpls c="8">
          <tpl hier="2" item="0"/>
          <tpl hier="4" item="3"/>
          <tpl fld="3" item="37"/>
          <tpl fld="2" item="69"/>
          <tpl hier="9" item="1"/>
          <tpl hier="11" item="4"/>
          <tpl hier="12" item="5"/>
          <tpl fld="4" item="0"/>
        </tpls>
      </n>
      <n v="195152084992">
        <tpls c="8">
          <tpl hier="2" item="0"/>
          <tpl hier="4" item="3"/>
          <tpl fld="3" item="39"/>
          <tpl fld="2" item="69"/>
          <tpl hier="9" item="1"/>
          <tpl hier="11" item="4"/>
          <tpl hier="12" item="5"/>
          <tpl fld="4" item="0"/>
        </tpls>
      </n>
      <n v="450490204160">
        <tpls c="8">
          <tpl hier="2" item="0"/>
          <tpl hier="4" item="3"/>
          <tpl fld="3" item="28"/>
          <tpl fld="2" item="69"/>
          <tpl hier="9" item="1"/>
          <tpl hier="11" item="4"/>
          <tpl hier="12" item="5"/>
          <tpl fld="4" item="0"/>
        </tpls>
      </n>
      <n v="838971293696">
        <tpls c="8">
          <tpl hier="2" item="0"/>
          <tpl hier="4" item="3"/>
          <tpl fld="3" item="19"/>
          <tpl fld="2" item="69"/>
          <tpl hier="9" item="1"/>
          <tpl hier="11" item="4"/>
          <tpl hier="12" item="5"/>
          <tpl fld="4" item="0"/>
        </tpls>
      </n>
      <n v="9514497024">
        <tpls c="8">
          <tpl hier="2" item="0"/>
          <tpl hier="4" item="3"/>
          <tpl fld="3" item="26"/>
          <tpl fld="2" item="66"/>
          <tpl hier="9" item="1"/>
          <tpl hier="11" item="4"/>
          <tpl hier="12" item="5"/>
          <tpl fld="4" item="0"/>
        </tpls>
      </n>
      <n v="61627240448">
        <tpls c="8">
          <tpl hier="2" item="0"/>
          <tpl hier="4" item="3"/>
          <tpl fld="3" item="25"/>
          <tpl fld="2" item="66"/>
          <tpl hier="9" item="1"/>
          <tpl hier="11" item="4"/>
          <tpl hier="12" item="5"/>
          <tpl fld="4" item="0"/>
        </tpls>
      </n>
      <n v="162284470272">
        <tpls c="8">
          <tpl hier="2" item="0"/>
          <tpl hier="4" item="3"/>
          <tpl fld="3" item="24"/>
          <tpl fld="2" item="66"/>
          <tpl hier="9" item="1"/>
          <tpl hier="11" item="4"/>
          <tpl hier="12" item="5"/>
          <tpl fld="4" item="0"/>
        </tpls>
      </n>
      <n v="385801551872">
        <tpls c="8">
          <tpl hier="2" item="0"/>
          <tpl hier="4" item="3"/>
          <tpl fld="3" item="23"/>
          <tpl fld="2" item="66"/>
          <tpl hier="9" item="1"/>
          <tpl hier="11" item="4"/>
          <tpl hier="12" item="5"/>
          <tpl fld="4" item="0"/>
        </tpls>
      </n>
      <n v="8108234752">
        <tpls c="8">
          <tpl hier="2" item="0"/>
          <tpl hier="4" item="3"/>
          <tpl fld="3" item="10"/>
          <tpl fld="2" item="48"/>
          <tpl hier="9" item="1"/>
          <tpl hier="11" item="4"/>
          <tpl hier="12" item="5"/>
          <tpl fld="4" item="0"/>
        </tpls>
      </n>
      <n v="38745903104">
        <tpls c="8">
          <tpl hier="2" item="0"/>
          <tpl hier="4" item="3"/>
          <tpl fld="3" item="12"/>
          <tpl fld="2" item="48"/>
          <tpl hier="9" item="1"/>
          <tpl hier="11" item="4"/>
          <tpl hier="12" item="5"/>
          <tpl fld="4" item="0"/>
        </tpls>
      </n>
      <n v="134156091392">
        <tpls c="8">
          <tpl hier="2" item="0"/>
          <tpl hier="4" item="3"/>
          <tpl fld="3" item="11"/>
          <tpl fld="2" item="48"/>
          <tpl hier="9" item="1"/>
          <tpl hier="11" item="4"/>
          <tpl hier="12" item="5"/>
          <tpl fld="4" item="0"/>
        </tpls>
      </n>
      <n v="241274634240">
        <tpls c="8">
          <tpl hier="2" item="0"/>
          <tpl hier="4" item="3"/>
          <tpl fld="3" item="9"/>
          <tpl fld="2" item="48"/>
          <tpl hier="9" item="1"/>
          <tpl hier="11" item="4"/>
          <tpl hier="12" item="5"/>
          <tpl fld="4" item="0"/>
        </tpls>
      </n>
      <n v="3696213248">
        <tpls c="8">
          <tpl hier="2" item="0"/>
          <tpl hier="4" item="3"/>
          <tpl fld="3" item="57"/>
          <tpl fld="2" item="53"/>
          <tpl hier="9" item="1"/>
          <tpl hier="11" item="4"/>
          <tpl hier="12" item="5"/>
          <tpl fld="4" item="0"/>
        </tpls>
      </n>
      <n v="30465363968">
        <tpls c="8">
          <tpl hier="2" item="0"/>
          <tpl hier="4" item="3"/>
          <tpl fld="3" item="3"/>
          <tpl fld="2" item="53"/>
          <tpl hier="9" item="1"/>
          <tpl hier="11" item="4"/>
          <tpl hier="12" item="5"/>
          <tpl fld="4" item="0"/>
        </tpls>
      </n>
      <n v="127807619072">
        <tpls c="8">
          <tpl hier="2" item="0"/>
          <tpl hier="4" item="3"/>
          <tpl fld="3" item="1"/>
          <tpl fld="2" item="53"/>
          <tpl hier="9" item="1"/>
          <tpl hier="11" item="4"/>
          <tpl hier="12" item="5"/>
          <tpl fld="4" item="0"/>
        </tpls>
      </n>
      <n v="29902479360">
        <tpls c="8">
          <tpl hier="2" item="0"/>
          <tpl hier="4" item="3"/>
          <tpl fld="3" item="20"/>
          <tpl fld="2" item="57"/>
          <tpl hier="9" item="1"/>
          <tpl hier="11" item="4"/>
          <tpl hier="12" item="5"/>
          <tpl fld="4" item="0"/>
        </tpls>
      </n>
      <n v="355525263360">
        <tpls c="8">
          <tpl hier="2" item="0"/>
          <tpl hier="4" item="3"/>
          <tpl fld="3" item="51"/>
          <tpl fld="2" item="57"/>
          <tpl hier="9" item="1"/>
          <tpl hier="11" item="4"/>
          <tpl hier="12" item="5"/>
          <tpl fld="4" item="0"/>
        </tpls>
      </n>
      <n v="1047339008000">
        <tpls c="8">
          <tpl hier="2" item="0"/>
          <tpl hier="4" item="3"/>
          <tpl fld="3" item="38"/>
          <tpl fld="2" item="57"/>
          <tpl hier="9" item="1"/>
          <tpl hier="11" item="4"/>
          <tpl hier="12" item="5"/>
          <tpl fld="4" item="0"/>
        </tpls>
      </n>
      <n v="19074914304">
        <tpls c="8">
          <tpl hier="2" item="0"/>
          <tpl hier="4" item="3"/>
          <tpl fld="3" item="44"/>
          <tpl fld="2" item="61"/>
          <tpl hier="9" item="1"/>
          <tpl hier="11" item="4"/>
          <tpl hier="12" item="5"/>
          <tpl fld="4" item="0"/>
        </tpls>
      </n>
      <n v="214601957376">
        <tpls c="8">
          <tpl hier="2" item="0"/>
          <tpl hier="4" item="3"/>
          <tpl fld="3" item="43"/>
          <tpl fld="2" item="61"/>
          <tpl hier="9" item="1"/>
          <tpl hier="11" item="4"/>
          <tpl hier="12" item="5"/>
          <tpl fld="4" item="0"/>
        </tpls>
      </n>
      <n v="614608994304">
        <tpls c="8">
          <tpl hier="2" item="0"/>
          <tpl hier="4" item="3"/>
          <tpl fld="3" item="42"/>
          <tpl fld="2" item="61"/>
          <tpl hier="9" item="1"/>
          <tpl hier="11" item="4"/>
          <tpl hier="12" item="5"/>
          <tpl fld="4" item="0"/>
        </tpls>
      </n>
      <n v="1478772785152">
        <tpls c="8">
          <tpl hier="2" item="0"/>
          <tpl hier="4" item="3"/>
          <tpl fld="3" item="41"/>
          <tpl fld="2" item="61"/>
          <tpl hier="9" item="1"/>
          <tpl hier="11" item="4"/>
          <tpl hier="12" item="5"/>
          <tpl fld="4" item="0"/>
        </tpls>
      </n>
      <n v="26971486208">
        <tpls c="8">
          <tpl hier="2" item="0"/>
          <tpl hier="4" item="3"/>
          <tpl fld="3" item="32"/>
          <tpl fld="2" item="79"/>
          <tpl hier="9" item="1"/>
          <tpl hier="11" item="4"/>
          <tpl hier="12" item="5"/>
          <tpl fld="4" item="0"/>
        </tpls>
      </n>
      <n v="114380554240">
        <tpls c="8">
          <tpl hier="2" item="0"/>
          <tpl hier="4" item="3"/>
          <tpl fld="3" item="31"/>
          <tpl fld="2" item="79"/>
          <tpl hier="9" item="1"/>
          <tpl hier="11" item="4"/>
          <tpl hier="12" item="5"/>
          <tpl fld="4" item="0"/>
        </tpls>
      </n>
      <n v="270809071616">
        <tpls c="8">
          <tpl hier="2" item="0"/>
          <tpl hier="4" item="3"/>
          <tpl fld="3" item="30"/>
          <tpl fld="2" item="79"/>
          <tpl hier="9" item="1"/>
          <tpl hier="11" item="4"/>
          <tpl hier="12" item="5"/>
          <tpl fld="4" item="0"/>
        </tpls>
      </n>
      <n v="581964005376">
        <tpls c="8">
          <tpl hier="2" item="0"/>
          <tpl hier="4" item="3"/>
          <tpl fld="3" item="29"/>
          <tpl fld="2" item="79"/>
          <tpl hier="9" item="1"/>
          <tpl hier="11" item="4"/>
          <tpl hier="12" item="5"/>
          <tpl fld="4" item="0"/>
        </tpls>
      </n>
      <n v="116464705536">
        <tpls c="8">
          <tpl hier="2" item="0"/>
          <tpl hier="4" item="3"/>
          <tpl fld="3" item="16"/>
          <tpl fld="2" item="46"/>
          <tpl hier="9" item="1"/>
          <tpl hier="11" item="4"/>
          <tpl hier="12" item="5"/>
          <tpl fld="4" item="0"/>
        </tpls>
      </n>
      <n v="489285156864">
        <tpls c="8">
          <tpl hier="2" item="0"/>
          <tpl hier="4" item="3"/>
          <tpl fld="3" item="15"/>
          <tpl fld="2" item="46"/>
          <tpl hier="9" item="1"/>
          <tpl hier="11" item="4"/>
          <tpl hier="12" item="5"/>
          <tpl fld="4" item="0"/>
        </tpls>
      </n>
      <n v="1640246149120">
        <tpls c="8">
          <tpl hier="2" item="0"/>
          <tpl hier="4" item="3"/>
          <tpl fld="3" item="14"/>
          <tpl fld="2" item="46"/>
          <tpl hier="9" item="1"/>
          <tpl hier="11" item="4"/>
          <tpl hier="12" item="5"/>
          <tpl fld="4" item="0"/>
        </tpls>
      </n>
      <n v="2666229137408">
        <tpls c="8">
          <tpl hier="2" item="0"/>
          <tpl hier="4" item="3"/>
          <tpl fld="3" item="13"/>
          <tpl fld="2" item="46"/>
          <tpl hier="9" item="1"/>
          <tpl hier="11" item="4"/>
          <tpl hier="12" item="5"/>
          <tpl fld="4" item="0"/>
        </tpls>
      </n>
      <n v="1279110021120">
        <tpls c="8">
          <tpl hier="2" item="0"/>
          <tpl hier="4" item="3"/>
          <tpl fld="3" item="4"/>
          <tpl fld="2" item="51"/>
          <tpl hier="9" item="1"/>
          <tpl hier="11" item="4"/>
          <tpl hier="12" item="5"/>
          <tpl fld="4" item="0"/>
        </tpls>
      </n>
      <n v="5236438073344">
        <tpls c="8">
          <tpl hier="2" item="0"/>
          <tpl hier="4" item="3"/>
          <tpl fld="3" item="58"/>
          <tpl fld="2" item="51"/>
          <tpl hier="9" item="1"/>
          <tpl hier="11" item="4"/>
          <tpl hier="12" item="5"/>
          <tpl fld="4" item="0"/>
        </tpls>
      </n>
      <n v="12213729361920">
        <tpls c="8">
          <tpl hier="2" item="0"/>
          <tpl hier="4" item="3"/>
          <tpl fld="3" item="2"/>
          <tpl fld="2" item="51"/>
          <tpl hier="9" item="1"/>
          <tpl hier="11" item="4"/>
          <tpl hier="12" item="5"/>
          <tpl fld="4" item="0"/>
        </tpls>
      </n>
      <n v="1165102469696">
        <tpls c="8">
          <tpl hier="2" item="0"/>
          <tpl hier="4" item="3"/>
          <tpl fld="3" item="37"/>
          <tpl fld="1" item="1"/>
          <tpl hier="9" item="1"/>
          <tpl hier="11" item="4"/>
          <tpl hier="12" item="5"/>
          <tpl fld="4" item="0"/>
        </tpls>
      </n>
      <n v="6950362182656">
        <tpls c="8">
          <tpl hier="2" item="0"/>
          <tpl hier="4" item="3"/>
          <tpl fld="3" item="39"/>
          <tpl fld="1" item="1"/>
          <tpl hier="9" item="1"/>
          <tpl hier="11" item="4"/>
          <tpl hier="12" item="5"/>
          <tpl fld="4" item="0"/>
        </tpls>
      </n>
      <n v="20944252014592">
        <tpls c="8">
          <tpl hier="2" item="0"/>
          <tpl hier="4" item="3"/>
          <tpl fld="3" item="28"/>
          <tpl fld="1" item="1"/>
          <tpl hier="9" item="1"/>
          <tpl hier="11" item="4"/>
          <tpl hier="12" item="5"/>
          <tpl fld="4" item="0"/>
        </tpls>
      </n>
      <n v="38161135423488">
        <tpls c="8">
          <tpl hier="2" item="0"/>
          <tpl hier="4" item="3"/>
          <tpl fld="3" item="19"/>
          <tpl fld="1" item="1"/>
          <tpl hier="9" item="1"/>
          <tpl hier="11" item="4"/>
          <tpl hier="12" item="5"/>
          <tpl fld="4" item="0"/>
        </tpls>
      </n>
      <n v="190098032">
        <tpls c="8">
          <tpl hier="2" item="0"/>
          <tpl hier="4" item="3"/>
          <tpl fld="3" item="35"/>
          <tpl fld="2" item="58"/>
          <tpl hier="9" item="1"/>
          <tpl hier="11" item="4"/>
          <tpl hier="12" item="5"/>
          <tpl fld="4" item="0"/>
        </tpls>
      </n>
      <n v="713000000">
        <tpls c="8">
          <tpl hier="2" item="0"/>
          <tpl hier="4" item="3"/>
          <tpl fld="3" item="40"/>
          <tpl fld="2" item="58"/>
          <tpl hier="9" item="1"/>
          <tpl hier="11" item="4"/>
          <tpl hier="12" item="5"/>
          <tpl fld="4" item="0"/>
        </tpls>
      </n>
      <n v="3092000000">
        <tpls c="8">
          <tpl hier="2" item="0"/>
          <tpl hier="4" item="3"/>
          <tpl fld="3" item="50"/>
          <tpl fld="2" item="58"/>
          <tpl hier="9" item="1"/>
          <tpl hier="11" item="4"/>
          <tpl hier="12" item="5"/>
          <tpl fld="4" item="0"/>
        </tpls>
      </n>
      <n v="9981960192">
        <tpls c="8">
          <tpl hier="2" item="0"/>
          <tpl hier="4" item="3"/>
          <tpl fld="3" item="49"/>
          <tpl fld="2" item="58"/>
          <tpl hier="9" item="1"/>
          <tpl hier="11" item="4"/>
          <tpl hier="12" item="5"/>
          <tpl fld="4" item="0"/>
        </tpls>
      </n>
      <n v="5386054656">
        <tpls c="8">
          <tpl hier="2" item="0"/>
          <tpl hier="4" item="3"/>
          <tpl fld="3" item="37"/>
          <tpl fld="2" item="63"/>
          <tpl hier="9" item="1"/>
          <tpl hier="11" item="4"/>
          <tpl hier="12" item="5"/>
          <tpl fld="4" item="0"/>
        </tpls>
      </n>
      <n v="18138048512">
        <tpls c="8">
          <tpl hier="2" item="0"/>
          <tpl hier="4" item="3"/>
          <tpl fld="3" item="39"/>
          <tpl fld="2" item="63"/>
          <tpl hier="9" item="1"/>
          <tpl hier="11" item="4"/>
          <tpl hier="12" item="5"/>
          <tpl fld="4" item="0"/>
        </tpls>
      </n>
      <n v="46438486016">
        <tpls c="8">
          <tpl hier="2" item="0"/>
          <tpl hier="4" item="3"/>
          <tpl fld="3" item="28"/>
          <tpl fld="2" item="63"/>
          <tpl hier="9" item="1"/>
          <tpl hier="11" item="4"/>
          <tpl hier="12" item="5"/>
          <tpl fld="4" item="0"/>
        </tpls>
      </n>
      <n v="133355749376">
        <tpls c="8">
          <tpl hier="2" item="0"/>
          <tpl hier="4" item="3"/>
          <tpl fld="3" item="19"/>
          <tpl fld="2" item="63"/>
          <tpl hier="9" item="1"/>
          <tpl hier="11" item="4"/>
          <tpl hier="12" item="5"/>
          <tpl fld="4" item="0"/>
        </tpls>
      </n>
      <n v="47379312">
        <tpls c="8">
          <tpl hier="2" item="0"/>
          <tpl hier="4" item="3"/>
          <tpl fld="3" item="26"/>
          <tpl fld="2" item="82"/>
          <tpl hier="9" item="1"/>
          <tpl hier="11" item="4"/>
          <tpl hier="12" item="5"/>
          <tpl fld="4" item="0"/>
        </tpls>
      </n>
      <n v="192103184">
        <tpls c="8">
          <tpl hier="2" item="0"/>
          <tpl hier="4" item="3"/>
          <tpl fld="3" item="25"/>
          <tpl fld="2" item="82"/>
          <tpl hier="9" item="1"/>
          <tpl hier="11" item="4"/>
          <tpl hier="12" item="5"/>
          <tpl fld="4" item="0"/>
        </tpls>
      </n>
      <n v="732732352">
        <tpls c="8">
          <tpl hier="2" item="0"/>
          <tpl hier="4" item="3"/>
          <tpl fld="3" item="24"/>
          <tpl fld="2" item="82"/>
          <tpl hier="9" item="1"/>
          <tpl hier="11" item="4"/>
          <tpl hier="12" item="5"/>
          <tpl fld="4" item="0"/>
        </tpls>
      </n>
      <n v="1723800064">
        <tpls c="8">
          <tpl hier="2" item="0"/>
          <tpl hier="4" item="3"/>
          <tpl fld="3" item="23"/>
          <tpl fld="2" item="82"/>
          <tpl hier="9" item="1"/>
          <tpl hier="11" item="4"/>
          <tpl hier="12" item="5"/>
          <tpl fld="4" item="0"/>
        </tpls>
      </n>
      <n v="333627744">
        <tpls c="8">
          <tpl hier="2" item="0"/>
          <tpl hier="4" item="3"/>
          <tpl fld="3" item="10"/>
          <tpl fld="2" item="47"/>
          <tpl hier="9" item="1"/>
          <tpl hier="11" item="4"/>
          <tpl hier="12" item="5"/>
          <tpl fld="4" item="0"/>
        </tpls>
      </n>
      <n v="1336102016">
        <tpls c="8">
          <tpl hier="2" item="0"/>
          <tpl hier="4" item="3"/>
          <tpl fld="3" item="12"/>
          <tpl fld="2" item="47"/>
          <tpl hier="9" item="1"/>
          <tpl hier="11" item="4"/>
          <tpl hier="12" item="5"/>
          <tpl fld="4" item="0"/>
        </tpls>
      </n>
      <n v="4174634496">
        <tpls c="8">
          <tpl hier="2" item="0"/>
          <tpl hier="4" item="3"/>
          <tpl fld="3" item="11"/>
          <tpl fld="2" item="47"/>
          <tpl hier="9" item="1"/>
          <tpl hier="11" item="4"/>
          <tpl hier="12" item="5"/>
          <tpl fld="4" item="0"/>
        </tpls>
      </n>
      <n v="14250985472">
        <tpls c="8">
          <tpl hier="2" item="0"/>
          <tpl hier="4" item="3"/>
          <tpl fld="3" item="9"/>
          <tpl fld="2" item="47"/>
          <tpl hier="9" item="1"/>
          <tpl hier="11" item="4"/>
          <tpl hier="12" item="5"/>
          <tpl fld="4" item="0"/>
        </tpls>
      </n>
      <n v="1262968576">
        <tpls c="8">
          <tpl hier="2" item="0"/>
          <tpl hier="4" item="3"/>
          <tpl fld="3" item="57"/>
          <tpl fld="2" item="52"/>
          <tpl hier="9" item="1"/>
          <tpl hier="11" item="4"/>
          <tpl hier="12" item="5"/>
          <tpl fld="4" item="0"/>
        </tpls>
      </n>
      <n v="4715978752">
        <tpls c="8">
          <tpl hier="2" item="0"/>
          <tpl hier="4" item="3"/>
          <tpl fld="3" item="3"/>
          <tpl fld="2" item="52"/>
          <tpl hier="9" item="1"/>
          <tpl hier="11" item="4"/>
          <tpl hier="12" item="5"/>
          <tpl fld="4" item="0"/>
        </tpls>
      </n>
      <n v="9549077504">
        <tpls c="8">
          <tpl hier="2" item="0"/>
          <tpl hier="4" item="3"/>
          <tpl fld="3" item="1"/>
          <tpl fld="2" item="52"/>
          <tpl hier="9" item="1"/>
          <tpl hier="11" item="4"/>
          <tpl hier="12" item="5"/>
          <tpl fld="4" item="0"/>
        </tpls>
      </n>
      <n v="372010112">
        <tpls c="8">
          <tpl hier="2" item="0"/>
          <tpl hier="4" item="3"/>
          <tpl fld="3" item="20"/>
          <tpl fld="2" item="56"/>
          <tpl hier="9" item="1"/>
          <tpl hier="11" item="4"/>
          <tpl hier="12" item="5"/>
          <tpl fld="4" item="0"/>
        </tpls>
      </n>
      <n v="4146513664">
        <tpls c="8">
          <tpl hier="2" item="0"/>
          <tpl hier="4" item="3"/>
          <tpl fld="3" item="51"/>
          <tpl fld="2" item="56"/>
          <tpl hier="9" item="1"/>
          <tpl hier="11" item="4"/>
          <tpl hier="12" item="5"/>
          <tpl fld="4" item="0"/>
        </tpls>
      </n>
      <n v="10945070080">
        <tpls c="8">
          <tpl hier="2" item="0"/>
          <tpl hier="4" item="3"/>
          <tpl fld="3" item="38"/>
          <tpl fld="2" item="56"/>
          <tpl hier="9" item="1"/>
          <tpl hier="11" item="4"/>
          <tpl hier="12" item="5"/>
          <tpl fld="4" item="0"/>
        </tpls>
      </n>
      <n v="23021477888">
        <tpls c="8">
          <tpl hier="2" item="0"/>
          <tpl hier="4" item="3"/>
          <tpl fld="3" item="44"/>
          <tpl fld="2" item="60"/>
          <tpl hier="9" item="1"/>
          <tpl hier="11" item="4"/>
          <tpl hier="12" item="5"/>
          <tpl fld="4" item="0"/>
        </tpls>
      </n>
      <n v="281682313216">
        <tpls c="8">
          <tpl hier="2" item="0"/>
          <tpl hier="4" item="3"/>
          <tpl fld="3" item="31"/>
          <tpl fld="2" item="60"/>
          <tpl hier="9" item="1"/>
          <tpl hier="11" item="4"/>
          <tpl hier="12" item="5"/>
          <tpl fld="4" item="0"/>
        </tpls>
      </n>
      <n v="559372304384">
        <tpls c="8">
          <tpl hier="2" item="0"/>
          <tpl hier="4" item="3"/>
          <tpl fld="3" item="14"/>
          <tpl fld="2" item="60"/>
          <tpl hier="9" item="1"/>
          <tpl hier="11" item="4"/>
          <tpl hier="12" item="5"/>
          <tpl fld="4" item="0"/>
        </tpls>
      </n>
      <n v="1754450432">
        <tpls c="8">
          <tpl hier="2" item="0"/>
          <tpl hier="4" item="3"/>
          <tpl fld="3" item="31"/>
          <tpl fld="2" item="55"/>
          <tpl hier="9" item="1"/>
          <tpl hier="11" item="4"/>
          <tpl hier="12" item="5"/>
          <tpl fld="4" item="0"/>
        </tpls>
      </n>
      <n v="3605329664">
        <tpls c="8">
          <tpl hier="2" item="0"/>
          <tpl hier="4" item="3"/>
          <tpl fld="3" item="11"/>
          <tpl fld="2" item="55"/>
          <tpl hier="9" item="1"/>
          <tpl hier="11" item="4"/>
          <tpl hier="12" item="5"/>
          <tpl fld="4" item="0"/>
        </tpls>
      </n>
      <n v="232750000">
        <tpls c="8">
          <tpl hier="2" item="0"/>
          <tpl hier="4" item="3"/>
          <tpl fld="3" item="44"/>
          <tpl fld="2" item="42"/>
          <tpl hier="9" item="1"/>
          <tpl hier="11" item="4"/>
          <tpl hier="12" item="5"/>
          <tpl fld="4" item="0"/>
        </tpls>
      </n>
      <n v="1149979264">
        <tpls c="8">
          <tpl hier="2" item="0"/>
          <tpl hier="4" item="3"/>
          <tpl fld="3" item="15"/>
          <tpl fld="2" item="42"/>
          <tpl hier="9" item="1"/>
          <tpl hier="11" item="4"/>
          <tpl hier="12" item="5"/>
          <tpl fld="4" item="0"/>
        </tpls>
      </n>
      <n v="1117113088">
        <tpls c="8">
          <tpl hier="2" item="0"/>
          <tpl hier="4" item="3"/>
          <tpl fld="3" item="1"/>
          <tpl fld="2" item="42"/>
          <tpl hier="9" item="1"/>
          <tpl hier="11" item="4"/>
          <tpl hier="12" item="5"/>
          <tpl fld="4" item="0"/>
        </tpls>
      </n>
      <n v="853268800">
        <tpls c="8">
          <tpl hier="2" item="0"/>
          <tpl hier="4" item="3"/>
          <tpl fld="3" item="32"/>
          <tpl fld="2" item="62"/>
          <tpl hier="9" item="1"/>
          <tpl hier="11" item="4"/>
          <tpl hier="12" item="5"/>
          <tpl fld="4" item="0"/>
        </tpls>
      </n>
      <n v="12493286400">
        <tpls c="8">
          <tpl hier="2" item="0"/>
          <tpl hier="4" item="3"/>
          <tpl fld="3" item="58"/>
          <tpl fld="2" item="62"/>
          <tpl hier="9" item="1"/>
          <tpl hier="11" item="4"/>
          <tpl hier="12" item="5"/>
          <tpl fld="4" item="0"/>
        </tpls>
      </n>
      <n v="26409781248">
        <tpls c="8">
          <tpl hier="2" item="0"/>
          <tpl hier="4" item="3"/>
          <tpl fld="3" item="38"/>
          <tpl fld="2" item="62"/>
          <tpl hier="9" item="1"/>
          <tpl hier="11" item="4"/>
          <tpl hier="12" item="5"/>
          <tpl fld="4" item="0"/>
        </tpls>
      </n>
      <n v="188039184">
        <tpls c="8">
          <tpl hier="2" item="0"/>
          <tpl hier="4" item="3"/>
          <tpl fld="3" item="16"/>
          <tpl fld="2" item="77"/>
          <tpl hier="9" item="1"/>
          <tpl hier="11" item="4"/>
          <tpl hier="12" item="5"/>
          <tpl fld="4" item="0"/>
        </tpls>
      </n>
      <n v="1377374976">
        <tpls c="8">
          <tpl hier="2" item="0"/>
          <tpl hier="4" item="3"/>
          <tpl fld="3" item="53"/>
          <tpl fld="2" item="77"/>
          <tpl hier="9" item="1"/>
          <tpl hier="11" item="4"/>
          <tpl hier="12" item="5"/>
          <tpl fld="4" item="0"/>
        </tpls>
      </n>
      <n v="2437982720">
        <tpls c="8">
          <tpl hier="2" item="0"/>
          <tpl hier="4" item="3"/>
          <tpl fld="3" item="41"/>
          <tpl fld="2" item="77"/>
          <tpl hier="9" item="1"/>
          <tpl hier="11" item="4"/>
          <tpl hier="12" item="5"/>
          <tpl fld="4" item="0"/>
        </tpls>
      </n>
      <n v="585427520">
        <tpls c="8">
          <tpl hier="2" item="0"/>
          <tpl hier="4" item="3"/>
          <tpl fld="3" item="4"/>
          <tpl fld="2" item="28"/>
          <tpl hier="9" item="1"/>
          <tpl hier="11" item="4"/>
          <tpl hier="12" item="5"/>
          <tpl fld="4" item="0"/>
        </tpls>
      </n>
      <n v="1179837952">
        <tpls c="8">
          <tpl hier="2" item="0"/>
          <tpl hier="4" item="3"/>
          <tpl fld="3" item="45"/>
          <tpl fld="2" item="28"/>
          <tpl hier="9" item="1"/>
          <tpl hier="11" item="4"/>
          <tpl hier="12" item="5"/>
          <tpl fld="4" item="0"/>
        </tpls>
      </n>
      <n v="13940767744">
        <tpls c="8">
          <tpl hier="2" item="0"/>
          <tpl hier="4" item="3"/>
          <tpl fld="3" item="29"/>
          <tpl fld="2" item="28"/>
          <tpl hier="9" item="1"/>
          <tpl hier="11" item="4"/>
          <tpl hier="12" item="5"/>
          <tpl fld="4" item="0"/>
        </tpls>
      </n>
      <n v="7622217216">
        <tpls c="8">
          <tpl hier="2" item="0"/>
          <tpl hier="4" item="3"/>
          <tpl fld="3" item="54"/>
          <tpl fld="2" item="35"/>
          <tpl hier="9" item="1"/>
          <tpl hier="11" item="4"/>
          <tpl hier="12" item="5"/>
          <tpl fld="4" item="0"/>
        </tpls>
      </n>
      <n v="84952358912">
        <tpls c="8">
          <tpl hier="2" item="0"/>
          <tpl hier="4" item="3"/>
          <tpl fld="3" item="27"/>
          <tpl fld="2" item="35"/>
          <tpl hier="9" item="1"/>
          <tpl hier="11" item="4"/>
          <tpl hier="12" item="5"/>
          <tpl fld="4" item="0"/>
        </tpls>
      </n>
      <n v="277044953088">
        <tpls c="8">
          <tpl hier="2" item="0"/>
          <tpl hier="4" item="3"/>
          <tpl fld="3" item="13"/>
          <tpl fld="2" item="35"/>
          <tpl hier="9" item="1"/>
          <tpl hier="11" item="4"/>
          <tpl hier="12" item="5"/>
          <tpl fld="4" item="0"/>
        </tpls>
      </n>
      <n v="23263512576">
        <tpls c="8">
          <tpl hier="2" item="0"/>
          <tpl hier="4" item="3"/>
          <tpl fld="3" item="46"/>
          <tpl fld="2" item="40"/>
          <tpl hier="9" item="1"/>
          <tpl hier="11" item="4"/>
          <tpl hier="12" item="5"/>
          <tpl fld="4" item="0"/>
        </tpls>
      </n>
      <n v="99886579712">
        <tpls c="8">
          <tpl hier="2" item="0"/>
          <tpl hier="4" item="3"/>
          <tpl fld="3" item="17"/>
          <tpl fld="2" item="40"/>
          <tpl hier="9" item="1"/>
          <tpl hier="11" item="4"/>
          <tpl hier="12" item="5"/>
          <tpl fld="4" item="0"/>
        </tpls>
      </n>
      <n v="12537821184">
        <tpls c="8">
          <tpl hier="2" item="0"/>
          <tpl hier="4" item="3"/>
          <tpl fld="3" item="36"/>
          <tpl fld="2" item="54"/>
          <tpl hier="9" item="1"/>
          <tpl hier="11" item="4"/>
          <tpl hier="12" item="5"/>
          <tpl fld="4" item="0"/>
        </tpls>
      </n>
      <n v="8937567232">
        <tpls c="8">
          <tpl hier="2" item="0"/>
          <tpl hier="4" item="3"/>
          <tpl fld="3" item="6"/>
          <tpl fld="2" item="54"/>
          <tpl hier="9" item="1"/>
          <tpl hier="11" item="4"/>
          <tpl hier="12" item="5"/>
          <tpl fld="4" item="0"/>
        </tpls>
      </n>
      <n v="166521232">
        <tpls c="8">
          <tpl hier="2" item="0"/>
          <tpl hier="4" item="3"/>
          <tpl fld="3" item="48"/>
          <tpl fld="2" item="59"/>
          <tpl hier="9" item="1"/>
          <tpl hier="11" item="4"/>
          <tpl hier="12" item="5"/>
          <tpl fld="4" item="0"/>
        </tpls>
      </n>
      <n v="2193581312">
        <tpls c="8">
          <tpl hier="2" item="0"/>
          <tpl hier="4" item="3"/>
          <tpl fld="3" item="22"/>
          <tpl fld="2" item="59"/>
          <tpl hier="9" item="1"/>
          <tpl hier="11" item="4"/>
          <tpl hier="12" item="5"/>
          <tpl fld="4" item="0"/>
        </tpls>
      </n>
      <n v="7731261440">
        <tpls c="8">
          <tpl hier="2" item="0"/>
          <tpl hier="4" item="3"/>
          <tpl fld="3" item="55"/>
          <tpl fld="2" item="59"/>
          <tpl hier="9" item="1"/>
          <tpl hier="11" item="4"/>
          <tpl hier="12" item="5"/>
          <tpl fld="4" item="0"/>
        </tpls>
      </n>
      <n v="592981184">
        <tpls c="8">
          <tpl hier="2" item="0"/>
          <tpl hier="4" item="3"/>
          <tpl fld="3" item="34"/>
          <tpl fld="2" item="65"/>
          <tpl hier="9" item="1"/>
          <tpl hier="11" item="4"/>
          <tpl hier="12" item="5"/>
          <tpl fld="4" item="0"/>
        </tpls>
      </n>
      <n v="4532952064">
        <tpls c="8">
          <tpl hier="2" item="0"/>
          <tpl hier="4" item="3"/>
          <tpl fld="3" item="7"/>
          <tpl fld="2" item="65"/>
          <tpl hier="9" item="1"/>
          <tpl hier="11" item="4"/>
          <tpl hier="12" item="5"/>
          <tpl fld="4" item="0"/>
        </tpls>
      </n>
      <n v="30562361344">
        <tpls c="8">
          <tpl hier="2" item="0"/>
          <tpl hier="4" item="3"/>
          <tpl fld="3" item="49"/>
          <tpl fld="2" item="65"/>
          <tpl hier="9" item="1"/>
          <tpl hier="11" item="4"/>
          <tpl hier="12" item="5"/>
          <tpl fld="4" item="0"/>
        </tpls>
      </n>
      <n v="1281281280">
        <tpls c="8">
          <tpl hier="2" item="0"/>
          <tpl hier="4" item="3"/>
          <tpl fld="3" item="18"/>
          <tpl fld="2" item="85"/>
          <tpl hier="9" item="1"/>
          <tpl hier="11" item="4"/>
          <tpl hier="12" item="5"/>
          <tpl fld="4" item="0"/>
        </tpls>
      </n>
      <n v="10795849728">
        <tpls c="8">
          <tpl hier="2" item="0"/>
          <tpl hier="4" item="3"/>
          <tpl fld="3" item="0"/>
          <tpl fld="2" item="85"/>
          <tpl hier="9" item="1"/>
          <tpl hier="11" item="4"/>
          <tpl hier="12" item="5"/>
          <tpl fld="4" item="0"/>
        </tpls>
      </n>
      <n v="35363532800">
        <tpls c="8">
          <tpl hier="2" item="0"/>
          <tpl hier="4" item="3"/>
          <tpl fld="3" item="29"/>
          <tpl fld="2" item="85"/>
          <tpl hier="9" item="1"/>
          <tpl hier="11" item="4"/>
          <tpl hier="12" item="5"/>
          <tpl fld="4" item="0"/>
        </tpls>
      </n>
      <n v="5498800128">
        <tpls c="8">
          <tpl hier="2" item="0"/>
          <tpl hier="4" item="3"/>
          <tpl fld="3" item="43"/>
          <tpl fld="2" item="49"/>
          <tpl hier="9" item="1"/>
          <tpl hier="11" item="4"/>
          <tpl hier="12" item="5"/>
          <tpl fld="4" item="0"/>
        </tpls>
      </n>
      <n v="48122548224">
        <tpls c="8">
          <tpl hier="2" item="0"/>
          <tpl hier="4" item="3"/>
          <tpl fld="3" item="38"/>
          <tpl fld="2" item="49"/>
          <tpl hier="9" item="1"/>
          <tpl hier="11" item="4"/>
          <tpl hier="12" item="5"/>
          <tpl fld="4" item="0"/>
        </tpls>
      </n>
      <n v="3891755520">
        <tpls c="8">
          <tpl hier="2" item="0"/>
          <tpl hier="4" item="3"/>
          <tpl fld="3" item="57"/>
          <tpl fld="2" item="44"/>
          <tpl hier="9" item="1"/>
          <tpl hier="11" item="4"/>
          <tpl hier="12" item="5"/>
          <tpl fld="4" item="0"/>
        </tpls>
      </n>
      <n v="32432857088">
        <tpls c="8">
          <tpl hier="2" item="0"/>
          <tpl hier="4" item="3"/>
          <tpl fld="3" item="6"/>
          <tpl fld="2" item="44"/>
          <tpl hier="9" item="1"/>
          <tpl hier="11" item="4"/>
          <tpl hier="12" item="5"/>
          <tpl fld="4" item="0"/>
        </tpls>
      </n>
      <n v="150603920">
        <tpls c="8">
          <tpl hier="2" item="0"/>
          <tpl hier="4" item="3"/>
          <tpl fld="3" item="32"/>
          <tpl fld="2" item="34"/>
          <tpl hier="9" item="1"/>
          <tpl hier="11" item="4"/>
          <tpl hier="12" item="5"/>
          <tpl fld="4" item="0"/>
        </tpls>
      </n>
      <n v="12065138688">
        <tpls c="8">
          <tpl hier="2" item="0"/>
          <tpl hier="4" item="3"/>
          <tpl fld="3" item="49"/>
          <tpl fld="2" item="64"/>
          <tpl hier="9" item="1"/>
          <tpl hier="11" item="4"/>
          <tpl hier="12" item="5"/>
          <tpl fld="4" item="0"/>
        </tpls>
      </n>
      <n v="454440000">
        <tpls c="8">
          <tpl hier="2" item="0"/>
          <tpl hier="4" item="3"/>
          <tpl fld="3" item="20"/>
          <tpl fld="2" item="22"/>
          <tpl hier="9" item="1"/>
          <tpl hier="11" item="4"/>
          <tpl hier="12" item="5"/>
          <tpl fld="4" item="0"/>
        </tpls>
      </n>
      <n v="18528602112">
        <tpls c="8">
          <tpl hier="2" item="0"/>
          <tpl hier="4" item="3"/>
          <tpl fld="3" item="19"/>
          <tpl fld="2" item="41"/>
          <tpl hier="9" item="1"/>
          <tpl hier="11" item="4"/>
          <tpl hier="12" item="5"/>
          <tpl fld="4" item="0"/>
        </tpls>
      </n>
      <n v="1199507584">
        <tpls c="8">
          <tpl hier="2" item="0"/>
          <tpl hier="4" item="3"/>
          <tpl fld="3" item="8"/>
          <tpl fld="2" item="29"/>
          <tpl hier="9" item="1"/>
          <tpl hier="11" item="4"/>
          <tpl hier="12" item="5"/>
          <tpl fld="4" item="0"/>
        </tpls>
      </n>
      <n v="1945916544">
        <tpls c="8">
          <tpl hier="2" item="0"/>
          <tpl hier="4" item="3"/>
          <tpl fld="3" item="39"/>
          <tpl fld="2" item="13"/>
          <tpl hier="9" item="1"/>
          <tpl hier="11" item="4"/>
          <tpl hier="12" item="5"/>
          <tpl fld="4" item="0"/>
        </tpls>
      </n>
      <n v="3219730432">
        <tpls c="8">
          <tpl hier="2" item="0"/>
          <tpl hier="4" item="3"/>
          <tpl fld="3" item="0"/>
          <tpl fld="2" item="16"/>
          <tpl hier="9" item="1"/>
          <tpl hier="11" item="4"/>
          <tpl hier="12" item="5"/>
          <tpl fld="4" item="0"/>
        </tpls>
      </n>
      <n v="3584419954688">
        <tpls c="8">
          <tpl hier="2" item="0"/>
          <tpl hier="4" item="3"/>
          <tpl fld="3" item="53"/>
          <tpl fld="2" item="78"/>
          <tpl hier="9" item="1"/>
          <tpl hier="11" item="4"/>
          <tpl hier="12" item="5"/>
          <tpl fld="4" item="0"/>
        </tpls>
      </n>
      <n v="4515264724992">
        <tpls c="8">
          <tpl hier="2" item="0"/>
          <tpl hier="4" item="3"/>
          <tpl fld="3" item="52"/>
          <tpl fld="2" item="78"/>
          <tpl hier="9" item="1"/>
          <tpl hier="11" item="4"/>
          <tpl hier="12" item="5"/>
          <tpl fld="4" item="0"/>
        </tpls>
      </n>
      <n v="741509504">
        <tpls c="8">
          <tpl hier="2" item="0"/>
          <tpl hier="4" item="3"/>
          <tpl fld="3" item="48"/>
          <tpl fld="2" item="73"/>
          <tpl hier="9" item="1"/>
          <tpl hier="11" item="4"/>
          <tpl hier="12" item="5"/>
          <tpl fld="4" item="0"/>
        </tpls>
      </n>
      <n v="4884869120">
        <tpls c="8">
          <tpl hier="2" item="0"/>
          <tpl hier="4" item="3"/>
          <tpl fld="3" item="46"/>
          <tpl fld="2" item="73"/>
          <tpl hier="9" item="1"/>
          <tpl hier="11" item="4"/>
          <tpl hier="12" item="5"/>
          <tpl fld="4" item="0"/>
        </tpls>
      </n>
      <n v="18325790720">
        <tpls c="8">
          <tpl hier="2" item="0"/>
          <tpl hier="4" item="3"/>
          <tpl fld="3" item="45"/>
          <tpl fld="2" item="73"/>
          <tpl hier="9" item="1"/>
          <tpl hier="11" item="4"/>
          <tpl hier="12" item="5"/>
          <tpl fld="4" item="0"/>
        </tpls>
      </n>
      <n v="53212475392">
        <tpls c="8">
          <tpl hier="2" item="0"/>
          <tpl hier="4" item="3"/>
          <tpl fld="3" item="47"/>
          <tpl fld="2" item="73"/>
          <tpl hier="9" item="1"/>
          <tpl hier="11" item="4"/>
          <tpl hier="12" item="5"/>
          <tpl fld="4" item="0"/>
        </tpls>
      </n>
      <n v="21000587264">
        <tpls c="8">
          <tpl hier="2" item="0"/>
          <tpl hier="4" item="3"/>
          <tpl fld="3" item="34"/>
          <tpl fld="2" item="69"/>
          <tpl hier="9" item="1"/>
          <tpl hier="11" item="4"/>
          <tpl hier="12" item="5"/>
          <tpl fld="4" item="0"/>
        </tpls>
      </n>
      <n v="164134223872">
        <tpls c="8">
          <tpl hier="2" item="0"/>
          <tpl hier="4" item="3"/>
          <tpl fld="3" item="36"/>
          <tpl fld="2" item="69"/>
          <tpl hier="9" item="1"/>
          <tpl hier="11" item="4"/>
          <tpl hier="12" item="5"/>
          <tpl fld="4" item="0"/>
        </tpls>
      </n>
      <n v="416812728320">
        <tpls c="8">
          <tpl hier="2" item="0"/>
          <tpl hier="4" item="3"/>
          <tpl fld="3" item="27"/>
          <tpl fld="2" item="69"/>
          <tpl hier="9" item="1"/>
          <tpl hier="11" item="4"/>
          <tpl hier="12" item="5"/>
          <tpl fld="4" item="0"/>
        </tpls>
      </n>
      <n v="876923518976">
        <tpls c="8">
          <tpl hier="2" item="0"/>
          <tpl hier="4" item="3"/>
          <tpl fld="3" item="33"/>
          <tpl fld="2" item="69"/>
          <tpl hier="9" item="1"/>
          <tpl hier="11" item="4"/>
          <tpl hier="12" item="5"/>
          <tpl fld="4" item="0"/>
        </tpls>
      </n>
      <n v="10159934464">
        <tpls c="8">
          <tpl hier="2" item="0"/>
          <tpl hier="4" item="3"/>
          <tpl fld="3" item="18"/>
          <tpl fld="2" item="66"/>
          <tpl hier="9" item="1"/>
          <tpl hier="11" item="4"/>
          <tpl hier="12" item="5"/>
          <tpl fld="4" item="0"/>
        </tpls>
      </n>
      <n v="62057955328">
        <tpls c="8">
          <tpl hier="2" item="0"/>
          <tpl hier="4" item="3"/>
          <tpl fld="3" item="22"/>
          <tpl fld="2" item="66"/>
          <tpl hier="9" item="1"/>
          <tpl hier="11" item="4"/>
          <tpl hier="12" item="5"/>
          <tpl fld="4" item="0"/>
        </tpls>
      </n>
      <n v="171247124480">
        <tpls c="8">
          <tpl hier="2" item="0"/>
          <tpl hier="4" item="3"/>
          <tpl fld="3" item="17"/>
          <tpl fld="2" item="66"/>
          <tpl hier="9" item="1"/>
          <tpl hier="11" item="4"/>
          <tpl hier="12" item="5"/>
          <tpl fld="4" item="0"/>
        </tpls>
      </n>
      <n v="368819929088">
        <tpls c="8">
          <tpl hier="2" item="0"/>
          <tpl hier="4" item="3"/>
          <tpl fld="3" item="21"/>
          <tpl fld="2" item="66"/>
          <tpl hier="9" item="1"/>
          <tpl hier="11" item="4"/>
          <tpl hier="12" item="5"/>
          <tpl fld="4" item="0"/>
        </tpls>
      </n>
      <n v="9201606656">
        <tpls c="8">
          <tpl hier="2" item="0"/>
          <tpl hier="4" item="3"/>
          <tpl fld="3" item="8"/>
          <tpl fld="2" item="48"/>
          <tpl hier="9" item="1"/>
          <tpl hier="11" item="4"/>
          <tpl hier="12" item="5"/>
          <tpl fld="4" item="0"/>
        </tpls>
      </n>
      <n v="48182923264">
        <tpls c="8">
          <tpl hier="2" item="0"/>
          <tpl hier="4" item="3"/>
          <tpl fld="3" item="7"/>
          <tpl fld="2" item="48"/>
          <tpl hier="9" item="1"/>
          <tpl hier="11" item="4"/>
          <tpl hier="12" item="5"/>
          <tpl fld="4" item="0"/>
        </tpls>
      </n>
      <n v="164862148608">
        <tpls c="8">
          <tpl hier="2" item="0"/>
          <tpl hier="4" item="3"/>
          <tpl fld="3" item="6"/>
          <tpl fld="2" item="48"/>
          <tpl hier="9" item="1"/>
          <tpl hier="11" item="4"/>
          <tpl hier="12" item="5"/>
          <tpl fld="4" item="0"/>
        </tpls>
      </n>
      <n v="237686079488">
        <tpls c="8">
          <tpl hier="2" item="0"/>
          <tpl hier="4" item="3"/>
          <tpl fld="3" item="5"/>
          <tpl fld="2" item="48"/>
          <tpl hier="9" item="1"/>
          <tpl hier="11" item="4"/>
          <tpl hier="12" item="5"/>
          <tpl fld="4" item="0"/>
        </tpls>
      </n>
      <n v="5221534720">
        <tpls c="8">
          <tpl hier="2" item="0"/>
          <tpl hier="4" item="3"/>
          <tpl fld="3" item="56"/>
          <tpl fld="2" item="53"/>
          <tpl hier="9" item="1"/>
          <tpl hier="11" item="4"/>
          <tpl hier="12" item="5"/>
          <tpl fld="4" item="0"/>
        </tpls>
      </n>
      <n v="36144336896">
        <tpls c="8">
          <tpl hier="2" item="0"/>
          <tpl hier="4" item="3"/>
          <tpl fld="3" item="0"/>
          <tpl fld="2" item="53"/>
          <tpl hier="9" item="1"/>
          <tpl hier="11" item="4"/>
          <tpl hier="12" item="5"/>
          <tpl fld="4" item="0"/>
        </tpls>
      </n>
      <n v="148630372352">
        <tpls c="8">
          <tpl hier="2" item="0"/>
          <tpl hier="4" item="3"/>
          <tpl fld="3" item="55"/>
          <tpl fld="2" item="53"/>
          <tpl hier="9" item="1"/>
          <tpl hier="11" item="4"/>
          <tpl hier="12" item="5"/>
          <tpl fld="4" item="0"/>
        </tpls>
      </n>
      <n v="2417558272">
        <tpls c="8">
          <tpl hier="2" item="0"/>
          <tpl hier="4" item="3"/>
          <tpl fld="3" item="35"/>
          <tpl fld="2" item="57"/>
          <tpl hier="9" item="1"/>
          <tpl hier="11" item="4"/>
          <tpl hier="12" item="5"/>
          <tpl fld="4" item="0"/>
        </tpls>
      </n>
      <n v="38446489600">
        <tpls c="8">
          <tpl hier="2" item="0"/>
          <tpl hier="4" item="3"/>
          <tpl fld="3" item="40"/>
          <tpl fld="2" item="57"/>
          <tpl hier="9" item="1"/>
          <tpl hier="11" item="4"/>
          <tpl hier="12" item="5"/>
          <tpl fld="4" item="0"/>
        </tpls>
      </n>
      <n v="392666087424">
        <tpls c="8">
          <tpl hier="2" item="0"/>
          <tpl hier="4" item="3"/>
          <tpl fld="3" item="50"/>
          <tpl fld="2" item="57"/>
          <tpl hier="9" item="1"/>
          <tpl hier="11" item="4"/>
          <tpl hier="12" item="5"/>
          <tpl fld="4" item="0"/>
        </tpls>
      </n>
      <n v="943941877760">
        <tpls c="8">
          <tpl hier="2" item="0"/>
          <tpl hier="4" item="3"/>
          <tpl fld="3" item="49"/>
          <tpl fld="2" item="57"/>
          <tpl hier="9" item="1"/>
          <tpl hier="11" item="4"/>
          <tpl hier="12" item="5"/>
          <tpl fld="4" item="0"/>
        </tpls>
      </n>
      <n v="21343844352">
        <tpls c="8">
          <tpl hier="2" item="0"/>
          <tpl hier="4" item="3"/>
          <tpl fld="3" item="37"/>
          <tpl fld="2" item="61"/>
          <tpl hier="9" item="1"/>
          <tpl hier="11" item="4"/>
          <tpl hier="12" item="5"/>
          <tpl fld="4" item="0"/>
        </tpls>
      </n>
      <n v="232766816256">
        <tpls c="8">
          <tpl hier="2" item="0"/>
          <tpl hier="4" item="3"/>
          <tpl fld="3" item="39"/>
          <tpl fld="2" item="61"/>
          <tpl hier="9" item="1"/>
          <tpl hier="11" item="4"/>
          <tpl hier="12" item="5"/>
          <tpl fld="4" item="0"/>
        </tpls>
      </n>
      <n v="642588999680">
        <tpls c="8">
          <tpl hier="2" item="0"/>
          <tpl hier="4" item="3"/>
          <tpl fld="3" item="28"/>
          <tpl fld="2" item="61"/>
          <tpl hier="9" item="1"/>
          <tpl hier="11" item="4"/>
          <tpl hier="12" item="5"/>
          <tpl fld="4" item="0"/>
        </tpls>
      </n>
      <n v="1324820070400">
        <tpls c="8">
          <tpl hier="2" item="0"/>
          <tpl hier="4" item="3"/>
          <tpl fld="3" item="19"/>
          <tpl fld="2" item="61"/>
          <tpl hier="9" item="1"/>
          <tpl hier="11" item="4"/>
          <tpl hier="12" item="5"/>
          <tpl fld="4" item="0"/>
        </tpls>
      </n>
      <n v="29275996160">
        <tpls c="8">
          <tpl hier="2" item="0"/>
          <tpl hier="4" item="3"/>
          <tpl fld="3" item="26"/>
          <tpl fld="2" item="79"/>
          <tpl hier="9" item="1"/>
          <tpl hier="11" item="4"/>
          <tpl hier="12" item="5"/>
          <tpl fld="4" item="0"/>
        </tpls>
      </n>
      <n v="105014353920">
        <tpls c="8">
          <tpl hier="2" item="0"/>
          <tpl hier="4" item="3"/>
          <tpl fld="3" item="25"/>
          <tpl fld="2" item="79"/>
          <tpl hier="9" item="1"/>
          <tpl hier="11" item="4"/>
          <tpl hier="12" item="5"/>
          <tpl fld="4" item="0"/>
        </tpls>
      </n>
      <n v="274072174592">
        <tpls c="8">
          <tpl hier="2" item="0"/>
          <tpl hier="4" item="3"/>
          <tpl fld="3" item="24"/>
          <tpl fld="2" item="79"/>
          <tpl hier="9" item="1"/>
          <tpl hier="11" item="4"/>
          <tpl hier="12" item="5"/>
          <tpl fld="4" item="0"/>
        </tpls>
      </n>
      <n v="505103777792">
        <tpls c="8">
          <tpl hier="2" item="0"/>
          <tpl hier="4" item="3"/>
          <tpl fld="3" item="23"/>
          <tpl fld="2" item="79"/>
          <tpl hier="9" item="1"/>
          <tpl hier="11" item="4"/>
          <tpl hier="12" item="5"/>
          <tpl fld="4" item="0"/>
        </tpls>
      </n>
      <n v="130671943680">
        <tpls c="8">
          <tpl hier="2" item="0"/>
          <tpl hier="4" item="3"/>
          <tpl fld="3" item="10"/>
          <tpl fld="2" item="46"/>
          <tpl hier="9" item="1"/>
          <tpl hier="11" item="4"/>
          <tpl hier="12" item="5"/>
          <tpl fld="4" item="0"/>
        </tpls>
      </n>
      <n v="601452642304">
        <tpls c="8">
          <tpl hier="2" item="0"/>
          <tpl hier="4" item="3"/>
          <tpl fld="3" item="12"/>
          <tpl fld="2" item="46"/>
          <tpl hier="9" item="1"/>
          <tpl hier="11" item="4"/>
          <tpl hier="12" item="5"/>
          <tpl fld="4" item="0"/>
        </tpls>
      </n>
      <n v="1784473976832">
        <tpls c="8">
          <tpl hier="2" item="0"/>
          <tpl hier="4" item="3"/>
          <tpl fld="3" item="11"/>
          <tpl fld="2" item="46"/>
          <tpl hier="9" item="1"/>
          <tpl hier="11" item="4"/>
          <tpl hier="12" item="5"/>
          <tpl fld="4" item="0"/>
        </tpls>
      </n>
      <n v="2860667633664">
        <tpls c="8">
          <tpl hier="2" item="0"/>
          <tpl hier="4" item="3"/>
          <tpl fld="3" item="9"/>
          <tpl fld="2" item="46"/>
          <tpl hier="9" item="1"/>
          <tpl hier="11" item="4"/>
          <tpl hier="12" item="5"/>
          <tpl fld="4" item="0"/>
        </tpls>
      </n>
      <n v="1425376018432">
        <tpls c="8">
          <tpl hier="2" item="0"/>
          <tpl hier="4" item="3"/>
          <tpl fld="3" item="57"/>
          <tpl fld="2" item="51"/>
          <tpl hier="9" item="1"/>
          <tpl hier="11" item="4"/>
          <tpl hier="12" item="5"/>
          <tpl fld="4" item="0"/>
        </tpls>
      </n>
      <n v="5641580052480">
        <tpls c="8">
          <tpl hier="2" item="0"/>
          <tpl hier="4" item="3"/>
          <tpl fld="3" item="3"/>
          <tpl fld="2" item="51"/>
          <tpl hier="9" item="1"/>
          <tpl hier="11" item="4"/>
          <tpl hier="12" item="5"/>
          <tpl fld="4" item="0"/>
        </tpls>
      </n>
      <n v="13036640272384">
        <tpls c="8">
          <tpl hier="2" item="0"/>
          <tpl hier="4" item="3"/>
          <tpl fld="3" item="1"/>
          <tpl fld="2" item="51"/>
          <tpl hier="9" item="1"/>
          <tpl hier="11" item="4"/>
          <tpl hier="12" item="5"/>
          <tpl fld="4" item="0"/>
        </tpls>
      </n>
      <n v="1267550881344">
        <tpls c="8">
          <tpl hier="2" item="0"/>
          <tpl hier="4" item="3"/>
          <tpl fld="3" item="34"/>
          <tpl fld="1" item="1"/>
          <tpl hier="9" item="1"/>
          <tpl hier="11" item="4"/>
          <tpl hier="12" item="5"/>
          <tpl fld="4" item="0"/>
        </tpls>
      </n>
      <n v="7180375587840">
        <tpls c="8">
          <tpl hier="2" item="0"/>
          <tpl hier="4" item="3"/>
          <tpl fld="3" item="36"/>
          <tpl fld="1" item="1"/>
          <tpl hier="9" item="1"/>
          <tpl hier="11" item="4"/>
          <tpl hier="12" item="5"/>
          <tpl fld="4" item="0"/>
        </tpls>
      </n>
      <n v="20773978986496">
        <tpls c="8">
          <tpl hier="2" item="0"/>
          <tpl hier="4" item="3"/>
          <tpl fld="3" item="27"/>
          <tpl fld="1" item="1"/>
          <tpl hier="9" item="1"/>
          <tpl hier="11" item="4"/>
          <tpl hier="12" item="5"/>
          <tpl fld="4" item="0"/>
        </tpls>
      </n>
      <n v="38318426832896">
        <tpls c="8">
          <tpl hier="2" item="0"/>
          <tpl hier="4" item="3"/>
          <tpl fld="3" item="33"/>
          <tpl fld="1" item="1"/>
          <tpl hier="9" item="1"/>
          <tpl hier="11" item="4"/>
          <tpl hier="12" item="5"/>
          <tpl fld="4" item="0"/>
        </tpls>
      </n>
      <n v="212254896">
        <tpls c="8">
          <tpl hier="2" item="0"/>
          <tpl hier="4" item="3"/>
          <tpl fld="3" item="48"/>
          <tpl fld="2" item="58"/>
          <tpl hier="9" item="1"/>
          <tpl hier="11" item="4"/>
          <tpl hier="12" item="5"/>
          <tpl fld="4" item="0"/>
        </tpls>
      </n>
      <n v="832400000">
        <tpls c="8">
          <tpl hier="2" item="0"/>
          <tpl hier="4" item="3"/>
          <tpl fld="3" item="46"/>
          <tpl fld="2" item="58"/>
          <tpl hier="9" item="1"/>
          <tpl hier="11" item="4"/>
          <tpl hier="12" item="5"/>
          <tpl fld="4" item="0"/>
        </tpls>
      </n>
      <n v="3259000064">
        <tpls c="8">
          <tpl hier="2" item="0"/>
          <tpl hier="4" item="3"/>
          <tpl fld="3" item="45"/>
          <tpl fld="2" item="58"/>
          <tpl hier="9" item="1"/>
          <tpl hier="11" item="4"/>
          <tpl hier="12" item="5"/>
          <tpl fld="4" item="0"/>
        </tpls>
      </n>
      <n v="10095760384">
        <tpls c="8">
          <tpl hier="2" item="0"/>
          <tpl hier="4" item="3"/>
          <tpl fld="3" item="47"/>
          <tpl fld="2" item="58"/>
          <tpl hier="9" item="1"/>
          <tpl hier="11" item="4"/>
          <tpl hier="12" item="5"/>
          <tpl fld="4" item="0"/>
        </tpls>
      </n>
      <n v="5906636800">
        <tpls c="8">
          <tpl hier="2" item="0"/>
          <tpl hier="4" item="3"/>
          <tpl fld="3" item="34"/>
          <tpl fld="2" item="63"/>
          <tpl hier="9" item="1"/>
          <tpl hier="11" item="4"/>
          <tpl hier="12" item="5"/>
          <tpl fld="4" item="0"/>
        </tpls>
      </n>
      <n v="20249694208">
        <tpls c="8">
          <tpl hier="2" item="0"/>
          <tpl hier="4" item="3"/>
          <tpl fld="3" item="36"/>
          <tpl fld="2" item="63"/>
          <tpl hier="9" item="1"/>
          <tpl hier="11" item="4"/>
          <tpl hier="12" item="5"/>
          <tpl fld="4" item="0"/>
        </tpls>
      </n>
      <n v="48244310016">
        <tpls c="8">
          <tpl hier="2" item="0"/>
          <tpl hier="4" item="3"/>
          <tpl fld="3" item="27"/>
          <tpl fld="2" item="63"/>
          <tpl hier="9" item="1"/>
          <tpl hier="11" item="4"/>
          <tpl hier="12" item="5"/>
          <tpl fld="4" item="0"/>
        </tpls>
      </n>
      <n v="149990457344">
        <tpls c="8">
          <tpl hier="2" item="0"/>
          <tpl hier="4" item="3"/>
          <tpl fld="3" item="33"/>
          <tpl fld="2" item="63"/>
          <tpl hier="9" item="1"/>
          <tpl hier="11" item="4"/>
          <tpl hier="12" item="5"/>
          <tpl fld="4" item="0"/>
        </tpls>
      </n>
      <n v="44910180">
        <tpls c="8">
          <tpl hier="2" item="0"/>
          <tpl hier="4" item="3"/>
          <tpl fld="3" item="18"/>
          <tpl fld="2" item="82"/>
          <tpl hier="9" item="1"/>
          <tpl hier="11" item="4"/>
          <tpl hier="12" item="5"/>
          <tpl fld="4" item="0"/>
        </tpls>
      </n>
      <n v="214381952">
        <tpls c="8">
          <tpl hier="2" item="0"/>
          <tpl hier="4" item="3"/>
          <tpl fld="3" item="22"/>
          <tpl fld="2" item="82"/>
          <tpl hier="9" item="1"/>
          <tpl hier="11" item="4"/>
          <tpl hier="12" item="5"/>
          <tpl fld="4" item="0"/>
        </tpls>
      </n>
      <n v="832049984">
        <tpls c="8">
          <tpl hier="2" item="0"/>
          <tpl hier="4" item="3"/>
          <tpl fld="3" item="17"/>
          <tpl fld="2" item="82"/>
          <tpl hier="9" item="1"/>
          <tpl hier="11" item="4"/>
          <tpl hier="12" item="5"/>
          <tpl fld="4" item="0"/>
        </tpls>
      </n>
      <n v="1775100032">
        <tpls c="8">
          <tpl hier="2" item="0"/>
          <tpl hier="4" item="3"/>
          <tpl fld="3" item="21"/>
          <tpl fld="2" item="82"/>
          <tpl hier="9" item="1"/>
          <tpl hier="11" item="4"/>
          <tpl hier="12" item="5"/>
          <tpl fld="4" item="0"/>
        </tpls>
      </n>
      <n v="335072960">
        <tpls c="8">
          <tpl hier="2" item="0"/>
          <tpl hier="4" item="3"/>
          <tpl fld="3" item="8"/>
          <tpl fld="2" item="47"/>
          <tpl hier="9" item="1"/>
          <tpl hier="11" item="4"/>
          <tpl hier="12" item="5"/>
          <tpl fld="4" item="0"/>
        </tpls>
      </n>
      <n v="1562412032">
        <tpls c="8">
          <tpl hier="2" item="0"/>
          <tpl hier="4" item="3"/>
          <tpl fld="3" item="7"/>
          <tpl fld="2" item="47"/>
          <tpl hier="9" item="1"/>
          <tpl hier="11" item="4"/>
          <tpl hier="12" item="5"/>
          <tpl fld="4" item="0"/>
        </tpls>
      </n>
      <n v="5337266688">
        <tpls c="8">
          <tpl hier="2" item="0"/>
          <tpl hier="4" item="3"/>
          <tpl fld="3" item="6"/>
          <tpl fld="2" item="47"/>
          <tpl hier="9" item="1"/>
          <tpl hier="11" item="4"/>
          <tpl hier="12" item="5"/>
          <tpl fld="4" item="0"/>
        </tpls>
      </n>
      <n v="14390709248">
        <tpls c="8">
          <tpl hier="2" item="0"/>
          <tpl hier="4" item="3"/>
          <tpl fld="3" item="5"/>
          <tpl fld="2" item="47"/>
          <tpl hier="9" item="1"/>
          <tpl hier="11" item="4"/>
          <tpl hier="12" item="5"/>
          <tpl fld="4" item="0"/>
        </tpls>
      </n>
      <n v="2100249856">
        <tpls c="8">
          <tpl hier="2" item="0"/>
          <tpl hier="4" item="3"/>
          <tpl fld="3" item="56"/>
          <tpl fld="2" item="52"/>
          <tpl hier="9" item="1"/>
          <tpl hier="11" item="4"/>
          <tpl hier="12" item="5"/>
          <tpl fld="4" item="0"/>
        </tpls>
      </n>
      <n v="4867582464">
        <tpls c="8">
          <tpl hier="2" item="0"/>
          <tpl hier="4" item="3"/>
          <tpl fld="3" item="0"/>
          <tpl fld="2" item="52"/>
          <tpl hier="9" item="1"/>
          <tpl hier="11" item="4"/>
          <tpl hier="12" item="5"/>
          <tpl fld="4" item="0"/>
        </tpls>
      </n>
      <n v="11451869184">
        <tpls c="8">
          <tpl hier="2" item="0"/>
          <tpl hier="4" item="3"/>
          <tpl fld="3" item="55"/>
          <tpl fld="2" item="52"/>
          <tpl hier="9" item="1"/>
          <tpl hier="11" item="4"/>
          <tpl hier="12" item="5"/>
          <tpl fld="4" item="0"/>
        </tpls>
      </n>
      <n v="32902336">
        <tpls c="8">
          <tpl hier="2" item="0"/>
          <tpl hier="4" item="3"/>
          <tpl fld="3" item="35"/>
          <tpl fld="2" item="56"/>
          <tpl hier="9" item="1"/>
          <tpl hier="11" item="4"/>
          <tpl hier="12" item="5"/>
          <tpl fld="4" item="0"/>
        </tpls>
      </n>
      <n v="451603328">
        <tpls c="8">
          <tpl hier="2" item="0"/>
          <tpl hier="4" item="3"/>
          <tpl fld="3" item="40"/>
          <tpl fld="2" item="56"/>
          <tpl hier="9" item="1"/>
          <tpl hier="11" item="4"/>
          <tpl hier="12" item="5"/>
          <tpl fld="4" item="0"/>
        </tpls>
      </n>
      <n v="4160086272">
        <tpls c="8">
          <tpl hier="2" item="0"/>
          <tpl hier="4" item="3"/>
          <tpl fld="3" item="50"/>
          <tpl fld="2" item="56"/>
          <tpl hier="9" item="1"/>
          <tpl hier="11" item="4"/>
          <tpl hier="12" item="5"/>
          <tpl fld="4" item="0"/>
        </tpls>
      </n>
      <n v="10267132928">
        <tpls c="8">
          <tpl hier="2" item="0"/>
          <tpl hier="4" item="3"/>
          <tpl fld="3" item="49"/>
          <tpl fld="2" item="56"/>
          <tpl hier="9" item="1"/>
          <tpl hier="11" item="4"/>
          <tpl hier="12" item="5"/>
          <tpl fld="4" item="0"/>
        </tpls>
      </n>
      <n v="21211891712">
        <tpls c="8">
          <tpl hier="2" item="0"/>
          <tpl hier="4" item="3"/>
          <tpl fld="3" item="37"/>
          <tpl fld="2" item="60"/>
          <tpl hier="9" item="1"/>
          <tpl hier="11" item="4"/>
          <tpl hier="12" item="5"/>
          <tpl fld="4" item="0"/>
        </tpls>
      </n>
      <n v="203304517632">
        <tpls c="8">
          <tpl hier="2" item="0"/>
          <tpl hier="4" item="3"/>
          <tpl fld="3" item="25"/>
          <tpl fld="2" item="60"/>
          <tpl hier="9" item="1"/>
          <tpl hier="11" item="4"/>
          <tpl hier="12" item="5"/>
          <tpl fld="4" item="0"/>
        </tpls>
      </n>
      <n v="558319927296">
        <tpls c="8">
          <tpl hier="2" item="0"/>
          <tpl hier="4" item="3"/>
          <tpl fld="3" item="6"/>
          <tpl fld="2" item="60"/>
          <tpl hier="9" item="1"/>
          <tpl hier="11" item="4"/>
          <tpl hier="12" item="5"/>
          <tpl fld="4" item="0"/>
        </tpls>
      </n>
      <n v="379567168">
        <tpls c="8">
          <tpl hier="2" item="0"/>
          <tpl hier="4" item="3"/>
          <tpl fld="3" item="48"/>
          <tpl fld="2" item="55"/>
          <tpl hier="9" item="1"/>
          <tpl hier="11" item="4"/>
          <tpl hier="12" item="5"/>
          <tpl fld="4" item="0"/>
        </tpls>
      </n>
      <n v="1600278784">
        <tpls c="8">
          <tpl hier="2" item="0"/>
          <tpl hier="4" item="3"/>
          <tpl fld="3" item="25"/>
          <tpl fld="2" item="55"/>
          <tpl hier="9" item="1"/>
          <tpl hier="11" item="4"/>
          <tpl hier="12" item="5"/>
          <tpl fld="4" item="0"/>
        </tpls>
      </n>
      <n v="4730140672">
        <tpls c="8">
          <tpl hier="2" item="0"/>
          <tpl hier="4" item="3"/>
          <tpl fld="3" item="6"/>
          <tpl fld="2" item="55"/>
          <tpl hier="9" item="1"/>
          <tpl hier="11" item="4"/>
          <tpl hier="12" item="5"/>
          <tpl fld="4" item="0"/>
        </tpls>
      </n>
      <n v="158994960">
        <tpls c="8">
          <tpl hier="2" item="0"/>
          <tpl hier="4" item="3"/>
          <tpl fld="3" item="34"/>
          <tpl fld="2" item="42"/>
          <tpl hier="9" item="1"/>
          <tpl hier="11" item="4"/>
          <tpl hier="12" item="5"/>
          <tpl fld="4" item="0"/>
        </tpls>
      </n>
      <n v="1201725440">
        <tpls c="8">
          <tpl hier="2" item="0"/>
          <tpl hier="4" item="3"/>
          <tpl fld="3" item="12"/>
          <tpl fld="2" item="42"/>
          <tpl hier="9" item="1"/>
          <tpl hier="11" item="4"/>
          <tpl hier="12" item="5"/>
          <tpl fld="4" item="0"/>
        </tpls>
      </n>
      <n v="1273374976">
        <tpls c="8">
          <tpl hier="2" item="0"/>
          <tpl hier="4" item="3"/>
          <tpl fld="3" item="55"/>
          <tpl fld="2" item="42"/>
          <tpl hier="9" item="1"/>
          <tpl hier="11" item="4"/>
          <tpl hier="12" item="5"/>
          <tpl fld="4" item="0"/>
        </tpls>
      </n>
      <n v="1053077184">
        <tpls c="8">
          <tpl hier="2" item="0"/>
          <tpl hier="4" item="3"/>
          <tpl fld="3" item="18"/>
          <tpl fld="2" item="62"/>
          <tpl hier="9" item="1"/>
          <tpl hier="11" item="4"/>
          <tpl hier="12" item="5"/>
          <tpl fld="4" item="0"/>
        </tpls>
      </n>
      <n v="11140055040">
        <tpls c="8">
          <tpl hier="2" item="0"/>
          <tpl hier="4" item="3"/>
          <tpl fld="3" item="3"/>
          <tpl fld="2" item="62"/>
          <tpl hier="9" item="1"/>
          <tpl hier="11" item="4"/>
          <tpl hier="12" item="5"/>
          <tpl fld="4" item="0"/>
        </tpls>
      </n>
      <n v="26017925120">
        <tpls c="8">
          <tpl hier="2" item="0"/>
          <tpl hier="4" item="3"/>
          <tpl fld="3" item="49"/>
          <tpl fld="2" item="62"/>
          <tpl hier="9" item="1"/>
          <tpl hier="11" item="4"/>
          <tpl hier="12" item="5"/>
          <tpl fld="4" item="0"/>
        </tpls>
      </n>
      <n v="201450768">
        <tpls c="8">
          <tpl hier="2" item="0"/>
          <tpl hier="4" item="3"/>
          <tpl fld="3" item="8"/>
          <tpl fld="2" item="77"/>
          <tpl hier="9" item="1"/>
          <tpl hier="11" item="4"/>
          <tpl hier="12" item="5"/>
          <tpl fld="4" item="0"/>
        </tpls>
      </n>
      <n v="1411917568">
        <tpls c="8">
          <tpl hier="2" item="0"/>
          <tpl hier="4" item="3"/>
          <tpl fld="3" item="51"/>
          <tpl fld="2" item="77"/>
          <tpl hier="9" item="1"/>
          <tpl hier="11" item="4"/>
          <tpl hier="12" item="5"/>
          <tpl fld="4" item="0"/>
        </tpls>
      </n>
      <n v="2510126592">
        <tpls c="8">
          <tpl hier="2" item="0"/>
          <tpl hier="4" item="3"/>
          <tpl fld="3" item="19"/>
          <tpl fld="2" item="77"/>
          <tpl hier="9" item="1"/>
          <tpl hier="11" item="4"/>
          <tpl hier="12" item="5"/>
          <tpl fld="4" item="0"/>
        </tpls>
      </n>
      <n v="652532800">
        <tpls c="8">
          <tpl hier="2" item="0"/>
          <tpl hier="4" item="3"/>
          <tpl fld="3" item="56"/>
          <tpl fld="2" item="28"/>
          <tpl hier="9" item="1"/>
          <tpl hier="11" item="4"/>
          <tpl hier="12" item="5"/>
          <tpl fld="4" item="0"/>
        </tpls>
      </n>
      <n v="1445920000">
        <tpls c="8">
          <tpl hier="2" item="0"/>
          <tpl hier="4" item="3"/>
          <tpl fld="3" item="42"/>
          <tpl fld="2" item="28"/>
          <tpl hier="9" item="1"/>
          <tpl hier="11" item="4"/>
          <tpl hier="12" item="5"/>
          <tpl fld="4" item="0"/>
        </tpls>
      </n>
      <n v="10950391808">
        <tpls c="8">
          <tpl hier="2" item="0"/>
          <tpl hier="4" item="3"/>
          <tpl fld="3" item="23"/>
          <tpl fld="2" item="28"/>
          <tpl hier="9" item="1"/>
          <tpl hier="11" item="4"/>
          <tpl hier="12" item="5"/>
          <tpl fld="4" item="0"/>
        </tpls>
      </n>
      <n v="13962893312">
        <tpls c="8">
          <tpl hier="2" item="0"/>
          <tpl hier="4" item="3"/>
          <tpl fld="3" item="40"/>
          <tpl fld="2" item="35"/>
          <tpl hier="9" item="1"/>
          <tpl hier="11" item="4"/>
          <tpl hier="12" item="5"/>
          <tpl fld="4" item="0"/>
        </tpls>
      </n>
      <n v="81577426944">
        <tpls c="8">
          <tpl hier="2" item="0"/>
          <tpl hier="4" item="3"/>
          <tpl fld="3" item="30"/>
          <tpl fld="2" item="35"/>
          <tpl hier="9" item="1"/>
          <tpl hier="11" item="4"/>
          <tpl hier="12" item="5"/>
          <tpl fld="4" item="0"/>
        </tpls>
      </n>
      <n v="298258006016">
        <tpls c="8">
          <tpl hier="2" item="0"/>
          <tpl hier="4" item="3"/>
          <tpl fld="3" item="9"/>
          <tpl fld="2" item="35"/>
          <tpl hier="9" item="1"/>
          <tpl hier="11" item="4"/>
          <tpl hier="12" item="5"/>
          <tpl fld="4" item="0"/>
        </tpls>
      </n>
      <n v="33400735744">
        <tpls c="8">
          <tpl hier="2" item="0"/>
          <tpl hier="4" item="3"/>
          <tpl fld="3" item="39"/>
          <tpl fld="2" item="40"/>
          <tpl hier="9" item="1"/>
          <tpl hier="11" item="4"/>
          <tpl hier="12" item="5"/>
          <tpl fld="4" item="0"/>
        </tpls>
      </n>
      <n v="98211749888">
        <tpls c="8">
          <tpl hier="2" item="0"/>
          <tpl hier="4" item="3"/>
          <tpl fld="3" item="14"/>
          <tpl fld="2" item="40"/>
          <tpl hier="9" item="1"/>
          <tpl hier="11" item="4"/>
          <tpl hier="12" item="5"/>
          <tpl fld="4" item="0"/>
        </tpls>
      </n>
      <n v="11006712832">
        <tpls c="8">
          <tpl hier="2" item="0"/>
          <tpl hier="4" item="3"/>
          <tpl fld="3" item="25"/>
          <tpl fld="2" item="54"/>
          <tpl hier="9" item="1"/>
          <tpl hier="11" item="4"/>
          <tpl hier="12" item="5"/>
          <tpl fld="4" item="0"/>
        </tpls>
      </n>
      <n v="10297483264">
        <tpls c="8">
          <tpl hier="2" item="0"/>
          <tpl hier="4" item="3"/>
          <tpl fld="3" item="2"/>
          <tpl fld="2" item="54"/>
          <tpl hier="9" item="1"/>
          <tpl hier="11" item="4"/>
          <tpl hier="12" item="5"/>
          <tpl fld="4" item="0"/>
        </tpls>
      </n>
      <n v="172233424">
        <tpls c="8">
          <tpl hier="2" item="0"/>
          <tpl hier="4" item="3"/>
          <tpl fld="3" item="44"/>
          <tpl fld="2" item="59"/>
          <tpl hier="9" item="1"/>
          <tpl hier="11" item="4"/>
          <tpl hier="12" item="5"/>
          <tpl fld="4" item="0"/>
        </tpls>
      </n>
      <n v="1849268224">
        <tpls c="8">
          <tpl hier="2" item="0"/>
          <tpl hier="4" item="3"/>
          <tpl fld="3" item="12"/>
          <tpl fld="2" item="59"/>
          <tpl hier="9" item="1"/>
          <tpl hier="11" item="4"/>
          <tpl hier="12" item="5"/>
          <tpl fld="4" item="0"/>
        </tpls>
      </n>
      <n v="8394688512">
        <tpls c="8">
          <tpl hier="2" item="0"/>
          <tpl hier="4" item="3"/>
          <tpl fld="3" item="52"/>
          <tpl fld="2" item="59"/>
          <tpl hier="9" item="1"/>
          <tpl hier="11" item="4"/>
          <tpl hier="12" item="5"/>
          <tpl fld="4" item="0"/>
        </tpls>
      </n>
      <n v="647305600">
        <tpls c="8">
          <tpl hier="2" item="0"/>
          <tpl hier="4" item="3"/>
          <tpl fld="3" item="32"/>
          <tpl fld="2" item="65"/>
          <tpl hier="9" item="1"/>
          <tpl hier="11" item="4"/>
          <tpl hier="12" item="5"/>
          <tpl fld="4" item="0"/>
        </tpls>
      </n>
      <n v="5251025920">
        <tpls c="8">
          <tpl hier="2" item="0"/>
          <tpl hier="4" item="3"/>
          <tpl fld="3" item="3"/>
          <tpl fld="2" item="65"/>
          <tpl hier="9" item="1"/>
          <tpl hier="11" item="4"/>
          <tpl hier="12" item="5"/>
          <tpl fld="4" item="0"/>
        </tpls>
      </n>
      <n v="37268615168">
        <tpls c="8">
          <tpl hier="2" item="0"/>
          <tpl hier="4" item="3"/>
          <tpl fld="3" item="47"/>
          <tpl fld="2" item="65"/>
          <tpl hier="9" item="1"/>
          <tpl hier="11" item="4"/>
          <tpl hier="12" item="5"/>
          <tpl fld="4" item="0"/>
        </tpls>
      </n>
      <n v="1361360128">
        <tpls c="8">
          <tpl hier="2" item="0"/>
          <tpl hier="4" item="3"/>
          <tpl fld="3" item="16"/>
          <tpl fld="2" item="85"/>
          <tpl hier="9" item="1"/>
          <tpl hier="11" item="4"/>
          <tpl hier="12" item="5"/>
          <tpl fld="4" item="0"/>
        </tpls>
      </n>
      <n v="11152971776">
        <tpls c="8">
          <tpl hier="2" item="0"/>
          <tpl hier="4" item="3"/>
          <tpl fld="3" item="51"/>
          <tpl fld="2" item="85"/>
          <tpl hier="9" item="1"/>
          <tpl hier="11" item="4"/>
          <tpl hier="12" item="5"/>
          <tpl fld="4" item="0"/>
        </tpls>
      </n>
      <n v="45814636544">
        <tpls c="8">
          <tpl hier="2" item="0"/>
          <tpl hier="4" item="3"/>
          <tpl fld="3" item="23"/>
          <tpl fld="2" item="85"/>
          <tpl hier="9" item="1"/>
          <tpl hier="11" item="4"/>
          <tpl hier="12" item="5"/>
          <tpl fld="4" item="0"/>
        </tpls>
      </n>
      <n v="6761299968">
        <tpls c="8">
          <tpl hier="2" item="0"/>
          <tpl hier="4" item="3"/>
          <tpl fld="3" item="39"/>
          <tpl fld="2" item="49"/>
          <tpl hier="9" item="1"/>
          <tpl hier="11" item="4"/>
          <tpl hier="12" item="5"/>
          <tpl fld="4" item="0"/>
        </tpls>
      </n>
      <n v="48261033984">
        <tpls c="8">
          <tpl hier="2" item="0"/>
          <tpl hier="4" item="3"/>
          <tpl fld="3" item="49"/>
          <tpl fld="2" item="49"/>
          <tpl hier="9" item="1"/>
          <tpl hier="11" item="4"/>
          <tpl hier="12" item="5"/>
          <tpl fld="4" item="0"/>
        </tpls>
      </n>
      <n v="9091923968">
        <tpls c="8">
          <tpl hier="2" item="0"/>
          <tpl hier="4" item="3"/>
          <tpl fld="3" item="20"/>
          <tpl fld="2" item="44"/>
          <tpl hier="9" item="1"/>
          <tpl hier="11" item="4"/>
          <tpl hier="12" item="5"/>
          <tpl fld="4" item="0"/>
        </tpls>
      </n>
      <n v="36591661056">
        <tpls c="8">
          <tpl hier="2" item="0"/>
          <tpl hier="4" item="3"/>
          <tpl fld="3" item="2"/>
          <tpl fld="2" item="44"/>
          <tpl hier="9" item="1"/>
          <tpl hier="11" item="4"/>
          <tpl hier="12" item="5"/>
          <tpl fld="4" item="0"/>
        </tpls>
      </n>
      <n v="162625888">
        <tpls c="8">
          <tpl hier="2" item="0"/>
          <tpl hier="4" item="3"/>
          <tpl fld="3" item="26"/>
          <tpl fld="2" item="34"/>
          <tpl hier="9" item="1"/>
          <tpl hier="11" item="4"/>
          <tpl hier="12" item="5"/>
          <tpl fld="4" item="0"/>
        </tpls>
      </n>
      <n v="14383108096">
        <tpls c="8">
          <tpl hier="2" item="0"/>
          <tpl hier="4" item="3"/>
          <tpl fld="3" item="23"/>
          <tpl fld="2" item="64"/>
          <tpl hier="9" item="1"/>
          <tpl hier="11" item="4"/>
          <tpl hier="12" item="5"/>
          <tpl fld="4" item="0"/>
        </tpls>
      </n>
      <n v="489333344">
        <tpls c="8">
          <tpl hier="2" item="0"/>
          <tpl hier="4" item="3"/>
          <tpl fld="3" item="25"/>
          <tpl fld="2" item="22"/>
          <tpl hier="9" item="1"/>
          <tpl hier="11" item="4"/>
          <tpl hier="12" item="5"/>
          <tpl fld="4" item="0"/>
        </tpls>
      </n>
      <n v="25095395328">
        <tpls c="8">
          <tpl hier="2" item="0"/>
          <tpl hier="4" item="3"/>
          <tpl fld="3" item="5"/>
          <tpl fld="2" item="41"/>
          <tpl hier="9" item="1"/>
          <tpl hier="11" item="4"/>
          <tpl hier="12" item="5"/>
          <tpl fld="4" item="0"/>
        </tpls>
      </n>
      <n v="3254713088">
        <tpls c="8">
          <tpl hier="2" item="0"/>
          <tpl hier="4" item="3"/>
          <tpl fld="3" item="53"/>
          <tpl fld="2" item="29"/>
          <tpl hier="9" item="1"/>
          <tpl hier="11" item="4"/>
          <tpl hier="12" item="5"/>
          <tpl fld="4" item="0"/>
        </tpls>
      </n>
      <n v="6330472960">
        <tpls c="8">
          <tpl hier="2" item="0"/>
          <tpl hier="4" item="3"/>
          <tpl fld="3" item="6"/>
          <tpl fld="2" item="13"/>
          <tpl hier="9" item="1"/>
          <tpl hier="11" item="4"/>
          <tpl hier="12" item="5"/>
          <tpl fld="4" item="0"/>
        </tpls>
      </n>
      <n v="22742614016">
        <tpls c="8">
          <tpl hier="2" item="0"/>
          <tpl hier="4" item="3"/>
          <tpl fld="3" item="13"/>
          <tpl fld="2" item="16"/>
          <tpl hier="9" item="1"/>
          <tpl hier="11" item="4"/>
          <tpl hier="12" item="5"/>
          <tpl fld="4" item="0"/>
        </tpls>
      </n>
      <n v="3908809523200">
        <tpls c="8">
          <tpl hier="2" item="0"/>
          <tpl hier="4" item="3"/>
          <tpl fld="3" item="51"/>
          <tpl fld="2" item="78"/>
          <tpl hier="9" item="1"/>
          <tpl hier="11" item="4"/>
          <tpl hier="12" item="5"/>
          <tpl fld="4" item="0"/>
        </tpls>
      </n>
      <n v="5037908557824">
        <tpls c="8">
          <tpl hier="2" item="0"/>
          <tpl hier="4" item="3"/>
          <tpl fld="3" item="38"/>
          <tpl fld="2" item="78"/>
          <tpl hier="9" item="1"/>
          <tpl hier="11" item="4"/>
          <tpl hier="12" item="5"/>
          <tpl fld="4" item="0"/>
        </tpls>
      </n>
      <n v="791140608">
        <tpls c="8">
          <tpl hier="2" item="0"/>
          <tpl hier="4" item="3"/>
          <tpl fld="3" item="44"/>
          <tpl fld="2" item="73"/>
          <tpl hier="9" item="1"/>
          <tpl hier="11" item="4"/>
          <tpl hier="12" item="5"/>
          <tpl fld="4" item="0"/>
        </tpls>
      </n>
      <n v="5711457792">
        <tpls c="8">
          <tpl hier="2" item="0"/>
          <tpl hier="4" item="3"/>
          <tpl fld="3" item="43"/>
          <tpl fld="2" item="73"/>
          <tpl hier="9" item="1"/>
          <tpl hier="11" item="4"/>
          <tpl hier="12" item="5"/>
          <tpl fld="4" item="0"/>
        </tpls>
      </n>
      <n v="21588170752">
        <tpls c="8">
          <tpl hier="2" item="0"/>
          <tpl hier="4" item="3"/>
          <tpl fld="3" item="42"/>
          <tpl fld="2" item="73"/>
          <tpl hier="9" item="1"/>
          <tpl hier="11" item="4"/>
          <tpl hier="12" item="5"/>
          <tpl fld="4" item="0"/>
        </tpls>
      </n>
      <n v="60004630528">
        <tpls c="8">
          <tpl hier="2" item="0"/>
          <tpl hier="4" item="3"/>
          <tpl fld="3" item="41"/>
          <tpl fld="2" item="73"/>
          <tpl hier="9" item="1"/>
          <tpl hier="11" item="4"/>
          <tpl hier="12" item="5"/>
          <tpl fld="4" item="0"/>
        </tpls>
      </n>
      <n v="22867204096">
        <tpls c="8">
          <tpl hier="2" item="0"/>
          <tpl hier="4" item="3"/>
          <tpl fld="3" item="32"/>
          <tpl fld="2" item="69"/>
          <tpl hier="9" item="1"/>
          <tpl hier="11" item="4"/>
          <tpl hier="12" item="5"/>
          <tpl fld="4" item="0"/>
        </tpls>
      </n>
      <n v="158479532032">
        <tpls c="8">
          <tpl hier="2" item="0"/>
          <tpl hier="4" item="3"/>
          <tpl fld="3" item="31"/>
          <tpl fld="2" item="69"/>
          <tpl hier="9" item="1"/>
          <tpl hier="11" item="4"/>
          <tpl hier="12" item="5"/>
          <tpl fld="4" item="0"/>
        </tpls>
      </n>
      <n v="438008217600">
        <tpls c="8">
          <tpl hier="2" item="0"/>
          <tpl hier="4" item="3"/>
          <tpl fld="3" item="30"/>
          <tpl fld="2" item="69"/>
          <tpl hier="9" item="1"/>
          <tpl hier="11" item="4"/>
          <tpl hier="12" item="5"/>
          <tpl fld="4" item="0"/>
        </tpls>
      </n>
      <n v="890981318656">
        <tpls c="8">
          <tpl hier="2" item="0"/>
          <tpl hier="4" item="3"/>
          <tpl fld="3" item="29"/>
          <tpl fld="2" item="69"/>
          <tpl hier="9" item="1"/>
          <tpl hier="11" item="4"/>
          <tpl hier="12" item="5"/>
          <tpl fld="4" item="0"/>
        </tpls>
      </n>
      <n v="11063064576">
        <tpls c="8">
          <tpl hier="2" item="0"/>
          <tpl hier="4" item="3"/>
          <tpl fld="3" item="16"/>
          <tpl fld="2" item="66"/>
          <tpl hier="9" item="1"/>
          <tpl hier="11" item="4"/>
          <tpl hier="12" item="5"/>
          <tpl fld="4" item="0"/>
        </tpls>
      </n>
      <n v="65416880128">
        <tpls c="8">
          <tpl hier="2" item="0"/>
          <tpl hier="4" item="3"/>
          <tpl fld="3" item="15"/>
          <tpl fld="2" item="66"/>
          <tpl hier="9" item="1"/>
          <tpl hier="11" item="4"/>
          <tpl hier="12" item="5"/>
          <tpl fld="4" item="0"/>
        </tpls>
      </n>
      <n v="173972226048">
        <tpls c="8">
          <tpl hier="2" item="0"/>
          <tpl hier="4" item="3"/>
          <tpl fld="3" item="14"/>
          <tpl fld="2" item="66"/>
          <tpl hier="9" item="1"/>
          <tpl hier="11" item="4"/>
          <tpl hier="12" item="5"/>
          <tpl fld="4" item="0"/>
        </tpls>
      </n>
      <n v="398393966592">
        <tpls c="8">
          <tpl hier="2" item="0"/>
          <tpl hier="4" item="3"/>
          <tpl fld="3" item="13"/>
          <tpl fld="2" item="66"/>
          <tpl hier="9" item="1"/>
          <tpl hier="11" item="4"/>
          <tpl hier="12" item="5"/>
          <tpl fld="4" item="0"/>
        </tpls>
      </n>
      <n v="11239116800">
        <tpls c="8">
          <tpl hier="2" item="0"/>
          <tpl hier="4" item="3"/>
          <tpl fld="3" item="4"/>
          <tpl fld="2" item="48"/>
          <tpl hier="9" item="1"/>
          <tpl hier="11" item="4"/>
          <tpl hier="12" item="5"/>
          <tpl fld="4" item="0"/>
        </tpls>
      </n>
      <n v="56347250688">
        <tpls c="8">
          <tpl hier="2" item="0"/>
          <tpl hier="4" item="3"/>
          <tpl fld="3" item="58"/>
          <tpl fld="2" item="48"/>
          <tpl hier="9" item="1"/>
          <tpl hier="11" item="4"/>
          <tpl hier="12" item="5"/>
          <tpl fld="4" item="0"/>
        </tpls>
      </n>
      <n v="189034496000">
        <tpls c="8">
          <tpl hier="2" item="0"/>
          <tpl hier="4" item="3"/>
          <tpl fld="3" item="2"/>
          <tpl fld="2" item="48"/>
          <tpl hier="9" item="1"/>
          <tpl hier="11" item="4"/>
          <tpl hier="12" item="5"/>
          <tpl fld="4" item="0"/>
        </tpls>
      </n>
      <n v="5633673728">
        <tpls c="8">
          <tpl hier="2" item="0"/>
          <tpl hier="4" item="3"/>
          <tpl fld="3" item="54"/>
          <tpl fld="2" item="53"/>
          <tpl hier="9" item="1"/>
          <tpl hier="11" item="4"/>
          <tpl hier="12" item="5"/>
          <tpl fld="4" item="0"/>
        </tpls>
      </n>
      <n v="45466165248">
        <tpls c="8">
          <tpl hier="2" item="0"/>
          <tpl hier="4" item="3"/>
          <tpl fld="3" item="53"/>
          <tpl fld="2" item="53"/>
          <tpl hier="9" item="1"/>
          <tpl hier="11" item="4"/>
          <tpl hier="12" item="5"/>
          <tpl fld="4" item="0"/>
        </tpls>
      </n>
      <n v="180941946880">
        <tpls c="8">
          <tpl hier="2" item="0"/>
          <tpl hier="4" item="3"/>
          <tpl fld="3" item="52"/>
          <tpl fld="2" item="53"/>
          <tpl hier="9" item="1"/>
          <tpl hier="11" item="4"/>
          <tpl hier="12" item="5"/>
          <tpl fld="4" item="0"/>
        </tpls>
      </n>
      <n v="2814318592">
        <tpls c="8">
          <tpl hier="2" item="0"/>
          <tpl hier="4" item="3"/>
          <tpl fld="3" item="48"/>
          <tpl fld="2" item="57"/>
          <tpl hier="9" item="1"/>
          <tpl hier="11" item="4"/>
          <tpl hier="12" item="5"/>
          <tpl fld="4" item="0"/>
        </tpls>
      </n>
      <n v="51972108288">
        <tpls c="8">
          <tpl hier="2" item="0"/>
          <tpl hier="4" item="3"/>
          <tpl fld="3" item="46"/>
          <tpl fld="2" item="57"/>
          <tpl hier="9" item="1"/>
          <tpl hier="11" item="4"/>
          <tpl hier="12" item="5"/>
          <tpl fld="4" item="0"/>
        </tpls>
      </n>
      <n v="463617392640">
        <tpls c="8">
          <tpl hier="2" item="0"/>
          <tpl hier="4" item="3"/>
          <tpl fld="3" item="45"/>
          <tpl fld="2" item="57"/>
          <tpl hier="9" item="1"/>
          <tpl hier="11" item="4"/>
          <tpl hier="12" item="5"/>
          <tpl fld="4" item="0"/>
        </tpls>
      </n>
      <n v="1144066932736">
        <tpls c="8">
          <tpl hier="2" item="0"/>
          <tpl hier="4" item="3"/>
          <tpl fld="3" item="47"/>
          <tpl fld="2" item="57"/>
          <tpl hier="9" item="1"/>
          <tpl hier="11" item="4"/>
          <tpl hier="12" item="5"/>
          <tpl fld="4" item="0"/>
        </tpls>
      </n>
      <n v="24756959232">
        <tpls c="8">
          <tpl hier="2" item="0"/>
          <tpl hier="4" item="3"/>
          <tpl fld="3" item="34"/>
          <tpl fld="2" item="61"/>
          <tpl hier="9" item="1"/>
          <tpl hier="11" item="4"/>
          <tpl hier="12" item="5"/>
          <tpl fld="4" item="0"/>
        </tpls>
      </n>
      <n v="202807885824">
        <tpls c="8">
          <tpl hier="2" item="0"/>
          <tpl hier="4" item="3"/>
          <tpl fld="3" item="36"/>
          <tpl fld="2" item="61"/>
          <tpl hier="9" item="1"/>
          <tpl hier="11" item="4"/>
          <tpl hier="12" item="5"/>
          <tpl fld="4" item="0"/>
        </tpls>
      </n>
      <n v="590077296640">
        <tpls c="8">
          <tpl hier="2" item="0"/>
          <tpl hier="4" item="3"/>
          <tpl fld="3" item="27"/>
          <tpl fld="2" item="61"/>
          <tpl hier="9" item="1"/>
          <tpl hier="11" item="4"/>
          <tpl hier="12" item="5"/>
          <tpl fld="4" item="0"/>
        </tpls>
      </n>
      <n v="1354757439488">
        <tpls c="8">
          <tpl hier="2" item="0"/>
          <tpl hier="4" item="3"/>
          <tpl fld="3" item="33"/>
          <tpl fld="2" item="61"/>
          <tpl hier="9" item="1"/>
          <tpl hier="11" item="4"/>
          <tpl hier="12" item="5"/>
          <tpl fld="4" item="0"/>
        </tpls>
      </n>
      <n v="31066820608">
        <tpls c="8">
          <tpl hier="2" item="0"/>
          <tpl hier="4" item="3"/>
          <tpl fld="3" item="18"/>
          <tpl fld="2" item="79"/>
          <tpl hier="9" item="1"/>
          <tpl hier="11" item="4"/>
          <tpl hier="12" item="5"/>
          <tpl fld="4" item="0"/>
        </tpls>
      </n>
      <n v="109201358848">
        <tpls c="8">
          <tpl hier="2" item="0"/>
          <tpl hier="4" item="3"/>
          <tpl fld="3" item="22"/>
          <tpl fld="2" item="79"/>
          <tpl hier="9" item="1"/>
          <tpl hier="11" item="4"/>
          <tpl hier="12" item="5"/>
          <tpl fld="4" item="0"/>
        </tpls>
      </n>
      <n v="262835453952">
        <tpls c="8">
          <tpl hier="2" item="0"/>
          <tpl hier="4" item="3"/>
          <tpl fld="3" item="17"/>
          <tpl fld="2" item="79"/>
          <tpl hier="9" item="1"/>
          <tpl hier="11" item="4"/>
          <tpl hier="12" item="5"/>
          <tpl fld="4" item="0"/>
        </tpls>
      </n>
      <n v="515654680576">
        <tpls c="8">
          <tpl hier="2" item="0"/>
          <tpl hier="4" item="3"/>
          <tpl fld="3" item="21"/>
          <tpl fld="2" item="79"/>
          <tpl hier="9" item="1"/>
          <tpl hier="11" item="4"/>
          <tpl hier="12" item="5"/>
          <tpl fld="4" item="0"/>
        </tpls>
      </n>
      <n v="148113899520">
        <tpls c="8">
          <tpl hier="2" item="0"/>
          <tpl hier="4" item="3"/>
          <tpl fld="3" item="8"/>
          <tpl fld="2" item="46"/>
          <tpl hier="9" item="1"/>
          <tpl hier="11" item="4"/>
          <tpl hier="12" item="5"/>
          <tpl fld="4" item="0"/>
        </tpls>
      </n>
      <n v="745162604544">
        <tpls c="8">
          <tpl hier="2" item="0"/>
          <tpl hier="4" item="3"/>
          <tpl fld="3" item="7"/>
          <tpl fld="2" item="46"/>
          <tpl hier="9" item="1"/>
          <tpl hier="11" item="4"/>
          <tpl hier="12" item="5"/>
          <tpl fld="4" item="0"/>
        </tpls>
      </n>
      <n v="2053018746880">
        <tpls c="8">
          <tpl hier="2" item="0"/>
          <tpl hier="4" item="3"/>
          <tpl fld="3" item="6"/>
          <tpl fld="2" item="46"/>
          <tpl hier="9" item="1"/>
          <tpl hier="11" item="4"/>
          <tpl hier="12" item="5"/>
          <tpl fld="4" item="0"/>
        </tpls>
      </n>
      <n v="2827113201664">
        <tpls c="8">
          <tpl hier="2" item="0"/>
          <tpl hier="4" item="3"/>
          <tpl fld="3" item="5"/>
          <tpl fld="2" item="46"/>
          <tpl hier="9" item="1"/>
          <tpl hier="11" item="4"/>
          <tpl hier="12" item="5"/>
          <tpl fld="4" item="0"/>
        </tpls>
      </n>
      <n v="1545242935296">
        <tpls c="8">
          <tpl hier="2" item="0"/>
          <tpl hier="4" item="3"/>
          <tpl fld="3" item="56"/>
          <tpl fld="2" item="51"/>
          <tpl hier="9" item="1"/>
          <tpl hier="11" item="4"/>
          <tpl hier="12" item="5"/>
          <tpl fld="4" item="0"/>
        </tpls>
      </n>
      <n v="5963144232960">
        <tpls c="8">
          <tpl hier="2" item="0"/>
          <tpl hier="4" item="3"/>
          <tpl fld="3" item="0"/>
          <tpl fld="2" item="51"/>
          <tpl hier="9" item="1"/>
          <tpl hier="11" item="4"/>
          <tpl hier="12" item="5"/>
          <tpl fld="4" item="0"/>
        </tpls>
      </n>
      <n v="13814611312640">
        <tpls c="8">
          <tpl hier="2" item="0"/>
          <tpl hier="4" item="3"/>
          <tpl fld="3" item="55"/>
          <tpl fld="2" item="51"/>
          <tpl hier="9" item="1"/>
          <tpl hier="11" item="4"/>
          <tpl hier="12" item="5"/>
          <tpl fld="4" item="0"/>
        </tpls>
      </n>
      <n v="1389874987712">
        <tpls c="8">
          <tpl hier="2" item="0"/>
          <tpl hier="4" item="3"/>
          <tpl fld="3" item="32"/>
          <tpl fld="1" item="1"/>
          <tpl hier="9" item="1"/>
          <tpl hier="11" item="4"/>
          <tpl hier="12" item="5"/>
          <tpl fld="4" item="0"/>
        </tpls>
      </n>
      <n v="7159140354560">
        <tpls c="8">
          <tpl hier="2" item="0"/>
          <tpl hier="4" item="3"/>
          <tpl fld="3" item="31"/>
          <tpl fld="1" item="1"/>
          <tpl hier="9" item="1"/>
          <tpl hier="11" item="4"/>
          <tpl hier="12" item="5"/>
          <tpl fld="4" item="0"/>
        </tpls>
      </n>
      <n v="20884158953472">
        <tpls c="8">
          <tpl hier="2" item="0"/>
          <tpl hier="4" item="3"/>
          <tpl fld="3" item="30"/>
          <tpl fld="1" item="1"/>
          <tpl hier="9" item="1"/>
          <tpl hier="11" item="4"/>
          <tpl hier="12" item="5"/>
          <tpl fld="4" item="0"/>
        </tpls>
      </n>
      <n v="39148130385920">
        <tpls c="8">
          <tpl hier="2" item="0"/>
          <tpl hier="4" item="3"/>
          <tpl fld="3" item="29"/>
          <tpl fld="1" item="1"/>
          <tpl hier="9" item="1"/>
          <tpl hier="11" item="4"/>
          <tpl hier="12" item="5"/>
          <tpl fld="4" item="0"/>
        </tpls>
      </n>
      <n v="237745104">
        <tpls c="8">
          <tpl hier="2" item="0"/>
          <tpl hier="4" item="3"/>
          <tpl fld="3" item="44"/>
          <tpl fld="2" item="58"/>
          <tpl hier="9" item="1"/>
          <tpl hier="11" item="4"/>
          <tpl hier="12" item="5"/>
          <tpl fld="4" item="0"/>
        </tpls>
      </n>
      <n v="1139800064">
        <tpls c="8">
          <tpl hier="2" item="0"/>
          <tpl hier="4" item="3"/>
          <tpl fld="3" item="43"/>
          <tpl fld="2" item="58"/>
          <tpl hier="9" item="1"/>
          <tpl hier="11" item="4"/>
          <tpl hier="12" item="5"/>
          <tpl fld="4" item="0"/>
        </tpls>
      </n>
      <n v="3428999936">
        <tpls c="8">
          <tpl hier="2" item="0"/>
          <tpl hier="4" item="3"/>
          <tpl fld="3" item="42"/>
          <tpl fld="2" item="58"/>
          <tpl hier="9" item="1"/>
          <tpl hier="11" item="4"/>
          <tpl hier="12" item="5"/>
          <tpl fld="4" item="0"/>
        </tpls>
      </n>
      <n v="10070450176">
        <tpls c="8">
          <tpl hier="2" item="0"/>
          <tpl hier="4" item="3"/>
          <tpl fld="3" item="41"/>
          <tpl fld="2" item="58"/>
          <tpl hier="9" item="1"/>
          <tpl hier="11" item="4"/>
          <tpl hier="12" item="5"/>
          <tpl fld="4" item="0"/>
        </tpls>
      </n>
      <n v="6439687680">
        <tpls c="8">
          <tpl hier="2" item="0"/>
          <tpl hier="4" item="3"/>
          <tpl fld="3" item="32"/>
          <tpl fld="2" item="63"/>
          <tpl hier="9" item="1"/>
          <tpl hier="11" item="4"/>
          <tpl hier="12" item="5"/>
          <tpl fld="4" item="0"/>
        </tpls>
      </n>
      <n v="18525399040">
        <tpls c="8">
          <tpl hier="2" item="0"/>
          <tpl hier="4" item="3"/>
          <tpl fld="3" item="31"/>
          <tpl fld="2" item="63"/>
          <tpl hier="9" item="1"/>
          <tpl hier="11" item="4"/>
          <tpl hier="12" item="5"/>
          <tpl fld="4" item="0"/>
        </tpls>
      </n>
      <n v="49984561152">
        <tpls c="8">
          <tpl hier="2" item="0"/>
          <tpl hier="4" item="3"/>
          <tpl fld="3" item="30"/>
          <tpl fld="2" item="63"/>
          <tpl hier="9" item="1"/>
          <tpl hier="11" item="4"/>
          <tpl hier="12" item="5"/>
          <tpl fld="4" item="0"/>
        </tpls>
      </n>
      <n v="172885458944">
        <tpls c="8">
          <tpl hier="2" item="0"/>
          <tpl hier="4" item="3"/>
          <tpl fld="3" item="29"/>
          <tpl fld="2" item="63"/>
          <tpl hier="9" item="1"/>
          <tpl hier="11" item="4"/>
          <tpl hier="12" item="5"/>
          <tpl fld="4" item="0"/>
        </tpls>
      </n>
      <n v="47305388">
        <tpls c="8">
          <tpl hier="2" item="0"/>
          <tpl hier="4" item="3"/>
          <tpl fld="3" item="16"/>
          <tpl fld="2" item="82"/>
          <tpl hier="9" item="1"/>
          <tpl hier="11" item="4"/>
          <tpl hier="12" item="5"/>
          <tpl fld="4" item="0"/>
        </tpls>
      </n>
      <n v="212643744">
        <tpls c="8">
          <tpl hier="2" item="0"/>
          <tpl hier="4" item="3"/>
          <tpl fld="3" item="15"/>
          <tpl fld="2" item="82"/>
          <tpl hier="9" item="1"/>
          <tpl hier="11" item="4"/>
          <tpl hier="12" item="5"/>
          <tpl fld="4" item="0"/>
        </tpls>
      </n>
      <n v="868350016">
        <tpls c="8">
          <tpl hier="2" item="0"/>
          <tpl hier="4" item="3"/>
          <tpl fld="3" item="14"/>
          <tpl fld="2" item="82"/>
          <tpl hier="9" item="1"/>
          <tpl hier="11" item="4"/>
          <tpl hier="12" item="5"/>
          <tpl fld="4" item="0"/>
        </tpls>
      </n>
      <n v="1836600064">
        <tpls c="8">
          <tpl hier="2" item="0"/>
          <tpl hier="4" item="3"/>
          <tpl fld="3" item="13"/>
          <tpl fld="2" item="82"/>
          <tpl hier="9" item="1"/>
          <tpl hier="11" item="4"/>
          <tpl hier="12" item="5"/>
          <tpl fld="4" item="0"/>
        </tpls>
      </n>
      <n v="410331904">
        <tpls c="8">
          <tpl hier="2" item="0"/>
          <tpl hier="4" item="3"/>
          <tpl fld="3" item="4"/>
          <tpl fld="2" item="47"/>
          <tpl hier="9" item="1"/>
          <tpl hier="11" item="4"/>
          <tpl hier="12" item="5"/>
          <tpl fld="4" item="0"/>
        </tpls>
      </n>
      <n v="1620246144">
        <tpls c="8">
          <tpl hier="2" item="0"/>
          <tpl hier="4" item="3"/>
          <tpl fld="3" item="58"/>
          <tpl fld="2" item="47"/>
          <tpl hier="9" item="1"/>
          <tpl hier="11" item="4"/>
          <tpl hier="12" item="5"/>
          <tpl fld="4" item="0"/>
        </tpls>
      </n>
      <n v="6179176448">
        <tpls c="8">
          <tpl hier="2" item="0"/>
          <tpl hier="4" item="3"/>
          <tpl fld="3" item="2"/>
          <tpl fld="2" item="47"/>
          <tpl hier="9" item="1"/>
          <tpl hier="11" item="4"/>
          <tpl hier="12" item="5"/>
          <tpl fld="4" item="0"/>
        </tpls>
      </n>
      <n v="2404697600">
        <tpls c="8">
          <tpl hier="2" item="0"/>
          <tpl hier="4" item="3"/>
          <tpl fld="3" item="54"/>
          <tpl fld="2" item="52"/>
          <tpl hier="9" item="1"/>
          <tpl hier="11" item="4"/>
          <tpl hier="12" item="5"/>
          <tpl fld="4" item="0"/>
        </tpls>
      </n>
      <n v="5343274496">
        <tpls c="8">
          <tpl hier="2" item="0"/>
          <tpl hier="4" item="3"/>
          <tpl fld="3" item="53"/>
          <tpl fld="2" item="52"/>
          <tpl hier="9" item="1"/>
          <tpl hier="11" item="4"/>
          <tpl hier="12" item="5"/>
          <tpl fld="4" item="0"/>
        </tpls>
      </n>
      <n v="13120183296">
        <tpls c="8">
          <tpl hier="2" item="0"/>
          <tpl hier="4" item="3"/>
          <tpl fld="3" item="52"/>
          <tpl fld="2" item="52"/>
          <tpl hier="9" item="1"/>
          <tpl hier="11" item="4"/>
          <tpl hier="12" item="5"/>
          <tpl fld="4" item="0"/>
        </tpls>
      </n>
      <n v="35643208">
        <tpls c="8">
          <tpl hier="2" item="0"/>
          <tpl hier="4" item="3"/>
          <tpl fld="3" item="48"/>
          <tpl fld="2" item="56"/>
          <tpl hier="9" item="1"/>
          <tpl hier="11" item="4"/>
          <tpl hier="12" item="5"/>
          <tpl fld="4" item="0"/>
        </tpls>
      </n>
      <n v="590376704">
        <tpls c="8">
          <tpl hier="2" item="0"/>
          <tpl hier="4" item="3"/>
          <tpl fld="3" item="46"/>
          <tpl fld="2" item="56"/>
          <tpl hier="9" item="1"/>
          <tpl hier="11" item="4"/>
          <tpl hier="12" item="5"/>
          <tpl fld="4" item="0"/>
        </tpls>
      </n>
      <n v="4259331072">
        <tpls c="8">
          <tpl hier="2" item="0"/>
          <tpl hier="4" item="3"/>
          <tpl fld="3" item="45"/>
          <tpl fld="2" item="56"/>
          <tpl hier="9" item="1"/>
          <tpl hier="11" item="4"/>
          <tpl hier="12" item="5"/>
          <tpl fld="4" item="0"/>
        </tpls>
      </n>
      <n v="12786654208">
        <tpls c="8">
          <tpl hier="2" item="0"/>
          <tpl hier="4" item="3"/>
          <tpl fld="3" item="47"/>
          <tpl fld="2" item="56"/>
          <tpl hier="9" item="1"/>
          <tpl hier="11" item="4"/>
          <tpl hier="12" item="5"/>
          <tpl fld="4" item="0"/>
        </tpls>
      </n>
      <n v="21790035968">
        <tpls c="8">
          <tpl hier="2" item="0"/>
          <tpl hier="4" item="3"/>
          <tpl fld="3" item="34"/>
          <tpl fld="2" item="60"/>
          <tpl hier="9" item="1"/>
          <tpl hier="11" item="4"/>
          <tpl hier="12" item="5"/>
          <tpl fld="4" item="0"/>
        </tpls>
      </n>
      <n v="209023909888">
        <tpls c="8">
          <tpl hier="2" item="0"/>
          <tpl hier="4" item="3"/>
          <tpl fld="3" item="22"/>
          <tpl fld="2" item="60"/>
          <tpl hier="9" item="1"/>
          <tpl hier="11" item="4"/>
          <tpl hier="12" item="5"/>
          <tpl fld="4" item="0"/>
        </tpls>
      </n>
      <n v="669316677632">
        <tpls c="8">
          <tpl hier="2" item="0"/>
          <tpl hier="4" item="3"/>
          <tpl fld="3" item="2"/>
          <tpl fld="2" item="60"/>
          <tpl hier="9" item="1"/>
          <tpl hier="11" item="4"/>
          <tpl hier="12" item="5"/>
          <tpl fld="4" item="0"/>
        </tpls>
      </n>
      <n v="394040736">
        <tpls c="8">
          <tpl hier="2" item="0"/>
          <tpl hier="4" item="3"/>
          <tpl fld="3" item="44"/>
          <tpl fld="2" item="55"/>
          <tpl hier="9" item="1"/>
          <tpl hier="11" item="4"/>
          <tpl hier="12" item="5"/>
          <tpl fld="4" item="0"/>
        </tpls>
      </n>
      <n v="1459880320">
        <tpls c="8">
          <tpl hier="2" item="0"/>
          <tpl hier="4" item="3"/>
          <tpl fld="3" item="22"/>
          <tpl fld="2" item="55"/>
          <tpl hier="9" item="1"/>
          <tpl hier="11" item="4"/>
          <tpl hier="12" item="5"/>
          <tpl fld="4" item="0"/>
        </tpls>
      </n>
      <n v="5441918464">
        <tpls c="8">
          <tpl hier="2" item="0"/>
          <tpl hier="4" item="3"/>
          <tpl fld="3" item="2"/>
          <tpl fld="2" item="55"/>
          <tpl hier="9" item="1"/>
          <tpl hier="11" item="4"/>
          <tpl hier="12" item="5"/>
          <tpl fld="4" item="0"/>
        </tpls>
      </n>
      <n v="165444576">
        <tpls c="8">
          <tpl hier="2" item="0"/>
          <tpl hier="4" item="3"/>
          <tpl fld="3" item="32"/>
          <tpl fld="2" item="42"/>
          <tpl hier="9" item="1"/>
          <tpl hier="11" item="4"/>
          <tpl hier="12" item="5"/>
          <tpl fld="4" item="0"/>
        </tpls>
      </n>
      <n v="1131466496">
        <tpls c="8">
          <tpl hier="2" item="0"/>
          <tpl hier="4" item="3"/>
          <tpl fld="3" item="7"/>
          <tpl fld="2" item="42"/>
          <tpl hier="9" item="1"/>
          <tpl hier="11" item="4"/>
          <tpl hier="12" item="5"/>
          <tpl fld="4" item="0"/>
        </tpls>
      </n>
      <n v="1356199424">
        <tpls c="8">
          <tpl hier="2" item="0"/>
          <tpl hier="4" item="3"/>
          <tpl fld="3" item="52"/>
          <tpl fld="2" item="42"/>
          <tpl hier="9" item="1"/>
          <tpl hier="11" item="4"/>
          <tpl hier="12" item="5"/>
          <tpl fld="4" item="0"/>
        </tpls>
      </n>
      <n v="1152418560">
        <tpls c="8">
          <tpl hier="2" item="0"/>
          <tpl hier="4" item="3"/>
          <tpl fld="3" item="16"/>
          <tpl fld="2" item="62"/>
          <tpl hier="9" item="1"/>
          <tpl hier="11" item="4"/>
          <tpl hier="12" item="5"/>
          <tpl fld="4" item="0"/>
        </tpls>
      </n>
      <n v="11151578112">
        <tpls c="8">
          <tpl hier="2" item="0"/>
          <tpl hier="4" item="3"/>
          <tpl fld="3" item="0"/>
          <tpl fld="2" item="62"/>
          <tpl hier="9" item="1"/>
          <tpl hier="11" item="4"/>
          <tpl hier="12" item="5"/>
          <tpl fld="4" item="0"/>
        </tpls>
      </n>
      <n v="26169323520">
        <tpls c="8">
          <tpl hier="2" item="0"/>
          <tpl hier="4" item="3"/>
          <tpl fld="3" item="47"/>
          <tpl fld="2" item="62"/>
          <tpl hier="9" item="1"/>
          <tpl hier="11" item="4"/>
          <tpl hier="12" item="5"/>
          <tpl fld="4" item="0"/>
        </tpls>
      </n>
      <n v="230317904">
        <tpls c="8">
          <tpl hier="2" item="0"/>
          <tpl hier="4" item="3"/>
          <tpl fld="3" item="4"/>
          <tpl fld="2" item="77"/>
          <tpl hier="9" item="1"/>
          <tpl hier="11" item="4"/>
          <tpl hier="12" item="5"/>
          <tpl fld="4" item="0"/>
        </tpls>
      </n>
      <n v="1278781184">
        <tpls c="8">
          <tpl hier="2" item="0"/>
          <tpl hier="4" item="3"/>
          <tpl fld="3" item="50"/>
          <tpl fld="2" item="77"/>
          <tpl hier="9" item="1"/>
          <tpl hier="11" item="4"/>
          <tpl hier="12" item="5"/>
          <tpl fld="4" item="0"/>
        </tpls>
      </n>
      <n v="1691544192">
        <tpls c="8">
          <tpl hier="2" item="0"/>
          <tpl hier="4" item="3"/>
          <tpl fld="3" item="33"/>
          <tpl fld="2" item="77"/>
          <tpl hier="9" item="1"/>
          <tpl hier="11" item="4"/>
          <tpl hier="12" item="5"/>
          <tpl fld="4" item="0"/>
        </tpls>
      </n>
      <n v="864602112">
        <tpls c="8">
          <tpl hier="2" item="0"/>
          <tpl hier="4" item="3"/>
          <tpl fld="3" item="54"/>
          <tpl fld="2" item="28"/>
          <tpl hier="9" item="1"/>
          <tpl hier="11" item="4"/>
          <tpl hier="12" item="5"/>
          <tpl fld="4" item="0"/>
        </tpls>
      </n>
      <n v="1607345408">
        <tpls c="8">
          <tpl hier="2" item="0"/>
          <tpl hier="4" item="3"/>
          <tpl fld="3" item="28"/>
          <tpl fld="2" item="28"/>
          <tpl hier="9" item="1"/>
          <tpl hier="11" item="4"/>
          <tpl hier="12" item="5"/>
          <tpl fld="4" item="0"/>
        </tpls>
      </n>
      <n v="10097778688">
        <tpls c="8">
          <tpl hier="2" item="0"/>
          <tpl hier="4" item="3"/>
          <tpl fld="3" item="21"/>
          <tpl fld="2" item="28"/>
          <tpl hier="9" item="1"/>
          <tpl hier="11" item="4"/>
          <tpl hier="12" item="5"/>
          <tpl fld="4" item="0"/>
        </tpls>
      </n>
      <n v="15989934080">
        <tpls c="8">
          <tpl hier="2" item="0"/>
          <tpl hier="4" item="3"/>
          <tpl fld="3" item="46"/>
          <tpl fld="2" item="35"/>
          <tpl hier="9" item="1"/>
          <tpl hier="11" item="4"/>
          <tpl hier="12" item="5"/>
          <tpl fld="4" item="0"/>
        </tpls>
      </n>
      <n v="75173797888">
        <tpls c="8">
          <tpl hier="2" item="0"/>
          <tpl hier="4" item="3"/>
          <tpl fld="3" item="24"/>
          <tpl fld="2" item="35"/>
          <tpl hier="9" item="1"/>
          <tpl hier="11" item="4"/>
          <tpl hier="12" item="5"/>
          <tpl fld="4" item="0"/>
        </tpls>
      </n>
      <n v="282318143488">
        <tpls c="8">
          <tpl hier="2" item="0"/>
          <tpl hier="4" item="3"/>
          <tpl fld="3" item="5"/>
          <tpl fld="2" item="35"/>
          <tpl hier="9" item="1"/>
          <tpl hier="11" item="4"/>
          <tpl hier="12" item="5"/>
          <tpl fld="4" item="0"/>
        </tpls>
      </n>
      <n v="36388368384">
        <tpls c="8">
          <tpl hier="2" item="0"/>
          <tpl hier="4" item="3"/>
          <tpl fld="3" item="36"/>
          <tpl fld="2" item="40"/>
          <tpl hier="9" item="1"/>
          <tpl hier="11" item="4"/>
          <tpl hier="12" item="5"/>
          <tpl fld="4" item="0"/>
        </tpls>
      </n>
      <n v="97962999808">
        <tpls c="8">
          <tpl hier="2" item="0"/>
          <tpl hier="4" item="3"/>
          <tpl fld="3" item="11"/>
          <tpl fld="2" item="40"/>
          <tpl hier="9" item="1"/>
          <tpl hier="11" item="4"/>
          <tpl hier="12" item="5"/>
          <tpl fld="4" item="0"/>
        </tpls>
      </n>
      <n v="3086746880">
        <tpls c="8">
          <tpl hier="2" item="0"/>
          <tpl hier="4" item="3"/>
          <tpl fld="3" item="35"/>
          <tpl fld="2" item="54"/>
          <tpl hier="9" item="1"/>
          <tpl hier="11" item="4"/>
          <tpl hier="12" item="5"/>
          <tpl fld="4" item="0"/>
        </tpls>
      </n>
      <n v="7857729024">
        <tpls c="8">
          <tpl hier="2" item="0"/>
          <tpl hier="4" item="3"/>
          <tpl fld="3" item="22"/>
          <tpl fld="2" item="54"/>
          <tpl hier="9" item="1"/>
          <tpl hier="11" item="4"/>
          <tpl hier="12" item="5"/>
          <tpl fld="4" item="0"/>
        </tpls>
      </n>
      <n v="11964484608">
        <tpls c="8">
          <tpl hier="2" item="0"/>
          <tpl hier="4" item="3"/>
          <tpl fld="3" item="1"/>
          <tpl fld="2" item="54"/>
          <tpl hier="9" item="1"/>
          <tpl hier="11" item="4"/>
          <tpl hier="12" item="5"/>
          <tpl fld="4" item="0"/>
        </tpls>
      </n>
      <n v="185693728">
        <tpls c="8">
          <tpl hier="2" item="0"/>
          <tpl hier="4" item="3"/>
          <tpl fld="3" item="37"/>
          <tpl fld="2" item="59"/>
          <tpl hier="9" item="1"/>
          <tpl hier="11" item="4"/>
          <tpl hier="12" item="5"/>
          <tpl fld="4" item="0"/>
        </tpls>
      </n>
      <n v="2297753600">
        <tpls c="8">
          <tpl hier="2" item="0"/>
          <tpl hier="4" item="3"/>
          <tpl fld="3" item="7"/>
          <tpl fld="2" item="59"/>
          <tpl hier="9" item="1"/>
          <tpl hier="11" item="4"/>
          <tpl hier="12" item="5"/>
          <tpl fld="4" item="0"/>
        </tpls>
      </n>
      <n v="11859013632">
        <tpls c="8">
          <tpl hier="2" item="0"/>
          <tpl hier="4" item="3"/>
          <tpl fld="3" item="38"/>
          <tpl fld="2" item="59"/>
          <tpl hier="9" item="1"/>
          <tpl hier="11" item="4"/>
          <tpl hier="12" item="5"/>
          <tpl fld="4" item="0"/>
        </tpls>
      </n>
      <n v="699456640">
        <tpls c="8">
          <tpl hier="2" item="0"/>
          <tpl hier="4" item="3"/>
          <tpl fld="3" item="26"/>
          <tpl fld="2" item="65"/>
          <tpl hier="9" item="1"/>
          <tpl hier="11" item="4"/>
          <tpl hier="12" item="5"/>
          <tpl fld="4" item="0"/>
        </tpls>
      </n>
      <n v="5711687680">
        <tpls c="8">
          <tpl hier="2" item="0"/>
          <tpl hier="4" item="3"/>
          <tpl fld="3" item="0"/>
          <tpl fld="2" item="65"/>
          <tpl hier="9" item="1"/>
          <tpl hier="11" item="4"/>
          <tpl hier="12" item="5"/>
          <tpl fld="4" item="0"/>
        </tpls>
      </n>
      <n v="42262695936">
        <tpls c="8">
          <tpl hier="2" item="0"/>
          <tpl hier="4" item="3"/>
          <tpl fld="3" item="41"/>
          <tpl fld="2" item="65"/>
          <tpl hier="9" item="1"/>
          <tpl hier="11" item="4"/>
          <tpl hier="12" item="5"/>
          <tpl fld="4" item="0"/>
        </tpls>
      </n>
      <n v="1455483008">
        <tpls c="8">
          <tpl hier="2" item="0"/>
          <tpl hier="4" item="3"/>
          <tpl fld="3" item="10"/>
          <tpl fld="2" item="85"/>
          <tpl hier="9" item="1"/>
          <tpl hier="11" item="4"/>
          <tpl hier="12" item="5"/>
          <tpl fld="4" item="0"/>
        </tpls>
      </n>
      <n v="11045758976">
        <tpls c="8">
          <tpl hier="2" item="0"/>
          <tpl hier="4" item="3"/>
          <tpl fld="3" item="50"/>
          <tpl fld="2" item="85"/>
          <tpl hier="9" item="1"/>
          <tpl hier="11" item="4"/>
          <tpl hier="12" item="5"/>
          <tpl fld="4" item="0"/>
        </tpls>
      </n>
      <n v="47964233728">
        <tpls c="8">
          <tpl hier="2" item="0"/>
          <tpl hier="4" item="3"/>
          <tpl fld="3" item="21"/>
          <tpl fld="2" item="85"/>
          <tpl hier="9" item="1"/>
          <tpl hier="11" item="4"/>
          <tpl hier="12" item="5"/>
          <tpl fld="4" item="0"/>
        </tpls>
      </n>
      <n v="8267400192">
        <tpls c="8">
          <tpl hier="2" item="0"/>
          <tpl hier="4" item="3"/>
          <tpl fld="3" item="31"/>
          <tpl fld="2" item="49"/>
          <tpl hier="9" item="1"/>
          <tpl hier="11" item="4"/>
          <tpl hier="12" item="5"/>
          <tpl fld="4" item="0"/>
        </tpls>
      </n>
      <n v="58029752320">
        <tpls c="8">
          <tpl hier="2" item="0"/>
          <tpl hier="4" item="3"/>
          <tpl fld="3" item="41"/>
          <tpl fld="2" item="49"/>
          <tpl hier="9" item="1"/>
          <tpl hier="11" item="4"/>
          <tpl hier="12" item="5"/>
          <tpl fld="4" item="0"/>
        </tpls>
      </n>
      <n v="14175166464">
        <tpls c="8">
          <tpl hier="2" item="0"/>
          <tpl hier="4" item="3"/>
          <tpl fld="3" item="43"/>
          <tpl fld="2" item="44"/>
          <tpl hier="9" item="1"/>
          <tpl hier="11" item="4"/>
          <tpl hier="12" item="5"/>
          <tpl fld="4" item="0"/>
        </tpls>
      </n>
      <n v="41507086336">
        <tpls c="8">
          <tpl hier="2" item="0"/>
          <tpl hier="4" item="3"/>
          <tpl fld="3" item="1"/>
          <tpl fld="2" item="44"/>
          <tpl hier="9" item="1"/>
          <tpl hier="11" item="4"/>
          <tpl hier="12" item="5"/>
          <tpl fld="4" item="0"/>
        </tpls>
      </n>
      <n v="247749328">
        <tpls c="8">
          <tpl hier="2" item="0"/>
          <tpl hier="4" item="3"/>
          <tpl fld="3" item="8"/>
          <tpl fld="2" item="34"/>
          <tpl hier="9" item="1"/>
          <tpl hier="11" item="4"/>
          <tpl hier="12" item="5"/>
          <tpl fld="4" item="0"/>
        </tpls>
      </n>
      <n v="1747187584">
        <tpls c="8">
          <tpl hier="2" item="0"/>
          <tpl hier="4" item="3"/>
          <tpl fld="3" item="26"/>
          <tpl fld="2" item="33"/>
          <tpl hier="9" item="1"/>
          <tpl hier="11" item="4"/>
          <tpl hier="12" item="5"/>
          <tpl fld="4" item="0"/>
        </tpls>
      </n>
      <n v="749137984">
        <tpls c="8">
          <tpl hier="2" item="0"/>
          <tpl hier="4" item="3"/>
          <tpl fld="3" item="27"/>
          <tpl fld="2" item="22"/>
          <tpl hier="9" item="1"/>
          <tpl hier="11" item="4"/>
          <tpl hier="12" item="5"/>
          <tpl fld="4" item="0"/>
        </tpls>
      </n>
      <n v="62422482944">
        <tpls c="8">
          <tpl hier="2" item="0"/>
          <tpl hier="4" item="3"/>
          <tpl fld="3" item="10"/>
          <tpl fld="2" item="39"/>
          <tpl hier="9" item="1"/>
          <tpl hier="11" item="4"/>
          <tpl hier="12" item="5"/>
          <tpl fld="4" item="0"/>
        </tpls>
      </n>
      <n v="9982710784">
        <tpls c="8">
          <tpl hier="2" item="0"/>
          <tpl hier="4" item="3"/>
          <tpl fld="3" item="47"/>
          <tpl fld="2" item="29"/>
          <tpl hier="9" item="1"/>
          <tpl hier="11" item="4"/>
          <tpl hier="12" item="5"/>
          <tpl fld="4" item="0"/>
        </tpls>
      </n>
      <n v="606671424">
        <tpls c="8">
          <tpl hier="2" item="0"/>
          <tpl hier="4" item="3"/>
          <tpl fld="3" item="32"/>
          <tpl fld="2" item="23"/>
          <tpl hier="9" item="1"/>
          <tpl hier="11" item="4"/>
          <tpl hier="12" item="5"/>
          <tpl fld="4" item="0"/>
        </tpls>
      </n>
      <n v="4454143754240">
        <tpls c="8">
          <tpl hier="2" item="0"/>
          <tpl hier="4" item="3"/>
          <tpl fld="3" item="50"/>
          <tpl fld="2" item="78"/>
          <tpl hier="9" item="1"/>
          <tpl hier="11" item="4"/>
          <tpl hier="12" item="5"/>
          <tpl fld="4" item="0"/>
        </tpls>
      </n>
      <n v="5231382888448">
        <tpls c="8">
          <tpl hier="2" item="0"/>
          <tpl hier="4" item="3"/>
          <tpl fld="3" item="49"/>
          <tpl fld="2" item="78"/>
          <tpl hier="9" item="1"/>
          <tpl hier="11" item="4"/>
          <tpl hier="12" item="5"/>
          <tpl fld="4" item="0"/>
        </tpls>
      </n>
      <n v="903158784">
        <tpls c="8">
          <tpl hier="2" item="0"/>
          <tpl hier="4" item="3"/>
          <tpl fld="3" item="37"/>
          <tpl fld="2" item="73"/>
          <tpl hier="9" item="1"/>
          <tpl hier="11" item="4"/>
          <tpl hier="12" item="5"/>
          <tpl fld="4" item="0"/>
        </tpls>
      </n>
      <n v="6232005632">
        <tpls c="8">
          <tpl hier="2" item="0"/>
          <tpl hier="4" item="3"/>
          <tpl fld="3" item="39"/>
          <tpl fld="2" item="73"/>
          <tpl hier="9" item="1"/>
          <tpl hier="11" item="4"/>
          <tpl hier="12" item="5"/>
          <tpl fld="4" item="0"/>
        </tpls>
      </n>
      <n v="21776609280">
        <tpls c="8">
          <tpl hier="2" item="0"/>
          <tpl hier="4" item="3"/>
          <tpl fld="3" item="28"/>
          <tpl fld="2" item="73"/>
          <tpl hier="9" item="1"/>
          <tpl hier="11" item="4"/>
          <tpl hier="12" item="5"/>
          <tpl fld="4" item="0"/>
        </tpls>
      </n>
      <n v="56677961728">
        <tpls c="8">
          <tpl hier="2" item="0"/>
          <tpl hier="4" item="3"/>
          <tpl fld="3" item="19"/>
          <tpl fld="2" item="73"/>
          <tpl hier="9" item="1"/>
          <tpl hier="11" item="4"/>
          <tpl hier="12" item="5"/>
          <tpl fld="4" item="0"/>
        </tpls>
      </n>
      <n v="25087561728">
        <tpls c="8">
          <tpl hier="2" item="0"/>
          <tpl hier="4" item="3"/>
          <tpl fld="3" item="26"/>
          <tpl fld="2" item="69"/>
          <tpl hier="9" item="1"/>
          <tpl hier="11" item="4"/>
          <tpl hier="12" item="5"/>
          <tpl fld="4" item="0"/>
        </tpls>
      </n>
      <n v="153445466112">
        <tpls c="8">
          <tpl hier="2" item="0"/>
          <tpl hier="4" item="3"/>
          <tpl fld="3" item="25"/>
          <tpl fld="2" item="69"/>
          <tpl hier="9" item="1"/>
          <tpl hier="11" item="4"/>
          <tpl hier="12" item="5"/>
          <tpl fld="4" item="0"/>
        </tpls>
      </n>
      <n v="446898569216">
        <tpls c="8">
          <tpl hier="2" item="0"/>
          <tpl hier="4" item="3"/>
          <tpl fld="3" item="24"/>
          <tpl fld="2" item="69"/>
          <tpl hier="9" item="1"/>
          <tpl hier="11" item="4"/>
          <tpl hier="12" item="5"/>
          <tpl fld="4" item="0"/>
        </tpls>
      </n>
      <n v="765264920576">
        <tpls c="8">
          <tpl hier="2" item="0"/>
          <tpl hier="4" item="3"/>
          <tpl fld="3" item="23"/>
          <tpl fld="2" item="69"/>
          <tpl hier="9" item="1"/>
          <tpl hier="11" item="4"/>
          <tpl hier="12" item="5"/>
          <tpl fld="4" item="0"/>
        </tpls>
      </n>
      <n v="12814123008">
        <tpls c="8">
          <tpl hier="2" item="0"/>
          <tpl hier="4" item="3"/>
          <tpl fld="3" item="10"/>
          <tpl fld="2" item="66"/>
          <tpl hier="9" item="1"/>
          <tpl hier="11" item="4"/>
          <tpl hier="12" item="5"/>
          <tpl fld="4" item="0"/>
        </tpls>
      </n>
      <n v="78693253120">
        <tpls c="8">
          <tpl hier="2" item="0"/>
          <tpl hier="4" item="3"/>
          <tpl fld="3" item="12"/>
          <tpl fld="2" item="66"/>
          <tpl hier="9" item="1"/>
          <tpl hier="11" item="4"/>
          <tpl hier="12" item="5"/>
          <tpl fld="4" item="0"/>
        </tpls>
      </n>
      <n v="195524182016">
        <tpls c="8">
          <tpl hier="2" item="0"/>
          <tpl hier="4" item="3"/>
          <tpl fld="3" item="11"/>
          <tpl fld="2" item="66"/>
          <tpl hier="9" item="1"/>
          <tpl hier="11" item="4"/>
          <tpl hier="12" item="5"/>
          <tpl fld="4" item="0"/>
        </tpls>
      </n>
      <n v="434166628352">
        <tpls c="8">
          <tpl hier="2" item="0"/>
          <tpl hier="4" item="3"/>
          <tpl fld="3" item="9"/>
          <tpl fld="2" item="66"/>
          <tpl hier="9" item="1"/>
          <tpl hier="11" item="4"/>
          <tpl hier="12" item="5"/>
          <tpl fld="4" item="0"/>
        </tpls>
      </n>
      <n v="15090566144">
        <tpls c="8">
          <tpl hier="2" item="0"/>
          <tpl hier="4" item="3"/>
          <tpl fld="3" item="57"/>
          <tpl fld="2" item="48"/>
          <tpl hier="9" item="1"/>
          <tpl hier="11" item="4"/>
          <tpl hier="12" item="5"/>
          <tpl fld="4" item="0"/>
        </tpls>
      </n>
      <n v="60594094080">
        <tpls c="8">
          <tpl hier="2" item="0"/>
          <tpl hier="4" item="3"/>
          <tpl fld="3" item="3"/>
          <tpl fld="2" item="48"/>
          <tpl hier="9" item="1"/>
          <tpl hier="11" item="4"/>
          <tpl hier="12" item="5"/>
          <tpl fld="4" item="0"/>
        </tpls>
      </n>
      <n v="197180325888">
        <tpls c="8">
          <tpl hier="2" item="0"/>
          <tpl hier="4" item="3"/>
          <tpl fld="3" item="1"/>
          <tpl fld="2" item="48"/>
          <tpl hier="9" item="1"/>
          <tpl hier="11" item="4"/>
          <tpl hier="12" item="5"/>
          <tpl fld="4" item="0"/>
        </tpls>
      </n>
      <n v="6327077888">
        <tpls c="8">
          <tpl hier="2" item="0"/>
          <tpl hier="4" item="3"/>
          <tpl fld="3" item="20"/>
          <tpl fld="2" item="53"/>
          <tpl hier="9" item="1"/>
          <tpl hier="11" item="4"/>
          <tpl hier="12" item="5"/>
          <tpl fld="4" item="0"/>
        </tpls>
      </n>
      <n v="52130263040">
        <tpls c="8">
          <tpl hier="2" item="0"/>
          <tpl hier="4" item="3"/>
          <tpl fld="3" item="51"/>
          <tpl fld="2" item="53"/>
          <tpl hier="9" item="1"/>
          <tpl hier="11" item="4"/>
          <tpl hier="12" item="5"/>
          <tpl fld="4" item="0"/>
        </tpls>
      </n>
      <n v="193611988992">
        <tpls c="8">
          <tpl hier="2" item="0"/>
          <tpl hier="4" item="3"/>
          <tpl fld="3" item="38"/>
          <tpl fld="2" item="53"/>
          <tpl hier="9" item="1"/>
          <tpl hier="11" item="4"/>
          <tpl hier="12" item="5"/>
          <tpl fld="4" item="0"/>
        </tpls>
      </n>
      <n v="3988784640">
        <tpls c="8">
          <tpl hier="2" item="0"/>
          <tpl hier="4" item="3"/>
          <tpl fld="3" item="44"/>
          <tpl fld="2" item="57"/>
          <tpl hier="9" item="1"/>
          <tpl hier="11" item="4"/>
          <tpl hier="12" item="5"/>
          <tpl fld="4" item="0"/>
        </tpls>
      </n>
      <n v="66946899968">
        <tpls c="8">
          <tpl hier="2" item="0"/>
          <tpl hier="4" item="3"/>
          <tpl fld="3" item="43"/>
          <tpl fld="2" item="57"/>
          <tpl hier="9" item="1"/>
          <tpl hier="11" item="4"/>
          <tpl hier="12" item="5"/>
          <tpl fld="4" item="0"/>
        </tpls>
      </n>
      <n v="566583427072">
        <tpls c="8">
          <tpl hier="2" item="0"/>
          <tpl hier="4" item="3"/>
          <tpl fld="3" item="42"/>
          <tpl fld="2" item="57"/>
          <tpl hier="9" item="1"/>
          <tpl hier="11" item="4"/>
          <tpl hier="12" item="5"/>
          <tpl fld="4" item="0"/>
        </tpls>
      </n>
      <n v="1253223038976">
        <tpls c="8">
          <tpl hier="2" item="0"/>
          <tpl hier="4" item="3"/>
          <tpl fld="3" item="41"/>
          <tpl fld="2" item="57"/>
          <tpl hier="9" item="1"/>
          <tpl hier="11" item="4"/>
          <tpl hier="12" item="5"/>
          <tpl fld="4" item="0"/>
        </tpls>
      </n>
      <n v="28721061888">
        <tpls c="8">
          <tpl hier="2" item="0"/>
          <tpl hier="4" item="3"/>
          <tpl fld="3" item="32"/>
          <tpl fld="2" item="61"/>
          <tpl hier="9" item="1"/>
          <tpl hier="11" item="4"/>
          <tpl hier="12" item="5"/>
          <tpl fld="4" item="0"/>
        </tpls>
      </n>
      <n v="195996762112">
        <tpls c="8">
          <tpl hier="2" item="0"/>
          <tpl hier="4" item="3"/>
          <tpl fld="3" item="31"/>
          <tpl fld="2" item="61"/>
          <tpl hier="9" item="1"/>
          <tpl hier="11" item="4"/>
          <tpl hier="12" item="5"/>
          <tpl fld="4" item="0"/>
        </tpls>
      </n>
      <n v="619214864384">
        <tpls c="8">
          <tpl hier="2" item="0"/>
          <tpl hier="4" item="3"/>
          <tpl fld="3" item="30"/>
          <tpl fld="2" item="61"/>
          <tpl hier="9" item="1"/>
          <tpl hier="11" item="4"/>
          <tpl hier="12" item="5"/>
          <tpl fld="4" item="0"/>
        </tpls>
      </n>
      <n v="1369398837248">
        <tpls c="8">
          <tpl hier="2" item="0"/>
          <tpl hier="4" item="3"/>
          <tpl fld="3" item="29"/>
          <tpl fld="2" item="61"/>
          <tpl hier="9" item="1"/>
          <tpl hier="11" item="4"/>
          <tpl hier="12" item="5"/>
          <tpl fld="4" item="0"/>
        </tpls>
      </n>
      <n v="33738102784">
        <tpls c="8">
          <tpl hier="2" item="0"/>
          <tpl hier="4" item="3"/>
          <tpl fld="3" item="16"/>
          <tpl fld="2" item="79"/>
          <tpl hier="9" item="1"/>
          <tpl hier="11" item="4"/>
          <tpl hier="12" item="5"/>
          <tpl fld="4" item="0"/>
        </tpls>
      </n>
      <n v="114123538432">
        <tpls c="8">
          <tpl hier="2" item="0"/>
          <tpl hier="4" item="3"/>
          <tpl fld="3" item="15"/>
          <tpl fld="2" item="79"/>
          <tpl hier="9" item="1"/>
          <tpl hier="11" item="4"/>
          <tpl hier="12" item="5"/>
          <tpl fld="4" item="0"/>
        </tpls>
      </n>
      <n v="242395856896">
        <tpls c="8">
          <tpl hier="2" item="0"/>
          <tpl hier="4" item="3"/>
          <tpl fld="3" item="14"/>
          <tpl fld="2" item="79"/>
          <tpl hier="9" item="1"/>
          <tpl hier="11" item="4"/>
          <tpl hier="12" item="5"/>
          <tpl fld="4" item="0"/>
        </tpls>
      </n>
      <n v="541018750976">
        <tpls c="8">
          <tpl hier="2" item="0"/>
          <tpl hier="4" item="3"/>
          <tpl fld="3" item="13"/>
          <tpl fld="2" item="79"/>
          <tpl hier="9" item="1"/>
          <tpl hier="11" item="4"/>
          <tpl hier="12" item="5"/>
          <tpl fld="4" item="0"/>
        </tpls>
      </n>
      <n v="169965027328">
        <tpls c="8">
          <tpl hier="2" item="0"/>
          <tpl hier="4" item="3"/>
          <tpl fld="3" item="4"/>
          <tpl fld="2" item="46"/>
          <tpl hier="9" item="1"/>
          <tpl hier="11" item="4"/>
          <tpl hier="12" item="5"/>
          <tpl fld="4" item="0"/>
        </tpls>
      </n>
      <n v="910122745856">
        <tpls c="8">
          <tpl hier="2" item="0"/>
          <tpl hier="4" item="3"/>
          <tpl fld="3" item="58"/>
          <tpl fld="2" item="46"/>
          <tpl hier="9" item="1"/>
          <tpl hier="11" item="4"/>
          <tpl hier="12" item="5"/>
          <tpl fld="4" item="0"/>
        </tpls>
      </n>
      <n v="2416931504128">
        <tpls c="8">
          <tpl hier="2" item="0"/>
          <tpl hier="4" item="3"/>
          <tpl fld="3" item="2"/>
          <tpl fld="2" item="46"/>
          <tpl hier="9" item="1"/>
          <tpl hier="11" item="4"/>
          <tpl hier="12" item="5"/>
          <tpl fld="4" item="0"/>
        </tpls>
      </n>
      <n v="1684903952384">
        <tpls c="8">
          <tpl hier="2" item="0"/>
          <tpl hier="4" item="3"/>
          <tpl fld="3" item="54"/>
          <tpl fld="2" item="51"/>
          <tpl hier="9" item="1"/>
          <tpl hier="11" item="4"/>
          <tpl hier="12" item="5"/>
          <tpl fld="4" item="0"/>
        </tpls>
      </n>
      <n v="6158129037312">
        <tpls c="8">
          <tpl hier="2" item="0"/>
          <tpl hier="4" item="3"/>
          <tpl fld="3" item="53"/>
          <tpl fld="2" item="51"/>
          <tpl hier="9" item="1"/>
          <tpl hier="11" item="4"/>
          <tpl hier="12" item="5"/>
          <tpl fld="4" item="0"/>
        </tpls>
      </n>
      <n v="14451858210816">
        <tpls c="8">
          <tpl hier="2" item="0"/>
          <tpl hier="4" item="3"/>
          <tpl fld="3" item="52"/>
          <tpl fld="2" item="51"/>
          <tpl hier="9" item="1"/>
          <tpl hier="11" item="4"/>
          <tpl hier="12" item="5"/>
          <tpl fld="4" item="0"/>
        </tpls>
      </n>
      <n v="1491682598400">
        <tpls c="8">
          <tpl hier="2" item="0"/>
          <tpl hier="4" item="3"/>
          <tpl fld="3" item="26"/>
          <tpl fld="1" item="1"/>
          <tpl hier="9" item="1"/>
          <tpl hier="11" item="4"/>
          <tpl hier="12" item="5"/>
          <tpl fld="4" item="0"/>
        </tpls>
      </n>
      <n v="7466227553792">
        <tpls c="8">
          <tpl hier="2" item="0"/>
          <tpl hier="4" item="3"/>
          <tpl fld="3" item="25"/>
          <tpl fld="1" item="1"/>
          <tpl hier="9" item="1"/>
          <tpl hier="11" item="4"/>
          <tpl hier="12" item="5"/>
          <tpl fld="4" item="0"/>
        </tpls>
      </n>
      <n v="22130045769728">
        <tpls c="8">
          <tpl hier="2" item="0"/>
          <tpl hier="4" item="3"/>
          <tpl fld="3" item="24"/>
          <tpl fld="1" item="1"/>
          <tpl hier="9" item="1"/>
          <tpl hier="11" item="4"/>
          <tpl hier="12" item="5"/>
          <tpl fld="4" item="0"/>
        </tpls>
      </n>
      <n v="37620102266880">
        <tpls c="8">
          <tpl hier="2" item="0"/>
          <tpl hier="4" item="3"/>
          <tpl fld="3" item="23"/>
          <tpl fld="1" item="1"/>
          <tpl hier="9" item="1"/>
          <tpl hier="11" item="4"/>
          <tpl hier="12" item="5"/>
          <tpl fld="4" item="0"/>
        </tpls>
      </n>
      <n v="266666672">
        <tpls c="8">
          <tpl hier="2" item="0"/>
          <tpl hier="4" item="3"/>
          <tpl fld="3" item="37"/>
          <tpl fld="2" item="58"/>
          <tpl hier="9" item="1"/>
          <tpl hier="11" item="4"/>
          <tpl hier="12" item="5"/>
          <tpl fld="4" item="0"/>
        </tpls>
      </n>
      <n v="1335299968">
        <tpls c="8">
          <tpl hier="2" item="0"/>
          <tpl hier="4" item="3"/>
          <tpl fld="3" item="39"/>
          <tpl fld="2" item="58"/>
          <tpl hier="9" item="1"/>
          <tpl hier="11" item="4"/>
          <tpl hier="12" item="5"/>
          <tpl fld="4" item="0"/>
        </tpls>
      </n>
      <n v="3608999936">
        <tpls c="8">
          <tpl hier="2" item="0"/>
          <tpl hier="4" item="3"/>
          <tpl fld="3" item="28"/>
          <tpl fld="2" item="58"/>
          <tpl hier="9" item="1"/>
          <tpl hier="11" item="4"/>
          <tpl hier="12" item="5"/>
          <tpl fld="4" item="0"/>
        </tpls>
      </n>
      <n v="10720499712">
        <tpls c="8">
          <tpl hier="2" item="0"/>
          <tpl hier="4" item="3"/>
          <tpl fld="3" item="19"/>
          <tpl fld="2" item="58"/>
          <tpl hier="9" item="1"/>
          <tpl hier="11" item="4"/>
          <tpl hier="12" item="5"/>
          <tpl fld="4" item="0"/>
        </tpls>
      </n>
      <n v="7253575168">
        <tpls c="8">
          <tpl hier="2" item="0"/>
          <tpl hier="4" item="3"/>
          <tpl fld="3" item="26"/>
          <tpl fld="2" item="63"/>
          <tpl hier="9" item="1"/>
          <tpl hier="11" item="4"/>
          <tpl hier="12" item="5"/>
          <tpl fld="4" item="0"/>
        </tpls>
      </n>
      <n v="17609048064">
        <tpls c="8">
          <tpl hier="2" item="0"/>
          <tpl hier="4" item="3"/>
          <tpl fld="3" item="25"/>
          <tpl fld="2" item="63"/>
          <tpl hier="9" item="1"/>
          <tpl hier="11" item="4"/>
          <tpl hier="12" item="5"/>
          <tpl fld="4" item="0"/>
        </tpls>
      </n>
      <n v="51270569984">
        <tpls c="8">
          <tpl hier="2" item="0"/>
          <tpl hier="4" item="3"/>
          <tpl fld="3" item="24"/>
          <tpl fld="2" item="63"/>
          <tpl hier="9" item="1"/>
          <tpl hier="11" item="4"/>
          <tpl hier="12" item="5"/>
          <tpl fld="4" item="0"/>
        </tpls>
      </n>
      <n v="195078684672">
        <tpls c="8">
          <tpl hier="2" item="0"/>
          <tpl hier="4" item="3"/>
          <tpl fld="3" item="23"/>
          <tpl fld="2" item="63"/>
          <tpl hier="9" item="1"/>
          <tpl hier="11" item="4"/>
          <tpl hier="12" item="5"/>
          <tpl fld="4" item="0"/>
        </tpls>
      </n>
      <n v="53233532">
        <tpls c="8">
          <tpl hier="2" item="0"/>
          <tpl hier="4" item="3"/>
          <tpl fld="3" item="10"/>
          <tpl fld="2" item="82"/>
          <tpl hier="9" item="1"/>
          <tpl hier="11" item="4"/>
          <tpl hier="12" item="5"/>
          <tpl fld="4" item="0"/>
        </tpls>
      </n>
      <n v="231638320">
        <tpls c="8">
          <tpl hier="2" item="0"/>
          <tpl hier="4" item="3"/>
          <tpl fld="3" item="12"/>
          <tpl fld="2" item="82"/>
          <tpl hier="9" item="1"/>
          <tpl hier="11" item="4"/>
          <tpl hier="12" item="5"/>
          <tpl fld="4" item="0"/>
        </tpls>
      </n>
      <n v="925049984">
        <tpls c="8">
          <tpl hier="2" item="0"/>
          <tpl hier="4" item="3"/>
          <tpl fld="3" item="11"/>
          <tpl fld="2" item="82"/>
          <tpl hier="9" item="1"/>
          <tpl hier="11" item="4"/>
          <tpl hier="12" item="5"/>
          <tpl fld="4" item="0"/>
        </tpls>
      </n>
      <n v="1871200000">
        <tpls c="8">
          <tpl hier="2" item="0"/>
          <tpl hier="4" item="3"/>
          <tpl fld="3" item="9"/>
          <tpl fld="2" item="82"/>
          <tpl hier="9" item="1"/>
          <tpl hier="11" item="4"/>
          <tpl hier="12" item="5"/>
          <tpl fld="4" item="0"/>
        </tpls>
      </n>
      <n v="504376032">
        <tpls c="8">
          <tpl hier="2" item="0"/>
          <tpl hier="4" item="3"/>
          <tpl fld="3" item="57"/>
          <tpl fld="2" item="47"/>
          <tpl hier="9" item="1"/>
          <tpl hier="11" item="4"/>
          <tpl hier="12" item="5"/>
          <tpl fld="4" item="0"/>
        </tpls>
      </n>
      <n v="1502294400">
        <tpls c="8">
          <tpl hier="2" item="0"/>
          <tpl hier="4" item="3"/>
          <tpl fld="3" item="3"/>
          <tpl fld="2" item="47"/>
          <tpl hier="9" item="1"/>
          <tpl hier="11" item="4"/>
          <tpl hier="12" item="5"/>
          <tpl fld="4" item="0"/>
        </tpls>
      </n>
      <n v="6565043712">
        <tpls c="8">
          <tpl hier="2" item="0"/>
          <tpl hier="4" item="3"/>
          <tpl fld="3" item="1"/>
          <tpl fld="2" item="47"/>
          <tpl hier="9" item="1"/>
          <tpl hier="11" item="4"/>
          <tpl hier="12" item="5"/>
          <tpl fld="4" item="0"/>
        </tpls>
      </n>
      <n v="2731984128">
        <tpls c="8">
          <tpl hier="2" item="0"/>
          <tpl hier="4" item="3"/>
          <tpl fld="3" item="20"/>
          <tpl fld="2" item="52"/>
          <tpl hier="9" item="1"/>
          <tpl hier="11" item="4"/>
          <tpl hier="12" item="5"/>
          <tpl fld="4" item="0"/>
        </tpls>
      </n>
      <n v="5643893248">
        <tpls c="8">
          <tpl hier="2" item="0"/>
          <tpl hier="4" item="3"/>
          <tpl fld="3" item="51"/>
          <tpl fld="2" item="52"/>
          <tpl hier="9" item="1"/>
          <tpl hier="11" item="4"/>
          <tpl hier="12" item="5"/>
          <tpl fld="4" item="0"/>
        </tpls>
      </n>
      <n v="16674324480">
        <tpls c="8">
          <tpl hier="2" item="0"/>
          <tpl hier="4" item="3"/>
          <tpl fld="3" item="38"/>
          <tpl fld="2" item="52"/>
          <tpl hier="9" item="1"/>
          <tpl hier="11" item="4"/>
          <tpl hier="12" item="5"/>
          <tpl fld="4" item="0"/>
        </tpls>
      </n>
      <n v="38091152">
        <tpls c="8">
          <tpl hier="2" item="0"/>
          <tpl hier="4" item="3"/>
          <tpl fld="3" item="44"/>
          <tpl fld="2" item="56"/>
          <tpl hier="9" item="1"/>
          <tpl hier="11" item="4"/>
          <tpl hier="12" item="5"/>
          <tpl fld="4" item="0"/>
        </tpls>
      </n>
      <n v="819877312">
        <tpls c="8">
          <tpl hier="2" item="0"/>
          <tpl hier="4" item="3"/>
          <tpl fld="3" item="43"/>
          <tpl fld="2" item="56"/>
          <tpl hier="9" item="1"/>
          <tpl hier="11" item="4"/>
          <tpl hier="12" item="5"/>
          <tpl fld="4" item="0"/>
        </tpls>
      </n>
      <n v="4730611200">
        <tpls c="8">
          <tpl hier="2" item="0"/>
          <tpl hier="4" item="3"/>
          <tpl fld="3" item="42"/>
          <tpl fld="2" item="56"/>
          <tpl hier="9" item="1"/>
          <tpl hier="11" item="4"/>
          <tpl hier="12" item="5"/>
          <tpl fld="4" item="0"/>
        </tpls>
      </n>
      <n v="15351971840">
        <tpls c="8">
          <tpl hier="2" item="0"/>
          <tpl hier="4" item="3"/>
          <tpl fld="3" item="41"/>
          <tpl fld="2" item="56"/>
          <tpl hier="9" item="1"/>
          <tpl hier="11" item="4"/>
          <tpl hier="12" item="5"/>
          <tpl fld="4" item="0"/>
        </tpls>
      </n>
      <n v="27062716416">
        <tpls c="8">
          <tpl hier="2" item="0"/>
          <tpl hier="4" item="3"/>
          <tpl fld="3" item="32"/>
          <tpl fld="2" item="60"/>
          <tpl hier="9" item="1"/>
          <tpl hier="11" item="4"/>
          <tpl hier="12" item="5"/>
          <tpl fld="4" item="0"/>
        </tpls>
      </n>
      <n v="222942789632">
        <tpls c="8">
          <tpl hier="2" item="0"/>
          <tpl hier="4" item="3"/>
          <tpl fld="3" item="15"/>
          <tpl fld="2" item="60"/>
          <tpl hier="9" item="1"/>
          <tpl hier="11" item="4"/>
          <tpl hier="12" item="5"/>
          <tpl fld="4" item="0"/>
        </tpls>
      </n>
      <n v="891630190592">
        <tpls c="8">
          <tpl hier="2" item="0"/>
          <tpl hier="4" item="3"/>
          <tpl fld="3" item="1"/>
          <tpl fld="2" item="60"/>
          <tpl hier="9" item="1"/>
          <tpl hier="11" item="4"/>
          <tpl hier="12" item="5"/>
          <tpl fld="4" item="0"/>
        </tpls>
      </n>
      <n v="422916864">
        <tpls c="8">
          <tpl hier="2" item="0"/>
          <tpl hier="4" item="3"/>
          <tpl fld="3" item="34"/>
          <tpl fld="2" item="55"/>
          <tpl hier="9" item="1"/>
          <tpl hier="11" item="4"/>
          <tpl hier="12" item="5"/>
          <tpl fld="4" item="0"/>
        </tpls>
      </n>
      <n v="1552493440">
        <tpls c="8">
          <tpl hier="2" item="0"/>
          <tpl hier="4" item="3"/>
          <tpl fld="3" item="15"/>
          <tpl fld="2" item="55"/>
          <tpl hier="9" item="1"/>
          <tpl hier="11" item="4"/>
          <tpl hier="12" item="5"/>
          <tpl fld="4" item="0"/>
        </tpls>
      </n>
      <n v="7615651328">
        <tpls c="8">
          <tpl hier="2" item="0"/>
          <tpl hier="4" item="3"/>
          <tpl fld="3" item="52"/>
          <tpl fld="2" item="55"/>
          <tpl hier="9" item="1"/>
          <tpl hier="11" item="4"/>
          <tpl hier="12" item="5"/>
          <tpl fld="4" item="0"/>
        </tpls>
      </n>
      <n v="183200000">
        <tpls c="8">
          <tpl hier="2" item="0"/>
          <tpl hier="4" item="3"/>
          <tpl fld="3" item="18"/>
          <tpl fld="2" item="42"/>
          <tpl hier="9" item="1"/>
          <tpl hier="11" item="4"/>
          <tpl hier="12" item="5"/>
          <tpl fld="4" item="0"/>
        </tpls>
      </n>
      <n v="1082403200">
        <tpls c="8">
          <tpl hier="2" item="0"/>
          <tpl hier="4" item="3"/>
          <tpl fld="3" item="58"/>
          <tpl fld="2" item="42"/>
          <tpl hier="9" item="1"/>
          <tpl hier="11" item="4"/>
          <tpl hier="12" item="5"/>
          <tpl fld="4" item="0"/>
        </tpls>
      </n>
      <n v="2032135296">
        <tpls c="8">
          <tpl hier="2" item="0"/>
          <tpl hier="4" item="3"/>
          <tpl fld="3" item="47"/>
          <tpl fld="2" item="42"/>
          <tpl hier="9" item="1"/>
          <tpl hier="11" item="4"/>
          <tpl hier="12" item="5"/>
          <tpl fld="4" item="0"/>
        </tpls>
      </n>
      <n v="1233991040">
        <tpls c="8">
          <tpl hier="2" item="0"/>
          <tpl hier="4" item="3"/>
          <tpl fld="3" item="8"/>
          <tpl fld="2" item="62"/>
          <tpl hier="9" item="1"/>
          <tpl hier="11" item="4"/>
          <tpl hier="12" item="5"/>
          <tpl fld="4" item="0"/>
        </tpls>
      </n>
      <n v="12434369536">
        <tpls c="8">
          <tpl hier="2" item="0"/>
          <tpl hier="4" item="3"/>
          <tpl fld="3" item="53"/>
          <tpl fld="2" item="62"/>
          <tpl hier="9" item="1"/>
          <tpl hier="11" item="4"/>
          <tpl hier="12" item="5"/>
          <tpl fld="4" item="0"/>
        </tpls>
      </n>
      <n v="32357345280">
        <tpls c="8">
          <tpl hier="2" item="0"/>
          <tpl hier="4" item="3"/>
          <tpl fld="3" item="33"/>
          <tpl fld="2" item="62"/>
          <tpl hier="9" item="1"/>
          <tpl hier="11" item="4"/>
          <tpl hier="12" item="5"/>
          <tpl fld="4" item="0"/>
        </tpls>
      </n>
      <n v="281398656">
        <tpls c="8">
          <tpl hier="2" item="0"/>
          <tpl hier="4" item="3"/>
          <tpl fld="3" item="56"/>
          <tpl fld="2" item="77"/>
          <tpl hier="9" item="1"/>
          <tpl hier="11" item="4"/>
          <tpl hier="12" item="5"/>
          <tpl fld="4" item="0"/>
        </tpls>
      </n>
      <n v="851174336">
        <tpls c="8">
          <tpl hier="2" item="0"/>
          <tpl hier="4" item="3"/>
          <tpl fld="3" item="45"/>
          <tpl fld="2" item="77"/>
          <tpl hier="9" item="1"/>
          <tpl hier="11" item="4"/>
          <tpl hier="12" item="5"/>
          <tpl fld="4" item="0"/>
        </tpls>
      </n>
      <n v="1825018240">
        <tpls c="8">
          <tpl hier="2" item="0"/>
          <tpl hier="4" item="3"/>
          <tpl fld="3" item="21"/>
          <tpl fld="2" item="77"/>
          <tpl hier="9" item="1"/>
          <tpl hier="11" item="4"/>
          <tpl hier="12" item="5"/>
          <tpl fld="4" item="0"/>
        </tpls>
      </n>
      <n v="935360448">
        <tpls c="8">
          <tpl hier="2" item="0"/>
          <tpl hier="4" item="3"/>
          <tpl fld="3" item="40"/>
          <tpl fld="2" item="28"/>
          <tpl hier="9" item="1"/>
          <tpl hier="11" item="4"/>
          <tpl hier="12" item="5"/>
          <tpl fld="4" item="0"/>
        </tpls>
      </n>
      <n v="1544689536">
        <tpls c="8">
          <tpl hier="2" item="0"/>
          <tpl hier="4" item="3"/>
          <tpl fld="3" item="27"/>
          <tpl fld="2" item="28"/>
          <tpl hier="9" item="1"/>
          <tpl hier="11" item="4"/>
          <tpl hier="12" item="5"/>
          <tpl fld="4" item="0"/>
        </tpls>
      </n>
      <n v="11314951168">
        <tpls c="8">
          <tpl hier="2" item="0"/>
          <tpl hier="4" item="3"/>
          <tpl fld="3" item="5"/>
          <tpl fld="2" item="28"/>
          <tpl hier="9" item="1"/>
          <tpl hier="11" item="4"/>
          <tpl hier="12" item="5"/>
          <tpl fld="4" item="0"/>
        </tpls>
      </n>
      <n v="29036709888">
        <tpls c="8">
          <tpl hier="2" item="0"/>
          <tpl hier="4" item="3"/>
          <tpl fld="3" item="39"/>
          <tpl fld="2" item="35"/>
          <tpl hier="9" item="1"/>
          <tpl hier="11" item="4"/>
          <tpl hier="12" item="5"/>
          <tpl fld="4" item="0"/>
        </tpls>
      </n>
      <n v="77860929536">
        <tpls c="8">
          <tpl hier="2" item="0"/>
          <tpl hier="4" item="3"/>
          <tpl fld="3" item="17"/>
          <tpl fld="2" item="35"/>
          <tpl hier="9" item="1"/>
          <tpl hier="11" item="4"/>
          <tpl hier="12" item="5"/>
          <tpl fld="4" item="0"/>
        </tpls>
      </n>
      <n v="4540447744">
        <tpls c="8">
          <tpl hier="2" item="0"/>
          <tpl hier="4" item="3"/>
          <tpl fld="3" item="35"/>
          <tpl fld="2" item="40"/>
          <tpl hier="9" item="1"/>
          <tpl hier="11" item="4"/>
          <tpl hier="12" item="5"/>
          <tpl fld="4" item="0"/>
        </tpls>
      </n>
      <n v="38729822208">
        <tpls c="8">
          <tpl hier="2" item="0"/>
          <tpl hier="4" item="3"/>
          <tpl fld="3" item="25"/>
          <tpl fld="2" item="40"/>
          <tpl hier="9" item="1"/>
          <tpl hier="11" item="4"/>
          <tpl hier="12" item="5"/>
          <tpl fld="4" item="0"/>
        </tpls>
      </n>
      <n v="94641381376">
        <tpls c="8">
          <tpl hier="2" item="0"/>
          <tpl hier="4" item="3"/>
          <tpl fld="3" item="6"/>
          <tpl fld="2" item="40"/>
          <tpl hier="9" item="1"/>
          <tpl hier="11" item="4"/>
          <tpl hier="12" item="5"/>
          <tpl fld="4" item="0"/>
        </tpls>
      </n>
      <n v="2881545216">
        <tpls c="8">
          <tpl hier="2" item="0"/>
          <tpl hier="4" item="3"/>
          <tpl fld="3" item="37"/>
          <tpl fld="2" item="54"/>
          <tpl hier="9" item="1"/>
          <tpl hier="11" item="4"/>
          <tpl hier="12" item="5"/>
          <tpl fld="4" item="0"/>
        </tpls>
      </n>
      <n v="8095367168">
        <tpls c="8">
          <tpl hier="2" item="0"/>
          <tpl hier="4" item="3"/>
          <tpl fld="3" item="12"/>
          <tpl fld="2" item="54"/>
          <tpl hier="9" item="1"/>
          <tpl hier="11" item="4"/>
          <tpl hier="12" item="5"/>
          <tpl fld="4" item="0"/>
        </tpls>
      </n>
      <n v="14451902464">
        <tpls c="8">
          <tpl hier="2" item="0"/>
          <tpl hier="4" item="3"/>
          <tpl fld="3" item="55"/>
          <tpl fld="2" item="54"/>
          <tpl hier="9" item="1"/>
          <tpl hier="11" item="4"/>
          <tpl hier="12" item="5"/>
          <tpl fld="4" item="0"/>
        </tpls>
      </n>
      <n v="237397424">
        <tpls c="8">
          <tpl hier="2" item="0"/>
          <tpl hier="4" item="3"/>
          <tpl fld="3" item="26"/>
          <tpl fld="2" item="59"/>
          <tpl hier="9" item="1"/>
          <tpl hier="11" item="4"/>
          <tpl hier="12" item="5"/>
          <tpl fld="4" item="0"/>
        </tpls>
      </n>
      <n v="2389593088">
        <tpls c="8">
          <tpl hier="2" item="0"/>
          <tpl hier="4" item="3"/>
          <tpl fld="3" item="3"/>
          <tpl fld="2" item="59"/>
          <tpl hier="9" item="1"/>
          <tpl hier="11" item="4"/>
          <tpl hier="12" item="5"/>
          <tpl fld="4" item="0"/>
        </tpls>
      </n>
      <n v="9593537536">
        <tpls c="8">
          <tpl hier="2" item="0"/>
          <tpl hier="4" item="3"/>
          <tpl fld="3" item="49"/>
          <tpl fld="2" item="59"/>
          <tpl hier="9" item="1"/>
          <tpl hier="11" item="4"/>
          <tpl hier="12" item="5"/>
          <tpl fld="4" item="0"/>
        </tpls>
      </n>
      <n v="984830144">
        <tpls c="8">
          <tpl hier="2" item="0"/>
          <tpl hier="4" item="3"/>
          <tpl fld="3" item="10"/>
          <tpl fld="2" item="65"/>
          <tpl hier="9" item="1"/>
          <tpl hier="11" item="4"/>
          <tpl hier="12" item="5"/>
          <tpl fld="4" item="0"/>
        </tpls>
      </n>
      <n v="8528593408">
        <tpls c="8">
          <tpl hier="2" item="0"/>
          <tpl hier="4" item="3"/>
          <tpl fld="3" item="51"/>
          <tpl fld="2" item="65"/>
          <tpl hier="9" item="1"/>
          <tpl hier="11" item="4"/>
          <tpl hier="12" item="5"/>
          <tpl fld="4" item="0"/>
        </tpls>
      </n>
      <n v="46473129984">
        <tpls c="8">
          <tpl hier="2" item="0"/>
          <tpl hier="4" item="3"/>
          <tpl fld="3" item="19"/>
          <tpl fld="2" item="65"/>
          <tpl hier="9" item="1"/>
          <tpl hier="11" item="4"/>
          <tpl hier="12" item="5"/>
          <tpl fld="4" item="0"/>
        </tpls>
      </n>
      <n v="2508421120">
        <tpls c="8">
          <tpl hier="2" item="0"/>
          <tpl hier="4" item="3"/>
          <tpl fld="3" item="57"/>
          <tpl fld="2" item="85"/>
          <tpl hier="9" item="1"/>
          <tpl hier="11" item="4"/>
          <tpl hier="12" item="5"/>
          <tpl fld="4" item="0"/>
        </tpls>
      </n>
      <n v="11000146944">
        <tpls c="8">
          <tpl hier="2" item="0"/>
          <tpl hier="4" item="3"/>
          <tpl fld="3" item="42"/>
          <tpl fld="2" item="85"/>
          <tpl hier="9" item="1"/>
          <tpl hier="11" item="4"/>
          <tpl hier="12" item="5"/>
          <tpl fld="4" item="0"/>
        </tpls>
      </n>
      <n v="57724731392">
        <tpls c="8">
          <tpl hier="2" item="0"/>
          <tpl hier="4" item="3"/>
          <tpl fld="3" item="9"/>
          <tpl fld="2" item="85"/>
          <tpl hier="9" item="1"/>
          <tpl hier="11" item="4"/>
          <tpl hier="12" item="5"/>
          <tpl fld="4" item="0"/>
        </tpls>
      </n>
      <n v="11594000384">
        <tpls c="8">
          <tpl hier="2" item="0"/>
          <tpl hier="4" item="3"/>
          <tpl fld="3" item="22"/>
          <tpl fld="2" item="49"/>
          <tpl hier="9" item="1"/>
          <tpl hier="11" item="4"/>
          <tpl hier="12" item="5"/>
          <tpl fld="4" item="0"/>
        </tpls>
      </n>
      <n v="60681535488">
        <tpls c="8">
          <tpl hier="2" item="0"/>
          <tpl hier="4" item="3"/>
          <tpl fld="3" item="19"/>
          <tpl fld="2" item="49"/>
          <tpl hier="9" item="1"/>
          <tpl hier="11" item="4"/>
          <tpl hier="12" item="5"/>
          <tpl fld="4" item="0"/>
        </tpls>
      </n>
      <n v="17881513984">
        <tpls c="8">
          <tpl hier="2" item="0"/>
          <tpl hier="4" item="3"/>
          <tpl fld="3" item="39"/>
          <tpl fld="2" item="44"/>
          <tpl hier="9" item="1"/>
          <tpl hier="11" item="4"/>
          <tpl hier="12" item="5"/>
          <tpl fld="4" item="0"/>
        </tpls>
      </n>
      <n v="61762633728">
        <tpls c="8">
          <tpl hier="2" item="0"/>
          <tpl hier="4" item="3"/>
          <tpl fld="3" item="38"/>
          <tpl fld="2" item="44"/>
          <tpl hier="9" item="1"/>
          <tpl hier="11" item="4"/>
          <tpl hier="12" item="5"/>
          <tpl fld="4" item="0"/>
        </tpls>
      </n>
      <n v="1202567296">
        <tpls c="8">
          <tpl hier="2" item="0"/>
          <tpl hier="4" item="3"/>
          <tpl fld="3" item="39"/>
          <tpl fld="2" item="34"/>
          <tpl hier="9" item="1"/>
          <tpl hier="11" item="4"/>
          <tpl hier="12" item="5"/>
          <tpl fld="4" item="0"/>
        </tpls>
      </n>
      <n v="2112292992">
        <tpls c="8">
          <tpl hier="2" item="0"/>
          <tpl hier="4" item="3"/>
          <tpl fld="3" item="4"/>
          <tpl fld="2" item="33"/>
          <tpl hier="9" item="1"/>
          <tpl hier="11" item="4"/>
          <tpl hier="12" item="5"/>
          <tpl fld="4" item="0"/>
        </tpls>
      </n>
      <n v="726131456">
        <tpls c="8">
          <tpl hier="2" item="0"/>
          <tpl hier="4" item="3"/>
          <tpl fld="3" item="11"/>
          <tpl fld="2" item="22"/>
          <tpl hier="9" item="1"/>
          <tpl hier="11" item="4"/>
          <tpl hier="12" item="5"/>
          <tpl fld="4" item="0"/>
        </tpls>
      </n>
      <n v="121487319040">
        <tpls c="8">
          <tpl hier="2" item="0"/>
          <tpl hier="4" item="3"/>
          <tpl fld="3" item="40"/>
          <tpl fld="2" item="39"/>
          <tpl hier="9" item="1"/>
          <tpl hier="11" item="4"/>
          <tpl hier="12" item="5"/>
          <tpl fld="4" item="0"/>
        </tpls>
      </n>
      <n v="290531616">
        <tpls c="8">
          <tpl hier="2" item="0"/>
          <tpl hier="4" item="3"/>
          <tpl fld="3" item="10"/>
          <tpl fld="2" item="27"/>
          <tpl hier="9" item="1"/>
          <tpl hier="11" item="4"/>
          <tpl hier="12" item="5"/>
          <tpl fld="4" item="0"/>
        </tpls>
      </n>
      <n v="1013184768">
        <tpls c="8">
          <tpl hier="2" item="0"/>
          <tpl hier="4" item="3"/>
          <tpl fld="3" item="3"/>
          <tpl fld="2" item="23"/>
          <tpl hier="9" item="1"/>
          <tpl hier="11" item="4"/>
          <tpl hier="12" item="5"/>
          <tpl fld="4" item="0"/>
        </tpls>
      </n>
      <n v="7432223232">
        <tpls c="8">
          <tpl hier="2" item="0"/>
          <tpl hier="4" item="3"/>
          <tpl fld="3" item="10"/>
          <tpl fld="2" item="10"/>
          <tpl hier="9" item="1"/>
          <tpl hier="11" item="4"/>
          <tpl hier="12" item="5"/>
          <tpl fld="4" item="0"/>
        </tpls>
      </n>
      <n v="783528165376">
        <tpls c="8">
          <tpl hier="2" item="0"/>
          <tpl hier="4" item="3"/>
          <tpl fld="3" item="21"/>
          <tpl fld="2" item="69"/>
          <tpl hier="9" item="1"/>
          <tpl hier="11" item="4"/>
          <tpl hier="12" item="5"/>
          <tpl fld="4" item="0"/>
        </tpls>
      </n>
      <n v="14583114752">
        <tpls c="8">
          <tpl hier="2" item="0"/>
          <tpl hier="4" item="3"/>
          <tpl fld="3" item="8"/>
          <tpl fld="2" item="66"/>
          <tpl hier="9" item="1"/>
          <tpl hier="11" item="4"/>
          <tpl hier="12" item="5"/>
          <tpl fld="4" item="0"/>
        </tpls>
      </n>
      <n v="94230052864">
        <tpls c="8">
          <tpl hier="2" item="0"/>
          <tpl hier="4" item="3"/>
          <tpl fld="3" item="7"/>
          <tpl fld="2" item="66"/>
          <tpl hier="9" item="1"/>
          <tpl hier="11" item="4"/>
          <tpl hier="12" item="5"/>
          <tpl fld="4" item="0"/>
        </tpls>
      </n>
      <n v="228858511360">
        <tpls c="8">
          <tpl hier="2" item="0"/>
          <tpl hier="4" item="3"/>
          <tpl fld="3" item="6"/>
          <tpl fld="2" item="66"/>
          <tpl hier="9" item="1"/>
          <tpl hier="11" item="4"/>
          <tpl hier="12" item="5"/>
          <tpl fld="4" item="0"/>
        </tpls>
      </n>
      <n v="403336364032">
        <tpls c="8">
          <tpl hier="2" item="0"/>
          <tpl hier="4" item="3"/>
          <tpl fld="3" item="5"/>
          <tpl fld="2" item="66"/>
          <tpl hier="9" item="1"/>
          <tpl hier="11" item="4"/>
          <tpl hier="12" item="5"/>
          <tpl fld="4" item="0"/>
        </tpls>
      </n>
      <n v="17512388608">
        <tpls c="8">
          <tpl hier="2" item="0"/>
          <tpl hier="4" item="3"/>
          <tpl fld="3" item="56"/>
          <tpl fld="2" item="48"/>
          <tpl hier="9" item="1"/>
          <tpl hier="11" item="4"/>
          <tpl hier="12" item="5"/>
          <tpl fld="4" item="0"/>
        </tpls>
      </n>
      <n v="78713856000">
        <tpls c="8">
          <tpl hier="2" item="0"/>
          <tpl hier="4" item="3"/>
          <tpl fld="3" item="0"/>
          <tpl fld="2" item="48"/>
          <tpl hier="9" item="1"/>
          <tpl hier="11" item="4"/>
          <tpl hier="12" item="5"/>
          <tpl fld="4" item="0"/>
        </tpls>
      </n>
      <n v="208581689344">
        <tpls c="8">
          <tpl hier="2" item="0"/>
          <tpl hier="4" item="3"/>
          <tpl fld="3" item="55"/>
          <tpl fld="2" item="48"/>
          <tpl hier="9" item="1"/>
          <tpl hier="11" item="4"/>
          <tpl hier="12" item="5"/>
          <tpl fld="4" item="0"/>
        </tpls>
      </n>
      <n v="764634752">
        <tpls c="8">
          <tpl hier="2" item="0"/>
          <tpl hier="4" item="3"/>
          <tpl fld="3" item="35"/>
          <tpl fld="2" item="53"/>
          <tpl hier="9" item="1"/>
          <tpl hier="11" item="4"/>
          <tpl hier="12" item="5"/>
          <tpl fld="4" item="0"/>
        </tpls>
      </n>
      <n v="6618585088">
        <tpls c="8">
          <tpl hier="2" item="0"/>
          <tpl hier="4" item="3"/>
          <tpl fld="3" item="40"/>
          <tpl fld="2" item="53"/>
          <tpl hier="9" item="1"/>
          <tpl hier="11" item="4"/>
          <tpl hier="12" item="5"/>
          <tpl fld="4" item="0"/>
        </tpls>
      </n>
      <n v="60603478016">
        <tpls c="8">
          <tpl hier="2" item="0"/>
          <tpl hier="4" item="3"/>
          <tpl fld="3" item="50"/>
          <tpl fld="2" item="53"/>
          <tpl hier="9" item="1"/>
          <tpl hier="11" item="4"/>
          <tpl hier="12" item="5"/>
          <tpl fld="4" item="0"/>
        </tpls>
      </n>
      <n v="194152284160">
        <tpls c="8">
          <tpl hier="2" item="0"/>
          <tpl hier="4" item="3"/>
          <tpl fld="3" item="49"/>
          <tpl fld="2" item="53"/>
          <tpl hier="9" item="1"/>
          <tpl hier="11" item="4"/>
          <tpl hier="12" item="5"/>
          <tpl fld="4" item="0"/>
        </tpls>
      </n>
      <n v="3458939392">
        <tpls c="8">
          <tpl hier="2" item="0"/>
          <tpl hier="4" item="3"/>
          <tpl fld="3" item="37"/>
          <tpl fld="2" item="57"/>
          <tpl hier="9" item="1"/>
          <tpl hier="11" item="4"/>
          <tpl hier="12" item="5"/>
          <tpl fld="4" item="0"/>
        </tpls>
      </n>
      <n v="65398644736">
        <tpls c="8">
          <tpl hier="2" item="0"/>
          <tpl hier="4" item="3"/>
          <tpl fld="3" item="39"/>
          <tpl fld="2" item="57"/>
          <tpl hier="9" item="1"/>
          <tpl hier="11" item="4"/>
          <tpl hier="12" item="5"/>
          <tpl fld="4" item="0"/>
        </tpls>
      </n>
      <n v="610169585664">
        <tpls c="8">
          <tpl hier="2" item="0"/>
          <tpl hier="4" item="3"/>
          <tpl fld="3" item="28"/>
          <tpl fld="2" item="57"/>
          <tpl hier="9" item="1"/>
          <tpl hier="11" item="4"/>
          <tpl hier="12" item="5"/>
          <tpl fld="4" item="0"/>
        </tpls>
      </n>
      <n v="1278427660288">
        <tpls c="8">
          <tpl hier="2" item="0"/>
          <tpl hier="4" item="3"/>
          <tpl fld="3" item="19"/>
          <tpl fld="2" item="57"/>
          <tpl hier="9" item="1"/>
          <tpl hier="11" item="4"/>
          <tpl hier="12" item="5"/>
          <tpl fld="4" item="0"/>
        </tpls>
      </n>
      <n v="31647119360">
        <tpls c="8">
          <tpl hier="2" item="0"/>
          <tpl hier="4" item="3"/>
          <tpl fld="3" item="26"/>
          <tpl fld="2" item="61"/>
          <tpl hier="9" item="1"/>
          <tpl hier="11" item="4"/>
          <tpl hier="12" item="5"/>
          <tpl fld="4" item="0"/>
        </tpls>
      </n>
      <n v="170951180288">
        <tpls c="8">
          <tpl hier="2" item="0"/>
          <tpl hier="4" item="3"/>
          <tpl fld="3" item="25"/>
          <tpl fld="2" item="61"/>
          <tpl hier="9" item="1"/>
          <tpl hier="11" item="4"/>
          <tpl hier="12" item="5"/>
          <tpl fld="4" item="0"/>
        </tpls>
      </n>
      <n v="634693156864">
        <tpls c="8">
          <tpl hier="2" item="0"/>
          <tpl hier="4" item="3"/>
          <tpl fld="3" item="24"/>
          <tpl fld="2" item="61"/>
          <tpl hier="9" item="1"/>
          <tpl hier="11" item="4"/>
          <tpl hier="12" item="5"/>
          <tpl fld="4" item="0"/>
        </tpls>
      </n>
      <n v="1195119214592">
        <tpls c="8">
          <tpl hier="2" item="0"/>
          <tpl hier="4" item="3"/>
          <tpl fld="3" item="23"/>
          <tpl fld="2" item="61"/>
          <tpl hier="9" item="1"/>
          <tpl hier="11" item="4"/>
          <tpl hier="12" item="5"/>
          <tpl fld="4" item="0"/>
        </tpls>
      </n>
      <n v="38092451840">
        <tpls c="8">
          <tpl hier="2" item="0"/>
          <tpl hier="4" item="3"/>
          <tpl fld="3" item="10"/>
          <tpl fld="2" item="79"/>
          <tpl hier="9" item="1"/>
          <tpl hier="11" item="4"/>
          <tpl hier="12" item="5"/>
          <tpl fld="4" item="0"/>
        </tpls>
      </n>
      <n v="150498050048">
        <tpls c="8">
          <tpl hier="2" item="0"/>
          <tpl hier="4" item="3"/>
          <tpl fld="3" item="12"/>
          <tpl fld="2" item="79"/>
          <tpl hier="9" item="1"/>
          <tpl hier="11" item="4"/>
          <tpl hier="12" item="5"/>
          <tpl fld="4" item="0"/>
        </tpls>
      </n>
      <n v="266849058816">
        <tpls c="8">
          <tpl hier="2" item="0"/>
          <tpl hier="4" item="3"/>
          <tpl fld="3" item="11"/>
          <tpl fld="2" item="79"/>
          <tpl hier="9" item="1"/>
          <tpl hier="11" item="4"/>
          <tpl hier="12" item="5"/>
          <tpl fld="4" item="0"/>
        </tpls>
      </n>
      <n v="555455348736">
        <tpls c="8">
          <tpl hier="2" item="0"/>
          <tpl hier="4" item="3"/>
          <tpl fld="3" item="9"/>
          <tpl fld="2" item="79"/>
          <tpl hier="9" item="1"/>
          <tpl hier="11" item="4"/>
          <tpl hier="12" item="5"/>
          <tpl fld="4" item="0"/>
        </tpls>
      </n>
      <n v="192537968640">
        <tpls c="8">
          <tpl hier="2" item="0"/>
          <tpl hier="4" item="3"/>
          <tpl fld="3" item="57"/>
          <tpl fld="2" item="46"/>
          <tpl hier="9" item="1"/>
          <tpl hier="11" item="4"/>
          <tpl hier="12" item="5"/>
          <tpl fld="4" item="0"/>
        </tpls>
      </n>
      <n v="926884823040">
        <tpls c="8">
          <tpl hier="2" item="0"/>
          <tpl hier="4" item="3"/>
          <tpl fld="3" item="3"/>
          <tpl fld="2" item="46"/>
          <tpl hier="9" item="1"/>
          <tpl hier="11" item="4"/>
          <tpl hier="12" item="5"/>
          <tpl fld="4" item="0"/>
        </tpls>
      </n>
      <n v="2538680090624">
        <tpls c="8">
          <tpl hier="2" item="0"/>
          <tpl hier="4" item="3"/>
          <tpl fld="3" item="1"/>
          <tpl fld="2" item="46"/>
          <tpl hier="9" item="1"/>
          <tpl hier="11" item="4"/>
          <tpl hier="12" item="5"/>
          <tpl fld="4" item="0"/>
        </tpls>
      </n>
      <n v="1873411964928">
        <tpls c="8">
          <tpl hier="2" item="0"/>
          <tpl hier="4" item="3"/>
          <tpl fld="3" item="20"/>
          <tpl fld="2" item="51"/>
          <tpl hier="9" item="1"/>
          <tpl hier="11" item="4"/>
          <tpl hier="12" item="5"/>
          <tpl fld="4" item="0"/>
        </tpls>
      </n>
      <n v="6520327110656">
        <tpls c="8">
          <tpl hier="2" item="0"/>
          <tpl hier="4" item="3"/>
          <tpl fld="3" item="51"/>
          <tpl fld="2" item="51"/>
          <tpl hier="9" item="1"/>
          <tpl hier="11" item="4"/>
          <tpl hier="12" item="5"/>
          <tpl fld="4" item="0"/>
        </tpls>
      </n>
      <n v="14712844582912">
        <tpls c="8">
          <tpl hier="2" item="0"/>
          <tpl hier="4" item="3"/>
          <tpl fld="3" item="38"/>
          <tpl fld="2" item="51"/>
          <tpl hier="9" item="1"/>
          <tpl hier="11" item="4"/>
          <tpl hier="12" item="5"/>
          <tpl fld="4" item="0"/>
        </tpls>
      </n>
      <n v="1620089447936">
        <tpls c="8">
          <tpl hier="2" item="0"/>
          <tpl hier="4" item="3"/>
          <tpl fld="3" item="18"/>
          <tpl fld="1" item="1"/>
          <tpl hier="9" item="1"/>
          <tpl hier="11" item="4"/>
          <tpl hier="12" item="5"/>
          <tpl fld="4" item="0"/>
        </tpls>
      </n>
      <n v="7895046888448">
        <tpls c="8">
          <tpl hier="2" item="0"/>
          <tpl hier="4" item="3"/>
          <tpl fld="3" item="22"/>
          <tpl fld="1" item="1"/>
          <tpl hier="9" item="1"/>
          <tpl hier="11" item="4"/>
          <tpl hier="12" item="5"/>
          <tpl fld="4" item="0"/>
        </tpls>
      </n>
      <n v="22799401328640">
        <tpls c="8">
          <tpl hier="2" item="0"/>
          <tpl hier="4" item="3"/>
          <tpl fld="3" item="17"/>
          <tpl fld="1" item="1"/>
          <tpl hier="9" item="1"/>
          <tpl hier="11" item="4"/>
          <tpl hier="12" item="5"/>
          <tpl fld="4" item="0"/>
        </tpls>
      </n>
      <n v="38491668172800">
        <tpls c="8">
          <tpl hier="2" item="0"/>
          <tpl hier="4" item="3"/>
          <tpl fld="3" item="21"/>
          <tpl fld="1" item="1"/>
          <tpl hier="9" item="1"/>
          <tpl hier="11" item="4"/>
          <tpl hier="12" item="5"/>
          <tpl fld="4" item="0"/>
        </tpls>
      </n>
      <n v="300392160">
        <tpls c="8">
          <tpl hier="2" item="0"/>
          <tpl hier="4" item="3"/>
          <tpl fld="3" item="34"/>
          <tpl fld="2" item="58"/>
          <tpl hier="9" item="1"/>
          <tpl hier="11" item="4"/>
          <tpl hier="12" item="5"/>
          <tpl fld="4" item="0"/>
        </tpls>
      </n>
      <n v="1426499968">
        <tpls c="8">
          <tpl hier="2" item="0"/>
          <tpl hier="4" item="3"/>
          <tpl fld="3" item="36"/>
          <tpl fld="2" item="58"/>
          <tpl hier="9" item="1"/>
          <tpl hier="11" item="4"/>
          <tpl hier="12" item="5"/>
          <tpl fld="4" item="0"/>
        </tpls>
      </n>
      <n v="6332360192">
        <tpls c="8">
          <tpl hier="2" item="0"/>
          <tpl hier="4" item="3"/>
          <tpl fld="3" item="27"/>
          <tpl fld="2" item="58"/>
          <tpl hier="9" item="1"/>
          <tpl hier="11" item="4"/>
          <tpl hier="12" item="5"/>
          <tpl fld="4" item="0"/>
        </tpls>
      </n>
      <n v="10562700288">
        <tpls c="8">
          <tpl hier="2" item="0"/>
          <tpl hier="4" item="3"/>
          <tpl fld="3" item="33"/>
          <tpl fld="2" item="58"/>
          <tpl hier="9" item="1"/>
          <tpl hier="11" item="4"/>
          <tpl hier="12" item="5"/>
          <tpl fld="4" item="0"/>
        </tpls>
      </n>
      <n v="7483685376">
        <tpls c="8">
          <tpl hier="2" item="0"/>
          <tpl hier="4" item="3"/>
          <tpl fld="3" item="18"/>
          <tpl fld="2" item="63"/>
          <tpl hier="9" item="1"/>
          <tpl hier="11" item="4"/>
          <tpl hier="12" item="5"/>
          <tpl fld="4" item="0"/>
        </tpls>
      </n>
      <n v="18920839168">
        <tpls c="8">
          <tpl hier="2" item="0"/>
          <tpl hier="4" item="3"/>
          <tpl fld="3" item="22"/>
          <tpl fld="2" item="63"/>
          <tpl hier="9" item="1"/>
          <tpl hier="11" item="4"/>
          <tpl hier="12" item="5"/>
          <tpl fld="4" item="0"/>
        </tpls>
      </n>
      <n v="53369786368">
        <tpls c="8">
          <tpl hier="2" item="0"/>
          <tpl hier="4" item="3"/>
          <tpl fld="3" item="17"/>
          <tpl fld="2" item="63"/>
          <tpl hier="9" item="1"/>
          <tpl hier="11" item="4"/>
          <tpl hier="12" item="5"/>
          <tpl fld="4" item="0"/>
        </tpls>
      </n>
      <n v="221415161856">
        <tpls c="8">
          <tpl hier="2" item="0"/>
          <tpl hier="4" item="3"/>
          <tpl fld="3" item="21"/>
          <tpl fld="2" item="63"/>
          <tpl hier="9" item="1"/>
          <tpl hier="11" item="4"/>
          <tpl hier="12" item="5"/>
          <tpl fld="4" item="0"/>
        </tpls>
      </n>
      <n v="59207316">
        <tpls c="8">
          <tpl hier="2" item="0"/>
          <tpl hier="4" item="3"/>
          <tpl fld="3" item="8"/>
          <tpl fld="2" item="82"/>
          <tpl hier="9" item="1"/>
          <tpl hier="11" item="4"/>
          <tpl hier="12" item="5"/>
          <tpl fld="4" item="0"/>
        </tpls>
      </n>
      <n v="281082560">
        <tpls c="8">
          <tpl hier="2" item="0"/>
          <tpl hier="4" item="3"/>
          <tpl fld="3" item="7"/>
          <tpl fld="2" item="82"/>
          <tpl hier="9" item="1"/>
          <tpl hier="11" item="4"/>
          <tpl hier="12" item="5"/>
          <tpl fld="4" item="0"/>
        </tpls>
      </n>
      <n v="983500032">
        <tpls c="8">
          <tpl hier="2" item="0"/>
          <tpl hier="4" item="3"/>
          <tpl fld="3" item="6"/>
          <tpl fld="2" item="82"/>
          <tpl hier="9" item="1"/>
          <tpl hier="11" item="4"/>
          <tpl hier="12" item="5"/>
          <tpl fld="4" item="0"/>
        </tpls>
      </n>
      <n v="1879613568">
        <tpls c="8">
          <tpl hier="2" item="0"/>
          <tpl hier="4" item="3"/>
          <tpl fld="3" item="5"/>
          <tpl fld="2" item="82"/>
          <tpl hier="9" item="1"/>
          <tpl hier="11" item="4"/>
          <tpl hier="12" item="5"/>
          <tpl fld="4" item="0"/>
        </tpls>
      </n>
      <n v="554654784">
        <tpls c="8">
          <tpl hier="2" item="0"/>
          <tpl hier="4" item="3"/>
          <tpl fld="3" item="56"/>
          <tpl fld="2" item="47"/>
          <tpl hier="9" item="1"/>
          <tpl hier="11" item="4"/>
          <tpl hier="12" item="5"/>
          <tpl fld="4" item="0"/>
        </tpls>
      </n>
      <n v="1959965184">
        <tpls c="8">
          <tpl hier="2" item="0"/>
          <tpl hier="4" item="3"/>
          <tpl fld="3" item="0"/>
          <tpl fld="2" item="47"/>
          <tpl hier="9" item="1"/>
          <tpl hier="11" item="4"/>
          <tpl hier="12" item="5"/>
          <tpl fld="4" item="0"/>
        </tpls>
      </n>
      <n v="7027863040">
        <tpls c="8">
          <tpl hier="2" item="0"/>
          <tpl hier="4" item="3"/>
          <tpl fld="3" item="55"/>
          <tpl fld="2" item="47"/>
          <tpl hier="9" item="1"/>
          <tpl hier="11" item="4"/>
          <tpl hier="12" item="5"/>
          <tpl fld="4" item="0"/>
        </tpls>
      </n>
      <n v="406684576">
        <tpls c="8">
          <tpl hier="2" item="0"/>
          <tpl hier="4" item="3"/>
          <tpl fld="3" item="35"/>
          <tpl fld="2" item="52"/>
          <tpl hier="9" item="1"/>
          <tpl hier="11" item="4"/>
          <tpl hier="12" item="5"/>
          <tpl fld="4" item="0"/>
        </tpls>
      </n>
      <n v="3227436288">
        <tpls c="8">
          <tpl hier="2" item="0"/>
          <tpl hier="4" item="3"/>
          <tpl fld="3" item="40"/>
          <tpl fld="2" item="52"/>
          <tpl hier="9" item="1"/>
          <tpl hier="11" item="4"/>
          <tpl hier="12" item="5"/>
          <tpl fld="4" item="0"/>
        </tpls>
      </n>
      <n v="5734676480">
        <tpls c="8">
          <tpl hier="2" item="0"/>
          <tpl hier="4" item="3"/>
          <tpl fld="3" item="50"/>
          <tpl fld="2" item="52"/>
          <tpl hier="9" item="1"/>
          <tpl hier="11" item="4"/>
          <tpl hier="12" item="5"/>
          <tpl fld="4" item="0"/>
        </tpls>
      </n>
      <n v="17339992064">
        <tpls c="8">
          <tpl hier="2" item="0"/>
          <tpl hier="4" item="3"/>
          <tpl fld="3" item="49"/>
          <tpl fld="2" item="52"/>
          <tpl hier="9" item="1"/>
          <tpl hier="11" item="4"/>
          <tpl hier="12" item="5"/>
          <tpl fld="4" item="0"/>
        </tpls>
      </n>
      <n v="41613968">
        <tpls c="8">
          <tpl hier="2" item="0"/>
          <tpl hier="4" item="3"/>
          <tpl fld="3" item="37"/>
          <tpl fld="2" item="56"/>
          <tpl hier="9" item="1"/>
          <tpl hier="11" item="4"/>
          <tpl hier="12" item="5"/>
          <tpl fld="4" item="0"/>
        </tpls>
      </n>
      <n v="1060923840">
        <tpls c="8">
          <tpl hier="2" item="0"/>
          <tpl hier="4" item="3"/>
          <tpl fld="3" item="39"/>
          <tpl fld="2" item="56"/>
          <tpl hier="9" item="1"/>
          <tpl hier="11" item="4"/>
          <tpl hier="12" item="5"/>
          <tpl fld="4" item="0"/>
        </tpls>
      </n>
      <n v="4847752704">
        <tpls c="8">
          <tpl hier="2" item="0"/>
          <tpl hier="4" item="3"/>
          <tpl fld="3" item="28"/>
          <tpl fld="2" item="56"/>
          <tpl hier="9" item="1"/>
          <tpl hier="11" item="4"/>
          <tpl hier="12" item="5"/>
          <tpl fld="4" item="0"/>
        </tpls>
      </n>
      <n v="14420393984">
        <tpls c="8">
          <tpl hier="2" item="0"/>
          <tpl hier="4" item="3"/>
          <tpl fld="3" item="19"/>
          <tpl fld="2" item="56"/>
          <tpl hier="9" item="1"/>
          <tpl hier="11" item="4"/>
          <tpl hier="12" item="5"/>
          <tpl fld="4" item="0"/>
        </tpls>
      </n>
      <n v="30591834112">
        <tpls c="8">
          <tpl hier="2" item="0"/>
          <tpl hier="4" item="3"/>
          <tpl fld="3" item="26"/>
          <tpl fld="2" item="60"/>
          <tpl hier="9" item="1"/>
          <tpl hier="11" item="4"/>
          <tpl hier="12" item="5"/>
          <tpl fld="4" item="0"/>
        </tpls>
      </n>
      <n v="294084116480">
        <tpls c="8">
          <tpl hier="2" item="0"/>
          <tpl hier="4" item="3"/>
          <tpl fld="3" item="7"/>
          <tpl fld="2" item="60"/>
          <tpl hier="9" item="1"/>
          <tpl hier="11" item="4"/>
          <tpl hier="12" item="5"/>
          <tpl fld="4" item="0"/>
        </tpls>
      </n>
      <n v="1397084389376">
        <tpls c="8">
          <tpl hier="2" item="0"/>
          <tpl hier="4" item="3"/>
          <tpl fld="3" item="52"/>
          <tpl fld="2" item="60"/>
          <tpl hier="9" item="1"/>
          <tpl hier="11" item="4"/>
          <tpl hier="12" item="5"/>
          <tpl fld="4" item="0"/>
        </tpls>
      </n>
      <n v="433889824">
        <tpls c="8">
          <tpl hier="2" item="0"/>
          <tpl hier="4" item="3"/>
          <tpl fld="3" item="32"/>
          <tpl fld="2" item="55"/>
          <tpl hier="9" item="1"/>
          <tpl hier="11" item="4"/>
          <tpl hier="12" item="5"/>
          <tpl fld="4" item="0"/>
        </tpls>
      </n>
      <n v="2036303360">
        <tpls c="8">
          <tpl hier="2" item="0"/>
          <tpl hier="4" item="3"/>
          <tpl fld="3" item="12"/>
          <tpl fld="2" item="55"/>
          <tpl hier="9" item="1"/>
          <tpl hier="11" item="4"/>
          <tpl hier="12" item="5"/>
          <tpl fld="4" item="0"/>
        </tpls>
      </n>
      <n v="9413336064">
        <tpls c="8">
          <tpl hier="2" item="0"/>
          <tpl hier="4" item="3"/>
          <tpl fld="3" item="38"/>
          <tpl fld="2" item="55"/>
          <tpl hier="9" item="1"/>
          <tpl hier="11" item="4"/>
          <tpl hier="12" item="5"/>
          <tpl fld="4" item="0"/>
        </tpls>
      </n>
      <n v="190205712">
        <tpls c="8">
          <tpl hier="2" item="0"/>
          <tpl hier="4" item="3"/>
          <tpl fld="3" item="16"/>
          <tpl fld="2" item="42"/>
          <tpl hier="9" item="1"/>
          <tpl hier="11" item="4"/>
          <tpl hier="12" item="5"/>
          <tpl fld="4" item="0"/>
        </tpls>
      </n>
      <n v="1113924096">
        <tpls c="8">
          <tpl hier="2" item="0"/>
          <tpl hier="4" item="3"/>
          <tpl fld="3" item="3"/>
          <tpl fld="2" item="42"/>
          <tpl hier="9" item="1"/>
          <tpl hier="11" item="4"/>
          <tpl hier="12" item="5"/>
          <tpl fld="4" item="0"/>
        </tpls>
      </n>
      <n v="2235820800">
        <tpls c="8">
          <tpl hier="2" item="0"/>
          <tpl hier="4" item="3"/>
          <tpl fld="3" item="41"/>
          <tpl fld="2" item="42"/>
          <tpl hier="9" item="1"/>
          <tpl hier="11" item="4"/>
          <tpl hier="12" item="5"/>
          <tpl fld="4" item="0"/>
        </tpls>
      </n>
      <n v="1430951296">
        <tpls c="8">
          <tpl hier="2" item="0"/>
          <tpl hier="4" item="3"/>
          <tpl fld="3" item="4"/>
          <tpl fld="2" item="62"/>
          <tpl hier="9" item="1"/>
          <tpl hier="11" item="4"/>
          <tpl hier="12" item="5"/>
          <tpl fld="4" item="0"/>
        </tpls>
      </n>
      <n v="11396311040">
        <tpls c="8">
          <tpl hier="2" item="0"/>
          <tpl hier="4" item="3"/>
          <tpl fld="3" item="51"/>
          <tpl fld="2" item="62"/>
          <tpl hier="9" item="1"/>
          <tpl hier="11" item="4"/>
          <tpl hier="12" item="5"/>
          <tpl fld="4" item="0"/>
        </tpls>
      </n>
      <n v="34989494272">
        <tpls c="8">
          <tpl hier="2" item="0"/>
          <tpl hier="4" item="3"/>
          <tpl fld="3" item="29"/>
          <tpl fld="2" item="62"/>
          <tpl hier="9" item="1"/>
          <tpl hier="11" item="4"/>
          <tpl hier="12" item="5"/>
          <tpl fld="4" item="0"/>
        </tpls>
      </n>
      <n v="378660032">
        <tpls c="8">
          <tpl hier="2" item="0"/>
          <tpl hier="4" item="3"/>
          <tpl fld="3" item="54"/>
          <tpl fld="2" item="77"/>
          <tpl hier="9" item="1"/>
          <tpl hier="11" item="4"/>
          <tpl hier="12" item="5"/>
          <tpl fld="4" item="0"/>
        </tpls>
      </n>
      <n v="1115389696">
        <tpls c="8">
          <tpl hier="2" item="0"/>
          <tpl hier="4" item="3"/>
          <tpl fld="3" item="42"/>
          <tpl fld="2" item="77"/>
          <tpl hier="9" item="1"/>
          <tpl hier="11" item="4"/>
          <tpl hier="12" item="5"/>
          <tpl fld="4" item="0"/>
        </tpls>
      </n>
      <n v="2072350208">
        <tpls c="8">
          <tpl hier="2" item="0"/>
          <tpl hier="4" item="3"/>
          <tpl fld="3" item="13"/>
          <tpl fld="2" item="77"/>
          <tpl hier="9" item="1"/>
          <tpl hier="11" item="4"/>
          <tpl hier="12" item="5"/>
          <tpl fld="4" item="0"/>
        </tpls>
      </n>
      <n v="1113920128">
        <tpls c="8">
          <tpl hier="2" item="0"/>
          <tpl hier="4" item="3"/>
          <tpl fld="3" item="46"/>
          <tpl fld="2" item="28"/>
          <tpl hier="9" item="1"/>
          <tpl hier="11" item="4"/>
          <tpl hier="12" item="5"/>
          <tpl fld="4" item="0"/>
        </tpls>
      </n>
      <n v="1744794496">
        <tpls c="8">
          <tpl hier="2" item="0"/>
          <tpl hier="4" item="3"/>
          <tpl fld="3" item="30"/>
          <tpl fld="2" item="28"/>
          <tpl hier="9" item="1"/>
          <tpl hier="11" item="4"/>
          <tpl hier="12" item="5"/>
          <tpl fld="4" item="0"/>
        </tpls>
      </n>
      <n v="34509877248">
        <tpls c="8">
          <tpl hier="2" item="0"/>
          <tpl hier="4" item="3"/>
          <tpl fld="3" item="36"/>
          <tpl fld="2" item="35"/>
          <tpl hier="9" item="1"/>
          <tpl hier="11" item="4"/>
          <tpl hier="12" item="5"/>
          <tpl fld="4" item="0"/>
        </tpls>
      </n>
      <n v="70979919872">
        <tpls c="8">
          <tpl hier="2" item="0"/>
          <tpl hier="4" item="3"/>
          <tpl fld="3" item="14"/>
          <tpl fld="2" item="35"/>
          <tpl hier="9" item="1"/>
          <tpl hier="11" item="4"/>
          <tpl hier="12" item="5"/>
          <tpl fld="4" item="0"/>
        </tpls>
      </n>
      <n v="4955544064">
        <tpls c="8">
          <tpl hier="2" item="0"/>
          <tpl hier="4" item="3"/>
          <tpl fld="3" item="48"/>
          <tpl fld="2" item="40"/>
          <tpl hier="9" item="1"/>
          <tpl hier="11" item="4"/>
          <tpl hier="12" item="5"/>
          <tpl fld="4" item="0"/>
        </tpls>
      </n>
      <n v="38253121536">
        <tpls c="8">
          <tpl hier="2" item="0"/>
          <tpl hier="4" item="3"/>
          <tpl fld="3" item="22"/>
          <tpl fld="2" item="40"/>
          <tpl hier="9" item="1"/>
          <tpl hier="11" item="4"/>
          <tpl hier="12" item="5"/>
          <tpl fld="4" item="0"/>
        </tpls>
      </n>
      <n v="117081522176">
        <tpls c="8">
          <tpl hier="2" item="0"/>
          <tpl hier="4" item="3"/>
          <tpl fld="3" item="2"/>
          <tpl fld="2" item="40"/>
          <tpl hier="9" item="1"/>
          <tpl hier="11" item="4"/>
          <tpl hier="12" item="5"/>
          <tpl fld="4" item="0"/>
        </tpls>
      </n>
      <n v="4043901696">
        <tpls c="8">
          <tpl hier="2" item="0"/>
          <tpl hier="4" item="3"/>
          <tpl fld="3" item="34"/>
          <tpl fld="2" item="54"/>
          <tpl hier="9" item="1"/>
          <tpl hier="11" item="4"/>
          <tpl hier="12" item="5"/>
          <tpl fld="4" item="0"/>
        </tpls>
      </n>
      <n v="7661625344">
        <tpls c="8">
          <tpl hier="2" item="0"/>
          <tpl hier="4" item="3"/>
          <tpl fld="3" item="7"/>
          <tpl fld="2" item="54"/>
          <tpl hier="9" item="1"/>
          <tpl hier="11" item="4"/>
          <tpl hier="12" item="5"/>
          <tpl fld="4" item="0"/>
        </tpls>
      </n>
      <n v="16737072128">
        <tpls c="8">
          <tpl hier="2" item="0"/>
          <tpl hier="4" item="3"/>
          <tpl fld="3" item="52"/>
          <tpl fld="2" item="54"/>
          <tpl hier="9" item="1"/>
          <tpl hier="11" item="4"/>
          <tpl hier="12" item="5"/>
          <tpl fld="4" item="0"/>
        </tpls>
      </n>
      <n v="251247456">
        <tpls c="8">
          <tpl hier="2" item="0"/>
          <tpl hier="4" item="3"/>
          <tpl fld="3" item="18"/>
          <tpl fld="2" item="59"/>
          <tpl hier="9" item="1"/>
          <tpl hier="11" item="4"/>
          <tpl hier="12" item="5"/>
          <tpl fld="4" item="0"/>
        </tpls>
      </n>
      <n v="2798746112">
        <tpls c="8">
          <tpl hier="2" item="0"/>
          <tpl hier="4" item="3"/>
          <tpl fld="3" item="0"/>
          <tpl fld="2" item="59"/>
          <tpl hier="9" item="1"/>
          <tpl hier="11" item="4"/>
          <tpl hier="12" item="5"/>
          <tpl fld="4" item="0"/>
        </tpls>
      </n>
      <n v="12019595264">
        <tpls c="8">
          <tpl hier="2" item="0"/>
          <tpl hier="4" item="3"/>
          <tpl fld="3" item="47"/>
          <tpl fld="2" item="59"/>
          <tpl hier="9" item="1"/>
          <tpl hier="11" item="4"/>
          <tpl hier="12" item="5"/>
          <tpl fld="4" item="0"/>
        </tpls>
      </n>
      <n v="1077152896">
        <tpls c="8">
          <tpl hier="2" item="0"/>
          <tpl hier="4" item="3"/>
          <tpl fld="3" item="8"/>
          <tpl fld="2" item="65"/>
          <tpl hier="9" item="1"/>
          <tpl hier="11" item="4"/>
          <tpl hier="12" item="5"/>
          <tpl fld="4" item="0"/>
        </tpls>
      </n>
      <n v="9537297408">
        <tpls c="8">
          <tpl hier="2" item="0"/>
          <tpl hier="4" item="3"/>
          <tpl fld="3" item="50"/>
          <tpl fld="2" item="65"/>
          <tpl hier="9" item="1"/>
          <tpl hier="11" item="4"/>
          <tpl hier="12" item="5"/>
          <tpl fld="4" item="0"/>
        </tpls>
      </n>
      <n v="49745088512">
        <tpls c="8">
          <tpl hier="2" item="0"/>
          <tpl hier="4" item="3"/>
          <tpl fld="3" item="33"/>
          <tpl fld="2" item="65"/>
          <tpl hier="9" item="1"/>
          <tpl hier="11" item="4"/>
          <tpl hier="12" item="5"/>
          <tpl fld="4" item="0"/>
        </tpls>
      </n>
      <n v="3070151936">
        <tpls c="8">
          <tpl hier="2" item="0"/>
          <tpl hier="4" item="3"/>
          <tpl fld="3" item="56"/>
          <tpl fld="2" item="85"/>
          <tpl hier="9" item="1"/>
          <tpl hier="11" item="4"/>
          <tpl hier="12" item="5"/>
          <tpl fld="4" item="0"/>
        </tpls>
      </n>
      <n v="12139235328">
        <tpls c="8">
          <tpl hier="2" item="0"/>
          <tpl hier="4" item="3"/>
          <tpl fld="3" item="28"/>
          <tpl fld="2" item="85"/>
          <tpl hier="9" item="1"/>
          <tpl hier="11" item="4"/>
          <tpl hier="12" item="5"/>
          <tpl fld="4" item="0"/>
        </tpls>
      </n>
      <n v="5044593152">
        <tpls c="8">
          <tpl hier="2" item="0"/>
          <tpl hier="4" item="3"/>
          <tpl fld="3" item="15"/>
          <tpl fld="2" item="49"/>
          <tpl hier="9" item="1"/>
          <tpl hier="11" item="4"/>
          <tpl hier="12" item="5"/>
          <tpl fld="4" item="0"/>
        </tpls>
      </n>
      <n v="67179913216">
        <tpls c="8">
          <tpl hier="2" item="0"/>
          <tpl hier="4" item="3"/>
          <tpl fld="3" item="29"/>
          <tpl fld="2" item="49"/>
          <tpl hier="9" item="1"/>
          <tpl hier="11" item="4"/>
          <tpl hier="12" item="5"/>
          <tpl fld="4" item="0"/>
        </tpls>
      </n>
      <n v="19929853952">
        <tpls c="8">
          <tpl hier="2" item="0"/>
          <tpl hier="4" item="3"/>
          <tpl fld="3" item="31"/>
          <tpl fld="2" item="44"/>
          <tpl hier="9" item="1"/>
          <tpl hier="11" item="4"/>
          <tpl hier="12" item="5"/>
          <tpl fld="4" item="0"/>
        </tpls>
      </n>
      <n v="87924547584">
        <tpls c="8">
          <tpl hier="2" item="0"/>
          <tpl hier="4" item="3"/>
          <tpl fld="3" item="19"/>
          <tpl fld="2" item="44"/>
          <tpl hier="9" item="1"/>
          <tpl hier="11" item="4"/>
          <tpl hier="12" item="5"/>
          <tpl fld="4" item="0"/>
        </tpls>
      </n>
      <n v="1194015488">
        <tpls c="8">
          <tpl hier="2" item="0"/>
          <tpl hier="4" item="3"/>
          <tpl fld="3" item="31"/>
          <tpl fld="2" item="34"/>
          <tpl hier="9" item="1"/>
          <tpl hier="11" item="4"/>
          <tpl hier="12" item="5"/>
          <tpl fld="4" item="0"/>
        </tpls>
      </n>
      <n v="4504342016">
        <tpls c="8">
          <tpl hier="2" item="0"/>
          <tpl hier="4" item="3"/>
          <tpl fld="3" item="15"/>
          <tpl fld="2" item="33"/>
          <tpl hier="9" item="1"/>
          <tpl hier="11" item="4"/>
          <tpl hier="12" item="5"/>
          <tpl fld="4" item="0"/>
        </tpls>
      </n>
      <n v="3504024320">
        <tpls c="8">
          <tpl hier="2" item="0"/>
          <tpl hier="4" item="3"/>
          <tpl fld="3" item="21"/>
          <tpl fld="2" item="22"/>
          <tpl hier="9" item="1"/>
          <tpl hier="11" item="4"/>
          <tpl hier="12" item="5"/>
          <tpl fld="4" item="0"/>
        </tpls>
      </n>
      <n v="270105346048">
        <tpls c="8">
          <tpl hier="2" item="0"/>
          <tpl hier="4" item="3"/>
          <tpl fld="3" item="53"/>
          <tpl fld="2" item="39"/>
          <tpl hier="9" item="1"/>
          <tpl hier="11" item="4"/>
          <tpl hier="12" item="5"/>
          <tpl fld="4" item="0"/>
        </tpls>
      </n>
      <n v="1590215552">
        <tpls c="8">
          <tpl hier="2" item="0"/>
          <tpl hier="4" item="3"/>
          <tpl fld="3" item="3"/>
          <tpl fld="2" item="27"/>
          <tpl hier="9" item="1"/>
          <tpl hier="11" item="4"/>
          <tpl hier="12" item="5"/>
          <tpl fld="4" item="0"/>
        </tpls>
      </n>
      <n v="10982979584">
        <tpls c="8">
          <tpl hier="2" item="0"/>
          <tpl hier="4" item="3"/>
          <tpl fld="3" item="33"/>
          <tpl fld="2" item="23"/>
          <tpl hier="9" item="1"/>
          <tpl hier="11" item="4"/>
          <tpl hier="12" item="5"/>
          <tpl fld="4" item="0"/>
        </tpls>
      </n>
      <n v="71623499776">
        <tpls c="8">
          <tpl hier="2" item="0"/>
          <tpl hier="4" item="3"/>
          <tpl fld="3" item="11"/>
          <tpl fld="2" item="18"/>
          <tpl hier="9" item="1"/>
          <tpl hier="11" item="4"/>
          <tpl hier="12" item="5"/>
          <tpl fld="4" item="0"/>
        </tpls>
      </n>
      <n v="2081826013184">
        <tpls c="8">
          <tpl hier="2" item="0"/>
          <tpl hier="4" item="3"/>
          <tpl fld="3" item="40"/>
          <tpl fld="2" item="51"/>
          <tpl hier="9" item="1"/>
          <tpl hier="11" item="4"/>
          <tpl hier="12" item="5"/>
          <tpl fld="4" item="0"/>
        </tpls>
      </n>
      <n v="6858558930944">
        <tpls c="8">
          <tpl hier="2" item="0"/>
          <tpl hier="4" item="3"/>
          <tpl fld="3" item="50"/>
          <tpl fld="2" item="51"/>
          <tpl hier="9" item="1"/>
          <tpl hier="11" item="4"/>
          <tpl hier="12" item="5"/>
          <tpl fld="4" item="0"/>
        </tpls>
      </n>
      <n v="14448932683776">
        <tpls c="8">
          <tpl hier="2" item="0"/>
          <tpl hier="4" item="3"/>
          <tpl fld="3" item="49"/>
          <tpl fld="2" item="51"/>
          <tpl hier="9" item="1"/>
          <tpl hier="11" item="4"/>
          <tpl hier="12" item="5"/>
          <tpl fld="4" item="0"/>
        </tpls>
      </n>
      <n v="1780913526912">
        <tpls c="8">
          <tpl hier="2" item="0"/>
          <tpl hier="4" item="3"/>
          <tpl fld="3" item="16"/>
          <tpl fld="1" item="1"/>
          <tpl hier="9" item="1"/>
          <tpl hier="11" item="4"/>
          <tpl hier="12" item="5"/>
          <tpl fld="4" item="0"/>
        </tpls>
      </n>
      <n v="8356090895872">
        <tpls c="8">
          <tpl hier="2" item="0"/>
          <tpl hier="4" item="3"/>
          <tpl fld="3" item="15"/>
          <tpl fld="1" item="1"/>
          <tpl hier="9" item="1"/>
          <tpl hier="11" item="4"/>
          <tpl hier="12" item="5"/>
          <tpl fld="4" item="0"/>
        </tpls>
      </n>
      <n v="22532806506496">
        <tpls c="8">
          <tpl hier="2" item="0"/>
          <tpl hier="4" item="3"/>
          <tpl fld="3" item="14"/>
          <tpl fld="1" item="1"/>
          <tpl hier="9" item="1"/>
          <tpl hier="11" item="4"/>
          <tpl hier="12" item="5"/>
          <tpl fld="4" item="0"/>
        </tpls>
      </n>
      <n v="39976778661888">
        <tpls c="8">
          <tpl hier="2" item="0"/>
          <tpl hier="4" item="3"/>
          <tpl fld="3" item="13"/>
          <tpl fld="1" item="1"/>
          <tpl hier="9" item="1"/>
          <tpl hier="11" item="4"/>
          <tpl hier="12" item="5"/>
          <tpl fld="4" item="0"/>
        </tpls>
      </n>
      <n v="340000000">
        <tpls c="8">
          <tpl hier="2" item="0"/>
          <tpl hier="4" item="3"/>
          <tpl fld="3" item="32"/>
          <tpl fld="2" item="58"/>
          <tpl hier="9" item="1"/>
          <tpl hier="11" item="4"/>
          <tpl hier="12" item="5"/>
          <tpl fld="4" item="0"/>
        </tpls>
      </n>
      <n v="1578300032">
        <tpls c="8">
          <tpl hier="2" item="0"/>
          <tpl hier="4" item="3"/>
          <tpl fld="3" item="31"/>
          <tpl fld="2" item="58"/>
          <tpl hier="9" item="1"/>
          <tpl hier="11" item="4"/>
          <tpl hier="12" item="5"/>
          <tpl fld="4" item="0"/>
        </tpls>
      </n>
      <n v="6833220096">
        <tpls c="8">
          <tpl hier="2" item="0"/>
          <tpl hier="4" item="3"/>
          <tpl fld="3" item="30"/>
          <tpl fld="2" item="58"/>
          <tpl hier="9" item="1"/>
          <tpl hier="11" item="4"/>
          <tpl hier="12" item="5"/>
          <tpl fld="4" item="0"/>
        </tpls>
      </n>
      <n v="10913300480">
        <tpls c="8">
          <tpl hier="2" item="0"/>
          <tpl hier="4" item="3"/>
          <tpl fld="3" item="29"/>
          <tpl fld="2" item="58"/>
          <tpl hier="9" item="1"/>
          <tpl hier="11" item="4"/>
          <tpl hier="12" item="5"/>
          <tpl fld="4" item="0"/>
        </tpls>
      </n>
      <n v="8471006208">
        <tpls c="8">
          <tpl hier="2" item="0"/>
          <tpl hier="4" item="3"/>
          <tpl fld="3" item="16"/>
          <tpl fld="2" item="63"/>
          <tpl hier="9" item="1"/>
          <tpl hier="11" item="4"/>
          <tpl hier="12" item="5"/>
          <tpl fld="4" item="0"/>
        </tpls>
      </n>
      <n v="22278422528">
        <tpls c="8">
          <tpl hier="2" item="0"/>
          <tpl hier="4" item="3"/>
          <tpl fld="3" item="15"/>
          <tpl fld="2" item="63"/>
          <tpl hier="9" item="1"/>
          <tpl hier="11" item="4"/>
          <tpl hier="12" item="5"/>
          <tpl fld="4" item="0"/>
        </tpls>
      </n>
      <n v="53991288832">
        <tpls c="8">
          <tpl hier="2" item="0"/>
          <tpl hier="4" item="3"/>
          <tpl fld="3" item="14"/>
          <tpl fld="2" item="63"/>
          <tpl hier="9" item="1"/>
          <tpl hier="11" item="4"/>
          <tpl hier="12" item="5"/>
          <tpl fld="4" item="0"/>
        </tpls>
      </n>
      <n v="249711050752">
        <tpls c="8">
          <tpl hier="2" item="0"/>
          <tpl hier="4" item="3"/>
          <tpl fld="3" item="13"/>
          <tpl fld="2" item="63"/>
          <tpl hier="9" item="1"/>
          <tpl hier="11" item="4"/>
          <tpl hier="12" item="5"/>
          <tpl fld="4" item="0"/>
        </tpls>
      </n>
      <n v="66062500">
        <tpls c="8">
          <tpl hier="2" item="0"/>
          <tpl hier="4" item="3"/>
          <tpl fld="3" item="4"/>
          <tpl fld="2" item="82"/>
          <tpl hier="9" item="1"/>
          <tpl hier="11" item="4"/>
          <tpl hier="12" item="5"/>
          <tpl fld="4" item="0"/>
        </tpls>
      </n>
      <n v="320093376">
        <tpls c="8">
          <tpl hier="2" item="0"/>
          <tpl hier="4" item="3"/>
          <tpl fld="3" item="58"/>
          <tpl fld="2" item="82"/>
          <tpl hier="9" item="1"/>
          <tpl hier="11" item="4"/>
          <tpl hier="12" item="5"/>
          <tpl fld="4" item="0"/>
        </tpls>
      </n>
      <n v="1051350016">
        <tpls c="8">
          <tpl hier="2" item="0"/>
          <tpl hier="4" item="3"/>
          <tpl fld="3" item="2"/>
          <tpl fld="2" item="82"/>
          <tpl hier="9" item="1"/>
          <tpl hier="11" item="4"/>
          <tpl hier="12" item="5"/>
          <tpl fld="4" item="0"/>
        </tpls>
      </n>
      <n v="676870144">
        <tpls c="8">
          <tpl hier="2" item="0"/>
          <tpl hier="4" item="3"/>
          <tpl fld="3" item="54"/>
          <tpl fld="2" item="47"/>
          <tpl hier="9" item="1"/>
          <tpl hier="11" item="4"/>
          <tpl hier="12" item="5"/>
          <tpl fld="4" item="0"/>
        </tpls>
      </n>
      <n v="1986437888">
        <tpls c="8">
          <tpl hier="2" item="0"/>
          <tpl hier="4" item="3"/>
          <tpl fld="3" item="53"/>
          <tpl fld="2" item="47"/>
          <tpl hier="9" item="1"/>
          <tpl hier="11" item="4"/>
          <tpl hier="12" item="5"/>
          <tpl fld="4" item="0"/>
        </tpls>
      </n>
      <n v="8158257664">
        <tpls c="8">
          <tpl hier="2" item="0"/>
          <tpl hier="4" item="3"/>
          <tpl fld="3" item="52"/>
          <tpl fld="2" item="47"/>
          <tpl hier="9" item="1"/>
          <tpl hier="11" item="4"/>
          <tpl hier="12" item="5"/>
          <tpl fld="4" item="0"/>
        </tpls>
      </n>
      <n v="444665184">
        <tpls c="8">
          <tpl hier="2" item="0"/>
          <tpl hier="4" item="3"/>
          <tpl fld="3" item="48"/>
          <tpl fld="2" item="52"/>
          <tpl hier="9" item="1"/>
          <tpl hier="11" item="4"/>
          <tpl hier="12" item="5"/>
          <tpl fld="4" item="0"/>
        </tpls>
      </n>
      <n v="3758220800">
        <tpls c="8">
          <tpl hier="2" item="0"/>
          <tpl hier="4" item="3"/>
          <tpl fld="3" item="46"/>
          <tpl fld="2" item="52"/>
          <tpl hier="9" item="1"/>
          <tpl hier="11" item="4"/>
          <tpl hier="12" item="5"/>
          <tpl fld="4" item="0"/>
        </tpls>
      </n>
      <n v="5981244928">
        <tpls c="8">
          <tpl hier="2" item="0"/>
          <tpl hier="4" item="3"/>
          <tpl fld="3" item="45"/>
          <tpl fld="2" item="52"/>
          <tpl hier="9" item="1"/>
          <tpl hier="11" item="4"/>
          <tpl hier="12" item="5"/>
          <tpl fld="4" item="0"/>
        </tpls>
      </n>
      <n v="19649632256">
        <tpls c="8">
          <tpl hier="2" item="0"/>
          <tpl hier="4" item="3"/>
          <tpl fld="3" item="47"/>
          <tpl fld="2" item="52"/>
          <tpl hier="9" item="1"/>
          <tpl hier="11" item="4"/>
          <tpl hier="12" item="5"/>
          <tpl fld="4" item="0"/>
        </tpls>
      </n>
      <n v="45790868">
        <tpls c="8">
          <tpl hier="2" item="0"/>
          <tpl hier="4" item="3"/>
          <tpl fld="3" item="34"/>
          <tpl fld="2" item="56"/>
          <tpl hier="9" item="1"/>
          <tpl hier="11" item="4"/>
          <tpl hier="12" item="5"/>
          <tpl fld="4" item="0"/>
        </tpls>
      </n>
      <n v="1073861632">
        <tpls c="8">
          <tpl hier="2" item="0"/>
          <tpl hier="4" item="3"/>
          <tpl fld="3" item="36"/>
          <tpl fld="2" item="56"/>
          <tpl hier="9" item="1"/>
          <tpl hier="11" item="4"/>
          <tpl hier="12" item="5"/>
          <tpl fld="4" item="0"/>
        </tpls>
      </n>
      <n v="5020214784">
        <tpls c="8">
          <tpl hier="2" item="0"/>
          <tpl hier="4" item="3"/>
          <tpl fld="3" item="27"/>
          <tpl fld="2" item="56"/>
          <tpl hier="9" item="1"/>
          <tpl hier="11" item="4"/>
          <tpl hier="12" item="5"/>
          <tpl fld="4" item="0"/>
        </tpls>
      </n>
      <n v="14901750784">
        <tpls c="8">
          <tpl hier="2" item="0"/>
          <tpl hier="4" item="3"/>
          <tpl fld="3" item="33"/>
          <tpl fld="2" item="56"/>
          <tpl hier="9" item="1"/>
          <tpl hier="11" item="4"/>
          <tpl hier="12" item="5"/>
          <tpl fld="4" item="0"/>
        </tpls>
      </n>
      <n v="33875881984">
        <tpls c="8">
          <tpl hier="2" item="0"/>
          <tpl hier="4" item="3"/>
          <tpl fld="3" item="18"/>
          <tpl fld="2" item="60"/>
          <tpl hier="9" item="1"/>
          <tpl hier="11" item="4"/>
          <tpl hier="12" item="5"/>
          <tpl fld="4" item="0"/>
        </tpls>
      </n>
      <n v="330397384704">
        <tpls c="8">
          <tpl hier="2" item="0"/>
          <tpl hier="4" item="3"/>
          <tpl fld="3" item="58"/>
          <tpl fld="2" item="60"/>
          <tpl hier="9" item="1"/>
          <tpl hier="11" item="4"/>
          <tpl hier="12" item="5"/>
          <tpl fld="4" item="0"/>
        </tpls>
      </n>
      <n v="1695824609280">
        <tpls c="8">
          <tpl hier="2" item="0"/>
          <tpl hier="4" item="3"/>
          <tpl fld="3" item="38"/>
          <tpl fld="2" item="60"/>
          <tpl hier="9" item="1"/>
          <tpl hier="11" item="4"/>
          <tpl hier="12" item="5"/>
          <tpl fld="4" item="0"/>
        </tpls>
      </n>
      <n v="450753984">
        <tpls c="8">
          <tpl hier="2" item="0"/>
          <tpl hier="4" item="3"/>
          <tpl fld="3" item="26"/>
          <tpl fld="2" item="55"/>
          <tpl hier="9" item="1"/>
          <tpl hier="11" item="4"/>
          <tpl hier="12" item="5"/>
          <tpl fld="4" item="0"/>
        </tpls>
      </n>
      <n v="2369835520">
        <tpls c="8">
          <tpl hier="2" item="0"/>
          <tpl hier="4" item="3"/>
          <tpl fld="3" item="7"/>
          <tpl fld="2" item="55"/>
          <tpl hier="9" item="1"/>
          <tpl hier="11" item="4"/>
          <tpl hier="12" item="5"/>
          <tpl fld="4" item="0"/>
        </tpls>
      </n>
      <n v="10109619200">
        <tpls c="8">
          <tpl hier="2" item="0"/>
          <tpl hier="4" item="3"/>
          <tpl fld="3" item="47"/>
          <tpl fld="2" item="55"/>
          <tpl hier="9" item="1"/>
          <tpl hier="11" item="4"/>
          <tpl hier="12" item="5"/>
          <tpl fld="4" item="0"/>
        </tpls>
      </n>
      <n v="242732576">
        <tpls c="8">
          <tpl hier="2" item="0"/>
          <tpl hier="4" item="3"/>
          <tpl fld="3" item="10"/>
          <tpl fld="2" item="42"/>
          <tpl hier="9" item="1"/>
          <tpl hier="11" item="4"/>
          <tpl hier="12" item="5"/>
          <tpl fld="4" item="0"/>
        </tpls>
      </n>
      <n v="1132101248">
        <tpls c="8">
          <tpl hier="2" item="0"/>
          <tpl hier="4" item="3"/>
          <tpl fld="3" item="0"/>
          <tpl fld="2" item="42"/>
          <tpl hier="9" item="1"/>
          <tpl hier="11" item="4"/>
          <tpl hier="12" item="5"/>
          <tpl fld="4" item="0"/>
        </tpls>
      </n>
      <n v="2451625216">
        <tpls c="8">
          <tpl hier="2" item="0"/>
          <tpl hier="4" item="3"/>
          <tpl fld="3" item="33"/>
          <tpl fld="2" item="42"/>
          <tpl hier="9" item="1"/>
          <tpl hier="11" item="4"/>
          <tpl hier="12" item="5"/>
          <tpl fld="4" item="0"/>
        </tpls>
      </n>
      <n v="1758727424">
        <tpls c="8">
          <tpl hier="2" item="0"/>
          <tpl hier="4" item="3"/>
          <tpl fld="3" item="57"/>
          <tpl fld="2" item="62"/>
          <tpl hier="9" item="1"/>
          <tpl hier="11" item="4"/>
          <tpl hier="12" item="5"/>
          <tpl fld="4" item="0"/>
        </tpls>
      </n>
      <n v="15498179584">
        <tpls c="8">
          <tpl hier="2" item="0"/>
          <tpl hier="4" item="3"/>
          <tpl fld="3" item="50"/>
          <tpl fld="2" item="62"/>
          <tpl hier="9" item="1"/>
          <tpl hier="11" item="4"/>
          <tpl hier="12" item="5"/>
          <tpl fld="4" item="0"/>
        </tpls>
      </n>
      <n v="32643696640">
        <tpls c="8">
          <tpl hier="2" item="0"/>
          <tpl hier="4" item="3"/>
          <tpl fld="3" item="21"/>
          <tpl fld="2" item="62"/>
          <tpl hier="9" item="1"/>
          <tpl hier="11" item="4"/>
          <tpl hier="12" item="5"/>
          <tpl fld="4" item="0"/>
        </tpls>
      </n>
      <n v="451152448">
        <tpls c="8">
          <tpl hier="2" item="0"/>
          <tpl hier="4" item="3"/>
          <tpl fld="3" item="20"/>
          <tpl fld="2" item="77"/>
          <tpl hier="9" item="1"/>
          <tpl hier="11" item="4"/>
          <tpl hier="12" item="5"/>
          <tpl fld="4" item="0"/>
        </tpls>
      </n>
      <n v="1007791168">
        <tpls c="8">
          <tpl hier="2" item="0"/>
          <tpl hier="4" item="3"/>
          <tpl fld="3" item="28"/>
          <tpl fld="2" item="77"/>
          <tpl hier="9" item="1"/>
          <tpl hier="11" item="4"/>
          <tpl hier="12" item="5"/>
          <tpl fld="4" item="0"/>
        </tpls>
      </n>
      <n v="2220307456">
        <tpls c="8">
          <tpl hier="2" item="0"/>
          <tpl hier="4" item="3"/>
          <tpl fld="3" item="5"/>
          <tpl fld="2" item="77"/>
          <tpl hier="9" item="1"/>
          <tpl hier="11" item="4"/>
          <tpl hier="12" item="5"/>
          <tpl fld="4" item="0"/>
        </tpls>
      </n>
      <n v="1004316480">
        <tpls c="8">
          <tpl hier="2" item="0"/>
          <tpl hier="4" item="3"/>
          <tpl fld="3" item="43"/>
          <tpl fld="2" item="28"/>
          <tpl hier="9" item="1"/>
          <tpl hier="11" item="4"/>
          <tpl hier="12" item="5"/>
          <tpl fld="4" item="0"/>
        </tpls>
      </n>
      <n v="1534673536">
        <tpls c="8">
          <tpl hier="2" item="0"/>
          <tpl hier="4" item="3"/>
          <tpl fld="3" item="24"/>
          <tpl fld="2" item="28"/>
          <tpl hier="9" item="1"/>
          <tpl hier="11" item="4"/>
          <tpl hier="12" item="5"/>
          <tpl fld="4" item="0"/>
        </tpls>
      </n>
      <n v="4609727488">
        <tpls c="8">
          <tpl hier="2" item="0"/>
          <tpl hier="4" item="3"/>
          <tpl fld="3" item="35"/>
          <tpl fld="2" item="35"/>
          <tpl hier="9" item="1"/>
          <tpl hier="11" item="4"/>
          <tpl hier="12" item="5"/>
          <tpl fld="4" item="0"/>
        </tpls>
      </n>
      <n v="25325893632">
        <tpls c="8">
          <tpl hier="2" item="0"/>
          <tpl hier="4" item="3"/>
          <tpl fld="3" item="31"/>
          <tpl fld="2" item="35"/>
          <tpl hier="9" item="1"/>
          <tpl hier="11" item="4"/>
          <tpl hier="12" item="5"/>
          <tpl fld="4" item="0"/>
        </tpls>
      </n>
      <n v="69736808448">
        <tpls c="8">
          <tpl hier="2" item="0"/>
          <tpl hier="4" item="3"/>
          <tpl fld="3" item="11"/>
          <tpl fld="2" item="35"/>
          <tpl hier="9" item="1"/>
          <tpl hier="11" item="4"/>
          <tpl hier="12" item="5"/>
          <tpl fld="4" item="0"/>
        </tpls>
      </n>
      <n v="5973366784">
        <tpls c="8">
          <tpl hier="2" item="0"/>
          <tpl hier="4" item="3"/>
          <tpl fld="3" item="37"/>
          <tpl fld="2" item="40"/>
          <tpl hier="9" item="1"/>
          <tpl hier="11" item="4"/>
          <tpl hier="12" item="5"/>
          <tpl fld="4" item="0"/>
        </tpls>
      </n>
      <n v="34894409728">
        <tpls c="8">
          <tpl hier="2" item="0"/>
          <tpl hier="4" item="3"/>
          <tpl fld="3" item="15"/>
          <tpl fld="2" item="40"/>
          <tpl hier="9" item="1"/>
          <tpl hier="11" item="4"/>
          <tpl hier="12" item="5"/>
          <tpl fld="4" item="0"/>
        </tpls>
      </n>
      <n v="145619189760">
        <tpls c="8">
          <tpl hier="2" item="0"/>
          <tpl hier="4" item="3"/>
          <tpl fld="3" item="1"/>
          <tpl fld="2" item="40"/>
          <tpl hier="9" item="1"/>
          <tpl hier="11" item="4"/>
          <tpl hier="12" item="5"/>
          <tpl fld="4" item="0"/>
        </tpls>
      </n>
      <n v="3384063488">
        <tpls c="8">
          <tpl hier="2" item="0"/>
          <tpl hier="4" item="3"/>
          <tpl fld="3" item="26"/>
          <tpl fld="2" item="54"/>
          <tpl hier="9" item="1"/>
          <tpl hier="11" item="4"/>
          <tpl hier="12" item="5"/>
          <tpl fld="4" item="0"/>
        </tpls>
      </n>
      <n v="8861299712">
        <tpls c="8">
          <tpl hier="2" item="0"/>
          <tpl hier="4" item="3"/>
          <tpl fld="3" item="58"/>
          <tpl fld="2" item="54"/>
          <tpl hier="9" item="1"/>
          <tpl hier="11" item="4"/>
          <tpl hier="12" item="5"/>
          <tpl fld="4" item="0"/>
        </tpls>
      </n>
      <n v="19788515328">
        <tpls c="8">
          <tpl hier="2" item="0"/>
          <tpl hier="4" item="3"/>
          <tpl fld="3" item="38"/>
          <tpl fld="2" item="54"/>
          <tpl hier="9" item="1"/>
          <tpl hier="11" item="4"/>
          <tpl hier="12" item="5"/>
          <tpl fld="4" item="0"/>
        </tpls>
      </n>
      <n v="274960704">
        <tpls c="8">
          <tpl hier="2" item="0"/>
          <tpl hier="4" item="3"/>
          <tpl fld="3" item="10"/>
          <tpl fld="2" item="59"/>
          <tpl hier="9" item="1"/>
          <tpl hier="11" item="4"/>
          <tpl hier="12" item="5"/>
          <tpl fld="4" item="0"/>
        </tpls>
      </n>
      <n v="2724853504">
        <tpls c="8">
          <tpl hier="2" item="0"/>
          <tpl hier="4" item="3"/>
          <tpl fld="3" item="53"/>
          <tpl fld="2" item="59"/>
          <tpl hier="9" item="1"/>
          <tpl hier="11" item="4"/>
          <tpl hier="12" item="5"/>
          <tpl fld="4" item="0"/>
        </tpls>
      </n>
      <n v="14444510208">
        <tpls c="8">
          <tpl hier="2" item="0"/>
          <tpl hier="4" item="3"/>
          <tpl fld="3" item="41"/>
          <tpl fld="2" item="59"/>
          <tpl hier="9" item="1"/>
          <tpl hier="11" item="4"/>
          <tpl hier="12" item="5"/>
          <tpl fld="4" item="0"/>
        </tpls>
      </n>
      <n v="1528916224">
        <tpls c="8">
          <tpl hier="2" item="0"/>
          <tpl hier="4" item="3"/>
          <tpl fld="3" item="57"/>
          <tpl fld="2" item="65"/>
          <tpl hier="9" item="1"/>
          <tpl hier="11" item="4"/>
          <tpl hier="12" item="5"/>
          <tpl fld="4" item="0"/>
        </tpls>
      </n>
      <n v="10432619520">
        <tpls c="8">
          <tpl hier="2" item="0"/>
          <tpl hier="4" item="3"/>
          <tpl fld="3" item="45"/>
          <tpl fld="2" item="65"/>
          <tpl hier="9" item="1"/>
          <tpl hier="11" item="4"/>
          <tpl hier="12" item="5"/>
          <tpl fld="4" item="0"/>
        </tpls>
      </n>
      <n v="50577768448">
        <tpls c="8">
          <tpl hier="2" item="0"/>
          <tpl hier="4" item="3"/>
          <tpl fld="3" item="29"/>
          <tpl fld="2" item="65"/>
          <tpl hier="9" item="1"/>
          <tpl hier="11" item="4"/>
          <tpl hier="12" item="5"/>
          <tpl fld="4" item="0"/>
        </tpls>
      </n>
      <n v="4662053888">
        <tpls c="8">
          <tpl hier="2" item="0"/>
          <tpl hier="4" item="3"/>
          <tpl fld="3" item="20"/>
          <tpl fld="2" item="85"/>
          <tpl hier="9" item="1"/>
          <tpl hier="11" item="4"/>
          <tpl hier="12" item="5"/>
          <tpl fld="4" item="0"/>
        </tpls>
      </n>
      <n v="11722142720">
        <tpls c="8">
          <tpl hier="2" item="0"/>
          <tpl hier="4" item="3"/>
          <tpl fld="3" item="27"/>
          <tpl fld="2" item="85"/>
          <tpl hier="9" item="1"/>
          <tpl hier="11" item="4"/>
          <tpl hier="12" item="5"/>
          <tpl fld="4" item="0"/>
        </tpls>
      </n>
      <n v="654100224">
        <tpls c="8">
          <tpl hier="2" item="0"/>
          <tpl hier="4" item="3"/>
          <tpl fld="3" item="35"/>
          <tpl fld="2" item="49"/>
          <tpl hier="9" item="1"/>
          <tpl hier="11" item="4"/>
          <tpl hier="12" item="5"/>
          <tpl fld="4" item="0"/>
        </tpls>
      </n>
      <n v="6122198016">
        <tpls c="8">
          <tpl hier="2" item="0"/>
          <tpl hier="4" item="3"/>
          <tpl fld="3" item="12"/>
          <tpl fld="2" item="49"/>
          <tpl hier="9" item="1"/>
          <tpl hier="11" item="4"/>
          <tpl hier="12" item="5"/>
          <tpl fld="4" item="0"/>
        </tpls>
      </n>
      <n v="75704721408">
        <tpls c="8">
          <tpl hier="2" item="0"/>
          <tpl hier="4" item="3"/>
          <tpl fld="3" item="21"/>
          <tpl fld="2" item="49"/>
          <tpl hier="9" item="1"/>
          <tpl hier="11" item="4"/>
          <tpl hier="12" item="5"/>
          <tpl fld="4" item="0"/>
        </tpls>
      </n>
      <n v="17152483328">
        <tpls c="8">
          <tpl hier="2" item="0"/>
          <tpl hier="4" item="3"/>
          <tpl fld="3" item="25"/>
          <tpl fld="2" item="44"/>
          <tpl hier="9" item="1"/>
          <tpl hier="11" item="4"/>
          <tpl hier="12" item="5"/>
          <tpl fld="4" item="0"/>
        </tpls>
      </n>
      <n v="101726330880">
        <tpls c="8">
          <tpl hier="2" item="0"/>
          <tpl hier="4" item="3"/>
          <tpl fld="3" item="29"/>
          <tpl fld="2" item="44"/>
          <tpl hier="9" item="1"/>
          <tpl hier="11" item="4"/>
          <tpl hier="12" item="5"/>
          <tpl fld="4" item="0"/>
        </tpls>
      </n>
      <n v="1123107328">
        <tpls c="8">
          <tpl hier="2" item="0"/>
          <tpl hier="4" item="3"/>
          <tpl fld="3" item="25"/>
          <tpl fld="2" item="34"/>
          <tpl hier="9" item="1"/>
          <tpl hier="11" item="4"/>
          <tpl hier="12" item="5"/>
          <tpl fld="4" item="0"/>
        </tpls>
      </n>
      <n v="6596546048">
        <tpls c="8">
          <tpl hier="2" item="0"/>
          <tpl hier="4" item="3"/>
          <tpl fld="3" item="53"/>
          <tpl fld="2" item="33"/>
          <tpl hier="9" item="1"/>
          <tpl hier="11" item="4"/>
          <tpl hier="12" item="5"/>
          <tpl fld="4" item="0"/>
        </tpls>
      </n>
      <n v="271065984">
        <tpls c="8">
          <tpl hier="2" item="0"/>
          <tpl hier="4" item="3"/>
          <tpl fld="3" item="35"/>
          <tpl fld="2" item="21"/>
          <tpl hier="9" item="1"/>
          <tpl hier="11" item="4"/>
          <tpl hier="12" item="5"/>
          <tpl fld="4" item="0"/>
        </tpls>
      </n>
      <n v="392897069056">
        <tpls c="8">
          <tpl hier="2" item="0"/>
          <tpl hier="4" item="3"/>
          <tpl fld="3" item="28"/>
          <tpl fld="2" item="39"/>
          <tpl hier="9" item="1"/>
          <tpl hier="11" item="4"/>
          <tpl hier="12" item="5"/>
          <tpl fld="4" item="0"/>
        </tpls>
      </n>
      <n v="5321012224">
        <tpls c="8">
          <tpl hier="2" item="0"/>
          <tpl hier="4" item="3"/>
          <tpl fld="3" item="38"/>
          <tpl fld="2" item="27"/>
          <tpl hier="9" item="1"/>
          <tpl hier="11" item="4"/>
          <tpl hier="12" item="5"/>
          <tpl fld="4" item="0"/>
        </tpls>
      </n>
      <n v="1048690944">
        <tpls c="8">
          <tpl hier="2" item="0"/>
          <tpl hier="4" item="3"/>
          <tpl fld="3" item="54"/>
          <tpl fld="2" item="30"/>
          <tpl hier="9" item="1"/>
          <tpl hier="11" item="4"/>
          <tpl hier="12" item="5"/>
          <tpl fld="4" item="0"/>
        </tpls>
      </n>
      <n v="5015157760">
        <tpls c="8">
          <tpl hier="2" item="0"/>
          <tpl hier="4" item="3"/>
          <tpl fld="3" item="29"/>
          <tpl fld="2" item="11"/>
          <tpl hier="9" item="1"/>
          <tpl hier="11" item="4"/>
          <tpl hier="12" item="5"/>
          <tpl fld="4" item="0"/>
        </tpls>
      </n>
      <n v="20332834816">
        <tpls c="8">
          <tpl hier="2" item="0"/>
          <tpl hier="4" item="3"/>
          <tpl fld="3" item="20"/>
          <tpl fld="2" item="48"/>
          <tpl hier="9" item="1"/>
          <tpl hier="11" item="4"/>
          <tpl hier="12" item="5"/>
          <tpl fld="4" item="0"/>
        </tpls>
      </n>
      <n v="107592097792">
        <tpls c="8">
          <tpl hier="2" item="0"/>
          <tpl hier="4" item="3"/>
          <tpl fld="3" item="51"/>
          <tpl fld="2" item="48"/>
          <tpl hier="9" item="1"/>
          <tpl hier="11" item="4"/>
          <tpl hier="12" item="5"/>
          <tpl fld="4" item="0"/>
        </tpls>
      </n>
      <n v="262344785920">
        <tpls c="8">
          <tpl hier="2" item="0"/>
          <tpl hier="4" item="3"/>
          <tpl fld="3" item="38"/>
          <tpl fld="2" item="48"/>
          <tpl hier="9" item="1"/>
          <tpl hier="11" item="4"/>
          <tpl hier="12" item="5"/>
          <tpl fld="4" item="0"/>
        </tpls>
      </n>
      <n v="917614016">
        <tpls c="8">
          <tpl hier="2" item="0"/>
          <tpl hier="4" item="3"/>
          <tpl fld="3" item="44"/>
          <tpl fld="2" item="53"/>
          <tpl hier="9" item="1"/>
          <tpl hier="11" item="4"/>
          <tpl hier="12" item="5"/>
          <tpl fld="4" item="0"/>
        </tpls>
      </n>
      <n v="9296921600">
        <tpls c="8">
          <tpl hier="2" item="0"/>
          <tpl hier="4" item="3"/>
          <tpl fld="3" item="43"/>
          <tpl fld="2" item="53"/>
          <tpl hier="9" item="1"/>
          <tpl hier="11" item="4"/>
          <tpl hier="12" item="5"/>
          <tpl fld="4" item="0"/>
        </tpls>
      </n>
      <n v="87810990080">
        <tpls c="8">
          <tpl hier="2" item="0"/>
          <tpl hier="4" item="3"/>
          <tpl fld="3" item="42"/>
          <tpl fld="2" item="53"/>
          <tpl hier="9" item="1"/>
          <tpl hier="11" item="4"/>
          <tpl hier="12" item="5"/>
          <tpl fld="4" item="0"/>
        </tpls>
      </n>
      <n v="279351164928">
        <tpls c="8">
          <tpl hier="2" item="0"/>
          <tpl hier="4" item="3"/>
          <tpl fld="3" item="41"/>
          <tpl fld="2" item="53"/>
          <tpl hier="9" item="1"/>
          <tpl hier="11" item="4"/>
          <tpl hier="12" item="5"/>
          <tpl fld="4" item="0"/>
        </tpls>
      </n>
      <n v="3928908288">
        <tpls c="8">
          <tpl hier="2" item="0"/>
          <tpl hier="4" item="3"/>
          <tpl fld="3" item="32"/>
          <tpl fld="2" item="57"/>
          <tpl hier="9" item="1"/>
          <tpl hier="11" item="4"/>
          <tpl hier="12" item="5"/>
          <tpl fld="4" item="0"/>
        </tpls>
      </n>
      <n v="78358863872">
        <tpls c="8">
          <tpl hier="2" item="0"/>
          <tpl hier="4" item="3"/>
          <tpl fld="3" item="31"/>
          <tpl fld="2" item="57"/>
          <tpl hier="9" item="1"/>
          <tpl hier="11" item="4"/>
          <tpl hier="12" item="5"/>
          <tpl fld="4" item="0"/>
        </tpls>
      </n>
      <n v="383330942976">
        <tpls c="8">
          <tpl hier="2" item="0"/>
          <tpl hier="4" item="3"/>
          <tpl fld="3" item="30"/>
          <tpl fld="2" item="57"/>
          <tpl hier="9" item="1"/>
          <tpl hier="11" item="4"/>
          <tpl hier="12" item="5"/>
          <tpl fld="4" item="0"/>
        </tpls>
      </n>
      <n v="1484318179328">
        <tpls c="8">
          <tpl hier="2" item="0"/>
          <tpl hier="4" item="3"/>
          <tpl fld="3" item="29"/>
          <tpl fld="2" item="57"/>
          <tpl hier="9" item="1"/>
          <tpl hier="11" item="4"/>
          <tpl hier="12" item="5"/>
          <tpl fld="4" item="0"/>
        </tpls>
      </n>
      <n v="36038713344">
        <tpls c="8">
          <tpl hier="2" item="0"/>
          <tpl hier="4" item="3"/>
          <tpl fld="3" item="16"/>
          <tpl fld="2" item="61"/>
          <tpl hier="9" item="1"/>
          <tpl hier="11" item="4"/>
          <tpl hier="12" item="5"/>
          <tpl fld="4" item="0"/>
        </tpls>
      </n>
      <n v="180793458688">
        <tpls c="8">
          <tpl hier="2" item="0"/>
          <tpl hier="4" item="3"/>
          <tpl fld="3" item="15"/>
          <tpl fld="2" item="61"/>
          <tpl hier="9" item="1"/>
          <tpl hier="11" item="4"/>
          <tpl hier="12" item="5"/>
          <tpl fld="4" item="0"/>
        </tpls>
      </n>
      <n v="627286802432">
        <tpls c="8">
          <tpl hier="2" item="0"/>
          <tpl hier="4" item="3"/>
          <tpl fld="3" item="14"/>
          <tpl fld="2" item="61"/>
          <tpl hier="9" item="1"/>
          <tpl hier="11" item="4"/>
          <tpl hier="12" item="5"/>
          <tpl fld="4" item="0"/>
        </tpls>
      </n>
      <n v="1312551731200">
        <tpls c="8">
          <tpl hier="2" item="0"/>
          <tpl hier="4" item="3"/>
          <tpl fld="3" item="13"/>
          <tpl fld="2" item="61"/>
          <tpl hier="9" item="1"/>
          <tpl hier="11" item="4"/>
          <tpl hier="12" item="5"/>
          <tpl fld="4" item="0"/>
        </tpls>
      </n>
      <n v="48954146816">
        <tpls c="8">
          <tpl hier="2" item="0"/>
          <tpl hier="4" item="3"/>
          <tpl fld="3" item="4"/>
          <tpl fld="2" item="79"/>
          <tpl hier="9" item="1"/>
          <tpl hier="11" item="4"/>
          <tpl hier="12" item="5"/>
          <tpl fld="4" item="0"/>
        </tpls>
      </n>
      <n v="206986674176">
        <tpls c="8">
          <tpl hier="2" item="0"/>
          <tpl hier="4" item="3"/>
          <tpl fld="3" item="58"/>
          <tpl fld="2" item="79"/>
          <tpl hier="9" item="1"/>
          <tpl hier="11" item="4"/>
          <tpl hier="12" item="5"/>
          <tpl fld="4" item="0"/>
        </tpls>
      </n>
      <n v="385118044160">
        <tpls c="8">
          <tpl hier="2" item="0"/>
          <tpl hier="4" item="3"/>
          <tpl fld="3" item="2"/>
          <tpl fld="2" item="79"/>
          <tpl hier="9" item="1"/>
          <tpl hier="11" item="4"/>
          <tpl hier="12" item="5"/>
          <tpl fld="4" item="0"/>
        </tpls>
      </n>
      <n v="241756635136">
        <tpls c="8">
          <tpl hier="2" item="0"/>
          <tpl hier="4" item="3"/>
          <tpl fld="3" item="54"/>
          <tpl fld="2" item="46"/>
          <tpl hier="9" item="1"/>
          <tpl hier="11" item="4"/>
          <tpl hier="12" item="5"/>
          <tpl fld="4" item="0"/>
        </tpls>
      </n>
      <n v="1142797238272">
        <tpls c="8">
          <tpl hier="2" item="0"/>
          <tpl hier="4" item="3"/>
          <tpl fld="3" item="53"/>
          <tpl fld="2" item="46"/>
          <tpl hier="9" item="1"/>
          <tpl hier="11" item="4"/>
          <tpl hier="12" item="5"/>
          <tpl fld="4" item="0"/>
        </tpls>
      </n>
      <n v="3100882239488">
        <tpls c="8">
          <tpl hier="2" item="0"/>
          <tpl hier="4" item="3"/>
          <tpl fld="3" item="52"/>
          <tpl fld="2" item="46"/>
          <tpl hier="9" item="1"/>
          <tpl hier="11" item="4"/>
          <tpl hier="12" item="5"/>
          <tpl fld="4" item="0"/>
        </tpls>
      </n>
      <n v="605099982848">
        <tpls c="8">
          <tpl hier="2" item="0"/>
          <tpl hier="4" item="3"/>
          <tpl fld="3" item="48"/>
          <tpl fld="2" item="51"/>
          <tpl hier="9" item="1"/>
          <tpl hier="11" item="4"/>
          <tpl hier="12" item="5"/>
          <tpl fld="4" item="0"/>
        </tpls>
      </n>
      <n v="2351598927872">
        <tpls c="8">
          <tpl hier="2" item="0"/>
          <tpl hier="4" item="3"/>
          <tpl fld="3" item="46"/>
          <tpl fld="2" item="51"/>
          <tpl hier="9" item="1"/>
          <tpl hier="11" item="4"/>
          <tpl hier="12" item="5"/>
          <tpl fld="4" item="0"/>
        </tpls>
      </n>
      <n v="7287236198400">
        <tpls c="8">
          <tpl hier="2" item="0"/>
          <tpl hier="4" item="3"/>
          <tpl fld="3" item="45"/>
          <tpl fld="2" item="51"/>
          <tpl hier="9" item="1"/>
          <tpl hier="11" item="4"/>
          <tpl hier="12" item="5"/>
          <tpl fld="4" item="0"/>
        </tpls>
      </n>
      <n v="14992053108736">
        <tpls c="8">
          <tpl hier="2" item="0"/>
          <tpl hier="4" item="3"/>
          <tpl fld="3" item="47"/>
          <tpl fld="2" item="51"/>
          <tpl hier="9" item="1"/>
          <tpl hier="11" item="4"/>
          <tpl hier="12" item="5"/>
          <tpl fld="4" item="0"/>
        </tpls>
      </n>
      <n v="1943939481344">
        <tpls c="8">
          <tpl hier="2" item="0"/>
          <tpl hier="4" item="3"/>
          <tpl fld="3" item="10"/>
          <tpl fld="1" item="1"/>
          <tpl hier="9" item="1"/>
          <tpl hier="11" item="4"/>
          <tpl hier="12" item="5"/>
          <tpl fld="4" item="0"/>
        </tpls>
      </n>
      <n v="10099459888128">
        <tpls c="8">
          <tpl hier="2" item="0"/>
          <tpl hier="4" item="3"/>
          <tpl fld="3" item="12"/>
          <tpl fld="1" item="1"/>
          <tpl hier="9" item="1"/>
          <tpl hier="11" item="4"/>
          <tpl hier="12" item="5"/>
          <tpl fld="4" item="0"/>
        </tpls>
      </n>
      <n v="23397823830016">
        <tpls c="8">
          <tpl hier="2" item="0"/>
          <tpl hier="4" item="3"/>
          <tpl fld="3" item="11"/>
          <tpl fld="1" item="1"/>
          <tpl hier="9" item="1"/>
          <tpl hier="11" item="4"/>
          <tpl hier="12" item="5"/>
          <tpl fld="4" item="0"/>
        </tpls>
      </n>
      <n v="42244322041856">
        <tpls c="8">
          <tpl hier="2" item="0"/>
          <tpl hier="4" item="3"/>
          <tpl fld="3" item="9"/>
          <tpl fld="1" item="1"/>
          <tpl hier="9" item="1"/>
          <tpl hier="11" item="4"/>
          <tpl hier="12" item="5"/>
          <tpl fld="4" item="0"/>
        </tpls>
      </n>
      <n v="390196064">
        <tpls c="8">
          <tpl hier="2" item="0"/>
          <tpl hier="4" item="3"/>
          <tpl fld="3" item="26"/>
          <tpl fld="2" item="58"/>
          <tpl hier="9" item="1"/>
          <tpl hier="11" item="4"/>
          <tpl hier="12" item="5"/>
          <tpl fld="4" item="0"/>
        </tpls>
      </n>
      <n v="1732800000">
        <tpls c="8">
          <tpl hier="2" item="0"/>
          <tpl hier="4" item="3"/>
          <tpl fld="3" item="25"/>
          <tpl fld="2" item="58"/>
          <tpl hier="9" item="1"/>
          <tpl hier="11" item="4"/>
          <tpl hier="12" item="5"/>
          <tpl fld="4" item="0"/>
        </tpls>
      </n>
      <n v="7683870208">
        <tpls c="8">
          <tpl hier="2" item="0"/>
          <tpl hier="4" item="3"/>
          <tpl fld="3" item="24"/>
          <tpl fld="2" item="58"/>
          <tpl hier="9" item="1"/>
          <tpl hier="11" item="4"/>
          <tpl hier="12" item="5"/>
          <tpl fld="4" item="0"/>
        </tpls>
      </n>
      <n v="11752299520">
        <tpls c="8">
          <tpl hier="2" item="0"/>
          <tpl hier="4" item="3"/>
          <tpl fld="3" item="23"/>
          <tpl fld="2" item="58"/>
          <tpl hier="9" item="1"/>
          <tpl hier="11" item="4"/>
          <tpl hier="12" item="5"/>
          <tpl fld="4" item="0"/>
        </tpls>
      </n>
      <n v="8992721920">
        <tpls c="8">
          <tpl hier="2" item="0"/>
          <tpl hier="4" item="3"/>
          <tpl fld="3" item="10"/>
          <tpl fld="2" item="63"/>
          <tpl hier="9" item="1"/>
          <tpl hier="11" item="4"/>
          <tpl hier="12" item="5"/>
          <tpl fld="4" item="0"/>
        </tpls>
      </n>
      <n v="21774032896">
        <tpls c="8">
          <tpl hier="2" item="0"/>
          <tpl hier="4" item="3"/>
          <tpl fld="3" item="12"/>
          <tpl fld="2" item="63"/>
          <tpl hier="9" item="1"/>
          <tpl hier="11" item="4"/>
          <tpl hier="12" item="5"/>
          <tpl fld="4" item="0"/>
        </tpls>
      </n>
      <n v="54724079616">
        <tpls c="8">
          <tpl hier="2" item="0"/>
          <tpl hier="4" item="3"/>
          <tpl fld="3" item="11"/>
          <tpl fld="2" item="63"/>
          <tpl hier="9" item="1"/>
          <tpl hier="11" item="4"/>
          <tpl hier="12" item="5"/>
          <tpl fld="4" item="0"/>
        </tpls>
      </n>
      <n v="274039095296">
        <tpls c="8">
          <tpl hier="2" item="0"/>
          <tpl hier="4" item="3"/>
          <tpl fld="3" item="9"/>
          <tpl fld="2" item="63"/>
          <tpl hier="9" item="1"/>
          <tpl hier="11" item="4"/>
          <tpl hier="12" item="5"/>
          <tpl fld="4" item="0"/>
        </tpls>
      </n>
      <n v="78343560">
        <tpls c="8">
          <tpl hier="2" item="0"/>
          <tpl hier="4" item="3"/>
          <tpl fld="3" item="57"/>
          <tpl fld="2" item="82"/>
          <tpl hier="9" item="1"/>
          <tpl hier="11" item="4"/>
          <tpl hier="12" item="5"/>
          <tpl fld="4" item="0"/>
        </tpls>
      </n>
      <n v="369133888">
        <tpls c="8">
          <tpl hier="2" item="0"/>
          <tpl hier="4" item="3"/>
          <tpl fld="3" item="3"/>
          <tpl fld="2" item="82"/>
          <tpl hier="9" item="1"/>
          <tpl hier="11" item="4"/>
          <tpl hier="12" item="5"/>
          <tpl fld="4" item="0"/>
        </tpls>
      </n>
      <n v="1102050048">
        <tpls c="8">
          <tpl hier="2" item="0"/>
          <tpl hier="4" item="3"/>
          <tpl fld="3" item="1"/>
          <tpl fld="2" item="82"/>
          <tpl hier="9" item="1"/>
          <tpl hier="11" item="4"/>
          <tpl hier="12" item="5"/>
          <tpl fld="4" item="0"/>
        </tpls>
      </n>
      <n v="698408256">
        <tpls c="8">
          <tpl hier="2" item="0"/>
          <tpl hier="4" item="3"/>
          <tpl fld="3" item="20"/>
          <tpl fld="2" item="47"/>
          <tpl hier="9" item="1"/>
          <tpl hier="11" item="4"/>
          <tpl hier="12" item="5"/>
          <tpl fld="4" item="0"/>
        </tpls>
      </n>
      <n v="1695315328">
        <tpls c="8">
          <tpl hier="2" item="0"/>
          <tpl hier="4" item="3"/>
          <tpl fld="3" item="51"/>
          <tpl fld="2" item="47"/>
          <tpl hier="9" item="1"/>
          <tpl hier="11" item="4"/>
          <tpl hier="12" item="5"/>
          <tpl fld="4" item="0"/>
        </tpls>
      </n>
      <n v="9748277248">
        <tpls c="8">
          <tpl hier="2" item="0"/>
          <tpl hier="4" item="3"/>
          <tpl fld="3" item="38"/>
          <tpl fld="2" item="47"/>
          <tpl hier="9" item="1"/>
          <tpl hier="11" item="4"/>
          <tpl hier="12" item="5"/>
          <tpl fld="4" item="0"/>
        </tpls>
      </n>
      <n v="478805984">
        <tpls c="8">
          <tpl hier="2" item="0"/>
          <tpl hier="4" item="3"/>
          <tpl fld="3" item="44"/>
          <tpl fld="2" item="52"/>
          <tpl hier="9" item="1"/>
          <tpl hier="11" item="4"/>
          <tpl hier="12" item="5"/>
          <tpl fld="4" item="0"/>
        </tpls>
      </n>
      <n v="4421343744">
        <tpls c="8">
          <tpl hier="2" item="0"/>
          <tpl hier="4" item="3"/>
          <tpl fld="3" item="43"/>
          <tpl fld="2" item="52"/>
          <tpl hier="9" item="1"/>
          <tpl hier="11" item="4"/>
          <tpl hier="12" item="5"/>
          <tpl fld="4" item="0"/>
        </tpls>
      </n>
      <n v="6715220480">
        <tpls c="8">
          <tpl hier="2" item="0"/>
          <tpl hier="4" item="3"/>
          <tpl fld="3" item="42"/>
          <tpl fld="2" item="52"/>
          <tpl hier="9" item="1"/>
          <tpl hier="11" item="4"/>
          <tpl hier="12" item="5"/>
          <tpl fld="4" item="0"/>
        </tpls>
      </n>
      <n v="23963033600">
        <tpls c="8">
          <tpl hier="2" item="0"/>
          <tpl hier="4" item="3"/>
          <tpl fld="3" item="41"/>
          <tpl fld="2" item="52"/>
          <tpl hier="9" item="1"/>
          <tpl hier="11" item="4"/>
          <tpl hier="12" item="5"/>
          <tpl fld="4" item="0"/>
        </tpls>
      </n>
      <n v="51464436">
        <tpls c="8">
          <tpl hier="2" item="0"/>
          <tpl hier="4" item="3"/>
          <tpl fld="3" item="32"/>
          <tpl fld="2" item="56"/>
          <tpl hier="9" item="1"/>
          <tpl hier="11" item="4"/>
          <tpl hier="12" item="5"/>
          <tpl fld="4" item="0"/>
        </tpls>
      </n>
      <n v="1014907264">
        <tpls c="8">
          <tpl hier="2" item="0"/>
          <tpl hier="4" item="3"/>
          <tpl fld="3" item="31"/>
          <tpl fld="2" item="56"/>
          <tpl hier="9" item="1"/>
          <tpl hier="11" item="4"/>
          <tpl hier="12" item="5"/>
          <tpl fld="4" item="0"/>
        </tpls>
      </n>
      <n v="4790458880">
        <tpls c="8">
          <tpl hier="2" item="0"/>
          <tpl hier="4" item="3"/>
          <tpl fld="3" item="30"/>
          <tpl fld="2" item="56"/>
          <tpl hier="9" item="1"/>
          <tpl hier="11" item="4"/>
          <tpl hier="12" item="5"/>
          <tpl fld="4" item="0"/>
        </tpls>
      </n>
      <n v="16250749952">
        <tpls c="8">
          <tpl hier="2" item="0"/>
          <tpl hier="4" item="3"/>
          <tpl fld="3" item="29"/>
          <tpl fld="2" item="56"/>
          <tpl hier="9" item="1"/>
          <tpl hier="11" item="4"/>
          <tpl hier="12" item="5"/>
          <tpl fld="4" item="0"/>
        </tpls>
      </n>
      <n v="37458898944">
        <tpls c="8">
          <tpl hier="2" item="0"/>
          <tpl hier="4" item="3"/>
          <tpl fld="3" item="16"/>
          <tpl fld="2" item="60"/>
          <tpl hier="9" item="1"/>
          <tpl hier="11" item="4"/>
          <tpl hier="12" item="5"/>
          <tpl fld="4" item="0"/>
        </tpls>
      </n>
      <n v="425595305984">
        <tpls c="8">
          <tpl hier="2" item="0"/>
          <tpl hier="4" item="3"/>
          <tpl fld="3" item="3"/>
          <tpl fld="2" item="60"/>
          <tpl hier="9" item="1"/>
          <tpl hier="11" item="4"/>
          <tpl hier="12" item="5"/>
          <tpl fld="4" item="0"/>
        </tpls>
      </n>
      <n v="2208871743488">
        <tpls c="8">
          <tpl hier="2" item="0"/>
          <tpl hier="4" item="3"/>
          <tpl fld="3" item="47"/>
          <tpl fld="2" item="60"/>
          <tpl hier="9" item="1"/>
          <tpl hier="11" item="4"/>
          <tpl hier="12" item="5"/>
          <tpl fld="4" item="0"/>
        </tpls>
      </n>
      <n v="460442880">
        <tpls c="8">
          <tpl hier="2" item="0"/>
          <tpl hier="4" item="3"/>
          <tpl fld="3" item="18"/>
          <tpl fld="2" item="55"/>
          <tpl hier="9" item="1"/>
          <tpl hier="11" item="4"/>
          <tpl hier="12" item="5"/>
          <tpl fld="4" item="0"/>
        </tpls>
      </n>
      <n v="2616040704">
        <tpls c="8">
          <tpl hier="2" item="0"/>
          <tpl hier="4" item="3"/>
          <tpl fld="3" item="58"/>
          <tpl fld="2" item="55"/>
          <tpl hier="9" item="1"/>
          <tpl hier="11" item="4"/>
          <tpl hier="12" item="5"/>
          <tpl fld="4" item="0"/>
        </tpls>
      </n>
      <n v="12080296960">
        <tpls c="8">
          <tpl hier="2" item="0"/>
          <tpl hier="4" item="3"/>
          <tpl fld="3" item="41"/>
          <tpl fld="2" item="55"/>
          <tpl hier="9" item="1"/>
          <tpl hier="11" item="4"/>
          <tpl hier="12" item="5"/>
          <tpl fld="4" item="0"/>
        </tpls>
      </n>
      <n v="252842288">
        <tpls c="8">
          <tpl hier="2" item="0"/>
          <tpl hier="4" item="3"/>
          <tpl fld="3" item="8"/>
          <tpl fld="2" item="42"/>
          <tpl hier="9" item="1"/>
          <tpl hier="11" item="4"/>
          <tpl hier="12" item="5"/>
          <tpl fld="4" item="0"/>
        </tpls>
      </n>
      <n v="1167398528">
        <tpls c="8">
          <tpl hier="2" item="0"/>
          <tpl hier="4" item="3"/>
          <tpl fld="3" item="53"/>
          <tpl fld="2" item="42"/>
          <tpl hier="9" item="1"/>
          <tpl hier="11" item="4"/>
          <tpl hier="12" item="5"/>
          <tpl fld="4" item="0"/>
        </tpls>
      </n>
      <n v="2705783296">
        <tpls c="8">
          <tpl hier="2" item="0"/>
          <tpl hier="4" item="3"/>
          <tpl fld="3" item="29"/>
          <tpl fld="2" item="42"/>
          <tpl hier="9" item="1"/>
          <tpl hier="11" item="4"/>
          <tpl hier="12" item="5"/>
          <tpl fld="4" item="0"/>
        </tpls>
      </n>
      <n v="2255496960">
        <tpls c="8">
          <tpl hier="2" item="0"/>
          <tpl hier="4" item="3"/>
          <tpl fld="3" item="56"/>
          <tpl fld="2" item="62"/>
          <tpl hier="9" item="1"/>
          <tpl hier="11" item="4"/>
          <tpl hier="12" item="5"/>
          <tpl fld="4" item="0"/>
        </tpls>
      </n>
      <n v="10600157184">
        <tpls c="8">
          <tpl hier="2" item="0"/>
          <tpl hier="4" item="3"/>
          <tpl fld="3" item="45"/>
          <tpl fld="2" item="62"/>
          <tpl hier="9" item="1"/>
          <tpl hier="11" item="4"/>
          <tpl hier="12" item="5"/>
          <tpl fld="4" item="0"/>
        </tpls>
      </n>
      <n v="35009261568">
        <tpls c="8">
          <tpl hier="2" item="0"/>
          <tpl hier="4" item="3"/>
          <tpl fld="3" item="13"/>
          <tpl fld="2" item="62"/>
          <tpl hier="9" item="1"/>
          <tpl hier="11" item="4"/>
          <tpl hier="12" item="5"/>
          <tpl fld="4" item="0"/>
        </tpls>
      </n>
      <n v="507298112">
        <tpls c="8">
          <tpl hier="2" item="0"/>
          <tpl hier="4" item="3"/>
          <tpl fld="3" item="40"/>
          <tpl fld="2" item="77"/>
          <tpl hier="9" item="1"/>
          <tpl hier="11" item="4"/>
          <tpl hier="12" item="5"/>
          <tpl fld="4" item="0"/>
        </tpls>
      </n>
      <n v="937741440">
        <tpls c="8">
          <tpl hier="2" item="0"/>
          <tpl hier="4" item="3"/>
          <tpl fld="3" item="27"/>
          <tpl fld="2" item="77"/>
          <tpl hier="9" item="1"/>
          <tpl hier="11" item="4"/>
          <tpl hier="12" item="5"/>
          <tpl fld="4" item="0"/>
        </tpls>
      </n>
      <n v="1033002432">
        <tpls c="8">
          <tpl hier="2" item="0"/>
          <tpl hier="4" item="3"/>
          <tpl fld="3" item="39"/>
          <tpl fld="2" item="28"/>
          <tpl hier="9" item="1"/>
          <tpl hier="11" item="4"/>
          <tpl hier="12" item="5"/>
          <tpl fld="4" item="0"/>
        </tpls>
      </n>
      <n v="1385058176">
        <tpls c="8">
          <tpl hier="2" item="0"/>
          <tpl hier="4" item="3"/>
          <tpl fld="3" item="17"/>
          <tpl fld="2" item="28"/>
          <tpl hier="9" item="1"/>
          <tpl hier="11" item="4"/>
          <tpl hier="12" item="5"/>
          <tpl fld="4" item="0"/>
        </tpls>
      </n>
      <n v="5416272896">
        <tpls c="8">
          <tpl hier="2" item="0"/>
          <tpl hier="4" item="3"/>
          <tpl fld="3" item="48"/>
          <tpl fld="2" item="35"/>
          <tpl hier="9" item="1"/>
          <tpl hier="11" item="4"/>
          <tpl hier="12" item="5"/>
          <tpl fld="4" item="0"/>
        </tpls>
      </n>
      <n v="20355958784">
        <tpls c="8">
          <tpl hier="2" item="0"/>
          <tpl hier="4" item="3"/>
          <tpl fld="3" item="25"/>
          <tpl fld="2" item="35"/>
          <tpl hier="9" item="1"/>
          <tpl hier="11" item="4"/>
          <tpl hier="12" item="5"/>
          <tpl fld="4" item="0"/>
        </tpls>
      </n>
      <n v="75643461632">
        <tpls c="8">
          <tpl hier="2" item="0"/>
          <tpl hier="4" item="3"/>
          <tpl fld="3" item="6"/>
          <tpl fld="2" item="35"/>
          <tpl hier="9" item="1"/>
          <tpl hier="11" item="4"/>
          <tpl hier="12" item="5"/>
          <tpl fld="4" item="0"/>
        </tpls>
      </n>
      <n v="5760761856">
        <tpls c="8">
          <tpl hier="2" item="0"/>
          <tpl hier="4" item="3"/>
          <tpl fld="3" item="34"/>
          <tpl fld="2" item="40"/>
          <tpl hier="9" item="1"/>
          <tpl hier="11" item="4"/>
          <tpl hier="12" item="5"/>
          <tpl fld="4" item="0"/>
        </tpls>
      </n>
      <n v="34942488576">
        <tpls c="8">
          <tpl hier="2" item="0"/>
          <tpl hier="4" item="3"/>
          <tpl fld="3" item="12"/>
          <tpl fld="2" item="40"/>
          <tpl hier="9" item="1"/>
          <tpl hier="11" item="4"/>
          <tpl hier="12" item="5"/>
          <tpl fld="4" item="0"/>
        </tpls>
      </n>
      <n v="161618575360">
        <tpls c="8">
          <tpl hier="2" item="0"/>
          <tpl hier="4" item="3"/>
          <tpl fld="3" item="55"/>
          <tpl fld="2" item="40"/>
          <tpl hier="9" item="1"/>
          <tpl hier="11" item="4"/>
          <tpl hier="12" item="5"/>
          <tpl fld="4" item="0"/>
        </tpls>
      </n>
      <n v="3909780480">
        <tpls c="8">
          <tpl hier="2" item="0"/>
          <tpl hier="4" item="3"/>
          <tpl fld="3" item="18"/>
          <tpl fld="2" item="54"/>
          <tpl hier="9" item="1"/>
          <tpl hier="11" item="4"/>
          <tpl hier="12" item="5"/>
          <tpl fld="4" item="0"/>
        </tpls>
      </n>
      <n v="9021862912">
        <tpls c="8">
          <tpl hier="2" item="0"/>
          <tpl hier="4" item="3"/>
          <tpl fld="3" item="3"/>
          <tpl fld="2" item="54"/>
          <tpl hier="9" item="1"/>
          <tpl hier="11" item="4"/>
          <tpl hier="12" item="5"/>
          <tpl fld="4" item="0"/>
        </tpls>
      </n>
      <n v="18648373248">
        <tpls c="8">
          <tpl hier="2" item="0"/>
          <tpl hier="4" item="3"/>
          <tpl fld="3" item="49"/>
          <tpl fld="2" item="54"/>
          <tpl hier="9" item="1"/>
          <tpl hier="11" item="4"/>
          <tpl hier="12" item="5"/>
          <tpl fld="4" item="0"/>
        </tpls>
      </n>
      <n v="322128032">
        <tpls c="8">
          <tpl hier="2" item="0"/>
          <tpl hier="4" item="3"/>
          <tpl fld="3" item="8"/>
          <tpl fld="2" item="59"/>
          <tpl hier="9" item="1"/>
          <tpl hier="11" item="4"/>
          <tpl hier="12" item="5"/>
          <tpl fld="4" item="0"/>
        </tpls>
      </n>
      <n v="2933222656">
        <tpls c="8">
          <tpl hier="2" item="0"/>
          <tpl hier="4" item="3"/>
          <tpl fld="3" item="51"/>
          <tpl fld="2" item="59"/>
          <tpl hier="9" item="1"/>
          <tpl hier="11" item="4"/>
          <tpl hier="12" item="5"/>
          <tpl fld="4" item="0"/>
        </tpls>
      </n>
      <n v="13677148160">
        <tpls c="8">
          <tpl hier="2" item="0"/>
          <tpl hier="4" item="3"/>
          <tpl fld="3" item="19"/>
          <tpl fld="2" item="59"/>
          <tpl hier="9" item="1"/>
          <tpl hier="11" item="4"/>
          <tpl hier="12" item="5"/>
          <tpl fld="4" item="0"/>
        </tpls>
      </n>
      <n v="1666544768">
        <tpls c="8">
          <tpl hier="2" item="0"/>
          <tpl hier="4" item="3"/>
          <tpl fld="3" item="56"/>
          <tpl fld="2" item="65"/>
          <tpl hier="9" item="1"/>
          <tpl hier="11" item="4"/>
          <tpl hier="12" item="5"/>
          <tpl fld="4" item="0"/>
        </tpls>
      </n>
      <n v="11513473024">
        <tpls c="8">
          <tpl hier="2" item="0"/>
          <tpl hier="4" item="3"/>
          <tpl fld="3" item="42"/>
          <tpl fld="2" item="65"/>
          <tpl hier="9" item="1"/>
          <tpl hier="11" item="4"/>
          <tpl hier="12" item="5"/>
          <tpl fld="4" item="0"/>
        </tpls>
      </n>
      <n v="54775996416">
        <tpls c="8">
          <tpl hier="2" item="0"/>
          <tpl hier="4" item="3"/>
          <tpl fld="3" item="23"/>
          <tpl fld="2" item="65"/>
          <tpl hier="9" item="1"/>
          <tpl hier="11" item="4"/>
          <tpl hier="12" item="5"/>
          <tpl fld="4" item="0"/>
        </tpls>
      </n>
      <n v="6265068032">
        <tpls c="8">
          <tpl hier="2" item="0"/>
          <tpl hier="4" item="3"/>
          <tpl fld="3" item="40"/>
          <tpl fld="2" item="85"/>
          <tpl hier="9" item="1"/>
          <tpl hier="11" item="4"/>
          <tpl hier="12" item="5"/>
          <tpl fld="4" item="0"/>
        </tpls>
      </n>
      <n v="12612033536">
        <tpls c="8">
          <tpl hier="2" item="0"/>
          <tpl hier="4" item="3"/>
          <tpl fld="3" item="30"/>
          <tpl fld="2" item="85"/>
          <tpl hier="9" item="1"/>
          <tpl hier="11" item="4"/>
          <tpl hier="12" item="5"/>
          <tpl fld="4" item="0"/>
        </tpls>
      </n>
      <n v="940799872">
        <tpls c="8">
          <tpl hier="2" item="0"/>
          <tpl hier="4" item="3"/>
          <tpl fld="3" item="44"/>
          <tpl fld="2" item="49"/>
          <tpl hier="9" item="1"/>
          <tpl hier="11" item="4"/>
          <tpl hier="12" item="5"/>
          <tpl fld="4" item="0"/>
        </tpls>
      </n>
      <n v="6686593024">
        <tpls c="8">
          <tpl hier="2" item="0"/>
          <tpl hier="4" item="3"/>
          <tpl fld="3" item="3"/>
          <tpl fld="2" item="49"/>
          <tpl hier="9" item="1"/>
          <tpl hier="11" item="4"/>
          <tpl hier="12" item="5"/>
          <tpl fld="4" item="0"/>
        </tpls>
      </n>
      <n v="79997976576">
        <tpls c="8">
          <tpl hier="2" item="0"/>
          <tpl hier="4" item="3"/>
          <tpl fld="3" item="13"/>
          <tpl fld="2" item="49"/>
          <tpl hier="9" item="1"/>
          <tpl hier="11" item="4"/>
          <tpl hier="12" item="5"/>
          <tpl fld="4" item="0"/>
        </tpls>
      </n>
      <n v="17149094912">
        <tpls c="8">
          <tpl hier="2" item="0"/>
          <tpl hier="4" item="3"/>
          <tpl fld="3" item="15"/>
          <tpl fld="2" item="44"/>
          <tpl hier="9" item="1"/>
          <tpl hier="11" item="4"/>
          <tpl hier="12" item="5"/>
          <tpl fld="4" item="0"/>
        </tpls>
      </n>
      <n v="99290382336">
        <tpls c="8">
          <tpl hier="2" item="0"/>
          <tpl hier="4" item="3"/>
          <tpl fld="3" item="23"/>
          <tpl fld="2" item="44"/>
          <tpl hier="9" item="1"/>
          <tpl hier="11" item="4"/>
          <tpl hier="12" item="5"/>
          <tpl fld="4" item="0"/>
        </tpls>
      </n>
      <n v="1177908224">
        <tpls c="8">
          <tpl hier="2" item="0"/>
          <tpl hier="4" item="3"/>
          <tpl fld="3" item="7"/>
          <tpl fld="2" item="34"/>
          <tpl hier="9" item="1"/>
          <tpl hier="11" item="4"/>
          <tpl hier="12" item="5"/>
          <tpl fld="4" item="0"/>
        </tpls>
      </n>
      <n v="7632406528">
        <tpls c="8">
          <tpl hier="2" item="0"/>
          <tpl hier="4" item="3"/>
          <tpl fld="3" item="6"/>
          <tpl fld="2" item="33"/>
          <tpl hier="9" item="1"/>
          <tpl hier="11" item="4"/>
          <tpl hier="12" item="5"/>
          <tpl fld="4" item="0"/>
        </tpls>
      </n>
      <n v="565400000">
        <tpls c="8">
          <tpl hier="2" item="0"/>
          <tpl hier="4" item="3"/>
          <tpl fld="3" item="56"/>
          <tpl fld="2" item="21"/>
          <tpl hier="9" item="1"/>
          <tpl hier="11" item="4"/>
          <tpl hier="12" item="5"/>
          <tpl fld="4" item="0"/>
        </tpls>
      </n>
      <n v="1675615272960">
        <tpls c="8">
          <tpl hier="2" item="0"/>
          <tpl hier="4" item="3"/>
          <tpl fld="3" item="47"/>
          <tpl fld="2" item="39"/>
          <tpl hier="9" item="1"/>
          <tpl hier="11" item="4"/>
          <tpl hier="12" item="5"/>
          <tpl fld="4" item="0"/>
        </tpls>
      </n>
      <n v="3188945408">
        <tpls c="8">
          <tpl hier="2" item="0"/>
          <tpl hier="4" item="3"/>
          <tpl fld="3" item="26"/>
          <tpl fld="2" item="26"/>
          <tpl hier="9" item="1"/>
          <tpl hier="11" item="4"/>
          <tpl hier="12" item="5"/>
          <tpl fld="4" item="0"/>
        </tpls>
      </n>
      <n v="2520868608">
        <tpls c="8">
          <tpl hier="2" item="0"/>
          <tpl hier="4" item="3"/>
          <tpl fld="3" item="24"/>
          <tpl fld="2" item="30"/>
          <tpl hier="9" item="1"/>
          <tpl hier="11" item="4"/>
          <tpl hier="12" item="5"/>
          <tpl fld="4" item="0"/>
        </tpls>
      </n>
      <n v="578792325120">
        <tpls c="8">
          <tpl hier="2" item="0"/>
          <tpl hier="4" item="3"/>
          <tpl fld="3" item="6"/>
          <tpl fld="2" item="69"/>
          <tpl hier="9" item="1"/>
          <tpl hier="11" item="4"/>
          <tpl hier="12" item="5"/>
          <tpl fld="4" item="0"/>
        </tpls>
      </n>
      <n v="909070368768">
        <tpls c="8">
          <tpl hier="2" item="0"/>
          <tpl hier="4" item="3"/>
          <tpl fld="3" item="5"/>
          <tpl fld="2" item="69"/>
          <tpl hier="9" item="1"/>
          <tpl hier="11" item="4"/>
          <tpl hier="12" item="5"/>
          <tpl fld="4" item="0"/>
        </tpls>
      </n>
      <n v="27145693184">
        <tpls c="8">
          <tpl hier="2" item="0"/>
          <tpl hier="4" item="3"/>
          <tpl fld="3" item="56"/>
          <tpl fld="2" item="66"/>
          <tpl hier="9" item="1"/>
          <tpl hier="11" item="4"/>
          <tpl hier="12" item="5"/>
          <tpl fld="4" item="0"/>
        </tpls>
      </n>
      <n v="119791681536">
        <tpls c="8">
          <tpl hier="2" item="0"/>
          <tpl hier="4" item="3"/>
          <tpl fld="3" item="0"/>
          <tpl fld="2" item="66"/>
          <tpl hier="9" item="1"/>
          <tpl hier="11" item="4"/>
          <tpl hier="12" item="5"/>
          <tpl fld="4" item="0"/>
        </tpls>
      </n>
      <n v="345581355008">
        <tpls c="8">
          <tpl hier="2" item="0"/>
          <tpl hier="4" item="3"/>
          <tpl fld="3" item="55"/>
          <tpl fld="2" item="66"/>
          <tpl hier="9" item="1"/>
          <tpl hier="11" item="4"/>
          <tpl hier="12" item="5"/>
          <tpl fld="4" item="0"/>
        </tpls>
      </n>
      <n v="3417516544">
        <tpls c="8">
          <tpl hier="2" item="0"/>
          <tpl hier="4" item="3"/>
          <tpl fld="3" item="35"/>
          <tpl fld="2" item="48"/>
          <tpl hier="9" item="1"/>
          <tpl hier="11" item="4"/>
          <tpl hier="12" item="5"/>
          <tpl fld="4" item="0"/>
        </tpls>
      </n>
      <n v="21439524864">
        <tpls c="8">
          <tpl hier="2" item="0"/>
          <tpl hier="4" item="3"/>
          <tpl fld="3" item="40"/>
          <tpl fld="2" item="48"/>
          <tpl hier="9" item="1"/>
          <tpl hier="11" item="4"/>
          <tpl hier="12" item="5"/>
          <tpl fld="4" item="0"/>
        </tpls>
      </n>
      <n v="95009751040">
        <tpls c="8">
          <tpl hier="2" item="0"/>
          <tpl hier="4" item="3"/>
          <tpl fld="3" item="50"/>
          <tpl fld="2" item="48"/>
          <tpl hier="9" item="1"/>
          <tpl hier="11" item="4"/>
          <tpl hier="12" item="5"/>
          <tpl fld="4" item="0"/>
        </tpls>
      </n>
      <n v="243701628928">
        <tpls c="8">
          <tpl hier="2" item="0"/>
          <tpl hier="4" item="3"/>
          <tpl fld="3" item="49"/>
          <tpl fld="2" item="48"/>
          <tpl hier="9" item="1"/>
          <tpl hier="11" item="4"/>
          <tpl hier="12" item="5"/>
          <tpl fld="4" item="0"/>
        </tpls>
      </n>
      <n v="894159168">
        <tpls c="8">
          <tpl hier="2" item="0"/>
          <tpl hier="4" item="3"/>
          <tpl fld="3" item="37"/>
          <tpl fld="2" item="53"/>
          <tpl hier="9" item="1"/>
          <tpl hier="11" item="4"/>
          <tpl hier="12" item="5"/>
          <tpl fld="4" item="0"/>
        </tpls>
      </n>
      <n v="11896256512">
        <tpls c="8">
          <tpl hier="2" item="0"/>
          <tpl hier="4" item="3"/>
          <tpl fld="3" item="39"/>
          <tpl fld="2" item="53"/>
          <tpl hier="9" item="1"/>
          <tpl hier="11" item="4"/>
          <tpl hier="12" item="5"/>
          <tpl fld="4" item="0"/>
        </tpls>
      </n>
      <n v="96295886848">
        <tpls c="8">
          <tpl hier="2" item="0"/>
          <tpl hier="4" item="3"/>
          <tpl fld="3" item="28"/>
          <tpl fld="2" item="53"/>
          <tpl hier="9" item="1"/>
          <tpl hier="11" item="4"/>
          <tpl hier="12" item="5"/>
          <tpl fld="4" item="0"/>
        </tpls>
      </n>
      <n v="295087210496">
        <tpls c="8">
          <tpl hier="2" item="0"/>
          <tpl hier="4" item="3"/>
          <tpl fld="3" item="19"/>
          <tpl fld="2" item="53"/>
          <tpl hier="9" item="1"/>
          <tpl hier="11" item="4"/>
          <tpl hier="12" item="5"/>
          <tpl fld="4" item="0"/>
        </tpls>
      </n>
      <n v="4855907328">
        <tpls c="8">
          <tpl hier="2" item="0"/>
          <tpl hier="4" item="3"/>
          <tpl fld="3" item="26"/>
          <tpl fld="2" item="57"/>
          <tpl hier="9" item="1"/>
          <tpl hier="11" item="4"/>
          <tpl hier="12" item="5"/>
          <tpl fld="4" item="0"/>
        </tpls>
      </n>
      <n v="87760363520">
        <tpls c="8">
          <tpl hier="2" item="0"/>
          <tpl hier="4" item="3"/>
          <tpl fld="3" item="25"/>
          <tpl fld="2" item="57"/>
          <tpl hier="9" item="1"/>
          <tpl hier="11" item="4"/>
          <tpl hier="12" item="5"/>
          <tpl fld="4" item="0"/>
        </tpls>
      </n>
      <n v="497512644608">
        <tpls c="8">
          <tpl hier="2" item="0"/>
          <tpl hier="4" item="3"/>
          <tpl fld="3" item="24"/>
          <tpl fld="2" item="57"/>
          <tpl hier="9" item="1"/>
          <tpl hier="11" item="4"/>
          <tpl hier="12" item="5"/>
          <tpl fld="4" item="0"/>
        </tpls>
      </n>
      <n v="1465773195264">
        <tpls c="8">
          <tpl hier="2" item="0"/>
          <tpl hier="4" item="3"/>
          <tpl fld="3" item="23"/>
          <tpl fld="2" item="57"/>
          <tpl hier="9" item="1"/>
          <tpl hier="11" item="4"/>
          <tpl hier="12" item="5"/>
          <tpl fld="4" item="0"/>
        </tpls>
      </n>
      <n v="40992997376">
        <tpls c="8">
          <tpl hier="2" item="0"/>
          <tpl hier="4" item="3"/>
          <tpl fld="3" item="10"/>
          <tpl fld="2" item="61"/>
          <tpl hier="9" item="1"/>
          <tpl hier="11" item="4"/>
          <tpl hier="12" item="5"/>
          <tpl fld="4" item="0"/>
        </tpls>
      </n>
      <n v="251321073664">
        <tpls c="8">
          <tpl hier="2" item="0"/>
          <tpl hier="4" item="3"/>
          <tpl fld="3" item="12"/>
          <tpl fld="2" item="61"/>
          <tpl hier="9" item="1"/>
          <tpl hier="11" item="4"/>
          <tpl hier="12" item="5"/>
          <tpl fld="4" item="0"/>
        </tpls>
      </n>
      <n v="705394311168">
        <tpls c="8">
          <tpl hier="2" item="0"/>
          <tpl hier="4" item="3"/>
          <tpl fld="3" item="11"/>
          <tpl fld="2" item="61"/>
          <tpl hier="9" item="1"/>
          <tpl hier="11" item="4"/>
          <tpl hier="12" item="5"/>
          <tpl fld="4" item="0"/>
        </tpls>
      </n>
      <n v="1419735203840">
        <tpls c="8">
          <tpl hier="2" item="0"/>
          <tpl hier="4" item="3"/>
          <tpl fld="3" item="9"/>
          <tpl fld="2" item="61"/>
          <tpl hier="9" item="1"/>
          <tpl hier="11" item="4"/>
          <tpl hier="12" item="5"/>
          <tpl fld="4" item="0"/>
        </tpls>
      </n>
      <n v="59404967936">
        <tpls c="8">
          <tpl hier="2" item="0"/>
          <tpl hier="4" item="3"/>
          <tpl fld="3" item="57"/>
          <tpl fld="2" item="79"/>
          <tpl hier="9" item="1"/>
          <tpl hier="11" item="4"/>
          <tpl hier="12" item="5"/>
          <tpl fld="4" item="0"/>
        </tpls>
      </n>
      <n v="217948323840">
        <tpls c="8">
          <tpl hier="2" item="0"/>
          <tpl hier="4" item="3"/>
          <tpl fld="3" item="3"/>
          <tpl fld="2" item="79"/>
          <tpl hier="9" item="1"/>
          <tpl hier="11" item="4"/>
          <tpl hier="12" item="5"/>
          <tpl fld="4" item="0"/>
        </tpls>
      </n>
      <n v="392218083328">
        <tpls c="8">
          <tpl hier="2" item="0"/>
          <tpl hier="4" item="3"/>
          <tpl fld="3" item="1"/>
          <tpl fld="2" item="79"/>
          <tpl hier="9" item="1"/>
          <tpl hier="11" item="4"/>
          <tpl hier="12" item="5"/>
          <tpl fld="4" item="0"/>
        </tpls>
      </n>
      <n v="232614559744">
        <tpls c="8">
          <tpl hier="2" item="0"/>
          <tpl hier="4" item="3"/>
          <tpl fld="3" item="20"/>
          <tpl fld="2" item="46"/>
          <tpl hier="9" item="1"/>
          <tpl hier="11" item="4"/>
          <tpl hier="12" item="5"/>
          <tpl fld="4" item="0"/>
        </tpls>
      </n>
      <n v="1179659534336">
        <tpls c="8">
          <tpl hier="2" item="0"/>
          <tpl hier="4" item="3"/>
          <tpl fld="3" item="51"/>
          <tpl fld="2" item="46"/>
          <tpl hier="9" item="1"/>
          <tpl hier="11" item="4"/>
          <tpl hier="12" item="5"/>
          <tpl fld="4" item="0"/>
        </tpls>
      </n>
      <n v="2922667311104">
        <tpls c="8">
          <tpl hier="2" item="0"/>
          <tpl hier="4" item="3"/>
          <tpl fld="3" item="38"/>
          <tpl fld="2" item="46"/>
          <tpl hier="9" item="1"/>
          <tpl hier="11" item="4"/>
          <tpl hier="12" item="5"/>
          <tpl fld="4" item="0"/>
        </tpls>
      </n>
      <n v="638600019968">
        <tpls c="8">
          <tpl hier="2" item="0"/>
          <tpl hier="4" item="3"/>
          <tpl fld="3" item="44"/>
          <tpl fld="2" item="51"/>
          <tpl hier="9" item="1"/>
          <tpl hier="11" item="4"/>
          <tpl hier="12" item="5"/>
          <tpl fld="4" item="0"/>
        </tpls>
      </n>
      <n v="2627334045696">
        <tpls c="8">
          <tpl hier="2" item="0"/>
          <tpl hier="4" item="3"/>
          <tpl fld="3" item="43"/>
          <tpl fld="2" item="51"/>
          <tpl hier="9" item="1"/>
          <tpl hier="11" item="4"/>
          <tpl hier="12" item="5"/>
          <tpl fld="4" item="0"/>
        </tpls>
      </n>
      <n v="7639749099520">
        <tpls c="8">
          <tpl hier="2" item="0"/>
          <tpl hier="4" item="3"/>
          <tpl fld="3" item="42"/>
          <tpl fld="2" item="51"/>
          <tpl hier="9" item="1"/>
          <tpl hier="11" item="4"/>
          <tpl hier="12" item="5"/>
          <tpl fld="4" item="0"/>
        </tpls>
      </n>
      <n v="15542580674560">
        <tpls c="8">
          <tpl hier="2" item="0"/>
          <tpl hier="4" item="3"/>
          <tpl fld="3" item="41"/>
          <tpl fld="2" item="51"/>
          <tpl hier="9" item="1"/>
          <tpl hier="11" item="4"/>
          <tpl hier="12" item="5"/>
          <tpl fld="4" item="0"/>
        </tpls>
      </n>
      <n v="2140704497920">
        <tpls c="8">
          <tpl hier="2" item="0"/>
          <tpl hier="4" item="3"/>
          <tpl fld="3" item="8"/>
          <tpl fld="1" item="1"/>
          <tpl hier="9" item="1"/>
          <tpl hier="11" item="4"/>
          <tpl hier="12" item="5"/>
          <tpl fld="4" item="0"/>
        </tpls>
      </n>
      <n v="11600605321216">
        <tpls c="8">
          <tpl hier="2" item="0"/>
          <tpl hier="4" item="3"/>
          <tpl fld="3" item="7"/>
          <tpl fld="1" item="1"/>
          <tpl hier="9" item="1"/>
          <tpl hier="11" item="4"/>
          <tpl hier="12" item="5"/>
          <tpl fld="4" item="0"/>
        </tpls>
      </n>
      <n v="25959540056064">
        <tpls c="8">
          <tpl hier="2" item="0"/>
          <tpl hier="4" item="3"/>
          <tpl fld="3" item="6"/>
          <tpl fld="1" item="1"/>
          <tpl hier="9" item="1"/>
          <tpl hier="11" item="4"/>
          <tpl hier="12" item="5"/>
          <tpl fld="4" item="0"/>
        </tpls>
      </n>
      <n v="42802971230208">
        <tpls c="8">
          <tpl hier="2" item="0"/>
          <tpl hier="4" item="3"/>
          <tpl fld="3" item="5"/>
          <tpl fld="1" item="1"/>
          <tpl hier="9" item="1"/>
          <tpl hier="11" item="4"/>
          <tpl hier="12" item="5"/>
          <tpl fld="4" item="0"/>
        </tpls>
      </n>
      <n v="444901952">
        <tpls c="8">
          <tpl hier="2" item="0"/>
          <tpl hier="4" item="3"/>
          <tpl fld="3" item="18"/>
          <tpl fld="2" item="58"/>
          <tpl hier="9" item="1"/>
          <tpl hier="11" item="4"/>
          <tpl hier="12" item="5"/>
          <tpl fld="4" item="0"/>
        </tpls>
      </n>
      <n v="2041100032">
        <tpls c="8">
          <tpl hier="2" item="0"/>
          <tpl hier="4" item="3"/>
          <tpl fld="3" item="22"/>
          <tpl fld="2" item="58"/>
          <tpl hier="9" item="1"/>
          <tpl hier="11" item="4"/>
          <tpl hier="12" item="5"/>
          <tpl fld="4" item="0"/>
        </tpls>
      </n>
      <n v="8076469760">
        <tpls c="8">
          <tpl hier="2" item="0"/>
          <tpl hier="4" item="3"/>
          <tpl fld="3" item="17"/>
          <tpl fld="2" item="58"/>
          <tpl hier="9" item="1"/>
          <tpl hier="11" item="4"/>
          <tpl hier="12" item="5"/>
          <tpl fld="4" item="0"/>
        </tpls>
      </n>
      <n v="11938400256">
        <tpls c="8">
          <tpl hier="2" item="0"/>
          <tpl hier="4" item="3"/>
          <tpl fld="3" item="21"/>
          <tpl fld="2" item="58"/>
          <tpl hier="9" item="1"/>
          <tpl hier="11" item="4"/>
          <tpl hier="12" item="5"/>
          <tpl fld="4" item="0"/>
        </tpls>
      </n>
      <n v="8751843328">
        <tpls c="8">
          <tpl hier="2" item="0"/>
          <tpl hier="4" item="3"/>
          <tpl fld="3" item="8"/>
          <tpl fld="2" item="63"/>
          <tpl hier="9" item="1"/>
          <tpl hier="11" item="4"/>
          <tpl hier="12" item="5"/>
          <tpl fld="4" item="0"/>
        </tpls>
      </n>
      <n v="24298033152">
        <tpls c="8">
          <tpl hier="2" item="0"/>
          <tpl hier="4" item="3"/>
          <tpl fld="3" item="7"/>
          <tpl fld="2" item="63"/>
          <tpl hier="9" item="1"/>
          <tpl hier="11" item="4"/>
          <tpl hier="12" item="5"/>
          <tpl fld="4" item="0"/>
        </tpls>
      </n>
      <n v="60158930944">
        <tpls c="8">
          <tpl hier="2" item="0"/>
          <tpl hier="4" item="3"/>
          <tpl fld="3" item="6"/>
          <tpl fld="2" item="63"/>
          <tpl hier="9" item="1"/>
          <tpl hier="11" item="4"/>
          <tpl hier="12" item="5"/>
          <tpl fld="4" item="0"/>
        </tpls>
      </n>
      <n v="302571257856">
        <tpls c="8">
          <tpl hier="2" item="0"/>
          <tpl hier="4" item="3"/>
          <tpl fld="3" item="5"/>
          <tpl fld="2" item="63"/>
          <tpl hier="9" item="1"/>
          <tpl hier="11" item="4"/>
          <tpl hier="12" item="5"/>
          <tpl fld="4" item="0"/>
        </tpls>
      </n>
      <n v="103216376">
        <tpls c="8">
          <tpl hier="2" item="0"/>
          <tpl hier="4" item="3"/>
          <tpl fld="3" item="56"/>
          <tpl fld="2" item="82"/>
          <tpl hier="9" item="1"/>
          <tpl hier="11" item="4"/>
          <tpl hier="12" item="5"/>
          <tpl fld="4" item="0"/>
        </tpls>
      </n>
      <n v="412086432">
        <tpls c="8">
          <tpl hier="2" item="0"/>
          <tpl hier="4" item="3"/>
          <tpl fld="3" item="0"/>
          <tpl fld="2" item="82"/>
          <tpl hier="9" item="1"/>
          <tpl hier="11" item="4"/>
          <tpl hier="12" item="5"/>
          <tpl fld="4" item="0"/>
        </tpls>
      </n>
      <n v="1210150016">
        <tpls c="8">
          <tpl hier="2" item="0"/>
          <tpl hier="4" item="3"/>
          <tpl fld="3" item="55"/>
          <tpl fld="2" item="82"/>
          <tpl hier="9" item="1"/>
          <tpl hier="11" item="4"/>
          <tpl hier="12" item="5"/>
          <tpl fld="4" item="0"/>
        </tpls>
      </n>
      <n v="235668224">
        <tpls c="8">
          <tpl hier="2" item="0"/>
          <tpl hier="4" item="3"/>
          <tpl fld="3" item="35"/>
          <tpl fld="2" item="47"/>
          <tpl hier="9" item="1"/>
          <tpl hier="11" item="4"/>
          <tpl hier="12" item="5"/>
          <tpl fld="4" item="0"/>
        </tpls>
      </n>
      <n v="750049728">
        <tpls c="8">
          <tpl hier="2" item="0"/>
          <tpl hier="4" item="3"/>
          <tpl fld="3" item="40"/>
          <tpl fld="2" item="47"/>
          <tpl hier="9" item="1"/>
          <tpl hier="11" item="4"/>
          <tpl hier="12" item="5"/>
          <tpl fld="4" item="0"/>
        </tpls>
      </n>
      <n v="2274557952">
        <tpls c="8">
          <tpl hier="2" item="0"/>
          <tpl hier="4" item="3"/>
          <tpl fld="3" item="50"/>
          <tpl fld="2" item="47"/>
          <tpl hier="9" item="1"/>
          <tpl hier="11" item="4"/>
          <tpl hier="12" item="5"/>
          <tpl fld="4" item="0"/>
        </tpls>
      </n>
      <n v="9699587072">
        <tpls c="8">
          <tpl hier="2" item="0"/>
          <tpl hier="4" item="3"/>
          <tpl fld="3" item="49"/>
          <tpl fld="2" item="47"/>
          <tpl hier="9" item="1"/>
          <tpl hier="11" item="4"/>
          <tpl hier="12" item="5"/>
          <tpl fld="4" item="0"/>
        </tpls>
      </n>
      <n v="539491456">
        <tpls c="8">
          <tpl hier="2" item="0"/>
          <tpl hier="4" item="3"/>
          <tpl fld="3" item="37"/>
          <tpl fld="2" item="52"/>
          <tpl hier="9" item="1"/>
          <tpl hier="11" item="4"/>
          <tpl hier="12" item="5"/>
          <tpl fld="4" item="0"/>
        </tpls>
      </n>
      <n v="4526916608">
        <tpls c="8">
          <tpl hier="2" item="0"/>
          <tpl hier="4" item="3"/>
          <tpl fld="3" item="39"/>
          <tpl fld="2" item="52"/>
          <tpl hier="9" item="1"/>
          <tpl hier="11" item="4"/>
          <tpl hier="12" item="5"/>
          <tpl fld="4" item="0"/>
        </tpls>
      </n>
      <n v="7396966912">
        <tpls c="8">
          <tpl hier="2" item="0"/>
          <tpl hier="4" item="3"/>
          <tpl fld="3" item="28"/>
          <tpl fld="2" item="52"/>
          <tpl hier="9" item="1"/>
          <tpl hier="11" item="4"/>
          <tpl hier="12" item="5"/>
          <tpl fld="4" item="0"/>
        </tpls>
      </n>
      <n v="27084496896">
        <tpls c="8">
          <tpl hier="2" item="0"/>
          <tpl hier="4" item="3"/>
          <tpl fld="3" item="19"/>
          <tpl fld="2" item="52"/>
          <tpl hier="9" item="1"/>
          <tpl hier="11" item="4"/>
          <tpl hier="12" item="5"/>
          <tpl fld="4" item="0"/>
        </tpls>
      </n>
      <n v="58646444">
        <tpls c="8">
          <tpl hier="2" item="0"/>
          <tpl hier="4" item="3"/>
          <tpl fld="3" item="26"/>
          <tpl fld="2" item="56"/>
          <tpl hier="9" item="1"/>
          <tpl hier="11" item="4"/>
          <tpl hier="12" item="5"/>
          <tpl fld="4" item="0"/>
        </tpls>
      </n>
      <n v="1172258176">
        <tpls c="8">
          <tpl hier="2" item="0"/>
          <tpl hier="4" item="3"/>
          <tpl fld="3" item="25"/>
          <tpl fld="2" item="56"/>
          <tpl hier="9" item="1"/>
          <tpl hier="11" item="4"/>
          <tpl hier="12" item="5"/>
          <tpl fld="4" item="0"/>
        </tpls>
      </n>
      <n v="5484257280">
        <tpls c="8">
          <tpl hier="2" item="0"/>
          <tpl hier="4" item="3"/>
          <tpl fld="3" item="24"/>
          <tpl fld="2" item="56"/>
          <tpl hier="9" item="1"/>
          <tpl hier="11" item="4"/>
          <tpl hier="12" item="5"/>
          <tpl fld="4" item="0"/>
        </tpls>
      </n>
      <n v="14420603904">
        <tpls c="8">
          <tpl hier="2" item="0"/>
          <tpl hier="4" item="3"/>
          <tpl fld="3" item="23"/>
          <tpl fld="2" item="56"/>
          <tpl hier="9" item="1"/>
          <tpl hier="11" item="4"/>
          <tpl hier="12" item="5"/>
          <tpl fld="4" item="0"/>
        </tpls>
      </n>
      <n v="49204457472">
        <tpls c="8">
          <tpl hier="2" item="0"/>
          <tpl hier="4" item="3"/>
          <tpl fld="3" item="8"/>
          <tpl fld="2" item="60"/>
          <tpl hier="9" item="1"/>
          <tpl hier="11" item="4"/>
          <tpl hier="12" item="5"/>
          <tpl fld="4" item="0"/>
        </tpls>
      </n>
      <n v="602860027904">
        <tpls c="8">
          <tpl hier="2" item="0"/>
          <tpl hier="4" item="3"/>
          <tpl fld="3" item="53"/>
          <tpl fld="2" item="60"/>
          <tpl hier="9" item="1"/>
          <tpl hier="11" item="4"/>
          <tpl hier="12" item="5"/>
          <tpl fld="4" item="0"/>
        </tpls>
      </n>
      <n v="2616201052160">
        <tpls c="8">
          <tpl hier="2" item="0"/>
          <tpl hier="4" item="3"/>
          <tpl fld="3" item="41"/>
          <tpl fld="2" item="60"/>
          <tpl hier="9" item="1"/>
          <tpl hier="11" item="4"/>
          <tpl hier="12" item="5"/>
          <tpl fld="4" item="0"/>
        </tpls>
      </n>
      <n v="478298784">
        <tpls c="8">
          <tpl hier="2" item="0"/>
          <tpl hier="4" item="3"/>
          <tpl fld="3" item="16"/>
          <tpl fld="2" item="55"/>
          <tpl hier="9" item="1"/>
          <tpl hier="11" item="4"/>
          <tpl hier="12" item="5"/>
          <tpl fld="4" item="0"/>
        </tpls>
      </n>
      <n v="3135045632">
        <tpls c="8">
          <tpl hier="2" item="0"/>
          <tpl hier="4" item="3"/>
          <tpl fld="3" item="53"/>
          <tpl fld="2" item="55"/>
          <tpl hier="9" item="1"/>
          <tpl hier="11" item="4"/>
          <tpl hier="12" item="5"/>
          <tpl fld="4" item="0"/>
        </tpls>
      </n>
      <n v="13444300800">
        <tpls c="8">
          <tpl hier="2" item="0"/>
          <tpl hier="4" item="3"/>
          <tpl fld="3" item="33"/>
          <tpl fld="2" item="55"/>
          <tpl hier="9" item="1"/>
          <tpl hier="11" item="4"/>
          <tpl hier="12" item="5"/>
          <tpl fld="4" item="0"/>
        </tpls>
      </n>
      <n v="246804576">
        <tpls c="8">
          <tpl hier="2" item="0"/>
          <tpl hier="4" item="3"/>
          <tpl fld="3" item="4"/>
          <tpl fld="2" item="42"/>
          <tpl hier="9" item="1"/>
          <tpl hier="11" item="4"/>
          <tpl hier="12" item="5"/>
          <tpl fld="4" item="0"/>
        </tpls>
      </n>
      <n v="925030592">
        <tpls c="8">
          <tpl hier="2" item="0"/>
          <tpl hier="4" item="3"/>
          <tpl fld="3" item="45"/>
          <tpl fld="2" item="42"/>
          <tpl hier="9" item="1"/>
          <tpl hier="11" item="4"/>
          <tpl hier="12" item="5"/>
          <tpl fld="4" item="0"/>
        </tpls>
      </n>
      <n v="2959641088">
        <tpls c="8">
          <tpl hier="2" item="0"/>
          <tpl hier="4" item="3"/>
          <tpl fld="3" item="21"/>
          <tpl fld="2" item="42"/>
          <tpl hier="9" item="1"/>
          <tpl hier="11" item="4"/>
          <tpl hier="12" item="5"/>
          <tpl fld="4" item="0"/>
        </tpls>
      </n>
      <n v="2752771072">
        <tpls c="8">
          <tpl hier="2" item="0"/>
          <tpl hier="4" item="3"/>
          <tpl fld="3" item="54"/>
          <tpl fld="2" item="62"/>
          <tpl hier="9" item="1"/>
          <tpl hier="11" item="4"/>
          <tpl hier="12" item="5"/>
          <tpl fld="4" item="0"/>
        </tpls>
      </n>
      <n v="10833497088">
        <tpls c="8">
          <tpl hier="2" item="0"/>
          <tpl hier="4" item="3"/>
          <tpl fld="3" item="27"/>
          <tpl fld="2" item="62"/>
          <tpl hier="9" item="1"/>
          <tpl hier="11" item="4"/>
          <tpl hier="12" item="5"/>
          <tpl fld="4" item="0"/>
        </tpls>
      </n>
      <n v="38760468480">
        <tpls c="8">
          <tpl hier="2" item="0"/>
          <tpl hier="4" item="3"/>
          <tpl fld="3" item="5"/>
          <tpl fld="2" item="62"/>
          <tpl hier="9" item="1"/>
          <tpl hier="11" item="4"/>
          <tpl hier="12" item="5"/>
          <tpl fld="4" item="0"/>
        </tpls>
      </n>
      <n v="610578496">
        <tpls c="8">
          <tpl hier="2" item="0"/>
          <tpl hier="4" item="3"/>
          <tpl fld="3" item="46"/>
          <tpl fld="2" item="77"/>
          <tpl hier="9" item="1"/>
          <tpl hier="11" item="4"/>
          <tpl hier="12" item="5"/>
          <tpl fld="4" item="0"/>
        </tpls>
      </n>
      <n v="914500288">
        <tpls c="8">
          <tpl hier="2" item="0"/>
          <tpl hier="4" item="3"/>
          <tpl fld="3" item="17"/>
          <tpl fld="2" item="77"/>
          <tpl hier="9" item="1"/>
          <tpl hier="11" item="4"/>
          <tpl hier="12" item="5"/>
          <tpl fld="4" item="0"/>
        </tpls>
      </n>
      <n v="333975328">
        <tpls c="8">
          <tpl hier="2" item="0"/>
          <tpl hier="4" item="3"/>
          <tpl fld="3" item="35"/>
          <tpl fld="2" item="28"/>
          <tpl hier="9" item="1"/>
          <tpl hier="11" item="4"/>
          <tpl hier="12" item="5"/>
          <tpl fld="4" item="0"/>
        </tpls>
      </n>
      <n v="876937536">
        <tpls c="8">
          <tpl hier="2" item="0"/>
          <tpl hier="4" item="3"/>
          <tpl fld="3" item="36"/>
          <tpl fld="2" item="28"/>
          <tpl hier="9" item="1"/>
          <tpl hier="11" item="4"/>
          <tpl hier="12" item="5"/>
          <tpl fld="4" item="0"/>
        </tpls>
      </n>
      <n v="2736666624">
        <tpls c="8">
          <tpl hier="2" item="0"/>
          <tpl hier="4" item="3"/>
          <tpl fld="3" item="6"/>
          <tpl fld="2" item="28"/>
          <tpl hier="9" item="1"/>
          <tpl hier="11" item="4"/>
          <tpl hier="12" item="5"/>
          <tpl fld="4" item="0"/>
        </tpls>
      </n>
      <n v="5982347776">
        <tpls c="8">
          <tpl hier="2" item="0"/>
          <tpl hier="4" item="3"/>
          <tpl fld="3" item="37"/>
          <tpl fld="2" item="35"/>
          <tpl hier="9" item="1"/>
          <tpl hier="11" item="4"/>
          <tpl hier="12" item="5"/>
          <tpl fld="4" item="0"/>
        </tpls>
      </n>
      <n v="19622526976">
        <tpls c="8">
          <tpl hier="2" item="0"/>
          <tpl hier="4" item="3"/>
          <tpl fld="3" item="22"/>
          <tpl fld="2" item="35"/>
          <tpl hier="9" item="1"/>
          <tpl hier="11" item="4"/>
          <tpl hier="12" item="5"/>
          <tpl fld="4" item="0"/>
        </tpls>
      </n>
      <n v="154788020224">
        <tpls c="8">
          <tpl hier="2" item="0"/>
          <tpl hier="4" item="3"/>
          <tpl fld="3" item="55"/>
          <tpl fld="2" item="35"/>
          <tpl hier="9" item="1"/>
          <tpl hier="11" item="4"/>
          <tpl hier="12" item="5"/>
          <tpl fld="4" item="0"/>
        </tpls>
      </n>
      <n v="5825170432">
        <tpls c="8">
          <tpl hier="2" item="0"/>
          <tpl hier="4" item="3"/>
          <tpl fld="3" item="26"/>
          <tpl fld="2" item="40"/>
          <tpl hier="9" item="1"/>
          <tpl hier="11" item="4"/>
          <tpl hier="12" item="5"/>
          <tpl fld="4" item="0"/>
        </tpls>
      </n>
      <n v="36373307392">
        <tpls c="8">
          <tpl hier="2" item="0"/>
          <tpl hier="4" item="3"/>
          <tpl fld="3" item="7"/>
          <tpl fld="2" item="40"/>
          <tpl hier="9" item="1"/>
          <tpl hier="11" item="4"/>
          <tpl hier="12" item="5"/>
          <tpl fld="4" item="0"/>
        </tpls>
      </n>
      <n v="232397832192">
        <tpls c="8">
          <tpl hier="2" item="0"/>
          <tpl hier="4" item="3"/>
          <tpl fld="3" item="49"/>
          <tpl fld="2" item="40"/>
          <tpl hier="9" item="1"/>
          <tpl hier="11" item="4"/>
          <tpl hier="12" item="5"/>
          <tpl fld="4" item="0"/>
        </tpls>
      </n>
      <n v="4877684736">
        <tpls c="8">
          <tpl hier="2" item="0"/>
          <tpl hier="4" item="3"/>
          <tpl fld="3" item="10"/>
          <tpl fld="2" item="54"/>
          <tpl hier="9" item="1"/>
          <tpl hier="11" item="4"/>
          <tpl hier="12" item="5"/>
          <tpl fld="4" item="0"/>
        </tpls>
      </n>
      <n v="9349764096">
        <tpls c="8">
          <tpl hier="2" item="0"/>
          <tpl hier="4" item="3"/>
          <tpl fld="3" item="0"/>
          <tpl fld="2" item="54"/>
          <tpl hier="9" item="1"/>
          <tpl hier="11" item="4"/>
          <tpl hier="12" item="5"/>
          <tpl fld="4" item="0"/>
        </tpls>
      </n>
      <n v="29306234880">
        <tpls c="8">
          <tpl hier="2" item="0"/>
          <tpl hier="4" item="3"/>
          <tpl fld="3" item="19"/>
          <tpl fld="2" item="54"/>
          <tpl hier="9" item="1"/>
          <tpl hier="11" item="4"/>
          <tpl hier="12" item="5"/>
          <tpl fld="4" item="0"/>
        </tpls>
      </n>
      <n v="541973376">
        <tpls c="8">
          <tpl hier="2" item="0"/>
          <tpl hier="4" item="3"/>
          <tpl fld="3" item="57"/>
          <tpl fld="2" item="59"/>
          <tpl hier="9" item="1"/>
          <tpl hier="11" item="4"/>
          <tpl hier="12" item="5"/>
          <tpl fld="4" item="0"/>
        </tpls>
      </n>
      <n v="1918969984">
        <tpls c="8">
          <tpl hier="2" item="0"/>
          <tpl hier="4" item="3"/>
          <tpl fld="3" item="50"/>
          <tpl fld="2" item="59"/>
          <tpl hier="9" item="1"/>
          <tpl hier="11" item="4"/>
          <tpl hier="12" item="5"/>
          <tpl fld="4" item="0"/>
        </tpls>
      </n>
      <n v="8556594688">
        <tpls c="8">
          <tpl hier="2" item="0"/>
          <tpl hier="4" item="3"/>
          <tpl fld="3" item="23"/>
          <tpl fld="2" item="59"/>
          <tpl hier="9" item="1"/>
          <tpl hier="11" item="4"/>
          <tpl hier="12" item="5"/>
          <tpl fld="4" item="0"/>
        </tpls>
      </n>
      <n v="2412555520">
        <tpls c="8">
          <tpl hier="2" item="0"/>
          <tpl hier="4" item="3"/>
          <tpl fld="3" item="20"/>
          <tpl fld="2" item="65"/>
          <tpl hier="9" item="1"/>
          <tpl hier="11" item="4"/>
          <tpl hier="12" item="5"/>
          <tpl fld="4" item="0"/>
        </tpls>
      </n>
      <n v="11618286592">
        <tpls c="8">
          <tpl hier="2" item="0"/>
          <tpl hier="4" item="3"/>
          <tpl fld="3" item="28"/>
          <tpl fld="2" item="65"/>
          <tpl hier="9" item="1"/>
          <tpl hier="11" item="4"/>
          <tpl hier="12" item="5"/>
          <tpl fld="4" item="0"/>
        </tpls>
      </n>
      <n v="60553900032">
        <tpls c="8">
          <tpl hier="2" item="0"/>
          <tpl hier="4" item="3"/>
          <tpl fld="3" item="9"/>
          <tpl fld="2" item="65"/>
          <tpl hier="9" item="1"/>
          <tpl hier="11" item="4"/>
          <tpl hier="12" item="5"/>
          <tpl fld="4" item="0"/>
        </tpls>
      </n>
      <n v="9142935552">
        <tpls c="8">
          <tpl hier="2" item="0"/>
          <tpl hier="4" item="3"/>
          <tpl fld="3" item="43"/>
          <tpl fld="2" item="85"/>
          <tpl hier="9" item="1"/>
          <tpl hier="11" item="4"/>
          <tpl hier="12" item="5"/>
          <tpl fld="4" item="0"/>
        </tpls>
      </n>
      <n v="12376639488">
        <tpls c="8">
          <tpl hier="2" item="0"/>
          <tpl hier="4" item="3"/>
          <tpl fld="3" item="24"/>
          <tpl fld="2" item="85"/>
          <tpl hier="9" item="1"/>
          <tpl hier="11" item="4"/>
          <tpl hier="12" item="5"/>
          <tpl fld="4" item="0"/>
        </tpls>
      </n>
      <n v="1025599872">
        <tpls c="8">
          <tpl hier="2" item="0"/>
          <tpl hier="4" item="3"/>
          <tpl fld="3" item="37"/>
          <tpl fld="2" item="49"/>
          <tpl hier="9" item="1"/>
          <tpl hier="11" item="4"/>
          <tpl hier="12" item="5"/>
          <tpl fld="4" item="0"/>
        </tpls>
      </n>
      <n v="11356271616">
        <tpls c="8">
          <tpl hier="2" item="0"/>
          <tpl hier="4" item="3"/>
          <tpl fld="3" item="51"/>
          <tpl fld="2" item="49"/>
          <tpl hier="9" item="1"/>
          <tpl hier="11" item="4"/>
          <tpl hier="12" item="5"/>
          <tpl fld="4" item="0"/>
        </tpls>
      </n>
      <n v="85555380224">
        <tpls c="8">
          <tpl hier="2" item="0"/>
          <tpl hier="4" item="3"/>
          <tpl fld="3" item="9"/>
          <tpl fld="2" item="49"/>
          <tpl hier="9" item="1"/>
          <tpl hier="11" item="4"/>
          <tpl hier="12" item="5"/>
          <tpl fld="4" item="0"/>
        </tpls>
      </n>
      <n v="13945432064">
        <tpls c="8">
          <tpl hier="2" item="0"/>
          <tpl hier="4" item="3"/>
          <tpl fld="3" item="7"/>
          <tpl fld="2" item="44"/>
          <tpl hier="9" item="1"/>
          <tpl hier="11" item="4"/>
          <tpl hier="12" item="5"/>
          <tpl fld="4" item="0"/>
        </tpls>
      </n>
      <n v="104295858176">
        <tpls c="8">
          <tpl hier="2" item="0"/>
          <tpl hier="4" item="3"/>
          <tpl fld="3" item="13"/>
          <tpl fld="2" item="44"/>
          <tpl hier="9" item="1"/>
          <tpl hier="11" item="4"/>
          <tpl hier="12" item="5"/>
          <tpl fld="4" item="0"/>
        </tpls>
      </n>
      <n v="1656784768">
        <tpls c="8">
          <tpl hier="2" item="0"/>
          <tpl hier="4" item="3"/>
          <tpl fld="3" item="30"/>
          <tpl fld="2" item="34"/>
          <tpl hier="9" item="1"/>
          <tpl hier="11" item="4"/>
          <tpl hier="12" item="5"/>
          <tpl fld="4" item="0"/>
        </tpls>
      </n>
      <n v="25977847808">
        <tpls c="8">
          <tpl hier="2" item="0"/>
          <tpl hier="4" item="3"/>
          <tpl fld="3" item="49"/>
          <tpl fld="2" item="33"/>
          <tpl hier="9" item="1"/>
          <tpl hier="11" item="4"/>
          <tpl hier="12" item="5"/>
          <tpl fld="4" item="0"/>
        </tpls>
      </n>
      <n v="1383800064">
        <tpls c="8">
          <tpl hier="2" item="0"/>
          <tpl hier="4" item="3"/>
          <tpl fld="3" item="39"/>
          <tpl fld="2" item="21"/>
          <tpl hier="9" item="1"/>
          <tpl hier="11" item="4"/>
          <tpl hier="12" item="5"/>
          <tpl fld="4" item="0"/>
        </tpls>
      </n>
      <n v="2294798090240">
        <tpls c="8">
          <tpl hier="2" item="0"/>
          <tpl hier="4" item="3"/>
          <tpl fld="3" item="21"/>
          <tpl fld="2" item="39"/>
          <tpl hier="9" item="1"/>
          <tpl hier="11" item="4"/>
          <tpl hier="12" item="5"/>
          <tpl fld="4" item="0"/>
        </tpls>
      </n>
      <n v="27734562816">
        <tpls c="8">
          <tpl hier="2" item="0"/>
          <tpl hier="4" item="3"/>
          <tpl fld="3" item="12"/>
          <tpl fld="2" item="26"/>
          <tpl hier="9" item="1"/>
          <tpl hier="11" item="4"/>
          <tpl hier="12" item="5"/>
          <tpl fld="4" item="0"/>
        </tpls>
      </n>
      <n v="4032509771776">
        <tpls c="8">
          <tpl hier="2" item="0"/>
          <tpl hier="4" item="3"/>
          <tpl fld="3" item="30"/>
          <tpl fld="2" item="78"/>
          <tpl hier="9" item="1"/>
          <tpl hier="11" item="4"/>
          <tpl hier="12" item="5"/>
          <tpl fld="4" item="0"/>
        </tpls>
      </n>
      <n v="4850413731840">
        <tpls c="8">
          <tpl hier="2" item="0"/>
          <tpl hier="4" item="3"/>
          <tpl fld="3" item="29"/>
          <tpl fld="2" item="78"/>
          <tpl hier="9" item="1"/>
          <tpl hier="11" item="4"/>
          <tpl hier="12" item="5"/>
          <tpl fld="4" item="0"/>
        </tpls>
      </n>
      <n v="1234878976">
        <tpls c="8">
          <tpl hier="2" item="0"/>
          <tpl hier="4" item="3"/>
          <tpl fld="3" item="16"/>
          <tpl fld="2" item="73"/>
          <tpl hier="9" item="1"/>
          <tpl hier="11" item="4"/>
          <tpl hier="12" item="5"/>
          <tpl fld="4" item="0"/>
        </tpls>
      </n>
      <n v="4738559488">
        <tpls c="8">
          <tpl hier="2" item="0"/>
          <tpl hier="4" item="3"/>
          <tpl fld="3" item="15"/>
          <tpl fld="2" item="73"/>
          <tpl hier="9" item="1"/>
          <tpl hier="11" item="4"/>
          <tpl hier="12" item="5"/>
          <tpl fld="4" item="0"/>
        </tpls>
      </n>
      <n v="21272418304">
        <tpls c="8">
          <tpl hier="2" item="0"/>
          <tpl hier="4" item="3"/>
          <tpl fld="3" item="14"/>
          <tpl fld="2" item="73"/>
          <tpl hier="9" item="1"/>
          <tpl hier="11" item="4"/>
          <tpl hier="12" item="5"/>
          <tpl fld="4" item="0"/>
        </tpls>
      </n>
      <n v="64181944320">
        <tpls c="8">
          <tpl hier="2" item="0"/>
          <tpl hier="4" item="3"/>
          <tpl fld="3" item="13"/>
          <tpl fld="2" item="73"/>
          <tpl hier="9" item="1"/>
          <tpl hier="11" item="4"/>
          <tpl hier="12" item="5"/>
          <tpl fld="4" item="0"/>
        </tpls>
      </n>
      <n v="54706556928">
        <tpls c="8">
          <tpl hier="2" item="0"/>
          <tpl hier="4" item="3"/>
          <tpl fld="3" item="4"/>
          <tpl fld="2" item="69"/>
          <tpl hier="9" item="1"/>
          <tpl hier="11" item="4"/>
          <tpl hier="12" item="5"/>
          <tpl fld="4" item="0"/>
        </tpls>
      </n>
      <n v="261910511616">
        <tpls c="8">
          <tpl hier="2" item="0"/>
          <tpl hier="4" item="3"/>
          <tpl fld="3" item="58"/>
          <tpl fld="2" item="69"/>
          <tpl hier="9" item="1"/>
          <tpl hier="11" item="4"/>
          <tpl hier="12" item="5"/>
          <tpl fld="4" item="0"/>
        </tpls>
      </n>
      <n v="657171611648">
        <tpls c="8">
          <tpl hier="2" item="0"/>
          <tpl hier="4" item="3"/>
          <tpl fld="3" item="2"/>
          <tpl fld="2" item="69"/>
          <tpl hier="9" item="1"/>
          <tpl hier="11" item="4"/>
          <tpl hier="12" item="5"/>
          <tpl fld="4" item="0"/>
        </tpls>
      </n>
      <n v="32877805568">
        <tpls c="8">
          <tpl hier="2" item="0"/>
          <tpl hier="4" item="3"/>
          <tpl fld="3" item="54"/>
          <tpl fld="2" item="66"/>
          <tpl hier="9" item="1"/>
          <tpl hier="11" item="4"/>
          <tpl hier="12" item="5"/>
          <tpl fld="4" item="0"/>
        </tpls>
      </n>
      <n v="121872465920">
        <tpls c="8">
          <tpl hier="2" item="0"/>
          <tpl hier="4" item="3"/>
          <tpl fld="3" item="53"/>
          <tpl fld="2" item="66"/>
          <tpl hier="9" item="1"/>
          <tpl hier="11" item="4"/>
          <tpl hier="12" item="5"/>
          <tpl fld="4" item="0"/>
        </tpls>
      </n>
      <n v="400937091072">
        <tpls c="8">
          <tpl hier="2" item="0"/>
          <tpl hier="4" item="3"/>
          <tpl fld="3" item="52"/>
          <tpl fld="2" item="66"/>
          <tpl hier="9" item="1"/>
          <tpl hier="11" item="4"/>
          <tpl hier="12" item="5"/>
          <tpl fld="4" item="0"/>
        </tpls>
      </n>
      <n v="3668222464">
        <tpls c="8">
          <tpl hier="2" item="0"/>
          <tpl hier="4" item="3"/>
          <tpl fld="3" item="48"/>
          <tpl fld="2" item="48"/>
          <tpl hier="9" item="1"/>
          <tpl hier="11" item="4"/>
          <tpl hier="12" item="5"/>
          <tpl fld="4" item="0"/>
        </tpls>
      </n>
      <n v="23487612928">
        <tpls c="8">
          <tpl hier="2" item="0"/>
          <tpl hier="4" item="3"/>
          <tpl fld="3" item="46"/>
          <tpl fld="2" item="48"/>
          <tpl hier="9" item="1"/>
          <tpl hier="11" item="4"/>
          <tpl hier="12" item="5"/>
          <tpl fld="4" item="0"/>
        </tpls>
      </n>
      <n v="99688644608">
        <tpls c="8">
          <tpl hier="2" item="0"/>
          <tpl hier="4" item="3"/>
          <tpl fld="3" item="45"/>
          <tpl fld="2" item="48"/>
          <tpl hier="9" item="1"/>
          <tpl hier="11" item="4"/>
          <tpl hier="12" item="5"/>
          <tpl fld="4" item="0"/>
        </tpls>
      </n>
      <n v="237880901632">
        <tpls c="8">
          <tpl hier="2" item="0"/>
          <tpl hier="4" item="3"/>
          <tpl fld="3" item="47"/>
          <tpl fld="2" item="48"/>
          <tpl hier="9" item="1"/>
          <tpl hier="11" item="4"/>
          <tpl hier="12" item="5"/>
          <tpl fld="4" item="0"/>
        </tpls>
      </n>
      <n v="974650432">
        <tpls c="8">
          <tpl hier="2" item="0"/>
          <tpl hier="4" item="3"/>
          <tpl fld="3" item="34"/>
          <tpl fld="2" item="53"/>
          <tpl hier="9" item="1"/>
          <tpl hier="11" item="4"/>
          <tpl hier="12" item="5"/>
          <tpl fld="4" item="0"/>
        </tpls>
      </n>
      <n v="14175228928">
        <tpls c="8">
          <tpl hier="2" item="0"/>
          <tpl hier="4" item="3"/>
          <tpl fld="3" item="36"/>
          <tpl fld="2" item="53"/>
          <tpl hier="9" item="1"/>
          <tpl hier="11" item="4"/>
          <tpl hier="12" item="5"/>
          <tpl fld="4" item="0"/>
        </tpls>
      </n>
      <n v="100124188672">
        <tpls c="8">
          <tpl hier="2" item="0"/>
          <tpl hier="4" item="3"/>
          <tpl fld="3" item="27"/>
          <tpl fld="2" item="53"/>
          <tpl hier="9" item="1"/>
          <tpl hier="11" item="4"/>
          <tpl hier="12" item="5"/>
          <tpl fld="4" item="0"/>
        </tpls>
      </n>
      <n v="307576373248">
        <tpls c="8">
          <tpl hier="2" item="0"/>
          <tpl hier="4" item="3"/>
          <tpl fld="3" item="33"/>
          <tpl fld="2" item="53"/>
          <tpl hier="9" item="1"/>
          <tpl hier="11" item="4"/>
          <tpl hier="12" item="5"/>
          <tpl fld="4" item="0"/>
        </tpls>
      </n>
      <n v="6119284224">
        <tpls c="8">
          <tpl hier="2" item="0"/>
          <tpl hier="4" item="3"/>
          <tpl fld="3" item="18"/>
          <tpl fld="2" item="57"/>
          <tpl hier="9" item="1"/>
          <tpl hier="11" item="4"/>
          <tpl hier="12" item="5"/>
          <tpl fld="4" item="0"/>
        </tpls>
      </n>
      <n v="97510236160">
        <tpls c="8">
          <tpl hier="2" item="0"/>
          <tpl hier="4" item="3"/>
          <tpl fld="3" item="22"/>
          <tpl fld="2" item="57"/>
          <tpl hier="9" item="1"/>
          <tpl hier="11" item="4"/>
          <tpl hier="12" item="5"/>
          <tpl fld="4" item="0"/>
        </tpls>
      </n>
      <n v="576178094080">
        <tpls c="8">
          <tpl hier="2" item="0"/>
          <tpl hier="4" item="3"/>
          <tpl fld="3" item="17"/>
          <tpl fld="2" item="57"/>
          <tpl hier="9" item="1"/>
          <tpl hier="11" item="4"/>
          <tpl hier="12" item="5"/>
          <tpl fld="4" item="0"/>
        </tpls>
      </n>
      <n v="1500111568896">
        <tpls c="8">
          <tpl hier="2" item="0"/>
          <tpl hier="4" item="3"/>
          <tpl fld="3" item="21"/>
          <tpl fld="2" item="57"/>
          <tpl hier="9" item="1"/>
          <tpl hier="11" item="4"/>
          <tpl hier="12" item="5"/>
          <tpl fld="4" item="0"/>
        </tpls>
      </n>
      <n v="46619418624">
        <tpls c="8">
          <tpl hier="2" item="0"/>
          <tpl hier="4" item="3"/>
          <tpl fld="3" item="8"/>
          <tpl fld="2" item="61"/>
          <tpl hier="9" item="1"/>
          <tpl hier="11" item="4"/>
          <tpl hier="12" item="5"/>
          <tpl fld="4" item="0"/>
        </tpls>
      </n>
      <n v="318747934720">
        <tpls c="8">
          <tpl hier="2" item="0"/>
          <tpl hier="4" item="3"/>
          <tpl fld="3" item="7"/>
          <tpl fld="2" item="61"/>
          <tpl hier="9" item="1"/>
          <tpl hier="11" item="4"/>
          <tpl hier="12" item="5"/>
          <tpl fld="4" item="0"/>
        </tpls>
      </n>
      <n v="905492103168">
        <tpls c="8">
          <tpl hier="2" item="0"/>
          <tpl hier="4" item="3"/>
          <tpl fld="3" item="6"/>
          <tpl fld="2" item="61"/>
          <tpl hier="9" item="1"/>
          <tpl hier="11" item="4"/>
          <tpl hier="12" item="5"/>
          <tpl fld="4" item="0"/>
        </tpls>
      </n>
      <n v="1394116263936">
        <tpls c="8">
          <tpl hier="2" item="0"/>
          <tpl hier="4" item="3"/>
          <tpl fld="3" item="5"/>
          <tpl fld="2" item="61"/>
          <tpl hier="9" item="1"/>
          <tpl hier="11" item="4"/>
          <tpl hier="12" item="5"/>
          <tpl fld="4" item="0"/>
        </tpls>
      </n>
      <n v="66013339648">
        <tpls c="8">
          <tpl hier="2" item="0"/>
          <tpl hier="4" item="3"/>
          <tpl fld="3" item="56"/>
          <tpl fld="2" item="79"/>
          <tpl hier="9" item="1"/>
          <tpl hier="11" item="4"/>
          <tpl hier="12" item="5"/>
          <tpl fld="4" item="0"/>
        </tpls>
      </n>
      <n v="261846188032">
        <tpls c="8">
          <tpl hier="2" item="0"/>
          <tpl hier="4" item="3"/>
          <tpl fld="3" item="0"/>
          <tpl fld="2" item="79"/>
          <tpl hier="9" item="1"/>
          <tpl hier="11" item="4"/>
          <tpl hier="12" item="5"/>
          <tpl fld="4" item="0"/>
        </tpls>
      </n>
      <n v="423093436416">
        <tpls c="8">
          <tpl hier="2" item="0"/>
          <tpl hier="4" item="3"/>
          <tpl fld="3" item="55"/>
          <tpl fld="2" item="79"/>
          <tpl hier="9" item="1"/>
          <tpl hier="11" item="4"/>
          <tpl hier="12" item="5"/>
          <tpl fld="4" item="0"/>
        </tpls>
      </n>
      <n v="77741965312">
        <tpls c="8">
          <tpl hier="2" item="0"/>
          <tpl hier="4" item="3"/>
          <tpl fld="3" item="35"/>
          <tpl fld="2" item="46"/>
          <tpl hier="9" item="1"/>
          <tpl hier="11" item="4"/>
          <tpl hier="12" item="5"/>
          <tpl fld="4" item="0"/>
        </tpls>
      </n>
      <n v="263066451968">
        <tpls c="8">
          <tpl hier="2" item="0"/>
          <tpl hier="4" item="3"/>
          <tpl fld="3" item="40"/>
          <tpl fld="2" item="46"/>
          <tpl hier="9" item="1"/>
          <tpl hier="11" item="4"/>
          <tpl hier="12" item="5"/>
          <tpl fld="4" item="0"/>
        </tpls>
      </n>
      <n v="1061388746752">
        <tpls c="8">
          <tpl hier="2" item="0"/>
          <tpl hier="4" item="3"/>
          <tpl fld="3" item="50"/>
          <tpl fld="2" item="46"/>
          <tpl hier="9" item="1"/>
          <tpl hier="11" item="4"/>
          <tpl hier="12" item="5"/>
          <tpl fld="4" item="0"/>
        </tpls>
      </n>
      <n v="2410909794304">
        <tpls c="8">
          <tpl hier="2" item="0"/>
          <tpl hier="4" item="3"/>
          <tpl fld="3" item="49"/>
          <tpl fld="2" item="46"/>
          <tpl hier="9" item="1"/>
          <tpl hier="11" item="4"/>
          <tpl hier="12" item="5"/>
          <tpl fld="4" item="0"/>
        </tpls>
      </n>
      <n v="685800030208">
        <tpls c="8">
          <tpl hier="2" item="0"/>
          <tpl hier="4" item="3"/>
          <tpl fld="3" item="37"/>
          <tpl fld="2" item="51"/>
          <tpl hier="9" item="1"/>
          <tpl hier="11" item="4"/>
          <tpl hier="12" item="5"/>
          <tpl fld="4" item="0"/>
        </tpls>
      </n>
      <n v="2857306947584">
        <tpls c="8">
          <tpl hier="2" item="0"/>
          <tpl hier="4" item="3"/>
          <tpl fld="3" item="39"/>
          <tpl fld="2" item="51"/>
          <tpl hier="9" item="1"/>
          <tpl hier="11" item="4"/>
          <tpl hier="12" item="5"/>
          <tpl fld="4" item="0"/>
        </tpls>
      </n>
      <n v="8073121890304">
        <tpls c="8">
          <tpl hier="2" item="0"/>
          <tpl hier="4" item="3"/>
          <tpl fld="3" item="28"/>
          <tpl fld="2" item="51"/>
          <tpl hier="9" item="1"/>
          <tpl hier="11" item="4"/>
          <tpl hier="12" item="5"/>
          <tpl fld="4" item="0"/>
        </tpls>
      </n>
      <n v="16197007441920">
        <tpls c="8">
          <tpl hier="2" item="0"/>
          <tpl hier="4" item="3"/>
          <tpl fld="3" item="19"/>
          <tpl fld="2" item="51"/>
          <tpl hier="9" item="1"/>
          <tpl hier="11" item="4"/>
          <tpl hier="12" item="5"/>
          <tpl fld="4" item="0"/>
        </tpls>
      </n>
      <n v="2474444143744">
        <tpls c="8">
          <tpl hier="2" item="0"/>
          <tpl hier="4" item="3"/>
          <tpl fld="3" item="4"/>
          <tpl fld="1" item="1"/>
          <tpl hier="9" item="1"/>
          <tpl hier="11" item="4"/>
          <tpl hier="12" item="5"/>
          <tpl fld="4" item="0"/>
        </tpls>
      </n>
      <n v="13133434789888">
        <tpls c="8">
          <tpl hier="2" item="0"/>
          <tpl hier="4" item="3"/>
          <tpl fld="3" item="58"/>
          <tpl fld="1" item="1"/>
          <tpl hier="9" item="1"/>
          <tpl hier="11" item="4"/>
          <tpl hier="12" item="5"/>
          <tpl fld="4" item="0"/>
        </tpls>
      </n>
      <n v="28725651619840">
        <tpls c="8">
          <tpl hier="2" item="0"/>
          <tpl hier="4" item="3"/>
          <tpl fld="3" item="2"/>
          <tpl fld="1" item="1"/>
          <tpl hier="9" item="1"/>
          <tpl hier="11" item="4"/>
          <tpl hier="12" item="5"/>
          <tpl fld="4" item="0"/>
        </tpls>
      </n>
      <n v="528137248">
        <tpls c="8">
          <tpl hier="2" item="0"/>
          <tpl hier="4" item="3"/>
          <tpl fld="3" item="16"/>
          <tpl fld="2" item="58"/>
          <tpl hier="9" item="1"/>
          <tpl hier="11" item="4"/>
          <tpl hier="12" item="5"/>
          <tpl fld="4" item="0"/>
        </tpls>
      </n>
      <n v="2320699904">
        <tpls c="8">
          <tpl hier="2" item="0"/>
          <tpl hier="4" item="3"/>
          <tpl fld="3" item="15"/>
          <tpl fld="2" item="58"/>
          <tpl hier="9" item="1"/>
          <tpl hier="11" item="4"/>
          <tpl hier="12" item="5"/>
          <tpl fld="4" item="0"/>
        </tpls>
      </n>
      <n v="8317830144">
        <tpls c="8">
          <tpl hier="2" item="0"/>
          <tpl hier="4" item="3"/>
          <tpl fld="3" item="14"/>
          <tpl fld="2" item="58"/>
          <tpl hier="9" item="1"/>
          <tpl hier="11" item="4"/>
          <tpl hier="12" item="5"/>
          <tpl fld="4" item="0"/>
        </tpls>
      </n>
      <n v="12150400000">
        <tpls c="8">
          <tpl hier="2" item="0"/>
          <tpl hier="4" item="3"/>
          <tpl fld="3" item="13"/>
          <tpl fld="2" item="58"/>
          <tpl hier="9" item="1"/>
          <tpl hier="11" item="4"/>
          <tpl hier="12" item="5"/>
          <tpl fld="4" item="0"/>
        </tpls>
      </n>
      <n v="6288245760">
        <tpls c="8">
          <tpl hier="2" item="0"/>
          <tpl hier="4" item="3"/>
          <tpl fld="3" item="4"/>
          <tpl fld="2" item="63"/>
          <tpl hier="9" item="1"/>
          <tpl hier="11" item="4"/>
          <tpl hier="12" item="5"/>
          <tpl fld="4" item="0"/>
        </tpls>
      </n>
      <n v="26579005440">
        <tpls c="8">
          <tpl hier="2" item="0"/>
          <tpl hier="4" item="3"/>
          <tpl fld="3" item="58"/>
          <tpl fld="2" item="63"/>
          <tpl hier="9" item="1"/>
          <tpl hier="11" item="4"/>
          <tpl hier="12" item="5"/>
          <tpl fld="4" item="0"/>
        </tpls>
      </n>
      <n v="65108545536">
        <tpls c="8">
          <tpl hier="2" item="0"/>
          <tpl hier="4" item="3"/>
          <tpl fld="3" item="2"/>
          <tpl fld="2" item="63"/>
          <tpl hier="9" item="1"/>
          <tpl hier="11" item="4"/>
          <tpl hier="12" item="5"/>
          <tpl fld="4" item="0"/>
        </tpls>
      </n>
      <n v="118066296">
        <tpls c="8">
          <tpl hier="2" item="0"/>
          <tpl hier="4" item="3"/>
          <tpl fld="3" item="54"/>
          <tpl fld="2" item="82"/>
          <tpl hier="9" item="1"/>
          <tpl hier="11" item="4"/>
          <tpl hier="12" item="5"/>
          <tpl fld="4" item="0"/>
        </tpls>
      </n>
      <n v="444720736">
        <tpls c="8">
          <tpl hier="2" item="0"/>
          <tpl hier="4" item="3"/>
          <tpl fld="3" item="53"/>
          <tpl fld="2" item="82"/>
          <tpl hier="9" item="1"/>
          <tpl hier="11" item="4"/>
          <tpl hier="12" item="5"/>
          <tpl fld="4" item="0"/>
        </tpls>
      </n>
      <n v="1271600000">
        <tpls c="8">
          <tpl hier="2" item="0"/>
          <tpl hier="4" item="3"/>
          <tpl fld="3" item="52"/>
          <tpl fld="2" item="82"/>
          <tpl hier="9" item="1"/>
          <tpl hier="11" item="4"/>
          <tpl hier="12" item="5"/>
          <tpl fld="4" item="0"/>
        </tpls>
      </n>
      <n v="236434912">
        <tpls c="8">
          <tpl hier="2" item="0"/>
          <tpl hier="4" item="3"/>
          <tpl fld="3" item="48"/>
          <tpl fld="2" item="47"/>
          <tpl hier="9" item="1"/>
          <tpl hier="11" item="4"/>
          <tpl hier="12" item="5"/>
          <tpl fld="4" item="0"/>
        </tpls>
      </n>
      <n v="928843328">
        <tpls c="8">
          <tpl hier="2" item="0"/>
          <tpl hier="4" item="3"/>
          <tpl fld="3" item="46"/>
          <tpl fld="2" item="47"/>
          <tpl hier="9" item="1"/>
          <tpl hier="11" item="4"/>
          <tpl hier="12" item="5"/>
          <tpl fld="4" item="0"/>
        </tpls>
      </n>
      <n v="1598075904">
        <tpls c="8">
          <tpl hier="2" item="0"/>
          <tpl hier="4" item="3"/>
          <tpl fld="3" item="45"/>
          <tpl fld="2" item="47"/>
          <tpl hier="9" item="1"/>
          <tpl hier="11" item="4"/>
          <tpl hier="12" item="5"/>
          <tpl fld="4" item="0"/>
        </tpls>
      </n>
      <n v="9535344640">
        <tpls c="8">
          <tpl hier="2" item="0"/>
          <tpl hier="4" item="3"/>
          <tpl fld="3" item="47"/>
          <tpl fld="2" item="47"/>
          <tpl hier="9" item="1"/>
          <tpl hier="11" item="4"/>
          <tpl hier="12" item="5"/>
          <tpl fld="4" item="0"/>
        </tpls>
      </n>
      <n v="604377088">
        <tpls c="8">
          <tpl hier="2" item="0"/>
          <tpl hier="4" item="3"/>
          <tpl fld="3" item="34"/>
          <tpl fld="2" item="52"/>
          <tpl hier="9" item="1"/>
          <tpl hier="11" item="4"/>
          <tpl hier="12" item="5"/>
          <tpl fld="4" item="0"/>
        </tpls>
      </n>
      <n v="5872756736">
        <tpls c="8">
          <tpl hier="2" item="0"/>
          <tpl hier="4" item="3"/>
          <tpl fld="3" item="36"/>
          <tpl fld="2" item="52"/>
          <tpl hier="9" item="1"/>
          <tpl hier="11" item="4"/>
          <tpl hier="12" item="5"/>
          <tpl fld="4" item="0"/>
        </tpls>
      </n>
      <n v="7925673472">
        <tpls c="8">
          <tpl hier="2" item="0"/>
          <tpl hier="4" item="3"/>
          <tpl fld="3" item="27"/>
          <tpl fld="2" item="52"/>
          <tpl hier="9" item="1"/>
          <tpl hier="11" item="4"/>
          <tpl hier="12" item="5"/>
          <tpl fld="4" item="0"/>
        </tpls>
      </n>
      <n v="30659338240">
        <tpls c="8">
          <tpl hier="2" item="0"/>
          <tpl hier="4" item="3"/>
          <tpl fld="3" item="33"/>
          <tpl fld="2" item="52"/>
          <tpl hier="9" item="1"/>
          <tpl hier="11" item="4"/>
          <tpl hier="12" item="5"/>
          <tpl fld="4" item="0"/>
        </tpls>
      </n>
      <n v="66248256">
        <tpls c="8">
          <tpl hier="2" item="0"/>
          <tpl hier="4" item="3"/>
          <tpl fld="3" item="18"/>
          <tpl fld="2" item="56"/>
          <tpl hier="9" item="1"/>
          <tpl hier="11" item="4"/>
          <tpl hier="12" item="5"/>
          <tpl fld="4" item="0"/>
        </tpls>
      </n>
      <n v="1240796416">
        <tpls c="8">
          <tpl hier="2" item="0"/>
          <tpl hier="4" item="3"/>
          <tpl fld="3" item="22"/>
          <tpl fld="2" item="56"/>
          <tpl hier="9" item="1"/>
          <tpl hier="11" item="4"/>
          <tpl hier="12" item="5"/>
          <tpl fld="4" item="0"/>
        </tpls>
      </n>
      <n v="5788329472">
        <tpls c="8">
          <tpl hier="2" item="0"/>
          <tpl hier="4" item="3"/>
          <tpl fld="3" item="17"/>
          <tpl fld="2" item="56"/>
          <tpl hier="9" item="1"/>
          <tpl hier="11" item="4"/>
          <tpl hier="12" item="5"/>
          <tpl fld="4" item="0"/>
        </tpls>
      </n>
      <n v="15646316544">
        <tpls c="8">
          <tpl hier="2" item="0"/>
          <tpl hier="4" item="3"/>
          <tpl fld="3" item="21"/>
          <tpl fld="2" item="56"/>
          <tpl hier="9" item="1"/>
          <tpl hier="11" item="4"/>
          <tpl hier="12" item="5"/>
          <tpl fld="4" item="0"/>
        </tpls>
      </n>
      <n v="58539008000">
        <tpls c="8">
          <tpl hier="2" item="0"/>
          <tpl hier="4" item="3"/>
          <tpl fld="3" item="4"/>
          <tpl fld="2" item="60"/>
          <tpl hier="9" item="1"/>
          <tpl hier="11" item="4"/>
          <tpl hier="12" item="5"/>
          <tpl fld="4" item="0"/>
        </tpls>
      </n>
      <n v="400599252992">
        <tpls c="8">
          <tpl hier="2" item="0"/>
          <tpl hier="4" item="3"/>
          <tpl fld="3" item="51"/>
          <tpl fld="2" item="60"/>
          <tpl hier="9" item="1"/>
          <tpl hier="11" item="4"/>
          <tpl hier="12" item="5"/>
          <tpl fld="4" item="0"/>
        </tpls>
      </n>
      <n v="2465188544512">
        <tpls c="8">
          <tpl hier="2" item="0"/>
          <tpl hier="4" item="3"/>
          <tpl fld="3" item="19"/>
          <tpl fld="2" item="60"/>
          <tpl hier="9" item="1"/>
          <tpl hier="11" item="4"/>
          <tpl hier="12" item="5"/>
          <tpl fld="4" item="0"/>
        </tpls>
      </n>
      <n v="458404320">
        <tpls c="8">
          <tpl hier="2" item="0"/>
          <tpl hier="4" item="3"/>
          <tpl fld="3" item="10"/>
          <tpl fld="2" item="55"/>
          <tpl hier="9" item="1"/>
          <tpl hier="11" item="4"/>
          <tpl hier="12" item="5"/>
          <tpl fld="4" item="0"/>
        </tpls>
      </n>
      <n v="2240264704">
        <tpls c="8">
          <tpl hier="2" item="0"/>
          <tpl hier="4" item="3"/>
          <tpl fld="3" item="51"/>
          <tpl fld="2" item="55"/>
          <tpl hier="9" item="1"/>
          <tpl hier="11" item="4"/>
          <tpl hier="12" item="5"/>
          <tpl fld="4" item="0"/>
        </tpls>
      </n>
      <n v="13943016448">
        <tpls c="8">
          <tpl hier="2" item="0"/>
          <tpl hier="4" item="3"/>
          <tpl fld="3" item="29"/>
          <tpl fld="2" item="55"/>
          <tpl hier="9" item="1"/>
          <tpl hier="11" item="4"/>
          <tpl hier="12" item="5"/>
          <tpl fld="4" item="0"/>
        </tpls>
      </n>
      <n v="304339840">
        <tpls c="8">
          <tpl hier="2" item="0"/>
          <tpl hier="4" item="3"/>
          <tpl fld="3" item="57"/>
          <tpl fld="2" item="42"/>
          <tpl hier="9" item="1"/>
          <tpl hier="11" item="4"/>
          <tpl hier="12" item="5"/>
          <tpl fld="4" item="0"/>
        </tpls>
      </n>
      <n v="1000428416">
        <tpls c="8">
          <tpl hier="2" item="0"/>
          <tpl hier="4" item="3"/>
          <tpl fld="3" item="42"/>
          <tpl fld="2" item="42"/>
          <tpl hier="9" item="1"/>
          <tpl hier="11" item="4"/>
          <tpl hier="12" item="5"/>
          <tpl fld="4" item="0"/>
        </tpls>
      </n>
      <n v="3172292352">
        <tpls c="8">
          <tpl hier="2" item="0"/>
          <tpl hier="4" item="3"/>
          <tpl fld="3" item="13"/>
          <tpl fld="2" item="42"/>
          <tpl hier="9" item="1"/>
          <tpl hier="11" item="4"/>
          <tpl hier="12" item="5"/>
          <tpl fld="4" item="0"/>
        </tpls>
      </n>
      <n v="3076592384">
        <tpls c="8">
          <tpl hier="2" item="0"/>
          <tpl hier="4" item="3"/>
          <tpl fld="3" item="20"/>
          <tpl fld="2" item="62"/>
          <tpl hier="9" item="1"/>
          <tpl hier="11" item="4"/>
          <tpl hier="12" item="5"/>
          <tpl fld="4" item="0"/>
        </tpls>
      </n>
      <n v="10612847616">
        <tpls c="8">
          <tpl hier="2" item="0"/>
          <tpl hier="4" item="3"/>
          <tpl fld="3" item="30"/>
          <tpl fld="2" item="62"/>
          <tpl hier="9" item="1"/>
          <tpl hier="11" item="4"/>
          <tpl hier="12" item="5"/>
          <tpl fld="4" item="0"/>
        </tpls>
      </n>
      <n v="700764864">
        <tpls c="8">
          <tpl hier="2" item="0"/>
          <tpl hier="4" item="3"/>
          <tpl fld="3" item="43"/>
          <tpl fld="2" item="77"/>
          <tpl hier="9" item="1"/>
          <tpl hier="11" item="4"/>
          <tpl hier="12" item="5"/>
          <tpl fld="4" item="0"/>
        </tpls>
      </n>
      <n v="931833280">
        <tpls c="8">
          <tpl hier="2" item="0"/>
          <tpl hier="4" item="3"/>
          <tpl fld="3" item="14"/>
          <tpl fld="2" item="77"/>
          <tpl hier="9" item="1"/>
          <tpl hier="11" item="4"/>
          <tpl hier="12" item="5"/>
          <tpl fld="4" item="0"/>
        </tpls>
      </n>
      <n v="357635712">
        <tpls c="8">
          <tpl hier="2" item="0"/>
          <tpl hier="4" item="3"/>
          <tpl fld="3" item="48"/>
          <tpl fld="2" item="28"/>
          <tpl hier="9" item="1"/>
          <tpl hier="11" item="4"/>
          <tpl hier="12" item="5"/>
          <tpl fld="4" item="0"/>
        </tpls>
      </n>
      <n v="834369856">
        <tpls c="8">
          <tpl hier="2" item="0"/>
          <tpl hier="4" item="3"/>
          <tpl fld="3" item="31"/>
          <tpl fld="2" item="28"/>
          <tpl hier="9" item="1"/>
          <tpl hier="11" item="4"/>
          <tpl hier="12" item="5"/>
          <tpl fld="4" item="0"/>
        </tpls>
      </n>
      <n v="4414929408">
        <tpls c="8">
          <tpl hier="2" item="0"/>
          <tpl hier="4" item="3"/>
          <tpl fld="3" item="2"/>
          <tpl fld="2" item="28"/>
          <tpl hier="9" item="1"/>
          <tpl hier="11" item="4"/>
          <tpl hier="12" item="5"/>
          <tpl fld="4" item="0"/>
        </tpls>
      </n>
      <n v="6026593792">
        <tpls c="8">
          <tpl hier="2" item="0"/>
          <tpl hier="4" item="3"/>
          <tpl fld="3" item="34"/>
          <tpl fld="2" item="35"/>
          <tpl hier="9" item="1"/>
          <tpl hier="11" item="4"/>
          <tpl hier="12" item="5"/>
          <tpl fld="4" item="0"/>
        </tpls>
      </n>
      <n v="17702885376">
        <tpls c="8">
          <tpl hier="2" item="0"/>
          <tpl hier="4" item="3"/>
          <tpl fld="3" item="15"/>
          <tpl fld="2" item="35"/>
          <tpl hier="9" item="1"/>
          <tpl hier="11" item="4"/>
          <tpl hier="12" item="5"/>
          <tpl fld="4" item="0"/>
        </tpls>
      </n>
      <n v="173605961728">
        <tpls c="8">
          <tpl hier="2" item="0"/>
          <tpl hier="4" item="3"/>
          <tpl fld="3" item="52"/>
          <tpl fld="2" item="35"/>
          <tpl hier="9" item="1"/>
          <tpl hier="11" item="4"/>
          <tpl hier="12" item="5"/>
          <tpl fld="4" item="0"/>
        </tpls>
      </n>
      <n v="5960212992">
        <tpls c="8">
          <tpl hier="2" item="0"/>
          <tpl hier="4" item="3"/>
          <tpl fld="3" item="18"/>
          <tpl fld="2" item="40"/>
          <tpl hier="9" item="1"/>
          <tpl hier="11" item="4"/>
          <tpl hier="12" item="5"/>
          <tpl fld="4" item="0"/>
        </tpls>
      </n>
      <n v="39212548096">
        <tpls c="8">
          <tpl hier="2" item="0"/>
          <tpl hier="4" item="3"/>
          <tpl fld="3" item="58"/>
          <tpl fld="2" item="40"/>
          <tpl hier="9" item="1"/>
          <tpl hier="11" item="4"/>
          <tpl hier="12" item="5"/>
          <tpl fld="4" item="0"/>
        </tpls>
      </n>
      <n v="286563106816">
        <tpls c="8">
          <tpl hier="2" item="0"/>
          <tpl hier="4" item="3"/>
          <tpl fld="3" item="47"/>
          <tpl fld="2" item="40"/>
          <tpl hier="9" item="1"/>
          <tpl hier="11" item="4"/>
          <tpl hier="12" item="5"/>
          <tpl fld="4" item="0"/>
        </tpls>
      </n>
      <n v="5594770432">
        <tpls c="8">
          <tpl hier="2" item="0"/>
          <tpl hier="4" item="3"/>
          <tpl fld="3" item="8"/>
          <tpl fld="2" item="54"/>
          <tpl hier="9" item="1"/>
          <tpl hier="11" item="4"/>
          <tpl hier="12" item="5"/>
          <tpl fld="4" item="0"/>
        </tpls>
      </n>
      <n v="9625437184">
        <tpls c="8">
          <tpl hier="2" item="0"/>
          <tpl hier="4" item="3"/>
          <tpl fld="3" item="53"/>
          <tpl fld="2" item="54"/>
          <tpl hier="9" item="1"/>
          <tpl hier="11" item="4"/>
          <tpl hier="12" item="5"/>
          <tpl fld="4" item="0"/>
        </tpls>
      </n>
      <n v="32679745536">
        <tpls c="8">
          <tpl hier="2" item="0"/>
          <tpl hier="4" item="3"/>
          <tpl fld="3" item="33"/>
          <tpl fld="2" item="54"/>
          <tpl hier="9" item="1"/>
          <tpl hier="11" item="4"/>
          <tpl hier="12" item="5"/>
          <tpl fld="4" item="0"/>
        </tpls>
      </n>
      <n v="585364608">
        <tpls c="8">
          <tpl hier="2" item="0"/>
          <tpl hier="4" item="3"/>
          <tpl fld="3" item="56"/>
          <tpl fld="2" item="59"/>
          <tpl hier="9" item="1"/>
          <tpl hier="11" item="4"/>
          <tpl hier="12" item="5"/>
          <tpl fld="4" item="0"/>
        </tpls>
      </n>
      <n v="1769365376">
        <tpls c="8">
          <tpl hier="2" item="0"/>
          <tpl hier="4" item="3"/>
          <tpl fld="3" item="45"/>
          <tpl fld="2" item="59"/>
          <tpl hier="9" item="1"/>
          <tpl hier="11" item="4"/>
          <tpl hier="12" item="5"/>
          <tpl fld="4" item="0"/>
        </tpls>
      </n>
      <n v="9041986560">
        <tpls c="8">
          <tpl hier="2" item="0"/>
          <tpl hier="4" item="3"/>
          <tpl fld="3" item="21"/>
          <tpl fld="2" item="59"/>
          <tpl hier="9" item="1"/>
          <tpl hier="11" item="4"/>
          <tpl hier="12" item="5"/>
          <tpl fld="4" item="0"/>
        </tpls>
      </n>
      <n v="3072427008">
        <tpls c="8">
          <tpl hier="2" item="0"/>
          <tpl hier="4" item="3"/>
          <tpl fld="3" item="40"/>
          <tpl fld="2" item="65"/>
          <tpl hier="9" item="1"/>
          <tpl hier="11" item="4"/>
          <tpl hier="12" item="5"/>
          <tpl fld="4" item="0"/>
        </tpls>
      </n>
      <n v="12552071168">
        <tpls c="8">
          <tpl hier="2" item="0"/>
          <tpl hier="4" item="3"/>
          <tpl fld="3" item="27"/>
          <tpl fld="2" item="65"/>
          <tpl hier="9" item="1"/>
          <tpl hier="11" item="4"/>
          <tpl hier="12" item="5"/>
          <tpl fld="4" item="0"/>
        </tpls>
      </n>
      <n v="61773942784">
        <tpls c="8">
          <tpl hier="2" item="0"/>
          <tpl hier="4" item="3"/>
          <tpl fld="3" item="5"/>
          <tpl fld="2" item="65"/>
          <tpl hier="9" item="1"/>
          <tpl hier="11" item="4"/>
          <tpl hier="12" item="5"/>
          <tpl fld="4" item="0"/>
        </tpls>
      </n>
      <n v="10175614976">
        <tpls c="8">
          <tpl hier="2" item="0"/>
          <tpl hier="4" item="3"/>
          <tpl fld="3" item="39"/>
          <tpl fld="2" item="85"/>
          <tpl hier="9" item="1"/>
          <tpl hier="11" item="4"/>
          <tpl hier="12" item="5"/>
          <tpl fld="4" item="0"/>
        </tpls>
      </n>
      <n v="10717022208">
        <tpls c="8">
          <tpl hier="2" item="0"/>
          <tpl hier="4" item="3"/>
          <tpl fld="3" item="17"/>
          <tpl fld="2" item="85"/>
          <tpl hier="9" item="1"/>
          <tpl hier="11" item="4"/>
          <tpl hier="12" item="5"/>
          <tpl fld="4" item="0"/>
        </tpls>
      </n>
      <n v="983900032">
        <tpls c="8">
          <tpl hier="2" item="0"/>
          <tpl hier="4" item="3"/>
          <tpl fld="3" item="32"/>
          <tpl fld="2" item="49"/>
          <tpl hier="9" item="1"/>
          <tpl hier="11" item="4"/>
          <tpl hier="12" item="5"/>
          <tpl fld="4" item="0"/>
        </tpls>
      </n>
      <n v="13081041920">
        <tpls c="8">
          <tpl hier="2" item="0"/>
          <tpl hier="4" item="3"/>
          <tpl fld="3" item="50"/>
          <tpl fld="2" item="49"/>
          <tpl hier="9" item="1"/>
          <tpl hier="11" item="4"/>
          <tpl hier="12" item="5"/>
          <tpl fld="4" item="0"/>
        </tpls>
      </n>
      <n v="13051886592">
        <tpls c="8">
          <tpl hier="2" item="0"/>
          <tpl hier="4" item="3"/>
          <tpl fld="3" item="58"/>
          <tpl fld="2" item="44"/>
          <tpl hier="9" item="1"/>
          <tpl hier="11" item="4"/>
          <tpl hier="12" item="5"/>
          <tpl fld="4" item="0"/>
        </tpls>
      </n>
      <n v="107435663360">
        <tpls c="8">
          <tpl hier="2" item="0"/>
          <tpl hier="4" item="3"/>
          <tpl fld="3" item="5"/>
          <tpl fld="2" item="44"/>
          <tpl hier="9" item="1"/>
          <tpl hier="11" item="4"/>
          <tpl hier="12" item="5"/>
          <tpl fld="4" item="0"/>
        </tpls>
      </n>
      <n v="1942171008">
        <tpls c="8">
          <tpl hier="2" item="0"/>
          <tpl hier="4" item="3"/>
          <tpl fld="3" item="24"/>
          <tpl fld="2" item="34"/>
          <tpl hier="9" item="1"/>
          <tpl hier="11" item="4"/>
          <tpl hier="12" item="5"/>
          <tpl fld="4" item="0"/>
        </tpls>
      </n>
      <n v="2167564288">
        <tpls c="8">
          <tpl hier="2" item="0"/>
          <tpl hier="4" item="3"/>
          <tpl fld="3" item="45"/>
          <tpl fld="2" item="21"/>
          <tpl hier="9" item="1"/>
          <tpl hier="11" item="4"/>
          <tpl hier="12" item="5"/>
          <tpl fld="4" item="0"/>
        </tpls>
      </n>
      <n v="1458379392">
        <tpls c="8">
          <tpl hier="2" item="0"/>
          <tpl hier="4" item="3"/>
          <tpl fld="3" item="16"/>
          <tpl fld="2" item="14"/>
          <tpl hier="9" item="1"/>
          <tpl hier="11" item="4"/>
          <tpl hier="12" item="5"/>
          <tpl fld="4" item="0"/>
        </tpls>
      </n>
      <n v="193547829248">
        <tpls c="8">
          <tpl hier="2" item="0"/>
          <tpl hier="4" item="3"/>
          <tpl fld="3" item="52"/>
          <tpl fld="2" item="26"/>
          <tpl hier="9" item="1"/>
          <tpl hier="11" item="4"/>
          <tpl hier="12" item="5"/>
          <tpl fld="4" item="0"/>
        </tpls>
      </n>
      <n v="142769356800">
        <tpls c="8">
          <tpl hier="2" item="0"/>
          <tpl hier="4" item="3"/>
          <tpl fld="3" item="31"/>
          <tpl fld="2" item="45"/>
          <tpl hier="9" item="1"/>
          <tpl hier="11" item="4"/>
          <tpl hier="12" item="5"/>
          <tpl fld="4" item="0"/>
        </tpls>
      </n>
      <n v="42327601152">
        <tpls c="8">
          <tpl hier="2" item="0"/>
          <tpl hier="4" item="3"/>
          <tpl fld="3" item="10"/>
          <tpl fld="2" item="60"/>
          <tpl hier="9" item="1"/>
          <tpl hier="11" item="4"/>
          <tpl hier="12" item="5"/>
          <tpl fld="4" item="0"/>
        </tpls>
      </n>
      <n v="268137218048">
        <tpls c="8">
          <tpl hier="2" item="0"/>
          <tpl hier="4" item="3"/>
          <tpl fld="3" item="12"/>
          <tpl fld="2" item="60"/>
          <tpl hier="9" item="1"/>
          <tpl hier="11" item="4"/>
          <tpl hier="12" item="5"/>
          <tpl fld="4" item="0"/>
        </tpls>
      </n>
      <n v="507962490880">
        <tpls c="8">
          <tpl hier="2" item="0"/>
          <tpl hier="4" item="3"/>
          <tpl fld="3" item="11"/>
          <tpl fld="2" item="60"/>
          <tpl hier="9" item="1"/>
          <tpl hier="11" item="4"/>
          <tpl hier="12" item="5"/>
          <tpl fld="4" item="0"/>
        </tpls>
      </n>
      <n v="1885482516480">
        <tpls c="8">
          <tpl hier="2" item="0"/>
          <tpl hier="4" item="3"/>
          <tpl fld="3" item="9"/>
          <tpl fld="2" item="60"/>
          <tpl hier="9" item="1"/>
          <tpl hier="11" item="4"/>
          <tpl hier="12" item="5"/>
          <tpl fld="4" item="0"/>
        </tpls>
      </n>
      <n v="674773824">
        <tpls c="8">
          <tpl hier="2" item="0"/>
          <tpl hier="4" item="3"/>
          <tpl fld="3" item="57"/>
          <tpl fld="2" item="55"/>
          <tpl hier="9" item="1"/>
          <tpl hier="11" item="4"/>
          <tpl hier="12" item="5"/>
          <tpl fld="4" item="0"/>
        </tpls>
      </n>
      <n v="2615588608">
        <tpls c="8">
          <tpl hier="2" item="0"/>
          <tpl hier="4" item="3"/>
          <tpl fld="3" item="3"/>
          <tpl fld="2" item="55"/>
          <tpl hier="9" item="1"/>
          <tpl hier="11" item="4"/>
          <tpl hier="12" item="5"/>
          <tpl fld="4" item="0"/>
        </tpls>
      </n>
      <n v="6143909376">
        <tpls c="8">
          <tpl hier="2" item="0"/>
          <tpl hier="4" item="3"/>
          <tpl fld="3" item="1"/>
          <tpl fld="2" item="55"/>
          <tpl hier="9" item="1"/>
          <tpl hier="11" item="4"/>
          <tpl hier="12" item="5"/>
          <tpl fld="4" item="0"/>
        </tpls>
      </n>
      <n v="448412768">
        <tpls c="8">
          <tpl hier="2" item="0"/>
          <tpl hier="4" item="3"/>
          <tpl fld="3" item="20"/>
          <tpl fld="2" item="42"/>
          <tpl hier="9" item="1"/>
          <tpl hier="11" item="4"/>
          <tpl hier="12" item="5"/>
          <tpl fld="4" item="0"/>
        </tpls>
      </n>
      <n v="1083037696">
        <tpls c="8">
          <tpl hier="2" item="0"/>
          <tpl hier="4" item="3"/>
          <tpl fld="3" item="51"/>
          <tpl fld="2" item="42"/>
          <tpl hier="9" item="1"/>
          <tpl hier="11" item="4"/>
          <tpl hier="12" item="5"/>
          <tpl fld="4" item="0"/>
        </tpls>
      </n>
      <n v="1611835904">
        <tpls c="8">
          <tpl hier="2" item="0"/>
          <tpl hier="4" item="3"/>
          <tpl fld="3" item="38"/>
          <tpl fld="2" item="42"/>
          <tpl hier="9" item="1"/>
          <tpl hier="11" item="4"/>
          <tpl hier="12" item="5"/>
          <tpl fld="4" item="0"/>
        </tpls>
      </n>
      <n v="723624384">
        <tpls c="8">
          <tpl hier="2" item="0"/>
          <tpl hier="4" item="3"/>
          <tpl fld="3" item="44"/>
          <tpl fld="2" item="62"/>
          <tpl hier="9" item="1"/>
          <tpl hier="11" item="4"/>
          <tpl hier="12" item="5"/>
          <tpl fld="4" item="0"/>
        </tpls>
      </n>
      <n v="5811444736">
        <tpls c="8">
          <tpl hier="2" item="0"/>
          <tpl hier="4" item="3"/>
          <tpl fld="3" item="43"/>
          <tpl fld="2" item="62"/>
          <tpl hier="9" item="1"/>
          <tpl hier="11" item="4"/>
          <tpl hier="12" item="5"/>
          <tpl fld="4" item="0"/>
        </tpls>
      </n>
      <n v="9643953152">
        <tpls c="8">
          <tpl hier="2" item="0"/>
          <tpl hier="4" item="3"/>
          <tpl fld="3" item="42"/>
          <tpl fld="2" item="62"/>
          <tpl hier="9" item="1"/>
          <tpl hier="11" item="4"/>
          <tpl hier="12" item="5"/>
          <tpl fld="4" item="0"/>
        </tpls>
      </n>
      <n v="29375449088">
        <tpls c="8">
          <tpl hier="2" item="0"/>
          <tpl hier="4" item="3"/>
          <tpl fld="3" item="41"/>
          <tpl fld="2" item="62"/>
          <tpl hier="9" item="1"/>
          <tpl hier="11" item="4"/>
          <tpl hier="12" item="5"/>
          <tpl fld="4" item="0"/>
        </tpls>
      </n>
      <n v="157930048">
        <tpls c="8">
          <tpl hier="2" item="0"/>
          <tpl hier="4" item="3"/>
          <tpl fld="3" item="32"/>
          <tpl fld="2" item="77"/>
          <tpl hier="9" item="1"/>
          <tpl hier="11" item="4"/>
          <tpl hier="12" item="5"/>
          <tpl fld="4" item="0"/>
        </tpls>
      </n>
      <n v="748312256">
        <tpls c="8">
          <tpl hier="2" item="0"/>
          <tpl hier="4" item="3"/>
          <tpl fld="3" item="31"/>
          <tpl fld="2" item="77"/>
          <tpl hier="9" item="1"/>
          <tpl hier="11" item="4"/>
          <tpl hier="12" item="5"/>
          <tpl fld="4" item="0"/>
        </tpls>
      </n>
      <n v="967338368">
        <tpls c="8">
          <tpl hier="2" item="0"/>
          <tpl hier="4" item="3"/>
          <tpl fld="3" item="30"/>
          <tpl fld="2" item="77"/>
          <tpl hier="9" item="1"/>
          <tpl hier="11" item="4"/>
          <tpl hier="12" item="5"/>
          <tpl fld="4" item="0"/>
        </tpls>
      </n>
      <n v="1894813568">
        <tpls c="8">
          <tpl hier="2" item="0"/>
          <tpl hier="4" item="3"/>
          <tpl fld="3" item="29"/>
          <tpl fld="2" item="77"/>
          <tpl hier="9" item="1"/>
          <tpl hier="11" item="4"/>
          <tpl hier="12" item="5"/>
          <tpl fld="4" item="0"/>
        </tpls>
      </n>
      <n v="471635616">
        <tpls c="8">
          <tpl hier="2" item="0"/>
          <tpl hier="4" item="3"/>
          <tpl fld="3" item="16"/>
          <tpl fld="2" item="28"/>
          <tpl hier="9" item="1"/>
          <tpl hier="11" item="4"/>
          <tpl hier="12" item="5"/>
          <tpl fld="4" item="0"/>
        </tpls>
      </n>
      <n v="1033069696">
        <tpls c="8">
          <tpl hier="2" item="0"/>
          <tpl hier="4" item="3"/>
          <tpl fld="3" item="15"/>
          <tpl fld="2" item="28"/>
          <tpl hier="9" item="1"/>
          <tpl hier="11" item="4"/>
          <tpl hier="12" item="5"/>
          <tpl fld="4" item="0"/>
        </tpls>
      </n>
      <n v="1709347840">
        <tpls c="8">
          <tpl hier="2" item="0"/>
          <tpl hier="4" item="3"/>
          <tpl fld="3" item="14"/>
          <tpl fld="2" item="28"/>
          <tpl hier="9" item="1"/>
          <tpl hier="11" item="4"/>
          <tpl hier="12" item="5"/>
          <tpl fld="4" item="0"/>
        </tpls>
      </n>
      <n v="10000395264">
        <tpls c="8">
          <tpl hier="2" item="0"/>
          <tpl hier="4" item="3"/>
          <tpl fld="3" item="13"/>
          <tpl fld="2" item="28"/>
          <tpl hier="9" item="1"/>
          <tpl hier="11" item="4"/>
          <tpl hier="12" item="5"/>
          <tpl fld="4" item="0"/>
        </tpls>
      </n>
      <n v="11853816832">
        <tpls c="8">
          <tpl hier="2" item="0"/>
          <tpl hier="4" item="3"/>
          <tpl fld="3" item="4"/>
          <tpl fld="2" item="35"/>
          <tpl hier="9" item="1"/>
          <tpl hier="11" item="4"/>
          <tpl hier="12" item="5"/>
          <tpl fld="4" item="0"/>
        </tpls>
      </n>
      <n v="26040229888">
        <tpls c="8">
          <tpl hier="2" item="0"/>
          <tpl hier="4" item="3"/>
          <tpl fld="3" item="58"/>
          <tpl fld="2" item="35"/>
          <tpl hier="9" item="1"/>
          <tpl hier="11" item="4"/>
          <tpl hier="12" item="5"/>
          <tpl fld="4" item="0"/>
        </tpls>
      </n>
      <n v="99210395648">
        <tpls c="8">
          <tpl hier="2" item="0"/>
          <tpl hier="4" item="3"/>
          <tpl fld="3" item="2"/>
          <tpl fld="2" item="35"/>
          <tpl hier="9" item="1"/>
          <tpl hier="11" item="4"/>
          <tpl hier="12" item="5"/>
          <tpl fld="4" item="0"/>
        </tpls>
      </n>
      <n v="13098634240">
        <tpls c="8">
          <tpl hier="2" item="0"/>
          <tpl hier="4" item="3"/>
          <tpl fld="3" item="54"/>
          <tpl fld="2" item="40"/>
          <tpl hier="9" item="1"/>
          <tpl hier="11" item="4"/>
          <tpl hier="12" item="5"/>
          <tpl fld="4" item="0"/>
        </tpls>
      </n>
      <n v="49175564288">
        <tpls c="8">
          <tpl hier="2" item="0"/>
          <tpl hier="4" item="3"/>
          <tpl fld="3" item="53"/>
          <tpl fld="2" item="40"/>
          <tpl hier="9" item="1"/>
          <tpl hier="11" item="4"/>
          <tpl hier="12" item="5"/>
          <tpl fld="4" item="0"/>
        </tpls>
      </n>
      <n v="206181826560">
        <tpls c="8">
          <tpl hier="2" item="0"/>
          <tpl hier="4" item="3"/>
          <tpl fld="3" item="52"/>
          <tpl fld="2" item="40"/>
          <tpl hier="9" item="1"/>
          <tpl hier="11" item="4"/>
          <tpl hier="12" item="5"/>
          <tpl fld="4" item="0"/>
        </tpls>
      </n>
      <n v="3779841536">
        <tpls c="8">
          <tpl hier="2" item="0"/>
          <tpl hier="4" item="3"/>
          <tpl fld="3" item="48"/>
          <tpl fld="2" item="54"/>
          <tpl hier="9" item="1"/>
          <tpl hier="11" item="4"/>
          <tpl hier="12" item="5"/>
          <tpl fld="4" item="0"/>
        </tpls>
      </n>
      <n v="15372608512">
        <tpls c="8">
          <tpl hier="2" item="0"/>
          <tpl hier="4" item="3"/>
          <tpl fld="3" item="46"/>
          <tpl fld="2" item="54"/>
          <tpl hier="9" item="1"/>
          <tpl hier="11" item="4"/>
          <tpl hier="12" item="5"/>
          <tpl fld="4" item="0"/>
        </tpls>
      </n>
      <n v="5820382208">
        <tpls c="8">
          <tpl hier="2" item="0"/>
          <tpl hier="4" item="3"/>
          <tpl fld="3" item="45"/>
          <tpl fld="2" item="54"/>
          <tpl hier="9" item="1"/>
          <tpl hier="11" item="4"/>
          <tpl hier="12" item="5"/>
          <tpl fld="4" item="0"/>
        </tpls>
      </n>
      <n v="21565720576">
        <tpls c="8">
          <tpl hier="2" item="0"/>
          <tpl hier="4" item="3"/>
          <tpl fld="3" item="47"/>
          <tpl fld="2" item="54"/>
          <tpl hier="9" item="1"/>
          <tpl hier="11" item="4"/>
          <tpl hier="12" item="5"/>
          <tpl fld="4" item="0"/>
        </tpls>
      </n>
      <n v="198318064">
        <tpls c="8">
          <tpl hier="2" item="0"/>
          <tpl hier="4" item="3"/>
          <tpl fld="3" item="34"/>
          <tpl fld="2" item="59"/>
          <tpl hier="9" item="1"/>
          <tpl hier="11" item="4"/>
          <tpl hier="12" item="5"/>
          <tpl fld="4" item="0"/>
        </tpls>
      </n>
      <n v="1993512320">
        <tpls c="8">
          <tpl hier="2" item="0"/>
          <tpl hier="4" item="3"/>
          <tpl fld="3" item="36"/>
          <tpl fld="2" item="59"/>
          <tpl hier="9" item="1"/>
          <tpl hier="11" item="4"/>
          <tpl hier="12" item="5"/>
          <tpl fld="4" item="0"/>
        </tpls>
      </n>
      <n v="2322718976">
        <tpls c="8">
          <tpl hier="2" item="0"/>
          <tpl hier="4" item="3"/>
          <tpl fld="3" item="27"/>
          <tpl fld="2" item="59"/>
          <tpl hier="9" item="1"/>
          <tpl hier="11" item="4"/>
          <tpl hier="12" item="5"/>
          <tpl fld="4" item="0"/>
        </tpls>
      </n>
      <n v="14089856000">
        <tpls c="8">
          <tpl hier="2" item="0"/>
          <tpl hier="4" item="3"/>
          <tpl fld="3" item="33"/>
          <tpl fld="2" item="59"/>
          <tpl hier="9" item="1"/>
          <tpl hier="11" item="4"/>
          <tpl hier="12" item="5"/>
          <tpl fld="4" item="0"/>
        </tpls>
      </n>
      <n v="773841472">
        <tpls c="8">
          <tpl hier="2" item="0"/>
          <tpl hier="4" item="3"/>
          <tpl fld="3" item="18"/>
          <tpl fld="2" item="65"/>
          <tpl hier="9" item="1"/>
          <tpl hier="11" item="4"/>
          <tpl hier="12" item="5"/>
          <tpl fld="4" item="0"/>
        </tpls>
      </n>
      <n v="3660476416">
        <tpls c="8">
          <tpl hier="2" item="0"/>
          <tpl hier="4" item="3"/>
          <tpl fld="3" item="22"/>
          <tpl fld="2" item="65"/>
          <tpl hier="9" item="1"/>
          <tpl hier="11" item="4"/>
          <tpl hier="12" item="5"/>
          <tpl fld="4" item="0"/>
        </tpls>
      </n>
      <n v="14949514240">
        <tpls c="8">
          <tpl hier="2" item="0"/>
          <tpl hier="4" item="3"/>
          <tpl fld="3" item="17"/>
          <tpl fld="2" item="65"/>
          <tpl hier="9" item="1"/>
          <tpl hier="11" item="4"/>
          <tpl hier="12" item="5"/>
          <tpl fld="4" item="0"/>
        </tpls>
      </n>
      <n v="57157992448">
        <tpls c="8">
          <tpl hier="2" item="0"/>
          <tpl hier="4" item="3"/>
          <tpl fld="3" item="21"/>
          <tpl fld="2" item="65"/>
          <tpl hier="9" item="1"/>
          <tpl hier="11" item="4"/>
          <tpl hier="12" item="5"/>
          <tpl fld="4" item="0"/>
        </tpls>
      </n>
      <n v="1584128256">
        <tpls c="8">
          <tpl hier="2" item="0"/>
          <tpl hier="4" item="3"/>
          <tpl fld="3" item="8"/>
          <tpl fld="2" item="85"/>
          <tpl hier="9" item="1"/>
          <tpl hier="11" item="4"/>
          <tpl hier="12" item="5"/>
          <tpl fld="4" item="0"/>
        </tpls>
      </n>
      <n v="10087653376">
        <tpls c="8">
          <tpl hier="2" item="0"/>
          <tpl hier="4" item="3"/>
          <tpl fld="3" item="7"/>
          <tpl fld="2" item="85"/>
          <tpl hier="9" item="1"/>
          <tpl hier="11" item="4"/>
          <tpl hier="12" item="5"/>
          <tpl fld="4" item="0"/>
        </tpls>
      </n>
      <n v="15306602496">
        <tpls c="8">
          <tpl hier="2" item="0"/>
          <tpl hier="4" item="3"/>
          <tpl fld="3" item="6"/>
          <tpl fld="2" item="85"/>
          <tpl hier="9" item="1"/>
          <tpl hier="11" item="4"/>
          <tpl hier="12" item="5"/>
          <tpl fld="4" item="0"/>
        </tpls>
      </n>
      <n v="58792206336">
        <tpls c="8">
          <tpl hier="2" item="0"/>
          <tpl hier="4" item="3"/>
          <tpl fld="3" item="5"/>
          <tpl fld="2" item="85"/>
          <tpl hier="9" item="1"/>
          <tpl hier="11" item="4"/>
          <tpl hier="12" item="5"/>
          <tpl fld="4" item="0"/>
        </tpls>
      </n>
      <n v="2925700096">
        <tpls c="8">
          <tpl hier="2" item="0"/>
          <tpl hier="4" item="3"/>
          <tpl fld="3" item="56"/>
          <tpl fld="2" item="49"/>
          <tpl hier="9" item="1"/>
          <tpl hier="11" item="4"/>
          <tpl hier="12" item="5"/>
          <tpl fld="4" item="0"/>
        </tpls>
      </n>
      <n v="7073675776">
        <tpls c="8">
          <tpl hier="2" item="0"/>
          <tpl hier="4" item="3"/>
          <tpl fld="3" item="0"/>
          <tpl fld="2" item="49"/>
          <tpl hier="9" item="1"/>
          <tpl hier="11" item="4"/>
          <tpl hier="12" item="5"/>
          <tpl fld="4" item="0"/>
        </tpls>
      </n>
      <n v="38116352000">
        <tpls c="8">
          <tpl hier="2" item="0"/>
          <tpl hier="4" item="3"/>
          <tpl fld="3" item="55"/>
          <tpl fld="2" item="49"/>
          <tpl hier="9" item="1"/>
          <tpl hier="11" item="4"/>
          <tpl hier="12" item="5"/>
          <tpl fld="4" item="0"/>
        </tpls>
      </n>
      <n v="1753850368">
        <tpls c="8">
          <tpl hier="2" item="0"/>
          <tpl hier="4" item="3"/>
          <tpl fld="3" item="35"/>
          <tpl fld="2" item="44"/>
          <tpl hier="9" item="1"/>
          <tpl hier="11" item="4"/>
          <tpl hier="12" item="5"/>
          <tpl fld="4" item="0"/>
        </tpls>
      </n>
      <n v="11026347008">
        <tpls c="8">
          <tpl hier="2" item="0"/>
          <tpl hier="4" item="3"/>
          <tpl fld="3" item="40"/>
          <tpl fld="2" item="44"/>
          <tpl hier="9" item="1"/>
          <tpl hier="11" item="4"/>
          <tpl hier="12" item="5"/>
          <tpl fld="4" item="0"/>
        </tpls>
      </n>
      <n v="18938718208">
        <tpls c="8">
          <tpl hier="2" item="0"/>
          <tpl hier="4" item="3"/>
          <tpl fld="3" item="50"/>
          <tpl fld="2" item="44"/>
          <tpl hier="9" item="1"/>
          <tpl hier="11" item="4"/>
          <tpl hier="12" item="5"/>
          <tpl fld="4" item="0"/>
        </tpls>
      </n>
      <n v="62519685120">
        <tpls c="8">
          <tpl hier="2" item="0"/>
          <tpl hier="4" item="3"/>
          <tpl fld="3" item="49"/>
          <tpl fld="2" item="44"/>
          <tpl hier="9" item="1"/>
          <tpl hier="11" item="4"/>
          <tpl hier="12" item="5"/>
          <tpl fld="4" item="0"/>
        </tpls>
      </n>
      <n v="316650496">
        <tpls c="8">
          <tpl hier="2" item="0"/>
          <tpl hier="4" item="3"/>
          <tpl fld="3" item="4"/>
          <tpl fld="2" item="34"/>
          <tpl hier="9" item="1"/>
          <tpl hier="11" item="4"/>
          <tpl hier="12" item="5"/>
          <tpl fld="4" item="0"/>
        </tpls>
      </n>
      <n v="1109976960">
        <tpls c="8">
          <tpl hier="2" item="0"/>
          <tpl hier="4" item="3"/>
          <tpl fld="3" item="58"/>
          <tpl fld="2" item="34"/>
          <tpl hier="9" item="1"/>
          <tpl hier="11" item="4"/>
          <tpl hier="12" item="5"/>
          <tpl fld="4" item="0"/>
        </tpls>
      </n>
      <n v="2727507200">
        <tpls c="8">
          <tpl hier="2" item="0"/>
          <tpl hier="4" item="3"/>
          <tpl fld="3" item="2"/>
          <tpl fld="2" item="34"/>
          <tpl hier="9" item="1"/>
          <tpl hier="11" item="4"/>
          <tpl hier="12" item="5"/>
          <tpl fld="4" item="0"/>
        </tpls>
      </n>
      <n v="167637904">
        <tpls c="8">
          <tpl hier="2" item="0"/>
          <tpl hier="4" item="3"/>
          <tpl fld="3" item="35"/>
          <tpl fld="2" item="64"/>
          <tpl hier="9" item="1"/>
          <tpl hier="11" item="4"/>
          <tpl hier="12" item="5"/>
          <tpl fld="4" item="0"/>
        </tpls>
      </n>
      <n v="4279638016">
        <tpls c="8">
          <tpl hier="2" item="0"/>
          <tpl hier="4" item="3"/>
          <tpl fld="3" item="39"/>
          <tpl fld="2" item="64"/>
          <tpl hier="9" item="1"/>
          <tpl hier="11" item="4"/>
          <tpl hier="12" item="5"/>
          <tpl fld="4" item="0"/>
        </tpls>
      </n>
      <n v="4483417088">
        <tpls c="8">
          <tpl hier="2" item="0"/>
          <tpl hier="4" item="3"/>
          <tpl fld="3" item="30"/>
          <tpl fld="2" item="64"/>
          <tpl hier="9" item="1"/>
          <tpl hier="11" item="4"/>
          <tpl hier="12" item="5"/>
          <tpl fld="4" item="0"/>
        </tpls>
      </n>
      <n v="14023890944">
        <tpls c="8">
          <tpl hier="2" item="0"/>
          <tpl hier="4" item="3"/>
          <tpl fld="3" item="21"/>
          <tpl fld="2" item="64"/>
          <tpl hier="9" item="1"/>
          <tpl hier="11" item="4"/>
          <tpl hier="12" item="5"/>
          <tpl fld="4" item="0"/>
        </tpls>
      </n>
      <n v="2465492992">
        <tpls c="8">
          <tpl hier="2" item="0"/>
          <tpl hier="4" item="3"/>
          <tpl fld="3" item="57"/>
          <tpl fld="2" item="33"/>
          <tpl hier="9" item="1"/>
          <tpl hier="11" item="4"/>
          <tpl hier="12" item="5"/>
          <tpl fld="4" item="0"/>
        </tpls>
      </n>
      <n v="6413901824">
        <tpls c="8">
          <tpl hier="2" item="0"/>
          <tpl hier="4" item="3"/>
          <tpl fld="3" item="51"/>
          <tpl fld="2" item="33"/>
          <tpl hier="9" item="1"/>
          <tpl hier="11" item="4"/>
          <tpl hier="12" item="5"/>
          <tpl fld="4" item="0"/>
        </tpls>
      </n>
      <n v="32197273600">
        <tpls c="8">
          <tpl hier="2" item="0"/>
          <tpl hier="4" item="3"/>
          <tpl fld="3" item="47"/>
          <tpl fld="2" item="33"/>
          <tpl hier="9" item="1"/>
          <tpl hier="11" item="4"/>
          <tpl hier="12" item="5"/>
          <tpl fld="4" item="0"/>
        </tpls>
      </n>
      <n v="1453500032">
        <tpls c="8">
          <tpl hier="2" item="0"/>
          <tpl hier="4" item="3"/>
          <tpl fld="3" item="26"/>
          <tpl fld="2" item="43"/>
          <tpl hier="9" item="1"/>
          <tpl hier="11" item="4"/>
          <tpl hier="12" item="5"/>
          <tpl fld="4" item="0"/>
        </tpls>
      </n>
      <n v="7231963648">
        <tpls c="8">
          <tpl hier="2" item="0"/>
          <tpl hier="4" item="3"/>
          <tpl fld="3" item="12"/>
          <tpl fld="2" item="43"/>
          <tpl hier="9" item="1"/>
          <tpl hier="11" item="4"/>
          <tpl hier="12" item="5"/>
          <tpl fld="4" item="0"/>
        </tpls>
      </n>
      <n v="27211376640">
        <tpls c="8">
          <tpl hier="2" item="0"/>
          <tpl hier="4" item="3"/>
          <tpl fld="3" item="1"/>
          <tpl fld="2" item="43"/>
          <tpl hier="9" item="1"/>
          <tpl hier="11" item="4"/>
          <tpl hier="12" item="5"/>
          <tpl fld="4" item="0"/>
        </tpls>
      </n>
      <n v="213235296">
        <tpls c="8">
          <tpl hier="2" item="0"/>
          <tpl hier="4" item="3"/>
          <tpl fld="3" item="34"/>
          <tpl fld="2" item="22"/>
          <tpl hier="9" item="1"/>
          <tpl hier="11" item="4"/>
          <tpl hier="12" item="5"/>
          <tpl fld="4" item="0"/>
        </tpls>
      </n>
      <n v="437631616">
        <tpls c="8">
          <tpl hier="2" item="0"/>
          <tpl hier="4" item="3"/>
          <tpl fld="3" item="22"/>
          <tpl fld="2" item="22"/>
          <tpl hier="9" item="1"/>
          <tpl hier="11" item="4"/>
          <tpl hier="12" item="5"/>
          <tpl fld="4" item="0"/>
        </tpls>
      </n>
      <n v="743064064">
        <tpls c="8">
          <tpl hier="2" item="0"/>
          <tpl hier="4" item="3"/>
          <tpl fld="3" item="6"/>
          <tpl fld="2" item="22"/>
          <tpl hier="9" item="1"/>
          <tpl hier="11" item="4"/>
          <tpl hier="12" item="5"/>
          <tpl fld="4" item="0"/>
        </tpls>
      </n>
      <n v="281896800">
        <tpls c="8">
          <tpl hier="2" item="0"/>
          <tpl hier="4" item="3"/>
          <tpl fld="3" item="48"/>
          <tpl fld="2" item="21"/>
          <tpl hier="9" item="1"/>
          <tpl hier="11" item="4"/>
          <tpl hier="12" item="5"/>
          <tpl fld="4" item="0"/>
        </tpls>
      </n>
      <n v="1479399936">
        <tpls c="8">
          <tpl hier="2" item="0"/>
          <tpl hier="4" item="3"/>
          <tpl fld="3" item="36"/>
          <tpl fld="2" item="21"/>
          <tpl hier="9" item="1"/>
          <tpl hier="11" item="4"/>
          <tpl hier="12" item="5"/>
          <tpl fld="4" item="0"/>
        </tpls>
      </n>
      <n v="3472192000">
        <tpls c="8">
          <tpl hier="2" item="0"/>
          <tpl hier="4" item="3"/>
          <tpl fld="3" item="11"/>
          <tpl fld="2" item="21"/>
          <tpl hier="9" item="1"/>
          <tpl hier="11" item="4"/>
          <tpl hier="12" item="5"/>
          <tpl fld="4" item="0"/>
        </tpls>
      </n>
      <n v="3968160000">
        <tpls c="8">
          <tpl hier="2" item="0"/>
          <tpl hier="4" item="3"/>
          <tpl fld="3" item="39"/>
          <tpl fld="2" item="41"/>
          <tpl hier="9" item="1"/>
          <tpl hier="11" item="4"/>
          <tpl hier="12" item="5"/>
          <tpl fld="4" item="0"/>
        </tpls>
      </n>
      <n v="6414520320">
        <tpls c="8">
          <tpl hier="2" item="0"/>
          <tpl hier="4" item="3"/>
          <tpl fld="3" item="24"/>
          <tpl fld="2" item="41"/>
          <tpl hier="9" item="1"/>
          <tpl hier="11" item="4"/>
          <tpl hier="12" item="5"/>
          <tpl fld="4" item="0"/>
        </tpls>
      </n>
      <n v="137300295680">
        <tpls c="8">
          <tpl hier="2" item="0"/>
          <tpl hier="4" item="3"/>
          <tpl fld="3" item="46"/>
          <tpl fld="2" item="39"/>
          <tpl hier="9" item="1"/>
          <tpl hier="11" item="4"/>
          <tpl hier="12" item="5"/>
          <tpl fld="4" item="0"/>
        </tpls>
      </n>
      <n v="421351489536">
        <tpls c="8">
          <tpl hier="2" item="0"/>
          <tpl hier="4" item="3"/>
          <tpl fld="3" item="30"/>
          <tpl fld="2" item="39"/>
          <tpl hier="9" item="1"/>
          <tpl hier="11" item="4"/>
          <tpl hier="12" item="5"/>
          <tpl fld="4" item="0"/>
        </tpls>
      </n>
      <n v="2652754673664">
        <tpls c="8">
          <tpl hier="2" item="0"/>
          <tpl hier="4" item="3"/>
          <tpl fld="3" item="13"/>
          <tpl fld="2" item="39"/>
          <tpl hier="9" item="1"/>
          <tpl hier="11" item="4"/>
          <tpl hier="12" item="5"/>
          <tpl fld="4" item="0"/>
        </tpls>
      </n>
      <n v="4494379008">
        <tpls c="8">
          <tpl hier="2" item="0"/>
          <tpl hier="4" item="3"/>
          <tpl fld="3" item="40"/>
          <tpl fld="2" item="14"/>
          <tpl hier="9" item="1"/>
          <tpl hier="11" item="4"/>
          <tpl hier="12" item="5"/>
          <tpl fld="4" item="0"/>
        </tpls>
      </n>
      <n v="12045858816">
        <tpls c="8">
          <tpl hier="2" item="0"/>
          <tpl hier="4" item="3"/>
          <tpl fld="3" item="28"/>
          <tpl fld="2" item="14"/>
          <tpl hier="9" item="1"/>
          <tpl hier="11" item="4"/>
          <tpl hier="12" item="5"/>
          <tpl fld="4" item="0"/>
        </tpls>
      </n>
      <n v="64007749632">
        <tpls c="8">
          <tpl hier="2" item="0"/>
          <tpl hier="4" item="3"/>
          <tpl fld="3" item="23"/>
          <tpl fld="2" item="14"/>
          <tpl hier="9" item="1"/>
          <tpl hier="11" item="4"/>
          <tpl hier="12" item="5"/>
          <tpl fld="4" item="0"/>
        </tpls>
      </n>
      <n v="150846208">
        <tpls c="8">
          <tpl hier="2" item="0"/>
          <tpl hier="4" item="3"/>
          <tpl fld="3" item="56"/>
          <tpl fld="2" item="31"/>
          <tpl hier="9" item="1"/>
          <tpl hier="11" item="4"/>
          <tpl hier="12" item="5"/>
          <tpl fld="4" item="0"/>
        </tpls>
      </n>
      <n v="835592832">
        <tpls c="8">
          <tpl hier="2" item="0"/>
          <tpl hier="4" item="3"/>
          <tpl fld="3" item="50"/>
          <tpl fld="2" item="31"/>
          <tpl hier="9" item="1"/>
          <tpl hier="11" item="4"/>
          <tpl hier="12" item="5"/>
          <tpl fld="4" item="0"/>
        </tpls>
      </n>
      <n v="2499803904">
        <tpls c="8">
          <tpl hier="2" item="0"/>
          <tpl hier="4" item="3"/>
          <tpl fld="3" item="29"/>
          <tpl fld="2" item="31"/>
          <tpl hier="9" item="1"/>
          <tpl hier="11" item="4"/>
          <tpl hier="12" item="5"/>
          <tpl fld="4" item="0"/>
        </tpls>
      </n>
      <n v="1341590656">
        <tpls c="8">
          <tpl hier="2" item="0"/>
          <tpl hier="4" item="3"/>
          <tpl fld="3" item="4"/>
          <tpl fld="2" item="29"/>
          <tpl hier="9" item="1"/>
          <tpl hier="11" item="4"/>
          <tpl hier="12" item="5"/>
          <tpl fld="4" item="0"/>
        </tpls>
      </n>
      <n v="3714967040">
        <tpls c="8">
          <tpl hier="2" item="0"/>
          <tpl hier="4" item="3"/>
          <tpl fld="3" item="51"/>
          <tpl fld="2" item="29"/>
          <tpl hier="9" item="1"/>
          <tpl hier="11" item="4"/>
          <tpl hier="12" item="5"/>
          <tpl fld="4" item="0"/>
        </tpls>
      </n>
      <n v="11551820800">
        <tpls c="8">
          <tpl hier="2" item="0"/>
          <tpl hier="4" item="3"/>
          <tpl fld="3" item="41"/>
          <tpl fld="2" item="29"/>
          <tpl hier="9" item="1"/>
          <tpl hier="11" item="4"/>
          <tpl hier="12" item="5"/>
          <tpl fld="4" item="0"/>
        </tpls>
      </n>
      <n v="365386944">
        <tpls c="8">
          <tpl hier="2" item="0"/>
          <tpl hier="4" item="3"/>
          <tpl fld="3" item="8"/>
          <tpl fld="2" item="27"/>
          <tpl hier="9" item="1"/>
          <tpl hier="11" item="4"/>
          <tpl hier="12" item="5"/>
          <tpl fld="4" item="0"/>
        </tpls>
      </n>
      <n v="1880771584">
        <tpls c="8">
          <tpl hier="2" item="0"/>
          <tpl hier="4" item="3"/>
          <tpl fld="3" item="0"/>
          <tpl fld="2" item="27"/>
          <tpl hier="9" item="1"/>
          <tpl hier="11" item="4"/>
          <tpl hier="12" item="5"/>
          <tpl fld="4" item="0"/>
        </tpls>
      </n>
      <n v="6959655424">
        <tpls c="8">
          <tpl hier="2" item="0"/>
          <tpl hier="4" item="3"/>
          <tpl fld="3" item="47"/>
          <tpl fld="2" item="27"/>
          <tpl hier="9" item="1"/>
          <tpl hier="11" item="4"/>
          <tpl hier="12" item="5"/>
          <tpl fld="4" item="0"/>
        </tpls>
      </n>
      <n v="3330393344">
        <tpls c="8">
          <tpl hier="2" item="0"/>
          <tpl hier="4" item="3"/>
          <tpl fld="3" item="18"/>
          <tpl fld="2" item="26"/>
          <tpl hier="9" item="1"/>
          <tpl hier="11" item="4"/>
          <tpl hier="12" item="5"/>
          <tpl fld="4" item="0"/>
        </tpls>
      </n>
      <n v="38848569344">
        <tpls c="8">
          <tpl hier="2" item="0"/>
          <tpl hier="4" item="3"/>
          <tpl fld="3" item="3"/>
          <tpl fld="2" item="26"/>
          <tpl hier="9" item="1"/>
          <tpl hier="11" item="4"/>
          <tpl hier="12" item="5"/>
          <tpl fld="4" item="0"/>
        </tpls>
      </n>
      <n v="230813892608">
        <tpls c="8">
          <tpl hier="2" item="0"/>
          <tpl hier="4" item="3"/>
          <tpl fld="3" item="38"/>
          <tpl fld="2" item="26"/>
          <tpl hier="9" item="1"/>
          <tpl hier="11" item="4"/>
          <tpl hier="12" item="5"/>
          <tpl fld="4" item="0"/>
        </tpls>
      </n>
      <n v="266533664">
        <tpls c="8">
          <tpl hier="2" item="0"/>
          <tpl hier="4" item="3"/>
          <tpl fld="3" item="32"/>
          <tpl fld="2" item="24"/>
          <tpl hier="9" item="1"/>
          <tpl hier="11" item="4"/>
          <tpl hier="12" item="5"/>
          <tpl fld="4" item="0"/>
        </tpls>
      </n>
      <n v="1186628736">
        <tpls c="8">
          <tpl hier="2" item="0"/>
          <tpl hier="4" item="3"/>
          <tpl fld="3" item="12"/>
          <tpl fld="2" item="24"/>
          <tpl hier="9" item="1"/>
          <tpl hier="11" item="4"/>
          <tpl hier="12" item="5"/>
          <tpl fld="4" item="0"/>
        </tpls>
      </n>
      <n v="4725200384">
        <tpls c="8">
          <tpl hier="2" item="0"/>
          <tpl hier="4" item="3"/>
          <tpl fld="3" item="49"/>
          <tpl fld="2" item="24"/>
          <tpl hier="9" item="1"/>
          <tpl hier="11" item="4"/>
          <tpl hier="12" item="5"/>
          <tpl fld="4" item="0"/>
        </tpls>
      </n>
      <n v="39199997952">
        <tpls c="8">
          <tpl hier="2" item="0"/>
          <tpl hier="4" item="3"/>
          <tpl fld="3" item="8"/>
          <tpl fld="2" item="17"/>
          <tpl hier="9" item="1"/>
          <tpl hier="11" item="4"/>
          <tpl hier="12" item="5"/>
          <tpl fld="4" item="0"/>
        </tpls>
      </n>
      <n v="360073920512">
        <tpls c="8">
          <tpl hier="2" item="0"/>
          <tpl hier="4" item="3"/>
          <tpl fld="3" item="42"/>
          <tpl fld="2" item="17"/>
          <tpl hier="9" item="1"/>
          <tpl hier="11" item="4"/>
          <tpl hier="12" item="5"/>
          <tpl fld="4" item="0"/>
        </tpls>
      </n>
      <n v="1157736169472">
        <tpls c="8">
          <tpl hier="2" item="0"/>
          <tpl hier="4" item="3"/>
          <tpl fld="3" item="13"/>
          <tpl fld="2" item="17"/>
          <tpl hier="9" item="1"/>
          <tpl hier="11" item="4"/>
          <tpl hier="12" item="5"/>
          <tpl fld="4" item="0"/>
        </tpls>
      </n>
      <n v="2275583232">
        <tpls c="8">
          <tpl hier="2" item="0"/>
          <tpl hier="4" item="3"/>
          <tpl fld="3" item="36"/>
          <tpl fld="2" item="13"/>
          <tpl hier="9" item="1"/>
          <tpl hier="11" item="4"/>
          <tpl hier="12" item="5"/>
          <tpl fld="4" item="0"/>
        </tpls>
      </n>
      <n v="7273938432">
        <tpls c="8">
          <tpl hier="2" item="0"/>
          <tpl hier="4" item="3"/>
          <tpl fld="3" item="2"/>
          <tpl fld="2" item="13"/>
          <tpl hier="9" item="1"/>
          <tpl hier="11" item="4"/>
          <tpl hier="12" item="5"/>
          <tpl fld="4" item="0"/>
        </tpls>
      </n>
      <n v="657171456">
        <tpls c="8">
          <tpl hier="2" item="0"/>
          <tpl hier="4" item="3"/>
          <tpl fld="3" item="26"/>
          <tpl fld="2" item="23"/>
          <tpl hier="9" item="1"/>
          <tpl hier="11" item="4"/>
          <tpl hier="12" item="5"/>
          <tpl fld="4" item="0"/>
        </tpls>
      </n>
      <n v="1009455488">
        <tpls c="8">
          <tpl hier="2" item="0"/>
          <tpl hier="4" item="3"/>
          <tpl fld="3" item="0"/>
          <tpl fld="2" item="23"/>
          <tpl hier="9" item="1"/>
          <tpl hier="11" item="4"/>
          <tpl hier="12" item="5"/>
          <tpl fld="4" item="0"/>
        </tpls>
      </n>
      <n v="11880472576">
        <tpls c="8">
          <tpl hier="2" item="0"/>
          <tpl hier="4" item="3"/>
          <tpl fld="3" item="29"/>
          <tpl fld="2" item="23"/>
          <tpl hier="9" item="1"/>
          <tpl hier="11" item="4"/>
          <tpl hier="12" item="5"/>
          <tpl fld="4" item="0"/>
        </tpls>
      </n>
      <n v="1064517568">
        <tpls c="8">
          <tpl hier="2" item="0"/>
          <tpl hier="4" item="3"/>
          <tpl fld="3" item="20"/>
          <tpl fld="2" item="30"/>
          <tpl hier="9" item="1"/>
          <tpl hier="11" item="4"/>
          <tpl hier="12" item="5"/>
          <tpl fld="4" item="0"/>
        </tpls>
      </n>
      <n v="2238259712">
        <tpls c="8">
          <tpl hier="2" item="0"/>
          <tpl hier="4" item="3"/>
          <tpl fld="3" item="17"/>
          <tpl fld="2" item="30"/>
          <tpl hier="9" item="1"/>
          <tpl hier="11" item="4"/>
          <tpl hier="12" item="5"/>
          <tpl fld="4" item="0"/>
        </tpls>
      </n>
      <n v="4909302784">
        <tpls c="8">
          <tpl hier="2" item="0"/>
          <tpl hier="4" item="3"/>
          <tpl fld="3" item="48"/>
          <tpl fld="2" item="45"/>
          <tpl hier="9" item="1"/>
          <tpl hier="11" item="4"/>
          <tpl hier="12" item="5"/>
          <tpl fld="4" item="0"/>
        </tpls>
      </n>
      <n v="54805852160">
        <tpls c="8">
          <tpl hier="2" item="0"/>
          <tpl hier="4" item="3"/>
          <tpl fld="3" item="12"/>
          <tpl fld="2" item="45"/>
          <tpl hier="9" item="1"/>
          <tpl hier="11" item="4"/>
          <tpl hier="12" item="5"/>
          <tpl fld="4" item="0"/>
        </tpls>
      </n>
      <n v="337035526144">
        <tpls c="8">
          <tpl hier="2" item="0"/>
          <tpl hier="4" item="3"/>
          <tpl fld="3" item="38"/>
          <tpl fld="2" item="45"/>
          <tpl hier="9" item="1"/>
          <tpl hier="11" item="4"/>
          <tpl hier="12" item="5"/>
          <tpl fld="4" item="0"/>
        </tpls>
      </n>
      <n v="8683116544">
        <tpls c="8">
          <tpl hier="2" item="0"/>
          <tpl hier="4" item="3"/>
          <tpl fld="3" item="16"/>
          <tpl fld="2" item="25"/>
          <tpl hier="9" item="1"/>
          <tpl hier="11" item="4"/>
          <tpl hier="12" item="5"/>
          <tpl fld="4" item="0"/>
        </tpls>
      </n>
      <n v="51809947648">
        <tpls c="8">
          <tpl hier="2" item="0"/>
          <tpl hier="4" item="3"/>
          <tpl fld="3" item="50"/>
          <tpl fld="2" item="25"/>
          <tpl hier="9" item="1"/>
          <tpl hier="11" item="4"/>
          <tpl hier="12" item="5"/>
          <tpl fld="4" item="0"/>
        </tpls>
      </n>
      <n v="278654648320">
        <tpls c="8">
          <tpl hier="2" item="0"/>
          <tpl hier="4" item="3"/>
          <tpl fld="3" item="21"/>
          <tpl fld="2" item="25"/>
          <tpl hier="9" item="1"/>
          <tpl hier="11" item="4"/>
          <tpl hier="12" item="5"/>
          <tpl fld="4" item="0"/>
        </tpls>
      </n>
      <n v="3704551680">
        <tpls c="8">
          <tpl hier="2" item="0"/>
          <tpl hier="4" item="3"/>
          <tpl fld="3" item="43"/>
          <tpl fld="2" item="38"/>
          <tpl hier="9" item="1"/>
          <tpl hier="11" item="4"/>
          <tpl hier="12" item="5"/>
          <tpl fld="4" item="0"/>
        </tpls>
      </n>
      <n v="12994310144">
        <tpls c="8">
          <tpl hier="2" item="0"/>
          <tpl hier="4" item="3"/>
          <tpl fld="3" item="11"/>
          <tpl fld="2" item="38"/>
          <tpl hier="9" item="1"/>
          <tpl hier="11" item="4"/>
          <tpl hier="12" item="5"/>
          <tpl fld="4" item="0"/>
        </tpls>
      </n>
      <n v="441706912">
        <tpls c="8">
          <tpl hier="2" item="0"/>
          <tpl hier="4" item="3"/>
          <tpl fld="3" item="26"/>
          <tpl fld="2" item="16"/>
          <tpl hier="9" item="1"/>
          <tpl hier="11" item="4"/>
          <tpl hier="12" item="5"/>
          <tpl fld="4" item="0"/>
        </tpls>
      </n>
      <n v="3787395072">
        <tpls c="8">
          <tpl hier="2" item="0"/>
          <tpl hier="4" item="3"/>
          <tpl fld="3" item="53"/>
          <tpl fld="2" item="16"/>
          <tpl hier="9" item="1"/>
          <tpl hier="11" item="4"/>
          <tpl hier="12" item="5"/>
          <tpl fld="4" item="0"/>
        </tpls>
      </n>
      <n v="24969611264">
        <tpls c="8">
          <tpl hier="2" item="0"/>
          <tpl hier="4" item="3"/>
          <tpl fld="3" item="5"/>
          <tpl fld="2" item="16"/>
          <tpl hier="9" item="1"/>
          <tpl hier="11" item="4"/>
          <tpl hier="12" item="5"/>
          <tpl fld="4" item="0"/>
        </tpls>
      </n>
      <n v="12495779840">
        <tpls c="8">
          <tpl hier="2" item="0"/>
          <tpl hier="4" item="3"/>
          <tpl fld="3" item="46"/>
          <tpl fld="2" item="10"/>
          <tpl hier="9" item="1"/>
          <tpl hier="11" item="4"/>
          <tpl hier="12" item="5"/>
          <tpl fld="4" item="0"/>
        </tpls>
      </n>
      <n v="100979900416">
        <tpls c="8">
          <tpl hier="2" item="0"/>
          <tpl hier="4" item="3"/>
          <tpl fld="3" item="9"/>
          <tpl fld="2" item="18"/>
          <tpl hier="9" item="1"/>
          <tpl hier="11" item="4"/>
          <tpl hier="12" item="5"/>
          <tpl fld="4" item="0"/>
        </tpls>
      </n>
      <n v="16780393472">
        <tpls c="8">
          <tpl hier="2" item="0"/>
          <tpl hier="4" item="3"/>
          <tpl fld="3" item="16"/>
          <tpl fld="2" item="15"/>
          <tpl hier="9" item="1"/>
          <tpl hier="11" item="4"/>
          <tpl hier="12" item="5"/>
          <tpl fld="4" item="0"/>
        </tpls>
      </n>
      <n v="751133632">
        <tpls c="8">
          <tpl hier="2" item="0"/>
          <tpl hier="4" item="3"/>
          <tpl fld="3" item="56"/>
          <tpl fld="2" item="55"/>
          <tpl hier="9" item="1"/>
          <tpl hier="11" item="4"/>
          <tpl hier="12" item="5"/>
          <tpl fld="4" item="0"/>
        </tpls>
      </n>
      <n v="3101301760">
        <tpls c="8">
          <tpl hier="2" item="0"/>
          <tpl hier="4" item="3"/>
          <tpl fld="3" item="0"/>
          <tpl fld="2" item="55"/>
          <tpl hier="9" item="1"/>
          <tpl hier="11" item="4"/>
          <tpl hier="12" item="5"/>
          <tpl fld="4" item="0"/>
        </tpls>
      </n>
      <n v="6541603840">
        <tpls c="8">
          <tpl hier="2" item="0"/>
          <tpl hier="4" item="3"/>
          <tpl fld="3" item="55"/>
          <tpl fld="2" item="55"/>
          <tpl hier="9" item="1"/>
          <tpl hier="11" item="4"/>
          <tpl hier="12" item="5"/>
          <tpl fld="4" item="0"/>
        </tpls>
      </n>
      <n v="203000000">
        <tpls c="8">
          <tpl hier="2" item="0"/>
          <tpl hier="4" item="3"/>
          <tpl fld="3" item="35"/>
          <tpl fld="2" item="42"/>
          <tpl hier="9" item="1"/>
          <tpl hier="11" item="4"/>
          <tpl hier="12" item="5"/>
          <tpl fld="4" item="0"/>
        </tpls>
      </n>
      <n v="547535552">
        <tpls c="8">
          <tpl hier="2" item="0"/>
          <tpl hier="4" item="3"/>
          <tpl fld="3" item="40"/>
          <tpl fld="2" item="42"/>
          <tpl hier="9" item="1"/>
          <tpl hier="11" item="4"/>
          <tpl hier="12" item="5"/>
          <tpl fld="4" item="0"/>
        </tpls>
      </n>
      <n v="938632640">
        <tpls c="8">
          <tpl hier="2" item="0"/>
          <tpl hier="4" item="3"/>
          <tpl fld="3" item="50"/>
          <tpl fld="2" item="42"/>
          <tpl hier="9" item="1"/>
          <tpl hier="11" item="4"/>
          <tpl hier="12" item="5"/>
          <tpl fld="4" item="0"/>
        </tpls>
      </n>
      <n v="1781455104">
        <tpls c="8">
          <tpl hier="2" item="0"/>
          <tpl hier="4" item="3"/>
          <tpl fld="3" item="49"/>
          <tpl fld="2" item="42"/>
          <tpl hier="9" item="1"/>
          <tpl hier="11" item="4"/>
          <tpl hier="12" item="5"/>
          <tpl fld="4" item="0"/>
        </tpls>
      </n>
      <n v="782384512">
        <tpls c="8">
          <tpl hier="2" item="0"/>
          <tpl hier="4" item="3"/>
          <tpl fld="3" item="37"/>
          <tpl fld="2" item="62"/>
          <tpl hier="9" item="1"/>
          <tpl hier="11" item="4"/>
          <tpl hier="12" item="5"/>
          <tpl fld="4" item="0"/>
        </tpls>
      </n>
      <n v="6740756480">
        <tpls c="8">
          <tpl hier="2" item="0"/>
          <tpl hier="4" item="3"/>
          <tpl fld="3" item="39"/>
          <tpl fld="2" item="62"/>
          <tpl hier="9" item="1"/>
          <tpl hier="11" item="4"/>
          <tpl hier="12" item="5"/>
          <tpl fld="4" item="0"/>
        </tpls>
      </n>
      <n v="10513387520">
        <tpls c="8">
          <tpl hier="2" item="0"/>
          <tpl hier="4" item="3"/>
          <tpl fld="3" item="28"/>
          <tpl fld="2" item="62"/>
          <tpl hier="9" item="1"/>
          <tpl hier="11" item="4"/>
          <tpl hier="12" item="5"/>
          <tpl fld="4" item="0"/>
        </tpls>
      </n>
      <n v="29102772224">
        <tpls c="8">
          <tpl hier="2" item="0"/>
          <tpl hier="4" item="3"/>
          <tpl fld="3" item="19"/>
          <tpl fld="2" item="62"/>
          <tpl hier="9" item="1"/>
          <tpl hier="11" item="4"/>
          <tpl hier="12" item="5"/>
          <tpl fld="4" item="0"/>
        </tpls>
      </n>
      <n v="163820544">
        <tpls c="8">
          <tpl hier="2" item="0"/>
          <tpl hier="4" item="3"/>
          <tpl fld="3" item="26"/>
          <tpl fld="2" item="77"/>
          <tpl hier="9" item="1"/>
          <tpl hier="11" item="4"/>
          <tpl hier="12" item="5"/>
          <tpl fld="4" item="0"/>
        </tpls>
      </n>
      <n v="658679424">
        <tpls c="8">
          <tpl hier="2" item="0"/>
          <tpl hier="4" item="3"/>
          <tpl fld="3" item="25"/>
          <tpl fld="2" item="77"/>
          <tpl hier="9" item="1"/>
          <tpl hier="11" item="4"/>
          <tpl hier="12" item="5"/>
          <tpl fld="4" item="0"/>
        </tpls>
      </n>
      <n v="999477504">
        <tpls c="8">
          <tpl hier="2" item="0"/>
          <tpl hier="4" item="3"/>
          <tpl fld="3" item="24"/>
          <tpl fld="2" item="77"/>
          <tpl hier="9" item="1"/>
          <tpl hier="11" item="4"/>
          <tpl hier="12" item="5"/>
          <tpl fld="4" item="0"/>
        </tpls>
      </n>
      <n v="1695825664">
        <tpls c="8">
          <tpl hier="2" item="0"/>
          <tpl hier="4" item="3"/>
          <tpl fld="3" item="23"/>
          <tpl fld="2" item="77"/>
          <tpl hier="9" item="1"/>
          <tpl hier="11" item="4"/>
          <tpl hier="12" item="5"/>
          <tpl fld="4" item="0"/>
        </tpls>
      </n>
      <n v="469266752">
        <tpls c="8">
          <tpl hier="2" item="0"/>
          <tpl hier="4" item="3"/>
          <tpl fld="3" item="10"/>
          <tpl fld="2" item="28"/>
          <tpl hier="9" item="1"/>
          <tpl hier="11" item="4"/>
          <tpl hier="12" item="5"/>
          <tpl fld="4" item="0"/>
        </tpls>
      </n>
      <n v="1067828224">
        <tpls c="8">
          <tpl hier="2" item="0"/>
          <tpl hier="4" item="3"/>
          <tpl fld="3" item="12"/>
          <tpl fld="2" item="28"/>
          <tpl hier="9" item="1"/>
          <tpl hier="11" item="4"/>
          <tpl hier="12" item="5"/>
          <tpl fld="4" item="0"/>
        </tpls>
      </n>
      <n v="1987622272">
        <tpls c="8">
          <tpl hier="2" item="0"/>
          <tpl hier="4" item="3"/>
          <tpl fld="3" item="11"/>
          <tpl fld="2" item="28"/>
          <tpl hier="9" item="1"/>
          <tpl hier="11" item="4"/>
          <tpl hier="12" item="5"/>
          <tpl fld="4" item="0"/>
        </tpls>
      </n>
      <n v="11239166976">
        <tpls c="8">
          <tpl hier="2" item="0"/>
          <tpl hier="4" item="3"/>
          <tpl fld="3" item="9"/>
          <tpl fld="2" item="28"/>
          <tpl hier="9" item="1"/>
          <tpl hier="11" item="4"/>
          <tpl hier="12" item="5"/>
          <tpl fld="4" item="0"/>
        </tpls>
      </n>
      <n v="16836260864">
        <tpls c="8">
          <tpl hier="2" item="0"/>
          <tpl hier="4" item="3"/>
          <tpl fld="3" item="57"/>
          <tpl fld="2" item="35"/>
          <tpl hier="9" item="1"/>
          <tpl hier="11" item="4"/>
          <tpl hier="12" item="5"/>
          <tpl fld="4" item="0"/>
        </tpls>
      </n>
      <n v="29885685760">
        <tpls c="8">
          <tpl hier="2" item="0"/>
          <tpl hier="4" item="3"/>
          <tpl fld="3" item="3"/>
          <tpl fld="2" item="35"/>
          <tpl hier="9" item="1"/>
          <tpl hier="11" item="4"/>
          <tpl hier="12" item="5"/>
          <tpl fld="4" item="0"/>
        </tpls>
      </n>
      <n v="122964811776">
        <tpls c="8">
          <tpl hier="2" item="0"/>
          <tpl hier="4" item="3"/>
          <tpl fld="3" item="1"/>
          <tpl fld="2" item="35"/>
          <tpl hier="9" item="1"/>
          <tpl hier="11" item="4"/>
          <tpl hier="12" item="5"/>
          <tpl fld="4" item="0"/>
        </tpls>
      </n>
      <n v="15341404160">
        <tpls c="8">
          <tpl hier="2" item="0"/>
          <tpl hier="4" item="3"/>
          <tpl fld="3" item="20"/>
          <tpl fld="2" item="40"/>
          <tpl hier="9" item="1"/>
          <tpl hier="11" item="4"/>
          <tpl hier="12" item="5"/>
          <tpl fld="4" item="0"/>
        </tpls>
      </n>
      <n v="58418987008">
        <tpls c="8">
          <tpl hier="2" item="0"/>
          <tpl hier="4" item="3"/>
          <tpl fld="3" item="51"/>
          <tpl fld="2" item="40"/>
          <tpl hier="9" item="1"/>
          <tpl hier="11" item="4"/>
          <tpl hier="12" item="5"/>
          <tpl fld="4" item="0"/>
        </tpls>
      </n>
      <n v="242186944512">
        <tpls c="8">
          <tpl hier="2" item="0"/>
          <tpl hier="4" item="3"/>
          <tpl fld="3" item="38"/>
          <tpl fld="2" item="40"/>
          <tpl hier="9" item="1"/>
          <tpl hier="11" item="4"/>
          <tpl hier="12" item="5"/>
          <tpl fld="4" item="0"/>
        </tpls>
      </n>
      <n v="6213185536">
        <tpls c="8">
          <tpl hier="2" item="0"/>
          <tpl hier="4" item="3"/>
          <tpl fld="3" item="44"/>
          <tpl fld="2" item="54"/>
          <tpl hier="9" item="1"/>
          <tpl hier="11" item="4"/>
          <tpl hier="12" item="5"/>
          <tpl fld="4" item="0"/>
        </tpls>
      </n>
      <n v="15068422144">
        <tpls c="8">
          <tpl hier="2" item="0"/>
          <tpl hier="4" item="3"/>
          <tpl fld="3" item="43"/>
          <tpl fld="2" item="54"/>
          <tpl hier="9" item="1"/>
          <tpl hier="11" item="4"/>
          <tpl hier="12" item="5"/>
          <tpl fld="4" item="0"/>
        </tpls>
      </n>
      <n v="5643439616">
        <tpls c="8">
          <tpl hier="2" item="0"/>
          <tpl hier="4" item="3"/>
          <tpl fld="3" item="42"/>
          <tpl fld="2" item="54"/>
          <tpl hier="9" item="1"/>
          <tpl hier="11" item="4"/>
          <tpl hier="12" item="5"/>
          <tpl fld="4" item="0"/>
        </tpls>
      </n>
      <n v="25839749120">
        <tpls c="8">
          <tpl hier="2" item="0"/>
          <tpl hier="4" item="3"/>
          <tpl fld="3" item="41"/>
          <tpl fld="2" item="54"/>
          <tpl hier="9" item="1"/>
          <tpl hier="11" item="4"/>
          <tpl hier="12" item="5"/>
          <tpl fld="4" item="0"/>
        </tpls>
      </n>
      <n v="220613584">
        <tpls c="8">
          <tpl hier="2" item="0"/>
          <tpl hier="4" item="3"/>
          <tpl fld="3" item="32"/>
          <tpl fld="2" item="59"/>
          <tpl hier="9" item="1"/>
          <tpl hier="11" item="4"/>
          <tpl hier="12" item="5"/>
          <tpl fld="4" item="0"/>
        </tpls>
      </n>
      <n v="2160640512">
        <tpls c="8">
          <tpl hier="2" item="0"/>
          <tpl hier="4" item="3"/>
          <tpl fld="3" item="31"/>
          <tpl fld="2" item="59"/>
          <tpl hier="9" item="1"/>
          <tpl hier="11" item="4"/>
          <tpl hier="12" item="5"/>
          <tpl fld="4" item="0"/>
        </tpls>
      </n>
      <n v="1949481344">
        <tpls c="8">
          <tpl hier="2" item="0"/>
          <tpl hier="4" item="3"/>
          <tpl fld="3" item="30"/>
          <tpl fld="2" item="59"/>
          <tpl hier="9" item="1"/>
          <tpl hier="11" item="4"/>
          <tpl hier="12" item="5"/>
          <tpl fld="4" item="0"/>
        </tpls>
      </n>
      <n v="14196322304">
        <tpls c="8">
          <tpl hier="2" item="0"/>
          <tpl hier="4" item="3"/>
          <tpl fld="3" item="29"/>
          <tpl fld="2" item="59"/>
          <tpl hier="9" item="1"/>
          <tpl hier="11" item="4"/>
          <tpl hier="12" item="5"/>
          <tpl fld="4" item="0"/>
        </tpls>
      </n>
      <n v="853630208">
        <tpls c="8">
          <tpl hier="2" item="0"/>
          <tpl hier="4" item="3"/>
          <tpl fld="3" item="16"/>
          <tpl fld="2" item="65"/>
          <tpl hier="9" item="1"/>
          <tpl hier="11" item="4"/>
          <tpl hier="12" item="5"/>
          <tpl fld="4" item="0"/>
        </tpls>
      </n>
      <n v="3919203840">
        <tpls c="8">
          <tpl hier="2" item="0"/>
          <tpl hier="4" item="3"/>
          <tpl fld="3" item="15"/>
          <tpl fld="2" item="65"/>
          <tpl hier="9" item="1"/>
          <tpl hier="11" item="4"/>
          <tpl hier="12" item="5"/>
          <tpl fld="4" item="0"/>
        </tpls>
      </n>
      <n v="15913363456">
        <tpls c="8">
          <tpl hier="2" item="0"/>
          <tpl hier="4" item="3"/>
          <tpl fld="3" item="14"/>
          <tpl fld="2" item="65"/>
          <tpl hier="9" item="1"/>
          <tpl hier="11" item="4"/>
          <tpl hier="12" item="5"/>
          <tpl fld="4" item="0"/>
        </tpls>
      </n>
      <n v="58481856512">
        <tpls c="8">
          <tpl hier="2" item="0"/>
          <tpl hier="4" item="3"/>
          <tpl fld="3" item="13"/>
          <tpl fld="2" item="65"/>
          <tpl hier="9" item="1"/>
          <tpl hier="11" item="4"/>
          <tpl hier="12" item="5"/>
          <tpl fld="4" item="0"/>
        </tpls>
      </n>
      <n v="1849400576">
        <tpls c="8">
          <tpl hier="2" item="0"/>
          <tpl hier="4" item="3"/>
          <tpl fld="3" item="4"/>
          <tpl fld="2" item="85"/>
          <tpl hier="9" item="1"/>
          <tpl hier="11" item="4"/>
          <tpl hier="12" item="5"/>
          <tpl fld="4" item="0"/>
        </tpls>
      </n>
      <n v="10255170560">
        <tpls c="8">
          <tpl hier="2" item="0"/>
          <tpl hier="4" item="3"/>
          <tpl fld="3" item="58"/>
          <tpl fld="2" item="85"/>
          <tpl hier="9" item="1"/>
          <tpl hier="11" item="4"/>
          <tpl hier="12" item="5"/>
          <tpl fld="4" item="0"/>
        </tpls>
      </n>
      <n v="16554441728">
        <tpls c="8">
          <tpl hier="2" item="0"/>
          <tpl hier="4" item="3"/>
          <tpl fld="3" item="2"/>
          <tpl fld="2" item="85"/>
          <tpl hier="9" item="1"/>
          <tpl hier="11" item="4"/>
          <tpl hier="12" item="5"/>
          <tpl fld="4" item="0"/>
        </tpls>
      </n>
      <n v="3599200000">
        <tpls c="8">
          <tpl hier="2" item="0"/>
          <tpl hier="4" item="3"/>
          <tpl fld="3" item="54"/>
          <tpl fld="2" item="49"/>
          <tpl hier="9" item="1"/>
          <tpl hier="11" item="4"/>
          <tpl hier="12" item="5"/>
          <tpl fld="4" item="0"/>
        </tpls>
      </n>
      <n v="9734322176">
        <tpls c="8">
          <tpl hier="2" item="0"/>
          <tpl hier="4" item="3"/>
          <tpl fld="3" item="53"/>
          <tpl fld="2" item="49"/>
          <tpl hier="9" item="1"/>
          <tpl hier="11" item="4"/>
          <tpl hier="12" item="5"/>
          <tpl fld="4" item="0"/>
        </tpls>
      </n>
      <n v="43965419520">
        <tpls c="8">
          <tpl hier="2" item="0"/>
          <tpl hier="4" item="3"/>
          <tpl fld="3" item="52"/>
          <tpl fld="2" item="49"/>
          <tpl hier="9" item="1"/>
          <tpl hier="11" item="4"/>
          <tpl hier="12" item="5"/>
          <tpl fld="4" item="0"/>
        </tpls>
      </n>
      <n v="1518208256">
        <tpls c="8">
          <tpl hier="2" item="0"/>
          <tpl hier="4" item="3"/>
          <tpl fld="3" item="48"/>
          <tpl fld="2" item="44"/>
          <tpl hier="9" item="1"/>
          <tpl hier="11" item="4"/>
          <tpl hier="12" item="5"/>
          <tpl fld="4" item="0"/>
        </tpls>
      </n>
      <n v="11922502656">
        <tpls c="8">
          <tpl hier="2" item="0"/>
          <tpl hier="4" item="3"/>
          <tpl fld="3" item="46"/>
          <tpl fld="2" item="44"/>
          <tpl hier="9" item="1"/>
          <tpl hier="11" item="4"/>
          <tpl hier="12" item="5"/>
          <tpl fld="4" item="0"/>
        </tpls>
      </n>
      <n v="22708672512">
        <tpls c="8">
          <tpl hier="2" item="0"/>
          <tpl hier="4" item="3"/>
          <tpl fld="3" item="45"/>
          <tpl fld="2" item="44"/>
          <tpl hier="9" item="1"/>
          <tpl hier="11" item="4"/>
          <tpl hier="12" item="5"/>
          <tpl fld="4" item="0"/>
        </tpls>
      </n>
      <n v="69555363840">
        <tpls c="8">
          <tpl hier="2" item="0"/>
          <tpl hier="4" item="3"/>
          <tpl fld="3" item="47"/>
          <tpl fld="2" item="44"/>
          <tpl hier="9" item="1"/>
          <tpl hier="11" item="4"/>
          <tpl hier="12" item="5"/>
          <tpl fld="4" item="0"/>
        </tpls>
      </n>
      <n v="425963360">
        <tpls c="8">
          <tpl hier="2" item="0"/>
          <tpl hier="4" item="3"/>
          <tpl fld="3" item="57"/>
          <tpl fld="2" item="34"/>
          <tpl hier="9" item="1"/>
          <tpl hier="11" item="4"/>
          <tpl hier="12" item="5"/>
          <tpl fld="4" item="0"/>
        </tpls>
      </n>
      <n v="1182686592">
        <tpls c="8">
          <tpl hier="2" item="0"/>
          <tpl hier="4" item="3"/>
          <tpl fld="3" item="3"/>
          <tpl fld="2" item="34"/>
          <tpl hier="9" item="1"/>
          <tpl hier="11" item="4"/>
          <tpl hier="12" item="5"/>
          <tpl fld="4" item="0"/>
        </tpls>
      </n>
      <n v="3006725120">
        <tpls c="8">
          <tpl hier="2" item="0"/>
          <tpl hier="4" item="3"/>
          <tpl fld="3" item="1"/>
          <tpl fld="2" item="34"/>
          <tpl hier="9" item="1"/>
          <tpl hier="11" item="4"/>
          <tpl hier="12" item="5"/>
          <tpl fld="4" item="0"/>
        </tpls>
      </n>
      <n v="182796544">
        <tpls c="8">
          <tpl hier="2" item="0"/>
          <tpl hier="4" item="3"/>
          <tpl fld="3" item="48"/>
          <tpl fld="2" item="64"/>
          <tpl hier="9" item="1"/>
          <tpl hier="11" item="4"/>
          <tpl hier="12" item="5"/>
          <tpl fld="4" item="0"/>
        </tpls>
      </n>
      <n v="3862269184">
        <tpls c="8">
          <tpl hier="2" item="0"/>
          <tpl hier="4" item="3"/>
          <tpl fld="3" item="36"/>
          <tpl fld="2" item="64"/>
          <tpl hier="9" item="1"/>
          <tpl hier="11" item="4"/>
          <tpl hier="12" item="5"/>
          <tpl fld="4" item="0"/>
        </tpls>
      </n>
      <n v="4662991872">
        <tpls c="8">
          <tpl hier="2" item="0"/>
          <tpl hier="4" item="3"/>
          <tpl fld="3" item="24"/>
          <tpl fld="2" item="64"/>
          <tpl hier="9" item="1"/>
          <tpl hier="11" item="4"/>
          <tpl hier="12" item="5"/>
          <tpl fld="4" item="0"/>
        </tpls>
      </n>
      <n v="14929488896">
        <tpls c="8">
          <tpl hier="2" item="0"/>
          <tpl hier="4" item="3"/>
          <tpl fld="3" item="13"/>
          <tpl fld="2" item="64"/>
          <tpl hier="9" item="1"/>
          <tpl hier="11" item="4"/>
          <tpl hier="12" item="5"/>
          <tpl fld="4" item="0"/>
        </tpls>
      </n>
      <n v="2810106368">
        <tpls c="8">
          <tpl hier="2" item="0"/>
          <tpl hier="4" item="3"/>
          <tpl fld="3" item="54"/>
          <tpl fld="2" item="33"/>
          <tpl hier="9" item="1"/>
          <tpl hier="11" item="4"/>
          <tpl hier="12" item="5"/>
          <tpl fld="4" item="0"/>
        </tpls>
      </n>
      <n v="5966255616">
        <tpls c="8">
          <tpl hier="2" item="0"/>
          <tpl hier="4" item="3"/>
          <tpl fld="3" item="50"/>
          <tpl fld="2" item="33"/>
          <tpl hier="9" item="1"/>
          <tpl hier="11" item="4"/>
          <tpl hier="12" item="5"/>
          <tpl fld="4" item="0"/>
        </tpls>
      </n>
      <n v="39337316352">
        <tpls c="8">
          <tpl hier="2" item="0"/>
          <tpl hier="4" item="3"/>
          <tpl fld="3" item="41"/>
          <tpl fld="2" item="33"/>
          <tpl hier="9" item="1"/>
          <tpl hier="11" item="4"/>
          <tpl hier="12" item="5"/>
          <tpl fld="4" item="0"/>
        </tpls>
      </n>
      <n v="1610499968">
        <tpls c="8">
          <tpl hier="2" item="0"/>
          <tpl hier="4" item="3"/>
          <tpl fld="3" item="18"/>
          <tpl fld="2" item="43"/>
          <tpl hier="9" item="1"/>
          <tpl hier="11" item="4"/>
          <tpl hier="12" item="5"/>
          <tpl fld="4" item="0"/>
        </tpls>
      </n>
      <n v="7084399616">
        <tpls c="8">
          <tpl hier="2" item="0"/>
          <tpl hier="4" item="3"/>
          <tpl fld="3" item="7"/>
          <tpl fld="2" item="43"/>
          <tpl hier="9" item="1"/>
          <tpl hier="11" item="4"/>
          <tpl hier="12" item="5"/>
          <tpl fld="4" item="0"/>
        </tpls>
      </n>
      <n v="30231248896">
        <tpls c="8">
          <tpl hier="2" item="0"/>
          <tpl hier="4" item="3"/>
          <tpl fld="3" item="55"/>
          <tpl fld="2" item="43"/>
          <tpl hier="9" item="1"/>
          <tpl hier="11" item="4"/>
          <tpl hier="12" item="5"/>
          <tpl fld="4" item="0"/>
        </tpls>
      </n>
      <n v="228705888">
        <tpls c="8">
          <tpl hier="2" item="0"/>
          <tpl hier="4" item="3"/>
          <tpl fld="3" item="32"/>
          <tpl fld="2" item="22"/>
          <tpl hier="9" item="1"/>
          <tpl hier="11" item="4"/>
          <tpl hier="12" item="5"/>
          <tpl fld="4" item="0"/>
        </tpls>
      </n>
      <n v="453488384">
        <tpls c="8">
          <tpl hier="2" item="0"/>
          <tpl hier="4" item="3"/>
          <tpl fld="3" item="15"/>
          <tpl fld="2" item="22"/>
          <tpl hier="9" item="1"/>
          <tpl hier="11" item="4"/>
          <tpl hier="12" item="5"/>
          <tpl fld="4" item="0"/>
        </tpls>
      </n>
      <n v="824880576">
        <tpls c="8">
          <tpl hier="2" item="0"/>
          <tpl hier="4" item="3"/>
          <tpl fld="3" item="1"/>
          <tpl fld="2" item="22"/>
          <tpl hier="9" item="1"/>
          <tpl hier="11" item="4"/>
          <tpl hier="12" item="5"/>
          <tpl fld="4" item="0"/>
        </tpls>
      </n>
      <n v="294883392">
        <tpls c="8">
          <tpl hier="2" item="0"/>
          <tpl hier="4" item="3"/>
          <tpl fld="3" item="44"/>
          <tpl fld="2" item="21"/>
          <tpl hier="9" item="1"/>
          <tpl hier="11" item="4"/>
          <tpl hier="12" item="5"/>
          <tpl fld="4" item="0"/>
        </tpls>
      </n>
      <n v="1816199936">
        <tpls c="8">
          <tpl hier="2" item="0"/>
          <tpl hier="4" item="3"/>
          <tpl fld="3" item="22"/>
          <tpl fld="2" item="21"/>
          <tpl hier="9" item="1"/>
          <tpl hier="11" item="4"/>
          <tpl hier="12" item="5"/>
          <tpl fld="4" item="0"/>
        </tpls>
      </n>
      <n v="2960306176">
        <tpls c="8">
          <tpl hier="2" item="0"/>
          <tpl hier="4" item="3"/>
          <tpl fld="3" item="6"/>
          <tpl fld="2" item="21"/>
          <tpl hier="9" item="1"/>
          <tpl hier="11" item="4"/>
          <tpl hier="12" item="5"/>
          <tpl fld="4" item="0"/>
        </tpls>
      </n>
      <n v="356200000">
        <tpls c="8">
          <tpl hier="2" item="0"/>
          <tpl hier="4" item="3"/>
          <tpl fld="3" item="35"/>
          <tpl fld="2" item="41"/>
          <tpl hier="9" item="1"/>
          <tpl hier="11" item="4"/>
          <tpl hier="12" item="5"/>
          <tpl fld="4" item="0"/>
        </tpls>
      </n>
      <n v="4043894784">
        <tpls c="8">
          <tpl hier="2" item="0"/>
          <tpl hier="4" item="3"/>
          <tpl fld="3" item="36"/>
          <tpl fld="2" item="41"/>
          <tpl hier="9" item="1"/>
          <tpl hier="11" item="4"/>
          <tpl hier="12" item="5"/>
          <tpl fld="4" item="0"/>
        </tpls>
      </n>
      <n v="7103507968">
        <tpls c="8">
          <tpl hier="2" item="0"/>
          <tpl hier="4" item="3"/>
          <tpl fld="3" item="17"/>
          <tpl fld="2" item="41"/>
          <tpl hier="9" item="1"/>
          <tpl hier="11" item="4"/>
          <tpl hier="12" item="5"/>
          <tpl fld="4" item="0"/>
        </tpls>
      </n>
      <n v="152991645696">
        <tpls c="8">
          <tpl hier="2" item="0"/>
          <tpl hier="4" item="3"/>
          <tpl fld="3" item="43"/>
          <tpl fld="2" item="39"/>
          <tpl hier="9" item="1"/>
          <tpl hier="11" item="4"/>
          <tpl hier="12" item="5"/>
          <tpl fld="4" item="0"/>
        </tpls>
      </n>
      <n v="458820419584">
        <tpls c="8">
          <tpl hier="2" item="0"/>
          <tpl hier="4" item="3"/>
          <tpl fld="3" item="24"/>
          <tpl fld="2" item="39"/>
          <tpl hier="9" item="1"/>
          <tpl hier="11" item="4"/>
          <tpl hier="12" item="5"/>
          <tpl fld="4" item="0"/>
        </tpls>
      </n>
      <n v="2713164972032">
        <tpls c="8">
          <tpl hier="2" item="0"/>
          <tpl hier="4" item="3"/>
          <tpl fld="3" item="9"/>
          <tpl fld="2" item="39"/>
          <tpl hier="9" item="1"/>
          <tpl hier="11" item="4"/>
          <tpl hier="12" item="5"/>
          <tpl fld="4" item="0"/>
        </tpls>
      </n>
      <n v="5303734784">
        <tpls c="8">
          <tpl hier="2" item="0"/>
          <tpl hier="4" item="3"/>
          <tpl fld="3" item="46"/>
          <tpl fld="2" item="14"/>
          <tpl hier="9" item="1"/>
          <tpl hier="11" item="4"/>
          <tpl hier="12" item="5"/>
          <tpl fld="4" item="0"/>
        </tpls>
      </n>
      <n v="13115773952">
        <tpls c="8">
          <tpl hier="2" item="0"/>
          <tpl hier="4" item="3"/>
          <tpl fld="3" item="27"/>
          <tpl fld="2" item="14"/>
          <tpl hier="9" item="1"/>
          <tpl hier="11" item="4"/>
          <tpl hier="12" item="5"/>
          <tpl fld="4" item="0"/>
        </tpls>
      </n>
      <n v="78965006336">
        <tpls c="8">
          <tpl hier="2" item="0"/>
          <tpl hier="4" item="3"/>
          <tpl fld="3" item="13"/>
          <tpl fld="2" item="14"/>
          <tpl hier="9" item="1"/>
          <tpl hier="11" item="4"/>
          <tpl hier="12" item="5"/>
          <tpl fld="4" item="0"/>
        </tpls>
      </n>
      <n v="149560512">
        <tpls c="8">
          <tpl hier="2" item="0"/>
          <tpl hier="4" item="3"/>
          <tpl fld="3" item="54"/>
          <tpl fld="2" item="31"/>
          <tpl hier="9" item="1"/>
          <tpl hier="11" item="4"/>
          <tpl hier="12" item="5"/>
          <tpl fld="4" item="0"/>
        </tpls>
      </n>
      <n v="946123264">
        <tpls c="8">
          <tpl hier="2" item="0"/>
          <tpl hier="4" item="3"/>
          <tpl fld="3" item="28"/>
          <tpl fld="2" item="31"/>
          <tpl hier="9" item="1"/>
          <tpl hier="11" item="4"/>
          <tpl hier="12" item="5"/>
          <tpl fld="4" item="0"/>
        </tpls>
      </n>
      <n v="2372280064">
        <tpls c="8">
          <tpl hier="2" item="0"/>
          <tpl hier="4" item="3"/>
          <tpl fld="3" item="23"/>
          <tpl fld="2" item="31"/>
          <tpl hier="9" item="1"/>
          <tpl hier="11" item="4"/>
          <tpl hier="12" item="5"/>
          <tpl fld="4" item="0"/>
        </tpls>
      </n>
      <n v="1653062400">
        <tpls c="8">
          <tpl hier="2" item="0"/>
          <tpl hier="4" item="3"/>
          <tpl fld="3" item="57"/>
          <tpl fld="2" item="29"/>
          <tpl hier="9" item="1"/>
          <tpl hier="11" item="4"/>
          <tpl hier="12" item="5"/>
          <tpl fld="4" item="0"/>
        </tpls>
      </n>
      <n v="4063298816">
        <tpls c="8">
          <tpl hier="2" item="0"/>
          <tpl hier="4" item="3"/>
          <tpl fld="3" item="50"/>
          <tpl fld="2" item="29"/>
          <tpl hier="9" item="1"/>
          <tpl hier="11" item="4"/>
          <tpl hier="12" item="5"/>
          <tpl fld="4" item="0"/>
        </tpls>
      </n>
      <n v="11578978304">
        <tpls c="8">
          <tpl hier="2" item="0"/>
          <tpl hier="4" item="3"/>
          <tpl fld="3" item="19"/>
          <tpl fld="2" item="29"/>
          <tpl hier="9" item="1"/>
          <tpl hier="11" item="4"/>
          <tpl hier="12" item="5"/>
          <tpl fld="4" item="0"/>
        </tpls>
      </n>
      <n v="406062880">
        <tpls c="8">
          <tpl hier="2" item="0"/>
          <tpl hier="4" item="3"/>
          <tpl fld="3" item="4"/>
          <tpl fld="2" item="27"/>
          <tpl hier="9" item="1"/>
          <tpl hier="11" item="4"/>
          <tpl hier="12" item="5"/>
          <tpl fld="4" item="0"/>
        </tpls>
      </n>
      <n v="2203545856">
        <tpls c="8">
          <tpl hier="2" item="0"/>
          <tpl hier="4" item="3"/>
          <tpl fld="3" item="53"/>
          <tpl fld="2" item="27"/>
          <tpl hier="9" item="1"/>
          <tpl hier="11" item="4"/>
          <tpl hier="12" item="5"/>
          <tpl fld="4" item="0"/>
        </tpls>
      </n>
      <n v="8004000768">
        <tpls c="8">
          <tpl hier="2" item="0"/>
          <tpl hier="4" item="3"/>
          <tpl fld="3" item="41"/>
          <tpl fld="2" item="27"/>
          <tpl hier="9" item="1"/>
          <tpl hier="11" item="4"/>
          <tpl hier="12" item="5"/>
          <tpl fld="4" item="0"/>
        </tpls>
      </n>
      <n v="3664576000">
        <tpls c="8">
          <tpl hier="2" item="0"/>
          <tpl hier="4" item="3"/>
          <tpl fld="3" item="16"/>
          <tpl fld="2" item="26"/>
          <tpl hier="9" item="1"/>
          <tpl hier="11" item="4"/>
          <tpl hier="12" item="5"/>
          <tpl fld="4" item="0"/>
        </tpls>
      </n>
      <n v="44024176640">
        <tpls c="8">
          <tpl hier="2" item="0"/>
          <tpl hier="4" item="3"/>
          <tpl fld="3" item="0"/>
          <tpl fld="2" item="26"/>
          <tpl hier="9" item="1"/>
          <tpl hier="11" item="4"/>
          <tpl hier="12" item="5"/>
          <tpl fld="4" item="0"/>
        </tpls>
      </n>
      <n v="202257629184">
        <tpls c="8">
          <tpl hier="2" item="0"/>
          <tpl hier="4" item="3"/>
          <tpl fld="3" item="49"/>
          <tpl fld="2" item="26"/>
          <tpl hier="9" item="1"/>
          <tpl hier="11" item="4"/>
          <tpl hier="12" item="5"/>
          <tpl fld="4" item="0"/>
        </tpls>
      </n>
      <n v="311396000">
        <tpls c="8">
          <tpl hier="2" item="0"/>
          <tpl hier="4" item="3"/>
          <tpl fld="3" item="18"/>
          <tpl fld="2" item="24"/>
          <tpl hier="9" item="1"/>
          <tpl hier="11" item="4"/>
          <tpl hier="12" item="5"/>
          <tpl fld="4" item="0"/>
        </tpls>
      </n>
      <n v="1344665216">
        <tpls c="8">
          <tpl hier="2" item="0"/>
          <tpl hier="4" item="3"/>
          <tpl fld="3" item="7"/>
          <tpl fld="2" item="24"/>
          <tpl hier="9" item="1"/>
          <tpl hier="11" item="4"/>
          <tpl hier="12" item="5"/>
          <tpl fld="4" item="0"/>
        </tpls>
      </n>
      <n v="5628882432">
        <tpls c="8">
          <tpl hier="2" item="0"/>
          <tpl hier="4" item="3"/>
          <tpl fld="3" item="47"/>
          <tpl fld="2" item="24"/>
          <tpl hier="9" item="1"/>
          <tpl hier="11" item="4"/>
          <tpl hier="12" item="5"/>
          <tpl fld="4" item="0"/>
        </tpls>
      </n>
      <n v="45199998976">
        <tpls c="8">
          <tpl hier="2" item="0"/>
          <tpl hier="4" item="3"/>
          <tpl fld="3" item="4"/>
          <tpl fld="2" item="17"/>
          <tpl hier="9" item="1"/>
          <tpl hier="11" item="4"/>
          <tpl hier="12" item="5"/>
          <tpl fld="4" item="0"/>
        </tpls>
      </n>
      <n v="410975600640">
        <tpls c="8">
          <tpl hier="2" item="0"/>
          <tpl hier="4" item="3"/>
          <tpl fld="3" item="28"/>
          <tpl fld="2" item="17"/>
          <tpl hier="9" item="1"/>
          <tpl hier="11" item="4"/>
          <tpl hier="12" item="5"/>
          <tpl fld="4" item="0"/>
        </tpls>
      </n>
      <n v="1258286743552">
        <tpls c="8">
          <tpl hier="2" item="0"/>
          <tpl hier="4" item="3"/>
          <tpl fld="3" item="5"/>
          <tpl fld="2" item="17"/>
          <tpl hier="9" item="1"/>
          <tpl hier="11" item="4"/>
          <tpl hier="12" item="5"/>
          <tpl fld="4" item="0"/>
        </tpls>
      </n>
      <n v="531959552">
        <tpls c="8">
          <tpl hier="2" item="0"/>
          <tpl hier="4" item="3"/>
          <tpl fld="3" item="35"/>
          <tpl fld="2" item="13"/>
          <tpl hier="9" item="1"/>
          <tpl hier="11" item="4"/>
          <tpl hier="12" item="5"/>
          <tpl fld="4" item="0"/>
        </tpls>
      </n>
      <n v="2447174912">
        <tpls c="8">
          <tpl hier="2" item="0"/>
          <tpl hier="4" item="3"/>
          <tpl fld="3" item="25"/>
          <tpl fld="2" item="13"/>
          <tpl hier="9" item="1"/>
          <tpl hier="11" item="4"/>
          <tpl hier="12" item="5"/>
          <tpl fld="4" item="0"/>
        </tpls>
      </n>
      <n v="8130257920">
        <tpls c="8">
          <tpl hier="2" item="0"/>
          <tpl hier="4" item="3"/>
          <tpl fld="3" item="1"/>
          <tpl fld="2" item="13"/>
          <tpl hier="9" item="1"/>
          <tpl hier="11" item="4"/>
          <tpl hier="12" item="5"/>
          <tpl fld="4" item="0"/>
        </tpls>
      </n>
      <n v="695899968">
        <tpls c="8">
          <tpl hier="2" item="0"/>
          <tpl hier="4" item="3"/>
          <tpl fld="3" item="18"/>
          <tpl fld="2" item="23"/>
          <tpl hier="9" item="1"/>
          <tpl hier="11" item="4"/>
          <tpl hier="12" item="5"/>
          <tpl fld="4" item="0"/>
        </tpls>
      </n>
      <n v="1488804096">
        <tpls c="8">
          <tpl hier="2" item="0"/>
          <tpl hier="4" item="3"/>
          <tpl fld="3" item="53"/>
          <tpl fld="2" item="23"/>
          <tpl hier="9" item="1"/>
          <tpl hier="11" item="4"/>
          <tpl hier="12" item="5"/>
          <tpl fld="4" item="0"/>
        </tpls>
      </n>
      <n v="12756706304">
        <tpls c="8">
          <tpl hier="2" item="0"/>
          <tpl hier="4" item="3"/>
          <tpl fld="3" item="23"/>
          <tpl fld="2" item="23"/>
          <tpl hier="9" item="1"/>
          <tpl hier="11" item="4"/>
          <tpl hier="12" item="5"/>
          <tpl fld="4" item="0"/>
        </tpls>
      </n>
      <n v="1291457920">
        <tpls c="8">
          <tpl hier="2" item="0"/>
          <tpl hier="4" item="3"/>
          <tpl fld="3" item="40"/>
          <tpl fld="2" item="30"/>
          <tpl hier="9" item="1"/>
          <tpl hier="11" item="4"/>
          <tpl hier="12" item="5"/>
          <tpl fld="4" item="0"/>
        </tpls>
      </n>
      <n v="2445079040">
        <tpls c="8">
          <tpl hier="2" item="0"/>
          <tpl hier="4" item="3"/>
          <tpl fld="3" item="14"/>
          <tpl fld="2" item="30"/>
          <tpl hier="9" item="1"/>
          <tpl hier="11" item="4"/>
          <tpl hier="12" item="5"/>
          <tpl fld="4" item="0"/>
        </tpls>
      </n>
      <n v="5165489152">
        <tpls c="8">
          <tpl hier="2" item="0"/>
          <tpl hier="4" item="3"/>
          <tpl fld="3" item="44"/>
          <tpl fld="2" item="45"/>
          <tpl hier="9" item="1"/>
          <tpl hier="11" item="4"/>
          <tpl hier="12" item="5"/>
          <tpl fld="4" item="0"/>
        </tpls>
      </n>
      <n v="52676042752">
        <tpls c="8">
          <tpl hier="2" item="0"/>
          <tpl hier="4" item="3"/>
          <tpl fld="3" item="7"/>
          <tpl fld="2" item="45"/>
          <tpl hier="9" item="1"/>
          <tpl hier="11" item="4"/>
          <tpl hier="12" item="5"/>
          <tpl fld="4" item="0"/>
        </tpls>
      </n>
      <n v="363359895552">
        <tpls c="8">
          <tpl hier="2" item="0"/>
          <tpl hier="4" item="3"/>
          <tpl fld="3" item="47"/>
          <tpl fld="2" item="45"/>
          <tpl hier="9" item="1"/>
          <tpl hier="11" item="4"/>
          <tpl hier="12" item="5"/>
          <tpl fld="4" item="0"/>
        </tpls>
      </n>
      <n v="6383429632">
        <tpls c="8">
          <tpl hier="2" item="0"/>
          <tpl hier="4" item="3"/>
          <tpl fld="3" item="57"/>
          <tpl fld="2" item="25"/>
          <tpl hier="9" item="1"/>
          <tpl hier="11" item="4"/>
          <tpl hier="12" item="5"/>
          <tpl fld="4" item="0"/>
        </tpls>
      </n>
      <n v="60636020736">
        <tpls c="8">
          <tpl hier="2" item="0"/>
          <tpl hier="4" item="3"/>
          <tpl fld="3" item="42"/>
          <tpl fld="2" item="25"/>
          <tpl hier="9" item="1"/>
          <tpl hier="11" item="4"/>
          <tpl hier="12" item="5"/>
          <tpl fld="4" item="0"/>
        </tpls>
      </n>
      <n v="304567255040">
        <tpls c="8">
          <tpl hier="2" item="0"/>
          <tpl hier="4" item="3"/>
          <tpl fld="3" item="13"/>
          <tpl fld="2" item="25"/>
          <tpl hier="9" item="1"/>
          <tpl hier="11" item="4"/>
          <tpl hier="12" item="5"/>
          <tpl fld="4" item="0"/>
        </tpls>
      </n>
      <n v="4614086656">
        <tpls c="8">
          <tpl hier="2" item="0"/>
          <tpl hier="4" item="3"/>
          <tpl fld="3" item="39"/>
          <tpl fld="2" item="38"/>
          <tpl hier="9" item="1"/>
          <tpl hier="11" item="4"/>
          <tpl hier="12" item="5"/>
          <tpl fld="4" item="0"/>
        </tpls>
      </n>
      <n v="13693981696">
        <tpls c="8">
          <tpl hier="2" item="0"/>
          <tpl hier="4" item="3"/>
          <tpl fld="3" item="6"/>
          <tpl fld="2" item="38"/>
          <tpl hier="9" item="1"/>
          <tpl hier="11" item="4"/>
          <tpl hier="12" item="5"/>
          <tpl fld="4" item="0"/>
        </tpls>
      </n>
      <n v="551237312">
        <tpls c="8">
          <tpl hier="2" item="0"/>
          <tpl hier="4" item="3"/>
          <tpl fld="3" item="16"/>
          <tpl fld="2" item="16"/>
          <tpl hier="9" item="1"/>
          <tpl hier="11" item="4"/>
          <tpl hier="12" item="5"/>
          <tpl fld="4" item="0"/>
        </tpls>
      </n>
      <n v="5155311104">
        <tpls c="8">
          <tpl hier="2" item="0"/>
          <tpl hier="4" item="3"/>
          <tpl fld="3" item="28"/>
          <tpl fld="2" item="16"/>
          <tpl hier="9" item="1"/>
          <tpl hier="11" item="4"/>
          <tpl hier="12" item="5"/>
          <tpl fld="4" item="0"/>
        </tpls>
      </n>
      <n v="18134028288">
        <tpls c="8">
          <tpl hier="2" item="0"/>
          <tpl hier="4" item="3"/>
          <tpl fld="3" item="39"/>
          <tpl fld="2" item="10"/>
          <tpl hier="9" item="1"/>
          <tpl hier="11" item="4"/>
          <tpl hier="12" item="5"/>
          <tpl fld="4" item="0"/>
        </tpls>
      </n>
      <n v="290746144">
        <tpls c="8">
          <tpl hier="2" item="0"/>
          <tpl hier="4" item="3"/>
          <tpl fld="3" item="57"/>
          <tpl fld="2" item="20"/>
          <tpl hier="9" item="1"/>
          <tpl hier="11" item="4"/>
          <tpl hier="12" item="5"/>
          <tpl fld="4" item="0"/>
        </tpls>
      </n>
      <n v="59082637312">
        <tpls c="8">
          <tpl hier="2" item="0"/>
          <tpl hier="4" item="3"/>
          <tpl fld="3" item="15"/>
          <tpl fld="2" item="15"/>
          <tpl hier="9" item="1"/>
          <tpl hier="11" item="4"/>
          <tpl hier="12" item="5"/>
          <tpl fld="4" item="0"/>
        </tpls>
      </n>
      <n v="79276662784">
        <tpls c="8">
          <tpl hier="2" item="0"/>
          <tpl hier="4" item="3"/>
          <tpl fld="3" item="41"/>
          <tpl fld="2" item="44"/>
          <tpl hier="9" item="1"/>
          <tpl hier="11" item="4"/>
          <tpl hier="12" item="5"/>
          <tpl fld="4" item="0"/>
        </tpls>
      </n>
      <n v="558589888">
        <tpls c="8">
          <tpl hier="2" item="0"/>
          <tpl hier="4" item="3"/>
          <tpl fld="3" item="56"/>
          <tpl fld="2" item="34"/>
          <tpl hier="9" item="1"/>
          <tpl hier="11" item="4"/>
          <tpl hier="12" item="5"/>
          <tpl fld="4" item="0"/>
        </tpls>
      </n>
      <n v="1337024768">
        <tpls c="8">
          <tpl hier="2" item="0"/>
          <tpl hier="4" item="3"/>
          <tpl fld="3" item="0"/>
          <tpl fld="2" item="34"/>
          <tpl hier="9" item="1"/>
          <tpl hier="11" item="4"/>
          <tpl hier="12" item="5"/>
          <tpl fld="4" item="0"/>
        </tpls>
      </n>
      <n v="3102741504">
        <tpls c="8">
          <tpl hier="2" item="0"/>
          <tpl hier="4" item="3"/>
          <tpl fld="3" item="55"/>
          <tpl fld="2" item="34"/>
          <tpl hier="9" item="1"/>
          <tpl hier="11" item="4"/>
          <tpl hier="12" item="5"/>
          <tpl fld="4" item="0"/>
        </tpls>
      </n>
      <n v="215679856">
        <tpls c="8">
          <tpl hier="2" item="0"/>
          <tpl hier="4" item="3"/>
          <tpl fld="3" item="37"/>
          <tpl fld="2" item="64"/>
          <tpl hier="9" item="1"/>
          <tpl hier="11" item="4"/>
          <tpl hier="12" item="5"/>
          <tpl fld="4" item="0"/>
        </tpls>
      </n>
      <n v="3618007808">
        <tpls c="8">
          <tpl hier="2" item="0"/>
          <tpl hier="4" item="3"/>
          <tpl fld="3" item="31"/>
          <tpl fld="2" item="64"/>
          <tpl hier="9" item="1"/>
          <tpl hier="11" item="4"/>
          <tpl hier="12" item="5"/>
          <tpl fld="4" item="0"/>
        </tpls>
      </n>
      <n v="5067865088">
        <tpls c="8">
          <tpl hier="2" item="0"/>
          <tpl hier="4" item="3"/>
          <tpl fld="3" item="17"/>
          <tpl fld="2" item="64"/>
          <tpl hier="9" item="1"/>
          <tpl hier="11" item="4"/>
          <tpl hier="12" item="5"/>
          <tpl fld="4" item="0"/>
        </tpls>
      </n>
      <n v="16862282752">
        <tpls c="8">
          <tpl hier="2" item="0"/>
          <tpl hier="4" item="3"/>
          <tpl fld="3" item="9"/>
          <tpl fld="2" item="64"/>
          <tpl hier="9" item="1"/>
          <tpl hier="11" item="4"/>
          <tpl hier="12" item="5"/>
          <tpl fld="4" item="0"/>
        </tpls>
      </n>
      <n v="2765254144">
        <tpls c="8">
          <tpl hier="2" item="0"/>
          <tpl hier="4" item="3"/>
          <tpl fld="3" item="20"/>
          <tpl fld="2" item="33"/>
          <tpl hier="9" item="1"/>
          <tpl hier="11" item="4"/>
          <tpl hier="12" item="5"/>
          <tpl fld="4" item="0"/>
        </tpls>
      </n>
      <n v="5444560896">
        <tpls c="8">
          <tpl hier="2" item="0"/>
          <tpl hier="4" item="3"/>
          <tpl fld="3" item="45"/>
          <tpl fld="2" item="33"/>
          <tpl hier="9" item="1"/>
          <tpl hier="11" item="4"/>
          <tpl hier="12" item="5"/>
          <tpl fld="4" item="0"/>
        </tpls>
      </n>
      <n v="41270956032">
        <tpls c="8">
          <tpl hier="2" item="0"/>
          <tpl hier="4" item="3"/>
          <tpl fld="3" item="19"/>
          <tpl fld="2" item="33"/>
          <tpl hier="9" item="1"/>
          <tpl hier="11" item="4"/>
          <tpl hier="12" item="5"/>
          <tpl fld="4" item="0"/>
        </tpls>
      </n>
      <n v="1904000000">
        <tpls c="8">
          <tpl hier="2" item="0"/>
          <tpl hier="4" item="3"/>
          <tpl fld="3" item="10"/>
          <tpl fld="2" item="43"/>
          <tpl hier="9" item="1"/>
          <tpl hier="11" item="4"/>
          <tpl hier="12" item="5"/>
          <tpl fld="4" item="0"/>
        </tpls>
      </n>
      <n v="7841603072">
        <tpls c="8">
          <tpl hier="2" item="0"/>
          <tpl hier="4" item="3"/>
          <tpl fld="3" item="58"/>
          <tpl fld="2" item="43"/>
          <tpl hier="9" item="1"/>
          <tpl hier="11" item="4"/>
          <tpl hier="12" item="5"/>
          <tpl fld="4" item="0"/>
        </tpls>
      </n>
      <n v="34113107968">
        <tpls c="8">
          <tpl hier="2" item="0"/>
          <tpl hier="4" item="3"/>
          <tpl fld="3" item="52"/>
          <tpl fld="2" item="43"/>
          <tpl hier="9" item="1"/>
          <tpl hier="11" item="4"/>
          <tpl hier="12" item="5"/>
          <tpl fld="4" item="0"/>
        </tpls>
      </n>
      <n v="250176464">
        <tpls c="8">
          <tpl hier="2" item="0"/>
          <tpl hier="4" item="3"/>
          <tpl fld="3" item="26"/>
          <tpl fld="2" item="22"/>
          <tpl hier="9" item="1"/>
          <tpl hier="11" item="4"/>
          <tpl hier="12" item="5"/>
          <tpl fld="4" item="0"/>
        </tpls>
      </n>
      <n v="504651136">
        <tpls c="8">
          <tpl hier="2" item="0"/>
          <tpl hier="4" item="3"/>
          <tpl fld="3" item="12"/>
          <tpl fld="2" item="22"/>
          <tpl hier="9" item="1"/>
          <tpl hier="11" item="4"/>
          <tpl hier="12" item="5"/>
          <tpl fld="4" item="0"/>
        </tpls>
      </n>
      <n v="1458453760">
        <tpls c="8">
          <tpl hier="2" item="0"/>
          <tpl hier="4" item="3"/>
          <tpl fld="3" item="55"/>
          <tpl fld="2" item="22"/>
          <tpl hier="9" item="1"/>
          <tpl hier="11" item="4"/>
          <tpl hier="12" item="5"/>
          <tpl fld="4" item="0"/>
        </tpls>
      </n>
      <n v="325281216">
        <tpls c="8">
          <tpl hier="2" item="0"/>
          <tpl hier="4" item="3"/>
          <tpl fld="3" item="37"/>
          <tpl fld="2" item="21"/>
          <tpl hier="9" item="1"/>
          <tpl hier="11" item="4"/>
          <tpl hier="12" item="5"/>
          <tpl fld="4" item="0"/>
        </tpls>
      </n>
      <n v="2009400064">
        <tpls c="8">
          <tpl hier="2" item="0"/>
          <tpl hier="4" item="3"/>
          <tpl fld="3" item="15"/>
          <tpl fld="2" item="21"/>
          <tpl hier="9" item="1"/>
          <tpl hier="11" item="4"/>
          <tpl hier="12" item="5"/>
          <tpl fld="4" item="0"/>
        </tpls>
      </n>
      <n v="3537720320">
        <tpls c="8">
          <tpl hier="2" item="0"/>
          <tpl hier="4" item="3"/>
          <tpl fld="3" item="2"/>
          <tpl fld="2" item="21"/>
          <tpl hier="9" item="1"/>
          <tpl hier="11" item="4"/>
          <tpl hier="12" item="5"/>
          <tpl fld="4" item="0"/>
        </tpls>
      </n>
      <n v="410200000">
        <tpls c="8">
          <tpl hier="2" item="0"/>
          <tpl hier="4" item="3"/>
          <tpl fld="3" item="44"/>
          <tpl fld="2" item="41"/>
          <tpl hier="9" item="1"/>
          <tpl hier="11" item="4"/>
          <tpl hier="12" item="5"/>
          <tpl fld="4" item="0"/>
        </tpls>
      </n>
      <n v="4266503424">
        <tpls c="8">
          <tpl hier="2" item="0"/>
          <tpl hier="4" item="3"/>
          <tpl fld="3" item="31"/>
          <tpl fld="2" item="41"/>
          <tpl hier="9" item="1"/>
          <tpl hier="11" item="4"/>
          <tpl hier="12" item="5"/>
          <tpl fld="4" item="0"/>
        </tpls>
      </n>
      <n v="8140271104">
        <tpls c="8">
          <tpl hier="2" item="0"/>
          <tpl hier="4" item="3"/>
          <tpl fld="3" item="6"/>
          <tpl fld="2" item="41"/>
          <tpl hier="9" item="1"/>
          <tpl hier="11" item="4"/>
          <tpl hier="12" item="5"/>
          <tpl fld="4" item="0"/>
        </tpls>
      </n>
      <n v="39232434176">
        <tpls c="8">
          <tpl hier="2" item="0"/>
          <tpl hier="4" item="3"/>
          <tpl fld="3" item="35"/>
          <tpl fld="2" item="39"/>
          <tpl hier="9" item="1"/>
          <tpl hier="11" item="4"/>
          <tpl hier="12" item="5"/>
          <tpl fld="4" item="0"/>
        </tpls>
      </n>
      <n v="186325352448">
        <tpls c="8">
          <tpl hier="2" item="0"/>
          <tpl hier="4" item="3"/>
          <tpl fld="3" item="39"/>
          <tpl fld="2" item="39"/>
          <tpl hier="9" item="1"/>
          <tpl hier="11" item="4"/>
          <tpl hier="12" item="5"/>
          <tpl fld="4" item="0"/>
        </tpls>
      </n>
      <n v="468394934272">
        <tpls c="8">
          <tpl hier="2" item="0"/>
          <tpl hier="4" item="3"/>
          <tpl fld="3" item="17"/>
          <tpl fld="2" item="39"/>
          <tpl hier="9" item="1"/>
          <tpl hier="11" item="4"/>
          <tpl hier="12" item="5"/>
          <tpl fld="4" item="0"/>
        </tpls>
      </n>
      <n v="2875142438912">
        <tpls c="8">
          <tpl hier="2" item="0"/>
          <tpl hier="4" item="3"/>
          <tpl fld="3" item="5"/>
          <tpl fld="2" item="39"/>
          <tpl hier="9" item="1"/>
          <tpl hier="11" item="4"/>
          <tpl hier="12" item="5"/>
          <tpl fld="4" item="0"/>
        </tpls>
      </n>
      <n v="6234391040">
        <tpls c="8">
          <tpl hier="2" item="0"/>
          <tpl hier="4" item="3"/>
          <tpl fld="3" item="43"/>
          <tpl fld="2" item="14"/>
          <tpl hier="9" item="1"/>
          <tpl hier="11" item="4"/>
          <tpl hier="12" item="5"/>
          <tpl fld="4" item="0"/>
        </tpls>
      </n>
      <n v="14093999104">
        <tpls c="8">
          <tpl hier="2" item="0"/>
          <tpl hier="4" item="3"/>
          <tpl fld="3" item="30"/>
          <tpl fld="2" item="14"/>
          <tpl hier="9" item="1"/>
          <tpl hier="11" item="4"/>
          <tpl hier="12" item="5"/>
          <tpl fld="4" item="0"/>
        </tpls>
      </n>
      <n v="87778582528">
        <tpls c="8">
          <tpl hier="2" item="0"/>
          <tpl hier="4" item="3"/>
          <tpl fld="3" item="9"/>
          <tpl fld="2" item="14"/>
          <tpl hier="9" item="1"/>
          <tpl hier="11" item="4"/>
          <tpl hier="12" item="5"/>
          <tpl fld="4" item="0"/>
        </tpls>
      </n>
      <n v="147654096">
        <tpls c="8">
          <tpl hier="2" item="0"/>
          <tpl hier="4" item="3"/>
          <tpl fld="3" item="20"/>
          <tpl fld="2" item="31"/>
          <tpl hier="9" item="1"/>
          <tpl hier="11" item="4"/>
          <tpl hier="12" item="5"/>
          <tpl fld="4" item="0"/>
        </tpls>
      </n>
      <n v="997996032">
        <tpls c="8">
          <tpl hier="2" item="0"/>
          <tpl hier="4" item="3"/>
          <tpl fld="3" item="27"/>
          <tpl fld="2" item="31"/>
          <tpl hier="9" item="1"/>
          <tpl hier="11" item="4"/>
          <tpl hier="12" item="5"/>
          <tpl fld="4" item="0"/>
        </tpls>
      </n>
      <n v="2165408256">
        <tpls c="8">
          <tpl hier="2" item="0"/>
          <tpl hier="4" item="3"/>
          <tpl fld="3" item="21"/>
          <tpl fld="2" item="31"/>
          <tpl hier="9" item="1"/>
          <tpl hier="11" item="4"/>
          <tpl hier="12" item="5"/>
          <tpl fld="4" item="0"/>
        </tpls>
      </n>
      <n v="2283049216">
        <tpls c="8">
          <tpl hier="2" item="0"/>
          <tpl hier="4" item="3"/>
          <tpl fld="3" item="54"/>
          <tpl fld="2" item="29"/>
          <tpl hier="9" item="1"/>
          <tpl hier="11" item="4"/>
          <tpl hier="12" item="5"/>
          <tpl fld="4" item="0"/>
        </tpls>
      </n>
      <n v="3522226944">
        <tpls c="8">
          <tpl hier="2" item="0"/>
          <tpl hier="4" item="3"/>
          <tpl fld="3" item="45"/>
          <tpl fld="2" item="29"/>
          <tpl hier="9" item="1"/>
          <tpl hier="11" item="4"/>
          <tpl hier="12" item="5"/>
          <tpl fld="4" item="0"/>
        </tpls>
      </n>
      <n v="11323023360">
        <tpls c="8">
          <tpl hier="2" item="0"/>
          <tpl hier="4" item="3"/>
          <tpl fld="3" item="23"/>
          <tpl fld="2" item="29"/>
          <tpl hier="9" item="1"/>
          <tpl hier="11" item="4"/>
          <tpl hier="12" item="5"/>
          <tpl fld="4" item="0"/>
        </tpls>
      </n>
      <n v="444281696">
        <tpls c="8">
          <tpl hier="2" item="0"/>
          <tpl hier="4" item="3"/>
          <tpl fld="3" item="57"/>
          <tpl fld="2" item="27"/>
          <tpl hier="9" item="1"/>
          <tpl hier="11" item="4"/>
          <tpl hier="12" item="5"/>
          <tpl fld="4" item="0"/>
        </tpls>
      </n>
      <n v="1799517056">
        <tpls c="8">
          <tpl hier="2" item="0"/>
          <tpl hier="4" item="3"/>
          <tpl fld="3" item="51"/>
          <tpl fld="2" item="27"/>
          <tpl hier="9" item="1"/>
          <tpl hier="11" item="4"/>
          <tpl hier="12" item="5"/>
          <tpl fld="4" item="0"/>
        </tpls>
      </n>
      <n v="6028487680">
        <tpls c="8">
          <tpl hier="2" item="0"/>
          <tpl hier="4" item="3"/>
          <tpl fld="3" item="19"/>
          <tpl fld="2" item="27"/>
          <tpl hier="9" item="1"/>
          <tpl hier="11" item="4"/>
          <tpl hier="12" item="5"/>
          <tpl fld="4" item="0"/>
        </tpls>
      </n>
      <n v="3864171008">
        <tpls c="8">
          <tpl hier="2" item="0"/>
          <tpl hier="4" item="3"/>
          <tpl fld="3" item="10"/>
          <tpl fld="2" item="26"/>
          <tpl hier="9" item="1"/>
          <tpl hier="11" item="4"/>
          <tpl hier="12" item="5"/>
          <tpl fld="4" item="0"/>
        </tpls>
      </n>
      <n v="49143148544">
        <tpls c="8">
          <tpl hier="2" item="0"/>
          <tpl hier="4" item="3"/>
          <tpl fld="3" item="53"/>
          <tpl fld="2" item="26"/>
          <tpl hier="9" item="1"/>
          <tpl hier="11" item="4"/>
          <tpl hier="12" item="5"/>
          <tpl fld="4" item="0"/>
        </tpls>
      </n>
      <n v="255016615936">
        <tpls c="8">
          <tpl hier="2" item="0"/>
          <tpl hier="4" item="3"/>
          <tpl fld="3" item="47"/>
          <tpl fld="2" item="26"/>
          <tpl hier="9" item="1"/>
          <tpl hier="11" item="4"/>
          <tpl hier="12" item="5"/>
          <tpl fld="4" item="0"/>
        </tpls>
      </n>
      <n v="295062144">
        <tpls c="8">
          <tpl hier="2" item="0"/>
          <tpl hier="4" item="3"/>
          <tpl fld="3" item="16"/>
          <tpl fld="2" item="24"/>
          <tpl hier="9" item="1"/>
          <tpl hier="11" item="4"/>
          <tpl hier="12" item="5"/>
          <tpl fld="4" item="0"/>
        </tpls>
      </n>
      <n v="1414951808">
        <tpls c="8">
          <tpl hier="2" item="0"/>
          <tpl hier="4" item="3"/>
          <tpl fld="3" item="58"/>
          <tpl fld="2" item="24"/>
          <tpl hier="9" item="1"/>
          <tpl hier="11" item="4"/>
          <tpl hier="12" item="5"/>
          <tpl fld="4" item="0"/>
        </tpls>
      </n>
      <n v="6764635648">
        <tpls c="8">
          <tpl hier="2" item="0"/>
          <tpl hier="4" item="3"/>
          <tpl fld="3" item="41"/>
          <tpl fld="2" item="24"/>
          <tpl hier="9" item="1"/>
          <tpl hier="11" item="4"/>
          <tpl hier="12" item="5"/>
          <tpl fld="4" item="0"/>
        </tpls>
      </n>
      <n v="55280001024">
        <tpls c="8">
          <tpl hier="2" item="0"/>
          <tpl hier="4" item="3"/>
          <tpl fld="3" item="57"/>
          <tpl fld="2" item="17"/>
          <tpl hier="9" item="1"/>
          <tpl hier="11" item="4"/>
          <tpl hier="12" item="5"/>
          <tpl fld="4" item="0"/>
        </tpls>
      </n>
      <n v="500413497344">
        <tpls c="8">
          <tpl hier="2" item="0"/>
          <tpl hier="4" item="3"/>
          <tpl fld="3" item="27"/>
          <tpl fld="2" item="17"/>
          <tpl hier="9" item="1"/>
          <tpl hier="11" item="4"/>
          <tpl hier="12" item="5"/>
          <tpl fld="4" item="0"/>
        </tpls>
      </n>
      <n v="574091072">
        <tpls c="8">
          <tpl hier="2" item="0"/>
          <tpl hier="4" item="3"/>
          <tpl fld="3" item="48"/>
          <tpl fld="2" item="13"/>
          <tpl hier="9" item="1"/>
          <tpl hier="11" item="4"/>
          <tpl hier="12" item="5"/>
          <tpl fld="4" item="0"/>
        </tpls>
      </n>
      <n v="2619913984">
        <tpls c="8">
          <tpl hier="2" item="0"/>
          <tpl hier="4" item="3"/>
          <tpl fld="3" item="15"/>
          <tpl fld="2" item="13"/>
          <tpl hier="9" item="1"/>
          <tpl hier="11" item="4"/>
          <tpl hier="12" item="5"/>
          <tpl fld="4" item="0"/>
        </tpls>
      </n>
      <n v="12854985728">
        <tpls c="8">
          <tpl hier="2" item="0"/>
          <tpl hier="4" item="3"/>
          <tpl fld="3" item="49"/>
          <tpl fld="2" item="13"/>
          <tpl hier="9" item="1"/>
          <tpl hier="11" item="4"/>
          <tpl hier="12" item="5"/>
          <tpl fld="4" item="0"/>
        </tpls>
      </n>
      <n v="776585664">
        <tpls c="8">
          <tpl hier="2" item="0"/>
          <tpl hier="4" item="3"/>
          <tpl fld="3" item="10"/>
          <tpl fld="2" item="23"/>
          <tpl hier="9" item="1"/>
          <tpl hier="11" item="4"/>
          <tpl hier="12" item="5"/>
          <tpl fld="4" item="0"/>
        </tpls>
      </n>
      <n v="1792800000">
        <tpls c="8">
          <tpl hier="2" item="0"/>
          <tpl hier="4" item="3"/>
          <tpl fld="3" item="51"/>
          <tpl fld="2" item="23"/>
          <tpl hier="9" item="1"/>
          <tpl hier="11" item="4"/>
          <tpl hier="12" item="5"/>
          <tpl fld="4" item="0"/>
        </tpls>
      </n>
      <n v="13286048768">
        <tpls c="8">
          <tpl hier="2" item="0"/>
          <tpl hier="4" item="3"/>
          <tpl fld="3" item="21"/>
          <tpl fld="2" item="23"/>
          <tpl hier="9" item="1"/>
          <tpl hier="11" item="4"/>
          <tpl hier="12" item="5"/>
          <tpl fld="4" item="0"/>
        </tpls>
      </n>
      <n v="1774365312">
        <tpls c="8">
          <tpl hier="2" item="0"/>
          <tpl hier="4" item="3"/>
          <tpl fld="3" item="46"/>
          <tpl fld="2" item="30"/>
          <tpl hier="9" item="1"/>
          <tpl hier="11" item="4"/>
          <tpl hier="12" item="5"/>
          <tpl fld="4" item="0"/>
        </tpls>
      </n>
      <n v="2768787456">
        <tpls c="8">
          <tpl hier="2" item="0"/>
          <tpl hier="4" item="3"/>
          <tpl fld="3" item="11"/>
          <tpl fld="2" item="30"/>
          <tpl hier="9" item="1"/>
          <tpl hier="11" item="4"/>
          <tpl hier="12" item="5"/>
          <tpl fld="4" item="0"/>
        </tpls>
      </n>
      <n v="5552822272">
        <tpls c="8">
          <tpl hier="2" item="0"/>
          <tpl hier="4" item="3"/>
          <tpl fld="3" item="37"/>
          <tpl fld="2" item="45"/>
          <tpl hier="9" item="1"/>
          <tpl hier="11" item="4"/>
          <tpl hier="12" item="5"/>
          <tpl fld="4" item="0"/>
        </tpls>
      </n>
      <n v="49648472064">
        <tpls c="8">
          <tpl hier="2" item="0"/>
          <tpl hier="4" item="3"/>
          <tpl fld="3" item="58"/>
          <tpl fld="2" item="45"/>
          <tpl hier="9" item="1"/>
          <tpl hier="11" item="4"/>
          <tpl hier="12" item="5"/>
          <tpl fld="4" item="0"/>
        </tpls>
      </n>
      <n v="410334593024">
        <tpls c="8">
          <tpl hier="2" item="0"/>
          <tpl hier="4" item="3"/>
          <tpl fld="3" item="41"/>
          <tpl fld="2" item="45"/>
          <tpl hier="9" item="1"/>
          <tpl hier="11" item="4"/>
          <tpl hier="12" item="5"/>
          <tpl fld="4" item="0"/>
        </tpls>
      </n>
      <n v="8899191808">
        <tpls c="8">
          <tpl hier="2" item="0"/>
          <tpl hier="4" item="3"/>
          <tpl fld="3" item="56"/>
          <tpl fld="2" item="25"/>
          <tpl hier="9" item="1"/>
          <tpl hier="11" item="4"/>
          <tpl hier="12" item="5"/>
          <tpl fld="4" item="0"/>
        </tpls>
      </n>
      <n v="62433300480">
        <tpls c="8">
          <tpl hier="2" item="0"/>
          <tpl hier="4" item="3"/>
          <tpl fld="3" item="27"/>
          <tpl fld="2" item="25"/>
          <tpl hier="9" item="1"/>
          <tpl hier="11" item="4"/>
          <tpl hier="12" item="5"/>
          <tpl fld="4" item="0"/>
        </tpls>
      </n>
      <n v="5769767936">
        <tpls c="8">
          <tpl hier="2" item="0"/>
          <tpl hier="4" item="3"/>
          <tpl fld="3" item="31"/>
          <tpl fld="2" item="38"/>
          <tpl hier="9" item="1"/>
          <tpl hier="11" item="4"/>
          <tpl hier="12" item="5"/>
          <tpl fld="4" item="0"/>
        </tpls>
      </n>
      <n v="15013382144">
        <tpls c="8">
          <tpl hier="2" item="0"/>
          <tpl hier="4" item="3"/>
          <tpl fld="3" item="2"/>
          <tpl fld="2" item="38"/>
          <tpl hier="9" item="1"/>
          <tpl hier="11" item="4"/>
          <tpl hier="12" item="5"/>
          <tpl fld="4" item="0"/>
        </tpls>
      </n>
      <n v="717716160">
        <tpls c="8">
          <tpl hier="2" item="0"/>
          <tpl hier="4" item="3"/>
          <tpl fld="3" item="8"/>
          <tpl fld="2" item="16"/>
          <tpl hier="9" item="1"/>
          <tpl hier="11" item="4"/>
          <tpl hier="12" item="5"/>
          <tpl fld="4" item="0"/>
        </tpls>
      </n>
      <n v="4936615424">
        <tpls c="8">
          <tpl hier="2" item="0"/>
          <tpl hier="4" item="3"/>
          <tpl fld="3" item="27"/>
          <tpl fld="2" item="16"/>
          <tpl hier="9" item="1"/>
          <tpl hier="11" item="4"/>
          <tpl hier="12" item="5"/>
          <tpl fld="4" item="0"/>
        </tpls>
      </n>
      <n v="17345624064">
        <tpls c="8">
          <tpl hier="2" item="0"/>
          <tpl hier="4" item="3"/>
          <tpl fld="3" item="25"/>
          <tpl fld="2" item="10"/>
          <tpl hier="9" item="1"/>
          <tpl hier="11" item="4"/>
          <tpl hier="12" item="5"/>
          <tpl fld="4" item="0"/>
        </tpls>
      </n>
      <n v="2405021952">
        <tpls c="8">
          <tpl hier="2" item="0"/>
          <tpl hier="4" item="3"/>
          <tpl fld="3" item="3"/>
          <tpl fld="2" item="20"/>
          <tpl hier="9" item="1"/>
          <tpl hier="11" item="4"/>
          <tpl hier="12" item="5"/>
          <tpl fld="4" item="0"/>
        </tpls>
      </n>
      <n v="121514655744">
        <tpls c="8">
          <tpl hier="2" item="0"/>
          <tpl hier="4" item="3"/>
          <tpl fld="3" item="14"/>
          <tpl fld="2" item="15"/>
          <tpl hier="9" item="1"/>
          <tpl hier="11" item="4"/>
          <tpl hier="12" item="5"/>
          <tpl fld="4" item="0"/>
        </tpls>
      </n>
      <n v="684268288">
        <tpls c="8">
          <tpl hier="2" item="0"/>
          <tpl hier="4" item="3"/>
          <tpl fld="3" item="54"/>
          <tpl fld="2" item="34"/>
          <tpl hier="9" item="1"/>
          <tpl hier="11" item="4"/>
          <tpl hier="12" item="5"/>
          <tpl fld="4" item="0"/>
        </tpls>
      </n>
      <n v="1383843840">
        <tpls c="8">
          <tpl hier="2" item="0"/>
          <tpl hier="4" item="3"/>
          <tpl fld="3" item="53"/>
          <tpl fld="2" item="34"/>
          <tpl hier="9" item="1"/>
          <tpl hier="11" item="4"/>
          <tpl hier="12" item="5"/>
          <tpl fld="4" item="0"/>
        </tpls>
      </n>
      <n v="3405050624">
        <tpls c="8">
          <tpl hier="2" item="0"/>
          <tpl hier="4" item="3"/>
          <tpl fld="3" item="52"/>
          <tpl fld="2" item="34"/>
          <tpl hier="9" item="1"/>
          <tpl hier="11" item="4"/>
          <tpl hier="12" item="5"/>
          <tpl fld="4" item="0"/>
        </tpls>
      </n>
      <n v="226474288">
        <tpls c="8">
          <tpl hier="2" item="0"/>
          <tpl hier="4" item="3"/>
          <tpl fld="3" item="34"/>
          <tpl fld="2" item="64"/>
          <tpl hier="9" item="1"/>
          <tpl hier="11" item="4"/>
          <tpl hier="12" item="5"/>
          <tpl fld="4" item="0"/>
        </tpls>
      </n>
      <n v="3391275776">
        <tpls c="8">
          <tpl hier="2" item="0"/>
          <tpl hier="4" item="3"/>
          <tpl fld="3" item="25"/>
          <tpl fld="2" item="64"/>
          <tpl hier="9" item="1"/>
          <tpl hier="11" item="4"/>
          <tpl hier="12" item="5"/>
          <tpl fld="4" item="0"/>
        </tpls>
      </n>
      <n v="5018874368">
        <tpls c="8">
          <tpl hier="2" item="0"/>
          <tpl hier="4" item="3"/>
          <tpl fld="3" item="14"/>
          <tpl fld="2" item="64"/>
          <tpl hier="9" item="1"/>
          <tpl hier="11" item="4"/>
          <tpl hier="12" item="5"/>
          <tpl fld="4" item="0"/>
        </tpls>
      </n>
      <n v="3189428480">
        <tpls c="8">
          <tpl hier="2" item="0"/>
          <tpl hier="4" item="3"/>
          <tpl fld="3" item="40"/>
          <tpl fld="2" item="33"/>
          <tpl hier="9" item="1"/>
          <tpl hier="11" item="4"/>
          <tpl hier="12" item="5"/>
          <tpl fld="4" item="0"/>
        </tpls>
      </n>
      <n v="6465137664">
        <tpls c="8">
          <tpl hier="2" item="0"/>
          <tpl hier="4" item="3"/>
          <tpl fld="3" item="42"/>
          <tpl fld="2" item="33"/>
          <tpl hier="9" item="1"/>
          <tpl hier="11" item="4"/>
          <tpl hier="12" item="5"/>
          <tpl fld="4" item="0"/>
        </tpls>
      </n>
      <n v="62405373952">
        <tpls c="8">
          <tpl hier="2" item="0"/>
          <tpl hier="4" item="3"/>
          <tpl fld="3" item="33"/>
          <tpl fld="2" item="33"/>
          <tpl hier="9" item="1"/>
          <tpl hier="11" item="4"/>
          <tpl hier="12" item="5"/>
          <tpl fld="4" item="0"/>
        </tpls>
      </n>
      <n v="1984800000">
        <tpls c="8">
          <tpl hier="2" item="0"/>
          <tpl hier="4" item="3"/>
          <tpl fld="3" item="8"/>
          <tpl fld="2" item="43"/>
          <tpl hier="9" item="1"/>
          <tpl hier="11" item="4"/>
          <tpl hier="12" item="5"/>
          <tpl fld="4" item="0"/>
        </tpls>
      </n>
      <n v="8410724352">
        <tpls c="8">
          <tpl hier="2" item="0"/>
          <tpl hier="4" item="3"/>
          <tpl fld="3" item="3"/>
          <tpl fld="2" item="43"/>
          <tpl hier="9" item="1"/>
          <tpl hier="11" item="4"/>
          <tpl hier="12" item="5"/>
          <tpl fld="4" item="0"/>
        </tpls>
      </n>
      <n v="41338007552">
        <tpls c="8">
          <tpl hier="2" item="0"/>
          <tpl hier="4" item="3"/>
          <tpl fld="3" item="47"/>
          <tpl fld="2" item="43"/>
          <tpl hier="9" item="1"/>
          <tpl hier="11" item="4"/>
          <tpl hier="12" item="5"/>
          <tpl fld="4" item="0"/>
        </tpls>
      </n>
      <n v="229750000">
        <tpls c="8">
          <tpl hier="2" item="0"/>
          <tpl hier="4" item="3"/>
          <tpl fld="3" item="18"/>
          <tpl fld="2" item="22"/>
          <tpl hier="9" item="1"/>
          <tpl hier="11" item="4"/>
          <tpl hier="12" item="5"/>
          <tpl fld="4" item="0"/>
        </tpls>
      </n>
      <n v="354591840">
        <tpls c="8">
          <tpl hier="2" item="0"/>
          <tpl hier="4" item="3"/>
          <tpl fld="3" item="7"/>
          <tpl fld="2" item="22"/>
          <tpl hier="9" item="1"/>
          <tpl hier="11" item="4"/>
          <tpl hier="12" item="5"/>
          <tpl fld="4" item="0"/>
        </tpls>
      </n>
      <n v="1740180480">
        <tpls c="8">
          <tpl hier="2" item="0"/>
          <tpl hier="4" item="3"/>
          <tpl fld="3" item="52"/>
          <tpl fld="2" item="22"/>
          <tpl hier="9" item="1"/>
          <tpl hier="11" item="4"/>
          <tpl hier="12" item="5"/>
          <tpl fld="4" item="0"/>
        </tpls>
      </n>
      <n v="353251808">
        <tpls c="8">
          <tpl hier="2" item="0"/>
          <tpl hier="4" item="3"/>
          <tpl fld="3" item="34"/>
          <tpl fld="2" item="21"/>
          <tpl hier="9" item="1"/>
          <tpl hier="11" item="4"/>
          <tpl hier="12" item="5"/>
          <tpl fld="4" item="0"/>
        </tpls>
      </n>
      <n v="2318000128">
        <tpls c="8">
          <tpl hier="2" item="0"/>
          <tpl hier="4" item="3"/>
          <tpl fld="3" item="12"/>
          <tpl fld="2" item="21"/>
          <tpl hier="9" item="1"/>
          <tpl hier="11" item="4"/>
          <tpl hier="12" item="5"/>
          <tpl fld="4" item="0"/>
        </tpls>
      </n>
      <n v="4310358016">
        <tpls c="8">
          <tpl hier="2" item="0"/>
          <tpl hier="4" item="3"/>
          <tpl fld="3" item="1"/>
          <tpl fld="2" item="21"/>
          <tpl hier="9" item="1"/>
          <tpl hier="11" item="4"/>
          <tpl hier="12" item="5"/>
          <tpl fld="4" item="0"/>
        </tpls>
      </n>
      <n v="457000000">
        <tpls c="8">
          <tpl hier="2" item="0"/>
          <tpl hier="4" item="3"/>
          <tpl fld="3" item="37"/>
          <tpl fld="2" item="41"/>
          <tpl hier="9" item="1"/>
          <tpl hier="11" item="4"/>
          <tpl hier="12" item="5"/>
          <tpl fld="4" item="0"/>
        </tpls>
      </n>
      <n v="4476697088">
        <tpls c="8">
          <tpl hier="2" item="0"/>
          <tpl hier="4" item="3"/>
          <tpl fld="3" item="25"/>
          <tpl fld="2" item="41"/>
          <tpl hier="9" item="1"/>
          <tpl hier="11" item="4"/>
          <tpl hier="12" item="5"/>
          <tpl fld="4" item="0"/>
        </tpls>
      </n>
      <n v="8772146176">
        <tpls c="8">
          <tpl hier="2" item="0"/>
          <tpl hier="4" item="3"/>
          <tpl fld="3" item="2"/>
          <tpl fld="2" item="41"/>
          <tpl hier="9" item="1"/>
          <tpl hier="11" item="4"/>
          <tpl hier="12" item="5"/>
          <tpl fld="4" item="0"/>
        </tpls>
      </n>
      <n v="42161483776">
        <tpls c="8">
          <tpl hier="2" item="0"/>
          <tpl hier="4" item="3"/>
          <tpl fld="3" item="48"/>
          <tpl fld="2" item="39"/>
          <tpl hier="9" item="1"/>
          <tpl hier="11" item="4"/>
          <tpl hier="12" item="5"/>
          <tpl fld="4" item="0"/>
        </tpls>
      </n>
      <n v="200715141120">
        <tpls c="8">
          <tpl hier="2" item="0"/>
          <tpl hier="4" item="3"/>
          <tpl fld="3" item="31"/>
          <tpl fld="2" item="39"/>
          <tpl hier="9" item="1"/>
          <tpl hier="11" item="4"/>
          <tpl hier="12" item="5"/>
          <tpl fld="4" item="0"/>
        </tpls>
      </n>
      <n v="485441011712">
        <tpls c="8">
          <tpl hier="2" item="0"/>
          <tpl hier="4" item="3"/>
          <tpl fld="3" item="14"/>
          <tpl fld="2" item="39"/>
          <tpl hier="9" item="1"/>
          <tpl hier="11" item="4"/>
          <tpl hier="12" item="5"/>
          <tpl fld="4" item="0"/>
        </tpls>
      </n>
      <n v="792959488">
        <tpls c="8">
          <tpl hier="2" item="0"/>
          <tpl hier="4" item="3"/>
          <tpl fld="3" item="35"/>
          <tpl fld="2" item="14"/>
          <tpl hier="9" item="1"/>
          <tpl hier="11" item="4"/>
          <tpl hier="12" item="5"/>
          <tpl fld="4" item="0"/>
        </tpls>
      </n>
      <n v="7265315328">
        <tpls c="8">
          <tpl hier="2" item="0"/>
          <tpl hier="4" item="3"/>
          <tpl fld="3" item="39"/>
          <tpl fld="2" item="14"/>
          <tpl hier="9" item="1"/>
          <tpl hier="11" item="4"/>
          <tpl hier="12" item="5"/>
          <tpl fld="4" item="0"/>
        </tpls>
      </n>
      <n v="12896013312">
        <tpls c="8">
          <tpl hier="2" item="0"/>
          <tpl hier="4" item="3"/>
          <tpl fld="3" item="24"/>
          <tpl fld="2" item="14"/>
          <tpl hier="9" item="1"/>
          <tpl hier="11" item="4"/>
          <tpl hier="12" item="5"/>
          <tpl fld="4" item="0"/>
        </tpls>
      </n>
      <n v="95503089664">
        <tpls c="8">
          <tpl hier="2" item="0"/>
          <tpl hier="4" item="3"/>
          <tpl fld="3" item="5"/>
          <tpl fld="2" item="14"/>
          <tpl hier="9" item="1"/>
          <tpl hier="11" item="4"/>
          <tpl hier="12" item="5"/>
          <tpl fld="4" item="0"/>
        </tpls>
      </n>
      <n v="193307264">
        <tpls c="8">
          <tpl hier="2" item="0"/>
          <tpl hier="4" item="3"/>
          <tpl fld="3" item="40"/>
          <tpl fld="2" item="31"/>
          <tpl hier="9" item="1"/>
          <tpl hier="11" item="4"/>
          <tpl hier="12" item="5"/>
          <tpl fld="4" item="0"/>
        </tpls>
      </n>
      <n v="928458176">
        <tpls c="8">
          <tpl hier="2" item="0"/>
          <tpl hier="4" item="3"/>
          <tpl fld="3" item="30"/>
          <tpl fld="2" item="31"/>
          <tpl hier="9" item="1"/>
          <tpl hier="11" item="4"/>
          <tpl hier="12" item="5"/>
          <tpl fld="4" item="0"/>
        </tpls>
      </n>
      <n v="2405289472">
        <tpls c="8">
          <tpl hier="2" item="0"/>
          <tpl hier="4" item="3"/>
          <tpl fld="3" item="13"/>
          <tpl fld="2" item="31"/>
          <tpl hier="9" item="1"/>
          <tpl hier="11" item="4"/>
          <tpl hier="12" item="5"/>
          <tpl fld="4" item="0"/>
        </tpls>
      </n>
      <n v="2181844224">
        <tpls c="8">
          <tpl hier="2" item="0"/>
          <tpl hier="4" item="3"/>
          <tpl fld="3" item="20"/>
          <tpl fld="2" item="29"/>
          <tpl hier="9" item="1"/>
          <tpl hier="11" item="4"/>
          <tpl hier="12" item="5"/>
          <tpl fld="4" item="0"/>
        </tpls>
      </n>
      <n v="3838100992">
        <tpls c="8">
          <tpl hier="2" item="0"/>
          <tpl hier="4" item="3"/>
          <tpl fld="3" item="42"/>
          <tpl fld="2" item="29"/>
          <tpl hier="9" item="1"/>
          <tpl hier="11" item="4"/>
          <tpl hier="12" item="5"/>
          <tpl fld="4" item="0"/>
        </tpls>
      </n>
      <n v="11848614912">
        <tpls c="8">
          <tpl hier="2" item="0"/>
          <tpl hier="4" item="3"/>
          <tpl fld="3" item="21"/>
          <tpl fld="2" item="29"/>
          <tpl hier="9" item="1"/>
          <tpl hier="11" item="4"/>
          <tpl hier="12" item="5"/>
          <tpl fld="4" item="0"/>
        </tpls>
      </n>
      <n v="548620992">
        <tpls c="8">
          <tpl hier="2" item="0"/>
          <tpl hier="4" item="3"/>
          <tpl fld="3" item="56"/>
          <tpl fld="2" item="27"/>
          <tpl hier="9" item="1"/>
          <tpl hier="11" item="4"/>
          <tpl hier="12" item="5"/>
          <tpl fld="4" item="0"/>
        </tpls>
      </n>
      <n v="1181802624">
        <tpls c="8">
          <tpl hier="2" item="0"/>
          <tpl hier="4" item="3"/>
          <tpl fld="3" item="45"/>
          <tpl fld="2" item="27"/>
          <tpl hier="9" item="1"/>
          <tpl hier="11" item="4"/>
          <tpl hier="12" item="5"/>
          <tpl fld="4" item="0"/>
        </tpls>
      </n>
      <n v="5518880768">
        <tpls c="8">
          <tpl hier="2" item="0"/>
          <tpl hier="4" item="3"/>
          <tpl fld="3" item="33"/>
          <tpl fld="2" item="27"/>
          <tpl hier="9" item="1"/>
          <tpl hier="11" item="4"/>
          <tpl hier="12" item="5"/>
          <tpl fld="4" item="0"/>
        </tpls>
      </n>
      <n v="7662996992">
        <tpls c="8">
          <tpl hier="2" item="0"/>
          <tpl hier="4" item="3"/>
          <tpl fld="3" item="57"/>
          <tpl fld="2" item="26"/>
          <tpl hier="9" item="1"/>
          <tpl hier="11" item="4"/>
          <tpl hier="12" item="5"/>
          <tpl fld="4" item="0"/>
        </tpls>
      </n>
      <n v="59167551488">
        <tpls c="8">
          <tpl hier="2" item="0"/>
          <tpl hier="4" item="3"/>
          <tpl fld="3" item="51"/>
          <tpl fld="2" item="26"/>
          <tpl hier="9" item="1"/>
          <tpl hier="11" item="4"/>
          <tpl hier="12" item="5"/>
          <tpl fld="4" item="0"/>
        </tpls>
      </n>
      <n v="297951952896">
        <tpls c="8">
          <tpl hier="2" item="0"/>
          <tpl hier="4" item="3"/>
          <tpl fld="3" item="41"/>
          <tpl fld="2" item="26"/>
          <tpl hier="9" item="1"/>
          <tpl hier="11" item="4"/>
          <tpl hier="12" item="5"/>
          <tpl fld="4" item="0"/>
        </tpls>
      </n>
      <n v="309405312">
        <tpls c="8">
          <tpl hier="2" item="0"/>
          <tpl hier="4" item="3"/>
          <tpl fld="3" item="10"/>
          <tpl fld="2" item="24"/>
          <tpl hier="9" item="1"/>
          <tpl hier="11" item="4"/>
          <tpl hier="12" item="5"/>
          <tpl fld="4" item="0"/>
        </tpls>
      </n>
      <n v="1450647040">
        <tpls c="8">
          <tpl hier="2" item="0"/>
          <tpl hier="4" item="3"/>
          <tpl fld="3" item="3"/>
          <tpl fld="2" item="24"/>
          <tpl hier="9" item="1"/>
          <tpl hier="11" item="4"/>
          <tpl hier="12" item="5"/>
          <tpl fld="4" item="0"/>
        </tpls>
      </n>
      <n v="6728208896">
        <tpls c="8">
          <tpl hier="2" item="0"/>
          <tpl hier="4" item="3"/>
          <tpl fld="3" item="19"/>
          <tpl fld="2" item="24"/>
          <tpl hier="9" item="1"/>
          <tpl hier="11" item="4"/>
          <tpl hier="12" item="5"/>
          <tpl fld="4" item="0"/>
        </tpls>
      </n>
      <n v="71999995904">
        <tpls c="8">
          <tpl hier="2" item="0"/>
          <tpl hier="4" item="3"/>
          <tpl fld="3" item="56"/>
          <tpl fld="2" item="17"/>
          <tpl hier="9" item="1"/>
          <tpl hier="11" item="4"/>
          <tpl hier="12" item="5"/>
          <tpl fld="4" item="0"/>
        </tpls>
      </n>
      <n v="526502133760">
        <tpls c="8">
          <tpl hier="2" item="0"/>
          <tpl hier="4" item="3"/>
          <tpl fld="3" item="30"/>
          <tpl fld="2" item="17"/>
          <tpl hier="9" item="1"/>
          <tpl hier="11" item="4"/>
          <tpl hier="12" item="5"/>
          <tpl fld="4" item="0"/>
        </tpls>
      </n>
      <n v="496947904">
        <tpls c="8">
          <tpl hier="2" item="0"/>
          <tpl hier="4" item="3"/>
          <tpl fld="3" item="44"/>
          <tpl fld="2" item="13"/>
          <tpl hier="9" item="1"/>
          <tpl hier="11" item="4"/>
          <tpl hier="12" item="5"/>
          <tpl fld="4" item="0"/>
        </tpls>
      </n>
      <n v="2850784512">
        <tpls c="8">
          <tpl hier="2" item="0"/>
          <tpl hier="4" item="3"/>
          <tpl fld="3" item="12"/>
          <tpl fld="2" item="13"/>
          <tpl hier="9" item="1"/>
          <tpl hier="11" item="4"/>
          <tpl hier="12" item="5"/>
          <tpl fld="4" item="0"/>
        </tpls>
      </n>
      <n v="16002656256">
        <tpls c="8">
          <tpl hier="2" item="0"/>
          <tpl hier="4" item="3"/>
          <tpl fld="3" item="47"/>
          <tpl fld="2" item="13"/>
          <tpl hier="9" item="1"/>
          <tpl hier="11" item="4"/>
          <tpl hier="12" item="5"/>
          <tpl fld="4" item="0"/>
        </tpls>
      </n>
      <n v="880842880">
        <tpls c="8">
          <tpl hier="2" item="0"/>
          <tpl hier="4" item="3"/>
          <tpl fld="3" item="4"/>
          <tpl fld="2" item="23"/>
          <tpl hier="9" item="1"/>
          <tpl hier="11" item="4"/>
          <tpl hier="12" item="5"/>
          <tpl fld="4" item="0"/>
        </tpls>
      </n>
      <n v="4308352000">
        <tpls c="8">
          <tpl hier="2" item="0"/>
          <tpl hier="4" item="3"/>
          <tpl fld="3" item="28"/>
          <tpl fld="2" item="23"/>
          <tpl hier="9" item="1"/>
          <tpl hier="11" item="4"/>
          <tpl hier="12" item="5"/>
          <tpl fld="4" item="0"/>
        </tpls>
      </n>
      <n v="13063873536">
        <tpls c="8">
          <tpl hier="2" item="0"/>
          <tpl hier="4" item="3"/>
          <tpl fld="3" item="9"/>
          <tpl fld="2" item="23"/>
          <tpl hier="9" item="1"/>
          <tpl hier="11" item="4"/>
          <tpl hier="12" item="5"/>
          <tpl fld="4" item="0"/>
        </tpls>
      </n>
      <n v="2109278080">
        <tpls c="8">
          <tpl hier="2" item="0"/>
          <tpl hier="4" item="3"/>
          <tpl fld="3" item="43"/>
          <tpl fld="2" item="30"/>
          <tpl hier="9" item="1"/>
          <tpl hier="11" item="4"/>
          <tpl hier="12" item="5"/>
          <tpl fld="4" item="0"/>
        </tpls>
      </n>
      <n v="3387804160">
        <tpls c="8">
          <tpl hier="2" item="0"/>
          <tpl hier="4" item="3"/>
          <tpl fld="3" item="6"/>
          <tpl fld="2" item="30"/>
          <tpl hier="9" item="1"/>
          <tpl hier="11" item="4"/>
          <tpl hier="12" item="5"/>
          <tpl fld="4" item="0"/>
        </tpls>
      </n>
      <n v="5874422272">
        <tpls c="8">
          <tpl hier="2" item="0"/>
          <tpl hier="4" item="3"/>
          <tpl fld="3" item="34"/>
          <tpl fld="2" item="45"/>
          <tpl hier="9" item="1"/>
          <tpl hier="11" item="4"/>
          <tpl hier="12" item="5"/>
          <tpl fld="4" item="0"/>
        </tpls>
      </n>
      <n v="44003061760">
        <tpls c="8">
          <tpl hier="2" item="0"/>
          <tpl hier="4" item="3"/>
          <tpl fld="3" item="3"/>
          <tpl fld="2" item="45"/>
          <tpl hier="9" item="1"/>
          <tpl hier="11" item="4"/>
          <tpl hier="12" item="5"/>
          <tpl fld="4" item="0"/>
        </tpls>
      </n>
      <n v="459376033792">
        <tpls c="8">
          <tpl hier="2" item="0"/>
          <tpl hier="4" item="3"/>
          <tpl fld="3" item="19"/>
          <tpl fld="2" item="45"/>
          <tpl hier="9" item="1"/>
          <tpl hier="11" item="4"/>
          <tpl hier="12" item="5"/>
          <tpl fld="4" item="0"/>
        </tpls>
      </n>
      <n v="11230606336">
        <tpls c="8">
          <tpl hier="2" item="0"/>
          <tpl hier="4" item="3"/>
          <tpl fld="3" item="54"/>
          <tpl fld="2" item="25"/>
          <tpl hier="9" item="1"/>
          <tpl hier="11" item="4"/>
          <tpl hier="12" item="5"/>
          <tpl fld="4" item="0"/>
        </tpls>
      </n>
      <n v="62191955968">
        <tpls c="8">
          <tpl hier="2" item="0"/>
          <tpl hier="4" item="3"/>
          <tpl fld="3" item="30"/>
          <tpl fld="2" item="25"/>
          <tpl hier="9" item="1"/>
          <tpl hier="11" item="4"/>
          <tpl hier="12" item="5"/>
          <tpl fld="4" item="0"/>
        </tpls>
      </n>
      <n v="599026304">
        <tpls c="8">
          <tpl hier="2" item="0"/>
          <tpl hier="4" item="3"/>
          <tpl fld="3" item="35"/>
          <tpl fld="2" item="38"/>
          <tpl hier="9" item="1"/>
          <tpl hier="11" item="4"/>
          <tpl hier="12" item="5"/>
          <tpl fld="4" item="0"/>
        </tpls>
      </n>
      <n v="6183387136">
        <tpls c="8">
          <tpl hier="2" item="0"/>
          <tpl hier="4" item="3"/>
          <tpl fld="3" item="22"/>
          <tpl fld="2" item="38"/>
          <tpl hier="9" item="1"/>
          <tpl hier="11" item="4"/>
          <tpl hier="12" item="5"/>
          <tpl fld="4" item="0"/>
        </tpls>
      </n>
      <n v="27116636160">
        <tpls c="8">
          <tpl hier="2" item="0"/>
          <tpl hier="4" item="3"/>
          <tpl fld="3" item="49"/>
          <tpl fld="2" item="38"/>
          <tpl hier="9" item="1"/>
          <tpl hier="11" item="4"/>
          <tpl hier="12" item="5"/>
          <tpl fld="4" item="0"/>
        </tpls>
      </n>
      <n v="858802048">
        <tpls c="8">
          <tpl hier="2" item="0"/>
          <tpl hier="4" item="3"/>
          <tpl fld="3" item="4"/>
          <tpl fld="2" item="16"/>
          <tpl hier="9" item="1"/>
          <tpl hier="11" item="4"/>
          <tpl hier="12" item="5"/>
          <tpl fld="4" item="0"/>
        </tpls>
      </n>
      <n v="3789443072">
        <tpls c="8">
          <tpl hier="2" item="0"/>
          <tpl hier="4" item="3"/>
          <tpl fld="3" item="30"/>
          <tpl fld="2" item="16"/>
          <tpl hier="9" item="1"/>
          <tpl hier="11" item="4"/>
          <tpl hier="12" item="5"/>
          <tpl fld="4" item="0"/>
        </tpls>
      </n>
      <n v="55252414464">
        <tpls c="8">
          <tpl hier="2" item="0"/>
          <tpl hier="4" item="3"/>
          <tpl fld="3" item="28"/>
          <tpl fld="2" item="10"/>
          <tpl hier="9" item="1"/>
          <tpl hier="11" item="4"/>
          <tpl hier="12" item="5"/>
          <tpl fld="4" item="0"/>
        </tpls>
      </n>
      <n v="2581313536">
        <tpls c="8">
          <tpl hier="2" item="0"/>
          <tpl hier="4" item="3"/>
          <tpl fld="3" item="1"/>
          <tpl fld="2" item="20"/>
          <tpl hier="9" item="1"/>
          <tpl hier="11" item="4"/>
          <tpl hier="12" item="5"/>
          <tpl fld="4" item="0"/>
        </tpls>
      </n>
      <n v="349554114560">
        <tpls c="8">
          <tpl hier="2" item="0"/>
          <tpl hier="4" item="3"/>
          <tpl fld="3" item="13"/>
          <tpl fld="2" item="15"/>
          <tpl hier="9" item="1"/>
          <tpl hier="11" item="4"/>
          <tpl hier="12" item="5"/>
          <tpl fld="4" item="0"/>
        </tpls>
      </n>
      <n v="105136005120">
        <tpls c="8">
          <tpl hier="2" item="0"/>
          <tpl hier="4" item="3"/>
          <tpl fld="3" item="56"/>
          <tpl fld="2" item="60"/>
          <tpl hier="9" item="1"/>
          <tpl hier="11" item="4"/>
          <tpl hier="12" item="5"/>
          <tpl fld="4" item="0"/>
        </tpls>
      </n>
      <n v="461951795200">
        <tpls c="8">
          <tpl hier="2" item="0"/>
          <tpl hier="4" item="3"/>
          <tpl fld="3" item="0"/>
          <tpl fld="2" item="60"/>
          <tpl hier="9" item="1"/>
          <tpl hier="11" item="4"/>
          <tpl hier="12" item="5"/>
          <tpl fld="4" item="0"/>
        </tpls>
      </n>
      <n v="1107640320000">
        <tpls c="8">
          <tpl hier="2" item="0"/>
          <tpl hier="4" item="3"/>
          <tpl fld="3" item="55"/>
          <tpl fld="2" item="60"/>
          <tpl hier="9" item="1"/>
          <tpl hier="11" item="4"/>
          <tpl hier="12" item="5"/>
          <tpl fld="4" item="0"/>
        </tpls>
      </n>
      <n v="350247232">
        <tpls c="8">
          <tpl hier="2" item="0"/>
          <tpl hier="4" item="3"/>
          <tpl fld="3" item="35"/>
          <tpl fld="2" item="55"/>
          <tpl hier="9" item="1"/>
          <tpl hier="11" item="4"/>
          <tpl hier="12" item="5"/>
          <tpl fld="4" item="0"/>
        </tpls>
      </n>
      <n v="1131225216">
        <tpls c="8">
          <tpl hier="2" item="0"/>
          <tpl hier="4" item="3"/>
          <tpl fld="3" item="40"/>
          <tpl fld="2" item="55"/>
          <tpl hier="9" item="1"/>
          <tpl hier="11" item="4"/>
          <tpl hier="12" item="5"/>
          <tpl fld="4" item="0"/>
        </tpls>
      </n>
      <n v="2332017920">
        <tpls c="8">
          <tpl hier="2" item="0"/>
          <tpl hier="4" item="3"/>
          <tpl fld="3" item="50"/>
          <tpl fld="2" item="55"/>
          <tpl hier="9" item="1"/>
          <tpl hier="11" item="4"/>
          <tpl hier="12" item="5"/>
          <tpl fld="4" item="0"/>
        </tpls>
      </n>
      <n v="9412813824">
        <tpls c="8">
          <tpl hier="2" item="0"/>
          <tpl hier="4" item="3"/>
          <tpl fld="3" item="49"/>
          <tpl fld="2" item="55"/>
          <tpl hier="9" item="1"/>
          <tpl hier="11" item="4"/>
          <tpl hier="12" item="5"/>
          <tpl fld="4" item="0"/>
        </tpls>
      </n>
      <n v="260750016">
        <tpls c="8">
          <tpl hier="2" item="0"/>
          <tpl hier="4" item="3"/>
          <tpl fld="3" item="37"/>
          <tpl fld="2" item="42"/>
          <tpl hier="9" item="1"/>
          <tpl hier="11" item="4"/>
          <tpl hier="12" item="5"/>
          <tpl fld="4" item="0"/>
        </tpls>
      </n>
      <n v="919726656">
        <tpls c="8">
          <tpl hier="2" item="0"/>
          <tpl hier="4" item="3"/>
          <tpl fld="3" item="39"/>
          <tpl fld="2" item="42"/>
          <tpl hier="9" item="1"/>
          <tpl hier="11" item="4"/>
          <tpl hier="12" item="5"/>
          <tpl fld="4" item="0"/>
        </tpls>
      </n>
      <n v="869033856">
        <tpls c="8">
          <tpl hier="2" item="0"/>
          <tpl hier="4" item="3"/>
          <tpl fld="3" item="28"/>
          <tpl fld="2" item="42"/>
          <tpl hier="9" item="1"/>
          <tpl hier="11" item="4"/>
          <tpl hier="12" item="5"/>
          <tpl fld="4" item="0"/>
        </tpls>
      </n>
      <n v="2333308160">
        <tpls c="8">
          <tpl hier="2" item="0"/>
          <tpl hier="4" item="3"/>
          <tpl fld="3" item="19"/>
          <tpl fld="2" item="42"/>
          <tpl hier="9" item="1"/>
          <tpl hier="11" item="4"/>
          <tpl hier="12" item="5"/>
          <tpl fld="4" item="0"/>
        </tpls>
      </n>
      <n v="934079040">
        <tpls c="8">
          <tpl hier="2" item="0"/>
          <tpl hier="4" item="3"/>
          <tpl fld="3" item="26"/>
          <tpl fld="2" item="62"/>
          <tpl hier="9" item="1"/>
          <tpl hier="11" item="4"/>
          <tpl hier="12" item="5"/>
          <tpl fld="4" item="0"/>
        </tpls>
      </n>
      <n v="7381854720">
        <tpls c="8">
          <tpl hier="2" item="0"/>
          <tpl hier="4" item="3"/>
          <tpl fld="3" item="25"/>
          <tpl fld="2" item="62"/>
          <tpl hier="9" item="1"/>
          <tpl hier="11" item="4"/>
          <tpl hier="12" item="5"/>
          <tpl fld="4" item="0"/>
        </tpls>
      </n>
      <n v="11198379008">
        <tpls c="8">
          <tpl hier="2" item="0"/>
          <tpl hier="4" item="3"/>
          <tpl fld="3" item="24"/>
          <tpl fld="2" item="62"/>
          <tpl hier="9" item="1"/>
          <tpl hier="11" item="4"/>
          <tpl hier="12" item="5"/>
          <tpl fld="4" item="0"/>
        </tpls>
      </n>
      <n v="30928654336">
        <tpls c="8">
          <tpl hier="2" item="0"/>
          <tpl hier="4" item="3"/>
          <tpl fld="3" item="23"/>
          <tpl fld="2" item="62"/>
          <tpl hier="9" item="1"/>
          <tpl hier="11" item="4"/>
          <tpl hier="12" item="5"/>
          <tpl fld="4" item="0"/>
        </tpls>
      </n>
      <n v="189106560">
        <tpls c="8">
          <tpl hier="2" item="0"/>
          <tpl hier="4" item="3"/>
          <tpl fld="3" item="10"/>
          <tpl fld="2" item="77"/>
          <tpl hier="9" item="1"/>
          <tpl hier="11" item="4"/>
          <tpl hier="12" item="5"/>
          <tpl fld="4" item="0"/>
        </tpls>
      </n>
      <n v="1122265088">
        <tpls c="8">
          <tpl hier="2" item="0"/>
          <tpl hier="4" item="3"/>
          <tpl fld="3" item="12"/>
          <tpl fld="2" item="77"/>
          <tpl hier="9" item="1"/>
          <tpl hier="11" item="4"/>
          <tpl hier="12" item="5"/>
          <tpl fld="4" item="0"/>
        </tpls>
      </n>
      <n v="991387840">
        <tpls c="8">
          <tpl hier="2" item="0"/>
          <tpl hier="4" item="3"/>
          <tpl fld="3" item="11"/>
          <tpl fld="2" item="77"/>
          <tpl hier="9" item="1"/>
          <tpl hier="11" item="4"/>
          <tpl hier="12" item="5"/>
          <tpl fld="4" item="0"/>
        </tpls>
      </n>
      <n v="2220978944">
        <tpls c="8">
          <tpl hier="2" item="0"/>
          <tpl hier="4" item="3"/>
          <tpl fld="3" item="9"/>
          <tpl fld="2" item="77"/>
          <tpl hier="9" item="1"/>
          <tpl hier="11" item="4"/>
          <tpl hier="12" item="5"/>
          <tpl fld="4" item="0"/>
        </tpls>
      </n>
      <n v="647199488">
        <tpls c="8">
          <tpl hier="2" item="0"/>
          <tpl hier="4" item="3"/>
          <tpl fld="3" item="57"/>
          <tpl fld="2" item="28"/>
          <tpl hier="9" item="1"/>
          <tpl hier="11" item="4"/>
          <tpl hier="12" item="5"/>
          <tpl fld="4" item="0"/>
        </tpls>
      </n>
      <n v="1433686272">
        <tpls c="8">
          <tpl hier="2" item="0"/>
          <tpl hier="4" item="3"/>
          <tpl fld="3" item="3"/>
          <tpl fld="2" item="28"/>
          <tpl hier="9" item="1"/>
          <tpl hier="11" item="4"/>
          <tpl hier="12" item="5"/>
          <tpl fld="4" item="0"/>
        </tpls>
      </n>
      <n v="6646663680">
        <tpls c="8">
          <tpl hier="2" item="0"/>
          <tpl hier="4" item="3"/>
          <tpl fld="3" item="1"/>
          <tpl fld="2" item="28"/>
          <tpl hier="9" item="1"/>
          <tpl hier="11" item="4"/>
          <tpl hier="12" item="5"/>
          <tpl fld="4" item="0"/>
        </tpls>
      </n>
      <n v="10341924864">
        <tpls c="8">
          <tpl hier="2" item="0"/>
          <tpl hier="4" item="3"/>
          <tpl fld="3" item="20"/>
          <tpl fld="2" item="35"/>
          <tpl hier="9" item="1"/>
          <tpl hier="11" item="4"/>
          <tpl hier="12" item="5"/>
          <tpl fld="4" item="0"/>
        </tpls>
      </n>
      <n v="45964328960">
        <tpls c="8">
          <tpl hier="2" item="0"/>
          <tpl hier="4" item="3"/>
          <tpl fld="3" item="51"/>
          <tpl fld="2" item="35"/>
          <tpl hier="9" item="1"/>
          <tpl hier="11" item="4"/>
          <tpl hier="12" item="5"/>
          <tpl fld="4" item="0"/>
        </tpls>
      </n>
      <n v="179638501376">
        <tpls c="8">
          <tpl hier="2" item="0"/>
          <tpl hier="4" item="3"/>
          <tpl fld="3" item="38"/>
          <tpl fld="2" item="35"/>
          <tpl hier="9" item="1"/>
          <tpl hier="11" item="4"/>
          <tpl hier="12" item="5"/>
          <tpl fld="4" item="0"/>
        </tpls>
      </n>
      <n v="4836166656">
        <tpls c="8">
          <tpl hier="2" item="0"/>
          <tpl hier="4" item="3"/>
          <tpl fld="3" item="44"/>
          <tpl fld="2" item="40"/>
          <tpl hier="9" item="1"/>
          <tpl hier="11" item="4"/>
          <tpl hier="12" item="5"/>
          <tpl fld="4" item="0"/>
        </tpls>
      </n>
      <n v="27940411392">
        <tpls c="8">
          <tpl hier="2" item="0"/>
          <tpl hier="4" item="3"/>
          <tpl fld="3" item="43"/>
          <tpl fld="2" item="40"/>
          <tpl hier="9" item="1"/>
          <tpl hier="11" item="4"/>
          <tpl hier="12" item="5"/>
          <tpl fld="4" item="0"/>
        </tpls>
      </n>
      <n v="92507283456">
        <tpls c="8">
          <tpl hier="2" item="0"/>
          <tpl hier="4" item="3"/>
          <tpl fld="3" item="42"/>
          <tpl fld="2" item="40"/>
          <tpl hier="9" item="1"/>
          <tpl hier="11" item="4"/>
          <tpl hier="12" item="5"/>
          <tpl fld="4" item="0"/>
        </tpls>
      </n>
      <n v="334943879168">
        <tpls c="8">
          <tpl hier="2" item="0"/>
          <tpl hier="4" item="3"/>
          <tpl fld="3" item="41"/>
          <tpl fld="2" item="40"/>
          <tpl hier="9" item="1"/>
          <tpl hier="11" item="4"/>
          <tpl hier="12" item="5"/>
          <tpl fld="4" item="0"/>
        </tpls>
      </n>
      <n v="4532660224">
        <tpls c="8">
          <tpl hier="2" item="0"/>
          <tpl hier="4" item="3"/>
          <tpl fld="3" item="32"/>
          <tpl fld="2" item="54"/>
          <tpl hier="9" item="1"/>
          <tpl hier="11" item="4"/>
          <tpl hier="12" item="5"/>
          <tpl fld="4" item="0"/>
        </tpls>
      </n>
      <n v="13651666944">
        <tpls c="8">
          <tpl hier="2" item="0"/>
          <tpl hier="4" item="3"/>
          <tpl fld="3" item="31"/>
          <tpl fld="2" item="54"/>
          <tpl hier="9" item="1"/>
          <tpl hier="11" item="4"/>
          <tpl hier="12" item="5"/>
          <tpl fld="4" item="0"/>
        </tpls>
      </n>
      <n v="6215591424">
        <tpls c="8">
          <tpl hier="2" item="0"/>
          <tpl hier="4" item="3"/>
          <tpl fld="3" item="30"/>
          <tpl fld="2" item="54"/>
          <tpl hier="9" item="1"/>
          <tpl hier="11" item="4"/>
          <tpl hier="12" item="5"/>
          <tpl fld="4" item="0"/>
        </tpls>
      </n>
      <n v="35909042176">
        <tpls c="8">
          <tpl hier="2" item="0"/>
          <tpl hier="4" item="3"/>
          <tpl fld="3" item="29"/>
          <tpl fld="2" item="54"/>
          <tpl hier="9" item="1"/>
          <tpl hier="11" item="4"/>
          <tpl hier="12" item="5"/>
          <tpl fld="4" item="0"/>
        </tpls>
      </n>
      <n v="265040032">
        <tpls c="8">
          <tpl hier="2" item="0"/>
          <tpl hier="4" item="3"/>
          <tpl fld="3" item="16"/>
          <tpl fld="2" item="59"/>
          <tpl hier="9" item="1"/>
          <tpl hier="11" item="4"/>
          <tpl hier="12" item="5"/>
          <tpl fld="4" item="0"/>
        </tpls>
      </n>
      <n v="2160872448">
        <tpls c="8">
          <tpl hier="2" item="0"/>
          <tpl hier="4" item="3"/>
          <tpl fld="3" item="15"/>
          <tpl fld="2" item="59"/>
          <tpl hier="9" item="1"/>
          <tpl hier="11" item="4"/>
          <tpl hier="12" item="5"/>
          <tpl fld="4" item="0"/>
        </tpls>
      </n>
      <n v="2794259712">
        <tpls c="8">
          <tpl hier="2" item="0"/>
          <tpl hier="4" item="3"/>
          <tpl fld="3" item="14"/>
          <tpl fld="2" item="59"/>
          <tpl hier="9" item="1"/>
          <tpl hier="11" item="4"/>
          <tpl hier="12" item="5"/>
          <tpl fld="4" item="0"/>
        </tpls>
      </n>
      <n v="9035182080">
        <tpls c="8">
          <tpl hier="2" item="0"/>
          <tpl hier="4" item="3"/>
          <tpl fld="3" item="13"/>
          <tpl fld="2" item="59"/>
          <tpl hier="9" item="1"/>
          <tpl hier="11" item="4"/>
          <tpl hier="12" item="5"/>
          <tpl fld="4" item="0"/>
        </tpls>
      </n>
      <n v="1238251648">
        <tpls c="8">
          <tpl hier="2" item="0"/>
          <tpl hier="4" item="3"/>
          <tpl fld="3" item="4"/>
          <tpl fld="2" item="65"/>
          <tpl hier="9" item="1"/>
          <tpl hier="11" item="4"/>
          <tpl hier="12" item="5"/>
          <tpl fld="4" item="0"/>
        </tpls>
      </n>
      <n v="4614629888">
        <tpls c="8">
          <tpl hier="2" item="0"/>
          <tpl hier="4" item="3"/>
          <tpl fld="3" item="58"/>
          <tpl fld="2" item="65"/>
          <tpl hier="9" item="1"/>
          <tpl hier="11" item="4"/>
          <tpl hier="12" item="5"/>
          <tpl fld="4" item="0"/>
        </tpls>
      </n>
      <n v="18528956416">
        <tpls c="8">
          <tpl hier="2" item="0"/>
          <tpl hier="4" item="3"/>
          <tpl fld="3" item="2"/>
          <tpl fld="2" item="65"/>
          <tpl hier="9" item="1"/>
          <tpl hier="11" item="4"/>
          <tpl hier="12" item="5"/>
          <tpl fld="4" item="0"/>
        </tpls>
      </n>
      <n v="3893839104">
        <tpls c="8">
          <tpl hier="2" item="0"/>
          <tpl hier="4" item="3"/>
          <tpl fld="3" item="54"/>
          <tpl fld="2" item="85"/>
          <tpl hier="9" item="1"/>
          <tpl hier="11" item="4"/>
          <tpl hier="12" item="5"/>
          <tpl fld="4" item="0"/>
        </tpls>
      </n>
      <n v="10492628992">
        <tpls c="8">
          <tpl hier="2" item="0"/>
          <tpl hier="4" item="3"/>
          <tpl fld="3" item="53"/>
          <tpl fld="2" item="85"/>
          <tpl hier="9" item="1"/>
          <tpl hier="11" item="4"/>
          <tpl hier="12" item="5"/>
          <tpl fld="4" item="0"/>
        </tpls>
      </n>
      <n v="20343635968">
        <tpls c="8">
          <tpl hier="2" item="0"/>
          <tpl hier="4" item="3"/>
          <tpl fld="3" item="52"/>
          <tpl fld="2" item="85"/>
          <tpl hier="9" item="1"/>
          <tpl hier="11" item="4"/>
          <tpl hier="12" item="5"/>
          <tpl fld="4" item="0"/>
        </tpls>
      </n>
      <n v="824099968">
        <tpls c="8">
          <tpl hier="2" item="0"/>
          <tpl hier="4" item="3"/>
          <tpl fld="3" item="48"/>
          <tpl fld="2" item="49"/>
          <tpl hier="9" item="1"/>
          <tpl hier="11" item="4"/>
          <tpl hier="12" item="5"/>
          <tpl fld="4" item="0"/>
        </tpls>
      </n>
      <n v="4734400000">
        <tpls c="8">
          <tpl hier="2" item="0"/>
          <tpl hier="4" item="3"/>
          <tpl fld="3" item="46"/>
          <tpl fld="2" item="49"/>
          <tpl hier="9" item="1"/>
          <tpl hier="11" item="4"/>
          <tpl hier="12" item="5"/>
          <tpl fld="4" item="0"/>
        </tpls>
      </n>
      <n v="14664238080">
        <tpls c="8">
          <tpl hier="2" item="0"/>
          <tpl hier="4" item="3"/>
          <tpl fld="3" item="45"/>
          <tpl fld="2" item="49"/>
          <tpl hier="9" item="1"/>
          <tpl hier="11" item="4"/>
          <tpl hier="12" item="5"/>
          <tpl fld="4" item="0"/>
        </tpls>
      </n>
      <n v="53860175872">
        <tpls c="8">
          <tpl hier="2" item="0"/>
          <tpl hier="4" item="3"/>
          <tpl fld="3" item="47"/>
          <tpl fld="2" item="49"/>
          <tpl hier="9" item="1"/>
          <tpl hier="11" item="4"/>
          <tpl hier="12" item="5"/>
          <tpl fld="4" item="0"/>
        </tpls>
      </n>
      <n v="2387048192">
        <tpls c="8">
          <tpl hier="2" item="0"/>
          <tpl hier="4" item="3"/>
          <tpl fld="3" item="34"/>
          <tpl fld="2" item="44"/>
          <tpl hier="9" item="1"/>
          <tpl hier="11" item="4"/>
          <tpl hier="12" item="5"/>
          <tpl fld="4" item="0"/>
        </tpls>
      </n>
      <n v="21810767872">
        <tpls c="8">
          <tpl hier="2" item="0"/>
          <tpl hier="4" item="3"/>
          <tpl fld="3" item="36"/>
          <tpl fld="2" item="44"/>
          <tpl hier="9" item="1"/>
          <tpl hier="11" item="4"/>
          <tpl hier="12" item="5"/>
          <tpl fld="4" item="0"/>
        </tpls>
      </n>
      <n v="28162052096">
        <tpls c="8">
          <tpl hier="2" item="0"/>
          <tpl hier="4" item="3"/>
          <tpl fld="3" item="27"/>
          <tpl fld="2" item="44"/>
          <tpl hier="9" item="1"/>
          <tpl hier="11" item="4"/>
          <tpl hier="12" item="5"/>
          <tpl fld="4" item="0"/>
        </tpls>
      </n>
      <n v="95129657344">
        <tpls c="8">
          <tpl hier="2" item="0"/>
          <tpl hier="4" item="3"/>
          <tpl fld="3" item="33"/>
          <tpl fld="2" item="44"/>
          <tpl hier="9" item="1"/>
          <tpl hier="11" item="4"/>
          <tpl hier="12" item="5"/>
          <tpl fld="4" item="0"/>
        </tpls>
      </n>
      <n v="694552384">
        <tpls c="8">
          <tpl hier="2" item="0"/>
          <tpl hier="4" item="3"/>
          <tpl fld="3" item="20"/>
          <tpl fld="2" item="34"/>
          <tpl hier="9" item="1"/>
          <tpl hier="11" item="4"/>
          <tpl hier="12" item="5"/>
          <tpl fld="4" item="0"/>
        </tpls>
      </n>
      <n v="1531803008">
        <tpls c="8">
          <tpl hier="2" item="0"/>
          <tpl hier="4" item="3"/>
          <tpl fld="3" item="51"/>
          <tpl fld="2" item="34"/>
          <tpl hier="9" item="1"/>
          <tpl hier="11" item="4"/>
          <tpl hier="12" item="5"/>
          <tpl fld="4" item="0"/>
        </tpls>
      </n>
      <n v="2870624512">
        <tpls c="8">
          <tpl hier="2" item="0"/>
          <tpl hier="4" item="3"/>
          <tpl fld="3" item="49"/>
          <tpl fld="2" item="34"/>
          <tpl hier="9" item="1"/>
          <tpl hier="11" item="4"/>
          <tpl hier="12" item="5"/>
          <tpl fld="4" item="0"/>
        </tpls>
      </n>
      <n v="245849776">
        <tpls c="8">
          <tpl hier="2" item="0"/>
          <tpl hier="4" item="3"/>
          <tpl fld="3" item="32"/>
          <tpl fld="2" item="64"/>
          <tpl hier="9" item="1"/>
          <tpl hier="11" item="4"/>
          <tpl hier="12" item="5"/>
          <tpl fld="4" item="0"/>
        </tpls>
      </n>
      <n v="3561451520">
        <tpls c="8">
          <tpl hier="2" item="0"/>
          <tpl hier="4" item="3"/>
          <tpl fld="3" item="22"/>
          <tpl fld="2" item="64"/>
          <tpl hier="9" item="1"/>
          <tpl hier="11" item="4"/>
          <tpl hier="12" item="5"/>
          <tpl fld="4" item="0"/>
        </tpls>
      </n>
      <n v="5310381056">
        <tpls c="8">
          <tpl hier="2" item="0"/>
          <tpl hier="4" item="3"/>
          <tpl fld="3" item="11"/>
          <tpl fld="2" item="64"/>
          <tpl hier="9" item="1"/>
          <tpl hier="11" item="4"/>
          <tpl hier="12" item="5"/>
          <tpl fld="4" item="0"/>
        </tpls>
      </n>
      <n v="3662478080">
        <tpls c="8">
          <tpl hier="2" item="0"/>
          <tpl hier="4" item="3"/>
          <tpl fld="3" item="46"/>
          <tpl fld="2" item="33"/>
          <tpl hier="9" item="1"/>
          <tpl hier="11" item="4"/>
          <tpl hier="12" item="5"/>
          <tpl fld="4" item="0"/>
        </tpls>
      </n>
      <n v="6934984704">
        <tpls c="8">
          <tpl hier="2" item="0"/>
          <tpl hier="4" item="3"/>
          <tpl fld="3" item="28"/>
          <tpl fld="2" item="33"/>
          <tpl hier="9" item="1"/>
          <tpl hier="11" item="4"/>
          <tpl hier="12" item="5"/>
          <tpl fld="4" item="0"/>
        </tpls>
      </n>
      <n v="48564862976">
        <tpls c="8">
          <tpl hier="2" item="0"/>
          <tpl hier="4" item="3"/>
          <tpl fld="3" item="23"/>
          <tpl fld="2" item="33"/>
          <tpl hier="9" item="1"/>
          <tpl hier="11" item="4"/>
          <tpl hier="12" item="5"/>
          <tpl fld="4" item="0"/>
        </tpls>
      </n>
      <n v="2101299968">
        <tpls c="8">
          <tpl hier="2" item="0"/>
          <tpl hier="4" item="3"/>
          <tpl fld="3" item="4"/>
          <tpl fld="2" item="43"/>
          <tpl hier="9" item="1"/>
          <tpl hier="11" item="4"/>
          <tpl hier="12" item="5"/>
          <tpl fld="4" item="0"/>
        </tpls>
      </n>
      <n v="7650125312">
        <tpls c="8">
          <tpl hier="2" item="0"/>
          <tpl hier="4" item="3"/>
          <tpl fld="3" item="0"/>
          <tpl fld="2" item="43"/>
          <tpl hier="9" item="1"/>
          <tpl hier="11" item="4"/>
          <tpl hier="12" item="5"/>
          <tpl fld="4" item="0"/>
        </tpls>
      </n>
      <n v="47654785024">
        <tpls c="8">
          <tpl hier="2" item="0"/>
          <tpl hier="4" item="3"/>
          <tpl fld="3" item="41"/>
          <tpl fld="2" item="43"/>
          <tpl hier="9" item="1"/>
          <tpl hier="11" item="4"/>
          <tpl hier="12" item="5"/>
          <tpl fld="4" item="0"/>
        </tpls>
      </n>
      <n v="249300000">
        <tpls c="8">
          <tpl hier="2" item="0"/>
          <tpl hier="4" item="3"/>
          <tpl fld="3" item="16"/>
          <tpl fld="2" item="22"/>
          <tpl hier="9" item="1"/>
          <tpl hier="11" item="4"/>
          <tpl hier="12" item="5"/>
          <tpl fld="4" item="0"/>
        </tpls>
      </n>
      <n v="379779392">
        <tpls c="8">
          <tpl hier="2" item="0"/>
          <tpl hier="4" item="3"/>
          <tpl fld="3" item="3"/>
          <tpl fld="2" item="22"/>
          <tpl hier="9" item="1"/>
          <tpl hier="11" item="4"/>
          <tpl hier="12" item="5"/>
          <tpl fld="4" item="0"/>
        </tpls>
      </n>
      <n v="1916994944">
        <tpls c="8">
          <tpl hier="2" item="0"/>
          <tpl hier="4" item="3"/>
          <tpl fld="3" item="38"/>
          <tpl fld="2" item="22"/>
          <tpl hier="9" item="1"/>
          <tpl hier="11" item="4"/>
          <tpl hier="12" item="5"/>
          <tpl fld="4" item="0"/>
        </tpls>
      </n>
      <n v="367968800">
        <tpls c="8">
          <tpl hier="2" item="0"/>
          <tpl hier="4" item="3"/>
          <tpl fld="3" item="18"/>
          <tpl fld="2" item="21"/>
          <tpl hier="9" item="1"/>
          <tpl hier="11" item="4"/>
          <tpl hier="12" item="5"/>
          <tpl fld="4" item="0"/>
        </tpls>
      </n>
      <n v="2047200000">
        <tpls c="8">
          <tpl hier="2" item="0"/>
          <tpl hier="4" item="3"/>
          <tpl fld="3" item="7"/>
          <tpl fld="2" item="21"/>
          <tpl hier="9" item="1"/>
          <tpl hier="11" item="4"/>
          <tpl hier="12" item="5"/>
          <tpl fld="4" item="0"/>
        </tpls>
      </n>
      <n v="4756204032">
        <tpls c="8">
          <tpl hier="2" item="0"/>
          <tpl hier="4" item="3"/>
          <tpl fld="3" item="55"/>
          <tpl fld="2" item="21"/>
          <tpl hier="9" item="1"/>
          <tpl hier="11" item="4"/>
          <tpl hier="12" item="5"/>
          <tpl fld="4" item="0"/>
        </tpls>
      </n>
      <n v="508649984">
        <tpls c="8">
          <tpl hier="2" item="0"/>
          <tpl hier="4" item="3"/>
          <tpl fld="3" item="34"/>
          <tpl fld="2" item="41"/>
          <tpl hier="9" item="1"/>
          <tpl hier="11" item="4"/>
          <tpl hier="12" item="5"/>
          <tpl fld="4" item="0"/>
        </tpls>
      </n>
      <n v="4915311616">
        <tpls c="8">
          <tpl hier="2" item="0"/>
          <tpl hier="4" item="3"/>
          <tpl fld="3" item="22"/>
          <tpl fld="2" item="41"/>
          <tpl hier="9" item="1"/>
          <tpl hier="11" item="4"/>
          <tpl hier="12" item="5"/>
          <tpl fld="4" item="0"/>
        </tpls>
      </n>
      <n v="9672035328">
        <tpls c="8">
          <tpl hier="2" item="0"/>
          <tpl hier="4" item="3"/>
          <tpl fld="3" item="1"/>
          <tpl fld="2" item="41"/>
          <tpl hier="9" item="1"/>
          <tpl hier="11" item="4"/>
          <tpl hier="12" item="5"/>
          <tpl fld="4" item="0"/>
        </tpls>
      </n>
      <n v="48421924864">
        <tpls c="8">
          <tpl hier="2" item="0"/>
          <tpl hier="4" item="3"/>
          <tpl fld="3" item="44"/>
          <tpl fld="2" item="39"/>
          <tpl hier="9" item="1"/>
          <tpl hier="11" item="4"/>
          <tpl hier="12" item="5"/>
          <tpl fld="4" item="0"/>
        </tpls>
      </n>
      <n v="218262274048">
        <tpls c="8">
          <tpl hier="2" item="0"/>
          <tpl hier="4" item="3"/>
          <tpl fld="3" item="25"/>
          <tpl fld="2" item="39"/>
          <tpl hier="9" item="1"/>
          <tpl hier="11" item="4"/>
          <tpl hier="12" item="5"/>
          <tpl fld="4" item="0"/>
        </tpls>
      </n>
      <n v="514937946112">
        <tpls c="8">
          <tpl hier="2" item="0"/>
          <tpl hier="4" item="3"/>
          <tpl fld="3" item="11"/>
          <tpl fld="2" item="39"/>
          <tpl hier="9" item="1"/>
          <tpl hier="11" item="4"/>
          <tpl hier="12" item="5"/>
          <tpl fld="4" item="0"/>
        </tpls>
      </n>
      <n v="868111424">
        <tpls c="8">
          <tpl hier="2" item="0"/>
          <tpl hier="4" item="3"/>
          <tpl fld="3" item="48"/>
          <tpl fld="2" item="14"/>
          <tpl hier="9" item="1"/>
          <tpl hier="11" item="4"/>
          <tpl hier="12" item="5"/>
          <tpl fld="4" item="0"/>
        </tpls>
      </n>
      <n v="6854491648">
        <tpls c="8">
          <tpl hier="2" item="0"/>
          <tpl hier="4" item="3"/>
          <tpl fld="3" item="36"/>
          <tpl fld="2" item="14"/>
          <tpl hier="9" item="1"/>
          <tpl hier="11" item="4"/>
          <tpl hier="12" item="5"/>
          <tpl fld="4" item="0"/>
        </tpls>
      </n>
      <n v="12986007552">
        <tpls c="8">
          <tpl hier="2" item="0"/>
          <tpl hier="4" item="3"/>
          <tpl fld="3" item="14"/>
          <tpl fld="2" item="14"/>
          <tpl hier="9" item="1"/>
          <tpl hier="11" item="4"/>
          <tpl hier="12" item="5"/>
          <tpl fld="4" item="0"/>
        </tpls>
      </n>
      <n v="431561376">
        <tpls c="8">
          <tpl hier="2" item="0"/>
          <tpl hier="4" item="3"/>
          <tpl fld="3" item="39"/>
          <tpl fld="2" item="31"/>
          <tpl hier="9" item="1"/>
          <tpl hier="11" item="4"/>
          <tpl hier="12" item="5"/>
          <tpl fld="4" item="0"/>
        </tpls>
      </n>
      <n v="912771264">
        <tpls c="8">
          <tpl hier="2" item="0"/>
          <tpl hier="4" item="3"/>
          <tpl fld="3" item="24"/>
          <tpl fld="2" item="31"/>
          <tpl hier="9" item="1"/>
          <tpl hier="11" item="4"/>
          <tpl hier="12" item="5"/>
          <tpl fld="4" item="0"/>
        </tpls>
      </n>
      <n v="2575892224">
        <tpls c="8">
          <tpl hier="2" item="0"/>
          <tpl hier="4" item="3"/>
          <tpl fld="3" item="9"/>
          <tpl fld="2" item="31"/>
          <tpl hier="9" item="1"/>
          <tpl hier="11" item="4"/>
          <tpl hier="12" item="5"/>
          <tpl fld="4" item="0"/>
        </tpls>
      </n>
      <n v="2358930432">
        <tpls c="8">
          <tpl hier="2" item="0"/>
          <tpl hier="4" item="3"/>
          <tpl fld="3" item="40"/>
          <tpl fld="2" item="29"/>
          <tpl hier="9" item="1"/>
          <tpl hier="11" item="4"/>
          <tpl hier="12" item="5"/>
          <tpl fld="4" item="0"/>
        </tpls>
      </n>
      <n v="4931860992">
        <tpls c="8">
          <tpl hier="2" item="0"/>
          <tpl hier="4" item="3"/>
          <tpl fld="3" item="28"/>
          <tpl fld="2" item="29"/>
          <tpl hier="9" item="1"/>
          <tpl hier="11" item="4"/>
          <tpl hier="12" item="5"/>
          <tpl fld="4" item="0"/>
        </tpls>
      </n>
      <n v="13176312832">
        <tpls c="8">
          <tpl hier="2" item="0"/>
          <tpl hier="4" item="3"/>
          <tpl fld="3" item="13"/>
          <tpl fld="2" item="29"/>
          <tpl hier="9" item="1"/>
          <tpl hier="11" item="4"/>
          <tpl hier="12" item="5"/>
          <tpl fld="4" item="0"/>
        </tpls>
      </n>
      <n v="613220672">
        <tpls c="8">
          <tpl hier="2" item="0"/>
          <tpl hier="4" item="3"/>
          <tpl fld="3" item="54"/>
          <tpl fld="2" item="27"/>
          <tpl hier="9" item="1"/>
          <tpl hier="11" item="4"/>
          <tpl hier="12" item="5"/>
          <tpl fld="4" item="0"/>
        </tpls>
      </n>
      <n v="1397457920">
        <tpls c="8">
          <tpl hier="2" item="0"/>
          <tpl hier="4" item="3"/>
          <tpl fld="3" item="42"/>
          <tpl fld="2" item="27"/>
          <tpl hier="9" item="1"/>
          <tpl hier="11" item="4"/>
          <tpl hier="12" item="5"/>
          <tpl fld="4" item="0"/>
        </tpls>
      </n>
      <n v="6047813632">
        <tpls c="8">
          <tpl hier="2" item="0"/>
          <tpl hier="4" item="3"/>
          <tpl fld="3" item="29"/>
          <tpl fld="2" item="27"/>
          <tpl hier="9" item="1"/>
          <tpl hier="11" item="4"/>
          <tpl hier="12" item="5"/>
          <tpl fld="4" item="0"/>
        </tpls>
      </n>
      <n v="9496074240">
        <tpls c="8">
          <tpl hier="2" item="0"/>
          <tpl hier="4" item="3"/>
          <tpl fld="3" item="56"/>
          <tpl fld="2" item="26"/>
          <tpl hier="9" item="1"/>
          <tpl hier="11" item="4"/>
          <tpl hier="12" item="5"/>
          <tpl fld="4" item="0"/>
        </tpls>
      </n>
      <n v="66894835712">
        <tpls c="8">
          <tpl hier="2" item="0"/>
          <tpl hier="4" item="3"/>
          <tpl fld="3" item="50"/>
          <tpl fld="2" item="26"/>
          <tpl hier="9" item="1"/>
          <tpl hier="11" item="4"/>
          <tpl hier="12" item="5"/>
          <tpl fld="4" item="0"/>
        </tpls>
      </n>
      <n v="323277160448">
        <tpls c="8">
          <tpl hier="2" item="0"/>
          <tpl hier="4" item="3"/>
          <tpl fld="3" item="33"/>
          <tpl fld="2" item="26"/>
          <tpl hier="9" item="1"/>
          <tpl hier="11" item="4"/>
          <tpl hier="12" item="5"/>
          <tpl fld="4" item="0"/>
        </tpls>
      </n>
      <n v="335569088">
        <tpls c="8">
          <tpl hier="2" item="0"/>
          <tpl hier="4" item="3"/>
          <tpl fld="3" item="8"/>
          <tpl fld="2" item="24"/>
          <tpl hier="9" item="1"/>
          <tpl hier="11" item="4"/>
          <tpl hier="12" item="5"/>
          <tpl fld="4" item="0"/>
        </tpls>
      </n>
      <n v="2164292096">
        <tpls c="8">
          <tpl hier="2" item="0"/>
          <tpl hier="4" item="3"/>
          <tpl fld="3" item="51"/>
          <tpl fld="2" item="24"/>
          <tpl hier="9" item="1"/>
          <tpl hier="11" item="4"/>
          <tpl hier="12" item="5"/>
          <tpl fld="4" item="0"/>
        </tpls>
      </n>
      <n v="6592537600">
        <tpls c="8">
          <tpl hier="2" item="0"/>
          <tpl hier="4" item="3"/>
          <tpl fld="3" item="29"/>
          <tpl fld="2" item="24"/>
          <tpl hier="9" item="1"/>
          <tpl hier="11" item="4"/>
          <tpl hier="12" item="5"/>
          <tpl fld="4" item="0"/>
        </tpls>
      </n>
      <n v="88000004096">
        <tpls c="8">
          <tpl hier="2" item="0"/>
          <tpl hier="4" item="3"/>
          <tpl fld="3" item="54"/>
          <tpl fld="2" item="17"/>
          <tpl hier="9" item="1"/>
          <tpl hier="11" item="4"/>
          <tpl hier="12" item="5"/>
          <tpl fld="4" item="0"/>
        </tpls>
      </n>
      <n v="600232886272">
        <tpls c="8">
          <tpl hier="2" item="0"/>
          <tpl hier="4" item="3"/>
          <tpl fld="3" item="24"/>
          <tpl fld="2" item="17"/>
          <tpl hier="9" item="1"/>
          <tpl hier="11" item="4"/>
          <tpl hier="12" item="5"/>
          <tpl fld="4" item="0"/>
        </tpls>
      </n>
      <n v="496098784">
        <tpls c="8">
          <tpl hier="2" item="0"/>
          <tpl hier="4" item="3"/>
          <tpl fld="3" item="37"/>
          <tpl fld="2" item="13"/>
          <tpl hier="9" item="1"/>
          <tpl hier="11" item="4"/>
          <tpl hier="12" item="5"/>
          <tpl fld="4" item="0"/>
        </tpls>
      </n>
      <n v="2957255424">
        <tpls c="8">
          <tpl hier="2" item="0"/>
          <tpl hier="4" item="3"/>
          <tpl fld="3" item="7"/>
          <tpl fld="2" item="13"/>
          <tpl hier="9" item="1"/>
          <tpl hier="11" item="4"/>
          <tpl hier="12" item="5"/>
          <tpl fld="4" item="0"/>
        </tpls>
      </n>
      <n v="18913574912">
        <tpls c="8">
          <tpl hier="2" item="0"/>
          <tpl hier="4" item="3"/>
          <tpl fld="3" item="41"/>
          <tpl fld="2" item="13"/>
          <tpl hier="9" item="1"/>
          <tpl hier="11" item="4"/>
          <tpl hier="12" item="5"/>
          <tpl fld="4" item="0"/>
        </tpls>
      </n>
      <n v="1093571456">
        <tpls c="8">
          <tpl hier="2" item="0"/>
          <tpl hier="4" item="3"/>
          <tpl fld="3" item="57"/>
          <tpl fld="2" item="23"/>
          <tpl hier="9" item="1"/>
          <tpl hier="11" item="4"/>
          <tpl hier="12" item="5"/>
          <tpl fld="4" item="0"/>
        </tpls>
      </n>
      <n v="4389965824">
        <tpls c="8">
          <tpl hier="2" item="0"/>
          <tpl hier="4" item="3"/>
          <tpl fld="3" item="27"/>
          <tpl fld="2" item="23"/>
          <tpl hier="9" item="1"/>
          <tpl hier="11" item="4"/>
          <tpl hier="12" item="5"/>
          <tpl fld="4" item="0"/>
        </tpls>
      </n>
      <n v="1803099776">
        <tpls c="8">
          <tpl hier="2" item="0"/>
          <tpl hier="4" item="3"/>
          <tpl fld="3" item="25"/>
          <tpl fld="2" item="30"/>
          <tpl hier="9" item="1"/>
          <tpl hier="11" item="4"/>
          <tpl hier="12" item="5"/>
          <tpl fld="4" item="0"/>
        </tpls>
      </n>
      <n v="4374678016">
        <tpls c="8">
          <tpl hier="2" item="0"/>
          <tpl hier="4" item="3"/>
          <tpl fld="3" item="1"/>
          <tpl fld="2" item="30"/>
          <tpl hier="9" item="1"/>
          <tpl hier="11" item="4"/>
          <tpl hier="12" item="5"/>
          <tpl fld="4" item="0"/>
        </tpls>
      </n>
      <n v="6366792704">
        <tpls c="8">
          <tpl hier="2" item="0"/>
          <tpl hier="4" item="3"/>
          <tpl fld="3" item="32"/>
          <tpl fld="2" item="45"/>
          <tpl hier="9" item="1"/>
          <tpl hier="11" item="4"/>
          <tpl hier="12" item="5"/>
          <tpl fld="4" item="0"/>
        </tpls>
      </n>
      <n v="54035795968">
        <tpls c="8">
          <tpl hier="2" item="0"/>
          <tpl hier="4" item="3"/>
          <tpl fld="3" item="0"/>
          <tpl fld="2" item="45"/>
          <tpl hier="9" item="1"/>
          <tpl hier="11" item="4"/>
          <tpl hier="12" item="5"/>
          <tpl fld="4" item="0"/>
        </tpls>
      </n>
      <n v="514966290432">
        <tpls c="8">
          <tpl hier="2" item="0"/>
          <tpl hier="4" item="3"/>
          <tpl fld="3" item="33"/>
          <tpl fld="2" item="45"/>
          <tpl hier="9" item="1"/>
          <tpl hier="11" item="4"/>
          <tpl hier="12" item="5"/>
          <tpl fld="4" item="0"/>
        </tpls>
      </n>
      <n v="13168080896">
        <tpls c="8">
          <tpl hier="2" item="0"/>
          <tpl hier="4" item="3"/>
          <tpl fld="3" item="20"/>
          <tpl fld="2" item="25"/>
          <tpl hier="9" item="1"/>
          <tpl hier="11" item="4"/>
          <tpl hier="12" item="5"/>
          <tpl fld="4" item="0"/>
        </tpls>
      </n>
      <n v="62973853696">
        <tpls c="8">
          <tpl hier="2" item="0"/>
          <tpl hier="4" item="3"/>
          <tpl fld="3" item="24"/>
          <tpl fld="2" item="25"/>
          <tpl hier="9" item="1"/>
          <tpl hier="11" item="4"/>
          <tpl hier="12" item="5"/>
          <tpl fld="4" item="0"/>
        </tpls>
      </n>
      <n v="652120896">
        <tpls c="8">
          <tpl hier="2" item="0"/>
          <tpl hier="4" item="3"/>
          <tpl fld="3" item="48"/>
          <tpl fld="2" item="38"/>
          <tpl hier="9" item="1"/>
          <tpl hier="11" item="4"/>
          <tpl hier="12" item="5"/>
          <tpl fld="4" item="0"/>
        </tpls>
      </n>
      <n v="6541517312">
        <tpls c="8">
          <tpl hier="2" item="0"/>
          <tpl hier="4" item="3"/>
          <tpl fld="3" item="15"/>
          <tpl fld="2" item="38"/>
          <tpl hier="9" item="1"/>
          <tpl hier="11" item="4"/>
          <tpl hier="12" item="5"/>
          <tpl fld="4" item="0"/>
        </tpls>
      </n>
      <n v="29440299008">
        <tpls c="8">
          <tpl hier="2" item="0"/>
          <tpl hier="4" item="3"/>
          <tpl fld="3" item="47"/>
          <tpl fld="2" item="38"/>
          <tpl hier="9" item="1"/>
          <tpl hier="11" item="4"/>
          <tpl hier="12" item="5"/>
          <tpl fld="4" item="0"/>
        </tpls>
      </n>
      <n v="1299105280">
        <tpls c="8">
          <tpl hier="2" item="0"/>
          <tpl hier="4" item="3"/>
          <tpl fld="3" item="57"/>
          <tpl fld="2" item="16"/>
          <tpl hier="9" item="1"/>
          <tpl hier="11" item="4"/>
          <tpl hier="12" item="5"/>
          <tpl fld="4" item="0"/>
        </tpls>
      </n>
      <n v="3477038080">
        <tpls c="8">
          <tpl hier="2" item="0"/>
          <tpl hier="4" item="3"/>
          <tpl fld="3" item="24"/>
          <tpl fld="2" item="16"/>
          <tpl hier="9" item="1"/>
          <tpl hier="11" item="4"/>
          <tpl hier="12" item="5"/>
          <tpl fld="4" item="0"/>
        </tpls>
      </n>
      <n v="50187325440">
        <tpls c="8">
          <tpl hier="2" item="0"/>
          <tpl hier="4" item="3"/>
          <tpl fld="3" item="24"/>
          <tpl fld="2" item="10"/>
          <tpl hier="9" item="1"/>
          <tpl hier="11" item="4"/>
          <tpl hier="12" item="5"/>
          <tpl fld="4" item="0"/>
        </tpls>
      </n>
      <n v="2553936384">
        <tpls c="8">
          <tpl hier="2" item="0"/>
          <tpl hier="4" item="3"/>
          <tpl fld="3" item="4"/>
          <tpl fld="2" item="19"/>
          <tpl hier="9" item="1"/>
          <tpl hier="11" item="4"/>
          <tpl hier="12" item="5"/>
          <tpl fld="4" item="0"/>
        </tpls>
      </n>
      <n v="116987784">
        <tpls c="8">
          <tpl hier="2" item="0"/>
          <tpl hier="4" item="3"/>
          <tpl fld="3" item="35"/>
          <tpl fld="2" item="34"/>
          <tpl hier="9" item="1"/>
          <tpl hier="11" item="4"/>
          <tpl hier="12" item="5"/>
          <tpl fld="4" item="0"/>
        </tpls>
      </n>
      <n v="719533120">
        <tpls c="8">
          <tpl hier="2" item="0"/>
          <tpl hier="4" item="3"/>
          <tpl fld="3" item="40"/>
          <tpl fld="2" item="34"/>
          <tpl hier="9" item="1"/>
          <tpl hier="11" item="4"/>
          <tpl hier="12" item="5"/>
          <tpl fld="4" item="0"/>
        </tpls>
      </n>
      <n v="1635426176">
        <tpls c="8">
          <tpl hier="2" item="0"/>
          <tpl hier="4" item="3"/>
          <tpl fld="3" item="50"/>
          <tpl fld="2" item="34"/>
          <tpl hier="9" item="1"/>
          <tpl hier="11" item="4"/>
          <tpl hier="12" item="5"/>
          <tpl fld="4" item="0"/>
        </tpls>
      </n>
      <n v="3140508928">
        <tpls c="8">
          <tpl hier="2" item="0"/>
          <tpl hier="4" item="3"/>
          <tpl fld="3" item="47"/>
          <tpl fld="2" item="34"/>
          <tpl hier="9" item="1"/>
          <tpl hier="11" item="4"/>
          <tpl hier="12" item="5"/>
          <tpl fld="4" item="0"/>
        </tpls>
      </n>
      <n v="271543680">
        <tpls c="8">
          <tpl hier="2" item="0"/>
          <tpl hier="4" item="3"/>
          <tpl fld="3" item="26"/>
          <tpl fld="2" item="64"/>
          <tpl hier="9" item="1"/>
          <tpl hier="11" item="4"/>
          <tpl hier="12" item="5"/>
          <tpl fld="4" item="0"/>
        </tpls>
      </n>
      <n v="3339914752">
        <tpls c="8">
          <tpl hier="2" item="0"/>
          <tpl hier="4" item="3"/>
          <tpl fld="3" item="15"/>
          <tpl fld="2" item="64"/>
          <tpl hier="9" item="1"/>
          <tpl hier="11" item="4"/>
          <tpl hier="12" item="5"/>
          <tpl fld="4" item="0"/>
        </tpls>
      </n>
      <n v="7756293632">
        <tpls c="8">
          <tpl hier="2" item="0"/>
          <tpl hier="4" item="3"/>
          <tpl fld="3" item="2"/>
          <tpl fld="2" item="64"/>
          <tpl hier="9" item="1"/>
          <tpl hier="11" item="4"/>
          <tpl hier="12" item="5"/>
          <tpl fld="4" item="0"/>
        </tpls>
      </n>
      <n v="1302674304">
        <tpls c="8">
          <tpl hier="2" item="0"/>
          <tpl hier="4" item="3"/>
          <tpl fld="3" item="35"/>
          <tpl fld="2" item="33"/>
          <tpl hier="9" item="1"/>
          <tpl hier="11" item="4"/>
          <tpl hier="12" item="5"/>
          <tpl fld="4" item="0"/>
        </tpls>
      </n>
      <n v="4020227840">
        <tpls c="8">
          <tpl hier="2" item="0"/>
          <tpl hier="4" item="3"/>
          <tpl fld="3" item="43"/>
          <tpl fld="2" item="33"/>
          <tpl hier="9" item="1"/>
          <tpl hier="11" item="4"/>
          <tpl hier="12" item="5"/>
          <tpl fld="4" item="0"/>
        </tpls>
      </n>
      <n v="6891308544">
        <tpls c="8">
          <tpl hier="2" item="0"/>
          <tpl hier="4" item="3"/>
          <tpl fld="3" item="27"/>
          <tpl fld="2" item="33"/>
          <tpl hier="9" item="1"/>
          <tpl hier="11" item="4"/>
          <tpl hier="12" item="5"/>
          <tpl fld="4" item="0"/>
        </tpls>
      </n>
      <n v="55009730560">
        <tpls c="8">
          <tpl hier="2" item="0"/>
          <tpl hier="4" item="3"/>
          <tpl fld="3" item="21"/>
          <tpl fld="2" item="33"/>
          <tpl hier="9" item="1"/>
          <tpl hier="11" item="4"/>
          <tpl hier="12" item="5"/>
          <tpl fld="4" item="0"/>
        </tpls>
      </n>
      <n v="2569200128">
        <tpls c="8">
          <tpl hier="2" item="0"/>
          <tpl hier="4" item="3"/>
          <tpl fld="3" item="57"/>
          <tpl fld="2" item="43"/>
          <tpl hier="9" item="1"/>
          <tpl hier="11" item="4"/>
          <tpl hier="12" item="5"/>
          <tpl fld="4" item="0"/>
        </tpls>
      </n>
      <n v="9406097408">
        <tpls c="8">
          <tpl hier="2" item="0"/>
          <tpl hier="4" item="3"/>
          <tpl fld="3" item="53"/>
          <tpl fld="2" item="43"/>
          <tpl hier="9" item="1"/>
          <tpl hier="11" item="4"/>
          <tpl hier="12" item="5"/>
          <tpl fld="4" item="0"/>
        </tpls>
      </n>
      <n v="50388459520">
        <tpls c="8">
          <tpl hier="2" item="0"/>
          <tpl hier="4" item="3"/>
          <tpl fld="3" item="19"/>
          <tpl fld="2" item="43"/>
          <tpl hier="9" item="1"/>
          <tpl hier="11" item="4"/>
          <tpl hier="12" item="5"/>
          <tpl fld="4" item="0"/>
        </tpls>
      </n>
      <n v="267800000">
        <tpls c="8">
          <tpl hier="2" item="0"/>
          <tpl hier="4" item="3"/>
          <tpl fld="3" item="10"/>
          <tpl fld="2" item="22"/>
          <tpl hier="9" item="1"/>
          <tpl hier="11" item="4"/>
          <tpl hier="12" item="5"/>
          <tpl fld="4" item="0"/>
        </tpls>
      </n>
      <n v="396582272">
        <tpls c="8">
          <tpl hier="2" item="0"/>
          <tpl hier="4" item="3"/>
          <tpl fld="3" item="0"/>
          <tpl fld="2" item="22"/>
          <tpl hier="9" item="1"/>
          <tpl hier="11" item="4"/>
          <tpl hier="12" item="5"/>
          <tpl fld="4" item="0"/>
        </tpls>
      </n>
      <n v="2061323904">
        <tpls c="8">
          <tpl hier="2" item="0"/>
          <tpl hier="4" item="3"/>
          <tpl fld="3" item="49"/>
          <tpl fld="2" item="22"/>
          <tpl hier="9" item="1"/>
          <tpl hier="11" item="4"/>
          <tpl hier="12" item="5"/>
          <tpl fld="4" item="0"/>
        </tpls>
      </n>
      <n v="391820416">
        <tpls c="8">
          <tpl hier="2" item="0"/>
          <tpl hier="4" item="3"/>
          <tpl fld="3" item="16"/>
          <tpl fld="2" item="21"/>
          <tpl hier="9" item="1"/>
          <tpl hier="11" item="4"/>
          <tpl hier="12" item="5"/>
          <tpl fld="4" item="0"/>
        </tpls>
      </n>
      <n v="2613926912">
        <tpls c="8">
          <tpl hier="2" item="0"/>
          <tpl hier="4" item="3"/>
          <tpl fld="3" item="58"/>
          <tpl fld="2" item="21"/>
          <tpl hier="9" item="1"/>
          <tpl hier="11" item="4"/>
          <tpl hier="12" item="5"/>
          <tpl fld="4" item="0"/>
        </tpls>
      </n>
      <n v="6548530688">
        <tpls c="8">
          <tpl hier="2" item="0"/>
          <tpl hier="4" item="3"/>
          <tpl fld="3" item="38"/>
          <tpl fld="2" item="21"/>
          <tpl hier="9" item="1"/>
          <tpl hier="11" item="4"/>
          <tpl hier="12" item="5"/>
          <tpl fld="4" item="0"/>
        </tpls>
      </n>
      <n v="549950016">
        <tpls c="8">
          <tpl hier="2" item="0"/>
          <tpl hier="4" item="3"/>
          <tpl fld="3" item="32"/>
          <tpl fld="2" item="41"/>
          <tpl hier="9" item="1"/>
          <tpl hier="11" item="4"/>
          <tpl hier="12" item="5"/>
          <tpl fld="4" item="0"/>
        </tpls>
      </n>
      <n v="6190521344">
        <tpls c="8">
          <tpl hier="2" item="0"/>
          <tpl hier="4" item="3"/>
          <tpl fld="3" item="7"/>
          <tpl fld="2" item="41"/>
          <tpl hier="9" item="1"/>
          <tpl hier="11" item="4"/>
          <tpl hier="12" item="5"/>
          <tpl fld="4" item="0"/>
        </tpls>
      </n>
      <n v="10841742336">
        <tpls c="8">
          <tpl hier="2" item="0"/>
          <tpl hier="4" item="3"/>
          <tpl fld="3" item="55"/>
          <tpl fld="2" item="41"/>
          <tpl hier="9" item="1"/>
          <tpl hier="11" item="4"/>
          <tpl hier="12" item="5"/>
          <tpl fld="4" item="0"/>
        </tpls>
      </n>
      <n v="56480288768">
        <tpls c="8">
          <tpl hier="2" item="0"/>
          <tpl hier="4" item="3"/>
          <tpl fld="3" item="37"/>
          <tpl fld="2" item="39"/>
          <tpl hier="9" item="1"/>
          <tpl hier="11" item="4"/>
          <tpl hier="12" item="5"/>
          <tpl fld="4" item="0"/>
        </tpls>
      </n>
      <n v="212158234624">
        <tpls c="8">
          <tpl hier="2" item="0"/>
          <tpl hier="4" item="3"/>
          <tpl fld="3" item="22"/>
          <tpl fld="2" item="39"/>
          <tpl hier="9" item="1"/>
          <tpl hier="11" item="4"/>
          <tpl hier="12" item="5"/>
          <tpl fld="4" item="0"/>
        </tpls>
      </n>
      <n v="607699271680">
        <tpls c="8">
          <tpl hier="2" item="0"/>
          <tpl hier="4" item="3"/>
          <tpl fld="3" item="6"/>
          <tpl fld="2" item="39"/>
          <tpl hier="9" item="1"/>
          <tpl hier="11" item="4"/>
          <tpl hier="12" item="5"/>
          <tpl fld="4" item="0"/>
        </tpls>
      </n>
      <n v="926589376">
        <tpls c="8">
          <tpl hier="2" item="0"/>
          <tpl hier="4" item="3"/>
          <tpl fld="3" item="44"/>
          <tpl fld="2" item="14"/>
          <tpl hier="9" item="1"/>
          <tpl hier="11" item="4"/>
          <tpl hier="12" item="5"/>
          <tpl fld="4" item="0"/>
        </tpls>
      </n>
      <n v="6431579136">
        <tpls c="8">
          <tpl hier="2" item="0"/>
          <tpl hier="4" item="3"/>
          <tpl fld="3" item="31"/>
          <tpl fld="2" item="14"/>
          <tpl hier="9" item="1"/>
          <tpl hier="11" item="4"/>
          <tpl hier="12" item="5"/>
          <tpl fld="4" item="0"/>
        </tpls>
      </n>
      <n v="13147744256">
        <tpls c="8">
          <tpl hier="2" item="0"/>
          <tpl hier="4" item="3"/>
          <tpl fld="3" item="11"/>
          <tpl fld="2" item="14"/>
          <tpl hier="9" item="1"/>
          <tpl hier="11" item="4"/>
          <tpl hier="12" item="5"/>
          <tpl fld="4" item="0"/>
        </tpls>
      </n>
      <n v="434188032">
        <tpls c="8">
          <tpl hier="2" item="0"/>
          <tpl hier="4" item="3"/>
          <tpl fld="3" item="36"/>
          <tpl fld="2" item="31"/>
          <tpl hier="9" item="1"/>
          <tpl hier="11" item="4"/>
          <tpl hier="12" item="5"/>
          <tpl fld="4" item="0"/>
        </tpls>
      </n>
      <n v="887295296">
        <tpls c="8">
          <tpl hier="2" item="0"/>
          <tpl hier="4" item="3"/>
          <tpl fld="3" item="17"/>
          <tpl fld="2" item="31"/>
          <tpl hier="9" item="1"/>
          <tpl hier="11" item="4"/>
          <tpl hier="12" item="5"/>
          <tpl fld="4" item="0"/>
        </tpls>
      </n>
      <n v="2669755136">
        <tpls c="8">
          <tpl hier="2" item="0"/>
          <tpl hier="4" item="3"/>
          <tpl fld="3" item="46"/>
          <tpl fld="2" item="29"/>
          <tpl hier="9" item="1"/>
          <tpl hier="11" item="4"/>
          <tpl hier="12" item="5"/>
          <tpl fld="4" item="0"/>
        </tpls>
      </n>
      <n v="4277903872">
        <tpls c="8">
          <tpl hier="2" item="0"/>
          <tpl hier="4" item="3"/>
          <tpl fld="3" item="24"/>
          <tpl fld="2" item="29"/>
          <tpl hier="9" item="1"/>
          <tpl hier="11" item="4"/>
          <tpl hier="12" item="5"/>
          <tpl fld="4" item="0"/>
        </tpls>
      </n>
      <n v="13853433856">
        <tpls c="8">
          <tpl hier="2" item="0"/>
          <tpl hier="4" item="3"/>
          <tpl fld="3" item="9"/>
          <tpl fld="2" item="29"/>
          <tpl hier="9" item="1"/>
          <tpl hier="11" item="4"/>
          <tpl hier="12" item="5"/>
          <tpl fld="4" item="0"/>
        </tpls>
      </n>
      <n v="670317632">
        <tpls c="8">
          <tpl hier="2" item="0"/>
          <tpl hier="4" item="3"/>
          <tpl fld="3" item="20"/>
          <tpl fld="2" item="27"/>
          <tpl hier="9" item="1"/>
          <tpl hier="11" item="4"/>
          <tpl hier="12" item="5"/>
          <tpl fld="4" item="0"/>
        </tpls>
      </n>
      <n v="2281034240">
        <tpls c="8">
          <tpl hier="2" item="0"/>
          <tpl hier="4" item="3"/>
          <tpl fld="3" item="28"/>
          <tpl fld="2" item="27"/>
          <tpl hier="9" item="1"/>
          <tpl hier="11" item="4"/>
          <tpl hier="12" item="5"/>
          <tpl fld="4" item="0"/>
        </tpls>
      </n>
      <n v="6373212672">
        <tpls c="8">
          <tpl hier="2" item="0"/>
          <tpl hier="4" item="3"/>
          <tpl fld="3" item="23"/>
          <tpl fld="2" item="27"/>
          <tpl hier="9" item="1"/>
          <tpl hier="11" item="4"/>
          <tpl hier="12" item="5"/>
          <tpl fld="4" item="0"/>
        </tpls>
      </n>
      <n v="9298800640">
        <tpls c="8">
          <tpl hier="2" item="0"/>
          <tpl hier="4" item="3"/>
          <tpl fld="3" item="54"/>
          <tpl fld="2" item="26"/>
          <tpl hier="9" item="1"/>
          <tpl hier="11" item="4"/>
          <tpl hier="12" item="5"/>
          <tpl fld="4" item="0"/>
        </tpls>
      </n>
      <n v="74478354432">
        <tpls c="8">
          <tpl hier="2" item="0"/>
          <tpl hier="4" item="3"/>
          <tpl fld="3" item="45"/>
          <tpl fld="2" item="26"/>
          <tpl hier="9" item="1"/>
          <tpl hier="11" item="4"/>
          <tpl hier="12" item="5"/>
          <tpl fld="4" item="0"/>
        </tpls>
      </n>
      <n v="338061950976">
        <tpls c="8">
          <tpl hier="2" item="0"/>
          <tpl hier="4" item="3"/>
          <tpl fld="3" item="29"/>
          <tpl fld="2" item="26"/>
          <tpl hier="9" item="1"/>
          <tpl hier="11" item="4"/>
          <tpl hier="12" item="5"/>
          <tpl fld="4" item="0"/>
        </tpls>
      </n>
      <n v="391669440">
        <tpls c="8">
          <tpl hier="2" item="0"/>
          <tpl hier="4" item="3"/>
          <tpl fld="3" item="4"/>
          <tpl fld="2" item="24"/>
          <tpl hier="9" item="1"/>
          <tpl hier="11" item="4"/>
          <tpl hier="12" item="5"/>
          <tpl fld="4" item="0"/>
        </tpls>
      </n>
      <n v="1847350656">
        <tpls c="8">
          <tpl hier="2" item="0"/>
          <tpl hier="4" item="3"/>
          <tpl fld="3" item="50"/>
          <tpl fld="2" item="24"/>
          <tpl hier="9" item="1"/>
          <tpl hier="11" item="4"/>
          <tpl hier="12" item="5"/>
          <tpl fld="4" item="0"/>
        </tpls>
      </n>
      <n v="6398744576">
        <tpls c="8">
          <tpl hier="2" item="0"/>
          <tpl hier="4" item="3"/>
          <tpl fld="3" item="21"/>
          <tpl fld="2" item="24"/>
          <tpl hier="9" item="1"/>
          <tpl hier="11" item="4"/>
          <tpl hier="12" item="5"/>
          <tpl fld="4" item="0"/>
        </tpls>
      </n>
      <n v="134561406976">
        <tpls c="8">
          <tpl hier="2" item="0"/>
          <tpl hier="4" item="3"/>
          <tpl fld="3" item="43"/>
          <tpl fld="2" item="17"/>
          <tpl hier="9" item="1"/>
          <tpl hier="11" item="4"/>
          <tpl hier="12" item="5"/>
          <tpl fld="4" item="0"/>
        </tpls>
      </n>
      <n v="756706312192">
        <tpls c="8">
          <tpl hier="2" item="0"/>
          <tpl hier="4" item="3"/>
          <tpl fld="3" item="14"/>
          <tpl fld="2" item="17"/>
          <tpl hier="9" item="1"/>
          <tpl hier="11" item="4"/>
          <tpl hier="12" item="5"/>
          <tpl fld="4" item="0"/>
        </tpls>
      </n>
      <n v="735267072">
        <tpls c="8">
          <tpl hier="2" item="0"/>
          <tpl hier="4" item="3"/>
          <tpl fld="3" item="34"/>
          <tpl fld="2" item="13"/>
          <tpl hier="9" item="1"/>
          <tpl hier="11" item="4"/>
          <tpl hier="12" item="5"/>
          <tpl fld="4" item="0"/>
        </tpls>
      </n>
      <n v="3487009792">
        <tpls c="8">
          <tpl hier="2" item="0"/>
          <tpl hier="4" item="3"/>
          <tpl fld="3" item="58"/>
          <tpl fld="2" item="13"/>
          <tpl hier="9" item="1"/>
          <tpl hier="11" item="4"/>
          <tpl hier="12" item="5"/>
          <tpl fld="4" item="0"/>
        </tpls>
      </n>
      <n v="18851514368">
        <tpls c="8">
          <tpl hier="2" item="0"/>
          <tpl hier="4" item="3"/>
          <tpl fld="3" item="19"/>
          <tpl fld="2" item="13"/>
          <tpl hier="9" item="1"/>
          <tpl hier="11" item="4"/>
          <tpl hier="12" item="5"/>
          <tpl fld="4" item="0"/>
        </tpls>
      </n>
      <n v="1520900096">
        <tpls c="8">
          <tpl hier="2" item="0"/>
          <tpl hier="4" item="3"/>
          <tpl fld="3" item="56"/>
          <tpl fld="2" item="23"/>
          <tpl hier="9" item="1"/>
          <tpl hier="11" item="4"/>
          <tpl hier="12" item="5"/>
          <tpl fld="4" item="0"/>
        </tpls>
      </n>
      <n v="4635267072">
        <tpls c="8">
          <tpl hier="2" item="0"/>
          <tpl hier="4" item="3"/>
          <tpl fld="3" item="30"/>
          <tpl fld="2" item="23"/>
          <tpl hier="9" item="1"/>
          <tpl hier="11" item="4"/>
          <tpl hier="12" item="5"/>
          <tpl fld="4" item="0"/>
        </tpls>
      </n>
      <n v="1461243264">
        <tpls c="8">
          <tpl hier="2" item="0"/>
          <tpl hier="4" item="3"/>
          <tpl fld="3" item="22"/>
          <tpl fld="2" item="30"/>
          <tpl hier="9" item="1"/>
          <tpl hier="11" item="4"/>
          <tpl hier="12" item="5"/>
          <tpl fld="4" item="0"/>
        </tpls>
      </n>
      <n v="5694716928">
        <tpls c="8">
          <tpl hier="2" item="0"/>
          <tpl hier="4" item="3"/>
          <tpl fld="3" item="52"/>
          <tpl fld="2" item="30"/>
          <tpl hier="9" item="1"/>
          <tpl hier="11" item="4"/>
          <tpl hier="12" item="5"/>
          <tpl fld="4" item="0"/>
        </tpls>
      </n>
      <n v="12545849344">
        <tpls c="8">
          <tpl hier="2" item="0"/>
          <tpl hier="4" item="3"/>
          <tpl fld="3" item="10"/>
          <tpl fld="2" item="45"/>
          <tpl hier="9" item="1"/>
          <tpl hier="11" item="4"/>
          <tpl hier="12" item="5"/>
          <tpl fld="4" item="0"/>
        </tpls>
      </n>
      <n v="47794925568">
        <tpls c="8">
          <tpl hier="2" item="0"/>
          <tpl hier="4" item="3"/>
          <tpl fld="3" item="51"/>
          <tpl fld="2" item="45"/>
          <tpl hier="9" item="1"/>
          <tpl hier="11" item="4"/>
          <tpl hier="12" item="5"/>
          <tpl fld="4" item="0"/>
        </tpls>
      </n>
      <n v="568498913280">
        <tpls c="8">
          <tpl hier="2" item="0"/>
          <tpl hier="4" item="3"/>
          <tpl fld="3" item="29"/>
          <tpl fld="2" item="45"/>
          <tpl hier="9" item="1"/>
          <tpl hier="11" item="4"/>
          <tpl hier="12" item="5"/>
          <tpl fld="4" item="0"/>
        </tpls>
      </n>
      <n v="15126061056">
        <tpls c="8">
          <tpl hier="2" item="0"/>
          <tpl hier="4" item="3"/>
          <tpl fld="3" item="40"/>
          <tpl fld="2" item="25"/>
          <tpl hier="9" item="1"/>
          <tpl hier="11" item="4"/>
          <tpl hier="12" item="5"/>
          <tpl fld="4" item="0"/>
        </tpls>
      </n>
      <n v="82017746944">
        <tpls c="8">
          <tpl hier="2" item="0"/>
          <tpl hier="4" item="3"/>
          <tpl fld="3" item="17"/>
          <tpl fld="2" item="25"/>
          <tpl hier="9" item="1"/>
          <tpl hier="11" item="4"/>
          <tpl hier="12" item="5"/>
          <tpl fld="4" item="0"/>
        </tpls>
      </n>
      <n v="722784512">
        <tpls c="8">
          <tpl hier="2" item="0"/>
          <tpl hier="4" item="3"/>
          <tpl fld="3" item="44"/>
          <tpl fld="2" item="38"/>
          <tpl hier="9" item="1"/>
          <tpl hier="11" item="4"/>
          <tpl hier="12" item="5"/>
          <tpl fld="4" item="0"/>
        </tpls>
      </n>
      <n v="6797834240">
        <tpls c="8">
          <tpl hier="2" item="0"/>
          <tpl hier="4" item="3"/>
          <tpl fld="3" item="12"/>
          <tpl fld="2" item="38"/>
          <tpl hier="9" item="1"/>
          <tpl hier="11" item="4"/>
          <tpl hier="12" item="5"/>
          <tpl fld="4" item="0"/>
        </tpls>
      </n>
      <n v="34686201856">
        <tpls c="8">
          <tpl hier="2" item="0"/>
          <tpl hier="4" item="3"/>
          <tpl fld="3" item="41"/>
          <tpl fld="2" item="38"/>
          <tpl hier="9" item="1"/>
          <tpl hier="11" item="4"/>
          <tpl hier="12" item="5"/>
          <tpl fld="4" item="0"/>
        </tpls>
      </n>
      <n v="1467346048">
        <tpls c="8">
          <tpl hier="2" item="0"/>
          <tpl hier="4" item="3"/>
          <tpl fld="3" item="56"/>
          <tpl fld="2" item="16"/>
          <tpl hier="9" item="1"/>
          <tpl hier="11" item="4"/>
          <tpl hier="12" item="5"/>
          <tpl fld="4" item="0"/>
        </tpls>
      </n>
      <n v="3081024256">
        <tpls c="8">
          <tpl hier="2" item="0"/>
          <tpl hier="4" item="3"/>
          <tpl fld="3" item="14"/>
          <tpl fld="2" item="16"/>
          <tpl hier="9" item="1"/>
          <tpl hier="11" item="4"/>
          <tpl hier="12" item="5"/>
          <tpl fld="4" item="0"/>
        </tpls>
      </n>
      <n v="192649003008">
        <tpls c="8">
          <tpl hier="2" item="0"/>
          <tpl hier="4" item="3"/>
          <tpl fld="3" item="19"/>
          <tpl fld="2" item="10"/>
          <tpl hier="9" item="1"/>
          <tpl hier="11" item="4"/>
          <tpl hier="12" item="5"/>
          <tpl fld="4" item="0"/>
        </tpls>
      </n>
      <n v="2869777920">
        <tpls c="8">
          <tpl hier="2" item="0"/>
          <tpl hier="4" item="3"/>
          <tpl fld="3" item="20"/>
          <tpl fld="2" item="32"/>
          <tpl hier="9" item="1"/>
          <tpl hier="11" item="4"/>
          <tpl hier="12" item="5"/>
          <tpl fld="4" item="0"/>
        </tpls>
      </n>
      <n v="6978371584">
        <tpls c="8">
          <tpl hier="2" item="0"/>
          <tpl hier="4" item="3"/>
          <tpl fld="3" item="58"/>
          <tpl fld="2" item="19"/>
          <tpl hier="9" item="1"/>
          <tpl hier="11" item="4"/>
          <tpl hier="12" item="5"/>
          <tpl fld="4" item="0"/>
        </tpls>
      </n>
      <n v="122906432">
        <tpls c="8">
          <tpl hier="2" item="0"/>
          <tpl hier="4" item="3"/>
          <tpl fld="3" item="48"/>
          <tpl fld="2" item="34"/>
          <tpl hier="9" item="1"/>
          <tpl hier="11" item="4"/>
          <tpl hier="12" item="5"/>
          <tpl fld="4" item="0"/>
        </tpls>
      </n>
      <n v="829239488">
        <tpls c="8">
          <tpl hier="2" item="0"/>
          <tpl hier="4" item="3"/>
          <tpl fld="3" item="46"/>
          <tpl fld="2" item="34"/>
          <tpl hier="9" item="1"/>
          <tpl hier="11" item="4"/>
          <tpl hier="12" item="5"/>
          <tpl fld="4" item="0"/>
        </tpls>
      </n>
      <n v="1825285120">
        <tpls c="8">
          <tpl hier="2" item="0"/>
          <tpl hier="4" item="3"/>
          <tpl fld="3" item="45"/>
          <tpl fld="2" item="34"/>
          <tpl hier="9" item="1"/>
          <tpl hier="11" item="4"/>
          <tpl hier="12" item="5"/>
          <tpl fld="4" item="0"/>
        </tpls>
      </n>
      <n v="3774530560">
        <tpls c="8">
          <tpl hier="2" item="0"/>
          <tpl hier="4" item="3"/>
          <tpl fld="3" item="41"/>
          <tpl fld="2" item="34"/>
          <tpl hier="9" item="1"/>
          <tpl hier="11" item="4"/>
          <tpl hier="12" item="5"/>
          <tpl fld="4" item="0"/>
        </tpls>
      </n>
      <n v="294468576">
        <tpls c="8">
          <tpl hier="2" item="0"/>
          <tpl hier="4" item="3"/>
          <tpl fld="3" item="18"/>
          <tpl fld="2" item="64"/>
          <tpl hier="9" item="1"/>
          <tpl hier="11" item="4"/>
          <tpl hier="12" item="5"/>
          <tpl fld="4" item="0"/>
        </tpls>
      </n>
      <n v="3403638272">
        <tpls c="8">
          <tpl hier="2" item="0"/>
          <tpl hier="4" item="3"/>
          <tpl fld="3" item="12"/>
          <tpl fld="2" item="64"/>
          <tpl hier="9" item="1"/>
          <tpl hier="11" item="4"/>
          <tpl hier="12" item="5"/>
          <tpl fld="4" item="0"/>
        </tpls>
      </n>
      <n v="9578973184">
        <tpls c="8">
          <tpl hier="2" item="0"/>
          <tpl hier="4" item="3"/>
          <tpl fld="3" item="1"/>
          <tpl fld="2" item="64"/>
          <tpl hier="9" item="1"/>
          <tpl hier="11" item="4"/>
          <tpl hier="12" item="5"/>
          <tpl fld="4" item="0"/>
        </tpls>
      </n>
      <n v="1382515584">
        <tpls c="8">
          <tpl hier="2" item="0"/>
          <tpl hier="4" item="3"/>
          <tpl fld="3" item="48"/>
          <tpl fld="2" item="33"/>
          <tpl hier="9" item="1"/>
          <tpl hier="11" item="4"/>
          <tpl hier="12" item="5"/>
          <tpl fld="4" item="0"/>
        </tpls>
      </n>
      <n v="4445228032">
        <tpls c="8">
          <tpl hier="2" item="0"/>
          <tpl hier="4" item="3"/>
          <tpl fld="3" item="39"/>
          <tpl fld="2" item="33"/>
          <tpl hier="9" item="1"/>
          <tpl hier="11" item="4"/>
          <tpl hier="12" item="5"/>
          <tpl fld="4" item="0"/>
        </tpls>
      </n>
      <n v="7719354880">
        <tpls c="8">
          <tpl hier="2" item="0"/>
          <tpl hier="4" item="3"/>
          <tpl fld="3" item="24"/>
          <tpl fld="2" item="33"/>
          <tpl hier="9" item="1"/>
          <tpl hier="11" item="4"/>
          <tpl hier="12" item="5"/>
          <tpl fld="4" item="0"/>
        </tpls>
      </n>
      <n v="58998132736">
        <tpls c="8">
          <tpl hier="2" item="0"/>
          <tpl hier="4" item="3"/>
          <tpl fld="3" item="13"/>
          <tpl fld="2" item="33"/>
          <tpl hier="9" item="1"/>
          <tpl hier="11" item="4"/>
          <tpl hier="12" item="5"/>
          <tpl fld="4" item="0"/>
        </tpls>
      </n>
      <n v="3161499904">
        <tpls c="8">
          <tpl hier="2" item="0"/>
          <tpl hier="4" item="3"/>
          <tpl fld="3" item="56"/>
          <tpl fld="2" item="43"/>
          <tpl hier="9" item="1"/>
          <tpl hier="11" item="4"/>
          <tpl hier="12" item="5"/>
          <tpl fld="4" item="0"/>
        </tpls>
      </n>
      <n v="12983235584">
        <tpls c="8">
          <tpl hier="2" item="0"/>
          <tpl hier="4" item="3"/>
          <tpl fld="3" item="45"/>
          <tpl fld="2" item="43"/>
          <tpl hier="9" item="1"/>
          <tpl hier="11" item="4"/>
          <tpl hier="12" item="5"/>
          <tpl fld="4" item="0"/>
        </tpls>
      </n>
      <n v="52996542464">
        <tpls c="8">
          <tpl hier="2" item="0"/>
          <tpl hier="4" item="3"/>
          <tpl fld="3" item="33"/>
          <tpl fld="2" item="43"/>
          <tpl hier="9" item="1"/>
          <tpl hier="11" item="4"/>
          <tpl hier="12" item="5"/>
          <tpl fld="4" item="0"/>
        </tpls>
      </n>
      <n v="282049984">
        <tpls c="8">
          <tpl hier="2" item="0"/>
          <tpl hier="4" item="3"/>
          <tpl fld="3" item="8"/>
          <tpl fld="2" item="22"/>
          <tpl hier="9" item="1"/>
          <tpl hier="11" item="4"/>
          <tpl hier="12" item="5"/>
          <tpl fld="4" item="0"/>
        </tpls>
      </n>
      <n v="348533088">
        <tpls c="8">
          <tpl hier="2" item="0"/>
          <tpl hier="4" item="3"/>
          <tpl fld="3" item="53"/>
          <tpl fld="2" item="22"/>
          <tpl hier="9" item="1"/>
          <tpl hier="11" item="4"/>
          <tpl hier="12" item="5"/>
          <tpl fld="4" item="0"/>
        </tpls>
      </n>
      <n v="2273224960">
        <tpls c="8">
          <tpl hier="2" item="0"/>
          <tpl hier="4" item="3"/>
          <tpl fld="3" item="47"/>
          <tpl fld="2" item="22"/>
          <tpl hier="9" item="1"/>
          <tpl hier="11" item="4"/>
          <tpl hier="12" item="5"/>
          <tpl fld="4" item="0"/>
        </tpls>
      </n>
      <n v="331200000">
        <tpls c="8">
          <tpl hier="2" item="0"/>
          <tpl hier="4" item="3"/>
          <tpl fld="3" item="10"/>
          <tpl fld="2" item="21"/>
          <tpl hier="9" item="1"/>
          <tpl hier="11" item="4"/>
          <tpl hier="12" item="5"/>
          <tpl fld="4" item="0"/>
        </tpls>
      </n>
      <n v="2736243712">
        <tpls c="8">
          <tpl hier="2" item="0"/>
          <tpl hier="4" item="3"/>
          <tpl fld="3" item="3"/>
          <tpl fld="2" item="21"/>
          <tpl hier="9" item="1"/>
          <tpl hier="11" item="4"/>
          <tpl hier="12" item="5"/>
          <tpl fld="4" item="0"/>
        </tpls>
      </n>
      <n v="6584649216">
        <tpls c="8">
          <tpl hier="2" item="0"/>
          <tpl hier="4" item="3"/>
          <tpl fld="3" item="49"/>
          <tpl fld="2" item="21"/>
          <tpl hier="9" item="1"/>
          <tpl hier="11" item="4"/>
          <tpl hier="12" item="5"/>
          <tpl fld="4" item="0"/>
        </tpls>
      </n>
      <n v="598099968">
        <tpls c="8">
          <tpl hier="2" item="0"/>
          <tpl hier="4" item="3"/>
          <tpl fld="3" item="26"/>
          <tpl fld="2" item="41"/>
          <tpl hier="9" item="1"/>
          <tpl hier="11" item="4"/>
          <tpl hier="12" item="5"/>
          <tpl fld="4" item="0"/>
        </tpls>
      </n>
      <n v="5902716928">
        <tpls c="8">
          <tpl hier="2" item="0"/>
          <tpl hier="4" item="3"/>
          <tpl fld="3" item="58"/>
          <tpl fld="2" item="41"/>
          <tpl hier="9" item="1"/>
          <tpl hier="11" item="4"/>
          <tpl hier="12" item="5"/>
          <tpl fld="4" item="0"/>
        </tpls>
      </n>
      <n v="12275502080">
        <tpls c="8">
          <tpl hier="2" item="0"/>
          <tpl hier="4" item="3"/>
          <tpl fld="3" item="52"/>
          <tpl fld="2" item="41"/>
          <tpl hier="9" item="1"/>
          <tpl hier="11" item="4"/>
          <tpl hier="12" item="5"/>
          <tpl fld="4" item="0"/>
        </tpls>
      </n>
      <n v="45865463808">
        <tpls c="8">
          <tpl hier="2" item="0"/>
          <tpl hier="4" item="3"/>
          <tpl fld="3" item="32"/>
          <tpl fld="2" item="39"/>
          <tpl hier="9" item="1"/>
          <tpl hier="11" item="4"/>
          <tpl hier="12" item="5"/>
          <tpl fld="4" item="0"/>
        </tpls>
      </n>
      <n v="232511881216">
        <tpls c="8">
          <tpl hier="2" item="0"/>
          <tpl hier="4" item="3"/>
          <tpl fld="3" item="15"/>
          <tpl fld="2" item="39"/>
          <tpl hier="9" item="1"/>
          <tpl hier="11" item="4"/>
          <tpl hier="12" item="5"/>
          <tpl fld="4" item="0"/>
        </tpls>
      </n>
      <n v="940259868672">
        <tpls c="8">
          <tpl hier="2" item="0"/>
          <tpl hier="4" item="3"/>
          <tpl fld="3" item="55"/>
          <tpl fld="2" item="39"/>
          <tpl hier="9" item="1"/>
          <tpl hier="11" item="4"/>
          <tpl hier="12" item="5"/>
          <tpl fld="4" item="0"/>
        </tpls>
      </n>
      <n v="998759360">
        <tpls c="8">
          <tpl hier="2" item="0"/>
          <tpl hier="4" item="3"/>
          <tpl fld="3" item="37"/>
          <tpl fld="2" item="14"/>
          <tpl hier="9" item="1"/>
          <tpl hier="11" item="4"/>
          <tpl hier="12" item="5"/>
          <tpl fld="4" item="0"/>
        </tpls>
      </n>
      <n v="5979198464">
        <tpls c="8">
          <tpl hier="2" item="0"/>
          <tpl hier="4" item="3"/>
          <tpl fld="3" item="25"/>
          <tpl fld="2" item="14"/>
          <tpl hier="9" item="1"/>
          <tpl hier="11" item="4"/>
          <tpl hier="12" item="5"/>
          <tpl fld="4" item="0"/>
        </tpls>
      </n>
      <n v="14904517632">
        <tpls c="8">
          <tpl hier="2" item="0"/>
          <tpl hier="4" item="3"/>
          <tpl fld="3" item="6"/>
          <tpl fld="2" item="14"/>
          <tpl hier="9" item="1"/>
          <tpl hier="11" item="4"/>
          <tpl hier="12" item="5"/>
          <tpl fld="4" item="0"/>
        </tpls>
      </n>
      <n v="35699288">
        <tpls c="8">
          <tpl hier="2" item="0"/>
          <tpl hier="4" item="3"/>
          <tpl fld="3" item="35"/>
          <tpl fld="2" item="31"/>
          <tpl hier="9" item="1"/>
          <tpl hier="11" item="4"/>
          <tpl hier="12" item="5"/>
          <tpl fld="4" item="0"/>
        </tpls>
      </n>
      <n v="348746816">
        <tpls c="8">
          <tpl hier="2" item="0"/>
          <tpl hier="4" item="3"/>
          <tpl fld="3" item="31"/>
          <tpl fld="2" item="31"/>
          <tpl hier="9" item="1"/>
          <tpl hier="11" item="4"/>
          <tpl hier="12" item="5"/>
          <tpl fld="4" item="0"/>
        </tpls>
      </n>
      <n v="825706944">
        <tpls c="8">
          <tpl hier="2" item="0"/>
          <tpl hier="4" item="3"/>
          <tpl fld="3" item="14"/>
          <tpl fld="2" item="31"/>
          <tpl hier="9" item="1"/>
          <tpl hier="11" item="4"/>
          <tpl hier="12" item="5"/>
          <tpl fld="4" item="0"/>
        </tpls>
      </n>
      <n v="3463565824">
        <tpls c="8">
          <tpl hier="2" item="0"/>
          <tpl hier="4" item="3"/>
          <tpl fld="3" item="43"/>
          <tpl fld="2" item="29"/>
          <tpl hier="9" item="1"/>
          <tpl hier="11" item="4"/>
          <tpl hier="12" item="5"/>
          <tpl fld="4" item="0"/>
        </tpls>
      </n>
      <n v="4629246976">
        <tpls c="8">
          <tpl hier="2" item="0"/>
          <tpl hier="4" item="3"/>
          <tpl fld="3" item="17"/>
          <tpl fld="2" item="29"/>
          <tpl hier="9" item="1"/>
          <tpl hier="11" item="4"/>
          <tpl hier="12" item="5"/>
          <tpl fld="4" item="0"/>
        </tpls>
      </n>
      <n v="14083906560">
        <tpls c="8">
          <tpl hier="2" item="0"/>
          <tpl hier="4" item="3"/>
          <tpl fld="3" item="5"/>
          <tpl fld="2" item="29"/>
          <tpl hier="9" item="1"/>
          <tpl hier="11" item="4"/>
          <tpl hier="12" item="5"/>
          <tpl fld="4" item="0"/>
        </tpls>
      </n>
      <n v="949034048">
        <tpls c="8">
          <tpl hier="2" item="0"/>
          <tpl hier="4" item="3"/>
          <tpl fld="3" item="46"/>
          <tpl fld="2" item="27"/>
          <tpl hier="9" item="1"/>
          <tpl hier="11" item="4"/>
          <tpl hier="12" item="5"/>
          <tpl fld="4" item="0"/>
        </tpls>
      </n>
      <n v="2663234816">
        <tpls c="8">
          <tpl hier="2" item="0"/>
          <tpl hier="4" item="3"/>
          <tpl fld="3" item="27"/>
          <tpl fld="2" item="27"/>
          <tpl hier="9" item="1"/>
          <tpl hier="11" item="4"/>
          <tpl hier="12" item="5"/>
          <tpl fld="4" item="0"/>
        </tpls>
      </n>
      <n v="6917301760">
        <tpls c="8">
          <tpl hier="2" item="0"/>
          <tpl hier="4" item="3"/>
          <tpl fld="3" item="9"/>
          <tpl fld="2" item="27"/>
          <tpl hier="9" item="1"/>
          <tpl hier="11" item="4"/>
          <tpl hier="12" item="5"/>
          <tpl fld="4" item="0"/>
        </tpls>
      </n>
      <n v="11050126336">
        <tpls c="8">
          <tpl hier="2" item="0"/>
          <tpl hier="4" item="3"/>
          <tpl fld="3" item="20"/>
          <tpl fld="2" item="26"/>
          <tpl hier="9" item="1"/>
          <tpl hier="11" item="4"/>
          <tpl hier="12" item="5"/>
          <tpl fld="4" item="0"/>
        </tpls>
      </n>
      <n v="88705343488">
        <tpls c="8">
          <tpl hier="2" item="0"/>
          <tpl hier="4" item="3"/>
          <tpl fld="3" item="42"/>
          <tpl fld="2" item="26"/>
          <tpl hier="9" item="1"/>
          <tpl hier="11" item="4"/>
          <tpl hier="12" item="5"/>
          <tpl fld="4" item="0"/>
        </tpls>
      </n>
      <n v="301354745856">
        <tpls c="8">
          <tpl hier="2" item="0"/>
          <tpl hier="4" item="3"/>
          <tpl fld="3" item="23"/>
          <tpl fld="2" item="26"/>
          <tpl hier="9" item="1"/>
          <tpl hier="11" item="4"/>
          <tpl hier="12" item="5"/>
          <tpl fld="4" item="0"/>
        </tpls>
      </n>
      <n v="493237536">
        <tpls c="8">
          <tpl hier="2" item="0"/>
          <tpl hier="4" item="3"/>
          <tpl fld="3" item="57"/>
          <tpl fld="2" item="24"/>
          <tpl hier="9" item="1"/>
          <tpl hier="11" item="4"/>
          <tpl hier="12" item="5"/>
          <tpl fld="4" item="0"/>
        </tpls>
      </n>
      <n v="1944876800">
        <tpls c="8">
          <tpl hier="2" item="0"/>
          <tpl hier="4" item="3"/>
          <tpl fld="3" item="45"/>
          <tpl fld="2" item="24"/>
          <tpl hier="9" item="1"/>
          <tpl hier="11" item="4"/>
          <tpl hier="12" item="5"/>
          <tpl fld="4" item="0"/>
        </tpls>
      </n>
      <n v="6758390784">
        <tpls c="8">
          <tpl hier="2" item="0"/>
          <tpl hier="4" item="3"/>
          <tpl fld="3" item="13"/>
          <tpl fld="2" item="24"/>
          <tpl hier="9" item="1"/>
          <tpl hier="11" item="4"/>
          <tpl hier="12" item="5"/>
          <tpl fld="4" item="0"/>
        </tpls>
      </n>
      <n v="205139083264">
        <tpls c="8">
          <tpl hier="2" item="0"/>
          <tpl hier="4" item="3"/>
          <tpl fld="3" item="39"/>
          <tpl fld="2" item="17"/>
          <tpl hier="9" item="1"/>
          <tpl hier="11" item="4"/>
          <tpl hier="12" item="5"/>
          <tpl fld="4" item="0"/>
        </tpls>
      </n>
      <n v="729336315904">
        <tpls c="8">
          <tpl hier="2" item="0"/>
          <tpl hier="4" item="3"/>
          <tpl fld="3" item="6"/>
          <tpl fld="2" item="17"/>
          <tpl hier="9" item="1"/>
          <tpl hier="11" item="4"/>
          <tpl hier="12" item="5"/>
          <tpl fld="4" item="0"/>
        </tpls>
      </n>
      <n v="841974016">
        <tpls c="8">
          <tpl hier="2" item="0"/>
          <tpl hier="4" item="3"/>
          <tpl fld="3" item="26"/>
          <tpl fld="2" item="13"/>
          <tpl hier="9" item="1"/>
          <tpl hier="11" item="4"/>
          <tpl hier="12" item="5"/>
          <tpl fld="4" item="0"/>
        </tpls>
      </n>
      <n v="3525228032">
        <tpls c="8">
          <tpl hier="2" item="0"/>
          <tpl hier="4" item="3"/>
          <tpl fld="3" item="3"/>
          <tpl fld="2" item="13"/>
          <tpl hier="9" item="1"/>
          <tpl hier="11" item="4"/>
          <tpl hier="12" item="5"/>
          <tpl fld="4" item="0"/>
        </tpls>
      </n>
      <n v="19271168000">
        <tpls c="8">
          <tpl hier="2" item="0"/>
          <tpl hier="4" item="3"/>
          <tpl fld="3" item="33"/>
          <tpl fld="2" item="13"/>
          <tpl hier="9" item="1"/>
          <tpl hier="11" item="4"/>
          <tpl hier="12" item="5"/>
          <tpl fld="4" item="0"/>
        </tpls>
      </n>
      <n v="1590428544">
        <tpls c="8">
          <tpl hier="2" item="0"/>
          <tpl hier="4" item="3"/>
          <tpl fld="3" item="54"/>
          <tpl fld="2" item="23"/>
          <tpl hier="9" item="1"/>
          <tpl hier="11" item="4"/>
          <tpl hier="12" item="5"/>
          <tpl fld="4" item="0"/>
        </tpls>
      </n>
      <n v="4855717888">
        <tpls c="8">
          <tpl hier="2" item="0"/>
          <tpl hier="4" item="3"/>
          <tpl fld="3" item="24"/>
          <tpl fld="2" item="23"/>
          <tpl hier="9" item="1"/>
          <tpl hier="11" item="4"/>
          <tpl hier="12" item="5"/>
          <tpl fld="4" item="0"/>
        </tpls>
      </n>
      <n v="485785248">
        <tpls c="8">
          <tpl hier="2" item="0"/>
          <tpl hier="4" item="3"/>
          <tpl fld="3" item="35"/>
          <tpl fld="2" item="30"/>
          <tpl hier="9" item="1"/>
          <tpl hier="11" item="4"/>
          <tpl hier="12" item="5"/>
          <tpl fld="4" item="0"/>
        </tpls>
      </n>
      <n v="1440581504">
        <tpls c="8">
          <tpl hier="2" item="0"/>
          <tpl hier="4" item="3"/>
          <tpl fld="3" item="15"/>
          <tpl fld="2" item="30"/>
          <tpl hier="9" item="1"/>
          <tpl hier="11" item="4"/>
          <tpl hier="12" item="5"/>
          <tpl fld="4" item="0"/>
        </tpls>
      </n>
      <n v="7220003840">
        <tpls c="8">
          <tpl hier="2" item="0"/>
          <tpl hier="4" item="3"/>
          <tpl fld="3" item="38"/>
          <tpl fld="2" item="30"/>
          <tpl hier="9" item="1"/>
          <tpl hier="11" item="4"/>
          <tpl hier="12" item="5"/>
          <tpl fld="4" item="0"/>
        </tpls>
      </n>
      <n v="9181769728">
        <tpls c="8">
          <tpl hier="2" item="0"/>
          <tpl hier="4" item="3"/>
          <tpl fld="3" item="8"/>
          <tpl fld="2" item="45"/>
          <tpl hier="9" item="1"/>
          <tpl hier="11" item="4"/>
          <tpl hier="12" item="5"/>
          <tpl fld="4" item="0"/>
        </tpls>
      </n>
      <n v="33833043968">
        <tpls c="8">
          <tpl hier="2" item="0"/>
          <tpl hier="4" item="3"/>
          <tpl fld="3" item="45"/>
          <tpl fld="2" item="45"/>
          <tpl hier="9" item="1"/>
          <tpl hier="11" item="4"/>
          <tpl hier="12" item="5"/>
          <tpl fld="4" item="0"/>
        </tpls>
      </n>
      <n v="398160396288">
        <tpls c="8">
          <tpl hier="2" item="0"/>
          <tpl hier="4" item="3"/>
          <tpl fld="3" item="9"/>
          <tpl fld="2" item="45"/>
          <tpl hier="9" item="1"/>
          <tpl hier="11" item="4"/>
          <tpl hier="12" item="5"/>
          <tpl fld="4" item="0"/>
        </tpls>
      </n>
      <n v="19688384512">
        <tpls c="8">
          <tpl hier="2" item="0"/>
          <tpl hier="4" item="3"/>
          <tpl fld="3" item="43"/>
          <tpl fld="2" item="25"/>
          <tpl hier="9" item="1"/>
          <tpl hier="11" item="4"/>
          <tpl hier="12" item="5"/>
          <tpl fld="4" item="0"/>
        </tpls>
      </n>
      <n v="79484403712">
        <tpls c="8">
          <tpl hier="2" item="0"/>
          <tpl hier="4" item="3"/>
          <tpl fld="3" item="14"/>
          <tpl fld="2" item="25"/>
          <tpl hier="9" item="1"/>
          <tpl hier="11" item="4"/>
          <tpl hier="12" item="5"/>
          <tpl fld="4" item="0"/>
        </tpls>
      </n>
      <n v="776137472">
        <tpls c="8">
          <tpl hier="2" item="0"/>
          <tpl hier="4" item="3"/>
          <tpl fld="3" item="37"/>
          <tpl fld="2" item="38"/>
          <tpl hier="9" item="1"/>
          <tpl hier="11" item="4"/>
          <tpl hier="12" item="5"/>
          <tpl fld="4" item="0"/>
        </tpls>
      </n>
      <n v="6827665408">
        <tpls c="8">
          <tpl hier="2" item="0"/>
          <tpl hier="4" item="3"/>
          <tpl fld="3" item="7"/>
          <tpl fld="2" item="38"/>
          <tpl hier="9" item="1"/>
          <tpl hier="11" item="4"/>
          <tpl hier="12" item="5"/>
          <tpl fld="4" item="0"/>
        </tpls>
      </n>
      <n v="40429699072">
        <tpls c="8">
          <tpl hier="2" item="0"/>
          <tpl hier="4" item="3"/>
          <tpl fld="3" item="19"/>
          <tpl fld="2" item="38"/>
          <tpl hier="9" item="1"/>
          <tpl hier="11" item="4"/>
          <tpl hier="12" item="5"/>
          <tpl fld="4" item="0"/>
        </tpls>
      </n>
      <n v="1356591232">
        <tpls c="8">
          <tpl hier="2" item="0"/>
          <tpl hier="4" item="3"/>
          <tpl fld="3" item="54"/>
          <tpl fld="2" item="16"/>
          <tpl hier="9" item="1"/>
          <tpl hier="11" item="4"/>
          <tpl hier="12" item="5"/>
          <tpl fld="4" item="0"/>
        </tpls>
      </n>
      <n v="3536411904">
        <tpls c="8">
          <tpl hier="2" item="0"/>
          <tpl hier="4" item="3"/>
          <tpl fld="3" item="6"/>
          <tpl fld="2" item="16"/>
          <tpl hier="9" item="1"/>
          <tpl hier="11" item="4"/>
          <tpl hier="12" item="5"/>
          <tpl fld="4" item="0"/>
        </tpls>
      </n>
      <n v="189805297664">
        <tpls c="8">
          <tpl hier="2" item="0"/>
          <tpl hier="4" item="3"/>
          <tpl fld="3" item="23"/>
          <tpl fld="2" item="10"/>
          <tpl hier="9" item="1"/>
          <tpl hier="11" item="4"/>
          <tpl hier="12" item="5"/>
          <tpl fld="4" item="0"/>
        </tpls>
      </n>
      <n v="7602005504">
        <tpls c="8">
          <tpl hier="2" item="0"/>
          <tpl hier="4" item="3"/>
          <tpl fld="3" item="51"/>
          <tpl fld="2" item="32"/>
          <tpl hier="9" item="1"/>
          <tpl hier="11" item="4"/>
          <tpl hier="12" item="5"/>
          <tpl fld="4" item="0"/>
        </tpls>
      </n>
      <n v="64941776896">
        <tpls c="8">
          <tpl hier="2" item="0"/>
          <tpl hier="4" item="3"/>
          <tpl fld="3" item="29"/>
          <tpl fld="2" item="2"/>
          <tpl hier="9" item="1"/>
          <tpl hier="11" item="4"/>
          <tpl hier="12" item="5"/>
          <tpl fld="4" item="0"/>
        </tpls>
      </n>
      <n v="176171286528">
        <tpls c="8">
          <tpl hier="2" item="0"/>
          <tpl hier="4" item="3"/>
          <tpl fld="3" item="40"/>
          <tpl fld="2" item="60"/>
          <tpl hier="9" item="1"/>
          <tpl hier="11" item="4"/>
          <tpl hier="12" item="5"/>
          <tpl fld="4" item="0"/>
        </tpls>
      </n>
      <n v="437798567936">
        <tpls c="8">
          <tpl hier="2" item="0"/>
          <tpl hier="4" item="3"/>
          <tpl fld="3" item="50"/>
          <tpl fld="2" item="60"/>
          <tpl hier="9" item="1"/>
          <tpl hier="11" item="4"/>
          <tpl hier="12" item="5"/>
          <tpl fld="4" item="0"/>
        </tpls>
      </n>
      <n v="1667019833344">
        <tpls c="8">
          <tpl hier="2" item="0"/>
          <tpl hier="4" item="3"/>
          <tpl fld="3" item="49"/>
          <tpl fld="2" item="60"/>
          <tpl hier="9" item="1"/>
          <tpl hier="11" item="4"/>
          <tpl hier="12" item="5"/>
          <tpl fld="4" item="0"/>
        </tpls>
      </n>
      <n v="410321792">
        <tpls c="8">
          <tpl hier="2" item="0"/>
          <tpl hier="4" item="3"/>
          <tpl fld="3" item="37"/>
          <tpl fld="2" item="55"/>
          <tpl hier="9" item="1"/>
          <tpl hier="11" item="4"/>
          <tpl hier="12" item="5"/>
          <tpl fld="4" item="0"/>
        </tpls>
      </n>
      <n v="1928720384">
        <tpls c="8">
          <tpl hier="2" item="0"/>
          <tpl hier="4" item="3"/>
          <tpl fld="3" item="39"/>
          <tpl fld="2" item="55"/>
          <tpl hier="9" item="1"/>
          <tpl hier="11" item="4"/>
          <tpl hier="12" item="5"/>
          <tpl fld="4" item="0"/>
        </tpls>
      </n>
      <n v="2586550784">
        <tpls c="8">
          <tpl hier="2" item="0"/>
          <tpl hier="4" item="3"/>
          <tpl fld="3" item="28"/>
          <tpl fld="2" item="55"/>
          <tpl hier="9" item="1"/>
          <tpl hier="11" item="4"/>
          <tpl hier="12" item="5"/>
          <tpl fld="4" item="0"/>
        </tpls>
      </n>
      <n v="12561015808">
        <tpls c="8">
          <tpl hier="2" item="0"/>
          <tpl hier="4" item="3"/>
          <tpl fld="3" item="19"/>
          <tpl fld="2" item="55"/>
          <tpl hier="9" item="1"/>
          <tpl hier="11" item="4"/>
          <tpl hier="12" item="5"/>
          <tpl fld="4" item="0"/>
        </tpls>
      </n>
      <n v="178297136">
        <tpls c="8">
          <tpl hier="2" item="0"/>
          <tpl hier="4" item="3"/>
          <tpl fld="3" item="26"/>
          <tpl fld="2" item="42"/>
          <tpl hier="9" item="1"/>
          <tpl hier="11" item="4"/>
          <tpl hier="12" item="5"/>
          <tpl fld="4" item="0"/>
        </tpls>
      </n>
      <n v="1082926336">
        <tpls c="8">
          <tpl hier="2" item="0"/>
          <tpl hier="4" item="3"/>
          <tpl fld="3" item="25"/>
          <tpl fld="2" item="42"/>
          <tpl hier="9" item="1"/>
          <tpl hier="11" item="4"/>
          <tpl hier="12" item="5"/>
          <tpl fld="4" item="0"/>
        </tpls>
      </n>
      <n v="808077248">
        <tpls c="8">
          <tpl hier="2" item="0"/>
          <tpl hier="4" item="3"/>
          <tpl fld="3" item="24"/>
          <tpl fld="2" item="42"/>
          <tpl hier="9" item="1"/>
          <tpl hier="11" item="4"/>
          <tpl hier="12" item="5"/>
          <tpl fld="4" item="0"/>
        </tpls>
      </n>
      <n v="3104394752">
        <tpls c="8">
          <tpl hier="2" item="0"/>
          <tpl hier="4" item="3"/>
          <tpl fld="3" item="23"/>
          <tpl fld="2" item="42"/>
          <tpl hier="9" item="1"/>
          <tpl hier="11" item="4"/>
          <tpl hier="12" item="5"/>
          <tpl fld="4" item="0"/>
        </tpls>
      </n>
      <n v="1160002304">
        <tpls c="8">
          <tpl hier="2" item="0"/>
          <tpl hier="4" item="3"/>
          <tpl fld="3" item="10"/>
          <tpl fld="2" item="62"/>
          <tpl hier="9" item="1"/>
          <tpl hier="11" item="4"/>
          <tpl hier="12" item="5"/>
          <tpl fld="4" item="0"/>
        </tpls>
      </n>
      <n v="10621158400">
        <tpls c="8">
          <tpl hier="2" item="0"/>
          <tpl hier="4" item="3"/>
          <tpl fld="3" item="12"/>
          <tpl fld="2" item="62"/>
          <tpl hier="9" item="1"/>
          <tpl hier="11" item="4"/>
          <tpl hier="12" item="5"/>
          <tpl fld="4" item="0"/>
        </tpls>
      </n>
      <n v="11579342848">
        <tpls c="8">
          <tpl hier="2" item="0"/>
          <tpl hier="4" item="3"/>
          <tpl fld="3" item="11"/>
          <tpl fld="2" item="62"/>
          <tpl hier="9" item="1"/>
          <tpl hier="11" item="4"/>
          <tpl hier="12" item="5"/>
          <tpl fld="4" item="0"/>
        </tpls>
      </n>
      <n v="38694096896">
        <tpls c="8">
          <tpl hier="2" item="0"/>
          <tpl hier="4" item="3"/>
          <tpl fld="3" item="9"/>
          <tpl fld="2" item="62"/>
          <tpl hier="9" item="1"/>
          <tpl hier="11" item="4"/>
          <tpl hier="12" item="5"/>
          <tpl fld="4" item="0"/>
        </tpls>
      </n>
      <n v="271183072">
        <tpls c="8">
          <tpl hier="2" item="0"/>
          <tpl hier="4" item="3"/>
          <tpl fld="3" item="57"/>
          <tpl fld="2" item="77"/>
          <tpl hier="9" item="1"/>
          <tpl hier="11" item="4"/>
          <tpl hier="12" item="5"/>
          <tpl fld="4" item="0"/>
        </tpls>
      </n>
      <n v="1233930240">
        <tpls c="8">
          <tpl hier="2" item="0"/>
          <tpl hier="4" item="3"/>
          <tpl fld="3" item="3"/>
          <tpl fld="2" item="77"/>
          <tpl hier="9" item="1"/>
          <tpl hier="11" item="4"/>
          <tpl hier="12" item="5"/>
          <tpl fld="4" item="0"/>
        </tpls>
      </n>
      <n v="1337362432">
        <tpls c="8">
          <tpl hier="2" item="0"/>
          <tpl hier="4" item="3"/>
          <tpl fld="3" item="1"/>
          <tpl fld="2" item="77"/>
          <tpl hier="9" item="1"/>
          <tpl hier="11" item="4"/>
          <tpl hier="12" item="5"/>
          <tpl fld="4" item="0"/>
        </tpls>
      </n>
      <n v="866044992">
        <tpls c="8">
          <tpl hier="2" item="0"/>
          <tpl hier="4" item="3"/>
          <tpl fld="3" item="20"/>
          <tpl fld="2" item="28"/>
          <tpl hier="9" item="1"/>
          <tpl hier="11" item="4"/>
          <tpl hier="12" item="5"/>
          <tpl fld="4" item="0"/>
        </tpls>
      </n>
      <n v="1881847680">
        <tpls c="8">
          <tpl hier="2" item="0"/>
          <tpl hier="4" item="3"/>
          <tpl fld="3" item="51"/>
          <tpl fld="2" item="28"/>
          <tpl hier="9" item="1"/>
          <tpl hier="11" item="4"/>
          <tpl hier="12" item="5"/>
          <tpl fld="4" item="0"/>
        </tpls>
      </n>
      <n v="10351932416">
        <tpls c="8">
          <tpl hier="2" item="0"/>
          <tpl hier="4" item="3"/>
          <tpl fld="3" item="38"/>
          <tpl fld="2" item="28"/>
          <tpl hier="9" item="1"/>
          <tpl hier="11" item="4"/>
          <tpl hier="12" item="5"/>
          <tpl fld="4" item="0"/>
        </tpls>
      </n>
      <n v="5668187648">
        <tpls c="8">
          <tpl hier="2" item="0"/>
          <tpl hier="4" item="3"/>
          <tpl fld="3" item="44"/>
          <tpl fld="2" item="35"/>
          <tpl hier="9" item="1"/>
          <tpl hier="11" item="4"/>
          <tpl hier="12" item="5"/>
          <tpl fld="4" item="0"/>
        </tpls>
      </n>
      <n v="21803696128">
        <tpls c="8">
          <tpl hier="2" item="0"/>
          <tpl hier="4" item="3"/>
          <tpl fld="3" item="43"/>
          <tpl fld="2" item="35"/>
          <tpl hier="9" item="1"/>
          <tpl hier="11" item="4"/>
          <tpl hier="12" item="5"/>
          <tpl fld="4" item="0"/>
        </tpls>
      </n>
      <n v="73447063552">
        <tpls c="8">
          <tpl hier="2" item="0"/>
          <tpl hier="4" item="3"/>
          <tpl fld="3" item="42"/>
          <tpl fld="2" item="35"/>
          <tpl hier="9" item="1"/>
          <tpl hier="11" item="4"/>
          <tpl hier="12" item="5"/>
          <tpl fld="4" item="0"/>
        </tpls>
      </n>
      <n v="252251996160">
        <tpls c="8">
          <tpl hier="2" item="0"/>
          <tpl hier="4" item="3"/>
          <tpl fld="3" item="41"/>
          <tpl fld="2" item="35"/>
          <tpl hier="9" item="1"/>
          <tpl hier="11" item="4"/>
          <tpl hier="12" item="5"/>
          <tpl fld="4" item="0"/>
        </tpls>
      </n>
      <n v="5428518400">
        <tpls c="8">
          <tpl hier="2" item="0"/>
          <tpl hier="4" item="3"/>
          <tpl fld="3" item="32"/>
          <tpl fld="2" item="40"/>
          <tpl hier="9" item="1"/>
          <tpl hier="11" item="4"/>
          <tpl hier="12" item="5"/>
          <tpl fld="4" item="0"/>
        </tpls>
      </n>
      <n v="38968041472">
        <tpls c="8">
          <tpl hier="2" item="0"/>
          <tpl hier="4" item="3"/>
          <tpl fld="3" item="31"/>
          <tpl fld="2" item="40"/>
          <tpl hier="9" item="1"/>
          <tpl hier="11" item="4"/>
          <tpl hier="12" item="5"/>
          <tpl fld="4" item="0"/>
        </tpls>
      </n>
      <n v="98443739136">
        <tpls c="8">
          <tpl hier="2" item="0"/>
          <tpl hier="4" item="3"/>
          <tpl fld="3" item="30"/>
          <tpl fld="2" item="40"/>
          <tpl hier="9" item="1"/>
          <tpl hier="11" item="4"/>
          <tpl hier="12" item="5"/>
          <tpl fld="4" item="0"/>
        </tpls>
      </n>
      <n v="381112123392">
        <tpls c="8">
          <tpl hier="2" item="0"/>
          <tpl hier="4" item="3"/>
          <tpl fld="3" item="29"/>
          <tpl fld="2" item="40"/>
          <tpl hier="9" item="1"/>
          <tpl hier="11" item="4"/>
          <tpl hier="12" item="5"/>
          <tpl fld="4" item="0"/>
        </tpls>
      </n>
      <n v="5032435200">
        <tpls c="8">
          <tpl hier="2" item="0"/>
          <tpl hier="4" item="3"/>
          <tpl fld="3" item="16"/>
          <tpl fld="2" item="54"/>
          <tpl hier="9" item="1"/>
          <tpl hier="11" item="4"/>
          <tpl hier="12" item="5"/>
          <tpl fld="4" item="0"/>
        </tpls>
      </n>
      <n v="7195042816">
        <tpls c="8">
          <tpl hier="2" item="0"/>
          <tpl hier="4" item="3"/>
          <tpl fld="3" item="15"/>
          <tpl fld="2" item="54"/>
          <tpl hier="9" item="1"/>
          <tpl hier="11" item="4"/>
          <tpl hier="12" item="5"/>
          <tpl fld="4" item="0"/>
        </tpls>
      </n>
      <n v="7438189056">
        <tpls c="8">
          <tpl hier="2" item="0"/>
          <tpl hier="4" item="3"/>
          <tpl fld="3" item="14"/>
          <tpl fld="2" item="54"/>
          <tpl hier="9" item="1"/>
          <tpl hier="11" item="4"/>
          <tpl hier="12" item="5"/>
          <tpl fld="4" item="0"/>
        </tpls>
      </n>
      <n v="38019264512">
        <tpls c="8">
          <tpl hier="2" item="0"/>
          <tpl hier="4" item="3"/>
          <tpl fld="3" item="13"/>
          <tpl fld="2" item="54"/>
          <tpl hier="9" item="1"/>
          <tpl hier="11" item="4"/>
          <tpl hier="12" item="5"/>
          <tpl fld="4" item="0"/>
        </tpls>
      </n>
      <n v="410669248">
        <tpls c="8">
          <tpl hier="2" item="0"/>
          <tpl hier="4" item="3"/>
          <tpl fld="3" item="4"/>
          <tpl fld="2" item="59"/>
          <tpl hier="9" item="1"/>
          <tpl hier="11" item="4"/>
          <tpl hier="12" item="5"/>
          <tpl fld="4" item="0"/>
        </tpls>
      </n>
      <n v="2212536320">
        <tpls c="8">
          <tpl hier="2" item="0"/>
          <tpl hier="4" item="3"/>
          <tpl fld="3" item="58"/>
          <tpl fld="2" item="59"/>
          <tpl hier="9" item="1"/>
          <tpl hier="11" item="4"/>
          <tpl hier="12" item="5"/>
          <tpl fld="4" item="0"/>
        </tpls>
      </n>
      <n v="4648628736">
        <tpls c="8">
          <tpl hier="2" item="0"/>
          <tpl hier="4" item="3"/>
          <tpl fld="3" item="2"/>
          <tpl fld="2" item="59"/>
          <tpl hier="9" item="1"/>
          <tpl hier="11" item="4"/>
          <tpl hier="12" item="5"/>
          <tpl fld="4" item="0"/>
        </tpls>
      </n>
      <n v="1960863488">
        <tpls c="8">
          <tpl hier="2" item="0"/>
          <tpl hier="4" item="3"/>
          <tpl fld="3" item="54"/>
          <tpl fld="2" item="65"/>
          <tpl hier="9" item="1"/>
          <tpl hier="11" item="4"/>
          <tpl hier="12" item="5"/>
          <tpl fld="4" item="0"/>
        </tpls>
      </n>
      <n v="7168999424">
        <tpls c="8">
          <tpl hier="2" item="0"/>
          <tpl hier="4" item="3"/>
          <tpl fld="3" item="53"/>
          <tpl fld="2" item="65"/>
          <tpl hier="9" item="1"/>
          <tpl hier="11" item="4"/>
          <tpl hier="12" item="5"/>
          <tpl fld="4" item="0"/>
        </tpls>
      </n>
      <n v="26743971840">
        <tpls c="8">
          <tpl hier="2" item="0"/>
          <tpl hier="4" item="3"/>
          <tpl fld="3" item="52"/>
          <tpl fld="2" item="65"/>
          <tpl hier="9" item="1"/>
          <tpl hier="11" item="4"/>
          <tpl hier="12" item="5"/>
          <tpl fld="4" item="0"/>
        </tpls>
      </n>
      <n v="645284352">
        <tpls c="8">
          <tpl hier="2" item="0"/>
          <tpl hier="4" item="3"/>
          <tpl fld="3" item="48"/>
          <tpl fld="2" item="85"/>
          <tpl hier="9" item="1"/>
          <tpl hier="11" item="4"/>
          <tpl hier="12" item="5"/>
          <tpl fld="4" item="0"/>
        </tpls>
      </n>
      <n v="7900525056">
        <tpls c="8">
          <tpl hier="2" item="0"/>
          <tpl hier="4" item="3"/>
          <tpl fld="3" item="46"/>
          <tpl fld="2" item="85"/>
          <tpl hier="9" item="1"/>
          <tpl hier="11" item="4"/>
          <tpl hier="12" item="5"/>
          <tpl fld="4" item="0"/>
        </tpls>
      </n>
      <n v="8313557504">
        <tpls c="8">
          <tpl hier="2" item="0"/>
          <tpl hier="4" item="3"/>
          <tpl fld="3" item="45"/>
          <tpl fld="2" item="85"/>
          <tpl hier="9" item="1"/>
          <tpl hier="11" item="4"/>
          <tpl hier="12" item="5"/>
          <tpl fld="4" item="0"/>
        </tpls>
      </n>
      <n v="24908781568">
        <tpls c="8">
          <tpl hier="2" item="0"/>
          <tpl hier="4" item="3"/>
          <tpl fld="3" item="47"/>
          <tpl fld="2" item="85"/>
          <tpl hier="9" item="1"/>
          <tpl hier="11" item="4"/>
          <tpl hier="12" item="5"/>
          <tpl fld="4" item="0"/>
        </tpls>
      </n>
      <n v="888099968">
        <tpls c="8">
          <tpl hier="2" item="0"/>
          <tpl hier="4" item="3"/>
          <tpl fld="3" item="34"/>
          <tpl fld="2" item="49"/>
          <tpl hier="9" item="1"/>
          <tpl hier="11" item="4"/>
          <tpl hier="12" item="5"/>
          <tpl fld="4" item="0"/>
        </tpls>
      </n>
      <n v="7561299968">
        <tpls c="8">
          <tpl hier="2" item="0"/>
          <tpl hier="4" item="3"/>
          <tpl fld="3" item="36"/>
          <tpl fld="2" item="49"/>
          <tpl hier="9" item="1"/>
          <tpl hier="11" item="4"/>
          <tpl hier="12" item="5"/>
          <tpl fld="4" item="0"/>
        </tpls>
      </n>
      <n v="20017909760">
        <tpls c="8">
          <tpl hier="2" item="0"/>
          <tpl hier="4" item="3"/>
          <tpl fld="3" item="27"/>
          <tpl fld="2" item="49"/>
          <tpl hier="9" item="1"/>
          <tpl hier="11" item="4"/>
          <tpl hier="12" item="5"/>
          <tpl fld="4" item="0"/>
        </tpls>
      </n>
      <n v="62682165248">
        <tpls c="8">
          <tpl hier="2" item="0"/>
          <tpl hier="4" item="3"/>
          <tpl fld="3" item="33"/>
          <tpl fld="2" item="49"/>
          <tpl hier="9" item="1"/>
          <tpl hier="11" item="4"/>
          <tpl hier="12" item="5"/>
          <tpl fld="4" item="0"/>
        </tpls>
      </n>
      <n v="2582180864">
        <tpls c="8">
          <tpl hier="2" item="0"/>
          <tpl hier="4" item="3"/>
          <tpl fld="3" item="18"/>
          <tpl fld="2" item="44"/>
          <tpl hier="9" item="1"/>
          <tpl hier="11" item="4"/>
          <tpl hier="12" item="5"/>
          <tpl fld="4" item="0"/>
        </tpls>
      </n>
      <n v="16912515072">
        <tpls c="8">
          <tpl hier="2" item="0"/>
          <tpl hier="4" item="3"/>
          <tpl fld="3" item="22"/>
          <tpl fld="2" item="44"/>
          <tpl hier="9" item="1"/>
          <tpl hier="11" item="4"/>
          <tpl hier="12" item="5"/>
          <tpl fld="4" item="0"/>
        </tpls>
      </n>
      <n v="18327764992">
        <tpls c="8">
          <tpl hier="2" item="0"/>
          <tpl hier="4" item="3"/>
          <tpl fld="3" item="17"/>
          <tpl fld="2" item="44"/>
          <tpl hier="9" item="1"/>
          <tpl hier="11" item="4"/>
          <tpl hier="12" item="5"/>
          <tpl fld="4" item="0"/>
        </tpls>
      </n>
      <n v="99937697792">
        <tpls c="8">
          <tpl hier="2" item="0"/>
          <tpl hier="4" item="3"/>
          <tpl fld="3" item="21"/>
          <tpl fld="2" item="44"/>
          <tpl hier="9" item="1"/>
          <tpl hier="11" item="4"/>
          <tpl hier="12" item="5"/>
          <tpl fld="4" item="0"/>
        </tpls>
      </n>
      <n v="129454728">
        <tpls c="8">
          <tpl hier="2" item="0"/>
          <tpl hier="4" item="3"/>
          <tpl fld="3" item="44"/>
          <tpl fld="2" item="34"/>
          <tpl hier="9" item="1"/>
          <tpl hier="11" item="4"/>
          <tpl hier="12" item="5"/>
          <tpl fld="4" item="0"/>
        </tpls>
      </n>
      <n v="1019743936">
        <tpls c="8">
          <tpl hier="2" item="0"/>
          <tpl hier="4" item="3"/>
          <tpl fld="3" item="43"/>
          <tpl fld="2" item="34"/>
          <tpl hier="9" item="1"/>
          <tpl hier="11" item="4"/>
          <tpl hier="12" item="5"/>
          <tpl fld="4" item="0"/>
        </tpls>
      </n>
      <n v="1970347776">
        <tpls c="8">
          <tpl hier="2" item="0"/>
          <tpl hier="4" item="3"/>
          <tpl fld="3" item="42"/>
          <tpl fld="2" item="34"/>
          <tpl hier="9" item="1"/>
          <tpl hier="11" item="4"/>
          <tpl hier="12" item="5"/>
          <tpl fld="4" item="0"/>
        </tpls>
      </n>
      <n v="3972012544">
        <tpls c="8">
          <tpl hier="2" item="0"/>
          <tpl hier="4" item="3"/>
          <tpl fld="3" item="19"/>
          <tpl fld="2" item="34"/>
          <tpl hier="9" item="1"/>
          <tpl hier="11" item="4"/>
          <tpl hier="12" item="5"/>
          <tpl fld="4" item="0"/>
        </tpls>
      </n>
      <n v="318124704">
        <tpls c="8">
          <tpl hier="2" item="0"/>
          <tpl hier="4" item="3"/>
          <tpl fld="3" item="16"/>
          <tpl fld="2" item="64"/>
          <tpl hier="9" item="1"/>
          <tpl hier="11" item="4"/>
          <tpl hier="12" item="5"/>
          <tpl fld="4" item="0"/>
        </tpls>
      </n>
      <n v="3834503424">
        <tpls c="8">
          <tpl hier="2" item="0"/>
          <tpl hier="4" item="3"/>
          <tpl fld="3" item="58"/>
          <tpl fld="2" item="64"/>
          <tpl hier="9" item="1"/>
          <tpl hier="11" item="4"/>
          <tpl hier="12" item="5"/>
          <tpl fld="4" item="0"/>
        </tpls>
      </n>
      <n v="10318424064">
        <tpls c="8">
          <tpl hier="2" item="0"/>
          <tpl hier="4" item="3"/>
          <tpl fld="3" item="55"/>
          <tpl fld="2" item="64"/>
          <tpl hier="9" item="1"/>
          <tpl hier="11" item="4"/>
          <tpl hier="12" item="5"/>
          <tpl fld="4" item="0"/>
        </tpls>
      </n>
      <n v="1540797568">
        <tpls c="8">
          <tpl hier="2" item="0"/>
          <tpl hier="4" item="3"/>
          <tpl fld="3" item="44"/>
          <tpl fld="2" item="33"/>
          <tpl hier="9" item="1"/>
          <tpl hier="11" item="4"/>
          <tpl hier="12" item="5"/>
          <tpl fld="4" item="0"/>
        </tpls>
      </n>
      <n v="4222441728">
        <tpls c="8">
          <tpl hier="2" item="0"/>
          <tpl hier="4" item="3"/>
          <tpl fld="3" item="36"/>
          <tpl fld="2" item="33"/>
          <tpl hier="9" item="1"/>
          <tpl hier="11" item="4"/>
          <tpl hier="12" item="5"/>
          <tpl fld="4" item="0"/>
        </tpls>
      </n>
      <n v="4983024640">
        <tpls c="8">
          <tpl hier="2" item="0"/>
          <tpl hier="4" item="3"/>
          <tpl fld="3" item="17"/>
          <tpl fld="2" item="33"/>
          <tpl hier="9" item="1"/>
          <tpl hier="11" item="4"/>
          <tpl hier="12" item="5"/>
          <tpl fld="4" item="0"/>
        </tpls>
      </n>
      <n v="65556463616">
        <tpls c="8">
          <tpl hier="2" item="0"/>
          <tpl hier="4" item="3"/>
          <tpl fld="3" item="9"/>
          <tpl fld="2" item="33"/>
          <tpl hier="9" item="1"/>
          <tpl hier="11" item="4"/>
          <tpl hier="12" item="5"/>
          <tpl fld="4" item="0"/>
        </tpls>
      </n>
      <n v="3645900032">
        <tpls c="8">
          <tpl hier="2" item="0"/>
          <tpl hier="4" item="3"/>
          <tpl fld="3" item="54"/>
          <tpl fld="2" item="43"/>
          <tpl hier="9" item="1"/>
          <tpl hier="11" item="4"/>
          <tpl hier="12" item="5"/>
          <tpl fld="4" item="0"/>
        </tpls>
      </n>
      <n v="14655404032">
        <tpls c="8">
          <tpl hier="2" item="0"/>
          <tpl hier="4" item="3"/>
          <tpl fld="3" item="42"/>
          <tpl fld="2" item="43"/>
          <tpl hier="9" item="1"/>
          <tpl hier="11" item="4"/>
          <tpl hier="12" item="5"/>
          <tpl fld="4" item="0"/>
        </tpls>
      </n>
      <n v="57852399616">
        <tpls c="8">
          <tpl hier="2" item="0"/>
          <tpl hier="4" item="3"/>
          <tpl fld="3" item="29"/>
          <tpl fld="2" item="43"/>
          <tpl hier="9" item="1"/>
          <tpl hier="11" item="4"/>
          <tpl hier="12" item="5"/>
          <tpl fld="4" item="0"/>
        </tpls>
      </n>
      <n v="307047616">
        <tpls c="8">
          <tpl hier="2" item="0"/>
          <tpl hier="4" item="3"/>
          <tpl fld="3" item="57"/>
          <tpl fld="2" item="22"/>
          <tpl hier="9" item="1"/>
          <tpl hier="11" item="4"/>
          <tpl hier="12" item="5"/>
          <tpl fld="4" item="0"/>
        </tpls>
      </n>
      <n v="373573152">
        <tpls c="8">
          <tpl hier="2" item="0"/>
          <tpl hier="4" item="3"/>
          <tpl fld="3" item="51"/>
          <tpl fld="2" item="22"/>
          <tpl hier="9" item="1"/>
          <tpl hier="11" item="4"/>
          <tpl hier="12" item="5"/>
          <tpl fld="4" item="0"/>
        </tpls>
      </n>
      <n v="2987684096">
        <tpls c="8">
          <tpl hier="2" item="0"/>
          <tpl hier="4" item="3"/>
          <tpl fld="3" item="33"/>
          <tpl fld="2" item="22"/>
          <tpl hier="9" item="1"/>
          <tpl hier="11" item="4"/>
          <tpl hier="12" item="5"/>
          <tpl fld="4" item="0"/>
        </tpls>
      </n>
      <n v="362800000">
        <tpls c="8">
          <tpl hier="2" item="0"/>
          <tpl hier="4" item="3"/>
          <tpl fld="3" item="8"/>
          <tpl fld="2" item="21"/>
          <tpl hier="9" item="1"/>
          <tpl hier="11" item="4"/>
          <tpl hier="12" item="5"/>
          <tpl fld="4" item="0"/>
        </tpls>
      </n>
      <n v="3096289792">
        <tpls c="8">
          <tpl hier="2" item="0"/>
          <tpl hier="4" item="3"/>
          <tpl fld="3" item="0"/>
          <tpl fld="2" item="21"/>
          <tpl hier="9" item="1"/>
          <tpl hier="11" item="4"/>
          <tpl hier="12" item="5"/>
          <tpl fld="4" item="0"/>
        </tpls>
      </n>
      <n v="6622541312">
        <tpls c="8">
          <tpl hier="2" item="0"/>
          <tpl hier="4" item="3"/>
          <tpl fld="3" item="47"/>
          <tpl fld="2" item="21"/>
          <tpl hier="9" item="1"/>
          <tpl hier="11" item="4"/>
          <tpl hier="12" item="5"/>
          <tpl fld="4" item="0"/>
        </tpls>
      </n>
      <n v="646800000">
        <tpls c="8">
          <tpl hier="2" item="0"/>
          <tpl hier="4" item="3"/>
          <tpl fld="3" item="18"/>
          <tpl fld="2" item="41"/>
          <tpl hier="9" item="1"/>
          <tpl hier="11" item="4"/>
          <tpl hier="12" item="5"/>
          <tpl fld="4" item="0"/>
        </tpls>
      </n>
      <n v="5432345088">
        <tpls c="8">
          <tpl hier="2" item="0"/>
          <tpl hier="4" item="3"/>
          <tpl fld="3" item="3"/>
          <tpl fld="2" item="41"/>
          <tpl hier="9" item="1"/>
          <tpl hier="11" item="4"/>
          <tpl hier="12" item="5"/>
          <tpl fld="4" item="0"/>
        </tpls>
      </n>
      <n v="13789715456">
        <tpls c="8">
          <tpl hier="2" item="0"/>
          <tpl hier="4" item="3"/>
          <tpl fld="3" item="38"/>
          <tpl fld="2" item="41"/>
          <tpl hier="9" item="1"/>
          <tpl hier="11" item="4"/>
          <tpl hier="12" item="5"/>
          <tpl fld="4" item="0"/>
        </tpls>
      </n>
      <n v="50134941696">
        <tpls c="8">
          <tpl hier="2" item="0"/>
          <tpl hier="4" item="3"/>
          <tpl fld="3" item="26"/>
          <tpl fld="2" item="39"/>
          <tpl hier="9" item="1"/>
          <tpl hier="11" item="4"/>
          <tpl hier="12" item="5"/>
          <tpl fld="4" item="0"/>
        </tpls>
      </n>
      <n v="248985993216">
        <tpls c="8">
          <tpl hier="2" item="0"/>
          <tpl hier="4" item="3"/>
          <tpl fld="3" item="12"/>
          <tpl fld="2" item="39"/>
          <tpl hier="9" item="1"/>
          <tpl hier="11" item="4"/>
          <tpl hier="12" item="5"/>
          <tpl fld="4" item="0"/>
        </tpls>
      </n>
      <n v="1216735477760">
        <tpls c="8">
          <tpl hier="2" item="0"/>
          <tpl hier="4" item="3"/>
          <tpl fld="3" item="52"/>
          <tpl fld="2" item="39"/>
          <tpl hier="9" item="1"/>
          <tpl hier="11" item="4"/>
          <tpl hier="12" item="5"/>
          <tpl fld="4" item="0"/>
        </tpls>
      </n>
      <n v="997919296">
        <tpls c="8">
          <tpl hier="2" item="0"/>
          <tpl hier="4" item="3"/>
          <tpl fld="3" item="34"/>
          <tpl fld="2" item="14"/>
          <tpl hier="9" item="1"/>
          <tpl hier="11" item="4"/>
          <tpl hier="12" item="5"/>
          <tpl fld="4" item="0"/>
        </tpls>
      </n>
      <n v="6135034368">
        <tpls c="8">
          <tpl hier="2" item="0"/>
          <tpl hier="4" item="3"/>
          <tpl fld="3" item="15"/>
          <tpl fld="2" item="14"/>
          <tpl hier="9" item="1"/>
          <tpl hier="11" item="4"/>
          <tpl hier="12" item="5"/>
          <tpl fld="4" item="0"/>
        </tpls>
      </n>
      <n v="16095337472">
        <tpls c="8">
          <tpl hier="2" item="0"/>
          <tpl hier="4" item="3"/>
          <tpl fld="3" item="2"/>
          <tpl fld="2" item="14"/>
          <tpl hier="9" item="1"/>
          <tpl hier="11" item="4"/>
          <tpl hier="12" item="5"/>
          <tpl fld="4" item="0"/>
        </tpls>
      </n>
      <n v="51938960">
        <tpls c="8">
          <tpl hier="2" item="0"/>
          <tpl hier="4" item="3"/>
          <tpl fld="3" item="37"/>
          <tpl fld="2" item="31"/>
          <tpl hier="9" item="1"/>
          <tpl hier="11" item="4"/>
          <tpl hier="12" item="5"/>
          <tpl fld="4" item="0"/>
        </tpls>
      </n>
      <n v="386699296">
        <tpls c="8">
          <tpl hier="2" item="0"/>
          <tpl hier="4" item="3"/>
          <tpl fld="3" item="25"/>
          <tpl fld="2" item="31"/>
          <tpl hier="9" item="1"/>
          <tpl hier="11" item="4"/>
          <tpl hier="12" item="5"/>
          <tpl fld="4" item="0"/>
        </tpls>
      </n>
      <n v="775780672">
        <tpls c="8">
          <tpl hier="2" item="0"/>
          <tpl hier="4" item="3"/>
          <tpl fld="3" item="11"/>
          <tpl fld="2" item="31"/>
          <tpl hier="9" item="1"/>
          <tpl hier="11" item="4"/>
          <tpl hier="12" item="5"/>
          <tpl fld="4" item="0"/>
        </tpls>
      </n>
      <n v="699161920">
        <tpls c="8">
          <tpl hier="2" item="0"/>
          <tpl hier="4" item="3"/>
          <tpl fld="3" item="35"/>
          <tpl fld="2" item="29"/>
          <tpl hier="9" item="1"/>
          <tpl hier="11" item="4"/>
          <tpl hier="12" item="5"/>
          <tpl fld="4" item="0"/>
        </tpls>
      </n>
      <n v="5201818112">
        <tpls c="8">
          <tpl hier="2" item="0"/>
          <tpl hier="4" item="3"/>
          <tpl fld="3" item="39"/>
          <tpl fld="2" item="29"/>
          <tpl hier="9" item="1"/>
          <tpl hier="11" item="4"/>
          <tpl hier="12" item="5"/>
          <tpl fld="4" item="0"/>
        </tpls>
      </n>
      <n v="5438332928">
        <tpls c="8">
          <tpl hier="2" item="0"/>
          <tpl hier="4" item="3"/>
          <tpl fld="3" item="14"/>
          <tpl fld="2" item="29"/>
          <tpl hier="9" item="1"/>
          <tpl hier="11" item="4"/>
          <tpl hier="12" item="5"/>
          <tpl fld="4" item="0"/>
        </tpls>
      </n>
      <n v="1058269056">
        <tpls c="8">
          <tpl hier="2" item="0"/>
          <tpl hier="4" item="3"/>
          <tpl fld="3" item="43"/>
          <tpl fld="2" item="27"/>
          <tpl hier="9" item="1"/>
          <tpl hier="11" item="4"/>
          <tpl hier="12" item="5"/>
          <tpl fld="4" item="0"/>
        </tpls>
      </n>
      <n v="1750584320">
        <tpls c="8">
          <tpl hier="2" item="0"/>
          <tpl hier="4" item="3"/>
          <tpl fld="3" item="30"/>
          <tpl fld="2" item="27"/>
          <tpl hier="9" item="1"/>
          <tpl hier="11" item="4"/>
          <tpl hier="12" item="5"/>
          <tpl fld="4" item="0"/>
        </tpls>
      </n>
      <n v="7666704384">
        <tpls c="8">
          <tpl hier="2" item="0"/>
          <tpl hier="4" item="3"/>
          <tpl fld="3" item="5"/>
          <tpl fld="2" item="27"/>
          <tpl hier="9" item="1"/>
          <tpl hier="11" item="4"/>
          <tpl hier="12" item="5"/>
          <tpl fld="4" item="0"/>
        </tpls>
      </n>
      <n v="13139397632">
        <tpls c="8">
          <tpl hier="2" item="0"/>
          <tpl hier="4" item="3"/>
          <tpl fld="3" item="40"/>
          <tpl fld="2" item="26"/>
          <tpl hier="9" item="1"/>
          <tpl hier="11" item="4"/>
          <tpl hier="12" item="5"/>
          <tpl fld="4" item="0"/>
        </tpls>
      </n>
      <n v="100005322752">
        <tpls c="8">
          <tpl hier="2" item="0"/>
          <tpl hier="4" item="3"/>
          <tpl fld="3" item="27"/>
          <tpl fld="2" item="26"/>
          <tpl hier="9" item="1"/>
          <tpl hier="11" item="4"/>
          <tpl hier="12" item="5"/>
          <tpl fld="4" item="0"/>
        </tpls>
      </n>
      <n v="301255458816">
        <tpls c="8">
          <tpl hier="2" item="0"/>
          <tpl hier="4" item="3"/>
          <tpl fld="3" item="21"/>
          <tpl fld="2" item="26"/>
          <tpl hier="9" item="1"/>
          <tpl hier="11" item="4"/>
          <tpl hier="12" item="5"/>
          <tpl fld="4" item="0"/>
        </tpls>
      </n>
      <n v="775046400">
        <tpls c="8">
          <tpl hier="2" item="0"/>
          <tpl hier="4" item="3"/>
          <tpl fld="3" item="20"/>
          <tpl fld="2" item="24"/>
          <tpl hier="9" item="1"/>
          <tpl hier="11" item="4"/>
          <tpl hier="12" item="5"/>
          <tpl fld="4" item="0"/>
        </tpls>
      </n>
      <n v="2091731456">
        <tpls c="8">
          <tpl hier="2" item="0"/>
          <tpl hier="4" item="3"/>
          <tpl fld="3" item="42"/>
          <tpl fld="2" item="24"/>
          <tpl hier="9" item="1"/>
          <tpl hier="11" item="4"/>
          <tpl hier="12" item="5"/>
          <tpl fld="4" item="0"/>
        </tpls>
      </n>
      <n v="7049169920">
        <tpls c="8">
          <tpl hier="2" item="0"/>
          <tpl hier="4" item="3"/>
          <tpl fld="3" item="9"/>
          <tpl fld="2" item="24"/>
          <tpl hier="9" item="1"/>
          <tpl hier="11" item="4"/>
          <tpl hier="12" item="5"/>
          <tpl fld="4" item="0"/>
        </tpls>
      </n>
      <n v="263959330816">
        <tpls c="8">
          <tpl hier="2" item="0"/>
          <tpl hier="4" item="3"/>
          <tpl fld="3" item="36"/>
          <tpl fld="2" item="17"/>
          <tpl hier="9" item="1"/>
          <tpl hier="11" item="4"/>
          <tpl hier="12" item="5"/>
          <tpl fld="4" item="0"/>
        </tpls>
      </n>
      <n v="782240579584">
        <tpls c="8">
          <tpl hier="2" item="0"/>
          <tpl hier="4" item="3"/>
          <tpl fld="3" item="2"/>
          <tpl fld="2" item="17"/>
          <tpl hier="9" item="1"/>
          <tpl hier="11" item="4"/>
          <tpl hier="12" item="5"/>
          <tpl fld="4" item="0"/>
        </tpls>
      </n>
      <n v="788641984">
        <tpls c="8">
          <tpl hier="2" item="0"/>
          <tpl hier="4" item="3"/>
          <tpl fld="3" item="16"/>
          <tpl fld="2" item="13"/>
          <tpl hier="9" item="1"/>
          <tpl hier="11" item="4"/>
          <tpl hier="12" item="5"/>
          <tpl fld="4" item="0"/>
        </tpls>
      </n>
      <n v="3660041728">
        <tpls c="8">
          <tpl hier="2" item="0"/>
          <tpl hier="4" item="3"/>
          <tpl fld="3" item="50"/>
          <tpl fld="2" item="13"/>
          <tpl hier="9" item="1"/>
          <tpl hier="11" item="4"/>
          <tpl hier="12" item="5"/>
          <tpl fld="4" item="0"/>
        </tpls>
      </n>
      <n v="21410840576">
        <tpls c="8">
          <tpl hier="2" item="0"/>
          <tpl hier="4" item="3"/>
          <tpl fld="3" item="23"/>
          <tpl fld="2" item="13"/>
          <tpl hier="9" item="1"/>
          <tpl hier="11" item="4"/>
          <tpl hier="12" item="5"/>
          <tpl fld="4" item="0"/>
        </tpls>
      </n>
      <n v="1847871360">
        <tpls c="8">
          <tpl hier="2" item="0"/>
          <tpl hier="4" item="3"/>
          <tpl fld="3" item="20"/>
          <tpl fld="2" item="23"/>
          <tpl hier="9" item="1"/>
          <tpl hier="11" item="4"/>
          <tpl hier="12" item="5"/>
          <tpl fld="4" item="0"/>
        </tpls>
      </n>
      <n v="5107329024">
        <tpls c="8">
          <tpl hier="2" item="0"/>
          <tpl hier="4" item="3"/>
          <tpl fld="3" item="17"/>
          <tpl fld="2" item="23"/>
          <tpl hier="9" item="1"/>
          <tpl hier="11" item="4"/>
          <tpl hier="12" item="5"/>
          <tpl fld="4" item="0"/>
        </tpls>
      </n>
      <n v="531736480">
        <tpls c="8">
          <tpl hier="2" item="0"/>
          <tpl hier="4" item="3"/>
          <tpl fld="3" item="48"/>
          <tpl fld="2" item="30"/>
          <tpl hier="9" item="1"/>
          <tpl hier="11" item="4"/>
          <tpl hier="12" item="5"/>
          <tpl fld="4" item="0"/>
        </tpls>
      </n>
      <n v="1904097024">
        <tpls c="8">
          <tpl hier="2" item="0"/>
          <tpl hier="4" item="3"/>
          <tpl fld="3" item="12"/>
          <tpl fld="2" item="30"/>
          <tpl hier="9" item="1"/>
          <tpl hier="11" item="4"/>
          <tpl hier="12" item="5"/>
          <tpl fld="4" item="0"/>
        </tpls>
      </n>
      <n v="7278718464">
        <tpls c="8">
          <tpl hier="2" item="0"/>
          <tpl hier="4" item="3"/>
          <tpl fld="3" item="49"/>
          <tpl fld="2" item="30"/>
          <tpl hier="9" item="1"/>
          <tpl hier="11" item="4"/>
          <tpl hier="12" item="5"/>
          <tpl fld="4" item="0"/>
        </tpls>
      </n>
      <n v="12274415616">
        <tpls c="8">
          <tpl hier="2" item="0"/>
          <tpl hier="4" item="3"/>
          <tpl fld="3" item="4"/>
          <tpl fld="2" item="45"/>
          <tpl hier="9" item="1"/>
          <tpl hier="11" item="4"/>
          <tpl hier="12" item="5"/>
          <tpl fld="4" item="0"/>
        </tpls>
      </n>
      <n v="44062466048">
        <tpls c="8">
          <tpl hier="2" item="0"/>
          <tpl hier="4" item="3"/>
          <tpl fld="3" item="42"/>
          <tpl fld="2" item="45"/>
          <tpl hier="9" item="1"/>
          <tpl hier="11" item="4"/>
          <tpl hier="12" item="5"/>
          <tpl fld="4" item="0"/>
        </tpls>
      </n>
      <n v="448120422400">
        <tpls c="8">
          <tpl hier="2" item="0"/>
          <tpl hier="4" item="3"/>
          <tpl fld="3" item="5"/>
          <tpl fld="2" item="45"/>
          <tpl hier="9" item="1"/>
          <tpl hier="11" item="4"/>
          <tpl hier="12" item="5"/>
          <tpl fld="4" item="0"/>
        </tpls>
      </n>
      <n v="28100605952">
        <tpls c="8">
          <tpl hier="2" item="0"/>
          <tpl hier="4" item="3"/>
          <tpl fld="3" item="36"/>
          <tpl fld="2" item="25"/>
          <tpl hier="9" item="1"/>
          <tpl hier="11" item="4"/>
          <tpl hier="12" item="5"/>
          <tpl fld="4" item="0"/>
        </tpls>
      </n>
      <n v="120055291904">
        <tpls c="8">
          <tpl hier="2" item="0"/>
          <tpl hier="4" item="3"/>
          <tpl fld="3" item="1"/>
          <tpl fld="2" item="25"/>
          <tpl hier="9" item="1"/>
          <tpl hier="11" item="4"/>
          <tpl hier="12" item="5"/>
          <tpl fld="4" item="0"/>
        </tpls>
      </n>
      <n v="928833024">
        <tpls c="8">
          <tpl hier="2" item="0"/>
          <tpl hier="4" item="3"/>
          <tpl fld="3" item="32"/>
          <tpl fld="2" item="38"/>
          <tpl hier="9" item="1"/>
          <tpl hier="11" item="4"/>
          <tpl hier="12" item="5"/>
          <tpl fld="4" item="0"/>
        </tpls>
      </n>
      <n v="5902783488">
        <tpls c="8">
          <tpl hier="2" item="0"/>
          <tpl hier="4" item="3"/>
          <tpl fld="3" item="58"/>
          <tpl fld="2" item="38"/>
          <tpl hier="9" item="1"/>
          <tpl hier="11" item="4"/>
          <tpl hier="12" item="5"/>
          <tpl fld="4" item="0"/>
        </tpls>
      </n>
      <n v="49921499136">
        <tpls c="8">
          <tpl hier="2" item="0"/>
          <tpl hier="4" item="3"/>
          <tpl fld="3" item="29"/>
          <tpl fld="2" item="38"/>
          <tpl hier="9" item="1"/>
          <tpl hier="11" item="4"/>
          <tpl hier="12" item="5"/>
          <tpl fld="4" item="0"/>
        </tpls>
      </n>
      <n v="2545982976">
        <tpls c="8">
          <tpl hier="2" item="0"/>
          <tpl hier="4" item="3"/>
          <tpl fld="3" item="39"/>
          <tpl fld="2" item="16"/>
          <tpl hier="9" item="1"/>
          <tpl hier="11" item="4"/>
          <tpl hier="12" item="5"/>
          <tpl fld="4" item="0"/>
        </tpls>
      </n>
      <n v="3927157760">
        <tpls c="8">
          <tpl hier="2" item="0"/>
          <tpl hier="4" item="3"/>
          <tpl fld="3" item="2"/>
          <tpl fld="2" item="16"/>
          <tpl hier="9" item="1"/>
          <tpl hier="11" item="4"/>
          <tpl hier="12" item="5"/>
          <tpl fld="4" item="0"/>
        </tpls>
      </n>
      <n v="6809134080">
        <tpls c="8">
          <tpl hier="2" item="0"/>
          <tpl hier="4" item="3"/>
          <tpl fld="3" item="26"/>
          <tpl fld="2" item="12"/>
          <tpl hier="9" item="1"/>
          <tpl hier="11" item="4"/>
          <tpl hier="12" item="5"/>
          <tpl fld="4" item="0"/>
        </tpls>
      </n>
      <n v="16949789696">
        <tpls c="8">
          <tpl hier="2" item="0"/>
          <tpl hier="4" item="3"/>
          <tpl fld="3" item="38"/>
          <tpl fld="2" item="32"/>
          <tpl hier="9" item="1"/>
          <tpl hier="11" item="4"/>
          <tpl hier="12" item="5"/>
          <tpl fld="4" item="0"/>
        </tpls>
      </n>
      <n v="11966666752">
        <tpls c="8">
          <tpl hier="2" item="0"/>
          <tpl hier="4" item="3"/>
          <tpl fld="3" item="34"/>
          <tpl fld="2" item="1"/>
          <tpl hier="9" item="1"/>
          <tpl hier="11" item="4"/>
          <tpl hier="12" item="5"/>
          <tpl fld="4" item="0"/>
        </tpls>
      </n>
      <n v="2129266688">
        <tpls c="8">
          <tpl hier="2" item="0"/>
          <tpl hier="4" item="3"/>
          <tpl fld="3" item="28"/>
          <tpl fld="2" item="34"/>
          <tpl hier="9" item="1"/>
          <tpl hier="11" item="4"/>
          <tpl hier="12" item="5"/>
          <tpl fld="4" item="0"/>
        </tpls>
      </n>
      <n v="4190143232">
        <tpls c="8">
          <tpl hier="2" item="0"/>
          <tpl hier="4" item="3"/>
          <tpl fld="3" item="33"/>
          <tpl fld="2" item="34"/>
          <tpl hier="9" item="1"/>
          <tpl hier="11" item="4"/>
          <tpl hier="12" item="5"/>
          <tpl fld="4" item="0"/>
        </tpls>
      </n>
      <n v="323802464">
        <tpls c="8">
          <tpl hier="2" item="0"/>
          <tpl hier="4" item="3"/>
          <tpl fld="3" item="10"/>
          <tpl fld="2" item="64"/>
          <tpl hier="9" item="1"/>
          <tpl hier="11" item="4"/>
          <tpl hier="12" item="5"/>
          <tpl fld="4" item="0"/>
        </tpls>
      </n>
      <n v="4186411520">
        <tpls c="8">
          <tpl hier="2" item="0"/>
          <tpl hier="4" item="3"/>
          <tpl fld="3" item="3"/>
          <tpl fld="2" item="64"/>
          <tpl hier="9" item="1"/>
          <tpl hier="11" item="4"/>
          <tpl hier="12" item="5"/>
          <tpl fld="4" item="0"/>
        </tpls>
      </n>
      <n v="12438957056">
        <tpls c="8">
          <tpl hier="2" item="0"/>
          <tpl hier="4" item="3"/>
          <tpl fld="3" item="52"/>
          <tpl fld="2" item="64"/>
          <tpl hier="9" item="1"/>
          <tpl hier="11" item="4"/>
          <tpl hier="12" item="5"/>
          <tpl fld="4" item="0"/>
        </tpls>
      </n>
      <n v="1731296128">
        <tpls c="8">
          <tpl hier="2" item="0"/>
          <tpl hier="4" item="3"/>
          <tpl fld="3" item="37"/>
          <tpl fld="2" item="33"/>
          <tpl hier="9" item="1"/>
          <tpl hier="11" item="4"/>
          <tpl hier="12" item="5"/>
          <tpl fld="4" item="0"/>
        </tpls>
      </n>
      <n v="4057275136">
        <tpls c="8">
          <tpl hier="2" item="0"/>
          <tpl hier="4" item="3"/>
          <tpl fld="3" item="25"/>
          <tpl fld="2" item="33"/>
          <tpl hier="9" item="1"/>
          <tpl hier="11" item="4"/>
          <tpl hier="12" item="5"/>
          <tpl fld="4" item="0"/>
        </tpls>
      </n>
      <n v="5314910208">
        <tpls c="8">
          <tpl hier="2" item="0"/>
          <tpl hier="4" item="3"/>
          <tpl fld="3" item="14"/>
          <tpl fld="2" item="33"/>
          <tpl hier="9" item="1"/>
          <tpl hier="11" item="4"/>
          <tpl hier="12" item="5"/>
          <tpl fld="4" item="0"/>
        </tpls>
      </n>
      <n v="66983632896">
        <tpls c="8">
          <tpl hier="2" item="0"/>
          <tpl hier="4" item="3"/>
          <tpl fld="3" item="5"/>
          <tpl fld="2" item="33"/>
          <tpl hier="9" item="1"/>
          <tpl hier="11" item="4"/>
          <tpl hier="12" item="5"/>
          <tpl fld="4" item="0"/>
        </tpls>
      </n>
      <n v="4365300224">
        <tpls c="8">
          <tpl hier="2" item="0"/>
          <tpl hier="4" item="3"/>
          <tpl fld="3" item="20"/>
          <tpl fld="2" item="43"/>
          <tpl hier="9" item="1"/>
          <tpl hier="11" item="4"/>
          <tpl hier="12" item="5"/>
          <tpl fld="4" item="0"/>
        </tpls>
      </n>
      <n v="15674835968">
        <tpls c="8">
          <tpl hier="2" item="0"/>
          <tpl hier="4" item="3"/>
          <tpl fld="3" item="28"/>
          <tpl fld="2" item="43"/>
          <tpl hier="9" item="1"/>
          <tpl hier="11" item="4"/>
          <tpl hier="12" item="5"/>
          <tpl fld="4" item="0"/>
        </tpls>
      </n>
      <n v="62186184704">
        <tpls c="8">
          <tpl hier="2" item="0"/>
          <tpl hier="4" item="3"/>
          <tpl fld="3" item="23"/>
          <tpl fld="2" item="43"/>
          <tpl hier="9" item="1"/>
          <tpl hier="11" item="4"/>
          <tpl hier="12" item="5"/>
          <tpl fld="4" item="0"/>
        </tpls>
      </n>
      <n v="433954560">
        <tpls c="8">
          <tpl hier="2" item="0"/>
          <tpl hier="4" item="3"/>
          <tpl fld="3" item="56"/>
          <tpl fld="2" item="22"/>
          <tpl hier="9" item="1"/>
          <tpl hier="11" item="4"/>
          <tpl hier="12" item="5"/>
          <tpl fld="4" item="0"/>
        </tpls>
      </n>
      <n v="454101376">
        <tpls c="8">
          <tpl hier="2" item="0"/>
          <tpl hier="4" item="3"/>
          <tpl fld="3" item="50"/>
          <tpl fld="2" item="22"/>
          <tpl hier="9" item="1"/>
          <tpl hier="11" item="4"/>
          <tpl hier="12" item="5"/>
          <tpl fld="4" item="0"/>
        </tpls>
      </n>
      <n v="3077643264">
        <tpls c="8">
          <tpl hier="2" item="0"/>
          <tpl hier="4" item="3"/>
          <tpl fld="3" item="29"/>
          <tpl fld="2" item="22"/>
          <tpl hier="9" item="1"/>
          <tpl hier="11" item="4"/>
          <tpl hier="12" item="5"/>
          <tpl fld="4" item="0"/>
        </tpls>
      </n>
      <n v="372000000">
        <tpls c="8">
          <tpl hier="2" item="0"/>
          <tpl hier="4" item="3"/>
          <tpl fld="3" item="4"/>
          <tpl fld="2" item="21"/>
          <tpl hier="9" item="1"/>
          <tpl hier="11" item="4"/>
          <tpl hier="12" item="5"/>
          <tpl fld="4" item="0"/>
        </tpls>
      </n>
      <n v="2257121792">
        <tpls c="8">
          <tpl hier="2" item="0"/>
          <tpl hier="4" item="3"/>
          <tpl fld="3" item="51"/>
          <tpl fld="2" item="21"/>
          <tpl hier="9" item="1"/>
          <tpl hier="11" item="4"/>
          <tpl hier="12" item="5"/>
          <tpl fld="4" item="0"/>
        </tpls>
      </n>
      <n v="7516834304">
        <tpls c="8">
          <tpl hier="2" item="0"/>
          <tpl hier="4" item="3"/>
          <tpl fld="3" item="41"/>
          <tpl fld="2" item="21"/>
          <tpl hier="9" item="1"/>
          <tpl hier="11" item="4"/>
          <tpl hier="12" item="5"/>
          <tpl fld="4" item="0"/>
        </tpls>
      </n>
      <n v="731000000">
        <tpls c="8">
          <tpl hier="2" item="0"/>
          <tpl hier="4" item="3"/>
          <tpl fld="3" item="8"/>
          <tpl fld="2" item="41"/>
          <tpl hier="9" item="1"/>
          <tpl hier="11" item="4"/>
          <tpl hier="12" item="5"/>
          <tpl fld="4" item="0"/>
        </tpls>
      </n>
      <n v="4923009536">
        <tpls c="8">
          <tpl hier="2" item="0"/>
          <tpl hier="4" item="3"/>
          <tpl fld="3" item="0"/>
          <tpl fld="2" item="41"/>
          <tpl hier="9" item="1"/>
          <tpl hier="11" item="4"/>
          <tpl hier="12" item="5"/>
          <tpl fld="4" item="0"/>
        </tpls>
      </n>
      <n v="14587496448">
        <tpls c="8">
          <tpl hier="2" item="0"/>
          <tpl hier="4" item="3"/>
          <tpl fld="3" item="49"/>
          <tpl fld="2" item="41"/>
          <tpl hier="9" item="1"/>
          <tpl hier="11" item="4"/>
          <tpl hier="12" item="5"/>
          <tpl fld="4" item="0"/>
        </tpls>
      </n>
      <n v="53085454336">
        <tpls c="8">
          <tpl hier="2" item="0"/>
          <tpl hier="4" item="3"/>
          <tpl fld="3" item="18"/>
          <tpl fld="2" item="39"/>
          <tpl hier="9" item="1"/>
          <tpl hier="11" item="4"/>
          <tpl hier="12" item="5"/>
          <tpl fld="4" item="0"/>
        </tpls>
      </n>
      <n v="279033577472">
        <tpls c="8">
          <tpl hier="2" item="0"/>
          <tpl hier="4" item="3"/>
          <tpl fld="3" item="7"/>
          <tpl fld="2" item="39"/>
          <tpl hier="9" item="1"/>
          <tpl hier="11" item="4"/>
          <tpl hier="12" item="5"/>
          <tpl fld="4" item="0"/>
        </tpls>
      </n>
      <n v="1198895529984">
        <tpls c="8">
          <tpl hier="2" item="0"/>
          <tpl hier="4" item="3"/>
          <tpl fld="3" item="38"/>
          <tpl fld="2" item="39"/>
          <tpl hier="9" item="1"/>
          <tpl hier="11" item="4"/>
          <tpl hier="12" item="5"/>
          <tpl fld="4" item="0"/>
        </tpls>
      </n>
      <n v="1164519680">
        <tpls c="8">
          <tpl hier="2" item="0"/>
          <tpl hier="4" item="3"/>
          <tpl fld="3" item="32"/>
          <tpl fld="2" item="14"/>
          <tpl hier="9" item="1"/>
          <tpl hier="11" item="4"/>
          <tpl hier="12" item="5"/>
          <tpl fld="4" item="0"/>
        </tpls>
      </n>
      <n v="7239126528">
        <tpls c="8">
          <tpl hier="2" item="0"/>
          <tpl hier="4" item="3"/>
          <tpl fld="3" item="12"/>
          <tpl fld="2" item="14"/>
          <tpl hier="9" item="1"/>
          <tpl hier="11" item="4"/>
          <tpl hier="12" item="5"/>
          <tpl fld="4" item="0"/>
        </tpls>
      </n>
      <n v="18737897472">
        <tpls c="8">
          <tpl hier="2" item="0"/>
          <tpl hier="4" item="3"/>
          <tpl fld="3" item="1"/>
          <tpl fld="2" item="14"/>
          <tpl hier="9" item="1"/>
          <tpl hier="11" item="4"/>
          <tpl hier="12" item="5"/>
          <tpl fld="4" item="0"/>
        </tpls>
      </n>
      <n v="54878904">
        <tpls c="8">
          <tpl hier="2" item="0"/>
          <tpl hier="4" item="3"/>
          <tpl fld="3" item="34"/>
          <tpl fld="2" item="31"/>
          <tpl hier="9" item="1"/>
          <tpl hier="11" item="4"/>
          <tpl hier="12" item="5"/>
          <tpl fld="4" item="0"/>
        </tpls>
      </n>
      <n v="333158464">
        <tpls c="8">
          <tpl hier="2" item="0"/>
          <tpl hier="4" item="3"/>
          <tpl fld="3" item="22"/>
          <tpl fld="2" item="31"/>
          <tpl hier="9" item="1"/>
          <tpl hier="11" item="4"/>
          <tpl hier="12" item="5"/>
          <tpl fld="4" item="0"/>
        </tpls>
      </n>
      <n v="1511236608">
        <tpls c="8">
          <tpl hier="2" item="0"/>
          <tpl hier="4" item="3"/>
          <tpl fld="3" item="2"/>
          <tpl fld="2" item="31"/>
          <tpl hier="9" item="1"/>
          <tpl hier="11" item="4"/>
          <tpl hier="12" item="5"/>
          <tpl fld="4" item="0"/>
        </tpls>
      </n>
      <n v="739286912">
        <tpls c="8">
          <tpl hier="2" item="0"/>
          <tpl hier="4" item="3"/>
          <tpl fld="3" item="48"/>
          <tpl fld="2" item="29"/>
          <tpl hier="9" item="1"/>
          <tpl hier="11" item="4"/>
          <tpl hier="12" item="5"/>
          <tpl fld="4" item="0"/>
        </tpls>
      </n>
      <n v="4686456832">
        <tpls c="8">
          <tpl hier="2" item="0"/>
          <tpl hier="4" item="3"/>
          <tpl fld="3" item="25"/>
          <tpl fld="2" item="29"/>
          <tpl hier="9" item="1"/>
          <tpl hier="11" item="4"/>
          <tpl hier="12" item="5"/>
          <tpl fld="4" item="0"/>
        </tpls>
      </n>
      <n v="5351701504">
        <tpls c="8">
          <tpl hier="2" item="0"/>
          <tpl hier="4" item="3"/>
          <tpl fld="3" item="11"/>
          <tpl fld="2" item="29"/>
          <tpl hier="9" item="1"/>
          <tpl hier="11" item="4"/>
          <tpl hier="12" item="5"/>
          <tpl fld="4" item="0"/>
        </tpls>
      </n>
      <n v="1237655424">
        <tpls c="8">
          <tpl hier="2" item="0"/>
          <tpl hier="4" item="3"/>
          <tpl fld="3" item="39"/>
          <tpl fld="2" item="27"/>
          <tpl hier="9" item="1"/>
          <tpl hier="11" item="4"/>
          <tpl hier="12" item="5"/>
          <tpl fld="4" item="0"/>
        </tpls>
      </n>
      <n v="1775921664">
        <tpls c="8">
          <tpl hier="2" item="0"/>
          <tpl hier="4" item="3"/>
          <tpl fld="3" item="24"/>
          <tpl fld="2" item="27"/>
          <tpl hier="9" item="1"/>
          <tpl hier="11" item="4"/>
          <tpl hier="12" item="5"/>
          <tpl fld="4" item="0"/>
        </tpls>
      </n>
      <n v="16358376448">
        <tpls c="8">
          <tpl hier="2" item="0"/>
          <tpl hier="4" item="3"/>
          <tpl fld="3" item="46"/>
          <tpl fld="2" item="26"/>
          <tpl hier="9" item="1"/>
          <tpl hier="11" item="4"/>
          <tpl hier="12" item="5"/>
          <tpl fld="4" item="0"/>
        </tpls>
      </n>
      <n v="72167497728">
        <tpls c="8">
          <tpl hier="2" item="0"/>
          <tpl hier="4" item="3"/>
          <tpl fld="3" item="30"/>
          <tpl fld="2" item="26"/>
          <tpl hier="9" item="1"/>
          <tpl hier="11" item="4"/>
          <tpl hier="12" item="5"/>
          <tpl fld="4" item="0"/>
        </tpls>
      </n>
      <n v="318958239744">
        <tpls c="8">
          <tpl hier="2" item="0"/>
          <tpl hier="4" item="3"/>
          <tpl fld="3" item="13"/>
          <tpl fld="2" item="26"/>
          <tpl hier="9" item="1"/>
          <tpl hier="11" item="4"/>
          <tpl hier="12" item="5"/>
          <tpl fld="4" item="0"/>
        </tpls>
      </n>
      <n v="799029696">
        <tpls c="8">
          <tpl hier="2" item="0"/>
          <tpl hier="4" item="3"/>
          <tpl fld="3" item="40"/>
          <tpl fld="2" item="24"/>
          <tpl hier="9" item="1"/>
          <tpl hier="11" item="4"/>
          <tpl hier="12" item="5"/>
          <tpl fld="4" item="0"/>
        </tpls>
      </n>
      <n v="2132081920">
        <tpls c="8">
          <tpl hier="2" item="0"/>
          <tpl hier="4" item="3"/>
          <tpl fld="3" item="28"/>
          <tpl fld="2" item="24"/>
          <tpl hier="9" item="1"/>
          <tpl hier="11" item="4"/>
          <tpl hier="12" item="5"/>
          <tpl fld="4" item="0"/>
        </tpls>
      </n>
      <n v="7593752576">
        <tpls c="8">
          <tpl hier="2" item="0"/>
          <tpl hier="4" item="3"/>
          <tpl fld="3" item="5"/>
          <tpl fld="2" item="24"/>
          <tpl hier="9" item="1"/>
          <tpl hier="11" item="4"/>
          <tpl hier="12" item="5"/>
          <tpl fld="4" item="0"/>
        </tpls>
      </n>
      <n v="184609161216">
        <tpls c="8">
          <tpl hier="2" item="0"/>
          <tpl hier="4" item="3"/>
          <tpl fld="3" item="31"/>
          <tpl fld="2" item="17"/>
          <tpl hier="9" item="1"/>
          <tpl hier="11" item="4"/>
          <tpl hier="12" item="5"/>
          <tpl fld="4" item="0"/>
        </tpls>
      </n>
      <n v="877476249600">
        <tpls c="8">
          <tpl hier="2" item="0"/>
          <tpl hier="4" item="3"/>
          <tpl fld="3" item="1"/>
          <tpl fld="2" item="17"/>
          <tpl hier="9" item="1"/>
          <tpl hier="11" item="4"/>
          <tpl hier="12" item="5"/>
          <tpl fld="4" item="0"/>
        </tpls>
      </n>
      <n v="865975296">
        <tpls c="8">
          <tpl hier="2" item="0"/>
          <tpl hier="4" item="3"/>
          <tpl fld="3" item="10"/>
          <tpl fld="2" item="13"/>
          <tpl hier="9" item="1"/>
          <tpl hier="11" item="4"/>
          <tpl hier="12" item="5"/>
          <tpl fld="4" item="0"/>
        </tpls>
      </n>
      <n v="4066775552">
        <tpls c="8">
          <tpl hier="2" item="0"/>
          <tpl hier="4" item="3"/>
          <tpl fld="3" item="45"/>
          <tpl fld="2" item="13"/>
          <tpl hier="9" item="1"/>
          <tpl hier="11" item="4"/>
          <tpl hier="12" item="5"/>
          <tpl fld="4" item="0"/>
        </tpls>
      </n>
      <n v="25180583936">
        <tpls c="8">
          <tpl hier="2" item="0"/>
          <tpl hier="4" item="3"/>
          <tpl fld="3" item="13"/>
          <tpl fld="2" item="13"/>
          <tpl hier="9" item="1"/>
          <tpl hier="11" item="4"/>
          <tpl hier="12" item="5"/>
          <tpl fld="4" item="0"/>
        </tpls>
      </n>
      <n v="2189347328">
        <tpls c="8">
          <tpl hier="2" item="0"/>
          <tpl hier="4" item="3"/>
          <tpl fld="3" item="39"/>
          <tpl fld="2" item="23"/>
          <tpl hier="9" item="1"/>
          <tpl hier="11" item="4"/>
          <tpl hier="12" item="5"/>
          <tpl fld="4" item="0"/>
        </tpls>
      </n>
      <n v="5224212992">
        <tpls c="8">
          <tpl hier="2" item="0"/>
          <tpl hier="4" item="3"/>
          <tpl fld="3" item="11"/>
          <tpl fld="2" item="23"/>
          <tpl hier="9" item="1"/>
          <tpl hier="11" item="4"/>
          <tpl hier="12" item="5"/>
          <tpl fld="4" item="0"/>
        </tpls>
      </n>
      <n v="586294784">
        <tpls c="8">
          <tpl hier="2" item="0"/>
          <tpl hier="4" item="3"/>
          <tpl fld="3" item="44"/>
          <tpl fld="2" item="30"/>
          <tpl hier="9" item="1"/>
          <tpl hier="11" item="4"/>
          <tpl hier="12" item="5"/>
          <tpl fld="4" item="0"/>
        </tpls>
      </n>
      <n v="2233005824">
        <tpls c="8">
          <tpl hier="2" item="0"/>
          <tpl hier="4" item="3"/>
          <tpl fld="3" item="7"/>
          <tpl fld="2" item="30"/>
          <tpl hier="9" item="1"/>
          <tpl hier="11" item="4"/>
          <tpl hier="12" item="5"/>
          <tpl fld="4" item="0"/>
        </tpls>
      </n>
      <n v="7792420864">
        <tpls c="8">
          <tpl hier="2" item="0"/>
          <tpl hier="4" item="3"/>
          <tpl fld="3" item="47"/>
          <tpl fld="2" item="30"/>
          <tpl hier="9" item="1"/>
          <tpl hier="11" item="4"/>
          <tpl hier="12" item="5"/>
          <tpl fld="4" item="0"/>
        </tpls>
      </n>
      <n v="15162870784">
        <tpls c="8">
          <tpl hier="2" item="0"/>
          <tpl hier="4" item="3"/>
          <tpl fld="3" item="57"/>
          <tpl fld="2" item="45"/>
          <tpl hier="9" item="1"/>
          <tpl hier="11" item="4"/>
          <tpl hier="12" item="5"/>
          <tpl fld="4" item="0"/>
        </tpls>
      </n>
      <n v="51075813376">
        <tpls c="8">
          <tpl hier="2" item="0"/>
          <tpl hier="4" item="3"/>
          <tpl fld="3" item="28"/>
          <tpl fld="2" item="45"/>
          <tpl hier="9" item="1"/>
          <tpl hier="11" item="4"/>
          <tpl hier="12" item="5"/>
          <tpl fld="4" item="0"/>
        </tpls>
      </n>
      <n v="30725971968">
        <tpls c="8">
          <tpl hier="2" item="0"/>
          <tpl hier="4" item="3"/>
          <tpl fld="3" item="31"/>
          <tpl fld="2" item="25"/>
          <tpl hier="9" item="1"/>
          <tpl hier="11" item="4"/>
          <tpl hier="12" item="5"/>
          <tpl fld="4" item="0"/>
        </tpls>
      </n>
      <n v="137264062464">
        <tpls c="8">
          <tpl hier="2" item="0"/>
          <tpl hier="4" item="3"/>
          <tpl fld="3" item="55"/>
          <tpl fld="2" item="25"/>
          <tpl hier="9" item="1"/>
          <tpl hier="11" item="4"/>
          <tpl hier="12" item="5"/>
          <tpl fld="4" item="0"/>
        </tpls>
      </n>
      <n v="1112791040">
        <tpls c="8">
          <tpl hier="2" item="0"/>
          <tpl hier="4" item="3"/>
          <tpl fld="3" item="18"/>
          <tpl fld="2" item="38"/>
          <tpl hier="9" item="1"/>
          <tpl hier="11" item="4"/>
          <tpl hier="12" item="5"/>
          <tpl fld="4" item="0"/>
        </tpls>
      </n>
      <n v="8042337792">
        <tpls c="8">
          <tpl hier="2" item="0"/>
          <tpl hier="4" item="3"/>
          <tpl fld="3" item="51"/>
          <tpl fld="2" item="38"/>
          <tpl hier="9" item="1"/>
          <tpl hier="11" item="4"/>
          <tpl hier="12" item="5"/>
          <tpl fld="4" item="0"/>
        </tpls>
      </n>
      <n v="57907699712">
        <tpls c="8">
          <tpl hier="2" item="0"/>
          <tpl hier="4" item="3"/>
          <tpl fld="3" item="21"/>
          <tpl fld="2" item="38"/>
          <tpl hier="9" item="1"/>
          <tpl hier="11" item="4"/>
          <tpl hier="12" item="5"/>
          <tpl fld="4" item="0"/>
        </tpls>
      </n>
      <n v="2498068224">
        <tpls c="8">
          <tpl hier="2" item="0"/>
          <tpl hier="4" item="3"/>
          <tpl fld="3" item="36"/>
          <tpl fld="2" item="16"/>
          <tpl hier="9" item="1"/>
          <tpl hier="11" item="4"/>
          <tpl hier="12" item="5"/>
          <tpl fld="4" item="0"/>
        </tpls>
      </n>
      <n v="4865892864">
        <tpls c="8">
          <tpl hier="2" item="0"/>
          <tpl hier="4" item="3"/>
          <tpl fld="3" item="1"/>
          <tpl fld="2" item="16"/>
          <tpl hier="9" item="1"/>
          <tpl hier="11" item="4"/>
          <tpl hier="12" item="5"/>
          <tpl fld="4" item="0"/>
        </tpls>
      </n>
      <n v="6687204864">
        <tpls c="8">
          <tpl hier="2" item="0"/>
          <tpl hier="4" item="3"/>
          <tpl fld="3" item="10"/>
          <tpl fld="2" item="12"/>
          <tpl hier="9" item="1"/>
          <tpl hier="11" item="4"/>
          <tpl hier="12" item="5"/>
          <tpl fld="4" item="0"/>
        </tpls>
      </n>
      <n v="13923029">
        <tpls c="8">
          <tpl hier="2" item="0"/>
          <tpl hier="4" item="3"/>
          <tpl fld="3" item="44"/>
          <tpl fld="2" item="9"/>
          <tpl hier="9" item="1"/>
          <tpl hier="11" item="4"/>
          <tpl hier="12" item="5"/>
          <tpl fld="4" item="0"/>
        </tpls>
      </n>
      <n v="765932654480">
        <tpls c="8">
          <tpl hier="2" item="0"/>
          <tpl hier="4" item="3"/>
          <tpl fld="3" item="40"/>
          <tpl fld="1" item="0"/>
          <tpl hier="9" item="1"/>
          <tpl hier="11" item="4"/>
          <tpl hier="12" item="5"/>
          <tpl fld="4" item="0"/>
        </tpls>
      </n>
      <n v="26789048320">
        <tpls c="8">
          <tpl hier="2" item="0"/>
          <tpl hier="4" item="3"/>
          <tpl fld="3" item="19"/>
          <tpl fld="2" item="85"/>
          <tpl hier="9" item="1"/>
          <tpl hier="11" item="4"/>
          <tpl hier="12" item="5"/>
          <tpl fld="4" item="0"/>
        </tpls>
      </n>
      <n v="1034800000">
        <tpls c="8">
          <tpl hier="2" item="0"/>
          <tpl hier="4" item="3"/>
          <tpl fld="3" item="26"/>
          <tpl fld="2" item="49"/>
          <tpl hier="9" item="1"/>
          <tpl hier="11" item="4"/>
          <tpl hier="12" item="5"/>
          <tpl fld="4" item="0"/>
        </tpls>
      </n>
      <n v="9220599808">
        <tpls c="8">
          <tpl hier="2" item="0"/>
          <tpl hier="4" item="3"/>
          <tpl fld="3" item="25"/>
          <tpl fld="2" item="49"/>
          <tpl hier="9" item="1"/>
          <tpl hier="11" item="4"/>
          <tpl hier="12" item="5"/>
          <tpl fld="4" item="0"/>
        </tpls>
      </n>
      <n v="22137600000">
        <tpls c="8">
          <tpl hier="2" item="0"/>
          <tpl hier="4" item="3"/>
          <tpl fld="3" item="24"/>
          <tpl fld="2" item="49"/>
          <tpl hier="9" item="1"/>
          <tpl hier="11" item="4"/>
          <tpl hier="12" item="5"/>
          <tpl fld="4" item="0"/>
        </tpls>
      </n>
      <n v="71164821504">
        <tpls c="8">
          <tpl hier="2" item="0"/>
          <tpl hier="4" item="3"/>
          <tpl fld="3" item="23"/>
          <tpl fld="2" item="49"/>
          <tpl hier="9" item="1"/>
          <tpl hier="11" item="4"/>
          <tpl hier="12" item="5"/>
          <tpl fld="4" item="0"/>
        </tpls>
      </n>
      <n v="2862504192">
        <tpls c="8">
          <tpl hier="2" item="0"/>
          <tpl hier="4" item="3"/>
          <tpl fld="3" item="10"/>
          <tpl fld="2" item="44"/>
          <tpl hier="9" item="1"/>
          <tpl hier="11" item="4"/>
          <tpl hier="12" item="5"/>
          <tpl fld="4" item="0"/>
        </tpls>
      </n>
      <n v="15314144256">
        <tpls c="8">
          <tpl hier="2" item="0"/>
          <tpl hier="4" item="3"/>
          <tpl fld="3" item="12"/>
          <tpl fld="2" item="44"/>
          <tpl hier="9" item="1"/>
          <tpl hier="11" item="4"/>
          <tpl hier="12" item="5"/>
          <tpl fld="4" item="0"/>
        </tpls>
      </n>
      <n v="28548945920">
        <tpls c="8">
          <tpl hier="2" item="0"/>
          <tpl hier="4" item="3"/>
          <tpl fld="3" item="11"/>
          <tpl fld="2" item="44"/>
          <tpl hier="9" item="1"/>
          <tpl hier="11" item="4"/>
          <tpl hier="12" item="5"/>
          <tpl fld="4" item="0"/>
        </tpls>
      </n>
      <n v="107562008576">
        <tpls c="8">
          <tpl hier="2" item="0"/>
          <tpl hier="4" item="3"/>
          <tpl fld="3" item="9"/>
          <tpl fld="2" item="44"/>
          <tpl hier="9" item="1"/>
          <tpl hier="11" item="4"/>
          <tpl hier="12" item="5"/>
          <tpl fld="4" item="0"/>
        </tpls>
      </n>
      <n v="147084752">
        <tpls c="8">
          <tpl hier="2" item="0"/>
          <tpl hier="4" item="3"/>
          <tpl fld="3" item="34"/>
          <tpl fld="2" item="34"/>
          <tpl hier="9" item="1"/>
          <tpl hier="11" item="4"/>
          <tpl hier="12" item="5"/>
          <tpl fld="4" item="0"/>
        </tpls>
      </n>
      <n v="1235899776">
        <tpls c="8">
          <tpl hier="2" item="0"/>
          <tpl hier="4" item="3"/>
          <tpl fld="3" item="36"/>
          <tpl fld="2" item="34"/>
          <tpl hier="9" item="1"/>
          <tpl hier="11" item="4"/>
          <tpl hier="12" item="5"/>
          <tpl fld="4" item="0"/>
        </tpls>
      </n>
      <n v="2093994624">
        <tpls c="8">
          <tpl hier="2" item="0"/>
          <tpl hier="4" item="3"/>
          <tpl fld="3" item="27"/>
          <tpl fld="2" item="34"/>
          <tpl hier="9" item="1"/>
          <tpl hier="11" item="4"/>
          <tpl hier="12" item="5"/>
          <tpl fld="4" item="0"/>
        </tpls>
      </n>
      <n v="4856963072">
        <tpls c="8">
          <tpl hier="2" item="0"/>
          <tpl hier="4" item="3"/>
          <tpl fld="3" item="29"/>
          <tpl fld="2" item="34"/>
          <tpl hier="9" item="1"/>
          <tpl hier="11" item="4"/>
          <tpl hier="12" item="5"/>
          <tpl fld="4" item="0"/>
        </tpls>
      </n>
      <n v="430508352">
        <tpls c="8">
          <tpl hier="2" item="0"/>
          <tpl hier="4" item="3"/>
          <tpl fld="3" item="4"/>
          <tpl fld="2" item="64"/>
          <tpl hier="9" item="1"/>
          <tpl hier="11" item="4"/>
          <tpl hier="12" item="5"/>
          <tpl fld="4" item="0"/>
        </tpls>
      </n>
      <n v="5952293888">
        <tpls c="8">
          <tpl hier="2" item="0"/>
          <tpl hier="4" item="3"/>
          <tpl fld="3" item="0"/>
          <tpl fld="2" item="64"/>
          <tpl hier="9" item="1"/>
          <tpl hier="11" item="4"/>
          <tpl hier="12" item="5"/>
          <tpl fld="4" item="0"/>
        </tpls>
      </n>
      <n v="15508575232">
        <tpls c="8">
          <tpl hier="2" item="0"/>
          <tpl hier="4" item="3"/>
          <tpl fld="3" item="38"/>
          <tpl fld="2" item="64"/>
          <tpl hier="9" item="1"/>
          <tpl hier="11" item="4"/>
          <tpl hier="12" item="5"/>
          <tpl fld="4" item="0"/>
        </tpls>
      </n>
      <n v="2053462912">
        <tpls c="8">
          <tpl hier="2" item="0"/>
          <tpl hier="4" item="3"/>
          <tpl fld="3" item="34"/>
          <tpl fld="2" item="33"/>
          <tpl hier="9" item="1"/>
          <tpl hier="11" item="4"/>
          <tpl hier="12" item="5"/>
          <tpl fld="4" item="0"/>
        </tpls>
      </n>
      <n v="4412279808">
        <tpls c="8">
          <tpl hier="2" item="0"/>
          <tpl hier="4" item="3"/>
          <tpl fld="3" item="22"/>
          <tpl fld="2" item="33"/>
          <tpl hier="9" item="1"/>
          <tpl hier="11" item="4"/>
          <tpl hier="12" item="5"/>
          <tpl fld="4" item="0"/>
        </tpls>
      </n>
      <n v="6166330368">
        <tpls c="8">
          <tpl hier="2" item="0"/>
          <tpl hier="4" item="3"/>
          <tpl fld="3" item="11"/>
          <tpl fld="2" item="33"/>
          <tpl hier="9" item="1"/>
          <tpl hier="11" item="4"/>
          <tpl hier="12" item="5"/>
          <tpl fld="4" item="0"/>
        </tpls>
      </n>
      <n v="6070600192">
        <tpls c="8">
          <tpl hier="2" item="0"/>
          <tpl hier="4" item="3"/>
          <tpl fld="3" item="46"/>
          <tpl fld="2" item="43"/>
          <tpl hier="9" item="1"/>
          <tpl hier="11" item="4"/>
          <tpl hier="12" item="5"/>
          <tpl fld="4" item="0"/>
        </tpls>
      </n>
      <n v="17790025728">
        <tpls c="8">
          <tpl hier="2" item="0"/>
          <tpl hier="4" item="3"/>
          <tpl fld="3" item="27"/>
          <tpl fld="2" item="43"/>
          <tpl hier="9" item="1"/>
          <tpl hier="11" item="4"/>
          <tpl hier="12" item="5"/>
          <tpl fld="4" item="0"/>
        </tpls>
      </n>
      <n v="66053726208">
        <tpls c="8">
          <tpl hier="2" item="0"/>
          <tpl hier="4" item="3"/>
          <tpl fld="3" item="21"/>
          <tpl fld="2" item="43"/>
          <tpl hier="9" item="1"/>
          <tpl hier="11" item="4"/>
          <tpl hier="12" item="5"/>
          <tpl fld="4" item="0"/>
        </tpls>
      </n>
      <n v="494791680">
        <tpls c="8">
          <tpl hier="2" item="0"/>
          <tpl hier="4" item="3"/>
          <tpl fld="3" item="54"/>
          <tpl fld="2" item="22"/>
          <tpl hier="9" item="1"/>
          <tpl hier="11" item="4"/>
          <tpl hier="12" item="5"/>
          <tpl fld="4" item="0"/>
        </tpls>
      </n>
      <n v="540874944">
        <tpls c="8">
          <tpl hier="2" item="0"/>
          <tpl hier="4" item="3"/>
          <tpl fld="3" item="45"/>
          <tpl fld="2" item="22"/>
          <tpl hier="9" item="1"/>
          <tpl hier="11" item="4"/>
          <tpl hier="12" item="5"/>
          <tpl fld="4" item="0"/>
        </tpls>
      </n>
      <n v="3197220352">
        <tpls c="8">
          <tpl hier="2" item="0"/>
          <tpl hier="4" item="3"/>
          <tpl fld="3" item="23"/>
          <tpl fld="2" item="22"/>
          <tpl hier="9" item="1"/>
          <tpl hier="11" item="4"/>
          <tpl hier="12" item="5"/>
          <tpl fld="4" item="0"/>
        </tpls>
      </n>
      <n v="466800000">
        <tpls c="8">
          <tpl hier="2" item="0"/>
          <tpl hier="4" item="3"/>
          <tpl fld="3" item="57"/>
          <tpl fld="2" item="21"/>
          <tpl hier="9" item="1"/>
          <tpl hier="11" item="4"/>
          <tpl hier="12" item="5"/>
          <tpl fld="4" item="0"/>
        </tpls>
      </n>
      <n v="1878248704">
        <tpls c="8">
          <tpl hier="2" item="0"/>
          <tpl hier="4" item="3"/>
          <tpl fld="3" item="50"/>
          <tpl fld="2" item="21"/>
          <tpl hier="9" item="1"/>
          <tpl hier="11" item="4"/>
          <tpl hier="12" item="5"/>
          <tpl fld="4" item="0"/>
        </tpls>
      </n>
      <n v="7890647040">
        <tpls c="8">
          <tpl hier="2" item="0"/>
          <tpl hier="4" item="3"/>
          <tpl fld="3" item="19"/>
          <tpl fld="2" item="21"/>
          <tpl hier="9" item="1"/>
          <tpl hier="11" item="4"/>
          <tpl hier="12" item="5"/>
          <tpl fld="4" item="0"/>
        </tpls>
      </n>
      <n v="802999936">
        <tpls c="8">
          <tpl hier="2" item="0"/>
          <tpl hier="4" item="3"/>
          <tpl fld="3" item="4"/>
          <tpl fld="2" item="41"/>
          <tpl hier="9" item="1"/>
          <tpl hier="11" item="4"/>
          <tpl hier="12" item="5"/>
          <tpl fld="4" item="0"/>
        </tpls>
      </n>
      <n v="4648668672">
        <tpls c="8">
          <tpl hier="2" item="0"/>
          <tpl hier="4" item="3"/>
          <tpl fld="3" item="53"/>
          <tpl fld="2" item="41"/>
          <tpl hier="9" item="1"/>
          <tpl hier="11" item="4"/>
          <tpl hier="12" item="5"/>
          <tpl fld="4" item="0"/>
        </tpls>
      </n>
      <n v="17710315520">
        <tpls c="8">
          <tpl hier="2" item="0"/>
          <tpl hier="4" item="3"/>
          <tpl fld="3" item="41"/>
          <tpl fld="2" item="41"/>
          <tpl hier="9" item="1"/>
          <tpl hier="11" item="4"/>
          <tpl hier="12" item="5"/>
          <tpl fld="4" item="0"/>
        </tpls>
      </n>
      <n v="58447994880">
        <tpls c="8">
          <tpl hier="2" item="0"/>
          <tpl hier="4" item="3"/>
          <tpl fld="3" item="16"/>
          <tpl fld="2" item="39"/>
          <tpl hier="9" item="1"/>
          <tpl hier="11" item="4"/>
          <tpl hier="12" item="5"/>
          <tpl fld="4" item="0"/>
        </tpls>
      </n>
      <n v="320979042304">
        <tpls c="8">
          <tpl hier="2" item="0"/>
          <tpl hier="4" item="3"/>
          <tpl fld="3" item="0"/>
          <tpl fld="2" item="39"/>
          <tpl hier="9" item="1"/>
          <tpl hier="11" item="4"/>
          <tpl hier="12" item="5"/>
          <tpl fld="4" item="0"/>
        </tpls>
      </n>
      <n v="1341886562304">
        <tpls c="8">
          <tpl hier="2" item="0"/>
          <tpl hier="4" item="3"/>
          <tpl fld="3" item="49"/>
          <tpl fld="2" item="39"/>
          <tpl hier="9" item="1"/>
          <tpl hier="11" item="4"/>
          <tpl hier="12" item="5"/>
          <tpl fld="4" item="0"/>
        </tpls>
      </n>
      <n v="1232559488">
        <tpls c="8">
          <tpl hier="2" item="0"/>
          <tpl hier="4" item="3"/>
          <tpl fld="3" item="26"/>
          <tpl fld="2" item="14"/>
          <tpl hier="9" item="1"/>
          <tpl hier="11" item="4"/>
          <tpl hier="12" item="5"/>
          <tpl fld="4" item="0"/>
        </tpls>
      </n>
      <n v="7970820608">
        <tpls c="8">
          <tpl hier="2" item="0"/>
          <tpl hier="4" item="3"/>
          <tpl fld="3" item="7"/>
          <tpl fld="2" item="14"/>
          <tpl hier="9" item="1"/>
          <tpl hier="11" item="4"/>
          <tpl hier="12" item="5"/>
          <tpl fld="4" item="0"/>
        </tpls>
      </n>
      <n v="25825525760">
        <tpls c="8">
          <tpl hier="2" item="0"/>
          <tpl hier="4" item="3"/>
          <tpl fld="3" item="55"/>
          <tpl fld="2" item="14"/>
          <tpl hier="9" item="1"/>
          <tpl hier="11" item="4"/>
          <tpl hier="12" item="5"/>
          <tpl fld="4" item="0"/>
        </tpls>
      </n>
      <n v="56698864">
        <tpls c="8">
          <tpl hier="2" item="0"/>
          <tpl hier="4" item="3"/>
          <tpl fld="3" item="32"/>
          <tpl fld="2" item="31"/>
          <tpl hier="9" item="1"/>
          <tpl hier="11" item="4"/>
          <tpl hier="12" item="5"/>
          <tpl fld="4" item="0"/>
        </tpls>
      </n>
      <n v="268626912">
        <tpls c="8">
          <tpl hier="2" item="0"/>
          <tpl hier="4" item="3"/>
          <tpl fld="3" item="15"/>
          <tpl fld="2" item="31"/>
          <tpl hier="9" item="1"/>
          <tpl hier="11" item="4"/>
          <tpl hier="12" item="5"/>
          <tpl fld="4" item="0"/>
        </tpls>
      </n>
      <n v="1682350976">
        <tpls c="8">
          <tpl hier="2" item="0"/>
          <tpl hier="4" item="3"/>
          <tpl fld="3" item="1"/>
          <tpl fld="2" item="31"/>
          <tpl hier="9" item="1"/>
          <tpl hier="11" item="4"/>
          <tpl hier="12" item="5"/>
          <tpl fld="4" item="0"/>
        </tpls>
      </n>
      <n v="759345856">
        <tpls c="8">
          <tpl hier="2" item="0"/>
          <tpl hier="4" item="3"/>
          <tpl fld="3" item="44"/>
          <tpl fld="2" item="29"/>
          <tpl hier="9" item="1"/>
          <tpl hier="11" item="4"/>
          <tpl hier="12" item="5"/>
          <tpl fld="4" item="0"/>
        </tpls>
      </n>
      <n v="3905938432">
        <tpls c="8">
          <tpl hier="2" item="0"/>
          <tpl hier="4" item="3"/>
          <tpl fld="3" item="22"/>
          <tpl fld="2" item="29"/>
          <tpl hier="9" item="1"/>
          <tpl hier="11" item="4"/>
          <tpl hier="12" item="5"/>
          <tpl fld="4" item="0"/>
        </tpls>
      </n>
      <n v="6372498944">
        <tpls c="8">
          <tpl hier="2" item="0"/>
          <tpl hier="4" item="3"/>
          <tpl fld="3" item="6"/>
          <tpl fld="2" item="29"/>
          <tpl hier="9" item="1"/>
          <tpl hier="11" item="4"/>
          <tpl hier="12" item="5"/>
          <tpl fld="4" item="0"/>
        </tpls>
      </n>
      <n v="183116336">
        <tpls c="8">
          <tpl hier="2" item="0"/>
          <tpl hier="4" item="3"/>
          <tpl fld="3" item="48"/>
          <tpl fld="2" item="27"/>
          <tpl hier="9" item="1"/>
          <tpl hier="11" item="4"/>
          <tpl hier="12" item="5"/>
          <tpl fld="4" item="0"/>
        </tpls>
      </n>
      <n v="1237685632">
        <tpls c="8">
          <tpl hier="2" item="0"/>
          <tpl hier="4" item="3"/>
          <tpl fld="3" item="36"/>
          <tpl fld="2" item="27"/>
          <tpl hier="9" item="1"/>
          <tpl hier="11" item="4"/>
          <tpl hier="12" item="5"/>
          <tpl fld="4" item="0"/>
        </tpls>
      </n>
      <n v="3495748352">
        <tpls c="8">
          <tpl hier="2" item="0"/>
          <tpl hier="4" item="3"/>
          <tpl fld="3" item="11"/>
          <tpl fld="2" item="27"/>
          <tpl hier="9" item="1"/>
          <tpl hier="11" item="4"/>
          <tpl hier="12" item="5"/>
          <tpl fld="4" item="0"/>
        </tpls>
      </n>
      <n v="21213671424">
        <tpls c="8">
          <tpl hier="2" item="0"/>
          <tpl hier="4" item="3"/>
          <tpl fld="3" item="43"/>
          <tpl fld="2" item="26"/>
          <tpl hier="9" item="1"/>
          <tpl hier="11" item="4"/>
          <tpl hier="12" item="5"/>
          <tpl fld="4" item="0"/>
        </tpls>
      </n>
      <n v="79148417024">
        <tpls c="8">
          <tpl hier="2" item="0"/>
          <tpl hier="4" item="3"/>
          <tpl fld="3" item="24"/>
          <tpl fld="2" item="26"/>
          <tpl hier="9" item="1"/>
          <tpl hier="11" item="4"/>
          <tpl hier="12" item="5"/>
          <tpl fld="4" item="0"/>
        </tpls>
      </n>
      <n v="358581927936">
        <tpls c="8">
          <tpl hier="2" item="0"/>
          <tpl hier="4" item="3"/>
          <tpl fld="3" item="9"/>
          <tpl fld="2" item="26"/>
          <tpl hier="9" item="1"/>
          <tpl hier="11" item="4"/>
          <tpl hier="12" item="5"/>
          <tpl fld="4" item="0"/>
        </tpls>
      </n>
      <n v="804629888">
        <tpls c="8">
          <tpl hier="2" item="0"/>
          <tpl hier="4" item="3"/>
          <tpl fld="3" item="46"/>
          <tpl fld="2" item="24"/>
          <tpl hier="9" item="1"/>
          <tpl hier="11" item="4"/>
          <tpl hier="12" item="5"/>
          <tpl fld="4" item="0"/>
        </tpls>
      </n>
      <n v="2032345856">
        <tpls c="8">
          <tpl hier="2" item="0"/>
          <tpl hier="4" item="3"/>
          <tpl fld="3" item="30"/>
          <tpl fld="2" item="24"/>
          <tpl hier="9" item="1"/>
          <tpl hier="11" item="4"/>
          <tpl hier="12" item="5"/>
          <tpl fld="4" item="0"/>
        </tpls>
      </n>
      <n v="156159197184">
        <tpls c="8">
          <tpl hier="2" item="0"/>
          <tpl hier="4" item="3"/>
          <tpl fld="3" item="25"/>
          <tpl fld="2" item="17"/>
          <tpl hier="9" item="1"/>
          <tpl hier="11" item="4"/>
          <tpl hier="12" item="5"/>
          <tpl fld="4" item="0"/>
        </tpls>
      </n>
      <n v="975387099136">
        <tpls c="8">
          <tpl hier="2" item="0"/>
          <tpl hier="4" item="3"/>
          <tpl fld="3" item="55"/>
          <tpl fld="2" item="17"/>
          <tpl hier="9" item="1"/>
          <tpl hier="11" item="4"/>
          <tpl hier="12" item="5"/>
          <tpl fld="4" item="0"/>
        </tpls>
      </n>
      <n v="882765440">
        <tpls c="8">
          <tpl hier="2" item="0"/>
          <tpl hier="4" item="3"/>
          <tpl fld="3" item="8"/>
          <tpl fld="2" item="13"/>
          <tpl hier="9" item="1"/>
          <tpl hier="11" item="4"/>
          <tpl hier="12" item="5"/>
          <tpl fld="4" item="0"/>
        </tpls>
      </n>
      <n v="4401104384">
        <tpls c="8">
          <tpl hier="2" item="0"/>
          <tpl hier="4" item="3"/>
          <tpl fld="3" item="42"/>
          <tpl fld="2" item="13"/>
          <tpl hier="9" item="1"/>
          <tpl hier="11" item="4"/>
          <tpl hier="12" item="5"/>
          <tpl fld="4" item="0"/>
        </tpls>
      </n>
      <n v="29173514240">
        <tpls c="8">
          <tpl hier="2" item="0"/>
          <tpl hier="4" item="3"/>
          <tpl fld="3" item="9"/>
          <tpl fld="2" item="13"/>
          <tpl hier="9" item="1"/>
          <tpl hier="11" item="4"/>
          <tpl hier="12" item="5"/>
          <tpl fld="4" item="0"/>
        </tpls>
      </n>
      <n v="2448290048">
        <tpls c="8">
          <tpl hier="2" item="0"/>
          <tpl hier="4" item="3"/>
          <tpl fld="3" item="36"/>
          <tpl fld="2" item="23"/>
          <tpl hier="9" item="1"/>
          <tpl hier="11" item="4"/>
          <tpl hier="12" item="5"/>
          <tpl fld="4" item="0"/>
        </tpls>
      </n>
      <n v="5795568128">
        <tpls c="8">
          <tpl hier="2" item="0"/>
          <tpl hier="4" item="3"/>
          <tpl fld="3" item="2"/>
          <tpl fld="2" item="23"/>
          <tpl hier="9" item="1"/>
          <tpl hier="11" item="4"/>
          <tpl hier="12" item="5"/>
          <tpl fld="4" item="0"/>
        </tpls>
      </n>
      <n v="665586944">
        <tpls c="8">
          <tpl hier="2" item="0"/>
          <tpl hier="4" item="3"/>
          <tpl fld="3" item="26"/>
          <tpl fld="2" item="30"/>
          <tpl hier="9" item="1"/>
          <tpl hier="11" item="4"/>
          <tpl hier="12" item="5"/>
          <tpl fld="4" item="0"/>
        </tpls>
      </n>
      <n v="2179567104">
        <tpls c="8">
          <tpl hier="2" item="0"/>
          <tpl hier="4" item="3"/>
          <tpl fld="3" item="3"/>
          <tpl fld="2" item="30"/>
          <tpl hier="9" item="1"/>
          <tpl hier="11" item="4"/>
          <tpl hier="12" item="5"/>
          <tpl fld="4" item="0"/>
        </tpls>
      </n>
      <n v="8701085696">
        <tpls c="8">
          <tpl hier="2" item="0"/>
          <tpl hier="4" item="3"/>
          <tpl fld="3" item="41"/>
          <tpl fld="2" item="30"/>
          <tpl hier="9" item="1"/>
          <tpl hier="11" item="4"/>
          <tpl hier="12" item="5"/>
          <tpl fld="4" item="0"/>
        </tpls>
      </n>
      <n v="24846641152">
        <tpls c="8">
          <tpl hier="2" item="0"/>
          <tpl hier="4" item="3"/>
          <tpl fld="3" item="56"/>
          <tpl fld="2" item="45"/>
          <tpl hier="9" item="1"/>
          <tpl hier="11" item="4"/>
          <tpl hier="12" item="5"/>
          <tpl fld="4" item="0"/>
        </tpls>
      </n>
      <n v="54457835520">
        <tpls c="8">
          <tpl hier="2" item="0"/>
          <tpl hier="4" item="3"/>
          <tpl fld="3" item="27"/>
          <tpl fld="2" item="45"/>
          <tpl hier="9" item="1"/>
          <tpl hier="11" item="4"/>
          <tpl hier="12" item="5"/>
          <tpl fld="4" item="0"/>
        </tpls>
      </n>
      <n v="28691890176">
        <tpls c="8">
          <tpl hier="2" item="0"/>
          <tpl hier="4" item="3"/>
          <tpl fld="3" item="25"/>
          <tpl fld="2" item="25"/>
          <tpl hier="9" item="1"/>
          <tpl hier="11" item="4"/>
          <tpl hier="12" item="5"/>
          <tpl fld="4" item="0"/>
        </tpls>
      </n>
      <n v="152385716224">
        <tpls c="8">
          <tpl hier="2" item="0"/>
          <tpl hier="4" item="3"/>
          <tpl fld="3" item="52"/>
          <tpl fld="2" item="25"/>
          <tpl hier="9" item="1"/>
          <tpl hier="11" item="4"/>
          <tpl hier="12" item="5"/>
          <tpl fld="4" item="0"/>
        </tpls>
      </n>
      <n v="1221305728">
        <tpls c="8">
          <tpl hier="2" item="0"/>
          <tpl hier="4" item="3"/>
          <tpl fld="3" item="16"/>
          <tpl fld="2" item="38"/>
          <tpl hier="9" item="1"/>
          <tpl hier="11" item="4"/>
          <tpl hier="12" item="5"/>
          <tpl fld="4" item="0"/>
        </tpls>
      </n>
      <n v="8782585856">
        <tpls c="8">
          <tpl hier="2" item="0"/>
          <tpl hier="4" item="3"/>
          <tpl fld="3" item="50"/>
          <tpl fld="2" item="38"/>
          <tpl hier="9" item="1"/>
          <tpl hier="11" item="4"/>
          <tpl hier="12" item="5"/>
          <tpl fld="4" item="0"/>
        </tpls>
      </n>
      <n v="62219001856">
        <tpls c="8">
          <tpl hier="2" item="0"/>
          <tpl hier="4" item="3"/>
          <tpl fld="3" item="13"/>
          <tpl fld="2" item="38"/>
          <tpl hier="9" item="1"/>
          <tpl hier="11" item="4"/>
          <tpl hier="12" item="5"/>
          <tpl fld="4" item="0"/>
        </tpls>
      </n>
      <n v="2368584960">
        <tpls c="8">
          <tpl hier="2" item="0"/>
          <tpl hier="4" item="3"/>
          <tpl fld="3" item="31"/>
          <tpl fld="2" item="16"/>
          <tpl hier="9" item="1"/>
          <tpl hier="11" item="4"/>
          <tpl hier="12" item="5"/>
          <tpl fld="4" item="0"/>
        </tpls>
      </n>
      <n v="8355006464">
        <tpls c="8">
          <tpl hier="2" item="0"/>
          <tpl hier="4" item="3"/>
          <tpl fld="3" item="55"/>
          <tpl fld="2" item="16"/>
          <tpl hier="9" item="1"/>
          <tpl hier="11" item="4"/>
          <tpl hier="12" item="5"/>
          <tpl fld="4" item="0"/>
        </tpls>
      </n>
      <n v="33212180480">
        <tpls c="8">
          <tpl hier="2" item="0"/>
          <tpl hier="4" item="3"/>
          <tpl fld="3" item="25"/>
          <tpl fld="2" item="12"/>
          <tpl hier="9" item="1"/>
          <tpl hier="11" item="4"/>
          <tpl hier="12" item="5"/>
          <tpl fld="4" item="0"/>
        </tpls>
      </n>
      <n v="127261096">
        <tpls c="8">
          <tpl hier="2" item="0"/>
          <tpl hier="4" item="3"/>
          <tpl fld="3" item="43"/>
          <tpl fld="2" item="9"/>
          <tpl hier="9" item="1"/>
          <tpl hier="11" item="4"/>
          <tpl hier="12" item="5"/>
          <tpl fld="4" item="0"/>
        </tpls>
      </n>
      <n v="37021511680">
        <tpls c="8">
          <tpl hier="2" item="0"/>
          <tpl hier="4" item="3"/>
          <tpl fld="3" item="49"/>
          <tpl fld="2" item="14"/>
          <tpl hier="9" item="1"/>
          <tpl hier="11" item="4"/>
          <tpl hier="12" item="5"/>
          <tpl fld="4" item="0"/>
        </tpls>
      </n>
      <n v="59260816">
        <tpls c="8">
          <tpl hier="2" item="0"/>
          <tpl hier="4" item="3"/>
          <tpl fld="3" item="26"/>
          <tpl fld="2" item="31"/>
          <tpl hier="9" item="1"/>
          <tpl hier="11" item="4"/>
          <tpl hier="12" item="5"/>
          <tpl fld="4" item="0"/>
        </tpls>
      </n>
      <n v="318862880">
        <tpls c="8">
          <tpl hier="2" item="0"/>
          <tpl hier="4" item="3"/>
          <tpl fld="3" item="12"/>
          <tpl fld="2" item="31"/>
          <tpl hier="9" item="1"/>
          <tpl hier="11" item="4"/>
          <tpl hier="12" item="5"/>
          <tpl fld="4" item="0"/>
        </tpls>
      </n>
      <n v="1800105600">
        <tpls c="8">
          <tpl hier="2" item="0"/>
          <tpl hier="4" item="3"/>
          <tpl fld="3" item="55"/>
          <tpl fld="2" item="31"/>
          <tpl hier="9" item="1"/>
          <tpl hier="11" item="4"/>
          <tpl hier="12" item="5"/>
          <tpl fld="4" item="0"/>
        </tpls>
      </n>
      <n v="802482176">
        <tpls c="8">
          <tpl hier="2" item="0"/>
          <tpl hier="4" item="3"/>
          <tpl fld="3" item="37"/>
          <tpl fld="2" item="29"/>
          <tpl hier="9" item="1"/>
          <tpl hier="11" item="4"/>
          <tpl hier="12" item="5"/>
          <tpl fld="4" item="0"/>
        </tpls>
      </n>
      <n v="3802557952">
        <tpls c="8">
          <tpl hier="2" item="0"/>
          <tpl hier="4" item="3"/>
          <tpl fld="3" item="15"/>
          <tpl fld="2" item="29"/>
          <tpl hier="9" item="1"/>
          <tpl hier="11" item="4"/>
          <tpl hier="12" item="5"/>
          <tpl fld="4" item="0"/>
        </tpls>
      </n>
      <n v="5064732672">
        <tpls c="8">
          <tpl hier="2" item="0"/>
          <tpl hier="4" item="3"/>
          <tpl fld="3" item="2"/>
          <tpl fld="2" item="29"/>
          <tpl hier="9" item="1"/>
          <tpl hier="11" item="4"/>
          <tpl hier="12" item="5"/>
          <tpl fld="4" item="0"/>
        </tpls>
      </n>
      <n v="190816176">
        <tpls c="8">
          <tpl hier="2" item="0"/>
          <tpl hier="4" item="3"/>
          <tpl fld="3" item="44"/>
          <tpl fld="2" item="27"/>
          <tpl hier="9" item="1"/>
          <tpl hier="11" item="4"/>
          <tpl hier="12" item="5"/>
          <tpl fld="4" item="0"/>
        </tpls>
      </n>
      <n v="1180104192">
        <tpls c="8">
          <tpl hier="2" item="0"/>
          <tpl hier="4" item="3"/>
          <tpl fld="3" item="31"/>
          <tpl fld="2" item="27"/>
          <tpl hier="9" item="1"/>
          <tpl hier="11" item="4"/>
          <tpl hier="12" item="5"/>
          <tpl fld="4" item="0"/>
        </tpls>
      </n>
      <n v="3208837120">
        <tpls c="8">
          <tpl hier="2" item="0"/>
          <tpl hier="4" item="3"/>
          <tpl fld="3" item="6"/>
          <tpl fld="2" item="27"/>
          <tpl hier="9" item="1"/>
          <tpl hier="11" item="4"/>
          <tpl hier="12" item="5"/>
          <tpl fld="4" item="0"/>
        </tpls>
      </n>
      <n v="1901868544">
        <tpls c="8">
          <tpl hier="2" item="0"/>
          <tpl hier="4" item="3"/>
          <tpl fld="3" item="35"/>
          <tpl fld="2" item="26"/>
          <tpl hier="9" item="1"/>
          <tpl hier="11" item="4"/>
          <tpl hier="12" item="5"/>
          <tpl fld="4" item="0"/>
        </tpls>
      </n>
      <n v="25004556288">
        <tpls c="8">
          <tpl hier="2" item="0"/>
          <tpl hier="4" item="3"/>
          <tpl fld="3" item="36"/>
          <tpl fld="2" item="26"/>
          <tpl hier="9" item="1"/>
          <tpl hier="11" item="4"/>
          <tpl hier="12" item="5"/>
          <tpl fld="4" item="0"/>
        </tpls>
      </n>
      <n v="93789732864">
        <tpls c="8">
          <tpl hier="2" item="0"/>
          <tpl hier="4" item="3"/>
          <tpl fld="3" item="17"/>
          <tpl fld="2" item="26"/>
          <tpl hier="9" item="1"/>
          <tpl hier="11" item="4"/>
          <tpl hier="12" item="5"/>
          <tpl fld="4" item="0"/>
        </tpls>
      </n>
      <n v="951900928">
        <tpls c="8">
          <tpl hier="2" item="0"/>
          <tpl hier="4" item="3"/>
          <tpl fld="3" item="43"/>
          <tpl fld="2" item="24"/>
          <tpl hier="9" item="1"/>
          <tpl hier="11" item="4"/>
          <tpl hier="12" item="5"/>
          <tpl fld="4" item="0"/>
        </tpls>
      </n>
      <n v="1779521152">
        <tpls c="8">
          <tpl hier="2" item="0"/>
          <tpl hier="4" item="3"/>
          <tpl fld="3" item="17"/>
          <tpl fld="2" item="24"/>
          <tpl hier="9" item="1"/>
          <tpl hier="11" item="4"/>
          <tpl hier="12" item="5"/>
          <tpl fld="4" item="0"/>
        </tpls>
      </n>
      <n v="16960000000">
        <tpls c="8">
          <tpl hier="2" item="0"/>
          <tpl hier="4" item="3"/>
          <tpl fld="3" item="44"/>
          <tpl fld="2" item="17"/>
          <tpl hier="9" item="1"/>
          <tpl hier="11" item="4"/>
          <tpl hier="12" item="5"/>
          <tpl fld="4" item="0"/>
        </tpls>
      </n>
      <n v="195219783680">
        <tpls c="8">
          <tpl hier="2" item="0"/>
          <tpl hier="4" item="3"/>
          <tpl fld="3" item="15"/>
          <tpl fld="2" item="17"/>
          <tpl hier="9" item="1"/>
          <tpl hier="11" item="4"/>
          <tpl hier="12" item="5"/>
          <tpl fld="4" item="0"/>
        </tpls>
      </n>
      <n v="1052696313856">
        <tpls c="8">
          <tpl hier="2" item="0"/>
          <tpl hier="4" item="3"/>
          <tpl fld="3" item="52"/>
          <tpl fld="2" item="17"/>
          <tpl hier="9" item="1"/>
          <tpl hier="11" item="4"/>
          <tpl hier="12" item="5"/>
          <tpl fld="4" item="0"/>
        </tpls>
      </n>
      <n v="1024098816">
        <tpls c="8">
          <tpl hier="2" item="0"/>
          <tpl hier="4" item="3"/>
          <tpl fld="3" item="4"/>
          <tpl fld="2" item="13"/>
          <tpl hier="9" item="1"/>
          <tpl hier="11" item="4"/>
          <tpl hier="12" item="5"/>
          <tpl fld="4" item="0"/>
        </tpls>
      </n>
      <n v="4521580544">
        <tpls c="8">
          <tpl hier="2" item="0"/>
          <tpl hier="4" item="3"/>
          <tpl fld="3" item="28"/>
          <tpl fld="2" item="13"/>
          <tpl hier="9" item="1"/>
          <tpl hier="11" item="4"/>
          <tpl hier="12" item="5"/>
          <tpl fld="4" item="0"/>
        </tpls>
      </n>
      <n v="30641381376">
        <tpls c="8">
          <tpl hier="2" item="0"/>
          <tpl hier="4" item="3"/>
          <tpl fld="3" item="5"/>
          <tpl fld="2" item="13"/>
          <tpl hier="9" item="1"/>
          <tpl hier="11" item="4"/>
          <tpl hier="12" item="5"/>
          <tpl fld="4" item="0"/>
        </tpls>
      </n>
      <n v="2465165056">
        <tpls c="8">
          <tpl hier="2" item="0"/>
          <tpl hier="4" item="3"/>
          <tpl fld="3" item="31"/>
          <tpl fld="2" item="23"/>
          <tpl hier="9" item="1"/>
          <tpl hier="11" item="4"/>
          <tpl hier="12" item="5"/>
          <tpl fld="4" item="0"/>
        </tpls>
      </n>
      <n v="6321335808">
        <tpls c="8">
          <tpl hier="2" item="0"/>
          <tpl hier="4" item="3"/>
          <tpl fld="3" item="1"/>
          <tpl fld="2" item="23"/>
          <tpl hier="9" item="1"/>
          <tpl hier="11" item="4"/>
          <tpl hier="12" item="5"/>
          <tpl fld="4" item="0"/>
        </tpls>
      </n>
      <n v="641214208">
        <tpls c="8">
          <tpl hier="2" item="0"/>
          <tpl hier="4" item="3"/>
          <tpl fld="3" item="18"/>
          <tpl fld="2" item="30"/>
          <tpl hier="9" item="1"/>
          <tpl hier="11" item="4"/>
          <tpl hier="12" item="5"/>
          <tpl fld="4" item="0"/>
        </tpls>
      </n>
      <n v="3309124352">
        <tpls c="8">
          <tpl hier="2" item="0"/>
          <tpl hier="4" item="3"/>
          <tpl fld="3" item="53"/>
          <tpl fld="2" item="30"/>
          <tpl hier="9" item="1"/>
          <tpl hier="11" item="4"/>
          <tpl hier="12" item="5"/>
          <tpl fld="4" item="0"/>
        </tpls>
      </n>
      <n v="9667589120">
        <tpls c="8">
          <tpl hier="2" item="0"/>
          <tpl hier="4" item="3"/>
          <tpl fld="3" item="23"/>
          <tpl fld="2" item="30"/>
          <tpl hier="9" item="1"/>
          <tpl hier="11" item="4"/>
          <tpl hier="12" item="5"/>
          <tpl fld="4" item="0"/>
        </tpls>
      </n>
      <n v="36308881408">
        <tpls c="8">
          <tpl hier="2" item="0"/>
          <tpl hier="4" item="3"/>
          <tpl fld="3" item="20"/>
          <tpl fld="2" item="45"/>
          <tpl hier="9" item="1"/>
          <tpl hier="11" item="4"/>
          <tpl hier="12" item="5"/>
          <tpl fld="4" item="0"/>
        </tpls>
      </n>
      <n v="54604050432">
        <tpls c="8">
          <tpl hier="2" item="0"/>
          <tpl hier="4" item="3"/>
          <tpl fld="3" item="30"/>
          <tpl fld="2" item="45"/>
          <tpl hier="9" item="1"/>
          <tpl hier="11" item="4"/>
          <tpl hier="12" item="5"/>
          <tpl fld="4" item="0"/>
        </tpls>
      </n>
      <n v="4118647552">
        <tpls c="8">
          <tpl hier="2" item="0"/>
          <tpl hier="4" item="3"/>
          <tpl fld="3" item="35"/>
          <tpl fld="2" item="25"/>
          <tpl hier="9" item="1"/>
          <tpl hier="11" item="4"/>
          <tpl hier="12" item="5"/>
          <tpl fld="4" item="0"/>
        </tpls>
      </n>
      <n v="31151824896">
        <tpls c="8">
          <tpl hier="2" item="0"/>
          <tpl hier="4" item="3"/>
          <tpl fld="3" item="22"/>
          <tpl fld="2" item="25"/>
          <tpl hier="9" item="1"/>
          <tpl hier="11" item="4"/>
          <tpl hier="12" item="5"/>
          <tpl fld="4" item="0"/>
        </tpls>
      </n>
      <n v="170077814784">
        <tpls c="8">
          <tpl hier="2" item="0"/>
          <tpl hier="4" item="3"/>
          <tpl fld="3" item="38"/>
          <tpl fld="2" item="25"/>
          <tpl hier="9" item="1"/>
          <tpl hier="11" item="4"/>
          <tpl hier="12" item="5"/>
          <tpl fld="4" item="0"/>
        </tpls>
      </n>
      <n v="1351006464">
        <tpls c="8">
          <tpl hier="2" item="0"/>
          <tpl hier="4" item="3"/>
          <tpl fld="3" item="10"/>
          <tpl fld="2" item="38"/>
          <tpl hier="9" item="1"/>
          <tpl hier="11" item="4"/>
          <tpl hier="12" item="5"/>
          <tpl fld="4" item="0"/>
        </tpls>
      </n>
      <n v="9365289984">
        <tpls c="8">
          <tpl hier="2" item="0"/>
          <tpl hier="4" item="3"/>
          <tpl fld="3" item="45"/>
          <tpl fld="2" item="38"/>
          <tpl hier="9" item="1"/>
          <tpl hier="11" item="4"/>
          <tpl hier="12" item="5"/>
          <tpl fld="4" item="0"/>
        </tpls>
      </n>
      <n v="65128198144">
        <tpls c="8">
          <tpl hier="2" item="0"/>
          <tpl hier="4" item="3"/>
          <tpl fld="3" item="9"/>
          <tpl fld="2" item="38"/>
          <tpl hier="9" item="1"/>
          <tpl hier="11" item="4"/>
          <tpl hier="12" item="5"/>
          <tpl fld="4" item="0"/>
        </tpls>
      </n>
      <n v="2562492416">
        <tpls c="8">
          <tpl hier="2" item="0"/>
          <tpl hier="4" item="3"/>
          <tpl fld="3" item="25"/>
          <tpl fld="2" item="16"/>
          <tpl hier="9" item="1"/>
          <tpl hier="11" item="4"/>
          <tpl hier="12" item="5"/>
          <tpl fld="4" item="0"/>
        </tpls>
      </n>
      <n v="9545177088">
        <tpls c="8">
          <tpl hier="2" item="0"/>
          <tpl hier="4" item="3"/>
          <tpl fld="3" item="52"/>
          <tpl fld="2" item="16"/>
          <tpl hier="9" item="1"/>
          <tpl hier="11" item="4"/>
          <tpl hier="12" item="5"/>
          <tpl fld="4" item="0"/>
        </tpls>
      </n>
      <n v="29868339200">
        <tpls c="8">
          <tpl hier="2" item="0"/>
          <tpl hier="4" item="3"/>
          <tpl fld="3" item="12"/>
          <tpl fld="2" item="12"/>
          <tpl hier="9" item="1"/>
          <tpl hier="11" item="4"/>
          <tpl hier="12" item="5"/>
          <tpl fld="4" item="0"/>
        </tpls>
      </n>
      <n v="508221504">
        <tpls c="8">
          <tpl hier="2" item="0"/>
          <tpl hier="4" item="3"/>
          <tpl fld="3" item="42"/>
          <tpl fld="2" item="9"/>
          <tpl hier="9" item="1"/>
          <tpl hier="11" item="4"/>
          <tpl hier="12" item="5"/>
          <tpl fld="4" item="0"/>
        </tpls>
      </n>
      <n v="5353404416">
        <tpls c="8">
          <tpl hier="2" item="0"/>
          <tpl hier="4" item="3"/>
          <tpl fld="3" item="13"/>
          <tpl fld="2" item="34"/>
          <tpl hier="9" item="1"/>
          <tpl hier="11" item="4"/>
          <tpl hier="12" item="5"/>
          <tpl fld="4" item="0"/>
        </tpls>
      </n>
      <n v="1544216064">
        <tpls c="8">
          <tpl hier="2" item="0"/>
          <tpl hier="4" item="3"/>
          <tpl fld="3" item="56"/>
          <tpl fld="2" item="64"/>
          <tpl hier="9" item="1"/>
          <tpl hier="11" item="4"/>
          <tpl hier="12" item="5"/>
          <tpl fld="4" item="0"/>
        </tpls>
      </n>
      <n v="5592390656">
        <tpls c="8">
          <tpl hier="2" item="0"/>
          <tpl hier="4" item="3"/>
          <tpl fld="3" item="51"/>
          <tpl fld="2" item="64"/>
          <tpl hier="9" item="1"/>
          <tpl hier="11" item="4"/>
          <tpl hier="12" item="5"/>
          <tpl fld="4" item="0"/>
        </tpls>
      </n>
      <n v="14372591616">
        <tpls c="8">
          <tpl hier="2" item="0"/>
          <tpl hier="4" item="3"/>
          <tpl fld="3" item="47"/>
          <tpl fld="2" item="64"/>
          <tpl hier="9" item="1"/>
          <tpl hier="11" item="4"/>
          <tpl hier="12" item="5"/>
          <tpl fld="4" item="0"/>
        </tpls>
      </n>
      <n v="1666910208">
        <tpls c="8">
          <tpl hier="2" item="0"/>
          <tpl hier="4" item="3"/>
          <tpl fld="3" item="18"/>
          <tpl fld="2" item="33"/>
          <tpl hier="9" item="1"/>
          <tpl hier="11" item="4"/>
          <tpl hier="12" item="5"/>
          <tpl fld="4" item="0"/>
        </tpls>
      </n>
      <n v="5727602688">
        <tpls c="8">
          <tpl hier="2" item="0"/>
          <tpl hier="4" item="3"/>
          <tpl fld="3" item="12"/>
          <tpl fld="2" item="33"/>
          <tpl hier="9" item="1"/>
          <tpl hier="11" item="4"/>
          <tpl hier="12" item="5"/>
          <tpl fld="4" item="0"/>
        </tpls>
      </n>
      <n v="8881368064">
        <tpls c="8">
          <tpl hier="2" item="0"/>
          <tpl hier="4" item="3"/>
          <tpl fld="3" item="2"/>
          <tpl fld="2" item="33"/>
          <tpl hier="9" item="1"/>
          <tpl hier="11" item="4"/>
          <tpl hier="12" item="5"/>
          <tpl fld="4" item="0"/>
        </tpls>
      </n>
      <n v="1143600000">
        <tpls c="8">
          <tpl hier="2" item="0"/>
          <tpl hier="4" item="3"/>
          <tpl fld="3" item="48"/>
          <tpl fld="2" item="43"/>
          <tpl hier="9" item="1"/>
          <tpl hier="11" item="4"/>
          <tpl hier="12" item="5"/>
          <tpl fld="4" item="0"/>
        </tpls>
      </n>
      <n v="7878700032">
        <tpls c="8">
          <tpl hier="2" item="0"/>
          <tpl hier="4" item="3"/>
          <tpl fld="3" item="39"/>
          <tpl fld="2" item="43"/>
          <tpl hier="9" item="1"/>
          <tpl hier="11" item="4"/>
          <tpl hier="12" item="5"/>
          <tpl fld="4" item="0"/>
        </tpls>
      </n>
      <n v="18318411776">
        <tpls c="8">
          <tpl hier="2" item="0"/>
          <tpl hier="4" item="3"/>
          <tpl fld="3" item="24"/>
          <tpl fld="2" item="43"/>
          <tpl hier="9" item="1"/>
          <tpl hier="11" item="4"/>
          <tpl hier="12" item="5"/>
          <tpl fld="4" item="0"/>
        </tpls>
      </n>
      <n v="76710387712">
        <tpls c="8">
          <tpl hier="2" item="0"/>
          <tpl hier="4" item="3"/>
          <tpl fld="3" item="5"/>
          <tpl fld="2" item="43"/>
          <tpl hier="9" item="1"/>
          <tpl hier="11" item="4"/>
          <tpl hier="12" item="5"/>
          <tpl fld="4" item="0"/>
        </tpls>
      </n>
      <n v="449880000">
        <tpls c="8">
          <tpl hier="2" item="0"/>
          <tpl hier="4" item="3"/>
          <tpl fld="3" item="40"/>
          <tpl fld="2" item="22"/>
          <tpl hier="9" item="1"/>
          <tpl hier="11" item="4"/>
          <tpl hier="12" item="5"/>
          <tpl fld="4" item="0"/>
        </tpls>
      </n>
      <n v="717530688">
        <tpls c="8">
          <tpl hier="2" item="0"/>
          <tpl hier="4" item="3"/>
          <tpl fld="3" item="30"/>
          <tpl fld="2" item="22"/>
          <tpl hier="9" item="1"/>
          <tpl hier="11" item="4"/>
          <tpl hier="12" item="5"/>
          <tpl fld="4" item="0"/>
        </tpls>
      </n>
      <n v="3555205888">
        <tpls c="8">
          <tpl hier="2" item="0"/>
          <tpl hier="4" item="3"/>
          <tpl fld="3" item="13"/>
          <tpl fld="2" item="22"/>
          <tpl hier="9" item="1"/>
          <tpl hier="11" item="4"/>
          <tpl hier="12" item="5"/>
          <tpl fld="4" item="0"/>
        </tpls>
      </n>
      <n v="879000000">
        <tpls c="8">
          <tpl hier="2" item="0"/>
          <tpl hier="4" item="3"/>
          <tpl fld="3" item="20"/>
          <tpl fld="2" item="21"/>
          <tpl hier="9" item="1"/>
          <tpl hier="11" item="4"/>
          <tpl hier="12" item="5"/>
          <tpl fld="4" item="0"/>
        </tpls>
      </n>
      <n v="2813313280">
        <tpls c="8">
          <tpl hier="2" item="0"/>
          <tpl hier="4" item="3"/>
          <tpl fld="3" item="42"/>
          <tpl fld="2" item="21"/>
          <tpl hier="9" item="1"/>
          <tpl hier="11" item="4"/>
          <tpl hier="12" item="5"/>
          <tpl fld="4" item="0"/>
        </tpls>
      </n>
      <n v="7970649088">
        <tpls c="8">
          <tpl hier="2" item="0"/>
          <tpl hier="4" item="3"/>
          <tpl fld="3" item="21"/>
          <tpl fld="2" item="21"/>
          <tpl hier="9" item="1"/>
          <tpl hier="11" item="4"/>
          <tpl hier="12" item="5"/>
          <tpl fld="4" item="0"/>
        </tpls>
      </n>
      <n v="1034499968">
        <tpls c="8">
          <tpl hier="2" item="0"/>
          <tpl hier="4" item="3"/>
          <tpl fld="3" item="56"/>
          <tpl fld="2" item="41"/>
          <tpl hier="9" item="1"/>
          <tpl hier="11" item="4"/>
          <tpl hier="12" item="5"/>
          <tpl fld="4" item="0"/>
        </tpls>
      </n>
      <n v="4926728704">
        <tpls c="8">
          <tpl hier="2" item="0"/>
          <tpl hier="4" item="3"/>
          <tpl fld="3" item="50"/>
          <tpl fld="2" item="41"/>
          <tpl hier="9" item="1"/>
          <tpl hier="11" item="4"/>
          <tpl hier="12" item="5"/>
          <tpl fld="4" item="0"/>
        </tpls>
      </n>
      <n v="18499710976">
        <tpls c="8">
          <tpl hier="2" item="0"/>
          <tpl hier="4" item="3"/>
          <tpl fld="3" item="33"/>
          <tpl fld="2" item="41"/>
          <tpl hier="9" item="1"/>
          <tpl hier="11" item="4"/>
          <tpl hier="12" item="5"/>
          <tpl fld="4" item="0"/>
        </tpls>
      </n>
      <n v="67350986752">
        <tpls c="8">
          <tpl hier="2" item="0"/>
          <tpl hier="4" item="3"/>
          <tpl fld="3" item="8"/>
          <tpl fld="2" item="39"/>
          <tpl hier="9" item="1"/>
          <tpl hier="11" item="4"/>
          <tpl hier="12" item="5"/>
          <tpl fld="4" item="0"/>
        </tpls>
      </n>
      <n v="288208420864">
        <tpls c="8">
          <tpl hier="2" item="0"/>
          <tpl hier="4" item="3"/>
          <tpl fld="3" item="51"/>
          <tpl fld="2" item="39"/>
          <tpl hier="9" item="1"/>
          <tpl hier="11" item="4"/>
          <tpl hier="12" item="5"/>
          <tpl fld="4" item="0"/>
        </tpls>
      </n>
      <n v="1823050432512">
        <tpls c="8">
          <tpl hier="2" item="0"/>
          <tpl hier="4" item="3"/>
          <tpl fld="3" item="41"/>
          <tpl fld="2" item="39"/>
          <tpl hier="9" item="1"/>
          <tpl hier="11" item="4"/>
          <tpl hier="12" item="5"/>
          <tpl fld="4" item="0"/>
        </tpls>
      </n>
      <n v="1603447296">
        <tpls c="8">
          <tpl hier="2" item="0"/>
          <tpl hier="4" item="3"/>
          <tpl fld="3" item="10"/>
          <tpl fld="2" item="14"/>
          <tpl hier="9" item="1"/>
          <tpl hier="11" item="4"/>
          <tpl hier="12" item="5"/>
          <tpl fld="4" item="0"/>
        </tpls>
      </n>
      <n v="8283114496">
        <tpls c="8">
          <tpl hier="2" item="0"/>
          <tpl hier="4" item="3"/>
          <tpl fld="3" item="3"/>
          <tpl fld="2" item="14"/>
          <tpl hier="9" item="1"/>
          <tpl hier="11" item="4"/>
          <tpl hier="12" item="5"/>
          <tpl fld="4" item="0"/>
        </tpls>
      </n>
      <n v="40000090112">
        <tpls c="8">
          <tpl hier="2" item="0"/>
          <tpl hier="4" item="3"/>
          <tpl fld="3" item="47"/>
          <tpl fld="2" item="14"/>
          <tpl hier="9" item="1"/>
          <tpl hier="11" item="4"/>
          <tpl hier="12" item="5"/>
          <tpl fld="4" item="0"/>
        </tpls>
      </n>
      <n v="61444772">
        <tpls c="8">
          <tpl hier="2" item="0"/>
          <tpl hier="4" item="3"/>
          <tpl fld="3" item="18"/>
          <tpl fld="2" item="31"/>
          <tpl hier="9" item="1"/>
          <tpl hier="11" item="4"/>
          <tpl hier="12" item="5"/>
          <tpl fld="4" item="0"/>
        </tpls>
      </n>
      <n v="470389184">
        <tpls c="8">
          <tpl hier="2" item="0"/>
          <tpl hier="4" item="3"/>
          <tpl fld="3" item="58"/>
          <tpl fld="2" item="31"/>
          <tpl hier="9" item="1"/>
          <tpl hier="11" item="4"/>
          <tpl hier="12" item="5"/>
          <tpl fld="4" item="0"/>
        </tpls>
      </n>
      <n v="1716262784">
        <tpls c="8">
          <tpl hier="2" item="0"/>
          <tpl hier="4" item="3"/>
          <tpl fld="3" item="52"/>
          <tpl fld="2" item="31"/>
          <tpl hier="9" item="1"/>
          <tpl hier="11" item="4"/>
          <tpl hier="12" item="5"/>
          <tpl fld="4" item="0"/>
        </tpls>
      </n>
      <n v="956436928">
        <tpls c="8">
          <tpl hier="2" item="0"/>
          <tpl hier="4" item="3"/>
          <tpl fld="3" item="26"/>
          <tpl fld="2" item="29"/>
          <tpl hier="9" item="1"/>
          <tpl hier="11" item="4"/>
          <tpl hier="12" item="5"/>
          <tpl fld="4" item="0"/>
        </tpls>
      </n>
      <n v="4347990016">
        <tpls c="8">
          <tpl hier="2" item="0"/>
          <tpl hier="4" item="3"/>
          <tpl fld="3" item="12"/>
          <tpl fld="2" item="29"/>
          <tpl hier="9" item="1"/>
          <tpl hier="11" item="4"/>
          <tpl hier="12" item="5"/>
          <tpl fld="4" item="0"/>
        </tpls>
      </n>
      <n v="5859269632">
        <tpls c="8">
          <tpl hier="2" item="0"/>
          <tpl hier="4" item="3"/>
          <tpl fld="3" item="1"/>
          <tpl fld="2" item="29"/>
          <tpl hier="9" item="1"/>
          <tpl hier="11" item="4"/>
          <tpl hier="12" item="5"/>
          <tpl fld="4" item="0"/>
        </tpls>
      </n>
      <n v="194736112">
        <tpls c="8">
          <tpl hier="2" item="0"/>
          <tpl hier="4" item="3"/>
          <tpl fld="3" item="37"/>
          <tpl fld="2" item="27"/>
          <tpl hier="9" item="1"/>
          <tpl hier="11" item="4"/>
          <tpl hier="12" item="5"/>
          <tpl fld="4" item="0"/>
        </tpls>
      </n>
      <n v="1223186816">
        <tpls c="8">
          <tpl hier="2" item="0"/>
          <tpl hier="4" item="3"/>
          <tpl fld="3" item="25"/>
          <tpl fld="2" item="27"/>
          <tpl hier="9" item="1"/>
          <tpl hier="11" item="4"/>
          <tpl hier="12" item="5"/>
          <tpl fld="4" item="0"/>
        </tpls>
      </n>
      <n v="3476094464">
        <tpls c="8">
          <tpl hier="2" item="0"/>
          <tpl hier="4" item="3"/>
          <tpl fld="3" item="2"/>
          <tpl fld="2" item="27"/>
          <tpl hier="9" item="1"/>
          <tpl hier="11" item="4"/>
          <tpl hier="12" item="5"/>
          <tpl fld="4" item="0"/>
        </tpls>
      </n>
      <n v="2001502720">
        <tpls c="8">
          <tpl hier="2" item="0"/>
          <tpl hier="4" item="3"/>
          <tpl fld="3" item="48"/>
          <tpl fld="2" item="26"/>
          <tpl hier="9" item="1"/>
          <tpl hier="11" item="4"/>
          <tpl hier="12" item="5"/>
          <tpl fld="4" item="0"/>
        </tpls>
      </n>
      <n v="26804402176">
        <tpls c="8">
          <tpl hier="2" item="0"/>
          <tpl hier="4" item="3"/>
          <tpl fld="3" item="31"/>
          <tpl fld="2" item="26"/>
          <tpl hier="9" item="1"/>
          <tpl hier="11" item="4"/>
          <tpl hier="12" item="5"/>
          <tpl fld="4" item="0"/>
        </tpls>
      </n>
      <n v="92783943680">
        <tpls c="8">
          <tpl hier="2" item="0"/>
          <tpl hier="4" item="3"/>
          <tpl fld="3" item="14"/>
          <tpl fld="2" item="26"/>
          <tpl hier="9" item="1"/>
          <tpl hier="11" item="4"/>
          <tpl hier="12" item="5"/>
          <tpl fld="4" item="0"/>
        </tpls>
      </n>
      <n v="159213456">
        <tpls c="8">
          <tpl hier="2" item="0"/>
          <tpl hier="4" item="3"/>
          <tpl fld="3" item="35"/>
          <tpl fld="2" item="24"/>
          <tpl hier="9" item="1"/>
          <tpl hier="11" item="4"/>
          <tpl hier="12" item="5"/>
          <tpl fld="4" item="0"/>
        </tpls>
      </n>
      <n v="1047924672">
        <tpls c="8">
          <tpl hier="2" item="0"/>
          <tpl hier="4" item="3"/>
          <tpl fld="3" item="39"/>
          <tpl fld="2" item="24"/>
          <tpl hier="9" item="1"/>
          <tpl hier="11" item="4"/>
          <tpl hier="12" item="5"/>
          <tpl fld="4" item="0"/>
        </tpls>
      </n>
      <n v="1746064768">
        <tpls c="8">
          <tpl hier="2" item="0"/>
          <tpl hier="4" item="3"/>
          <tpl fld="3" item="14"/>
          <tpl fld="2" item="24"/>
          <tpl hier="9" item="1"/>
          <tpl hier="11" item="4"/>
          <tpl hier="12" item="5"/>
          <tpl fld="4" item="0"/>
        </tpls>
      </n>
      <n v="20080001024">
        <tpls c="8">
          <tpl hier="2" item="0"/>
          <tpl hier="4" item="3"/>
          <tpl fld="3" item="37"/>
          <tpl fld="2" item="17"/>
          <tpl hier="9" item="1"/>
          <tpl hier="11" item="4"/>
          <tpl hier="12" item="5"/>
          <tpl fld="4" item="0"/>
        </tpls>
      </n>
      <n v="147540738048">
        <tpls c="8">
          <tpl hier="2" item="0"/>
          <tpl hier="4" item="3"/>
          <tpl fld="3" item="7"/>
          <tpl fld="2" item="17"/>
          <tpl hier="9" item="1"/>
          <tpl hier="11" item="4"/>
          <tpl hier="12" item="5"/>
          <tpl fld="4" item="0"/>
        </tpls>
      </n>
      <n v="1180489613312">
        <tpls c="8">
          <tpl hier="2" item="0"/>
          <tpl hier="4" item="3"/>
          <tpl fld="3" item="41"/>
          <tpl fld="2" item="17"/>
          <tpl hier="9" item="1"/>
          <tpl hier="11" item="4"/>
          <tpl hier="12" item="5"/>
          <tpl fld="4" item="0"/>
        </tpls>
      </n>
      <n v="972101696">
        <tpls c="8">
          <tpl hier="2" item="0"/>
          <tpl hier="4" item="3"/>
          <tpl fld="3" item="57"/>
          <tpl fld="2" item="13"/>
          <tpl hier="9" item="1"/>
          <tpl hier="11" item="4"/>
          <tpl hier="12" item="5"/>
          <tpl fld="4" item="0"/>
        </tpls>
      </n>
      <n v="4918691840">
        <tpls c="8">
          <tpl hier="2" item="0"/>
          <tpl hier="4" item="3"/>
          <tpl fld="3" item="27"/>
          <tpl fld="2" item="13"/>
          <tpl hier="9" item="1"/>
          <tpl hier="11" item="4"/>
          <tpl hier="12" item="5"/>
          <tpl fld="4" item="0"/>
        </tpls>
      </n>
      <n v="2743341824">
        <tpls c="8">
          <tpl hier="2" item="0"/>
          <tpl hier="4" item="3"/>
          <tpl fld="3" item="25"/>
          <tpl fld="2" item="23"/>
          <tpl hier="9" item="1"/>
          <tpl hier="11" item="4"/>
          <tpl hier="12" item="5"/>
          <tpl fld="4" item="0"/>
        </tpls>
      </n>
      <n v="6763418624">
        <tpls c="8">
          <tpl hier="2" item="0"/>
          <tpl hier="4" item="3"/>
          <tpl fld="3" item="55"/>
          <tpl fld="2" item="23"/>
          <tpl hier="9" item="1"/>
          <tpl hier="11" item="4"/>
          <tpl hier="12" item="5"/>
          <tpl fld="4" item="0"/>
        </tpls>
      </n>
      <n v="625867904">
        <tpls c="8">
          <tpl hier="2" item="0"/>
          <tpl hier="4" item="3"/>
          <tpl fld="3" item="16"/>
          <tpl fld="2" item="30"/>
          <tpl hier="9" item="1"/>
          <tpl hier="11" item="4"/>
          <tpl hier="12" item="5"/>
          <tpl fld="4" item="0"/>
        </tpls>
      </n>
      <n v="3411197184">
        <tpls c="8">
          <tpl hier="2" item="0"/>
          <tpl hier="4" item="3"/>
          <tpl fld="3" item="51"/>
          <tpl fld="2" item="30"/>
          <tpl hier="9" item="1"/>
          <tpl hier="11" item="4"/>
          <tpl hier="12" item="5"/>
          <tpl fld="4" item="0"/>
        </tpls>
      </n>
      <n v="10284626944">
        <tpls c="8">
          <tpl hier="2" item="0"/>
          <tpl hier="4" item="3"/>
          <tpl fld="3" item="21"/>
          <tpl fld="2" item="30"/>
          <tpl hier="9" item="1"/>
          <tpl hier="11" item="4"/>
          <tpl hier="12" item="5"/>
          <tpl fld="4" item="0"/>
        </tpls>
      </n>
      <n v="36527861760">
        <tpls c="8">
          <tpl hier="2" item="0"/>
          <tpl hier="4" item="3"/>
          <tpl fld="3" item="46"/>
          <tpl fld="2" item="45"/>
          <tpl hier="9" item="1"/>
          <tpl hier="11" item="4"/>
          <tpl hier="12" item="5"/>
          <tpl fld="4" item="0"/>
        </tpls>
      </n>
      <n v="95385821184">
        <tpls c="8">
          <tpl hier="2" item="0"/>
          <tpl hier="4" item="3"/>
          <tpl fld="3" item="11"/>
          <tpl fld="2" item="45"/>
          <tpl hier="9" item="1"/>
          <tpl hier="11" item="4"/>
          <tpl hier="12" item="5"/>
          <tpl fld="4" item="0"/>
        </tpls>
      </n>
      <n v="4630827520">
        <tpls c="8">
          <tpl hier="2" item="0"/>
          <tpl hier="4" item="3"/>
          <tpl fld="3" item="44"/>
          <tpl fld="2" item="25"/>
          <tpl hier="9" item="1"/>
          <tpl hier="11" item="4"/>
          <tpl hier="12" item="5"/>
          <tpl fld="4" item="0"/>
        </tpls>
      </n>
      <n v="31144921088">
        <tpls c="8">
          <tpl hier="2" item="0"/>
          <tpl hier="4" item="3"/>
          <tpl fld="3" item="15"/>
          <tpl fld="2" item="25"/>
          <tpl hier="9" item="1"/>
          <tpl hier="11" item="4"/>
          <tpl hier="12" item="5"/>
          <tpl fld="4" item="0"/>
        </tpls>
      </n>
      <n v="168152776704">
        <tpls c="8">
          <tpl hier="2" item="0"/>
          <tpl hier="4" item="3"/>
          <tpl fld="3" item="49"/>
          <tpl fld="2" item="25"/>
          <tpl hier="9" item="1"/>
          <tpl hier="11" item="4"/>
          <tpl hier="12" item="5"/>
          <tpl fld="4" item="0"/>
        </tpls>
      </n>
      <n v="1523917184">
        <tpls c="8">
          <tpl hier="2" item="0"/>
          <tpl hier="4" item="3"/>
          <tpl fld="3" item="8"/>
          <tpl fld="2" item="38"/>
          <tpl hier="9" item="1"/>
          <tpl hier="11" item="4"/>
          <tpl hier="12" item="5"/>
          <tpl fld="4" item="0"/>
        </tpls>
      </n>
      <n v="9573813248">
        <tpls c="8">
          <tpl hier="2" item="0"/>
          <tpl hier="4" item="3"/>
          <tpl fld="3" item="42"/>
          <tpl fld="2" item="38"/>
          <tpl hier="9" item="1"/>
          <tpl hier="11" item="4"/>
          <tpl hier="12" item="5"/>
          <tpl fld="4" item="0"/>
        </tpls>
      </n>
      <n v="66800799744">
        <tpls c="8">
          <tpl hier="2" item="0"/>
          <tpl hier="4" item="3"/>
          <tpl fld="3" item="5"/>
          <tpl fld="2" item="38"/>
          <tpl hier="9" item="1"/>
          <tpl hier="11" item="4"/>
          <tpl hier="12" item="5"/>
          <tpl fld="4" item="0"/>
        </tpls>
      </n>
      <n v="2423373056">
        <tpls c="8">
          <tpl hier="2" item="0"/>
          <tpl hier="4" item="3"/>
          <tpl fld="3" item="15"/>
          <tpl fld="2" item="16"/>
          <tpl hier="9" item="1"/>
          <tpl hier="11" item="4"/>
          <tpl hier="12" item="5"/>
          <tpl fld="4" item="0"/>
        </tpls>
      </n>
      <n v="21295659008">
        <tpls c="8">
          <tpl hier="2" item="0"/>
          <tpl hier="4" item="3"/>
          <tpl fld="3" item="19"/>
          <tpl fld="2" item="16"/>
          <tpl hier="9" item="1"/>
          <tpl hier="11" item="4"/>
          <tpl hier="12" item="5"/>
          <tpl fld="4" item="0"/>
        </tpls>
      </n>
      <n v="82995142656">
        <tpls c="8">
          <tpl hier="2" item="0"/>
          <tpl hier="4" item="3"/>
          <tpl fld="3" item="24"/>
          <tpl fld="2" item="12"/>
          <tpl hier="9" item="1"/>
          <tpl hier="11" item="4"/>
          <tpl hier="12" item="5"/>
          <tpl fld="4" item="0"/>
        </tpls>
      </n>
      <n v="1065826688">
        <tpls c="8">
          <tpl hier="2" item="0"/>
          <tpl hier="4" item="3"/>
          <tpl fld="3" item="41"/>
          <tpl fld="2" item="9"/>
          <tpl hier="9" item="1"/>
          <tpl hier="11" item="4"/>
          <tpl hier="12" item="5"/>
          <tpl fld="4" item="0"/>
        </tpls>
      </n>
      <n v="166952944">
        <tpls c="8">
          <tpl hier="2" item="0"/>
          <tpl hier="4" item="3"/>
          <tpl fld="3" item="18"/>
          <tpl fld="2" item="34"/>
          <tpl hier="9" item="1"/>
          <tpl hier="11" item="4"/>
          <tpl hier="12" item="5"/>
          <tpl fld="4" item="0"/>
        </tpls>
      </n>
      <n v="1177997440">
        <tpls c="8">
          <tpl hier="2" item="0"/>
          <tpl hier="4" item="3"/>
          <tpl fld="3" item="22"/>
          <tpl fld="2" item="34"/>
          <tpl hier="9" item="1"/>
          <tpl hier="11" item="4"/>
          <tpl hier="12" item="5"/>
          <tpl fld="4" item="0"/>
        </tpls>
      </n>
      <n v="1684109696">
        <tpls c="8">
          <tpl hier="2" item="0"/>
          <tpl hier="4" item="3"/>
          <tpl fld="3" item="17"/>
          <tpl fld="2" item="34"/>
          <tpl hier="9" item="1"/>
          <tpl hier="11" item="4"/>
          <tpl hier="12" item="5"/>
          <tpl fld="4" item="0"/>
        </tpls>
      </n>
      <n v="5536759808">
        <tpls c="8">
          <tpl hier="2" item="0"/>
          <tpl hier="4" item="3"/>
          <tpl fld="3" item="9"/>
          <tpl fld="2" item="34"/>
          <tpl hier="9" item="1"/>
          <tpl hier="11" item="4"/>
          <tpl hier="12" item="5"/>
          <tpl fld="4" item="0"/>
        </tpls>
      </n>
      <n v="2157592832">
        <tpls c="8">
          <tpl hier="2" item="0"/>
          <tpl hier="4" item="3"/>
          <tpl fld="3" item="54"/>
          <tpl fld="2" item="64"/>
          <tpl hier="9" item="1"/>
          <tpl hier="11" item="4"/>
          <tpl hier="12" item="5"/>
          <tpl fld="4" item="0"/>
        </tpls>
      </n>
      <n v="4378644992">
        <tpls c="8">
          <tpl hier="2" item="0"/>
          <tpl hier="4" item="3"/>
          <tpl fld="3" item="50"/>
          <tpl fld="2" item="64"/>
          <tpl hier="9" item="1"/>
          <tpl hier="11" item="4"/>
          <tpl hier="12" item="5"/>
          <tpl fld="4" item="0"/>
        </tpls>
      </n>
      <n v="17170465792">
        <tpls c="8">
          <tpl hier="2" item="0"/>
          <tpl hier="4" item="3"/>
          <tpl fld="3" item="19"/>
          <tpl fld="2" item="64"/>
          <tpl hier="9" item="1"/>
          <tpl hier="11" item="4"/>
          <tpl hier="12" item="5"/>
          <tpl fld="4" item="0"/>
        </tpls>
      </n>
      <n v="1962051328">
        <tpls c="8">
          <tpl hier="2" item="0"/>
          <tpl hier="4" item="3"/>
          <tpl fld="3" item="16"/>
          <tpl fld="2" item="33"/>
          <tpl hier="9" item="1"/>
          <tpl hier="11" item="4"/>
          <tpl hier="12" item="5"/>
          <tpl fld="4" item="0"/>
        </tpls>
      </n>
      <n v="5074829824">
        <tpls c="8">
          <tpl hier="2" item="0"/>
          <tpl hier="4" item="3"/>
          <tpl fld="3" item="7"/>
          <tpl fld="2" item="33"/>
          <tpl hier="9" item="1"/>
          <tpl hier="11" item="4"/>
          <tpl hier="12" item="5"/>
          <tpl fld="4" item="0"/>
        </tpls>
      </n>
      <n v="10731633664">
        <tpls c="8">
          <tpl hier="2" item="0"/>
          <tpl hier="4" item="3"/>
          <tpl fld="3" item="1"/>
          <tpl fld="2" item="33"/>
          <tpl hier="9" item="1"/>
          <tpl hier="11" item="4"/>
          <tpl hier="12" item="5"/>
          <tpl fld="4" item="0"/>
        </tpls>
      </n>
      <n v="1262800000">
        <tpls c="8">
          <tpl hier="2" item="0"/>
          <tpl hier="4" item="3"/>
          <tpl fld="3" item="44"/>
          <tpl fld="2" item="43"/>
          <tpl hier="9" item="1"/>
          <tpl hier="11" item="4"/>
          <tpl hier="12" item="5"/>
          <tpl fld="4" item="0"/>
        </tpls>
      </n>
      <n v="8607500288">
        <tpls c="8">
          <tpl hier="2" item="0"/>
          <tpl hier="4" item="3"/>
          <tpl fld="3" item="36"/>
          <tpl fld="2" item="43"/>
          <tpl hier="9" item="1"/>
          <tpl hier="11" item="4"/>
          <tpl hier="12" item="5"/>
          <tpl fld="4" item="0"/>
        </tpls>
      </n>
      <n v="19288827904">
        <tpls c="8">
          <tpl hier="2" item="0"/>
          <tpl hier="4" item="3"/>
          <tpl fld="3" item="17"/>
          <tpl fld="2" item="43"/>
          <tpl hier="9" item="1"/>
          <tpl hier="11" item="4"/>
          <tpl hier="12" item="5"/>
          <tpl fld="4" item="0"/>
        </tpls>
      </n>
      <n v="507080000">
        <tpls c="8">
          <tpl hier="2" item="0"/>
          <tpl hier="4" item="3"/>
          <tpl fld="3" item="46"/>
          <tpl fld="2" item="22"/>
          <tpl hier="9" item="1"/>
          <tpl hier="11" item="4"/>
          <tpl hier="12" item="5"/>
          <tpl fld="4" item="0"/>
        </tpls>
      </n>
      <n v="694755008">
        <tpls c="8">
          <tpl hier="2" item="0"/>
          <tpl hier="4" item="3"/>
          <tpl fld="3" item="24"/>
          <tpl fld="2" item="22"/>
          <tpl hier="9" item="1"/>
          <tpl hier="11" item="4"/>
          <tpl hier="12" item="5"/>
          <tpl fld="4" item="0"/>
        </tpls>
      </n>
      <n v="3878662656">
        <tpls c="8">
          <tpl hier="2" item="0"/>
          <tpl hier="4" item="3"/>
          <tpl fld="3" item="9"/>
          <tpl fld="2" item="22"/>
          <tpl hier="9" item="1"/>
          <tpl hier="11" item="4"/>
          <tpl hier="12" item="5"/>
          <tpl fld="4" item="0"/>
        </tpls>
      </n>
      <n v="947000000">
        <tpls c="8">
          <tpl hier="2" item="0"/>
          <tpl hier="4" item="3"/>
          <tpl fld="3" item="40"/>
          <tpl fld="2" item="21"/>
          <tpl hier="9" item="1"/>
          <tpl hier="11" item="4"/>
          <tpl hier="12" item="5"/>
          <tpl fld="4" item="0"/>
        </tpls>
      </n>
      <n v="2907514624">
        <tpls c="8">
          <tpl hier="2" item="0"/>
          <tpl hier="4" item="3"/>
          <tpl fld="3" item="28"/>
          <tpl fld="2" item="21"/>
          <tpl hier="9" item="1"/>
          <tpl hier="11" item="4"/>
          <tpl hier="12" item="5"/>
          <tpl fld="4" item="0"/>
        </tpls>
      </n>
      <n v="8409497600">
        <tpls c="8">
          <tpl hier="2" item="0"/>
          <tpl hier="4" item="3"/>
          <tpl fld="3" item="13"/>
          <tpl fld="2" item="21"/>
          <tpl hier="9" item="1"/>
          <tpl hier="11" item="4"/>
          <tpl hier="12" item="5"/>
          <tpl fld="4" item="0"/>
        </tpls>
      </n>
      <n v="1124000000">
        <tpls c="8">
          <tpl hier="2" item="0"/>
          <tpl hier="4" item="3"/>
          <tpl fld="3" item="54"/>
          <tpl fld="2" item="41"/>
          <tpl hier="9" item="1"/>
          <tpl hier="11" item="4"/>
          <tpl hier="12" item="5"/>
          <tpl fld="4" item="0"/>
        </tpls>
      </n>
      <n v="5347445248">
        <tpls c="8">
          <tpl hier="2" item="0"/>
          <tpl hier="4" item="3"/>
          <tpl fld="3" item="42"/>
          <tpl fld="2" item="41"/>
          <tpl hier="9" item="1"/>
          <tpl hier="11" item="4"/>
          <tpl hier="12" item="5"/>
          <tpl fld="4" item="0"/>
        </tpls>
      </n>
      <n v="19756494848">
        <tpls c="8">
          <tpl hier="2" item="0"/>
          <tpl hier="4" item="3"/>
          <tpl fld="3" item="29"/>
          <tpl fld="2" item="41"/>
          <tpl hier="9" item="1"/>
          <tpl hier="11" item="4"/>
          <tpl hier="12" item="5"/>
          <tpl fld="4" item="0"/>
        </tpls>
      </n>
      <n v="99525902336">
        <tpls c="8">
          <tpl hier="2" item="0"/>
          <tpl hier="4" item="3"/>
          <tpl fld="3" item="56"/>
          <tpl fld="2" item="39"/>
          <tpl hier="9" item="1"/>
          <tpl hier="11" item="4"/>
          <tpl hier="12" item="5"/>
          <tpl fld="4" item="0"/>
        </tpls>
      </n>
      <n v="279296016384">
        <tpls c="8">
          <tpl hier="2" item="0"/>
          <tpl hier="4" item="3"/>
          <tpl fld="3" item="50"/>
          <tpl fld="2" item="39"/>
          <tpl hier="9" item="1"/>
          <tpl hier="11" item="4"/>
          <tpl hier="12" item="5"/>
          <tpl fld="4" item="0"/>
        </tpls>
      </n>
      <n v="1827637821440">
        <tpls c="8">
          <tpl hier="2" item="0"/>
          <tpl hier="4" item="3"/>
          <tpl fld="3" item="19"/>
          <tpl fld="2" item="39"/>
          <tpl hier="9" item="1"/>
          <tpl hier="11" item="4"/>
          <tpl hier="12" item="5"/>
          <tpl fld="4" item="0"/>
        </tpls>
      </n>
      <n v="1778391296">
        <tpls c="8">
          <tpl hier="2" item="0"/>
          <tpl hier="4" item="3"/>
          <tpl fld="3" item="8"/>
          <tpl fld="2" item="14"/>
          <tpl hier="9" item="1"/>
          <tpl hier="11" item="4"/>
          <tpl hier="12" item="5"/>
          <tpl fld="4" item="0"/>
        </tpls>
      </n>
      <n v="8572359168">
        <tpls c="8">
          <tpl hier="2" item="0"/>
          <tpl hier="4" item="3"/>
          <tpl fld="3" item="0"/>
          <tpl fld="2" item="14"/>
          <tpl hier="9" item="1"/>
          <tpl hier="11" item="4"/>
          <tpl hier="12" item="5"/>
          <tpl fld="4" item="0"/>
        </tpls>
      </n>
      <n v="41953431552">
        <tpls c="8">
          <tpl hier="2" item="0"/>
          <tpl hier="4" item="3"/>
          <tpl fld="3" item="41"/>
          <tpl fld="2" item="14"/>
          <tpl hier="9" item="1"/>
          <tpl hier="11" item="4"/>
          <tpl hier="12" item="5"/>
          <tpl fld="4" item="0"/>
        </tpls>
      </n>
      <n v="65966680">
        <tpls c="8">
          <tpl hier="2" item="0"/>
          <tpl hier="4" item="3"/>
          <tpl fld="3" item="16"/>
          <tpl fld="2" item="31"/>
          <tpl hier="9" item="1"/>
          <tpl hier="11" item="4"/>
          <tpl hier="12" item="5"/>
          <tpl fld="4" item="0"/>
        </tpls>
      </n>
      <n v="495404896">
        <tpls c="8">
          <tpl hier="2" item="0"/>
          <tpl hier="4" item="3"/>
          <tpl fld="3" item="3"/>
          <tpl fld="2" item="31"/>
          <tpl hier="9" item="1"/>
          <tpl hier="11" item="4"/>
          <tpl hier="12" item="5"/>
          <tpl fld="4" item="0"/>
        </tpls>
      </n>
      <n v="1758535040">
        <tpls c="8">
          <tpl hier="2" item="0"/>
          <tpl hier="4" item="3"/>
          <tpl fld="3" item="38"/>
          <tpl fld="2" item="31"/>
          <tpl hier="9" item="1"/>
          <tpl hier="11" item="4"/>
          <tpl hier="12" item="5"/>
          <tpl fld="4" item="0"/>
        </tpls>
      </n>
      <n v="1031669632">
        <tpls c="8">
          <tpl hier="2" item="0"/>
          <tpl hier="4" item="3"/>
          <tpl fld="3" item="18"/>
          <tpl fld="2" item="29"/>
          <tpl hier="9" item="1"/>
          <tpl hier="11" item="4"/>
          <tpl hier="12" item="5"/>
          <tpl fld="4" item="0"/>
        </tpls>
      </n>
      <n v="3212900608">
        <tpls c="8">
          <tpl hier="2" item="0"/>
          <tpl hier="4" item="3"/>
          <tpl fld="3" item="7"/>
          <tpl fld="2" item="29"/>
          <tpl hier="9" item="1"/>
          <tpl hier="11" item="4"/>
          <tpl hier="12" item="5"/>
          <tpl fld="4" item="0"/>
        </tpls>
      </n>
      <n v="8524620800">
        <tpls c="8">
          <tpl hier="2" item="0"/>
          <tpl hier="4" item="3"/>
          <tpl fld="3" item="52"/>
          <tpl fld="2" item="29"/>
          <tpl hier="9" item="1"/>
          <tpl hier="11" item="4"/>
          <tpl hier="12" item="5"/>
          <tpl fld="4" item="0"/>
        </tpls>
      </n>
      <n v="229455408">
        <tpls c="8">
          <tpl hier="2" item="0"/>
          <tpl hier="4" item="3"/>
          <tpl fld="3" item="34"/>
          <tpl fld="2" item="27"/>
          <tpl hier="9" item="1"/>
          <tpl hier="11" item="4"/>
          <tpl hier="12" item="5"/>
          <tpl fld="4" item="0"/>
        </tpls>
      </n>
      <n v="1183654784">
        <tpls c="8">
          <tpl hier="2" item="0"/>
          <tpl hier="4" item="3"/>
          <tpl fld="3" item="12"/>
          <tpl fld="2" item="27"/>
          <tpl hier="9" item="1"/>
          <tpl hier="11" item="4"/>
          <tpl hier="12" item="5"/>
          <tpl fld="4" item="0"/>
        </tpls>
      </n>
      <n v="3655909632">
        <tpls c="8">
          <tpl hier="2" item="0"/>
          <tpl hier="4" item="3"/>
          <tpl fld="3" item="1"/>
          <tpl fld="2" item="27"/>
          <tpl hier="9" item="1"/>
          <tpl hier="11" item="4"/>
          <tpl hier="12" item="5"/>
          <tpl fld="4" item="0"/>
        </tpls>
      </n>
      <n v="2510126848">
        <tpls c="8">
          <tpl hier="2" item="0"/>
          <tpl hier="4" item="3"/>
          <tpl fld="3" item="44"/>
          <tpl fld="2" item="26"/>
          <tpl hier="9" item="1"/>
          <tpl hier="11" item="4"/>
          <tpl hier="12" item="5"/>
          <tpl fld="4" item="0"/>
        </tpls>
      </n>
      <n v="30346788864">
        <tpls c="8">
          <tpl hier="2" item="0"/>
          <tpl hier="4" item="3"/>
          <tpl fld="3" item="25"/>
          <tpl fld="2" item="26"/>
          <tpl hier="9" item="1"/>
          <tpl hier="11" item="4"/>
          <tpl hier="12" item="5"/>
          <tpl fld="4" item="0"/>
        </tpls>
      </n>
      <n v="100845527040">
        <tpls c="8">
          <tpl hier="2" item="0"/>
          <tpl hier="4" item="3"/>
          <tpl fld="3" item="11"/>
          <tpl fld="2" item="26"/>
          <tpl hier="9" item="1"/>
          <tpl hier="11" item="4"/>
          <tpl hier="12" item="5"/>
          <tpl fld="4" item="0"/>
        </tpls>
      </n>
      <n v="164271584">
        <tpls c="8">
          <tpl hier="2" item="0"/>
          <tpl hier="4" item="3"/>
          <tpl fld="3" item="48"/>
          <tpl fld="2" item="24"/>
          <tpl hier="9" item="1"/>
          <tpl hier="11" item="4"/>
          <tpl hier="12" item="5"/>
          <tpl fld="4" item="0"/>
        </tpls>
      </n>
      <n v="1105495424">
        <tpls c="8">
          <tpl hier="2" item="0"/>
          <tpl hier="4" item="3"/>
          <tpl fld="3" item="36"/>
          <tpl fld="2" item="24"/>
          <tpl hier="9" item="1"/>
          <tpl hier="11" item="4"/>
          <tpl hier="12" item="5"/>
          <tpl fld="4" item="0"/>
        </tpls>
      </n>
      <n v="1777058560">
        <tpls c="8">
          <tpl hier="2" item="0"/>
          <tpl hier="4" item="3"/>
          <tpl fld="3" item="11"/>
          <tpl fld="2" item="24"/>
          <tpl hier="9" item="1"/>
          <tpl hier="11" item="4"/>
          <tpl hier="12" item="5"/>
          <tpl fld="4" item="0"/>
        </tpls>
      </n>
      <n v="21839998976">
        <tpls c="8">
          <tpl hier="2" item="0"/>
          <tpl hier="4" item="3"/>
          <tpl fld="3" item="34"/>
          <tpl fld="2" item="17"/>
          <tpl hier="9" item="1"/>
          <tpl hier="11" item="4"/>
          <tpl hier="12" item="5"/>
          <tpl fld="4" item="0"/>
        </tpls>
      </n>
      <n v="181611544576">
        <tpls c="8">
          <tpl hier="2" item="0"/>
          <tpl hier="4" item="3"/>
          <tpl fld="3" item="58"/>
          <tpl fld="2" item="17"/>
          <tpl hier="9" item="1"/>
          <tpl hier="11" item="4"/>
          <tpl hier="12" item="5"/>
          <tpl fld="4" item="0"/>
        </tpls>
      </n>
      <n v="1201089937408">
        <tpls c="8">
          <tpl hier="2" item="0"/>
          <tpl hier="4" item="3"/>
          <tpl fld="3" item="19"/>
          <tpl fld="2" item="17"/>
          <tpl hier="9" item="1"/>
          <tpl hier="11" item="4"/>
          <tpl hier="12" item="5"/>
          <tpl fld="4" item="0"/>
        </tpls>
      </n>
      <n v="1382400000">
        <tpls c="8">
          <tpl hier="2" item="0"/>
          <tpl hier="4" item="3"/>
          <tpl fld="3" item="40"/>
          <tpl fld="2" item="13"/>
          <tpl hier="9" item="1"/>
          <tpl hier="11" item="4"/>
          <tpl hier="12" item="5"/>
          <tpl fld="4" item="0"/>
        </tpls>
      </n>
      <n v="5033642496">
        <tpls c="8">
          <tpl hier="2" item="0"/>
          <tpl hier="4" item="3"/>
          <tpl fld="3" item="24"/>
          <tpl fld="2" item="13"/>
          <tpl hier="9" item="1"/>
          <tpl hier="11" item="4"/>
          <tpl hier="12" item="5"/>
          <tpl fld="4" item="0"/>
        </tpls>
      </n>
      <n v="3105517056">
        <tpls c="8">
          <tpl hier="2" item="0"/>
          <tpl hier="4" item="3"/>
          <tpl fld="3" item="22"/>
          <tpl fld="2" item="23"/>
          <tpl hier="9" item="1"/>
          <tpl hier="11" item="4"/>
          <tpl hier="12" item="5"/>
          <tpl fld="4" item="0"/>
        </tpls>
      </n>
      <n v="7423367680">
        <tpls c="8">
          <tpl hier="2" item="0"/>
          <tpl hier="4" item="3"/>
          <tpl fld="3" item="52"/>
          <tpl fld="2" item="23"/>
          <tpl hier="9" item="1"/>
          <tpl hier="11" item="4"/>
          <tpl hier="12" item="5"/>
          <tpl fld="4" item="0"/>
        </tpls>
      </n>
      <n v="649916736">
        <tpls c="8">
          <tpl hier="2" item="0"/>
          <tpl hier="4" item="3"/>
          <tpl fld="3" item="10"/>
          <tpl fld="2" item="30"/>
          <tpl hier="9" item="1"/>
          <tpl hier="11" item="4"/>
          <tpl hier="12" item="5"/>
          <tpl fld="4" item="0"/>
        </tpls>
      </n>
      <n v="2225270528">
        <tpls c="8">
          <tpl hier="2" item="0"/>
          <tpl hier="4" item="3"/>
          <tpl fld="3" item="50"/>
          <tpl fld="2" item="30"/>
          <tpl hier="9" item="1"/>
          <tpl hier="11" item="4"/>
          <tpl hier="12" item="5"/>
          <tpl fld="4" item="0"/>
        </tpls>
      </n>
      <n v="11166063616">
        <tpls c="8">
          <tpl hier="2" item="0"/>
          <tpl hier="4" item="3"/>
          <tpl fld="3" item="13"/>
          <tpl fld="2" item="30"/>
          <tpl hier="9" item="1"/>
          <tpl hier="11" item="4"/>
          <tpl hier="12" item="5"/>
          <tpl fld="4" item="0"/>
        </tpls>
      </n>
      <n v="47259910144">
        <tpls c="8">
          <tpl hier="2" item="0"/>
          <tpl hier="4" item="3"/>
          <tpl fld="3" item="43"/>
          <tpl fld="2" item="45"/>
          <tpl hier="9" item="1"/>
          <tpl hier="11" item="4"/>
          <tpl hier="12" item="5"/>
          <tpl fld="4" item="0"/>
        </tpls>
      </n>
      <n v="104911945728">
        <tpls c="8">
          <tpl hier="2" item="0"/>
          <tpl hier="4" item="3"/>
          <tpl fld="3" item="6"/>
          <tpl fld="2" item="45"/>
          <tpl hier="9" item="1"/>
          <tpl hier="11" item="4"/>
          <tpl hier="12" item="5"/>
          <tpl fld="4" item="0"/>
        </tpls>
      </n>
      <n v="5929231360">
        <tpls c="8">
          <tpl hier="2" item="0"/>
          <tpl hier="4" item="3"/>
          <tpl fld="3" item="34"/>
          <tpl fld="2" item="25"/>
          <tpl hier="9" item="1"/>
          <tpl hier="11" item="4"/>
          <tpl hier="12" item="5"/>
          <tpl fld="4" item="0"/>
        </tpls>
      </n>
      <n v="40171016192">
        <tpls c="8">
          <tpl hier="2" item="0"/>
          <tpl hier="4" item="3"/>
          <tpl fld="3" item="3"/>
          <tpl fld="2" item="25"/>
          <tpl hier="9" item="1"/>
          <tpl hier="11" item="4"/>
          <tpl hier="12" item="5"/>
          <tpl fld="4" item="0"/>
        </tpls>
      </n>
      <n v="213587410944">
        <tpls c="8">
          <tpl hier="2" item="0"/>
          <tpl hier="4" item="3"/>
          <tpl fld="3" item="41"/>
          <tpl fld="2" item="25"/>
          <tpl hier="9" item="1"/>
          <tpl hier="11" item="4"/>
          <tpl hier="12" item="5"/>
          <tpl fld="4" item="0"/>
        </tpls>
      </n>
      <n v="1673411712">
        <tpls c="8">
          <tpl hier="2" item="0"/>
          <tpl hier="4" item="3"/>
          <tpl fld="3" item="4"/>
          <tpl fld="2" item="38"/>
          <tpl hier="9" item="1"/>
          <tpl hier="11" item="4"/>
          <tpl hier="12" item="5"/>
          <tpl fld="4" item="0"/>
        </tpls>
      </n>
      <n v="9870493696">
        <tpls c="8">
          <tpl hier="2" item="0"/>
          <tpl hier="4" item="3"/>
          <tpl fld="3" item="28"/>
          <tpl fld="2" item="38"/>
          <tpl hier="9" item="1"/>
          <tpl hier="11" item="4"/>
          <tpl hier="12" item="5"/>
          <tpl fld="4" item="0"/>
        </tpls>
      </n>
      <n v="3143848448">
        <tpls c="8">
          <tpl hier="2" item="0"/>
          <tpl hier="4" item="3"/>
          <tpl fld="3" item="7"/>
          <tpl fld="2" item="16"/>
          <tpl hier="9" item="1"/>
          <tpl hier="11" item="4"/>
          <tpl hier="12" item="5"/>
          <tpl fld="4" item="0"/>
        </tpls>
      </n>
      <n v="21261432832">
        <tpls c="8">
          <tpl hier="2" item="0"/>
          <tpl hier="4" item="3"/>
          <tpl fld="3" item="33"/>
          <tpl fld="2" item="16"/>
          <tpl hier="9" item="1"/>
          <tpl hier="11" item="4"/>
          <tpl hier="12" item="5"/>
          <tpl fld="4" item="0"/>
        </tpls>
      </n>
      <n v="3286773248">
        <tpls c="8">
          <tpl hier="2" item="0"/>
          <tpl hier="4" item="3"/>
          <tpl fld="3" item="48"/>
          <tpl fld="2" item="10"/>
          <tpl hier="9" item="1"/>
          <tpl hier="11" item="4"/>
          <tpl hier="12" item="5"/>
          <tpl fld="4" item="0"/>
        </tpls>
      </n>
      <n v="306445877248">
        <tpls c="8">
          <tpl hier="2" item="0"/>
          <tpl hier="4" item="3"/>
          <tpl fld="3" item="23"/>
          <tpl fld="2" item="12"/>
          <tpl hier="9" item="1"/>
          <tpl hier="11" item="4"/>
          <tpl hier="12" item="5"/>
          <tpl fld="4" item="0"/>
        </tpls>
      </n>
      <n v="375479840">
        <tpls c="8">
          <tpl hier="2" item="0"/>
          <tpl hier="4" item="3"/>
          <tpl fld="3" item="32"/>
          <tpl fld="2" item="11"/>
          <tpl hier="9" item="1"/>
          <tpl hier="11" item="4"/>
          <tpl hier="12" item="5"/>
          <tpl fld="4" item="0"/>
        </tpls>
      </n>
      <n v="5826987008">
        <tpls c="8">
          <tpl hier="2" item="0"/>
          <tpl hier="4" item="3"/>
          <tpl fld="3" item="7"/>
          <tpl fld="2" item="49"/>
          <tpl hier="9" item="1"/>
          <tpl hier="11" item="4"/>
          <tpl hier="12" item="5"/>
          <tpl fld="4" item="0"/>
        </tpls>
      </n>
      <n v="21642883072">
        <tpls c="8">
          <tpl hier="2" item="0"/>
          <tpl hier="4" item="3"/>
          <tpl fld="3" item="6"/>
          <tpl fld="2" item="49"/>
          <tpl hier="9" item="1"/>
          <tpl hier="11" item="4"/>
          <tpl hier="12" item="5"/>
          <tpl fld="4" item="0"/>
        </tpls>
      </n>
      <n v="88941297664">
        <tpls c="8">
          <tpl hier="2" item="0"/>
          <tpl hier="4" item="3"/>
          <tpl fld="3" item="5"/>
          <tpl fld="2" item="49"/>
          <tpl hier="9" item="1"/>
          <tpl hier="11" item="4"/>
          <tpl hier="12" item="5"/>
          <tpl fld="4" item="0"/>
        </tpls>
      </n>
      <n v="6599259648">
        <tpls c="8">
          <tpl hier="2" item="0"/>
          <tpl hier="4" item="3"/>
          <tpl fld="3" item="56"/>
          <tpl fld="2" item="44"/>
          <tpl hier="9" item="1"/>
          <tpl hier="11" item="4"/>
          <tpl hier="12" item="5"/>
          <tpl fld="4" item="0"/>
        </tpls>
      </n>
      <n v="15239278592">
        <tpls c="8">
          <tpl hier="2" item="0"/>
          <tpl hier="4" item="3"/>
          <tpl fld="3" item="0"/>
          <tpl fld="2" item="44"/>
          <tpl hier="9" item="1"/>
          <tpl hier="11" item="4"/>
          <tpl hier="12" item="5"/>
          <tpl fld="4" item="0"/>
        </tpls>
      </n>
      <n v="46802042880">
        <tpls c="8">
          <tpl hier="2" item="0"/>
          <tpl hier="4" item="3"/>
          <tpl fld="3" item="55"/>
          <tpl fld="2" item="44"/>
          <tpl hier="9" item="1"/>
          <tpl hier="11" item="4"/>
          <tpl hier="12" item="5"/>
          <tpl fld="4" item="0"/>
        </tpls>
      </n>
      <n v="182182064">
        <tpls c="8">
          <tpl hier="2" item="0"/>
          <tpl hier="4" item="3"/>
          <tpl fld="3" item="16"/>
          <tpl fld="2" item="34"/>
          <tpl hier="9" item="1"/>
          <tpl hier="11" item="4"/>
          <tpl hier="12" item="5"/>
          <tpl fld="4" item="0"/>
        </tpls>
      </n>
      <n v="1141210112">
        <tpls c="8">
          <tpl hier="2" item="0"/>
          <tpl hier="4" item="3"/>
          <tpl fld="3" item="15"/>
          <tpl fld="2" item="34"/>
          <tpl hier="9" item="1"/>
          <tpl hier="11" item="4"/>
          <tpl hier="12" item="5"/>
          <tpl fld="4" item="0"/>
        </tpls>
      </n>
      <n v="1660102400">
        <tpls c="8">
          <tpl hier="2" item="0"/>
          <tpl hier="4" item="3"/>
          <tpl fld="3" item="14"/>
          <tpl fld="2" item="34"/>
          <tpl hier="9" item="1"/>
          <tpl hier="11" item="4"/>
          <tpl hier="12" item="5"/>
          <tpl fld="4" item="0"/>
        </tpls>
      </n>
      <n v="5535548928">
        <tpls c="8">
          <tpl hier="2" item="0"/>
          <tpl hier="4" item="3"/>
          <tpl fld="3" item="5"/>
          <tpl fld="2" item="34"/>
          <tpl hier="9" item="1"/>
          <tpl hier="11" item="4"/>
          <tpl hier="12" item="5"/>
          <tpl fld="4" item="0"/>
        </tpls>
      </n>
      <n v="3009410048">
        <tpls c="8">
          <tpl hier="2" item="0"/>
          <tpl hier="4" item="3"/>
          <tpl fld="3" item="20"/>
          <tpl fld="2" item="64"/>
          <tpl hier="9" item="1"/>
          <tpl hier="11" item="4"/>
          <tpl hier="12" item="5"/>
          <tpl fld="4" item="0"/>
        </tpls>
      </n>
      <n v="4190819328">
        <tpls c="8">
          <tpl hier="2" item="0"/>
          <tpl hier="4" item="3"/>
          <tpl fld="3" item="45"/>
          <tpl fld="2" item="64"/>
          <tpl hier="9" item="1"/>
          <tpl hier="11" item="4"/>
          <tpl hier="12" item="5"/>
          <tpl fld="4" item="0"/>
        </tpls>
      </n>
      <n v="17595746304">
        <tpls c="8">
          <tpl hier="2" item="0"/>
          <tpl hier="4" item="3"/>
          <tpl fld="3" item="33"/>
          <tpl fld="2" item="64"/>
          <tpl hier="9" item="1"/>
          <tpl hier="11" item="4"/>
          <tpl hier="12" item="5"/>
          <tpl fld="4" item="0"/>
        </tpls>
      </n>
      <n v="2215029504">
        <tpls c="8">
          <tpl hier="2" item="0"/>
          <tpl hier="4" item="3"/>
          <tpl fld="3" item="10"/>
          <tpl fld="2" item="33"/>
          <tpl hier="9" item="1"/>
          <tpl hier="11" item="4"/>
          <tpl hier="12" item="5"/>
          <tpl fld="4" item="0"/>
        </tpls>
      </n>
      <n v="5197840896">
        <tpls c="8">
          <tpl hier="2" item="0"/>
          <tpl hier="4" item="3"/>
          <tpl fld="3" item="58"/>
          <tpl fld="2" item="33"/>
          <tpl hier="9" item="1"/>
          <tpl hier="11" item="4"/>
          <tpl hier="12" item="5"/>
          <tpl fld="4" item="0"/>
        </tpls>
      </n>
      <n v="24758818816">
        <tpls c="8">
          <tpl hier="2" item="0"/>
          <tpl hier="4" item="3"/>
          <tpl fld="3" item="52"/>
          <tpl fld="2" item="33"/>
          <tpl hier="9" item="1"/>
          <tpl hier="11" item="4"/>
          <tpl hier="12" item="5"/>
          <tpl fld="4" item="0"/>
        </tpls>
      </n>
      <n v="1299099904">
        <tpls c="8">
          <tpl hier="2" item="0"/>
          <tpl hier="4" item="3"/>
          <tpl fld="3" item="37"/>
          <tpl fld="2" item="43"/>
          <tpl hier="9" item="1"/>
          <tpl hier="11" item="4"/>
          <tpl hier="12" item="5"/>
          <tpl fld="4" item="0"/>
        </tpls>
      </n>
      <n v="8716999680">
        <tpls c="8">
          <tpl hier="2" item="0"/>
          <tpl hier="4" item="3"/>
          <tpl fld="3" item="31"/>
          <tpl fld="2" item="43"/>
          <tpl hier="9" item="1"/>
          <tpl hier="11" item="4"/>
          <tpl hier="12" item="5"/>
          <tpl fld="4" item="0"/>
        </tpls>
      </n>
      <n v="20776402944">
        <tpls c="8">
          <tpl hier="2" item="0"/>
          <tpl hier="4" item="3"/>
          <tpl fld="3" item="11"/>
          <tpl fld="2" item="43"/>
          <tpl hier="9" item="1"/>
          <tpl hier="11" item="4"/>
          <tpl hier="12" item="5"/>
          <tpl fld="4" item="0"/>
        </tpls>
      </n>
      <n v="570357120">
        <tpls c="8">
          <tpl hier="2" item="0"/>
          <tpl hier="4" item="3"/>
          <tpl fld="3" item="36"/>
          <tpl fld="2" item="22"/>
          <tpl hier="9" item="1"/>
          <tpl hier="11" item="4"/>
          <tpl hier="12" item="5"/>
          <tpl fld="4" item="0"/>
        </tpls>
      </n>
      <n v="712667904">
        <tpls c="8">
          <tpl hier="2" item="0"/>
          <tpl hier="4" item="3"/>
          <tpl fld="3" item="17"/>
          <tpl fld="2" item="22"/>
          <tpl hier="9" item="1"/>
          <tpl hier="11" item="4"/>
          <tpl hier="12" item="5"/>
          <tpl fld="4" item="0"/>
        </tpls>
      </n>
      <n v="4280443648">
        <tpls c="8">
          <tpl hier="2" item="0"/>
          <tpl hier="4" item="3"/>
          <tpl fld="3" item="5"/>
          <tpl fld="2" item="22"/>
          <tpl hier="9" item="1"/>
          <tpl hier="11" item="4"/>
          <tpl hier="12" item="5"/>
          <tpl fld="4" item="0"/>
        </tpls>
      </n>
      <n v="974200000">
        <tpls c="8">
          <tpl hier="2" item="0"/>
          <tpl hier="4" item="3"/>
          <tpl fld="3" item="46"/>
          <tpl fld="2" item="21"/>
          <tpl hier="9" item="1"/>
          <tpl hier="11" item="4"/>
          <tpl hier="12" item="5"/>
          <tpl fld="4" item="0"/>
        </tpls>
      </n>
      <n v="3338938880">
        <tpls c="8">
          <tpl hier="2" item="0"/>
          <tpl hier="4" item="3"/>
          <tpl fld="3" item="27"/>
          <tpl fld="2" item="21"/>
          <tpl hier="9" item="1"/>
          <tpl hier="11" item="4"/>
          <tpl hier="12" item="5"/>
          <tpl fld="4" item="0"/>
        </tpls>
      </n>
      <n v="9658721280">
        <tpls c="8">
          <tpl hier="2" item="0"/>
          <tpl hier="4" item="3"/>
          <tpl fld="3" item="9"/>
          <tpl fld="2" item="21"/>
          <tpl hier="9" item="1"/>
          <tpl hier="11" item="4"/>
          <tpl hier="12" item="5"/>
          <tpl fld="4" item="0"/>
        </tpls>
      </n>
      <n v="1348000000">
        <tpls c="8">
          <tpl hier="2" item="0"/>
          <tpl hier="4" item="3"/>
          <tpl fld="3" item="20"/>
          <tpl fld="2" item="41"/>
          <tpl hier="9" item="1"/>
          <tpl hier="11" item="4"/>
          <tpl hier="12" item="5"/>
          <tpl fld="4" item="0"/>
        </tpls>
      </n>
      <n v="5215028736">
        <tpls c="8">
          <tpl hier="2" item="0"/>
          <tpl hier="4" item="3"/>
          <tpl fld="3" item="28"/>
          <tpl fld="2" item="41"/>
          <tpl hier="9" item="1"/>
          <tpl hier="11" item="4"/>
          <tpl hier="12" item="5"/>
          <tpl fld="4" item="0"/>
        </tpls>
      </n>
      <n v="20979767296">
        <tpls c="8">
          <tpl hier="2" item="0"/>
          <tpl hier="4" item="3"/>
          <tpl fld="3" item="23"/>
          <tpl fld="2" item="41"/>
          <tpl hier="9" item="1"/>
          <tpl hier="11" item="4"/>
          <tpl hier="12" item="5"/>
          <tpl fld="4" item="0"/>
        </tpls>
      </n>
      <n v="98472796160">
        <tpls c="8">
          <tpl hier="2" item="0"/>
          <tpl hier="4" item="3"/>
          <tpl fld="3" item="54"/>
          <tpl fld="2" item="39"/>
          <tpl hier="9" item="1"/>
          <tpl hier="11" item="4"/>
          <tpl hier="12" item="5"/>
          <tpl fld="4" item="0"/>
        </tpls>
      </n>
      <n v="327275577344">
        <tpls c="8">
          <tpl hier="2" item="0"/>
          <tpl hier="4" item="3"/>
          <tpl fld="3" item="45"/>
          <tpl fld="2" item="39"/>
          <tpl hier="9" item="1"/>
          <tpl hier="11" item="4"/>
          <tpl hier="12" item="5"/>
          <tpl fld="4" item="0"/>
        </tpls>
      </n>
      <n v="2039127474176">
        <tpls c="8">
          <tpl hier="2" item="0"/>
          <tpl hier="4" item="3"/>
          <tpl fld="3" item="29"/>
          <tpl fld="2" item="39"/>
          <tpl hier="9" item="1"/>
          <tpl hier="11" item="4"/>
          <tpl hier="12" item="5"/>
          <tpl fld="4" item="0"/>
        </tpls>
      </n>
      <n v="2107279104">
        <tpls c="8">
          <tpl hier="2" item="0"/>
          <tpl hier="4" item="3"/>
          <tpl fld="3" item="4"/>
          <tpl fld="2" item="14"/>
          <tpl hier="9" item="1"/>
          <tpl hier="11" item="4"/>
          <tpl hier="12" item="5"/>
          <tpl fld="4" item="0"/>
        </tpls>
      </n>
      <n v="5751790080">
        <tpls c="8">
          <tpl hier="2" item="0"/>
          <tpl hier="4" item="3"/>
          <tpl fld="3" item="50"/>
          <tpl fld="2" item="14"/>
          <tpl hier="9" item="1"/>
          <tpl hier="11" item="4"/>
          <tpl hier="12" item="5"/>
          <tpl fld="4" item="0"/>
        </tpls>
      </n>
      <n v="50412752896">
        <tpls c="8">
          <tpl hier="2" item="0"/>
          <tpl hier="4" item="3"/>
          <tpl fld="3" item="19"/>
          <tpl fld="2" item="14"/>
          <tpl hier="9" item="1"/>
          <tpl hier="11" item="4"/>
          <tpl hier="12" item="5"/>
          <tpl fld="4" item="0"/>
        </tpls>
      </n>
      <n v="68738624">
        <tpls c="8">
          <tpl hier="2" item="0"/>
          <tpl hier="4" item="3"/>
          <tpl fld="3" item="10"/>
          <tpl fld="2" item="31"/>
          <tpl hier="9" item="1"/>
          <tpl hier="11" item="4"/>
          <tpl hier="12" item="5"/>
          <tpl fld="4" item="0"/>
        </tpls>
      </n>
      <n v="596415104">
        <tpls c="8">
          <tpl hier="2" item="0"/>
          <tpl hier="4" item="3"/>
          <tpl fld="3" item="0"/>
          <tpl fld="2" item="31"/>
          <tpl hier="9" item="1"/>
          <tpl hier="11" item="4"/>
          <tpl hier="12" item="5"/>
          <tpl fld="4" item="0"/>
        </tpls>
      </n>
      <n v="1773199488">
        <tpls c="8">
          <tpl hier="2" item="0"/>
          <tpl hier="4" item="3"/>
          <tpl fld="3" item="49"/>
          <tpl fld="2" item="31"/>
          <tpl hier="9" item="1"/>
          <tpl hier="11" item="4"/>
          <tpl hier="12" item="5"/>
          <tpl fld="4" item="0"/>
        </tpls>
      </n>
      <n v="1056391040">
        <tpls c="8">
          <tpl hier="2" item="0"/>
          <tpl hier="4" item="3"/>
          <tpl fld="3" item="16"/>
          <tpl fld="2" item="29"/>
          <tpl hier="9" item="1"/>
          <tpl hier="11" item="4"/>
          <tpl hier="12" item="5"/>
          <tpl fld="4" item="0"/>
        </tpls>
      </n>
      <n v="3189456896">
        <tpls c="8">
          <tpl hier="2" item="0"/>
          <tpl hier="4" item="3"/>
          <tpl fld="3" item="58"/>
          <tpl fld="2" item="29"/>
          <tpl hier="9" item="1"/>
          <tpl hier="11" item="4"/>
          <tpl hier="12" item="5"/>
          <tpl fld="4" item="0"/>
        </tpls>
      </n>
      <n v="10725137408">
        <tpls c="8">
          <tpl hier="2" item="0"/>
          <tpl hier="4" item="3"/>
          <tpl fld="3" item="38"/>
          <tpl fld="2" item="29"/>
          <tpl hier="9" item="1"/>
          <tpl hier="11" item="4"/>
          <tpl hier="12" item="5"/>
          <tpl fld="4" item="0"/>
        </tpls>
      </n>
      <n v="260394800">
        <tpls c="8">
          <tpl hier="2" item="0"/>
          <tpl hier="4" item="3"/>
          <tpl fld="3" item="32"/>
          <tpl fld="2" item="27"/>
          <tpl hier="9" item="1"/>
          <tpl hier="11" item="4"/>
          <tpl hier="12" item="5"/>
          <tpl fld="4" item="0"/>
        </tpls>
      </n>
      <n v="1183094144">
        <tpls c="8">
          <tpl hier="2" item="0"/>
          <tpl hier="4" item="3"/>
          <tpl fld="3" item="7"/>
          <tpl fld="2" item="27"/>
          <tpl hier="9" item="1"/>
          <tpl hier="11" item="4"/>
          <tpl hier="12" item="5"/>
          <tpl fld="4" item="0"/>
        </tpls>
      </n>
      <n v="3998020096">
        <tpls c="8">
          <tpl hier="2" item="0"/>
          <tpl hier="4" item="3"/>
          <tpl fld="3" item="55"/>
          <tpl fld="2" item="27"/>
          <tpl hier="9" item="1"/>
          <tpl hier="11" item="4"/>
          <tpl hier="12" item="5"/>
          <tpl fld="4" item="0"/>
        </tpls>
      </n>
      <n v="2956356864">
        <tpls c="8">
          <tpl hier="2" item="0"/>
          <tpl hier="4" item="3"/>
          <tpl fld="3" item="34"/>
          <tpl fld="2" item="26"/>
          <tpl hier="9" item="1"/>
          <tpl hier="11" item="4"/>
          <tpl hier="12" item="5"/>
          <tpl fld="4" item="0"/>
        </tpls>
      </n>
      <n v="33943504896">
        <tpls c="8">
          <tpl hier="2" item="0"/>
          <tpl hier="4" item="3"/>
          <tpl fld="3" item="22"/>
          <tpl fld="2" item="26"/>
          <tpl hier="9" item="1"/>
          <tpl hier="11" item="4"/>
          <tpl hier="12" item="5"/>
          <tpl fld="4" item="0"/>
        </tpls>
      </n>
      <n v="143534096384">
        <tpls c="8">
          <tpl hier="2" item="0"/>
          <tpl hier="4" item="3"/>
          <tpl fld="3" item="1"/>
          <tpl fld="2" item="26"/>
          <tpl hier="9" item="1"/>
          <tpl hier="11" item="4"/>
          <tpl hier="12" item="5"/>
          <tpl fld="4" item="0"/>
        </tpls>
      </n>
      <n v="168186336">
        <tpls c="8">
          <tpl hier="2" item="0"/>
          <tpl hier="4" item="3"/>
          <tpl fld="3" item="44"/>
          <tpl fld="2" item="24"/>
          <tpl hier="9" item="1"/>
          <tpl hier="11" item="4"/>
          <tpl hier="12" item="5"/>
          <tpl fld="4" item="0"/>
        </tpls>
      </n>
      <n v="1108776064">
        <tpls c="8">
          <tpl hier="2" item="0"/>
          <tpl hier="4" item="3"/>
          <tpl fld="3" item="31"/>
          <tpl fld="2" item="24"/>
          <tpl hier="9" item="1"/>
          <tpl hier="11" item="4"/>
          <tpl hier="12" item="5"/>
          <tpl fld="4" item="0"/>
        </tpls>
      </n>
      <n v="2051147648">
        <tpls c="8">
          <tpl hier="2" item="0"/>
          <tpl hier="4" item="3"/>
          <tpl fld="3" item="6"/>
          <tpl fld="2" item="24"/>
          <tpl hier="9" item="1"/>
          <tpl hier="11" item="4"/>
          <tpl hier="12" item="5"/>
          <tpl fld="4" item="0"/>
        </tpls>
      </n>
      <n v="24320000000">
        <tpls c="8">
          <tpl hier="2" item="0"/>
          <tpl hier="4" item="3"/>
          <tpl fld="3" item="32"/>
          <tpl fld="2" item="17"/>
          <tpl hier="9" item="1"/>
          <tpl hier="11" item="4"/>
          <tpl hier="12" item="5"/>
          <tpl fld="4" item="0"/>
        </tpls>
      </n>
      <n v="221400662016">
        <tpls c="8">
          <tpl hier="2" item="0"/>
          <tpl hier="4" item="3"/>
          <tpl fld="3" item="3"/>
          <tpl fld="2" item="17"/>
          <tpl hier="9" item="1"/>
          <tpl hier="11" item="4"/>
          <tpl hier="12" item="5"/>
          <tpl fld="4" item="0"/>
        </tpls>
      </n>
      <n v="1274443071488">
        <tpls c="8">
          <tpl hier="2" item="0"/>
          <tpl hier="4" item="3"/>
          <tpl fld="3" item="33"/>
          <tpl fld="2" item="17"/>
          <tpl hier="9" item="1"/>
          <tpl hier="11" item="4"/>
          <tpl hier="12" item="5"/>
          <tpl fld="4" item="0"/>
        </tpls>
      </n>
      <n v="1604162560">
        <tpls c="8">
          <tpl hier="2" item="0"/>
          <tpl hier="4" item="3"/>
          <tpl fld="3" item="46"/>
          <tpl fld="2" item="13"/>
          <tpl hier="9" item="1"/>
          <tpl hier="11" item="4"/>
          <tpl hier="12" item="5"/>
          <tpl fld="4" item="0"/>
        </tpls>
      </n>
      <n v="6007054848">
        <tpls c="8">
          <tpl hier="2" item="0"/>
          <tpl hier="4" item="3"/>
          <tpl fld="3" item="14"/>
          <tpl fld="2" item="13"/>
          <tpl hier="9" item="1"/>
          <tpl hier="11" item="4"/>
          <tpl hier="12" item="5"/>
          <tpl fld="4" item="0"/>
        </tpls>
      </n>
      <n v="341973760">
        <tpls c="8">
          <tpl hier="2" item="0"/>
          <tpl hier="4" item="3"/>
          <tpl fld="3" item="37"/>
          <tpl fld="2" item="23"/>
          <tpl hier="9" item="1"/>
          <tpl hier="11" item="4"/>
          <tpl hier="12" item="5"/>
          <tpl fld="4" item="0"/>
        </tpls>
      </n>
      <n v="2885710592">
        <tpls c="8">
          <tpl hier="2" item="0"/>
          <tpl hier="4" item="3"/>
          <tpl fld="3" item="12"/>
          <tpl fld="2" item="23"/>
          <tpl hier="9" item="1"/>
          <tpl hier="11" item="4"/>
          <tpl hier="12" item="5"/>
          <tpl fld="4" item="0"/>
        </tpls>
      </n>
      <n v="8496946688">
        <tpls c="8">
          <tpl hier="2" item="0"/>
          <tpl hier="4" item="3"/>
          <tpl fld="3" item="38"/>
          <tpl fld="2" item="23"/>
          <tpl hier="9" item="1"/>
          <tpl hier="11" item="4"/>
          <tpl hier="12" item="5"/>
          <tpl fld="4" item="0"/>
        </tpls>
      </n>
      <n v="693573568">
        <tpls c="8">
          <tpl hier="2" item="0"/>
          <tpl hier="4" item="3"/>
          <tpl fld="3" item="8"/>
          <tpl fld="2" item="30"/>
          <tpl hier="9" item="1"/>
          <tpl hier="11" item="4"/>
          <tpl hier="12" item="5"/>
          <tpl fld="4" item="0"/>
        </tpls>
      </n>
      <n v="1947256704">
        <tpls c="8">
          <tpl hier="2" item="0"/>
          <tpl hier="4" item="3"/>
          <tpl fld="3" item="45"/>
          <tpl fld="2" item="30"/>
          <tpl hier="9" item="1"/>
          <tpl hier="11" item="4"/>
          <tpl hier="12" item="5"/>
          <tpl fld="4" item="0"/>
        </tpls>
      </n>
      <n v="12826750976">
        <tpls c="8">
          <tpl hier="2" item="0"/>
          <tpl hier="4" item="3"/>
          <tpl fld="3" item="9"/>
          <tpl fld="2" item="30"/>
          <tpl hier="9" item="1"/>
          <tpl hier="11" item="4"/>
          <tpl hier="12" item="5"/>
          <tpl fld="4" item="0"/>
        </tpls>
      </n>
      <n v="64201789440">
        <tpls c="8">
          <tpl hier="2" item="0"/>
          <tpl hier="4" item="3"/>
          <tpl fld="3" item="39"/>
          <tpl fld="2" item="45"/>
          <tpl hier="9" item="1"/>
          <tpl hier="11" item="4"/>
          <tpl hier="12" item="5"/>
          <tpl fld="4" item="0"/>
        </tpls>
      </n>
      <n v="136385978368">
        <tpls c="8">
          <tpl hier="2" item="0"/>
          <tpl hier="4" item="3"/>
          <tpl fld="3" item="2"/>
          <tpl fld="2" item="45"/>
          <tpl hier="9" item="1"/>
          <tpl hier="11" item="4"/>
          <tpl hier="12" item="5"/>
          <tpl fld="4" item="0"/>
        </tpls>
      </n>
      <n v="6561108992">
        <tpls c="8">
          <tpl hier="2" item="0"/>
          <tpl hier="4" item="3"/>
          <tpl fld="3" item="32"/>
          <tpl fld="2" item="25"/>
          <tpl hier="9" item="1"/>
          <tpl hier="11" item="4"/>
          <tpl hier="12" item="5"/>
          <tpl fld="4" item="0"/>
        </tpls>
      </n>
      <n v="40010424320">
        <tpls c="8">
          <tpl hier="2" item="0"/>
          <tpl hier="4" item="3"/>
          <tpl fld="3" item="0"/>
          <tpl fld="2" item="25"/>
          <tpl hier="9" item="1"/>
          <tpl hier="11" item="4"/>
          <tpl hier="12" item="5"/>
          <tpl fld="4" item="0"/>
        </tpls>
      </n>
      <n v="231218561024">
        <tpls c="8">
          <tpl hier="2" item="0"/>
          <tpl hier="4" item="3"/>
          <tpl fld="3" item="33"/>
          <tpl fld="2" item="25"/>
          <tpl hier="9" item="1"/>
          <tpl hier="11" item="4"/>
          <tpl hier="12" item="5"/>
          <tpl fld="4" item="0"/>
        </tpls>
      </n>
      <n v="2588105984">
        <tpls c="8">
          <tpl hier="2" item="0"/>
          <tpl hier="4" item="3"/>
          <tpl fld="3" item="20"/>
          <tpl fld="2" item="38"/>
          <tpl hier="9" item="1"/>
          <tpl hier="11" item="4"/>
          <tpl hier="12" item="5"/>
          <tpl fld="4" item="0"/>
        </tpls>
      </n>
      <n v="11575486464">
        <tpls c="8">
          <tpl hier="2" item="0"/>
          <tpl hier="4" item="3"/>
          <tpl fld="3" item="30"/>
          <tpl fld="2" item="38"/>
          <tpl hier="9" item="1"/>
          <tpl hier="11" item="4"/>
          <tpl hier="12" item="5"/>
          <tpl fld="4" item="0"/>
        </tpls>
      </n>
      <n v="305312032">
        <tpls c="8">
          <tpl hier="2" item="0"/>
          <tpl hier="4" item="3"/>
          <tpl fld="3" item="37"/>
          <tpl fld="2" item="16"/>
          <tpl hier="9" item="1"/>
          <tpl hier="11" item="4"/>
          <tpl hier="12" item="5"/>
          <tpl fld="4" item="0"/>
        </tpls>
      </n>
      <n v="3655979776">
        <tpls c="8">
          <tpl hier="2" item="0"/>
          <tpl hier="4" item="3"/>
          <tpl fld="3" item="58"/>
          <tpl fld="2" item="16"/>
          <tpl hier="9" item="1"/>
          <tpl hier="11" item="4"/>
          <tpl hier="12" item="5"/>
          <tpl fld="4" item="0"/>
        </tpls>
      </n>
      <n v="23210682368">
        <tpls c="8">
          <tpl hier="2" item="0"/>
          <tpl hier="4" item="3"/>
          <tpl fld="3" item="29"/>
          <tpl fld="2" item="16"/>
          <tpl hier="9" item="1"/>
          <tpl hier="11" item="4"/>
          <tpl hier="12" item="5"/>
          <tpl fld="4" item="0"/>
        </tpls>
      </n>
      <n v="4356913664">
        <tpls c="8">
          <tpl hier="2" item="0"/>
          <tpl hier="4" item="3"/>
          <tpl fld="3" item="37"/>
          <tpl fld="2" item="10"/>
          <tpl hier="9" item="1"/>
          <tpl hier="11" item="4"/>
          <tpl hier="12" item="5"/>
          <tpl fld="4" item="0"/>
        </tpls>
      </n>
      <n v="5034699776">
        <tpls c="8">
          <tpl hier="2" item="0"/>
          <tpl hier="4" item="3"/>
          <tpl fld="3" item="10"/>
          <tpl fld="2" item="18"/>
          <tpl hier="9" item="1"/>
          <tpl hier="11" item="4"/>
          <tpl hier="12" item="5"/>
          <tpl fld="4" item="0"/>
        </tpls>
      </n>
      <n v="1295361920">
        <tpls c="8">
          <tpl hier="2" item="0"/>
          <tpl hier="4" item="3"/>
          <tpl fld="3" item="31"/>
          <tpl fld="2" item="11"/>
          <tpl hier="9" item="1"/>
          <tpl hier="11" item="4"/>
          <tpl hier="12" item="5"/>
          <tpl fld="4" item="0"/>
        </tpls>
      </n>
      <n v="11192560640">
        <tpls c="8">
          <tpl hier="2" item="0"/>
          <tpl hier="4" item="3"/>
          <tpl fld="3" item="14"/>
          <tpl fld="2" item="85"/>
          <tpl hier="9" item="1"/>
          <tpl hier="11" item="4"/>
          <tpl hier="12" item="5"/>
          <tpl fld="4" item="0"/>
        </tpls>
      </n>
      <n v="51588157440">
        <tpls c="8">
          <tpl hier="2" item="0"/>
          <tpl hier="4" item="3"/>
          <tpl fld="3" item="13"/>
          <tpl fld="2" item="85"/>
          <tpl hier="9" item="1"/>
          <tpl hier="11" item="4"/>
          <tpl hier="12" item="5"/>
          <tpl fld="4" item="0"/>
        </tpls>
      </n>
      <n v="1987399936">
        <tpls c="8">
          <tpl hier="2" item="0"/>
          <tpl hier="4" item="3"/>
          <tpl fld="3" item="4"/>
          <tpl fld="2" item="49"/>
          <tpl hier="9" item="1"/>
          <tpl hier="11" item="4"/>
          <tpl hier="12" item="5"/>
          <tpl fld="4" item="0"/>
        </tpls>
      </n>
      <n v="5374315008">
        <tpls c="8">
          <tpl hier="2" item="0"/>
          <tpl hier="4" item="3"/>
          <tpl fld="3" item="58"/>
          <tpl fld="2" item="49"/>
          <tpl hier="9" item="1"/>
          <tpl hier="11" item="4"/>
          <tpl hier="12" item="5"/>
          <tpl fld="4" item="0"/>
        </tpls>
      </n>
      <n v="22692575232">
        <tpls c="8">
          <tpl hier="2" item="0"/>
          <tpl hier="4" item="3"/>
          <tpl fld="3" item="2"/>
          <tpl fld="2" item="49"/>
          <tpl hier="9" item="1"/>
          <tpl hier="11" item="4"/>
          <tpl hier="12" item="5"/>
          <tpl fld="4" item="0"/>
        </tpls>
      </n>
      <n v="7731677184">
        <tpls c="8">
          <tpl hier="2" item="0"/>
          <tpl hier="4" item="3"/>
          <tpl fld="3" item="54"/>
          <tpl fld="2" item="44"/>
          <tpl hier="9" item="1"/>
          <tpl hier="11" item="4"/>
          <tpl hier="12" item="5"/>
          <tpl fld="4" item="0"/>
        </tpls>
      </n>
      <n v="16988534784">
        <tpls c="8">
          <tpl hier="2" item="0"/>
          <tpl hier="4" item="3"/>
          <tpl fld="3" item="53"/>
          <tpl fld="2" item="44"/>
          <tpl hier="9" item="1"/>
          <tpl hier="11" item="4"/>
          <tpl hier="12" item="5"/>
          <tpl fld="4" item="0"/>
        </tpls>
      </n>
      <n v="51007778816">
        <tpls c="8">
          <tpl hier="2" item="0"/>
          <tpl hier="4" item="3"/>
          <tpl fld="3" item="52"/>
          <tpl fld="2" item="44"/>
          <tpl hier="9" item="1"/>
          <tpl hier="11" item="4"/>
          <tpl hier="12" item="5"/>
          <tpl fld="4" item="0"/>
        </tpls>
      </n>
      <n v="219878480">
        <tpls c="8">
          <tpl hier="2" item="0"/>
          <tpl hier="4" item="3"/>
          <tpl fld="3" item="10"/>
          <tpl fld="2" item="34"/>
          <tpl hier="9" item="1"/>
          <tpl hier="11" item="4"/>
          <tpl hier="12" item="5"/>
          <tpl fld="4" item="0"/>
        </tpls>
      </n>
      <n v="1290228608">
        <tpls c="8">
          <tpl hier="2" item="0"/>
          <tpl hier="4" item="3"/>
          <tpl fld="3" item="12"/>
          <tpl fld="2" item="34"/>
          <tpl hier="9" item="1"/>
          <tpl hier="11" item="4"/>
          <tpl hier="12" item="5"/>
          <tpl fld="4" item="0"/>
        </tpls>
      </n>
      <n v="1842691456">
        <tpls c="8">
          <tpl hier="2" item="0"/>
          <tpl hier="4" item="3"/>
          <tpl fld="3" item="11"/>
          <tpl fld="2" item="34"/>
          <tpl hier="9" item="1"/>
          <tpl hier="11" item="4"/>
          <tpl hier="12" item="5"/>
          <tpl fld="4" item="0"/>
        </tpls>
      </n>
      <n v="2809349120">
        <tpls c="8">
          <tpl hier="2" item="0"/>
          <tpl hier="4" item="3"/>
          <tpl fld="3" item="40"/>
          <tpl fld="2" item="64"/>
          <tpl hier="9" item="1"/>
          <tpl hier="11" item="4"/>
          <tpl hier="12" item="5"/>
          <tpl fld="4" item="0"/>
        </tpls>
      </n>
      <n v="5694040576">
        <tpls c="8">
          <tpl hier="2" item="0"/>
          <tpl hier="4" item="3"/>
          <tpl fld="3" item="28"/>
          <tpl fld="2" item="64"/>
          <tpl hier="9" item="1"/>
          <tpl hier="11" item="4"/>
          <tpl hier="12" item="5"/>
          <tpl fld="4" item="0"/>
        </tpls>
      </n>
      <n v="18203967488">
        <tpls c="8">
          <tpl hier="2" item="0"/>
          <tpl hier="4" item="3"/>
          <tpl fld="3" item="29"/>
          <tpl fld="2" item="64"/>
          <tpl hier="9" item="1"/>
          <tpl hier="11" item="4"/>
          <tpl hier="12" item="5"/>
          <tpl fld="4" item="0"/>
        </tpls>
      </n>
      <n v="2417107712">
        <tpls c="8">
          <tpl hier="2" item="0"/>
          <tpl hier="4" item="3"/>
          <tpl fld="3" item="8"/>
          <tpl fld="2" item="33"/>
          <tpl hier="9" item="1"/>
          <tpl hier="11" item="4"/>
          <tpl hier="12" item="5"/>
          <tpl fld="4" item="0"/>
        </tpls>
      </n>
      <n v="5251764224">
        <tpls c="8">
          <tpl hier="2" item="0"/>
          <tpl hier="4" item="3"/>
          <tpl fld="3" item="3"/>
          <tpl fld="2" item="33"/>
          <tpl hier="9" item="1"/>
          <tpl hier="11" item="4"/>
          <tpl hier="12" item="5"/>
          <tpl fld="4" item="0"/>
        </tpls>
      </n>
      <n v="28526891008">
        <tpls c="8">
          <tpl hier="2" item="0"/>
          <tpl hier="4" item="3"/>
          <tpl fld="3" item="38"/>
          <tpl fld="2" item="33"/>
          <tpl hier="9" item="1"/>
          <tpl hier="11" item="4"/>
          <tpl hier="12" item="5"/>
          <tpl fld="4" item="0"/>
        </tpls>
      </n>
      <n v="1331399936">
        <tpls c="8">
          <tpl hier="2" item="0"/>
          <tpl hier="4" item="3"/>
          <tpl fld="3" item="34"/>
          <tpl fld="2" item="43"/>
          <tpl hier="9" item="1"/>
          <tpl hier="11" item="4"/>
          <tpl hier="12" item="5"/>
          <tpl fld="4" item="0"/>
        </tpls>
      </n>
      <n v="9050000384">
        <tpls c="8">
          <tpl hier="2" item="0"/>
          <tpl hier="4" item="3"/>
          <tpl fld="3" item="25"/>
          <tpl fld="2" item="43"/>
          <tpl hier="9" item="1"/>
          <tpl hier="11" item="4"/>
          <tpl hier="12" item="5"/>
          <tpl fld="4" item="0"/>
        </tpls>
      </n>
      <n v="21917429760">
        <tpls c="8">
          <tpl hier="2" item="0"/>
          <tpl hier="4" item="3"/>
          <tpl fld="3" item="6"/>
          <tpl fld="2" item="43"/>
          <tpl hier="9" item="1"/>
          <tpl hier="11" item="4"/>
          <tpl hier="12" item="5"/>
          <tpl fld="4" item="0"/>
        </tpls>
      </n>
      <n v="185848448">
        <tpls c="8">
          <tpl hier="2" item="0"/>
          <tpl hier="4" item="3"/>
          <tpl fld="3" item="35"/>
          <tpl fld="2" item="22"/>
          <tpl hier="9" item="1"/>
          <tpl hier="11" item="4"/>
          <tpl hier="12" item="5"/>
          <tpl fld="4" item="0"/>
        </tpls>
      </n>
      <n v="482000000">
        <tpls c="8">
          <tpl hier="2" item="0"/>
          <tpl hier="4" item="3"/>
          <tpl fld="3" item="31"/>
          <tpl fld="2" item="22"/>
          <tpl hier="9" item="1"/>
          <tpl hier="11" item="4"/>
          <tpl hier="12" item="5"/>
          <tpl fld="4" item="0"/>
        </tpls>
      </n>
      <n v="712167552">
        <tpls c="8">
          <tpl hier="2" item="0"/>
          <tpl hier="4" item="3"/>
          <tpl fld="3" item="14"/>
          <tpl fld="2" item="22"/>
          <tpl hier="9" item="1"/>
          <tpl hier="11" item="4"/>
          <tpl hier="12" item="5"/>
          <tpl fld="4" item="0"/>
        </tpls>
      </n>
      <n v="1080600064">
        <tpls c="8">
          <tpl hier="2" item="0"/>
          <tpl hier="4" item="3"/>
          <tpl fld="3" item="43"/>
          <tpl fld="2" item="21"/>
          <tpl hier="9" item="1"/>
          <tpl hier="11" item="4"/>
          <tpl hier="12" item="5"/>
          <tpl fld="4" item="0"/>
        </tpls>
      </n>
      <n v="3953846272">
        <tpls c="8">
          <tpl hier="2" item="0"/>
          <tpl hier="4" item="3"/>
          <tpl fld="3" item="17"/>
          <tpl fld="2" item="21"/>
          <tpl hier="9" item="1"/>
          <tpl hier="11" item="4"/>
          <tpl hier="12" item="5"/>
          <tpl fld="4" item="0"/>
        </tpls>
      </n>
      <n v="8498981888">
        <tpls c="8">
          <tpl hier="2" item="0"/>
          <tpl hier="4" item="3"/>
          <tpl fld="3" item="5"/>
          <tpl fld="2" item="21"/>
          <tpl hier="9" item="1"/>
          <tpl hier="11" item="4"/>
          <tpl hier="12" item="5"/>
          <tpl fld="4" item="0"/>
        </tpls>
      </n>
      <n v="1669499904">
        <tpls c="8">
          <tpl hier="2" item="0"/>
          <tpl hier="4" item="3"/>
          <tpl fld="3" item="40"/>
          <tpl fld="2" item="41"/>
          <tpl hier="9" item="1"/>
          <tpl hier="11" item="4"/>
          <tpl hier="12" item="5"/>
          <tpl fld="4" item="0"/>
        </tpls>
      </n>
      <n v="5737099776">
        <tpls c="8">
          <tpl hier="2" item="0"/>
          <tpl hier="4" item="3"/>
          <tpl fld="3" item="27"/>
          <tpl fld="2" item="41"/>
          <tpl hier="9" item="1"/>
          <tpl hier="11" item="4"/>
          <tpl hier="12" item="5"/>
          <tpl fld="4" item="0"/>
        </tpls>
      </n>
      <n v="21717622784">
        <tpls c="8">
          <tpl hier="2" item="0"/>
          <tpl hier="4" item="3"/>
          <tpl fld="3" item="21"/>
          <tpl fld="2" item="41"/>
          <tpl hier="9" item="1"/>
          <tpl hier="11" item="4"/>
          <tpl hier="12" item="5"/>
          <tpl fld="4" item="0"/>
        </tpls>
      </n>
      <n v="102717161472">
        <tpls c="8">
          <tpl hier="2" item="0"/>
          <tpl hier="4" item="3"/>
          <tpl fld="3" item="20"/>
          <tpl fld="2" item="39"/>
          <tpl hier="9" item="1"/>
          <tpl hier="11" item="4"/>
          <tpl hier="12" item="5"/>
          <tpl fld="4" item="0"/>
        </tpls>
      </n>
      <n v="360281964544">
        <tpls c="8">
          <tpl hier="2" item="0"/>
          <tpl hier="4" item="3"/>
          <tpl fld="3" item="42"/>
          <tpl fld="2" item="39"/>
          <tpl hier="9" item="1"/>
          <tpl hier="11" item="4"/>
          <tpl hier="12" item="5"/>
          <tpl fld="4" item="0"/>
        </tpls>
      </n>
      <n v="2103587766272">
        <tpls c="8">
          <tpl hier="2" item="0"/>
          <tpl hier="4" item="3"/>
          <tpl fld="3" item="23"/>
          <tpl fld="2" item="39"/>
          <tpl hier="9" item="1"/>
          <tpl hier="11" item="4"/>
          <tpl hier="12" item="5"/>
          <tpl fld="4" item="0"/>
        </tpls>
      </n>
      <n v="2502142464">
        <tpls c="8">
          <tpl hier="2" item="0"/>
          <tpl hier="4" item="3"/>
          <tpl fld="3" item="57"/>
          <tpl fld="2" item="14"/>
          <tpl hier="9" item="1"/>
          <tpl hier="11" item="4"/>
          <tpl hier="12" item="5"/>
          <tpl fld="4" item="0"/>
        </tpls>
      </n>
      <n v="7148145152">
        <tpls c="8">
          <tpl hier="2" item="0"/>
          <tpl hier="4" item="3"/>
          <tpl fld="3" item="45"/>
          <tpl fld="2" item="14"/>
          <tpl hier="9" item="1"/>
          <tpl hier="11" item="4"/>
          <tpl hier="12" item="5"/>
          <tpl fld="4" item="0"/>
        </tpls>
      </n>
      <n v="55096729600">
        <tpls c="8">
          <tpl hier="2" item="0"/>
          <tpl hier="4" item="3"/>
          <tpl fld="3" item="33"/>
          <tpl fld="2" item="14"/>
          <tpl hier="9" item="1"/>
          <tpl hier="11" item="4"/>
          <tpl hier="12" item="5"/>
          <tpl fld="4" item="0"/>
        </tpls>
      </n>
      <n v="80915832">
        <tpls c="8">
          <tpl hier="2" item="0"/>
          <tpl hier="4" item="3"/>
          <tpl fld="3" item="4"/>
          <tpl fld="2" item="31"/>
          <tpl hier="9" item="1"/>
          <tpl hier="11" item="4"/>
          <tpl hier="12" item="5"/>
          <tpl fld="4" item="0"/>
        </tpls>
      </n>
      <n v="704329216">
        <tpls c="8">
          <tpl hier="2" item="0"/>
          <tpl hier="4" item="3"/>
          <tpl fld="3" item="53"/>
          <tpl fld="2" item="31"/>
          <tpl hier="9" item="1"/>
          <tpl hier="11" item="4"/>
          <tpl hier="12" item="5"/>
          <tpl fld="4" item="0"/>
        </tpls>
      </n>
      <n v="2526185216">
        <tpls c="8">
          <tpl hier="2" item="0"/>
          <tpl hier="4" item="3"/>
          <tpl fld="3" item="19"/>
          <tpl fld="2" item="31"/>
          <tpl hier="9" item="1"/>
          <tpl hier="11" item="4"/>
          <tpl hier="12" item="5"/>
          <tpl fld="4" item="0"/>
        </tpls>
      </n>
      <n v="1111859584">
        <tpls c="8">
          <tpl hier="2" item="0"/>
          <tpl hier="4" item="3"/>
          <tpl fld="3" item="10"/>
          <tpl fld="2" item="29"/>
          <tpl hier="9" item="1"/>
          <tpl hier="11" item="4"/>
          <tpl hier="12" item="5"/>
          <tpl fld="4" item="0"/>
        </tpls>
      </n>
      <n v="3175638272">
        <tpls c="8">
          <tpl hier="2" item="0"/>
          <tpl hier="4" item="3"/>
          <tpl fld="3" item="3"/>
          <tpl fld="2" item="29"/>
          <tpl hier="9" item="1"/>
          <tpl hier="11" item="4"/>
          <tpl hier="12" item="5"/>
          <tpl fld="4" item="0"/>
        </tpls>
      </n>
      <n v="9616879616">
        <tpls c="8">
          <tpl hier="2" item="0"/>
          <tpl hier="4" item="3"/>
          <tpl fld="3" item="49"/>
          <tpl fld="2" item="29"/>
          <tpl hier="9" item="1"/>
          <tpl hier="11" item="4"/>
          <tpl hier="12" item="5"/>
          <tpl fld="4" item="0"/>
        </tpls>
      </n>
      <n v="269814976">
        <tpls c="8">
          <tpl hier="2" item="0"/>
          <tpl hier="4" item="3"/>
          <tpl fld="3" item="26"/>
          <tpl fld="2" item="27"/>
          <tpl hier="9" item="1"/>
          <tpl hier="11" item="4"/>
          <tpl hier="12" item="5"/>
          <tpl fld="4" item="0"/>
        </tpls>
      </n>
      <n v="1379924224">
        <tpls c="8">
          <tpl hier="2" item="0"/>
          <tpl hier="4" item="3"/>
          <tpl fld="3" item="58"/>
          <tpl fld="2" item="27"/>
          <tpl hier="9" item="1"/>
          <tpl hier="11" item="4"/>
          <tpl hier="12" item="5"/>
          <tpl fld="4" item="0"/>
        </tpls>
      </n>
      <n v="4432936960">
        <tpls c="8">
          <tpl hier="2" item="0"/>
          <tpl hier="4" item="3"/>
          <tpl fld="3" item="52"/>
          <tpl fld="2" item="27"/>
          <tpl hier="9" item="1"/>
          <tpl hier="11" item="4"/>
          <tpl hier="12" item="5"/>
          <tpl fld="4" item="0"/>
        </tpls>
      </n>
      <n v="3143538432">
        <tpls c="8">
          <tpl hier="2" item="0"/>
          <tpl hier="4" item="3"/>
          <tpl fld="3" item="32"/>
          <tpl fld="2" item="26"/>
          <tpl hier="9" item="1"/>
          <tpl hier="11" item="4"/>
          <tpl hier="12" item="5"/>
          <tpl fld="4" item="0"/>
        </tpls>
      </n>
      <n v="31200161792">
        <tpls c="8">
          <tpl hier="2" item="0"/>
          <tpl hier="4" item="3"/>
          <tpl fld="3" item="15"/>
          <tpl fld="2" item="26"/>
          <tpl hier="9" item="1"/>
          <tpl hier="11" item="4"/>
          <tpl hier="12" item="5"/>
          <tpl fld="4" item="0"/>
        </tpls>
      </n>
      <n v="162691235840">
        <tpls c="8">
          <tpl hier="2" item="0"/>
          <tpl hier="4" item="3"/>
          <tpl fld="3" item="55"/>
          <tpl fld="2" item="26"/>
          <tpl hier="9" item="1"/>
          <tpl hier="11" item="4"/>
          <tpl hier="12" item="5"/>
          <tpl fld="4" item="0"/>
        </tpls>
      </n>
      <n v="224495792">
        <tpls c="8">
          <tpl hier="2" item="0"/>
          <tpl hier="4" item="3"/>
          <tpl fld="3" item="37"/>
          <tpl fld="2" item="24"/>
          <tpl hier="9" item="1"/>
          <tpl hier="11" item="4"/>
          <tpl hier="12" item="5"/>
          <tpl fld="4" item="0"/>
        </tpls>
      </n>
      <n v="1074373760">
        <tpls c="8">
          <tpl hier="2" item="0"/>
          <tpl hier="4" item="3"/>
          <tpl fld="3" item="22"/>
          <tpl fld="2" item="24"/>
          <tpl hier="9" item="1"/>
          <tpl hier="11" item="4"/>
          <tpl hier="12" item="5"/>
          <tpl fld="4" item="0"/>
        </tpls>
      </n>
      <n v="2362501120">
        <tpls c="8">
          <tpl hier="2" item="0"/>
          <tpl hier="4" item="3"/>
          <tpl fld="3" item="2"/>
          <tpl fld="2" item="24"/>
          <tpl hier="9" item="1"/>
          <tpl hier="11" item="4"/>
          <tpl hier="12" item="5"/>
          <tpl fld="4" item="0"/>
        </tpls>
      </n>
      <n v="26560000000">
        <tpls c="8">
          <tpl hier="2" item="0"/>
          <tpl hier="4" item="3"/>
          <tpl fld="3" item="26"/>
          <tpl fld="2" item="17"/>
          <tpl hier="9" item="1"/>
          <tpl hier="11" item="4"/>
          <tpl hier="12" item="5"/>
          <tpl fld="4" item="0"/>
        </tpls>
      </n>
      <n v="261253578752">
        <tpls c="8">
          <tpl hier="2" item="0"/>
          <tpl hier="4" item="3"/>
          <tpl fld="3" item="0"/>
          <tpl fld="2" item="17"/>
          <tpl hier="9" item="1"/>
          <tpl hier="11" item="4"/>
          <tpl hier="12" item="5"/>
          <tpl fld="4" item="0"/>
        </tpls>
      </n>
      <n v="1314563948544">
        <tpls c="8">
          <tpl hier="2" item="0"/>
          <tpl hier="4" item="3"/>
          <tpl fld="3" item="29"/>
          <tpl fld="2" item="17"/>
          <tpl hier="9" item="1"/>
          <tpl hier="11" item="4"/>
          <tpl hier="12" item="5"/>
          <tpl fld="4" item="0"/>
        </tpls>
      </n>
      <n v="1851250048">
        <tpls c="8">
          <tpl hier="2" item="0"/>
          <tpl hier="4" item="3"/>
          <tpl fld="3" item="43"/>
          <tpl fld="2" item="13"/>
          <tpl hier="9" item="1"/>
          <tpl hier="11" item="4"/>
          <tpl hier="12" item="5"/>
          <tpl fld="4" item="0"/>
        </tpls>
      </n>
      <n v="6050875904">
        <tpls c="8">
          <tpl hier="2" item="0"/>
          <tpl hier="4" item="3"/>
          <tpl fld="3" item="11"/>
          <tpl fld="2" item="13"/>
          <tpl hier="9" item="1"/>
          <tpl hier="11" item="4"/>
          <tpl hier="12" item="5"/>
          <tpl fld="4" item="0"/>
        </tpls>
      </n>
      <n v="566542848">
        <tpls c="8">
          <tpl hier="2" item="0"/>
          <tpl hier="4" item="3"/>
          <tpl fld="3" item="34"/>
          <tpl fld="2" item="23"/>
          <tpl hier="9" item="1"/>
          <tpl hier="11" item="4"/>
          <tpl hier="12" item="5"/>
          <tpl fld="4" item="0"/>
        </tpls>
      </n>
      <n v="2630904320">
        <tpls c="8">
          <tpl hier="2" item="0"/>
          <tpl hier="4" item="3"/>
          <tpl fld="3" item="58"/>
          <tpl fld="2" item="23"/>
          <tpl hier="9" item="1"/>
          <tpl hier="11" item="4"/>
          <tpl hier="12" item="5"/>
          <tpl fld="4" item="0"/>
        </tpls>
      </n>
      <n v="10531963904">
        <tpls c="8">
          <tpl hier="2" item="0"/>
          <tpl hier="4" item="3"/>
          <tpl fld="3" item="19"/>
          <tpl fld="2" item="23"/>
          <tpl hier="9" item="1"/>
          <tpl hier="11" item="4"/>
          <tpl hier="12" item="5"/>
          <tpl fld="4" item="0"/>
        </tpls>
      </n>
      <n v="946385024">
        <tpls c="8">
          <tpl hier="2" item="0"/>
          <tpl hier="4" item="3"/>
          <tpl fld="3" item="57"/>
          <tpl fld="2" item="30"/>
          <tpl hier="9" item="1"/>
          <tpl hier="11" item="4"/>
          <tpl hier="12" item="5"/>
          <tpl fld="4" item="0"/>
        </tpls>
      </n>
      <n v="2313555968">
        <tpls c="8">
          <tpl hier="2" item="0"/>
          <tpl hier="4" item="3"/>
          <tpl fld="3" item="42"/>
          <tpl fld="2" item="30"/>
          <tpl hier="9" item="1"/>
          <tpl hier="11" item="4"/>
          <tpl hier="12" item="5"/>
          <tpl fld="4" item="0"/>
        </tpls>
      </n>
      <n v="12928145408">
        <tpls c="8">
          <tpl hier="2" item="0"/>
          <tpl hier="4" item="3"/>
          <tpl fld="3" item="5"/>
          <tpl fld="2" item="30"/>
          <tpl hier="9" item="1"/>
          <tpl hier="11" item="4"/>
          <tpl hier="12" item="5"/>
          <tpl fld="4" item="0"/>
        </tpls>
      </n>
      <n v="164475207680">
        <tpls c="8">
          <tpl hier="2" item="0"/>
          <tpl hier="4" item="3"/>
          <tpl fld="3" item="36"/>
          <tpl fld="2" item="45"/>
          <tpl hier="9" item="1"/>
          <tpl hier="11" item="4"/>
          <tpl hier="12" item="5"/>
          <tpl fld="4" item="0"/>
        </tpls>
      </n>
      <n v="176134094848">
        <tpls c="8">
          <tpl hier="2" item="0"/>
          <tpl hier="4" item="3"/>
          <tpl fld="3" item="1"/>
          <tpl fld="2" item="45"/>
          <tpl hier="9" item="1"/>
          <tpl hier="11" item="4"/>
          <tpl hier="12" item="5"/>
          <tpl fld="4" item="0"/>
        </tpls>
      </n>
      <n v="7464510464">
        <tpls c="8">
          <tpl hier="2" item="0"/>
          <tpl hier="4" item="3"/>
          <tpl fld="3" item="26"/>
          <tpl fld="2" item="25"/>
          <tpl hier="9" item="1"/>
          <tpl hier="11" item="4"/>
          <tpl hier="12" item="5"/>
          <tpl fld="4" item="0"/>
        </tpls>
      </n>
      <n v="45625233408">
        <tpls c="8">
          <tpl hier="2" item="0"/>
          <tpl hier="4" item="3"/>
          <tpl fld="3" item="53"/>
          <tpl fld="2" item="25"/>
          <tpl hier="9" item="1"/>
          <tpl hier="11" item="4"/>
          <tpl hier="12" item="5"/>
          <tpl fld="4" item="0"/>
        </tpls>
      </n>
      <n v="244360888320">
        <tpls c="8">
          <tpl hier="2" item="0"/>
          <tpl hier="4" item="3"/>
          <tpl fld="3" item="29"/>
          <tpl fld="2" item="25"/>
          <tpl hier="9" item="1"/>
          <tpl hier="11" item="4"/>
          <tpl hier="12" item="5"/>
          <tpl fld="4" item="0"/>
        </tpls>
      </n>
      <n v="2738262016">
        <tpls c="8">
          <tpl hier="2" item="0"/>
          <tpl hier="4" item="3"/>
          <tpl fld="3" item="40"/>
          <tpl fld="2" item="38"/>
          <tpl hier="9" item="1"/>
          <tpl hier="11" item="4"/>
          <tpl hier="12" item="5"/>
          <tpl fld="4" item="0"/>
        </tpls>
      </n>
      <n v="12304114688">
        <tpls c="8">
          <tpl hier="2" item="0"/>
          <tpl hier="4" item="3"/>
          <tpl fld="3" item="17"/>
          <tpl fld="2" item="38"/>
          <tpl hier="9" item="1"/>
          <tpl hier="11" item="4"/>
          <tpl hier="12" item="5"/>
          <tpl fld="4" item="0"/>
        </tpls>
      </n>
      <n v="344159488">
        <tpls c="8">
          <tpl hier="2" item="0"/>
          <tpl hier="4" item="3"/>
          <tpl fld="3" item="34"/>
          <tpl fld="2" item="16"/>
          <tpl hier="9" item="1"/>
          <tpl hier="11" item="4"/>
          <tpl hier="12" item="5"/>
          <tpl fld="4" item="0"/>
        </tpls>
      </n>
      <n v="3546460160">
        <tpls c="8">
          <tpl hier="2" item="0"/>
          <tpl hier="4" item="3"/>
          <tpl fld="3" item="3"/>
          <tpl fld="2" item="16"/>
          <tpl hier="9" item="1"/>
          <tpl hier="11" item="4"/>
          <tpl hier="12" item="5"/>
          <tpl fld="4" item="0"/>
        </tpls>
      </n>
      <n v="21723531264">
        <tpls c="8">
          <tpl hier="2" item="0"/>
          <tpl hier="4" item="3"/>
          <tpl fld="3" item="23"/>
          <tpl fld="2" item="16"/>
          <tpl hier="9" item="1"/>
          <tpl hier="11" item="4"/>
          <tpl hier="12" item="5"/>
          <tpl fld="4" item="0"/>
        </tpls>
      </n>
      <n v="6204253696">
        <tpls c="8">
          <tpl hier="2" item="0"/>
          <tpl hier="4" item="3"/>
          <tpl fld="3" item="26"/>
          <tpl fld="2" item="10"/>
          <tpl hier="9" item="1"/>
          <tpl hier="11" item="4"/>
          <tpl hier="12" item="5"/>
          <tpl fld="4" item="0"/>
        </tpls>
      </n>
      <n v="22009300992">
        <tpls c="8">
          <tpl hier="2" item="0"/>
          <tpl hier="4" item="3"/>
          <tpl fld="3" item="12"/>
          <tpl fld="2" item="18"/>
          <tpl hier="9" item="1"/>
          <tpl hier="11" item="4"/>
          <tpl hier="12" item="5"/>
          <tpl fld="4" item="0"/>
        </tpls>
      </n>
      <n v="672375936">
        <tpls c="8">
          <tpl hier="2" item="0"/>
          <tpl hier="4" item="3"/>
          <tpl fld="3" item="30"/>
          <tpl fld="2" item="11"/>
          <tpl hier="9" item="1"/>
          <tpl hier="11" item="4"/>
          <tpl hier="12" item="5"/>
          <tpl fld="4" item="0"/>
        </tpls>
      </n>
      <n v="3523185920">
        <tpls c="8">
          <tpl hier="2" item="0"/>
          <tpl hier="4" item="3"/>
          <tpl fld="3" item="38"/>
          <tpl fld="2" item="34"/>
          <tpl hier="9" item="1"/>
          <tpl hier="11" item="4"/>
          <tpl hier="12" item="5"/>
          <tpl fld="4" item="0"/>
        </tpls>
      </n>
      <n v="154480240">
        <tpls c="8">
          <tpl hier="2" item="0"/>
          <tpl hier="4" item="3"/>
          <tpl fld="3" item="44"/>
          <tpl fld="2" item="64"/>
          <tpl hier="9" item="1"/>
          <tpl hier="11" item="4"/>
          <tpl hier="12" item="5"/>
          <tpl fld="4" item="0"/>
        </tpls>
      </n>
      <n v="3030251008">
        <tpls c="8">
          <tpl hier="2" item="0"/>
          <tpl hier="4" item="3"/>
          <tpl fld="3" item="43"/>
          <tpl fld="2" item="64"/>
          <tpl hier="9" item="1"/>
          <tpl hier="11" item="4"/>
          <tpl hier="12" item="5"/>
          <tpl fld="4" item="0"/>
        </tpls>
      </n>
      <n v="4958845952">
        <tpls c="8">
          <tpl hier="2" item="0"/>
          <tpl hier="4" item="3"/>
          <tpl fld="3" item="42"/>
          <tpl fld="2" item="64"/>
          <tpl hier="9" item="1"/>
          <tpl hier="11" item="4"/>
          <tpl hier="12" item="5"/>
          <tpl fld="4" item="0"/>
        </tpls>
      </n>
      <n v="18210308096">
        <tpls c="8">
          <tpl hier="2" item="0"/>
          <tpl hier="4" item="3"/>
          <tpl fld="3" item="41"/>
          <tpl fld="2" item="64"/>
          <tpl hier="9" item="1"/>
          <tpl hier="11" item="4"/>
          <tpl hier="12" item="5"/>
          <tpl fld="4" item="0"/>
        </tpls>
      </n>
      <n v="2126300544">
        <tpls c="8">
          <tpl hier="2" item="0"/>
          <tpl hier="4" item="3"/>
          <tpl fld="3" item="32"/>
          <tpl fld="2" item="33"/>
          <tpl hier="9" item="1"/>
          <tpl hier="11" item="4"/>
          <tpl hier="12" item="5"/>
          <tpl fld="4" item="0"/>
        </tpls>
      </n>
      <n v="4035994368">
        <tpls c="8">
          <tpl hier="2" item="0"/>
          <tpl hier="4" item="3"/>
          <tpl fld="3" item="31"/>
          <tpl fld="2" item="33"/>
          <tpl hier="9" item="1"/>
          <tpl hier="11" item="4"/>
          <tpl hier="12" item="5"/>
          <tpl fld="4" item="0"/>
        </tpls>
      </n>
      <n v="7480968704">
        <tpls c="8">
          <tpl hier="2" item="0"/>
          <tpl hier="4" item="3"/>
          <tpl fld="3" item="30"/>
          <tpl fld="2" item="33"/>
          <tpl hier="9" item="1"/>
          <tpl hier="11" item="4"/>
          <tpl hier="12" item="5"/>
          <tpl fld="4" item="0"/>
        </tpls>
      </n>
      <n v="53660340224">
        <tpls c="8">
          <tpl hier="2" item="0"/>
          <tpl hier="4" item="3"/>
          <tpl fld="3" item="29"/>
          <tpl fld="2" item="33"/>
          <tpl hier="9" item="1"/>
          <tpl hier="11" item="4"/>
          <tpl hier="12" item="5"/>
          <tpl fld="4" item="0"/>
        </tpls>
      </n>
      <n v="1715399936">
        <tpls c="8">
          <tpl hier="2" item="0"/>
          <tpl hier="4" item="3"/>
          <tpl fld="3" item="16"/>
          <tpl fld="2" item="43"/>
          <tpl hier="9" item="1"/>
          <tpl hier="11" item="4"/>
          <tpl hier="12" item="5"/>
          <tpl fld="4" item="0"/>
        </tpls>
      </n>
      <n v="9721652224">
        <tpls c="8">
          <tpl hier="2" item="0"/>
          <tpl hier="4" item="3"/>
          <tpl fld="3" item="15"/>
          <tpl fld="2" item="43"/>
          <tpl hier="9" item="1"/>
          <tpl hier="11" item="4"/>
          <tpl hier="12" item="5"/>
          <tpl fld="4" item="0"/>
        </tpls>
      </n>
      <n v="18702802944">
        <tpls c="8">
          <tpl hier="2" item="0"/>
          <tpl hier="4" item="3"/>
          <tpl fld="3" item="14"/>
          <tpl fld="2" item="43"/>
          <tpl hier="9" item="1"/>
          <tpl hier="11" item="4"/>
          <tpl hier="12" item="5"/>
          <tpl fld="4" item="0"/>
        </tpls>
      </n>
      <n v="71612350464">
        <tpls c="8">
          <tpl hier="2" item="0"/>
          <tpl hier="4" item="3"/>
          <tpl fld="3" item="13"/>
          <tpl fld="2" item="43"/>
          <tpl hier="9" item="1"/>
          <tpl hier="11" item="4"/>
          <tpl hier="12" item="5"/>
          <tpl fld="4" item="0"/>
        </tpls>
      </n>
      <n v="285380960">
        <tpls c="8">
          <tpl hier="2" item="0"/>
          <tpl hier="4" item="3"/>
          <tpl fld="3" item="4"/>
          <tpl fld="2" item="22"/>
          <tpl hier="9" item="1"/>
          <tpl hier="11" item="4"/>
          <tpl hier="12" item="5"/>
          <tpl fld="4" item="0"/>
        </tpls>
      </n>
      <n v="413800000">
        <tpls c="8">
          <tpl hier="2" item="0"/>
          <tpl hier="4" item="3"/>
          <tpl fld="3" item="58"/>
          <tpl fld="2" item="22"/>
          <tpl hier="9" item="1"/>
          <tpl hier="11" item="4"/>
          <tpl hier="12" item="5"/>
          <tpl fld="4" item="0"/>
        </tpls>
      </n>
      <n v="787814400">
        <tpls c="8">
          <tpl hier="2" item="0"/>
          <tpl hier="4" item="3"/>
          <tpl fld="3" item="2"/>
          <tpl fld="2" item="22"/>
          <tpl hier="9" item="1"/>
          <tpl hier="11" item="4"/>
          <tpl hier="12" item="5"/>
          <tpl fld="4" item="0"/>
        </tpls>
      </n>
      <n v="681400000">
        <tpls c="8">
          <tpl hier="2" item="0"/>
          <tpl hier="4" item="3"/>
          <tpl fld="3" item="54"/>
          <tpl fld="2" item="21"/>
          <tpl hier="9" item="1"/>
          <tpl hier="11" item="4"/>
          <tpl hier="12" item="5"/>
          <tpl fld="4" item="0"/>
        </tpls>
      </n>
      <n v="3473540608">
        <tpls c="8">
          <tpl hier="2" item="0"/>
          <tpl hier="4" item="3"/>
          <tpl fld="3" item="53"/>
          <tpl fld="2" item="21"/>
          <tpl hier="9" item="1"/>
          <tpl hier="11" item="4"/>
          <tpl hier="12" item="5"/>
          <tpl fld="4" item="0"/>
        </tpls>
      </n>
      <n v="5885325824">
        <tpls c="8">
          <tpl hier="2" item="0"/>
          <tpl hier="4" item="3"/>
          <tpl fld="3" item="52"/>
          <tpl fld="2" item="21"/>
          <tpl hier="9" item="1"/>
          <tpl hier="11" item="4"/>
          <tpl hier="12" item="5"/>
          <tpl fld="4" item="0"/>
        </tpls>
      </n>
      <n v="387750016">
        <tpls c="8">
          <tpl hier="2" item="0"/>
          <tpl hier="4" item="3"/>
          <tpl fld="3" item="48"/>
          <tpl fld="2" item="41"/>
          <tpl hier="9" item="1"/>
          <tpl hier="11" item="4"/>
          <tpl hier="12" item="5"/>
          <tpl fld="4" item="0"/>
        </tpls>
      </n>
      <n v="3097242112">
        <tpls c="8">
          <tpl hier="2" item="0"/>
          <tpl hier="4" item="3"/>
          <tpl fld="3" item="46"/>
          <tpl fld="2" item="41"/>
          <tpl hier="9" item="1"/>
          <tpl hier="11" item="4"/>
          <tpl hier="12" item="5"/>
          <tpl fld="4" item="0"/>
        </tpls>
      </n>
      <n v="4642280448">
        <tpls c="8">
          <tpl hier="2" item="0"/>
          <tpl hier="4" item="3"/>
          <tpl fld="3" item="45"/>
          <tpl fld="2" item="41"/>
          <tpl hier="9" item="1"/>
          <tpl hier="11" item="4"/>
          <tpl hier="12" item="5"/>
          <tpl fld="4" item="0"/>
        </tpls>
      </n>
      <n v="15839344640">
        <tpls c="8">
          <tpl hier="2" item="0"/>
          <tpl hier="4" item="3"/>
          <tpl fld="3" item="47"/>
          <tpl fld="2" item="41"/>
          <tpl hier="9" item="1"/>
          <tpl hier="11" item="4"/>
          <tpl hier="12" item="5"/>
          <tpl fld="4" item="0"/>
        </tpls>
      </n>
      <n v="59554852864">
        <tpls c="8">
          <tpl hier="2" item="0"/>
          <tpl hier="4" item="3"/>
          <tpl fld="3" item="34"/>
          <tpl fld="2" item="39"/>
          <tpl hier="9" item="1"/>
          <tpl hier="11" item="4"/>
          <tpl hier="12" item="5"/>
          <tpl fld="4" item="0"/>
        </tpls>
      </n>
      <n v="193490616320">
        <tpls c="8">
          <tpl hier="2" item="0"/>
          <tpl hier="4" item="3"/>
          <tpl fld="3" item="36"/>
          <tpl fld="2" item="39"/>
          <tpl hier="9" item="1"/>
          <tpl hier="11" item="4"/>
          <tpl hier="12" item="5"/>
          <tpl fld="4" item="0"/>
        </tpls>
      </n>
      <n v="415867764736">
        <tpls c="8">
          <tpl hier="2" item="0"/>
          <tpl hier="4" item="3"/>
          <tpl fld="3" item="27"/>
          <tpl fld="2" item="39"/>
          <tpl hier="9" item="1"/>
          <tpl hier="11" item="4"/>
          <tpl hier="12" item="5"/>
          <tpl fld="4" item="0"/>
        </tpls>
      </n>
      <n v="1856722173952">
        <tpls c="8">
          <tpl hier="2" item="0"/>
          <tpl hier="4" item="3"/>
          <tpl fld="3" item="33"/>
          <tpl fld="2" item="39"/>
          <tpl hier="9" item="1"/>
          <tpl hier="11" item="4"/>
          <tpl hier="12" item="5"/>
          <tpl fld="4" item="0"/>
        </tpls>
      </n>
      <n v="1353295488">
        <tpls c="8">
          <tpl hier="2" item="0"/>
          <tpl hier="4" item="3"/>
          <tpl fld="3" item="18"/>
          <tpl fld="2" item="14"/>
          <tpl hier="9" item="1"/>
          <tpl hier="11" item="4"/>
          <tpl hier="12" item="5"/>
          <tpl fld="4" item="0"/>
        </tpls>
      </n>
      <n v="6191437312">
        <tpls c="8">
          <tpl hier="2" item="0"/>
          <tpl hier="4" item="3"/>
          <tpl fld="3" item="22"/>
          <tpl fld="2" item="14"/>
          <tpl hier="9" item="1"/>
          <tpl hier="11" item="4"/>
          <tpl hier="12" item="5"/>
          <tpl fld="4" item="0"/>
        </tpls>
      </n>
      <n v="12705356800">
        <tpls c="8">
          <tpl hier="2" item="0"/>
          <tpl hier="4" item="3"/>
          <tpl fld="3" item="17"/>
          <tpl fld="2" item="14"/>
          <tpl hier="9" item="1"/>
          <tpl hier="11" item="4"/>
          <tpl hier="12" item="5"/>
          <tpl fld="4" item="0"/>
        </tpls>
      </n>
      <n v="69188755456">
        <tpls c="8">
          <tpl hier="2" item="0"/>
          <tpl hier="4" item="3"/>
          <tpl fld="3" item="21"/>
          <tpl fld="2" item="14"/>
          <tpl hier="9" item="1"/>
          <tpl hier="11" item="4"/>
          <tpl hier="12" item="5"/>
          <tpl fld="4" item="0"/>
        </tpls>
      </n>
      <n v="76482104">
        <tpls c="8">
          <tpl hier="2" item="0"/>
          <tpl hier="4" item="3"/>
          <tpl fld="3" item="8"/>
          <tpl fld="2" item="31"/>
          <tpl hier="9" item="1"/>
          <tpl hier="11" item="4"/>
          <tpl hier="12" item="5"/>
          <tpl fld="4" item="0"/>
        </tpls>
      </n>
      <n v="402774848">
        <tpls c="8">
          <tpl hier="2" item="0"/>
          <tpl hier="4" item="3"/>
          <tpl fld="3" item="7"/>
          <tpl fld="2" item="31"/>
          <tpl hier="9" item="1"/>
          <tpl hier="11" item="4"/>
          <tpl hier="12" item="5"/>
          <tpl fld="4" item="0"/>
        </tpls>
      </n>
      <n v="1157832960">
        <tpls c="8">
          <tpl hier="2" item="0"/>
          <tpl hier="4" item="3"/>
          <tpl fld="3" item="6"/>
          <tpl fld="2" item="31"/>
          <tpl hier="9" item="1"/>
          <tpl hier="11" item="4"/>
          <tpl hier="12" item="5"/>
          <tpl fld="4" item="0"/>
        </tpls>
      </n>
      <n v="2460072448">
        <tpls c="8">
          <tpl hier="2" item="0"/>
          <tpl hier="4" item="3"/>
          <tpl fld="3" item="5"/>
          <tpl fld="2" item="31"/>
          <tpl hier="9" item="1"/>
          <tpl hier="11" item="4"/>
          <tpl hier="12" item="5"/>
          <tpl fld="4" item="0"/>
        </tpls>
      </n>
      <n v="1917508224">
        <tpls c="8">
          <tpl hier="2" item="0"/>
          <tpl hier="4" item="3"/>
          <tpl fld="3" item="56"/>
          <tpl fld="2" item="29"/>
          <tpl hier="9" item="1"/>
          <tpl hier="11" item="4"/>
          <tpl hier="12" item="5"/>
          <tpl fld="4" item="0"/>
        </tpls>
      </n>
      <n v="3931334912">
        <tpls c="8">
          <tpl hier="2" item="0"/>
          <tpl hier="4" item="3"/>
          <tpl fld="3" item="0"/>
          <tpl fld="2" item="29"/>
          <tpl hier="9" item="1"/>
          <tpl hier="11" item="4"/>
          <tpl hier="12" item="5"/>
          <tpl fld="4" item="0"/>
        </tpls>
      </n>
      <n v="6395712512">
        <tpls c="8">
          <tpl hier="2" item="0"/>
          <tpl hier="4" item="3"/>
          <tpl fld="3" item="55"/>
          <tpl fld="2" item="29"/>
          <tpl hier="9" item="1"/>
          <tpl hier="11" item="4"/>
          <tpl hier="12" item="5"/>
          <tpl fld="4" item="0"/>
        </tpls>
      </n>
      <n v="174576512">
        <tpls c="8">
          <tpl hier="2" item="0"/>
          <tpl hier="4" item="3"/>
          <tpl fld="3" item="35"/>
          <tpl fld="2" item="27"/>
          <tpl hier="9" item="1"/>
          <tpl hier="11" item="4"/>
          <tpl hier="12" item="5"/>
          <tpl fld="4" item="0"/>
        </tpls>
      </n>
      <n v="806290816">
        <tpls c="8">
          <tpl hier="2" item="0"/>
          <tpl hier="4" item="3"/>
          <tpl fld="3" item="40"/>
          <tpl fld="2" item="27"/>
          <tpl hier="9" item="1"/>
          <tpl hier="11" item="4"/>
          <tpl hier="12" item="5"/>
          <tpl fld="4" item="0"/>
        </tpls>
      </n>
      <n v="2070636928">
        <tpls c="8">
          <tpl hier="2" item="0"/>
          <tpl hier="4" item="3"/>
          <tpl fld="3" item="50"/>
          <tpl fld="2" item="27"/>
          <tpl hier="9" item="1"/>
          <tpl hier="11" item="4"/>
          <tpl hier="12" item="5"/>
          <tpl fld="4" item="0"/>
        </tpls>
      </n>
      <n v="6191127552">
        <tpls c="8">
          <tpl hier="2" item="0"/>
          <tpl hier="4" item="3"/>
          <tpl fld="3" item="49"/>
          <tpl fld="2" item="27"/>
          <tpl hier="9" item="1"/>
          <tpl hier="11" item="4"/>
          <tpl hier="12" item="5"/>
          <tpl fld="4" item="0"/>
        </tpls>
      </n>
      <n v="2674441472">
        <tpls c="8">
          <tpl hier="2" item="0"/>
          <tpl hier="4" item="3"/>
          <tpl fld="3" item="37"/>
          <tpl fld="2" item="26"/>
          <tpl hier="9" item="1"/>
          <tpl hier="11" item="4"/>
          <tpl hier="12" item="5"/>
          <tpl fld="4" item="0"/>
        </tpls>
      </n>
      <n v="24488034304">
        <tpls c="8">
          <tpl hier="2" item="0"/>
          <tpl hier="4" item="3"/>
          <tpl fld="3" item="39"/>
          <tpl fld="2" item="26"/>
          <tpl hier="9" item="1"/>
          <tpl hier="11" item="4"/>
          <tpl hier="12" item="5"/>
          <tpl fld="4" item="0"/>
        </tpls>
      </n>
      <n v="100855390208">
        <tpls c="8">
          <tpl hier="2" item="0"/>
          <tpl hier="4" item="3"/>
          <tpl fld="3" item="28"/>
          <tpl fld="2" item="26"/>
          <tpl hier="9" item="1"/>
          <tpl hier="11" item="4"/>
          <tpl hier="12" item="5"/>
          <tpl fld="4" item="0"/>
        </tpls>
      </n>
      <n v="314443137024">
        <tpls c="8">
          <tpl hier="2" item="0"/>
          <tpl hier="4" item="3"/>
          <tpl fld="3" item="19"/>
          <tpl fld="2" item="26"/>
          <tpl hier="9" item="1"/>
          <tpl hier="11" item="4"/>
          <tpl hier="12" item="5"/>
          <tpl fld="4" item="0"/>
        </tpls>
      </n>
      <n v="282615360">
        <tpls c="8">
          <tpl hier="2" item="0"/>
          <tpl hier="4" item="3"/>
          <tpl fld="3" item="26"/>
          <tpl fld="2" item="24"/>
          <tpl hier="9" item="1"/>
          <tpl hier="11" item="4"/>
          <tpl hier="12" item="5"/>
          <tpl fld="4" item="0"/>
        </tpls>
      </n>
      <n v="1165170688">
        <tpls c="8">
          <tpl hier="2" item="0"/>
          <tpl hier="4" item="3"/>
          <tpl fld="3" item="25"/>
          <tpl fld="2" item="24"/>
          <tpl hier="9" item="1"/>
          <tpl hier="11" item="4"/>
          <tpl hier="12" item="5"/>
          <tpl fld="4" item="0"/>
        </tpls>
      </n>
      <n v="1985924352">
        <tpls c="8">
          <tpl hier="2" item="0"/>
          <tpl hier="4" item="3"/>
          <tpl fld="3" item="24"/>
          <tpl fld="2" item="24"/>
          <tpl hier="9" item="1"/>
          <tpl hier="11" item="4"/>
          <tpl hier="12" item="5"/>
          <tpl fld="4" item="0"/>
        </tpls>
      </n>
      <n v="6166857728">
        <tpls c="8">
          <tpl hier="2" item="0"/>
          <tpl hier="4" item="3"/>
          <tpl fld="3" item="23"/>
          <tpl fld="2" item="24"/>
          <tpl hier="9" item="1"/>
          <tpl hier="11" item="4"/>
          <tpl hier="12" item="5"/>
          <tpl fld="4" item="0"/>
        </tpls>
      </n>
      <n v="35520000000">
        <tpls c="8">
          <tpl hier="2" item="0"/>
          <tpl hier="4" item="3"/>
          <tpl fld="3" item="10"/>
          <tpl fld="2" item="17"/>
          <tpl hier="9" item="1"/>
          <tpl hier="11" item="4"/>
          <tpl hier="12" item="5"/>
          <tpl fld="4" item="0"/>
        </tpls>
      </n>
      <n v="134550093824">
        <tpls c="8">
          <tpl hier="2" item="0"/>
          <tpl hier="4" item="3"/>
          <tpl fld="3" item="12"/>
          <tpl fld="2" item="17"/>
          <tpl hier="9" item="1"/>
          <tpl hier="11" item="4"/>
          <tpl hier="12" item="5"/>
          <tpl fld="4" item="0"/>
        </tpls>
      </n>
      <n v="772106354688">
        <tpls c="8">
          <tpl hier="2" item="0"/>
          <tpl hier="4" item="3"/>
          <tpl fld="3" item="11"/>
          <tpl fld="2" item="17"/>
          <tpl hier="9" item="1"/>
          <tpl hier="11" item="4"/>
          <tpl hier="12" item="5"/>
          <tpl fld="4" item="0"/>
        </tpls>
      </n>
      <n v="1220699488256">
        <tpls c="8">
          <tpl hier="2" item="0"/>
          <tpl hier="4" item="3"/>
          <tpl fld="3" item="9"/>
          <tpl fld="2" item="17"/>
          <tpl hier="9" item="1"/>
          <tpl hier="11" item="4"/>
          <tpl hier="12" item="5"/>
          <tpl fld="4" item="0"/>
        </tpls>
      </n>
      <n v="772228672">
        <tpls c="8">
          <tpl hier="2" item="0"/>
          <tpl hier="4" item="3"/>
          <tpl fld="3" item="18"/>
          <tpl fld="2" item="13"/>
          <tpl hier="9" item="1"/>
          <tpl hier="11" item="4"/>
          <tpl hier="12" item="5"/>
          <tpl fld="4" item="0"/>
        </tpls>
      </n>
      <n v="2581207296">
        <tpls c="8">
          <tpl hier="2" item="0"/>
          <tpl hier="4" item="3"/>
          <tpl fld="3" item="22"/>
          <tpl fld="2" item="13"/>
          <tpl hier="9" item="1"/>
          <tpl hier="11" item="4"/>
          <tpl hier="12" item="5"/>
          <tpl fld="4" item="0"/>
        </tpls>
      </n>
      <n v="5494252032">
        <tpls c="8">
          <tpl hier="2" item="0"/>
          <tpl hier="4" item="3"/>
          <tpl fld="3" item="17"/>
          <tpl fld="2" item="13"/>
          <tpl hier="9" item="1"/>
          <tpl hier="11" item="4"/>
          <tpl hier="12" item="5"/>
          <tpl fld="4" item="0"/>
        </tpls>
      </n>
      <n v="21185923072">
        <tpls c="8">
          <tpl hier="2" item="0"/>
          <tpl hier="4" item="3"/>
          <tpl fld="3" item="21"/>
          <tpl fld="2" item="13"/>
          <tpl hier="9" item="1"/>
          <tpl hier="11" item="4"/>
          <tpl hier="12" item="5"/>
          <tpl fld="4" item="0"/>
        </tpls>
      </n>
      <n v="826571392">
        <tpls c="8">
          <tpl hier="2" item="0"/>
          <tpl hier="4" item="3"/>
          <tpl fld="3" item="8"/>
          <tpl fld="2" item="23"/>
          <tpl hier="9" item="1"/>
          <tpl hier="11" item="4"/>
          <tpl hier="12" item="5"/>
          <tpl fld="4" item="0"/>
        </tpls>
      </n>
      <n v="3851213824">
        <tpls c="8">
          <tpl hier="2" item="0"/>
          <tpl hier="4" item="3"/>
          <tpl fld="3" item="7"/>
          <tpl fld="2" item="23"/>
          <tpl hier="9" item="1"/>
          <tpl hier="11" item="4"/>
          <tpl hier="12" item="5"/>
          <tpl fld="4" item="0"/>
        </tpls>
      </n>
      <n v="5322455040">
        <tpls c="8">
          <tpl hier="2" item="0"/>
          <tpl hier="4" item="3"/>
          <tpl fld="3" item="6"/>
          <tpl fld="2" item="23"/>
          <tpl hier="9" item="1"/>
          <tpl hier="11" item="4"/>
          <tpl hier="12" item="5"/>
          <tpl fld="4" item="0"/>
        </tpls>
      </n>
      <n v="12520914944">
        <tpls c="8">
          <tpl hier="2" item="0"/>
          <tpl hier="4" item="3"/>
          <tpl fld="3" item="5"/>
          <tpl fld="2" item="23"/>
          <tpl hier="9" item="1"/>
          <tpl hier="11" item="4"/>
          <tpl hier="12" item="5"/>
          <tpl fld="4" item="0"/>
        </tpls>
      </n>
      <n v="1026136960">
        <tpls c="8">
          <tpl hier="2" item="0"/>
          <tpl hier="4" item="3"/>
          <tpl fld="3" item="56"/>
          <tpl fld="2" item="30"/>
          <tpl hier="9" item="1"/>
          <tpl hier="11" item="4"/>
          <tpl hier="12" item="5"/>
          <tpl fld="4" item="0"/>
        </tpls>
      </n>
      <n v="3536335104">
        <tpls c="8">
          <tpl hier="2" item="0"/>
          <tpl hier="4" item="3"/>
          <tpl fld="3" item="0"/>
          <tpl fld="2" item="30"/>
          <tpl hier="9" item="1"/>
          <tpl hier="11" item="4"/>
          <tpl hier="12" item="5"/>
          <tpl fld="4" item="0"/>
        </tpls>
      </n>
      <n v="4743059456">
        <tpls c="8">
          <tpl hier="2" item="0"/>
          <tpl hier="4" item="3"/>
          <tpl fld="3" item="55"/>
          <tpl fld="2" item="30"/>
          <tpl hier="9" item="1"/>
          <tpl hier="11" item="4"/>
          <tpl hier="12" item="5"/>
          <tpl fld="4" item="0"/>
        </tpls>
      </n>
      <n v="4467200512">
        <tpls c="8">
          <tpl hier="2" item="0"/>
          <tpl hier="4" item="3"/>
          <tpl fld="3" item="35"/>
          <tpl fld="2" item="45"/>
          <tpl hier="9" item="1"/>
          <tpl hier="11" item="4"/>
          <tpl hier="12" item="5"/>
          <tpl fld="4" item="0"/>
        </tpls>
      </n>
      <n v="36035407872">
        <tpls c="8">
          <tpl hier="2" item="0"/>
          <tpl hier="4" item="3"/>
          <tpl fld="3" item="40"/>
          <tpl fld="2" item="45"/>
          <tpl hier="9" item="1"/>
          <tpl hier="11" item="4"/>
          <tpl hier="12" item="5"/>
          <tpl fld="4" item="0"/>
        </tpls>
      </n>
      <n v="27752204288">
        <tpls c="8">
          <tpl hier="2" item="0"/>
          <tpl hier="4" item="3"/>
          <tpl fld="3" item="50"/>
          <tpl fld="2" item="45"/>
          <tpl hier="9" item="1"/>
          <tpl hier="11" item="4"/>
          <tpl hier="12" item="5"/>
          <tpl fld="4" item="0"/>
        </tpls>
      </n>
      <n v="291880206336">
        <tpls c="8">
          <tpl hier="2" item="0"/>
          <tpl hier="4" item="3"/>
          <tpl fld="3" item="49"/>
          <tpl fld="2" item="45"/>
          <tpl hier="9" item="1"/>
          <tpl hier="11" item="4"/>
          <tpl hier="12" item="5"/>
          <tpl fld="4" item="0"/>
        </tpls>
      </n>
      <n v="5204955648">
        <tpls c="8">
          <tpl hier="2" item="0"/>
          <tpl hier="4" item="3"/>
          <tpl fld="3" item="37"/>
          <tpl fld="2" item="25"/>
          <tpl hier="9" item="1"/>
          <tpl hier="11" item="4"/>
          <tpl hier="12" item="5"/>
          <tpl fld="4" item="0"/>
        </tpls>
      </n>
      <n v="23654445056">
        <tpls c="8">
          <tpl hier="2" item="0"/>
          <tpl hier="4" item="3"/>
          <tpl fld="3" item="39"/>
          <tpl fld="2" item="25"/>
          <tpl hier="9" item="1"/>
          <tpl hier="11" item="4"/>
          <tpl hier="12" item="5"/>
          <tpl fld="4" item="0"/>
        </tpls>
      </n>
      <n v="63320121344">
        <tpls c="8">
          <tpl hier="2" item="0"/>
          <tpl hier="4" item="3"/>
          <tpl fld="3" item="28"/>
          <tpl fld="2" item="25"/>
          <tpl hier="9" item="1"/>
          <tpl hier="11" item="4"/>
          <tpl hier="12" item="5"/>
          <tpl fld="4" item="0"/>
        </tpls>
      </n>
      <n v="224383614976">
        <tpls c="8">
          <tpl hier="2" item="0"/>
          <tpl hier="4" item="3"/>
          <tpl fld="3" item="19"/>
          <tpl fld="2" item="25"/>
          <tpl hier="9" item="1"/>
          <tpl hier="11" item="4"/>
          <tpl hier="12" item="5"/>
          <tpl fld="4" item="0"/>
        </tpls>
      </n>
      <n v="1034376384">
        <tpls c="8">
          <tpl hier="2" item="0"/>
          <tpl hier="4" item="3"/>
          <tpl fld="3" item="26"/>
          <tpl fld="2" item="38"/>
          <tpl hier="9" item="1"/>
          <tpl hier="11" item="4"/>
          <tpl hier="12" item="5"/>
          <tpl fld="4" item="0"/>
        </tpls>
      </n>
      <n v="5923756032">
        <tpls c="8">
          <tpl hier="2" item="0"/>
          <tpl hier="4" item="3"/>
          <tpl fld="3" item="25"/>
          <tpl fld="2" item="38"/>
          <tpl hier="9" item="1"/>
          <tpl hier="11" item="4"/>
          <tpl hier="12" item="5"/>
          <tpl fld="4" item="0"/>
        </tpls>
      </n>
      <n v="12130251776">
        <tpls c="8">
          <tpl hier="2" item="0"/>
          <tpl hier="4" item="3"/>
          <tpl fld="3" item="24"/>
          <tpl fld="2" item="38"/>
          <tpl hier="9" item="1"/>
          <tpl hier="11" item="4"/>
          <tpl hier="12" item="5"/>
          <tpl fld="4" item="0"/>
        </tpls>
      </n>
      <n v="54091698176">
        <tpls c="8">
          <tpl hier="2" item="0"/>
          <tpl hier="4" item="3"/>
          <tpl fld="3" item="23"/>
          <tpl fld="2" item="38"/>
          <tpl hier="9" item="1"/>
          <tpl hier="11" item="4"/>
          <tpl hier="12" item="5"/>
          <tpl fld="4" item="0"/>
        </tpls>
      </n>
      <n v="645537152">
        <tpls c="8">
          <tpl hier="2" item="0"/>
          <tpl hier="4" item="3"/>
          <tpl fld="3" item="10"/>
          <tpl fld="2" item="16"/>
          <tpl hier="9" item="1"/>
          <tpl hier="11" item="4"/>
          <tpl hier="12" item="5"/>
          <tpl fld="4" item="0"/>
        </tpls>
      </n>
      <n v="2648033792">
        <tpls c="8">
          <tpl hier="2" item="0"/>
          <tpl hier="4" item="3"/>
          <tpl fld="3" item="12"/>
          <tpl fld="2" item="16"/>
          <tpl hier="9" item="1"/>
          <tpl hier="11" item="4"/>
          <tpl hier="12" item="5"/>
          <tpl fld="4" item="0"/>
        </tpls>
      </n>
      <n v="2999511040">
        <tpls c="8">
          <tpl hier="2" item="0"/>
          <tpl hier="4" item="3"/>
          <tpl fld="3" item="11"/>
          <tpl fld="2" item="16"/>
          <tpl hier="9" item="1"/>
          <tpl hier="11" item="4"/>
          <tpl hier="12" item="5"/>
          <tpl fld="4" item="0"/>
        </tpls>
      </n>
      <n v="23412494336">
        <tpls c="8">
          <tpl hier="2" item="0"/>
          <tpl hier="4" item="3"/>
          <tpl fld="3" item="9"/>
          <tpl fld="2" item="16"/>
          <tpl hier="9" item="1"/>
          <tpl hier="11" item="4"/>
          <tpl hier="12" item="5"/>
          <tpl fld="4" item="0"/>
        </tpls>
      </n>
      <n v="5166861312">
        <tpls c="8">
          <tpl hier="2" item="0"/>
          <tpl hier="4" item="3"/>
          <tpl fld="3" item="34"/>
          <tpl fld="2" item="10"/>
          <tpl hier="9" item="1"/>
          <tpl hier="11" item="4"/>
          <tpl hier="12" item="5"/>
          <tpl fld="4" item="0"/>
        </tpls>
      </n>
      <n v="21649137664">
        <tpls c="8">
          <tpl hier="2" item="0"/>
          <tpl hier="4" item="3"/>
          <tpl fld="3" item="36"/>
          <tpl fld="2" item="10"/>
          <tpl hier="9" item="1"/>
          <tpl hier="11" item="4"/>
          <tpl hier="12" item="5"/>
          <tpl fld="4" item="0"/>
        </tpls>
      </n>
      <n v="58147520512">
        <tpls c="8">
          <tpl hier="2" item="0"/>
          <tpl hier="4" item="3"/>
          <tpl fld="3" item="27"/>
          <tpl fld="2" item="10"/>
          <tpl hier="9" item="1"/>
          <tpl hier="11" item="4"/>
          <tpl hier="12" item="5"/>
          <tpl fld="4" item="0"/>
        </tpls>
      </n>
      <n v="201175465984">
        <tpls c="8">
          <tpl hier="2" item="0"/>
          <tpl hier="4" item="3"/>
          <tpl fld="3" item="33"/>
          <tpl fld="2" item="10"/>
          <tpl hier="9" item="1"/>
          <tpl hier="11" item="4"/>
          <tpl hier="12" item="5"/>
          <tpl fld="4" item="0"/>
        </tpls>
      </n>
      <n v="7591603200">
        <tpls c="8">
          <tpl hier="2" item="0"/>
          <tpl hier="4" item="3"/>
          <tpl fld="3" item="18"/>
          <tpl fld="2" item="12"/>
          <tpl hier="9" item="1"/>
          <tpl hier="11" item="4"/>
          <tpl hier="12" item="5"/>
          <tpl fld="4" item="0"/>
        </tpls>
      </n>
      <n v="31408492544">
        <tpls c="8">
          <tpl hier="2" item="0"/>
          <tpl hier="4" item="3"/>
          <tpl fld="3" item="22"/>
          <tpl fld="2" item="12"/>
          <tpl hier="9" item="1"/>
          <tpl hier="11" item="4"/>
          <tpl hier="12" item="5"/>
          <tpl fld="4" item="0"/>
        </tpls>
      </n>
      <n v="83670261760">
        <tpls c="8">
          <tpl hier="2" item="0"/>
          <tpl hier="4" item="3"/>
          <tpl fld="3" item="17"/>
          <tpl fld="2" item="12"/>
          <tpl hier="9" item="1"/>
          <tpl hier="11" item="4"/>
          <tpl hier="12" item="5"/>
          <tpl fld="4" item="0"/>
        </tpls>
      </n>
      <n v="318626988032">
        <tpls c="8">
          <tpl hier="2" item="0"/>
          <tpl hier="4" item="3"/>
          <tpl fld="3" item="21"/>
          <tpl fld="2" item="12"/>
          <tpl hier="9" item="1"/>
          <tpl hier="11" item="4"/>
          <tpl hier="12" item="5"/>
          <tpl fld="4" item="0"/>
        </tpls>
      </n>
      <n v="5646799872">
        <tpls c="8">
          <tpl hier="2" item="0"/>
          <tpl hier="4" item="3"/>
          <tpl fld="3" item="8"/>
          <tpl fld="2" item="18"/>
          <tpl hier="9" item="1"/>
          <tpl hier="11" item="4"/>
          <tpl hier="12" item="5"/>
          <tpl fld="4" item="0"/>
        </tpls>
      </n>
      <n v="24025800704">
        <tpls c="8">
          <tpl hier="2" item="0"/>
          <tpl hier="4" item="3"/>
          <tpl fld="3" item="7"/>
          <tpl fld="2" item="18"/>
          <tpl hier="9" item="1"/>
          <tpl hier="11" item="4"/>
          <tpl hier="12" item="5"/>
          <tpl fld="4" item="0"/>
        </tpls>
      </n>
      <n v="74827399168">
        <tpls c="8">
          <tpl hier="2" item="0"/>
          <tpl hier="4" item="3"/>
          <tpl fld="3" item="6"/>
          <tpl fld="2" item="18"/>
          <tpl hier="9" item="1"/>
          <tpl hier="11" item="4"/>
          <tpl hier="12" item="5"/>
          <tpl fld="4" item="0"/>
        </tpls>
      </n>
      <n v="104988598272">
        <tpls c="8">
          <tpl hier="2" item="0"/>
          <tpl hier="4" item="3"/>
          <tpl fld="3" item="5"/>
          <tpl fld="2" item="18"/>
          <tpl hier="9" item="1"/>
          <tpl hier="11" item="4"/>
          <tpl hier="12" item="5"/>
          <tpl fld="4" item="0"/>
        </tpls>
      </n>
      <n v="308458432">
        <tpls c="8">
          <tpl hier="2" item="0"/>
          <tpl hier="4" item="3"/>
          <tpl fld="3" item="56"/>
          <tpl fld="2" item="20"/>
          <tpl hier="9" item="1"/>
          <tpl hier="11" item="4"/>
          <tpl hier="12" item="5"/>
          <tpl fld="4" item="0"/>
        </tpls>
      </n>
      <n v="2550185728">
        <tpls c="8">
          <tpl hier="2" item="0"/>
          <tpl hier="4" item="3"/>
          <tpl fld="3" item="0"/>
          <tpl fld="2" item="20"/>
          <tpl hier="9" item="1"/>
          <tpl hier="11" item="4"/>
          <tpl hier="12" item="5"/>
          <tpl fld="4" item="0"/>
        </tpls>
      </n>
      <n v="3330198784">
        <tpls c="8">
          <tpl hier="2" item="0"/>
          <tpl hier="4" item="3"/>
          <tpl fld="3" item="55"/>
          <tpl fld="2" item="20"/>
          <tpl hier="9" item="1"/>
          <tpl hier="11" item="4"/>
          <tpl hier="12" item="5"/>
          <tpl fld="4" item="0"/>
        </tpls>
      </n>
      <n v="1058975296">
        <tpls c="8">
          <tpl hier="2" item="0"/>
          <tpl hier="4" item="3"/>
          <tpl fld="3" item="35"/>
          <tpl fld="2" item="32"/>
          <tpl hier="9" item="1"/>
          <tpl hier="11" item="4"/>
          <tpl hier="12" item="5"/>
          <tpl fld="4" item="0"/>
        </tpls>
      </n>
      <n v="2938046208">
        <tpls c="8">
          <tpl hier="2" item="0"/>
          <tpl hier="4" item="3"/>
          <tpl fld="3" item="40"/>
          <tpl fld="2" item="32"/>
          <tpl hier="9" item="1"/>
          <tpl hier="11" item="4"/>
          <tpl hier="12" item="5"/>
          <tpl fld="4" item="0"/>
        </tpls>
      </n>
      <n v="7189226496">
        <tpls c="8">
          <tpl hier="2" item="0"/>
          <tpl hier="4" item="3"/>
          <tpl fld="3" item="50"/>
          <tpl fld="2" item="32"/>
          <tpl hier="9" item="1"/>
          <tpl hier="11" item="4"/>
          <tpl hier="12" item="5"/>
          <tpl fld="4" item="0"/>
        </tpls>
      </n>
      <n v="16248212480">
        <tpls c="8">
          <tpl hier="2" item="0"/>
          <tpl hier="4" item="3"/>
          <tpl fld="3" item="49"/>
          <tpl fld="2" item="32"/>
          <tpl hier="9" item="1"/>
          <tpl hier="11" item="4"/>
          <tpl hier="12" item="5"/>
          <tpl fld="4" item="0"/>
        </tpls>
      </n>
      <n v="15393032">
        <tpls c="8">
          <tpl hier="2" item="0"/>
          <tpl hier="4" item="3"/>
          <tpl fld="3" item="37"/>
          <tpl fld="2" item="9"/>
          <tpl hier="9" item="1"/>
          <tpl hier="11" item="4"/>
          <tpl hier="12" item="5"/>
          <tpl fld="4" item="0"/>
        </tpls>
      </n>
      <n v="147357216">
        <tpls c="8">
          <tpl hier="2" item="0"/>
          <tpl hier="4" item="3"/>
          <tpl fld="3" item="39"/>
          <tpl fld="2" item="9"/>
          <tpl hier="9" item="1"/>
          <tpl hier="11" item="4"/>
          <tpl hier="12" item="5"/>
          <tpl fld="4" item="0"/>
        </tpls>
      </n>
      <n v="503068480">
        <tpls c="8">
          <tpl hier="2" item="0"/>
          <tpl hier="4" item="3"/>
          <tpl fld="3" item="28"/>
          <tpl fld="2" item="9"/>
          <tpl hier="9" item="1"/>
          <tpl hier="11" item="4"/>
          <tpl hier="12" item="5"/>
          <tpl fld="4" item="0"/>
        </tpls>
      </n>
      <n v="1060226112">
        <tpls c="8">
          <tpl hier="2" item="0"/>
          <tpl hier="4" item="3"/>
          <tpl fld="3" item="19"/>
          <tpl fld="2" item="9"/>
          <tpl hier="9" item="1"/>
          <tpl hier="11" item="4"/>
          <tpl hier="12" item="5"/>
          <tpl fld="4" item="0"/>
        </tpls>
      </n>
      <n v="348795296">
        <tpls c="8">
          <tpl hier="2" item="0"/>
          <tpl hier="4" item="3"/>
          <tpl fld="3" item="26"/>
          <tpl fld="2" item="11"/>
          <tpl hier="9" item="1"/>
          <tpl hier="11" item="4"/>
          <tpl hier="12" item="5"/>
          <tpl fld="4" item="0"/>
        </tpls>
      </n>
      <n v="995104320">
        <tpls c="8">
          <tpl hier="2" item="0"/>
          <tpl hier="4" item="3"/>
          <tpl fld="3" item="25"/>
          <tpl fld="2" item="11"/>
          <tpl hier="9" item="1"/>
          <tpl hier="11" item="4"/>
          <tpl hier="12" item="5"/>
          <tpl fld="4" item="0"/>
        </tpls>
      </n>
      <n v="669384768">
        <tpls c="8">
          <tpl hier="2" item="0"/>
          <tpl hier="4" item="3"/>
          <tpl fld="3" item="24"/>
          <tpl fld="2" item="11"/>
          <tpl hier="9" item="1"/>
          <tpl hier="11" item="4"/>
          <tpl hier="12" item="5"/>
          <tpl fld="4" item="0"/>
        </tpls>
      </n>
      <n v="4218723840">
        <tpls c="8">
          <tpl hier="2" item="0"/>
          <tpl hier="4" item="3"/>
          <tpl fld="3" item="23"/>
          <tpl fld="2" item="11"/>
          <tpl hier="9" item="1"/>
          <tpl hier="11" item="4"/>
          <tpl hier="12" item="5"/>
          <tpl fld="4" item="0"/>
        </tpls>
      </n>
      <n v="18418393088">
        <tpls c="8">
          <tpl hier="2" item="0"/>
          <tpl hier="4" item="3"/>
          <tpl fld="3" item="10"/>
          <tpl fld="2" item="15"/>
          <tpl hier="9" item="1"/>
          <tpl hier="11" item="4"/>
          <tpl hier="12" item="5"/>
          <tpl fld="4" item="0"/>
        </tpls>
      </n>
      <n v="67521601536">
        <tpls c="8">
          <tpl hier="2" item="0"/>
          <tpl hier="4" item="3"/>
          <tpl fld="3" item="12"/>
          <tpl fld="2" item="15"/>
          <tpl hier="9" item="1"/>
          <tpl hier="11" item="4"/>
          <tpl hier="12" item="5"/>
          <tpl fld="4" item="0"/>
        </tpls>
      </n>
      <n v="115482370048">
        <tpls c="8">
          <tpl hier="2" item="0"/>
          <tpl hier="4" item="3"/>
          <tpl fld="3" item="11"/>
          <tpl fld="2" item="15"/>
          <tpl hier="9" item="1"/>
          <tpl hier="11" item="4"/>
          <tpl hier="12" item="5"/>
          <tpl fld="4" item="0"/>
        </tpls>
      </n>
      <n v="368288923648">
        <tpls c="8">
          <tpl hier="2" item="0"/>
          <tpl hier="4" item="3"/>
          <tpl fld="3" item="9"/>
          <tpl fld="2" item="15"/>
          <tpl hier="9" item="1"/>
          <tpl hier="11" item="4"/>
          <tpl hier="12" item="5"/>
          <tpl fld="4" item="0"/>
        </tpls>
      </n>
      <n v="2875624960">
        <tpls c="8">
          <tpl hier="2" item="0"/>
          <tpl hier="4" item="3"/>
          <tpl fld="3" item="57"/>
          <tpl fld="2" item="19"/>
          <tpl hier="9" item="1"/>
          <tpl hier="11" item="4"/>
          <tpl hier="12" item="5"/>
          <tpl fld="4" item="0"/>
        </tpls>
      </n>
      <n v="6987267584">
        <tpls c="8">
          <tpl hier="2" item="0"/>
          <tpl hier="4" item="3"/>
          <tpl fld="3" item="3"/>
          <tpl fld="2" item="19"/>
          <tpl hier="9" item="1"/>
          <tpl hier="11" item="4"/>
          <tpl hier="12" item="5"/>
          <tpl fld="4" item="0"/>
        </tpls>
      </n>
      <n v="259650000">
        <tpls c="8">
          <tpl hier="2" item="0"/>
          <tpl hier="4" item="3"/>
          <tpl fld="3" item="16"/>
          <tpl fld="2" item="4"/>
          <tpl hier="9" item="1"/>
          <tpl hier="11" item="4"/>
          <tpl hier="12" item="5"/>
          <tpl fld="4" item="0"/>
        </tpls>
      </n>
      <n v="71040016384">
        <tpls c="8">
          <tpl hier="2" item="0"/>
          <tpl hier="4" item="3"/>
          <tpl fld="3" item="36"/>
          <tpl fld="2" item="1"/>
          <tpl hier="9" item="1"/>
          <tpl hier="11" item="4"/>
          <tpl hier="12" item="5"/>
          <tpl fld="4" item="0"/>
        </tpls>
      </n>
      <n v="2312650315904">
        <tpls c="8">
          <tpl hier="2" item="0"/>
          <tpl hier="4" item="3"/>
          <tpl fld="3" item="50"/>
          <tpl fld="1" item="0"/>
          <tpl hier="9" item="1"/>
          <tpl hier="11" item="4"/>
          <tpl hier="12" item="5"/>
          <tpl fld="4" item="0"/>
        </tpls>
      </n>
      <n v="6113607680">
        <tpls c="8">
          <tpl hier="2" item="0"/>
          <tpl hier="4" item="3"/>
          <tpl fld="3" item="32"/>
          <tpl fld="2" item="10"/>
          <tpl hier="9" item="1"/>
          <tpl hier="11" item="4"/>
          <tpl hier="12" item="5"/>
          <tpl fld="4" item="0"/>
        </tpls>
      </n>
      <n v="21793497088">
        <tpls c="8">
          <tpl hier="2" item="0"/>
          <tpl hier="4" item="3"/>
          <tpl fld="3" item="31"/>
          <tpl fld="2" item="10"/>
          <tpl hier="9" item="1"/>
          <tpl hier="11" item="4"/>
          <tpl hier="12" item="5"/>
          <tpl fld="4" item="0"/>
        </tpls>
      </n>
      <n v="55501467648">
        <tpls c="8">
          <tpl hier="2" item="0"/>
          <tpl hier="4" item="3"/>
          <tpl fld="3" item="30"/>
          <tpl fld="2" item="10"/>
          <tpl hier="9" item="1"/>
          <tpl hier="11" item="4"/>
          <tpl hier="12" item="5"/>
          <tpl fld="4" item="0"/>
        </tpls>
      </n>
      <n v="200789360640">
        <tpls c="8">
          <tpl hier="2" item="0"/>
          <tpl hier="4" item="3"/>
          <tpl fld="3" item="29"/>
          <tpl fld="2" item="10"/>
          <tpl hier="9" item="1"/>
          <tpl hier="11" item="4"/>
          <tpl hier="12" item="5"/>
          <tpl fld="4" item="0"/>
        </tpls>
      </n>
      <n v="8408229888">
        <tpls c="8">
          <tpl hier="2" item="0"/>
          <tpl hier="4" item="3"/>
          <tpl fld="3" item="16"/>
          <tpl fld="2" item="12"/>
          <tpl hier="9" item="1"/>
          <tpl hier="11" item="4"/>
          <tpl hier="12" item="5"/>
          <tpl fld="4" item="0"/>
        </tpls>
      </n>
      <n v="30734336000">
        <tpls c="8">
          <tpl hier="2" item="0"/>
          <tpl hier="4" item="3"/>
          <tpl fld="3" item="15"/>
          <tpl fld="2" item="12"/>
          <tpl hier="9" item="1"/>
          <tpl hier="11" item="4"/>
          <tpl hier="12" item="5"/>
          <tpl fld="4" item="0"/>
        </tpls>
      </n>
      <n v="78921072640">
        <tpls c="8">
          <tpl hier="2" item="0"/>
          <tpl hier="4" item="3"/>
          <tpl fld="3" item="14"/>
          <tpl fld="2" item="12"/>
          <tpl hier="9" item="1"/>
          <tpl hier="11" item="4"/>
          <tpl hier="12" item="5"/>
          <tpl fld="4" item="0"/>
        </tpls>
      </n>
      <n v="328480751616">
        <tpls c="8">
          <tpl hier="2" item="0"/>
          <tpl hier="4" item="3"/>
          <tpl fld="3" item="13"/>
          <tpl fld="2" item="12"/>
          <tpl hier="9" item="1"/>
          <tpl hier="11" item="4"/>
          <tpl hier="12" item="5"/>
          <tpl fld="4" item="0"/>
        </tpls>
      </n>
      <n v="6328900096">
        <tpls c="8">
          <tpl hier="2" item="0"/>
          <tpl hier="4" item="3"/>
          <tpl fld="3" item="4"/>
          <tpl fld="2" item="18"/>
          <tpl hier="9" item="1"/>
          <tpl hier="11" item="4"/>
          <tpl hier="12" item="5"/>
          <tpl fld="4" item="0"/>
        </tpls>
      </n>
      <n v="26385799168">
        <tpls c="8">
          <tpl hier="2" item="0"/>
          <tpl hier="4" item="3"/>
          <tpl fld="3" item="58"/>
          <tpl fld="2" item="18"/>
          <tpl hier="9" item="1"/>
          <tpl hier="11" item="4"/>
          <tpl hier="12" item="5"/>
          <tpl fld="4" item="0"/>
        </tpls>
      </n>
      <n v="80322314240">
        <tpls c="8">
          <tpl hier="2" item="0"/>
          <tpl hier="4" item="3"/>
          <tpl fld="3" item="2"/>
          <tpl fld="2" item="18"/>
          <tpl hier="9" item="1"/>
          <tpl hier="11" item="4"/>
          <tpl hier="12" item="5"/>
          <tpl fld="4" item="0"/>
        </tpls>
      </n>
      <n v="571863296">
        <tpls c="8">
          <tpl hier="2" item="0"/>
          <tpl hier="4" item="3"/>
          <tpl fld="3" item="54"/>
          <tpl fld="2" item="20"/>
          <tpl hier="9" item="1"/>
          <tpl hier="11" item="4"/>
          <tpl hier="12" item="5"/>
          <tpl fld="4" item="0"/>
        </tpls>
      </n>
      <n v="1911601024">
        <tpls c="8">
          <tpl hier="2" item="0"/>
          <tpl hier="4" item="3"/>
          <tpl fld="3" item="53"/>
          <tpl fld="2" item="20"/>
          <tpl hier="9" item="1"/>
          <tpl hier="11" item="4"/>
          <tpl hier="12" item="5"/>
          <tpl fld="4" item="0"/>
        </tpls>
      </n>
      <n v="4083515136">
        <tpls c="8">
          <tpl hier="2" item="0"/>
          <tpl hier="4" item="3"/>
          <tpl fld="3" item="52"/>
          <tpl fld="2" item="20"/>
          <tpl hier="9" item="1"/>
          <tpl hier="11" item="4"/>
          <tpl hier="12" item="5"/>
          <tpl fld="4" item="0"/>
        </tpls>
      </n>
      <n v="1085475584">
        <tpls c="8">
          <tpl hier="2" item="0"/>
          <tpl hier="4" item="3"/>
          <tpl fld="3" item="48"/>
          <tpl fld="2" item="32"/>
          <tpl hier="9" item="1"/>
          <tpl hier="11" item="4"/>
          <tpl hier="12" item="5"/>
          <tpl fld="4" item="0"/>
        </tpls>
      </n>
      <n v="3280354304">
        <tpls c="8">
          <tpl hier="2" item="0"/>
          <tpl hier="4" item="3"/>
          <tpl fld="3" item="46"/>
          <tpl fld="2" item="32"/>
          <tpl hier="9" item="1"/>
          <tpl hier="11" item="4"/>
          <tpl hier="12" item="5"/>
          <tpl fld="4" item="0"/>
        </tpls>
      </n>
      <n v="4908415488">
        <tpls c="8">
          <tpl hier="2" item="0"/>
          <tpl hier="4" item="3"/>
          <tpl fld="3" item="45"/>
          <tpl fld="2" item="32"/>
          <tpl hier="9" item="1"/>
          <tpl hier="11" item="4"/>
          <tpl hier="12" item="5"/>
          <tpl fld="4" item="0"/>
        </tpls>
      </n>
      <n v="16230888448">
        <tpls c="8">
          <tpl hier="2" item="0"/>
          <tpl hier="4" item="3"/>
          <tpl fld="3" item="47"/>
          <tpl fld="2" item="32"/>
          <tpl hier="9" item="1"/>
          <tpl hier="11" item="4"/>
          <tpl hier="12" item="5"/>
          <tpl fld="4" item="0"/>
        </tpls>
      </n>
      <n v="15603033">
        <tpls c="8">
          <tpl hier="2" item="0"/>
          <tpl hier="4" item="3"/>
          <tpl fld="3" item="34"/>
          <tpl fld="2" item="9"/>
          <tpl hier="9" item="1"/>
          <tpl hier="11" item="4"/>
          <tpl hier="12" item="5"/>
          <tpl fld="4" item="0"/>
        </tpls>
      </n>
      <n v="154902864">
        <tpls c="8">
          <tpl hier="2" item="0"/>
          <tpl hier="4" item="3"/>
          <tpl fld="3" item="36"/>
          <tpl fld="2" item="9"/>
          <tpl hier="9" item="1"/>
          <tpl hier="11" item="4"/>
          <tpl hier="12" item="5"/>
          <tpl fld="4" item="0"/>
        </tpls>
      </n>
      <n v="562958848">
        <tpls c="8">
          <tpl hier="2" item="0"/>
          <tpl hier="4" item="3"/>
          <tpl fld="3" item="27"/>
          <tpl fld="2" item="9"/>
          <tpl hier="9" item="1"/>
          <tpl hier="11" item="4"/>
          <tpl hier="12" item="5"/>
          <tpl fld="4" item="0"/>
        </tpls>
      </n>
      <n v="1328157568">
        <tpls c="8">
          <tpl hier="2" item="0"/>
          <tpl hier="4" item="3"/>
          <tpl fld="3" item="33"/>
          <tpl fld="2" item="9"/>
          <tpl hier="9" item="1"/>
          <tpl hier="11" item="4"/>
          <tpl hier="12" item="5"/>
          <tpl fld="4" item="0"/>
        </tpls>
      </n>
      <n v="329860096">
        <tpls c="8">
          <tpl hier="2" item="0"/>
          <tpl hier="4" item="3"/>
          <tpl fld="3" item="18"/>
          <tpl fld="2" item="11"/>
          <tpl hier="9" item="1"/>
          <tpl hier="11" item="4"/>
          <tpl hier="12" item="5"/>
          <tpl fld="4" item="0"/>
        </tpls>
      </n>
      <n v="1087471872">
        <tpls c="8">
          <tpl hier="2" item="0"/>
          <tpl hier="4" item="3"/>
          <tpl fld="3" item="22"/>
          <tpl fld="2" item="11"/>
          <tpl hier="9" item="1"/>
          <tpl hier="11" item="4"/>
          <tpl hier="12" item="5"/>
          <tpl fld="4" item="0"/>
        </tpls>
      </n>
      <n v="635873984">
        <tpls c="8">
          <tpl hier="2" item="0"/>
          <tpl hier="4" item="3"/>
          <tpl fld="3" item="17"/>
          <tpl fld="2" item="11"/>
          <tpl hier="9" item="1"/>
          <tpl hier="11" item="4"/>
          <tpl hier="12" item="5"/>
          <tpl fld="4" item="0"/>
        </tpls>
      </n>
      <n v="3674794496">
        <tpls c="8">
          <tpl hier="2" item="0"/>
          <tpl hier="4" item="3"/>
          <tpl fld="3" item="21"/>
          <tpl fld="2" item="11"/>
          <tpl hier="9" item="1"/>
          <tpl hier="11" item="4"/>
          <tpl hier="12" item="5"/>
          <tpl fld="4" item="0"/>
        </tpls>
      </n>
      <n v="20333690880">
        <tpls c="8">
          <tpl hier="2" item="0"/>
          <tpl hier="4" item="3"/>
          <tpl fld="3" item="8"/>
          <tpl fld="2" item="15"/>
          <tpl hier="9" item="1"/>
          <tpl hier="11" item="4"/>
          <tpl hier="12" item="5"/>
          <tpl fld="4" item="0"/>
        </tpls>
      </n>
      <n v="88573698048">
        <tpls c="8">
          <tpl hier="2" item="0"/>
          <tpl hier="4" item="3"/>
          <tpl fld="3" item="7"/>
          <tpl fld="2" item="15"/>
          <tpl hier="9" item="1"/>
          <tpl hier="11" item="4"/>
          <tpl hier="12" item="5"/>
          <tpl fld="4" item="0"/>
        </tpls>
      </n>
      <n v="175256911872">
        <tpls c="8">
          <tpl hier="2" item="0"/>
          <tpl hier="4" item="3"/>
          <tpl fld="3" item="6"/>
          <tpl fld="2" item="15"/>
          <tpl hier="9" item="1"/>
          <tpl hier="11" item="4"/>
          <tpl hier="12" item="5"/>
          <tpl fld="4" item="0"/>
        </tpls>
      </n>
      <n v="351431655424">
        <tpls c="8">
          <tpl hier="2" item="0"/>
          <tpl hier="4" item="3"/>
          <tpl fld="3" item="5"/>
          <tpl fld="2" item="15"/>
          <tpl hier="9" item="1"/>
          <tpl hier="11" item="4"/>
          <tpl hier="12" item="5"/>
          <tpl fld="4" item="0"/>
        </tpls>
      </n>
      <n v="3574586368">
        <tpls c="8">
          <tpl hier="2" item="0"/>
          <tpl hier="4" item="3"/>
          <tpl fld="3" item="56"/>
          <tpl fld="2" item="19"/>
          <tpl hier="9" item="1"/>
          <tpl hier="11" item="4"/>
          <tpl hier="12" item="5"/>
          <tpl fld="4" item="0"/>
        </tpls>
      </n>
      <n v="8032551424">
        <tpls c="8">
          <tpl hier="2" item="0"/>
          <tpl hier="4" item="3"/>
          <tpl fld="3" item="0"/>
          <tpl fld="2" item="19"/>
          <tpl hier="9" item="1"/>
          <tpl hier="11" item="4"/>
          <tpl hier="12" item="5"/>
          <tpl fld="4" item="0"/>
        </tpls>
      </n>
      <n v="873000000">
        <tpls c="8">
          <tpl hier="2" item="0"/>
          <tpl hier="4" item="3"/>
          <tpl fld="3" item="15"/>
          <tpl fld="2" item="4"/>
          <tpl hier="9" item="1"/>
          <tpl hier="11" item="4"/>
          <tpl hier="12" item="5"/>
          <tpl fld="4" item="0"/>
        </tpls>
      </n>
      <n v="189834641408">
        <tpls c="8">
          <tpl hier="2" item="0"/>
          <tpl hier="4" item="3"/>
          <tpl fld="3" item="27"/>
          <tpl fld="2" item="1"/>
          <tpl hier="9" item="1"/>
          <tpl hier="11" item="4"/>
          <tpl hier="12" item="5"/>
          <tpl fld="4" item="0"/>
        </tpls>
      </n>
      <n v="7413840409024">
        <tpls c="8">
          <tpl hier="2" item="0"/>
          <tpl hier="4" item="3"/>
          <tpl fld="3" item="49"/>
          <tpl fld="1" item="0"/>
          <tpl hier="9" item="1"/>
          <tpl hier="11" item="4"/>
          <tpl hier="12" item="5"/>
          <tpl fld="4" item="0"/>
        </tpls>
      </n>
      <n v="84307369984">
        <tpls c="8">
          <tpl hier="2" item="0"/>
          <tpl hier="4" item="3"/>
          <tpl fld="3" item="11"/>
          <tpl fld="2" item="12"/>
          <tpl hier="9" item="1"/>
          <tpl hier="11" item="4"/>
          <tpl hier="12" item="5"/>
          <tpl fld="4" item="0"/>
        </tpls>
      </n>
      <n v="346841907200">
        <tpls c="8">
          <tpl hier="2" item="0"/>
          <tpl hier="4" item="3"/>
          <tpl fld="3" item="9"/>
          <tpl fld="2" item="12"/>
          <tpl hier="9" item="1"/>
          <tpl hier="11" item="4"/>
          <tpl hier="12" item="5"/>
          <tpl fld="4" item="0"/>
        </tpls>
      </n>
      <n v="7002399744">
        <tpls c="8">
          <tpl hier="2" item="0"/>
          <tpl hier="4" item="3"/>
          <tpl fld="3" item="57"/>
          <tpl fld="2" item="18"/>
          <tpl hier="9" item="1"/>
          <tpl hier="11" item="4"/>
          <tpl hier="12" item="5"/>
          <tpl fld="4" item="0"/>
        </tpls>
      </n>
      <n v="28161200128">
        <tpls c="8">
          <tpl hier="2" item="0"/>
          <tpl hier="4" item="3"/>
          <tpl fld="3" item="3"/>
          <tpl fld="2" item="18"/>
          <tpl hier="9" item="1"/>
          <tpl hier="11" item="4"/>
          <tpl hier="12" item="5"/>
          <tpl fld="4" item="0"/>
        </tpls>
      </n>
      <n v="83914522624">
        <tpls c="8">
          <tpl hier="2" item="0"/>
          <tpl hier="4" item="3"/>
          <tpl fld="3" item="1"/>
          <tpl fld="2" item="18"/>
          <tpl hier="9" item="1"/>
          <tpl hier="11" item="4"/>
          <tpl hier="12" item="5"/>
          <tpl fld="4" item="0"/>
        </tpls>
      </n>
      <n v="637754176">
        <tpls c="8">
          <tpl hier="2" item="0"/>
          <tpl hier="4" item="3"/>
          <tpl fld="3" item="20"/>
          <tpl fld="2" item="20"/>
          <tpl hier="9" item="1"/>
          <tpl hier="11" item="4"/>
          <tpl hier="12" item="5"/>
          <tpl fld="4" item="0"/>
        </tpls>
      </n>
      <n v="2029026688">
        <tpls c="8">
          <tpl hier="2" item="0"/>
          <tpl hier="4" item="3"/>
          <tpl fld="3" item="51"/>
          <tpl fld="2" item="20"/>
          <tpl hier="9" item="1"/>
          <tpl hier="11" item="4"/>
          <tpl hier="12" item="5"/>
          <tpl fld="4" item="0"/>
        </tpls>
      </n>
      <n v="5198063104">
        <tpls c="8">
          <tpl hier="2" item="0"/>
          <tpl hier="4" item="3"/>
          <tpl fld="3" item="38"/>
          <tpl fld="2" item="20"/>
          <tpl hier="9" item="1"/>
          <tpl hier="11" item="4"/>
          <tpl hier="12" item="5"/>
          <tpl fld="4" item="0"/>
        </tpls>
      </n>
      <n v="1122139648">
        <tpls c="8">
          <tpl hier="2" item="0"/>
          <tpl hier="4" item="3"/>
          <tpl fld="3" item="44"/>
          <tpl fld="2" item="32"/>
          <tpl hier="9" item="1"/>
          <tpl hier="11" item="4"/>
          <tpl hier="12" item="5"/>
          <tpl fld="4" item="0"/>
        </tpls>
      </n>
      <n v="4084878592">
        <tpls c="8">
          <tpl hier="2" item="0"/>
          <tpl hier="4" item="3"/>
          <tpl fld="3" item="43"/>
          <tpl fld="2" item="32"/>
          <tpl hier="9" item="1"/>
          <tpl hier="11" item="4"/>
          <tpl hier="12" item="5"/>
          <tpl fld="4" item="0"/>
        </tpls>
      </n>
      <n v="6176312320">
        <tpls c="8">
          <tpl hier="2" item="0"/>
          <tpl hier="4" item="3"/>
          <tpl fld="3" item="42"/>
          <tpl fld="2" item="32"/>
          <tpl hier="9" item="1"/>
          <tpl hier="11" item="4"/>
          <tpl hier="12" item="5"/>
          <tpl fld="4" item="0"/>
        </tpls>
      </n>
      <n v="17902206976">
        <tpls c="8">
          <tpl hier="2" item="0"/>
          <tpl hier="4" item="3"/>
          <tpl fld="3" item="41"/>
          <tpl fld="2" item="32"/>
          <tpl hier="9" item="1"/>
          <tpl hier="11" item="4"/>
          <tpl hier="12" item="5"/>
          <tpl fld="4" item="0"/>
        </tpls>
      </n>
      <n v="16443035">
        <tpls c="8">
          <tpl hier="2" item="0"/>
          <tpl hier="4" item="3"/>
          <tpl fld="3" item="32"/>
          <tpl fld="2" item="9"/>
          <tpl hier="9" item="1"/>
          <tpl hier="11" item="4"/>
          <tpl hier="12" item="5"/>
          <tpl fld="4" item="0"/>
        </tpls>
      </n>
      <n v="147912064">
        <tpls c="8">
          <tpl hier="2" item="0"/>
          <tpl hier="4" item="3"/>
          <tpl fld="3" item="31"/>
          <tpl fld="2" item="9"/>
          <tpl hier="9" item="1"/>
          <tpl hier="11" item="4"/>
          <tpl hier="12" item="5"/>
          <tpl fld="4" item="0"/>
        </tpls>
      </n>
      <n v="608369280">
        <tpls c="8">
          <tpl hier="2" item="0"/>
          <tpl hier="4" item="3"/>
          <tpl fld="3" item="30"/>
          <tpl fld="2" item="9"/>
          <tpl hier="9" item="1"/>
          <tpl hier="11" item="4"/>
          <tpl hier="12" item="5"/>
          <tpl fld="4" item="0"/>
        </tpls>
      </n>
      <n v="1343007872">
        <tpls c="8">
          <tpl hier="2" item="0"/>
          <tpl hier="4" item="3"/>
          <tpl fld="3" item="29"/>
          <tpl fld="2" item="9"/>
          <tpl hier="9" item="1"/>
          <tpl hier="11" item="4"/>
          <tpl hier="12" item="5"/>
          <tpl fld="4" item="0"/>
        </tpls>
      </n>
      <n v="408690176">
        <tpls c="8">
          <tpl hier="2" item="0"/>
          <tpl hier="4" item="3"/>
          <tpl fld="3" item="16"/>
          <tpl fld="2" item="11"/>
          <tpl hier="9" item="1"/>
          <tpl hier="11" item="4"/>
          <tpl hier="12" item="5"/>
          <tpl fld="4" item="0"/>
        </tpls>
      </n>
      <n v="856890496">
        <tpls c="8">
          <tpl hier="2" item="0"/>
          <tpl hier="4" item="3"/>
          <tpl fld="3" item="15"/>
          <tpl fld="2" item="11"/>
          <tpl hier="9" item="1"/>
          <tpl hier="11" item="4"/>
          <tpl hier="12" item="5"/>
          <tpl fld="4" item="0"/>
        </tpls>
      </n>
      <n v="1090467712">
        <tpls c="8">
          <tpl hier="2" item="0"/>
          <tpl hier="4" item="3"/>
          <tpl fld="3" item="14"/>
          <tpl fld="2" item="11"/>
          <tpl hier="9" item="1"/>
          <tpl hier="11" item="4"/>
          <tpl hier="12" item="5"/>
          <tpl fld="4" item="0"/>
        </tpls>
      </n>
      <n v="3739577856">
        <tpls c="8">
          <tpl hier="2" item="0"/>
          <tpl hier="4" item="3"/>
          <tpl fld="3" item="13"/>
          <tpl fld="2" item="11"/>
          <tpl hier="9" item="1"/>
          <tpl hier="11" item="4"/>
          <tpl hier="12" item="5"/>
          <tpl fld="4" item="0"/>
        </tpls>
      </n>
      <n v="21357436928">
        <tpls c="8">
          <tpl hier="2" item="0"/>
          <tpl hier="4" item="3"/>
          <tpl fld="3" item="4"/>
          <tpl fld="2" item="15"/>
          <tpl hier="9" item="1"/>
          <tpl hier="11" item="4"/>
          <tpl hier="12" item="5"/>
          <tpl fld="4" item="0"/>
        </tpls>
      </n>
      <n v="95176638464">
        <tpls c="8">
          <tpl hier="2" item="0"/>
          <tpl hier="4" item="3"/>
          <tpl fld="3" item="58"/>
          <tpl fld="2" item="15"/>
          <tpl hier="9" item="1"/>
          <tpl hier="11" item="4"/>
          <tpl hier="12" item="5"/>
          <tpl fld="4" item="0"/>
        </tpls>
      </n>
      <n v="228590026752">
        <tpls c="8">
          <tpl hier="2" item="0"/>
          <tpl hier="4" item="3"/>
          <tpl fld="3" item="2"/>
          <tpl fld="2" item="15"/>
          <tpl hier="9" item="1"/>
          <tpl hier="11" item="4"/>
          <tpl hier="12" item="5"/>
          <tpl fld="4" item="0"/>
        </tpls>
      </n>
      <n v="3791298048">
        <tpls c="8">
          <tpl hier="2" item="0"/>
          <tpl hier="4" item="3"/>
          <tpl fld="3" item="54"/>
          <tpl fld="2" item="19"/>
          <tpl hier="9" item="1"/>
          <tpl hier="11" item="4"/>
          <tpl hier="12" item="5"/>
          <tpl fld="4" item="0"/>
        </tpls>
      </n>
      <n v="9000363008">
        <tpls c="8">
          <tpl hier="2" item="0"/>
          <tpl hier="4" item="3"/>
          <tpl fld="3" item="53"/>
          <tpl fld="2" item="19"/>
          <tpl hier="9" item="1"/>
          <tpl hier="11" item="4"/>
          <tpl hier="12" item="5"/>
          <tpl fld="4" item="0"/>
        </tpls>
      </n>
      <n v="834279360">
        <tpls c="8">
          <tpl hier="2" item="0"/>
          <tpl hier="4" item="3"/>
          <tpl fld="3" item="14"/>
          <tpl fld="2" item="4"/>
          <tpl hier="9" item="1"/>
          <tpl hier="11" item="4"/>
          <tpl hier="12" item="5"/>
          <tpl fld="4" item="0"/>
        </tpls>
      </n>
      <n v="950579429376">
        <tpls c="8">
          <tpl hier="2" item="0"/>
          <tpl hier="4" item="3"/>
          <tpl fld="3" item="33"/>
          <tpl fld="2" item="1"/>
          <tpl hier="9" item="1"/>
          <tpl hier="11" item="4"/>
          <tpl hier="12" item="5"/>
          <tpl fld="4" item="0"/>
        </tpls>
      </n>
      <n v="5736083968">
        <tpls c="8">
          <tpl hier="2" item="0"/>
          <tpl hier="4" item="3"/>
          <tpl fld="3" item="18"/>
          <tpl fld="2" item="10"/>
          <tpl hier="9" item="1"/>
          <tpl hier="11" item="4"/>
          <tpl hier="12" item="5"/>
          <tpl fld="4" item="0"/>
        </tpls>
      </n>
      <n v="17599660032">
        <tpls c="8">
          <tpl hier="2" item="0"/>
          <tpl hier="4" item="3"/>
          <tpl fld="3" item="22"/>
          <tpl fld="2" item="10"/>
          <tpl hier="9" item="1"/>
          <tpl hier="11" item="4"/>
          <tpl hier="12" item="5"/>
          <tpl fld="4" item="0"/>
        </tpls>
      </n>
      <n v="51744747520">
        <tpls c="8">
          <tpl hier="2" item="0"/>
          <tpl hier="4" item="3"/>
          <tpl fld="3" item="17"/>
          <tpl fld="2" item="10"/>
          <tpl hier="9" item="1"/>
          <tpl hier="11" item="4"/>
          <tpl hier="12" item="5"/>
          <tpl fld="4" item="0"/>
        </tpls>
      </n>
      <n v="191895945216">
        <tpls c="8">
          <tpl hier="2" item="0"/>
          <tpl hier="4" item="3"/>
          <tpl fld="3" item="21"/>
          <tpl fld="2" item="10"/>
          <tpl hier="9" item="1"/>
          <tpl hier="11" item="4"/>
          <tpl hier="12" item="5"/>
          <tpl fld="4" item="0"/>
        </tpls>
      </n>
      <n v="7408305664">
        <tpls c="8">
          <tpl hier="2" item="0"/>
          <tpl hier="4" item="3"/>
          <tpl fld="3" item="8"/>
          <tpl fld="2" item="12"/>
          <tpl hier="9" item="1"/>
          <tpl hier="11" item="4"/>
          <tpl hier="12" item="5"/>
          <tpl fld="4" item="0"/>
        </tpls>
      </n>
      <n v="33195933696">
        <tpls c="8">
          <tpl hier="2" item="0"/>
          <tpl hier="4" item="3"/>
          <tpl fld="3" item="7"/>
          <tpl fld="2" item="12"/>
          <tpl hier="9" item="1"/>
          <tpl hier="11" item="4"/>
          <tpl hier="12" item="5"/>
          <tpl fld="4" item="0"/>
        </tpls>
      </n>
      <n v="87039148032">
        <tpls c="8">
          <tpl hier="2" item="0"/>
          <tpl hier="4" item="3"/>
          <tpl fld="3" item="6"/>
          <tpl fld="2" item="12"/>
          <tpl hier="9" item="1"/>
          <tpl hier="11" item="4"/>
          <tpl hier="12" item="5"/>
          <tpl fld="4" item="0"/>
        </tpls>
      </n>
      <n v="376795496448">
        <tpls c="8">
          <tpl hier="2" item="0"/>
          <tpl hier="4" item="3"/>
          <tpl fld="3" item="5"/>
          <tpl fld="2" item="12"/>
          <tpl hier="9" item="1"/>
          <tpl hier="11" item="4"/>
          <tpl hier="12" item="5"/>
          <tpl fld="4" item="0"/>
        </tpls>
      </n>
      <n v="7684800000">
        <tpls c="8">
          <tpl hier="2" item="0"/>
          <tpl hier="4" item="3"/>
          <tpl fld="3" item="56"/>
          <tpl fld="2" item="18"/>
          <tpl hier="9" item="1"/>
          <tpl hier="11" item="4"/>
          <tpl hier="12" item="5"/>
          <tpl fld="4" item="0"/>
        </tpls>
      </n>
      <n v="30603919360">
        <tpls c="8">
          <tpl hier="2" item="0"/>
          <tpl hier="4" item="3"/>
          <tpl fld="3" item="0"/>
          <tpl fld="2" item="18"/>
          <tpl hier="9" item="1"/>
          <tpl hier="11" item="4"/>
          <tpl hier="12" item="5"/>
          <tpl fld="4" item="0"/>
        </tpls>
      </n>
      <n v="87276167168">
        <tpls c="8">
          <tpl hier="2" item="0"/>
          <tpl hier="4" item="3"/>
          <tpl fld="3" item="55"/>
          <tpl fld="2" item="18"/>
          <tpl hier="9" item="1"/>
          <tpl hier="11" item="4"/>
          <tpl hier="12" item="5"/>
          <tpl fld="4" item="0"/>
        </tpls>
      </n>
      <n v="122000016">
        <tpls c="8">
          <tpl hier="2" item="0"/>
          <tpl hier="4" item="3"/>
          <tpl fld="3" item="35"/>
          <tpl fld="2" item="20"/>
          <tpl hier="9" item="1"/>
          <tpl hier="11" item="4"/>
          <tpl hier="12" item="5"/>
          <tpl fld="4" item="0"/>
        </tpls>
      </n>
      <n v="746650560">
        <tpls c="8">
          <tpl hier="2" item="0"/>
          <tpl hier="4" item="3"/>
          <tpl fld="3" item="40"/>
          <tpl fld="2" item="20"/>
          <tpl hier="9" item="1"/>
          <tpl hier="11" item="4"/>
          <tpl hier="12" item="5"/>
          <tpl fld="4" item="0"/>
        </tpls>
      </n>
      <n v="1971526016">
        <tpls c="8">
          <tpl hier="2" item="0"/>
          <tpl hier="4" item="3"/>
          <tpl fld="3" item="50"/>
          <tpl fld="2" item="20"/>
          <tpl hier="9" item="1"/>
          <tpl hier="11" item="4"/>
          <tpl hier="12" item="5"/>
          <tpl fld="4" item="0"/>
        </tpls>
      </n>
      <n v="5694132224">
        <tpls c="8">
          <tpl hier="2" item="0"/>
          <tpl hier="4" item="3"/>
          <tpl fld="3" item="49"/>
          <tpl fld="2" item="20"/>
          <tpl hier="9" item="1"/>
          <tpl hier="11" item="4"/>
          <tpl hier="12" item="5"/>
          <tpl fld="4" item="0"/>
        </tpls>
      </n>
      <n v="1188930560">
        <tpls c="8">
          <tpl hier="2" item="0"/>
          <tpl hier="4" item="3"/>
          <tpl fld="3" item="37"/>
          <tpl fld="2" item="32"/>
          <tpl hier="9" item="1"/>
          <tpl hier="11" item="4"/>
          <tpl hier="12" item="5"/>
          <tpl fld="4" item="0"/>
        </tpls>
      </n>
      <n v="4435050496">
        <tpls c="8">
          <tpl hier="2" item="0"/>
          <tpl hier="4" item="3"/>
          <tpl fld="3" item="39"/>
          <tpl fld="2" item="32"/>
          <tpl hier="9" item="1"/>
          <tpl hier="11" item="4"/>
          <tpl hier="12" item="5"/>
          <tpl fld="4" item="0"/>
        </tpls>
      </n>
      <n v="6413189632">
        <tpls c="8">
          <tpl hier="2" item="0"/>
          <tpl hier="4" item="3"/>
          <tpl fld="3" item="28"/>
          <tpl fld="2" item="32"/>
          <tpl hier="9" item="1"/>
          <tpl hier="11" item="4"/>
          <tpl hier="12" item="5"/>
          <tpl fld="4" item="0"/>
        </tpls>
      </n>
      <n v="17824399360">
        <tpls c="8">
          <tpl hier="2" item="0"/>
          <tpl hier="4" item="3"/>
          <tpl fld="3" item="19"/>
          <tpl fld="2" item="32"/>
          <tpl hier="9" item="1"/>
          <tpl hier="11" item="4"/>
          <tpl hier="12" item="5"/>
          <tpl fld="4" item="0"/>
        </tpls>
      </n>
      <n v="16632033">
        <tpls c="8">
          <tpl hier="2" item="0"/>
          <tpl hier="4" item="3"/>
          <tpl fld="3" item="26"/>
          <tpl fld="2" item="9"/>
          <tpl hier="9" item="1"/>
          <tpl hier="11" item="4"/>
          <tpl hier="12" item="5"/>
          <tpl fld="4" item="0"/>
        </tpls>
      </n>
      <n v="146712848">
        <tpls c="8">
          <tpl hier="2" item="0"/>
          <tpl hier="4" item="3"/>
          <tpl fld="3" item="25"/>
          <tpl fld="2" item="9"/>
          <tpl hier="9" item="1"/>
          <tpl hier="11" item="4"/>
          <tpl hier="12" item="5"/>
          <tpl fld="4" item="0"/>
        </tpls>
      </n>
      <n v="622985472">
        <tpls c="8">
          <tpl hier="2" item="0"/>
          <tpl hier="4" item="3"/>
          <tpl fld="3" item="24"/>
          <tpl fld="2" item="9"/>
          <tpl hier="9" item="1"/>
          <tpl hier="11" item="4"/>
          <tpl hier="12" item="5"/>
          <tpl fld="4" item="0"/>
        </tpls>
      </n>
      <n v="1377495040">
        <tpls c="8">
          <tpl hier="2" item="0"/>
          <tpl hier="4" item="3"/>
          <tpl fld="3" item="23"/>
          <tpl fld="2" item="9"/>
          <tpl hier="9" item="1"/>
          <tpl hier="11" item="4"/>
          <tpl hier="12" item="5"/>
          <tpl fld="4" item="0"/>
        </tpls>
      </n>
      <n v="434410368">
        <tpls c="8">
          <tpl hier="2" item="0"/>
          <tpl hier="4" item="3"/>
          <tpl fld="3" item="10"/>
          <tpl fld="2" item="11"/>
          <tpl hier="9" item="1"/>
          <tpl hier="11" item="4"/>
          <tpl hier="12" item="5"/>
          <tpl fld="4" item="0"/>
        </tpls>
      </n>
      <n v="490181472">
        <tpls c="8">
          <tpl hier="2" item="0"/>
          <tpl hier="4" item="3"/>
          <tpl fld="3" item="12"/>
          <tpl fld="2" item="11"/>
          <tpl hier="9" item="1"/>
          <tpl hier="11" item="4"/>
          <tpl hier="12" item="5"/>
          <tpl fld="4" item="0"/>
        </tpls>
      </n>
      <n v="1253340544">
        <tpls c="8">
          <tpl hier="2" item="0"/>
          <tpl hier="4" item="3"/>
          <tpl fld="3" item="11"/>
          <tpl fld="2" item="11"/>
          <tpl hier="9" item="1"/>
          <tpl hier="11" item="4"/>
          <tpl hier="12" item="5"/>
          <tpl fld="4" item="0"/>
        </tpls>
      </n>
      <n v="4085114880">
        <tpls c="8">
          <tpl hier="2" item="0"/>
          <tpl hier="4" item="3"/>
          <tpl fld="3" item="9"/>
          <tpl fld="2" item="11"/>
          <tpl hier="9" item="1"/>
          <tpl hier="11" item="4"/>
          <tpl hier="12" item="5"/>
          <tpl fld="4" item="0"/>
        </tpls>
      </n>
      <n v="29295675392">
        <tpls c="8">
          <tpl hier="2" item="0"/>
          <tpl hier="4" item="3"/>
          <tpl fld="3" item="57"/>
          <tpl fld="2" item="15"/>
          <tpl hier="9" item="1"/>
          <tpl hier="11" item="4"/>
          <tpl hier="12" item="5"/>
          <tpl fld="4" item="0"/>
        </tpls>
      </n>
      <n v="99030859776">
        <tpls c="8">
          <tpl hier="2" item="0"/>
          <tpl hier="4" item="3"/>
          <tpl fld="3" item="3"/>
          <tpl fld="2" item="15"/>
          <tpl hier="9" item="1"/>
          <tpl hier="11" item="4"/>
          <tpl hier="12" item="5"/>
          <tpl fld="4" item="0"/>
        </tpls>
      </n>
      <n v="257772716032">
        <tpls c="8">
          <tpl hier="2" item="0"/>
          <tpl hier="4" item="3"/>
          <tpl fld="3" item="1"/>
          <tpl fld="2" item="15"/>
          <tpl hier="9" item="1"/>
          <tpl hier="11" item="4"/>
          <tpl hier="12" item="5"/>
          <tpl fld="4" item="0"/>
        </tpls>
      </n>
      <n v="3591319808">
        <tpls c="8">
          <tpl hier="2" item="0"/>
          <tpl hier="4" item="3"/>
          <tpl fld="3" item="20"/>
          <tpl fld="2" item="19"/>
          <tpl hier="9" item="1"/>
          <tpl hier="11" item="4"/>
          <tpl hier="12" item="5"/>
          <tpl fld="4" item="0"/>
        </tpls>
      </n>
      <n v="9703011328">
        <tpls c="8">
          <tpl hier="2" item="0"/>
          <tpl hier="4" item="3"/>
          <tpl fld="3" item="51"/>
          <tpl fld="2" item="19"/>
          <tpl hier="9" item="1"/>
          <tpl hier="11" item="4"/>
          <tpl hier="12" item="5"/>
          <tpl fld="4" item="0"/>
        </tpls>
      </n>
      <n v="3210064384">
        <tpls c="8">
          <tpl hier="2" item="0"/>
          <tpl hier="4" item="3"/>
          <tpl fld="3" item="13"/>
          <tpl fld="2" item="4"/>
          <tpl hier="9" item="1"/>
          <tpl hier="11" item="4"/>
          <tpl hier="12" item="5"/>
          <tpl fld="4" item="0"/>
        </tpls>
      </n>
      <n v="1593675392">
        <tpls c="8">
          <tpl hier="2" item="0"/>
          <tpl hier="4" item="3"/>
          <tpl fld="3" item="18"/>
          <tpl fld="2" item="3"/>
          <tpl hier="9" item="1"/>
          <tpl hier="11" item="4"/>
          <tpl hier="12" item="5"/>
          <tpl fld="4" item="0"/>
        </tpls>
      </n>
      <n v="6420909568">
        <tpls c="8">
          <tpl hier="2" item="0"/>
          <tpl hier="4" item="3"/>
          <tpl fld="3" item="16"/>
          <tpl fld="2" item="10"/>
          <tpl hier="9" item="1"/>
          <tpl hier="11" item="4"/>
          <tpl hier="12" item="5"/>
          <tpl fld="4" item="0"/>
        </tpls>
      </n>
      <n v="16548827136">
        <tpls c="8">
          <tpl hier="2" item="0"/>
          <tpl hier="4" item="3"/>
          <tpl fld="3" item="15"/>
          <tpl fld="2" item="10"/>
          <tpl hier="9" item="1"/>
          <tpl hier="11" item="4"/>
          <tpl hier="12" item="5"/>
          <tpl fld="4" item="0"/>
        </tpls>
      </n>
      <n v="52030156800">
        <tpls c="8">
          <tpl hier="2" item="0"/>
          <tpl hier="4" item="3"/>
          <tpl fld="3" item="14"/>
          <tpl fld="2" item="10"/>
          <tpl hier="9" item="1"/>
          <tpl hier="11" item="4"/>
          <tpl hier="12" item="5"/>
          <tpl fld="4" item="0"/>
        </tpls>
      </n>
      <n v="211007209472">
        <tpls c="8">
          <tpl hier="2" item="0"/>
          <tpl hier="4" item="3"/>
          <tpl fld="3" item="13"/>
          <tpl fld="2" item="10"/>
          <tpl hier="9" item="1"/>
          <tpl hier="11" item="4"/>
          <tpl hier="12" item="5"/>
          <tpl fld="4" item="0"/>
        </tpls>
      </n>
      <n v="8017468928">
        <tpls c="8">
          <tpl hier="2" item="0"/>
          <tpl hier="4" item="3"/>
          <tpl fld="3" item="4"/>
          <tpl fld="2" item="12"/>
          <tpl hier="9" item="1"/>
          <tpl hier="11" item="4"/>
          <tpl hier="12" item="5"/>
          <tpl fld="4" item="0"/>
        </tpls>
      </n>
      <n v="37885440000">
        <tpls c="8">
          <tpl hier="2" item="0"/>
          <tpl hier="4" item="3"/>
          <tpl fld="3" item="58"/>
          <tpl fld="2" item="12"/>
          <tpl hier="9" item="1"/>
          <tpl hier="11" item="4"/>
          <tpl hier="12" item="5"/>
          <tpl fld="4" item="0"/>
        </tpls>
      </n>
      <n v="95001993216">
        <tpls c="8">
          <tpl hier="2" item="0"/>
          <tpl hier="4" item="3"/>
          <tpl fld="3" item="2"/>
          <tpl fld="2" item="12"/>
          <tpl hier="9" item="1"/>
          <tpl hier="11" item="4"/>
          <tpl hier="12" item="5"/>
          <tpl fld="4" item="0"/>
        </tpls>
      </n>
      <n v="8198300160">
        <tpls c="8">
          <tpl hier="2" item="0"/>
          <tpl hier="4" item="3"/>
          <tpl fld="3" item="54"/>
          <tpl fld="2" item="18"/>
          <tpl hier="9" item="1"/>
          <tpl hier="11" item="4"/>
          <tpl hier="12" item="5"/>
          <tpl fld="4" item="0"/>
        </tpls>
      </n>
      <n v="32287031296">
        <tpls c="8">
          <tpl hier="2" item="0"/>
          <tpl hier="4" item="3"/>
          <tpl fld="3" item="53"/>
          <tpl fld="2" item="18"/>
          <tpl hier="9" item="1"/>
          <tpl hier="11" item="4"/>
          <tpl hier="12" item="5"/>
          <tpl fld="4" item="0"/>
        </tpls>
      </n>
      <n v="89524133888">
        <tpls c="8">
          <tpl hier="2" item="0"/>
          <tpl hier="4" item="3"/>
          <tpl fld="3" item="52"/>
          <tpl fld="2" item="18"/>
          <tpl hier="9" item="1"/>
          <tpl hier="11" item="4"/>
          <tpl hier="12" item="5"/>
          <tpl fld="4" item="0"/>
        </tpls>
      </n>
      <n v="125000008">
        <tpls c="8">
          <tpl hier="2" item="0"/>
          <tpl hier="4" item="3"/>
          <tpl fld="3" item="48"/>
          <tpl fld="2" item="20"/>
          <tpl hier="9" item="1"/>
          <tpl hier="11" item="4"/>
          <tpl hier="12" item="5"/>
          <tpl fld="4" item="0"/>
        </tpls>
      </n>
      <n v="905709120">
        <tpls c="8">
          <tpl hier="2" item="0"/>
          <tpl hier="4" item="3"/>
          <tpl fld="3" item="46"/>
          <tpl fld="2" item="20"/>
          <tpl hier="9" item="1"/>
          <tpl hier="11" item="4"/>
          <tpl hier="12" item="5"/>
          <tpl fld="4" item="0"/>
        </tpls>
      </n>
      <n v="753636352">
        <tpls c="8">
          <tpl hier="2" item="0"/>
          <tpl hier="4" item="3"/>
          <tpl fld="3" item="45"/>
          <tpl fld="2" item="20"/>
          <tpl hier="9" item="1"/>
          <tpl hier="11" item="4"/>
          <tpl hier="12" item="5"/>
          <tpl fld="4" item="0"/>
        </tpls>
      </n>
      <n v="6147525120">
        <tpls c="8">
          <tpl hier="2" item="0"/>
          <tpl hier="4" item="3"/>
          <tpl fld="3" item="47"/>
          <tpl fld="2" item="20"/>
          <tpl hier="9" item="1"/>
          <tpl hier="11" item="4"/>
          <tpl hier="12" item="5"/>
          <tpl fld="4" item="0"/>
        </tpls>
      </n>
      <n v="1210058368">
        <tpls c="8">
          <tpl hier="2" item="0"/>
          <tpl hier="4" item="3"/>
          <tpl fld="3" item="34"/>
          <tpl fld="2" item="32"/>
          <tpl hier="9" item="1"/>
          <tpl hier="11" item="4"/>
          <tpl hier="12" item="5"/>
          <tpl fld="4" item="0"/>
        </tpls>
      </n>
      <n v="4021697280">
        <tpls c="8">
          <tpl hier="2" item="0"/>
          <tpl hier="4" item="3"/>
          <tpl fld="3" item="36"/>
          <tpl fld="2" item="32"/>
          <tpl hier="9" item="1"/>
          <tpl hier="11" item="4"/>
          <tpl hier="12" item="5"/>
          <tpl fld="4" item="0"/>
        </tpls>
      </n>
      <n v="5915250176">
        <tpls c="8">
          <tpl hier="2" item="0"/>
          <tpl hier="4" item="3"/>
          <tpl fld="3" item="27"/>
          <tpl fld="2" item="32"/>
          <tpl hier="9" item="1"/>
          <tpl hier="11" item="4"/>
          <tpl hier="12" item="5"/>
          <tpl fld="4" item="0"/>
        </tpls>
      </n>
      <n v="18965571584">
        <tpls c="8">
          <tpl hier="2" item="0"/>
          <tpl hier="4" item="3"/>
          <tpl fld="3" item="33"/>
          <tpl fld="2" item="32"/>
          <tpl hier="9" item="1"/>
          <tpl hier="11" item="4"/>
          <tpl hier="12" item="5"/>
          <tpl fld="4" item="0"/>
        </tpls>
      </n>
      <n v="16074027">
        <tpls c="8">
          <tpl hier="2" item="0"/>
          <tpl hier="4" item="3"/>
          <tpl fld="3" item="18"/>
          <tpl fld="2" item="9"/>
          <tpl hier="9" item="1"/>
          <tpl hier="11" item="4"/>
          <tpl hier="12" item="5"/>
          <tpl fld="4" item="0"/>
        </tpls>
      </n>
      <n v="151313248">
        <tpls c="8">
          <tpl hier="2" item="0"/>
          <tpl hier="4" item="3"/>
          <tpl fld="3" item="22"/>
          <tpl fld="2" item="9"/>
          <tpl hier="9" item="1"/>
          <tpl hier="11" item="4"/>
          <tpl hier="12" item="5"/>
          <tpl fld="4" item="0"/>
        </tpls>
      </n>
      <n v="614879744">
        <tpls c="8">
          <tpl hier="2" item="0"/>
          <tpl hier="4" item="3"/>
          <tpl fld="3" item="17"/>
          <tpl fld="2" item="9"/>
          <tpl hier="9" item="1"/>
          <tpl hier="11" item="4"/>
          <tpl hier="12" item="5"/>
          <tpl fld="4" item="0"/>
        </tpls>
      </n>
      <n v="1426651776">
        <tpls c="8">
          <tpl hier="2" item="0"/>
          <tpl hier="4" item="3"/>
          <tpl fld="3" item="21"/>
          <tpl fld="2" item="9"/>
          <tpl hier="9" item="1"/>
          <tpl hier="11" item="4"/>
          <tpl hier="12" item="5"/>
          <tpl fld="4" item="0"/>
        </tpls>
      </n>
      <n v="419549440">
        <tpls c="8">
          <tpl hier="2" item="0"/>
          <tpl hier="4" item="3"/>
          <tpl fld="3" item="8"/>
          <tpl fld="2" item="11"/>
          <tpl hier="9" item="1"/>
          <tpl hier="11" item="4"/>
          <tpl hier="12" item="5"/>
          <tpl fld="4" item="0"/>
        </tpls>
      </n>
      <n v="701307584">
        <tpls c="8">
          <tpl hier="2" item="0"/>
          <tpl hier="4" item="3"/>
          <tpl fld="3" item="7"/>
          <tpl fld="2" item="11"/>
          <tpl hier="9" item="1"/>
          <tpl hier="11" item="4"/>
          <tpl hier="12" item="5"/>
          <tpl fld="4" item="0"/>
        </tpls>
      </n>
      <n v="1385810048">
        <tpls c="8">
          <tpl hier="2" item="0"/>
          <tpl hier="4" item="3"/>
          <tpl fld="3" item="6"/>
          <tpl fld="2" item="11"/>
          <tpl hier="9" item="1"/>
          <tpl hier="11" item="4"/>
          <tpl hier="12" item="5"/>
          <tpl fld="4" item="0"/>
        </tpls>
      </n>
      <n v="3941474304">
        <tpls c="8">
          <tpl hier="2" item="0"/>
          <tpl hier="4" item="3"/>
          <tpl fld="3" item="5"/>
          <tpl fld="2" item="11"/>
          <tpl hier="9" item="1"/>
          <tpl hier="11" item="4"/>
          <tpl hier="12" item="5"/>
          <tpl fld="4" item="0"/>
        </tpls>
      </n>
      <n v="36807720960">
        <tpls c="8">
          <tpl hier="2" item="0"/>
          <tpl hier="4" item="3"/>
          <tpl fld="3" item="56"/>
          <tpl fld="2" item="15"/>
          <tpl hier="9" item="1"/>
          <tpl hier="11" item="4"/>
          <tpl hier="12" item="5"/>
          <tpl fld="4" item="0"/>
        </tpls>
      </n>
      <n v="115552346112">
        <tpls c="8">
          <tpl hier="2" item="0"/>
          <tpl hier="4" item="3"/>
          <tpl fld="3" item="0"/>
          <tpl fld="2" item="15"/>
          <tpl hier="9" item="1"/>
          <tpl hier="11" item="4"/>
          <tpl hier="12" item="5"/>
          <tpl fld="4" item="0"/>
        </tpls>
      </n>
      <n v="271638478848">
        <tpls c="8">
          <tpl hier="2" item="0"/>
          <tpl hier="4" item="3"/>
          <tpl fld="3" item="55"/>
          <tpl fld="2" item="15"/>
          <tpl hier="9" item="1"/>
          <tpl hier="11" item="4"/>
          <tpl hier="12" item="5"/>
          <tpl fld="4" item="0"/>
        </tpls>
      </n>
      <n v="1444327680">
        <tpls c="8">
          <tpl hier="2" item="0"/>
          <tpl hier="4" item="3"/>
          <tpl fld="3" item="35"/>
          <tpl fld="2" item="19"/>
          <tpl hier="9" item="1"/>
          <tpl hier="11" item="4"/>
          <tpl hier="12" item="5"/>
          <tpl fld="4" item="0"/>
        </tpls>
      </n>
      <n v="4104509696">
        <tpls c="8">
          <tpl hier="2" item="0"/>
          <tpl hier="4" item="3"/>
          <tpl fld="3" item="40"/>
          <tpl fld="2" item="19"/>
          <tpl hier="9" item="1"/>
          <tpl hier="11" item="4"/>
          <tpl hier="12" item="5"/>
          <tpl fld="4" item="0"/>
        </tpls>
      </n>
      <n v="10338679808">
        <tpls c="8">
          <tpl hier="2" item="0"/>
          <tpl hier="4" item="3"/>
          <tpl fld="3" item="50"/>
          <tpl fld="2" item="19"/>
          <tpl hier="9" item="1"/>
          <tpl hier="11" item="4"/>
          <tpl hier="12" item="5"/>
          <tpl fld="4" item="0"/>
        </tpls>
      </n>
      <n v="8177884672">
        <tpls c="8">
          <tpl hier="2" item="0"/>
          <tpl hier="4" item="3"/>
          <tpl fld="3" item="4"/>
          <tpl fld="2" item="6"/>
          <tpl hier="9" item="1"/>
          <tpl hier="11" item="4"/>
          <tpl hier="12" item="5"/>
          <tpl fld="4" item="0"/>
        </tpls>
      </n>
      <n v="4850241536">
        <tpls c="8">
          <tpl hier="2" item="0"/>
          <tpl hier="4" item="3"/>
          <tpl fld="3" item="22"/>
          <tpl fld="2" item="3"/>
          <tpl hier="9" item="1"/>
          <tpl hier="11" item="4"/>
          <tpl hier="12" item="5"/>
          <tpl fld="4" item="0"/>
        </tpls>
      </n>
      <n v="15244232704">
        <tpls c="8">
          <tpl hier="2" item="0"/>
          <tpl hier="4" item="3"/>
          <tpl fld="3" item="12"/>
          <tpl fld="2" item="10"/>
          <tpl hier="9" item="1"/>
          <tpl hier="11" item="4"/>
          <tpl hier="12" item="5"/>
          <tpl fld="4" item="0"/>
        </tpls>
      </n>
      <n v="54777552896">
        <tpls c="8">
          <tpl hier="2" item="0"/>
          <tpl hier="4" item="3"/>
          <tpl fld="3" item="11"/>
          <tpl fld="2" item="10"/>
          <tpl hier="9" item="1"/>
          <tpl hier="11" item="4"/>
          <tpl hier="12" item="5"/>
          <tpl fld="4" item="0"/>
        </tpls>
      </n>
      <n v="222044962816">
        <tpls c="8">
          <tpl hier="2" item="0"/>
          <tpl hier="4" item="3"/>
          <tpl fld="3" item="9"/>
          <tpl fld="2" item="10"/>
          <tpl hier="9" item="1"/>
          <tpl hier="11" item="4"/>
          <tpl hier="12" item="5"/>
          <tpl fld="4" item="0"/>
        </tpls>
      </n>
      <n v="10082885632">
        <tpls c="8">
          <tpl hier="2" item="0"/>
          <tpl hier="4" item="3"/>
          <tpl fld="3" item="57"/>
          <tpl fld="2" item="12"/>
          <tpl hier="9" item="1"/>
          <tpl hier="11" item="4"/>
          <tpl hier="12" item="5"/>
          <tpl fld="4" item="0"/>
        </tpls>
      </n>
      <n v="42575183872">
        <tpls c="8">
          <tpl hier="2" item="0"/>
          <tpl hier="4" item="3"/>
          <tpl fld="3" item="3"/>
          <tpl fld="2" item="12"/>
          <tpl hier="9" item="1"/>
          <tpl hier="11" item="4"/>
          <tpl hier="12" item="5"/>
          <tpl fld="4" item="0"/>
        </tpls>
      </n>
      <n v="107419983872">
        <tpls c="8">
          <tpl hier="2" item="0"/>
          <tpl hier="4" item="3"/>
          <tpl fld="3" item="1"/>
          <tpl fld="2" item="12"/>
          <tpl hier="9" item="1"/>
          <tpl hier="11" item="4"/>
          <tpl hier="12" item="5"/>
          <tpl fld="4" item="0"/>
        </tpls>
      </n>
      <n v="8968599552">
        <tpls c="8">
          <tpl hier="2" item="0"/>
          <tpl hier="4" item="3"/>
          <tpl fld="3" item="20"/>
          <tpl fld="2" item="18"/>
          <tpl hier="9" item="1"/>
          <tpl hier="11" item="4"/>
          <tpl hier="12" item="5"/>
          <tpl fld="4" item="0"/>
        </tpls>
      </n>
      <n v="34630430720">
        <tpls c="8">
          <tpl hier="2" item="0"/>
          <tpl hier="4" item="3"/>
          <tpl fld="3" item="51"/>
          <tpl fld="2" item="18"/>
          <tpl hier="9" item="1"/>
          <tpl hier="11" item="4"/>
          <tpl hier="12" item="5"/>
          <tpl fld="4" item="0"/>
        </tpls>
      </n>
      <n v="93639303168">
        <tpls c="8">
          <tpl hier="2" item="0"/>
          <tpl hier="4" item="3"/>
          <tpl fld="3" item="38"/>
          <tpl fld="2" item="18"/>
          <tpl hier="9" item="1"/>
          <tpl hier="11" item="4"/>
          <tpl hier="12" item="5"/>
          <tpl fld="4" item="0"/>
        </tpls>
      </n>
      <n v="128000000">
        <tpls c="8">
          <tpl hier="2" item="0"/>
          <tpl hier="4" item="3"/>
          <tpl fld="3" item="44"/>
          <tpl fld="2" item="20"/>
          <tpl hier="9" item="1"/>
          <tpl hier="11" item="4"/>
          <tpl hier="12" item="5"/>
          <tpl fld="4" item="0"/>
        </tpls>
      </n>
      <n v="1109346176">
        <tpls c="8">
          <tpl hier="2" item="0"/>
          <tpl hier="4" item="3"/>
          <tpl fld="3" item="43"/>
          <tpl fld="2" item="20"/>
          <tpl hier="9" item="1"/>
          <tpl hier="11" item="4"/>
          <tpl hier="12" item="5"/>
          <tpl fld="4" item="0"/>
        </tpls>
      </n>
      <n v="1293534976">
        <tpls c="8">
          <tpl hier="2" item="0"/>
          <tpl hier="4" item="3"/>
          <tpl fld="3" item="42"/>
          <tpl fld="2" item="20"/>
          <tpl hier="9" item="1"/>
          <tpl hier="11" item="4"/>
          <tpl hier="12" item="5"/>
          <tpl fld="4" item="0"/>
        </tpls>
      </n>
      <n v="6912074240">
        <tpls c="8">
          <tpl hier="2" item="0"/>
          <tpl hier="4" item="3"/>
          <tpl fld="3" item="41"/>
          <tpl fld="2" item="20"/>
          <tpl hier="9" item="1"/>
          <tpl hier="11" item="4"/>
          <tpl hier="12" item="5"/>
          <tpl fld="4" item="0"/>
        </tpls>
      </n>
      <n v="1246908416">
        <tpls c="8">
          <tpl hier="2" item="0"/>
          <tpl hier="4" item="3"/>
          <tpl fld="3" item="32"/>
          <tpl fld="2" item="32"/>
          <tpl hier="9" item="1"/>
          <tpl hier="11" item="4"/>
          <tpl hier="12" item="5"/>
          <tpl fld="4" item="0"/>
        </tpls>
      </n>
      <n v="3936758784">
        <tpls c="8">
          <tpl hier="2" item="0"/>
          <tpl hier="4" item="3"/>
          <tpl fld="3" item="31"/>
          <tpl fld="2" item="32"/>
          <tpl hier="9" item="1"/>
          <tpl hier="11" item="4"/>
          <tpl hier="12" item="5"/>
          <tpl fld="4" item="0"/>
        </tpls>
      </n>
      <n v="6368265216">
        <tpls c="8">
          <tpl hier="2" item="0"/>
          <tpl hier="4" item="3"/>
          <tpl fld="3" item="30"/>
          <tpl fld="2" item="32"/>
          <tpl hier="9" item="1"/>
          <tpl hier="11" item="4"/>
          <tpl hier="12" item="5"/>
          <tpl fld="4" item="0"/>
        </tpls>
      </n>
      <n v="19797254144">
        <tpls c="8">
          <tpl hier="2" item="0"/>
          <tpl hier="4" item="3"/>
          <tpl fld="3" item="29"/>
          <tpl fld="2" item="32"/>
          <tpl hier="9" item="1"/>
          <tpl hier="11" item="4"/>
          <tpl hier="12" item="5"/>
          <tpl fld="4" item="0"/>
        </tpls>
      </n>
      <n v="16452028">
        <tpls c="8">
          <tpl hier="2" item="0"/>
          <tpl hier="4" item="3"/>
          <tpl fld="3" item="16"/>
          <tpl fld="2" item="9"/>
          <tpl hier="9" item="1"/>
          <tpl hier="11" item="4"/>
          <tpl hier="12" item="5"/>
          <tpl fld="4" item="0"/>
        </tpls>
      </n>
      <n v="168887536">
        <tpls c="8">
          <tpl hier="2" item="0"/>
          <tpl hier="4" item="3"/>
          <tpl fld="3" item="15"/>
          <tpl fld="2" item="9"/>
          <tpl hier="9" item="1"/>
          <tpl hier="11" item="4"/>
          <tpl hier="12" item="5"/>
          <tpl fld="4" item="0"/>
        </tpls>
      </n>
      <n v="622262080">
        <tpls c="8">
          <tpl hier="2" item="0"/>
          <tpl hier="4" item="3"/>
          <tpl fld="3" item="14"/>
          <tpl fld="2" item="9"/>
          <tpl hier="9" item="1"/>
          <tpl hier="11" item="4"/>
          <tpl hier="12" item="5"/>
          <tpl fld="4" item="0"/>
        </tpls>
      </n>
      <n v="1524486784">
        <tpls c="8">
          <tpl hier="2" item="0"/>
          <tpl hier="4" item="3"/>
          <tpl fld="3" item="13"/>
          <tpl fld="2" item="9"/>
          <tpl hier="9" item="1"/>
          <tpl hier="11" item="4"/>
          <tpl hier="12" item="5"/>
          <tpl fld="4" item="0"/>
        </tpls>
      </n>
      <n v="465381088">
        <tpls c="8">
          <tpl hier="2" item="0"/>
          <tpl hier="4" item="3"/>
          <tpl fld="3" item="4"/>
          <tpl fld="2" item="11"/>
          <tpl hier="9" item="1"/>
          <tpl hier="11" item="4"/>
          <tpl hier="12" item="5"/>
          <tpl fld="4" item="0"/>
        </tpls>
      </n>
      <n v="1055083968">
        <tpls c="8">
          <tpl hier="2" item="0"/>
          <tpl hier="4" item="3"/>
          <tpl fld="3" item="58"/>
          <tpl fld="2" item="11"/>
          <tpl hier="9" item="1"/>
          <tpl hier="11" item="4"/>
          <tpl hier="12" item="5"/>
          <tpl fld="4" item="0"/>
        </tpls>
      </n>
      <n v="1448536576">
        <tpls c="8">
          <tpl hier="2" item="0"/>
          <tpl hier="4" item="3"/>
          <tpl fld="3" item="2"/>
          <tpl fld="2" item="11"/>
          <tpl hier="9" item="1"/>
          <tpl hier="11" item="4"/>
          <tpl hier="12" item="5"/>
          <tpl fld="4" item="0"/>
        </tpls>
      </n>
      <n v="38114541568">
        <tpls c="8">
          <tpl hier="2" item="0"/>
          <tpl hier="4" item="3"/>
          <tpl fld="3" item="54"/>
          <tpl fld="2" item="15"/>
          <tpl hier="9" item="1"/>
          <tpl hier="11" item="4"/>
          <tpl hier="12" item="5"/>
          <tpl fld="4" item="0"/>
        </tpls>
      </n>
      <n v="123942756352">
        <tpls c="8">
          <tpl hier="2" item="0"/>
          <tpl hier="4" item="3"/>
          <tpl fld="3" item="53"/>
          <tpl fld="2" item="15"/>
          <tpl hier="9" item="1"/>
          <tpl hier="11" item="4"/>
          <tpl hier="12" item="5"/>
          <tpl fld="4" item="0"/>
        </tpls>
      </n>
      <n v="299415502848">
        <tpls c="8">
          <tpl hier="2" item="0"/>
          <tpl hier="4" item="3"/>
          <tpl fld="3" item="52"/>
          <tpl fld="2" item="15"/>
          <tpl hier="9" item="1"/>
          <tpl hier="11" item="4"/>
          <tpl hier="12" item="5"/>
          <tpl fld="4" item="0"/>
        </tpls>
      </n>
      <n v="1434156416">
        <tpls c="8">
          <tpl hier="2" item="0"/>
          <tpl hier="4" item="3"/>
          <tpl fld="3" item="48"/>
          <tpl fld="2" item="19"/>
          <tpl hier="9" item="1"/>
          <tpl hier="11" item="4"/>
          <tpl hier="12" item="5"/>
          <tpl fld="4" item="0"/>
        </tpls>
      </n>
      <n v="2733183744">
        <tpls c="8">
          <tpl hier="2" item="0"/>
          <tpl hier="4" item="3"/>
          <tpl fld="3" item="46"/>
          <tpl fld="2" item="19"/>
          <tpl hier="9" item="1"/>
          <tpl hier="11" item="4"/>
          <tpl hier="12" item="5"/>
          <tpl fld="4" item="0"/>
        </tpls>
      </n>
      <n v="11717604352">
        <tpls c="8">
          <tpl hier="2" item="0"/>
          <tpl hier="4" item="3"/>
          <tpl fld="3" item="45"/>
          <tpl fld="2" item="19"/>
          <tpl hier="9" item="1"/>
          <tpl hier="11" item="4"/>
          <tpl hier="12" item="5"/>
          <tpl fld="4" item="0"/>
        </tpls>
      </n>
      <n v="61667201024">
        <tpls c="8">
          <tpl hier="2" item="0"/>
          <tpl hier="4" item="3"/>
          <tpl fld="3" item="58"/>
          <tpl fld="2" item="6"/>
          <tpl hier="9" item="1"/>
          <tpl hier="11" item="4"/>
          <tpl hier="12" item="5"/>
          <tpl fld="4" item="0"/>
        </tpls>
      </n>
      <n v="22823256064">
        <tpls c="8">
          <tpl hier="2" item="0"/>
          <tpl hier="4" item="3"/>
          <tpl fld="3" item="17"/>
          <tpl fld="2" item="3"/>
          <tpl hier="9" item="1"/>
          <tpl hier="11" item="4"/>
          <tpl hier="12" item="5"/>
          <tpl fld="4" item="0"/>
        </tpls>
      </n>
      <n v="2936019456">
        <tpls c="8">
          <tpl hier="2" item="0"/>
          <tpl hier="4" item="3"/>
          <tpl fld="3" item="1"/>
          <tpl fld="2" item="24"/>
          <tpl hier="9" item="1"/>
          <tpl hier="11" item="4"/>
          <tpl hier="12" item="5"/>
          <tpl fld="4" item="0"/>
        </tpls>
      </n>
      <n v="89025970176">
        <tpls c="8">
          <tpl hier="2" item="0"/>
          <tpl hier="4" item="3"/>
          <tpl fld="3" item="20"/>
          <tpl fld="2" item="17"/>
          <tpl hier="9" item="1"/>
          <tpl hier="11" item="4"/>
          <tpl hier="12" item="5"/>
          <tpl fld="4" item="0"/>
        </tpls>
      </n>
      <n v="363157585920">
        <tpls c="8">
          <tpl hier="2" item="0"/>
          <tpl hier="4" item="3"/>
          <tpl fld="3" item="51"/>
          <tpl fld="2" item="17"/>
          <tpl hier="9" item="1"/>
          <tpl hier="11" item="4"/>
          <tpl hier="12" item="5"/>
          <tpl fld="4" item="0"/>
        </tpls>
      </n>
      <n v="1109988999168">
        <tpls c="8">
          <tpl hier="2" item="0"/>
          <tpl hier="4" item="3"/>
          <tpl fld="3" item="38"/>
          <tpl fld="2" item="17"/>
          <tpl hier="9" item="1"/>
          <tpl hier="11" item="4"/>
          <tpl hier="12" item="5"/>
          <tpl fld="4" item="0"/>
        </tpls>
      </n>
      <n v="1217953536">
        <tpls c="8">
          <tpl hier="2" item="0"/>
          <tpl hier="4" item="3"/>
          <tpl fld="3" item="56"/>
          <tpl fld="2" item="13"/>
          <tpl hier="9" item="1"/>
          <tpl hier="11" item="4"/>
          <tpl hier="12" item="5"/>
          <tpl fld="4" item="0"/>
        </tpls>
      </n>
      <n v="3627562496">
        <tpls c="8">
          <tpl hier="2" item="0"/>
          <tpl hier="4" item="3"/>
          <tpl fld="3" item="0"/>
          <tpl fld="2" item="13"/>
          <tpl hier="9" item="1"/>
          <tpl hier="11" item="4"/>
          <tpl hier="12" item="5"/>
          <tpl fld="4" item="0"/>
        </tpls>
      </n>
      <n v="9043715072">
        <tpls c="8">
          <tpl hier="2" item="0"/>
          <tpl hier="4" item="3"/>
          <tpl fld="3" item="55"/>
          <tpl fld="2" item="13"/>
          <tpl hier="9" item="1"/>
          <tpl hier="11" item="4"/>
          <tpl hier="12" item="5"/>
          <tpl fld="4" item="0"/>
        </tpls>
      </n>
      <n v="240524720">
        <tpls c="8">
          <tpl hier="2" item="0"/>
          <tpl hier="4" item="3"/>
          <tpl fld="3" item="35"/>
          <tpl fld="2" item="23"/>
          <tpl hier="9" item="1"/>
          <tpl hier="11" item="4"/>
          <tpl hier="12" item="5"/>
          <tpl fld="4" item="0"/>
        </tpls>
      </n>
      <n v="2239857152">
        <tpls c="8">
          <tpl hier="2" item="0"/>
          <tpl hier="4" item="3"/>
          <tpl fld="3" item="40"/>
          <tpl fld="2" item="23"/>
          <tpl hier="9" item="1"/>
          <tpl hier="11" item="4"/>
          <tpl hier="12" item="5"/>
          <tpl fld="4" item="0"/>
        </tpls>
      </n>
      <n v="1756454272">
        <tpls c="8">
          <tpl hier="2" item="0"/>
          <tpl hier="4" item="3"/>
          <tpl fld="3" item="50"/>
          <tpl fld="2" item="23"/>
          <tpl hier="9" item="1"/>
          <tpl hier="11" item="4"/>
          <tpl hier="12" item="5"/>
          <tpl fld="4" item="0"/>
        </tpls>
      </n>
      <n v="8298679808">
        <tpls c="8">
          <tpl hier="2" item="0"/>
          <tpl hier="4" item="3"/>
          <tpl fld="3" item="49"/>
          <tpl fld="2" item="23"/>
          <tpl hier="9" item="1"/>
          <tpl hier="11" item="4"/>
          <tpl hier="12" item="5"/>
          <tpl fld="4" item="0"/>
        </tpls>
      </n>
      <n v="582816384">
        <tpls c="8">
          <tpl hier="2" item="0"/>
          <tpl hier="4" item="3"/>
          <tpl fld="3" item="37"/>
          <tpl fld="2" item="30"/>
          <tpl hier="9" item="1"/>
          <tpl hier="11" item="4"/>
          <tpl hier="12" item="5"/>
          <tpl fld="4" item="0"/>
        </tpls>
      </n>
      <n v="2508524288">
        <tpls c="8">
          <tpl hier="2" item="0"/>
          <tpl hier="4" item="3"/>
          <tpl fld="3" item="39"/>
          <tpl fld="2" item="30"/>
          <tpl hier="9" item="1"/>
          <tpl hier="11" item="4"/>
          <tpl hier="12" item="5"/>
          <tpl fld="4" item="0"/>
        </tpls>
      </n>
      <n v="2417146624">
        <tpls c="8">
          <tpl hier="2" item="0"/>
          <tpl hier="4" item="3"/>
          <tpl fld="3" item="28"/>
          <tpl fld="2" item="30"/>
          <tpl hier="9" item="1"/>
          <tpl hier="11" item="4"/>
          <tpl hier="12" item="5"/>
          <tpl fld="4" item="0"/>
        </tpls>
      </n>
      <n v="9366515712">
        <tpls c="8">
          <tpl hier="2" item="0"/>
          <tpl hier="4" item="3"/>
          <tpl fld="3" item="19"/>
          <tpl fld="2" item="30"/>
          <tpl hier="9" item="1"/>
          <tpl hier="11" item="4"/>
          <tpl hier="12" item="5"/>
          <tpl fld="4" item="0"/>
        </tpls>
      </n>
      <n v="5203136000">
        <tpls c="8">
          <tpl hier="2" item="0"/>
          <tpl hier="4" item="3"/>
          <tpl fld="3" item="26"/>
          <tpl fld="2" item="45"/>
          <tpl hier="9" item="1"/>
          <tpl hier="11" item="4"/>
          <tpl hier="12" item="5"/>
          <tpl fld="4" item="0"/>
        </tpls>
      </n>
      <n v="97094909952">
        <tpls c="8">
          <tpl hier="2" item="0"/>
          <tpl hier="4" item="3"/>
          <tpl fld="3" item="25"/>
          <tpl fld="2" item="45"/>
          <tpl hier="9" item="1"/>
          <tpl hier="11" item="4"/>
          <tpl hier="12" item="5"/>
          <tpl fld="4" item="0"/>
        </tpls>
      </n>
      <n v="59372613632">
        <tpls c="8">
          <tpl hier="2" item="0"/>
          <tpl hier="4" item="3"/>
          <tpl fld="3" item="24"/>
          <tpl fld="2" item="45"/>
          <tpl hier="9" item="1"/>
          <tpl hier="11" item="4"/>
          <tpl hier="12" item="5"/>
          <tpl fld="4" item="0"/>
        </tpls>
      </n>
      <n v="494583185408">
        <tpls c="8">
          <tpl hier="2" item="0"/>
          <tpl hier="4" item="3"/>
          <tpl fld="3" item="23"/>
          <tpl fld="2" item="45"/>
          <tpl hier="9" item="1"/>
          <tpl hier="11" item="4"/>
          <tpl hier="12" item="5"/>
          <tpl fld="4" item="0"/>
        </tpls>
      </n>
      <n v="10027509760">
        <tpls c="8">
          <tpl hier="2" item="0"/>
          <tpl hier="4" item="3"/>
          <tpl fld="3" item="10"/>
          <tpl fld="2" item="25"/>
          <tpl hier="9" item="1"/>
          <tpl hier="11" item="4"/>
          <tpl hier="12" item="5"/>
          <tpl fld="4" item="0"/>
        </tpls>
      </n>
      <n v="31899070464">
        <tpls c="8">
          <tpl hier="2" item="0"/>
          <tpl hier="4" item="3"/>
          <tpl fld="3" item="12"/>
          <tpl fld="2" item="25"/>
          <tpl hier="9" item="1"/>
          <tpl hier="11" item="4"/>
          <tpl hier="12" item="5"/>
          <tpl fld="4" item="0"/>
        </tpls>
      </n>
      <n v="79904989184">
        <tpls c="8">
          <tpl hier="2" item="0"/>
          <tpl hier="4" item="3"/>
          <tpl fld="3" item="11"/>
          <tpl fld="2" item="25"/>
          <tpl hier="9" item="1"/>
          <tpl hier="11" item="4"/>
          <tpl hier="12" item="5"/>
          <tpl fld="4" item="0"/>
        </tpls>
      </n>
      <n v="314567557120">
        <tpls c="8">
          <tpl hier="2" item="0"/>
          <tpl hier="4" item="3"/>
          <tpl fld="3" item="9"/>
          <tpl fld="2" item="25"/>
          <tpl hier="9" item="1"/>
          <tpl hier="11" item="4"/>
          <tpl hier="12" item="5"/>
          <tpl fld="4" item="0"/>
        </tpls>
      </n>
      <n v="1913793408">
        <tpls c="8">
          <tpl hier="2" item="0"/>
          <tpl hier="4" item="3"/>
          <tpl fld="3" item="57"/>
          <tpl fld="2" item="38"/>
          <tpl hier="9" item="1"/>
          <tpl hier="11" item="4"/>
          <tpl hier="12" item="5"/>
          <tpl fld="4" item="0"/>
        </tpls>
      </n>
      <n v="5918469632">
        <tpls c="8">
          <tpl hier="2" item="0"/>
          <tpl hier="4" item="3"/>
          <tpl fld="3" item="3"/>
          <tpl fld="2" item="38"/>
          <tpl hier="9" item="1"/>
          <tpl hier="11" item="4"/>
          <tpl hier="12" item="5"/>
          <tpl fld="4" item="0"/>
        </tpls>
      </n>
      <n v="16374393856">
        <tpls c="8">
          <tpl hier="2" item="0"/>
          <tpl hier="4" item="3"/>
          <tpl fld="3" item="1"/>
          <tpl fld="2" item="38"/>
          <tpl hier="9" item="1"/>
          <tpl hier="11" item="4"/>
          <tpl hier="12" item="5"/>
          <tpl fld="4" item="0"/>
        </tpls>
      </n>
      <n v="1511856640">
        <tpls c="8">
          <tpl hier="2" item="0"/>
          <tpl hier="4" item="3"/>
          <tpl fld="3" item="20"/>
          <tpl fld="2" item="16"/>
          <tpl hier="9" item="1"/>
          <tpl hier="11" item="4"/>
          <tpl hier="12" item="5"/>
          <tpl fld="4" item="0"/>
        </tpls>
      </n>
      <n v="4377980416">
        <tpls c="8">
          <tpl hier="2" item="0"/>
          <tpl hier="4" item="3"/>
          <tpl fld="3" item="51"/>
          <tpl fld="2" item="16"/>
          <tpl hier="9" item="1"/>
          <tpl hier="11" item="4"/>
          <tpl hier="12" item="5"/>
          <tpl fld="4" item="0"/>
        </tpls>
      </n>
      <n v="11670841344">
        <tpls c="8">
          <tpl hier="2" item="0"/>
          <tpl hier="4" item="3"/>
          <tpl fld="3" item="38"/>
          <tpl fld="2" item="16"/>
          <tpl hier="9" item="1"/>
          <tpl hier="11" item="4"/>
          <tpl hier="12" item="5"/>
          <tpl fld="4" item="0"/>
        </tpls>
      </n>
      <n v="8289583104">
        <tpls c="8">
          <tpl hier="2" item="0"/>
          <tpl hier="4" item="3"/>
          <tpl fld="3" item="8"/>
          <tpl fld="2" item="10"/>
          <tpl hier="9" item="1"/>
          <tpl hier="11" item="4"/>
          <tpl hier="12" item="5"/>
          <tpl fld="4" item="0"/>
        </tpls>
      </n>
      <n v="20702298112">
        <tpls c="8">
          <tpl hier="2" item="0"/>
          <tpl hier="4" item="3"/>
          <tpl fld="3" item="7"/>
          <tpl fld="2" item="10"/>
          <tpl hier="9" item="1"/>
          <tpl hier="11" item="4"/>
          <tpl hier="12" item="5"/>
          <tpl fld="4" item="0"/>
        </tpls>
      </n>
      <n v="58731028480">
        <tpls c="8">
          <tpl hier="2" item="0"/>
          <tpl hier="4" item="3"/>
          <tpl fld="3" item="6"/>
          <tpl fld="2" item="10"/>
          <tpl hier="9" item="1"/>
          <tpl hier="11" item="4"/>
          <tpl hier="12" item="5"/>
          <tpl fld="4" item="0"/>
        </tpls>
      </n>
      <n v="226848047104">
        <tpls c="8">
          <tpl hier="2" item="0"/>
          <tpl hier="4" item="3"/>
          <tpl fld="3" item="5"/>
          <tpl fld="2" item="10"/>
          <tpl hier="9" item="1"/>
          <tpl hier="11" item="4"/>
          <tpl hier="12" item="5"/>
          <tpl fld="4" item="0"/>
        </tpls>
      </n>
      <n v="13781140480">
        <tpls c="8">
          <tpl hier="2" item="0"/>
          <tpl hier="4" item="3"/>
          <tpl fld="3" item="56"/>
          <tpl fld="2" item="12"/>
          <tpl hier="9" item="1"/>
          <tpl hier="11" item="4"/>
          <tpl hier="12" item="5"/>
          <tpl fld="4" item="0"/>
        </tpls>
      </n>
      <n v="44311592960">
        <tpls c="8">
          <tpl hier="2" item="0"/>
          <tpl hier="4" item="3"/>
          <tpl fld="3" item="0"/>
          <tpl fld="2" item="12"/>
          <tpl hier="9" item="1"/>
          <tpl hier="11" item="4"/>
          <tpl hier="12" item="5"/>
          <tpl fld="4" item="0"/>
        </tpls>
      </n>
      <n v="127652904960">
        <tpls c="8">
          <tpl hier="2" item="0"/>
          <tpl hier="4" item="3"/>
          <tpl fld="3" item="55"/>
          <tpl fld="2" item="12"/>
          <tpl hier="9" item="1"/>
          <tpl hier="11" item="4"/>
          <tpl hier="12" item="5"/>
          <tpl fld="4" item="0"/>
        </tpls>
      </n>
      <n v="1865100032">
        <tpls c="8">
          <tpl hier="2" item="0"/>
          <tpl hier="4" item="3"/>
          <tpl fld="3" item="35"/>
          <tpl fld="2" item="18"/>
          <tpl hier="9" item="1"/>
          <tpl hier="11" item="4"/>
          <tpl hier="12" item="5"/>
          <tpl fld="4" item="0"/>
        </tpls>
      </n>
      <n v="9910899712">
        <tpls c="8">
          <tpl hier="2" item="0"/>
          <tpl hier="4" item="3"/>
          <tpl fld="3" item="40"/>
          <tpl fld="2" item="18"/>
          <tpl hier="9" item="1"/>
          <tpl hier="11" item="4"/>
          <tpl hier="12" item="5"/>
          <tpl fld="4" item="0"/>
        </tpls>
      </n>
      <n v="36922454016">
        <tpls c="8">
          <tpl hier="2" item="0"/>
          <tpl hier="4" item="3"/>
          <tpl fld="3" item="50"/>
          <tpl fld="2" item="18"/>
          <tpl hier="9" item="1"/>
          <tpl hier="11" item="4"/>
          <tpl hier="12" item="5"/>
          <tpl fld="4" item="0"/>
        </tpls>
      </n>
      <n v="96385597440">
        <tpls c="8">
          <tpl hier="2" item="0"/>
          <tpl hier="4" item="3"/>
          <tpl fld="3" item="49"/>
          <tpl fld="2" item="18"/>
          <tpl hier="9" item="1"/>
          <tpl hier="11" item="4"/>
          <tpl hier="12" item="5"/>
          <tpl fld="4" item="0"/>
        </tpls>
      </n>
      <n v="129999992">
        <tpls c="8">
          <tpl hier="2" item="0"/>
          <tpl hier="4" item="3"/>
          <tpl fld="3" item="37"/>
          <tpl fld="2" item="20"/>
          <tpl hier="9" item="1"/>
          <tpl hier="11" item="4"/>
          <tpl hier="12" item="5"/>
          <tpl fld="4" item="0"/>
        </tpls>
      </n>
      <n v="1254765312">
        <tpls c="8">
          <tpl hier="2" item="0"/>
          <tpl hier="4" item="3"/>
          <tpl fld="3" item="39"/>
          <tpl fld="2" item="20"/>
          <tpl hier="9" item="1"/>
          <tpl hier="11" item="4"/>
          <tpl hier="12" item="5"/>
          <tpl fld="4" item="0"/>
        </tpls>
      </n>
      <n v="1382334848">
        <tpls c="8">
          <tpl hier="2" item="0"/>
          <tpl hier="4" item="3"/>
          <tpl fld="3" item="28"/>
          <tpl fld="2" item="20"/>
          <tpl hier="9" item="1"/>
          <tpl hier="11" item="4"/>
          <tpl hier="12" item="5"/>
          <tpl fld="4" item="0"/>
        </tpls>
      </n>
      <n v="7687521792">
        <tpls c="8">
          <tpl hier="2" item="0"/>
          <tpl hier="4" item="3"/>
          <tpl fld="3" item="19"/>
          <tpl fld="2" item="20"/>
          <tpl hier="9" item="1"/>
          <tpl hier="11" item="4"/>
          <tpl hier="12" item="5"/>
          <tpl fld="4" item="0"/>
        </tpls>
      </n>
      <n v="1246480896">
        <tpls c="8">
          <tpl hier="2" item="0"/>
          <tpl hier="4" item="3"/>
          <tpl fld="3" item="26"/>
          <tpl fld="2" item="32"/>
          <tpl hier="9" item="1"/>
          <tpl hier="11" item="4"/>
          <tpl hier="12" item="5"/>
          <tpl fld="4" item="0"/>
        </tpls>
      </n>
      <n v="3512053248">
        <tpls c="8">
          <tpl hier="2" item="0"/>
          <tpl hier="4" item="3"/>
          <tpl fld="3" item="25"/>
          <tpl fld="2" item="32"/>
          <tpl hier="9" item="1"/>
          <tpl hier="11" item="4"/>
          <tpl hier="12" item="5"/>
          <tpl fld="4" item="0"/>
        </tpls>
      </n>
      <n v="6512207872">
        <tpls c="8">
          <tpl hier="2" item="0"/>
          <tpl hier="4" item="3"/>
          <tpl fld="3" item="24"/>
          <tpl fld="2" item="32"/>
          <tpl hier="9" item="1"/>
          <tpl hier="11" item="4"/>
          <tpl hier="12" item="5"/>
          <tpl fld="4" item="0"/>
        </tpls>
      </n>
      <n v="17774766080">
        <tpls c="8">
          <tpl hier="2" item="0"/>
          <tpl hier="4" item="3"/>
          <tpl fld="3" item="23"/>
          <tpl fld="2" item="32"/>
          <tpl hier="9" item="1"/>
          <tpl hier="11" item="4"/>
          <tpl hier="12" item="5"/>
          <tpl fld="4" item="0"/>
        </tpls>
      </n>
      <n v="18432032">
        <tpls c="8">
          <tpl hier="2" item="0"/>
          <tpl hier="4" item="3"/>
          <tpl fld="3" item="10"/>
          <tpl fld="2" item="9"/>
          <tpl hier="9" item="1"/>
          <tpl hier="11" item="4"/>
          <tpl hier="12" item="5"/>
          <tpl fld="4" item="0"/>
        </tpls>
      </n>
      <n v="207850624">
        <tpls c="8">
          <tpl hier="2" item="0"/>
          <tpl hier="4" item="3"/>
          <tpl fld="3" item="12"/>
          <tpl fld="2" item="9"/>
          <tpl hier="9" item="1"/>
          <tpl hier="11" item="4"/>
          <tpl hier="12" item="5"/>
          <tpl fld="4" item="0"/>
        </tpls>
      </n>
      <n v="697518272">
        <tpls c="8">
          <tpl hier="2" item="0"/>
          <tpl hier="4" item="3"/>
          <tpl fld="3" item="11"/>
          <tpl fld="2" item="9"/>
          <tpl hier="9" item="1"/>
          <tpl hier="11" item="4"/>
          <tpl hier="12" item="5"/>
          <tpl fld="4" item="0"/>
        </tpls>
      </n>
      <n v="1586008960">
        <tpls c="8">
          <tpl hier="2" item="0"/>
          <tpl hier="4" item="3"/>
          <tpl fld="3" item="9"/>
          <tpl fld="2" item="9"/>
          <tpl hier="9" item="1"/>
          <tpl hier="11" item="4"/>
          <tpl hier="12" item="5"/>
          <tpl fld="4" item="0"/>
        </tpls>
      </n>
      <n v="575230208">
        <tpls c="8">
          <tpl hier="2" item="0"/>
          <tpl hier="4" item="3"/>
          <tpl fld="3" item="57"/>
          <tpl fld="2" item="11"/>
          <tpl hier="9" item="1"/>
          <tpl hier="11" item="4"/>
          <tpl hier="12" item="5"/>
          <tpl fld="4" item="0"/>
        </tpls>
      </n>
      <n v="932974400">
        <tpls c="8">
          <tpl hier="2" item="0"/>
          <tpl hier="4" item="3"/>
          <tpl fld="3" item="3"/>
          <tpl fld="2" item="11"/>
          <tpl hier="9" item="1"/>
          <tpl hier="11" item="4"/>
          <tpl hier="12" item="5"/>
          <tpl fld="4" item="0"/>
        </tpls>
      </n>
      <n v="1650494336">
        <tpls c="8">
          <tpl hier="2" item="0"/>
          <tpl hier="4" item="3"/>
          <tpl fld="3" item="1"/>
          <tpl fld="2" item="11"/>
          <tpl hier="9" item="1"/>
          <tpl hier="11" item="4"/>
          <tpl hier="12" item="5"/>
          <tpl fld="4" item="0"/>
        </tpls>
      </n>
      <n v="36603351040">
        <tpls c="8">
          <tpl hier="2" item="0"/>
          <tpl hier="4" item="3"/>
          <tpl fld="3" item="20"/>
          <tpl fld="2" item="15"/>
          <tpl hier="9" item="1"/>
          <tpl hier="11" item="4"/>
          <tpl hier="12" item="5"/>
          <tpl fld="4" item="0"/>
        </tpls>
      </n>
      <n v="134544564224">
        <tpls c="8">
          <tpl hier="2" item="0"/>
          <tpl hier="4" item="3"/>
          <tpl fld="3" item="51"/>
          <tpl fld="2" item="15"/>
          <tpl hier="9" item="1"/>
          <tpl hier="11" item="4"/>
          <tpl hier="12" item="5"/>
          <tpl fld="4" item="0"/>
        </tpls>
      </n>
      <n v="286769840128">
        <tpls c="8">
          <tpl hier="2" item="0"/>
          <tpl hier="4" item="3"/>
          <tpl fld="3" item="38"/>
          <tpl fld="2" item="15"/>
          <tpl hier="9" item="1"/>
          <tpl hier="11" item="4"/>
          <tpl hier="12" item="5"/>
          <tpl fld="4" item="0"/>
        </tpls>
      </n>
      <n v="1240672256">
        <tpls c="8">
          <tpl hier="2" item="0"/>
          <tpl hier="4" item="3"/>
          <tpl fld="3" item="44"/>
          <tpl fld="2" item="19"/>
          <tpl hier="9" item="1"/>
          <tpl hier="11" item="4"/>
          <tpl hier="12" item="5"/>
          <tpl fld="4" item="0"/>
        </tpls>
      </n>
      <n v="3364611328">
        <tpls c="8">
          <tpl hier="2" item="0"/>
          <tpl hier="4" item="3"/>
          <tpl fld="3" item="43"/>
          <tpl fld="2" item="19"/>
          <tpl hier="9" item="1"/>
          <tpl hier="11" item="4"/>
          <tpl hier="12" item="5"/>
          <tpl fld="4" item="0"/>
        </tpls>
      </n>
      <n v="13029697536">
        <tpls c="8">
          <tpl hier="2" item="0"/>
          <tpl hier="4" item="3"/>
          <tpl fld="3" item="42"/>
          <tpl fld="2" item="19"/>
          <tpl hier="9" item="1"/>
          <tpl hier="11" item="4"/>
          <tpl hier="12" item="5"/>
          <tpl fld="4" item="0"/>
        </tpls>
      </n>
      <n v="172895748096">
        <tpls c="8">
          <tpl hier="2" item="0"/>
          <tpl hier="4" item="3"/>
          <tpl fld="3" item="2"/>
          <tpl fld="2" item="6"/>
          <tpl hier="9" item="1"/>
          <tpl hier="11" item="4"/>
          <tpl hier="12" item="5"/>
          <tpl fld="4" item="0"/>
        </tpls>
      </n>
      <n v="52687613952">
        <tpls c="8">
          <tpl hier="2" item="0"/>
          <tpl hier="4" item="3"/>
          <tpl fld="3" item="21"/>
          <tpl fld="2" item="3"/>
          <tpl hier="9" item="1"/>
          <tpl hier="11" item="4"/>
          <tpl hier="12" item="5"/>
          <tpl fld="4" item="0"/>
        </tpls>
      </n>
      <n v="10440842240">
        <tpls c="8">
          <tpl hier="2" item="0"/>
          <tpl hier="4" item="3"/>
          <tpl fld="3" item="51"/>
          <tpl fld="2" item="43"/>
          <tpl hier="9" item="1"/>
          <tpl hier="11" item="4"/>
          <tpl hier="12" item="5"/>
          <tpl fld="4" item="0"/>
        </tpls>
      </n>
      <n v="39136436224">
        <tpls c="8">
          <tpl hier="2" item="0"/>
          <tpl hier="4" item="3"/>
          <tpl fld="3" item="38"/>
          <tpl fld="2" item="43"/>
          <tpl hier="9" item="1"/>
          <tpl hier="11" item="4"/>
          <tpl hier="12" item="5"/>
          <tpl fld="4" item="0"/>
        </tpls>
      </n>
      <n v="175756864">
        <tpls c="8">
          <tpl hier="2" item="0"/>
          <tpl hier="4" item="3"/>
          <tpl fld="3" item="44"/>
          <tpl fld="2" item="22"/>
          <tpl hier="9" item="1"/>
          <tpl hier="11" item="4"/>
          <tpl hier="12" item="5"/>
          <tpl fld="4" item="0"/>
        </tpls>
      </n>
      <n v="530440000">
        <tpls c="8">
          <tpl hier="2" item="0"/>
          <tpl hier="4" item="3"/>
          <tpl fld="3" item="43"/>
          <tpl fld="2" item="22"/>
          <tpl hier="9" item="1"/>
          <tpl hier="11" item="4"/>
          <tpl hier="12" item="5"/>
          <tpl fld="4" item="0"/>
        </tpls>
      </n>
      <n v="621626816">
        <tpls c="8">
          <tpl hier="2" item="0"/>
          <tpl hier="4" item="3"/>
          <tpl fld="3" item="42"/>
          <tpl fld="2" item="22"/>
          <tpl hier="9" item="1"/>
          <tpl hier="11" item="4"/>
          <tpl hier="12" item="5"/>
          <tpl fld="4" item="0"/>
        </tpls>
      </n>
      <n v="2576024064">
        <tpls c="8">
          <tpl hier="2" item="0"/>
          <tpl hier="4" item="3"/>
          <tpl fld="3" item="41"/>
          <tpl fld="2" item="22"/>
          <tpl hier="9" item="1"/>
          <tpl hier="11" item="4"/>
          <tpl hier="12" item="5"/>
          <tpl fld="4" item="0"/>
        </tpls>
      </n>
      <n v="368948608">
        <tpls c="8">
          <tpl hier="2" item="0"/>
          <tpl hier="4" item="3"/>
          <tpl fld="3" item="32"/>
          <tpl fld="2" item="21"/>
          <tpl hier="9" item="1"/>
          <tpl hier="11" item="4"/>
          <tpl hier="12" item="5"/>
          <tpl fld="4" item="0"/>
        </tpls>
      </n>
      <n v="1474200064">
        <tpls c="8">
          <tpl hier="2" item="0"/>
          <tpl hier="4" item="3"/>
          <tpl fld="3" item="31"/>
          <tpl fld="2" item="21"/>
          <tpl hier="9" item="1"/>
          <tpl hier="11" item="4"/>
          <tpl hier="12" item="5"/>
          <tpl fld="4" item="0"/>
        </tpls>
      </n>
      <n v="3723909120">
        <tpls c="8">
          <tpl hier="2" item="0"/>
          <tpl hier="4" item="3"/>
          <tpl fld="3" item="30"/>
          <tpl fld="2" item="21"/>
          <tpl hier="9" item="1"/>
          <tpl hier="11" item="4"/>
          <tpl hier="12" item="5"/>
          <tpl fld="4" item="0"/>
        </tpls>
      </n>
      <n v="8775444480">
        <tpls c="8">
          <tpl hier="2" item="0"/>
          <tpl hier="4" item="3"/>
          <tpl fld="3" item="29"/>
          <tpl fld="2" item="21"/>
          <tpl hier="9" item="1"/>
          <tpl hier="11" item="4"/>
          <tpl hier="12" item="5"/>
          <tpl fld="4" item="0"/>
        </tpls>
      </n>
      <n v="668000064">
        <tpls c="8">
          <tpl hier="2" item="0"/>
          <tpl hier="4" item="3"/>
          <tpl fld="3" item="16"/>
          <tpl fld="2" item="41"/>
          <tpl hier="9" item="1"/>
          <tpl hier="11" item="4"/>
          <tpl hier="12" item="5"/>
          <tpl fld="4" item="0"/>
        </tpls>
      </n>
      <n v="5278120960">
        <tpls c="8">
          <tpl hier="2" item="0"/>
          <tpl hier="4" item="3"/>
          <tpl fld="3" item="15"/>
          <tpl fld="2" item="41"/>
          <tpl hier="9" item="1"/>
          <tpl hier="11" item="4"/>
          <tpl hier="12" item="5"/>
          <tpl fld="4" item="0"/>
        </tpls>
      </n>
      <n v="7565870080">
        <tpls c="8">
          <tpl hier="2" item="0"/>
          <tpl hier="4" item="3"/>
          <tpl fld="3" item="14"/>
          <tpl fld="2" item="41"/>
          <tpl hier="9" item="1"/>
          <tpl hier="11" item="4"/>
          <tpl hier="12" item="5"/>
          <tpl fld="4" item="0"/>
        </tpls>
      </n>
      <n v="23136231424">
        <tpls c="8">
          <tpl hier="2" item="0"/>
          <tpl hier="4" item="3"/>
          <tpl fld="3" item="13"/>
          <tpl fld="2" item="41"/>
          <tpl hier="9" item="1"/>
          <tpl hier="11" item="4"/>
          <tpl hier="12" item="5"/>
          <tpl fld="4" item="0"/>
        </tpls>
      </n>
      <n v="71463190528">
        <tpls c="8">
          <tpl hier="2" item="0"/>
          <tpl hier="4" item="3"/>
          <tpl fld="3" item="4"/>
          <tpl fld="2" item="39"/>
          <tpl hier="9" item="1"/>
          <tpl hier="11" item="4"/>
          <tpl hier="12" item="5"/>
          <tpl fld="4" item="0"/>
        </tpls>
      </n>
      <n v="296589000704">
        <tpls c="8">
          <tpl hier="2" item="0"/>
          <tpl hier="4" item="3"/>
          <tpl fld="3" item="58"/>
          <tpl fld="2" item="39"/>
          <tpl hier="9" item="1"/>
          <tpl hier="11" item="4"/>
          <tpl hier="12" item="5"/>
          <tpl fld="4" item="0"/>
        </tpls>
      </n>
      <n v="709148540928">
        <tpls c="8">
          <tpl hier="2" item="0"/>
          <tpl hier="4" item="3"/>
          <tpl fld="3" item="2"/>
          <tpl fld="2" item="39"/>
          <tpl hier="9" item="1"/>
          <tpl hier="11" item="4"/>
          <tpl hier="12" item="5"/>
          <tpl fld="4" item="0"/>
        </tpls>
      </n>
      <n v="3259344896">
        <tpls c="8">
          <tpl hier="2" item="0"/>
          <tpl hier="4" item="3"/>
          <tpl fld="3" item="54"/>
          <tpl fld="2" item="14"/>
          <tpl hier="9" item="1"/>
          <tpl hier="11" item="4"/>
          <tpl hier="12" item="5"/>
          <tpl fld="4" item="0"/>
        </tpls>
      </n>
      <n v="8151478784">
        <tpls c="8">
          <tpl hier="2" item="0"/>
          <tpl hier="4" item="3"/>
          <tpl fld="3" item="53"/>
          <tpl fld="2" item="14"/>
          <tpl hier="9" item="1"/>
          <tpl hier="11" item="4"/>
          <tpl hier="12" item="5"/>
          <tpl fld="4" item="0"/>
        </tpls>
      </n>
      <n v="31958194176">
        <tpls c="8">
          <tpl hier="2" item="0"/>
          <tpl hier="4" item="3"/>
          <tpl fld="3" item="52"/>
          <tpl fld="2" item="14"/>
          <tpl hier="9" item="1"/>
          <tpl hier="11" item="4"/>
          <tpl hier="12" item="5"/>
          <tpl fld="4" item="0"/>
        </tpls>
      </n>
      <n v="41859164">
        <tpls c="8">
          <tpl hier="2" item="0"/>
          <tpl hier="4" item="3"/>
          <tpl fld="3" item="48"/>
          <tpl fld="2" item="31"/>
          <tpl hier="9" item="1"/>
          <tpl hier="11" item="4"/>
          <tpl hier="12" item="5"/>
          <tpl fld="4" item="0"/>
        </tpls>
      </n>
      <n v="266559344">
        <tpls c="8">
          <tpl hier="2" item="0"/>
          <tpl hier="4" item="3"/>
          <tpl fld="3" item="46"/>
          <tpl fld="2" item="31"/>
          <tpl hier="9" item="1"/>
          <tpl hier="11" item="4"/>
          <tpl hier="12" item="5"/>
          <tpl fld="4" item="0"/>
        </tpls>
      </n>
      <n v="878250432">
        <tpls c="8">
          <tpl hier="2" item="0"/>
          <tpl hier="4" item="3"/>
          <tpl fld="3" item="45"/>
          <tpl fld="2" item="31"/>
          <tpl hier="9" item="1"/>
          <tpl hier="11" item="4"/>
          <tpl hier="12" item="5"/>
          <tpl fld="4" item="0"/>
        </tpls>
      </n>
      <n v="2269525760">
        <tpls c="8">
          <tpl hier="2" item="0"/>
          <tpl hier="4" item="3"/>
          <tpl fld="3" item="47"/>
          <tpl fld="2" item="31"/>
          <tpl hier="9" item="1"/>
          <tpl hier="11" item="4"/>
          <tpl hier="12" item="5"/>
          <tpl fld="4" item="0"/>
        </tpls>
      </n>
      <n v="833563456">
        <tpls c="8">
          <tpl hier="2" item="0"/>
          <tpl hier="4" item="3"/>
          <tpl fld="3" item="34"/>
          <tpl fld="2" item="29"/>
          <tpl hier="9" item="1"/>
          <tpl hier="11" item="4"/>
          <tpl hier="12" item="5"/>
          <tpl fld="4" item="0"/>
        </tpls>
      </n>
      <n v="4759333888">
        <tpls c="8">
          <tpl hier="2" item="0"/>
          <tpl hier="4" item="3"/>
          <tpl fld="3" item="36"/>
          <tpl fld="2" item="29"/>
          <tpl hier="9" item="1"/>
          <tpl hier="11" item="4"/>
          <tpl hier="12" item="5"/>
          <tpl fld="4" item="0"/>
        </tpls>
      </n>
      <n v="4262965248">
        <tpls c="8">
          <tpl hier="2" item="0"/>
          <tpl hier="4" item="3"/>
          <tpl fld="3" item="27"/>
          <tpl fld="2" item="29"/>
          <tpl hier="9" item="1"/>
          <tpl hier="11" item="4"/>
          <tpl hier="12" item="5"/>
          <tpl fld="4" item="0"/>
        </tpls>
      </n>
      <n v="12423558144">
        <tpls c="8">
          <tpl hier="2" item="0"/>
          <tpl hier="4" item="3"/>
          <tpl fld="3" item="33"/>
          <tpl fld="2" item="29"/>
          <tpl hier="9" item="1"/>
          <tpl hier="11" item="4"/>
          <tpl hier="12" item="5"/>
          <tpl fld="4" item="0"/>
        </tpls>
      </n>
      <n v="245169808">
        <tpls c="8">
          <tpl hier="2" item="0"/>
          <tpl hier="4" item="3"/>
          <tpl fld="3" item="18"/>
          <tpl fld="2" item="27"/>
          <tpl hier="9" item="1"/>
          <tpl hier="11" item="4"/>
          <tpl hier="12" item="5"/>
          <tpl fld="4" item="0"/>
        </tpls>
      </n>
      <n v="1208008960">
        <tpls c="8">
          <tpl hier="2" item="0"/>
          <tpl hier="4" item="3"/>
          <tpl fld="3" item="22"/>
          <tpl fld="2" item="27"/>
          <tpl hier="9" item="1"/>
          <tpl hier="11" item="4"/>
          <tpl hier="12" item="5"/>
          <tpl fld="4" item="0"/>
        </tpls>
      </n>
      <n v="1743506560">
        <tpls c="8">
          <tpl hier="2" item="0"/>
          <tpl hier="4" item="3"/>
          <tpl fld="3" item="17"/>
          <tpl fld="2" item="27"/>
          <tpl hier="9" item="1"/>
          <tpl hier="11" item="4"/>
          <tpl hier="12" item="5"/>
          <tpl fld="4" item="0"/>
        </tpls>
      </n>
      <n v="5433040384">
        <tpls c="8">
          <tpl hier="2" item="0"/>
          <tpl hier="4" item="3"/>
          <tpl fld="3" item="21"/>
          <tpl fld="2" item="27"/>
          <tpl hier="9" item="1"/>
          <tpl hier="11" item="4"/>
          <tpl hier="12" item="5"/>
          <tpl fld="4" item="0"/>
        </tpls>
      </n>
      <n v="4244340224">
        <tpls c="8">
          <tpl hier="2" item="0"/>
          <tpl hier="4" item="3"/>
          <tpl fld="3" item="8"/>
          <tpl fld="2" item="26"/>
          <tpl hier="9" item="1"/>
          <tpl hier="11" item="4"/>
          <tpl hier="12" item="5"/>
          <tpl fld="4" item="0"/>
        </tpls>
      </n>
      <n v="32181696512">
        <tpls c="8">
          <tpl hier="2" item="0"/>
          <tpl hier="4" item="3"/>
          <tpl fld="3" item="7"/>
          <tpl fld="2" item="26"/>
          <tpl hier="9" item="1"/>
          <tpl hier="11" item="4"/>
          <tpl hier="12" item="5"/>
          <tpl fld="4" item="0"/>
        </tpls>
      </n>
      <n v="110202372096">
        <tpls c="8">
          <tpl hier="2" item="0"/>
          <tpl hier="4" item="3"/>
          <tpl fld="3" item="6"/>
          <tpl fld="2" item="26"/>
          <tpl hier="9" item="1"/>
          <tpl hier="11" item="4"/>
          <tpl hier="12" item="5"/>
          <tpl fld="4" item="0"/>
        </tpls>
      </n>
      <n v="364701515776">
        <tpls c="8">
          <tpl hier="2" item="0"/>
          <tpl hier="4" item="3"/>
          <tpl fld="3" item="5"/>
          <tpl fld="2" item="26"/>
          <tpl hier="9" item="1"/>
          <tpl hier="11" item="4"/>
          <tpl hier="12" item="5"/>
          <tpl fld="4" item="0"/>
        </tpls>
      </n>
      <n v="613010944">
        <tpls c="8">
          <tpl hier="2" item="0"/>
          <tpl hier="4" item="3"/>
          <tpl fld="3" item="56"/>
          <tpl fld="2" item="24"/>
          <tpl hier="9" item="1"/>
          <tpl hier="11" item="4"/>
          <tpl hier="12" item="5"/>
          <tpl fld="4" item="0"/>
        </tpls>
      </n>
      <n v="1506914432">
        <tpls c="8">
          <tpl hier="2" item="0"/>
          <tpl hier="4" item="3"/>
          <tpl fld="3" item="0"/>
          <tpl fld="2" item="24"/>
          <tpl hier="9" item="1"/>
          <tpl hier="11" item="4"/>
          <tpl hier="12" item="5"/>
          <tpl fld="4" item="0"/>
        </tpls>
      </n>
      <n v="4008583936">
        <tpls c="8">
          <tpl hier="2" item="0"/>
          <tpl hier="4" item="3"/>
          <tpl fld="3" item="55"/>
          <tpl fld="2" item="24"/>
          <tpl hier="9" item="1"/>
          <tpl hier="11" item="4"/>
          <tpl hier="12" item="5"/>
          <tpl fld="4" item="0"/>
        </tpls>
      </n>
      <n v="14160000000">
        <tpls c="8">
          <tpl hier="2" item="0"/>
          <tpl hier="4" item="3"/>
          <tpl fld="3" item="35"/>
          <tpl fld="2" item="17"/>
          <tpl hier="9" item="1"/>
          <tpl hier="11" item="4"/>
          <tpl hier="12" item="5"/>
          <tpl fld="4" item="0"/>
        </tpls>
      </n>
      <n v="81814159360">
        <tpls c="8">
          <tpl hier="2" item="0"/>
          <tpl hier="4" item="3"/>
          <tpl fld="3" item="40"/>
          <tpl fld="2" item="17"/>
          <tpl hier="9" item="1"/>
          <tpl hier="11" item="4"/>
          <tpl hier="12" item="5"/>
          <tpl fld="4" item="0"/>
        </tpls>
      </n>
      <n v="500736065536">
        <tpls c="8">
          <tpl hier="2" item="0"/>
          <tpl hier="4" item="3"/>
          <tpl fld="3" item="50"/>
          <tpl fld="2" item="17"/>
          <tpl hier="9" item="1"/>
          <tpl hier="11" item="4"/>
          <tpl hier="12" item="5"/>
          <tpl fld="4" item="0"/>
        </tpls>
      </n>
      <n v="900045340672">
        <tpls c="8">
          <tpl hier="2" item="0"/>
          <tpl hier="4" item="3"/>
          <tpl fld="3" item="49"/>
          <tpl fld="2" item="17"/>
          <tpl hier="9" item="1"/>
          <tpl hier="11" item="4"/>
          <tpl hier="12" item="5"/>
          <tpl fld="4" item="0"/>
        </tpls>
      </n>
      <n v="1575789312">
        <tpls c="8">
          <tpl hier="2" item="0"/>
          <tpl hier="4" item="3"/>
          <tpl fld="3" item="54"/>
          <tpl fld="2" item="13"/>
          <tpl hier="9" item="1"/>
          <tpl hier="11" item="4"/>
          <tpl hier="12" item="5"/>
          <tpl fld="4" item="0"/>
        </tpls>
      </n>
      <n v="3921476096">
        <tpls c="8">
          <tpl hier="2" item="0"/>
          <tpl hier="4" item="3"/>
          <tpl fld="3" item="53"/>
          <tpl fld="2" item="13"/>
          <tpl hier="9" item="1"/>
          <tpl hier="11" item="4"/>
          <tpl hier="12" item="5"/>
          <tpl fld="4" item="0"/>
        </tpls>
      </n>
      <n v="10325617664">
        <tpls c="8">
          <tpl hier="2" item="0"/>
          <tpl hier="4" item="3"/>
          <tpl fld="3" item="52"/>
          <tpl fld="2" item="13"/>
          <tpl hier="9" item="1"/>
          <tpl hier="11" item="4"/>
          <tpl hier="12" item="5"/>
          <tpl fld="4" item="0"/>
        </tpls>
      </n>
      <n v="265291584">
        <tpls c="8">
          <tpl hier="2" item="0"/>
          <tpl hier="4" item="3"/>
          <tpl fld="3" item="48"/>
          <tpl fld="2" item="23"/>
          <tpl hier="9" item="1"/>
          <tpl hier="11" item="4"/>
          <tpl hier="12" item="5"/>
          <tpl fld="4" item="0"/>
        </tpls>
      </n>
      <n v="2142128640">
        <tpls c="8">
          <tpl hier="2" item="0"/>
          <tpl hier="4" item="3"/>
          <tpl fld="3" item="46"/>
          <tpl fld="2" item="23"/>
          <tpl hier="9" item="1"/>
          <tpl hier="11" item="4"/>
          <tpl hier="12" item="5"/>
          <tpl fld="4" item="0"/>
        </tpls>
      </n>
      <n v="3863185152">
        <tpls c="8">
          <tpl hier="2" item="0"/>
          <tpl hier="4" item="3"/>
          <tpl fld="3" item="45"/>
          <tpl fld="2" item="23"/>
          <tpl hier="9" item="1"/>
          <tpl hier="11" item="4"/>
          <tpl hier="12" item="5"/>
          <tpl fld="4" item="0"/>
        </tpls>
      </n>
      <n v="8758638592">
        <tpls c="8">
          <tpl hier="2" item="0"/>
          <tpl hier="4" item="3"/>
          <tpl fld="3" item="47"/>
          <tpl fld="2" item="23"/>
          <tpl hier="9" item="1"/>
          <tpl hier="11" item="4"/>
          <tpl hier="12" item="5"/>
          <tpl fld="4" item="0"/>
        </tpls>
      </n>
      <n v="673383616">
        <tpls c="8">
          <tpl hier="2" item="0"/>
          <tpl hier="4" item="3"/>
          <tpl fld="3" item="34"/>
          <tpl fld="2" item="30"/>
          <tpl hier="9" item="1"/>
          <tpl hier="11" item="4"/>
          <tpl hier="12" item="5"/>
          <tpl fld="4" item="0"/>
        </tpls>
      </n>
      <n v="2170893056">
        <tpls c="8">
          <tpl hier="2" item="0"/>
          <tpl hier="4" item="3"/>
          <tpl fld="3" item="36"/>
          <tpl fld="2" item="30"/>
          <tpl hier="9" item="1"/>
          <tpl hier="11" item="4"/>
          <tpl hier="12" item="5"/>
          <tpl fld="4" item="0"/>
        </tpls>
      </n>
      <n v="2297228032">
        <tpls c="8">
          <tpl hier="2" item="0"/>
          <tpl hier="4" item="3"/>
          <tpl fld="3" item="27"/>
          <tpl fld="2" item="30"/>
          <tpl hier="9" item="1"/>
          <tpl hier="11" item="4"/>
          <tpl hier="12" item="5"/>
          <tpl fld="4" item="0"/>
        </tpls>
      </n>
      <n v="10156855296">
        <tpls c="8">
          <tpl hier="2" item="0"/>
          <tpl hier="4" item="3"/>
          <tpl fld="3" item="33"/>
          <tpl fld="2" item="30"/>
          <tpl hier="9" item="1"/>
          <tpl hier="11" item="4"/>
          <tpl hier="12" item="5"/>
          <tpl fld="4" item="0"/>
        </tpls>
      </n>
      <n v="5200896000">
        <tpls c="8">
          <tpl hier="2" item="0"/>
          <tpl hier="4" item="3"/>
          <tpl fld="3" item="18"/>
          <tpl fld="2" item="45"/>
          <tpl hier="9" item="1"/>
          <tpl hier="11" item="4"/>
          <tpl hier="12" item="5"/>
          <tpl fld="4" item="0"/>
        </tpls>
      </n>
      <n v="73484361728">
        <tpls c="8">
          <tpl hier="2" item="0"/>
          <tpl hier="4" item="3"/>
          <tpl fld="3" item="22"/>
          <tpl fld="2" item="45"/>
          <tpl hier="9" item="1"/>
          <tpl hier="11" item="4"/>
          <tpl hier="12" item="5"/>
          <tpl fld="4" item="0"/>
        </tpls>
      </n>
      <n v="69448753152">
        <tpls c="8">
          <tpl hier="2" item="0"/>
          <tpl hier="4" item="3"/>
          <tpl fld="3" item="17"/>
          <tpl fld="2" item="45"/>
          <tpl hier="9" item="1"/>
          <tpl hier="11" item="4"/>
          <tpl hier="12" item="5"/>
          <tpl fld="4" item="0"/>
        </tpls>
      </n>
      <n v="404649541632">
        <tpls c="8">
          <tpl hier="2" item="0"/>
          <tpl hier="4" item="3"/>
          <tpl fld="3" item="21"/>
          <tpl fld="2" item="45"/>
          <tpl hier="9" item="1"/>
          <tpl hier="11" item="4"/>
          <tpl hier="12" item="5"/>
          <tpl fld="4" item="0"/>
        </tpls>
      </n>
      <n v="10665896960">
        <tpls c="8">
          <tpl hier="2" item="0"/>
          <tpl hier="4" item="3"/>
          <tpl fld="3" item="8"/>
          <tpl fld="2" item="25"/>
          <tpl hier="9" item="1"/>
          <tpl hier="11" item="4"/>
          <tpl hier="12" item="5"/>
          <tpl fld="4" item="0"/>
        </tpls>
      </n>
      <n v="33351528448">
        <tpls c="8">
          <tpl hier="2" item="0"/>
          <tpl hier="4" item="3"/>
          <tpl fld="3" item="7"/>
          <tpl fld="2" item="25"/>
          <tpl hier="9" item="1"/>
          <tpl hier="11" item="4"/>
          <tpl hier="12" item="5"/>
          <tpl fld="4" item="0"/>
        </tpls>
      </n>
      <n v="91760541696">
        <tpls c="8">
          <tpl hier="2" item="0"/>
          <tpl hier="4" item="3"/>
          <tpl fld="3" item="6"/>
          <tpl fld="2" item="25"/>
          <tpl hier="9" item="1"/>
          <tpl hier="11" item="4"/>
          <tpl hier="12" item="5"/>
          <tpl fld="4" item="0"/>
        </tpls>
      </n>
      <n v="278221914112">
        <tpls c="8">
          <tpl hier="2" item="0"/>
          <tpl hier="4" item="3"/>
          <tpl fld="3" item="5"/>
          <tpl fld="2" item="25"/>
          <tpl hier="9" item="1"/>
          <tpl hier="11" item="4"/>
          <tpl hier="12" item="5"/>
          <tpl fld="4" item="0"/>
        </tpls>
      </n>
      <n v="2188307712">
        <tpls c="8">
          <tpl hier="2" item="0"/>
          <tpl hier="4" item="3"/>
          <tpl fld="3" item="56"/>
          <tpl fld="2" item="38"/>
          <tpl hier="9" item="1"/>
          <tpl hier="11" item="4"/>
          <tpl hier="12" item="5"/>
          <tpl fld="4" item="0"/>
        </tpls>
      </n>
      <n v="6433967104">
        <tpls c="8">
          <tpl hier="2" item="0"/>
          <tpl hier="4" item="3"/>
          <tpl fld="3" item="0"/>
          <tpl fld="2" item="38"/>
          <tpl hier="9" item="1"/>
          <tpl hier="11" item="4"/>
          <tpl hier="12" item="5"/>
          <tpl fld="4" item="0"/>
        </tpls>
      </n>
      <n v="18141665280">
        <tpls c="8">
          <tpl hier="2" item="0"/>
          <tpl hier="4" item="3"/>
          <tpl fld="3" item="55"/>
          <tpl fld="2" item="38"/>
          <tpl hier="9" item="1"/>
          <tpl hier="11" item="4"/>
          <tpl hier="12" item="5"/>
          <tpl fld="4" item="0"/>
        </tpls>
      </n>
      <n v="244832032">
        <tpls c="8">
          <tpl hier="2" item="0"/>
          <tpl hier="4" item="3"/>
          <tpl fld="3" item="35"/>
          <tpl fld="2" item="16"/>
          <tpl hier="9" item="1"/>
          <tpl hier="11" item="4"/>
          <tpl hier="12" item="5"/>
          <tpl fld="4" item="0"/>
        </tpls>
      </n>
      <n v="1640763264">
        <tpls c="8">
          <tpl hier="2" item="0"/>
          <tpl hier="4" item="3"/>
          <tpl fld="3" item="40"/>
          <tpl fld="2" item="16"/>
          <tpl hier="9" item="1"/>
          <tpl hier="11" item="4"/>
          <tpl hier="12" item="5"/>
          <tpl fld="4" item="0"/>
        </tpls>
      </n>
      <n v="4974550528">
        <tpls c="8">
          <tpl hier="2" item="0"/>
          <tpl hier="4" item="3"/>
          <tpl fld="3" item="50"/>
          <tpl fld="2" item="16"/>
          <tpl hier="9" item="1"/>
          <tpl hier="11" item="4"/>
          <tpl hier="12" item="5"/>
          <tpl fld="4" item="0"/>
        </tpls>
      </n>
      <n v="11619638272">
        <tpls c="8">
          <tpl hier="2" item="0"/>
          <tpl hier="4" item="3"/>
          <tpl fld="3" item="49"/>
          <tpl fld="2" item="16"/>
          <tpl hier="9" item="1"/>
          <tpl hier="11" item="4"/>
          <tpl hier="12" item="5"/>
          <tpl fld="4" item="0"/>
        </tpls>
      </n>
      <n v="9189413888">
        <tpls c="8">
          <tpl hier="2" item="0"/>
          <tpl hier="4" item="3"/>
          <tpl fld="3" item="4"/>
          <tpl fld="2" item="10"/>
          <tpl hier="9" item="1"/>
          <tpl hier="11" item="4"/>
          <tpl hier="12" item="5"/>
          <tpl fld="4" item="0"/>
        </tpls>
      </n>
      <n v="15439408128">
        <tpls c="8">
          <tpl hier="2" item="0"/>
          <tpl hier="4" item="3"/>
          <tpl fld="3" item="58"/>
          <tpl fld="2" item="10"/>
          <tpl hier="9" item="1"/>
          <tpl hier="11" item="4"/>
          <tpl hier="12" item="5"/>
          <tpl fld="4" item="0"/>
        </tpls>
      </n>
      <n v="66768703488">
        <tpls c="8">
          <tpl hier="2" item="0"/>
          <tpl hier="4" item="3"/>
          <tpl fld="3" item="2"/>
          <tpl fld="2" item="10"/>
          <tpl hier="9" item="1"/>
          <tpl hier="11" item="4"/>
          <tpl hier="12" item="5"/>
          <tpl fld="4" item="0"/>
        </tpls>
      </n>
      <n v="14893969408">
        <tpls c="8">
          <tpl hier="2" item="0"/>
          <tpl hier="4" item="3"/>
          <tpl fld="3" item="54"/>
          <tpl fld="2" item="12"/>
          <tpl hier="9" item="1"/>
          <tpl hier="11" item="4"/>
          <tpl hier="12" item="5"/>
          <tpl fld="4" item="0"/>
        </tpls>
      </n>
      <n v="45417562112">
        <tpls c="8">
          <tpl hier="2" item="0"/>
          <tpl hier="4" item="3"/>
          <tpl fld="3" item="53"/>
          <tpl fld="2" item="12"/>
          <tpl hier="9" item="1"/>
          <tpl hier="11" item="4"/>
          <tpl hier="12" item="5"/>
          <tpl fld="4" item="0"/>
        </tpls>
      </n>
      <n v="155980414976">
        <tpls c="8">
          <tpl hier="2" item="0"/>
          <tpl hier="4" item="3"/>
          <tpl fld="3" item="52"/>
          <tpl fld="2" item="12"/>
          <tpl hier="9" item="1"/>
          <tpl hier="11" item="4"/>
          <tpl hier="12" item="5"/>
          <tpl fld="4" item="0"/>
        </tpls>
      </n>
      <n v="2094400000">
        <tpls c="8">
          <tpl hier="2" item="0"/>
          <tpl hier="4" item="3"/>
          <tpl fld="3" item="48"/>
          <tpl fld="2" item="18"/>
          <tpl hier="9" item="1"/>
          <tpl hier="11" item="4"/>
          <tpl hier="12" item="5"/>
          <tpl fld="4" item="0"/>
        </tpls>
      </n>
      <n v="11164999680">
        <tpls c="8">
          <tpl hier="2" item="0"/>
          <tpl hier="4" item="3"/>
          <tpl fld="3" item="46"/>
          <tpl fld="2" item="18"/>
          <tpl hier="9" item="1"/>
          <tpl hier="11" item="4"/>
          <tpl hier="12" item="5"/>
          <tpl fld="4" item="0"/>
        </tpls>
      </n>
      <n v="39690629120">
        <tpls c="8">
          <tpl hier="2" item="0"/>
          <tpl hier="4" item="3"/>
          <tpl fld="3" item="45"/>
          <tpl fld="2" item="18"/>
          <tpl hier="9" item="1"/>
          <tpl hier="11" item="4"/>
          <tpl hier="12" item="5"/>
          <tpl fld="4" item="0"/>
        </tpls>
      </n>
      <n v="98381299712">
        <tpls c="8">
          <tpl hier="2" item="0"/>
          <tpl hier="4" item="3"/>
          <tpl fld="3" item="47"/>
          <tpl fld="2" item="18"/>
          <tpl hier="9" item="1"/>
          <tpl hier="11" item="4"/>
          <tpl hier="12" item="5"/>
          <tpl fld="4" item="0"/>
        </tpls>
      </n>
      <n v="148799984">
        <tpls c="8">
          <tpl hier="2" item="0"/>
          <tpl hier="4" item="3"/>
          <tpl fld="3" item="34"/>
          <tpl fld="2" item="20"/>
          <tpl hier="9" item="1"/>
          <tpl hier="11" item="4"/>
          <tpl hier="12" item="5"/>
          <tpl fld="4" item="0"/>
        </tpls>
      </n>
      <n v="1407062656">
        <tpls c="8">
          <tpl hier="2" item="0"/>
          <tpl hier="4" item="3"/>
          <tpl fld="3" item="36"/>
          <tpl fld="2" item="20"/>
          <tpl hier="9" item="1"/>
          <tpl hier="11" item="4"/>
          <tpl hier="12" item="5"/>
          <tpl fld="4" item="0"/>
        </tpls>
      </n>
      <n v="1851558272">
        <tpls c="8">
          <tpl hier="2" item="0"/>
          <tpl hier="4" item="3"/>
          <tpl fld="3" item="27"/>
          <tpl fld="2" item="20"/>
          <tpl hier="9" item="1"/>
          <tpl hier="11" item="4"/>
          <tpl hier="12" item="5"/>
          <tpl fld="4" item="0"/>
        </tpls>
      </n>
      <n v="7851127808">
        <tpls c="8">
          <tpl hier="2" item="0"/>
          <tpl hier="4" item="3"/>
          <tpl fld="3" item="33"/>
          <tpl fld="2" item="20"/>
          <tpl hier="9" item="1"/>
          <tpl hier="11" item="4"/>
          <tpl hier="12" item="5"/>
          <tpl fld="4" item="0"/>
        </tpls>
      </n>
      <n v="1309384832">
        <tpls c="8">
          <tpl hier="2" item="0"/>
          <tpl hier="4" item="3"/>
          <tpl fld="3" item="18"/>
          <tpl fld="2" item="32"/>
          <tpl hier="9" item="1"/>
          <tpl hier="11" item="4"/>
          <tpl hier="12" item="5"/>
          <tpl fld="4" item="0"/>
        </tpls>
      </n>
      <n v="3425127424">
        <tpls c="8">
          <tpl hier="2" item="0"/>
          <tpl hier="4" item="3"/>
          <tpl fld="3" item="22"/>
          <tpl fld="2" item="32"/>
          <tpl hier="9" item="1"/>
          <tpl hier="11" item="4"/>
          <tpl hier="12" item="5"/>
          <tpl fld="4" item="0"/>
        </tpls>
      </n>
      <n v="5924239872">
        <tpls c="8">
          <tpl hier="2" item="0"/>
          <tpl hier="4" item="3"/>
          <tpl fld="3" item="17"/>
          <tpl fld="2" item="32"/>
          <tpl hier="9" item="1"/>
          <tpl hier="11" item="4"/>
          <tpl hier="12" item="5"/>
          <tpl fld="4" item="0"/>
        </tpls>
      </n>
      <n v="19040313344">
        <tpls c="8">
          <tpl hier="2" item="0"/>
          <tpl hier="4" item="3"/>
          <tpl fld="3" item="21"/>
          <tpl fld="2" item="32"/>
          <tpl hier="9" item="1"/>
          <tpl hier="11" item="4"/>
          <tpl hier="12" item="5"/>
          <tpl fld="4" item="0"/>
        </tpls>
      </n>
      <n v="21965952">
        <tpls c="8">
          <tpl hier="2" item="0"/>
          <tpl hier="4" item="3"/>
          <tpl fld="3" item="8"/>
          <tpl fld="2" item="9"/>
          <tpl hier="9" item="1"/>
          <tpl hier="11" item="4"/>
          <tpl hier="12" item="5"/>
          <tpl fld="4" item="0"/>
        </tpls>
      </n>
      <n v="249267040">
        <tpls c="8">
          <tpl hier="2" item="0"/>
          <tpl hier="4" item="3"/>
          <tpl fld="3" item="7"/>
          <tpl fld="2" item="9"/>
          <tpl hier="9" item="1"/>
          <tpl hier="11" item="4"/>
          <tpl hier="12" item="5"/>
          <tpl fld="4" item="0"/>
        </tpls>
      </n>
      <n v="705704832">
        <tpls c="8">
          <tpl hier="2" item="0"/>
          <tpl hier="4" item="3"/>
          <tpl fld="3" item="6"/>
          <tpl fld="2" item="9"/>
          <tpl hier="9" item="1"/>
          <tpl hier="11" item="4"/>
          <tpl hier="12" item="5"/>
          <tpl fld="4" item="0"/>
        </tpls>
      </n>
      <n v="1698843008">
        <tpls c="8">
          <tpl hier="2" item="0"/>
          <tpl hier="4" item="3"/>
          <tpl fld="3" item="5"/>
          <tpl fld="2" item="9"/>
          <tpl hier="9" item="1"/>
          <tpl hier="11" item="4"/>
          <tpl hier="12" item="5"/>
          <tpl fld="4" item="0"/>
        </tpls>
      </n>
      <n v="648590656">
        <tpls c="8">
          <tpl hier="2" item="0"/>
          <tpl hier="4" item="3"/>
          <tpl fld="3" item="56"/>
          <tpl fld="2" item="11"/>
          <tpl hier="9" item="1"/>
          <tpl hier="11" item="4"/>
          <tpl hier="12" item="5"/>
          <tpl fld="4" item="0"/>
        </tpls>
      </n>
      <n v="649644800">
        <tpls c="8">
          <tpl hier="2" item="0"/>
          <tpl hier="4" item="3"/>
          <tpl fld="3" item="0"/>
          <tpl fld="2" item="11"/>
          <tpl hier="9" item="1"/>
          <tpl hier="11" item="4"/>
          <tpl hier="12" item="5"/>
          <tpl fld="4" item="0"/>
        </tpls>
      </n>
      <n v="1885112192">
        <tpls c="8">
          <tpl hier="2" item="0"/>
          <tpl hier="4" item="3"/>
          <tpl fld="3" item="55"/>
          <tpl fld="2" item="11"/>
          <tpl hier="9" item="1"/>
          <tpl hier="11" item="4"/>
          <tpl hier="12" item="5"/>
          <tpl fld="4" item="0"/>
        </tpls>
      </n>
      <n v="7972996608">
        <tpls c="8">
          <tpl hier="2" item="0"/>
          <tpl hier="4" item="3"/>
          <tpl fld="3" item="35"/>
          <tpl fld="2" item="15"/>
          <tpl hier="9" item="1"/>
          <tpl hier="11" item="4"/>
          <tpl hier="12" item="5"/>
          <tpl fld="4" item="0"/>
        </tpls>
      </n>
      <n v="40651350016">
        <tpls c="8">
          <tpl hier="2" item="0"/>
          <tpl hier="4" item="3"/>
          <tpl fld="3" item="40"/>
          <tpl fld="2" item="15"/>
          <tpl hier="9" item="1"/>
          <tpl hier="11" item="4"/>
          <tpl hier="12" item="5"/>
          <tpl fld="4" item="0"/>
        </tpls>
      </n>
      <n v="134308052992">
        <tpls c="8">
          <tpl hier="2" item="0"/>
          <tpl hier="4" item="3"/>
          <tpl fld="3" item="50"/>
          <tpl fld="2" item="15"/>
          <tpl hier="9" item="1"/>
          <tpl hier="11" item="4"/>
          <tpl hier="12" item="5"/>
          <tpl fld="4" item="0"/>
        </tpls>
      </n>
      <n v="295936491520">
        <tpls c="8">
          <tpl hier="2" item="0"/>
          <tpl hier="4" item="3"/>
          <tpl fld="3" item="49"/>
          <tpl fld="2" item="15"/>
          <tpl hier="9" item="1"/>
          <tpl hier="11" item="4"/>
          <tpl hier="12" item="5"/>
          <tpl fld="4" item="0"/>
        </tpls>
      </n>
      <n v="1309747840">
        <tpls c="8">
          <tpl hier="2" item="0"/>
          <tpl hier="4" item="3"/>
          <tpl fld="3" item="37"/>
          <tpl fld="2" item="19"/>
          <tpl hier="9" item="1"/>
          <tpl hier="11" item="4"/>
          <tpl hier="12" item="5"/>
          <tpl fld="4" item="0"/>
        </tpls>
      </n>
      <n v="4024621824">
        <tpls c="8">
          <tpl hier="2" item="0"/>
          <tpl hier="4" item="3"/>
          <tpl fld="3" item="39"/>
          <tpl fld="2" item="19"/>
          <tpl hier="9" item="1"/>
          <tpl hier="11" item="4"/>
          <tpl hier="12" item="5"/>
          <tpl fld="4" item="0"/>
        </tpls>
      </n>
      <n v="15794972672">
        <tpls c="8">
          <tpl hier="2" item="0"/>
          <tpl hier="4" item="3"/>
          <tpl fld="3" item="30"/>
          <tpl fld="2" item="19"/>
          <tpl hier="9" item="1"/>
          <tpl hier="11" item="4"/>
          <tpl hier="12" item="5"/>
          <tpl fld="4" item="0"/>
        </tpls>
      </n>
      <n v="1687000064">
        <tpls c="8">
          <tpl hier="2" item="0"/>
          <tpl hier="4" item="3"/>
          <tpl fld="3" item="8"/>
          <tpl fld="2" item="5"/>
          <tpl hier="9" item="1"/>
          <tpl hier="11" item="4"/>
          <tpl hier="12" item="5"/>
          <tpl fld="4" item="0"/>
        </tpls>
      </n>
      <n v="4930204160">
        <tpls c="8">
          <tpl hier="2" item="0"/>
          <tpl hier="4" item="3"/>
          <tpl fld="3" item="21"/>
          <tpl fld="2" item="34"/>
          <tpl hier="9" item="1"/>
          <tpl hier="11" item="4"/>
          <tpl hier="12" item="5"/>
          <tpl fld="4" item="0"/>
        </tpls>
      </n>
      <n v="381687072">
        <tpls c="8">
          <tpl hier="2" item="0"/>
          <tpl hier="4" item="3"/>
          <tpl fld="3" item="8"/>
          <tpl fld="2" item="64"/>
          <tpl hier="9" item="1"/>
          <tpl hier="11" item="4"/>
          <tpl hier="12" item="5"/>
          <tpl fld="4" item="0"/>
        </tpls>
      </n>
      <n v="3281797120">
        <tpls c="8">
          <tpl hier="2" item="0"/>
          <tpl hier="4" item="3"/>
          <tpl fld="3" item="7"/>
          <tpl fld="2" item="64"/>
          <tpl hier="9" item="1"/>
          <tpl hier="11" item="4"/>
          <tpl hier="12" item="5"/>
          <tpl fld="4" item="0"/>
        </tpls>
      </n>
      <n v="6497305600">
        <tpls c="8">
          <tpl hier="2" item="0"/>
          <tpl hier="4" item="3"/>
          <tpl fld="3" item="6"/>
          <tpl fld="2" item="64"/>
          <tpl hier="9" item="1"/>
          <tpl hier="11" item="4"/>
          <tpl hier="12" item="5"/>
          <tpl fld="4" item="0"/>
        </tpls>
      </n>
      <n v="16657959936">
        <tpls c="8">
          <tpl hier="2" item="0"/>
          <tpl hier="4" item="3"/>
          <tpl fld="3" item="5"/>
          <tpl fld="2" item="64"/>
          <tpl hier="9" item="1"/>
          <tpl hier="11" item="4"/>
          <tpl hier="12" item="5"/>
          <tpl fld="4" item="0"/>
        </tpls>
      </n>
      <n v="2894409984">
        <tpls c="8">
          <tpl hier="2" item="0"/>
          <tpl hier="4" item="3"/>
          <tpl fld="3" item="56"/>
          <tpl fld="2" item="33"/>
          <tpl hier="9" item="1"/>
          <tpl hier="11" item="4"/>
          <tpl hier="12" item="5"/>
          <tpl fld="4" item="0"/>
        </tpls>
      </n>
      <n v="5889175040">
        <tpls c="8">
          <tpl hier="2" item="0"/>
          <tpl hier="4" item="3"/>
          <tpl fld="3" item="0"/>
          <tpl fld="2" item="33"/>
          <tpl hier="9" item="1"/>
          <tpl hier="11" item="4"/>
          <tpl hier="12" item="5"/>
          <tpl fld="4" item="0"/>
        </tpls>
      </n>
      <n v="20409667584">
        <tpls c="8">
          <tpl hier="2" item="0"/>
          <tpl hier="4" item="3"/>
          <tpl fld="3" item="55"/>
          <tpl fld="2" item="33"/>
          <tpl hier="9" item="1"/>
          <tpl hier="11" item="4"/>
          <tpl hier="12" item="5"/>
          <tpl fld="4" item="0"/>
        </tpls>
      </n>
      <n v="1076699904">
        <tpls c="8">
          <tpl hier="2" item="0"/>
          <tpl hier="4" item="3"/>
          <tpl fld="3" item="35"/>
          <tpl fld="2" item="43"/>
          <tpl hier="9" item="1"/>
          <tpl hier="11" item="4"/>
          <tpl hier="12" item="5"/>
          <tpl fld="4" item="0"/>
        </tpls>
      </n>
      <n v="5480500224">
        <tpls c="8">
          <tpl hier="2" item="0"/>
          <tpl hier="4" item="3"/>
          <tpl fld="3" item="40"/>
          <tpl fld="2" item="43"/>
          <tpl hier="9" item="1"/>
          <tpl hier="11" item="4"/>
          <tpl hier="12" item="5"/>
          <tpl fld="4" item="0"/>
        </tpls>
      </n>
      <n v="11399942144">
        <tpls c="8">
          <tpl hier="2" item="0"/>
          <tpl hier="4" item="3"/>
          <tpl fld="3" item="50"/>
          <tpl fld="2" item="43"/>
          <tpl hier="9" item="1"/>
          <tpl hier="11" item="4"/>
          <tpl hier="12" item="5"/>
          <tpl fld="4" item="0"/>
        </tpls>
      </n>
      <n v="37733609472">
        <tpls c="8">
          <tpl hier="2" item="0"/>
          <tpl hier="4" item="3"/>
          <tpl fld="3" item="49"/>
          <tpl fld="2" item="43"/>
          <tpl hier="9" item="1"/>
          <tpl hier="11" item="4"/>
          <tpl hier="12" item="5"/>
          <tpl fld="4" item="0"/>
        </tpls>
      </n>
      <n v="194773376">
        <tpls c="8">
          <tpl hier="2" item="0"/>
          <tpl hier="4" item="3"/>
          <tpl fld="3" item="37"/>
          <tpl fld="2" item="22"/>
          <tpl hier="9" item="1"/>
          <tpl hier="11" item="4"/>
          <tpl hier="12" item="5"/>
          <tpl fld="4" item="0"/>
        </tpls>
      </n>
      <n v="603200000">
        <tpls c="8">
          <tpl hier="2" item="0"/>
          <tpl hier="4" item="3"/>
          <tpl fld="3" item="39"/>
          <tpl fld="2" item="22"/>
          <tpl hier="9" item="1"/>
          <tpl hier="11" item="4"/>
          <tpl hier="12" item="5"/>
          <tpl fld="4" item="0"/>
        </tpls>
      </n>
      <n v="705406016">
        <tpls c="8">
          <tpl hier="2" item="0"/>
          <tpl hier="4" item="3"/>
          <tpl fld="3" item="28"/>
          <tpl fld="2" item="22"/>
          <tpl hier="9" item="1"/>
          <tpl hier="11" item="4"/>
          <tpl hier="12" item="5"/>
          <tpl fld="4" item="0"/>
        </tpls>
      </n>
      <n v="2861562368">
        <tpls c="8">
          <tpl hier="2" item="0"/>
          <tpl hier="4" item="3"/>
          <tpl fld="3" item="19"/>
          <tpl fld="2" item="22"/>
          <tpl hier="9" item="1"/>
          <tpl hier="11" item="4"/>
          <tpl hier="12" item="5"/>
          <tpl fld="4" item="0"/>
        </tpls>
      </n>
      <n v="369124192">
        <tpls c="8">
          <tpl hier="2" item="0"/>
          <tpl hier="4" item="3"/>
          <tpl fld="3" item="26"/>
          <tpl fld="2" item="21"/>
          <tpl hier="9" item="1"/>
          <tpl hier="11" item="4"/>
          <tpl hier="12" item="5"/>
          <tpl fld="4" item="0"/>
        </tpls>
      </n>
      <n v="1623600000">
        <tpls c="8">
          <tpl hier="2" item="0"/>
          <tpl hier="4" item="3"/>
          <tpl fld="3" item="25"/>
          <tpl fld="2" item="21"/>
          <tpl hier="9" item="1"/>
          <tpl hier="11" item="4"/>
          <tpl hier="12" item="5"/>
          <tpl fld="4" item="0"/>
        </tpls>
      </n>
      <n v="4153736448">
        <tpls c="8">
          <tpl hier="2" item="0"/>
          <tpl hier="4" item="3"/>
          <tpl fld="3" item="24"/>
          <tpl fld="2" item="21"/>
          <tpl hier="9" item="1"/>
          <tpl hier="11" item="4"/>
          <tpl hier="12" item="5"/>
          <tpl fld="4" item="0"/>
        </tpls>
      </n>
      <n v="8724656128">
        <tpls c="8">
          <tpl hier="2" item="0"/>
          <tpl hier="4" item="3"/>
          <tpl fld="3" item="23"/>
          <tpl fld="2" item="21"/>
          <tpl hier="9" item="1"/>
          <tpl hier="11" item="4"/>
          <tpl hier="12" item="5"/>
          <tpl fld="4" item="0"/>
        </tpls>
      </n>
      <n v="723000000">
        <tpls c="8">
          <tpl hier="2" item="0"/>
          <tpl hier="4" item="3"/>
          <tpl fld="3" item="10"/>
          <tpl fld="2" item="41"/>
          <tpl hier="9" item="1"/>
          <tpl hier="11" item="4"/>
          <tpl hier="12" item="5"/>
          <tpl fld="4" item="0"/>
        </tpls>
      </n>
      <n v="5677829120">
        <tpls c="8">
          <tpl hier="2" item="0"/>
          <tpl hier="4" item="3"/>
          <tpl fld="3" item="12"/>
          <tpl fld="2" item="41"/>
          <tpl hier="9" item="1"/>
          <tpl hier="11" item="4"/>
          <tpl hier="12" item="5"/>
          <tpl fld="4" item="0"/>
        </tpls>
      </n>
      <n v="7775078400">
        <tpls c="8">
          <tpl hier="2" item="0"/>
          <tpl hier="4" item="3"/>
          <tpl fld="3" item="11"/>
          <tpl fld="2" item="41"/>
          <tpl hier="9" item="1"/>
          <tpl hier="11" item="4"/>
          <tpl hier="12" item="5"/>
          <tpl fld="4" item="0"/>
        </tpls>
      </n>
      <n v="24024188928">
        <tpls c="8">
          <tpl hier="2" item="0"/>
          <tpl hier="4" item="3"/>
          <tpl fld="3" item="9"/>
          <tpl fld="2" item="41"/>
          <tpl hier="9" item="1"/>
          <tpl hier="11" item="4"/>
          <tpl hier="12" item="5"/>
          <tpl fld="4" item="0"/>
        </tpls>
      </n>
      <n v="85515272192">
        <tpls c="8">
          <tpl hier="2" item="0"/>
          <tpl hier="4" item="3"/>
          <tpl fld="3" item="57"/>
          <tpl fld="2" item="39"/>
          <tpl hier="9" item="1"/>
          <tpl hier="11" item="4"/>
          <tpl hier="12" item="5"/>
          <tpl fld="4" item="0"/>
        </tpls>
      </n>
      <n v="296042364928">
        <tpls c="8">
          <tpl hier="2" item="0"/>
          <tpl hier="4" item="3"/>
          <tpl fld="3" item="3"/>
          <tpl fld="2" item="39"/>
          <tpl hier="9" item="1"/>
          <tpl hier="11" item="4"/>
          <tpl hier="12" item="5"/>
          <tpl fld="4" item="0"/>
        </tpls>
      </n>
      <n v="820381614080">
        <tpls c="8">
          <tpl hier="2" item="0"/>
          <tpl hier="4" item="3"/>
          <tpl fld="3" item="1"/>
          <tpl fld="2" item="39"/>
          <tpl hier="9" item="1"/>
          <tpl hier="11" item="4"/>
          <tpl hier="12" item="5"/>
          <tpl fld="4" item="0"/>
        </tpls>
      </n>
      <n v="3474542336">
        <tpls c="8">
          <tpl hier="2" item="0"/>
          <tpl hier="4" item="3"/>
          <tpl fld="3" item="20"/>
          <tpl fld="2" item="14"/>
          <tpl hier="9" item="1"/>
          <tpl hier="11" item="4"/>
          <tpl hier="12" item="5"/>
          <tpl fld="4" item="0"/>
        </tpls>
      </n>
      <n v="8209128960">
        <tpls c="8">
          <tpl hier="2" item="0"/>
          <tpl hier="4" item="3"/>
          <tpl fld="3" item="51"/>
          <tpl fld="2" item="14"/>
          <tpl hier="9" item="1"/>
          <tpl hier="11" item="4"/>
          <tpl hier="12" item="5"/>
          <tpl fld="4" item="0"/>
        </tpls>
      </n>
      <n v="35895152640">
        <tpls c="8">
          <tpl hier="2" item="0"/>
          <tpl hier="4" item="3"/>
          <tpl fld="3" item="38"/>
          <tpl fld="2" item="14"/>
          <tpl hier="9" item="1"/>
          <tpl hier="11" item="4"/>
          <tpl hier="12" item="5"/>
          <tpl fld="4" item="0"/>
        </tpls>
      </n>
      <n v="47039060">
        <tpls c="8">
          <tpl hier="2" item="0"/>
          <tpl hier="4" item="3"/>
          <tpl fld="3" item="44"/>
          <tpl fld="2" item="31"/>
          <tpl hier="9" item="1"/>
          <tpl hier="11" item="4"/>
          <tpl hier="12" item="5"/>
          <tpl fld="4" item="0"/>
        </tpls>
      </n>
      <n v="290142528">
        <tpls c="8">
          <tpl hier="2" item="0"/>
          <tpl hier="4" item="3"/>
          <tpl fld="3" item="43"/>
          <tpl fld="2" item="31"/>
          <tpl hier="9" item="1"/>
          <tpl hier="11" item="4"/>
          <tpl hier="12" item="5"/>
          <tpl fld="4" item="0"/>
        </tpls>
      </n>
      <n v="1001889856">
        <tpls c="8">
          <tpl hier="2" item="0"/>
          <tpl hier="4" item="3"/>
          <tpl fld="3" item="42"/>
          <tpl fld="2" item="31"/>
          <tpl hier="9" item="1"/>
          <tpl hier="11" item="4"/>
          <tpl hier="12" item="5"/>
          <tpl fld="4" item="0"/>
        </tpls>
      </n>
      <n v="2622336256">
        <tpls c="8">
          <tpl hier="2" item="0"/>
          <tpl hier="4" item="3"/>
          <tpl fld="3" item="41"/>
          <tpl fld="2" item="31"/>
          <tpl hier="9" item="1"/>
          <tpl hier="11" item="4"/>
          <tpl hier="12" item="5"/>
          <tpl fld="4" item="0"/>
        </tpls>
      </n>
      <n v="900264576">
        <tpls c="8">
          <tpl hier="2" item="0"/>
          <tpl hier="4" item="3"/>
          <tpl fld="3" item="32"/>
          <tpl fld="2" item="29"/>
          <tpl hier="9" item="1"/>
          <tpl hier="11" item="4"/>
          <tpl hier="12" item="5"/>
          <tpl fld="4" item="0"/>
        </tpls>
      </n>
      <n v="4784977408">
        <tpls c="8">
          <tpl hier="2" item="0"/>
          <tpl hier="4" item="3"/>
          <tpl fld="3" item="31"/>
          <tpl fld="2" item="29"/>
          <tpl hier="9" item="1"/>
          <tpl hier="11" item="4"/>
          <tpl hier="12" item="5"/>
          <tpl fld="4" item="0"/>
        </tpls>
      </n>
      <n v="4401967616">
        <tpls c="8">
          <tpl hier="2" item="0"/>
          <tpl hier="4" item="3"/>
          <tpl fld="3" item="30"/>
          <tpl fld="2" item="29"/>
          <tpl hier="9" item="1"/>
          <tpl hier="11" item="4"/>
          <tpl hier="12" item="5"/>
          <tpl fld="4" item="0"/>
        </tpls>
      </n>
      <n v="12522958848">
        <tpls c="8">
          <tpl hier="2" item="0"/>
          <tpl hier="4" item="3"/>
          <tpl fld="3" item="29"/>
          <tpl fld="2" item="29"/>
          <tpl hier="9" item="1"/>
          <tpl hier="11" item="4"/>
          <tpl hier="12" item="5"/>
          <tpl fld="4" item="0"/>
        </tpls>
      </n>
      <n v="265810640">
        <tpls c="8">
          <tpl hier="2" item="0"/>
          <tpl hier="4" item="3"/>
          <tpl fld="3" item="16"/>
          <tpl fld="2" item="27"/>
          <tpl hier="9" item="1"/>
          <tpl hier="11" item="4"/>
          <tpl hier="12" item="5"/>
          <tpl fld="4" item="0"/>
        </tpls>
      </n>
      <n v="1131347840">
        <tpls c="8">
          <tpl hier="2" item="0"/>
          <tpl hier="4" item="3"/>
          <tpl fld="3" item="15"/>
          <tpl fld="2" item="27"/>
          <tpl hier="9" item="1"/>
          <tpl hier="11" item="4"/>
          <tpl hier="12" item="5"/>
          <tpl fld="4" item="0"/>
        </tpls>
      </n>
      <n v="1716502912">
        <tpls c="8">
          <tpl hier="2" item="0"/>
          <tpl hier="4" item="3"/>
          <tpl fld="3" item="14"/>
          <tpl fld="2" item="27"/>
          <tpl hier="9" item="1"/>
          <tpl hier="11" item="4"/>
          <tpl hier="12" item="5"/>
          <tpl fld="4" item="0"/>
        </tpls>
      </n>
      <n v="6303292416">
        <tpls c="8">
          <tpl hier="2" item="0"/>
          <tpl hier="4" item="3"/>
          <tpl fld="3" item="13"/>
          <tpl fld="2" item="27"/>
          <tpl hier="9" item="1"/>
          <tpl hier="11" item="4"/>
          <tpl hier="12" item="5"/>
          <tpl fld="4" item="0"/>
        </tpls>
      </n>
      <n v="5043268608">
        <tpls c="8">
          <tpl hier="2" item="0"/>
          <tpl hier="4" item="3"/>
          <tpl fld="3" item="4"/>
          <tpl fld="2" item="26"/>
          <tpl hier="9" item="1"/>
          <tpl hier="11" item="4"/>
          <tpl hier="12" item="5"/>
          <tpl fld="4" item="0"/>
        </tpls>
      </n>
      <n v="35271880704">
        <tpls c="8">
          <tpl hier="2" item="0"/>
          <tpl hier="4" item="3"/>
          <tpl fld="3" item="58"/>
          <tpl fld="2" item="26"/>
          <tpl hier="9" item="1"/>
          <tpl hier="11" item="4"/>
          <tpl hier="12" item="5"/>
          <tpl fld="4" item="0"/>
        </tpls>
      </n>
      <n v="124749471744">
        <tpls c="8">
          <tpl hier="2" item="0"/>
          <tpl hier="4" item="3"/>
          <tpl fld="3" item="2"/>
          <tpl fld="2" item="26"/>
          <tpl hier="9" item="1"/>
          <tpl hier="11" item="4"/>
          <tpl hier="12" item="5"/>
          <tpl fld="4" item="0"/>
        </tpls>
      </n>
      <n v="703378624">
        <tpls c="8">
          <tpl hier="2" item="0"/>
          <tpl hier="4" item="3"/>
          <tpl fld="3" item="54"/>
          <tpl fld="2" item="24"/>
          <tpl hier="9" item="1"/>
          <tpl hier="11" item="4"/>
          <tpl hier="12" item="5"/>
          <tpl fld="4" item="0"/>
        </tpls>
      </n>
      <n v="2133693440">
        <tpls c="8">
          <tpl hier="2" item="0"/>
          <tpl hier="4" item="3"/>
          <tpl fld="3" item="53"/>
          <tpl fld="2" item="24"/>
          <tpl hier="9" item="1"/>
          <tpl hier="11" item="4"/>
          <tpl hier="12" item="5"/>
          <tpl fld="4" item="0"/>
        </tpls>
      </n>
      <n v="4328063488">
        <tpls c="8">
          <tpl hier="2" item="0"/>
          <tpl hier="4" item="3"/>
          <tpl fld="3" item="52"/>
          <tpl fld="2" item="24"/>
          <tpl hier="9" item="1"/>
          <tpl hier="11" item="4"/>
          <tpl hier="12" item="5"/>
          <tpl fld="4" item="0"/>
        </tpls>
      </n>
      <n v="15200000000">
        <tpls c="8">
          <tpl hier="2" item="0"/>
          <tpl hier="4" item="3"/>
          <tpl fld="3" item="48"/>
          <tpl fld="2" item="17"/>
          <tpl hier="9" item="1"/>
          <tpl hier="11" item="4"/>
          <tpl hier="12" item="5"/>
          <tpl fld="4" item="0"/>
        </tpls>
      </n>
      <n v="102499999744">
        <tpls c="8">
          <tpl hier="2" item="0"/>
          <tpl hier="4" item="3"/>
          <tpl fld="3" item="46"/>
          <tpl fld="2" item="17"/>
          <tpl hier="9" item="1"/>
          <tpl hier="11" item="4"/>
          <tpl hier="12" item="5"/>
          <tpl fld="4" item="0"/>
        </tpls>
      </n>
      <n v="527813246976">
        <tpls c="8">
          <tpl hier="2" item="0"/>
          <tpl hier="4" item="3"/>
          <tpl fld="3" item="45"/>
          <tpl fld="2" item="17"/>
          <tpl hier="9" item="1"/>
          <tpl hier="11" item="4"/>
          <tpl hier="12" item="5"/>
          <tpl fld="4" item="0"/>
        </tpls>
      </n>
      <n v="1057801306112">
        <tpls c="8">
          <tpl hier="2" item="0"/>
          <tpl hier="4" item="3"/>
          <tpl fld="3" item="47"/>
          <tpl fld="2" item="17"/>
          <tpl hier="9" item="1"/>
          <tpl hier="11" item="4"/>
          <tpl hier="12" item="5"/>
          <tpl fld="4" item="0"/>
        </tpls>
      </n>
      <n v="1452792960">
        <tpls c="8">
          <tpl hier="2" item="0"/>
          <tpl hier="4" item="3"/>
          <tpl fld="3" item="20"/>
          <tpl fld="2" item="13"/>
          <tpl hier="9" item="1"/>
          <tpl hier="11" item="4"/>
          <tpl hier="12" item="5"/>
          <tpl fld="4" item="0"/>
        </tpls>
      </n>
      <n v="3401211648">
        <tpls c="8">
          <tpl hier="2" item="0"/>
          <tpl hier="4" item="3"/>
          <tpl fld="3" item="51"/>
          <tpl fld="2" item="13"/>
          <tpl hier="9" item="1"/>
          <tpl hier="11" item="4"/>
          <tpl hier="12" item="5"/>
          <tpl fld="4" item="0"/>
        </tpls>
      </n>
      <n v="12545438720">
        <tpls c="8">
          <tpl hier="2" item="0"/>
          <tpl hier="4" item="3"/>
          <tpl fld="3" item="38"/>
          <tpl fld="2" item="13"/>
          <tpl hier="9" item="1"/>
          <tpl hier="11" item="4"/>
          <tpl hier="12" item="5"/>
          <tpl fld="4" item="0"/>
        </tpls>
      </n>
      <n v="292916256">
        <tpls c="8">
          <tpl hier="2" item="0"/>
          <tpl hier="4" item="3"/>
          <tpl fld="3" item="44"/>
          <tpl fld="2" item="23"/>
          <tpl hier="9" item="1"/>
          <tpl hier="11" item="4"/>
          <tpl hier="12" item="5"/>
          <tpl fld="4" item="0"/>
        </tpls>
      </n>
      <n v="1527852672">
        <tpls c="8">
          <tpl hier="2" item="0"/>
          <tpl hier="4" item="3"/>
          <tpl fld="3" item="43"/>
          <tpl fld="2" item="23"/>
          <tpl hier="9" item="1"/>
          <tpl hier="11" item="4"/>
          <tpl hier="12" item="5"/>
          <tpl fld="4" item="0"/>
        </tpls>
      </n>
      <n v="4140470016">
        <tpls c="8">
          <tpl hier="2" item="0"/>
          <tpl hier="4" item="3"/>
          <tpl fld="3" item="42"/>
          <tpl fld="2" item="23"/>
          <tpl hier="9" item="1"/>
          <tpl hier="11" item="4"/>
          <tpl hier="12" item="5"/>
          <tpl fld="4" item="0"/>
        </tpls>
      </n>
      <n v="9774262272">
        <tpls c="8">
          <tpl hier="2" item="0"/>
          <tpl hier="4" item="3"/>
          <tpl fld="3" item="41"/>
          <tpl fld="2" item="23"/>
          <tpl hier="9" item="1"/>
          <tpl hier="11" item="4"/>
          <tpl hier="12" item="5"/>
          <tpl fld="4" item="0"/>
        </tpls>
      </n>
      <n v="702296192">
        <tpls c="8">
          <tpl hier="2" item="0"/>
          <tpl hier="4" item="3"/>
          <tpl fld="3" item="32"/>
          <tpl fld="2" item="30"/>
          <tpl hier="9" item="1"/>
          <tpl hier="11" item="4"/>
          <tpl hier="12" item="5"/>
          <tpl fld="4" item="0"/>
        </tpls>
      </n>
      <n v="2017611904">
        <tpls c="8">
          <tpl hier="2" item="0"/>
          <tpl hier="4" item="3"/>
          <tpl fld="3" item="31"/>
          <tpl fld="2" item="30"/>
          <tpl hier="9" item="1"/>
          <tpl hier="11" item="4"/>
          <tpl hier="12" item="5"/>
          <tpl fld="4" item="0"/>
        </tpls>
      </n>
      <n v="2625049600">
        <tpls c="8">
          <tpl hier="2" item="0"/>
          <tpl hier="4" item="3"/>
          <tpl fld="3" item="30"/>
          <tpl fld="2" item="30"/>
          <tpl hier="9" item="1"/>
          <tpl hier="11" item="4"/>
          <tpl hier="12" item="5"/>
          <tpl fld="4" item="0"/>
        </tpls>
      </n>
      <n v="10815312896">
        <tpls c="8">
          <tpl hier="2" item="0"/>
          <tpl hier="4" item="3"/>
          <tpl fld="3" item="29"/>
          <tpl fld="2" item="30"/>
          <tpl hier="9" item="1"/>
          <tpl hier="11" item="4"/>
          <tpl hier="12" item="5"/>
          <tpl fld="4" item="0"/>
        </tpls>
      </n>
      <n v="6634187264">
        <tpls c="8">
          <tpl hier="2" item="0"/>
          <tpl hier="4" item="3"/>
          <tpl fld="3" item="16"/>
          <tpl fld="2" item="45"/>
          <tpl hier="9" item="1"/>
          <tpl hier="11" item="4"/>
          <tpl hier="12" item="5"/>
          <tpl fld="4" item="0"/>
        </tpls>
      </n>
      <n v="73745817600">
        <tpls c="8">
          <tpl hier="2" item="0"/>
          <tpl hier="4" item="3"/>
          <tpl fld="3" item="15"/>
          <tpl fld="2" item="45"/>
          <tpl hier="9" item="1"/>
          <tpl hier="11" item="4"/>
          <tpl hier="12" item="5"/>
          <tpl fld="4" item="0"/>
        </tpls>
      </n>
      <n v="74030366720">
        <tpls c="8">
          <tpl hier="2" item="0"/>
          <tpl hier="4" item="3"/>
          <tpl fld="3" item="14"/>
          <tpl fld="2" item="45"/>
          <tpl hier="9" item="1"/>
          <tpl hier="11" item="4"/>
          <tpl hier="12" item="5"/>
          <tpl fld="4" item="0"/>
        </tpls>
      </n>
      <n v="375745478656">
        <tpls c="8">
          <tpl hier="2" item="0"/>
          <tpl hier="4" item="3"/>
          <tpl fld="3" item="13"/>
          <tpl fld="2" item="45"/>
          <tpl hier="9" item="1"/>
          <tpl hier="11" item="4"/>
          <tpl hier="12" item="5"/>
          <tpl fld="4" item="0"/>
        </tpls>
      </n>
      <n v="9415016448">
        <tpls c="8">
          <tpl hier="2" item="0"/>
          <tpl hier="4" item="3"/>
          <tpl fld="3" item="4"/>
          <tpl fld="2" item="25"/>
          <tpl hier="9" item="1"/>
          <tpl hier="11" item="4"/>
          <tpl hier="12" item="5"/>
          <tpl fld="4" item="0"/>
        </tpls>
      </n>
      <n v="38472740864">
        <tpls c="8">
          <tpl hier="2" item="0"/>
          <tpl hier="4" item="3"/>
          <tpl fld="3" item="58"/>
          <tpl fld="2" item="25"/>
          <tpl hier="9" item="1"/>
          <tpl hier="11" item="4"/>
          <tpl hier="12" item="5"/>
          <tpl fld="4" item="0"/>
        </tpls>
      </n>
      <n v="107759681536">
        <tpls c="8">
          <tpl hier="2" item="0"/>
          <tpl hier="4" item="3"/>
          <tpl fld="3" item="2"/>
          <tpl fld="2" item="25"/>
          <tpl hier="9" item="1"/>
          <tpl hier="11" item="4"/>
          <tpl hier="12" item="5"/>
          <tpl fld="4" item="0"/>
        </tpls>
      </n>
      <n v="2435304192">
        <tpls c="8">
          <tpl hier="2" item="0"/>
          <tpl hier="4" item="3"/>
          <tpl fld="3" item="54"/>
          <tpl fld="2" item="38"/>
          <tpl hier="9" item="1"/>
          <tpl hier="11" item="4"/>
          <tpl hier="12" item="5"/>
          <tpl fld="4" item="0"/>
        </tpls>
      </n>
      <n v="7074675712">
        <tpls c="8">
          <tpl hier="2" item="0"/>
          <tpl hier="4" item="3"/>
          <tpl fld="3" item="53"/>
          <tpl fld="2" item="38"/>
          <tpl hier="9" item="1"/>
          <tpl hier="11" item="4"/>
          <tpl hier="12" item="5"/>
          <tpl fld="4" item="0"/>
        </tpls>
      </n>
      <n v="21295984640">
        <tpls c="8">
          <tpl hier="2" item="0"/>
          <tpl hier="4" item="3"/>
          <tpl fld="3" item="52"/>
          <tpl fld="2" item="38"/>
          <tpl hier="9" item="1"/>
          <tpl hier="11" item="4"/>
          <tpl hier="12" item="5"/>
          <tpl fld="4" item="0"/>
        </tpls>
      </n>
      <n v="261184032">
        <tpls c="8">
          <tpl hier="2" item="0"/>
          <tpl hier="4" item="3"/>
          <tpl fld="3" item="48"/>
          <tpl fld="2" item="16"/>
          <tpl hier="9" item="1"/>
          <tpl hier="11" item="4"/>
          <tpl hier="12" item="5"/>
          <tpl fld="4" item="0"/>
        </tpls>
      </n>
      <n v="1947947520">
        <tpls c="8">
          <tpl hier="2" item="0"/>
          <tpl hier="4" item="3"/>
          <tpl fld="3" item="46"/>
          <tpl fld="2" item="16"/>
          <tpl hier="9" item="1"/>
          <tpl hier="11" item="4"/>
          <tpl hier="12" item="5"/>
          <tpl fld="4" item="0"/>
        </tpls>
      </n>
      <n v="5502786048">
        <tpls c="8">
          <tpl hier="2" item="0"/>
          <tpl hier="4" item="3"/>
          <tpl fld="3" item="45"/>
          <tpl fld="2" item="16"/>
          <tpl hier="9" item="1"/>
          <tpl hier="11" item="4"/>
          <tpl hier="12" item="5"/>
          <tpl fld="4" item="0"/>
        </tpls>
      </n>
      <n v="14250755072">
        <tpls c="8">
          <tpl hier="2" item="0"/>
          <tpl hier="4" item="3"/>
          <tpl fld="3" item="47"/>
          <tpl fld="2" item="16"/>
          <tpl hier="9" item="1"/>
          <tpl hier="11" item="4"/>
          <tpl hier="12" item="5"/>
          <tpl fld="4" item="0"/>
        </tpls>
      </n>
      <n v="10994381824">
        <tpls c="8">
          <tpl hier="2" item="0"/>
          <tpl hier="4" item="3"/>
          <tpl fld="3" item="57"/>
          <tpl fld="2" item="10"/>
          <tpl hier="9" item="1"/>
          <tpl hier="11" item="4"/>
          <tpl hier="12" item="5"/>
          <tpl fld="4" item="0"/>
        </tpls>
      </n>
      <n v="22499559424">
        <tpls c="8">
          <tpl hier="2" item="0"/>
          <tpl hier="4" item="3"/>
          <tpl fld="3" item="3"/>
          <tpl fld="2" item="10"/>
          <tpl hier="9" item="1"/>
          <tpl hier="11" item="4"/>
          <tpl hier="12" item="5"/>
          <tpl fld="4" item="0"/>
        </tpls>
      </n>
      <n v="76060606464">
        <tpls c="8">
          <tpl hier="2" item="0"/>
          <tpl hier="4" item="3"/>
          <tpl fld="3" item="1"/>
          <tpl fld="2" item="10"/>
          <tpl hier="9" item="1"/>
          <tpl hier="11" item="4"/>
          <tpl hier="12" item="5"/>
          <tpl fld="4" item="0"/>
        </tpls>
      </n>
      <n v="17097563136">
        <tpls c="8">
          <tpl hier="2" item="0"/>
          <tpl hier="4" item="3"/>
          <tpl fld="3" item="20"/>
          <tpl fld="2" item="12"/>
          <tpl hier="9" item="1"/>
          <tpl hier="11" item="4"/>
          <tpl hier="12" item="5"/>
          <tpl fld="4" item="0"/>
        </tpls>
      </n>
      <n v="52976345088">
        <tpls c="8">
          <tpl hier="2" item="0"/>
          <tpl hier="4" item="3"/>
          <tpl fld="3" item="51"/>
          <tpl fld="2" item="12"/>
          <tpl hier="9" item="1"/>
          <tpl hier="11" item="4"/>
          <tpl hier="12" item="5"/>
          <tpl fld="4" item="0"/>
        </tpls>
      </n>
      <n v="181006860288">
        <tpls c="8">
          <tpl hier="2" item="0"/>
          <tpl hier="4" item="3"/>
          <tpl fld="3" item="38"/>
          <tpl fld="2" item="12"/>
          <tpl hier="9" item="1"/>
          <tpl hier="11" item="4"/>
          <tpl hier="12" item="5"/>
          <tpl fld="4" item="0"/>
        </tpls>
      </n>
      <n v="2333600000">
        <tpls c="8">
          <tpl hier="2" item="0"/>
          <tpl hier="4" item="3"/>
          <tpl fld="3" item="44"/>
          <tpl fld="2" item="18"/>
          <tpl hier="9" item="1"/>
          <tpl hier="11" item="4"/>
          <tpl hier="12" item="5"/>
          <tpl fld="4" item="0"/>
        </tpls>
      </n>
      <n v="12750000128">
        <tpls c="8">
          <tpl hier="2" item="0"/>
          <tpl hier="4" item="3"/>
          <tpl fld="3" item="43"/>
          <tpl fld="2" item="18"/>
          <tpl hier="9" item="1"/>
          <tpl hier="11" item="4"/>
          <tpl hier="12" item="5"/>
          <tpl fld="4" item="0"/>
        </tpls>
      </n>
      <n v="42647330816">
        <tpls c="8">
          <tpl hier="2" item="0"/>
          <tpl hier="4" item="3"/>
          <tpl fld="3" item="42"/>
          <tpl fld="2" item="18"/>
          <tpl hier="9" item="1"/>
          <tpl hier="11" item="4"/>
          <tpl hier="12" item="5"/>
          <tpl fld="4" item="0"/>
        </tpls>
      </n>
      <n v="100351696896">
        <tpls c="8">
          <tpl hier="2" item="0"/>
          <tpl hier="4" item="3"/>
          <tpl fld="3" item="41"/>
          <tpl fld="2" item="18"/>
          <tpl hier="9" item="1"/>
          <tpl hier="11" item="4"/>
          <tpl hier="12" item="5"/>
          <tpl fld="4" item="0"/>
        </tpls>
      </n>
      <n v="124525704">
        <tpls c="8">
          <tpl hier="2" item="0"/>
          <tpl hier="4" item="3"/>
          <tpl fld="3" item="32"/>
          <tpl fld="2" item="20"/>
          <tpl hier="9" item="1"/>
          <tpl hier="11" item="4"/>
          <tpl hier="12" item="5"/>
          <tpl fld="4" item="0"/>
        </tpls>
      </n>
      <n v="1407242624">
        <tpls c="8">
          <tpl hier="2" item="0"/>
          <tpl hier="4" item="3"/>
          <tpl fld="3" item="31"/>
          <tpl fld="2" item="20"/>
          <tpl hier="9" item="1"/>
          <tpl hier="11" item="4"/>
          <tpl hier="12" item="5"/>
          <tpl fld="4" item="0"/>
        </tpls>
      </n>
      <n v="1989343488">
        <tpls c="8">
          <tpl hier="2" item="0"/>
          <tpl hier="4" item="3"/>
          <tpl fld="3" item="30"/>
          <tpl fld="2" item="20"/>
          <tpl hier="9" item="1"/>
          <tpl hier="11" item="4"/>
          <tpl hier="12" item="5"/>
          <tpl fld="4" item="0"/>
        </tpls>
      </n>
      <n v="8279480832">
        <tpls c="8">
          <tpl hier="2" item="0"/>
          <tpl hier="4" item="3"/>
          <tpl fld="3" item="29"/>
          <tpl fld="2" item="20"/>
          <tpl hier="9" item="1"/>
          <tpl hier="11" item="4"/>
          <tpl hier="12" item="5"/>
          <tpl fld="4" item="0"/>
        </tpls>
      </n>
      <n v="1245234816">
        <tpls c="8">
          <tpl hier="2" item="0"/>
          <tpl hier="4" item="3"/>
          <tpl fld="3" item="16"/>
          <tpl fld="2" item="32"/>
          <tpl hier="9" item="1"/>
          <tpl hier="11" item="4"/>
          <tpl hier="12" item="5"/>
          <tpl fld="4" item="0"/>
        </tpls>
      </n>
      <n v="3750056448">
        <tpls c="8">
          <tpl hier="2" item="0"/>
          <tpl hier="4" item="3"/>
          <tpl fld="3" item="15"/>
          <tpl fld="2" item="32"/>
          <tpl hier="9" item="1"/>
          <tpl hier="11" item="4"/>
          <tpl hier="12" item="5"/>
          <tpl fld="4" item="0"/>
        </tpls>
      </n>
      <n v="6174898176">
        <tpls c="8">
          <tpl hier="2" item="0"/>
          <tpl hier="4" item="3"/>
          <tpl fld="3" item="14"/>
          <tpl fld="2" item="32"/>
          <tpl hier="9" item="1"/>
          <tpl hier="11" item="4"/>
          <tpl hier="12" item="5"/>
          <tpl fld="4" item="0"/>
        </tpls>
      </n>
      <n v="20996564992">
        <tpls c="8">
          <tpl hier="2" item="0"/>
          <tpl hier="4" item="3"/>
          <tpl fld="3" item="13"/>
          <tpl fld="2" item="32"/>
          <tpl hier="9" item="1"/>
          <tpl hier="11" item="4"/>
          <tpl hier="12" item="5"/>
          <tpl fld="4" item="0"/>
        </tpls>
      </n>
      <n v="30645120">
        <tpls c="8">
          <tpl hier="2" item="0"/>
          <tpl hier="4" item="3"/>
          <tpl fld="3" item="4"/>
          <tpl fld="2" item="9"/>
          <tpl hier="9" item="1"/>
          <tpl hier="11" item="4"/>
          <tpl hier="12" item="5"/>
          <tpl fld="4" item="0"/>
        </tpls>
      </n>
      <n v="283828768">
        <tpls c="8">
          <tpl hier="2" item="0"/>
          <tpl hier="4" item="3"/>
          <tpl fld="3" item="58"/>
          <tpl fld="2" item="9"/>
          <tpl hier="9" item="1"/>
          <tpl hier="11" item="4"/>
          <tpl hier="12" item="5"/>
          <tpl fld="4" item="0"/>
        </tpls>
      </n>
      <n v="839319936">
        <tpls c="8">
          <tpl hier="2" item="0"/>
          <tpl hier="4" item="3"/>
          <tpl fld="3" item="2"/>
          <tpl fld="2" item="9"/>
          <tpl hier="9" item="1"/>
          <tpl hier="11" item="4"/>
          <tpl hier="12" item="5"/>
          <tpl fld="4" item="0"/>
        </tpls>
      </n>
      <n v="679335872">
        <tpls c="8">
          <tpl hier="2" item="0"/>
          <tpl hier="4" item="3"/>
          <tpl fld="3" item="54"/>
          <tpl fld="2" item="11"/>
          <tpl hier="9" item="1"/>
          <tpl hier="11" item="4"/>
          <tpl hier="12" item="5"/>
          <tpl fld="4" item="0"/>
        </tpls>
      </n>
      <n v="779981440">
        <tpls c="8">
          <tpl hier="2" item="0"/>
          <tpl hier="4" item="3"/>
          <tpl fld="3" item="53"/>
          <tpl fld="2" item="11"/>
          <tpl hier="9" item="1"/>
          <tpl hier="11" item="4"/>
          <tpl hier="12" item="5"/>
          <tpl fld="4" item="0"/>
        </tpls>
      </n>
      <n v="2158496768">
        <tpls c="8">
          <tpl hier="2" item="0"/>
          <tpl hier="4" item="3"/>
          <tpl fld="3" item="52"/>
          <tpl fld="2" item="11"/>
          <tpl hier="9" item="1"/>
          <tpl hier="11" item="4"/>
          <tpl hier="12" item="5"/>
          <tpl fld="4" item="0"/>
        </tpls>
      </n>
      <n v="8497996800">
        <tpls c="8">
          <tpl hier="2" item="0"/>
          <tpl hier="4" item="3"/>
          <tpl fld="3" item="48"/>
          <tpl fld="2" item="15"/>
          <tpl hier="9" item="1"/>
          <tpl hier="11" item="4"/>
          <tpl hier="12" item="5"/>
          <tpl fld="4" item="0"/>
        </tpls>
      </n>
      <n v="46739451904">
        <tpls c="8">
          <tpl hier="2" item="0"/>
          <tpl hier="4" item="3"/>
          <tpl fld="3" item="46"/>
          <tpl fld="2" item="15"/>
          <tpl hier="9" item="1"/>
          <tpl hier="11" item="4"/>
          <tpl hier="12" item="5"/>
          <tpl fld="4" item="0"/>
        </tpls>
      </n>
      <n v="139752521728">
        <tpls c="8">
          <tpl hier="2" item="0"/>
          <tpl hier="4" item="3"/>
          <tpl fld="3" item="45"/>
          <tpl fld="2" item="15"/>
          <tpl hier="9" item="1"/>
          <tpl hier="11" item="4"/>
          <tpl hier="12" item="5"/>
          <tpl fld="4" item="0"/>
        </tpls>
      </n>
      <n v="375349444608">
        <tpls c="8">
          <tpl hier="2" item="0"/>
          <tpl hier="4" item="3"/>
          <tpl fld="3" item="47"/>
          <tpl fld="2" item="15"/>
          <tpl hier="9" item="1"/>
          <tpl hier="11" item="4"/>
          <tpl hier="12" item="5"/>
          <tpl fld="4" item="0"/>
        </tpls>
      </n>
      <n v="1698319360">
        <tpls c="8">
          <tpl hier="2" item="0"/>
          <tpl hier="4" item="3"/>
          <tpl fld="3" item="34"/>
          <tpl fld="2" item="19"/>
          <tpl hier="9" item="1"/>
          <tpl hier="11" item="4"/>
          <tpl hier="12" item="5"/>
          <tpl fld="4" item="0"/>
        </tpls>
      </n>
      <n v="4415844352">
        <tpls c="8">
          <tpl hier="2" item="0"/>
          <tpl hier="4" item="3"/>
          <tpl fld="3" item="36"/>
          <tpl fld="2" item="19"/>
          <tpl hier="9" item="1"/>
          <tpl hier="11" item="4"/>
          <tpl hier="12" item="5"/>
          <tpl fld="4" item="0"/>
        </tpls>
      </n>
      <n v="18881765376">
        <tpls c="8">
          <tpl hier="2" item="0"/>
          <tpl hier="4" item="3"/>
          <tpl fld="3" item="6"/>
          <tpl fld="2" item="19"/>
          <tpl hier="9" item="1"/>
          <tpl hier="11" item="4"/>
          <tpl hier="12" item="5"/>
          <tpl fld="4" item="0"/>
        </tpls>
      </n>
      <n v="617321664">
        <tpls c="8">
          <tpl hier="2" item="0"/>
          <tpl hier="4" item="3"/>
          <tpl fld="3" item="54"/>
          <tpl fld="2" item="8"/>
          <tpl hier="9" item="1"/>
          <tpl hier="11" item="4"/>
          <tpl hier="12" item="5"/>
          <tpl fld="4" item="0"/>
        </tpls>
      </n>
      <n v="2269894656">
        <tpls c="8">
          <tpl hier="2" item="0"/>
          <tpl hier="4" item="3"/>
          <tpl fld="3" item="7"/>
          <tpl fld="2" item="5"/>
          <tpl hier="9" item="1"/>
          <tpl hier="11" item="4"/>
          <tpl hier="12" item="5"/>
          <tpl fld="4" item="0"/>
        </tpls>
      </n>
      <n v="25155889152">
        <tpls c="8">
          <tpl hier="2" item="0"/>
          <tpl hier="4" item="3"/>
          <tpl fld="3" item="38"/>
          <tpl fld="2" item="38"/>
          <tpl hier="9" item="1"/>
          <tpl hier="11" item="4"/>
          <tpl hier="12" item="5"/>
          <tpl fld="4" item="0"/>
        </tpls>
      </n>
      <n v="275968032">
        <tpls c="8">
          <tpl hier="2" item="0"/>
          <tpl hier="4" item="3"/>
          <tpl fld="3" item="44"/>
          <tpl fld="2" item="16"/>
          <tpl hier="9" item="1"/>
          <tpl hier="11" item="4"/>
          <tpl hier="12" item="5"/>
          <tpl fld="4" item="0"/>
        </tpls>
      </n>
      <n v="2293622016">
        <tpls c="8">
          <tpl hier="2" item="0"/>
          <tpl hier="4" item="3"/>
          <tpl fld="3" item="43"/>
          <tpl fld="2" item="16"/>
          <tpl hier="9" item="1"/>
          <tpl hier="11" item="4"/>
          <tpl hier="12" item="5"/>
          <tpl fld="4" item="0"/>
        </tpls>
      </n>
      <n v="4636057600">
        <tpls c="8">
          <tpl hier="2" item="0"/>
          <tpl hier="4" item="3"/>
          <tpl fld="3" item="42"/>
          <tpl fld="2" item="16"/>
          <tpl hier="9" item="1"/>
          <tpl hier="11" item="4"/>
          <tpl hier="12" item="5"/>
          <tpl fld="4" item="0"/>
        </tpls>
      </n>
      <n v="17984911360">
        <tpls c="8">
          <tpl hier="2" item="0"/>
          <tpl hier="4" item="3"/>
          <tpl fld="3" item="41"/>
          <tpl fld="2" item="16"/>
          <tpl hier="9" item="1"/>
          <tpl hier="11" item="4"/>
          <tpl hier="12" item="5"/>
          <tpl fld="4" item="0"/>
        </tpls>
      </n>
      <n v="13858441216">
        <tpls c="8">
          <tpl hier="2" item="0"/>
          <tpl hier="4" item="3"/>
          <tpl fld="3" item="56"/>
          <tpl fld="2" item="10"/>
          <tpl hier="9" item="1"/>
          <tpl hier="11" item="4"/>
          <tpl hier="12" item="5"/>
          <tpl fld="4" item="0"/>
        </tpls>
      </n>
      <n v="26410387456">
        <tpls c="8">
          <tpl hier="2" item="0"/>
          <tpl hier="4" item="3"/>
          <tpl fld="3" item="0"/>
          <tpl fld="2" item="10"/>
          <tpl hier="9" item="1"/>
          <tpl hier="11" item="4"/>
          <tpl hier="12" item="5"/>
          <tpl fld="4" item="0"/>
        </tpls>
      </n>
      <n v="88643190784">
        <tpls c="8">
          <tpl hier="2" item="0"/>
          <tpl hier="4" item="3"/>
          <tpl fld="3" item="55"/>
          <tpl fld="2" item="10"/>
          <tpl hier="9" item="1"/>
          <tpl hier="11" item="4"/>
          <tpl hier="12" item="5"/>
          <tpl fld="4" item="0"/>
        </tpls>
      </n>
      <n v="7256967168">
        <tpls c="8">
          <tpl hier="2" item="0"/>
          <tpl hier="4" item="3"/>
          <tpl fld="3" item="35"/>
          <tpl fld="2" item="12"/>
          <tpl hier="9" item="1"/>
          <tpl hier="11" item="4"/>
          <tpl hier="12" item="5"/>
          <tpl fld="4" item="0"/>
        </tpls>
      </n>
      <n v="19648106496">
        <tpls c="8">
          <tpl hier="2" item="0"/>
          <tpl hier="4" item="3"/>
          <tpl fld="3" item="40"/>
          <tpl fld="2" item="12"/>
          <tpl hier="9" item="1"/>
          <tpl hier="11" item="4"/>
          <tpl hier="12" item="5"/>
          <tpl fld="4" item="0"/>
        </tpls>
      </n>
      <n v="54368083968">
        <tpls c="8">
          <tpl hier="2" item="0"/>
          <tpl hier="4" item="3"/>
          <tpl fld="3" item="50"/>
          <tpl fld="2" item="12"/>
          <tpl hier="9" item="1"/>
          <tpl hier="11" item="4"/>
          <tpl hier="12" item="5"/>
          <tpl fld="4" item="0"/>
        </tpls>
      </n>
      <n v="176131653632">
        <tpls c="8">
          <tpl hier="2" item="0"/>
          <tpl hier="4" item="3"/>
          <tpl fld="3" item="49"/>
          <tpl fld="2" item="12"/>
          <tpl hier="9" item="1"/>
          <tpl hier="11" item="4"/>
          <tpl hier="12" item="5"/>
          <tpl fld="4" item="0"/>
        </tpls>
      </n>
      <n v="2570500096">
        <tpls c="8">
          <tpl hier="2" item="0"/>
          <tpl hier="4" item="3"/>
          <tpl fld="3" item="37"/>
          <tpl fld="2" item="18"/>
          <tpl hier="9" item="1"/>
          <tpl hier="11" item="4"/>
          <tpl hier="12" item="5"/>
          <tpl fld="4" item="0"/>
        </tpls>
      </n>
      <n v="14436100096">
        <tpls c="8">
          <tpl hier="2" item="0"/>
          <tpl hier="4" item="3"/>
          <tpl fld="3" item="39"/>
          <tpl fld="2" item="18"/>
          <tpl hier="9" item="1"/>
          <tpl hier="11" item="4"/>
          <tpl hier="12" item="5"/>
          <tpl fld="4" item="0"/>
        </tpls>
      </n>
      <n v="45340835840">
        <tpls c="8">
          <tpl hier="2" item="0"/>
          <tpl hier="4" item="3"/>
          <tpl fld="3" item="28"/>
          <tpl fld="2" item="18"/>
          <tpl hier="9" item="1"/>
          <tpl hier="11" item="4"/>
          <tpl hier="12" item="5"/>
          <tpl fld="4" item="0"/>
        </tpls>
      </n>
      <n v="101564801024">
        <tpls c="8">
          <tpl hier="2" item="0"/>
          <tpl hier="4" item="3"/>
          <tpl fld="3" item="19"/>
          <tpl fld="2" item="18"/>
          <tpl hier="9" item="1"/>
          <tpl hier="11" item="4"/>
          <tpl hier="12" item="5"/>
          <tpl fld="4" item="0"/>
        </tpls>
      </n>
      <n v="159560016">
        <tpls c="8">
          <tpl hier="2" item="0"/>
          <tpl hier="4" item="3"/>
          <tpl fld="3" item="26"/>
          <tpl fld="2" item="20"/>
          <tpl hier="9" item="1"/>
          <tpl hier="11" item="4"/>
          <tpl hier="12" item="5"/>
          <tpl fld="4" item="0"/>
        </tpls>
      </n>
      <n v="1479688064">
        <tpls c="8">
          <tpl hier="2" item="0"/>
          <tpl hier="4" item="3"/>
          <tpl fld="3" item="25"/>
          <tpl fld="2" item="20"/>
          <tpl hier="9" item="1"/>
          <tpl hier="11" item="4"/>
          <tpl hier="12" item="5"/>
          <tpl fld="4" item="0"/>
        </tpls>
      </n>
      <n v="1817654528">
        <tpls c="8">
          <tpl hier="2" item="0"/>
          <tpl hier="4" item="3"/>
          <tpl fld="3" item="24"/>
          <tpl fld="2" item="20"/>
          <tpl hier="9" item="1"/>
          <tpl hier="11" item="4"/>
          <tpl hier="12" item="5"/>
          <tpl fld="4" item="0"/>
        </tpls>
      </n>
      <n v="8582588928">
        <tpls c="8">
          <tpl hier="2" item="0"/>
          <tpl hier="4" item="3"/>
          <tpl fld="3" item="23"/>
          <tpl fld="2" item="20"/>
          <tpl hier="9" item="1"/>
          <tpl hier="11" item="4"/>
          <tpl hier="12" item="5"/>
          <tpl fld="4" item="0"/>
        </tpls>
      </n>
      <n v="1297407872">
        <tpls c="8">
          <tpl hier="2" item="0"/>
          <tpl hier="4" item="3"/>
          <tpl fld="3" item="10"/>
          <tpl fld="2" item="32"/>
          <tpl hier="9" item="1"/>
          <tpl hier="11" item="4"/>
          <tpl hier="12" item="5"/>
          <tpl fld="4" item="0"/>
        </tpls>
      </n>
      <n v="5304238080">
        <tpls c="8">
          <tpl hier="2" item="0"/>
          <tpl hier="4" item="3"/>
          <tpl fld="3" item="12"/>
          <tpl fld="2" item="32"/>
          <tpl hier="9" item="1"/>
          <tpl hier="11" item="4"/>
          <tpl hier="12" item="5"/>
          <tpl fld="4" item="0"/>
        </tpls>
      </n>
      <n v="6752510464">
        <tpls c="8">
          <tpl hier="2" item="0"/>
          <tpl hier="4" item="3"/>
          <tpl fld="3" item="11"/>
          <tpl fld="2" item="32"/>
          <tpl hier="9" item="1"/>
          <tpl hier="11" item="4"/>
          <tpl hier="12" item="5"/>
          <tpl fld="4" item="0"/>
        </tpls>
      </n>
      <n v="23236007936">
        <tpls c="8">
          <tpl hier="2" item="0"/>
          <tpl hier="4" item="3"/>
          <tpl fld="3" item="9"/>
          <tpl fld="2" item="32"/>
          <tpl hier="9" item="1"/>
          <tpl hier="11" item="4"/>
          <tpl hier="12" item="5"/>
          <tpl fld="4" item="0"/>
        </tpls>
      </n>
      <n v="36896280">
        <tpls c="8">
          <tpl hier="2" item="0"/>
          <tpl hier="4" item="3"/>
          <tpl fld="3" item="57"/>
          <tpl fld="2" item="9"/>
          <tpl hier="9" item="1"/>
          <tpl hier="11" item="4"/>
          <tpl hier="12" item="5"/>
          <tpl fld="4" item="0"/>
        </tpls>
      </n>
      <n v="304832864">
        <tpls c="8">
          <tpl hier="2" item="0"/>
          <tpl hier="4" item="3"/>
          <tpl fld="3" item="3"/>
          <tpl fld="2" item="9"/>
          <tpl hier="9" item="1"/>
          <tpl hier="11" item="4"/>
          <tpl hier="12" item="5"/>
          <tpl fld="4" item="0"/>
        </tpls>
      </n>
      <n v="919103232">
        <tpls c="8">
          <tpl hier="2" item="0"/>
          <tpl hier="4" item="3"/>
          <tpl fld="3" item="1"/>
          <tpl fld="2" item="9"/>
          <tpl hier="9" item="1"/>
          <tpl hier="11" item="4"/>
          <tpl hier="12" item="5"/>
          <tpl fld="4" item="0"/>
        </tpls>
      </n>
      <n v="594895680">
        <tpls c="8">
          <tpl hier="2" item="0"/>
          <tpl hier="4" item="3"/>
          <tpl fld="3" item="20"/>
          <tpl fld="2" item="11"/>
          <tpl hier="9" item="1"/>
          <tpl hier="11" item="4"/>
          <tpl hier="12" item="5"/>
          <tpl fld="4" item="0"/>
        </tpls>
      </n>
      <n v="679998016">
        <tpls c="8">
          <tpl hier="2" item="0"/>
          <tpl hier="4" item="3"/>
          <tpl fld="3" item="51"/>
          <tpl fld="2" item="11"/>
          <tpl hier="9" item="1"/>
          <tpl hier="11" item="4"/>
          <tpl hier="12" item="5"/>
          <tpl fld="4" item="0"/>
        </tpls>
      </n>
      <n v="2505458688">
        <tpls c="8">
          <tpl hier="2" item="0"/>
          <tpl hier="4" item="3"/>
          <tpl fld="3" item="38"/>
          <tpl fld="2" item="11"/>
          <tpl hier="9" item="1"/>
          <tpl hier="11" item="4"/>
          <tpl hier="12" item="5"/>
          <tpl fld="4" item="0"/>
        </tpls>
      </n>
      <n v="9423395840">
        <tpls c="8">
          <tpl hier="2" item="0"/>
          <tpl hier="4" item="3"/>
          <tpl fld="3" item="44"/>
          <tpl fld="2" item="15"/>
          <tpl hier="9" item="1"/>
          <tpl hier="11" item="4"/>
          <tpl hier="12" item="5"/>
          <tpl fld="4" item="0"/>
        </tpls>
      </n>
      <n v="57645719552">
        <tpls c="8">
          <tpl hier="2" item="0"/>
          <tpl hier="4" item="3"/>
          <tpl fld="3" item="43"/>
          <tpl fld="2" item="15"/>
          <tpl hier="9" item="1"/>
          <tpl hier="11" item="4"/>
          <tpl hier="12" item="5"/>
          <tpl fld="4" item="0"/>
        </tpls>
      </n>
      <n v="155460927488">
        <tpls c="8">
          <tpl hier="2" item="0"/>
          <tpl hier="4" item="3"/>
          <tpl fld="3" item="42"/>
          <tpl fld="2" item="15"/>
          <tpl hier="9" item="1"/>
          <tpl hier="11" item="4"/>
          <tpl hier="12" item="5"/>
          <tpl fld="4" item="0"/>
        </tpls>
      </n>
      <n v="416418889728">
        <tpls c="8">
          <tpl hier="2" item="0"/>
          <tpl hier="4" item="3"/>
          <tpl fld="3" item="41"/>
          <tpl fld="2" item="15"/>
          <tpl hier="9" item="1"/>
          <tpl hier="11" item="4"/>
          <tpl hier="12" item="5"/>
          <tpl fld="4" item="0"/>
        </tpls>
      </n>
      <n v="1751470592">
        <tpls c="8">
          <tpl hier="2" item="0"/>
          <tpl hier="4" item="3"/>
          <tpl fld="3" item="32"/>
          <tpl fld="2" item="19"/>
          <tpl hier="9" item="1"/>
          <tpl hier="11" item="4"/>
          <tpl hier="12" item="5"/>
          <tpl fld="4" item="0"/>
        </tpls>
      </n>
      <n v="4768764928">
        <tpls c="8">
          <tpl hier="2" item="0"/>
          <tpl hier="4" item="3"/>
          <tpl fld="3" item="31"/>
          <tpl fld="2" item="19"/>
          <tpl hier="9" item="1"/>
          <tpl hier="11" item="4"/>
          <tpl hier="12" item="5"/>
          <tpl fld="4" item="0"/>
        </tpls>
      </n>
      <n v="20662525952">
        <tpls c="8">
          <tpl hier="2" item="0"/>
          <tpl hier="4" item="3"/>
          <tpl fld="3" item="2"/>
          <tpl fld="2" item="19"/>
          <tpl hier="9" item="1"/>
          <tpl hier="11" item="4"/>
          <tpl hier="12" item="5"/>
          <tpl fld="4" item="0"/>
        </tpls>
      </n>
      <n v="1602299904">
        <tpls c="8">
          <tpl hier="2" item="0"/>
          <tpl hier="4" item="3"/>
          <tpl fld="3" item="53"/>
          <tpl fld="2" item="8"/>
          <tpl hier="9" item="1"/>
          <tpl hier="11" item="4"/>
          <tpl hier="12" item="5"/>
          <tpl fld="4" item="0"/>
        </tpls>
      </n>
      <n v="4901839872">
        <tpls c="8">
          <tpl hier="2" item="0"/>
          <tpl hier="4" item="3"/>
          <tpl fld="3" item="6"/>
          <tpl fld="2" item="5"/>
          <tpl hier="9" item="1"/>
          <tpl hier="11" item="4"/>
          <tpl hier="12" item="5"/>
          <tpl fld="4" item="0"/>
        </tpls>
      </n>
      <n v="16877163520">
        <tpls c="8">
          <tpl hier="2" item="0"/>
          <tpl hier="4" item="3"/>
          <tpl fld="3" item="54"/>
          <tpl fld="2" item="10"/>
          <tpl hier="9" item="1"/>
          <tpl hier="11" item="4"/>
          <tpl hier="12" item="5"/>
          <tpl fld="4" item="0"/>
        </tpls>
      </n>
      <n v="34341466112">
        <tpls c="8">
          <tpl hier="2" item="0"/>
          <tpl hier="4" item="3"/>
          <tpl fld="3" item="53"/>
          <tpl fld="2" item="10"/>
          <tpl hier="9" item="1"/>
          <tpl hier="11" item="4"/>
          <tpl hier="12" item="5"/>
          <tpl fld="4" item="0"/>
        </tpls>
      </n>
      <n v="102170984448">
        <tpls c="8">
          <tpl hier="2" item="0"/>
          <tpl hier="4" item="3"/>
          <tpl fld="3" item="52"/>
          <tpl fld="2" item="10"/>
          <tpl hier="9" item="1"/>
          <tpl hier="11" item="4"/>
          <tpl hier="12" item="5"/>
          <tpl fld="4" item="0"/>
        </tpls>
      </n>
      <n v="4399827968">
        <tpls c="8">
          <tpl hier="2" item="0"/>
          <tpl hier="4" item="3"/>
          <tpl fld="3" item="48"/>
          <tpl fld="2" item="12"/>
          <tpl hier="9" item="1"/>
          <tpl hier="11" item="4"/>
          <tpl hier="12" item="5"/>
          <tpl fld="4" item="0"/>
        </tpls>
      </n>
      <n v="22706155520">
        <tpls c="8">
          <tpl hier="2" item="0"/>
          <tpl hier="4" item="3"/>
          <tpl fld="3" item="46"/>
          <tpl fld="2" item="12"/>
          <tpl hier="9" item="1"/>
          <tpl hier="11" item="4"/>
          <tpl hier="12" item="5"/>
          <tpl fld="4" item="0"/>
        </tpls>
      </n>
      <n v="64084459520">
        <tpls c="8">
          <tpl hier="2" item="0"/>
          <tpl hier="4" item="3"/>
          <tpl fld="3" item="45"/>
          <tpl fld="2" item="12"/>
          <tpl hier="9" item="1"/>
          <tpl hier="11" item="4"/>
          <tpl hier="12" item="5"/>
          <tpl fld="4" item="0"/>
        </tpls>
      </n>
      <n v="208368893952">
        <tpls c="8">
          <tpl hier="2" item="0"/>
          <tpl hier="4" item="3"/>
          <tpl fld="3" item="47"/>
          <tpl fld="2" item="12"/>
          <tpl hier="9" item="1"/>
          <tpl hier="11" item="4"/>
          <tpl hier="12" item="5"/>
          <tpl fld="4" item="0"/>
        </tpls>
      </n>
      <n v="2881499904">
        <tpls c="8">
          <tpl hier="2" item="0"/>
          <tpl hier="4" item="3"/>
          <tpl fld="3" item="34"/>
          <tpl fld="2" item="18"/>
          <tpl hier="9" item="1"/>
          <tpl hier="11" item="4"/>
          <tpl hier="12" item="5"/>
          <tpl fld="4" item="0"/>
        </tpls>
      </n>
      <n v="15955699712">
        <tpls c="8">
          <tpl hier="2" item="0"/>
          <tpl hier="4" item="3"/>
          <tpl fld="3" item="36"/>
          <tpl fld="2" item="18"/>
          <tpl hier="9" item="1"/>
          <tpl hier="11" item="4"/>
          <tpl hier="12" item="5"/>
          <tpl fld="4" item="0"/>
        </tpls>
      </n>
      <n v="48187039744">
        <tpls c="8">
          <tpl hier="2" item="0"/>
          <tpl hier="4" item="3"/>
          <tpl fld="3" item="27"/>
          <tpl fld="2" item="18"/>
          <tpl hier="9" item="1"/>
          <tpl hier="11" item="4"/>
          <tpl hier="12" item="5"/>
          <tpl fld="4" item="0"/>
        </tpls>
      </n>
      <n v="102450003968">
        <tpls c="8">
          <tpl hier="2" item="0"/>
          <tpl hier="4" item="3"/>
          <tpl fld="3" item="33"/>
          <tpl fld="2" item="18"/>
          <tpl hier="9" item="1"/>
          <tpl hier="11" item="4"/>
          <tpl hier="12" item="5"/>
          <tpl fld="4" item="0"/>
        </tpls>
      </n>
      <n v="172200016">
        <tpls c="8">
          <tpl hier="2" item="0"/>
          <tpl hier="4" item="3"/>
          <tpl fld="3" item="18"/>
          <tpl fld="2" item="20"/>
          <tpl hier="9" item="1"/>
          <tpl hier="11" item="4"/>
          <tpl hier="12" item="5"/>
          <tpl fld="4" item="0"/>
        </tpls>
      </n>
      <n v="1587412992">
        <tpls c="8">
          <tpl hier="2" item="0"/>
          <tpl hier="4" item="3"/>
          <tpl fld="3" item="22"/>
          <tpl fld="2" item="20"/>
          <tpl hier="9" item="1"/>
          <tpl hier="11" item="4"/>
          <tpl hier="12" item="5"/>
          <tpl fld="4" item="0"/>
        </tpls>
      </n>
      <n v="1734938624">
        <tpls c="8">
          <tpl hier="2" item="0"/>
          <tpl hier="4" item="3"/>
          <tpl fld="3" item="17"/>
          <tpl fld="2" item="20"/>
          <tpl hier="9" item="1"/>
          <tpl hier="11" item="4"/>
          <tpl hier="12" item="5"/>
          <tpl fld="4" item="0"/>
        </tpls>
      </n>
      <n v="8734161920">
        <tpls c="8">
          <tpl hier="2" item="0"/>
          <tpl hier="4" item="3"/>
          <tpl fld="3" item="21"/>
          <tpl fld="2" item="20"/>
          <tpl hier="9" item="1"/>
          <tpl hier="11" item="4"/>
          <tpl hier="12" item="5"/>
          <tpl fld="4" item="0"/>
        </tpls>
      </n>
      <n v="1339548800">
        <tpls c="8">
          <tpl hier="2" item="0"/>
          <tpl hier="4" item="3"/>
          <tpl fld="3" item="8"/>
          <tpl fld="2" item="32"/>
          <tpl hier="9" item="1"/>
          <tpl hier="11" item="4"/>
          <tpl hier="12" item="5"/>
          <tpl fld="4" item="0"/>
        </tpls>
      </n>
      <n v="6381385728">
        <tpls c="8">
          <tpl hier="2" item="0"/>
          <tpl hier="4" item="3"/>
          <tpl fld="3" item="7"/>
          <tpl fld="2" item="32"/>
          <tpl hier="9" item="1"/>
          <tpl hier="11" item="4"/>
          <tpl hier="12" item="5"/>
          <tpl fld="4" item="0"/>
        </tpls>
      </n>
      <n v="8683229184">
        <tpls c="8">
          <tpl hier="2" item="0"/>
          <tpl hier="4" item="3"/>
          <tpl fld="3" item="6"/>
          <tpl fld="2" item="32"/>
          <tpl hier="9" item="1"/>
          <tpl hier="11" item="4"/>
          <tpl hier="12" item="5"/>
          <tpl fld="4" item="0"/>
        </tpls>
      </n>
      <n v="23578083328">
        <tpls c="8">
          <tpl hier="2" item="0"/>
          <tpl hier="4" item="3"/>
          <tpl fld="3" item="5"/>
          <tpl fld="2" item="32"/>
          <tpl hier="9" item="1"/>
          <tpl hier="11" item="4"/>
          <tpl hier="12" item="5"/>
          <tpl fld="4" item="0"/>
        </tpls>
      </n>
      <n v="43134500">
        <tpls c="8">
          <tpl hier="2" item="0"/>
          <tpl hier="4" item="3"/>
          <tpl fld="3" item="56"/>
          <tpl fld="2" item="9"/>
          <tpl hier="9" item="1"/>
          <tpl hier="11" item="4"/>
          <tpl hier="12" item="5"/>
          <tpl fld="4" item="0"/>
        </tpls>
      </n>
      <n v="368584768">
        <tpls c="8">
          <tpl hier="2" item="0"/>
          <tpl hier="4" item="3"/>
          <tpl fld="3" item="0"/>
          <tpl fld="2" item="9"/>
          <tpl hier="9" item="1"/>
          <tpl hier="11" item="4"/>
          <tpl hier="12" item="5"/>
          <tpl fld="4" item="0"/>
        </tpls>
      </n>
      <n v="1016418240">
        <tpls c="8">
          <tpl hier="2" item="0"/>
          <tpl hier="4" item="3"/>
          <tpl fld="3" item="55"/>
          <tpl fld="2" item="9"/>
          <tpl hier="9" item="1"/>
          <tpl hier="11" item="4"/>
          <tpl hier="12" item="5"/>
          <tpl fld="4" item="0"/>
        </tpls>
      </n>
      <n v="327834688">
        <tpls c="8">
          <tpl hier="2" item="0"/>
          <tpl hier="4" item="3"/>
          <tpl fld="3" item="35"/>
          <tpl fld="2" item="11"/>
          <tpl hier="9" item="1"/>
          <tpl hier="11" item="4"/>
          <tpl hier="12" item="5"/>
          <tpl fld="4" item="0"/>
        </tpls>
      </n>
      <n v="691777728">
        <tpls c="8">
          <tpl hier="2" item="0"/>
          <tpl hier="4" item="3"/>
          <tpl fld="3" item="40"/>
          <tpl fld="2" item="11"/>
          <tpl hier="9" item="1"/>
          <tpl hier="11" item="4"/>
          <tpl hier="12" item="5"/>
          <tpl fld="4" item="0"/>
        </tpls>
      </n>
      <n v="768812352">
        <tpls c="8">
          <tpl hier="2" item="0"/>
          <tpl hier="4" item="3"/>
          <tpl fld="3" item="50"/>
          <tpl fld="2" item="11"/>
          <tpl hier="9" item="1"/>
          <tpl hier="11" item="4"/>
          <tpl hier="12" item="5"/>
          <tpl fld="4" item="0"/>
        </tpls>
      </n>
      <n v="2453899776">
        <tpls c="8">
          <tpl hier="2" item="0"/>
          <tpl hier="4" item="3"/>
          <tpl fld="3" item="49"/>
          <tpl fld="2" item="11"/>
          <tpl hier="9" item="1"/>
          <tpl hier="11" item="4"/>
          <tpl hier="12" item="5"/>
          <tpl fld="4" item="0"/>
        </tpls>
      </n>
      <n v="10373995520">
        <tpls c="8">
          <tpl hier="2" item="0"/>
          <tpl hier="4" item="3"/>
          <tpl fld="3" item="37"/>
          <tpl fld="2" item="15"/>
          <tpl hier="9" item="1"/>
          <tpl hier="11" item="4"/>
          <tpl hier="12" item="5"/>
          <tpl fld="4" item="0"/>
        </tpls>
      </n>
      <n v="82980487168">
        <tpls c="8">
          <tpl hier="2" item="0"/>
          <tpl hier="4" item="3"/>
          <tpl fld="3" item="39"/>
          <tpl fld="2" item="15"/>
          <tpl hier="9" item="1"/>
          <tpl hier="11" item="4"/>
          <tpl hier="12" item="5"/>
          <tpl fld="4" item="0"/>
        </tpls>
      </n>
      <n v="147606290432">
        <tpls c="8">
          <tpl hier="2" item="0"/>
          <tpl hier="4" item="3"/>
          <tpl fld="3" item="28"/>
          <tpl fld="2" item="15"/>
          <tpl hier="9" item="1"/>
          <tpl hier="11" item="4"/>
          <tpl hier="12" item="5"/>
          <tpl fld="4" item="0"/>
        </tpls>
      </n>
      <n v="396332695552">
        <tpls c="8">
          <tpl hier="2" item="0"/>
          <tpl hier="4" item="3"/>
          <tpl fld="3" item="19"/>
          <tpl fld="2" item="15"/>
          <tpl hier="9" item="1"/>
          <tpl hier="11" item="4"/>
          <tpl hier="12" item="5"/>
          <tpl fld="4" item="0"/>
        </tpls>
      </n>
      <n v="1859464960">
        <tpls c="8">
          <tpl hier="2" item="0"/>
          <tpl hier="4" item="3"/>
          <tpl fld="3" item="26"/>
          <tpl fld="2" item="19"/>
          <tpl hier="9" item="1"/>
          <tpl hier="11" item="4"/>
          <tpl hier="12" item="5"/>
          <tpl fld="4" item="0"/>
        </tpls>
      </n>
      <n v="5167913472">
        <tpls c="8">
          <tpl hier="2" item="0"/>
          <tpl hier="4" item="3"/>
          <tpl fld="3" item="25"/>
          <tpl fld="2" item="19"/>
          <tpl hier="9" item="1"/>
          <tpl hier="11" item="4"/>
          <tpl hier="12" item="5"/>
          <tpl fld="4" item="0"/>
        </tpls>
      </n>
      <n v="65292754944">
        <tpls c="8">
          <tpl hier="2" item="0"/>
          <tpl hier="4" item="3"/>
          <tpl fld="3" item="41"/>
          <tpl fld="2" item="19"/>
          <tpl hier="9" item="1"/>
          <tpl hier="11" item="4"/>
          <tpl hier="12" item="5"/>
          <tpl fld="4" item="0"/>
        </tpls>
      </n>
      <n v="2659095040">
        <tpls c="8">
          <tpl hier="2" item="0"/>
          <tpl hier="4" item="3"/>
          <tpl fld="3" item="52"/>
          <tpl fld="2" item="8"/>
          <tpl hier="9" item="1"/>
          <tpl hier="11" item="4"/>
          <tpl hier="12" item="5"/>
          <tpl fld="4" item="0"/>
        </tpls>
      </n>
      <n v="23064723456">
        <tpls c="8">
          <tpl hier="2" item="0"/>
          <tpl hier="4" item="3"/>
          <tpl fld="3" item="5"/>
          <tpl fld="2" item="5"/>
          <tpl hier="9" item="1"/>
          <tpl hier="11" item="4"/>
          <tpl hier="12" item="5"/>
          <tpl fld="4" item="0"/>
        </tpls>
      </n>
      <n v="15947709440">
        <tpls c="8">
          <tpl hier="2" item="0"/>
          <tpl hier="4" item="3"/>
          <tpl fld="3" item="20"/>
          <tpl fld="2" item="10"/>
          <tpl hier="9" item="1"/>
          <tpl hier="11" item="4"/>
          <tpl hier="12" item="5"/>
          <tpl fld="4" item="0"/>
        </tpls>
      </n>
      <n v="35966304256">
        <tpls c="8">
          <tpl hier="2" item="0"/>
          <tpl hier="4" item="3"/>
          <tpl fld="3" item="51"/>
          <tpl fld="2" item="10"/>
          <tpl hier="9" item="1"/>
          <tpl hier="11" item="4"/>
          <tpl hier="12" item="5"/>
          <tpl fld="4" item="0"/>
        </tpls>
      </n>
      <n v="120550596608">
        <tpls c="8">
          <tpl hier="2" item="0"/>
          <tpl hier="4" item="3"/>
          <tpl fld="3" item="38"/>
          <tpl fld="2" item="10"/>
          <tpl hier="9" item="1"/>
          <tpl hier="11" item="4"/>
          <tpl hier="12" item="5"/>
          <tpl fld="4" item="0"/>
        </tpls>
      </n>
      <n v="4875310080">
        <tpls c="8">
          <tpl hier="2" item="0"/>
          <tpl hier="4" item="3"/>
          <tpl fld="3" item="44"/>
          <tpl fld="2" item="12"/>
          <tpl hier="9" item="1"/>
          <tpl hier="11" item="4"/>
          <tpl hier="12" item="5"/>
          <tpl fld="4" item="0"/>
        </tpls>
      </n>
      <n v="27502168064">
        <tpls c="8">
          <tpl hier="2" item="0"/>
          <tpl hier="4" item="3"/>
          <tpl fld="3" item="43"/>
          <tpl fld="2" item="12"/>
          <tpl hier="9" item="1"/>
          <tpl hier="11" item="4"/>
          <tpl hier="12" item="5"/>
          <tpl fld="4" item="0"/>
        </tpls>
      </n>
      <n v="74119987200">
        <tpls c="8">
          <tpl hier="2" item="0"/>
          <tpl hier="4" item="3"/>
          <tpl fld="3" item="42"/>
          <tpl fld="2" item="12"/>
          <tpl hier="9" item="1"/>
          <tpl hier="11" item="4"/>
          <tpl hier="12" item="5"/>
          <tpl fld="4" item="0"/>
        </tpls>
      </n>
      <n v="234216734720">
        <tpls c="8">
          <tpl hier="2" item="0"/>
          <tpl hier="4" item="3"/>
          <tpl fld="3" item="41"/>
          <tpl fld="2" item="12"/>
          <tpl hier="9" item="1"/>
          <tpl hier="11" item="4"/>
          <tpl hier="12" item="5"/>
          <tpl fld="4" item="0"/>
        </tpls>
      </n>
      <n v="3170500096">
        <tpls c="8">
          <tpl hier="2" item="0"/>
          <tpl hier="4" item="3"/>
          <tpl fld="3" item="32"/>
          <tpl fld="2" item="18"/>
          <tpl hier="9" item="1"/>
          <tpl hier="11" item="4"/>
          <tpl hier="12" item="5"/>
          <tpl fld="4" item="0"/>
        </tpls>
      </n>
      <n v="16764199936">
        <tpls c="8">
          <tpl hier="2" item="0"/>
          <tpl hier="4" item="3"/>
          <tpl fld="3" item="31"/>
          <tpl fld="2" item="18"/>
          <tpl hier="9" item="1"/>
          <tpl hier="11" item="4"/>
          <tpl hier="12" item="5"/>
          <tpl fld="4" item="0"/>
        </tpls>
      </n>
      <n v="54086402048">
        <tpls c="8">
          <tpl hier="2" item="0"/>
          <tpl hier="4" item="3"/>
          <tpl fld="3" item="30"/>
          <tpl fld="2" item="18"/>
          <tpl hier="9" item="1"/>
          <tpl hier="11" item="4"/>
          <tpl hier="12" item="5"/>
          <tpl fld="4" item="0"/>
        </tpls>
      </n>
      <n v="102445801472">
        <tpls c="8">
          <tpl hier="2" item="0"/>
          <tpl hier="4" item="3"/>
          <tpl fld="3" item="29"/>
          <tpl fld="2" item="18"/>
          <tpl hier="9" item="1"/>
          <tpl hier="11" item="4"/>
          <tpl hier="12" item="5"/>
          <tpl fld="4" item="0"/>
        </tpls>
      </n>
      <n v="188700032">
        <tpls c="8">
          <tpl hier="2" item="0"/>
          <tpl hier="4" item="3"/>
          <tpl fld="3" item="16"/>
          <tpl fld="2" item="20"/>
          <tpl hier="9" item="1"/>
          <tpl hier="11" item="4"/>
          <tpl hier="12" item="5"/>
          <tpl fld="4" item="0"/>
        </tpls>
      </n>
      <n v="1715625856">
        <tpls c="8">
          <tpl hier="2" item="0"/>
          <tpl hier="4" item="3"/>
          <tpl fld="3" item="15"/>
          <tpl fld="2" item="20"/>
          <tpl hier="9" item="1"/>
          <tpl hier="11" item="4"/>
          <tpl hier="12" item="5"/>
          <tpl fld="4" item="0"/>
        </tpls>
      </n>
      <n v="1674685312">
        <tpls c="8">
          <tpl hier="2" item="0"/>
          <tpl hier="4" item="3"/>
          <tpl fld="3" item="14"/>
          <tpl fld="2" item="20"/>
          <tpl hier="9" item="1"/>
          <tpl hier="11" item="4"/>
          <tpl hier="12" item="5"/>
          <tpl fld="4" item="0"/>
        </tpls>
      </n>
      <n v="9253098496">
        <tpls c="8">
          <tpl hier="2" item="0"/>
          <tpl hier="4" item="3"/>
          <tpl fld="3" item="13"/>
          <tpl fld="2" item="20"/>
          <tpl hier="9" item="1"/>
          <tpl hier="11" item="4"/>
          <tpl hier="12" item="5"/>
          <tpl fld="4" item="0"/>
        </tpls>
      </n>
      <n v="1620857216">
        <tpls c="8">
          <tpl hier="2" item="0"/>
          <tpl hier="4" item="3"/>
          <tpl fld="3" item="4"/>
          <tpl fld="2" item="32"/>
          <tpl hier="9" item="1"/>
          <tpl hier="11" item="4"/>
          <tpl hier="12" item="5"/>
          <tpl fld="4" item="0"/>
        </tpls>
      </n>
      <n v="6311054848">
        <tpls c="8">
          <tpl hier="2" item="0"/>
          <tpl hier="4" item="3"/>
          <tpl fld="3" item="58"/>
          <tpl fld="2" item="32"/>
          <tpl hier="9" item="1"/>
          <tpl hier="11" item="4"/>
          <tpl hier="12" item="5"/>
          <tpl fld="4" item="0"/>
        </tpls>
      </n>
      <n v="10167441408">
        <tpls c="8">
          <tpl hier="2" item="0"/>
          <tpl hier="4" item="3"/>
          <tpl fld="3" item="2"/>
          <tpl fld="2" item="32"/>
          <tpl hier="9" item="1"/>
          <tpl hier="11" item="4"/>
          <tpl hier="12" item="5"/>
          <tpl fld="4" item="0"/>
        </tpls>
      </n>
      <n v="47803144">
        <tpls c="8">
          <tpl hier="2" item="0"/>
          <tpl hier="4" item="3"/>
          <tpl fld="3" item="54"/>
          <tpl fld="2" item="9"/>
          <tpl hier="9" item="1"/>
          <tpl hier="11" item="4"/>
          <tpl hier="12" item="5"/>
          <tpl fld="4" item="0"/>
        </tpls>
      </n>
      <n v="374359552">
        <tpls c="8">
          <tpl hier="2" item="0"/>
          <tpl hier="4" item="3"/>
          <tpl fld="3" item="53"/>
          <tpl fld="2" item="9"/>
          <tpl hier="9" item="1"/>
          <tpl hier="11" item="4"/>
          <tpl hier="12" item="5"/>
          <tpl fld="4" item="0"/>
        </tpls>
      </n>
      <n v="1033561664">
        <tpls c="8">
          <tpl hier="2" item="0"/>
          <tpl hier="4" item="3"/>
          <tpl fld="3" item="52"/>
          <tpl fld="2" item="9"/>
          <tpl hier="9" item="1"/>
          <tpl hier="11" item="4"/>
          <tpl hier="12" item="5"/>
          <tpl fld="4" item="0"/>
        </tpls>
      </n>
      <n v="342721568">
        <tpls c="8">
          <tpl hier="2" item="0"/>
          <tpl hier="4" item="3"/>
          <tpl fld="3" item="48"/>
          <tpl fld="2" item="11"/>
          <tpl hier="9" item="1"/>
          <tpl hier="11" item="4"/>
          <tpl hier="12" item="5"/>
          <tpl fld="4" item="0"/>
        </tpls>
      </n>
      <n v="960728320">
        <tpls c="8">
          <tpl hier="2" item="0"/>
          <tpl hier="4" item="3"/>
          <tpl fld="3" item="46"/>
          <tpl fld="2" item="11"/>
          <tpl hier="9" item="1"/>
          <tpl hier="11" item="4"/>
          <tpl hier="12" item="5"/>
          <tpl fld="4" item="0"/>
        </tpls>
      </n>
      <n v="911915968">
        <tpls c="8">
          <tpl hier="2" item="0"/>
          <tpl hier="4" item="3"/>
          <tpl fld="3" item="45"/>
          <tpl fld="2" item="11"/>
          <tpl hier="9" item="1"/>
          <tpl hier="11" item="4"/>
          <tpl hier="12" item="5"/>
          <tpl fld="4" item="0"/>
        </tpls>
      </n>
      <n v="2578026240">
        <tpls c="8">
          <tpl hier="2" item="0"/>
          <tpl hier="4" item="3"/>
          <tpl fld="3" item="47"/>
          <tpl fld="2" item="11"/>
          <tpl hier="9" item="1"/>
          <tpl hier="11" item="4"/>
          <tpl hier="12" item="5"/>
          <tpl fld="4" item="0"/>
        </tpls>
      </n>
      <n v="11334395904">
        <tpls c="8">
          <tpl hier="2" item="0"/>
          <tpl hier="4" item="3"/>
          <tpl fld="3" item="34"/>
          <tpl fld="2" item="15"/>
          <tpl hier="9" item="1"/>
          <tpl hier="11" item="4"/>
          <tpl hier="12" item="5"/>
          <tpl fld="4" item="0"/>
        </tpls>
      </n>
      <n v="85454422016">
        <tpls c="8">
          <tpl hier="2" item="0"/>
          <tpl hier="4" item="3"/>
          <tpl fld="3" item="36"/>
          <tpl fld="2" item="15"/>
          <tpl hier="9" item="1"/>
          <tpl hier="11" item="4"/>
          <tpl hier="12" item="5"/>
          <tpl fld="4" item="0"/>
        </tpls>
      </n>
      <n v="152587419648">
        <tpls c="8">
          <tpl hier="2" item="0"/>
          <tpl hier="4" item="3"/>
          <tpl fld="3" item="27"/>
          <tpl fld="2" item="15"/>
          <tpl hier="9" item="1"/>
          <tpl hier="11" item="4"/>
          <tpl hier="12" item="5"/>
          <tpl fld="4" item="0"/>
        </tpls>
      </n>
      <n v="366829404160">
        <tpls c="8">
          <tpl hier="2" item="0"/>
          <tpl hier="4" item="3"/>
          <tpl fld="3" item="33"/>
          <tpl fld="2" item="15"/>
          <tpl hier="9" item="1"/>
          <tpl hier="11" item="4"/>
          <tpl hier="12" item="5"/>
          <tpl fld="4" item="0"/>
        </tpls>
      </n>
      <n v="1801344512">
        <tpls c="8">
          <tpl hier="2" item="0"/>
          <tpl hier="4" item="3"/>
          <tpl fld="3" item="18"/>
          <tpl fld="2" item="19"/>
          <tpl hier="9" item="1"/>
          <tpl hier="11" item="4"/>
          <tpl hier="12" item="5"/>
          <tpl fld="4" item="0"/>
        </tpls>
      </n>
      <n v="6043474944">
        <tpls c="8">
          <tpl hier="2" item="0"/>
          <tpl hier="4" item="3"/>
          <tpl fld="3" item="22"/>
          <tpl fld="2" item="19"/>
          <tpl hier="9" item="1"/>
          <tpl hier="11" item="4"/>
          <tpl hier="12" item="5"/>
          <tpl fld="4" item="0"/>
        </tpls>
      </n>
      <n v="84008779776">
        <tpls c="8">
          <tpl hier="2" item="0"/>
          <tpl hier="4" item="3"/>
          <tpl fld="3" item="5"/>
          <tpl fld="2" item="19"/>
          <tpl hier="9" item="1"/>
          <tpl hier="11" item="4"/>
          <tpl hier="12" item="5"/>
          <tpl fld="4" item="0"/>
        </tpls>
      </n>
      <n v="619319168">
        <tpls c="8">
          <tpl hier="2" item="0"/>
          <tpl hier="4" item="3"/>
          <tpl fld="3" item="48"/>
          <tpl fld="2" item="0"/>
          <tpl hier="9" item="1"/>
          <tpl hier="11" item="4"/>
          <tpl hier="12" item="5"/>
          <tpl fld="4" item="0"/>
        </tpls>
      </n>
      <n v="3982161408">
        <tpls c="8">
          <tpl hier="2" item="0"/>
          <tpl hier="4" item="3"/>
          <tpl fld="3" item="56"/>
          <tpl fld="2" item="7"/>
          <tpl hier="9" item="1"/>
          <tpl hier="11" item="4"/>
          <tpl hier="12" item="5"/>
          <tpl fld="4" item="0"/>
        </tpls>
      </n>
      <n v="2899654912">
        <tpls c="8">
          <tpl hier="2" item="0"/>
          <tpl hier="4" item="3"/>
          <tpl fld="3" item="35"/>
          <tpl fld="2" item="10"/>
          <tpl hier="9" item="1"/>
          <tpl hier="11" item="4"/>
          <tpl hier="12" item="5"/>
          <tpl fld="4" item="0"/>
        </tpls>
      </n>
      <n v="14620386304">
        <tpls c="8">
          <tpl hier="2" item="0"/>
          <tpl hier="4" item="3"/>
          <tpl fld="3" item="40"/>
          <tpl fld="2" item="10"/>
          <tpl hier="9" item="1"/>
          <tpl hier="11" item="4"/>
          <tpl hier="12" item="5"/>
          <tpl fld="4" item="0"/>
        </tpls>
      </n>
      <n v="34832076800">
        <tpls c="8">
          <tpl hier="2" item="0"/>
          <tpl hier="4" item="3"/>
          <tpl fld="3" item="50"/>
          <tpl fld="2" item="10"/>
          <tpl hier="9" item="1"/>
          <tpl hier="11" item="4"/>
          <tpl hier="12" item="5"/>
          <tpl fld="4" item="0"/>
        </tpls>
      </n>
      <n v="120822988800">
        <tpls c="8">
          <tpl hier="2" item="0"/>
          <tpl hier="4" item="3"/>
          <tpl fld="3" item="49"/>
          <tpl fld="2" item="10"/>
          <tpl hier="9" item="1"/>
          <tpl hier="11" item="4"/>
          <tpl hier="12" item="5"/>
          <tpl fld="4" item="0"/>
        </tpls>
      </n>
      <n v="5271404544">
        <tpls c="8">
          <tpl hier="2" item="0"/>
          <tpl hier="4" item="3"/>
          <tpl fld="3" item="37"/>
          <tpl fld="2" item="12"/>
          <tpl hier="9" item="1"/>
          <tpl hier="11" item="4"/>
          <tpl hier="12" item="5"/>
          <tpl fld="4" item="0"/>
        </tpls>
      </n>
      <n v="32450541568">
        <tpls c="8">
          <tpl hier="2" item="0"/>
          <tpl hier="4" item="3"/>
          <tpl fld="3" item="39"/>
          <tpl fld="2" item="12"/>
          <tpl hier="9" item="1"/>
          <tpl hier="11" item="4"/>
          <tpl hier="12" item="5"/>
          <tpl fld="4" item="0"/>
        </tpls>
      </n>
      <n v="82848137216">
        <tpls c="8">
          <tpl hier="2" item="0"/>
          <tpl hier="4" item="3"/>
          <tpl fld="3" item="28"/>
          <tpl fld="2" item="12"/>
          <tpl hier="9" item="1"/>
          <tpl hier="11" item="4"/>
          <tpl hier="12" item="5"/>
          <tpl fld="4" item="0"/>
        </tpls>
      </n>
      <n v="261920538624">
        <tpls c="8">
          <tpl hier="2" item="0"/>
          <tpl hier="4" item="3"/>
          <tpl fld="3" item="19"/>
          <tpl fld="2" item="12"/>
          <tpl hier="9" item="1"/>
          <tpl hier="11" item="4"/>
          <tpl hier="12" item="5"/>
          <tpl fld="4" item="0"/>
        </tpls>
      </n>
      <n v="3532699904">
        <tpls c="8">
          <tpl hier="2" item="0"/>
          <tpl hier="4" item="3"/>
          <tpl fld="3" item="26"/>
          <tpl fld="2" item="18"/>
          <tpl hier="9" item="1"/>
          <tpl hier="11" item="4"/>
          <tpl hier="12" item="5"/>
          <tpl fld="4" item="0"/>
        </tpls>
      </n>
      <n v="17276600320">
        <tpls c="8">
          <tpl hier="2" item="0"/>
          <tpl hier="4" item="3"/>
          <tpl fld="3" item="25"/>
          <tpl fld="2" item="18"/>
          <tpl hier="9" item="1"/>
          <tpl hier="11" item="4"/>
          <tpl hier="12" item="5"/>
          <tpl fld="4" item="0"/>
        </tpls>
      </n>
      <n v="57841000448">
        <tpls c="8">
          <tpl hier="2" item="0"/>
          <tpl hier="4" item="3"/>
          <tpl fld="3" item="24"/>
          <tpl fld="2" item="18"/>
          <tpl hier="9" item="1"/>
          <tpl hier="11" item="4"/>
          <tpl hier="12" item="5"/>
          <tpl fld="4" item="0"/>
        </tpls>
      </n>
      <n v="103375503360">
        <tpls c="8">
          <tpl hier="2" item="0"/>
          <tpl hier="4" item="3"/>
          <tpl fld="3" item="23"/>
          <tpl fld="2" item="18"/>
          <tpl hier="9" item="1"/>
          <tpl hier="11" item="4"/>
          <tpl hier="12" item="5"/>
          <tpl fld="4" item="0"/>
        </tpls>
      </n>
      <n v="219900000">
        <tpls c="8">
          <tpl hier="2" item="0"/>
          <tpl hier="4" item="3"/>
          <tpl fld="3" item="10"/>
          <tpl fld="2" item="20"/>
          <tpl hier="9" item="1"/>
          <tpl hier="11" item="4"/>
          <tpl hier="12" item="5"/>
          <tpl fld="4" item="0"/>
        </tpls>
      </n>
      <n v="1944711040">
        <tpls c="8">
          <tpl hier="2" item="0"/>
          <tpl hier="4" item="3"/>
          <tpl fld="3" item="12"/>
          <tpl fld="2" item="20"/>
          <tpl hier="9" item="1"/>
          <tpl hier="11" item="4"/>
          <tpl hier="12" item="5"/>
          <tpl fld="4" item="0"/>
        </tpls>
      </n>
      <n v="1677552384">
        <tpls c="8">
          <tpl hier="2" item="0"/>
          <tpl hier="4" item="3"/>
          <tpl fld="3" item="11"/>
          <tpl fld="2" item="20"/>
          <tpl hier="9" item="1"/>
          <tpl hier="11" item="4"/>
          <tpl hier="12" item="5"/>
          <tpl fld="4" item="0"/>
        </tpls>
      </n>
      <n v="9627720704">
        <tpls c="8">
          <tpl hier="2" item="0"/>
          <tpl hier="4" item="3"/>
          <tpl fld="3" item="9"/>
          <tpl fld="2" item="20"/>
          <tpl hier="9" item="1"/>
          <tpl hier="11" item="4"/>
          <tpl hier="12" item="5"/>
          <tpl fld="4" item="0"/>
        </tpls>
      </n>
      <n v="1863398400">
        <tpls c="8">
          <tpl hier="2" item="0"/>
          <tpl hier="4" item="3"/>
          <tpl fld="3" item="57"/>
          <tpl fld="2" item="32"/>
          <tpl hier="9" item="1"/>
          <tpl hier="11" item="4"/>
          <tpl hier="12" item="5"/>
          <tpl fld="4" item="0"/>
        </tpls>
      </n>
      <n v="6219793408">
        <tpls c="8">
          <tpl hier="2" item="0"/>
          <tpl hier="4" item="3"/>
          <tpl fld="3" item="3"/>
          <tpl fld="2" item="32"/>
          <tpl hier="9" item="1"/>
          <tpl hier="11" item="4"/>
          <tpl hier="12" item="5"/>
          <tpl fld="4" item="0"/>
        </tpls>
      </n>
      <n v="11022821376">
        <tpls c="8">
          <tpl hier="2" item="0"/>
          <tpl hier="4" item="3"/>
          <tpl fld="3" item="1"/>
          <tpl fld="2" item="32"/>
          <tpl hier="9" item="1"/>
          <tpl hier="11" item="4"/>
          <tpl hier="12" item="5"/>
          <tpl fld="4" item="0"/>
        </tpls>
      </n>
      <n v="49278980">
        <tpls c="8">
          <tpl hier="2" item="0"/>
          <tpl hier="4" item="3"/>
          <tpl fld="3" item="20"/>
          <tpl fld="2" item="9"/>
          <tpl hier="9" item="1"/>
          <tpl hier="11" item="4"/>
          <tpl hier="12" item="5"/>
          <tpl fld="4" item="0"/>
        </tpls>
      </n>
      <n v="433667200">
        <tpls c="8">
          <tpl hier="2" item="0"/>
          <tpl hier="4" item="3"/>
          <tpl fld="3" item="51"/>
          <tpl fld="2" item="9"/>
          <tpl hier="9" item="1"/>
          <tpl hier="11" item="4"/>
          <tpl hier="12" item="5"/>
          <tpl fld="4" item="0"/>
        </tpls>
      </n>
      <n v="967199616">
        <tpls c="8">
          <tpl hier="2" item="0"/>
          <tpl hier="4" item="3"/>
          <tpl fld="3" item="38"/>
          <tpl fld="2" item="9"/>
          <tpl hier="9" item="1"/>
          <tpl hier="11" item="4"/>
          <tpl hier="12" item="5"/>
          <tpl fld="4" item="0"/>
        </tpls>
      </n>
      <n v="348546944">
        <tpls c="8">
          <tpl hier="2" item="0"/>
          <tpl hier="4" item="3"/>
          <tpl fld="3" item="44"/>
          <tpl fld="2" item="11"/>
          <tpl hier="9" item="1"/>
          <tpl hier="11" item="4"/>
          <tpl hier="12" item="5"/>
          <tpl fld="4" item="0"/>
        </tpls>
      </n>
      <n v="1109374720">
        <tpls c="8">
          <tpl hier="2" item="0"/>
          <tpl hier="4" item="3"/>
          <tpl fld="3" item="43"/>
          <tpl fld="2" item="11"/>
          <tpl hier="9" item="1"/>
          <tpl hier="11" item="4"/>
          <tpl hier="12" item="5"/>
          <tpl fld="4" item="0"/>
        </tpls>
      </n>
      <n v="870758720">
        <tpls c="8">
          <tpl hier="2" item="0"/>
          <tpl hier="4" item="3"/>
          <tpl fld="3" item="42"/>
          <tpl fld="2" item="11"/>
          <tpl hier="9" item="1"/>
          <tpl hier="11" item="4"/>
          <tpl hier="12" item="5"/>
          <tpl fld="4" item="0"/>
        </tpls>
      </n>
      <n v="2942546688">
        <tpls c="8">
          <tpl hier="2" item="0"/>
          <tpl hier="4" item="3"/>
          <tpl fld="3" item="41"/>
          <tpl fld="2" item="11"/>
          <tpl hier="9" item="1"/>
          <tpl hier="11" item="4"/>
          <tpl hier="12" item="5"/>
          <tpl fld="4" item="0"/>
        </tpls>
      </n>
      <n v="12354995200">
        <tpls c="8">
          <tpl hier="2" item="0"/>
          <tpl hier="4" item="3"/>
          <tpl fld="3" item="32"/>
          <tpl fld="2" item="15"/>
          <tpl hier="9" item="1"/>
          <tpl hier="11" item="4"/>
          <tpl hier="12" item="5"/>
          <tpl fld="4" item="0"/>
        </tpls>
      </n>
      <n v="78423056384">
        <tpls c="8">
          <tpl hier="2" item="0"/>
          <tpl hier="4" item="3"/>
          <tpl fld="3" item="31"/>
          <tpl fld="2" item="15"/>
          <tpl hier="9" item="1"/>
          <tpl hier="11" item="4"/>
          <tpl hier="12" item="5"/>
          <tpl fld="4" item="0"/>
        </tpls>
      </n>
      <n v="137774759936">
        <tpls c="8">
          <tpl hier="2" item="0"/>
          <tpl hier="4" item="3"/>
          <tpl fld="3" item="30"/>
          <tpl fld="2" item="15"/>
          <tpl hier="9" item="1"/>
          <tpl hier="11" item="4"/>
          <tpl hier="12" item="5"/>
          <tpl fld="4" item="0"/>
        </tpls>
      </n>
      <n v="350904582144">
        <tpls c="8">
          <tpl hier="2" item="0"/>
          <tpl hier="4" item="3"/>
          <tpl fld="3" item="29"/>
          <tpl fld="2" item="15"/>
          <tpl hier="9" item="1"/>
          <tpl hier="11" item="4"/>
          <tpl hier="12" item="5"/>
          <tpl fld="4" item="0"/>
        </tpls>
      </n>
      <n v="1965546240">
        <tpls c="8">
          <tpl hier="2" item="0"/>
          <tpl hier="4" item="3"/>
          <tpl fld="3" item="16"/>
          <tpl fld="2" item="19"/>
          <tpl hier="9" item="1"/>
          <tpl hier="11" item="4"/>
          <tpl hier="12" item="5"/>
          <tpl fld="4" item="0"/>
        </tpls>
      </n>
      <n v="5978461184">
        <tpls c="8">
          <tpl hier="2" item="0"/>
          <tpl hier="4" item="3"/>
          <tpl fld="3" item="15"/>
          <tpl fld="2" item="19"/>
          <tpl hier="9" item="1"/>
          <tpl hier="11" item="4"/>
          <tpl hier="12" item="5"/>
          <tpl fld="4" item="0"/>
        </tpls>
      </n>
      <n v="1723000064">
        <tpls c="8">
          <tpl hier="2" item="0"/>
          <tpl hier="4" item="3"/>
          <tpl fld="3" item="32"/>
          <tpl fld="2" item="2"/>
          <tpl hier="9" item="1"/>
          <tpl hier="11" item="4"/>
          <tpl hier="12" item="5"/>
          <tpl fld="4" item="0"/>
        </tpls>
      </n>
      <n v="3562333440">
        <tpls c="8">
          <tpl hier="2" item="0"/>
          <tpl hier="4" item="3"/>
          <tpl fld="3" item="46"/>
          <tpl fld="2" item="0"/>
          <tpl hier="9" item="1"/>
          <tpl hier="11" item="4"/>
          <tpl hier="12" item="5"/>
          <tpl fld="4" item="0"/>
        </tpls>
      </n>
      <n v="8783816704">
        <tpls c="8">
          <tpl hier="2" item="0"/>
          <tpl hier="4" item="3"/>
          <tpl fld="3" item="0"/>
          <tpl fld="2" item="7"/>
          <tpl hier="9" item="1"/>
          <tpl hier="11" item="4"/>
          <tpl hier="12" item="5"/>
          <tpl fld="4" item="0"/>
        </tpls>
      </n>
      <n v="44882079744">
        <tpls c="8">
          <tpl hier="2" item="0"/>
          <tpl hier="4" item="3"/>
          <tpl fld="3" item="45"/>
          <tpl fld="2" item="10"/>
          <tpl hier="9" item="1"/>
          <tpl hier="11" item="4"/>
          <tpl hier="12" item="5"/>
          <tpl fld="4" item="0"/>
        </tpls>
      </n>
      <n v="147528941568">
        <tpls c="8">
          <tpl hier="2" item="0"/>
          <tpl hier="4" item="3"/>
          <tpl fld="3" item="47"/>
          <tpl fld="2" item="10"/>
          <tpl hier="9" item="1"/>
          <tpl hier="11" item="4"/>
          <tpl hier="12" item="5"/>
          <tpl fld="4" item="0"/>
        </tpls>
      </n>
      <n v="5784398848">
        <tpls c="8">
          <tpl hier="2" item="0"/>
          <tpl hier="4" item="3"/>
          <tpl fld="3" item="34"/>
          <tpl fld="2" item="12"/>
          <tpl hier="9" item="1"/>
          <tpl hier="11" item="4"/>
          <tpl hier="12" item="5"/>
          <tpl fld="4" item="0"/>
        </tpls>
      </n>
      <n v="35646418944">
        <tpls c="8">
          <tpl hier="2" item="0"/>
          <tpl hier="4" item="3"/>
          <tpl fld="3" item="36"/>
          <tpl fld="2" item="12"/>
          <tpl hier="9" item="1"/>
          <tpl hier="11" item="4"/>
          <tpl hier="12" item="5"/>
          <tpl fld="4" item="0"/>
        </tpls>
      </n>
      <n v="82344263680">
        <tpls c="8">
          <tpl hier="2" item="0"/>
          <tpl hier="4" item="3"/>
          <tpl fld="3" item="27"/>
          <tpl fld="2" item="12"/>
          <tpl hier="9" item="1"/>
          <tpl hier="11" item="4"/>
          <tpl hier="12" item="5"/>
          <tpl fld="4" item="0"/>
        </tpls>
      </n>
      <n v="283902836736">
        <tpls c="8">
          <tpl hier="2" item="0"/>
          <tpl hier="4" item="3"/>
          <tpl fld="3" item="33"/>
          <tpl fld="2" item="12"/>
          <tpl hier="9" item="1"/>
          <tpl hier="11" item="4"/>
          <tpl hier="12" item="5"/>
          <tpl fld="4" item="0"/>
        </tpls>
      </n>
      <n v="3941700096">
        <tpls c="8">
          <tpl hier="2" item="0"/>
          <tpl hier="4" item="3"/>
          <tpl fld="3" item="18"/>
          <tpl fld="2" item="18"/>
          <tpl hier="9" item="1"/>
          <tpl hier="11" item="4"/>
          <tpl hier="12" item="5"/>
          <tpl fld="4" item="0"/>
        </tpls>
      </n>
      <n v="19162599424">
        <tpls c="8">
          <tpl hier="2" item="0"/>
          <tpl hier="4" item="3"/>
          <tpl fld="3" item="22"/>
          <tpl fld="2" item="18"/>
          <tpl hier="9" item="1"/>
          <tpl hier="11" item="4"/>
          <tpl hier="12" item="5"/>
          <tpl fld="4" item="0"/>
        </tpls>
      </n>
      <n v="61701799936">
        <tpls c="8">
          <tpl hier="2" item="0"/>
          <tpl hier="4" item="3"/>
          <tpl fld="3" item="17"/>
          <tpl fld="2" item="18"/>
          <tpl hier="9" item="1"/>
          <tpl hier="11" item="4"/>
          <tpl hier="12" item="5"/>
          <tpl fld="4" item="0"/>
        </tpls>
      </n>
      <n v="104336703488">
        <tpls c="8">
          <tpl hier="2" item="0"/>
          <tpl hier="4" item="3"/>
          <tpl fld="3" item="21"/>
          <tpl fld="2" item="18"/>
          <tpl hier="9" item="1"/>
          <tpl hier="11" item="4"/>
          <tpl hier="12" item="5"/>
          <tpl fld="4" item="0"/>
        </tpls>
      </n>
      <n v="222952576">
        <tpls c="8">
          <tpl hier="2" item="0"/>
          <tpl hier="4" item="3"/>
          <tpl fld="3" item="8"/>
          <tpl fld="2" item="20"/>
          <tpl hier="9" item="1"/>
          <tpl hier="11" item="4"/>
          <tpl hier="12" item="5"/>
          <tpl fld="4" item="0"/>
        </tpls>
      </n>
      <n v="2157434112">
        <tpls c="8">
          <tpl hier="2" item="0"/>
          <tpl hier="4" item="3"/>
          <tpl fld="3" item="7"/>
          <tpl fld="2" item="20"/>
          <tpl hier="9" item="1"/>
          <tpl hier="11" item="4"/>
          <tpl hier="12" item="5"/>
          <tpl fld="4" item="0"/>
        </tpls>
      </n>
      <n v="1846198784">
        <tpls c="8">
          <tpl hier="2" item="0"/>
          <tpl hier="4" item="3"/>
          <tpl fld="3" item="6"/>
          <tpl fld="2" item="20"/>
          <tpl hier="9" item="1"/>
          <tpl hier="11" item="4"/>
          <tpl hier="12" item="5"/>
          <tpl fld="4" item="0"/>
        </tpls>
      </n>
      <n v="10122472448">
        <tpls c="8">
          <tpl hier="2" item="0"/>
          <tpl hier="4" item="3"/>
          <tpl fld="3" item="5"/>
          <tpl fld="2" item="20"/>
          <tpl hier="9" item="1"/>
          <tpl hier="11" item="4"/>
          <tpl hier="12" item="5"/>
          <tpl fld="4" item="0"/>
        </tpls>
      </n>
      <n v="2099324928">
        <tpls c="8">
          <tpl hier="2" item="0"/>
          <tpl hier="4" item="3"/>
          <tpl fld="3" item="56"/>
          <tpl fld="2" item="32"/>
          <tpl hier="9" item="1"/>
          <tpl hier="11" item="4"/>
          <tpl hier="12" item="5"/>
          <tpl fld="4" item="0"/>
        </tpls>
      </n>
      <n v="7237100544">
        <tpls c="8">
          <tpl hier="2" item="0"/>
          <tpl hier="4" item="3"/>
          <tpl fld="3" item="0"/>
          <tpl fld="2" item="32"/>
          <tpl hier="9" item="1"/>
          <tpl hier="11" item="4"/>
          <tpl hier="12" item="5"/>
          <tpl fld="4" item="0"/>
        </tpls>
      </n>
      <n v="11847847936">
        <tpls c="8">
          <tpl hier="2" item="0"/>
          <tpl hier="4" item="3"/>
          <tpl fld="3" item="55"/>
          <tpl fld="2" item="32"/>
          <tpl hier="9" item="1"/>
          <tpl hier="11" item="4"/>
          <tpl hier="12" item="5"/>
          <tpl fld="4" item="0"/>
        </tpls>
      </n>
      <n v="11592024">
        <tpls c="8">
          <tpl hier="2" item="0"/>
          <tpl hier="4" item="3"/>
          <tpl fld="3" item="35"/>
          <tpl fld="2" item="9"/>
          <tpl hier="9" item="1"/>
          <tpl hier="11" item="4"/>
          <tpl hier="12" item="5"/>
          <tpl fld="4" item="0"/>
        </tpls>
      </n>
      <n v="64526400">
        <tpls c="8">
          <tpl hier="2" item="0"/>
          <tpl hier="4" item="3"/>
          <tpl fld="3" item="40"/>
          <tpl fld="2" item="9"/>
          <tpl hier="9" item="1"/>
          <tpl hier="11" item="4"/>
          <tpl hier="12" item="5"/>
          <tpl fld="4" item="0"/>
        </tpls>
      </n>
      <n v="473916832">
        <tpls c="8">
          <tpl hier="2" item="0"/>
          <tpl hier="4" item="3"/>
          <tpl fld="3" item="50"/>
          <tpl fld="2" item="9"/>
          <tpl hier="9" item="1"/>
          <tpl hier="11" item="4"/>
          <tpl hier="12" item="5"/>
          <tpl fld="4" item="0"/>
        </tpls>
      </n>
      <n v="847397824">
        <tpls c="8">
          <tpl hier="2" item="0"/>
          <tpl hier="4" item="3"/>
          <tpl fld="3" item="49"/>
          <tpl fld="2" item="9"/>
          <tpl hier="9" item="1"/>
          <tpl hier="11" item="4"/>
          <tpl hier="12" item="5"/>
          <tpl fld="4" item="0"/>
        </tpls>
      </n>
      <n v="371848128">
        <tpls c="8">
          <tpl hier="2" item="0"/>
          <tpl hier="4" item="3"/>
          <tpl fld="3" item="37"/>
          <tpl fld="2" item="11"/>
          <tpl hier="9" item="1"/>
          <tpl hier="11" item="4"/>
          <tpl hier="12" item="5"/>
          <tpl fld="4" item="0"/>
        </tpls>
      </n>
      <n v="1100685824">
        <tpls c="8">
          <tpl hier="2" item="0"/>
          <tpl hier="4" item="3"/>
          <tpl fld="3" item="39"/>
          <tpl fld="2" item="11"/>
          <tpl hier="9" item="1"/>
          <tpl hier="11" item="4"/>
          <tpl hier="12" item="5"/>
          <tpl fld="4" item="0"/>
        </tpls>
      </n>
      <n v="941742144">
        <tpls c="8">
          <tpl hier="2" item="0"/>
          <tpl hier="4" item="3"/>
          <tpl fld="3" item="28"/>
          <tpl fld="2" item="11"/>
          <tpl hier="9" item="1"/>
          <tpl hier="11" item="4"/>
          <tpl hier="12" item="5"/>
          <tpl fld="4" item="0"/>
        </tpls>
      </n>
      <n v="3801862656">
        <tpls c="8">
          <tpl hier="2" item="0"/>
          <tpl hier="4" item="3"/>
          <tpl fld="3" item="19"/>
          <tpl fld="2" item="11"/>
          <tpl hier="9" item="1"/>
          <tpl hier="11" item="4"/>
          <tpl hier="12" item="5"/>
          <tpl fld="4" item="0"/>
        </tpls>
      </n>
      <n v="13777394688">
        <tpls c="8">
          <tpl hier="2" item="0"/>
          <tpl hier="4" item="3"/>
          <tpl fld="3" item="26"/>
          <tpl fld="2" item="15"/>
          <tpl hier="9" item="1"/>
          <tpl hier="11" item="4"/>
          <tpl hier="12" item="5"/>
          <tpl fld="4" item="0"/>
        </tpls>
      </n>
      <n v="87415848960">
        <tpls c="8">
          <tpl hier="2" item="0"/>
          <tpl hier="4" item="3"/>
          <tpl fld="3" item="25"/>
          <tpl fld="2" item="15"/>
          <tpl hier="9" item="1"/>
          <tpl hier="11" item="4"/>
          <tpl hier="12" item="5"/>
          <tpl fld="4" item="0"/>
        </tpls>
      </n>
      <n v="136632320000">
        <tpls c="8">
          <tpl hier="2" item="0"/>
          <tpl hier="4" item="3"/>
          <tpl fld="3" item="24"/>
          <tpl fld="2" item="15"/>
          <tpl hier="9" item="1"/>
          <tpl hier="11" item="4"/>
          <tpl hier="12" item="5"/>
          <tpl fld="4" item="0"/>
        </tpls>
      </n>
      <n v="317620518912">
        <tpls c="8">
          <tpl hier="2" item="0"/>
          <tpl hier="4" item="3"/>
          <tpl fld="3" item="23"/>
          <tpl fld="2" item="15"/>
          <tpl hier="9" item="1"/>
          <tpl hier="11" item="4"/>
          <tpl hier="12" item="5"/>
          <tpl fld="4" item="0"/>
        </tpls>
      </n>
      <n v="2296470528">
        <tpls c="8">
          <tpl hier="2" item="0"/>
          <tpl hier="4" item="3"/>
          <tpl fld="3" item="10"/>
          <tpl fld="2" item="19"/>
          <tpl hier="9" item="1"/>
          <tpl hier="11" item="4"/>
          <tpl hier="12" item="5"/>
          <tpl fld="4" item="0"/>
        </tpls>
      </n>
      <n v="6405210624">
        <tpls c="8">
          <tpl hier="2" item="0"/>
          <tpl hier="4" item="3"/>
          <tpl fld="3" item="12"/>
          <tpl fld="2" item="19"/>
          <tpl hier="9" item="1"/>
          <tpl hier="11" item="4"/>
          <tpl hier="12" item="5"/>
          <tpl fld="4" item="0"/>
        </tpls>
      </n>
      <n v="9240000512">
        <tpls c="8">
          <tpl hier="2" item="0"/>
          <tpl hier="4" item="3"/>
          <tpl fld="3" item="31"/>
          <tpl fld="2" item="2"/>
          <tpl hier="9" item="1"/>
          <tpl hier="11" item="4"/>
          <tpl hier="12" item="5"/>
          <tpl fld="4" item="0"/>
        </tpls>
      </n>
      <n v="4947205632">
        <tpls c="8">
          <tpl hier="2" item="0"/>
          <tpl hier="4" item="3"/>
          <tpl fld="3" item="45"/>
          <tpl fld="2" item="0"/>
          <tpl hier="9" item="1"/>
          <tpl hier="11" item="4"/>
          <tpl hier="12" item="5"/>
          <tpl fld="4" item="0"/>
        </tpls>
      </n>
      <n v="5443896320">
        <tpls c="8">
          <tpl hier="2" item="0"/>
          <tpl hier="4" item="3"/>
          <tpl fld="3" item="55"/>
          <tpl fld="2" item="7"/>
          <tpl hier="9" item="1"/>
          <tpl hier="11" item="4"/>
          <tpl hier="12" item="5"/>
          <tpl fld="4" item="0"/>
        </tpls>
      </n>
      <n v="2072001024">
        <tpls c="8">
          <tpl hier="2" item="0"/>
          <tpl hier="4" item="3"/>
          <tpl fld="3" item="27"/>
          <tpl fld="2" item="24"/>
          <tpl hier="9" item="1"/>
          <tpl hier="11" item="4"/>
          <tpl hier="12" item="5"/>
          <tpl fld="4" item="0"/>
        </tpls>
      </n>
      <n v="7223063040">
        <tpls c="8">
          <tpl hier="2" item="0"/>
          <tpl hier="4" item="3"/>
          <tpl fld="3" item="33"/>
          <tpl fld="2" item="24"/>
          <tpl hier="9" item="1"/>
          <tpl hier="11" item="4"/>
          <tpl hier="12" item="5"/>
          <tpl fld="4" item="0"/>
        </tpls>
      </n>
      <n v="29360001024">
        <tpls c="8">
          <tpl hier="2" item="0"/>
          <tpl hier="4" item="3"/>
          <tpl fld="3" item="18"/>
          <tpl fld="2" item="17"/>
          <tpl hier="9" item="1"/>
          <tpl hier="11" item="4"/>
          <tpl hier="12" item="5"/>
          <tpl fld="4" item="0"/>
        </tpls>
      </n>
      <n v="184261492736">
        <tpls c="8">
          <tpl hier="2" item="0"/>
          <tpl hier="4" item="3"/>
          <tpl fld="3" item="22"/>
          <tpl fld="2" item="17"/>
          <tpl hier="9" item="1"/>
          <tpl hier="11" item="4"/>
          <tpl hier="12" item="5"/>
          <tpl fld="4" item="0"/>
        </tpls>
      </n>
      <n v="707906764800">
        <tpls c="8">
          <tpl hier="2" item="0"/>
          <tpl hier="4" item="3"/>
          <tpl fld="3" item="17"/>
          <tpl fld="2" item="17"/>
          <tpl hier="9" item="1"/>
          <tpl hier="11" item="4"/>
          <tpl hier="12" item="5"/>
          <tpl fld="4" item="0"/>
        </tpls>
      </n>
      <n v="1077903622144">
        <tpls c="8">
          <tpl hier="2" item="0"/>
          <tpl hier="4" item="3"/>
          <tpl fld="3" item="21"/>
          <tpl fld="2" item="17"/>
          <tpl hier="9" item="1"/>
          <tpl hier="11" item="4"/>
          <tpl hier="12" item="5"/>
          <tpl fld="4" item="0"/>
        </tpls>
      </n>
      <n v="906811968">
        <tpls c="8">
          <tpl hier="2" item="0"/>
          <tpl hier="4" item="3"/>
          <tpl fld="3" item="32"/>
          <tpl fld="2" item="13"/>
          <tpl hier="9" item="1"/>
          <tpl hier="11" item="4"/>
          <tpl hier="12" item="5"/>
          <tpl fld="4" item="0"/>
        </tpls>
      </n>
      <n v="2395429888">
        <tpls c="8">
          <tpl hier="2" item="0"/>
          <tpl hier="4" item="3"/>
          <tpl fld="3" item="31"/>
          <tpl fld="2" item="13"/>
          <tpl hier="9" item="1"/>
          <tpl hier="11" item="4"/>
          <tpl hier="12" item="5"/>
          <tpl fld="4" item="0"/>
        </tpls>
      </n>
      <n v="4856254976">
        <tpls c="8">
          <tpl hier="2" item="0"/>
          <tpl hier="4" item="3"/>
          <tpl fld="3" item="30"/>
          <tpl fld="2" item="13"/>
          <tpl hier="9" item="1"/>
          <tpl hier="11" item="4"/>
          <tpl hier="12" item="5"/>
          <tpl fld="4" item="0"/>
        </tpls>
      </n>
      <n v="20002969600">
        <tpls c="8">
          <tpl hier="2" item="0"/>
          <tpl hier="4" item="3"/>
          <tpl fld="3" item="29"/>
          <tpl fld="2" item="13"/>
          <tpl hier="9" item="1"/>
          <tpl hier="11" item="4"/>
          <tpl hier="12" item="5"/>
          <tpl fld="4" item="0"/>
        </tpls>
      </n>
      <n v="747971456">
        <tpls c="8">
          <tpl hier="2" item="0"/>
          <tpl hier="4" item="3"/>
          <tpl fld="3" item="16"/>
          <tpl fld="2" item="23"/>
          <tpl hier="9" item="1"/>
          <tpl hier="11" item="4"/>
          <tpl hier="12" item="5"/>
          <tpl fld="4" item="0"/>
        </tpls>
      </n>
      <n v="2683816192">
        <tpls c="8">
          <tpl hier="2" item="0"/>
          <tpl hier="4" item="3"/>
          <tpl fld="3" item="15"/>
          <tpl fld="2" item="23"/>
          <tpl hier="9" item="1"/>
          <tpl hier="11" item="4"/>
          <tpl hier="12" item="5"/>
          <tpl fld="4" item="0"/>
        </tpls>
      </n>
      <n v="5323146752">
        <tpls c="8">
          <tpl hier="2" item="0"/>
          <tpl hier="4" item="3"/>
          <tpl fld="3" item="14"/>
          <tpl fld="2" item="23"/>
          <tpl hier="9" item="1"/>
          <tpl hier="11" item="4"/>
          <tpl hier="12" item="5"/>
          <tpl fld="4" item="0"/>
        </tpls>
      </n>
      <n v="13785943040">
        <tpls c="8">
          <tpl hier="2" item="0"/>
          <tpl hier="4" item="3"/>
          <tpl fld="3" item="13"/>
          <tpl fld="2" item="23"/>
          <tpl hier="9" item="1"/>
          <tpl hier="11" item="4"/>
          <tpl hier="12" item="5"/>
          <tpl fld="4" item="0"/>
        </tpls>
      </n>
      <n v="742779712">
        <tpls c="8">
          <tpl hier="2" item="0"/>
          <tpl hier="4" item="3"/>
          <tpl fld="3" item="4"/>
          <tpl fld="2" item="30"/>
          <tpl hier="9" item="1"/>
          <tpl hier="11" item="4"/>
          <tpl hier="12" item="5"/>
          <tpl fld="4" item="0"/>
        </tpls>
      </n>
      <n v="2280356352">
        <tpls c="8">
          <tpl hier="2" item="0"/>
          <tpl hier="4" item="3"/>
          <tpl fld="3" item="58"/>
          <tpl fld="2" item="30"/>
          <tpl hier="9" item="1"/>
          <tpl hier="11" item="4"/>
          <tpl hier="12" item="5"/>
          <tpl fld="4" item="0"/>
        </tpls>
      </n>
      <n v="3742134272">
        <tpls c="8">
          <tpl hier="2" item="0"/>
          <tpl hier="4" item="3"/>
          <tpl fld="3" item="2"/>
          <tpl fld="2" item="30"/>
          <tpl hier="9" item="1"/>
          <tpl hier="11" item="4"/>
          <tpl hier="12" item="5"/>
          <tpl fld="4" item="0"/>
        </tpls>
      </n>
      <n v="27778934784">
        <tpls c="8">
          <tpl hier="2" item="0"/>
          <tpl hier="4" item="3"/>
          <tpl fld="3" item="54"/>
          <tpl fld="2" item="45"/>
          <tpl hier="9" item="1"/>
          <tpl hier="11" item="4"/>
          <tpl hier="12" item="5"/>
          <tpl fld="4" item="0"/>
        </tpls>
      </n>
      <n v="49118433280">
        <tpls c="8">
          <tpl hier="2" item="0"/>
          <tpl hier="4" item="3"/>
          <tpl fld="3" item="53"/>
          <tpl fld="2" item="45"/>
          <tpl hier="9" item="1"/>
          <tpl hier="11" item="4"/>
          <tpl hier="12" item="5"/>
          <tpl fld="4" item="0"/>
        </tpls>
      </n>
      <n v="275625672704">
        <tpls c="8">
          <tpl hier="2" item="0"/>
          <tpl hier="4" item="3"/>
          <tpl fld="3" item="52"/>
          <tpl fld="2" item="45"/>
          <tpl hier="9" item="1"/>
          <tpl hier="11" item="4"/>
          <tpl hier="12" item="5"/>
          <tpl fld="4" item="0"/>
        </tpls>
      </n>
      <n v="4310163968">
        <tpls c="8">
          <tpl hier="2" item="0"/>
          <tpl hier="4" item="3"/>
          <tpl fld="3" item="48"/>
          <tpl fld="2" item="25"/>
          <tpl hier="9" item="1"/>
          <tpl hier="11" item="4"/>
          <tpl hier="12" item="5"/>
          <tpl fld="4" item="0"/>
        </tpls>
      </n>
      <n v="17811515392">
        <tpls c="8">
          <tpl hier="2" item="0"/>
          <tpl hier="4" item="3"/>
          <tpl fld="3" item="46"/>
          <tpl fld="2" item="25"/>
          <tpl hier="9" item="1"/>
          <tpl hier="11" item="4"/>
          <tpl hier="12" item="5"/>
          <tpl fld="4" item="0"/>
        </tpls>
      </n>
      <n v="52293455872">
        <tpls c="8">
          <tpl hier="2" item="0"/>
          <tpl hier="4" item="3"/>
          <tpl fld="3" item="45"/>
          <tpl fld="2" item="25"/>
          <tpl hier="9" item="1"/>
          <tpl hier="11" item="4"/>
          <tpl hier="12" item="5"/>
          <tpl fld="4" item="0"/>
        </tpls>
      </n>
      <n v="177165631488">
        <tpls c="8">
          <tpl hier="2" item="0"/>
          <tpl hier="4" item="3"/>
          <tpl fld="3" item="47"/>
          <tpl fld="2" item="25"/>
          <tpl hier="9" item="1"/>
          <tpl hier="11" item="4"/>
          <tpl hier="12" item="5"/>
          <tpl fld="4" item="0"/>
        </tpls>
      </n>
      <n v="852485312">
        <tpls c="8">
          <tpl hier="2" item="0"/>
          <tpl hier="4" item="3"/>
          <tpl fld="3" item="34"/>
          <tpl fld="2" item="38"/>
          <tpl hier="9" item="1"/>
          <tpl hier="11" item="4"/>
          <tpl hier="12" item="5"/>
          <tpl fld="4" item="0"/>
        </tpls>
      </n>
      <n v="5222421504">
        <tpls c="8">
          <tpl hier="2" item="0"/>
          <tpl hier="4" item="3"/>
          <tpl fld="3" item="36"/>
          <tpl fld="2" item="38"/>
          <tpl hier="9" item="1"/>
          <tpl hier="11" item="4"/>
          <tpl hier="12" item="5"/>
          <tpl fld="4" item="0"/>
        </tpls>
      </n>
      <n v="10677285888">
        <tpls c="8">
          <tpl hier="2" item="0"/>
          <tpl hier="4" item="3"/>
          <tpl fld="3" item="27"/>
          <tpl fld="2" item="38"/>
          <tpl hier="9" item="1"/>
          <tpl hier="11" item="4"/>
          <tpl hier="12" item="5"/>
          <tpl fld="4" item="0"/>
        </tpls>
      </n>
      <n v="45599997952">
        <tpls c="8">
          <tpl hier="2" item="0"/>
          <tpl hier="4" item="3"/>
          <tpl fld="3" item="33"/>
          <tpl fld="2" item="38"/>
          <tpl hier="9" item="1"/>
          <tpl hier="11" item="4"/>
          <tpl hier="12" item="5"/>
          <tpl fld="4" item="0"/>
        </tpls>
      </n>
      <n v="485160832">
        <tpls c="8">
          <tpl hier="2" item="0"/>
          <tpl hier="4" item="3"/>
          <tpl fld="3" item="18"/>
          <tpl fld="2" item="16"/>
          <tpl hier="9" item="1"/>
          <tpl hier="11" item="4"/>
          <tpl hier="12" item="5"/>
          <tpl fld="4" item="0"/>
        </tpls>
      </n>
      <n v="2552526336">
        <tpls c="8">
          <tpl hier="2" item="0"/>
          <tpl hier="4" item="3"/>
          <tpl fld="3" item="22"/>
          <tpl fld="2" item="16"/>
          <tpl hier="9" item="1"/>
          <tpl hier="11" item="4"/>
          <tpl hier="12" item="5"/>
          <tpl fld="4" item="0"/>
        </tpls>
      </n>
      <n v="3521339648">
        <tpls c="8">
          <tpl hier="2" item="0"/>
          <tpl hier="4" item="3"/>
          <tpl fld="3" item="17"/>
          <tpl fld="2" item="16"/>
          <tpl hier="9" item="1"/>
          <tpl hier="11" item="4"/>
          <tpl hier="12" item="5"/>
          <tpl fld="4" item="0"/>
        </tpls>
      </n>
      <n v="20759068672">
        <tpls c="8">
          <tpl hier="2" item="0"/>
          <tpl hier="4" item="3"/>
          <tpl fld="3" item="21"/>
          <tpl fld="2" item="16"/>
          <tpl hier="9" item="1"/>
          <tpl hier="11" item="4"/>
          <tpl hier="12" item="5"/>
          <tpl fld="4" item="0"/>
        </tpls>
      </n>
      <n v="3600957696">
        <tpls c="8">
          <tpl hier="2" item="0"/>
          <tpl hier="4" item="3"/>
          <tpl fld="3" item="44"/>
          <tpl fld="2" item="10"/>
          <tpl hier="9" item="1"/>
          <tpl hier="11" item="4"/>
          <tpl hier="12" item="5"/>
          <tpl fld="4" item="0"/>
        </tpls>
      </n>
      <n v="15962459136">
        <tpls c="8">
          <tpl hier="2" item="0"/>
          <tpl hier="4" item="3"/>
          <tpl fld="3" item="43"/>
          <tpl fld="2" item="10"/>
          <tpl hier="9" item="1"/>
          <tpl hier="11" item="4"/>
          <tpl hier="12" item="5"/>
          <tpl fld="4" item="0"/>
        </tpls>
      </n>
      <n v="53312794624">
        <tpls c="8">
          <tpl hier="2" item="0"/>
          <tpl hier="4" item="3"/>
          <tpl fld="3" item="42"/>
          <tpl fld="2" item="10"/>
          <tpl hier="9" item="1"/>
          <tpl hier="11" item="4"/>
          <tpl hier="12" item="5"/>
          <tpl fld="4" item="0"/>
        </tpls>
      </n>
      <n v="171761729536">
        <tpls c="8">
          <tpl hier="2" item="0"/>
          <tpl hier="4" item="3"/>
          <tpl fld="3" item="41"/>
          <tpl fld="2" item="10"/>
          <tpl hier="9" item="1"/>
          <tpl hier="11" item="4"/>
          <tpl hier="12" item="5"/>
          <tpl fld="4" item="0"/>
        </tpls>
      </n>
      <n v="6371459072">
        <tpls c="8">
          <tpl hier="2" item="0"/>
          <tpl hier="4" item="3"/>
          <tpl fld="3" item="32"/>
          <tpl fld="2" item="12"/>
          <tpl hier="9" item="1"/>
          <tpl hier="11" item="4"/>
          <tpl hier="12" item="5"/>
          <tpl fld="4" item="0"/>
        </tpls>
      </n>
      <n v="37140164608">
        <tpls c="8">
          <tpl hier="2" item="0"/>
          <tpl hier="4" item="3"/>
          <tpl fld="3" item="31"/>
          <tpl fld="2" item="12"/>
          <tpl hier="9" item="1"/>
          <tpl hier="11" item="4"/>
          <tpl hier="12" item="5"/>
          <tpl fld="4" item="0"/>
        </tpls>
      </n>
      <n v="72207032320">
        <tpls c="8">
          <tpl hier="2" item="0"/>
          <tpl hier="4" item="3"/>
          <tpl fld="3" item="30"/>
          <tpl fld="2" item="12"/>
          <tpl hier="9" item="1"/>
          <tpl hier="11" item="4"/>
          <tpl hier="12" item="5"/>
          <tpl fld="4" item="0"/>
        </tpls>
      </n>
      <n v="297483567104">
        <tpls c="8">
          <tpl hier="2" item="0"/>
          <tpl hier="4" item="3"/>
          <tpl fld="3" item="29"/>
          <tpl fld="2" item="12"/>
          <tpl hier="9" item="1"/>
          <tpl hier="11" item="4"/>
          <tpl hier="12" item="5"/>
          <tpl fld="4" item="0"/>
        </tpls>
      </n>
      <n v="4460700160">
        <tpls c="8">
          <tpl hier="2" item="0"/>
          <tpl hier="4" item="3"/>
          <tpl fld="3" item="16"/>
          <tpl fld="2" item="18"/>
          <tpl hier="9" item="1"/>
          <tpl hier="11" item="4"/>
          <tpl hier="12" item="5"/>
          <tpl fld="4" item="0"/>
        </tpls>
      </n>
      <n v="20289200128">
        <tpls c="8">
          <tpl hier="2" item="0"/>
          <tpl hier="4" item="3"/>
          <tpl fld="3" item="15"/>
          <tpl fld="2" item="18"/>
          <tpl hier="9" item="1"/>
          <tpl hier="11" item="4"/>
          <tpl hier="12" item="5"/>
          <tpl fld="4" item="0"/>
        </tpls>
      </n>
      <n v="69208399872">
        <tpls c="8">
          <tpl hier="2" item="0"/>
          <tpl hier="4" item="3"/>
          <tpl fld="3" item="14"/>
          <tpl fld="2" item="18"/>
          <tpl hier="9" item="1"/>
          <tpl hier="11" item="4"/>
          <tpl hier="12" item="5"/>
          <tpl fld="4" item="0"/>
        </tpls>
      </n>
      <n v="103445504000">
        <tpls c="8">
          <tpl hier="2" item="0"/>
          <tpl hier="4" item="3"/>
          <tpl fld="3" item="13"/>
          <tpl fld="2" item="18"/>
          <tpl hier="9" item="1"/>
          <tpl hier="11" item="4"/>
          <tpl hier="12" item="5"/>
          <tpl fld="4" item="0"/>
        </tpls>
      </n>
      <n v="246457840">
        <tpls c="8">
          <tpl hier="2" item="0"/>
          <tpl hier="4" item="3"/>
          <tpl fld="3" item="4"/>
          <tpl fld="2" item="20"/>
          <tpl hier="9" item="1"/>
          <tpl hier="11" item="4"/>
          <tpl hier="12" item="5"/>
          <tpl fld="4" item="0"/>
        </tpls>
      </n>
      <n v="2395493888">
        <tpls c="8">
          <tpl hier="2" item="0"/>
          <tpl hier="4" item="3"/>
          <tpl fld="3" item="58"/>
          <tpl fld="2" item="20"/>
          <tpl hier="9" item="1"/>
          <tpl hier="11" item="4"/>
          <tpl hier="12" item="5"/>
          <tpl fld="4" item="0"/>
        </tpls>
      </n>
      <n v="2088961920">
        <tpls c="8">
          <tpl hier="2" item="0"/>
          <tpl hier="4" item="3"/>
          <tpl fld="3" item="2"/>
          <tpl fld="2" item="20"/>
          <tpl hier="9" item="1"/>
          <tpl hier="11" item="4"/>
          <tpl hier="12" item="5"/>
          <tpl fld="4" item="0"/>
        </tpls>
      </n>
      <n v="2830388480">
        <tpls c="8">
          <tpl hier="2" item="0"/>
          <tpl hier="4" item="3"/>
          <tpl fld="3" item="54"/>
          <tpl fld="2" item="32"/>
          <tpl hier="9" item="1"/>
          <tpl hier="11" item="4"/>
          <tpl hier="12" item="5"/>
          <tpl fld="4" item="0"/>
        </tpls>
      </n>
      <n v="7111252992">
        <tpls c="8">
          <tpl hier="2" item="0"/>
          <tpl hier="4" item="3"/>
          <tpl fld="3" item="53"/>
          <tpl fld="2" item="32"/>
          <tpl hier="9" item="1"/>
          <tpl hier="11" item="4"/>
          <tpl hier="12" item="5"/>
          <tpl fld="4" item="0"/>
        </tpls>
      </n>
      <n v="14285970432">
        <tpls c="8">
          <tpl hier="2" item="0"/>
          <tpl hier="4" item="3"/>
          <tpl fld="3" item="52"/>
          <tpl fld="2" item="32"/>
          <tpl hier="9" item="1"/>
          <tpl hier="11" item="4"/>
          <tpl hier="12" item="5"/>
          <tpl fld="4" item="0"/>
        </tpls>
      </n>
      <n v="12642027">
        <tpls c="8">
          <tpl hier="2" item="0"/>
          <tpl hier="4" item="3"/>
          <tpl fld="3" item="48"/>
          <tpl fld="2" item="9"/>
          <tpl hier="9" item="1"/>
          <tpl hier="11" item="4"/>
          <tpl hier="12" item="5"/>
          <tpl fld="4" item="0"/>
        </tpls>
      </n>
      <n v="85552368">
        <tpls c="8">
          <tpl hier="2" item="0"/>
          <tpl hier="4" item="3"/>
          <tpl fld="3" item="46"/>
          <tpl fld="2" item="9"/>
          <tpl hier="9" item="1"/>
          <tpl hier="11" item="4"/>
          <tpl hier="12" item="5"/>
          <tpl fld="4" item="0"/>
        </tpls>
      </n>
      <n v="486451200">
        <tpls c="8">
          <tpl hier="2" item="0"/>
          <tpl hier="4" item="3"/>
          <tpl fld="3" item="45"/>
          <tpl fld="2" item="9"/>
          <tpl hier="9" item="1"/>
          <tpl hier="11" item="4"/>
          <tpl hier="12" item="5"/>
          <tpl fld="4" item="0"/>
        </tpls>
      </n>
      <n v="969936512">
        <tpls c="8">
          <tpl hier="2" item="0"/>
          <tpl hier="4" item="3"/>
          <tpl fld="3" item="47"/>
          <tpl fld="2" item="9"/>
          <tpl hier="9" item="1"/>
          <tpl hier="11" item="4"/>
          <tpl hier="12" item="5"/>
          <tpl fld="4" item="0"/>
        </tpls>
      </n>
      <n v="359379872">
        <tpls c="8">
          <tpl hier="2" item="0"/>
          <tpl hier="4" item="3"/>
          <tpl fld="3" item="34"/>
          <tpl fld="2" item="11"/>
          <tpl hier="9" item="1"/>
          <tpl hier="11" item="4"/>
          <tpl hier="12" item="5"/>
          <tpl fld="4" item="0"/>
        </tpls>
      </n>
      <n v="1114830464">
        <tpls c="8">
          <tpl hier="2" item="0"/>
          <tpl hier="4" item="3"/>
          <tpl fld="3" item="36"/>
          <tpl fld="2" item="11"/>
          <tpl hier="9" item="1"/>
          <tpl hier="11" item="4"/>
          <tpl hier="12" item="5"/>
          <tpl fld="4" item="0"/>
        </tpls>
      </n>
      <n v="850218048">
        <tpls c="8">
          <tpl hier="2" item="0"/>
          <tpl hier="4" item="3"/>
          <tpl fld="3" item="27"/>
          <tpl fld="2" item="11"/>
          <tpl hier="9" item="1"/>
          <tpl hier="11" item="4"/>
          <tpl hier="12" item="5"/>
          <tpl fld="4" item="0"/>
        </tpls>
      </n>
      <n v="4920343040">
        <tpls c="8">
          <tpl hier="2" item="0"/>
          <tpl hier="4" item="3"/>
          <tpl fld="3" item="33"/>
          <tpl fld="2" item="11"/>
          <tpl hier="9" item="1"/>
          <tpl hier="11" item="4"/>
          <tpl hier="12" item="5"/>
          <tpl fld="4" item="0"/>
        </tpls>
      </n>
      <n v="14894594048">
        <tpls c="8">
          <tpl hier="2" item="0"/>
          <tpl hier="4" item="3"/>
          <tpl fld="3" item="18"/>
          <tpl fld="2" item="15"/>
          <tpl hier="9" item="1"/>
          <tpl hier="11" item="4"/>
          <tpl hier="12" item="5"/>
          <tpl fld="4" item="0"/>
        </tpls>
      </n>
      <n v="77344096256">
        <tpls c="8">
          <tpl hier="2" item="0"/>
          <tpl hier="4" item="3"/>
          <tpl fld="3" item="22"/>
          <tpl fld="2" item="15"/>
          <tpl hier="9" item="1"/>
          <tpl hier="11" item="4"/>
          <tpl hier="12" item="5"/>
          <tpl fld="4" item="0"/>
        </tpls>
      </n>
      <n v="136361295872">
        <tpls c="8">
          <tpl hier="2" item="0"/>
          <tpl hier="4" item="3"/>
          <tpl fld="3" item="17"/>
          <tpl fld="2" item="15"/>
          <tpl hier="9" item="1"/>
          <tpl hier="11" item="4"/>
          <tpl hier="12" item="5"/>
          <tpl fld="4" item="0"/>
        </tpls>
      </n>
      <n v="296357298176">
        <tpls c="8">
          <tpl hier="2" item="0"/>
          <tpl hier="4" item="3"/>
          <tpl fld="3" item="21"/>
          <tpl fld="2" item="15"/>
          <tpl hier="9" item="1"/>
          <tpl hier="11" item="4"/>
          <tpl hier="12" item="5"/>
          <tpl fld="4" item="0"/>
        </tpls>
      </n>
      <n v="2369308672">
        <tpls c="8">
          <tpl hier="2" item="0"/>
          <tpl hier="4" item="3"/>
          <tpl fld="3" item="8"/>
          <tpl fld="2" item="19"/>
          <tpl hier="9" item="1"/>
          <tpl hier="11" item="4"/>
          <tpl hier="12" item="5"/>
          <tpl fld="4" item="0"/>
        </tpls>
      </n>
      <n v="6682167296">
        <tpls c="8">
          <tpl hier="2" item="0"/>
          <tpl hier="4" item="3"/>
          <tpl fld="3" item="7"/>
          <tpl fld="2" item="19"/>
          <tpl hier="9" item="1"/>
          <tpl hier="11" item="4"/>
          <tpl hier="12" item="5"/>
          <tpl fld="4" item="0"/>
        </tpls>
      </n>
      <n v="11250327552">
        <tpls c="8">
          <tpl hier="2" item="0"/>
          <tpl hier="4" item="3"/>
          <tpl fld="3" item="30"/>
          <tpl fld="2" item="2"/>
          <tpl hier="9" item="1"/>
          <tpl hier="11" item="4"/>
          <tpl hier="12" item="5"/>
          <tpl fld="4" item="0"/>
        </tpls>
      </n>
      <n v="22157948928">
        <tpls c="8">
          <tpl hier="2" item="0"/>
          <tpl hier="4" item="3"/>
          <tpl fld="3" item="47"/>
          <tpl fld="2" item="0"/>
          <tpl hier="9" item="1"/>
          <tpl hier="11" item="4"/>
          <tpl hier="12" item="5"/>
          <tpl fld="4" item="0"/>
        </tpls>
      </n>
      <n v="149404923146">
        <tpls c="8">
          <tpl hier="2" item="0"/>
          <tpl hier="4" item="3"/>
          <tpl fld="3" item="35"/>
          <tpl fld="1" item="0"/>
          <tpl hier="9" item="1"/>
          <tpl hier="11" item="4"/>
          <tpl hier="12" item="5"/>
          <tpl fld="4" item="0"/>
        </tpls>
      </n>
      <n v="13897738240">
        <tpls c="8">
          <tpl hier="2" item="0"/>
          <tpl hier="4" item="3"/>
          <tpl fld="3" item="28"/>
          <tpl fld="2" item="19"/>
          <tpl hier="9" item="1"/>
          <tpl hier="11" item="4"/>
          <tpl hier="12" item="5"/>
          <tpl fld="4" item="0"/>
        </tpls>
      </n>
      <n v="68434407424">
        <tpls c="8">
          <tpl hier="2" item="0"/>
          <tpl hier="4" item="3"/>
          <tpl fld="3" item="19"/>
          <tpl fld="2" item="19"/>
          <tpl hier="9" item="1"/>
          <tpl hier="11" item="4"/>
          <tpl hier="12" item="5"/>
          <tpl fld="4" item="0"/>
        </tpls>
      </n>
      <n v="1865666688">
        <tpls c="8">
          <tpl hier="2" item="0"/>
          <tpl hier="4" item="3"/>
          <tpl fld="3" item="26"/>
          <tpl fld="2" item="2"/>
          <tpl hier="9" item="1"/>
          <tpl hier="11" item="4"/>
          <tpl hier="12" item="5"/>
          <tpl fld="4" item="0"/>
        </tpls>
      </n>
      <n v="8230153728">
        <tpls c="8">
          <tpl hier="2" item="0"/>
          <tpl hier="4" item="3"/>
          <tpl fld="3" item="25"/>
          <tpl fld="2" item="2"/>
          <tpl hier="9" item="1"/>
          <tpl hier="11" item="4"/>
          <tpl hier="12" item="5"/>
          <tpl fld="4" item="0"/>
        </tpls>
      </n>
      <n v="10682045440">
        <tpls c="8">
          <tpl hier="2" item="0"/>
          <tpl hier="4" item="3"/>
          <tpl fld="3" item="24"/>
          <tpl fld="2" item="2"/>
          <tpl hier="9" item="1"/>
          <tpl hier="11" item="4"/>
          <tpl hier="12" item="5"/>
          <tpl fld="4" item="0"/>
        </tpls>
      </n>
      <n v="74294468608">
        <tpls c="8">
          <tpl hier="2" item="0"/>
          <tpl hier="4" item="3"/>
          <tpl fld="3" item="23"/>
          <tpl fld="2" item="2"/>
          <tpl hier="9" item="1"/>
          <tpl hier="11" item="4"/>
          <tpl hier="12" item="5"/>
          <tpl fld="4" item="0"/>
        </tpls>
      </n>
      <n v="274900000">
        <tpls c="8">
          <tpl hier="2" item="0"/>
          <tpl hier="4" item="3"/>
          <tpl fld="3" item="10"/>
          <tpl fld="2" item="4"/>
          <tpl hier="9" item="1"/>
          <tpl hier="11" item="4"/>
          <tpl hier="12" item="5"/>
          <tpl fld="4" item="0"/>
        </tpls>
      </n>
      <n v="891000000">
        <tpls c="8">
          <tpl hier="2" item="0"/>
          <tpl hier="4" item="3"/>
          <tpl fld="3" item="12"/>
          <tpl fld="2" item="4"/>
          <tpl hier="9" item="1"/>
          <tpl hier="11" item="4"/>
          <tpl hier="12" item="5"/>
          <tpl fld="4" item="0"/>
        </tpls>
      </n>
      <n v="1093574528">
        <tpls c="8">
          <tpl hier="2" item="0"/>
          <tpl hier="4" item="3"/>
          <tpl fld="3" item="11"/>
          <tpl fld="2" item="4"/>
          <tpl hier="9" item="1"/>
          <tpl hier="11" item="4"/>
          <tpl hier="12" item="5"/>
          <tpl fld="4" item="0"/>
        </tpls>
      </n>
      <n v="3458090496">
        <tpls c="8">
          <tpl hier="2" item="0"/>
          <tpl hier="4" item="3"/>
          <tpl fld="3" item="9"/>
          <tpl fld="2" item="4"/>
          <tpl hier="9" item="1"/>
          <tpl hier="11" item="4"/>
          <tpl hier="12" item="5"/>
          <tpl fld="4" item="0"/>
        </tpls>
      </n>
      <n v="10838587392">
        <tpls c="8">
          <tpl hier="2" item="0"/>
          <tpl hier="4" item="3"/>
          <tpl fld="3" item="57"/>
          <tpl fld="2" item="6"/>
          <tpl hier="9" item="1"/>
          <tpl hier="11" item="4"/>
          <tpl hier="12" item="5"/>
          <tpl fld="4" item="0"/>
        </tpls>
      </n>
      <n v="72250875904">
        <tpls c="8">
          <tpl hier="2" item="0"/>
          <tpl hier="4" item="3"/>
          <tpl fld="3" item="3"/>
          <tpl fld="2" item="6"/>
          <tpl hier="9" item="1"/>
          <tpl hier="11" item="4"/>
          <tpl hier="12" item="5"/>
          <tpl fld="4" item="0"/>
        </tpls>
      </n>
      <n v="189318545408">
        <tpls c="8">
          <tpl hier="2" item="0"/>
          <tpl hier="4" item="3"/>
          <tpl fld="3" item="1"/>
          <tpl fld="2" item="6"/>
          <tpl hier="9" item="1"/>
          <tpl hier="11" item="4"/>
          <tpl hier="12" item="5"/>
          <tpl fld="4" item="0"/>
        </tpls>
      </n>
      <n v="619375104">
        <tpls c="8">
          <tpl hier="2" item="0"/>
          <tpl hier="4" item="3"/>
          <tpl fld="3" item="20"/>
          <tpl fld="2" item="8"/>
          <tpl hier="9" item="1"/>
          <tpl hier="11" item="4"/>
          <tpl hier="12" item="5"/>
          <tpl fld="4" item="0"/>
        </tpls>
      </n>
      <n v="1692959104">
        <tpls c="8">
          <tpl hier="2" item="0"/>
          <tpl hier="4" item="3"/>
          <tpl fld="3" item="51"/>
          <tpl fld="2" item="8"/>
          <tpl hier="9" item="1"/>
          <tpl hier="11" item="4"/>
          <tpl hier="12" item="5"/>
          <tpl fld="4" item="0"/>
        </tpls>
      </n>
      <n v="3310277888">
        <tpls c="8">
          <tpl hier="2" item="0"/>
          <tpl hier="4" item="3"/>
          <tpl fld="3" item="38"/>
          <tpl fld="2" item="8"/>
          <tpl hier="9" item="1"/>
          <tpl hier="11" item="4"/>
          <tpl hier="12" item="5"/>
          <tpl fld="4" item="0"/>
        </tpls>
      </n>
      <n v="678235392">
        <tpls c="8">
          <tpl hier="2" item="0"/>
          <tpl hier="4" item="3"/>
          <tpl fld="3" item="44"/>
          <tpl fld="2" item="0"/>
          <tpl hier="9" item="1"/>
          <tpl hier="11" item="4"/>
          <tpl hier="12" item="5"/>
          <tpl fld="4" item="0"/>
        </tpls>
      </n>
      <n v="4602416640">
        <tpls c="8">
          <tpl hier="2" item="0"/>
          <tpl hier="4" item="3"/>
          <tpl fld="3" item="43"/>
          <tpl fld="2" item="0"/>
          <tpl hier="9" item="1"/>
          <tpl hier="11" item="4"/>
          <tpl hier="12" item="5"/>
          <tpl fld="4" item="0"/>
        </tpls>
      </n>
      <n v="5329213952">
        <tpls c="8">
          <tpl hier="2" item="0"/>
          <tpl hier="4" item="3"/>
          <tpl fld="3" item="42"/>
          <tpl fld="2" item="0"/>
          <tpl hier="9" item="1"/>
          <tpl hier="11" item="4"/>
          <tpl hier="12" item="5"/>
          <tpl fld="4" item="0"/>
        </tpls>
      </n>
      <n v="25433012224">
        <tpls c="8">
          <tpl hier="2" item="0"/>
          <tpl hier="4" item="3"/>
          <tpl fld="3" item="41"/>
          <tpl fld="2" item="0"/>
          <tpl hier="9" item="1"/>
          <tpl hier="11" item="4"/>
          <tpl hier="12" item="5"/>
          <tpl fld="4" item="0"/>
        </tpls>
      </n>
      <n v="14099999744">
        <tpls c="8">
          <tpl hier="2" item="0"/>
          <tpl hier="4" item="3"/>
          <tpl fld="3" item="32"/>
          <tpl fld="2" item="1"/>
          <tpl hier="9" item="1"/>
          <tpl hier="11" item="4"/>
          <tpl hier="12" item="5"/>
          <tpl fld="4" item="0"/>
        </tpls>
      </n>
      <n v="64546332672">
        <tpls c="8">
          <tpl hier="2" item="0"/>
          <tpl hier="4" item="3"/>
          <tpl fld="3" item="31"/>
          <tpl fld="2" item="1"/>
          <tpl hier="9" item="1"/>
          <tpl hier="11" item="4"/>
          <tpl hier="12" item="5"/>
          <tpl fld="4" item="0"/>
        </tpls>
      </n>
      <n v="275768705024">
        <tpls c="8">
          <tpl hier="2" item="0"/>
          <tpl hier="4" item="3"/>
          <tpl fld="3" item="30"/>
          <tpl fld="2" item="1"/>
          <tpl hier="9" item="1"/>
          <tpl hier="11" item="4"/>
          <tpl hier="12" item="5"/>
          <tpl fld="4" item="0"/>
        </tpls>
      </n>
      <n v="934185926656">
        <tpls c="8">
          <tpl hier="2" item="0"/>
          <tpl hier="4" item="3"/>
          <tpl fld="3" item="29"/>
          <tpl fld="2" item="1"/>
          <tpl hier="9" item="1"/>
          <tpl hier="11" item="4"/>
          <tpl hier="12" item="5"/>
          <tpl fld="4" item="0"/>
        </tpls>
      </n>
      <n v="2004435456">
        <tpls c="8">
          <tpl hier="2" item="0"/>
          <tpl hier="4" item="3"/>
          <tpl fld="3" item="16"/>
          <tpl fld="2" item="3"/>
          <tpl hier="9" item="1"/>
          <tpl hier="11" item="4"/>
          <tpl hier="12" item="5"/>
          <tpl fld="4" item="0"/>
        </tpls>
      </n>
      <n v="4732017664">
        <tpls c="8">
          <tpl hier="2" item="0"/>
          <tpl hier="4" item="3"/>
          <tpl fld="3" item="15"/>
          <tpl fld="2" item="3"/>
          <tpl hier="9" item="1"/>
          <tpl hier="11" item="4"/>
          <tpl hier="12" item="5"/>
          <tpl fld="4" item="0"/>
        </tpls>
      </n>
      <n v="20898789376">
        <tpls c="8">
          <tpl hier="2" item="0"/>
          <tpl hier="4" item="3"/>
          <tpl fld="3" item="14"/>
          <tpl fld="2" item="3"/>
          <tpl hier="9" item="1"/>
          <tpl hier="11" item="4"/>
          <tpl hier="12" item="5"/>
          <tpl fld="4" item="0"/>
        </tpls>
      </n>
      <n v="59530088448">
        <tpls c="8">
          <tpl hier="2" item="0"/>
          <tpl hier="4" item="3"/>
          <tpl fld="3" item="13"/>
          <tpl fld="2" item="3"/>
          <tpl hier="9" item="1"/>
          <tpl hier="11" item="4"/>
          <tpl hier="12" item="5"/>
          <tpl fld="4" item="0"/>
        </tpls>
      </n>
      <n v="1910714240">
        <tpls c="8">
          <tpl hier="2" item="0"/>
          <tpl hier="4" item="3"/>
          <tpl fld="3" item="4"/>
          <tpl fld="2" item="5"/>
          <tpl hier="9" item="1"/>
          <tpl hier="11" item="4"/>
          <tpl hier="12" item="5"/>
          <tpl fld="4" item="0"/>
        </tpls>
      </n>
      <n v="3713614336">
        <tpls c="8">
          <tpl hier="2" item="0"/>
          <tpl hier="4" item="3"/>
          <tpl fld="3" item="58"/>
          <tpl fld="2" item="5"/>
          <tpl hier="9" item="1"/>
          <tpl hier="11" item="4"/>
          <tpl hier="12" item="5"/>
          <tpl fld="4" item="0"/>
        </tpls>
      </n>
      <n v="6221077504">
        <tpls c="8">
          <tpl hier="2" item="0"/>
          <tpl hier="4" item="3"/>
          <tpl fld="3" item="2"/>
          <tpl fld="2" item="5"/>
          <tpl hier="9" item="1"/>
          <tpl hier="11" item="4"/>
          <tpl hier="12" item="5"/>
          <tpl fld="4" item="0"/>
        </tpls>
      </n>
      <n v="4371300864">
        <tpls c="8">
          <tpl hier="2" item="0"/>
          <tpl hier="4" item="3"/>
          <tpl fld="3" item="54"/>
          <tpl fld="2" item="7"/>
          <tpl hier="9" item="1"/>
          <tpl hier="11" item="4"/>
          <tpl hier="12" item="5"/>
          <tpl fld="4" item="0"/>
        </tpls>
      </n>
      <n v="8641481728">
        <tpls c="8">
          <tpl hier="2" item="0"/>
          <tpl hier="4" item="3"/>
          <tpl fld="3" item="53"/>
          <tpl fld="2" item="7"/>
          <tpl hier="9" item="1"/>
          <tpl hier="11" item="4"/>
          <tpl hier="12" item="5"/>
          <tpl fld="4" item="0"/>
        </tpls>
      </n>
      <n v="5291950080">
        <tpls c="8">
          <tpl hier="2" item="0"/>
          <tpl hier="4" item="3"/>
          <tpl fld="3" item="52"/>
          <tpl fld="2" item="7"/>
          <tpl hier="9" item="1"/>
          <tpl hier="11" item="4"/>
          <tpl hier="12" item="5"/>
          <tpl fld="4" item="0"/>
        </tpls>
      </n>
      <n v="161528262849">
        <tpls c="8">
          <tpl hier="2" item="0"/>
          <tpl hier="4" item="3"/>
          <tpl fld="3" item="48"/>
          <tpl fld="1" item="0"/>
          <tpl hier="9" item="1"/>
          <tpl hier="11" item="4"/>
          <tpl hier="12" item="5"/>
          <tpl fld="4" item="0"/>
        </tpls>
      </n>
      <n v="875963077248">
        <tpls c="8">
          <tpl hier="2" item="0"/>
          <tpl hier="4" item="3"/>
          <tpl fld="3" item="46"/>
          <tpl fld="1" item="0"/>
          <tpl hier="9" item="1"/>
          <tpl hier="11" item="4"/>
          <tpl hier="12" item="5"/>
          <tpl fld="4" item="0"/>
        </tpls>
      </n>
      <n v="2544253171968">
        <tpls c="8">
          <tpl hier="2" item="0"/>
          <tpl hier="4" item="3"/>
          <tpl fld="3" item="45"/>
          <tpl fld="1" item="0"/>
          <tpl hier="9" item="1"/>
          <tpl hier="11" item="4"/>
          <tpl hier="12" item="5"/>
          <tpl fld="4" item="0"/>
        </tpls>
      </n>
      <n v="9128398550016">
        <tpls c="8">
          <tpl hier="2" item="0"/>
          <tpl hier="4" item="3"/>
          <tpl fld="3" item="47"/>
          <tpl fld="1" item="0"/>
          <tpl hier="9" item="1"/>
          <tpl hier="11" item="4"/>
          <tpl hier="12" item="5"/>
          <tpl fld="4" item="0"/>
        </tpls>
      </n>
      <n v="15091913728">
        <tpls c="8">
          <tpl hier="2" item="0"/>
          <tpl hier="4" item="3"/>
          <tpl fld="3" item="27"/>
          <tpl fld="2" item="19"/>
          <tpl hier="9" item="1"/>
          <tpl hier="11" item="4"/>
          <tpl hier="12" item="5"/>
          <tpl fld="4" item="0"/>
        </tpls>
      </n>
      <n v="74317807616">
        <tpls c="8">
          <tpl hier="2" item="0"/>
          <tpl hier="4" item="3"/>
          <tpl fld="3" item="33"/>
          <tpl fld="2" item="19"/>
          <tpl hier="9" item="1"/>
          <tpl hier="11" item="4"/>
          <tpl hier="12" item="5"/>
          <tpl fld="4" item="0"/>
        </tpls>
      </n>
      <n v="1947333376">
        <tpls c="8">
          <tpl hier="2" item="0"/>
          <tpl hier="4" item="3"/>
          <tpl fld="3" item="18"/>
          <tpl fld="2" item="2"/>
          <tpl hier="9" item="1"/>
          <tpl hier="11" item="4"/>
          <tpl hier="12" item="5"/>
          <tpl fld="4" item="0"/>
        </tpls>
      </n>
      <n v="9701357568">
        <tpls c="8">
          <tpl hier="2" item="0"/>
          <tpl hier="4" item="3"/>
          <tpl fld="3" item="22"/>
          <tpl fld="2" item="2"/>
          <tpl hier="9" item="1"/>
          <tpl hier="11" item="4"/>
          <tpl hier="12" item="5"/>
          <tpl fld="4" item="0"/>
        </tpls>
      </n>
      <n v="12257418240">
        <tpls c="8">
          <tpl hier="2" item="0"/>
          <tpl hier="4" item="3"/>
          <tpl fld="3" item="17"/>
          <tpl fld="2" item="2"/>
          <tpl hier="9" item="1"/>
          <tpl hier="11" item="4"/>
          <tpl hier="12" item="5"/>
          <tpl fld="4" item="0"/>
        </tpls>
      </n>
      <n v="51772231680">
        <tpls c="8">
          <tpl hier="2" item="0"/>
          <tpl hier="4" item="3"/>
          <tpl fld="3" item="21"/>
          <tpl fld="2" item="2"/>
          <tpl hier="9" item="1"/>
          <tpl hier="11" item="4"/>
          <tpl hier="12" item="5"/>
          <tpl fld="4" item="0"/>
        </tpls>
      </n>
      <n v="301000000">
        <tpls c="8">
          <tpl hier="2" item="0"/>
          <tpl hier="4" item="3"/>
          <tpl fld="3" item="8"/>
          <tpl fld="2" item="4"/>
          <tpl hier="9" item="1"/>
          <tpl hier="11" item="4"/>
          <tpl hier="12" item="5"/>
          <tpl fld="4" item="0"/>
        </tpls>
      </n>
      <n v="980000000">
        <tpls c="8">
          <tpl hier="2" item="0"/>
          <tpl hier="4" item="3"/>
          <tpl fld="3" item="7"/>
          <tpl fld="2" item="4"/>
          <tpl hier="9" item="1"/>
          <tpl hier="11" item="4"/>
          <tpl hier="12" item="5"/>
          <tpl fld="4" item="0"/>
        </tpls>
      </n>
      <n v="1274190336">
        <tpls c="8">
          <tpl hier="2" item="0"/>
          <tpl hier="4" item="3"/>
          <tpl fld="3" item="6"/>
          <tpl fld="2" item="4"/>
          <tpl hier="9" item="1"/>
          <tpl hier="11" item="4"/>
          <tpl hier="12" item="5"/>
          <tpl fld="4" item="0"/>
        </tpls>
      </n>
      <n v="3985250816">
        <tpls c="8">
          <tpl hier="2" item="0"/>
          <tpl hier="4" item="3"/>
          <tpl fld="3" item="5"/>
          <tpl fld="2" item="4"/>
          <tpl hier="9" item="1"/>
          <tpl hier="11" item="4"/>
          <tpl hier="12" item="5"/>
          <tpl fld="4" item="0"/>
        </tpls>
      </n>
      <n v="13703000064">
        <tpls c="8">
          <tpl hier="2" item="0"/>
          <tpl hier="4" item="3"/>
          <tpl fld="3" item="56"/>
          <tpl fld="2" item="6"/>
          <tpl hier="9" item="1"/>
          <tpl hier="11" item="4"/>
          <tpl hier="12" item="5"/>
          <tpl fld="4" item="0"/>
        </tpls>
      </n>
      <n v="85343059968">
        <tpls c="8">
          <tpl hier="2" item="0"/>
          <tpl hier="4" item="3"/>
          <tpl fld="3" item="0"/>
          <tpl fld="2" item="6"/>
          <tpl hier="9" item="1"/>
          <tpl hier="11" item="4"/>
          <tpl hier="12" item="5"/>
          <tpl fld="4" item="0"/>
        </tpls>
      </n>
      <n v="221758193664">
        <tpls c="8">
          <tpl hier="2" item="0"/>
          <tpl hier="4" item="3"/>
          <tpl fld="3" item="55"/>
          <tpl fld="2" item="6"/>
          <tpl hier="9" item="1"/>
          <tpl hier="11" item="4"/>
          <tpl hier="12" item="5"/>
          <tpl fld="4" item="0"/>
        </tpls>
      </n>
      <n v="126396472">
        <tpls c="8">
          <tpl hier="2" item="0"/>
          <tpl hier="4" item="3"/>
          <tpl fld="3" item="35"/>
          <tpl fld="2" item="8"/>
          <tpl hier="9" item="1"/>
          <tpl hier="11" item="4"/>
          <tpl hier="12" item="5"/>
          <tpl fld="4" item="0"/>
        </tpls>
      </n>
      <n v="777435008">
        <tpls c="8">
          <tpl hier="2" item="0"/>
          <tpl hier="4" item="3"/>
          <tpl fld="3" item="40"/>
          <tpl fld="2" item="8"/>
          <tpl hier="9" item="1"/>
          <tpl hier="11" item="4"/>
          <tpl hier="12" item="5"/>
          <tpl fld="4" item="0"/>
        </tpls>
      </n>
      <n v="1233496832">
        <tpls c="8">
          <tpl hier="2" item="0"/>
          <tpl hier="4" item="3"/>
          <tpl fld="3" item="50"/>
          <tpl fld="2" item="8"/>
          <tpl hier="9" item="1"/>
          <tpl hier="11" item="4"/>
          <tpl hier="12" item="5"/>
          <tpl fld="4" item="0"/>
        </tpls>
      </n>
      <n v="3365711872">
        <tpls c="8">
          <tpl hier="2" item="0"/>
          <tpl hier="4" item="3"/>
          <tpl fld="3" item="49"/>
          <tpl fld="2" item="8"/>
          <tpl hier="9" item="1"/>
          <tpl hier="11" item="4"/>
          <tpl hier="12" item="5"/>
          <tpl fld="4" item="0"/>
        </tpls>
      </n>
      <n v="711893376">
        <tpls c="8">
          <tpl hier="2" item="0"/>
          <tpl hier="4" item="3"/>
          <tpl fld="3" item="37"/>
          <tpl fld="2" item="0"/>
          <tpl hier="9" item="1"/>
          <tpl hier="11" item="4"/>
          <tpl hier="12" item="5"/>
          <tpl fld="4" item="0"/>
        </tpls>
      </n>
      <n v="6235833344">
        <tpls c="8">
          <tpl hier="2" item="0"/>
          <tpl hier="4" item="3"/>
          <tpl fld="3" item="39"/>
          <tpl fld="2" item="0"/>
          <tpl hier="9" item="1"/>
          <tpl hier="11" item="4"/>
          <tpl hier="12" item="5"/>
          <tpl fld="4" item="0"/>
        </tpls>
      </n>
      <n v="5759537664">
        <tpls c="8">
          <tpl hier="2" item="0"/>
          <tpl hier="4" item="3"/>
          <tpl fld="3" item="28"/>
          <tpl fld="2" item="0"/>
          <tpl hier="9" item="1"/>
          <tpl hier="11" item="4"/>
          <tpl hier="12" item="5"/>
          <tpl fld="4" item="0"/>
        </tpls>
      </n>
      <n v="25763219456">
        <tpls c="8">
          <tpl hier="2" item="0"/>
          <tpl hier="4" item="3"/>
          <tpl fld="3" item="19"/>
          <tpl fld="2" item="0"/>
          <tpl hier="9" item="1"/>
          <tpl hier="11" item="4"/>
          <tpl hier="12" item="5"/>
          <tpl fld="4" item="0"/>
        </tpls>
      </n>
      <n v="15644444672">
        <tpls c="8">
          <tpl hier="2" item="0"/>
          <tpl hier="4" item="3"/>
          <tpl fld="3" item="26"/>
          <tpl fld="2" item="1"/>
          <tpl hier="9" item="1"/>
          <tpl hier="11" item="4"/>
          <tpl hier="12" item="5"/>
          <tpl fld="4" item="0"/>
        </tpls>
      </n>
      <n v="61678280704">
        <tpls c="8">
          <tpl hier="2" item="0"/>
          <tpl hier="4" item="3"/>
          <tpl fld="3" item="25"/>
          <tpl fld="2" item="1"/>
          <tpl hier="9" item="1"/>
          <tpl hier="11" item="4"/>
          <tpl hier="12" item="5"/>
          <tpl fld="4" item="0"/>
        </tpls>
      </n>
      <n v="255884296192">
        <tpls c="8">
          <tpl hier="2" item="0"/>
          <tpl hier="4" item="3"/>
          <tpl fld="3" item="24"/>
          <tpl fld="2" item="1"/>
          <tpl hier="9" item="1"/>
          <tpl hier="11" item="4"/>
          <tpl hier="12" item="5"/>
          <tpl fld="4" item="0"/>
        </tpls>
      </n>
      <n v="859796865024">
        <tpls c="8">
          <tpl hier="2" item="0"/>
          <tpl hier="4" item="3"/>
          <tpl fld="3" item="23"/>
          <tpl fld="2" item="1"/>
          <tpl hier="9" item="1"/>
          <tpl hier="11" item="4"/>
          <tpl hier="12" item="5"/>
          <tpl fld="4" item="0"/>
        </tpls>
      </n>
      <n v="2137096832">
        <tpls c="8">
          <tpl hier="2" item="0"/>
          <tpl hier="4" item="3"/>
          <tpl fld="3" item="10"/>
          <tpl fld="2" item="3"/>
          <tpl hier="9" item="1"/>
          <tpl hier="11" item="4"/>
          <tpl hier="12" item="5"/>
          <tpl fld="4" item="0"/>
        </tpls>
      </n>
      <n v="5880112640">
        <tpls c="8">
          <tpl hier="2" item="0"/>
          <tpl hier="4" item="3"/>
          <tpl fld="3" item="12"/>
          <tpl fld="2" item="3"/>
          <tpl hier="9" item="1"/>
          <tpl hier="11" item="4"/>
          <tpl hier="12" item="5"/>
          <tpl fld="4" item="0"/>
        </tpls>
      </n>
      <n v="13606494208">
        <tpls c="8">
          <tpl hier="2" item="0"/>
          <tpl hier="4" item="3"/>
          <tpl fld="3" item="11"/>
          <tpl fld="2" item="3"/>
          <tpl hier="9" item="1"/>
          <tpl hier="11" item="4"/>
          <tpl hier="12" item="5"/>
          <tpl fld="4" item="0"/>
        </tpls>
      </n>
      <n v="59596886016">
        <tpls c="8">
          <tpl hier="2" item="0"/>
          <tpl hier="4" item="3"/>
          <tpl fld="3" item="9"/>
          <tpl fld="2" item="3"/>
          <tpl hier="9" item="1"/>
          <tpl hier="11" item="4"/>
          <tpl hier="12" item="5"/>
          <tpl fld="4" item="0"/>
        </tpls>
      </n>
      <n v="2268714240">
        <tpls c="8">
          <tpl hier="2" item="0"/>
          <tpl hier="4" item="3"/>
          <tpl fld="3" item="57"/>
          <tpl fld="2" item="5"/>
          <tpl hier="9" item="1"/>
          <tpl hier="11" item="4"/>
          <tpl hier="12" item="5"/>
          <tpl fld="4" item="0"/>
        </tpls>
      </n>
      <n v="3998637568">
        <tpls c="8">
          <tpl hier="2" item="0"/>
          <tpl hier="4" item="3"/>
          <tpl fld="3" item="3"/>
          <tpl fld="2" item="5"/>
          <tpl hier="9" item="1"/>
          <tpl hier="11" item="4"/>
          <tpl hier="12" item="5"/>
          <tpl fld="4" item="0"/>
        </tpls>
      </n>
      <n v="8331870208">
        <tpls c="8">
          <tpl hier="2" item="0"/>
          <tpl hier="4" item="3"/>
          <tpl fld="3" item="1"/>
          <tpl fld="2" item="5"/>
          <tpl hier="9" item="1"/>
          <tpl hier="11" item="4"/>
          <tpl hier="12" item="5"/>
          <tpl fld="4" item="0"/>
        </tpls>
      </n>
      <n v="4318371840">
        <tpls c="8">
          <tpl hier="2" item="0"/>
          <tpl hier="4" item="3"/>
          <tpl fld="3" item="20"/>
          <tpl fld="2" item="7"/>
          <tpl hier="9" item="1"/>
          <tpl hier="11" item="4"/>
          <tpl hier="12" item="5"/>
          <tpl fld="4" item="0"/>
        </tpls>
      </n>
      <n v="6751472128">
        <tpls c="8">
          <tpl hier="2" item="0"/>
          <tpl hier="4" item="3"/>
          <tpl fld="3" item="51"/>
          <tpl fld="2" item="7"/>
          <tpl hier="9" item="1"/>
          <tpl hier="11" item="4"/>
          <tpl hier="12" item="5"/>
          <tpl fld="4" item="0"/>
        </tpls>
      </n>
      <n v="4415703040">
        <tpls c="8">
          <tpl hier="2" item="0"/>
          <tpl hier="4" item="3"/>
          <tpl fld="3" item="38"/>
          <tpl fld="2" item="7"/>
          <tpl hier="9" item="1"/>
          <tpl hier="11" item="4"/>
          <tpl hier="12" item="5"/>
          <tpl fld="4" item="0"/>
        </tpls>
      </n>
      <n v="181202499237">
        <tpls c="8">
          <tpl hier="2" item="0"/>
          <tpl hier="4" item="3"/>
          <tpl fld="3" item="44"/>
          <tpl fld="1" item="0"/>
          <tpl hier="9" item="1"/>
          <tpl hier="11" item="4"/>
          <tpl hier="12" item="5"/>
          <tpl fld="4" item="0"/>
        </tpls>
      </n>
      <n v="1047907904680">
        <tpls c="8">
          <tpl hier="2" item="0"/>
          <tpl hier="4" item="3"/>
          <tpl fld="3" item="43"/>
          <tpl fld="1" item="0"/>
          <tpl hier="9" item="1"/>
          <tpl hier="11" item="4"/>
          <tpl hier="12" item="5"/>
          <tpl fld="4" item="0"/>
        </tpls>
      </n>
      <n v="2808346478464">
        <tpls c="8">
          <tpl hier="2" item="0"/>
          <tpl hier="4" item="3"/>
          <tpl fld="3" item="42"/>
          <tpl fld="1" item="0"/>
          <tpl hier="9" item="1"/>
          <tpl hier="11" item="4"/>
          <tpl hier="12" item="5"/>
          <tpl fld="4" item="0"/>
        </tpls>
      </n>
      <n v="10317645792384">
        <tpls c="8">
          <tpl hier="2" item="0"/>
          <tpl hier="4" item="3"/>
          <tpl fld="3" item="41"/>
          <tpl fld="1" item="0"/>
          <tpl hier="9" item="1"/>
          <tpl hier="11" item="4"/>
          <tpl hier="12" item="5"/>
          <tpl fld="4" item="0"/>
        </tpls>
      </n>
      <n v="79356452864">
        <tpls c="8">
          <tpl hier="2" item="0"/>
          <tpl hier="4" item="3"/>
          <tpl fld="3" item="29"/>
          <tpl fld="2" item="19"/>
          <tpl hier="9" item="1"/>
          <tpl hier="11" item="4"/>
          <tpl hier="12" item="5"/>
          <tpl fld="4" item="0"/>
        </tpls>
      </n>
      <n v="2144333312">
        <tpls c="8">
          <tpl hier="2" item="0"/>
          <tpl hier="4" item="3"/>
          <tpl fld="3" item="16"/>
          <tpl fld="2" item="2"/>
          <tpl hier="9" item="1"/>
          <tpl hier="11" item="4"/>
          <tpl hier="12" item="5"/>
          <tpl fld="4" item="0"/>
        </tpls>
      </n>
      <n v="12403733504">
        <tpls c="8">
          <tpl hier="2" item="0"/>
          <tpl hier="4" item="3"/>
          <tpl fld="3" item="15"/>
          <tpl fld="2" item="2"/>
          <tpl hier="9" item="1"/>
          <tpl hier="11" item="4"/>
          <tpl hier="12" item="5"/>
          <tpl fld="4" item="0"/>
        </tpls>
      </n>
      <n v="13182980096">
        <tpls c="8">
          <tpl hier="2" item="0"/>
          <tpl hier="4" item="3"/>
          <tpl fld="3" item="14"/>
          <tpl fld="2" item="2"/>
          <tpl hier="9" item="1"/>
          <tpl hier="11" item="4"/>
          <tpl hier="12" item="5"/>
          <tpl fld="4" item="0"/>
        </tpls>
      </n>
      <n v="45379129344">
        <tpls c="8">
          <tpl hier="2" item="0"/>
          <tpl hier="4" item="3"/>
          <tpl fld="3" item="13"/>
          <tpl fld="2" item="2"/>
          <tpl hier="9" item="1"/>
          <tpl hier="11" item="4"/>
          <tpl hier="12" item="5"/>
          <tpl fld="4" item="0"/>
        </tpls>
      </n>
      <n v="311950016">
        <tpls c="8">
          <tpl hier="2" item="0"/>
          <tpl hier="4" item="3"/>
          <tpl fld="3" item="4"/>
          <tpl fld="2" item="4"/>
          <tpl hier="9" item="1"/>
          <tpl hier="11" item="4"/>
          <tpl hier="12" item="5"/>
          <tpl fld="4" item="0"/>
        </tpls>
      </n>
      <n v="1160999936">
        <tpls c="8">
          <tpl hier="2" item="0"/>
          <tpl hier="4" item="3"/>
          <tpl fld="3" item="58"/>
          <tpl fld="2" item="4"/>
          <tpl hier="9" item="1"/>
          <tpl hier="11" item="4"/>
          <tpl hier="12" item="5"/>
          <tpl fld="4" item="0"/>
        </tpls>
      </n>
      <n v="1484092544">
        <tpls c="8">
          <tpl hier="2" item="0"/>
          <tpl hier="4" item="3"/>
          <tpl fld="3" item="2"/>
          <tpl fld="2" item="4"/>
          <tpl hier="9" item="1"/>
          <tpl hier="11" item="4"/>
          <tpl hier="12" item="5"/>
          <tpl fld="4" item="0"/>
        </tpls>
      </n>
      <n v="14882748416">
        <tpls c="8">
          <tpl hier="2" item="0"/>
          <tpl hier="4" item="3"/>
          <tpl fld="3" item="54"/>
          <tpl fld="2" item="6"/>
          <tpl hier="9" item="1"/>
          <tpl hier="11" item="4"/>
          <tpl hier="12" item="5"/>
          <tpl fld="4" item="0"/>
        </tpls>
      </n>
      <n v="98234695680">
        <tpls c="8">
          <tpl hier="2" item="0"/>
          <tpl hier="4" item="3"/>
          <tpl fld="3" item="53"/>
          <tpl fld="2" item="6"/>
          <tpl hier="9" item="1"/>
          <tpl hier="11" item="4"/>
          <tpl hier="12" item="5"/>
          <tpl fld="4" item="0"/>
        </tpls>
      </n>
      <n v="262942474240">
        <tpls c="8">
          <tpl hier="2" item="0"/>
          <tpl hier="4" item="3"/>
          <tpl fld="3" item="52"/>
          <tpl fld="2" item="6"/>
          <tpl hier="9" item="1"/>
          <tpl hier="11" item="4"/>
          <tpl hier="12" item="5"/>
          <tpl fld="4" item="0"/>
        </tpls>
      </n>
      <n v="132237440">
        <tpls c="8">
          <tpl hier="2" item="0"/>
          <tpl hier="4" item="3"/>
          <tpl fld="3" item="48"/>
          <tpl fld="2" item="8"/>
          <tpl hier="9" item="1"/>
          <tpl hier="11" item="4"/>
          <tpl hier="12" item="5"/>
          <tpl fld="4" item="0"/>
        </tpls>
      </n>
      <n v="824263872">
        <tpls c="8">
          <tpl hier="2" item="0"/>
          <tpl hier="4" item="3"/>
          <tpl fld="3" item="46"/>
          <tpl fld="2" item="8"/>
          <tpl hier="9" item="1"/>
          <tpl hier="11" item="4"/>
          <tpl hier="12" item="5"/>
          <tpl fld="4" item="0"/>
        </tpls>
      </n>
      <n v="982624320">
        <tpls c="8">
          <tpl hier="2" item="0"/>
          <tpl hier="4" item="3"/>
          <tpl fld="3" item="45"/>
          <tpl fld="2" item="8"/>
          <tpl hier="9" item="1"/>
          <tpl hier="11" item="4"/>
          <tpl hier="12" item="5"/>
          <tpl fld="4" item="0"/>
        </tpls>
      </n>
      <n v="3429461504">
        <tpls c="8">
          <tpl hier="2" item="0"/>
          <tpl hier="4" item="3"/>
          <tpl fld="3" item="47"/>
          <tpl fld="2" item="8"/>
          <tpl hier="9" item="1"/>
          <tpl hier="11" item="4"/>
          <tpl hier="12" item="5"/>
          <tpl fld="4" item="0"/>
        </tpls>
      </n>
      <n v="736568832">
        <tpls c="8">
          <tpl hier="2" item="0"/>
          <tpl hier="4" item="3"/>
          <tpl fld="3" item="34"/>
          <tpl fld="2" item="0"/>
          <tpl hier="9" item="1"/>
          <tpl hier="11" item="4"/>
          <tpl hier="12" item="5"/>
          <tpl fld="4" item="0"/>
        </tpls>
      </n>
      <n v="6992083456">
        <tpls c="8">
          <tpl hier="2" item="0"/>
          <tpl hier="4" item="3"/>
          <tpl fld="3" item="36"/>
          <tpl fld="2" item="0"/>
          <tpl hier="9" item="1"/>
          <tpl hier="11" item="4"/>
          <tpl hier="12" item="5"/>
          <tpl fld="4" item="0"/>
        </tpls>
      </n>
      <n v="5737751552">
        <tpls c="8">
          <tpl hier="2" item="0"/>
          <tpl hier="4" item="3"/>
          <tpl fld="3" item="27"/>
          <tpl fld="2" item="0"/>
          <tpl hier="9" item="1"/>
          <tpl hier="11" item="4"/>
          <tpl hier="12" item="5"/>
          <tpl fld="4" item="0"/>
        </tpls>
      </n>
      <n v="27268478976">
        <tpls c="8">
          <tpl hier="2" item="0"/>
          <tpl hier="4" item="3"/>
          <tpl fld="3" item="33"/>
          <tpl fld="2" item="0"/>
          <tpl hier="9" item="1"/>
          <tpl hier="11" item="4"/>
          <tpl hier="12" item="5"/>
          <tpl fld="4" item="0"/>
        </tpls>
      </n>
      <n v="17500000256">
        <tpls c="8">
          <tpl hier="2" item="0"/>
          <tpl hier="4" item="3"/>
          <tpl fld="3" item="18"/>
          <tpl fld="2" item="1"/>
          <tpl hier="9" item="1"/>
          <tpl hier="11" item="4"/>
          <tpl hier="12" item="5"/>
          <tpl fld="4" item="0"/>
        </tpls>
      </n>
      <n v="59989909504">
        <tpls c="8">
          <tpl hier="2" item="0"/>
          <tpl hier="4" item="3"/>
          <tpl fld="3" item="22"/>
          <tpl fld="2" item="1"/>
          <tpl hier="9" item="1"/>
          <tpl hier="11" item="4"/>
          <tpl hier="12" item="5"/>
          <tpl fld="4" item="0"/>
        </tpls>
      </n>
      <n v="272979394560">
        <tpls c="8">
          <tpl hier="2" item="0"/>
          <tpl hier="4" item="3"/>
          <tpl fld="3" item="17"/>
          <tpl fld="2" item="1"/>
          <tpl hier="9" item="1"/>
          <tpl hier="11" item="4"/>
          <tpl hier="12" item="5"/>
          <tpl fld="4" item="0"/>
        </tpls>
      </n>
      <n v="863721619456">
        <tpls c="8">
          <tpl hier="2" item="0"/>
          <tpl hier="4" item="3"/>
          <tpl fld="3" item="21"/>
          <tpl fld="2" item="1"/>
          <tpl hier="9" item="1"/>
          <tpl hier="11" item="4"/>
          <tpl hier="12" item="5"/>
          <tpl fld="4" item="0"/>
        </tpls>
      </n>
      <n v="2807258112">
        <tpls c="8">
          <tpl hier="2" item="0"/>
          <tpl hier="4" item="3"/>
          <tpl fld="3" item="8"/>
          <tpl fld="2" item="3"/>
          <tpl hier="9" item="1"/>
          <tpl hier="11" item="4"/>
          <tpl hier="12" item="5"/>
          <tpl fld="4" item="0"/>
        </tpls>
      </n>
      <n v="7367494144">
        <tpls c="8">
          <tpl hier="2" item="0"/>
          <tpl hier="4" item="3"/>
          <tpl fld="3" item="7"/>
          <tpl fld="2" item="3"/>
          <tpl hier="9" item="1"/>
          <tpl hier="11" item="4"/>
          <tpl hier="12" item="5"/>
          <tpl fld="4" item="0"/>
        </tpls>
      </n>
      <n v="12045631488">
        <tpls c="8">
          <tpl hier="2" item="0"/>
          <tpl hier="4" item="3"/>
          <tpl fld="3" item="6"/>
          <tpl fld="2" item="3"/>
          <tpl hier="9" item="1"/>
          <tpl hier="11" item="4"/>
          <tpl hier="12" item="5"/>
          <tpl fld="4" item="0"/>
        </tpls>
      </n>
      <n v="56045912064">
        <tpls c="8">
          <tpl hier="2" item="0"/>
          <tpl hier="4" item="3"/>
          <tpl fld="3" item="5"/>
          <tpl fld="2" item="3"/>
          <tpl hier="9" item="1"/>
          <tpl hier="11" item="4"/>
          <tpl hier="12" item="5"/>
          <tpl fld="4" item="0"/>
        </tpls>
      </n>
      <n v="3121833216">
        <tpls c="8">
          <tpl hier="2" item="0"/>
          <tpl hier="4" item="3"/>
          <tpl fld="3" item="56"/>
          <tpl fld="2" item="5"/>
          <tpl hier="9" item="1"/>
          <tpl hier="11" item="4"/>
          <tpl hier="12" item="5"/>
          <tpl fld="4" item="0"/>
        </tpls>
      </n>
      <n v="3285217280">
        <tpls c="8">
          <tpl hier="2" item="0"/>
          <tpl hier="4" item="3"/>
          <tpl fld="3" item="0"/>
          <tpl fld="2" item="5"/>
          <tpl hier="9" item="1"/>
          <tpl hier="11" item="4"/>
          <tpl hier="12" item="5"/>
          <tpl fld="4" item="0"/>
        </tpls>
      </n>
      <n v="12756858880">
        <tpls c="8">
          <tpl hier="2" item="0"/>
          <tpl hier="4" item="3"/>
          <tpl fld="3" item="55"/>
          <tpl fld="2" item="5"/>
          <tpl hier="9" item="1"/>
          <tpl hier="11" item="4"/>
          <tpl hier="12" item="5"/>
          <tpl fld="4" item="0"/>
        </tpls>
      </n>
      <n v="1096646656">
        <tpls c="8">
          <tpl hier="2" item="0"/>
          <tpl hier="4" item="3"/>
          <tpl fld="3" item="35"/>
          <tpl fld="2" item="7"/>
          <tpl hier="9" item="1"/>
          <tpl hier="11" item="4"/>
          <tpl hier="12" item="5"/>
          <tpl fld="4" item="0"/>
        </tpls>
      </n>
      <n v="4364382208">
        <tpls c="8">
          <tpl hier="2" item="0"/>
          <tpl hier="4" item="3"/>
          <tpl fld="3" item="40"/>
          <tpl fld="2" item="7"/>
          <tpl hier="9" item="1"/>
          <tpl hier="11" item="4"/>
          <tpl hier="12" item="5"/>
          <tpl fld="4" item="0"/>
        </tpls>
      </n>
      <n v="6563813376">
        <tpls c="8">
          <tpl hier="2" item="0"/>
          <tpl hier="4" item="3"/>
          <tpl fld="3" item="50"/>
          <tpl fld="2" item="7"/>
          <tpl hier="9" item="1"/>
          <tpl hier="11" item="4"/>
          <tpl hier="12" item="5"/>
          <tpl fld="4" item="0"/>
        </tpls>
      </n>
      <n v="9665793024">
        <tpls c="8">
          <tpl hier="2" item="0"/>
          <tpl hier="4" item="3"/>
          <tpl fld="3" item="49"/>
          <tpl fld="2" item="7"/>
          <tpl hier="9" item="1"/>
          <tpl hier="11" item="4"/>
          <tpl hier="12" item="5"/>
          <tpl fld="4" item="0"/>
        </tpls>
      </n>
      <n v="195937866100">
        <tpls c="8">
          <tpl hier="2" item="0"/>
          <tpl hier="4" item="3"/>
          <tpl fld="3" item="37"/>
          <tpl fld="1" item="0"/>
          <tpl hier="9" item="1"/>
          <tpl hier="11" item="4"/>
          <tpl hier="12" item="5"/>
          <tpl fld="4" item="0"/>
        </tpls>
      </n>
      <n v="1244259235568">
        <tpls c="8">
          <tpl hier="2" item="0"/>
          <tpl hier="4" item="3"/>
          <tpl fld="3" item="39"/>
          <tpl fld="1" item="0"/>
          <tpl hier="9" item="1"/>
          <tpl hier="11" item="4"/>
          <tpl hier="12" item="5"/>
          <tpl fld="4" item="0"/>
        </tpls>
      </n>
      <n v="3058504611456">
        <tpls c="8">
          <tpl hier="2" item="0"/>
          <tpl hier="4" item="3"/>
          <tpl fld="3" item="28"/>
          <tpl fld="1" item="0"/>
          <tpl hier="9" item="1"/>
          <tpl hier="11" item="4"/>
          <tpl hier="12" item="5"/>
          <tpl fld="4" item="0"/>
        </tpls>
      </n>
      <n v="10476048509760">
        <tpls c="8">
          <tpl hier="2" item="0"/>
          <tpl hier="4" item="3"/>
          <tpl fld="3" item="19"/>
          <tpl fld="1" item="0"/>
          <tpl hier="9" item="1"/>
          <tpl hier="11" item="4"/>
          <tpl hier="12" item="5"/>
          <tpl fld="4" item="0"/>
        </tpls>
      </n>
      <n v="15656328192">
        <tpls c="8">
          <tpl hier="2" item="0"/>
          <tpl hier="4" item="3"/>
          <tpl fld="3" item="24"/>
          <tpl fld="2" item="19"/>
          <tpl hier="9" item="1"/>
          <tpl hier="11" item="4"/>
          <tpl hier="12" item="5"/>
          <tpl fld="4" item="0"/>
        </tpls>
      </n>
      <n v="80604078080">
        <tpls c="8">
          <tpl hier="2" item="0"/>
          <tpl hier="4" item="3"/>
          <tpl fld="3" item="23"/>
          <tpl fld="2" item="19"/>
          <tpl hier="9" item="1"/>
          <tpl hier="11" item="4"/>
          <tpl hier="12" item="5"/>
          <tpl fld="4" item="0"/>
        </tpls>
      </n>
      <n v="2437666560">
        <tpls c="8">
          <tpl hier="2" item="0"/>
          <tpl hier="4" item="3"/>
          <tpl fld="3" item="10"/>
          <tpl fld="2" item="2"/>
          <tpl hier="9" item="1"/>
          <tpl hier="11" item="4"/>
          <tpl hier="12" item="5"/>
          <tpl fld="4" item="0"/>
        </tpls>
      </n>
      <n v="15769062400">
        <tpls c="8">
          <tpl hier="2" item="0"/>
          <tpl hier="4" item="3"/>
          <tpl fld="3" item="12"/>
          <tpl fld="2" item="2"/>
          <tpl hier="9" item="1"/>
          <tpl hier="11" item="4"/>
          <tpl hier="12" item="5"/>
          <tpl fld="4" item="0"/>
        </tpls>
      </n>
      <n v="14803188736">
        <tpls c="8">
          <tpl hier="2" item="0"/>
          <tpl hier="4" item="3"/>
          <tpl fld="3" item="11"/>
          <tpl fld="2" item="2"/>
          <tpl hier="9" item="1"/>
          <tpl hier="11" item="4"/>
          <tpl hier="12" item="5"/>
          <tpl fld="4" item="0"/>
        </tpls>
      </n>
      <n v="26078607360">
        <tpls c="8">
          <tpl hier="2" item="0"/>
          <tpl hier="4" item="3"/>
          <tpl fld="3" item="9"/>
          <tpl fld="2" item="2"/>
          <tpl hier="9" item="1"/>
          <tpl hier="11" item="4"/>
          <tpl hier="12" item="5"/>
          <tpl fld="4" item="0"/>
        </tpls>
      </n>
      <n v="339449984">
        <tpls c="8">
          <tpl hier="2" item="0"/>
          <tpl hier="4" item="3"/>
          <tpl fld="3" item="57"/>
          <tpl fld="2" item="4"/>
          <tpl hier="9" item="1"/>
          <tpl hier="11" item="4"/>
          <tpl hier="12" item="5"/>
          <tpl fld="4" item="0"/>
        </tpls>
      </n>
      <n v="542600000">
        <tpls c="8">
          <tpl hier="2" item="0"/>
          <tpl hier="4" item="3"/>
          <tpl fld="3" item="3"/>
          <tpl fld="2" item="4"/>
          <tpl hier="9" item="1"/>
          <tpl hier="11" item="4"/>
          <tpl hier="12" item="5"/>
          <tpl fld="4" item="0"/>
        </tpls>
      </n>
      <n v="1793388672">
        <tpls c="8">
          <tpl hier="2" item="0"/>
          <tpl hier="4" item="3"/>
          <tpl fld="3" item="1"/>
          <tpl fld="2" item="4"/>
          <tpl hier="9" item="1"/>
          <tpl hier="11" item="4"/>
          <tpl hier="12" item="5"/>
          <tpl fld="4" item="0"/>
        </tpls>
      </n>
      <n v="16985210880">
        <tpls c="8">
          <tpl hier="2" item="0"/>
          <tpl hier="4" item="3"/>
          <tpl fld="3" item="20"/>
          <tpl fld="2" item="6"/>
          <tpl hier="9" item="1"/>
          <tpl hier="11" item="4"/>
          <tpl hier="12" item="5"/>
          <tpl fld="4" item="0"/>
        </tpls>
      </n>
      <n v="111452872704">
        <tpls c="8">
          <tpl hier="2" item="0"/>
          <tpl hier="4" item="3"/>
          <tpl fld="3" item="51"/>
          <tpl fld="2" item="6"/>
          <tpl hier="9" item="1"/>
          <tpl hier="11" item="4"/>
          <tpl hier="12" item="5"/>
          <tpl fld="4" item="0"/>
        </tpls>
      </n>
      <n v="291382984704">
        <tpls c="8">
          <tpl hier="2" item="0"/>
          <tpl hier="4" item="3"/>
          <tpl fld="3" item="38"/>
          <tpl fld="2" item="6"/>
          <tpl hier="9" item="1"/>
          <tpl hier="11" item="4"/>
          <tpl hier="12" item="5"/>
          <tpl fld="4" item="0"/>
        </tpls>
      </n>
      <n v="143255792">
        <tpls c="8">
          <tpl hier="2" item="0"/>
          <tpl hier="4" item="3"/>
          <tpl fld="3" item="44"/>
          <tpl fld="2" item="8"/>
          <tpl hier="9" item="1"/>
          <tpl hier="11" item="4"/>
          <tpl hier="12" item="5"/>
          <tpl fld="4" item="0"/>
        </tpls>
      </n>
      <n v="891775936">
        <tpls c="8">
          <tpl hier="2" item="0"/>
          <tpl hier="4" item="3"/>
          <tpl fld="3" item="43"/>
          <tpl fld="2" item="8"/>
          <tpl hier="9" item="1"/>
          <tpl hier="11" item="4"/>
          <tpl hier="12" item="5"/>
          <tpl fld="4" item="0"/>
        </tpls>
      </n>
      <n v="1309382912">
        <tpls c="8">
          <tpl hier="2" item="0"/>
          <tpl hier="4" item="3"/>
          <tpl fld="3" item="42"/>
          <tpl fld="2" item="8"/>
          <tpl hier="9" item="1"/>
          <tpl hier="11" item="4"/>
          <tpl hier="12" item="5"/>
          <tpl fld="4" item="0"/>
        </tpls>
      </n>
      <n v="3872459264">
        <tpls c="8">
          <tpl hier="2" item="0"/>
          <tpl hier="4" item="3"/>
          <tpl fld="3" item="41"/>
          <tpl fld="2" item="8"/>
          <tpl hier="9" item="1"/>
          <tpl hier="11" item="4"/>
          <tpl hier="12" item="5"/>
          <tpl fld="4" item="0"/>
        </tpls>
      </n>
      <n v="723735616">
        <tpls c="8">
          <tpl hier="2" item="0"/>
          <tpl hier="4" item="3"/>
          <tpl fld="3" item="32"/>
          <tpl fld="2" item="0"/>
          <tpl hier="9" item="1"/>
          <tpl hier="11" item="4"/>
          <tpl hier="12" item="5"/>
          <tpl fld="4" item="0"/>
        </tpls>
      </n>
      <n v="8140416512">
        <tpls c="8">
          <tpl hier="2" item="0"/>
          <tpl hier="4" item="3"/>
          <tpl fld="3" item="31"/>
          <tpl fld="2" item="0"/>
          <tpl hier="9" item="1"/>
          <tpl hier="11" item="4"/>
          <tpl hier="12" item="5"/>
          <tpl fld="4" item="0"/>
        </tpls>
      </n>
      <n v="6043694080">
        <tpls c="8">
          <tpl hier="2" item="0"/>
          <tpl hier="4" item="3"/>
          <tpl fld="3" item="30"/>
          <tpl fld="2" item="0"/>
          <tpl hier="9" item="1"/>
          <tpl hier="11" item="4"/>
          <tpl hier="12" item="5"/>
          <tpl fld="4" item="0"/>
        </tpls>
      </n>
      <n v="27615842304">
        <tpls c="8">
          <tpl hier="2" item="0"/>
          <tpl hier="4" item="3"/>
          <tpl fld="3" item="29"/>
          <tpl fld="2" item="0"/>
          <tpl hier="9" item="1"/>
          <tpl hier="11" item="4"/>
          <tpl hier="12" item="5"/>
          <tpl fld="4" item="0"/>
        </tpls>
      </n>
      <n v="19466665984">
        <tpls c="8">
          <tpl hier="2" item="0"/>
          <tpl hier="4" item="3"/>
          <tpl fld="3" item="16"/>
          <tpl fld="2" item="1"/>
          <tpl hier="9" item="1"/>
          <tpl hier="11" item="4"/>
          <tpl hier="12" item="5"/>
          <tpl fld="4" item="0"/>
        </tpls>
      </n>
      <n v="67234947072">
        <tpls c="8">
          <tpl hier="2" item="0"/>
          <tpl hier="4" item="3"/>
          <tpl fld="3" item="15"/>
          <tpl fld="2" item="1"/>
          <tpl hier="9" item="1"/>
          <tpl hier="11" item="4"/>
          <tpl hier="12" item="5"/>
          <tpl fld="4" item="0"/>
        </tpls>
      </n>
      <n v="200251932672">
        <tpls c="8">
          <tpl hier="2" item="0"/>
          <tpl hier="4" item="3"/>
          <tpl fld="3" item="14"/>
          <tpl fld="2" item="1"/>
          <tpl hier="9" item="1"/>
          <tpl hier="11" item="4"/>
          <tpl hier="12" item="5"/>
          <tpl fld="4" item="0"/>
        </tpls>
      </n>
      <n v="852676771840">
        <tpls c="8">
          <tpl hier="2" item="0"/>
          <tpl hier="4" item="3"/>
          <tpl fld="3" item="13"/>
          <tpl fld="2" item="1"/>
          <tpl hier="9" item="1"/>
          <tpl hier="11" item="4"/>
          <tpl hier="12" item="5"/>
          <tpl fld="4" item="0"/>
        </tpls>
      </n>
      <n v="2189417984">
        <tpls c="8">
          <tpl hier="2" item="0"/>
          <tpl hier="4" item="3"/>
          <tpl fld="3" item="4"/>
          <tpl fld="2" item="3"/>
          <tpl hier="9" item="1"/>
          <tpl hier="11" item="4"/>
          <tpl hier="12" item="5"/>
          <tpl fld="4" item="0"/>
        </tpls>
      </n>
      <n v="8213515264">
        <tpls c="8">
          <tpl hier="2" item="0"/>
          <tpl hier="4" item="3"/>
          <tpl fld="3" item="58"/>
          <tpl fld="2" item="3"/>
          <tpl hier="9" item="1"/>
          <tpl hier="11" item="4"/>
          <tpl hier="12" item="5"/>
          <tpl fld="4" item="0"/>
        </tpls>
      </n>
      <n v="13686330368">
        <tpls c="8">
          <tpl hier="2" item="0"/>
          <tpl hier="4" item="3"/>
          <tpl fld="3" item="2"/>
          <tpl fld="2" item="3"/>
          <tpl hier="9" item="1"/>
          <tpl hier="11" item="4"/>
          <tpl hier="12" item="5"/>
          <tpl fld="4" item="0"/>
        </tpls>
      </n>
      <n v="2618666752">
        <tpls c="8">
          <tpl hier="2" item="0"/>
          <tpl hier="4" item="3"/>
          <tpl fld="3" item="54"/>
          <tpl fld="2" item="5"/>
          <tpl hier="9" item="1"/>
          <tpl hier="11" item="4"/>
          <tpl hier="12" item="5"/>
          <tpl fld="4" item="0"/>
        </tpls>
      </n>
      <n v="3378882304">
        <tpls c="8">
          <tpl hier="2" item="0"/>
          <tpl hier="4" item="3"/>
          <tpl fld="3" item="53"/>
          <tpl fld="2" item="5"/>
          <tpl hier="9" item="1"/>
          <tpl hier="11" item="4"/>
          <tpl hier="12" item="5"/>
          <tpl fld="4" item="0"/>
        </tpls>
      </n>
      <n v="14056957952">
        <tpls c="8">
          <tpl hier="2" item="0"/>
          <tpl hier="4" item="3"/>
          <tpl fld="3" item="52"/>
          <tpl fld="2" item="5"/>
          <tpl hier="9" item="1"/>
          <tpl hier="11" item="4"/>
          <tpl hier="12" item="5"/>
          <tpl fld="4" item="0"/>
        </tpls>
      </n>
      <n v="1117601536">
        <tpls c="8">
          <tpl hier="2" item="0"/>
          <tpl hier="4" item="3"/>
          <tpl fld="3" item="48"/>
          <tpl fld="2" item="7"/>
          <tpl hier="9" item="1"/>
          <tpl hier="11" item="4"/>
          <tpl hier="12" item="5"/>
          <tpl fld="4" item="0"/>
        </tpls>
      </n>
      <n v="4351600640">
        <tpls c="8">
          <tpl hier="2" item="0"/>
          <tpl hier="4" item="3"/>
          <tpl fld="3" item="46"/>
          <tpl fld="2" item="7"/>
          <tpl hier="9" item="1"/>
          <tpl hier="11" item="4"/>
          <tpl hier="12" item="5"/>
          <tpl fld="4" item="0"/>
        </tpls>
      </n>
      <n v="6890675200">
        <tpls c="8">
          <tpl hier="2" item="0"/>
          <tpl hier="4" item="3"/>
          <tpl fld="3" item="45"/>
          <tpl fld="2" item="7"/>
          <tpl hier="9" item="1"/>
          <tpl hier="11" item="4"/>
          <tpl hier="12" item="5"/>
          <tpl fld="4" item="0"/>
        </tpls>
      </n>
      <n v="12041655296">
        <tpls c="8">
          <tpl hier="2" item="0"/>
          <tpl hier="4" item="3"/>
          <tpl fld="3" item="47"/>
          <tpl fld="2" item="7"/>
          <tpl hier="9" item="1"/>
          <tpl hier="11" item="4"/>
          <tpl hier="12" item="5"/>
          <tpl fld="4" item="0"/>
        </tpls>
      </n>
      <n v="210286993409">
        <tpls c="8">
          <tpl hier="2" item="0"/>
          <tpl hier="4" item="3"/>
          <tpl fld="3" item="34"/>
          <tpl fld="1" item="0"/>
          <tpl hier="9" item="1"/>
          <tpl hier="11" item="4"/>
          <tpl hier="12" item="5"/>
          <tpl fld="4" item="0"/>
        </tpls>
      </n>
      <n v="1477039104144">
        <tpls c="8">
          <tpl hier="2" item="0"/>
          <tpl hier="4" item="3"/>
          <tpl fld="3" item="36"/>
          <tpl fld="1" item="0"/>
          <tpl hier="9" item="1"/>
          <tpl hier="11" item="4"/>
          <tpl hier="12" item="5"/>
          <tpl fld="4" item="0"/>
        </tpls>
      </n>
      <n v="3230498422784">
        <tpls c="8">
          <tpl hier="2" item="0"/>
          <tpl hier="4" item="3"/>
          <tpl fld="3" item="27"/>
          <tpl fld="1" item="0"/>
          <tpl hier="9" item="1"/>
          <tpl hier="11" item="4"/>
          <tpl hier="12" item="5"/>
          <tpl fld="4" item="0"/>
        </tpls>
      </n>
      <n v="10891547975936">
        <tpls c="8">
          <tpl hier="2" item="0"/>
          <tpl hier="4" item="3"/>
          <tpl fld="3" item="33"/>
          <tpl fld="1" item="0"/>
          <tpl hier="9" item="1"/>
          <tpl hier="11" item="4"/>
          <tpl hier="12" item="5"/>
          <tpl fld="4" item="0"/>
        </tpls>
      </n>
      <n v="16330814464">
        <tpls c="8">
          <tpl hier="2" item="0"/>
          <tpl hier="4" item="3"/>
          <tpl fld="3" item="17"/>
          <tpl fld="2" item="19"/>
          <tpl hier="9" item="1"/>
          <tpl hier="11" item="4"/>
          <tpl hier="12" item="5"/>
          <tpl fld="4" item="0"/>
        </tpls>
      </n>
      <n v="82401042432">
        <tpls c="8">
          <tpl hier="2" item="0"/>
          <tpl hier="4" item="3"/>
          <tpl fld="3" item="21"/>
          <tpl fld="2" item="19"/>
          <tpl hier="9" item="1"/>
          <tpl hier="11" item="4"/>
          <tpl hier="12" item="5"/>
          <tpl fld="4" item="0"/>
        </tpls>
      </n>
      <n v="2656000000">
        <tpls c="8">
          <tpl hier="2" item="0"/>
          <tpl hier="4" item="3"/>
          <tpl fld="3" item="8"/>
          <tpl fld="2" item="2"/>
          <tpl hier="9" item="1"/>
          <tpl hier="11" item="4"/>
          <tpl hier="12" item="5"/>
          <tpl fld="4" item="0"/>
        </tpls>
      </n>
      <n v="20155555840">
        <tpls c="8">
          <tpl hier="2" item="0"/>
          <tpl hier="4" item="3"/>
          <tpl fld="3" item="7"/>
          <tpl fld="2" item="2"/>
          <tpl hier="9" item="1"/>
          <tpl hier="11" item="4"/>
          <tpl hier="12" item="5"/>
          <tpl fld="4" item="0"/>
        </tpls>
      </n>
      <n v="17646503936">
        <tpls c="8">
          <tpl hier="2" item="0"/>
          <tpl hier="4" item="3"/>
          <tpl fld="3" item="6"/>
          <tpl fld="2" item="2"/>
          <tpl hier="9" item="1"/>
          <tpl hier="11" item="4"/>
          <tpl hier="12" item="5"/>
          <tpl fld="4" item="0"/>
        </tpls>
      </n>
      <n v="18902284288">
        <tpls c="8">
          <tpl hier="2" item="0"/>
          <tpl hier="4" item="3"/>
          <tpl fld="3" item="5"/>
          <tpl fld="2" item="2"/>
          <tpl hier="9" item="1"/>
          <tpl hier="11" item="4"/>
          <tpl hier="12" item="5"/>
          <tpl fld="4" item="0"/>
        </tpls>
      </n>
      <n v="409849984">
        <tpls c="8">
          <tpl hier="2" item="0"/>
          <tpl hier="4" item="3"/>
          <tpl fld="3" item="56"/>
          <tpl fld="2" item="4"/>
          <tpl hier="9" item="1"/>
          <tpl hier="11" item="4"/>
          <tpl hier="12" item="5"/>
          <tpl fld="4" item="0"/>
        </tpls>
      </n>
      <n v="388400000">
        <tpls c="8">
          <tpl hier="2" item="0"/>
          <tpl hier="4" item="3"/>
          <tpl fld="3" item="0"/>
          <tpl fld="2" item="4"/>
          <tpl hier="9" item="1"/>
          <tpl hier="11" item="4"/>
          <tpl hier="12" item="5"/>
          <tpl fld="4" item="0"/>
        </tpls>
      </n>
      <n v="2626380544">
        <tpls c="8">
          <tpl hier="2" item="0"/>
          <tpl hier="4" item="3"/>
          <tpl fld="3" item="55"/>
          <tpl fld="2" item="4"/>
          <tpl hier="9" item="1"/>
          <tpl hier="11" item="4"/>
          <tpl hier="12" item="5"/>
          <tpl fld="4" item="0"/>
        </tpls>
      </n>
      <n v="3034043648">
        <tpls c="8">
          <tpl hier="2" item="0"/>
          <tpl hier="4" item="3"/>
          <tpl fld="3" item="35"/>
          <tpl fld="2" item="6"/>
          <tpl hier="9" item="1"/>
          <tpl hier="11" item="4"/>
          <tpl hier="12" item="5"/>
          <tpl fld="4" item="0"/>
        </tpls>
      </n>
      <n v="19779315712">
        <tpls c="8">
          <tpl hier="2" item="0"/>
          <tpl hier="4" item="3"/>
          <tpl fld="3" item="40"/>
          <tpl fld="2" item="6"/>
          <tpl hier="9" item="1"/>
          <tpl hier="11" item="4"/>
          <tpl hier="12" item="5"/>
          <tpl fld="4" item="0"/>
        </tpls>
      </n>
      <n v="128889315328">
        <tpls c="8">
          <tpl hier="2" item="0"/>
          <tpl hier="4" item="3"/>
          <tpl fld="3" item="50"/>
          <tpl fld="2" item="6"/>
          <tpl hier="9" item="1"/>
          <tpl hier="11" item="4"/>
          <tpl hier="12" item="5"/>
          <tpl fld="4" item="0"/>
        </tpls>
      </n>
      <n v="281710428160">
        <tpls c="8">
          <tpl hier="2" item="0"/>
          <tpl hier="4" item="3"/>
          <tpl fld="3" item="49"/>
          <tpl fld="2" item="6"/>
          <tpl hier="9" item="1"/>
          <tpl hier="11" item="4"/>
          <tpl hier="12" item="5"/>
          <tpl fld="4" item="0"/>
        </tpls>
      </n>
      <n v="166104064">
        <tpls c="8">
          <tpl hier="2" item="0"/>
          <tpl hier="4" item="3"/>
          <tpl fld="3" item="37"/>
          <tpl fld="2" item="8"/>
          <tpl hier="9" item="1"/>
          <tpl hier="11" item="4"/>
          <tpl hier="12" item="5"/>
          <tpl fld="4" item="0"/>
        </tpls>
      </n>
      <n v="1136408832">
        <tpls c="8">
          <tpl hier="2" item="0"/>
          <tpl hier="4" item="3"/>
          <tpl fld="3" item="39"/>
          <tpl fld="2" item="8"/>
          <tpl hier="9" item="1"/>
          <tpl hier="11" item="4"/>
          <tpl hier="12" item="5"/>
          <tpl fld="4" item="0"/>
        </tpls>
      </n>
      <n v="1465448320">
        <tpls c="8">
          <tpl hier="2" item="0"/>
          <tpl hier="4" item="3"/>
          <tpl fld="3" item="28"/>
          <tpl fld="2" item="8"/>
          <tpl hier="9" item="1"/>
          <tpl hier="11" item="4"/>
          <tpl hier="12" item="5"/>
          <tpl fld="4" item="0"/>
        </tpls>
      </n>
      <n v="3873308416">
        <tpls c="8">
          <tpl hier="2" item="0"/>
          <tpl hier="4" item="3"/>
          <tpl fld="3" item="19"/>
          <tpl fld="2" item="8"/>
          <tpl hier="9" item="1"/>
          <tpl hier="11" item="4"/>
          <tpl hier="12" item="5"/>
          <tpl fld="4" item="0"/>
        </tpls>
      </n>
      <n v="761981504">
        <tpls c="8">
          <tpl hier="2" item="0"/>
          <tpl hier="4" item="3"/>
          <tpl fld="3" item="26"/>
          <tpl fld="2" item="0"/>
          <tpl hier="9" item="1"/>
          <tpl hier="11" item="4"/>
          <tpl hier="12" item="5"/>
          <tpl fld="4" item="0"/>
        </tpls>
      </n>
      <n v="7763749888">
        <tpls c="8">
          <tpl hier="2" item="0"/>
          <tpl hier="4" item="3"/>
          <tpl fld="3" item="25"/>
          <tpl fld="2" item="0"/>
          <tpl hier="9" item="1"/>
          <tpl hier="11" item="4"/>
          <tpl hier="12" item="5"/>
          <tpl fld="4" item="0"/>
        </tpls>
      </n>
      <n v="6808982528">
        <tpls c="8">
          <tpl hier="2" item="0"/>
          <tpl hier="4" item="3"/>
          <tpl fld="3" item="24"/>
          <tpl fld="2" item="0"/>
          <tpl hier="9" item="1"/>
          <tpl hier="11" item="4"/>
          <tpl hier="12" item="5"/>
          <tpl fld="4" item="0"/>
        </tpls>
      </n>
      <n v="25062893568">
        <tpls c="8">
          <tpl hier="2" item="0"/>
          <tpl hier="4" item="3"/>
          <tpl fld="3" item="23"/>
          <tpl fld="2" item="0"/>
          <tpl hier="9" item="1"/>
          <tpl hier="11" item="4"/>
          <tpl hier="12" item="5"/>
          <tpl fld="4" item="0"/>
        </tpls>
      </n>
      <n v="17086956544">
        <tpls c="8">
          <tpl hier="2" item="0"/>
          <tpl hier="4" item="3"/>
          <tpl fld="3" item="10"/>
          <tpl fld="2" item="1"/>
          <tpl hier="9" item="1"/>
          <tpl hier="11" item="4"/>
          <tpl hier="12" item="5"/>
          <tpl fld="4" item="0"/>
        </tpls>
      </n>
      <n v="75728011264">
        <tpls c="8">
          <tpl hier="2" item="0"/>
          <tpl hier="4" item="3"/>
          <tpl fld="3" item="12"/>
          <tpl fld="2" item="1"/>
          <tpl hier="9" item="1"/>
          <tpl hier="11" item="4"/>
          <tpl hier="12" item="5"/>
          <tpl fld="4" item="0"/>
        </tpls>
      </n>
      <n v="238428127232">
        <tpls c="8">
          <tpl hier="2" item="0"/>
          <tpl hier="4" item="3"/>
          <tpl fld="3" item="11"/>
          <tpl fld="2" item="1"/>
          <tpl hier="9" item="1"/>
          <tpl hier="11" item="4"/>
          <tpl hier="12" item="5"/>
          <tpl fld="4" item="0"/>
        </tpls>
      </n>
      <n v="771350331392">
        <tpls c="8">
          <tpl hier="2" item="0"/>
          <tpl hier="4" item="3"/>
          <tpl fld="3" item="9"/>
          <tpl fld="2" item="1"/>
          <tpl hier="9" item="1"/>
          <tpl hier="11" item="4"/>
          <tpl hier="12" item="5"/>
          <tpl fld="4" item="0"/>
        </tpls>
      </n>
      <n v="3964295680">
        <tpls c="8">
          <tpl hier="2" item="0"/>
          <tpl hier="4" item="3"/>
          <tpl fld="3" item="57"/>
          <tpl fld="2" item="3"/>
          <tpl hier="9" item="1"/>
          <tpl hier="11" item="4"/>
          <tpl hier="12" item="5"/>
          <tpl fld="4" item="0"/>
        </tpls>
      </n>
      <n v="8438951424">
        <tpls c="8">
          <tpl hier="2" item="0"/>
          <tpl hier="4" item="3"/>
          <tpl fld="3" item="3"/>
          <tpl fld="2" item="3"/>
          <tpl hier="9" item="1"/>
          <tpl hier="11" item="4"/>
          <tpl hier="12" item="5"/>
          <tpl fld="4" item="0"/>
        </tpls>
      </n>
      <n v="17362857984">
        <tpls c="8">
          <tpl hier="2" item="0"/>
          <tpl hier="4" item="3"/>
          <tpl fld="3" item="1"/>
          <tpl fld="2" item="3"/>
          <tpl hier="9" item="1"/>
          <tpl hier="11" item="4"/>
          <tpl hier="12" item="5"/>
          <tpl fld="4" item="0"/>
        </tpls>
      </n>
      <n v="2746714368">
        <tpls c="8">
          <tpl hier="2" item="0"/>
          <tpl hier="4" item="3"/>
          <tpl fld="3" item="20"/>
          <tpl fld="2" item="5"/>
          <tpl hier="9" item="1"/>
          <tpl hier="11" item="4"/>
          <tpl hier="12" item="5"/>
          <tpl fld="4" item="0"/>
        </tpls>
      </n>
      <n v="3181921792">
        <tpls c="8">
          <tpl hier="2" item="0"/>
          <tpl hier="4" item="3"/>
          <tpl fld="3" item="51"/>
          <tpl fld="2" item="5"/>
          <tpl hier="9" item="1"/>
          <tpl hier="11" item="4"/>
          <tpl hier="12" item="5"/>
          <tpl fld="4" item="0"/>
        </tpls>
      </n>
      <n v="17910857728">
        <tpls c="8">
          <tpl hier="2" item="0"/>
          <tpl hier="4" item="3"/>
          <tpl fld="3" item="38"/>
          <tpl fld="2" item="5"/>
          <tpl hier="9" item="1"/>
          <tpl hier="11" item="4"/>
          <tpl hier="12" item="5"/>
          <tpl fld="4" item="0"/>
        </tpls>
      </n>
      <n v="1159511680">
        <tpls c="8">
          <tpl hier="2" item="0"/>
          <tpl hier="4" item="3"/>
          <tpl fld="3" item="44"/>
          <tpl fld="2" item="7"/>
          <tpl hier="9" item="1"/>
          <tpl hier="11" item="4"/>
          <tpl hier="12" item="5"/>
          <tpl fld="4" item="0"/>
        </tpls>
      </n>
      <n v="5177459200">
        <tpls c="8">
          <tpl hier="2" item="0"/>
          <tpl hier="4" item="3"/>
          <tpl fld="3" item="43"/>
          <tpl fld="2" item="7"/>
          <tpl hier="9" item="1"/>
          <tpl hier="11" item="4"/>
          <tpl hier="12" item="5"/>
          <tpl fld="4" item="0"/>
        </tpls>
      </n>
      <n v="7111270912">
        <tpls c="8">
          <tpl hier="2" item="0"/>
          <tpl hier="4" item="3"/>
          <tpl fld="3" item="42"/>
          <tpl fld="2" item="7"/>
          <tpl hier="9" item="1"/>
          <tpl hier="11" item="4"/>
          <tpl hier="12" item="5"/>
          <tpl fld="4" item="0"/>
        </tpls>
      </n>
      <n v="14101920768">
        <tpls c="8">
          <tpl hier="2" item="0"/>
          <tpl hier="4" item="3"/>
          <tpl fld="3" item="41"/>
          <tpl fld="2" item="7"/>
          <tpl hier="9" item="1"/>
          <tpl hier="11" item="4"/>
          <tpl hier="12" item="5"/>
          <tpl fld="4" item="0"/>
        </tpls>
      </n>
      <n v="214907792499">
        <tpls c="8">
          <tpl hier="2" item="0"/>
          <tpl hier="4" item="3"/>
          <tpl fld="3" item="32"/>
          <tpl fld="1" item="0"/>
          <tpl hier="9" item="1"/>
          <tpl hier="11" item="4"/>
          <tpl hier="12" item="5"/>
          <tpl fld="4" item="0"/>
        </tpls>
      </n>
      <n v="1385914827248">
        <tpls c="8">
          <tpl hier="2" item="0"/>
          <tpl hier="4" item="3"/>
          <tpl fld="3" item="31"/>
          <tpl fld="1" item="0"/>
          <tpl hier="9" item="1"/>
          <tpl hier="11" item="4"/>
          <tpl hier="12" item="5"/>
          <tpl fld="4" item="0"/>
        </tpls>
      </n>
      <n v="3239162490368">
        <tpls c="8">
          <tpl hier="2" item="0"/>
          <tpl hier="4" item="3"/>
          <tpl fld="3" item="30"/>
          <tpl fld="1" item="0"/>
          <tpl hier="9" item="1"/>
          <tpl hier="11" item="4"/>
          <tpl hier="12" item="5"/>
          <tpl fld="4" item="0"/>
        </tpls>
      </n>
      <n v="11207001025408">
        <tpls c="8">
          <tpl hier="2" item="0"/>
          <tpl hier="4" item="3"/>
          <tpl fld="3" item="29"/>
          <tpl fld="1" item="0"/>
          <tpl hier="9" item="1"/>
          <tpl hier="11" item="4"/>
          <tpl hier="12" item="5"/>
          <tpl fld="4" item="0"/>
        </tpls>
      </n>
      <n v="15749753856">
        <tpls c="8">
          <tpl hier="2" item="0"/>
          <tpl hier="4" item="3"/>
          <tpl fld="3" item="14"/>
          <tpl fld="2" item="19"/>
          <tpl hier="9" item="1"/>
          <tpl hier="11" item="4"/>
          <tpl hier="12" item="5"/>
          <tpl fld="4" item="0"/>
        </tpls>
      </n>
      <n v="87428128768">
        <tpls c="8">
          <tpl hier="2" item="0"/>
          <tpl hier="4" item="3"/>
          <tpl fld="3" item="13"/>
          <tpl fld="2" item="19"/>
          <tpl hier="9" item="1"/>
          <tpl hier="11" item="4"/>
          <tpl hier="12" item="5"/>
          <tpl fld="4" item="0"/>
        </tpls>
      </n>
      <n v="2881999872">
        <tpls c="8">
          <tpl hier="2" item="0"/>
          <tpl hier="4" item="3"/>
          <tpl fld="3" item="4"/>
          <tpl fld="2" item="2"/>
          <tpl hier="9" item="1"/>
          <tpl hier="11" item="4"/>
          <tpl hier="12" item="5"/>
          <tpl fld="4" item="0"/>
        </tpls>
      </n>
      <n v="15399166976">
        <tpls c="8">
          <tpl hier="2" item="0"/>
          <tpl hier="4" item="3"/>
          <tpl fld="3" item="58"/>
          <tpl fld="2" item="2"/>
          <tpl hier="9" item="1"/>
          <tpl hier="11" item="4"/>
          <tpl hier="12" item="5"/>
          <tpl fld="4" item="0"/>
        </tpls>
      </n>
      <n v="21457469440">
        <tpls c="8">
          <tpl hier="2" item="0"/>
          <tpl hier="4" item="3"/>
          <tpl fld="3" item="2"/>
          <tpl fld="2" item="2"/>
          <tpl hier="9" item="1"/>
          <tpl hier="11" item="4"/>
          <tpl hier="12" item="5"/>
          <tpl fld="4" item="0"/>
        </tpls>
      </n>
      <n v="465500000">
        <tpls c="8">
          <tpl hier="2" item="0"/>
          <tpl hier="4" item="3"/>
          <tpl fld="3" item="54"/>
          <tpl fld="2" item="4"/>
          <tpl hier="9" item="1"/>
          <tpl hier="11" item="4"/>
          <tpl hier="12" item="5"/>
          <tpl fld="4" item="0"/>
        </tpls>
      </n>
      <n v="448100000">
        <tpls c="8">
          <tpl hier="2" item="0"/>
          <tpl hier="4" item="3"/>
          <tpl fld="3" item="53"/>
          <tpl fld="2" item="4"/>
          <tpl hier="9" item="1"/>
          <tpl hier="11" item="4"/>
          <tpl hier="12" item="5"/>
          <tpl fld="4" item="0"/>
        </tpls>
      </n>
      <n v="2936612096">
        <tpls c="8">
          <tpl hier="2" item="0"/>
          <tpl hier="4" item="3"/>
          <tpl fld="3" item="52"/>
          <tpl fld="2" item="4"/>
          <tpl hier="9" item="1"/>
          <tpl hier="11" item="4"/>
          <tpl hier="12" item="5"/>
          <tpl fld="4" item="0"/>
        </tpls>
      </n>
      <n v="3308912896">
        <tpls c="8">
          <tpl hier="2" item="0"/>
          <tpl hier="4" item="3"/>
          <tpl fld="3" item="48"/>
          <tpl fld="2" item="6"/>
          <tpl hier="9" item="1"/>
          <tpl hier="11" item="4"/>
          <tpl hier="12" item="5"/>
          <tpl fld="4" item="0"/>
        </tpls>
      </n>
      <n v="24006569984">
        <tpls c="8">
          <tpl hier="2" item="0"/>
          <tpl hier="4" item="3"/>
          <tpl fld="3" item="46"/>
          <tpl fld="2" item="6"/>
          <tpl hier="9" item="1"/>
          <tpl hier="11" item="4"/>
          <tpl hier="12" item="5"/>
          <tpl fld="4" item="0"/>
        </tpls>
      </n>
      <n v="146683494400">
        <tpls c="8">
          <tpl hier="2" item="0"/>
          <tpl hier="4" item="3"/>
          <tpl fld="3" item="45"/>
          <tpl fld="2" item="6"/>
          <tpl hier="9" item="1"/>
          <tpl hier="11" item="4"/>
          <tpl hier="12" item="5"/>
          <tpl fld="4" item="0"/>
        </tpls>
      </n>
      <n v="341104820224">
        <tpls c="8">
          <tpl hier="2" item="0"/>
          <tpl hier="4" item="3"/>
          <tpl fld="3" item="47"/>
          <tpl fld="2" item="6"/>
          <tpl hier="9" item="1"/>
          <tpl hier="11" item="4"/>
          <tpl hier="12" item="5"/>
          <tpl fld="4" item="0"/>
        </tpls>
      </n>
      <n v="187300336">
        <tpls c="8">
          <tpl hier="2" item="0"/>
          <tpl hier="4" item="3"/>
          <tpl fld="3" item="34"/>
          <tpl fld="2" item="8"/>
          <tpl hier="9" item="1"/>
          <tpl hier="11" item="4"/>
          <tpl hier="12" item="5"/>
          <tpl fld="4" item="0"/>
        </tpls>
      </n>
      <n v="962347008">
        <tpls c="8">
          <tpl hier="2" item="0"/>
          <tpl hier="4" item="3"/>
          <tpl fld="3" item="36"/>
          <tpl fld="2" item="8"/>
          <tpl hier="9" item="1"/>
          <tpl hier="11" item="4"/>
          <tpl hier="12" item="5"/>
          <tpl fld="4" item="0"/>
        </tpls>
      </n>
      <n v="1498950912">
        <tpls c="8">
          <tpl hier="2" item="0"/>
          <tpl hier="4" item="3"/>
          <tpl fld="3" item="27"/>
          <tpl fld="2" item="8"/>
          <tpl hier="9" item="1"/>
          <tpl hier="11" item="4"/>
          <tpl hier="12" item="5"/>
          <tpl fld="4" item="0"/>
        </tpls>
      </n>
      <n v="4321655808">
        <tpls c="8">
          <tpl hier="2" item="0"/>
          <tpl hier="4" item="3"/>
          <tpl fld="3" item="33"/>
          <tpl fld="2" item="8"/>
          <tpl hier="9" item="1"/>
          <tpl hier="11" item="4"/>
          <tpl hier="12" item="5"/>
          <tpl fld="4" item="0"/>
        </tpls>
      </n>
      <n v="758899968">
        <tpls c="8">
          <tpl hier="2" item="0"/>
          <tpl hier="4" item="3"/>
          <tpl fld="3" item="18"/>
          <tpl fld="2" item="0"/>
          <tpl hier="9" item="1"/>
          <tpl hier="11" item="4"/>
          <tpl hier="12" item="5"/>
          <tpl fld="4" item="0"/>
        </tpls>
      </n>
      <n v="7757083136">
        <tpls c="8">
          <tpl hier="2" item="0"/>
          <tpl hier="4" item="3"/>
          <tpl fld="3" item="22"/>
          <tpl fld="2" item="0"/>
          <tpl hier="9" item="1"/>
          <tpl hier="11" item="4"/>
          <tpl hier="12" item="5"/>
          <tpl fld="4" item="0"/>
        </tpls>
      </n>
      <n v="8154338304">
        <tpls c="8">
          <tpl hier="2" item="0"/>
          <tpl hier="4" item="3"/>
          <tpl fld="3" item="17"/>
          <tpl fld="2" item="0"/>
          <tpl hier="9" item="1"/>
          <tpl hier="11" item="4"/>
          <tpl hier="12" item="5"/>
          <tpl fld="4" item="0"/>
        </tpls>
      </n>
      <n v="22284779520">
        <tpls c="8">
          <tpl hier="2" item="0"/>
          <tpl hier="4" item="3"/>
          <tpl fld="3" item="21"/>
          <tpl fld="2" item="0"/>
          <tpl hier="9" item="1"/>
          <tpl hier="11" item="4"/>
          <tpl hier="12" item="5"/>
          <tpl fld="4" item="0"/>
        </tpls>
      </n>
      <n v="16256619520">
        <tpls c="8">
          <tpl hier="2" item="0"/>
          <tpl hier="4" item="3"/>
          <tpl fld="3" item="8"/>
          <tpl fld="2" item="1"/>
          <tpl hier="9" item="1"/>
          <tpl hier="11" item="4"/>
          <tpl hier="12" item="5"/>
          <tpl fld="4" item="0"/>
        </tpls>
      </n>
      <n v="87172792320">
        <tpls c="8">
          <tpl hier="2" item="0"/>
          <tpl hier="4" item="3"/>
          <tpl fld="3" item="7"/>
          <tpl fld="2" item="1"/>
          <tpl hier="9" item="1"/>
          <tpl hier="11" item="4"/>
          <tpl hier="12" item="5"/>
          <tpl fld="4" item="0"/>
        </tpls>
      </n>
      <n v="311823007744">
        <tpls c="8">
          <tpl hier="2" item="0"/>
          <tpl hier="4" item="3"/>
          <tpl fld="3" item="6"/>
          <tpl fld="2" item="1"/>
          <tpl hier="9" item="1"/>
          <tpl hier="11" item="4"/>
          <tpl hier="12" item="5"/>
          <tpl fld="4" item="0"/>
        </tpls>
      </n>
      <n v="754411700224">
        <tpls c="8">
          <tpl hier="2" item="0"/>
          <tpl hier="4" item="3"/>
          <tpl fld="3" item="5"/>
          <tpl fld="2" item="1"/>
          <tpl hier="9" item="1"/>
          <tpl hier="11" item="4"/>
          <tpl hier="12" item="5"/>
          <tpl fld="4" item="0"/>
        </tpls>
      </n>
      <n v="4090209792">
        <tpls c="8">
          <tpl hier="2" item="0"/>
          <tpl hier="4" item="3"/>
          <tpl fld="3" item="56"/>
          <tpl fld="2" item="3"/>
          <tpl hier="9" item="1"/>
          <tpl hier="11" item="4"/>
          <tpl hier="12" item="5"/>
          <tpl fld="4" item="0"/>
        </tpls>
      </n>
      <n v="9298839552">
        <tpls c="8">
          <tpl hier="2" item="0"/>
          <tpl hier="4" item="3"/>
          <tpl fld="3" item="0"/>
          <tpl fld="2" item="3"/>
          <tpl hier="9" item="1"/>
          <tpl hier="11" item="4"/>
          <tpl hier="12" item="5"/>
          <tpl fld="4" item="0"/>
        </tpls>
      </n>
      <n v="19579457536">
        <tpls c="8">
          <tpl hier="2" item="0"/>
          <tpl hier="4" item="3"/>
          <tpl fld="3" item="55"/>
          <tpl fld="2" item="3"/>
          <tpl hier="9" item="1"/>
          <tpl hier="11" item="4"/>
          <tpl hier="12" item="5"/>
          <tpl fld="4" item="0"/>
        </tpls>
      </n>
      <n v="696285696">
        <tpls c="8">
          <tpl hier="2" item="0"/>
          <tpl hier="4" item="3"/>
          <tpl fld="3" item="35"/>
          <tpl fld="2" item="5"/>
          <tpl hier="9" item="1"/>
          <tpl hier="11" item="4"/>
          <tpl hier="12" item="5"/>
          <tpl fld="4" item="0"/>
        </tpls>
      </n>
      <n v="2483000064">
        <tpls c="8">
          <tpl hier="2" item="0"/>
          <tpl hier="4" item="3"/>
          <tpl fld="3" item="40"/>
          <tpl fld="2" item="5"/>
          <tpl hier="9" item="1"/>
          <tpl hier="11" item="4"/>
          <tpl hier="12" item="5"/>
          <tpl fld="4" item="0"/>
        </tpls>
      </n>
      <n v="3273237760">
        <tpls c="8">
          <tpl hier="2" item="0"/>
          <tpl hier="4" item="3"/>
          <tpl fld="3" item="50"/>
          <tpl fld="2" item="5"/>
          <tpl hier="9" item="1"/>
          <tpl hier="11" item="4"/>
          <tpl hier="12" item="5"/>
          <tpl fld="4" item="0"/>
        </tpls>
      </n>
      <n v="15328342016">
        <tpls c="8">
          <tpl hier="2" item="0"/>
          <tpl hier="4" item="3"/>
          <tpl fld="3" item="49"/>
          <tpl fld="2" item="5"/>
          <tpl hier="9" item="1"/>
          <tpl hier="11" item="4"/>
          <tpl hier="12" item="5"/>
          <tpl fld="4" item="0"/>
        </tpls>
      </n>
      <n v="1217138048">
        <tpls c="8">
          <tpl hier="2" item="0"/>
          <tpl hier="4" item="3"/>
          <tpl fld="3" item="37"/>
          <tpl fld="2" item="7"/>
          <tpl hier="9" item="1"/>
          <tpl hier="11" item="4"/>
          <tpl hier="12" item="5"/>
          <tpl fld="4" item="0"/>
        </tpls>
      </n>
      <n v="6678867968">
        <tpls c="8">
          <tpl hier="2" item="0"/>
          <tpl hier="4" item="3"/>
          <tpl fld="3" item="39"/>
          <tpl fld="2" item="7"/>
          <tpl hier="9" item="1"/>
          <tpl hier="11" item="4"/>
          <tpl hier="12" item="5"/>
          <tpl fld="4" item="0"/>
        </tpls>
      </n>
      <n v="8553146368">
        <tpls c="8">
          <tpl hier="2" item="0"/>
          <tpl hier="4" item="3"/>
          <tpl fld="3" item="28"/>
          <tpl fld="2" item="7"/>
          <tpl hier="9" item="1"/>
          <tpl hier="11" item="4"/>
          <tpl hier="12" item="5"/>
          <tpl fld="4" item="0"/>
        </tpls>
      </n>
      <n v="17114850304">
        <tpls c="8">
          <tpl hier="2" item="0"/>
          <tpl hier="4" item="3"/>
          <tpl fld="3" item="19"/>
          <tpl fld="2" item="7"/>
          <tpl hier="9" item="1"/>
          <tpl hier="11" item="4"/>
          <tpl hier="12" item="5"/>
          <tpl fld="4" item="0"/>
        </tpls>
      </n>
      <n v="229936435613">
        <tpls c="8">
          <tpl hier="2" item="0"/>
          <tpl hier="4" item="3"/>
          <tpl fld="3" item="26"/>
          <tpl fld="1" item="0"/>
          <tpl hier="9" item="1"/>
          <tpl hier="11" item="4"/>
          <tpl hier="12" item="5"/>
          <tpl fld="4" item="0"/>
        </tpls>
      </n>
      <n v="1236318044832">
        <tpls c="8">
          <tpl hier="2" item="0"/>
          <tpl hier="4" item="3"/>
          <tpl fld="3" item="25"/>
          <tpl fld="1" item="0"/>
          <tpl hier="9" item="1"/>
          <tpl hier="11" item="4"/>
          <tpl hier="12" item="5"/>
          <tpl fld="4" item="0"/>
        </tpls>
      </n>
      <n v="3075214398144">
        <tpls c="8">
          <tpl hier="2" item="0"/>
          <tpl hier="4" item="3"/>
          <tpl fld="3" item="24"/>
          <tpl fld="1" item="0"/>
          <tpl hier="9" item="1"/>
          <tpl hier="11" item="4"/>
          <tpl hier="12" item="5"/>
          <tpl fld="4" item="0"/>
        </tpls>
      </n>
      <n v="10189972700928">
        <tpls c="8">
          <tpl hier="2" item="0"/>
          <tpl hier="4" item="3"/>
          <tpl fld="3" item="23"/>
          <tpl fld="1" item="0"/>
          <tpl hier="9" item="1"/>
          <tpl hier="11" item="4"/>
          <tpl hier="12" item="5"/>
          <tpl fld="4" item="0"/>
        </tpls>
      </n>
      <n v="16536536064">
        <tpls c="8">
          <tpl hier="2" item="0"/>
          <tpl hier="4" item="3"/>
          <tpl fld="3" item="11"/>
          <tpl fld="2" item="19"/>
          <tpl hier="9" item="1"/>
          <tpl hier="11" item="4"/>
          <tpl hier="12" item="5"/>
          <tpl fld="4" item="0"/>
        </tpls>
      </n>
      <n v="88425889792">
        <tpls c="8">
          <tpl hier="2" item="0"/>
          <tpl hier="4" item="3"/>
          <tpl fld="3" item="9"/>
          <tpl fld="2" item="19"/>
          <tpl hier="9" item="1"/>
          <tpl hier="11" item="4"/>
          <tpl hier="12" item="5"/>
          <tpl fld="4" item="0"/>
        </tpls>
      </n>
      <n v="3571666688">
        <tpls c="8">
          <tpl hier="2" item="0"/>
          <tpl hier="4" item="3"/>
          <tpl fld="3" item="57"/>
          <tpl fld="2" item="2"/>
          <tpl hier="9" item="1"/>
          <tpl hier="11" item="4"/>
          <tpl hier="12" item="5"/>
          <tpl fld="4" item="0"/>
        </tpls>
      </n>
      <n v="15291507712">
        <tpls c="8">
          <tpl hier="2" item="0"/>
          <tpl hier="4" item="3"/>
          <tpl fld="3" item="3"/>
          <tpl fld="2" item="2"/>
          <tpl hier="9" item="1"/>
          <tpl hier="11" item="4"/>
          <tpl hier="12" item="5"/>
          <tpl fld="4" item="0"/>
        </tpls>
      </n>
      <n v="26524538880">
        <tpls c="8">
          <tpl hier="2" item="0"/>
          <tpl hier="4" item="3"/>
          <tpl fld="3" item="1"/>
          <tpl fld="2" item="2"/>
          <tpl hier="9" item="1"/>
          <tpl hier="11" item="4"/>
          <tpl hier="12" item="5"/>
          <tpl fld="4" item="0"/>
        </tpls>
      </n>
      <n v="505500000">
        <tpls c="8">
          <tpl hier="2" item="0"/>
          <tpl hier="4" item="3"/>
          <tpl fld="3" item="20"/>
          <tpl fld="2" item="4"/>
          <tpl hier="9" item="1"/>
          <tpl hier="11" item="4"/>
          <tpl hier="12" item="5"/>
          <tpl fld="4" item="0"/>
        </tpls>
      </n>
      <n v="404600000">
        <tpls c="8">
          <tpl hier="2" item="0"/>
          <tpl hier="4" item="3"/>
          <tpl fld="3" item="51"/>
          <tpl fld="2" item="4"/>
          <tpl hier="9" item="1"/>
          <tpl hier="11" item="4"/>
          <tpl hier="12" item="5"/>
          <tpl fld="4" item="0"/>
        </tpls>
      </n>
      <n v="3532968960">
        <tpls c="8">
          <tpl hier="2" item="0"/>
          <tpl hier="4" item="3"/>
          <tpl fld="3" item="38"/>
          <tpl fld="2" item="4"/>
          <tpl hier="9" item="1"/>
          <tpl hier="11" item="4"/>
          <tpl hier="12" item="5"/>
          <tpl fld="4" item="0"/>
        </tpls>
      </n>
      <n v="3540403456">
        <tpls c="8">
          <tpl hier="2" item="0"/>
          <tpl hier="4" item="3"/>
          <tpl fld="3" item="44"/>
          <tpl fld="2" item="6"/>
          <tpl hier="9" item="1"/>
          <tpl hier="11" item="4"/>
          <tpl hier="12" item="5"/>
          <tpl fld="4" item="0"/>
        </tpls>
      </n>
      <n v="27371698176">
        <tpls c="8">
          <tpl hier="2" item="0"/>
          <tpl hier="4" item="3"/>
          <tpl fld="3" item="43"/>
          <tpl fld="2" item="6"/>
          <tpl hier="9" item="1"/>
          <tpl hier="11" item="4"/>
          <tpl hier="12" item="5"/>
          <tpl fld="4" item="0"/>
        </tpls>
      </n>
      <n v="169278750720">
        <tpls c="8">
          <tpl hier="2" item="0"/>
          <tpl hier="4" item="3"/>
          <tpl fld="3" item="42"/>
          <tpl fld="2" item="6"/>
          <tpl hier="9" item="1"/>
          <tpl hier="11" item="4"/>
          <tpl hier="12" item="5"/>
          <tpl fld="4" item="0"/>
        </tpls>
      </n>
      <n v="370819137536">
        <tpls c="8">
          <tpl hier="2" item="0"/>
          <tpl hier="4" item="3"/>
          <tpl fld="3" item="41"/>
          <tpl fld="2" item="6"/>
          <tpl hier="9" item="1"/>
          <tpl hier="11" item="4"/>
          <tpl hier="12" item="5"/>
          <tpl fld="4" item="0"/>
        </tpls>
      </n>
      <n v="216136256">
        <tpls c="8">
          <tpl hier="2" item="0"/>
          <tpl hier="4" item="3"/>
          <tpl fld="3" item="32"/>
          <tpl fld="2" item="8"/>
          <tpl hier="9" item="1"/>
          <tpl hier="11" item="4"/>
          <tpl hier="12" item="5"/>
          <tpl fld="4" item="0"/>
        </tpls>
      </n>
      <n v="821651904">
        <tpls c="8">
          <tpl hier="2" item="0"/>
          <tpl hier="4" item="3"/>
          <tpl fld="3" item="31"/>
          <tpl fld="2" item="8"/>
          <tpl hier="9" item="1"/>
          <tpl hier="11" item="4"/>
          <tpl hier="12" item="5"/>
          <tpl fld="4" item="0"/>
        </tpls>
      </n>
      <n v="1587345920">
        <tpls c="8">
          <tpl hier="2" item="0"/>
          <tpl hier="4" item="3"/>
          <tpl fld="3" item="30"/>
          <tpl fld="2" item="8"/>
          <tpl hier="9" item="1"/>
          <tpl hier="11" item="4"/>
          <tpl hier="12" item="5"/>
          <tpl fld="4" item="0"/>
        </tpls>
      </n>
      <n v="4574986752">
        <tpls c="8">
          <tpl hier="2" item="0"/>
          <tpl hier="4" item="3"/>
          <tpl fld="3" item="29"/>
          <tpl fld="2" item="8"/>
          <tpl hier="9" item="1"/>
          <tpl hier="11" item="4"/>
          <tpl hier="12" item="5"/>
          <tpl fld="4" item="0"/>
        </tpls>
      </n>
      <n v="779200000">
        <tpls c="8">
          <tpl hier="2" item="0"/>
          <tpl hier="4" item="3"/>
          <tpl fld="3" item="16"/>
          <tpl fld="2" item="0"/>
          <tpl hier="9" item="1"/>
          <tpl hier="11" item="4"/>
          <tpl hier="12" item="5"/>
          <tpl fld="4" item="0"/>
        </tpls>
      </n>
      <n v="7375918592">
        <tpls c="8">
          <tpl hier="2" item="0"/>
          <tpl hier="4" item="3"/>
          <tpl fld="3" item="15"/>
          <tpl fld="2" item="0"/>
          <tpl hier="9" item="1"/>
          <tpl hier="11" item="4"/>
          <tpl hier="12" item="5"/>
          <tpl fld="4" item="0"/>
        </tpls>
      </n>
      <n v="8824872960">
        <tpls c="8">
          <tpl hier="2" item="0"/>
          <tpl hier="4" item="3"/>
          <tpl fld="3" item="14"/>
          <tpl fld="2" item="0"/>
          <tpl hier="9" item="1"/>
          <tpl hier="11" item="4"/>
          <tpl hier="12" item="5"/>
          <tpl fld="4" item="0"/>
        </tpls>
      </n>
      <n v="22474827776">
        <tpls c="8">
          <tpl hier="2" item="0"/>
          <tpl hier="4" item="3"/>
          <tpl fld="3" item="13"/>
          <tpl fld="2" item="0"/>
          <tpl hier="9" item="1"/>
          <tpl hier="11" item="4"/>
          <tpl hier="12" item="5"/>
          <tpl fld="4" item="0"/>
        </tpls>
      </n>
      <n v="20431095808">
        <tpls c="8">
          <tpl hier="2" item="0"/>
          <tpl hier="4" item="3"/>
          <tpl fld="3" item="4"/>
          <tpl fld="2" item="1"/>
          <tpl hier="9" item="1"/>
          <tpl hier="11" item="4"/>
          <tpl hier="12" item="5"/>
          <tpl fld="4" item="0"/>
        </tpls>
      </n>
      <n v="90852810752">
        <tpls c="8">
          <tpl hier="2" item="0"/>
          <tpl hier="4" item="3"/>
          <tpl fld="3" item="58"/>
          <tpl fld="2" item="1"/>
          <tpl hier="9" item="1"/>
          <tpl hier="11" item="4"/>
          <tpl hier="12" item="5"/>
          <tpl fld="4" item="0"/>
        </tpls>
      </n>
      <n v="404786741248">
        <tpls c="8">
          <tpl hier="2" item="0"/>
          <tpl hier="4" item="3"/>
          <tpl fld="3" item="2"/>
          <tpl fld="2" item="1"/>
          <tpl hier="9" item="1"/>
          <tpl hier="11" item="4"/>
          <tpl hier="12" item="5"/>
          <tpl fld="4" item="0"/>
        </tpls>
      </n>
      <n v="3538283264">
        <tpls c="8">
          <tpl hier="2" item="0"/>
          <tpl hier="4" item="3"/>
          <tpl fld="3" item="54"/>
          <tpl fld="2" item="3"/>
          <tpl hier="9" item="1"/>
          <tpl hier="11" item="4"/>
          <tpl hier="12" item="5"/>
          <tpl fld="4" item="0"/>
        </tpls>
      </n>
      <n v="11205970944">
        <tpls c="8">
          <tpl hier="2" item="0"/>
          <tpl hier="4" item="3"/>
          <tpl fld="3" item="53"/>
          <tpl fld="2" item="3"/>
          <tpl hier="9" item="1"/>
          <tpl hier="11" item="4"/>
          <tpl hier="12" item="5"/>
          <tpl fld="4" item="0"/>
        </tpls>
      </n>
      <n v="23410573312">
        <tpls c="8">
          <tpl hier="2" item="0"/>
          <tpl hier="4" item="3"/>
          <tpl fld="3" item="52"/>
          <tpl fld="2" item="3"/>
          <tpl hier="9" item="1"/>
          <tpl hier="11" item="4"/>
          <tpl hier="12" item="5"/>
          <tpl fld="4" item="0"/>
        </tpls>
      </n>
      <n v="693142848">
        <tpls c="8">
          <tpl hier="2" item="0"/>
          <tpl hier="4" item="3"/>
          <tpl fld="3" item="48"/>
          <tpl fld="2" item="5"/>
          <tpl hier="9" item="1"/>
          <tpl hier="11" item="4"/>
          <tpl hier="12" item="5"/>
          <tpl fld="4" item="0"/>
        </tpls>
      </n>
      <n v="2813374976">
        <tpls c="8">
          <tpl hier="2" item="0"/>
          <tpl hier="4" item="3"/>
          <tpl fld="3" item="46"/>
          <tpl fld="2" item="5"/>
          <tpl hier="9" item="1"/>
          <tpl hier="11" item="4"/>
          <tpl hier="12" item="5"/>
          <tpl fld="4" item="0"/>
        </tpls>
      </n>
      <n v="3656647680">
        <tpls c="8">
          <tpl hier="2" item="0"/>
          <tpl hier="4" item="3"/>
          <tpl fld="3" item="45"/>
          <tpl fld="2" item="5"/>
          <tpl hier="9" item="1"/>
          <tpl hier="11" item="4"/>
          <tpl hier="12" item="5"/>
          <tpl fld="4" item="0"/>
        </tpls>
      </n>
      <n v="20265560064">
        <tpls c="8">
          <tpl hier="2" item="0"/>
          <tpl hier="4" item="3"/>
          <tpl fld="3" item="47"/>
          <tpl fld="2" item="5"/>
          <tpl hier="9" item="1"/>
          <tpl hier="11" item="4"/>
          <tpl hier="12" item="5"/>
          <tpl fld="4" item="0"/>
        </tpls>
      </n>
      <n v="1311435776">
        <tpls c="8">
          <tpl hier="2" item="0"/>
          <tpl hier="4" item="3"/>
          <tpl fld="3" item="34"/>
          <tpl fld="2" item="7"/>
          <tpl hier="9" item="1"/>
          <tpl hier="11" item="4"/>
          <tpl hier="12" item="5"/>
          <tpl fld="4" item="0"/>
        </tpls>
      </n>
      <n v="8011373568">
        <tpls c="8">
          <tpl hier="2" item="0"/>
          <tpl hier="4" item="3"/>
          <tpl fld="3" item="36"/>
          <tpl fld="2" item="7"/>
          <tpl hier="9" item="1"/>
          <tpl hier="11" item="4"/>
          <tpl hier="12" item="5"/>
          <tpl fld="4" item="0"/>
        </tpls>
      </n>
      <n v="8529571840">
        <tpls c="8">
          <tpl hier="2" item="0"/>
          <tpl hier="4" item="3"/>
          <tpl fld="3" item="27"/>
          <tpl fld="2" item="7"/>
          <tpl hier="9" item="1"/>
          <tpl hier="11" item="4"/>
          <tpl hier="12" item="5"/>
          <tpl fld="4" item="0"/>
        </tpls>
      </n>
      <n v="19091019776">
        <tpls c="8">
          <tpl hier="2" item="0"/>
          <tpl hier="4" item="3"/>
          <tpl fld="3" item="33"/>
          <tpl fld="2" item="7"/>
          <tpl hier="9" item="1"/>
          <tpl hier="11" item="4"/>
          <tpl hier="12" item="5"/>
          <tpl fld="4" item="0"/>
        </tpls>
      </n>
      <n v="246401954947">
        <tpls c="8">
          <tpl hier="2" item="0"/>
          <tpl hier="4" item="3"/>
          <tpl fld="3" item="18"/>
          <tpl fld="1" item="0"/>
          <tpl hier="9" item="1"/>
          <tpl hier="11" item="4"/>
          <tpl hier="12" item="5"/>
          <tpl fld="4" item="0"/>
        </tpls>
      </n>
      <n v="1239369699744">
        <tpls c="8">
          <tpl hier="2" item="0"/>
          <tpl hier="4" item="3"/>
          <tpl fld="3" item="22"/>
          <tpl fld="1" item="0"/>
          <tpl hier="9" item="1"/>
          <tpl hier="11" item="4"/>
          <tpl hier="12" item="5"/>
          <tpl fld="4" item="0"/>
        </tpls>
      </n>
      <n v="3348776020864">
        <tpls c="8">
          <tpl hier="2" item="0"/>
          <tpl hier="4" item="3"/>
          <tpl fld="3" item="17"/>
          <tpl fld="1" item="0"/>
          <tpl hier="9" item="1"/>
          <tpl hier="11" item="4"/>
          <tpl hier="12" item="5"/>
          <tpl fld="4" item="0"/>
        </tpls>
      </n>
      <n v="10241231370880">
        <tpls c="8">
          <tpl hier="2" item="0"/>
          <tpl hier="4" item="3"/>
          <tpl fld="3" item="21"/>
          <tpl fld="1" item="0"/>
          <tpl hier="9" item="1"/>
          <tpl hier="11" item="4"/>
          <tpl hier="12" item="5"/>
          <tpl fld="4" item="0"/>
        </tpls>
      </n>
      <n v="4594999808">
        <tpls c="8">
          <tpl hier="2" item="0"/>
          <tpl hier="4" item="3"/>
          <tpl fld="3" item="56"/>
          <tpl fld="2" item="2"/>
          <tpl hier="9" item="1"/>
          <tpl hier="11" item="4"/>
          <tpl hier="12" item="5"/>
          <tpl fld="4" item="0"/>
        </tpls>
      </n>
      <n v="12408647680">
        <tpls c="8">
          <tpl hier="2" item="0"/>
          <tpl hier="4" item="3"/>
          <tpl fld="3" item="0"/>
          <tpl fld="2" item="2"/>
          <tpl hier="9" item="1"/>
          <tpl hier="11" item="4"/>
          <tpl hier="12" item="5"/>
          <tpl fld="4" item="0"/>
        </tpls>
      </n>
      <n v="35822407680">
        <tpls c="8">
          <tpl hier="2" item="0"/>
          <tpl hier="4" item="3"/>
          <tpl fld="3" item="55"/>
          <tpl fld="2" item="2"/>
          <tpl hier="9" item="1"/>
          <tpl hier="11" item="4"/>
          <tpl hier="12" item="5"/>
          <tpl fld="4" item="0"/>
        </tpls>
      </n>
      <n v="107700000">
        <tpls c="8">
          <tpl hier="2" item="0"/>
          <tpl hier="4" item="3"/>
          <tpl fld="3" item="35"/>
          <tpl fld="2" item="4"/>
          <tpl hier="9" item="1"/>
          <tpl hier="11" item="4"/>
          <tpl hier="12" item="5"/>
          <tpl fld="4" item="0"/>
        </tpls>
      </n>
      <n v="641500032">
        <tpls c="8">
          <tpl hier="2" item="0"/>
          <tpl hier="4" item="3"/>
          <tpl fld="3" item="40"/>
          <tpl fld="2" item="4"/>
          <tpl hier="9" item="1"/>
          <tpl hier="11" item="4"/>
          <tpl hier="12" item="5"/>
          <tpl fld="4" item="0"/>
        </tpls>
      </n>
      <n v="428764704">
        <tpls c="8">
          <tpl hier="2" item="0"/>
          <tpl hier="4" item="3"/>
          <tpl fld="3" item="50"/>
          <tpl fld="2" item="4"/>
          <tpl hier="9" item="1"/>
          <tpl hier="11" item="4"/>
          <tpl hier="12" item="5"/>
          <tpl fld="4" item="0"/>
        </tpls>
      </n>
      <n v="3875409920">
        <tpls c="8">
          <tpl hier="2" item="0"/>
          <tpl hier="4" item="3"/>
          <tpl fld="3" item="49"/>
          <tpl fld="2" item="4"/>
          <tpl hier="9" item="1"/>
          <tpl hier="11" item="4"/>
          <tpl hier="12" item="5"/>
          <tpl fld="4" item="0"/>
        </tpls>
      </n>
      <n v="3889129984">
        <tpls c="8">
          <tpl hier="2" item="0"/>
          <tpl hier="4" item="3"/>
          <tpl fld="3" item="37"/>
          <tpl fld="2" item="6"/>
          <tpl hier="9" item="1"/>
          <tpl hier="11" item="4"/>
          <tpl hier="12" item="5"/>
          <tpl fld="4" item="0"/>
        </tpls>
      </n>
      <n v="32353439744">
        <tpls c="8">
          <tpl hier="2" item="0"/>
          <tpl hier="4" item="3"/>
          <tpl fld="3" item="39"/>
          <tpl fld="2" item="6"/>
          <tpl hier="9" item="1"/>
          <tpl hier="11" item="4"/>
          <tpl hier="12" item="5"/>
          <tpl fld="4" item="0"/>
        </tpls>
      </n>
      <n v="183035117568">
        <tpls c="8">
          <tpl hier="2" item="0"/>
          <tpl hier="4" item="3"/>
          <tpl fld="3" item="28"/>
          <tpl fld="2" item="6"/>
          <tpl hier="9" item="1"/>
          <tpl hier="11" item="4"/>
          <tpl hier="12" item="5"/>
          <tpl fld="4" item="0"/>
        </tpls>
      </n>
      <n v="397558218752">
        <tpls c="8">
          <tpl hier="2" item="0"/>
          <tpl hier="4" item="3"/>
          <tpl fld="3" item="19"/>
          <tpl fld="2" item="6"/>
          <tpl hier="9" item="1"/>
          <tpl hier="11" item="4"/>
          <tpl hier="12" item="5"/>
          <tpl fld="4" item="0"/>
        </tpls>
      </n>
      <n v="231706480">
        <tpls c="8">
          <tpl hier="2" item="0"/>
          <tpl hier="4" item="3"/>
          <tpl fld="3" item="26"/>
          <tpl fld="2" item="8"/>
          <tpl hier="9" item="1"/>
          <tpl hier="11" item="4"/>
          <tpl hier="12" item="5"/>
          <tpl fld="4" item="0"/>
        </tpls>
      </n>
      <n v="765746560">
        <tpls c="8">
          <tpl hier="2" item="0"/>
          <tpl hier="4" item="3"/>
          <tpl fld="3" item="25"/>
          <tpl fld="2" item="8"/>
          <tpl hier="9" item="1"/>
          <tpl hier="11" item="4"/>
          <tpl hier="12" item="5"/>
          <tpl fld="4" item="0"/>
        </tpls>
      </n>
      <n v="1576094592">
        <tpls c="8">
          <tpl hier="2" item="0"/>
          <tpl hier="4" item="3"/>
          <tpl fld="3" item="24"/>
          <tpl fld="2" item="8"/>
          <tpl hier="9" item="1"/>
          <tpl hier="11" item="4"/>
          <tpl hier="12" item="5"/>
          <tpl fld="4" item="0"/>
        </tpls>
      </n>
      <n v="4180866304">
        <tpls c="8">
          <tpl hier="2" item="0"/>
          <tpl hier="4" item="3"/>
          <tpl fld="3" item="23"/>
          <tpl fld="2" item="8"/>
          <tpl hier="9" item="1"/>
          <tpl hier="11" item="4"/>
          <tpl hier="12" item="5"/>
          <tpl fld="4" item="0"/>
        </tpls>
      </n>
      <n v="821849984">
        <tpls c="8">
          <tpl hier="2" item="0"/>
          <tpl hier="4" item="3"/>
          <tpl fld="3" item="10"/>
          <tpl fld="2" item="0"/>
          <tpl hier="9" item="1"/>
          <tpl hier="11" item="4"/>
          <tpl hier="12" item="5"/>
          <tpl fld="4" item="0"/>
        </tpls>
      </n>
      <n v="4794444288">
        <tpls c="8">
          <tpl hier="2" item="0"/>
          <tpl hier="4" item="3"/>
          <tpl fld="3" item="12"/>
          <tpl fld="2" item="0"/>
          <tpl hier="9" item="1"/>
          <tpl hier="11" item="4"/>
          <tpl hier="12" item="5"/>
          <tpl fld="4" item="0"/>
        </tpls>
      </n>
      <n v="9008273408">
        <tpls c="8">
          <tpl hier="2" item="0"/>
          <tpl hier="4" item="3"/>
          <tpl fld="3" item="11"/>
          <tpl fld="2" item="0"/>
          <tpl hier="9" item="1"/>
          <tpl hier="11" item="4"/>
          <tpl hier="12" item="5"/>
          <tpl fld="4" item="0"/>
        </tpls>
      </n>
      <n v="23808147456">
        <tpls c="8">
          <tpl hier="2" item="0"/>
          <tpl hier="4" item="3"/>
          <tpl fld="3" item="9"/>
          <tpl fld="2" item="0"/>
          <tpl hier="9" item="1"/>
          <tpl hier="11" item="4"/>
          <tpl hier="12" item="5"/>
          <tpl fld="4" item="0"/>
        </tpls>
      </n>
      <n v="25724381184">
        <tpls c="8">
          <tpl hier="2" item="0"/>
          <tpl hier="4" item="3"/>
          <tpl fld="3" item="57"/>
          <tpl fld="2" item="1"/>
          <tpl hier="9" item="1"/>
          <tpl hier="11" item="4"/>
          <tpl hier="12" item="5"/>
          <tpl fld="4" item="0"/>
        </tpls>
      </n>
      <n v="107143348224">
        <tpls c="8">
          <tpl hier="2" item="0"/>
          <tpl hier="4" item="3"/>
          <tpl fld="3" item="3"/>
          <tpl fld="2" item="1"/>
          <tpl hier="9" item="1"/>
          <tpl hier="11" item="4"/>
          <tpl hier="12" item="5"/>
          <tpl fld="4" item="0"/>
        </tpls>
      </n>
      <n v="501416296448">
        <tpls c="8">
          <tpl hier="2" item="0"/>
          <tpl hier="4" item="3"/>
          <tpl fld="3" item="1"/>
          <tpl fld="2" item="1"/>
          <tpl hier="9" item="1"/>
          <tpl hier="11" item="4"/>
          <tpl hier="12" item="5"/>
          <tpl fld="4" item="0"/>
        </tpls>
      </n>
      <n v="3667161344">
        <tpls c="8">
          <tpl hier="2" item="0"/>
          <tpl hier="4" item="3"/>
          <tpl fld="3" item="20"/>
          <tpl fld="2" item="3"/>
          <tpl hier="9" item="1"/>
          <tpl hier="11" item="4"/>
          <tpl hier="12" item="5"/>
          <tpl fld="4" item="0"/>
        </tpls>
      </n>
      <n v="12878199808">
        <tpls c="8">
          <tpl hier="2" item="0"/>
          <tpl hier="4" item="3"/>
          <tpl fld="3" item="51"/>
          <tpl fld="2" item="3"/>
          <tpl hier="9" item="1"/>
          <tpl hier="11" item="4"/>
          <tpl hier="12" item="5"/>
          <tpl fld="4" item="0"/>
        </tpls>
      </n>
      <n v="30366212096">
        <tpls c="8">
          <tpl hier="2" item="0"/>
          <tpl hier="4" item="3"/>
          <tpl fld="3" item="38"/>
          <tpl fld="2" item="3"/>
          <tpl hier="9" item="1"/>
          <tpl hier="11" item="4"/>
          <tpl hier="12" item="5"/>
          <tpl fld="4" item="0"/>
        </tpls>
      </n>
      <n v="718714304">
        <tpls c="8">
          <tpl hier="2" item="0"/>
          <tpl hier="4" item="3"/>
          <tpl fld="3" item="44"/>
          <tpl fld="2" item="5"/>
          <tpl hier="9" item="1"/>
          <tpl hier="11" item="4"/>
          <tpl hier="12" item="5"/>
          <tpl fld="4" item="0"/>
        </tpls>
      </n>
      <n v="3325499904">
        <tpls c="8">
          <tpl hier="2" item="0"/>
          <tpl hier="4" item="3"/>
          <tpl fld="3" item="43"/>
          <tpl fld="2" item="5"/>
          <tpl hier="9" item="1"/>
          <tpl hier="11" item="4"/>
          <tpl hier="12" item="5"/>
          <tpl fld="4" item="0"/>
        </tpls>
      </n>
      <n v="3807067136">
        <tpls c="8">
          <tpl hier="2" item="0"/>
          <tpl hier="4" item="3"/>
          <tpl fld="3" item="42"/>
          <tpl fld="2" item="5"/>
          <tpl hier="9" item="1"/>
          <tpl hier="11" item="4"/>
          <tpl hier="12" item="5"/>
          <tpl fld="4" item="0"/>
        </tpls>
      </n>
      <n v="23459514368">
        <tpls c="8">
          <tpl hier="2" item="0"/>
          <tpl hier="4" item="3"/>
          <tpl fld="3" item="41"/>
          <tpl fld="2" item="5"/>
          <tpl hier="9" item="1"/>
          <tpl hier="11" item="4"/>
          <tpl hier="12" item="5"/>
          <tpl fld="4" item="0"/>
        </tpls>
      </n>
      <n v="1281749504">
        <tpls c="8">
          <tpl hier="2" item="0"/>
          <tpl hier="4" item="3"/>
          <tpl fld="3" item="32"/>
          <tpl fld="2" item="7"/>
          <tpl hier="9" item="1"/>
          <tpl hier="11" item="4"/>
          <tpl hier="12" item="5"/>
          <tpl fld="4" item="0"/>
        </tpls>
      </n>
      <n v="8539700736">
        <tpls c="8">
          <tpl hier="2" item="0"/>
          <tpl hier="4" item="3"/>
          <tpl fld="3" item="31"/>
          <tpl fld="2" item="7"/>
          <tpl hier="9" item="1"/>
          <tpl hier="11" item="4"/>
          <tpl hier="12" item="5"/>
          <tpl fld="4" item="0"/>
        </tpls>
      </n>
      <n v="6401968128">
        <tpls c="8">
          <tpl hier="2" item="0"/>
          <tpl hier="4" item="3"/>
          <tpl fld="3" item="30"/>
          <tpl fld="2" item="7"/>
          <tpl hier="9" item="1"/>
          <tpl hier="11" item="4"/>
          <tpl hier="12" item="5"/>
          <tpl fld="4" item="0"/>
        </tpls>
      </n>
      <n v="19495520256">
        <tpls c="8">
          <tpl hier="2" item="0"/>
          <tpl hier="4" item="3"/>
          <tpl fld="3" item="29"/>
          <tpl fld="2" item="7"/>
          <tpl hier="9" item="1"/>
          <tpl hier="11" item="4"/>
          <tpl hier="12" item="5"/>
          <tpl fld="4" item="0"/>
        </tpls>
      </n>
      <n v="274705391616">
        <tpls c="8">
          <tpl hier="2" item="0"/>
          <tpl hier="4" item="3"/>
          <tpl fld="3" item="16"/>
          <tpl fld="1" item="0"/>
          <tpl hier="9" item="1"/>
          <tpl hier="11" item="4"/>
          <tpl hier="12" item="5"/>
          <tpl fld="4" item="0"/>
        </tpls>
      </n>
      <n v="1260737971312">
        <tpls c="8">
          <tpl hier="2" item="0"/>
          <tpl hier="4" item="3"/>
          <tpl fld="3" item="15"/>
          <tpl fld="1" item="0"/>
          <tpl hier="9" item="1"/>
          <tpl hier="11" item="4"/>
          <tpl hier="12" item="5"/>
          <tpl fld="4" item="0"/>
        </tpls>
      </n>
      <n v="3220235329856">
        <tpls c="8">
          <tpl hier="2" item="0"/>
          <tpl hier="4" item="3"/>
          <tpl fld="3" item="14"/>
          <tpl fld="1" item="0"/>
          <tpl hier="9" item="1"/>
          <tpl hier="11" item="4"/>
          <tpl hier="12" item="5"/>
          <tpl fld="4" item="0"/>
        </tpls>
      </n>
      <n v="11235098759552">
        <tpls c="8">
          <tpl hier="2" item="0"/>
          <tpl hier="4" item="3"/>
          <tpl fld="3" item="13"/>
          <tpl fld="1" item="0"/>
          <tpl hier="9" item="1"/>
          <tpl hier="11" item="4"/>
          <tpl hier="12" item="5"/>
          <tpl fld="4" item="0"/>
        </tpls>
      </n>
      <n v="5598000128">
        <tpls c="8">
          <tpl hier="2" item="0"/>
          <tpl hier="4" item="3"/>
          <tpl fld="3" item="54"/>
          <tpl fld="2" item="2"/>
          <tpl hier="9" item="1"/>
          <tpl hier="11" item="4"/>
          <tpl hier="12" item="5"/>
          <tpl fld="4" item="0"/>
        </tpls>
      </n>
      <n v="11379222528">
        <tpls c="8">
          <tpl hier="2" item="0"/>
          <tpl hier="4" item="3"/>
          <tpl fld="3" item="53"/>
          <tpl fld="2" item="2"/>
          <tpl hier="9" item="1"/>
          <tpl hier="11" item="4"/>
          <tpl hier="12" item="5"/>
          <tpl fld="4" item="0"/>
        </tpls>
      </n>
      <n v="45898948608">
        <tpls c="8">
          <tpl hier="2" item="0"/>
          <tpl hier="4" item="3"/>
          <tpl fld="3" item="52"/>
          <tpl fld="2" item="2"/>
          <tpl hier="9" item="1"/>
          <tpl hier="11" item="4"/>
          <tpl hier="12" item="5"/>
          <tpl fld="4" item="0"/>
        </tpls>
      </n>
      <n v="116150000">
        <tpls c="8">
          <tpl hier="2" item="0"/>
          <tpl hier="4" item="3"/>
          <tpl fld="3" item="48"/>
          <tpl fld="2" item="4"/>
          <tpl hier="9" item="1"/>
          <tpl hier="11" item="4"/>
          <tpl hier="12" item="5"/>
          <tpl fld="4" item="0"/>
        </tpls>
      </n>
      <n v="735500032">
        <tpls c="8">
          <tpl hier="2" item="0"/>
          <tpl hier="4" item="3"/>
          <tpl fld="3" item="46"/>
          <tpl fld="2" item="4"/>
          <tpl hier="9" item="1"/>
          <tpl hier="11" item="4"/>
          <tpl hier="12" item="5"/>
          <tpl fld="4" item="0"/>
        </tpls>
      </n>
      <n v="605492544">
        <tpls c="8">
          <tpl hier="2" item="0"/>
          <tpl hier="4" item="3"/>
          <tpl fld="3" item="45"/>
          <tpl fld="2" item="4"/>
          <tpl hier="9" item="1"/>
          <tpl hier="11" item="4"/>
          <tpl hier="12" item="5"/>
          <tpl fld="4" item="0"/>
        </tpls>
      </n>
      <n v="4368397824">
        <tpls c="8">
          <tpl hier="2" item="0"/>
          <tpl hier="4" item="3"/>
          <tpl fld="3" item="47"/>
          <tpl fld="2" item="4"/>
          <tpl hier="9" item="1"/>
          <tpl hier="11" item="4"/>
          <tpl hier="12" item="5"/>
          <tpl fld="4" item="0"/>
        </tpls>
      </n>
      <n v="4388937728">
        <tpls c="8">
          <tpl hier="2" item="0"/>
          <tpl hier="4" item="3"/>
          <tpl fld="3" item="34"/>
          <tpl fld="2" item="6"/>
          <tpl hier="9" item="1"/>
          <tpl hier="11" item="4"/>
          <tpl hier="12" item="5"/>
          <tpl fld="4" item="0"/>
        </tpls>
      </n>
      <n v="34846109696">
        <tpls c="8">
          <tpl hier="2" item="0"/>
          <tpl hier="4" item="3"/>
          <tpl fld="3" item="36"/>
          <tpl fld="2" item="6"/>
          <tpl hier="9" item="1"/>
          <tpl hier="11" item="4"/>
          <tpl hier="12" item="5"/>
          <tpl fld="4" item="0"/>
        </tpls>
      </n>
      <n v="150180626432">
        <tpls c="8">
          <tpl hier="2" item="0"/>
          <tpl hier="4" item="3"/>
          <tpl fld="3" item="27"/>
          <tpl fld="2" item="6"/>
          <tpl hier="9" item="1"/>
          <tpl hier="11" item="4"/>
          <tpl hier="12" item="5"/>
          <tpl fld="4" item="0"/>
        </tpls>
      </n>
      <n v="420333191168">
        <tpls c="8">
          <tpl hier="2" item="0"/>
          <tpl hier="4" item="3"/>
          <tpl fld="3" item="33"/>
          <tpl fld="2" item="6"/>
          <tpl hier="9" item="1"/>
          <tpl hier="11" item="4"/>
          <tpl hier="12" item="5"/>
          <tpl fld="4" item="0"/>
        </tpls>
      </n>
      <n v="241956912">
        <tpls c="8">
          <tpl hier="2" item="0"/>
          <tpl hier="4" item="3"/>
          <tpl fld="3" item="18"/>
          <tpl fld="2" item="8"/>
          <tpl hier="9" item="1"/>
          <tpl hier="11" item="4"/>
          <tpl hier="12" item="5"/>
          <tpl fld="4" item="0"/>
        </tpls>
      </n>
      <n v="718148928">
        <tpls c="8">
          <tpl hier="2" item="0"/>
          <tpl hier="4" item="3"/>
          <tpl fld="3" item="22"/>
          <tpl fld="2" item="8"/>
          <tpl hier="9" item="1"/>
          <tpl hier="11" item="4"/>
          <tpl hier="12" item="5"/>
          <tpl fld="4" item="0"/>
        </tpls>
      </n>
      <n v="1488185728">
        <tpls c="8">
          <tpl hier="2" item="0"/>
          <tpl hier="4" item="3"/>
          <tpl fld="3" item="17"/>
          <tpl fld="2" item="8"/>
          <tpl hier="9" item="1"/>
          <tpl hier="11" item="4"/>
          <tpl hier="12" item="5"/>
          <tpl fld="4" item="0"/>
        </tpls>
      </n>
      <n v="4486979072">
        <tpls c="8">
          <tpl hier="2" item="0"/>
          <tpl hier="4" item="3"/>
          <tpl fld="3" item="21"/>
          <tpl fld="2" item="8"/>
          <tpl hier="9" item="1"/>
          <tpl hier="11" item="4"/>
          <tpl hier="12" item="5"/>
          <tpl fld="4" item="0"/>
        </tpls>
      </n>
      <n v="896754304">
        <tpls c="8">
          <tpl hier="2" item="0"/>
          <tpl hier="4" item="3"/>
          <tpl fld="3" item="8"/>
          <tpl fld="2" item="0"/>
          <tpl hier="9" item="1"/>
          <tpl hier="11" item="4"/>
          <tpl hier="12" item="5"/>
          <tpl fld="4" item="0"/>
        </tpls>
      </n>
      <n v="4797777920">
        <tpls c="8">
          <tpl hier="2" item="0"/>
          <tpl hier="4" item="3"/>
          <tpl fld="3" item="7"/>
          <tpl fld="2" item="0"/>
          <tpl hier="9" item="1"/>
          <tpl hier="11" item="4"/>
          <tpl hier="12" item="5"/>
          <tpl fld="4" item="0"/>
        </tpls>
      </n>
      <n v="11305459712">
        <tpls c="8">
          <tpl hier="2" item="0"/>
          <tpl hier="4" item="3"/>
          <tpl fld="3" item="6"/>
          <tpl fld="2" item="0"/>
          <tpl hier="9" item="1"/>
          <tpl hier="11" item="4"/>
          <tpl hier="12" item="5"/>
          <tpl fld="4" item="0"/>
        </tpls>
      </n>
      <n v="24100202496">
        <tpls c="8">
          <tpl hier="2" item="0"/>
          <tpl hier="4" item="3"/>
          <tpl fld="3" item="5"/>
          <tpl fld="2" item="0"/>
          <tpl hier="9" item="1"/>
          <tpl hier="11" item="4"/>
          <tpl hier="12" item="5"/>
          <tpl fld="4" item="0"/>
        </tpls>
      </n>
      <n v="35599912960">
        <tpls c="8">
          <tpl hier="2" item="0"/>
          <tpl hier="4" item="3"/>
          <tpl fld="3" item="56"/>
          <tpl fld="2" item="1"/>
          <tpl hier="9" item="1"/>
          <tpl hier="11" item="4"/>
          <tpl hier="12" item="5"/>
          <tpl fld="4" item="0"/>
        </tpls>
      </n>
      <n v="150676291584">
        <tpls c="8">
          <tpl hier="2" item="0"/>
          <tpl hier="4" item="3"/>
          <tpl fld="3" item="0"/>
          <tpl fld="2" item="1"/>
          <tpl hier="9" item="1"/>
          <tpl hier="11" item="4"/>
          <tpl hier="12" item="5"/>
          <tpl fld="4" item="0"/>
        </tpls>
      </n>
      <n v="552486895616">
        <tpls c="8">
          <tpl hier="2" item="0"/>
          <tpl hier="4" item="3"/>
          <tpl fld="3" item="55"/>
          <tpl fld="2" item="1"/>
          <tpl hier="9" item="1"/>
          <tpl hier="11" item="4"/>
          <tpl hier="12" item="5"/>
          <tpl fld="4" item="0"/>
        </tpls>
      </n>
      <n v="1547388800">
        <tpls c="8">
          <tpl hier="2" item="0"/>
          <tpl hier="4" item="3"/>
          <tpl fld="3" item="35"/>
          <tpl fld="2" item="3"/>
          <tpl hier="9" item="1"/>
          <tpl hier="11" item="4"/>
          <tpl hier="12" item="5"/>
          <tpl fld="4" item="0"/>
        </tpls>
      </n>
      <n v="4114667008">
        <tpls c="8">
          <tpl hier="2" item="0"/>
          <tpl hier="4" item="3"/>
          <tpl fld="3" item="40"/>
          <tpl fld="2" item="3"/>
          <tpl hier="9" item="1"/>
          <tpl hier="11" item="4"/>
          <tpl hier="12" item="5"/>
          <tpl fld="4" item="0"/>
        </tpls>
      </n>
      <n v="15002106880">
        <tpls c="8">
          <tpl hier="2" item="0"/>
          <tpl hier="4" item="3"/>
          <tpl fld="3" item="50"/>
          <tpl fld="2" item="3"/>
          <tpl hier="9" item="1"/>
          <tpl hier="11" item="4"/>
          <tpl hier="12" item="5"/>
          <tpl fld="4" item="0"/>
        </tpls>
      </n>
      <n v="31660910592">
        <tpls c="8">
          <tpl hier="2" item="0"/>
          <tpl hier="4" item="3"/>
          <tpl fld="3" item="49"/>
          <tpl fld="2" item="3"/>
          <tpl hier="9" item="1"/>
          <tpl hier="11" item="4"/>
          <tpl hier="12" item="5"/>
          <tpl fld="4" item="0"/>
        </tpls>
      </n>
      <n v="839428544">
        <tpls c="8">
          <tpl hier="2" item="0"/>
          <tpl hier="4" item="3"/>
          <tpl fld="3" item="37"/>
          <tpl fld="2" item="5"/>
          <tpl hier="9" item="1"/>
          <tpl hier="11" item="4"/>
          <tpl hier="12" item="5"/>
          <tpl fld="4" item="0"/>
        </tpls>
      </n>
      <n v="3829499904">
        <tpls c="8">
          <tpl hier="2" item="0"/>
          <tpl hier="4" item="3"/>
          <tpl fld="3" item="39"/>
          <tpl fld="2" item="5"/>
          <tpl hier="9" item="1"/>
          <tpl hier="11" item="4"/>
          <tpl hier="12" item="5"/>
          <tpl fld="4" item="0"/>
        </tpls>
      </n>
      <n v="3597220864">
        <tpls c="8">
          <tpl hier="2" item="0"/>
          <tpl hier="4" item="3"/>
          <tpl fld="3" item="28"/>
          <tpl fld="2" item="5"/>
          <tpl hier="9" item="1"/>
          <tpl hier="11" item="4"/>
          <tpl hier="12" item="5"/>
          <tpl fld="4" item="0"/>
        </tpls>
      </n>
      <n v="25503059968">
        <tpls c="8">
          <tpl hier="2" item="0"/>
          <tpl hier="4" item="3"/>
          <tpl fld="3" item="19"/>
          <tpl fld="2" item="5"/>
          <tpl hier="9" item="1"/>
          <tpl hier="11" item="4"/>
          <tpl hier="12" item="5"/>
          <tpl fld="4" item="0"/>
        </tpls>
      </n>
      <n v="1397001984">
        <tpls c="8">
          <tpl hier="2" item="0"/>
          <tpl hier="4" item="3"/>
          <tpl fld="3" item="26"/>
          <tpl fld="2" item="7"/>
          <tpl hier="9" item="1"/>
          <tpl hier="11" item="4"/>
          <tpl hier="12" item="5"/>
          <tpl fld="4" item="0"/>
        </tpls>
      </n>
      <n v="7764066816">
        <tpls c="8">
          <tpl hier="2" item="0"/>
          <tpl hier="4" item="3"/>
          <tpl fld="3" item="25"/>
          <tpl fld="2" item="7"/>
          <tpl hier="9" item="1"/>
          <tpl hier="11" item="4"/>
          <tpl hier="12" item="5"/>
          <tpl fld="4" item="0"/>
        </tpls>
      </n>
      <n v="6858013184">
        <tpls c="8">
          <tpl hier="2" item="0"/>
          <tpl hier="4" item="3"/>
          <tpl fld="3" item="24"/>
          <tpl fld="2" item="7"/>
          <tpl hier="9" item="1"/>
          <tpl hier="11" item="4"/>
          <tpl hier="12" item="5"/>
          <tpl fld="4" item="0"/>
        </tpls>
      </n>
      <n v="19963119616">
        <tpls c="8">
          <tpl hier="2" item="0"/>
          <tpl hier="4" item="3"/>
          <tpl fld="3" item="23"/>
          <tpl fld="2" item="7"/>
          <tpl hier="9" item="1"/>
          <tpl hier="11" item="4"/>
          <tpl hier="12" item="5"/>
          <tpl fld="4" item="0"/>
        </tpls>
      </n>
      <n v="297829347700">
        <tpls c="8">
          <tpl hier="2" item="0"/>
          <tpl hier="4" item="3"/>
          <tpl fld="3" item="10"/>
          <tpl fld="1" item="0"/>
          <tpl hier="9" item="1"/>
          <tpl hier="11" item="4"/>
          <tpl hier="12" item="5"/>
          <tpl fld="4" item="0"/>
        </tpls>
      </n>
      <n v="1273731184368">
        <tpls c="8">
          <tpl hier="2" item="0"/>
          <tpl hier="4" item="3"/>
          <tpl fld="3" item="12"/>
          <tpl fld="1" item="0"/>
          <tpl hier="9" item="1"/>
          <tpl hier="11" item="4"/>
          <tpl hier="12" item="5"/>
          <tpl fld="4" item="0"/>
        </tpls>
      </n>
      <n v="3313631188992">
        <tpls c="8">
          <tpl hier="2" item="0"/>
          <tpl hier="4" item="3"/>
          <tpl fld="3" item="11"/>
          <tpl fld="1" item="0"/>
          <tpl hier="9" item="1"/>
          <tpl hier="11" item="4"/>
          <tpl hier="12" item="5"/>
          <tpl fld="4" item="0"/>
        </tpls>
      </n>
      <n v="11398311357312">
        <tpls c="8">
          <tpl hier="2" item="0"/>
          <tpl hier="4" item="3"/>
          <tpl fld="3" item="9"/>
          <tpl fld="1" item="0"/>
          <tpl hier="9" item="1"/>
          <tpl hier="11" item="4"/>
          <tpl hier="12" item="5"/>
          <tpl fld="4" item="0"/>
        </tpls>
      </n>
      <n v="24405790720">
        <tpls c="8">
          <tpl hier="2" item="0"/>
          <tpl hier="4" item="3"/>
          <tpl fld="3" item="1"/>
          <tpl fld="2" item="19"/>
          <tpl hier="9" item="1"/>
          <tpl hier="11" item="4"/>
          <tpl hier="12" item="5"/>
          <tpl fld="4" item="0"/>
        </tpls>
      </n>
      <n v="6979333120">
        <tpls c="8">
          <tpl hier="2" item="0"/>
          <tpl hier="4" item="3"/>
          <tpl fld="3" item="20"/>
          <tpl fld="2" item="2"/>
          <tpl hier="9" item="1"/>
          <tpl hier="11" item="4"/>
          <tpl hier="12" item="5"/>
          <tpl fld="4" item="0"/>
        </tpls>
      </n>
      <n v="7034219520">
        <tpls c="8">
          <tpl hier="2" item="0"/>
          <tpl hier="4" item="3"/>
          <tpl fld="3" item="51"/>
          <tpl fld="2" item="2"/>
          <tpl hier="9" item="1"/>
          <tpl hier="11" item="4"/>
          <tpl hier="12" item="5"/>
          <tpl fld="4" item="0"/>
        </tpls>
      </n>
      <n v="54526578688">
        <tpls c="8">
          <tpl hier="2" item="0"/>
          <tpl hier="4" item="3"/>
          <tpl fld="3" item="38"/>
          <tpl fld="2" item="2"/>
          <tpl hier="9" item="1"/>
          <tpl hier="11" item="4"/>
          <tpl hier="12" item="5"/>
          <tpl fld="4" item="0"/>
        </tpls>
      </n>
      <n v="125950000">
        <tpls c="8">
          <tpl hier="2" item="0"/>
          <tpl hier="4" item="3"/>
          <tpl fld="3" item="44"/>
          <tpl fld="2" item="4"/>
          <tpl hier="9" item="1"/>
          <tpl hier="11" item="4"/>
          <tpl hier="12" item="5"/>
          <tpl fld="4" item="0"/>
        </tpls>
      </n>
      <n v="782499968">
        <tpls c="8">
          <tpl hier="2" item="0"/>
          <tpl hier="4" item="3"/>
          <tpl fld="3" item="43"/>
          <tpl fld="2" item="4"/>
          <tpl hier="9" item="1"/>
          <tpl hier="11" item="4"/>
          <tpl hier="12" item="5"/>
          <tpl fld="4" item="0"/>
        </tpls>
      </n>
      <n v="691590528">
        <tpls c="8">
          <tpl hier="2" item="0"/>
          <tpl hier="4" item="3"/>
          <tpl fld="3" item="42"/>
          <tpl fld="2" item="4"/>
          <tpl hier="9" item="1"/>
          <tpl hier="11" item="4"/>
          <tpl hier="12" item="5"/>
          <tpl fld="4" item="0"/>
        </tpls>
      </n>
      <n v="4422276608">
        <tpls c="8">
          <tpl hier="2" item="0"/>
          <tpl hier="4" item="3"/>
          <tpl fld="3" item="41"/>
          <tpl fld="2" item="4"/>
          <tpl hier="9" item="1"/>
          <tpl hier="11" item="4"/>
          <tpl hier="12" item="5"/>
          <tpl fld="4" item="0"/>
        </tpls>
      </n>
      <n v="5279230976">
        <tpls c="8">
          <tpl hier="2" item="0"/>
          <tpl hier="4" item="3"/>
          <tpl fld="3" item="32"/>
          <tpl fld="2" item="6"/>
          <tpl hier="9" item="1"/>
          <tpl hier="11" item="4"/>
          <tpl hier="12" item="5"/>
          <tpl fld="4" item="0"/>
        </tpls>
      </n>
      <n v="36589797376">
        <tpls c="8">
          <tpl hier="2" item="0"/>
          <tpl hier="4" item="3"/>
          <tpl fld="3" item="31"/>
          <tpl fld="2" item="6"/>
          <tpl hier="9" item="1"/>
          <tpl hier="11" item="4"/>
          <tpl hier="12" item="5"/>
          <tpl fld="4" item="0"/>
        </tpls>
      </n>
      <n v="113675558912">
        <tpls c="8">
          <tpl hier="2" item="0"/>
          <tpl hier="4" item="3"/>
          <tpl fld="3" item="30"/>
          <tpl fld="2" item="6"/>
          <tpl hier="9" item="1"/>
          <tpl hier="11" item="4"/>
          <tpl hier="12" item="5"/>
          <tpl fld="4" item="0"/>
        </tpls>
      </n>
      <n v="407339368448">
        <tpls c="8">
          <tpl hier="2" item="0"/>
          <tpl hier="4" item="3"/>
          <tpl fld="3" item="29"/>
          <tpl fld="2" item="6"/>
          <tpl hier="9" item="1"/>
          <tpl hier="11" item="4"/>
          <tpl hier="12" item="5"/>
          <tpl fld="4" item="0"/>
        </tpls>
      </n>
      <n v="267732448">
        <tpls c="8">
          <tpl hier="2" item="0"/>
          <tpl hier="4" item="3"/>
          <tpl fld="3" item="16"/>
          <tpl fld="2" item="8"/>
          <tpl hier="9" item="1"/>
          <tpl hier="11" item="4"/>
          <tpl hier="12" item="5"/>
          <tpl fld="4" item="0"/>
        </tpls>
      </n>
      <n v="762359744">
        <tpls c="8">
          <tpl hier="2" item="0"/>
          <tpl hier="4" item="3"/>
          <tpl fld="3" item="15"/>
          <tpl fld="2" item="8"/>
          <tpl hier="9" item="1"/>
          <tpl hier="11" item="4"/>
          <tpl hier="12" item="5"/>
          <tpl fld="4" item="0"/>
        </tpls>
      </n>
      <n v="1481141888">
        <tpls c="8">
          <tpl hier="2" item="0"/>
          <tpl hier="4" item="3"/>
          <tpl fld="3" item="14"/>
          <tpl fld="2" item="8"/>
          <tpl hier="9" item="1"/>
          <tpl hier="11" item="4"/>
          <tpl hier="12" item="5"/>
          <tpl fld="4" item="0"/>
        </tpls>
      </n>
      <n v="4819950080">
        <tpls c="8">
          <tpl hier="2" item="0"/>
          <tpl hier="4" item="3"/>
          <tpl fld="3" item="13"/>
          <tpl fld="2" item="8"/>
          <tpl hier="9" item="1"/>
          <tpl hier="11" item="4"/>
          <tpl hier="12" item="5"/>
          <tpl fld="4" item="0"/>
        </tpls>
      </n>
      <n v="1083380992">
        <tpls c="8">
          <tpl hier="2" item="0"/>
          <tpl hier="4" item="3"/>
          <tpl fld="3" item="4"/>
          <tpl fld="2" item="0"/>
          <tpl hier="9" item="1"/>
          <tpl hier="11" item="4"/>
          <tpl hier="12" item="5"/>
          <tpl fld="4" item="0"/>
        </tpls>
      </n>
      <n v="4496851968">
        <tpls c="8">
          <tpl hier="2" item="0"/>
          <tpl hier="4" item="3"/>
          <tpl fld="3" item="58"/>
          <tpl fld="2" item="0"/>
          <tpl hier="9" item="1"/>
          <tpl hier="11" item="4"/>
          <tpl hier="12" item="5"/>
          <tpl fld="4" item="0"/>
        </tpls>
      </n>
      <n v="13280275456">
        <tpls c="8">
          <tpl hier="2" item="0"/>
          <tpl hier="4" item="3"/>
          <tpl fld="3" item="2"/>
          <tpl fld="2" item="0"/>
          <tpl hier="9" item="1"/>
          <tpl hier="11" item="4"/>
          <tpl hier="12" item="5"/>
          <tpl fld="4" item="0"/>
        </tpls>
      </n>
      <n v="44633706496">
        <tpls c="8">
          <tpl hier="2" item="0"/>
          <tpl hier="4" item="3"/>
          <tpl fld="3" item="54"/>
          <tpl fld="2" item="1"/>
          <tpl hier="9" item="1"/>
          <tpl hier="11" item="4"/>
          <tpl hier="12" item="5"/>
          <tpl fld="4" item="0"/>
        </tpls>
      </n>
      <n v="150027829248">
        <tpls c="8">
          <tpl hier="2" item="0"/>
          <tpl hier="4" item="3"/>
          <tpl fld="3" item="53"/>
          <tpl fld="2" item="1"/>
          <tpl hier="9" item="1"/>
          <tpl hier="11" item="4"/>
          <tpl hier="12" item="5"/>
          <tpl fld="4" item="0"/>
        </tpls>
      </n>
      <n v="675770138624">
        <tpls c="8">
          <tpl hier="2" item="0"/>
          <tpl hier="4" item="3"/>
          <tpl fld="3" item="52"/>
          <tpl fld="2" item="1"/>
          <tpl hier="9" item="1"/>
          <tpl hier="11" item="4"/>
          <tpl hier="12" item="5"/>
          <tpl fld="4" item="0"/>
        </tpls>
      </n>
      <n v="1710004352">
        <tpls c="8">
          <tpl hier="2" item="0"/>
          <tpl hier="4" item="3"/>
          <tpl fld="3" item="48"/>
          <tpl fld="2" item="3"/>
          <tpl hier="9" item="1"/>
          <tpl hier="11" item="4"/>
          <tpl hier="12" item="5"/>
          <tpl fld="4" item="0"/>
        </tpls>
      </n>
      <n v="4910257152">
        <tpls c="8">
          <tpl hier="2" item="0"/>
          <tpl hier="4" item="3"/>
          <tpl fld="3" item="46"/>
          <tpl fld="2" item="3"/>
          <tpl hier="9" item="1"/>
          <tpl hier="11" item="4"/>
          <tpl hier="12" item="5"/>
          <tpl fld="4" item="0"/>
        </tpls>
      </n>
      <n v="17474648064">
        <tpls c="8">
          <tpl hier="2" item="0"/>
          <tpl hier="4" item="3"/>
          <tpl fld="3" item="45"/>
          <tpl fld="2" item="3"/>
          <tpl hier="9" item="1"/>
          <tpl hier="11" item="4"/>
          <tpl hier="12" item="5"/>
          <tpl fld="4" item="0"/>
        </tpls>
      </n>
      <n v="40284483584">
        <tpls c="8">
          <tpl hier="2" item="0"/>
          <tpl hier="4" item="3"/>
          <tpl fld="3" item="47"/>
          <tpl fld="2" item="3"/>
          <tpl hier="9" item="1"/>
          <tpl hier="11" item="4"/>
          <tpl hier="12" item="5"/>
          <tpl fld="4" item="0"/>
        </tpls>
      </n>
      <n v="1082857088">
        <tpls c="8">
          <tpl hier="2" item="0"/>
          <tpl hier="4" item="3"/>
          <tpl fld="3" item="34"/>
          <tpl fld="2" item="5"/>
          <tpl hier="9" item="1"/>
          <tpl hier="11" item="4"/>
          <tpl hier="12" item="5"/>
          <tpl fld="4" item="0"/>
        </tpls>
      </n>
      <n v="3872666624">
        <tpls c="8">
          <tpl hier="2" item="0"/>
          <tpl hier="4" item="3"/>
          <tpl fld="3" item="36"/>
          <tpl fld="2" item="5"/>
          <tpl hier="9" item="1"/>
          <tpl hier="11" item="4"/>
          <tpl hier="12" item="5"/>
          <tpl fld="4" item="0"/>
        </tpls>
      </n>
      <n v="4303282176">
        <tpls c="8">
          <tpl hier="2" item="0"/>
          <tpl hier="4" item="3"/>
          <tpl fld="3" item="27"/>
          <tpl fld="2" item="5"/>
          <tpl hier="9" item="1"/>
          <tpl hier="11" item="4"/>
          <tpl hier="12" item="5"/>
          <tpl fld="4" item="0"/>
        </tpls>
      </n>
      <n v="28045512704">
        <tpls c="8">
          <tpl hier="2" item="0"/>
          <tpl hier="4" item="3"/>
          <tpl fld="3" item="33"/>
          <tpl fld="2" item="5"/>
          <tpl hier="9" item="1"/>
          <tpl hier="11" item="4"/>
          <tpl hier="12" item="5"/>
          <tpl fld="4" item="0"/>
        </tpls>
      </n>
      <n v="1479599872">
        <tpls c="8">
          <tpl hier="2" item="0"/>
          <tpl hier="4" item="3"/>
          <tpl fld="3" item="18"/>
          <tpl fld="2" item="7"/>
          <tpl hier="9" item="1"/>
          <tpl hier="11" item="4"/>
          <tpl hier="12" item="5"/>
          <tpl fld="4" item="0"/>
        </tpls>
      </n>
      <n v="6352125952">
        <tpls c="8">
          <tpl hier="2" item="0"/>
          <tpl hier="4" item="3"/>
          <tpl fld="3" item="22"/>
          <tpl fld="2" item="7"/>
          <tpl hier="9" item="1"/>
          <tpl hier="11" item="4"/>
          <tpl hier="12" item="5"/>
          <tpl fld="4" item="0"/>
        </tpls>
      </n>
      <n v="6689957376">
        <tpls c="8">
          <tpl hier="2" item="0"/>
          <tpl hier="4" item="3"/>
          <tpl fld="3" item="17"/>
          <tpl fld="2" item="7"/>
          <tpl hier="9" item="1"/>
          <tpl hier="11" item="4"/>
          <tpl hier="12" item="5"/>
          <tpl fld="4" item="0"/>
        </tpls>
      </n>
      <n v="20548677632">
        <tpls c="8">
          <tpl hier="2" item="0"/>
          <tpl hier="4" item="3"/>
          <tpl fld="3" item="21"/>
          <tpl fld="2" item="7"/>
          <tpl hier="9" item="1"/>
          <tpl hier="11" item="4"/>
          <tpl hier="12" item="5"/>
          <tpl fld="4" item="0"/>
        </tpls>
      </n>
      <n v="320469176500">
        <tpls c="8">
          <tpl hier="2" item="0"/>
          <tpl hier="4" item="3"/>
          <tpl fld="3" item="8"/>
          <tpl fld="1" item="0"/>
          <tpl hier="9" item="1"/>
          <tpl hier="11" item="4"/>
          <tpl hier="12" item="5"/>
          <tpl fld="4" item="0"/>
        </tpls>
      </n>
      <n v="1417438489728">
        <tpls c="8">
          <tpl hier="2" item="0"/>
          <tpl hier="4" item="3"/>
          <tpl fld="3" item="7"/>
          <tpl fld="1" item="0"/>
          <tpl hier="9" item="1"/>
          <tpl hier="11" item="4"/>
          <tpl hier="12" item="5"/>
          <tpl fld="4" item="0"/>
        </tpls>
      </n>
      <n v="3643056673728">
        <tpls c="8">
          <tpl hier="2" item="0"/>
          <tpl hier="4" item="3"/>
          <tpl fld="3" item="6"/>
          <tpl fld="1" item="0"/>
          <tpl hier="9" item="1"/>
          <tpl hier="11" item="4"/>
          <tpl hier="12" item="5"/>
          <tpl fld="4" item="0"/>
        </tpls>
      </n>
      <n v="11620798615552">
        <tpls c="8">
          <tpl hier="2" item="0"/>
          <tpl hier="4" item="3"/>
          <tpl fld="3" item="5"/>
          <tpl fld="1" item="0"/>
          <tpl hier="9" item="1"/>
          <tpl hier="11" item="4"/>
          <tpl hier="12" item="5"/>
          <tpl fld="4" item="0"/>
        </tpls>
      </n>
      <n v="28279814144">
        <tpls c="8">
          <tpl hier="2" item="0"/>
          <tpl hier="4" item="3"/>
          <tpl fld="3" item="55"/>
          <tpl fld="2" item="19"/>
          <tpl hier="9" item="1"/>
          <tpl hier="11" item="4"/>
          <tpl hier="12" item="5"/>
          <tpl fld="4" item="0"/>
        </tpls>
      </n>
      <n v="1419333376">
        <tpls c="8">
          <tpl hier="2" item="0"/>
          <tpl hier="4" item="3"/>
          <tpl fld="3" item="35"/>
          <tpl fld="2" item="2"/>
          <tpl hier="9" item="1"/>
          <tpl hier="11" item="4"/>
          <tpl hier="12" item="5"/>
          <tpl fld="4" item="0"/>
        </tpls>
      </n>
      <n v="8704000000">
        <tpls c="8">
          <tpl hier="2" item="0"/>
          <tpl hier="4" item="3"/>
          <tpl fld="3" item="40"/>
          <tpl fld="2" item="2"/>
          <tpl hier="9" item="1"/>
          <tpl hier="11" item="4"/>
          <tpl hier="12" item="5"/>
          <tpl fld="4" item="0"/>
        </tpls>
      </n>
      <n v="8881785856">
        <tpls c="8">
          <tpl hier="2" item="0"/>
          <tpl hier="4" item="3"/>
          <tpl fld="3" item="50"/>
          <tpl fld="2" item="2"/>
          <tpl hier="9" item="1"/>
          <tpl hier="11" item="4"/>
          <tpl hier="12" item="5"/>
          <tpl fld="4" item="0"/>
        </tpls>
      </n>
      <n v="49957203968">
        <tpls c="8">
          <tpl hier="2" item="0"/>
          <tpl hier="4" item="3"/>
          <tpl fld="3" item="49"/>
          <tpl fld="2" item="2"/>
          <tpl hier="9" item="1"/>
          <tpl hier="11" item="4"/>
          <tpl hier="12" item="5"/>
          <tpl fld="4" item="0"/>
        </tpls>
      </n>
      <n v="134400000">
        <tpls c="8">
          <tpl hier="2" item="0"/>
          <tpl hier="4" item="3"/>
          <tpl fld="3" item="37"/>
          <tpl fld="2" item="4"/>
          <tpl hier="9" item="1"/>
          <tpl hier="11" item="4"/>
          <tpl hier="12" item="5"/>
          <tpl fld="4" item="0"/>
        </tpls>
      </n>
      <n v="795000000">
        <tpls c="8">
          <tpl hier="2" item="0"/>
          <tpl hier="4" item="3"/>
          <tpl fld="3" item="39"/>
          <tpl fld="2" item="4"/>
          <tpl hier="9" item="1"/>
          <tpl hier="11" item="4"/>
          <tpl hier="12" item="5"/>
          <tpl fld="4" item="0"/>
        </tpls>
      </n>
      <n v="861411456">
        <tpls c="8">
          <tpl hier="2" item="0"/>
          <tpl hier="4" item="3"/>
          <tpl fld="3" item="28"/>
          <tpl fld="2" item="4"/>
          <tpl hier="9" item="1"/>
          <tpl hier="11" item="4"/>
          <tpl hier="12" item="5"/>
          <tpl fld="4" item="0"/>
        </tpls>
      </n>
      <n v="4979999744">
        <tpls c="8">
          <tpl hier="2" item="0"/>
          <tpl hier="4" item="3"/>
          <tpl fld="3" item="19"/>
          <tpl fld="2" item="4"/>
          <tpl hier="9" item="1"/>
          <tpl hier="11" item="4"/>
          <tpl hier="12" item="5"/>
          <tpl fld="4" item="0"/>
        </tpls>
      </n>
      <n v="5638461440">
        <tpls c="8">
          <tpl hier="2" item="0"/>
          <tpl hier="4" item="3"/>
          <tpl fld="3" item="26"/>
          <tpl fld="2" item="6"/>
          <tpl hier="9" item="1"/>
          <tpl hier="11" item="4"/>
          <tpl hier="12" item="5"/>
          <tpl fld="4" item="0"/>
        </tpls>
      </n>
      <n v="40042827776">
        <tpls c="8">
          <tpl hier="2" item="0"/>
          <tpl hier="4" item="3"/>
          <tpl fld="3" item="25"/>
          <tpl fld="2" item="6"/>
          <tpl hier="9" item="1"/>
          <tpl hier="11" item="4"/>
          <tpl hier="12" item="5"/>
          <tpl fld="4" item="0"/>
        </tpls>
      </n>
      <n v="126669062144">
        <tpls c="8">
          <tpl hier="2" item="0"/>
          <tpl hier="4" item="3"/>
          <tpl fld="3" item="24"/>
          <tpl fld="2" item="6"/>
          <tpl hier="9" item="1"/>
          <tpl hier="11" item="4"/>
          <tpl hier="12" item="5"/>
          <tpl fld="4" item="0"/>
        </tpls>
      </n>
      <n v="401295933440">
        <tpls c="8">
          <tpl hier="2" item="0"/>
          <tpl hier="4" item="3"/>
          <tpl fld="3" item="23"/>
          <tpl fld="2" item="6"/>
          <tpl hier="9" item="1"/>
          <tpl hier="11" item="4"/>
          <tpl hier="12" item="5"/>
          <tpl fld="4" item="0"/>
        </tpls>
      </n>
      <n v="253976624">
        <tpls c="8">
          <tpl hier="2" item="0"/>
          <tpl hier="4" item="3"/>
          <tpl fld="3" item="10"/>
          <tpl fld="2" item="8"/>
          <tpl hier="9" item="1"/>
          <tpl hier="11" item="4"/>
          <tpl hier="12" item="5"/>
          <tpl fld="4" item="0"/>
        </tpls>
      </n>
      <n v="1060911744">
        <tpls c="8">
          <tpl hier="2" item="0"/>
          <tpl hier="4" item="3"/>
          <tpl fld="3" item="12"/>
          <tpl fld="2" item="8"/>
          <tpl hier="9" item="1"/>
          <tpl hier="11" item="4"/>
          <tpl hier="12" item="5"/>
          <tpl fld="4" item="0"/>
        </tpls>
      </n>
      <n v="1698678656">
        <tpls c="8">
          <tpl hier="2" item="0"/>
          <tpl hier="4" item="3"/>
          <tpl fld="3" item="11"/>
          <tpl fld="2" item="8"/>
          <tpl hier="9" item="1"/>
          <tpl hier="11" item="4"/>
          <tpl hier="12" item="5"/>
          <tpl fld="4" item="0"/>
        </tpls>
      </n>
      <n v="5356344832">
        <tpls c="8">
          <tpl hier="2" item="0"/>
          <tpl hier="4" item="3"/>
          <tpl fld="3" item="9"/>
          <tpl fld="2" item="8"/>
          <tpl hier="9" item="1"/>
          <tpl hier="11" item="4"/>
          <tpl hier="12" item="5"/>
          <tpl fld="4" item="0"/>
        </tpls>
      </n>
      <n v="1308799488">
        <tpls c="8">
          <tpl hier="2" item="0"/>
          <tpl hier="4" item="3"/>
          <tpl fld="3" item="57"/>
          <tpl fld="2" item="0"/>
          <tpl hier="9" item="1"/>
          <tpl hier="11" item="4"/>
          <tpl hier="12" item="5"/>
          <tpl fld="4" item="0"/>
        </tpls>
      </n>
      <n v="4323058688">
        <tpls c="8">
          <tpl hier="2" item="0"/>
          <tpl hier="4" item="3"/>
          <tpl fld="3" item="3"/>
          <tpl fld="2" item="0"/>
          <tpl hier="9" item="1"/>
          <tpl hier="11" item="4"/>
          <tpl hier="12" item="5"/>
          <tpl fld="4" item="0"/>
        </tpls>
      </n>
      <n v="15982282752">
        <tpls c="8">
          <tpl hier="2" item="0"/>
          <tpl hier="4" item="3"/>
          <tpl fld="3" item="1"/>
          <tpl fld="2" item="0"/>
          <tpl hier="9" item="1"/>
          <tpl hier="11" item="4"/>
          <tpl hier="12" item="5"/>
          <tpl fld="4" item="0"/>
        </tpls>
      </n>
      <n v="51280134144">
        <tpls c="8">
          <tpl hier="2" item="0"/>
          <tpl hier="4" item="3"/>
          <tpl fld="3" item="20"/>
          <tpl fld="2" item="1"/>
          <tpl hier="9" item="1"/>
          <tpl hier="11" item="4"/>
          <tpl hier="12" item="5"/>
          <tpl fld="4" item="0"/>
        </tpls>
      </n>
      <n v="158459133952">
        <tpls c="8">
          <tpl hier="2" item="0"/>
          <tpl hier="4" item="3"/>
          <tpl fld="3" item="51"/>
          <tpl fld="2" item="1"/>
          <tpl hier="9" item="1"/>
          <tpl hier="11" item="4"/>
          <tpl hier="12" item="5"/>
          <tpl fld="4" item="0"/>
        </tpls>
      </n>
      <n v="764335685632">
        <tpls c="8">
          <tpl hier="2" item="0"/>
          <tpl hier="4" item="3"/>
          <tpl fld="3" item="38"/>
          <tpl fld="2" item="1"/>
          <tpl hier="9" item="1"/>
          <tpl hier="11" item="4"/>
          <tpl hier="12" item="5"/>
          <tpl fld="4" item="0"/>
        </tpls>
      </n>
      <n v="1539681536">
        <tpls c="8">
          <tpl hier="2" item="0"/>
          <tpl hier="4" item="3"/>
          <tpl fld="3" item="44"/>
          <tpl fld="2" item="3"/>
          <tpl hier="9" item="1"/>
          <tpl hier="11" item="4"/>
          <tpl hier="12" item="5"/>
          <tpl fld="4" item="0"/>
        </tpls>
      </n>
      <n v="7181185024">
        <tpls c="8">
          <tpl hier="2" item="0"/>
          <tpl hier="4" item="3"/>
          <tpl fld="3" item="43"/>
          <tpl fld="2" item="3"/>
          <tpl hier="9" item="1"/>
          <tpl hier="11" item="4"/>
          <tpl hier="12" item="5"/>
          <tpl fld="4" item="0"/>
        </tpls>
      </n>
      <n v="19297662976">
        <tpls c="8">
          <tpl hier="2" item="0"/>
          <tpl hier="4" item="3"/>
          <tpl fld="3" item="42"/>
          <tpl fld="2" item="3"/>
          <tpl hier="9" item="1"/>
          <tpl hier="11" item="4"/>
          <tpl hier="12" item="5"/>
          <tpl fld="4" item="0"/>
        </tpls>
      </n>
      <n v="47962439680">
        <tpls c="8">
          <tpl hier="2" item="0"/>
          <tpl hier="4" item="3"/>
          <tpl fld="3" item="41"/>
          <tpl fld="2" item="3"/>
          <tpl hier="9" item="1"/>
          <tpl hier="11" item="4"/>
          <tpl hier="12" item="5"/>
          <tpl fld="4" item="0"/>
        </tpls>
      </n>
      <n v="1264285696">
        <tpls c="8">
          <tpl hier="2" item="0"/>
          <tpl hier="4" item="3"/>
          <tpl fld="3" item="32"/>
          <tpl fld="2" item="5"/>
          <tpl hier="9" item="1"/>
          <tpl hier="11" item="4"/>
          <tpl hier="12" item="5"/>
          <tpl fld="4" item="0"/>
        </tpls>
      </n>
      <n v="3994777856">
        <tpls c="8">
          <tpl hier="2" item="0"/>
          <tpl hier="4" item="3"/>
          <tpl fld="3" item="31"/>
          <tpl fld="2" item="5"/>
          <tpl hier="9" item="1"/>
          <tpl hier="11" item="4"/>
          <tpl hier="12" item="5"/>
          <tpl fld="4" item="0"/>
        </tpls>
      </n>
      <n v="3537682944">
        <tpls c="8">
          <tpl hier="2" item="0"/>
          <tpl hier="4" item="3"/>
          <tpl fld="3" item="30"/>
          <tpl fld="2" item="5"/>
          <tpl hier="9" item="1"/>
          <tpl hier="11" item="4"/>
          <tpl hier="12" item="5"/>
          <tpl fld="4" item="0"/>
        </tpls>
      </n>
      <n v="27150647296">
        <tpls c="8">
          <tpl hier="2" item="0"/>
          <tpl hier="4" item="3"/>
          <tpl fld="3" item="29"/>
          <tpl fld="2" item="5"/>
          <tpl hier="9" item="1"/>
          <tpl hier="11" item="4"/>
          <tpl hier="12" item="5"/>
          <tpl fld="4" item="0"/>
        </tpls>
      </n>
      <n v="1747998848">
        <tpls c="8">
          <tpl hier="2" item="0"/>
          <tpl hier="4" item="3"/>
          <tpl fld="3" item="16"/>
          <tpl fld="2" item="7"/>
          <tpl hier="9" item="1"/>
          <tpl hier="11" item="4"/>
          <tpl hier="12" item="5"/>
          <tpl fld="4" item="0"/>
        </tpls>
      </n>
      <n v="5637259264">
        <tpls c="8">
          <tpl hier="2" item="0"/>
          <tpl hier="4" item="3"/>
          <tpl fld="3" item="15"/>
          <tpl fld="2" item="7"/>
          <tpl hier="9" item="1"/>
          <tpl hier="11" item="4"/>
          <tpl hier="12" item="5"/>
          <tpl fld="4" item="0"/>
        </tpls>
      </n>
      <n v="6777384448">
        <tpls c="8">
          <tpl hier="2" item="0"/>
          <tpl hier="4" item="3"/>
          <tpl fld="3" item="14"/>
          <tpl fld="2" item="7"/>
          <tpl hier="9" item="1"/>
          <tpl hier="11" item="4"/>
          <tpl hier="12" item="5"/>
          <tpl fld="4" item="0"/>
        </tpls>
      </n>
      <n v="22040901632">
        <tpls c="8">
          <tpl hier="2" item="0"/>
          <tpl hier="4" item="3"/>
          <tpl fld="3" item="13"/>
          <tpl fld="2" item="7"/>
          <tpl hier="9" item="1"/>
          <tpl hier="11" item="4"/>
          <tpl hier="12" item="5"/>
          <tpl fld="4" item="0"/>
        </tpls>
      </n>
      <n v="354894940108">
        <tpls c="8">
          <tpl hier="2" item="0"/>
          <tpl hier="4" item="3"/>
          <tpl fld="3" item="4"/>
          <tpl fld="1" item="0"/>
          <tpl hier="9" item="1"/>
          <tpl hier="11" item="4"/>
          <tpl hier="12" item="5"/>
          <tpl fld="4" item="0"/>
        </tpls>
      </n>
      <n v="1545422679328">
        <tpls c="8">
          <tpl hier="2" item="0"/>
          <tpl hier="4" item="3"/>
          <tpl fld="3" item="58"/>
          <tpl fld="1" item="0"/>
          <tpl hier="9" item="1"/>
          <tpl hier="11" item="4"/>
          <tpl hier="12" item="5"/>
          <tpl fld="4" item="0"/>
        </tpls>
      </n>
      <n v="4252258302336">
        <tpls c="8">
          <tpl hier="2" item="0"/>
          <tpl hier="4" item="3"/>
          <tpl fld="3" item="2"/>
          <tpl fld="1" item="0"/>
          <tpl hier="9" item="1"/>
          <tpl hier="11" item="4"/>
          <tpl hier="12" item="5"/>
          <tpl fld="4" item="0"/>
        </tpls>
      </n>
      <n v="32350248960">
        <tpls c="8">
          <tpl hier="2" item="0"/>
          <tpl hier="4" item="3"/>
          <tpl fld="3" item="52"/>
          <tpl fld="2" item="19"/>
          <tpl hier="9" item="1"/>
          <tpl hier="11" item="4"/>
          <tpl hier="12" item="5"/>
          <tpl fld="4" item="0"/>
        </tpls>
      </n>
      <n v="1541666688">
        <tpls c="8">
          <tpl hier="2" item="0"/>
          <tpl hier="4" item="3"/>
          <tpl fld="3" item="48"/>
          <tpl fld="2" item="2"/>
          <tpl hier="9" item="1"/>
          <tpl hier="11" item="4"/>
          <tpl hier="12" item="5"/>
          <tpl fld="4" item="0"/>
        </tpls>
      </n>
      <n v="7670499840">
        <tpls c="8">
          <tpl hier="2" item="0"/>
          <tpl hier="4" item="3"/>
          <tpl fld="3" item="46"/>
          <tpl fld="2" item="2"/>
          <tpl hier="9" item="1"/>
          <tpl hier="11" item="4"/>
          <tpl hier="12" item="5"/>
          <tpl fld="4" item="0"/>
        </tpls>
      </n>
      <n v="12794191872">
        <tpls c="8">
          <tpl hier="2" item="0"/>
          <tpl hier="4" item="3"/>
          <tpl fld="3" item="45"/>
          <tpl fld="2" item="2"/>
          <tpl hier="9" item="1"/>
          <tpl hier="11" item="4"/>
          <tpl hier="12" item="5"/>
          <tpl fld="4" item="0"/>
        </tpls>
      </n>
      <n v="61739814912">
        <tpls c="8">
          <tpl hier="2" item="0"/>
          <tpl hier="4" item="3"/>
          <tpl fld="3" item="47"/>
          <tpl fld="2" item="2"/>
          <tpl hier="9" item="1"/>
          <tpl hier="11" item="4"/>
          <tpl hier="12" item="5"/>
          <tpl fld="4" item="0"/>
        </tpls>
      </n>
      <n v="154150000">
        <tpls c="8">
          <tpl hier="2" item="0"/>
          <tpl hier="4" item="3"/>
          <tpl fld="3" item="34"/>
          <tpl fld="2" item="4"/>
          <tpl hier="9" item="1"/>
          <tpl hier="11" item="4"/>
          <tpl hier="12" item="5"/>
          <tpl fld="4" item="0"/>
        </tpls>
      </n>
      <n v="889000000">
        <tpls c="8">
          <tpl hier="2" item="0"/>
          <tpl hier="4" item="3"/>
          <tpl fld="3" item="36"/>
          <tpl fld="2" item="4"/>
          <tpl hier="9" item="1"/>
          <tpl hier="11" item="4"/>
          <tpl hier="12" item="5"/>
          <tpl fld="4" item="0"/>
        </tpls>
      </n>
      <n v="926422528">
        <tpls c="8">
          <tpl hier="2" item="0"/>
          <tpl hier="4" item="3"/>
          <tpl fld="3" item="27"/>
          <tpl fld="2" item="4"/>
          <tpl hier="9" item="1"/>
          <tpl hier="11" item="4"/>
          <tpl hier="12" item="5"/>
          <tpl fld="4" item="0"/>
        </tpls>
      </n>
      <n v="5145757696">
        <tpls c="8">
          <tpl hier="2" item="0"/>
          <tpl hier="4" item="3"/>
          <tpl fld="3" item="33"/>
          <tpl fld="2" item="4"/>
          <tpl hier="9" item="1"/>
          <tpl hier="11" item="4"/>
          <tpl hier="12" item="5"/>
          <tpl fld="4" item="0"/>
        </tpls>
      </n>
      <n v="6081009664">
        <tpls c="8">
          <tpl hier="2" item="0"/>
          <tpl hier="4" item="3"/>
          <tpl fld="3" item="18"/>
          <tpl fld="2" item="6"/>
          <tpl hier="9" item="1"/>
          <tpl hier="11" item="4"/>
          <tpl hier="12" item="5"/>
          <tpl fld="4" item="0"/>
        </tpls>
      </n>
      <n v="41797591040">
        <tpls c="8">
          <tpl hier="2" item="0"/>
          <tpl hier="4" item="3"/>
          <tpl fld="3" item="22"/>
          <tpl fld="2" item="6"/>
          <tpl hier="9" item="1"/>
          <tpl hier="11" item="4"/>
          <tpl hier="12" item="5"/>
          <tpl fld="4" item="0"/>
        </tpls>
      </n>
      <n v="126392229888">
        <tpls c="8">
          <tpl hier="2" item="0"/>
          <tpl hier="4" item="3"/>
          <tpl fld="3" item="17"/>
          <tpl fld="2" item="6"/>
          <tpl hier="9" item="1"/>
          <tpl hier="11" item="4"/>
          <tpl hier="12" item="5"/>
          <tpl fld="4" item="0"/>
        </tpls>
      </n>
      <n v="413430120448">
        <tpls c="8">
          <tpl hier="2" item="0"/>
          <tpl hier="4" item="3"/>
          <tpl fld="3" item="21"/>
          <tpl fld="2" item="6"/>
          <tpl hier="9" item="1"/>
          <tpl hier="11" item="4"/>
          <tpl hier="12" item="5"/>
          <tpl fld="4" item="0"/>
        </tpls>
      </n>
      <n v="286537536">
        <tpls c="8">
          <tpl hier="2" item="0"/>
          <tpl hier="4" item="3"/>
          <tpl fld="3" item="8"/>
          <tpl fld="2" item="8"/>
          <tpl hier="9" item="1"/>
          <tpl hier="11" item="4"/>
          <tpl hier="12" item="5"/>
          <tpl fld="4" item="0"/>
        </tpls>
      </n>
      <n v="1249099136">
        <tpls c="8">
          <tpl hier="2" item="0"/>
          <tpl hier="4" item="3"/>
          <tpl fld="3" item="7"/>
          <tpl fld="2" item="8"/>
          <tpl hier="9" item="1"/>
          <tpl hier="11" item="4"/>
          <tpl hier="12" item="5"/>
          <tpl fld="4" item="0"/>
        </tpls>
      </n>
      <n v="2111093248">
        <tpls c="8">
          <tpl hier="2" item="0"/>
          <tpl hier="4" item="3"/>
          <tpl fld="3" item="6"/>
          <tpl fld="2" item="8"/>
          <tpl hier="9" item="1"/>
          <tpl hier="11" item="4"/>
          <tpl hier="12" item="5"/>
          <tpl fld="4" item="0"/>
        </tpls>
      </n>
      <n v="5459979264">
        <tpls c="8">
          <tpl hier="2" item="0"/>
          <tpl hier="4" item="3"/>
          <tpl fld="3" item="5"/>
          <tpl fld="2" item="8"/>
          <tpl hier="9" item="1"/>
          <tpl hier="11" item="4"/>
          <tpl hier="12" item="5"/>
          <tpl fld="4" item="0"/>
        </tpls>
      </n>
      <n v="2042031872">
        <tpls c="8">
          <tpl hier="2" item="0"/>
          <tpl hier="4" item="3"/>
          <tpl fld="3" item="56"/>
          <tpl fld="2" item="0"/>
          <tpl hier="9" item="1"/>
          <tpl hier="11" item="4"/>
          <tpl hier="12" item="5"/>
          <tpl fld="4" item="0"/>
        </tpls>
      </n>
      <n v="5068000256">
        <tpls c="8">
          <tpl hier="2" item="0"/>
          <tpl hier="4" item="3"/>
          <tpl fld="3" item="0"/>
          <tpl fld="2" item="0"/>
          <tpl hier="9" item="1"/>
          <tpl hier="11" item="4"/>
          <tpl hier="12" item="5"/>
          <tpl fld="4" item="0"/>
        </tpls>
      </n>
      <n v="18369361920">
        <tpls c="8">
          <tpl hier="2" item="0"/>
          <tpl hier="4" item="3"/>
          <tpl fld="3" item="55"/>
          <tpl fld="2" item="0"/>
          <tpl hier="9" item="1"/>
          <tpl hier="11" item="4"/>
          <tpl hier="12" item="5"/>
          <tpl fld="4" item="0"/>
        </tpls>
      </n>
      <n v="7988889088">
        <tpls c="8">
          <tpl hier="2" item="0"/>
          <tpl hier="4" item="3"/>
          <tpl fld="3" item="35"/>
          <tpl fld="2" item="1"/>
          <tpl hier="9" item="1"/>
          <tpl hier="11" item="4"/>
          <tpl hier="12" item="5"/>
          <tpl fld="4" item="0"/>
        </tpls>
      </n>
      <n v="58676813824">
        <tpls c="8">
          <tpl hier="2" item="0"/>
          <tpl hier="4" item="3"/>
          <tpl fld="3" item="40"/>
          <tpl fld="2" item="1"/>
          <tpl hier="9" item="1"/>
          <tpl hier="11" item="4"/>
          <tpl hier="12" item="5"/>
          <tpl fld="4" item="0"/>
        </tpls>
      </n>
      <n v="180169736192">
        <tpls c="8">
          <tpl hier="2" item="0"/>
          <tpl hier="4" item="3"/>
          <tpl fld="3" item="50"/>
          <tpl fld="2" item="1"/>
          <tpl hier="9" item="1"/>
          <tpl hier="11" item="4"/>
          <tpl hier="12" item="5"/>
          <tpl fld="4" item="0"/>
        </tpls>
      </n>
      <n v="644639883264">
        <tpls c="8">
          <tpl hier="2" item="0"/>
          <tpl hier="4" item="3"/>
          <tpl fld="3" item="49"/>
          <tpl fld="2" item="1"/>
          <tpl hier="9" item="1"/>
          <tpl hier="11" item="4"/>
          <tpl hier="12" item="5"/>
          <tpl fld="4" item="0"/>
        </tpls>
      </n>
      <n v="1975701760">
        <tpls c="8">
          <tpl hier="2" item="0"/>
          <tpl hier="4" item="3"/>
          <tpl fld="3" item="37"/>
          <tpl fld="2" item="3"/>
          <tpl hier="9" item="1"/>
          <tpl hier="11" item="4"/>
          <tpl hier="12" item="5"/>
          <tpl fld="4" item="0"/>
        </tpls>
      </n>
      <n v="10163019776">
        <tpls c="8">
          <tpl hier="2" item="0"/>
          <tpl hier="4" item="3"/>
          <tpl fld="3" item="39"/>
          <tpl fld="2" item="3"/>
          <tpl hier="9" item="1"/>
          <tpl hier="11" item="4"/>
          <tpl hier="12" item="5"/>
          <tpl fld="4" item="0"/>
        </tpls>
      </n>
      <n v="20515543040">
        <tpls c="8">
          <tpl hier="2" item="0"/>
          <tpl hier="4" item="3"/>
          <tpl fld="3" item="28"/>
          <tpl fld="2" item="3"/>
          <tpl hier="9" item="1"/>
          <tpl hier="11" item="4"/>
          <tpl hier="12" item="5"/>
          <tpl fld="4" item="0"/>
        </tpls>
      </n>
      <n v="51264389120">
        <tpls c="8">
          <tpl hier="2" item="0"/>
          <tpl hier="4" item="3"/>
          <tpl fld="3" item="19"/>
          <tpl fld="2" item="3"/>
          <tpl hier="9" item="1"/>
          <tpl hier="11" item="4"/>
          <tpl hier="12" item="5"/>
          <tpl fld="4" item="0"/>
        </tpls>
      </n>
      <n v="1368000000">
        <tpls c="8">
          <tpl hier="2" item="0"/>
          <tpl hier="4" item="3"/>
          <tpl fld="3" item="26"/>
          <tpl fld="2" item="5"/>
          <tpl hier="9" item="1"/>
          <tpl hier="11" item="4"/>
          <tpl hier="12" item="5"/>
          <tpl fld="4" item="0"/>
        </tpls>
      </n>
      <n v="3216307712">
        <tpls c="8">
          <tpl hier="2" item="0"/>
          <tpl hier="4" item="3"/>
          <tpl fld="3" item="25"/>
          <tpl fld="2" item="5"/>
          <tpl hier="9" item="1"/>
          <tpl hier="11" item="4"/>
          <tpl hier="12" item="5"/>
          <tpl fld="4" item="0"/>
        </tpls>
      </n>
      <n v="3404312064">
        <tpls c="8">
          <tpl hier="2" item="0"/>
          <tpl hier="4" item="3"/>
          <tpl fld="3" item="24"/>
          <tpl fld="2" item="5"/>
          <tpl hier="9" item="1"/>
          <tpl hier="11" item="4"/>
          <tpl hier="12" item="5"/>
          <tpl fld="4" item="0"/>
        </tpls>
      </n>
      <n v="21243346944">
        <tpls c="8">
          <tpl hier="2" item="0"/>
          <tpl hier="4" item="3"/>
          <tpl fld="3" item="23"/>
          <tpl fld="2" item="5"/>
          <tpl hier="9" item="1"/>
          <tpl hier="11" item="4"/>
          <tpl hier="12" item="5"/>
          <tpl fld="4" item="0"/>
        </tpls>
      </n>
      <n v="1884206336">
        <tpls c="8">
          <tpl hier="2" item="0"/>
          <tpl hier="4" item="3"/>
          <tpl fld="3" item="10"/>
          <tpl fld="2" item="7"/>
          <tpl hier="9" item="1"/>
          <tpl hier="11" item="4"/>
          <tpl hier="12" item="5"/>
          <tpl fld="4" item="0"/>
        </tpls>
      </n>
      <n v="6217523712">
        <tpls c="8">
          <tpl hier="2" item="0"/>
          <tpl hier="4" item="3"/>
          <tpl fld="3" item="12"/>
          <tpl fld="2" item="7"/>
          <tpl hier="9" item="1"/>
          <tpl hier="11" item="4"/>
          <tpl hier="12" item="5"/>
          <tpl fld="4" item="0"/>
        </tpls>
      </n>
      <n v="6342116352">
        <tpls c="8">
          <tpl hier="2" item="0"/>
          <tpl hier="4" item="3"/>
          <tpl fld="3" item="11"/>
          <tpl fld="2" item="7"/>
          <tpl hier="9" item="1"/>
          <tpl hier="11" item="4"/>
          <tpl hier="12" item="5"/>
          <tpl fld="4" item="0"/>
        </tpls>
      </n>
      <n v="24311560192">
        <tpls c="8">
          <tpl hier="2" item="0"/>
          <tpl hier="4" item="3"/>
          <tpl fld="3" item="9"/>
          <tpl fld="2" item="7"/>
          <tpl hier="9" item="1"/>
          <tpl hier="11" item="4"/>
          <tpl hier="12" item="5"/>
          <tpl fld="4" item="0"/>
        </tpls>
      </n>
      <n v="443683031800">
        <tpls c="8">
          <tpl hier="2" item="0"/>
          <tpl hier="4" item="3"/>
          <tpl fld="3" item="57"/>
          <tpl fld="1" item="0"/>
          <tpl hier="9" item="1"/>
          <tpl hier="11" item="4"/>
          <tpl hier="12" item="5"/>
          <tpl fld="4" item="0"/>
        </tpls>
      </n>
      <n v="1731038997696">
        <tpls c="8">
          <tpl hier="2" item="0"/>
          <tpl hier="4" item="3"/>
          <tpl fld="3" item="3"/>
          <tpl fld="1" item="0"/>
          <tpl hier="9" item="1"/>
          <tpl hier="11" item="4"/>
          <tpl hier="12" item="5"/>
          <tpl fld="4" item="0"/>
        </tpls>
      </n>
      <n v="5042908847680">
        <tpls c="8">
          <tpl hier="2" item="0"/>
          <tpl hier="4" item="3"/>
          <tpl fld="3" item="1"/>
          <tpl fld="1" item="0"/>
          <tpl hier="9" item="1"/>
          <tpl hier="11" item="4"/>
          <tpl hier="12" item="5"/>
          <tpl fld="4" item="0"/>
        </tpls>
      </n>
      <n v="40713814016">
        <tpls c="8">
          <tpl hier="2" item="0"/>
          <tpl hier="4" item="3"/>
          <tpl fld="3" item="38"/>
          <tpl fld="2" item="19"/>
          <tpl hier="9" item="1"/>
          <tpl hier="11" item="4"/>
          <tpl hier="12" item="5"/>
          <tpl fld="4" item="0"/>
        </tpls>
      </n>
      <n v="1568333312">
        <tpls c="8">
          <tpl hier="2" item="0"/>
          <tpl hier="4" item="3"/>
          <tpl fld="3" item="44"/>
          <tpl fld="2" item="2"/>
          <tpl hier="9" item="1"/>
          <tpl hier="11" item="4"/>
          <tpl hier="12" item="5"/>
          <tpl fld="4" item="0"/>
        </tpls>
      </n>
      <n v="9032250368">
        <tpls c="8">
          <tpl hier="2" item="0"/>
          <tpl hier="4" item="3"/>
          <tpl fld="3" item="43"/>
          <tpl fld="2" item="2"/>
          <tpl hier="9" item="1"/>
          <tpl hier="11" item="4"/>
          <tpl hier="12" item="5"/>
          <tpl fld="4" item="0"/>
        </tpls>
      </n>
      <n v="13829744640">
        <tpls c="8">
          <tpl hier="2" item="0"/>
          <tpl hier="4" item="3"/>
          <tpl fld="3" item="42"/>
          <tpl fld="2" item="2"/>
          <tpl hier="9" item="1"/>
          <tpl hier="11" item="4"/>
          <tpl hier="12" item="5"/>
          <tpl fld="4" item="0"/>
        </tpls>
      </n>
      <n v="57891983360">
        <tpls c="8">
          <tpl hier="2" item="0"/>
          <tpl hier="4" item="3"/>
          <tpl fld="3" item="41"/>
          <tpl fld="2" item="2"/>
          <tpl hier="9" item="1"/>
          <tpl hier="11" item="4"/>
          <tpl hier="12" item="5"/>
          <tpl fld="4" item="0"/>
        </tpls>
      </n>
      <n v="190350000">
        <tpls c="8">
          <tpl hier="2" item="0"/>
          <tpl hier="4" item="3"/>
          <tpl fld="3" item="32"/>
          <tpl fld="2" item="4"/>
          <tpl hier="9" item="1"/>
          <tpl hier="11" item="4"/>
          <tpl hier="12" item="5"/>
          <tpl fld="4" item="0"/>
        </tpls>
      </n>
      <n v="915000000">
        <tpls c="8">
          <tpl hier="2" item="0"/>
          <tpl hier="4" item="3"/>
          <tpl fld="3" item="31"/>
          <tpl fld="2" item="4"/>
          <tpl hier="9" item="1"/>
          <tpl hier="11" item="4"/>
          <tpl hier="12" item="5"/>
          <tpl fld="4" item="0"/>
        </tpls>
      </n>
      <n v="1110850048">
        <tpls c="8">
          <tpl hier="2" item="0"/>
          <tpl hier="4" item="3"/>
          <tpl fld="3" item="30"/>
          <tpl fld="2" item="4"/>
          <tpl hier="9" item="1"/>
          <tpl hier="11" item="4"/>
          <tpl hier="12" item="5"/>
          <tpl fld="4" item="0"/>
        </tpls>
      </n>
      <n v="5240606208">
        <tpls c="8">
          <tpl hier="2" item="0"/>
          <tpl hier="4" item="3"/>
          <tpl fld="3" item="29"/>
          <tpl fld="2" item="4"/>
          <tpl hier="9" item="1"/>
          <tpl hier="11" item="4"/>
          <tpl hier="12" item="5"/>
          <tpl fld="4" item="0"/>
        </tpls>
      </n>
      <n v="6695336448">
        <tpls c="8">
          <tpl hier="2" item="0"/>
          <tpl hier="4" item="3"/>
          <tpl fld="3" item="16"/>
          <tpl fld="2" item="6"/>
          <tpl hier="9" item="1"/>
          <tpl hier="11" item="4"/>
          <tpl hier="12" item="5"/>
          <tpl fld="4" item="0"/>
        </tpls>
      </n>
      <n v="38900690944">
        <tpls c="8">
          <tpl hier="2" item="0"/>
          <tpl hier="4" item="3"/>
          <tpl fld="3" item="15"/>
          <tpl fld="2" item="6"/>
          <tpl hier="9" item="1"/>
          <tpl hier="11" item="4"/>
          <tpl hier="12" item="5"/>
          <tpl fld="4" item="0"/>
        </tpls>
      </n>
      <n v="120296472576">
        <tpls c="8">
          <tpl hier="2" item="0"/>
          <tpl hier="4" item="3"/>
          <tpl fld="3" item="14"/>
          <tpl fld="2" item="6"/>
          <tpl hier="9" item="1"/>
          <tpl hier="11" item="4"/>
          <tpl hier="12" item="5"/>
          <tpl fld="4" item="0"/>
        </tpls>
      </n>
      <n v="456294694912">
        <tpls c="8">
          <tpl hier="2" item="0"/>
          <tpl hier="4" item="3"/>
          <tpl fld="3" item="13"/>
          <tpl fld="2" item="6"/>
          <tpl hier="9" item="1"/>
          <tpl hier="11" item="4"/>
          <tpl hier="12" item="5"/>
          <tpl fld="4" item="0"/>
        </tpls>
      </n>
      <n v="335677632">
        <tpls c="8">
          <tpl hier="2" item="0"/>
          <tpl hier="4" item="3"/>
          <tpl fld="3" item="4"/>
          <tpl fld="2" item="8"/>
          <tpl hier="9" item="1"/>
          <tpl hier="11" item="4"/>
          <tpl hier="12" item="5"/>
          <tpl fld="4" item="0"/>
        </tpls>
      </n>
      <n v="1378847488">
        <tpls c="8">
          <tpl hier="2" item="0"/>
          <tpl hier="4" item="3"/>
          <tpl fld="3" item="58"/>
          <tpl fld="2" item="8"/>
          <tpl hier="9" item="1"/>
          <tpl hier="11" item="4"/>
          <tpl hier="12" item="5"/>
          <tpl fld="4" item="0"/>
        </tpls>
      </n>
      <n v="2255942144">
        <tpls c="8">
          <tpl hier="2" item="0"/>
          <tpl hier="4" item="3"/>
          <tpl fld="3" item="2"/>
          <tpl fld="2" item="8"/>
          <tpl hier="9" item="1"/>
          <tpl hier="11" item="4"/>
          <tpl hier="12" item="5"/>
          <tpl fld="4" item="0"/>
        </tpls>
      </n>
      <n v="2442667520">
        <tpls c="8">
          <tpl hier="2" item="0"/>
          <tpl hier="4" item="3"/>
          <tpl fld="3" item="54"/>
          <tpl fld="2" item="0"/>
          <tpl hier="9" item="1"/>
          <tpl hier="11" item="4"/>
          <tpl hier="12" item="5"/>
          <tpl fld="4" item="0"/>
        </tpls>
      </n>
      <n v="5307906048">
        <tpls c="8">
          <tpl hier="2" item="0"/>
          <tpl hier="4" item="3"/>
          <tpl fld="3" item="53"/>
          <tpl fld="2" item="0"/>
          <tpl hier="9" item="1"/>
          <tpl hier="11" item="4"/>
          <tpl hier="12" item="5"/>
          <tpl fld="4" item="0"/>
        </tpls>
      </n>
      <n v="21641619456">
        <tpls c="8">
          <tpl hier="2" item="0"/>
          <tpl hier="4" item="3"/>
          <tpl fld="3" item="52"/>
          <tpl fld="2" item="0"/>
          <tpl hier="9" item="1"/>
          <tpl hier="11" item="4"/>
          <tpl hier="12" item="5"/>
          <tpl fld="4" item="0"/>
        </tpls>
      </n>
      <n v="8922222592">
        <tpls c="8">
          <tpl hier="2" item="0"/>
          <tpl hier="4" item="3"/>
          <tpl fld="3" item="48"/>
          <tpl fld="2" item="1"/>
          <tpl hier="9" item="1"/>
          <tpl hier="11" item="4"/>
          <tpl hier="12" item="5"/>
          <tpl fld="4" item="0"/>
        </tpls>
      </n>
      <n v="65147023360">
        <tpls c="8">
          <tpl hier="2" item="0"/>
          <tpl hier="4" item="3"/>
          <tpl fld="3" item="46"/>
          <tpl fld="2" item="1"/>
          <tpl hier="9" item="1"/>
          <tpl hier="11" item="4"/>
          <tpl hier="12" item="5"/>
          <tpl fld="4" item="0"/>
        </tpls>
      </n>
      <n v="130690170880">
        <tpls c="8">
          <tpl hier="2" item="0"/>
          <tpl hier="4" item="3"/>
          <tpl fld="3" item="45"/>
          <tpl fld="2" item="1"/>
          <tpl hier="9" item="1"/>
          <tpl hier="11" item="4"/>
          <tpl hier="12" item="5"/>
          <tpl fld="4" item="0"/>
        </tpls>
      </n>
      <n v="771901751296">
        <tpls c="8">
          <tpl hier="2" item="0"/>
          <tpl hier="4" item="3"/>
          <tpl fld="3" item="47"/>
          <tpl fld="2" item="1"/>
          <tpl hier="9" item="1"/>
          <tpl hier="11" item="4"/>
          <tpl hier="12" item="5"/>
          <tpl fld="4" item="0"/>
        </tpls>
      </n>
      <n v="1890769280">
        <tpls c="8">
          <tpl hier="2" item="0"/>
          <tpl hier="4" item="3"/>
          <tpl fld="3" item="34"/>
          <tpl fld="2" item="3"/>
          <tpl hier="9" item="1"/>
          <tpl hier="11" item="4"/>
          <tpl hier="12" item="5"/>
          <tpl fld="4" item="0"/>
        </tpls>
      </n>
      <n v="11048335360">
        <tpls c="8">
          <tpl hier="2" item="0"/>
          <tpl hier="4" item="3"/>
          <tpl fld="3" item="36"/>
          <tpl fld="2" item="3"/>
          <tpl hier="9" item="1"/>
          <tpl hier="11" item="4"/>
          <tpl hier="12" item="5"/>
          <tpl fld="4" item="0"/>
        </tpls>
      </n>
      <n v="23969822720">
        <tpls c="8">
          <tpl hier="2" item="0"/>
          <tpl hier="4" item="3"/>
          <tpl fld="3" item="27"/>
          <tpl fld="2" item="3"/>
          <tpl hier="9" item="1"/>
          <tpl hier="11" item="4"/>
          <tpl hier="12" item="5"/>
          <tpl fld="4" item="0"/>
        </tpls>
      </n>
      <n v="57531232256">
        <tpls c="8">
          <tpl hier="2" item="0"/>
          <tpl hier="4" item="3"/>
          <tpl fld="3" item="33"/>
          <tpl fld="2" item="3"/>
          <tpl hier="9" item="1"/>
          <tpl hier="11" item="4"/>
          <tpl hier="12" item="5"/>
          <tpl fld="4" item="0"/>
        </tpls>
      </n>
      <n v="1605857152">
        <tpls c="8">
          <tpl hier="2" item="0"/>
          <tpl hier="4" item="3"/>
          <tpl fld="3" item="18"/>
          <tpl fld="2" item="5"/>
          <tpl hier="9" item="1"/>
          <tpl hier="11" item="4"/>
          <tpl hier="12" item="5"/>
          <tpl fld="4" item="0"/>
        </tpls>
      </n>
      <n v="2739444480">
        <tpls c="8">
          <tpl hier="2" item="0"/>
          <tpl hier="4" item="3"/>
          <tpl fld="3" item="22"/>
          <tpl fld="2" item="5"/>
          <tpl hier="9" item="1"/>
          <tpl hier="11" item="4"/>
          <tpl hier="12" item="5"/>
          <tpl fld="4" item="0"/>
        </tpls>
      </n>
      <n v="3600683008">
        <tpls c="8">
          <tpl hier="2" item="0"/>
          <tpl hier="4" item="3"/>
          <tpl fld="3" item="17"/>
          <tpl fld="2" item="5"/>
          <tpl hier="9" item="1"/>
          <tpl hier="11" item="4"/>
          <tpl hier="12" item="5"/>
          <tpl fld="4" item="0"/>
        </tpls>
      </n>
      <n v="20954761216">
        <tpls c="8">
          <tpl hier="2" item="0"/>
          <tpl hier="4" item="3"/>
          <tpl fld="3" item="21"/>
          <tpl fld="2" item="5"/>
          <tpl hier="9" item="1"/>
          <tpl hier="11" item="4"/>
          <tpl hier="12" item="5"/>
          <tpl fld="4" item="0"/>
        </tpls>
      </n>
      <n v="2178716416">
        <tpls c="8">
          <tpl hier="2" item="0"/>
          <tpl hier="4" item="3"/>
          <tpl fld="3" item="8"/>
          <tpl fld="2" item="7"/>
          <tpl hier="9" item="1"/>
          <tpl hier="11" item="4"/>
          <tpl hier="12" item="5"/>
          <tpl fld="4" item="0"/>
        </tpls>
      </n>
      <n v="6741215232">
        <tpls c="8">
          <tpl hier="2" item="0"/>
          <tpl hier="4" item="3"/>
          <tpl fld="3" item="7"/>
          <tpl fld="2" item="7"/>
          <tpl hier="9" item="1"/>
          <tpl hier="11" item="4"/>
          <tpl hier="12" item="5"/>
          <tpl fld="4" item="0"/>
        </tpls>
      </n>
      <n v="5727591936">
        <tpls c="8">
          <tpl hier="2" item="0"/>
          <tpl hier="4" item="3"/>
          <tpl fld="3" item="6"/>
          <tpl fld="2" item="7"/>
          <tpl hier="9" item="1"/>
          <tpl hier="11" item="4"/>
          <tpl hier="12" item="5"/>
          <tpl fld="4" item="0"/>
        </tpls>
      </n>
      <n v="21440759808">
        <tpls c="8">
          <tpl hier="2" item="0"/>
          <tpl hier="4" item="3"/>
          <tpl fld="3" item="5"/>
          <tpl fld="2" item="7"/>
          <tpl hier="9" item="1"/>
          <tpl hier="11" item="4"/>
          <tpl hier="12" item="5"/>
          <tpl fld="4" item="0"/>
        </tpls>
      </n>
      <n v="564150211164">
        <tpls c="8">
          <tpl hier="2" item="0"/>
          <tpl hier="4" item="3"/>
          <tpl fld="3" item="56"/>
          <tpl fld="1" item="0"/>
          <tpl hier="9" item="1"/>
          <tpl hier="11" item="4"/>
          <tpl hier="12" item="5"/>
          <tpl fld="4" item="0"/>
        </tpls>
      </n>
      <n v="1954696995552">
        <tpls c="8">
          <tpl hier="2" item="0"/>
          <tpl hier="4" item="3"/>
          <tpl fld="3" item="0"/>
          <tpl fld="1" item="0"/>
          <tpl hier="9" item="1"/>
          <tpl hier="11" item="4"/>
          <tpl hier="12" item="5"/>
          <tpl fld="4" item="0"/>
        </tpls>
      </n>
      <n v="5834071544640">
        <tpls c="8">
          <tpl hier="2" item="0"/>
          <tpl hier="4" item="3"/>
          <tpl fld="3" item="55"/>
          <tpl fld="1" item="0"/>
          <tpl hier="9" item="1"/>
          <tpl hier="11" item="4"/>
          <tpl hier="12" item="5"/>
          <tpl fld="4" item="0"/>
        </tpls>
      </n>
      <n v="42066219008">
        <tpls c="8">
          <tpl hier="2" item="0"/>
          <tpl hier="4" item="3"/>
          <tpl fld="3" item="49"/>
          <tpl fld="2" item="19"/>
          <tpl hier="9" item="1"/>
          <tpl hier="11" item="4"/>
          <tpl hier="12" item="5"/>
          <tpl fld="4" item="0"/>
        </tpls>
      </n>
      <n v="1611333376">
        <tpls c="8">
          <tpl hier="2" item="0"/>
          <tpl hier="4" item="3"/>
          <tpl fld="3" item="37"/>
          <tpl fld="2" item="2"/>
          <tpl hier="9" item="1"/>
          <tpl hier="11" item="4"/>
          <tpl hier="12" item="5"/>
          <tpl fld="4" item="0"/>
        </tpls>
      </n>
      <n v="7459833344">
        <tpls c="8">
          <tpl hier="2" item="0"/>
          <tpl hier="4" item="3"/>
          <tpl fld="3" item="39"/>
          <tpl fld="2" item="2"/>
          <tpl hier="9" item="1"/>
          <tpl hier="11" item="4"/>
          <tpl hier="12" item="5"/>
          <tpl fld="4" item="0"/>
        </tpls>
      </n>
      <n v="9018243072">
        <tpls c="8">
          <tpl hier="2" item="0"/>
          <tpl hier="4" item="3"/>
          <tpl fld="3" item="28"/>
          <tpl fld="2" item="2"/>
          <tpl hier="9" item="1"/>
          <tpl hier="11" item="4"/>
          <tpl hier="12" item="5"/>
          <tpl fld="4" item="0"/>
        </tpls>
      </n>
      <n v="52766720000">
        <tpls c="8">
          <tpl hier="2" item="0"/>
          <tpl hier="4" item="3"/>
          <tpl fld="3" item="19"/>
          <tpl fld="2" item="2"/>
          <tpl hier="9" item="1"/>
          <tpl hier="11" item="4"/>
          <tpl hier="12" item="5"/>
          <tpl fld="4" item="0"/>
        </tpls>
      </n>
      <n v="220700000">
        <tpls c="8">
          <tpl hier="2" item="0"/>
          <tpl hier="4" item="3"/>
          <tpl fld="3" item="26"/>
          <tpl fld="2" item="4"/>
          <tpl hier="9" item="1"/>
          <tpl hier="11" item="4"/>
          <tpl hier="12" item="5"/>
          <tpl fld="4" item="0"/>
        </tpls>
      </n>
      <n v="883500032">
        <tpls c="8">
          <tpl hier="2" item="0"/>
          <tpl hier="4" item="3"/>
          <tpl fld="3" item="25"/>
          <tpl fld="2" item="4"/>
          <tpl hier="9" item="1"/>
          <tpl hier="11" item="4"/>
          <tpl hier="12" item="5"/>
          <tpl fld="4" item="0"/>
        </tpls>
      </n>
      <n v="886290688">
        <tpls c="8">
          <tpl hier="2" item="0"/>
          <tpl hier="4" item="3"/>
          <tpl fld="3" item="24"/>
          <tpl fld="2" item="4"/>
          <tpl hier="9" item="1"/>
          <tpl hier="11" item="4"/>
          <tpl hier="12" item="5"/>
          <tpl fld="4" item="0"/>
        </tpls>
      </n>
      <n v="4787367936">
        <tpls c="8">
          <tpl hier="2" item="0"/>
          <tpl hier="4" item="3"/>
          <tpl fld="3" item="23"/>
          <tpl fld="2" item="4"/>
          <tpl hier="9" item="1"/>
          <tpl hier="11" item="4"/>
          <tpl hier="12" item="5"/>
          <tpl fld="4" item="0"/>
        </tpls>
      </n>
      <n v="7086538240">
        <tpls c="8">
          <tpl hier="2" item="0"/>
          <tpl hier="4" item="3"/>
          <tpl fld="3" item="10"/>
          <tpl fld="2" item="6"/>
          <tpl hier="9" item="1"/>
          <tpl hier="11" item="4"/>
          <tpl hier="12" item="5"/>
          <tpl fld="4" item="0"/>
        </tpls>
      </n>
      <n v="43096748032">
        <tpls c="8">
          <tpl hier="2" item="0"/>
          <tpl hier="4" item="3"/>
          <tpl fld="3" item="12"/>
          <tpl fld="2" item="6"/>
          <tpl hier="9" item="1"/>
          <tpl hier="11" item="4"/>
          <tpl hier="12" item="5"/>
          <tpl fld="4" item="0"/>
        </tpls>
      </n>
      <n v="134300852224">
        <tpls c="8">
          <tpl hier="2" item="0"/>
          <tpl hier="4" item="3"/>
          <tpl fld="3" item="11"/>
          <tpl fld="2" item="6"/>
          <tpl hier="9" item="1"/>
          <tpl hier="11" item="4"/>
          <tpl hier="12" item="5"/>
          <tpl fld="4" item="0"/>
        </tpls>
      </n>
      <n v="506514112512">
        <tpls c="8">
          <tpl hier="2" item="0"/>
          <tpl hier="4" item="3"/>
          <tpl fld="3" item="9"/>
          <tpl fld="2" item="6"/>
          <tpl hier="9" item="1"/>
          <tpl hier="11" item="4"/>
          <tpl hier="12" item="5"/>
          <tpl fld="4" item="0"/>
        </tpls>
      </n>
      <n v="406479904">
        <tpls c="8">
          <tpl hier="2" item="0"/>
          <tpl hier="4" item="3"/>
          <tpl fld="3" item="57"/>
          <tpl fld="2" item="8"/>
          <tpl hier="9" item="1"/>
          <tpl hier="11" item="4"/>
          <tpl hier="12" item="5"/>
          <tpl fld="4" item="0"/>
        </tpls>
      </n>
      <n v="1352949632">
        <tpls c="8">
          <tpl hier="2" item="0"/>
          <tpl hier="4" item="3"/>
          <tpl fld="3" item="3"/>
          <tpl fld="2" item="8"/>
          <tpl hier="9" item="1"/>
          <tpl hier="11" item="4"/>
          <tpl hier="12" item="5"/>
          <tpl fld="4" item="0"/>
        </tpls>
      </n>
      <n v="2280575744">
        <tpls c="8">
          <tpl hier="2" item="0"/>
          <tpl hier="4" item="3"/>
          <tpl fld="3" item="1"/>
          <tpl fld="2" item="8"/>
          <tpl hier="9" item="1"/>
          <tpl hier="11" item="4"/>
          <tpl hier="12" item="5"/>
          <tpl fld="4" item="0"/>
        </tpls>
      </n>
      <n v="2500410624">
        <tpls c="8">
          <tpl hier="2" item="0"/>
          <tpl hier="4" item="3"/>
          <tpl fld="3" item="20"/>
          <tpl fld="2" item="0"/>
          <tpl hier="9" item="1"/>
          <tpl hier="11" item="4"/>
          <tpl hier="12" item="5"/>
          <tpl fld="4" item="0"/>
        </tpls>
      </n>
      <n v="5439553024">
        <tpls c="8">
          <tpl hier="2" item="0"/>
          <tpl hier="4" item="3"/>
          <tpl fld="3" item="51"/>
          <tpl fld="2" item="0"/>
          <tpl hier="9" item="1"/>
          <tpl hier="11" item="4"/>
          <tpl hier="12" item="5"/>
          <tpl fld="4" item="0"/>
        </tpls>
      </n>
      <n v="27871588352">
        <tpls c="8">
          <tpl hier="2" item="0"/>
          <tpl hier="4" item="3"/>
          <tpl fld="3" item="38"/>
          <tpl fld="2" item="0"/>
          <tpl hier="9" item="1"/>
          <tpl hier="11" item="4"/>
          <tpl hier="12" item="5"/>
          <tpl fld="4" item="0"/>
        </tpls>
      </n>
      <n v="10355555328">
        <tpls c="8">
          <tpl hier="2" item="0"/>
          <tpl hier="4" item="3"/>
          <tpl fld="3" item="44"/>
          <tpl fld="2" item="1"/>
          <tpl hier="9" item="1"/>
          <tpl hier="11" item="4"/>
          <tpl hier="12" item="5"/>
          <tpl fld="4" item="0"/>
        </tpls>
      </n>
      <n v="89394085888">
        <tpls c="8">
          <tpl hier="2" item="0"/>
          <tpl hier="4" item="3"/>
          <tpl fld="3" item="43"/>
          <tpl fld="2" item="1"/>
          <tpl hier="9" item="1"/>
          <tpl hier="11" item="4"/>
          <tpl hier="12" item="5"/>
          <tpl fld="4" item="0"/>
        </tpls>
      </n>
      <n v="169485942784">
        <tpls c="8">
          <tpl hier="2" item="0"/>
          <tpl hier="4" item="3"/>
          <tpl fld="3" item="42"/>
          <tpl fld="2" item="1"/>
          <tpl hier="9" item="1"/>
          <tpl hier="11" item="4"/>
          <tpl hier="12" item="5"/>
          <tpl fld="4" item="0"/>
        </tpls>
      </n>
      <n v="832523665408">
        <tpls c="8">
          <tpl hier="2" item="0"/>
          <tpl hier="4" item="3"/>
          <tpl fld="3" item="41"/>
          <tpl fld="2" item="1"/>
          <tpl hier="9" item="1"/>
          <tpl hier="11" item="4"/>
          <tpl hier="12" item="5"/>
          <tpl fld="4" item="0"/>
        </tpls>
      </n>
      <n v="1809184000">
        <tpls c="8">
          <tpl hier="2" item="0"/>
          <tpl hier="4" item="3"/>
          <tpl fld="3" item="32"/>
          <tpl fld="2" item="3"/>
          <tpl hier="9" item="1"/>
          <tpl hier="11" item="4"/>
          <tpl hier="12" item="5"/>
          <tpl fld="4" item="0"/>
        </tpls>
      </n>
      <n v="9178802176">
        <tpls c="8">
          <tpl hier="2" item="0"/>
          <tpl hier="4" item="3"/>
          <tpl fld="3" item="31"/>
          <tpl fld="2" item="3"/>
          <tpl hier="9" item="1"/>
          <tpl hier="11" item="4"/>
          <tpl hier="12" item="5"/>
          <tpl fld="4" item="0"/>
        </tpls>
      </n>
      <n v="25385928704">
        <tpls c="8">
          <tpl hier="2" item="0"/>
          <tpl hier="4" item="3"/>
          <tpl fld="3" item="30"/>
          <tpl fld="2" item="3"/>
          <tpl hier="9" item="1"/>
          <tpl hier="11" item="4"/>
          <tpl hier="12" item="5"/>
          <tpl fld="4" item="0"/>
        </tpls>
      </n>
      <n v="57236013056">
        <tpls c="8">
          <tpl hier="2" item="0"/>
          <tpl hier="4" item="3"/>
          <tpl fld="3" item="29"/>
          <tpl fld="2" item="3"/>
          <tpl hier="9" item="1"/>
          <tpl hier="11" item="4"/>
          <tpl hier="12" item="5"/>
          <tpl fld="4" item="0"/>
        </tpls>
      </n>
      <n v="1965714304">
        <tpls c="8">
          <tpl hier="2" item="0"/>
          <tpl hier="4" item="3"/>
          <tpl fld="3" item="16"/>
          <tpl fld="2" item="5"/>
          <tpl hier="9" item="1"/>
          <tpl hier="11" item="4"/>
          <tpl hier="12" item="5"/>
          <tpl fld="4" item="0"/>
        </tpls>
      </n>
      <n v="2281257984">
        <tpls c="8">
          <tpl hier="2" item="0"/>
          <tpl hier="4" item="3"/>
          <tpl fld="3" item="15"/>
          <tpl fld="2" item="5"/>
          <tpl hier="9" item="1"/>
          <tpl hier="11" item="4"/>
          <tpl hier="12" item="5"/>
          <tpl fld="4" item="0"/>
        </tpls>
      </n>
      <n v="4094480896">
        <tpls c="8">
          <tpl hier="2" item="0"/>
          <tpl hier="4" item="3"/>
          <tpl fld="3" item="14"/>
          <tpl fld="2" item="5"/>
          <tpl hier="9" item="1"/>
          <tpl hier="11" item="4"/>
          <tpl hier="12" item="5"/>
          <tpl fld="4" item="0"/>
        </tpls>
      </n>
      <n v="25868142592">
        <tpls c="8">
          <tpl hier="2" item="0"/>
          <tpl hier="4" item="3"/>
          <tpl fld="3" item="13"/>
          <tpl fld="2" item="5"/>
          <tpl hier="9" item="1"/>
          <tpl hier="11" item="4"/>
          <tpl hier="12" item="5"/>
          <tpl fld="4" item="0"/>
        </tpls>
      </n>
      <n v="2677729280">
        <tpls c="8">
          <tpl hier="2" item="0"/>
          <tpl hier="4" item="3"/>
          <tpl fld="3" item="4"/>
          <tpl fld="2" item="7"/>
          <tpl hier="9" item="1"/>
          <tpl hier="11" item="4"/>
          <tpl hier="12" item="5"/>
          <tpl fld="4" item="0"/>
        </tpls>
      </n>
      <n v="7814784000">
        <tpls c="8">
          <tpl hier="2" item="0"/>
          <tpl hier="4" item="3"/>
          <tpl fld="3" item="58"/>
          <tpl fld="2" item="7"/>
          <tpl hier="9" item="1"/>
          <tpl hier="11" item="4"/>
          <tpl hier="12" item="5"/>
          <tpl fld="4" item="0"/>
        </tpls>
      </n>
      <n v="5805598208">
        <tpls c="8">
          <tpl hier="2" item="0"/>
          <tpl hier="4" item="3"/>
          <tpl fld="3" item="2"/>
          <tpl fld="2" item="7"/>
          <tpl hier="9" item="1"/>
          <tpl hier="11" item="4"/>
          <tpl hier="12" item="5"/>
          <tpl fld="4" item="0"/>
        </tpls>
      </n>
      <n v="628144016704">
        <tpls c="8">
          <tpl hier="2" item="0"/>
          <tpl hier="4" item="3"/>
          <tpl fld="3" item="54"/>
          <tpl fld="1" item="0"/>
          <tpl hier="9" item="1"/>
          <tpl hier="11" item="4"/>
          <tpl hier="12" item="5"/>
          <tpl fld="4" item="0"/>
        </tpls>
      </n>
      <n v="2152199438688">
        <tpls c="8">
          <tpl hier="2" item="0"/>
          <tpl hier="4" item="3"/>
          <tpl fld="3" item="53"/>
          <tpl fld="1" item="0"/>
          <tpl hier="9" item="1"/>
          <tpl hier="11" item="4"/>
          <tpl hier="12" item="5"/>
          <tpl fld="4" item="0"/>
        </tpls>
      </n>
      <n v="6955921554240">
        <tpls c="8">
          <tpl hier="2" item="0"/>
          <tpl hier="4" item="3"/>
          <tpl fld="3" item="52"/>
          <tpl fld="1" item="0"/>
          <tpl hier="9" item="1"/>
          <tpl hier="11" item="4"/>
          <tpl hier="12" item="5"/>
          <tpl fld="4" item="0"/>
        </tpls>
      </n>
      <n v="56725749760">
        <tpls c="8">
          <tpl hier="2" item="0"/>
          <tpl hier="4" item="3"/>
          <tpl fld="3" item="47"/>
          <tpl fld="2" item="19"/>
          <tpl hier="9" item="1"/>
          <tpl hier="11" item="4"/>
          <tpl hier="12" item="5"/>
          <tpl fld="4" item="0"/>
        </tpls>
      </n>
      <n v="1679333376">
        <tpls c="8">
          <tpl hier="2" item="0"/>
          <tpl hier="4" item="3"/>
          <tpl fld="3" item="34"/>
          <tpl fld="2" item="2"/>
          <tpl hier="9" item="1"/>
          <tpl hier="11" item="4"/>
          <tpl hier="12" item="5"/>
          <tpl fld="4" item="0"/>
        </tpls>
      </n>
      <n v="10016499712">
        <tpls c="8">
          <tpl hier="2" item="0"/>
          <tpl hier="4" item="3"/>
          <tpl fld="3" item="36"/>
          <tpl fld="2" item="2"/>
          <tpl hier="9" item="1"/>
          <tpl hier="11" item="4"/>
          <tpl hier="12" item="5"/>
          <tpl fld="4" item="0"/>
        </tpls>
      </n>
      <n v="11681495040">
        <tpls c="8">
          <tpl hier="2" item="0"/>
          <tpl hier="4" item="3"/>
          <tpl fld="3" item="27"/>
          <tpl fld="2" item="2"/>
          <tpl hier="9" item="1"/>
          <tpl hier="11" item="4"/>
          <tpl hier="12" item="5"/>
          <tpl fld="4" item="0"/>
        </tpls>
      </n>
      <n v="57730424832">
        <tpls c="8">
          <tpl hier="2" item="0"/>
          <tpl hier="4" item="3"/>
          <tpl fld="3" item="33"/>
          <tpl fld="2" item="2"/>
          <tpl hier="9" item="1"/>
          <tpl hier="11" item="4"/>
          <tpl hier="12" item="5"/>
          <tpl fld="4" item="0"/>
        </tpls>
      </n>
      <n v="241350000">
        <tpls c="8">
          <tpl hier="2" item="0"/>
          <tpl hier="4" item="3"/>
          <tpl fld="3" item="18"/>
          <tpl fld="2" item="4"/>
          <tpl hier="9" item="1"/>
          <tpl hier="11" item="4"/>
          <tpl hier="12" item="5"/>
          <tpl fld="4" item="0"/>
        </tpls>
      </n>
      <n v="864000000">
        <tpls c="8">
          <tpl hier="2" item="0"/>
          <tpl hier="4" item="3"/>
          <tpl fld="3" item="22"/>
          <tpl fld="2" item="4"/>
          <tpl hier="9" item="1"/>
          <tpl hier="11" item="4"/>
          <tpl hier="12" item="5"/>
          <tpl fld="4" item="0"/>
        </tpls>
      </n>
      <n v="947672000">
        <tpls c="8">
          <tpl hier="2" item="0"/>
          <tpl hier="4" item="3"/>
          <tpl fld="3" item="17"/>
          <tpl fld="2" item="4"/>
          <tpl hier="9" item="1"/>
          <tpl hier="11" item="4"/>
          <tpl hier="12" item="5"/>
          <tpl fld="4" item="0"/>
        </tpls>
      </n>
      <n v="3128953600">
        <tpls c="8">
          <tpl hier="2" item="0"/>
          <tpl hier="4" item="3"/>
          <tpl fld="3" item="21"/>
          <tpl fld="2" item="4"/>
          <tpl hier="9" item="1"/>
          <tpl hier="11" item="4"/>
          <tpl hier="12" item="5"/>
          <tpl fld="4" item="0"/>
        </tpls>
      </n>
      <n v="7375000064">
        <tpls c="8">
          <tpl hier="2" item="0"/>
          <tpl hier="4" item="3"/>
          <tpl fld="3" item="8"/>
          <tpl fld="2" item="6"/>
          <tpl hier="9" item="1"/>
          <tpl hier="11" item="4"/>
          <tpl hier="12" item="5"/>
          <tpl fld="4" item="0"/>
        </tpls>
      </n>
      <n v="50535440384">
        <tpls c="8">
          <tpl hier="2" item="0"/>
          <tpl hier="4" item="3"/>
          <tpl fld="3" item="7"/>
          <tpl fld="2" item="6"/>
          <tpl hier="9" item="1"/>
          <tpl hier="11" item="4"/>
          <tpl hier="12" item="5"/>
          <tpl fld="4" item="0"/>
        </tpls>
      </n>
      <n v="152280678400">
        <tpls c="8">
          <tpl hier="2" item="0"/>
          <tpl hier="4" item="3"/>
          <tpl fld="3" item="6"/>
          <tpl fld="2" item="6"/>
          <tpl hier="9" item="1"/>
          <tpl hier="11" item="4"/>
          <tpl hier="12" item="5"/>
          <tpl fld="4" item="0"/>
        </tpls>
      </n>
      <n v="543649988608">
        <tpls c="8">
          <tpl hier="2" item="0"/>
          <tpl hier="4" item="3"/>
          <tpl fld="3" item="5"/>
          <tpl fld="2" item="6"/>
          <tpl hier="9" item="1"/>
          <tpl hier="11" item="4"/>
          <tpl hier="12" item="5"/>
          <tpl fld="4" item="0"/>
        </tpls>
      </n>
      <n v="560437760">
        <tpls c="8">
          <tpl hier="2" item="0"/>
          <tpl hier="4" item="3"/>
          <tpl fld="3" item="56"/>
          <tpl fld="2" item="8"/>
          <tpl hier="9" item="1"/>
          <tpl hier="11" item="4"/>
          <tpl hier="12" item="5"/>
          <tpl fld="4" item="0"/>
        </tpls>
      </n>
      <n v="1628427520">
        <tpls c="8">
          <tpl hier="2" item="0"/>
          <tpl hier="4" item="3"/>
          <tpl fld="3" item="0"/>
          <tpl fld="2" item="8"/>
          <tpl hier="9" item="1"/>
          <tpl hier="11" item="4"/>
          <tpl hier="12" item="5"/>
          <tpl fld="4" item="0"/>
        </tpls>
      </n>
      <n v="2349495552">
        <tpls c="8">
          <tpl hier="2" item="0"/>
          <tpl hier="4" item="3"/>
          <tpl fld="3" item="55"/>
          <tpl fld="2" item="8"/>
          <tpl hier="9" item="1"/>
          <tpl hier="11" item="4"/>
          <tpl hier="12" item="5"/>
          <tpl fld="4" item="0"/>
        </tpls>
      </n>
      <n v="584961216">
        <tpls c="8">
          <tpl hier="2" item="0"/>
          <tpl hier="4" item="3"/>
          <tpl fld="3" item="35"/>
          <tpl fld="2" item="0"/>
          <tpl hier="9" item="1"/>
          <tpl hier="11" item="4"/>
          <tpl hier="12" item="5"/>
          <tpl fld="4" item="0"/>
        </tpls>
      </n>
      <n v="3138666752">
        <tpls c="8">
          <tpl hier="2" item="0"/>
          <tpl hier="4" item="3"/>
          <tpl fld="3" item="40"/>
          <tpl fld="2" item="0"/>
          <tpl hier="9" item="1"/>
          <tpl hier="11" item="4"/>
          <tpl hier="12" item="5"/>
          <tpl fld="4" item="0"/>
        </tpls>
      </n>
      <n v="4669488640">
        <tpls c="8">
          <tpl hier="2" item="0"/>
          <tpl hier="4" item="3"/>
          <tpl fld="3" item="50"/>
          <tpl fld="2" item="0"/>
          <tpl hier="9" item="1"/>
          <tpl hier="11" item="4"/>
          <tpl hier="12" item="5"/>
          <tpl fld="4" item="0"/>
        </tpls>
      </n>
      <n v="19172165632">
        <tpls c="8">
          <tpl hier="2" item="0"/>
          <tpl hier="4" item="3"/>
          <tpl fld="3" item="49"/>
          <tpl fld="2" item="0"/>
          <tpl hier="9" item="1"/>
          <tpl hier="11" item="4"/>
          <tpl hier="12" item="5"/>
          <tpl fld="4" item="0"/>
        </tpls>
      </n>
      <n v="11177778176">
        <tpls c="8">
          <tpl hier="2" item="0"/>
          <tpl hier="4" item="3"/>
          <tpl fld="3" item="37"/>
          <tpl fld="2" item="1"/>
          <tpl hier="9" item="1"/>
          <tpl hier="11" item="4"/>
          <tpl hier="12" item="5"/>
          <tpl fld="4" item="0"/>
        </tpls>
      </n>
      <n v="68789288960">
        <tpls c="8">
          <tpl hier="2" item="0"/>
          <tpl hier="4" item="3"/>
          <tpl fld="3" item="39"/>
          <tpl fld="2" item="1"/>
          <tpl hier="9" item="1"/>
          <tpl hier="11" item="4"/>
          <tpl hier="12" item="5"/>
          <tpl fld="4" item="0"/>
        </tpls>
      </n>
      <n v="181475557376">
        <tpls c="8">
          <tpl hier="2" item="0"/>
          <tpl hier="4" item="3"/>
          <tpl fld="3" item="28"/>
          <tpl fld="2" item="1"/>
          <tpl hier="9" item="1"/>
          <tpl hier="11" item="4"/>
          <tpl hier="12" item="5"/>
          <tpl fld="4" item="0"/>
        </tpls>
      </n>
      <n v="873982263296">
        <tpls c="8">
          <tpl hier="2" item="0"/>
          <tpl hier="4" item="3"/>
          <tpl fld="3" item="19"/>
          <tpl fld="2" item="1"/>
          <tpl hier="9" item="1"/>
          <tpl hier="11" item="4"/>
          <tpl hier="12" item="5"/>
          <tpl fld="4" item="0"/>
        </tpls>
      </n>
      <n v="1597721088">
        <tpls c="8">
          <tpl hier="2" item="0"/>
          <tpl hier="4" item="3"/>
          <tpl fld="3" item="26"/>
          <tpl fld="2" item="3"/>
          <tpl hier="9" item="1"/>
          <tpl hier="11" item="4"/>
          <tpl hier="12" item="5"/>
          <tpl fld="4" item="0"/>
        </tpls>
      </n>
      <n v="5102281216">
        <tpls c="8">
          <tpl hier="2" item="0"/>
          <tpl hier="4" item="3"/>
          <tpl fld="3" item="25"/>
          <tpl fld="2" item="3"/>
          <tpl hier="9" item="1"/>
          <tpl hier="11" item="4"/>
          <tpl hier="12" item="5"/>
          <tpl fld="4" item="0"/>
        </tpls>
      </n>
      <n v="23983945728">
        <tpls c="8">
          <tpl hier="2" item="0"/>
          <tpl hier="4" item="3"/>
          <tpl fld="3" item="24"/>
          <tpl fld="2" item="3"/>
          <tpl hier="9" item="1"/>
          <tpl hier="11" item="4"/>
          <tpl hier="12" item="5"/>
          <tpl fld="4" item="0"/>
        </tpls>
      </n>
      <n v="53274304512">
        <tpls c="8">
          <tpl hier="2" item="0"/>
          <tpl hier="4" item="3"/>
          <tpl fld="3" item="23"/>
          <tpl fld="2" item="3"/>
          <tpl hier="9" item="1"/>
          <tpl hier="11" item="4"/>
          <tpl hier="12" item="5"/>
          <tpl fld="4" item="0"/>
        </tpls>
      </n>
      <n v="1825285760">
        <tpls c="8">
          <tpl hier="2" item="0"/>
          <tpl hier="4" item="3"/>
          <tpl fld="3" item="10"/>
          <tpl fld="2" item="5"/>
          <tpl hier="9" item="1"/>
          <tpl hier="11" item="4"/>
          <tpl hier="12" item="5"/>
          <tpl fld="4" item="0"/>
        </tpls>
      </n>
      <n v="1661948672">
        <tpls c="8">
          <tpl hier="2" item="0"/>
          <tpl hier="4" item="3"/>
          <tpl fld="3" item="12"/>
          <tpl fld="2" item="5"/>
          <tpl hier="9" item="1"/>
          <tpl hier="11" item="4"/>
          <tpl hier="12" item="5"/>
          <tpl fld="4" item="0"/>
        </tpls>
      </n>
      <n v="4193845760">
        <tpls c="8">
          <tpl hier="2" item="0"/>
          <tpl hier="4" item="3"/>
          <tpl fld="3" item="11"/>
          <tpl fld="2" item="5"/>
          <tpl hier="9" item="1"/>
          <tpl hier="11" item="4"/>
          <tpl hier="12" item="5"/>
          <tpl fld="4" item="0"/>
        </tpls>
      </n>
      <n v="27005239296">
        <tpls c="8">
          <tpl hier="2" item="0"/>
          <tpl hier="4" item="3"/>
          <tpl fld="3" item="9"/>
          <tpl fld="2" item="5"/>
          <tpl hier="9" item="1"/>
          <tpl hier="11" item="4"/>
          <tpl hier="12" item="5"/>
          <tpl fld="4" item="0"/>
        </tpls>
      </n>
      <n v="3309353472">
        <tpls c="8">
          <tpl hier="2" item="0"/>
          <tpl hier="4" item="3"/>
          <tpl fld="3" item="57"/>
          <tpl fld="2" item="7"/>
          <tpl hier="9" item="1"/>
          <tpl hier="11" item="4"/>
          <tpl hier="12" item="5"/>
          <tpl fld="4" item="0"/>
        </tpls>
      </n>
      <n v="8286322688">
        <tpls c="8">
          <tpl hier="2" item="0"/>
          <tpl hier="4" item="3"/>
          <tpl fld="3" item="3"/>
          <tpl fld="2" item="7"/>
          <tpl hier="9" item="1"/>
          <tpl hier="11" item="4"/>
          <tpl hier="12" item="5"/>
          <tpl fld="4" item="0"/>
        </tpls>
      </n>
      <n v="5755215360">
        <tpls c="8">
          <tpl hier="2" item="0"/>
          <tpl hier="4" item="3"/>
          <tpl fld="3" item="1"/>
          <tpl fld="2" item="7"/>
          <tpl hier="9" item="1"/>
          <tpl hier="11" item="4"/>
          <tpl hier="12" item="5"/>
          <tpl fld="4" item="0"/>
        </tpls>
      </n>
      <n v="686822977660">
        <tpls c="8">
          <tpl hier="2" item="0"/>
          <tpl hier="4" item="3"/>
          <tpl fld="3" item="20"/>
          <tpl fld="1" item="0"/>
          <tpl hier="9" item="1"/>
          <tpl hier="11" item="4"/>
          <tpl hier="12" item="5"/>
          <tpl fld="4" item="0"/>
        </tpls>
      </n>
      <n v="2092481597792">
        <tpls c="8">
          <tpl hier="2" item="0"/>
          <tpl hier="4" item="3"/>
          <tpl fld="3" item="51"/>
          <tpl fld="1" item="0"/>
          <tpl hier="9" item="1"/>
          <tpl hier="11" item="4"/>
          <tpl hier="12" item="5"/>
          <tpl fld="4" item="0"/>
        </tpls>
      </n>
      <n v="7730312327424">
        <tpls c="8">
          <tpl hier="2" item="0"/>
          <tpl hier="4" item="3"/>
          <tpl fld="3" item="38"/>
          <tpl fld="1" item="0"/>
          <tpl hier="9" item="1"/>
          <tpl hier="11" item="4"/>
          <tpl hier="12" item="5"/>
          <tpl fld="4" item="0"/>
        </tpls>
      </n>
      <n v="71113883648">
        <tpls c="8">
          <tpl hier="2" item="0"/>
          <tpl hier="4" item="3"/>
          <tpl fld="3" item="20"/>
          <tpl fld="2" item="83"/>
          <tpl hier="9" item="1"/>
          <tpl hier="11" item="4"/>
          <tpl hier="12" item="5"/>
          <tpl fld="4" item="0"/>
        </tpls>
      </n>
      <n v="234781655040">
        <tpls c="8">
          <tpl hier="2" item="0"/>
          <tpl hier="4" item="3"/>
          <tpl fld="3" item="51"/>
          <tpl fld="2" item="83"/>
          <tpl hier="9" item="1"/>
          <tpl hier="11" item="4"/>
          <tpl hier="12" item="5"/>
          <tpl fld="4" item="0"/>
        </tpls>
      </n>
      <n v="515223519232">
        <tpls c="8">
          <tpl hier="2" item="0"/>
          <tpl hier="4" item="3"/>
          <tpl fld="3" item="38"/>
          <tpl fld="2" item="83"/>
          <tpl hier="9" item="1"/>
          <tpl hier="11" item="4"/>
          <tpl hier="12" item="5"/>
          <tpl fld="4" item="0"/>
        </tpls>
      </n>
      <n v="82839904256">
        <tpls c="8">
          <tpl hier="2" item="0"/>
          <tpl hier="4" item="3"/>
          <tpl fld="3" item="40"/>
          <tpl fld="2" item="83"/>
          <tpl hier="9" item="1"/>
          <tpl hier="11" item="4"/>
          <tpl hier="12" item="5"/>
          <tpl fld="4" item="0"/>
        </tpls>
      </n>
      <n v="353550172160">
        <tpls c="8">
          <tpl hier="2" item="0"/>
          <tpl hier="4" item="3"/>
          <tpl fld="3" item="50"/>
          <tpl fld="2" item="69"/>
          <tpl hier="9" item="1"/>
          <tpl hier="11" item="4"/>
          <tpl hier="12" item="5"/>
          <tpl fld="4" item="0"/>
        </tpls>
      </n>
      <n v="10706259968">
        <tpls c="8">
          <tpl hier="2" item="0"/>
          <tpl hier="4" item="3"/>
          <tpl fld="3" item="50"/>
          <tpl fld="2" item="54"/>
          <tpl hier="9" item="1"/>
          <tpl hier="11" item="4"/>
          <tpl hier="12" item="5"/>
          <tpl fld="4" item="0"/>
        </tpls>
      </n>
      <n v="31152840704">
        <tpls c="8">
          <tpl hier="2" item="0"/>
          <tpl hier="4" item="3"/>
          <tpl fld="3" item="20"/>
          <tpl fld="2" item="84"/>
          <tpl hier="9" item="1"/>
          <tpl hier="11" item="4"/>
          <tpl hier="12" item="5"/>
          <tpl fld="4" item="0"/>
        </tpls>
      </n>
      <n v="116224671744">
        <tpls c="8">
          <tpl hier="2" item="0"/>
          <tpl hier="4" item="3"/>
          <tpl fld="3" item="51"/>
          <tpl fld="2" item="84"/>
          <tpl hier="9" item="1"/>
          <tpl hier="11" item="4"/>
          <tpl hier="12" item="5"/>
          <tpl fld="4" item="0"/>
        </tpls>
      </n>
      <n v="354460794880">
        <tpls c="8">
          <tpl hier="2" item="0"/>
          <tpl hier="4" item="3"/>
          <tpl fld="3" item="38"/>
          <tpl fld="2" item="84"/>
          <tpl hier="9" item="1"/>
          <tpl hier="11" item="4"/>
          <tpl hier="12" item="5"/>
          <tpl fld="4" item="0"/>
        </tpls>
      </n>
      <n v="5213047808">
        <tpls c="8">
          <tpl hier="2" item="0"/>
          <tpl hier="4" item="3"/>
          <tpl fld="3" item="48"/>
          <tpl fld="2" item="84"/>
          <tpl hier="9" item="1"/>
          <tpl hier="11" item="4"/>
          <tpl hier="12" item="5"/>
          <tpl fld="4" item="0"/>
        </tpls>
      </n>
      <n v="44270202880">
        <tpls c="8">
          <tpl hier="2" item="0"/>
          <tpl hier="4" item="3"/>
          <tpl fld="3" item="46"/>
          <tpl fld="2" item="84"/>
          <tpl hier="9" item="1"/>
          <tpl hier="11" item="4"/>
          <tpl hier="12" item="5"/>
          <tpl fld="4" item="0"/>
        </tpls>
      </n>
      <n v="116601798656">
        <tpls c="8">
          <tpl hier="2" item="0"/>
          <tpl hier="4" item="3"/>
          <tpl fld="3" item="45"/>
          <tpl fld="2" item="84"/>
          <tpl hier="9" item="1"/>
          <tpl hier="11" item="4"/>
          <tpl hier="12" item="5"/>
          <tpl fld="4" item="0"/>
        </tpls>
      </n>
      <n v="299361566720">
        <tpls c="8">
          <tpl hier="2" item="0"/>
          <tpl hier="4" item="3"/>
          <tpl fld="3" item="47"/>
          <tpl fld="2" item="84"/>
          <tpl hier="9" item="1"/>
          <tpl hier="11" item="4"/>
          <tpl hier="12" item="5"/>
          <tpl fld="4" item="0"/>
        </tpls>
      </n>
      <n v="4961400320">
        <tpls c="8">
          <tpl hier="2" item="0"/>
          <tpl hier="4" item="3"/>
          <tpl fld="3" item="35"/>
          <tpl fld="2" item="84"/>
          <tpl hier="9" item="1"/>
          <tpl hier="11" item="4"/>
          <tpl hier="12" item="5"/>
          <tpl fld="4" item="0"/>
        </tpls>
      </n>
      <n v="54481874944">
        <tpls c="8">
          <tpl hier="2" item="0"/>
          <tpl hier="4" item="3"/>
          <tpl fld="3" item="43"/>
          <tpl fld="2" item="84"/>
          <tpl hier="9" item="1"/>
          <tpl hier="11" item="4"/>
          <tpl hier="12" item="5"/>
          <tpl fld="4" item="0"/>
        </tpls>
      </n>
      <n v="287797837824">
        <tpls c="8">
          <tpl hier="2" item="0"/>
          <tpl hier="4" item="3"/>
          <tpl fld="3" item="41"/>
          <tpl fld="2" item="84"/>
          <tpl hier="9" item="1"/>
          <tpl hier="11" item="4"/>
          <tpl hier="12" item="5"/>
          <tpl fld="4" item="0"/>
        </tpls>
      </n>
      <n v="240190799872">
        <tpls c="8">
          <tpl hier="2" item="0"/>
          <tpl hier="4" item="3"/>
          <tpl fld="3" item="52"/>
          <tpl fld="2" item="48"/>
          <tpl hier="9" item="1"/>
          <tpl hier="11" item="4"/>
          <tpl hier="12" item="5"/>
          <tpl fld="4" item="0"/>
        </tpls>
      </n>
      <n v="2657213218816">
        <tpls c="8">
          <tpl hier="2" item="0"/>
          <tpl hier="4" item="3"/>
          <tpl fld="3" item="52"/>
          <tpl fld="2" item="80"/>
          <tpl hier="9" item="1"/>
          <tpl hier="11" item="4"/>
          <tpl hier="12" item="5"/>
          <tpl fld="4" item="0"/>
        </tpls>
      </n>
      <n v="8638711808">
        <tpls c="8">
          <tpl hier="2" item="0"/>
          <tpl hier="4" item="3"/>
          <tpl fld="3" item="52"/>
          <tpl fld="2" item="28"/>
          <tpl hier="9" item="1"/>
          <tpl hier="11" item="4"/>
          <tpl hier="12" item="5"/>
          <tpl fld="4" item="0"/>
        </tpls>
      </n>
      <n v="3233431552">
        <tpls c="8">
          <tpl hier="2" item="0"/>
          <tpl hier="4" item="3"/>
          <tpl fld="3" item="54"/>
          <tpl fld="2" item="73"/>
          <tpl hier="9" item="1"/>
          <tpl hier="11" item="4"/>
          <tpl hier="12" item="5"/>
          <tpl fld="4" item="0"/>
        </tpls>
      </n>
      <n v="360832172032">
        <tpls c="8">
          <tpl hier="2" item="0"/>
          <tpl hier="4" item="3"/>
          <tpl fld="3" item="54"/>
          <tpl fld="2" item="80"/>
          <tpl hier="9" item="1"/>
          <tpl hier="11" item="4"/>
          <tpl hier="12" item="5"/>
          <tpl fld="4" item="0"/>
        </tpls>
      </n>
      <n v="123709374464">
        <tpls c="8">
          <tpl hier="2" item="0"/>
          <tpl hier="4" item="3"/>
          <tpl fld="3" item="54"/>
          <tpl fld="2" item="60"/>
          <tpl hier="9" item="1"/>
          <tpl hier="11" item="4"/>
          <tpl hier="12" item="5"/>
          <tpl fld="4" item="0"/>
        </tpls>
      </n>
      <n v="618245632">
        <tpls c="8">
          <tpl hier="2" item="0"/>
          <tpl hier="4" item="3"/>
          <tpl fld="3" item="35"/>
          <tpl fld="2" item="85"/>
          <tpl hier="9" item="1"/>
          <tpl hier="11" item="4"/>
          <tpl hier="12" item="5"/>
          <tpl fld="4" item="0"/>
        </tpls>
      </n>
      <n v="7567109632">
        <tpls c="8">
          <tpl hier="2" item="0"/>
          <tpl hier="4" item="3"/>
          <tpl fld="3" item="31"/>
          <tpl fld="2" item="85"/>
          <tpl hier="9" item="1"/>
          <tpl hier="11" item="4"/>
          <tpl hier="12" item="5"/>
          <tpl fld="4" item="0"/>
        </tpls>
      </n>
      <n v="12346918912">
        <tpls c="8">
          <tpl hier="2" item="0"/>
          <tpl hier="4" item="3"/>
          <tpl fld="3" item="11"/>
          <tpl fld="2" item="85"/>
          <tpl hier="9" item="1"/>
          <tpl hier="11" item="4"/>
          <tpl hier="12" item="5"/>
          <tpl fld="4" item="0"/>
        </tpls>
      </n>
      <n v="407918084096">
        <tpls c="8">
          <tpl hier="2" item="0"/>
          <tpl hier="4" item="3"/>
          <tpl fld="3" item="55"/>
          <tpl fld="2" item="83"/>
          <tpl hier="9" item="1"/>
          <tpl hier="11" item="4"/>
          <tpl hier="12" item="5"/>
          <tpl fld="4" item="0"/>
        </tpls>
      </n>
      <n v="71819083776">
        <tpls c="8">
          <tpl hier="2" item="0"/>
          <tpl hier="4" item="3"/>
          <tpl fld="3" item="55"/>
          <tpl fld="2" item="63"/>
          <tpl hier="9" item="1"/>
          <tpl hier="11" item="4"/>
          <tpl hier="12" item="5"/>
          <tpl fld="4" item="0"/>
        </tpls>
      </n>
      <n v="31673685147648">
        <tpls c="8">
          <tpl hier="2" item="0"/>
          <tpl hier="4" item="3"/>
          <tpl fld="3" item="55"/>
          <tpl fld="1" item="1"/>
          <tpl hier="9" item="1"/>
          <tpl hier="11" item="4"/>
          <tpl hier="12" item="5"/>
          <tpl fld="4" item="0"/>
        </tpls>
      </n>
      <n v="335998550016">
        <tpls c="8">
          <tpl hier="2" item="0"/>
          <tpl hier="4" item="3"/>
          <tpl fld="3" item="55"/>
          <tpl fld="2" item="76"/>
          <tpl hier="9" item="1"/>
          <tpl hier="11" item="4"/>
          <tpl hier="12" item="5"/>
          <tpl fld="4" item="0"/>
        </tpls>
      </n>
      <n v="56033079296">
        <tpls c="8">
          <tpl hier="2" item="0"/>
          <tpl hier="4" item="3"/>
          <tpl fld="3" item="56"/>
          <tpl fld="2" item="83"/>
          <tpl hier="9" item="1"/>
          <tpl hier="11" item="4"/>
          <tpl hier="12" item="5"/>
          <tpl fld="4" item="0"/>
        </tpls>
      </n>
      <n v="3295860992">
        <tpls c="8">
          <tpl hier="2" item="0"/>
          <tpl hier="4" item="3"/>
          <tpl fld="3" item="56"/>
          <tpl fld="2" item="73"/>
          <tpl hier="9" item="1"/>
          <tpl hier="11" item="4"/>
          <tpl hier="12" item="5"/>
          <tpl fld="4" item="0"/>
        </tpls>
      </n>
      <n v="35189301248">
        <tpls c="8">
          <tpl hier="2" item="0"/>
          <tpl hier="4" item="3"/>
          <tpl fld="3" item="56"/>
          <tpl fld="2" item="76"/>
          <tpl hier="9" item="1"/>
          <tpl hier="11" item="4"/>
          <tpl hier="12" item="5"/>
          <tpl fld="4" item="0"/>
        </tpls>
      </n>
      <n v="206131363840">
        <tpls c="8">
          <tpl hier="2" item="0"/>
          <tpl hier="4" item="3"/>
          <tpl fld="3" item="56"/>
          <tpl fld="2" item="46"/>
          <tpl hier="9" item="1"/>
          <tpl hier="11" item="4"/>
          <tpl hier="12" item="5"/>
          <tpl fld="4" item="0"/>
        </tpls>
      </n>
      <n v="47743803392">
        <tpls c="8">
          <tpl hier="2" item="0"/>
          <tpl hier="4" item="3"/>
          <tpl fld="3" item="57"/>
          <tpl fld="2" item="83"/>
          <tpl hier="9" item="1"/>
          <tpl hier="11" item="4"/>
          <tpl hier="12" item="5"/>
          <tpl fld="4" item="0"/>
        </tpls>
      </n>
      <n v="264429879296">
        <tpls c="8">
          <tpl hier="2" item="0"/>
          <tpl hier="4" item="3"/>
          <tpl fld="3" item="57"/>
          <tpl fld="2" item="80"/>
          <tpl hier="9" item="1"/>
          <tpl hier="11" item="4"/>
          <tpl hier="12" item="5"/>
          <tpl fld="4" item="0"/>
        </tpls>
      </n>
      <n v="7870239232">
        <tpls c="8">
          <tpl hier="2" item="0"/>
          <tpl hier="4" item="3"/>
          <tpl fld="3" item="57"/>
          <tpl fld="2" item="54"/>
          <tpl hier="9" item="1"/>
          <tpl hier="11" item="4"/>
          <tpl hier="12" item="5"/>
          <tpl fld="4" item="0"/>
        </tpls>
      </n>
      <n v="29515468800">
        <tpls c="8">
          <tpl hier="2" item="0"/>
          <tpl hier="4" item="3"/>
          <tpl fld="3" item="57"/>
          <tpl fld="2" item="76"/>
          <tpl hier="9" item="1"/>
          <tpl hier="11" item="4"/>
          <tpl hier="12" item="5"/>
          <tpl fld="4" item="0"/>
        </tpls>
      </n>
      <n v="19472363520">
        <tpls c="8">
          <tpl hier="2" item="0"/>
          <tpl hier="4" item="3"/>
          <tpl fld="3" item="57"/>
          <tpl fld="2" item="75"/>
          <tpl hier="9" item="1"/>
          <tpl hier="11" item="4"/>
          <tpl hier="12" item="5"/>
          <tpl fld="4" item="0"/>
        </tpls>
      </n>
      <n v="1">
        <tpls c="8">
          <tpl hier="2" item="0"/>
          <tpl hier="4" item="3"/>
          <tpl fld="3" item="10"/>
          <tpl fld="2" item="58"/>
          <tpl hier="9" item="1"/>
          <tpl hier="11" item="4"/>
          <tpl hier="12" item="5"/>
          <tpl hier="26" item="4294967295"/>
        </tpls>
      </n>
      <n v="1">
        <tpls c="8">
          <tpl hier="2" item="0"/>
          <tpl hier="4" item="3"/>
          <tpl fld="3" item="1"/>
          <tpl fld="2" item="69"/>
          <tpl hier="9" item="1"/>
          <tpl hier="11" item="4"/>
          <tpl hier="12" item="5"/>
          <tpl hier="26" item="4294967295"/>
        </tpls>
      </n>
      <n v="1">
        <tpls c="8">
          <tpl hier="2" item="0"/>
          <tpl hier="4" item="3"/>
          <tpl fld="3" item="50"/>
          <tpl fld="2" item="70"/>
          <tpl hier="9" item="1"/>
          <tpl hier="11" item="4"/>
          <tpl hier="12" item="5"/>
          <tpl hier="26" item="4294967295"/>
        </tpls>
      </n>
      <n v="1">
        <tpls c="8">
          <tpl hier="2" item="0"/>
          <tpl hier="4" item="3"/>
          <tpl fld="3" item="36"/>
          <tpl fld="2" item="83"/>
          <tpl hier="9" item="1"/>
          <tpl hier="11" item="4"/>
          <tpl hier="12" item="5"/>
          <tpl hier="26" item="4294967295"/>
        </tpls>
      </n>
      <n v="1">
        <tpls c="8">
          <tpl hier="2" item="0"/>
          <tpl hier="4" item="3"/>
          <tpl fld="3" item="11"/>
          <tpl fld="2" item="71"/>
          <tpl hier="9" item="1"/>
          <tpl hier="11" item="4"/>
          <tpl hier="12" item="5"/>
          <tpl hier="26" item="4294967295"/>
        </tpls>
      </n>
      <n v="1">
        <tpls c="8">
          <tpl hier="2" item="0"/>
          <tpl hier="4" item="3"/>
          <tpl fld="3" item="42"/>
          <tpl fld="2" item="71"/>
          <tpl hier="9" item="1"/>
          <tpl hier="11" item="4"/>
          <tpl hier="12" item="5"/>
          <tpl hier="26" item="4294967295"/>
        </tpls>
      </n>
      <n v="1">
        <tpls c="8">
          <tpl hier="2" item="0"/>
          <tpl hier="4" item="3"/>
          <tpl fld="3" item="41"/>
          <tpl fld="2" item="57"/>
          <tpl hier="9" item="1"/>
          <tpl hier="11" item="4"/>
          <tpl hier="12" item="5"/>
          <tpl hier="26" item="4294967295"/>
        </tpls>
      </n>
      <n v="1">
        <tpls c="8">
          <tpl hier="2" item="0"/>
          <tpl hier="4" item="3"/>
          <tpl fld="3" item="46"/>
          <tpl fld="2" item="76"/>
          <tpl hier="9" item="1"/>
          <tpl hier="11" item="4"/>
          <tpl hier="12" item="5"/>
          <tpl hier="26" item="4294967295"/>
        </tpls>
      </n>
      <n v="1">
        <tpls c="8">
          <tpl hier="2" item="0"/>
          <tpl hier="4" item="3"/>
          <tpl fld="3" item="10"/>
          <tpl fld="2" item="73"/>
          <tpl hier="9" item="1"/>
          <tpl hier="11" item="4"/>
          <tpl hier="12" item="5"/>
          <tpl hier="26" item="4294967295"/>
        </tpls>
      </n>
      <n v="1">
        <tpls c="8">
          <tpl hier="2" item="0"/>
          <tpl hier="4" item="3"/>
          <tpl fld="3" item="3"/>
          <tpl fld="2" item="69"/>
          <tpl hier="9" item="1"/>
          <tpl hier="11" item="4"/>
          <tpl hier="12" item="5"/>
          <tpl hier="26" item="4294967295"/>
        </tpls>
      </n>
      <n v="1">
        <tpls c="8">
          <tpl hier="2" item="0"/>
          <tpl hier="4" item="3"/>
          <tpl fld="3" item="40"/>
          <tpl fld="2" item="70"/>
          <tpl hier="9" item="1"/>
          <tpl hier="11" item="4"/>
          <tpl hier="12" item="5"/>
          <tpl hier="26" item="4294967295"/>
        </tpls>
      </n>
      <n v="1">
        <tpls c="8">
          <tpl hier="2" item="0"/>
          <tpl hier="4" item="3"/>
          <tpl fld="3" item="34"/>
          <tpl fld="2" item="83"/>
          <tpl hier="9" item="1"/>
          <tpl hier="11" item="4"/>
          <tpl hier="12" item="5"/>
          <tpl hier="26" item="4294967295"/>
        </tpls>
      </n>
      <n v="1">
        <tpls c="8">
          <tpl hier="2" item="0"/>
          <tpl hier="4" item="3"/>
          <tpl fld="3" item="14"/>
          <tpl fld="2" item="71"/>
          <tpl hier="9" item="1"/>
          <tpl hier="11" item="4"/>
          <tpl hier="12" item="5"/>
          <tpl hier="26" item="4294967295"/>
        </tpls>
      </n>
      <n v="1">
        <tpls c="8">
          <tpl hier="2" item="0"/>
          <tpl hier="4" item="3"/>
          <tpl fld="3" item="13"/>
          <tpl fld="2" item="79"/>
          <tpl hier="9" item="1"/>
          <tpl hier="11" item="4"/>
          <tpl hier="12" item="5"/>
          <tpl hier="26" item="4294967295"/>
        </tpls>
      </n>
      <n v="1">
        <tpls c="8">
          <tpl hier="2" item="0"/>
          <tpl hier="4" item="3"/>
          <tpl fld="3" item="57"/>
          <tpl fld="2" item="69"/>
          <tpl hier="9" item="1"/>
          <tpl hier="11" item="4"/>
          <tpl hier="12" item="5"/>
          <tpl hier="26" item="4294967295"/>
        </tpls>
      </n>
      <n v="1">
        <tpls c="8">
          <tpl hier="2" item="0"/>
          <tpl hier="4" item="3"/>
          <tpl fld="3" item="35"/>
          <tpl fld="2" item="70"/>
          <tpl hier="9" item="1"/>
          <tpl hier="11" item="4"/>
          <tpl hier="12" item="5"/>
          <tpl hier="26" item="4294967295"/>
        </tpls>
      </n>
      <n v="1">
        <tpls c="8">
          <tpl hier="2" item="0"/>
          <tpl hier="4" item="3"/>
          <tpl fld="3" item="47"/>
          <tpl fld="2" item="76"/>
          <tpl hier="9" item="1"/>
          <tpl hier="11" item="4"/>
          <tpl hier="12" item="5"/>
          <tpl hier="26" item="4294967295"/>
        </tpls>
      </n>
      <n v="1">
        <tpls c="8">
          <tpl hier="2" item="0"/>
          <tpl hier="4" item="3"/>
          <tpl fld="3" item="9"/>
          <tpl fld="2" item="73"/>
          <tpl hier="9" item="1"/>
          <tpl hier="11" item="4"/>
          <tpl hier="12" item="5"/>
          <tpl hier="26" item="4294967295"/>
        </tpls>
      </n>
      <n v="1">
        <tpls c="8">
          <tpl hier="2" item="0"/>
          <tpl hier="4" item="3"/>
          <tpl fld="3" item="45"/>
          <tpl fld="2" item="76"/>
          <tpl hier="9" item="1"/>
          <tpl hier="11" item="4"/>
          <tpl hier="12" item="5"/>
          <tpl hier="26" item="4294967295"/>
        </tpls>
      </n>
      <n v="1">
        <tpls c="8">
          <tpl hier="2" item="0"/>
          <tpl hier="4" item="3"/>
          <tpl fld="3" item="35"/>
          <tpl fld="2" item="57"/>
          <tpl hier="9" item="1"/>
          <tpl hier="11" item="4"/>
          <tpl hier="12" item="5"/>
          <tpl hier="26" item="4294967295"/>
        </tpls>
      </n>
      <n v="1">
        <tpls c="8">
          <tpl hier="2" item="0"/>
          <tpl hier="4" item="3"/>
          <tpl fld="3" item="48"/>
          <tpl fld="2" item="76"/>
          <tpl hier="9" item="1"/>
          <tpl hier="11" item="4"/>
          <tpl hier="12" item="5"/>
          <tpl hier="26" item="4294967295"/>
        </tpls>
      </n>
      <n v="1">
        <tpls c="8">
          <tpl hier="2" item="0"/>
          <tpl hier="4" item="3"/>
          <tpl fld="3" item="13"/>
          <tpl fld="2" item="71"/>
          <tpl hier="9" item="1"/>
          <tpl hier="11" item="4"/>
          <tpl hier="12" item="5"/>
          <tpl hier="26" item="4294967295"/>
        </tpls>
      </n>
      <n v="1">
        <tpls c="8">
          <tpl hier="2" item="0"/>
          <tpl hier="4" item="3"/>
          <tpl fld="3" item="27"/>
          <tpl fld="2" item="83"/>
          <tpl hier="9" item="1"/>
          <tpl hier="11" item="4"/>
          <tpl hier="12" item="5"/>
          <tpl hier="26" item="4294967295"/>
        </tpls>
      </n>
      <n v="1">
        <tpls c="8">
          <tpl hier="2" item="0"/>
          <tpl hier="4" item="3"/>
          <tpl fld="3" item="49"/>
          <tpl fld="2" item="70"/>
          <tpl hier="9" item="1"/>
          <tpl hier="11" item="4"/>
          <tpl hier="12" item="5"/>
          <tpl hier="26" item="4294967295"/>
        </tpls>
      </n>
      <n v="1">
        <tpls c="8">
          <tpl hier="2" item="0"/>
          <tpl hier="4" item="3"/>
          <tpl fld="3" item="20"/>
          <tpl fld="2" item="82"/>
          <tpl hier="9" item="1"/>
          <tpl hier="11" item="4"/>
          <tpl hier="12" item="5"/>
          <tpl hier="26" item="4294967295"/>
        </tpls>
      </n>
      <n v="1">
        <tpls c="8">
          <tpl hier="2" item="0"/>
          <tpl hier="4" item="3"/>
          <tpl fld="3" item="2"/>
          <tpl fld="2" item="53"/>
          <tpl hier="9" item="1"/>
          <tpl hier="11" item="4"/>
          <tpl hier="12" item="5"/>
          <tpl hier="26" item="4294967295"/>
        </tpls>
      </n>
      <n v="1">
        <tpls c="8">
          <tpl hier="2" item="0"/>
          <tpl hier="4" item="3"/>
          <tpl fld="3" item="37"/>
          <tpl fld="2" item="72"/>
          <tpl hier="9" item="1"/>
          <tpl hier="11" item="4"/>
          <tpl hier="12" item="5"/>
          <tpl hier="26" item="4294967295"/>
        </tpls>
      </n>
      <n v="1">
        <tpls c="8">
          <tpl hier="2" item="0"/>
          <tpl hier="4" item="3"/>
          <tpl fld="3" item="35"/>
          <tpl fld="2" item="71"/>
          <tpl hier="9" item="1"/>
          <tpl hier="11" item="4"/>
          <tpl hier="12" item="5"/>
          <tpl hier="26" item="4294967295"/>
        </tpls>
      </n>
      <n v="1">
        <tpls c="8">
          <tpl hier="2" item="0"/>
          <tpl hier="4" item="3"/>
          <tpl fld="3" item="51"/>
          <tpl fld="2" item="66"/>
          <tpl hier="9" item="1"/>
          <tpl hier="11" item="4"/>
          <tpl hier="12" item="5"/>
          <tpl hier="26" item="4294967295"/>
        </tpls>
      </n>
      <n v="1">
        <tpls c="8">
          <tpl hier="2" item="0"/>
          <tpl hier="4" item="3"/>
          <tpl fld="3" item="57"/>
          <tpl fld="2" item="71"/>
          <tpl hier="9" item="1"/>
          <tpl hier="11" item="4"/>
          <tpl hier="12" item="5"/>
          <tpl hier="26" item="4294967295"/>
        </tpls>
      </n>
      <n v="1">
        <tpls c="8">
          <tpl hier="2" item="0"/>
          <tpl hier="4" item="3"/>
          <tpl fld="3" item="28"/>
          <tpl fld="2" item="72"/>
          <tpl hier="9" item="1"/>
          <tpl hier="11" item="4"/>
          <tpl hier="12" item="5"/>
          <tpl hier="26" item="4294967295"/>
        </tpls>
      </n>
      <n v="1">
        <tpls c="8">
          <tpl hier="2" item="0"/>
          <tpl hier="4" item="3"/>
          <tpl fld="3" item="58"/>
          <tpl fld="2" item="71"/>
          <tpl hier="9" item="1"/>
          <tpl hier="11" item="4"/>
          <tpl hier="12" item="5"/>
          <tpl hier="26" item="4294967295"/>
        </tpls>
      </n>
      <n v="1">
        <tpls c="8">
          <tpl hier="2" item="0"/>
          <tpl hier="4" item="3"/>
          <tpl fld="3" item="44"/>
          <tpl fld="2" item="48"/>
          <tpl hier="9" item="1"/>
          <tpl hier="11" item="4"/>
          <tpl hier="12" item="5"/>
          <tpl hier="26" item="4294967295"/>
        </tpls>
      </n>
      <n v="1">
        <tpls c="8">
          <tpl hier="2" item="0"/>
          <tpl hier="4" item="3"/>
          <tpl fld="3" item="16"/>
          <tpl fld="2" item="71"/>
          <tpl hier="9" item="1"/>
          <tpl hier="11" item="4"/>
          <tpl hier="12" item="5"/>
          <tpl hier="26" item="4294967295"/>
        </tpls>
      </n>
      <n v="1">
        <tpls c="8">
          <tpl hier="2" item="0"/>
          <tpl hier="4" item="3"/>
          <tpl fld="3" item="2"/>
          <tpl fld="2" item="71"/>
          <tpl hier="9" item="1"/>
          <tpl hier="11" item="4"/>
          <tpl hier="12" item="5"/>
          <tpl hier="26" item="4294967295"/>
        </tpls>
      </n>
      <n v="1">
        <tpls c="8">
          <tpl hier="2" item="0"/>
          <tpl hier="4" item="3"/>
          <tpl fld="3" item="21"/>
          <tpl fld="2" item="75"/>
          <tpl hier="9" item="1"/>
          <tpl hier="11" item="4"/>
          <tpl hier="12" item="5"/>
          <tpl hier="26" item="4294967295"/>
        </tpls>
      </n>
      <n v="1">
        <tpls c="8">
          <tpl hier="2" item="0"/>
          <tpl hier="4" item="3"/>
          <tpl fld="3" item="26"/>
          <tpl fld="2" item="78"/>
          <tpl hier="9" item="1"/>
          <tpl hier="11" item="4"/>
          <tpl hier="12" item="5"/>
          <tpl hier="26" item="4294967295"/>
        </tpls>
      </n>
      <n v="1">
        <tpls c="8">
          <tpl hier="2" item="0"/>
          <tpl hier="4" item="3"/>
          <tpl fld="3" item="43"/>
          <tpl fld="2" item="48"/>
          <tpl hier="9" item="1"/>
          <tpl hier="11" item="4"/>
          <tpl hier="12" item="5"/>
          <tpl hier="26" item="4294967295"/>
        </tpls>
      </n>
      <n v="1">
        <tpls c="8">
          <tpl hier="2" item="0"/>
          <tpl hier="4" item="3"/>
          <tpl fld="3" item="55"/>
          <tpl fld="2" item="35"/>
          <tpl hier="9" item="1"/>
          <tpl hier="11" item="4"/>
          <tpl hier="12" item="5"/>
          <tpl hier="26" item="4294967295"/>
        </tpls>
      </n>
      <n v="1">
        <tpls c="8">
          <tpl hier="2" item="0"/>
          <tpl hier="4" item="3"/>
          <tpl fld="3" item="56"/>
          <tpl fld="2" item="84"/>
          <tpl hier="9" item="1"/>
          <tpl hier="11" item="4"/>
          <tpl hier="12" item="5"/>
          <tpl hier="26" item="4294967295"/>
        </tpls>
      </n>
      <n v="1">
        <tpls c="8">
          <tpl hier="2" item="0"/>
          <tpl hier="4" item="3"/>
          <tpl fld="3" item="0"/>
          <tpl fld="2" item="84"/>
          <tpl hier="9" item="1"/>
          <tpl hier="11" item="4"/>
          <tpl hier="12" item="5"/>
          <tpl hier="26" item="4294967295"/>
        </tpls>
      </n>
      <n v="1">
        <tpls c="8">
          <tpl hier="2" item="0"/>
          <tpl hier="4" item="3"/>
          <tpl fld="3" item="32"/>
          <tpl fld="2" item="71"/>
          <tpl hier="9" item="1"/>
          <tpl hier="11" item="4"/>
          <tpl hier="12" item="5"/>
          <tpl hier="26" item="4294967295"/>
        </tpls>
      </n>
      <n v="1">
        <tpls c="8">
          <tpl hier="2" item="0"/>
          <tpl hier="4" item="3"/>
          <tpl fld="3" item="20"/>
          <tpl fld="2" item="66"/>
          <tpl hier="9" item="1"/>
          <tpl hier="11" item="4"/>
          <tpl hier="12" item="5"/>
          <tpl hier="26" item="4294967295"/>
        </tpls>
      </n>
      <n v="1">
        <tpls c="8">
          <tpl hier="2" item="0"/>
          <tpl hier="4" item="3"/>
          <tpl fld="3" item="18"/>
          <tpl fld="2" item="75"/>
          <tpl hier="9" item="1"/>
          <tpl hier="11" item="4"/>
          <tpl hier="12" item="5"/>
          <tpl hier="26" item="4294967295"/>
        </tpls>
      </n>
      <n v="1">
        <tpls c="8">
          <tpl hier="2" item="0"/>
          <tpl hier="4" item="3"/>
          <tpl fld="3" item="58"/>
          <tpl fld="2" item="60"/>
          <tpl hier="9" item="1"/>
          <tpl hier="11" item="4"/>
          <tpl hier="12" item="5"/>
          <tpl hier="26" item="4294967295"/>
        </tpls>
      </n>
      <n v="1">
        <tpls c="8">
          <tpl hier="2" item="0"/>
          <tpl hier="4" item="3"/>
          <tpl fld="3" item="48"/>
          <tpl fld="2" item="71"/>
          <tpl hier="9" item="1"/>
          <tpl hier="11" item="4"/>
          <tpl hier="12" item="5"/>
          <tpl hier="26" item="4294967295"/>
        </tpls>
      </n>
      <n v="1">
        <tpls c="8">
          <tpl hier="2" item="0"/>
          <tpl hier="4" item="3"/>
          <tpl fld="3" item="22"/>
          <tpl fld="2" item="75"/>
          <tpl hier="9" item="1"/>
          <tpl hier="11" item="4"/>
          <tpl hier="12" item="5"/>
          <tpl hier="26" item="4294967295"/>
        </tpls>
      </n>
      <n v="1">
        <tpls c="8">
          <tpl hier="2" item="0"/>
          <tpl hier="4" item="3"/>
          <tpl fld="3" item="45"/>
          <tpl fld="2" item="42"/>
          <tpl hier="9" item="1"/>
          <tpl hier="11" item="4"/>
          <tpl hier="12" item="5"/>
          <tpl hier="26" item="4294967295"/>
        </tpls>
      </n>
      <n v="1">
        <tpls c="8">
          <tpl hier="2" item="0"/>
          <tpl hier="4" item="3"/>
          <tpl fld="3" item="44"/>
          <tpl fld="2" item="71"/>
          <tpl hier="9" item="1"/>
          <tpl hier="11" item="4"/>
          <tpl hier="12" item="5"/>
          <tpl hier="26" item="4294967295"/>
        </tpls>
      </n>
      <n v="1">
        <tpls c="8">
          <tpl hier="2" item="0"/>
          <tpl hier="4" item="3"/>
          <tpl fld="3" item="19"/>
          <tpl fld="2" item="72"/>
          <tpl hier="9" item="1"/>
          <tpl hier="11" item="4"/>
          <tpl hier="12" item="5"/>
          <tpl hier="26" item="4294967295"/>
        </tpls>
      </n>
      <n v="1">
        <tpls c="8">
          <tpl hier="2" item="0"/>
          <tpl hier="4" item="3"/>
          <tpl fld="3" item="17"/>
          <tpl fld="2" item="77"/>
          <tpl hier="9" item="1"/>
          <tpl hier="11" item="4"/>
          <tpl hier="12" item="5"/>
          <tpl hier="26" item="4294967295"/>
        </tpls>
      </n>
      <n v="1">
        <tpls c="8">
          <tpl hier="2" item="0"/>
          <tpl hier="4" item="3"/>
          <tpl fld="3" item="10"/>
          <tpl fld="2" item="71"/>
          <tpl hier="9" item="1"/>
          <tpl hier="11" item="4"/>
          <tpl hier="12" item="5"/>
          <tpl hier="26" item="4294967295"/>
        </tpls>
      </n>
      <n v="1">
        <tpls c="8">
          <tpl hier="2" item="0"/>
          <tpl hier="4" item="3"/>
          <tpl fld="3" item="8"/>
          <tpl fld="2" item="80"/>
          <tpl hier="9" item="1"/>
          <tpl hier="11" item="4"/>
          <tpl hier="12" item="5"/>
          <tpl hier="26" item="4294967295"/>
        </tpls>
      </n>
      <n v="1">
        <tpls c="8">
          <tpl hier="2" item="0"/>
          <tpl hier="4" item="3"/>
          <tpl fld="3" item="25"/>
          <tpl fld="2" item="78"/>
          <tpl hier="9" item="1"/>
          <tpl hier="11" item="4"/>
          <tpl hier="12" item="5"/>
          <tpl hier="26" item="4294967295"/>
        </tpls>
      </n>
      <n v="1">
        <tpls c="8">
          <tpl hier="2" item="0"/>
          <tpl hier="4" item="3"/>
          <tpl fld="3" item="42"/>
          <tpl fld="2" item="48"/>
          <tpl hier="9" item="1"/>
          <tpl hier="11" item="4"/>
          <tpl hier="12" item="5"/>
          <tpl hier="26" item="4294967295"/>
        </tpls>
      </n>
      <n v="1">
        <tpls c="8">
          <tpl hier="2" item="0"/>
          <tpl hier="4" item="3"/>
          <tpl fld="3" item="19"/>
          <tpl fld="2" item="54"/>
          <tpl hier="9" item="1"/>
          <tpl hier="11" item="4"/>
          <tpl hier="12" item="5"/>
          <tpl hier="26" item="4294967295"/>
        </tpls>
      </n>
      <n v="1">
        <tpls c="8">
          <tpl hier="2" item="0"/>
          <tpl hier="4" item="3"/>
          <tpl fld="3" item="5"/>
          <tpl fld="2" item="80"/>
          <tpl hier="9" item="1"/>
          <tpl hier="11" item="4"/>
          <tpl hier="12" item="5"/>
          <tpl hier="26" item="4294967295"/>
        </tpls>
      </n>
      <n v="1">
        <tpls c="8">
          <tpl hier="2" item="0"/>
          <tpl hier="4" item="3"/>
          <tpl fld="3" item="43"/>
          <tpl fld="2" item="71"/>
          <tpl hier="9" item="1"/>
          <tpl hier="11" item="4"/>
          <tpl hier="12" item="5"/>
          <tpl hier="26" item="4294967295"/>
        </tpls>
      </n>
      <n v="1">
        <tpls c="8">
          <tpl hier="2" item="0"/>
          <tpl hier="4" item="3"/>
          <tpl fld="3" item="15"/>
          <tpl fld="2" item="71"/>
          <tpl hier="9" item="1"/>
          <tpl hier="11" item="4"/>
          <tpl hier="12" item="5"/>
          <tpl hier="26" item="4294967295"/>
        </tpls>
      </n>
      <n v="1">
        <tpls c="8">
          <tpl hier="2" item="0"/>
          <tpl hier="4" item="3"/>
          <tpl fld="3" item="50"/>
          <tpl fld="2" item="71"/>
          <tpl hier="9" item="1"/>
          <tpl hier="11" item="4"/>
          <tpl hier="12" item="5"/>
          <tpl hier="26" item="4294967295"/>
        </tpls>
      </n>
      <n v="1">
        <tpls c="8">
          <tpl hier="2" item="0"/>
          <tpl hier="4" item="3"/>
          <tpl fld="3" item="33"/>
          <tpl fld="2" item="83"/>
          <tpl hier="9" item="1"/>
          <tpl hier="11" item="4"/>
          <tpl hier="12" item="5"/>
          <tpl hier="26" item="4294967295"/>
        </tpls>
      </n>
      <n v="1">
        <tpls c="8">
          <tpl hier="2" item="0"/>
          <tpl hier="4" item="3"/>
          <tpl fld="3" item="31"/>
          <tpl fld="2" item="52"/>
          <tpl hier="9" item="1"/>
          <tpl hier="11" item="4"/>
          <tpl hier="12" item="5"/>
          <tpl hier="26" item="4294967295"/>
        </tpls>
      </n>
      <n v="1">
        <tpls c="8">
          <tpl hier="2" item="0"/>
          <tpl hier="4" item="3"/>
          <tpl fld="3" item="4"/>
          <tpl fld="2" item="71"/>
          <tpl hier="9" item="1"/>
          <tpl hier="11" item="4"/>
          <tpl hier="12" item="5"/>
          <tpl hier="26" item="4294967295"/>
        </tpls>
      </n>
      <n v="1">
        <tpls c="8">
          <tpl hier="2" item="0"/>
          <tpl hier="4" item="3"/>
          <tpl fld="3" item="39"/>
          <tpl fld="2" item="72"/>
          <tpl hier="9" item="1"/>
          <tpl hier="11" item="4"/>
          <tpl hier="12" item="5"/>
          <tpl hier="26" item="4294967295"/>
        </tpls>
      </n>
      <n v="1">
        <tpls c="8">
          <tpl hier="2" item="0"/>
          <tpl hier="4" item="3"/>
          <tpl fld="3" item="38"/>
          <tpl fld="2" item="66"/>
          <tpl hier="9" item="1"/>
          <tpl hier="11" item="4"/>
          <tpl hier="12" item="5"/>
          <tpl hier="26" item="4294967295"/>
        </tpls>
      </n>
      <n v="1">
        <tpls c="8">
          <tpl hier="2" item="0"/>
          <tpl hier="4" item="3"/>
          <tpl fld="3" item="17"/>
          <tpl fld="2" item="75"/>
          <tpl hier="9" item="1"/>
          <tpl hier="11" item="4"/>
          <tpl hier="12" item="5"/>
          <tpl hier="26" item="4294967295"/>
        </tpls>
      </n>
      <n v="1">
        <tpls c="8">
          <tpl hier="2" item="0"/>
          <tpl hier="4" item="3"/>
          <tpl fld="3" item="40"/>
          <tpl fld="2" item="71"/>
          <tpl hier="9" item="1"/>
          <tpl hier="11" item="4"/>
          <tpl hier="12" item="5"/>
          <tpl hier="26" item="4294967295"/>
        </tpls>
      </n>
      <n v="1">
        <tpls c="8">
          <tpl hier="2" item="0"/>
          <tpl hier="4" item="3"/>
          <tpl fld="3" item="54"/>
          <tpl fld="2" item="74"/>
          <tpl hier="9" item="1"/>
          <tpl hier="11" item="4"/>
          <tpl hier="12" item="5"/>
          <tpl hier="26" item="4294967295"/>
        </tpls>
      </n>
      <n v="1">
        <tpls c="8">
          <tpl hier="2" item="0"/>
          <tpl hier="4" item="3"/>
          <tpl fld="3" item="7"/>
          <tpl fld="2" item="80"/>
          <tpl hier="9" item="1"/>
          <tpl hier="11" item="4"/>
          <tpl hier="12" item="5"/>
          <tpl hier="26" item="4294967295"/>
        </tpls>
      </n>
      <n v="1">
        <tpls c="8">
          <tpl hier="2" item="0"/>
          <tpl hier="4" item="3"/>
          <tpl fld="3" item="24"/>
          <tpl fld="2" item="78"/>
          <tpl hier="9" item="1"/>
          <tpl hier="11" item="4"/>
          <tpl hier="12" item="5"/>
          <tpl hier="26" item="4294967295"/>
        </tpls>
      </n>
      <n v="1">
        <tpls c="8">
          <tpl hier="2" item="0"/>
          <tpl hier="4" item="3"/>
          <tpl fld="3" item="19"/>
          <tpl fld="2" item="48"/>
          <tpl hier="9" item="1"/>
          <tpl hier="11" item="4"/>
          <tpl hier="12" item="5"/>
          <tpl hier="26" item="4294967295"/>
        </tpls>
      </n>
      <n v="1">
        <tpls c="8">
          <tpl hier="2" item="0"/>
          <tpl hier="4" item="3"/>
          <tpl fld="3" item="2"/>
          <tpl fld="2" item="85"/>
          <tpl hier="9" item="1"/>
          <tpl hier="11" item="4"/>
          <tpl hier="12" item="5"/>
          <tpl hier="26" item="4294967295"/>
        </tpls>
      </n>
      <n v="1">
        <tpls c="8">
          <tpl hier="2" item="0"/>
          <tpl hier="4" item="3"/>
          <tpl fld="3" item="46"/>
          <tpl fld="2" item="71"/>
          <tpl hier="9" item="1"/>
          <tpl hier="11" item="4"/>
          <tpl hier="12" item="5"/>
          <tpl hier="26" item="4294967295"/>
        </tpls>
      </n>
      <n v="1">
        <tpls c="8">
          <tpl hier="2" item="0"/>
          <tpl hier="4" item="3"/>
          <tpl fld="3" item="53"/>
          <tpl fld="2" item="74"/>
          <tpl hier="9" item="1"/>
          <tpl hier="11" item="4"/>
          <tpl hier="12" item="5"/>
          <tpl hier="26" item="4294967295"/>
        </tpls>
      </n>
      <n v="1">
        <tpls c="8">
          <tpl hier="2" item="0"/>
          <tpl hier="4" item="3"/>
          <tpl fld="3" item="6"/>
          <tpl fld="2" item="80"/>
          <tpl hier="9" item="1"/>
          <tpl hier="11" item="4"/>
          <tpl hier="12" item="5"/>
          <tpl hier="26" item="4294967295"/>
        </tpls>
      </n>
      <n v="1">
        <tpls c="8">
          <tpl hier="2" item="0"/>
          <tpl hier="4" item="3"/>
          <tpl fld="3" item="23"/>
          <tpl fld="2" item="78"/>
          <tpl hier="9" item="1"/>
          <tpl hier="11" item="4"/>
          <tpl hier="12" item="5"/>
          <tpl hier="26" item="4294967295"/>
        </tpls>
      </n>
      <n v="1">
        <tpls c="8">
          <tpl hier="2" item="0"/>
          <tpl hier="4" item="3"/>
          <tpl fld="3" item="18"/>
          <tpl fld="2" item="53"/>
          <tpl hier="9" item="1"/>
          <tpl hier="11" item="4"/>
          <tpl hier="12" item="5"/>
          <tpl hier="26" item="4294967295"/>
        </tpls>
      </n>
      <n v="1">
        <tpls c="8">
          <tpl hier="2" item="0"/>
          <tpl hier="4" item="3"/>
          <tpl fld="3" item="58"/>
          <tpl fld="2" item="41"/>
          <tpl hier="9" item="1"/>
          <tpl hier="11" item="4"/>
          <tpl hier="12" item="5"/>
          <tpl hier="26" item="4294967295"/>
        </tpls>
      </n>
      <n v="1">
        <tpls c="8">
          <tpl hier="2" item="0"/>
          <tpl hier="4" item="3"/>
          <tpl fld="3" item="12"/>
          <tpl fld="2" item="53"/>
          <tpl hier="9" item="1"/>
          <tpl hier="11" item="4"/>
          <tpl hier="12" item="5"/>
          <tpl hier="26" item="4294967295"/>
        </tpls>
      </n>
      <n v="1">
        <tpls c="8">
          <tpl hier="2" item="0"/>
          <tpl hier="4" item="3"/>
          <tpl fld="3" item="12"/>
          <tpl fld="2" item="73"/>
          <tpl hier="9" item="1"/>
          <tpl hier="11" item="4"/>
          <tpl hier="12" item="5"/>
          <tpl hier="26" item="4294967295"/>
        </tpls>
      </n>
      <n v="1">
        <tpls c="8">
          <tpl hier="2" item="0"/>
          <tpl hier="4" item="3"/>
          <tpl fld="3" item="11"/>
          <tpl fld="2" item="73"/>
          <tpl hier="9" item="1"/>
          <tpl hier="11" item="4"/>
          <tpl hier="12" item="5"/>
          <tpl hier="26" item="4294967295"/>
        </tpls>
      </n>
      <n v="1">
        <tpls c="8">
          <tpl hier="2" item="0"/>
          <tpl hier="4" item="3"/>
          <tpl fld="3" item="45"/>
          <tpl fld="2" item="71"/>
          <tpl hier="9" item="1"/>
          <tpl hier="11" item="4"/>
          <tpl hier="12" item="5"/>
          <tpl hier="26" item="4294967295"/>
        </tpls>
      </n>
      <n v="1">
        <tpls c="8">
          <tpl hier="2" item="0"/>
          <tpl hier="4" item="3"/>
          <tpl fld="3" item="28"/>
          <tpl fld="2" item="71"/>
          <tpl hier="9" item="1"/>
          <tpl hier="11" item="4"/>
          <tpl hier="12" item="5"/>
          <tpl hier="26" item="4294967295"/>
        </tpls>
      </n>
      <n v="1">
        <tpls c="8">
          <tpl hier="2" item="0"/>
          <tpl hier="4" item="3"/>
          <tpl fld="3" item="27"/>
          <tpl fld="2" item="71"/>
          <tpl hier="9" item="1"/>
          <tpl hier="11" item="4"/>
          <tpl hier="12" item="5"/>
          <tpl hier="26" item="4294967295"/>
        </tpls>
      </n>
      <n v="1">
        <tpls c="8">
          <tpl hier="2" item="0"/>
          <tpl hier="4" item="3"/>
          <tpl fld="3" item="5"/>
          <tpl fld="2" item="74"/>
          <tpl hier="9" item="1"/>
          <tpl hier="11" item="4"/>
          <tpl hier="12" item="5"/>
          <tpl hier="26" item="4294967295"/>
        </tpls>
      </n>
      <n v="1">
        <tpls c="8">
          <tpl hier="2" item="0"/>
          <tpl hier="4" item="3"/>
          <tpl fld="3" item="29"/>
          <tpl fld="2" item="71"/>
          <tpl hier="9" item="1"/>
          <tpl hier="11" item="4"/>
          <tpl hier="12" item="5"/>
          <tpl hier="26" item="4294967295"/>
        </tpls>
      </n>
      <n v="1">
        <tpls c="8">
          <tpl hier="2" item="0"/>
          <tpl hier="4" item="3"/>
          <tpl fld="3" item="4"/>
          <tpl fld="2" item="74"/>
          <tpl hier="9" item="1"/>
          <tpl hier="11" item="4"/>
          <tpl hier="12" item="5"/>
          <tpl hier="26" item="4294967295"/>
        </tpls>
      </n>
      <n v="1">
        <tpls c="8">
          <tpl hier="2" item="0"/>
          <tpl hier="4" item="3"/>
          <tpl fld="3" item="58"/>
          <tpl fld="2" item="74"/>
          <tpl hier="9" item="1"/>
          <tpl hier="11" item="4"/>
          <tpl hier="12" item="5"/>
          <tpl hier="26" item="4294967295"/>
        </tpls>
      </n>
      <n v="1">
        <tpls c="8">
          <tpl hier="2" item="0"/>
          <tpl hier="4" item="3"/>
          <tpl fld="3" item="54"/>
          <tpl fld="2" item="76"/>
          <tpl hier="9" item="1"/>
          <tpl hier="11" item="4"/>
          <tpl hier="12" item="5"/>
          <tpl hier="26" item="4294967295"/>
        </tpls>
      </n>
      <n v="1">
        <tpls c="8">
          <tpl hier="2" item="0"/>
          <tpl hier="4" item="3"/>
          <tpl fld="3" item="45"/>
          <tpl fld="2" item="83"/>
          <tpl hier="9" item="1"/>
          <tpl hier="11" item="4"/>
          <tpl hier="12" item="5"/>
          <tpl hier="26" item="4294967295"/>
        </tpls>
      </n>
      <n v="1">
        <tpls c="8">
          <tpl hier="2" item="0"/>
          <tpl hier="4" item="3"/>
          <tpl fld="3" item="22"/>
          <tpl fld="2" item="80"/>
          <tpl hier="9" item="1"/>
          <tpl hier="11" item="4"/>
          <tpl hier="12" item="5"/>
          <tpl hier="26" item="4294967295"/>
        </tpls>
      </n>
      <n v="1">
        <tpls c="8">
          <tpl hier="2" item="0"/>
          <tpl hier="4" item="3"/>
          <tpl fld="3" item="26"/>
          <tpl fld="2" item="73"/>
          <tpl hier="9" item="1"/>
          <tpl hier="11" item="4"/>
          <tpl hier="12" item="5"/>
          <tpl hier="26" item="4294967295"/>
        </tpls>
      </n>
      <n v="1">
        <tpls c="8">
          <tpl hier="2" item="0"/>
          <tpl hier="4" item="3"/>
          <tpl fld="3" item="25"/>
          <tpl fld="2" item="71"/>
          <tpl hier="9" item="1"/>
          <tpl hier="11" item="4"/>
          <tpl hier="12" item="5"/>
          <tpl hier="26" item="4294967295"/>
        </tpls>
      </n>
      <n v="1">
        <tpls c="8">
          <tpl hier="2" item="0"/>
          <tpl hier="4" item="3"/>
          <tpl fld="3" item="23"/>
          <tpl fld="2" item="71"/>
          <tpl hier="9" item="1"/>
          <tpl hier="11" item="4"/>
          <tpl hier="12" item="5"/>
          <tpl hier="26" item="4294967295"/>
        </tpls>
      </n>
      <n v="1">
        <tpls c="8">
          <tpl hier="2" item="0"/>
          <tpl hier="4" item="3"/>
          <tpl fld="3" item="12"/>
          <tpl fld="2" item="71"/>
          <tpl hier="9" item="1"/>
          <tpl hier="11" item="4"/>
          <tpl hier="12" item="5"/>
          <tpl hier="26" item="4294967295"/>
        </tpls>
      </n>
      <n v="1">
        <tpls c="8">
          <tpl hier="2" item="0"/>
          <tpl hier="4" item="3"/>
          <tpl fld="3" item="57"/>
          <tpl fld="2" item="74"/>
          <tpl hier="9" item="1"/>
          <tpl hier="11" item="4"/>
          <tpl hier="12" item="5"/>
          <tpl hier="26" item="4294967295"/>
        </tpls>
      </n>
      <n v="1">
        <tpls c="8">
          <tpl hier="2" item="0"/>
          <tpl hier="4" item="3"/>
          <tpl fld="3" item="1"/>
          <tpl fld="2" item="74"/>
          <tpl hier="9" item="1"/>
          <tpl hier="11" item="4"/>
          <tpl hier="12" item="5"/>
          <tpl hier="26" item="4294967295"/>
        </tpls>
      </n>
      <n v="1">
        <tpls c="8">
          <tpl hier="2" item="0"/>
          <tpl hier="4" item="3"/>
          <tpl fld="3" item="51"/>
          <tpl fld="2" item="76"/>
          <tpl hier="9" item="1"/>
          <tpl hier="11" item="4"/>
          <tpl hier="12" item="5"/>
          <tpl hier="26" item="4294967295"/>
        </tpls>
      </n>
      <n v="1">
        <tpls c="8">
          <tpl hier="2" item="0"/>
          <tpl hier="4" item="3"/>
          <tpl fld="3" item="44"/>
          <tpl fld="2" item="83"/>
          <tpl hier="9" item="1"/>
          <tpl hier="11" item="4"/>
          <tpl hier="12" item="5"/>
          <tpl hier="26" item="4294967295"/>
        </tpls>
      </n>
      <n v="1">
        <tpls c="8">
          <tpl hier="2" item="0"/>
          <tpl hier="4" item="3"/>
          <tpl fld="3" item="42"/>
          <tpl fld="2" item="83"/>
          <tpl hier="9" item="1"/>
          <tpl hier="11" item="4"/>
          <tpl hier="12" item="5"/>
          <tpl hier="26" item="4294967295"/>
        </tpls>
      </n>
      <n v="1">
        <tpls c="8">
          <tpl hier="2" item="0"/>
          <tpl hier="4" item="3"/>
          <tpl fld="3" item="41"/>
          <tpl fld="2" item="83"/>
          <tpl hier="9" item="1"/>
          <tpl hier="11" item="4"/>
          <tpl hier="12" item="5"/>
          <tpl hier="26" item="4294967295"/>
        </tpls>
      </n>
      <n v="1">
        <tpls c="8">
          <tpl hier="2" item="0"/>
          <tpl hier="4" item="3"/>
          <tpl fld="3" item="31"/>
          <tpl fld="2" item="75"/>
          <tpl hier="9" item="1"/>
          <tpl hier="11" item="4"/>
          <tpl hier="12" item="5"/>
          <tpl hier="26" item="4294967295"/>
        </tpls>
      </n>
      <n v="1">
        <tpls c="8">
          <tpl hier="2" item="0"/>
          <tpl hier="4" item="3"/>
          <tpl fld="3" item="30"/>
          <tpl fld="2" item="75"/>
          <tpl hier="9" item="1"/>
          <tpl hier="11" item="4"/>
          <tpl hier="12" item="5"/>
          <tpl hier="26" item="4294967295"/>
        </tpls>
      </n>
      <n v="1">
        <tpls c="8">
          <tpl hier="2" item="0"/>
          <tpl hier="4" item="3"/>
          <tpl fld="3" item="16"/>
          <tpl fld="2" item="80"/>
          <tpl hier="9" item="1"/>
          <tpl hier="11" item="4"/>
          <tpl hier="12" item="5"/>
          <tpl hier="26" item="4294967295"/>
        </tpls>
      </n>
      <n v="1">
        <tpls c="8">
          <tpl hier="2" item="0"/>
          <tpl hier="4" item="3"/>
          <tpl fld="3" item="14"/>
          <tpl fld="2" item="80"/>
          <tpl hier="9" item="1"/>
          <tpl hier="11" item="4"/>
          <tpl hier="12" item="5"/>
          <tpl hier="26" item="4294967295"/>
        </tpls>
      </n>
      <n v="1">
        <tpls c="8">
          <tpl hier="2" item="0"/>
          <tpl hier="4" item="3"/>
          <tpl fld="3" item="13"/>
          <tpl fld="2" item="80"/>
          <tpl hier="9" item="1"/>
          <tpl hier="11" item="4"/>
          <tpl hier="12" item="5"/>
          <tpl hier="26" item="4294967295"/>
        </tpls>
      </n>
      <n v="1">
        <tpls c="8">
          <tpl hier="2" item="0"/>
          <tpl hier="4" item="3"/>
          <tpl fld="3" item="58"/>
          <tpl fld="2" item="84"/>
          <tpl hier="9" item="1"/>
          <tpl hier="11" item="4"/>
          <tpl hier="12" item="5"/>
          <tpl hier="26" item="4294967295"/>
        </tpls>
      </n>
      <n v="1">
        <tpls c="8">
          <tpl hier="2" item="0"/>
          <tpl hier="4" item="3"/>
          <tpl fld="3" item="54"/>
          <tpl fld="2" item="70"/>
          <tpl hier="9" item="1"/>
          <tpl hier="11" item="4"/>
          <tpl hier="12" item="5"/>
          <tpl hier="26" item="4294967295"/>
        </tpls>
      </n>
      <n v="1">
        <tpls c="8">
          <tpl hier="2" item="0"/>
          <tpl hier="4" item="3"/>
          <tpl fld="3" item="52"/>
          <tpl fld="2" item="70"/>
          <tpl hier="9" item="1"/>
          <tpl hier="11" item="4"/>
          <tpl hier="12" item="5"/>
          <tpl hier="26" item="4294967295"/>
        </tpls>
      </n>
      <n v="1">
        <tpls c="8">
          <tpl hier="2" item="0"/>
          <tpl hier="4" item="3"/>
          <tpl fld="3" item="46"/>
          <tpl fld="2" item="72"/>
          <tpl hier="9" item="1"/>
          <tpl hier="11" item="4"/>
          <tpl hier="12" item="5"/>
          <tpl hier="26" item="4294967295"/>
        </tpls>
      </n>
      <n v="1">
        <tpls c="8">
          <tpl hier="2" item="0"/>
          <tpl hier="4" item="3"/>
          <tpl fld="3" item="34"/>
          <tpl fld="2" item="78"/>
          <tpl hier="9" item="1"/>
          <tpl hier="11" item="4"/>
          <tpl hier="12" item="5"/>
          <tpl hier="26" item="4294967295"/>
        </tpls>
      </n>
      <n v="1">
        <tpls c="8">
          <tpl hier="2" item="0"/>
          <tpl hier="4" item="3"/>
          <tpl fld="3" item="33"/>
          <tpl fld="2" item="78"/>
          <tpl hier="9" item="1"/>
          <tpl hier="11" item="4"/>
          <tpl hier="12" item="5"/>
          <tpl hier="26" item="4294967295"/>
        </tpls>
      </n>
      <n v="1">
        <tpls c="8">
          <tpl hier="2" item="0"/>
          <tpl hier="4" item="3"/>
          <tpl fld="3" item="17"/>
          <tpl fld="2" item="73"/>
          <tpl hier="9" item="1"/>
          <tpl hier="11" item="4"/>
          <tpl hier="12" item="5"/>
          <tpl hier="26" item="4294967295"/>
        </tpls>
      </n>
      <n v="1">
        <tpls c="8">
          <tpl hier="2" item="0"/>
          <tpl hier="4" item="3"/>
          <tpl fld="3" item="7"/>
          <tpl fld="2" item="69"/>
          <tpl hier="9" item="1"/>
          <tpl hier="11" item="4"/>
          <tpl hier="12" item="5"/>
          <tpl hier="26" item="4294967295"/>
        </tpls>
      </n>
      <n v="1">
        <tpls c="8">
          <tpl hier="2" item="0"/>
          <tpl hier="4" item="3"/>
          <tpl fld="3" item="22"/>
          <tpl fld="2" item="53"/>
          <tpl hier="9" item="1"/>
          <tpl hier="11" item="4"/>
          <tpl hier="12" item="5"/>
          <tpl hier="26" item="4294967295"/>
        </tpls>
      </n>
      <n v="1">
        <tpls c="8">
          <tpl hier="2" item="0"/>
          <tpl hier="4" item="3"/>
          <tpl fld="3" item="18"/>
          <tpl fld="2" item="71"/>
          <tpl hier="9" item="1"/>
          <tpl hier="11" item="4"/>
          <tpl hier="12" item="5"/>
          <tpl hier="26" item="4294967295"/>
        </tpls>
      </n>
      <n v="1">
        <tpls c="8">
          <tpl hier="2" item="0"/>
          <tpl hier="4" item="3"/>
          <tpl fld="3" item="22"/>
          <tpl fld="2" item="71"/>
          <tpl hier="9" item="1"/>
          <tpl hier="11" item="4"/>
          <tpl hier="12" item="5"/>
          <tpl hier="26" item="4294967295"/>
        </tpls>
      </n>
      <n v="1">
        <tpls c="8">
          <tpl hier="2" item="0"/>
          <tpl hier="4" item="3"/>
          <tpl fld="3" item="17"/>
          <tpl fld="2" item="71"/>
          <tpl hier="9" item="1"/>
          <tpl hier="11" item="4"/>
          <tpl hier="12" item="5"/>
          <tpl hier="26" item="4294967295"/>
        </tpls>
      </n>
      <n v="1">
        <tpls c="8">
          <tpl hier="2" item="0"/>
          <tpl hier="4" item="3"/>
          <tpl fld="3" item="21"/>
          <tpl fld="2" item="71"/>
          <tpl hier="9" item="1"/>
          <tpl hier="11" item="4"/>
          <tpl hier="12" item="5"/>
          <tpl hier="26" item="4294967295"/>
        </tpls>
      </n>
      <n v="1">
        <tpls c="8">
          <tpl hier="2" item="0"/>
          <tpl hier="4" item="3"/>
          <tpl fld="3" item="8"/>
          <tpl fld="2" item="71"/>
          <tpl hier="9" item="1"/>
          <tpl hier="11" item="4"/>
          <tpl hier="12" item="5"/>
          <tpl hier="26" item="4294967295"/>
        </tpls>
      </n>
      <n v="1">
        <tpls c="8">
          <tpl hier="2" item="0"/>
          <tpl hier="4" item="3"/>
          <tpl fld="3" item="7"/>
          <tpl fld="2" item="71"/>
          <tpl hier="9" item="1"/>
          <tpl hier="11" item="4"/>
          <tpl hier="12" item="5"/>
          <tpl hier="26" item="4294967295"/>
        </tpls>
      </n>
      <n v="1">
        <tpls c="8">
          <tpl hier="2" item="0"/>
          <tpl hier="4" item="3"/>
          <tpl fld="3" item="6"/>
          <tpl fld="2" item="71"/>
          <tpl hier="9" item="1"/>
          <tpl hier="11" item="4"/>
          <tpl hier="12" item="5"/>
          <tpl hier="26" item="4294967295"/>
        </tpls>
      </n>
      <n v="1">
        <tpls c="8">
          <tpl hier="2" item="0"/>
          <tpl hier="4" item="3"/>
          <tpl fld="3" item="5"/>
          <tpl fld="2" item="71"/>
          <tpl hier="9" item="1"/>
          <tpl hier="11" item="4"/>
          <tpl hier="12" item="5"/>
          <tpl hier="26" item="4294967295"/>
        </tpls>
      </n>
      <n v="1">
        <tpls c="8">
          <tpl hier="2" item="0"/>
          <tpl hier="4" item="3"/>
          <tpl fld="3" item="56"/>
          <tpl fld="2" item="74"/>
          <tpl hier="9" item="1"/>
          <tpl hier="11" item="4"/>
          <tpl hier="12" item="5"/>
          <tpl hier="26" item="4294967295"/>
        </tpls>
      </n>
      <n v="1">
        <tpls c="8">
          <tpl hier="2" item="0"/>
          <tpl hier="4" item="3"/>
          <tpl fld="3" item="0"/>
          <tpl fld="2" item="74"/>
          <tpl hier="9" item="1"/>
          <tpl hier="11" item="4"/>
          <tpl hier="12" item="5"/>
          <tpl hier="26" item="4294967295"/>
        </tpls>
      </n>
      <n v="1">
        <tpls c="8">
          <tpl hier="2" item="0"/>
          <tpl hier="4" item="3"/>
          <tpl fld="3" item="55"/>
          <tpl fld="2" item="74"/>
          <tpl hier="9" item="1"/>
          <tpl hier="11" item="4"/>
          <tpl hier="12" item="5"/>
          <tpl hier="26" item="4294967295"/>
        </tpls>
      </n>
      <n v="1">
        <tpls c="8">
          <tpl hier="2" item="0"/>
          <tpl hier="4" item="3"/>
          <tpl fld="3" item="35"/>
          <tpl fld="2" item="76"/>
          <tpl hier="9" item="1"/>
          <tpl hier="11" item="4"/>
          <tpl hier="12" item="5"/>
          <tpl hier="26" item="4294967295"/>
        </tpls>
      </n>
      <n v="1">
        <tpls c="8">
          <tpl hier="2" item="0"/>
          <tpl hier="4" item="3"/>
          <tpl fld="3" item="40"/>
          <tpl fld="2" item="76"/>
          <tpl hier="9" item="1"/>
          <tpl hier="11" item="4"/>
          <tpl hier="12" item="5"/>
          <tpl hier="26" item="4294967295"/>
        </tpls>
      </n>
      <n v="1">
        <tpls c="8">
          <tpl hier="2" item="0"/>
          <tpl hier="4" item="3"/>
          <tpl fld="3" item="50"/>
          <tpl fld="2" item="76"/>
          <tpl hier="9" item="1"/>
          <tpl hier="11" item="4"/>
          <tpl hier="12" item="5"/>
          <tpl hier="26" item="4294967295"/>
        </tpls>
      </n>
      <n v="1">
        <tpls c="8">
          <tpl hier="2" item="0"/>
          <tpl hier="4" item="3"/>
          <tpl fld="3" item="49"/>
          <tpl fld="2" item="76"/>
          <tpl hier="9" item="1"/>
          <tpl hier="11" item="4"/>
          <tpl hier="12" item="5"/>
          <tpl hier="26" item="4294967295"/>
        </tpls>
      </n>
      <n v="1">
        <tpls c="8">
          <tpl hier="2" item="0"/>
          <tpl hier="4" item="3"/>
          <tpl fld="3" item="37"/>
          <tpl fld="2" item="83"/>
          <tpl hier="9" item="1"/>
          <tpl hier="11" item="4"/>
          <tpl hier="12" item="5"/>
          <tpl hier="26" item="4294967295"/>
        </tpls>
      </n>
      <n v="1">
        <tpls c="8">
          <tpl hier="2" item="0"/>
          <tpl hier="4" item="3"/>
          <tpl fld="3" item="39"/>
          <tpl fld="2" item="83"/>
          <tpl hier="9" item="1"/>
          <tpl hier="11" item="4"/>
          <tpl hier="12" item="5"/>
          <tpl hier="26" item="4294967295"/>
        </tpls>
      </n>
      <n v="1">
        <tpls c="8">
          <tpl hier="2" item="0"/>
          <tpl hier="4" item="3"/>
          <tpl fld="3" item="28"/>
          <tpl fld="2" item="83"/>
          <tpl hier="9" item="1"/>
          <tpl hier="11" item="4"/>
          <tpl hier="12" item="5"/>
          <tpl hier="26" item="4294967295"/>
        </tpls>
      </n>
      <n v="1">
        <tpls c="8">
          <tpl hier="2" item="0"/>
          <tpl hier="4" item="3"/>
          <tpl fld="3" item="19"/>
          <tpl fld="2" item="83"/>
          <tpl hier="9" item="1"/>
          <tpl hier="11" item="4"/>
          <tpl hier="12" item="5"/>
          <tpl hier="26" item="4294967295"/>
        </tpls>
      </n>
      <n v="1">
        <tpls c="8">
          <tpl hier="2" item="0"/>
          <tpl hier="4" item="3"/>
          <tpl fld="3" item="26"/>
          <tpl fld="2" item="75"/>
          <tpl hier="9" item="1"/>
          <tpl hier="11" item="4"/>
          <tpl hier="12" item="5"/>
          <tpl hier="26" item="4294967295"/>
        </tpls>
      </n>
      <n v="1">
        <tpls c="8">
          <tpl hier="2" item="0"/>
          <tpl hier="4" item="3"/>
          <tpl fld="3" item="25"/>
          <tpl fld="2" item="75"/>
          <tpl hier="9" item="1"/>
          <tpl hier="11" item="4"/>
          <tpl hier="12" item="5"/>
          <tpl hier="26" item="4294967295"/>
        </tpls>
      </n>
      <n v="1">
        <tpls c="8">
          <tpl hier="2" item="0"/>
          <tpl hier="4" item="3"/>
          <tpl fld="3" item="24"/>
          <tpl fld="2" item="75"/>
          <tpl hier="9" item="1"/>
          <tpl hier="11" item="4"/>
          <tpl hier="12" item="5"/>
          <tpl hier="26" item="4294967295"/>
        </tpls>
      </n>
      <n v="1">
        <tpls c="8">
          <tpl hier="2" item="0"/>
          <tpl hier="4" item="3"/>
          <tpl fld="3" item="23"/>
          <tpl fld="2" item="75"/>
          <tpl hier="9" item="1"/>
          <tpl hier="11" item="4"/>
          <tpl hier="12" item="5"/>
          <tpl hier="26" item="4294967295"/>
        </tpls>
      </n>
      <n v="1">
        <tpls c="8">
          <tpl hier="2" item="0"/>
          <tpl hier="4" item="3"/>
          <tpl fld="3" item="10"/>
          <tpl fld="2" item="80"/>
          <tpl hier="9" item="1"/>
          <tpl hier="11" item="4"/>
          <tpl hier="12" item="5"/>
          <tpl hier="26" item="4294967295"/>
        </tpls>
      </n>
      <n v="1">
        <tpls c="8">
          <tpl hier="2" item="0"/>
          <tpl hier="4" item="3"/>
          <tpl fld="3" item="12"/>
          <tpl fld="2" item="80"/>
          <tpl hier="9" item="1"/>
          <tpl hier="11" item="4"/>
          <tpl hier="12" item="5"/>
          <tpl hier="26" item="4294967295"/>
        </tpls>
      </n>
      <n v="1">
        <tpls c="8">
          <tpl hier="2" item="0"/>
          <tpl hier="4" item="3"/>
          <tpl fld="3" item="11"/>
          <tpl fld="2" item="80"/>
          <tpl hier="9" item="1"/>
          <tpl hier="11" item="4"/>
          <tpl hier="12" item="5"/>
          <tpl hier="26" item="4294967295"/>
        </tpls>
      </n>
      <n v="1">
        <tpls c="8">
          <tpl hier="2" item="0"/>
          <tpl hier="4" item="3"/>
          <tpl fld="3" item="9"/>
          <tpl fld="2" item="80"/>
          <tpl hier="9" item="1"/>
          <tpl hier="11" item="4"/>
          <tpl hier="12" item="5"/>
          <tpl hier="26" item="4294967295"/>
        </tpls>
      </n>
      <n v="1">
        <tpls c="8">
          <tpl hier="2" item="0"/>
          <tpl hier="4" item="3"/>
          <tpl fld="3" item="57"/>
          <tpl fld="2" item="84"/>
          <tpl hier="9" item="1"/>
          <tpl hier="11" item="4"/>
          <tpl hier="12" item="5"/>
          <tpl hier="26" item="4294967295"/>
        </tpls>
      </n>
      <n v="1">
        <tpls c="8">
          <tpl hier="2" item="0"/>
          <tpl hier="4" item="3"/>
          <tpl fld="3" item="3"/>
          <tpl fld="2" item="84"/>
          <tpl hier="9" item="1"/>
          <tpl hier="11" item="4"/>
          <tpl hier="12" item="5"/>
          <tpl hier="26" item="4294967295"/>
        </tpls>
      </n>
      <n v="1">
        <tpls c="8">
          <tpl hier="2" item="0"/>
          <tpl hier="4" item="3"/>
          <tpl fld="3" item="1"/>
          <tpl fld="2" item="84"/>
          <tpl hier="9" item="1"/>
          <tpl hier="11" item="4"/>
          <tpl hier="12" item="5"/>
          <tpl hier="26" item="4294967295"/>
        </tpls>
      </n>
      <n v="1">
        <tpls c="8">
          <tpl hier="2" item="0"/>
          <tpl hier="4" item="3"/>
          <tpl fld="3" item="20"/>
          <tpl fld="2" item="70"/>
          <tpl hier="9" item="1"/>
          <tpl hier="11" item="4"/>
          <tpl hier="12" item="5"/>
          <tpl hier="26" item="4294967295"/>
        </tpls>
      </n>
      <n v="1">
        <tpls c="8">
          <tpl hier="2" item="0"/>
          <tpl hier="4" item="3"/>
          <tpl fld="3" item="51"/>
          <tpl fld="2" item="70"/>
          <tpl hier="9" item="1"/>
          <tpl hier="11" item="4"/>
          <tpl hier="12" item="5"/>
          <tpl hier="26" item="4294967295"/>
        </tpls>
      </n>
      <n v="1">
        <tpls c="8">
          <tpl hier="2" item="0"/>
          <tpl hier="4" item="3"/>
          <tpl fld="3" item="38"/>
          <tpl fld="2" item="70"/>
          <tpl hier="9" item="1"/>
          <tpl hier="11" item="4"/>
          <tpl hier="12" item="5"/>
          <tpl hier="26" item="4294967295"/>
        </tpls>
      </n>
      <n v="1">
        <tpls c="8">
          <tpl hier="2" item="0"/>
          <tpl hier="4" item="3"/>
          <tpl fld="3" item="44"/>
          <tpl fld="2" item="72"/>
          <tpl hier="9" item="1"/>
          <tpl hier="11" item="4"/>
          <tpl hier="12" item="5"/>
          <tpl hier="26" item="4294967295"/>
        </tpls>
      </n>
      <n v="1">
        <tpls c="8">
          <tpl hier="2" item="0"/>
          <tpl hier="4" item="3"/>
          <tpl fld="3" item="43"/>
          <tpl fld="2" item="72"/>
          <tpl hier="9" item="1"/>
          <tpl hier="11" item="4"/>
          <tpl hier="12" item="5"/>
          <tpl hier="26" item="4294967295"/>
        </tpls>
      </n>
      <n v="1">
        <tpls c="8">
          <tpl hier="2" item="0"/>
          <tpl hier="4" item="3"/>
          <tpl fld="3" item="42"/>
          <tpl fld="2" item="72"/>
          <tpl hier="9" item="1"/>
          <tpl hier="11" item="4"/>
          <tpl hier="12" item="5"/>
          <tpl hier="26" item="4294967295"/>
        </tpls>
      </n>
      <n v="1">
        <tpls c="8">
          <tpl hier="2" item="0"/>
          <tpl hier="4" item="3"/>
          <tpl fld="3" item="41"/>
          <tpl fld="2" item="72"/>
          <tpl hier="9" item="1"/>
          <tpl hier="11" item="4"/>
          <tpl hier="12" item="5"/>
          <tpl hier="26" item="4294967295"/>
        </tpls>
      </n>
      <n v="1">
        <tpls c="8">
          <tpl hier="2" item="0"/>
          <tpl hier="4" item="3"/>
          <tpl fld="3" item="32"/>
          <tpl fld="2" item="78"/>
          <tpl hier="9" item="1"/>
          <tpl hier="11" item="4"/>
          <tpl hier="12" item="5"/>
          <tpl hier="26" item="4294967295"/>
        </tpls>
      </n>
      <n v="1">
        <tpls c="8">
          <tpl hier="2" item="0"/>
          <tpl hier="4" item="3"/>
          <tpl fld="3" item="31"/>
          <tpl fld="2" item="78"/>
          <tpl hier="9" item="1"/>
          <tpl hier="11" item="4"/>
          <tpl hier="12" item="5"/>
          <tpl hier="26" item="4294967295"/>
        </tpls>
      </n>
      <n v="1">
        <tpls c="8">
          <tpl hier="2" item="0"/>
          <tpl hier="4" item="3"/>
          <tpl fld="3" item="30"/>
          <tpl fld="2" item="78"/>
          <tpl hier="9" item="1"/>
          <tpl hier="11" item="4"/>
          <tpl hier="12" item="5"/>
          <tpl hier="26" item="4294967295"/>
        </tpls>
      </n>
      <n v="1">
        <tpls c="8">
          <tpl hier="2" item="0"/>
          <tpl hier="4" item="3"/>
          <tpl fld="3" item="29"/>
          <tpl fld="2" item="78"/>
          <tpl hier="9" item="1"/>
          <tpl hier="11" item="4"/>
          <tpl hier="12" item="5"/>
          <tpl hier="26" item="4294967295"/>
        </tpls>
      </n>
      <n v="1">
        <tpls c="8">
          <tpl hier="2" item="0"/>
          <tpl hier="4" item="3"/>
          <tpl fld="3" item="16"/>
          <tpl fld="2" item="73"/>
          <tpl hier="9" item="1"/>
          <tpl hier="11" item="4"/>
          <tpl hier="12" item="5"/>
          <tpl hier="26" item="4294967295"/>
        </tpls>
      </n>
      <n v="1">
        <tpls c="8">
          <tpl hier="2" item="0"/>
          <tpl hier="4" item="3"/>
          <tpl fld="3" item="15"/>
          <tpl fld="2" item="73"/>
          <tpl hier="9" item="1"/>
          <tpl hier="11" item="4"/>
          <tpl hier="12" item="5"/>
          <tpl hier="26" item="4294967295"/>
        </tpls>
      </n>
      <n v="1">
        <tpls c="8">
          <tpl hier="2" item="0"/>
          <tpl hier="4" item="3"/>
          <tpl fld="3" item="14"/>
          <tpl fld="2" item="73"/>
          <tpl hier="9" item="1"/>
          <tpl hier="11" item="4"/>
          <tpl hier="12" item="5"/>
          <tpl hier="26" item="4294967295"/>
        </tpls>
      </n>
      <n v="1">
        <tpls c="8">
          <tpl hier="2" item="0"/>
          <tpl hier="4" item="3"/>
          <tpl fld="3" item="13"/>
          <tpl fld="2" item="73"/>
          <tpl hier="9" item="1"/>
          <tpl hier="11" item="4"/>
          <tpl hier="12" item="5"/>
          <tpl hier="26" item="4294967295"/>
        </tpls>
      </n>
      <n v="1">
        <tpls c="8">
          <tpl hier="2" item="0"/>
          <tpl hier="4" item="3"/>
          <tpl fld="3" item="4"/>
          <tpl fld="2" item="69"/>
          <tpl hier="9" item="1"/>
          <tpl hier="11" item="4"/>
          <tpl hier="12" item="5"/>
          <tpl hier="26" item="4294967295"/>
        </tpls>
      </n>
      <n v="1">
        <tpls c="8">
          <tpl hier="2" item="0"/>
          <tpl hier="4" item="3"/>
          <tpl fld="3" item="58"/>
          <tpl fld="2" item="69"/>
          <tpl hier="9" item="1"/>
          <tpl hier="11" item="4"/>
          <tpl hier="12" item="5"/>
          <tpl hier="26" item="4294967295"/>
        </tpls>
      </n>
      <n v="1">
        <tpls c="8">
          <tpl hier="2" item="0"/>
          <tpl hier="4" item="3"/>
          <tpl fld="3" item="2"/>
          <tpl fld="2" item="69"/>
          <tpl hier="9" item="1"/>
          <tpl hier="11" item="4"/>
          <tpl hier="12" item="5"/>
          <tpl hier="26" item="4294967295"/>
        </tpls>
      </n>
      <n v="1">
        <tpls c="8">
          <tpl hier="2" item="0"/>
          <tpl hier="4" item="3"/>
          <tpl fld="3" item="54"/>
          <tpl fld="2" item="66"/>
          <tpl hier="9" item="1"/>
          <tpl hier="11" item="4"/>
          <tpl hier="12" item="5"/>
          <tpl hier="26" item="4294967295"/>
        </tpls>
      </n>
      <n v="1">
        <tpls c="8">
          <tpl hier="2" item="0"/>
          <tpl hier="4" item="3"/>
          <tpl fld="3" item="53"/>
          <tpl fld="2" item="66"/>
          <tpl hier="9" item="1"/>
          <tpl hier="11" item="4"/>
          <tpl hier="12" item="5"/>
          <tpl hier="26" item="4294967295"/>
        </tpls>
      </n>
      <n v="1">
        <tpls c="8">
          <tpl hier="2" item="0"/>
          <tpl hier="4" item="3"/>
          <tpl fld="3" item="52"/>
          <tpl fld="2" item="66"/>
          <tpl hier="9" item="1"/>
          <tpl hier="11" item="4"/>
          <tpl hier="12" item="5"/>
          <tpl hier="26" item="4294967295"/>
        </tpls>
      </n>
      <n v="1">
        <tpls c="8">
          <tpl hier="2" item="0"/>
          <tpl hier="4" item="3"/>
          <tpl fld="3" item="48"/>
          <tpl fld="2" item="48"/>
          <tpl hier="9" item="1"/>
          <tpl hier="11" item="4"/>
          <tpl hier="12" item="5"/>
          <tpl hier="26" item="4294967295"/>
        </tpls>
      </n>
      <n v="1">
        <tpls c="8">
          <tpl hier="2" item="0"/>
          <tpl hier="4" item="3"/>
          <tpl fld="3" item="46"/>
          <tpl fld="2" item="48"/>
          <tpl hier="9" item="1"/>
          <tpl hier="11" item="4"/>
          <tpl hier="12" item="5"/>
          <tpl hier="26" item="4294967295"/>
        </tpls>
      </n>
      <n v="1">
        <tpls c="8">
          <tpl hier="2" item="0"/>
          <tpl hier="4" item="3"/>
          <tpl fld="3" item="45"/>
          <tpl fld="2" item="48"/>
          <tpl hier="9" item="1"/>
          <tpl hier="11" item="4"/>
          <tpl hier="12" item="5"/>
          <tpl hier="26" item="4294967295"/>
        </tpls>
      </n>
      <n v="1">
        <tpls c="8">
          <tpl hier="2" item="0"/>
          <tpl hier="4" item="3"/>
          <tpl fld="3" item="41"/>
          <tpl fld="2" item="48"/>
          <tpl hier="9" item="1"/>
          <tpl hier="11" item="4"/>
          <tpl hier="12" item="5"/>
          <tpl hier="26" item="4294967295"/>
        </tpls>
      </n>
      <n v="1">
        <tpls c="8">
          <tpl hier="2" item="0"/>
          <tpl hier="4" item="3"/>
          <tpl fld="3" item="26"/>
          <tpl fld="2" item="53"/>
          <tpl hier="9" item="1"/>
          <tpl hier="11" item="4"/>
          <tpl hier="12" item="5"/>
          <tpl hier="26" item="4294967295"/>
        </tpls>
      </n>
      <n v="1">
        <tpls c="8">
          <tpl hier="2" item="0"/>
          <tpl hier="4" item="3"/>
          <tpl fld="3" item="15"/>
          <tpl fld="2" item="53"/>
          <tpl hier="9" item="1"/>
          <tpl hier="11" item="4"/>
          <tpl hier="12" item="5"/>
          <tpl hier="26" item="4294967295"/>
        </tpls>
      </n>
      <n v="1">
        <tpls c="8">
          <tpl hier="2" item="0"/>
          <tpl hier="4" item="3"/>
          <tpl fld="3" item="6"/>
          <tpl fld="2" item="53"/>
          <tpl hier="9" item="1"/>
          <tpl hier="11" item="4"/>
          <tpl hier="12" item="5"/>
          <tpl hier="26" item="4294967295"/>
        </tpls>
      </n>
      <n v="1">
        <tpls c="8">
          <tpl hier="2" item="0"/>
          <tpl hier="4" item="3"/>
          <tpl fld="3" item="49"/>
          <tpl fld="2" item="57"/>
          <tpl hier="9" item="1"/>
          <tpl hier="11" item="4"/>
          <tpl hier="12" item="5"/>
          <tpl hier="26" item="4294967295"/>
        </tpls>
      </n>
      <n v="1">
        <tpls c="8">
          <tpl hier="2" item="0"/>
          <tpl hier="4" item="3"/>
          <tpl fld="3" item="23"/>
          <tpl fld="2" item="79"/>
          <tpl hier="9" item="1"/>
          <tpl hier="11" item="4"/>
          <tpl hier="12" item="5"/>
          <tpl hier="26" item="4294967295"/>
        </tpls>
      </n>
      <n v="1">
        <tpls c="8">
          <tpl hier="2" item="0"/>
          <tpl hier="4" item="3"/>
          <tpl fld="3" item="18"/>
          <tpl fld="2" item="58"/>
          <tpl hier="9" item="1"/>
          <tpl hier="11" item="4"/>
          <tpl hier="12" item="5"/>
          <tpl hier="26" item="4294967295"/>
        </tpls>
      </n>
      <n v="1">
        <tpls c="8">
          <tpl hier="2" item="0"/>
          <tpl hier="4" item="3"/>
          <tpl fld="3" item="56"/>
          <tpl fld="2" item="82"/>
          <tpl hier="9" item="1"/>
          <tpl hier="11" item="4"/>
          <tpl hier="12" item="5"/>
          <tpl hier="26" item="4294967295"/>
        </tpls>
      </n>
      <n v="1">
        <tpls c="8">
          <tpl hier="2" item="0"/>
          <tpl hier="4" item="3"/>
          <tpl fld="3" item="39"/>
          <tpl fld="2" item="52"/>
          <tpl hier="9" item="1"/>
          <tpl hier="11" item="4"/>
          <tpl hier="12" item="5"/>
          <tpl hier="26" item="4294967295"/>
        </tpls>
      </n>
      <n v="1">
        <tpls c="8">
          <tpl hier="2" item="0"/>
          <tpl hier="4" item="3"/>
          <tpl fld="3" item="12"/>
          <tpl fld="2" item="60"/>
          <tpl hier="9" item="1"/>
          <tpl hier="11" item="4"/>
          <tpl hier="12" item="5"/>
          <tpl hier="26" item="4294967295"/>
        </tpls>
      </n>
      <n v="1">
        <tpls c="8">
          <tpl hier="2" item="0"/>
          <tpl hier="4" item="3"/>
          <tpl fld="3" item="51"/>
          <tpl fld="2" item="42"/>
          <tpl hier="9" item="1"/>
          <tpl hier="11" item="4"/>
          <tpl hier="12" item="5"/>
          <tpl hier="26" item="4294967295"/>
        </tpls>
      </n>
      <n v="1">
        <tpls c="8">
          <tpl hier="2" item="0"/>
          <tpl hier="4" item="3"/>
          <tpl fld="3" item="30"/>
          <tpl fld="2" item="77"/>
          <tpl hier="9" item="1"/>
          <tpl hier="11" item="4"/>
          <tpl hier="12" item="5"/>
          <tpl hier="26" item="4294967295"/>
        </tpls>
      </n>
      <n v="1">
        <tpls c="8">
          <tpl hier="2" item="0"/>
          <tpl hier="4" item="3"/>
          <tpl fld="3" item="2"/>
          <tpl fld="2" item="35"/>
          <tpl hier="9" item="1"/>
          <tpl hier="11" item="4"/>
          <tpl hier="12" item="5"/>
          <tpl hier="26" item="4294967295"/>
        </tpls>
      </n>
      <n v="1">
        <tpls c="8">
          <tpl hier="2" item="0"/>
          <tpl hier="4" item="3"/>
          <tpl fld="3" item="47"/>
          <tpl fld="2" item="54"/>
          <tpl hier="9" item="1"/>
          <tpl hier="11" item="4"/>
          <tpl hier="12" item="5"/>
          <tpl hier="26" item="4294967295"/>
        </tpls>
      </n>
      <n v="1">
        <tpls c="8">
          <tpl hier="2" item="0"/>
          <tpl hier="4" item="3"/>
          <tpl fld="3" item="12"/>
          <tpl fld="2" item="85"/>
          <tpl hier="9" item="1"/>
          <tpl hier="11" item="4"/>
          <tpl hier="12" item="5"/>
          <tpl hier="26" item="4294967295"/>
        </tpls>
      </n>
      <n v="1">
        <tpls c="8">
          <tpl hier="2" item="0"/>
          <tpl hier="4" item="3"/>
          <tpl fld="3" item="18"/>
          <tpl fld="2" item="21"/>
          <tpl hier="9" item="1"/>
          <tpl hier="11" item="4"/>
          <tpl hier="12" item="5"/>
          <tpl hier="26" item="4294967295"/>
        </tpls>
      </n>
      <n v="1">
        <tpls c="8">
          <tpl hier="2" item="0"/>
          <tpl hier="4" item="3"/>
          <tpl fld="3" item="3"/>
          <tpl fld="2" item="71"/>
          <tpl hier="9" item="1"/>
          <tpl hier="11" item="4"/>
          <tpl hier="12" item="5"/>
          <tpl hier="26" item="4294967295"/>
        </tpls>
      </n>
      <n v="1">
        <tpls c="8">
          <tpl hier="2" item="0"/>
          <tpl hier="4" item="3"/>
          <tpl fld="3" item="1"/>
          <tpl fld="2" item="71"/>
          <tpl hier="9" item="1"/>
          <tpl hier="11" item="4"/>
          <tpl hier="12" item="5"/>
          <tpl hier="26" item="4294967295"/>
        </tpls>
      </n>
      <n v="1">
        <tpls c="8">
          <tpl hier="2" item="0"/>
          <tpl hier="4" item="3"/>
          <tpl fld="3" item="20"/>
          <tpl fld="2" item="74"/>
          <tpl hier="9" item="1"/>
          <tpl hier="11" item="4"/>
          <tpl hier="12" item="5"/>
          <tpl hier="26" item="4294967295"/>
        </tpls>
      </n>
      <n v="1">
        <tpls c="8">
          <tpl hier="2" item="0"/>
          <tpl hier="4" item="3"/>
          <tpl fld="3" item="51"/>
          <tpl fld="2" item="74"/>
          <tpl hier="9" item="1"/>
          <tpl hier="11" item="4"/>
          <tpl hier="12" item="5"/>
          <tpl hier="26" item="4294967295"/>
        </tpls>
      </n>
      <n v="1">
        <tpls c="8">
          <tpl hier="2" item="0"/>
          <tpl hier="4" item="3"/>
          <tpl fld="3" item="38"/>
          <tpl fld="2" item="74"/>
          <tpl hier="9" item="1"/>
          <tpl hier="11" item="4"/>
          <tpl hier="12" item="5"/>
          <tpl hier="26" item="4294967295"/>
        </tpls>
      </n>
      <n v="1">
        <tpls c="8">
          <tpl hier="2" item="0"/>
          <tpl hier="4" item="3"/>
          <tpl fld="3" item="44"/>
          <tpl fld="2" item="76"/>
          <tpl hier="9" item="1"/>
          <tpl hier="11" item="4"/>
          <tpl hier="12" item="5"/>
          <tpl hier="26" item="4294967295"/>
        </tpls>
      </n>
      <n v="1">
        <tpls c="8">
          <tpl hier="2" item="0"/>
          <tpl hier="4" item="3"/>
          <tpl fld="3" item="43"/>
          <tpl fld="2" item="76"/>
          <tpl hier="9" item="1"/>
          <tpl hier="11" item="4"/>
          <tpl hier="12" item="5"/>
          <tpl hier="26" item="4294967295"/>
        </tpls>
      </n>
      <n v="1">
        <tpls c="8">
          <tpl hier="2" item="0"/>
          <tpl hier="4" item="3"/>
          <tpl fld="3" item="42"/>
          <tpl fld="2" item="76"/>
          <tpl hier="9" item="1"/>
          <tpl hier="11" item="4"/>
          <tpl hier="12" item="5"/>
          <tpl hier="26" item="4294967295"/>
        </tpls>
      </n>
      <n v="1">
        <tpls c="8">
          <tpl hier="2" item="0"/>
          <tpl hier="4" item="3"/>
          <tpl fld="3" item="41"/>
          <tpl fld="2" item="76"/>
          <tpl hier="9" item="1"/>
          <tpl hier="11" item="4"/>
          <tpl hier="12" item="5"/>
          <tpl hier="26" item="4294967295"/>
        </tpls>
      </n>
      <n v="1">
        <tpls c="8">
          <tpl hier="2" item="0"/>
          <tpl hier="4" item="3"/>
          <tpl fld="3" item="32"/>
          <tpl fld="2" item="83"/>
          <tpl hier="9" item="1"/>
          <tpl hier="11" item="4"/>
          <tpl hier="12" item="5"/>
          <tpl hier="26" item="4294967295"/>
        </tpls>
      </n>
      <n v="1">
        <tpls c="8">
          <tpl hier="2" item="0"/>
          <tpl hier="4" item="3"/>
          <tpl fld="3" item="31"/>
          <tpl fld="2" item="83"/>
          <tpl hier="9" item="1"/>
          <tpl hier="11" item="4"/>
          <tpl hier="12" item="5"/>
          <tpl hier="26" item="4294967295"/>
        </tpls>
      </n>
      <n v="1">
        <tpls c="8">
          <tpl hier="2" item="0"/>
          <tpl hier="4" item="3"/>
          <tpl fld="3" item="30"/>
          <tpl fld="2" item="83"/>
          <tpl hier="9" item="1"/>
          <tpl hier="11" item="4"/>
          <tpl hier="12" item="5"/>
          <tpl hier="26" item="4294967295"/>
        </tpls>
      </n>
      <n v="1">
        <tpls c="8">
          <tpl hier="2" item="0"/>
          <tpl hier="4" item="3"/>
          <tpl fld="3" item="29"/>
          <tpl fld="2" item="83"/>
          <tpl hier="9" item="1"/>
          <tpl hier="11" item="4"/>
          <tpl hier="12" item="5"/>
          <tpl hier="26" item="4294967295"/>
        </tpls>
      </n>
      <n v="1">
        <tpls c="8">
          <tpl hier="2" item="0"/>
          <tpl hier="4" item="3"/>
          <tpl fld="3" item="16"/>
          <tpl fld="2" item="75"/>
          <tpl hier="9" item="1"/>
          <tpl hier="11" item="4"/>
          <tpl hier="12" item="5"/>
          <tpl hier="26" item="4294967295"/>
        </tpls>
      </n>
      <n v="1">
        <tpls c="8">
          <tpl hier="2" item="0"/>
          <tpl hier="4" item="3"/>
          <tpl fld="3" item="15"/>
          <tpl fld="2" item="75"/>
          <tpl hier="9" item="1"/>
          <tpl hier="11" item="4"/>
          <tpl hier="12" item="5"/>
          <tpl hier="26" item="4294967295"/>
        </tpls>
      </n>
      <n v="1">
        <tpls c="8">
          <tpl hier="2" item="0"/>
          <tpl hier="4" item="3"/>
          <tpl fld="3" item="14"/>
          <tpl fld="2" item="75"/>
          <tpl hier="9" item="1"/>
          <tpl hier="11" item="4"/>
          <tpl hier="12" item="5"/>
          <tpl hier="26" item="4294967295"/>
        </tpls>
      </n>
      <n v="1">
        <tpls c="8">
          <tpl hier="2" item="0"/>
          <tpl hier="4" item="3"/>
          <tpl fld="3" item="13"/>
          <tpl fld="2" item="75"/>
          <tpl hier="9" item="1"/>
          <tpl hier="11" item="4"/>
          <tpl hier="12" item="5"/>
          <tpl hier="26" item="4294967295"/>
        </tpls>
      </n>
      <n v="1">
        <tpls c="8">
          <tpl hier="2" item="0"/>
          <tpl hier="4" item="3"/>
          <tpl fld="3" item="4"/>
          <tpl fld="2" item="80"/>
          <tpl hier="9" item="1"/>
          <tpl hier="11" item="4"/>
          <tpl hier="12" item="5"/>
          <tpl hier="26" item="4294967295"/>
        </tpls>
      </n>
      <n v="1">
        <tpls c="8">
          <tpl hier="2" item="0"/>
          <tpl hier="4" item="3"/>
          <tpl fld="3" item="58"/>
          <tpl fld="2" item="80"/>
          <tpl hier="9" item="1"/>
          <tpl hier="11" item="4"/>
          <tpl hier="12" item="5"/>
          <tpl hier="26" item="4294967295"/>
        </tpls>
      </n>
      <n v="1">
        <tpls c="8">
          <tpl hier="2" item="0"/>
          <tpl hier="4" item="3"/>
          <tpl fld="3" item="2"/>
          <tpl fld="2" item="80"/>
          <tpl hier="9" item="1"/>
          <tpl hier="11" item="4"/>
          <tpl hier="12" item="5"/>
          <tpl hier="26" item="4294967295"/>
        </tpls>
      </n>
      <n v="1">
        <tpls c="8">
          <tpl hier="2" item="0"/>
          <tpl hier="4" item="3"/>
          <tpl fld="3" item="54"/>
          <tpl fld="2" item="84"/>
          <tpl hier="9" item="1"/>
          <tpl hier="11" item="4"/>
          <tpl hier="12" item="5"/>
          <tpl hier="26" item="4294967295"/>
        </tpls>
      </n>
      <n v="1">
        <tpls c="8">
          <tpl hier="2" item="0"/>
          <tpl hier="4" item="3"/>
          <tpl fld="3" item="53"/>
          <tpl fld="2" item="84"/>
          <tpl hier="9" item="1"/>
          <tpl hier="11" item="4"/>
          <tpl hier="12" item="5"/>
          <tpl hier="26" item="4294967295"/>
        </tpls>
      </n>
      <n v="1">
        <tpls c="8">
          <tpl hier="2" item="0"/>
          <tpl hier="4" item="3"/>
          <tpl fld="3" item="52"/>
          <tpl fld="2" item="84"/>
          <tpl hier="9" item="1"/>
          <tpl hier="11" item="4"/>
          <tpl hier="12" item="5"/>
          <tpl hier="26" item="4294967295"/>
        </tpls>
      </n>
      <n v="1">
        <tpls c="8">
          <tpl hier="2" item="0"/>
          <tpl hier="4" item="3"/>
          <tpl fld="3" item="48"/>
          <tpl fld="2" item="70"/>
          <tpl hier="9" item="1"/>
          <tpl hier="11" item="4"/>
          <tpl hier="12" item="5"/>
          <tpl hier="26" item="4294967295"/>
        </tpls>
      </n>
      <n v="1">
        <tpls c="8">
          <tpl hier="2" item="0"/>
          <tpl hier="4" item="3"/>
          <tpl fld="3" item="46"/>
          <tpl fld="2" item="70"/>
          <tpl hier="9" item="1"/>
          <tpl hier="11" item="4"/>
          <tpl hier="12" item="5"/>
          <tpl hier="26" item="4294967295"/>
        </tpls>
      </n>
      <n v="1">
        <tpls c="8">
          <tpl hier="2" item="0"/>
          <tpl hier="4" item="3"/>
          <tpl fld="3" item="45"/>
          <tpl fld="2" item="70"/>
          <tpl hier="9" item="1"/>
          <tpl hier="11" item="4"/>
          <tpl hier="12" item="5"/>
          <tpl hier="26" item="4294967295"/>
        </tpls>
      </n>
      <n v="1">
        <tpls c="8">
          <tpl hier="2" item="0"/>
          <tpl hier="4" item="3"/>
          <tpl fld="3" item="47"/>
          <tpl fld="2" item="70"/>
          <tpl hier="9" item="1"/>
          <tpl hier="11" item="4"/>
          <tpl hier="12" item="5"/>
          <tpl hier="26" item="4294967295"/>
        </tpls>
      </n>
      <n v="1">
        <tpls c="8">
          <tpl hier="2" item="0"/>
          <tpl hier="4" item="3"/>
          <tpl fld="3" item="34"/>
          <tpl fld="2" item="72"/>
          <tpl hier="9" item="1"/>
          <tpl hier="11" item="4"/>
          <tpl hier="12" item="5"/>
          <tpl hier="26" item="4294967295"/>
        </tpls>
      </n>
      <n v="1">
        <tpls c="8">
          <tpl hier="2" item="0"/>
          <tpl hier="4" item="3"/>
          <tpl fld="3" item="36"/>
          <tpl fld="2" item="72"/>
          <tpl hier="9" item="1"/>
          <tpl hier="11" item="4"/>
          <tpl hier="12" item="5"/>
          <tpl hier="26" item="4294967295"/>
        </tpls>
      </n>
      <n v="1">
        <tpls c="8">
          <tpl hier="2" item="0"/>
          <tpl hier="4" item="3"/>
          <tpl fld="3" item="27"/>
          <tpl fld="2" item="72"/>
          <tpl hier="9" item="1"/>
          <tpl hier="11" item="4"/>
          <tpl hier="12" item="5"/>
          <tpl hier="26" item="4294967295"/>
        </tpls>
      </n>
      <n v="1">
        <tpls c="8">
          <tpl hier="2" item="0"/>
          <tpl hier="4" item="3"/>
          <tpl fld="3" item="33"/>
          <tpl fld="2" item="72"/>
          <tpl hier="9" item="1"/>
          <tpl hier="11" item="4"/>
          <tpl hier="12" item="5"/>
          <tpl hier="26" item="4294967295"/>
        </tpls>
      </n>
      <n v="1">
        <tpls c="8">
          <tpl hier="2" item="0"/>
          <tpl hier="4" item="3"/>
          <tpl fld="3" item="18"/>
          <tpl fld="2" item="78"/>
          <tpl hier="9" item="1"/>
          <tpl hier="11" item="4"/>
          <tpl hier="12" item="5"/>
          <tpl hier="26" item="4294967295"/>
        </tpls>
      </n>
      <n v="1">
        <tpls c="8">
          <tpl hier="2" item="0"/>
          <tpl hier="4" item="3"/>
          <tpl fld="3" item="22"/>
          <tpl fld="2" item="78"/>
          <tpl hier="9" item="1"/>
          <tpl hier="11" item="4"/>
          <tpl hier="12" item="5"/>
          <tpl hier="26" item="4294967295"/>
        </tpls>
      </n>
      <n v="1">
        <tpls c="8">
          <tpl hier="2" item="0"/>
          <tpl hier="4" item="3"/>
          <tpl fld="3" item="17"/>
          <tpl fld="2" item="78"/>
          <tpl hier="9" item="1"/>
          <tpl hier="11" item="4"/>
          <tpl hier="12" item="5"/>
          <tpl hier="26" item="4294967295"/>
        </tpls>
      </n>
      <n v="1">
        <tpls c="8">
          <tpl hier="2" item="0"/>
          <tpl hier="4" item="3"/>
          <tpl fld="3" item="21"/>
          <tpl fld="2" item="78"/>
          <tpl hier="9" item="1"/>
          <tpl hier="11" item="4"/>
          <tpl hier="12" item="5"/>
          <tpl hier="26" item="4294967295"/>
        </tpls>
      </n>
      <n v="1">
        <tpls c="8">
          <tpl hier="2" item="0"/>
          <tpl hier="4" item="3"/>
          <tpl fld="3" item="8"/>
          <tpl fld="2" item="73"/>
          <tpl hier="9" item="1"/>
          <tpl hier="11" item="4"/>
          <tpl hier="12" item="5"/>
          <tpl hier="26" item="4294967295"/>
        </tpls>
      </n>
      <n v="1">
        <tpls c="8">
          <tpl hier="2" item="0"/>
          <tpl hier="4" item="3"/>
          <tpl fld="3" item="7"/>
          <tpl fld="2" item="73"/>
          <tpl hier="9" item="1"/>
          <tpl hier="11" item="4"/>
          <tpl hier="12" item="5"/>
          <tpl hier="26" item="4294967295"/>
        </tpls>
      </n>
      <n v="1">
        <tpls c="8">
          <tpl hier="2" item="0"/>
          <tpl hier="4" item="3"/>
          <tpl fld="3" item="6"/>
          <tpl fld="2" item="73"/>
          <tpl hier="9" item="1"/>
          <tpl hier="11" item="4"/>
          <tpl hier="12" item="5"/>
          <tpl hier="26" item="4294967295"/>
        </tpls>
      </n>
      <n v="1">
        <tpls c="8">
          <tpl hier="2" item="0"/>
          <tpl hier="4" item="3"/>
          <tpl fld="3" item="5"/>
          <tpl fld="2" item="73"/>
          <tpl hier="9" item="1"/>
          <tpl hier="11" item="4"/>
          <tpl hier="12" item="5"/>
          <tpl hier="26" item="4294967295"/>
        </tpls>
      </n>
      <n v="1">
        <tpls c="8">
          <tpl hier="2" item="0"/>
          <tpl hier="4" item="3"/>
          <tpl fld="3" item="56"/>
          <tpl fld="2" item="69"/>
          <tpl hier="9" item="1"/>
          <tpl hier="11" item="4"/>
          <tpl hier="12" item="5"/>
          <tpl hier="26" item="4294967295"/>
        </tpls>
      </n>
      <n v="1">
        <tpls c="8">
          <tpl hier="2" item="0"/>
          <tpl hier="4" item="3"/>
          <tpl fld="3" item="0"/>
          <tpl fld="2" item="69"/>
          <tpl hier="9" item="1"/>
          <tpl hier="11" item="4"/>
          <tpl hier="12" item="5"/>
          <tpl hier="26" item="4294967295"/>
        </tpls>
      </n>
      <n v="1">
        <tpls c="8">
          <tpl hier="2" item="0"/>
          <tpl hier="4" item="3"/>
          <tpl fld="3" item="55"/>
          <tpl fld="2" item="69"/>
          <tpl hier="9" item="1"/>
          <tpl hier="11" item="4"/>
          <tpl hier="12" item="5"/>
          <tpl hier="26" item="4294967295"/>
        </tpls>
      </n>
      <n v="1">
        <tpls c="8">
          <tpl hier="2" item="0"/>
          <tpl hier="4" item="3"/>
          <tpl fld="3" item="35"/>
          <tpl fld="2" item="66"/>
          <tpl hier="9" item="1"/>
          <tpl hier="11" item="4"/>
          <tpl hier="12" item="5"/>
          <tpl hier="26" item="4294967295"/>
        </tpls>
      </n>
      <n v="1">
        <tpls c="8">
          <tpl hier="2" item="0"/>
          <tpl hier="4" item="3"/>
          <tpl fld="3" item="40"/>
          <tpl fld="2" item="66"/>
          <tpl hier="9" item="1"/>
          <tpl hier="11" item="4"/>
          <tpl hier="12" item="5"/>
          <tpl hier="26" item="4294967295"/>
        </tpls>
      </n>
      <n v="1">
        <tpls c="8">
          <tpl hier="2" item="0"/>
          <tpl hier="4" item="3"/>
          <tpl fld="3" item="50"/>
          <tpl fld="2" item="66"/>
          <tpl hier="9" item="1"/>
          <tpl hier="11" item="4"/>
          <tpl hier="12" item="5"/>
          <tpl hier="26" item="4294967295"/>
        </tpls>
      </n>
      <n v="1">
        <tpls c="8">
          <tpl hier="2" item="0"/>
          <tpl hier="4" item="3"/>
          <tpl fld="3" item="49"/>
          <tpl fld="2" item="66"/>
          <tpl hier="9" item="1"/>
          <tpl hier="11" item="4"/>
          <tpl hier="12" item="5"/>
          <tpl hier="26" item="4294967295"/>
        </tpls>
      </n>
      <n v="1">
        <tpls c="8">
          <tpl hier="2" item="0"/>
          <tpl hier="4" item="3"/>
          <tpl fld="3" item="37"/>
          <tpl fld="2" item="48"/>
          <tpl hier="9" item="1"/>
          <tpl hier="11" item="4"/>
          <tpl hier="12" item="5"/>
          <tpl hier="26" item="4294967295"/>
        </tpls>
      </n>
      <n v="1">
        <tpls c="8">
          <tpl hier="2" item="0"/>
          <tpl hier="4" item="3"/>
          <tpl fld="3" item="39"/>
          <tpl fld="2" item="48"/>
          <tpl hier="9" item="1"/>
          <tpl hier="11" item="4"/>
          <tpl hier="12" item="5"/>
          <tpl hier="26" item="4294967295"/>
        </tpls>
      </n>
      <n v="1">
        <tpls c="8">
          <tpl hier="2" item="0"/>
          <tpl hier="4" item="3"/>
          <tpl fld="3" item="28"/>
          <tpl fld="2" item="48"/>
          <tpl hier="9" item="1"/>
          <tpl hier="11" item="4"/>
          <tpl hier="12" item="5"/>
          <tpl hier="26" item="4294967295"/>
        </tpls>
      </n>
      <n v="1">
        <tpls c="8">
          <tpl hier="2" item="0"/>
          <tpl hier="4" item="3"/>
          <tpl fld="3" item="33"/>
          <tpl fld="2" item="48"/>
          <tpl hier="9" item="1"/>
          <tpl hier="11" item="4"/>
          <tpl hier="12" item="5"/>
          <tpl hier="26" item="4294967295"/>
        </tpls>
      </n>
      <n v="1">
        <tpls c="8">
          <tpl hier="2" item="0"/>
          <tpl hier="4" item="3"/>
          <tpl fld="3" item="16"/>
          <tpl fld="2" item="53"/>
          <tpl hier="9" item="1"/>
          <tpl hier="11" item="4"/>
          <tpl hier="12" item="5"/>
          <tpl hier="26" item="4294967295"/>
        </tpls>
      </n>
      <n v="1">
        <tpls c="8">
          <tpl hier="2" item="0"/>
          <tpl hier="4" item="3"/>
          <tpl fld="3" item="7"/>
          <tpl fld="2" item="53"/>
          <tpl hier="9" item="1"/>
          <tpl hier="11" item="4"/>
          <tpl hier="12" item="5"/>
          <tpl hier="26" item="4294967295"/>
        </tpls>
      </n>
      <n v="1">
        <tpls c="8">
          <tpl hier="2" item="0"/>
          <tpl hier="4" item="3"/>
          <tpl fld="3" item="1"/>
          <tpl fld="2" item="53"/>
          <tpl hier="9" item="1"/>
          <tpl hier="11" item="4"/>
          <tpl hier="12" item="5"/>
          <tpl hier="26" item="4294967295"/>
        </tpls>
      </n>
      <n v="1">
        <tpls c="8">
          <tpl hier="2" item="0"/>
          <tpl hier="4" item="3"/>
          <tpl fld="3" item="44"/>
          <tpl fld="2" item="57"/>
          <tpl hier="9" item="1"/>
          <tpl hier="11" item="4"/>
          <tpl hier="12" item="5"/>
          <tpl hier="26" item="4294967295"/>
        </tpls>
      </n>
      <n v="1">
        <tpls c="8">
          <tpl hier="2" item="0"/>
          <tpl hier="4" item="3"/>
          <tpl fld="3" item="37"/>
          <tpl fld="2" item="61"/>
          <tpl hier="9" item="1"/>
          <tpl hier="11" item="4"/>
          <tpl hier="12" item="5"/>
          <tpl hier="26" item="4294967295"/>
        </tpls>
      </n>
      <n v="1">
        <tpls c="8">
          <tpl hier="2" item="0"/>
          <tpl hier="4" item="3"/>
          <tpl fld="3" item="10"/>
          <tpl fld="2" item="46"/>
          <tpl hier="9" item="1"/>
          <tpl hier="11" item="4"/>
          <tpl hier="12" item="5"/>
          <tpl hier="26" item="4294967295"/>
        </tpls>
      </n>
      <n v="1">
        <tpls c="8">
          <tpl hier="2" item="0"/>
          <tpl hier="4" item="3"/>
          <tpl fld="3" item="22"/>
          <tpl fld="2" item="58"/>
          <tpl hier="9" item="1"/>
          <tpl hier="11" item="4"/>
          <tpl hier="12" item="5"/>
          <tpl hier="26" item="4294967295"/>
        </tpls>
      </n>
      <n v="1">
        <tpls c="8">
          <tpl hier="2" item="0"/>
          <tpl hier="4" item="3"/>
          <tpl fld="3" item="0"/>
          <tpl fld="2" item="82"/>
          <tpl hier="9" item="1"/>
          <tpl hier="11" item="4"/>
          <tpl hier="12" item="5"/>
          <tpl hier="26" item="4294967295"/>
        </tpls>
      </n>
      <n v="1">
        <tpls c="8">
          <tpl hier="2" item="0"/>
          <tpl hier="4" item="3"/>
          <tpl fld="3" item="28"/>
          <tpl fld="2" item="52"/>
          <tpl hier="9" item="1"/>
          <tpl hier="11" item="4"/>
          <tpl hier="12" item="5"/>
          <tpl hier="26" item="4294967295"/>
        </tpls>
      </n>
      <n v="1">
        <tpls c="8">
          <tpl hier="2" item="0"/>
          <tpl hier="4" item="3"/>
          <tpl fld="3" item="11"/>
          <tpl fld="2" item="60"/>
          <tpl hier="9" item="1"/>
          <tpl hier="11" item="4"/>
          <tpl hier="12" item="5"/>
          <tpl hier="26" item="4294967295"/>
        </tpls>
      </n>
      <n v="1">
        <tpls c="8">
          <tpl hier="2" item="0"/>
          <tpl hier="4" item="3"/>
          <tpl fld="3" item="38"/>
          <tpl fld="2" item="42"/>
          <tpl hier="9" item="1"/>
          <tpl hier="11" item="4"/>
          <tpl hier="12" item="5"/>
          <tpl hier="26" item="4294967295"/>
        </tpls>
      </n>
      <n v="1">
        <tpls c="8">
          <tpl hier="2" item="0"/>
          <tpl hier="4" item="3"/>
          <tpl fld="3" item="29"/>
          <tpl fld="2" item="77"/>
          <tpl hier="9" item="1"/>
          <tpl hier="11" item="4"/>
          <tpl hier="12" item="5"/>
          <tpl hier="26" item="4294967295"/>
        </tpls>
      </n>
      <n v="1">
        <tpls c="8">
          <tpl hier="2" item="0"/>
          <tpl hier="4" item="3"/>
          <tpl fld="3" item="34"/>
          <tpl fld="2" item="59"/>
          <tpl hier="9" item="1"/>
          <tpl hier="11" item="4"/>
          <tpl hier="12" item="5"/>
          <tpl hier="26" item="4294967295"/>
        </tpls>
      </n>
      <n v="1">
        <tpls c="8">
          <tpl hier="2" item="0"/>
          <tpl hier="4" item="3"/>
          <tpl fld="3" item="48"/>
          <tpl fld="2" item="49"/>
          <tpl hier="9" item="1"/>
          <tpl hier="11" item="4"/>
          <tpl hier="12" item="5"/>
          <tpl hier="26" item="4294967295"/>
        </tpls>
      </n>
      <n v="1">
        <tpls c="8">
          <tpl hier="2" item="0"/>
          <tpl hier="4" item="3"/>
          <tpl fld="3" item="48"/>
          <tpl fld="2" item="14"/>
          <tpl hier="9" item="1"/>
          <tpl hier="11" item="4"/>
          <tpl hier="12" item="5"/>
          <tpl hier="26" item="4294967295"/>
        </tpls>
      </n>
      <n v="1">
        <tpls c="8">
          <tpl hier="2" item="0"/>
          <tpl hier="4" item="3"/>
          <tpl fld="3" item="55"/>
          <tpl fld="2" item="71"/>
          <tpl hier="9" item="1"/>
          <tpl hier="11" item="4"/>
          <tpl hier="12" item="5"/>
          <tpl hier="26" item="4294967295"/>
        </tpls>
      </n>
      <n v="1">
        <tpls c="8">
          <tpl hier="2" item="0"/>
          <tpl hier="4" item="3"/>
          <tpl fld="3" item="40"/>
          <tpl fld="2" item="74"/>
          <tpl hier="9" item="1"/>
          <tpl hier="11" item="4"/>
          <tpl hier="12" item="5"/>
          <tpl hier="26" item="4294967295"/>
        </tpls>
      </n>
      <n v="1">
        <tpls c="8">
          <tpl hier="2" item="0"/>
          <tpl hier="4" item="3"/>
          <tpl fld="3" item="28"/>
          <tpl fld="2" item="76"/>
          <tpl hier="9" item="1"/>
          <tpl hier="11" item="4"/>
          <tpl hier="12" item="5"/>
          <tpl hier="26" item="4294967295"/>
        </tpls>
      </n>
      <n v="1">
        <tpls c="8">
          <tpl hier="2" item="0"/>
          <tpl hier="4" item="3"/>
          <tpl fld="3" item="19"/>
          <tpl fld="2" item="76"/>
          <tpl hier="9" item="1"/>
          <tpl hier="11" item="4"/>
          <tpl hier="12" item="5"/>
          <tpl hier="26" item="4294967295"/>
        </tpls>
      </n>
      <n v="1">
        <tpls c="8">
          <tpl hier="2" item="0"/>
          <tpl hier="4" item="3"/>
          <tpl fld="3" item="26"/>
          <tpl fld="2" item="83"/>
          <tpl hier="9" item="1"/>
          <tpl hier="11" item="4"/>
          <tpl hier="12" item="5"/>
          <tpl hier="26" item="4294967295"/>
        </tpls>
      </n>
      <n v="1">
        <tpls c="8">
          <tpl hier="2" item="0"/>
          <tpl hier="4" item="3"/>
          <tpl fld="3" item="25"/>
          <tpl fld="2" item="83"/>
          <tpl hier="9" item="1"/>
          <tpl hier="11" item="4"/>
          <tpl hier="12" item="5"/>
          <tpl hier="26" item="4294967295"/>
        </tpls>
      </n>
      <n v="1">
        <tpls c="8">
          <tpl hier="2" item="0"/>
          <tpl hier="4" item="3"/>
          <tpl fld="3" item="24"/>
          <tpl fld="2" item="83"/>
          <tpl hier="9" item="1"/>
          <tpl hier="11" item="4"/>
          <tpl hier="12" item="5"/>
          <tpl hier="26" item="4294967295"/>
        </tpls>
      </n>
      <n v="1">
        <tpls c="8">
          <tpl hier="2" item="0"/>
          <tpl hier="4" item="3"/>
          <tpl fld="3" item="23"/>
          <tpl fld="2" item="83"/>
          <tpl hier="9" item="1"/>
          <tpl hier="11" item="4"/>
          <tpl hier="12" item="5"/>
          <tpl hier="26" item="4294967295"/>
        </tpls>
      </n>
      <n v="1">
        <tpls c="8">
          <tpl hier="2" item="0"/>
          <tpl hier="4" item="3"/>
          <tpl fld="3" item="10"/>
          <tpl fld="2" item="75"/>
          <tpl hier="9" item="1"/>
          <tpl hier="11" item="4"/>
          <tpl hier="12" item="5"/>
          <tpl hier="26" item="4294967295"/>
        </tpls>
      </n>
      <n v="1">
        <tpls c="8">
          <tpl hier="2" item="0"/>
          <tpl hier="4" item="3"/>
          <tpl fld="3" item="12"/>
          <tpl fld="2" item="75"/>
          <tpl hier="9" item="1"/>
          <tpl hier="11" item="4"/>
          <tpl hier="12" item="5"/>
          <tpl hier="26" item="4294967295"/>
        </tpls>
      </n>
      <n v="1">
        <tpls c="8">
          <tpl hier="2" item="0"/>
          <tpl hier="4" item="3"/>
          <tpl fld="3" item="11"/>
          <tpl fld="2" item="75"/>
          <tpl hier="9" item="1"/>
          <tpl hier="11" item="4"/>
          <tpl hier="12" item="5"/>
          <tpl hier="26" item="4294967295"/>
        </tpls>
      </n>
      <n v="1">
        <tpls c="8">
          <tpl hier="2" item="0"/>
          <tpl hier="4" item="3"/>
          <tpl fld="3" item="9"/>
          <tpl fld="2" item="75"/>
          <tpl hier="9" item="1"/>
          <tpl hier="11" item="4"/>
          <tpl hier="12" item="5"/>
          <tpl hier="26" item="4294967295"/>
        </tpls>
      </n>
      <n v="1">
        <tpls c="8">
          <tpl hier="2" item="0"/>
          <tpl hier="4" item="3"/>
          <tpl fld="3" item="57"/>
          <tpl fld="2" item="80"/>
          <tpl hier="9" item="1"/>
          <tpl hier="11" item="4"/>
          <tpl hier="12" item="5"/>
          <tpl hier="26" item="4294967295"/>
        </tpls>
      </n>
      <n v="1">
        <tpls c="8">
          <tpl hier="2" item="0"/>
          <tpl hier="4" item="3"/>
          <tpl fld="3" item="3"/>
          <tpl fld="2" item="80"/>
          <tpl hier="9" item="1"/>
          <tpl hier="11" item="4"/>
          <tpl hier="12" item="5"/>
          <tpl hier="26" item="4294967295"/>
        </tpls>
      </n>
      <n v="1">
        <tpls c="8">
          <tpl hier="2" item="0"/>
          <tpl hier="4" item="3"/>
          <tpl fld="3" item="1"/>
          <tpl fld="2" item="80"/>
          <tpl hier="9" item="1"/>
          <tpl hier="11" item="4"/>
          <tpl hier="12" item="5"/>
          <tpl hier="26" item="4294967295"/>
        </tpls>
      </n>
      <n v="1">
        <tpls c="8">
          <tpl hier="2" item="0"/>
          <tpl hier="4" item="3"/>
          <tpl fld="3" item="20"/>
          <tpl fld="2" item="84"/>
          <tpl hier="9" item="1"/>
          <tpl hier="11" item="4"/>
          <tpl hier="12" item="5"/>
          <tpl hier="26" item="4294967295"/>
        </tpls>
      </n>
      <n v="1">
        <tpls c="8">
          <tpl hier="2" item="0"/>
          <tpl hier="4" item="3"/>
          <tpl fld="3" item="51"/>
          <tpl fld="2" item="84"/>
          <tpl hier="9" item="1"/>
          <tpl hier="11" item="4"/>
          <tpl hier="12" item="5"/>
          <tpl hier="26" item="4294967295"/>
        </tpls>
      </n>
      <n v="1">
        <tpls c="8">
          <tpl hier="2" item="0"/>
          <tpl hier="4" item="3"/>
          <tpl fld="3" item="38"/>
          <tpl fld="2" item="84"/>
          <tpl hier="9" item="1"/>
          <tpl hier="11" item="4"/>
          <tpl hier="12" item="5"/>
          <tpl hier="26" item="4294967295"/>
        </tpls>
      </n>
      <n v="1">
        <tpls c="8">
          <tpl hier="2" item="0"/>
          <tpl hier="4" item="3"/>
          <tpl fld="3" item="44"/>
          <tpl fld="2" item="70"/>
          <tpl hier="9" item="1"/>
          <tpl hier="11" item="4"/>
          <tpl hier="12" item="5"/>
          <tpl hier="26" item="4294967295"/>
        </tpls>
      </n>
      <n v="1">
        <tpls c="8">
          <tpl hier="2" item="0"/>
          <tpl hier="4" item="3"/>
          <tpl fld="3" item="43"/>
          <tpl fld="2" item="70"/>
          <tpl hier="9" item="1"/>
          <tpl hier="11" item="4"/>
          <tpl hier="12" item="5"/>
          <tpl hier="26" item="4294967295"/>
        </tpls>
      </n>
      <n v="1">
        <tpls c="8">
          <tpl hier="2" item="0"/>
          <tpl hier="4" item="3"/>
          <tpl fld="3" item="42"/>
          <tpl fld="2" item="70"/>
          <tpl hier="9" item="1"/>
          <tpl hier="11" item="4"/>
          <tpl hier="12" item="5"/>
          <tpl hier="26" item="4294967295"/>
        </tpls>
      </n>
      <n v="1">
        <tpls c="8">
          <tpl hier="2" item="0"/>
          <tpl hier="4" item="3"/>
          <tpl fld="3" item="41"/>
          <tpl fld="2" item="70"/>
          <tpl hier="9" item="1"/>
          <tpl hier="11" item="4"/>
          <tpl hier="12" item="5"/>
          <tpl hier="26" item="4294967295"/>
        </tpls>
      </n>
      <n v="1">
        <tpls c="8">
          <tpl hier="2" item="0"/>
          <tpl hier="4" item="3"/>
          <tpl fld="3" item="32"/>
          <tpl fld="2" item="72"/>
          <tpl hier="9" item="1"/>
          <tpl hier="11" item="4"/>
          <tpl hier="12" item="5"/>
          <tpl hier="26" item="4294967295"/>
        </tpls>
      </n>
      <n v="1">
        <tpls c="8">
          <tpl hier="2" item="0"/>
          <tpl hier="4" item="3"/>
          <tpl fld="3" item="31"/>
          <tpl fld="2" item="72"/>
          <tpl hier="9" item="1"/>
          <tpl hier="11" item="4"/>
          <tpl hier="12" item="5"/>
          <tpl hier="26" item="4294967295"/>
        </tpls>
      </n>
      <n v="1">
        <tpls c="8">
          <tpl hier="2" item="0"/>
          <tpl hier="4" item="3"/>
          <tpl fld="3" item="30"/>
          <tpl fld="2" item="72"/>
          <tpl hier="9" item="1"/>
          <tpl hier="11" item="4"/>
          <tpl hier="12" item="5"/>
          <tpl hier="26" item="4294967295"/>
        </tpls>
      </n>
      <n v="1">
        <tpls c="8">
          <tpl hier="2" item="0"/>
          <tpl hier="4" item="3"/>
          <tpl fld="3" item="29"/>
          <tpl fld="2" item="72"/>
          <tpl hier="9" item="1"/>
          <tpl hier="11" item="4"/>
          <tpl hier="12" item="5"/>
          <tpl hier="26" item="4294967295"/>
        </tpls>
      </n>
      <n v="1">
        <tpls c="8">
          <tpl hier="2" item="0"/>
          <tpl hier="4" item="3"/>
          <tpl fld="3" item="16"/>
          <tpl fld="2" item="78"/>
          <tpl hier="9" item="1"/>
          <tpl hier="11" item="4"/>
          <tpl hier="12" item="5"/>
          <tpl hier="26" item="4294967295"/>
        </tpls>
      </n>
      <n v="1">
        <tpls c="8">
          <tpl hier="2" item="0"/>
          <tpl hier="4" item="3"/>
          <tpl fld="3" item="15"/>
          <tpl fld="2" item="78"/>
          <tpl hier="9" item="1"/>
          <tpl hier="11" item="4"/>
          <tpl hier="12" item="5"/>
          <tpl hier="26" item="4294967295"/>
        </tpls>
      </n>
      <n v="1">
        <tpls c="8">
          <tpl hier="2" item="0"/>
          <tpl hier="4" item="3"/>
          <tpl fld="3" item="14"/>
          <tpl fld="2" item="78"/>
          <tpl hier="9" item="1"/>
          <tpl hier="11" item="4"/>
          <tpl hier="12" item="5"/>
          <tpl hier="26" item="4294967295"/>
        </tpls>
      </n>
      <n v="1">
        <tpls c="8">
          <tpl hier="2" item="0"/>
          <tpl hier="4" item="3"/>
          <tpl fld="3" item="13"/>
          <tpl fld="2" item="78"/>
          <tpl hier="9" item="1"/>
          <tpl hier="11" item="4"/>
          <tpl hier="12" item="5"/>
          <tpl hier="26" item="4294967295"/>
        </tpls>
      </n>
      <n v="1">
        <tpls c="8">
          <tpl hier="2" item="0"/>
          <tpl hier="4" item="3"/>
          <tpl fld="3" item="4"/>
          <tpl fld="2" item="73"/>
          <tpl hier="9" item="1"/>
          <tpl hier="11" item="4"/>
          <tpl hier="12" item="5"/>
          <tpl hier="26" item="4294967295"/>
        </tpls>
      </n>
      <n v="1">
        <tpls c="8">
          <tpl hier="2" item="0"/>
          <tpl hier="4" item="3"/>
          <tpl fld="3" item="58"/>
          <tpl fld="2" item="73"/>
          <tpl hier="9" item="1"/>
          <tpl hier="11" item="4"/>
          <tpl hier="12" item="5"/>
          <tpl hier="26" item="4294967295"/>
        </tpls>
      </n>
      <n v="1">
        <tpls c="8">
          <tpl hier="2" item="0"/>
          <tpl hier="4" item="3"/>
          <tpl fld="3" item="2"/>
          <tpl fld="2" item="73"/>
          <tpl hier="9" item="1"/>
          <tpl hier="11" item="4"/>
          <tpl hier="12" item="5"/>
          <tpl hier="26" item="4294967295"/>
        </tpls>
      </n>
      <n v="1">
        <tpls c="8">
          <tpl hier="2" item="0"/>
          <tpl hier="4" item="3"/>
          <tpl fld="3" item="54"/>
          <tpl fld="2" item="69"/>
          <tpl hier="9" item="1"/>
          <tpl hier="11" item="4"/>
          <tpl hier="12" item="5"/>
          <tpl hier="26" item="4294967295"/>
        </tpls>
      </n>
      <n v="1">
        <tpls c="8">
          <tpl hier="2" item="0"/>
          <tpl hier="4" item="3"/>
          <tpl fld="3" item="53"/>
          <tpl fld="2" item="69"/>
          <tpl hier="9" item="1"/>
          <tpl hier="11" item="4"/>
          <tpl hier="12" item="5"/>
          <tpl hier="26" item="4294967295"/>
        </tpls>
      </n>
      <n v="1">
        <tpls c="8">
          <tpl hier="2" item="0"/>
          <tpl hier="4" item="3"/>
          <tpl fld="3" item="52"/>
          <tpl fld="2" item="69"/>
          <tpl hier="9" item="1"/>
          <tpl hier="11" item="4"/>
          <tpl hier="12" item="5"/>
          <tpl hier="26" item="4294967295"/>
        </tpls>
      </n>
      <n v="1">
        <tpls c="8">
          <tpl hier="2" item="0"/>
          <tpl hier="4" item="3"/>
          <tpl fld="3" item="48"/>
          <tpl fld="2" item="66"/>
          <tpl hier="9" item="1"/>
          <tpl hier="11" item="4"/>
          <tpl hier="12" item="5"/>
          <tpl hier="26" item="4294967295"/>
        </tpls>
      </n>
      <n v="1">
        <tpls c="8">
          <tpl hier="2" item="0"/>
          <tpl hier="4" item="3"/>
          <tpl fld="3" item="46"/>
          <tpl fld="2" item="66"/>
          <tpl hier="9" item="1"/>
          <tpl hier="11" item="4"/>
          <tpl hier="12" item="5"/>
          <tpl hier="26" item="4294967295"/>
        </tpls>
      </n>
      <n v="1">
        <tpls c="8">
          <tpl hier="2" item="0"/>
          <tpl hier="4" item="3"/>
          <tpl fld="3" item="45"/>
          <tpl fld="2" item="66"/>
          <tpl hier="9" item="1"/>
          <tpl hier="11" item="4"/>
          <tpl hier="12" item="5"/>
          <tpl hier="26" item="4294967295"/>
        </tpls>
      </n>
      <n v="1">
        <tpls c="8">
          <tpl hier="2" item="0"/>
          <tpl hier="4" item="3"/>
          <tpl fld="3" item="47"/>
          <tpl fld="2" item="66"/>
          <tpl hier="9" item="1"/>
          <tpl hier="11" item="4"/>
          <tpl hier="12" item="5"/>
          <tpl hier="26" item="4294967295"/>
        </tpls>
      </n>
      <n v="1">
        <tpls c="8">
          <tpl hier="2" item="0"/>
          <tpl hier="4" item="3"/>
          <tpl fld="3" item="34"/>
          <tpl fld="2" item="48"/>
          <tpl hier="9" item="1"/>
          <tpl hier="11" item="4"/>
          <tpl hier="12" item="5"/>
          <tpl hier="26" item="4294967295"/>
        </tpls>
      </n>
      <n v="1">
        <tpls c="8">
          <tpl hier="2" item="0"/>
          <tpl hier="4" item="3"/>
          <tpl fld="3" item="36"/>
          <tpl fld="2" item="48"/>
          <tpl hier="9" item="1"/>
          <tpl hier="11" item="4"/>
          <tpl hier="12" item="5"/>
          <tpl hier="26" item="4294967295"/>
        </tpls>
      </n>
      <n v="1">
        <tpls c="8">
          <tpl hier="2" item="0"/>
          <tpl hier="4" item="3"/>
          <tpl fld="3" item="27"/>
          <tpl fld="2" item="48"/>
          <tpl hier="9" item="1"/>
          <tpl hier="11" item="4"/>
          <tpl hier="12" item="5"/>
          <tpl hier="26" item="4294967295"/>
        </tpls>
      </n>
      <n v="1">
        <tpls c="8">
          <tpl hier="2" item="0"/>
          <tpl hier="4" item="3"/>
          <tpl fld="3" item="29"/>
          <tpl fld="2" item="48"/>
          <tpl hier="9" item="1"/>
          <tpl hier="11" item="4"/>
          <tpl hier="12" item="5"/>
          <tpl hier="26" item="4294967295"/>
        </tpls>
      </n>
      <n v="1">
        <tpls c="8">
          <tpl hier="2" item="0"/>
          <tpl hier="4" item="3"/>
          <tpl fld="3" item="10"/>
          <tpl fld="2" item="53"/>
          <tpl hier="9" item="1"/>
          <tpl hier="11" item="4"/>
          <tpl hier="12" item="5"/>
          <tpl hier="26" item="4294967295"/>
        </tpls>
      </n>
      <n v="1">
        <tpls c="8">
          <tpl hier="2" item="0"/>
          <tpl hier="4" item="3"/>
          <tpl fld="3" item="58"/>
          <tpl fld="2" item="53"/>
          <tpl hier="9" item="1"/>
          <tpl hier="11" item="4"/>
          <tpl hier="12" item="5"/>
          <tpl hier="26" item="4294967295"/>
        </tpls>
      </n>
      <n v="1">
        <tpls c="8">
          <tpl hier="2" item="0"/>
          <tpl hier="4" item="3"/>
          <tpl fld="3" item="55"/>
          <tpl fld="2" item="53"/>
          <tpl hier="9" item="1"/>
          <tpl hier="11" item="4"/>
          <tpl hier="12" item="5"/>
          <tpl hier="26" item="4294967295"/>
        </tpls>
      </n>
      <n v="1">
        <tpls c="8">
          <tpl hier="2" item="0"/>
          <tpl hier="4" item="3"/>
          <tpl fld="3" item="37"/>
          <tpl fld="2" item="57"/>
          <tpl hier="9" item="1"/>
          <tpl hier="11" item="4"/>
          <tpl hier="12" item="5"/>
          <tpl hier="26" item="4294967295"/>
        </tpls>
      </n>
      <n v="1">
        <tpls c="8">
          <tpl hier="2" item="0"/>
          <tpl hier="4" item="3"/>
          <tpl fld="3" item="32"/>
          <tpl fld="2" item="61"/>
          <tpl hier="9" item="1"/>
          <tpl hier="11" item="4"/>
          <tpl hier="12" item="5"/>
          <tpl hier="26" item="4294967295"/>
        </tpls>
      </n>
      <n v="1">
        <tpls c="8">
          <tpl hier="2" item="0"/>
          <tpl hier="4" item="3"/>
          <tpl fld="3" item="4"/>
          <tpl fld="2" item="46"/>
          <tpl hier="9" item="1"/>
          <tpl hier="11" item="4"/>
          <tpl hier="12" item="5"/>
          <tpl hier="26" item="4294967295"/>
        </tpls>
      </n>
      <n v="1">
        <tpls c="8">
          <tpl hier="2" item="0"/>
          <tpl hier="4" item="3"/>
          <tpl fld="3" item="12"/>
          <tpl fld="2" item="58"/>
          <tpl hier="9" item="1"/>
          <tpl hier="11" item="4"/>
          <tpl hier="12" item="5"/>
          <tpl hier="26" item="4294967295"/>
        </tpls>
      </n>
      <n v="1">
        <tpls c="8">
          <tpl hier="2" item="0"/>
          <tpl hier="4" item="3"/>
          <tpl fld="3" item="51"/>
          <tpl fld="2" item="82"/>
          <tpl hier="9" item="1"/>
          <tpl hier="11" item="4"/>
          <tpl hier="12" item="5"/>
          <tpl hier="26" item="4294967295"/>
        </tpls>
      </n>
      <n v="1">
        <tpls c="8">
          <tpl hier="2" item="0"/>
          <tpl hier="4" item="3"/>
          <tpl fld="3" item="30"/>
          <tpl fld="2" item="52"/>
          <tpl hier="9" item="1"/>
          <tpl hier="11" item="4"/>
          <tpl hier="12" item="5"/>
          <tpl hier="26" item="4294967295"/>
        </tpls>
      </n>
      <n v="1">
        <tpls c="8">
          <tpl hier="2" item="0"/>
          <tpl hier="4" item="3"/>
          <tpl fld="3" item="2"/>
          <tpl fld="2" item="60"/>
          <tpl hier="9" item="1"/>
          <tpl hier="11" item="4"/>
          <tpl hier="12" item="5"/>
          <tpl hier="26" item="4294967295"/>
        </tpls>
      </n>
      <n v="1">
        <tpls c="8">
          <tpl hier="2" item="0"/>
          <tpl hier="4" item="3"/>
          <tpl fld="3" item="47"/>
          <tpl fld="2" item="42"/>
          <tpl hier="9" item="1"/>
          <tpl hier="11" item="4"/>
          <tpl hier="12" item="5"/>
          <tpl hier="26" item="4294967295"/>
        </tpls>
      </n>
      <n v="1">
        <tpls c="8">
          <tpl hier="2" item="0"/>
          <tpl hier="4" item="3"/>
          <tpl fld="3" item="21"/>
          <tpl fld="2" item="77"/>
          <tpl hier="9" item="1"/>
          <tpl hier="11" item="4"/>
          <tpl hier="12" item="5"/>
          <tpl hier="26" item="4294967295"/>
        </tpls>
      </n>
      <n v="1">
        <tpls c="8">
          <tpl hier="2" item="0"/>
          <tpl hier="4" item="3"/>
          <tpl fld="3" item="35"/>
          <tpl fld="2" item="40"/>
          <tpl hier="9" item="1"/>
          <tpl hier="11" item="4"/>
          <tpl hier="12" item="5"/>
          <tpl hier="26" item="4294967295"/>
        </tpls>
      </n>
      <n v="1">
        <tpls c="8">
          <tpl hier="2" item="0"/>
          <tpl hier="4" item="3"/>
          <tpl fld="3" item="26"/>
          <tpl fld="2" item="59"/>
          <tpl hier="9" item="1"/>
          <tpl hier="11" item="4"/>
          <tpl hier="12" item="5"/>
          <tpl hier="26" item="4294967295"/>
        </tpls>
      </n>
      <n v="1">
        <tpls c="8">
          <tpl hier="2" item="0"/>
          <tpl hier="4" item="3"/>
          <tpl fld="3" item="31"/>
          <tpl fld="2" item="49"/>
          <tpl hier="9" item="1"/>
          <tpl hier="11" item="4"/>
          <tpl hier="12" item="5"/>
          <tpl hier="26" item="4294967295"/>
        </tpls>
      </n>
      <n v="1">
        <tpls c="8">
          <tpl hier="2" item="0"/>
          <tpl hier="4" item="3"/>
          <tpl fld="3" item="18"/>
          <tpl fld="2" item="29"/>
          <tpl hier="9" item="1"/>
          <tpl hier="11" item="4"/>
          <tpl hier="12" item="5"/>
          <tpl hier="26" item="4294967295"/>
        </tpls>
      </n>
      <n v="1">
        <tpls c="8">
          <tpl hier="2" item="0"/>
          <tpl hier="4" item="3"/>
          <tpl fld="3" item="37"/>
          <tpl fld="2" item="76"/>
          <tpl hier="9" item="1"/>
          <tpl hier="11" item="4"/>
          <tpl hier="12" item="5"/>
          <tpl hier="26" item="4294967295"/>
        </tpls>
      </n>
      <n v="1">
        <tpls c="8">
          <tpl hier="2" item="0"/>
          <tpl hier="4" item="3"/>
          <tpl fld="3" item="52"/>
          <tpl fld="2" item="71"/>
          <tpl hier="9" item="1"/>
          <tpl hier="11" item="4"/>
          <tpl hier="12" item="5"/>
          <tpl hier="26" item="4294967295"/>
        </tpls>
      </n>
      <n v="1">
        <tpls c="8">
          <tpl hier="2" item="0"/>
          <tpl hier="4" item="3"/>
          <tpl fld="3" item="45"/>
          <tpl fld="2" item="74"/>
          <tpl hier="9" item="1"/>
          <tpl hier="11" item="4"/>
          <tpl hier="12" item="5"/>
          <tpl hier="26" item="4294967295"/>
        </tpls>
      </n>
      <n v="1">
        <tpls c="8">
          <tpl hier="2" item="0"/>
          <tpl hier="4" item="3"/>
          <tpl fld="3" item="36"/>
          <tpl fld="2" item="76"/>
          <tpl hier="9" item="1"/>
          <tpl hier="11" item="4"/>
          <tpl hier="12" item="5"/>
          <tpl hier="26" item="4294967295"/>
        </tpls>
      </n>
      <n v="1">
        <tpls c="8">
          <tpl hier="2" item="0"/>
          <tpl hier="4" item="3"/>
          <tpl fld="3" item="18"/>
          <tpl fld="2" item="83"/>
          <tpl hier="9" item="1"/>
          <tpl hier="11" item="4"/>
          <tpl hier="12" item="5"/>
          <tpl hier="26" item="4294967295"/>
        </tpls>
      </n>
      <n v="1">
        <tpls c="8">
          <tpl hier="2" item="0"/>
          <tpl hier="4" item="3"/>
          <tpl fld="3" item="22"/>
          <tpl fld="2" item="83"/>
          <tpl hier="9" item="1"/>
          <tpl hier="11" item="4"/>
          <tpl hier="12" item="5"/>
          <tpl hier="26" item="4294967295"/>
        </tpls>
      </n>
      <n v="1">
        <tpls c="8">
          <tpl hier="2" item="0"/>
          <tpl hier="4" item="3"/>
          <tpl fld="3" item="21"/>
          <tpl fld="2" item="83"/>
          <tpl hier="9" item="1"/>
          <tpl hier="11" item="4"/>
          <tpl hier="12" item="5"/>
          <tpl hier="26" item="4294967295"/>
        </tpls>
      </n>
      <n v="1">
        <tpls c="8">
          <tpl hier="2" item="0"/>
          <tpl hier="4" item="3"/>
          <tpl fld="3" item="5"/>
          <tpl fld="2" item="75"/>
          <tpl hier="9" item="1"/>
          <tpl hier="11" item="4"/>
          <tpl hier="12" item="5"/>
          <tpl hier="26" item="4294967295"/>
        </tpls>
      </n>
      <n v="1">
        <tpls c="8">
          <tpl hier="2" item="0"/>
          <tpl hier="4" item="3"/>
          <tpl fld="3" item="56"/>
          <tpl fld="2" item="80"/>
          <tpl hier="9" item="1"/>
          <tpl hier="11" item="4"/>
          <tpl hier="12" item="5"/>
          <tpl hier="26" item="4294967295"/>
        </tpls>
      </n>
      <n v="1">
        <tpls c="8">
          <tpl hier="2" item="0"/>
          <tpl hier="4" item="3"/>
          <tpl fld="3" item="0"/>
          <tpl fld="2" item="80"/>
          <tpl hier="9" item="1"/>
          <tpl hier="11" item="4"/>
          <tpl hier="12" item="5"/>
          <tpl hier="26" item="4294967295"/>
        </tpls>
      </n>
      <n v="1">
        <tpls c="8">
          <tpl hier="2" item="0"/>
          <tpl hier="4" item="3"/>
          <tpl fld="3" item="55"/>
          <tpl fld="2" item="80"/>
          <tpl hier="9" item="1"/>
          <tpl hier="11" item="4"/>
          <tpl hier="12" item="5"/>
          <tpl hier="26" item="4294967295"/>
        </tpls>
      </n>
      <n v="1">
        <tpls c="8">
          <tpl hier="2" item="0"/>
          <tpl hier="4" item="3"/>
          <tpl fld="3" item="35"/>
          <tpl fld="2" item="84"/>
          <tpl hier="9" item="1"/>
          <tpl hier="11" item="4"/>
          <tpl hier="12" item="5"/>
          <tpl hier="26" item="4294967295"/>
        </tpls>
      </n>
      <n v="1">
        <tpls c="8">
          <tpl hier="2" item="0"/>
          <tpl hier="4" item="3"/>
          <tpl fld="3" item="40"/>
          <tpl fld="2" item="84"/>
          <tpl hier="9" item="1"/>
          <tpl hier="11" item="4"/>
          <tpl hier="12" item="5"/>
          <tpl hier="26" item="4294967295"/>
        </tpls>
      </n>
      <n v="1">
        <tpls c="8">
          <tpl hier="2" item="0"/>
          <tpl hier="4" item="3"/>
          <tpl fld="3" item="50"/>
          <tpl fld="2" item="84"/>
          <tpl hier="9" item="1"/>
          <tpl hier="11" item="4"/>
          <tpl hier="12" item="5"/>
          <tpl hier="26" item="4294967295"/>
        </tpls>
      </n>
      <n v="1">
        <tpls c="8">
          <tpl hier="2" item="0"/>
          <tpl hier="4" item="3"/>
          <tpl fld="3" item="49"/>
          <tpl fld="2" item="84"/>
          <tpl hier="9" item="1"/>
          <tpl hier="11" item="4"/>
          <tpl hier="12" item="5"/>
          <tpl hier="26" item="4294967295"/>
        </tpls>
      </n>
      <n v="1">
        <tpls c="8">
          <tpl hier="2" item="0"/>
          <tpl hier="4" item="3"/>
          <tpl fld="3" item="39"/>
          <tpl fld="2" item="70"/>
          <tpl hier="9" item="1"/>
          <tpl hier="11" item="4"/>
          <tpl hier="12" item="5"/>
          <tpl hier="26" item="4294967295"/>
        </tpls>
      </n>
      <n v="1">
        <tpls c="8">
          <tpl hier="2" item="0"/>
          <tpl hier="4" item="3"/>
          <tpl fld="3" item="25"/>
          <tpl fld="2" item="72"/>
          <tpl hier="9" item="1"/>
          <tpl hier="11" item="4"/>
          <tpl hier="12" item="5"/>
          <tpl hier="26" item="4294967295"/>
        </tpls>
      </n>
      <n v="1">
        <tpls c="8">
          <tpl hier="2" item="0"/>
          <tpl hier="4" item="3"/>
          <tpl fld="3" item="24"/>
          <tpl fld="2" item="72"/>
          <tpl hier="9" item="1"/>
          <tpl hier="11" item="4"/>
          <tpl hier="12" item="5"/>
          <tpl hier="26" item="4294967295"/>
        </tpls>
      </n>
      <n v="1">
        <tpls c="8">
          <tpl hier="2" item="0"/>
          <tpl hier="4" item="3"/>
          <tpl fld="3" item="23"/>
          <tpl fld="2" item="72"/>
          <tpl hier="9" item="1"/>
          <tpl hier="11" item="4"/>
          <tpl hier="12" item="5"/>
          <tpl hier="26" item="4294967295"/>
        </tpls>
      </n>
      <n v="1">
        <tpls c="8">
          <tpl hier="2" item="0"/>
          <tpl hier="4" item="3"/>
          <tpl fld="3" item="10"/>
          <tpl fld="2" item="78"/>
          <tpl hier="9" item="1"/>
          <tpl hier="11" item="4"/>
          <tpl hier="12" item="5"/>
          <tpl hier="26" item="4294967295"/>
        </tpls>
      </n>
      <n v="1">
        <tpls c="8">
          <tpl hier="2" item="0"/>
          <tpl hier="4" item="3"/>
          <tpl fld="3" item="12"/>
          <tpl fld="2" item="78"/>
          <tpl hier="9" item="1"/>
          <tpl hier="11" item="4"/>
          <tpl hier="12" item="5"/>
          <tpl hier="26" item="4294967295"/>
        </tpls>
      </n>
      <n v="1">
        <tpls c="8">
          <tpl hier="2" item="0"/>
          <tpl hier="4" item="3"/>
          <tpl fld="3" item="11"/>
          <tpl fld="2" item="78"/>
          <tpl hier="9" item="1"/>
          <tpl hier="11" item="4"/>
          <tpl hier="12" item="5"/>
          <tpl hier="26" item="4294967295"/>
        </tpls>
      </n>
      <n v="1">
        <tpls c="8">
          <tpl hier="2" item="0"/>
          <tpl hier="4" item="3"/>
          <tpl fld="3" item="9"/>
          <tpl fld="2" item="78"/>
          <tpl hier="9" item="1"/>
          <tpl hier="11" item="4"/>
          <tpl hier="12" item="5"/>
          <tpl hier="26" item="4294967295"/>
        </tpls>
      </n>
      <n v="1">
        <tpls c="8">
          <tpl hier="2" item="0"/>
          <tpl hier="4" item="3"/>
          <tpl fld="3" item="57"/>
          <tpl fld="2" item="73"/>
          <tpl hier="9" item="1"/>
          <tpl hier="11" item="4"/>
          <tpl hier="12" item="5"/>
          <tpl hier="26" item="4294967295"/>
        </tpls>
      </n>
      <n v="1">
        <tpls c="8">
          <tpl hier="2" item="0"/>
          <tpl hier="4" item="3"/>
          <tpl fld="3" item="3"/>
          <tpl fld="2" item="73"/>
          <tpl hier="9" item="1"/>
          <tpl hier="11" item="4"/>
          <tpl hier="12" item="5"/>
          <tpl hier="26" item="4294967295"/>
        </tpls>
      </n>
      <n v="1">
        <tpls c="8">
          <tpl hier="2" item="0"/>
          <tpl hier="4" item="3"/>
          <tpl fld="3" item="1"/>
          <tpl fld="2" item="73"/>
          <tpl hier="9" item="1"/>
          <tpl hier="11" item="4"/>
          <tpl hier="12" item="5"/>
          <tpl hier="26" item="4294967295"/>
        </tpls>
      </n>
      <n v="1">
        <tpls c="8">
          <tpl hier="2" item="0"/>
          <tpl hier="4" item="3"/>
          <tpl fld="3" item="20"/>
          <tpl fld="2" item="69"/>
          <tpl hier="9" item="1"/>
          <tpl hier="11" item="4"/>
          <tpl hier="12" item="5"/>
          <tpl hier="26" item="4294967295"/>
        </tpls>
      </n>
      <n v="1">
        <tpls c="8">
          <tpl hier="2" item="0"/>
          <tpl hier="4" item="3"/>
          <tpl fld="3" item="51"/>
          <tpl fld="2" item="69"/>
          <tpl hier="9" item="1"/>
          <tpl hier="11" item="4"/>
          <tpl hier="12" item="5"/>
          <tpl hier="26" item="4294967295"/>
        </tpls>
      </n>
      <n v="1">
        <tpls c="8">
          <tpl hier="2" item="0"/>
          <tpl hier="4" item="3"/>
          <tpl fld="3" item="38"/>
          <tpl fld="2" item="69"/>
          <tpl hier="9" item="1"/>
          <tpl hier="11" item="4"/>
          <tpl hier="12" item="5"/>
          <tpl hier="26" item="4294967295"/>
        </tpls>
      </n>
      <n v="1">
        <tpls c="8">
          <tpl hier="2" item="0"/>
          <tpl hier="4" item="3"/>
          <tpl fld="3" item="44"/>
          <tpl fld="2" item="66"/>
          <tpl hier="9" item="1"/>
          <tpl hier="11" item="4"/>
          <tpl hier="12" item="5"/>
          <tpl hier="26" item="4294967295"/>
        </tpls>
      </n>
      <n v="1">
        <tpls c="8">
          <tpl hier="2" item="0"/>
          <tpl hier="4" item="3"/>
          <tpl fld="3" item="43"/>
          <tpl fld="2" item="66"/>
          <tpl hier="9" item="1"/>
          <tpl hier="11" item="4"/>
          <tpl hier="12" item="5"/>
          <tpl hier="26" item="4294967295"/>
        </tpls>
      </n>
      <n v="1">
        <tpls c="8">
          <tpl hier="2" item="0"/>
          <tpl hier="4" item="3"/>
          <tpl fld="3" item="42"/>
          <tpl fld="2" item="66"/>
          <tpl hier="9" item="1"/>
          <tpl hier="11" item="4"/>
          <tpl hier="12" item="5"/>
          <tpl hier="26" item="4294967295"/>
        </tpls>
      </n>
      <n v="1">
        <tpls c="8">
          <tpl hier="2" item="0"/>
          <tpl hier="4" item="3"/>
          <tpl fld="3" item="41"/>
          <tpl fld="2" item="66"/>
          <tpl hier="9" item="1"/>
          <tpl hier="11" item="4"/>
          <tpl hier="12" item="5"/>
          <tpl hier="26" item="4294967295"/>
        </tpls>
      </n>
      <n v="1">
        <tpls c="8">
          <tpl hier="2" item="0"/>
          <tpl hier="4" item="3"/>
          <tpl fld="3" item="32"/>
          <tpl fld="2" item="48"/>
          <tpl hier="9" item="1"/>
          <tpl hier="11" item="4"/>
          <tpl hier="12" item="5"/>
          <tpl hier="26" item="4294967295"/>
        </tpls>
      </n>
      <n v="1">
        <tpls c="8">
          <tpl hier="2" item="0"/>
          <tpl hier="4" item="3"/>
          <tpl fld="3" item="31"/>
          <tpl fld="2" item="48"/>
          <tpl hier="9" item="1"/>
          <tpl hier="11" item="4"/>
          <tpl hier="12" item="5"/>
          <tpl hier="26" item="4294967295"/>
        </tpls>
      </n>
      <n v="1">
        <tpls c="8">
          <tpl hier="2" item="0"/>
          <tpl hier="4" item="3"/>
          <tpl fld="3" item="30"/>
          <tpl fld="2" item="48"/>
          <tpl hier="9" item="1"/>
          <tpl hier="11" item="4"/>
          <tpl hier="12" item="5"/>
          <tpl hier="26" item="4294967295"/>
        </tpls>
      </n>
      <n v="1">
        <tpls c="8">
          <tpl hier="2" item="0"/>
          <tpl hier="4" item="3"/>
          <tpl fld="3" item="23"/>
          <tpl fld="2" item="48"/>
          <tpl hier="9" item="1"/>
          <tpl hier="11" item="4"/>
          <tpl hier="12" item="5"/>
          <tpl hier="26" item="4294967295"/>
        </tpls>
      </n>
      <n v="1">
        <tpls c="8">
          <tpl hier="2" item="0"/>
          <tpl hier="4" item="3"/>
          <tpl fld="3" item="8"/>
          <tpl fld="2" item="53"/>
          <tpl hier="9" item="1"/>
          <tpl hier="11" item="4"/>
          <tpl hier="12" item="5"/>
          <tpl hier="26" item="4294967295"/>
        </tpls>
      </n>
      <n v="1">
        <tpls c="8">
          <tpl hier="2" item="0"/>
          <tpl hier="4" item="3"/>
          <tpl fld="3" item="3"/>
          <tpl fld="2" item="53"/>
          <tpl hier="9" item="1"/>
          <tpl hier="11" item="4"/>
          <tpl hier="12" item="5"/>
          <tpl hier="26" item="4294967295"/>
        </tpls>
      </n>
      <n v="1">
        <tpls c="8">
          <tpl hier="2" item="0"/>
          <tpl hier="4" item="3"/>
          <tpl fld="3" item="38"/>
          <tpl fld="2" item="53"/>
          <tpl hier="9" item="1"/>
          <tpl hier="11" item="4"/>
          <tpl hier="12" item="5"/>
          <tpl hier="26" item="4294967295"/>
        </tpls>
      </n>
      <n v="1">
        <tpls c="8">
          <tpl hier="2" item="0"/>
          <tpl hier="4" item="3"/>
          <tpl fld="3" item="34"/>
          <tpl fld="2" item="57"/>
          <tpl hier="9" item="1"/>
          <tpl hier="11" item="4"/>
          <tpl hier="12" item="5"/>
          <tpl hier="26" item="4294967295"/>
        </tpls>
      </n>
      <n v="1">
        <tpls c="8">
          <tpl hier="2" item="0"/>
          <tpl hier="4" item="3"/>
          <tpl fld="3" item="39"/>
          <tpl fld="2" item="61"/>
          <tpl hier="9" item="1"/>
          <tpl hier="11" item="4"/>
          <tpl hier="12" item="5"/>
          <tpl hier="26" item="4294967295"/>
        </tpls>
      </n>
      <n v="1">
        <tpls c="8">
          <tpl hier="2" item="0"/>
          <tpl hier="4" item="3"/>
          <tpl fld="3" item="12"/>
          <tpl fld="2" item="46"/>
          <tpl hier="9" item="1"/>
          <tpl hier="11" item="4"/>
          <tpl hier="12" item="5"/>
          <tpl hier="26" item="4294967295"/>
        </tpls>
      </n>
      <n v="1">
        <tpls c="8">
          <tpl hier="2" item="0"/>
          <tpl hier="4" item="3"/>
          <tpl fld="3" item="17"/>
          <tpl fld="2" item="58"/>
          <tpl hier="9" item="1"/>
          <tpl hier="11" item="4"/>
          <tpl hier="12" item="5"/>
          <tpl hier="26" item="4294967295"/>
        </tpls>
      </n>
      <n v="1">
        <tpls c="8">
          <tpl hier="2" item="0"/>
          <tpl hier="4" item="3"/>
          <tpl fld="3" item="55"/>
          <tpl fld="2" item="82"/>
          <tpl hier="9" item="1"/>
          <tpl hier="11" item="4"/>
          <tpl hier="12" item="5"/>
          <tpl hier="26" item="4294967295"/>
        </tpls>
      </n>
      <n v="1">
        <tpls c="8">
          <tpl hier="2" item="0"/>
          <tpl hier="4" item="3"/>
          <tpl fld="3" item="19"/>
          <tpl fld="2" item="52"/>
          <tpl hier="9" item="1"/>
          <tpl hier="11" item="4"/>
          <tpl hier="12" item="5"/>
          <tpl hier="26" item="4294967295"/>
        </tpls>
      </n>
      <n v="1">
        <tpls c="8">
          <tpl hier="2" item="0"/>
          <tpl hier="4" item="3"/>
          <tpl fld="3" item="9"/>
          <tpl fld="2" item="60"/>
          <tpl hier="9" item="1"/>
          <tpl hier="11" item="4"/>
          <tpl hier="12" item="5"/>
          <tpl hier="26" item="4294967295"/>
        </tpls>
      </n>
      <n v="1">
        <tpls c="8">
          <tpl hier="2" item="0"/>
          <tpl hier="4" item="3"/>
          <tpl fld="3" item="44"/>
          <tpl fld="2" item="62"/>
          <tpl hier="9" item="1"/>
          <tpl hier="11" item="4"/>
          <tpl hier="12" item="5"/>
          <tpl hier="26" item="4294967295"/>
        </tpls>
      </n>
      <n v="1">
        <tpls c="8">
          <tpl hier="2" item="0"/>
          <tpl hier="4" item="3"/>
          <tpl fld="3" item="16"/>
          <tpl fld="2" item="28"/>
          <tpl hier="9" item="1"/>
          <tpl hier="11" item="4"/>
          <tpl hier="12" item="5"/>
          <tpl hier="26" item="4294967295"/>
        </tpls>
      </n>
      <n v="1">
        <tpls c="8">
          <tpl hier="2" item="0"/>
          <tpl hier="4" item="3"/>
          <tpl fld="3" item="54"/>
          <tpl fld="2" item="40"/>
          <tpl hier="9" item="1"/>
          <tpl hier="11" item="4"/>
          <tpl hier="12" item="5"/>
          <tpl hier="26" item="4294967295"/>
        </tpls>
      </n>
      <n v="1">
        <tpls c="8">
          <tpl hier="2" item="0"/>
          <tpl hier="4" item="3"/>
          <tpl fld="3" item="36"/>
          <tpl fld="2" item="59"/>
          <tpl hier="9" item="1"/>
          <tpl hier="11" item="4"/>
          <tpl hier="12" item="5"/>
          <tpl hier="26" item="4294967295"/>
        </tpls>
      </n>
      <n v="1">
        <tpls c="8">
          <tpl hier="2" item="0"/>
          <tpl hier="4" item="3"/>
          <tpl fld="3" item="11"/>
          <tpl fld="2" item="49"/>
          <tpl hier="9" item="1"/>
          <tpl hier="11" item="4"/>
          <tpl hier="12" item="5"/>
          <tpl hier="26" item="4294967295"/>
        </tpls>
      </n>
      <n v="1">
        <tpls c="8">
          <tpl hier="2" item="0"/>
          <tpl hier="4" item="3"/>
          <tpl fld="3" item="56"/>
          <tpl fld="2" item="26"/>
          <tpl hier="9" item="1"/>
          <tpl hier="11" item="4"/>
          <tpl hier="12" item="5"/>
          <tpl hier="26" item="4294967295"/>
        </tpls>
      </n>
      <n v="1">
        <tpls c="8">
          <tpl hier="2" item="0"/>
          <tpl hier="4" item="3"/>
          <tpl fld="3" item="9"/>
          <tpl fld="2" item="71"/>
          <tpl hier="9" item="1"/>
          <tpl hier="11" item="4"/>
          <tpl hier="12" item="5"/>
          <tpl hier="26" item="4294967295"/>
        </tpls>
      </n>
      <n v="1">
        <tpls c="8">
          <tpl hier="2" item="0"/>
          <tpl hier="4" item="3"/>
          <tpl fld="3" item="0"/>
          <tpl fld="2" item="71"/>
          <tpl hier="9" item="1"/>
          <tpl hier="11" item="4"/>
          <tpl hier="12" item="5"/>
          <tpl hier="26" item="4294967295"/>
        </tpls>
      </n>
      <n v="1">
        <tpls c="8">
          <tpl hier="2" item="0"/>
          <tpl hier="4" item="3"/>
          <tpl fld="3" item="50"/>
          <tpl fld="2" item="74"/>
          <tpl hier="9" item="1"/>
          <tpl hier="11" item="4"/>
          <tpl hier="12" item="5"/>
          <tpl hier="26" item="4294967295"/>
        </tpls>
      </n>
      <n v="1">
        <tpls c="8">
          <tpl hier="2" item="0"/>
          <tpl hier="4" item="3"/>
          <tpl fld="3" item="48"/>
          <tpl fld="2" item="74"/>
          <tpl hier="9" item="1"/>
          <tpl hier="11" item="4"/>
          <tpl hier="12" item="5"/>
          <tpl hier="26" item="4294967295"/>
        </tpls>
      </n>
      <n v="1">
        <tpls c="8">
          <tpl hier="2" item="0"/>
          <tpl hier="4" item="3"/>
          <tpl fld="3" item="33"/>
          <tpl fld="2" item="76"/>
          <tpl hier="9" item="1"/>
          <tpl hier="11" item="4"/>
          <tpl hier="12" item="5"/>
          <tpl hier="26" item="4294967295"/>
        </tpls>
      </n>
      <n v="1">
        <tpls c="8">
          <tpl hier="2" item="0"/>
          <tpl hier="4" item="3"/>
          <tpl fld="3" item="6"/>
          <tpl fld="2" item="75"/>
          <tpl hier="9" item="1"/>
          <tpl hier="11" item="4"/>
          <tpl hier="12" item="5"/>
          <tpl hier="26" item="4294967295"/>
        </tpls>
      </n>
      <n v="1">
        <tpls c="8">
          <tpl hier="2" item="0"/>
          <tpl hier="4" item="3"/>
          <tpl fld="3" item="19"/>
          <tpl fld="2" item="70"/>
          <tpl hier="9" item="1"/>
          <tpl hier="11" item="4"/>
          <tpl hier="12" item="5"/>
          <tpl hier="26" item="4294967295"/>
        </tpls>
      </n>
      <n v="1">
        <tpls c="8">
          <tpl hier="2" item="0"/>
          <tpl hier="4" item="3"/>
          <tpl fld="3" item="51"/>
          <tpl fld="2" item="71"/>
          <tpl hier="9" item="1"/>
          <tpl hier="11" item="4"/>
          <tpl hier="12" item="5"/>
          <tpl hier="26" item="4294967295"/>
        </tpls>
      </n>
      <n v="1">
        <tpls c="8">
          <tpl hier="2" item="0"/>
          <tpl hier="4" item="3"/>
          <tpl fld="3" item="43"/>
          <tpl fld="2" item="74"/>
          <tpl hier="9" item="1"/>
          <tpl hier="11" item="4"/>
          <tpl hier="12" item="5"/>
          <tpl hier="26" item="4294967295"/>
        </tpls>
      </n>
      <n v="1">
        <tpls c="8">
          <tpl hier="2" item="0"/>
          <tpl hier="4" item="3"/>
          <tpl fld="3" item="42"/>
          <tpl fld="2" item="74"/>
          <tpl hier="9" item="1"/>
          <tpl hier="11" item="4"/>
          <tpl hier="12" item="5"/>
          <tpl hier="26" item="4294967295"/>
        </tpls>
      </n>
      <n v="1">
        <tpls c="8">
          <tpl hier="2" item="0"/>
          <tpl hier="4" item="3"/>
          <tpl fld="3" item="32"/>
          <tpl fld="2" item="76"/>
          <tpl hier="9" item="1"/>
          <tpl hier="11" item="4"/>
          <tpl hier="12" item="5"/>
          <tpl hier="26" item="4294967295"/>
        </tpls>
      </n>
      <n v="1">
        <tpls c="8">
          <tpl hier="2" item="0"/>
          <tpl hier="4" item="3"/>
          <tpl fld="3" item="29"/>
          <tpl fld="2" item="76"/>
          <tpl hier="9" item="1"/>
          <tpl hier="11" item="4"/>
          <tpl hier="12" item="5"/>
          <tpl hier="26" item="4294967295"/>
        </tpls>
      </n>
      <n v="1">
        <tpls c="8">
          <tpl hier="2" item="0"/>
          <tpl hier="4" item="3"/>
          <tpl fld="3" item="16"/>
          <tpl fld="2" item="83"/>
          <tpl hier="9" item="1"/>
          <tpl hier="11" item="4"/>
          <tpl hier="12" item="5"/>
          <tpl hier="26" item="4294967295"/>
        </tpls>
      </n>
      <n v="1">
        <tpls c="8">
          <tpl hier="2" item="0"/>
          <tpl hier="4" item="3"/>
          <tpl fld="3" item="15"/>
          <tpl fld="2" item="83"/>
          <tpl hier="9" item="1"/>
          <tpl hier="11" item="4"/>
          <tpl hier="12" item="5"/>
          <tpl hier="26" item="4294967295"/>
        </tpls>
      </n>
      <n v="1">
        <tpls c="8">
          <tpl hier="2" item="0"/>
          <tpl hier="4" item="3"/>
          <tpl fld="3" item="14"/>
          <tpl fld="2" item="83"/>
          <tpl hier="9" item="1"/>
          <tpl hier="11" item="4"/>
          <tpl hier="12" item="5"/>
          <tpl hier="26" item="4294967295"/>
        </tpls>
      </n>
      <n v="1">
        <tpls c="8">
          <tpl hier="2" item="0"/>
          <tpl hier="4" item="3"/>
          <tpl fld="3" item="13"/>
          <tpl fld="2" item="83"/>
          <tpl hier="9" item="1"/>
          <tpl hier="11" item="4"/>
          <tpl hier="12" item="5"/>
          <tpl hier="26" item="4294967295"/>
        </tpls>
      </n>
      <n v="1">
        <tpls c="8">
          <tpl hier="2" item="0"/>
          <tpl hier="4" item="3"/>
          <tpl fld="3" item="4"/>
          <tpl fld="2" item="75"/>
          <tpl hier="9" item="1"/>
          <tpl hier="11" item="4"/>
          <tpl hier="12" item="5"/>
          <tpl hier="26" item="4294967295"/>
        </tpls>
      </n>
      <n v="1">
        <tpls c="8">
          <tpl hier="2" item="0"/>
          <tpl hier="4" item="3"/>
          <tpl fld="3" item="58"/>
          <tpl fld="2" item="75"/>
          <tpl hier="9" item="1"/>
          <tpl hier="11" item="4"/>
          <tpl hier="12" item="5"/>
          <tpl hier="26" item="4294967295"/>
        </tpls>
      </n>
      <n v="1">
        <tpls c="8">
          <tpl hier="2" item="0"/>
          <tpl hier="4" item="3"/>
          <tpl fld="3" item="2"/>
          <tpl fld="2" item="75"/>
          <tpl hier="9" item="1"/>
          <tpl hier="11" item="4"/>
          <tpl hier="12" item="5"/>
          <tpl hier="26" item="4294967295"/>
        </tpls>
      </n>
      <n v="1">
        <tpls c="8">
          <tpl hier="2" item="0"/>
          <tpl hier="4" item="3"/>
          <tpl fld="3" item="54"/>
          <tpl fld="2" item="80"/>
          <tpl hier="9" item="1"/>
          <tpl hier="11" item="4"/>
          <tpl hier="12" item="5"/>
          <tpl hier="26" item="4294967295"/>
        </tpls>
      </n>
      <n v="1">
        <tpls c="8">
          <tpl hier="2" item="0"/>
          <tpl hier="4" item="3"/>
          <tpl fld="3" item="53"/>
          <tpl fld="2" item="80"/>
          <tpl hier="9" item="1"/>
          <tpl hier="11" item="4"/>
          <tpl hier="12" item="5"/>
          <tpl hier="26" item="4294967295"/>
        </tpls>
      </n>
      <n v="1">
        <tpls c="8">
          <tpl hier="2" item="0"/>
          <tpl hier="4" item="3"/>
          <tpl fld="3" item="52"/>
          <tpl fld="2" item="80"/>
          <tpl hier="9" item="1"/>
          <tpl hier="11" item="4"/>
          <tpl hier="12" item="5"/>
          <tpl hier="26" item="4294967295"/>
        </tpls>
      </n>
      <n v="1">
        <tpls c="8">
          <tpl hier="2" item="0"/>
          <tpl hier="4" item="3"/>
          <tpl fld="3" item="48"/>
          <tpl fld="2" item="84"/>
          <tpl hier="9" item="1"/>
          <tpl hier="11" item="4"/>
          <tpl hier="12" item="5"/>
          <tpl hier="26" item="4294967295"/>
        </tpls>
      </n>
      <n v="1">
        <tpls c="8">
          <tpl hier="2" item="0"/>
          <tpl hier="4" item="3"/>
          <tpl fld="3" item="46"/>
          <tpl fld="2" item="84"/>
          <tpl hier="9" item="1"/>
          <tpl hier="11" item="4"/>
          <tpl hier="12" item="5"/>
          <tpl hier="26" item="4294967295"/>
        </tpls>
      </n>
      <n v="1">
        <tpls c="8">
          <tpl hier="2" item="0"/>
          <tpl hier="4" item="3"/>
          <tpl fld="3" item="45"/>
          <tpl fld="2" item="84"/>
          <tpl hier="9" item="1"/>
          <tpl hier="11" item="4"/>
          <tpl hier="12" item="5"/>
          <tpl hier="26" item="4294967295"/>
        </tpls>
      </n>
      <n v="1">
        <tpls c="8">
          <tpl hier="2" item="0"/>
          <tpl hier="4" item="3"/>
          <tpl fld="3" item="47"/>
          <tpl fld="2" item="84"/>
          <tpl hier="9" item="1"/>
          <tpl hier="11" item="4"/>
          <tpl hier="12" item="5"/>
          <tpl hier="26" item="4294967295"/>
        </tpls>
      </n>
      <n v="1">
        <tpls c="8">
          <tpl hier="2" item="0"/>
          <tpl hier="4" item="3"/>
          <tpl fld="3" item="34"/>
          <tpl fld="2" item="70"/>
          <tpl hier="9" item="1"/>
          <tpl hier="11" item="4"/>
          <tpl hier="12" item="5"/>
          <tpl hier="26" item="4294967295"/>
        </tpls>
      </n>
      <n v="1">
        <tpls c="8">
          <tpl hier="2" item="0"/>
          <tpl hier="4" item="3"/>
          <tpl fld="3" item="36"/>
          <tpl fld="2" item="70"/>
          <tpl hier="9" item="1"/>
          <tpl hier="11" item="4"/>
          <tpl hier="12" item="5"/>
          <tpl hier="26" item="4294967295"/>
        </tpls>
      </n>
      <n v="1">
        <tpls c="8">
          <tpl hier="2" item="0"/>
          <tpl hier="4" item="3"/>
          <tpl fld="3" item="27"/>
          <tpl fld="2" item="70"/>
          <tpl hier="9" item="1"/>
          <tpl hier="11" item="4"/>
          <tpl hier="12" item="5"/>
          <tpl hier="26" item="4294967295"/>
        </tpls>
      </n>
      <n v="1">
        <tpls c="8">
          <tpl hier="2" item="0"/>
          <tpl hier="4" item="3"/>
          <tpl fld="3" item="33"/>
          <tpl fld="2" item="70"/>
          <tpl hier="9" item="1"/>
          <tpl hier="11" item="4"/>
          <tpl hier="12" item="5"/>
          <tpl hier="26" item="4294967295"/>
        </tpls>
      </n>
      <n v="1">
        <tpls c="8">
          <tpl hier="2" item="0"/>
          <tpl hier="4" item="3"/>
          <tpl fld="3" item="18"/>
          <tpl fld="2" item="72"/>
          <tpl hier="9" item="1"/>
          <tpl hier="11" item="4"/>
          <tpl hier="12" item="5"/>
          <tpl hier="26" item="4294967295"/>
        </tpls>
      </n>
      <n v="1">
        <tpls c="8">
          <tpl hier="2" item="0"/>
          <tpl hier="4" item="3"/>
          <tpl fld="3" item="22"/>
          <tpl fld="2" item="72"/>
          <tpl hier="9" item="1"/>
          <tpl hier="11" item="4"/>
          <tpl hier="12" item="5"/>
          <tpl hier="26" item="4294967295"/>
        </tpls>
      </n>
      <n v="1">
        <tpls c="8">
          <tpl hier="2" item="0"/>
          <tpl hier="4" item="3"/>
          <tpl fld="3" item="17"/>
          <tpl fld="2" item="72"/>
          <tpl hier="9" item="1"/>
          <tpl hier="11" item="4"/>
          <tpl hier="12" item="5"/>
          <tpl hier="26" item="4294967295"/>
        </tpls>
      </n>
      <n v="1">
        <tpls c="8">
          <tpl hier="2" item="0"/>
          <tpl hier="4" item="3"/>
          <tpl fld="3" item="21"/>
          <tpl fld="2" item="72"/>
          <tpl hier="9" item="1"/>
          <tpl hier="11" item="4"/>
          <tpl hier="12" item="5"/>
          <tpl hier="26" item="4294967295"/>
        </tpls>
      </n>
      <n v="1">
        <tpls c="8">
          <tpl hier="2" item="0"/>
          <tpl hier="4" item="3"/>
          <tpl fld="3" item="8"/>
          <tpl fld="2" item="78"/>
          <tpl hier="9" item="1"/>
          <tpl hier="11" item="4"/>
          <tpl hier="12" item="5"/>
          <tpl hier="26" item="4294967295"/>
        </tpls>
      </n>
      <n v="1">
        <tpls c="8">
          <tpl hier="2" item="0"/>
          <tpl hier="4" item="3"/>
          <tpl fld="3" item="7"/>
          <tpl fld="2" item="78"/>
          <tpl hier="9" item="1"/>
          <tpl hier="11" item="4"/>
          <tpl hier="12" item="5"/>
          <tpl hier="26" item="4294967295"/>
        </tpls>
      </n>
      <n v="1">
        <tpls c="8">
          <tpl hier="2" item="0"/>
          <tpl hier="4" item="3"/>
          <tpl fld="3" item="6"/>
          <tpl fld="2" item="78"/>
          <tpl hier="9" item="1"/>
          <tpl hier="11" item="4"/>
          <tpl hier="12" item="5"/>
          <tpl hier="26" item="4294967295"/>
        </tpls>
      </n>
      <n v="1">
        <tpls c="8">
          <tpl hier="2" item="0"/>
          <tpl hier="4" item="3"/>
          <tpl fld="3" item="5"/>
          <tpl fld="2" item="78"/>
          <tpl hier="9" item="1"/>
          <tpl hier="11" item="4"/>
          <tpl hier="12" item="5"/>
          <tpl hier="26" item="4294967295"/>
        </tpls>
      </n>
      <n v="1">
        <tpls c="8">
          <tpl hier="2" item="0"/>
          <tpl hier="4" item="3"/>
          <tpl fld="3" item="56"/>
          <tpl fld="2" item="73"/>
          <tpl hier="9" item="1"/>
          <tpl hier="11" item="4"/>
          <tpl hier="12" item="5"/>
          <tpl hier="26" item="4294967295"/>
        </tpls>
      </n>
      <n v="1">
        <tpls c="8">
          <tpl hier="2" item="0"/>
          <tpl hier="4" item="3"/>
          <tpl fld="3" item="0"/>
          <tpl fld="2" item="73"/>
          <tpl hier="9" item="1"/>
          <tpl hier="11" item="4"/>
          <tpl hier="12" item="5"/>
          <tpl hier="26" item="4294967295"/>
        </tpls>
      </n>
      <n v="1">
        <tpls c="8">
          <tpl hier="2" item="0"/>
          <tpl hier="4" item="3"/>
          <tpl fld="3" item="55"/>
          <tpl fld="2" item="73"/>
          <tpl hier="9" item="1"/>
          <tpl hier="11" item="4"/>
          <tpl hier="12" item="5"/>
          <tpl hier="26" item="4294967295"/>
        </tpls>
      </n>
      <n v="1">
        <tpls c="8">
          <tpl hier="2" item="0"/>
          <tpl hier="4" item="3"/>
          <tpl fld="3" item="35"/>
          <tpl fld="2" item="69"/>
          <tpl hier="9" item="1"/>
          <tpl hier="11" item="4"/>
          <tpl hier="12" item="5"/>
          <tpl hier="26" item="4294967295"/>
        </tpls>
      </n>
      <n v="1">
        <tpls c="8">
          <tpl hier="2" item="0"/>
          <tpl hier="4" item="3"/>
          <tpl fld="3" item="40"/>
          <tpl fld="2" item="69"/>
          <tpl hier="9" item="1"/>
          <tpl hier="11" item="4"/>
          <tpl hier="12" item="5"/>
          <tpl hier="26" item="4294967295"/>
        </tpls>
      </n>
      <n v="1">
        <tpls c="8">
          <tpl hier="2" item="0"/>
          <tpl hier="4" item="3"/>
          <tpl fld="3" item="50"/>
          <tpl fld="2" item="69"/>
          <tpl hier="9" item="1"/>
          <tpl hier="11" item="4"/>
          <tpl hier="12" item="5"/>
          <tpl hier="26" item="4294967295"/>
        </tpls>
      </n>
      <n v="1">
        <tpls c="8">
          <tpl hier="2" item="0"/>
          <tpl hier="4" item="3"/>
          <tpl fld="3" item="49"/>
          <tpl fld="2" item="69"/>
          <tpl hier="9" item="1"/>
          <tpl hier="11" item="4"/>
          <tpl hier="12" item="5"/>
          <tpl hier="26" item="4294967295"/>
        </tpls>
      </n>
      <n v="1">
        <tpls c="8">
          <tpl hier="2" item="0"/>
          <tpl hier="4" item="3"/>
          <tpl fld="3" item="37"/>
          <tpl fld="2" item="66"/>
          <tpl hier="9" item="1"/>
          <tpl hier="11" item="4"/>
          <tpl hier="12" item="5"/>
          <tpl hier="26" item="4294967295"/>
        </tpls>
      </n>
      <n v="1">
        <tpls c="8">
          <tpl hier="2" item="0"/>
          <tpl hier="4" item="3"/>
          <tpl fld="3" item="39"/>
          <tpl fld="2" item="66"/>
          <tpl hier="9" item="1"/>
          <tpl hier="11" item="4"/>
          <tpl hier="12" item="5"/>
          <tpl hier="26" item="4294967295"/>
        </tpls>
      </n>
      <n v="1">
        <tpls c="8">
          <tpl hier="2" item="0"/>
          <tpl hier="4" item="3"/>
          <tpl fld="3" item="28"/>
          <tpl fld="2" item="66"/>
          <tpl hier="9" item="1"/>
          <tpl hier="11" item="4"/>
          <tpl hier="12" item="5"/>
          <tpl hier="26" item="4294967295"/>
        </tpls>
      </n>
      <n v="1">
        <tpls c="8">
          <tpl hier="2" item="0"/>
          <tpl hier="4" item="3"/>
          <tpl fld="3" item="19"/>
          <tpl fld="2" item="66"/>
          <tpl hier="9" item="1"/>
          <tpl hier="11" item="4"/>
          <tpl hier="12" item="5"/>
          <tpl hier="26" item="4294967295"/>
        </tpls>
      </n>
      <n v="1">
        <tpls c="8">
          <tpl hier="2" item="0"/>
          <tpl hier="4" item="3"/>
          <tpl fld="3" item="26"/>
          <tpl fld="2" item="48"/>
          <tpl hier="9" item="1"/>
          <tpl hier="11" item="4"/>
          <tpl hier="12" item="5"/>
          <tpl hier="26" item="4294967295"/>
        </tpls>
      </n>
      <n v="1">
        <tpls c="8">
          <tpl hier="2" item="0"/>
          <tpl hier="4" item="3"/>
          <tpl fld="3" item="25"/>
          <tpl fld="2" item="48"/>
          <tpl hier="9" item="1"/>
          <tpl hier="11" item="4"/>
          <tpl hier="12" item="5"/>
          <tpl hier="26" item="4294967295"/>
        </tpls>
      </n>
      <n v="1">
        <tpls c="8">
          <tpl hier="2" item="0"/>
          <tpl hier="4" item="3"/>
          <tpl fld="3" item="24"/>
          <tpl fld="2" item="48"/>
          <tpl hier="9" item="1"/>
          <tpl hier="11" item="4"/>
          <tpl hier="12" item="5"/>
          <tpl hier="26" item="4294967295"/>
        </tpls>
      </n>
      <n v="1">
        <tpls c="8">
          <tpl hier="2" item="0"/>
          <tpl hier="4" item="3"/>
          <tpl fld="3" item="21"/>
          <tpl fld="2" item="48"/>
          <tpl hier="9" item="1"/>
          <tpl hier="11" item="4"/>
          <tpl hier="12" item="5"/>
          <tpl hier="26" item="4294967295"/>
        </tpls>
      </n>
      <n v="1">
        <tpls c="8">
          <tpl hier="2" item="0"/>
          <tpl hier="4" item="3"/>
          <tpl fld="3" item="4"/>
          <tpl fld="2" item="53"/>
          <tpl hier="9" item="1"/>
          <tpl hier="11" item="4"/>
          <tpl hier="12" item="5"/>
          <tpl hier="26" item="4294967295"/>
        </tpls>
      </n>
      <n v="1">
        <tpls c="8">
          <tpl hier="2" item="0"/>
          <tpl hier="4" item="3"/>
          <tpl fld="3" item="0"/>
          <tpl fld="2" item="53"/>
          <tpl hier="9" item="1"/>
          <tpl hier="11" item="4"/>
          <tpl hier="12" item="5"/>
          <tpl hier="26" item="4294967295"/>
        </tpls>
      </n>
      <n v="1">
        <tpls c="8">
          <tpl hier="2" item="0"/>
          <tpl hier="4" item="3"/>
          <tpl fld="3" item="49"/>
          <tpl fld="2" item="53"/>
          <tpl hier="9" item="1"/>
          <tpl hier="11" item="4"/>
          <tpl hier="12" item="5"/>
          <tpl hier="26" item="4294967295"/>
        </tpls>
      </n>
      <n v="1">
        <tpls c="8">
          <tpl hier="2" item="0"/>
          <tpl hier="4" item="3"/>
          <tpl fld="3" item="32"/>
          <tpl fld="2" item="57"/>
          <tpl hier="9" item="1"/>
          <tpl hier="11" item="4"/>
          <tpl hier="12" item="5"/>
          <tpl hier="26" item="4294967295"/>
        </tpls>
      </n>
      <n v="1">
        <tpls c="8">
          <tpl hier="2" item="0"/>
          <tpl hier="4" item="3"/>
          <tpl fld="3" item="31"/>
          <tpl fld="2" item="61"/>
          <tpl hier="9" item="1"/>
          <tpl hier="11" item="4"/>
          <tpl hier="12" item="5"/>
          <tpl hier="26" item="4294967295"/>
        </tpls>
      </n>
      <n v="1">
        <tpls c="8">
          <tpl hier="2" item="0"/>
          <tpl hier="4" item="3"/>
          <tpl fld="3" item="58"/>
          <tpl fld="2" item="46"/>
          <tpl hier="9" item="1"/>
          <tpl hier="11" item="4"/>
          <tpl hier="12" item="5"/>
          <tpl hier="26" item="4294967295"/>
        </tpls>
      </n>
      <n v="1">
        <tpls c="8">
          <tpl hier="2" item="0"/>
          <tpl hier="4" item="3"/>
          <tpl fld="3" item="11"/>
          <tpl fld="2" item="58"/>
          <tpl hier="9" item="1"/>
          <tpl hier="11" item="4"/>
          <tpl hier="12" item="5"/>
          <tpl hier="26" item="4294967295"/>
        </tpls>
      </n>
      <n v="1">
        <tpls c="8">
          <tpl hier="2" item="0"/>
          <tpl hier="4" item="3"/>
          <tpl fld="3" item="38"/>
          <tpl fld="2" item="82"/>
          <tpl hier="9" item="1"/>
          <tpl hier="11" item="4"/>
          <tpl hier="12" item="5"/>
          <tpl hier="26" item="4294967295"/>
        </tpls>
      </n>
      <n v="1">
        <tpls c="8">
          <tpl hier="2" item="0"/>
          <tpl hier="4" item="3"/>
          <tpl fld="3" item="29"/>
          <tpl fld="2" item="52"/>
          <tpl hier="9" item="1"/>
          <tpl hier="11" item="4"/>
          <tpl hier="12" item="5"/>
          <tpl hier="26" item="4294967295"/>
        </tpls>
      </n>
      <n v="1">
        <tpls c="8">
          <tpl hier="2" item="0"/>
          <tpl hier="4" item="3"/>
          <tpl fld="3" item="34"/>
          <tpl fld="2" item="62"/>
          <tpl hier="9" item="1"/>
          <tpl hier="11" item="4"/>
          <tpl hier="12" item="5"/>
          <tpl hier="26" item="4294967295"/>
        </tpls>
      </n>
      <n v="1">
        <tpls c="8">
          <tpl hier="2" item="0"/>
          <tpl hier="4" item="3"/>
          <tpl fld="3" item="8"/>
          <tpl fld="2" item="28"/>
          <tpl hier="9" item="1"/>
          <tpl hier="11" item="4"/>
          <tpl hier="12" item="5"/>
          <tpl hier="26" item="4294967295"/>
        </tpls>
      </n>
      <n v="1">
        <tpls c="8">
          <tpl hier="2" item="0"/>
          <tpl hier="4" item="3"/>
          <tpl fld="3" item="40"/>
          <tpl fld="2" item="40"/>
          <tpl hier="9" item="1"/>
          <tpl hier="11" item="4"/>
          <tpl hier="12" item="5"/>
          <tpl hier="26" item="4294967295"/>
        </tpls>
      </n>
      <n v="1">
        <tpls c="8">
          <tpl hier="2" item="0"/>
          <tpl hier="4" item="3"/>
          <tpl fld="3" item="25"/>
          <tpl fld="2" item="59"/>
          <tpl hier="9" item="1"/>
          <tpl hier="11" item="4"/>
          <tpl hier="12" item="5"/>
          <tpl hier="26" item="4294967295"/>
        </tpls>
      </n>
      <n v="1">
        <tpls c="8">
          <tpl hier="2" item="0"/>
          <tpl hier="4" item="3"/>
          <tpl fld="3" item="35"/>
          <tpl fld="2" item="44"/>
          <tpl hier="9" item="1"/>
          <tpl hier="11" item="4"/>
          <tpl hier="12" item="5"/>
          <tpl hier="26" item="4294967295"/>
        </tpls>
      </n>
      <n v="1">
        <tpls c="8">
          <tpl hier="2" item="0"/>
          <tpl hier="4" item="3"/>
          <tpl fld="3" item="39"/>
          <tpl fld="2" item="17"/>
          <tpl hier="9" item="1"/>
          <tpl hier="11" item="4"/>
          <tpl hier="12" item="5"/>
          <tpl hier="26" item="4294967295"/>
        </tpls>
      </n>
      <n v="1">
        <tpls c="8">
          <tpl hier="2" item="0"/>
          <tpl hier="4" item="3"/>
          <tpl fld="3" item="35"/>
          <tpl fld="2" item="74"/>
          <tpl hier="9" item="1"/>
          <tpl hier="11" item="4"/>
          <tpl hier="12" item="5"/>
          <tpl hier="26" item="4294967295"/>
        </tpls>
      </n>
      <n v="1">
        <tpls c="8">
          <tpl hier="2" item="0"/>
          <tpl hier="4" item="3"/>
          <tpl fld="3" item="54"/>
          <tpl fld="2" item="71"/>
          <tpl hier="9" item="1"/>
          <tpl hier="11" item="4"/>
          <tpl hier="12" item="5"/>
          <tpl hier="26" item="4294967295"/>
        </tpls>
      </n>
      <n v="1">
        <tpls c="8">
          <tpl hier="2" item="0"/>
          <tpl hier="4" item="3"/>
          <tpl fld="3" item="34"/>
          <tpl fld="2" item="76"/>
          <tpl hier="9" item="1"/>
          <tpl hier="11" item="4"/>
          <tpl hier="12" item="5"/>
          <tpl hier="26" item="4294967295"/>
        </tpls>
      </n>
      <n v="1">
        <tpls c="8">
          <tpl hier="2" item="0"/>
          <tpl hier="4" item="3"/>
          <tpl fld="3" item="8"/>
          <tpl fld="2" item="75"/>
          <tpl hier="9" item="1"/>
          <tpl hier="11" item="4"/>
          <tpl hier="12" item="5"/>
          <tpl hier="26" item="4294967295"/>
        </tpls>
      </n>
      <n v="1">
        <tpls c="8">
          <tpl hier="2" item="0"/>
          <tpl hier="4" item="3"/>
          <tpl fld="3" item="26"/>
          <tpl fld="2" item="72"/>
          <tpl hier="9" item="1"/>
          <tpl hier="11" item="4"/>
          <tpl hier="12" item="5"/>
          <tpl hier="26" item="4294967295"/>
        </tpls>
      </n>
      <n v="1">
        <tpls c="8">
          <tpl hier="2" item="0"/>
          <tpl hier="4" item="3"/>
          <tpl fld="3" item="20"/>
          <tpl fld="2" item="71"/>
          <tpl hier="9" item="1"/>
          <tpl hier="11" item="4"/>
          <tpl hier="12" item="5"/>
          <tpl hier="26" item="4294967295"/>
        </tpls>
      </n>
      <n v="1">
        <tpls c="8">
          <tpl hier="2" item="0"/>
          <tpl hier="4" item="3"/>
          <tpl fld="3" item="44"/>
          <tpl fld="2" item="74"/>
          <tpl hier="9" item="1"/>
          <tpl hier="11" item="4"/>
          <tpl hier="12" item="5"/>
          <tpl hier="26" item="4294967295"/>
        </tpls>
      </n>
      <n v="1">
        <tpls c="8">
          <tpl hier="2" item="0"/>
          <tpl hier="4" item="3"/>
          <tpl fld="3" item="41"/>
          <tpl fld="2" item="74"/>
          <tpl hier="9" item="1"/>
          <tpl hier="11" item="4"/>
          <tpl hier="12" item="5"/>
          <tpl hier="26" item="4294967295"/>
        </tpls>
      </n>
      <n v="1">
        <tpls c="8">
          <tpl hier="2" item="0"/>
          <tpl hier="4" item="3"/>
          <tpl fld="3" item="28"/>
          <tpl fld="2" item="74"/>
          <tpl hier="9" item="1"/>
          <tpl hier="11" item="4"/>
          <tpl hier="12" item="5"/>
          <tpl hier="26" item="4294967295"/>
        </tpls>
      </n>
      <n v="1">
        <tpls c="8">
          <tpl hier="2" item="0"/>
          <tpl hier="4" item="3"/>
          <tpl fld="3" item="25"/>
          <tpl fld="2" item="76"/>
          <tpl hier="9" item="1"/>
          <tpl hier="11" item="4"/>
          <tpl hier="12" item="5"/>
          <tpl hier="26" item="4294967295"/>
        </tpls>
      </n>
      <n v="1">
        <tpls c="8">
          <tpl hier="2" item="0"/>
          <tpl hier="4" item="3"/>
          <tpl fld="3" item="12"/>
          <tpl fld="2" item="83"/>
          <tpl hier="9" item="1"/>
          <tpl hier="11" item="4"/>
          <tpl hier="12" item="5"/>
          <tpl hier="26" item="4294967295"/>
        </tpls>
      </n>
      <n v="1">
        <tpls c="8">
          <tpl hier="2" item="0"/>
          <tpl hier="4" item="3"/>
          <tpl fld="3" item="3"/>
          <tpl fld="2" item="75"/>
          <tpl hier="9" item="1"/>
          <tpl hier="11" item="4"/>
          <tpl hier="12" item="5"/>
          <tpl hier="26" item="4294967295"/>
        </tpls>
      </n>
      <n v="1">
        <tpls c="8">
          <tpl hier="2" item="0"/>
          <tpl hier="4" item="3"/>
          <tpl fld="3" item="51"/>
          <tpl fld="2" item="80"/>
          <tpl hier="9" item="1"/>
          <tpl hier="11" item="4"/>
          <tpl hier="12" item="5"/>
          <tpl hier="26" item="4294967295"/>
        </tpls>
      </n>
      <n v="1">
        <tpls c="8">
          <tpl hier="2" item="0"/>
          <tpl hier="4" item="3"/>
          <tpl fld="3" item="42"/>
          <tpl fld="2" item="84"/>
          <tpl hier="9" item="1"/>
          <tpl hier="11" item="4"/>
          <tpl hier="12" item="5"/>
          <tpl hier="26" item="4294967295"/>
        </tpls>
      </n>
      <n v="1">
        <tpls c="8">
          <tpl hier="2" item="0"/>
          <tpl hier="4" item="3"/>
          <tpl fld="3" item="29"/>
          <tpl fld="2" item="70"/>
          <tpl hier="9" item="1"/>
          <tpl hier="11" item="4"/>
          <tpl hier="12" item="5"/>
          <tpl hier="26" item="4294967295"/>
        </tpls>
      </n>
      <n v="1">
        <tpls c="8">
          <tpl hier="2" item="0"/>
          <tpl hier="4" item="3"/>
          <tpl fld="3" item="4"/>
          <tpl fld="2" item="78"/>
          <tpl hier="9" item="1"/>
          <tpl hier="11" item="4"/>
          <tpl hier="12" item="5"/>
          <tpl hier="26" item="4294967295"/>
        </tpls>
      </n>
      <n v="1">
        <tpls c="8">
          <tpl hier="2" item="0"/>
          <tpl hier="4" item="3"/>
          <tpl fld="3" item="54"/>
          <tpl fld="2" item="73"/>
          <tpl hier="9" item="1"/>
          <tpl hier="11" item="4"/>
          <tpl hier="12" item="5"/>
          <tpl hier="26" item="4294967295"/>
        </tpls>
      </n>
      <n v="1">
        <tpls c="8">
          <tpl hier="2" item="0"/>
          <tpl hier="4" item="3"/>
          <tpl fld="3" item="46"/>
          <tpl fld="2" item="69"/>
          <tpl hier="9" item="1"/>
          <tpl hier="11" item="4"/>
          <tpl hier="12" item="5"/>
          <tpl hier="26" item="4294967295"/>
        </tpls>
      </n>
      <n v="1">
        <tpls c="8">
          <tpl hier="2" item="0"/>
          <tpl hier="4" item="3"/>
          <tpl fld="3" item="33"/>
          <tpl fld="2" item="66"/>
          <tpl hier="9" item="1"/>
          <tpl hier="11" item="4"/>
          <tpl hier="12" item="5"/>
          <tpl hier="26" item="4294967295"/>
        </tpls>
      </n>
      <n v="1">
        <tpls c="8">
          <tpl hier="2" item="0"/>
          <tpl hier="4" item="3"/>
          <tpl fld="3" item="47"/>
          <tpl fld="2" item="53"/>
          <tpl hier="9" item="1"/>
          <tpl hier="11" item="4"/>
          <tpl hier="12" item="5"/>
          <tpl hier="26" item="4294967295"/>
        </tpls>
      </n>
      <n v="1">
        <tpls c="8">
          <tpl hier="2" item="0"/>
          <tpl hier="4" item="3"/>
          <tpl fld="3" item="15"/>
          <tpl fld="2" item="28"/>
          <tpl hier="9" item="1"/>
          <tpl hier="11" item="4"/>
          <tpl hier="12" item="5"/>
          <tpl hier="26" item="4294967295"/>
        </tpls>
      </n>
      <n v="1">
        <tpls c="8">
          <tpl hier="2" item="0"/>
          <tpl hier="4" item="3"/>
          <tpl fld="3" item="56"/>
          <tpl fld="2" item="71"/>
          <tpl hier="9" item="1"/>
          <tpl hier="11" item="4"/>
          <tpl hier="12" item="5"/>
          <tpl hier="26" item="4294967295"/>
        </tpls>
      </n>
      <n v="1">
        <tpls c="8">
          <tpl hier="2" item="0"/>
          <tpl hier="4" item="3"/>
          <tpl fld="3" item="39"/>
          <tpl fld="2" item="76"/>
          <tpl hier="9" item="1"/>
          <tpl hier="11" item="4"/>
          <tpl hier="12" item="5"/>
          <tpl hier="26" item="4294967295"/>
        </tpls>
      </n>
      <n v="1">
        <tpls c="8">
          <tpl hier="2" item="0"/>
          <tpl hier="4" item="3"/>
          <tpl fld="3" item="46"/>
          <tpl fld="2" item="74"/>
          <tpl hier="9" item="1"/>
          <tpl hier="11" item="4"/>
          <tpl hier="12" item="5"/>
          <tpl hier="26" item="4294967295"/>
        </tpls>
      </n>
      <n v="1">
        <tpls c="8">
          <tpl hier="2" item="0"/>
          <tpl hier="4" item="3"/>
          <tpl fld="3" item="17"/>
          <tpl fld="2" item="83"/>
          <tpl hier="9" item="1"/>
          <tpl hier="11" item="4"/>
          <tpl hier="12" item="5"/>
          <tpl hier="26" item="4294967295"/>
        </tpls>
      </n>
      <n v="1">
        <tpls c="8">
          <tpl hier="2" item="0"/>
          <tpl hier="4" item="3"/>
          <tpl fld="3" item="28"/>
          <tpl fld="2" item="70"/>
          <tpl hier="9" item="1"/>
          <tpl hier="11" item="4"/>
          <tpl hier="12" item="5"/>
          <tpl hier="26" item="4294967295"/>
        </tpls>
      </n>
      <n v="1">
        <tpls c="8">
          <tpl hier="2" item="0"/>
          <tpl hier="4" item="3"/>
          <tpl fld="3" item="30"/>
          <tpl fld="2" item="76"/>
          <tpl hier="9" item="1"/>
          <tpl hier="11" item="4"/>
          <tpl hier="12" item="5"/>
          <tpl hier="26" item="4294967295"/>
        </tpls>
      </n>
      <n v="1">
        <tpls c="8">
          <tpl hier="2" item="0"/>
          <tpl hier="4" item="3"/>
          <tpl fld="3" item="49"/>
          <tpl fld="2" item="71"/>
          <tpl hier="9" item="1"/>
          <tpl hier="11" item="4"/>
          <tpl hier="12" item="5"/>
          <tpl hier="26" item="4294967295"/>
        </tpls>
      </n>
      <n v="1">
        <tpls c="8">
          <tpl hier="2" item="0"/>
          <tpl hier="4" item="3"/>
          <tpl fld="3" item="39"/>
          <tpl fld="2" item="74"/>
          <tpl hier="9" item="1"/>
          <tpl hier="11" item="4"/>
          <tpl hier="12" item="5"/>
          <tpl hier="26" item="4294967295"/>
        </tpls>
      </n>
      <n v="1">
        <tpls c="8">
          <tpl hier="2" item="0"/>
          <tpl hier="4" item="3"/>
          <tpl fld="3" item="19"/>
          <tpl fld="2" item="74"/>
          <tpl hier="9" item="1"/>
          <tpl hier="11" item="4"/>
          <tpl hier="12" item="5"/>
          <tpl hier="26" item="4294967295"/>
        </tpls>
      </n>
      <n v="1">
        <tpls c="8">
          <tpl hier="2" item="0"/>
          <tpl hier="4" item="3"/>
          <tpl fld="3" item="24"/>
          <tpl fld="2" item="76"/>
          <tpl hier="9" item="1"/>
          <tpl hier="11" item="4"/>
          <tpl hier="12" item="5"/>
          <tpl hier="26" item="4294967295"/>
        </tpls>
      </n>
      <n v="1">
        <tpls c="8">
          <tpl hier="2" item="0"/>
          <tpl hier="4" item="3"/>
          <tpl fld="3" item="10"/>
          <tpl fld="2" item="83"/>
          <tpl hier="9" item="1"/>
          <tpl hier="11" item="4"/>
          <tpl hier="12" item="5"/>
          <tpl hier="26" item="4294967295"/>
        </tpls>
      </n>
      <n v="1">
        <tpls c="8">
          <tpl hier="2" item="0"/>
          <tpl hier="4" item="3"/>
          <tpl fld="3" item="11"/>
          <tpl fld="2" item="83"/>
          <tpl hier="9" item="1"/>
          <tpl hier="11" item="4"/>
          <tpl hier="12" item="5"/>
          <tpl hier="26" item="4294967295"/>
        </tpls>
      </n>
      <n v="1">
        <tpls c="8">
          <tpl hier="2" item="0"/>
          <tpl hier="4" item="3"/>
          <tpl fld="3" item="57"/>
          <tpl fld="2" item="75"/>
          <tpl hier="9" item="1"/>
          <tpl hier="11" item="4"/>
          <tpl hier="12" item="5"/>
          <tpl hier="26" item="4294967295"/>
        </tpls>
      </n>
      <n v="1">
        <tpls c="8">
          <tpl hier="2" item="0"/>
          <tpl hier="4" item="3"/>
          <tpl fld="3" item="1"/>
          <tpl fld="2" item="75"/>
          <tpl hier="9" item="1"/>
          <tpl hier="11" item="4"/>
          <tpl hier="12" item="5"/>
          <tpl hier="26" item="4294967295"/>
        </tpls>
      </n>
      <n v="1">
        <tpls c="8">
          <tpl hier="2" item="0"/>
          <tpl hier="4" item="3"/>
          <tpl fld="3" item="20"/>
          <tpl fld="2" item="80"/>
          <tpl hier="9" item="1"/>
          <tpl hier="11" item="4"/>
          <tpl hier="12" item="5"/>
          <tpl hier="26" item="4294967295"/>
        </tpls>
      </n>
      <n v="1">
        <tpls c="8">
          <tpl hier="2" item="0"/>
          <tpl hier="4" item="3"/>
          <tpl fld="3" item="38"/>
          <tpl fld="2" item="80"/>
          <tpl hier="9" item="1"/>
          <tpl hier="11" item="4"/>
          <tpl hier="12" item="5"/>
          <tpl hier="26" item="4294967295"/>
        </tpls>
      </n>
      <n v="1">
        <tpls c="8">
          <tpl hier="2" item="0"/>
          <tpl hier="4" item="3"/>
          <tpl fld="3" item="43"/>
          <tpl fld="2" item="84"/>
          <tpl hier="9" item="1"/>
          <tpl hier="11" item="4"/>
          <tpl hier="12" item="5"/>
          <tpl hier="26" item="4294967295"/>
        </tpls>
      </n>
      <n v="1">
        <tpls c="8">
          <tpl hier="2" item="0"/>
          <tpl hier="4" item="3"/>
          <tpl fld="3" item="32"/>
          <tpl fld="2" item="70"/>
          <tpl hier="9" item="1"/>
          <tpl hier="11" item="4"/>
          <tpl hier="12" item="5"/>
          <tpl hier="26" item="4294967295"/>
        </tpls>
      </n>
      <n v="1">
        <tpls c="8">
          <tpl hier="2" item="0"/>
          <tpl hier="4" item="3"/>
          <tpl fld="3" item="31"/>
          <tpl fld="2" item="70"/>
          <tpl hier="9" item="1"/>
          <tpl hier="11" item="4"/>
          <tpl hier="12" item="5"/>
          <tpl hier="26" item="4294967295"/>
        </tpls>
      </n>
      <n v="1">
        <tpls c="8">
          <tpl hier="2" item="0"/>
          <tpl hier="4" item="3"/>
          <tpl fld="3" item="16"/>
          <tpl fld="2" item="72"/>
          <tpl hier="9" item="1"/>
          <tpl hier="11" item="4"/>
          <tpl hier="12" item="5"/>
          <tpl hier="26" item="4294967295"/>
        </tpls>
      </n>
      <n v="1">
        <tpls c="8">
          <tpl hier="2" item="0"/>
          <tpl hier="4" item="3"/>
          <tpl fld="3" item="14"/>
          <tpl fld="2" item="72"/>
          <tpl hier="9" item="1"/>
          <tpl hier="11" item="4"/>
          <tpl hier="12" item="5"/>
          <tpl hier="26" item="4294967295"/>
        </tpls>
      </n>
      <n v="1">
        <tpls c="8">
          <tpl hier="2" item="0"/>
          <tpl hier="4" item="3"/>
          <tpl fld="3" item="58"/>
          <tpl fld="2" item="78"/>
          <tpl hier="9" item="1"/>
          <tpl hier="11" item="4"/>
          <tpl hier="12" item="5"/>
          <tpl hier="26" item="4294967295"/>
        </tpls>
      </n>
      <n v="1">
        <tpls c="8">
          <tpl hier="2" item="0"/>
          <tpl hier="4" item="3"/>
          <tpl fld="3" item="52"/>
          <tpl fld="2" item="73"/>
          <tpl hier="9" item="1"/>
          <tpl hier="11" item="4"/>
          <tpl hier="12" item="5"/>
          <tpl hier="26" item="4294967295"/>
        </tpls>
      </n>
      <n v="1">
        <tpls c="8">
          <tpl hier="2" item="0"/>
          <tpl hier="4" item="3"/>
          <tpl fld="3" item="45"/>
          <tpl fld="2" item="69"/>
          <tpl hier="9" item="1"/>
          <tpl hier="11" item="4"/>
          <tpl hier="12" item="5"/>
          <tpl hier="26" item="4294967295"/>
        </tpls>
      </n>
      <n v="1">
        <tpls c="8">
          <tpl hier="2" item="0"/>
          <tpl hier="4" item="3"/>
          <tpl fld="3" item="36"/>
          <tpl fld="2" item="66"/>
          <tpl hier="9" item="1"/>
          <tpl hier="11" item="4"/>
          <tpl hier="12" item="5"/>
          <tpl hier="26" item="4294967295"/>
        </tpls>
      </n>
      <n v="1">
        <tpls c="8">
          <tpl hier="2" item="0"/>
          <tpl hier="4" item="3"/>
          <tpl fld="3" item="22"/>
          <tpl fld="2" item="48"/>
          <tpl hier="9" item="1"/>
          <tpl hier="11" item="4"/>
          <tpl hier="12" item="5"/>
          <tpl hier="26" item="4294967295"/>
        </tpls>
      </n>
      <n v="1">
        <tpls c="8">
          <tpl hier="2" item="0"/>
          <tpl hier="4" item="3"/>
          <tpl fld="3" item="13"/>
          <tpl fld="2" item="48"/>
          <tpl hier="9" item="1"/>
          <tpl hier="11" item="4"/>
          <tpl hier="12" item="5"/>
          <tpl hier="26" item="4294967295"/>
        </tpls>
      </n>
      <n v="1">
        <tpls c="8">
          <tpl hier="2" item="0"/>
          <tpl hier="4" item="3"/>
          <tpl fld="3" item="51"/>
          <tpl fld="2" item="53"/>
          <tpl hier="9" item="1"/>
          <tpl hier="11" item="4"/>
          <tpl hier="12" item="5"/>
          <tpl hier="26" item="4294967295"/>
        </tpls>
      </n>
      <n v="1">
        <tpls c="8">
          <tpl hier="2" item="0"/>
          <tpl hier="4" item="3"/>
          <tpl fld="3" item="26"/>
          <tpl fld="2" item="57"/>
          <tpl hier="9" item="1"/>
          <tpl hier="11" item="4"/>
          <tpl hier="12" item="5"/>
          <tpl hier="26" item="4294967295"/>
        </tpls>
      </n>
      <n v="1">
        <tpls c="8">
          <tpl hier="2" item="0"/>
          <tpl hier="4" item="3"/>
          <tpl fld="3" item="11"/>
          <tpl fld="2" item="46"/>
          <tpl hier="9" item="1"/>
          <tpl hier="11" item="4"/>
          <tpl hier="12" item="5"/>
          <tpl hier="26" item="4294967295"/>
        </tpls>
      </n>
      <n v="1">
        <tpls c="8">
          <tpl hier="2" item="0"/>
          <tpl hier="4" item="3"/>
          <tpl fld="3" item="21"/>
          <tpl fld="2" item="58"/>
          <tpl hier="9" item="1"/>
          <tpl hier="11" item="4"/>
          <tpl hier="12" item="5"/>
          <tpl hier="26" item="4294967295"/>
        </tpls>
      </n>
      <n v="1">
        <tpls c="8">
          <tpl hier="2" item="0"/>
          <tpl hier="4" item="3"/>
          <tpl fld="3" item="26"/>
          <tpl fld="2" item="56"/>
          <tpl hier="9" item="1"/>
          <tpl hier="11" item="4"/>
          <tpl hier="12" item="5"/>
          <tpl hier="26" item="4294967295"/>
        </tpls>
      </n>
      <n v="1">
        <tpls c="8">
          <tpl hier="2" item="0"/>
          <tpl hier="4" item="3"/>
          <tpl fld="3" item="57"/>
          <tpl fld="2" item="55"/>
          <tpl hier="9" item="1"/>
          <tpl hier="11" item="4"/>
          <tpl hier="12" item="5"/>
          <tpl hier="26" item="4294967295"/>
        </tpls>
      </n>
      <n v="1">
        <tpls c="8">
          <tpl hier="2" item="0"/>
          <tpl hier="4" item="3"/>
          <tpl fld="3" item="53"/>
          <tpl fld="2" item="40"/>
          <tpl hier="9" item="1"/>
          <tpl hier="11" item="4"/>
          <tpl hier="12" item="5"/>
          <tpl hier="26" item="4294967295"/>
        </tpls>
      </n>
      <n v="1">
        <tpls c="8">
          <tpl hier="2" item="0"/>
          <tpl hier="4" item="3"/>
          <tpl fld="3" item="30"/>
          <tpl fld="2" item="59"/>
          <tpl hier="9" item="1"/>
          <tpl hier="11" item="4"/>
          <tpl hier="12" item="5"/>
          <tpl hier="26" item="4294967295"/>
        </tpls>
      </n>
      <n v="1">
        <tpls c="8">
          <tpl hier="2" item="0"/>
          <tpl hier="4" item="3"/>
          <tpl fld="3" item="39"/>
          <tpl fld="2" item="44"/>
          <tpl hier="9" item="1"/>
          <tpl hier="11" item="4"/>
          <tpl hier="12" item="5"/>
          <tpl hier="26" item="4294967295"/>
        </tpls>
      </n>
      <n v="1">
        <tpls c="8">
          <tpl hier="2" item="0"/>
          <tpl hier="4" item="3"/>
          <tpl fld="3" item="12"/>
          <tpl fld="2" item="23"/>
          <tpl hier="9" item="1"/>
          <tpl hier="11" item="4"/>
          <tpl hier="12" item="5"/>
          <tpl hier="26" item="4294967295"/>
        </tpls>
      </n>
      <n v="1">
        <tpls c="8">
          <tpl hier="2" item="0"/>
          <tpl hier="4" item="3"/>
          <tpl fld="3" item="53"/>
          <tpl fld="2" item="71"/>
          <tpl hier="9" item="1"/>
          <tpl hier="11" item="4"/>
          <tpl hier="12" item="5"/>
          <tpl hier="26" item="4294967295"/>
        </tpls>
      </n>
      <n v="1">
        <tpls c="8">
          <tpl hier="2" item="0"/>
          <tpl hier="4" item="3"/>
          <tpl fld="3" item="47"/>
          <tpl fld="2" item="71"/>
          <tpl hier="9" item="1"/>
          <tpl hier="11" item="4"/>
          <tpl hier="12" item="5"/>
          <tpl hier="26" item="4294967295"/>
        </tpls>
      </n>
      <n v="1">
        <tpls c="8">
          <tpl hier="2" item="0"/>
          <tpl hier="4" item="3"/>
          <tpl fld="3" item="34"/>
          <tpl fld="2" item="74"/>
          <tpl hier="9" item="1"/>
          <tpl hier="11" item="4"/>
          <tpl hier="12" item="5"/>
          <tpl hier="26" item="4294967295"/>
        </tpls>
      </n>
      <n v="1">
        <tpls c="8">
          <tpl hier="2" item="0"/>
          <tpl hier="4" item="3"/>
          <tpl fld="3" item="36"/>
          <tpl fld="2" item="74"/>
          <tpl hier="9" item="1"/>
          <tpl hier="11" item="4"/>
          <tpl hier="12" item="5"/>
          <tpl hier="26" item="4294967295"/>
        </tpls>
      </n>
      <n v="1">
        <tpls c="8">
          <tpl hier="2" item="0"/>
          <tpl hier="4" item="3"/>
          <tpl fld="3" item="27"/>
          <tpl fld="2" item="74"/>
          <tpl hier="9" item="1"/>
          <tpl hier="11" item="4"/>
          <tpl hier="12" item="5"/>
          <tpl hier="26" item="4294967295"/>
        </tpls>
      </n>
      <n v="1">
        <tpls c="8">
          <tpl hier="2" item="0"/>
          <tpl hier="4" item="3"/>
          <tpl fld="3" item="33"/>
          <tpl fld="2" item="74"/>
          <tpl hier="9" item="1"/>
          <tpl hier="11" item="4"/>
          <tpl hier="12" item="5"/>
          <tpl hier="26" item="4294967295"/>
        </tpls>
      </n>
      <n v="1">
        <tpls c="8">
          <tpl hier="2" item="0"/>
          <tpl hier="4" item="3"/>
          <tpl fld="3" item="18"/>
          <tpl fld="2" item="76"/>
          <tpl hier="9" item="1"/>
          <tpl hier="11" item="4"/>
          <tpl hier="12" item="5"/>
          <tpl hier="26" item="4294967295"/>
        </tpls>
      </n>
      <n v="1">
        <tpls c="8">
          <tpl hier="2" item="0"/>
          <tpl hier="4" item="3"/>
          <tpl fld="3" item="22"/>
          <tpl fld="2" item="76"/>
          <tpl hier="9" item="1"/>
          <tpl hier="11" item="4"/>
          <tpl hier="12" item="5"/>
          <tpl hier="26" item="4294967295"/>
        </tpls>
      </n>
      <n v="1">
        <tpls c="8">
          <tpl hier="2" item="0"/>
          <tpl hier="4" item="3"/>
          <tpl fld="3" item="17"/>
          <tpl fld="2" item="76"/>
          <tpl hier="9" item="1"/>
          <tpl hier="11" item="4"/>
          <tpl hier="12" item="5"/>
          <tpl hier="26" item="4294967295"/>
        </tpls>
      </n>
      <n v="1">
        <tpls c="8">
          <tpl hier="2" item="0"/>
          <tpl hier="4" item="3"/>
          <tpl fld="3" item="21"/>
          <tpl fld="2" item="76"/>
          <tpl hier="9" item="1"/>
          <tpl hier="11" item="4"/>
          <tpl hier="12" item="5"/>
          <tpl hier="26" item="4294967295"/>
        </tpls>
      </n>
      <n v="1">
        <tpls c="8">
          <tpl hier="2" item="0"/>
          <tpl hier="4" item="3"/>
          <tpl fld="3" item="8"/>
          <tpl fld="2" item="83"/>
          <tpl hier="9" item="1"/>
          <tpl hier="11" item="4"/>
          <tpl hier="12" item="5"/>
          <tpl hier="26" item="4294967295"/>
        </tpls>
      </n>
      <n v="1">
        <tpls c="8">
          <tpl hier="2" item="0"/>
          <tpl hier="4" item="3"/>
          <tpl fld="3" item="7"/>
          <tpl fld="2" item="83"/>
          <tpl hier="9" item="1"/>
          <tpl hier="11" item="4"/>
          <tpl hier="12" item="5"/>
          <tpl hier="26" item="4294967295"/>
        </tpls>
      </n>
      <n v="1">
        <tpls c="8">
          <tpl hier="2" item="0"/>
          <tpl hier="4" item="3"/>
          <tpl fld="3" item="6"/>
          <tpl fld="2" item="83"/>
          <tpl hier="9" item="1"/>
          <tpl hier="11" item="4"/>
          <tpl hier="12" item="5"/>
          <tpl hier="26" item="4294967295"/>
        </tpls>
      </n>
      <n v="1">
        <tpls c="8">
          <tpl hier="2" item="0"/>
          <tpl hier="4" item="3"/>
          <tpl fld="3" item="5"/>
          <tpl fld="2" item="83"/>
          <tpl hier="9" item="1"/>
          <tpl hier="11" item="4"/>
          <tpl hier="12" item="5"/>
          <tpl hier="26" item="4294967295"/>
        </tpls>
      </n>
      <n v="1">
        <tpls c="8">
          <tpl hier="2" item="0"/>
          <tpl hier="4" item="3"/>
          <tpl fld="3" item="56"/>
          <tpl fld="2" item="75"/>
          <tpl hier="9" item="1"/>
          <tpl hier="11" item="4"/>
          <tpl hier="12" item="5"/>
          <tpl hier="26" item="4294967295"/>
        </tpls>
      </n>
      <n v="1">
        <tpls c="8">
          <tpl hier="2" item="0"/>
          <tpl hier="4" item="3"/>
          <tpl fld="3" item="0"/>
          <tpl fld="2" item="75"/>
          <tpl hier="9" item="1"/>
          <tpl hier="11" item="4"/>
          <tpl hier="12" item="5"/>
          <tpl hier="26" item="4294967295"/>
        </tpls>
      </n>
      <n v="1">
        <tpls c="8">
          <tpl hier="2" item="0"/>
          <tpl hier="4" item="3"/>
          <tpl fld="3" item="55"/>
          <tpl fld="2" item="75"/>
          <tpl hier="9" item="1"/>
          <tpl hier="11" item="4"/>
          <tpl hier="12" item="5"/>
          <tpl hier="26" item="4294967295"/>
        </tpls>
      </n>
      <n v="1">
        <tpls c="8">
          <tpl hier="2" item="0"/>
          <tpl hier="4" item="3"/>
          <tpl fld="3" item="35"/>
          <tpl fld="2" item="80"/>
          <tpl hier="9" item="1"/>
          <tpl hier="11" item="4"/>
          <tpl hier="12" item="5"/>
          <tpl hier="26" item="4294967295"/>
        </tpls>
      </n>
      <n v="1">
        <tpls c="8">
          <tpl hier="2" item="0"/>
          <tpl hier="4" item="3"/>
          <tpl fld="3" item="40"/>
          <tpl fld="2" item="80"/>
          <tpl hier="9" item="1"/>
          <tpl hier="11" item="4"/>
          <tpl hier="12" item="5"/>
          <tpl hier="26" item="4294967295"/>
        </tpls>
      </n>
      <n v="1">
        <tpls c="8">
          <tpl hier="2" item="0"/>
          <tpl hier="4" item="3"/>
          <tpl fld="3" item="50"/>
          <tpl fld="2" item="80"/>
          <tpl hier="9" item="1"/>
          <tpl hier="11" item="4"/>
          <tpl hier="12" item="5"/>
          <tpl hier="26" item="4294967295"/>
        </tpls>
      </n>
      <n v="1">
        <tpls c="8">
          <tpl hier="2" item="0"/>
          <tpl hier="4" item="3"/>
          <tpl fld="3" item="49"/>
          <tpl fld="2" item="80"/>
          <tpl hier="9" item="1"/>
          <tpl hier="11" item="4"/>
          <tpl hier="12" item="5"/>
          <tpl hier="26" item="4294967295"/>
        </tpls>
      </n>
      <n v="1">
        <tpls c="8">
          <tpl hier="2" item="0"/>
          <tpl hier="4" item="3"/>
          <tpl fld="3" item="37"/>
          <tpl fld="2" item="84"/>
          <tpl hier="9" item="1"/>
          <tpl hier="11" item="4"/>
          <tpl hier="12" item="5"/>
          <tpl hier="26" item="4294967295"/>
        </tpls>
      </n>
      <n v="1">
        <tpls c="8">
          <tpl hier="2" item="0"/>
          <tpl hier="4" item="3"/>
          <tpl fld="3" item="39"/>
          <tpl fld="2" item="84"/>
          <tpl hier="9" item="1"/>
          <tpl hier="11" item="4"/>
          <tpl hier="12" item="5"/>
          <tpl hier="26" item="4294967295"/>
        </tpls>
      </n>
      <n v="1">
        <tpls c="8">
          <tpl hier="2" item="0"/>
          <tpl hier="4" item="3"/>
          <tpl fld="3" item="28"/>
          <tpl fld="2" item="84"/>
          <tpl hier="9" item="1"/>
          <tpl hier="11" item="4"/>
          <tpl hier="12" item="5"/>
          <tpl hier="26" item="4294967295"/>
        </tpls>
      </n>
      <n v="1">
        <tpls c="8">
          <tpl hier="2" item="0"/>
          <tpl hier="4" item="3"/>
          <tpl fld="3" item="19"/>
          <tpl fld="2" item="84"/>
          <tpl hier="9" item="1"/>
          <tpl hier="11" item="4"/>
          <tpl hier="12" item="5"/>
          <tpl hier="26" item="4294967295"/>
        </tpls>
      </n>
      <n v="1">
        <tpls c="8">
          <tpl hier="2" item="0"/>
          <tpl hier="4" item="3"/>
          <tpl fld="3" item="26"/>
          <tpl fld="2" item="70"/>
          <tpl hier="9" item="1"/>
          <tpl hier="11" item="4"/>
          <tpl hier="12" item="5"/>
          <tpl hier="26" item="4294967295"/>
        </tpls>
      </n>
      <n v="1">
        <tpls c="8">
          <tpl hier="2" item="0"/>
          <tpl hier="4" item="3"/>
          <tpl fld="3" item="25"/>
          <tpl fld="2" item="70"/>
          <tpl hier="9" item="1"/>
          <tpl hier="11" item="4"/>
          <tpl hier="12" item="5"/>
          <tpl hier="26" item="4294967295"/>
        </tpls>
      </n>
      <n v="1">
        <tpls c="8">
          <tpl hier="2" item="0"/>
          <tpl hier="4" item="3"/>
          <tpl fld="3" item="24"/>
          <tpl fld="2" item="70"/>
          <tpl hier="9" item="1"/>
          <tpl hier="11" item="4"/>
          <tpl hier="12" item="5"/>
          <tpl hier="26" item="4294967295"/>
        </tpls>
      </n>
      <n v="1">
        <tpls c="8">
          <tpl hier="2" item="0"/>
          <tpl hier="4" item="3"/>
          <tpl fld="3" item="23"/>
          <tpl fld="2" item="70"/>
          <tpl hier="9" item="1"/>
          <tpl hier="11" item="4"/>
          <tpl hier="12" item="5"/>
          <tpl hier="26" item="4294967295"/>
        </tpls>
      </n>
      <n v="1">
        <tpls c="8">
          <tpl hier="2" item="0"/>
          <tpl hier="4" item="3"/>
          <tpl fld="3" item="10"/>
          <tpl fld="2" item="72"/>
          <tpl hier="9" item="1"/>
          <tpl hier="11" item="4"/>
          <tpl hier="12" item="5"/>
          <tpl hier="26" item="4294967295"/>
        </tpls>
      </n>
      <n v="1">
        <tpls c="8">
          <tpl hier="2" item="0"/>
          <tpl hier="4" item="3"/>
          <tpl fld="3" item="12"/>
          <tpl fld="2" item="72"/>
          <tpl hier="9" item="1"/>
          <tpl hier="11" item="4"/>
          <tpl hier="12" item="5"/>
          <tpl hier="26" item="4294967295"/>
        </tpls>
      </n>
      <n v="1">
        <tpls c="8">
          <tpl hier="2" item="0"/>
          <tpl hier="4" item="3"/>
          <tpl fld="3" item="11"/>
          <tpl fld="2" item="72"/>
          <tpl hier="9" item="1"/>
          <tpl hier="11" item="4"/>
          <tpl hier="12" item="5"/>
          <tpl hier="26" item="4294967295"/>
        </tpls>
      </n>
      <n v="1">
        <tpls c="8">
          <tpl hier="2" item="0"/>
          <tpl hier="4" item="3"/>
          <tpl fld="3" item="9"/>
          <tpl fld="2" item="72"/>
          <tpl hier="9" item="1"/>
          <tpl hier="11" item="4"/>
          <tpl hier="12" item="5"/>
          <tpl hier="26" item="4294967295"/>
        </tpls>
      </n>
      <n v="1">
        <tpls c="8">
          <tpl hier="2" item="0"/>
          <tpl hier="4" item="3"/>
          <tpl fld="3" item="57"/>
          <tpl fld="2" item="78"/>
          <tpl hier="9" item="1"/>
          <tpl hier="11" item="4"/>
          <tpl hier="12" item="5"/>
          <tpl hier="26" item="4294967295"/>
        </tpls>
      </n>
      <n v="1">
        <tpls c="8">
          <tpl hier="2" item="0"/>
          <tpl hier="4" item="3"/>
          <tpl fld="3" item="3"/>
          <tpl fld="2" item="78"/>
          <tpl hier="9" item="1"/>
          <tpl hier="11" item="4"/>
          <tpl hier="12" item="5"/>
          <tpl hier="26" item="4294967295"/>
        </tpls>
      </n>
      <n v="1">
        <tpls c="8">
          <tpl hier="2" item="0"/>
          <tpl hier="4" item="3"/>
          <tpl fld="3" item="1"/>
          <tpl fld="2" item="78"/>
          <tpl hier="9" item="1"/>
          <tpl hier="11" item="4"/>
          <tpl hier="12" item="5"/>
          <tpl hier="26" item="4294967295"/>
        </tpls>
      </n>
      <n v="1">
        <tpls c="8">
          <tpl hier="2" item="0"/>
          <tpl hier="4" item="3"/>
          <tpl fld="3" item="20"/>
          <tpl fld="2" item="73"/>
          <tpl hier="9" item="1"/>
          <tpl hier="11" item="4"/>
          <tpl hier="12" item="5"/>
          <tpl hier="26" item="4294967295"/>
        </tpls>
      </n>
      <n v="1">
        <tpls c="8">
          <tpl hier="2" item="0"/>
          <tpl hier="4" item="3"/>
          <tpl fld="3" item="51"/>
          <tpl fld="2" item="73"/>
          <tpl hier="9" item="1"/>
          <tpl hier="11" item="4"/>
          <tpl hier="12" item="5"/>
          <tpl hier="26" item="4294967295"/>
        </tpls>
      </n>
      <n v="1">
        <tpls c="8">
          <tpl hier="2" item="0"/>
          <tpl hier="4" item="3"/>
          <tpl fld="3" item="38"/>
          <tpl fld="2" item="73"/>
          <tpl hier="9" item="1"/>
          <tpl hier="11" item="4"/>
          <tpl hier="12" item="5"/>
          <tpl hier="26" item="4294967295"/>
        </tpls>
      </n>
      <n v="1">
        <tpls c="8">
          <tpl hier="2" item="0"/>
          <tpl hier="4" item="3"/>
          <tpl fld="3" item="44"/>
          <tpl fld="2" item="69"/>
          <tpl hier="9" item="1"/>
          <tpl hier="11" item="4"/>
          <tpl hier="12" item="5"/>
          <tpl hier="26" item="4294967295"/>
        </tpls>
      </n>
      <n v="1">
        <tpls c="8">
          <tpl hier="2" item="0"/>
          <tpl hier="4" item="3"/>
          <tpl fld="3" item="43"/>
          <tpl fld="2" item="69"/>
          <tpl hier="9" item="1"/>
          <tpl hier="11" item="4"/>
          <tpl hier="12" item="5"/>
          <tpl hier="26" item="4294967295"/>
        </tpls>
      </n>
      <n v="1">
        <tpls c="8">
          <tpl hier="2" item="0"/>
          <tpl hier="4" item="3"/>
          <tpl fld="3" item="42"/>
          <tpl fld="2" item="69"/>
          <tpl hier="9" item="1"/>
          <tpl hier="11" item="4"/>
          <tpl hier="12" item="5"/>
          <tpl hier="26" item="4294967295"/>
        </tpls>
      </n>
      <n v="1">
        <tpls c="8">
          <tpl hier="2" item="0"/>
          <tpl hier="4" item="3"/>
          <tpl fld="3" item="41"/>
          <tpl fld="2" item="69"/>
          <tpl hier="9" item="1"/>
          <tpl hier="11" item="4"/>
          <tpl hier="12" item="5"/>
          <tpl hier="26" item="4294967295"/>
        </tpls>
      </n>
      <n v="1">
        <tpls c="8">
          <tpl hier="2" item="0"/>
          <tpl hier="4" item="3"/>
          <tpl fld="3" item="32"/>
          <tpl fld="2" item="66"/>
          <tpl hier="9" item="1"/>
          <tpl hier="11" item="4"/>
          <tpl hier="12" item="5"/>
          <tpl hier="26" item="4294967295"/>
        </tpls>
      </n>
      <n v="1">
        <tpls c="8">
          <tpl hier="2" item="0"/>
          <tpl hier="4" item="3"/>
          <tpl fld="3" item="31"/>
          <tpl fld="2" item="66"/>
          <tpl hier="9" item="1"/>
          <tpl hier="11" item="4"/>
          <tpl hier="12" item="5"/>
          <tpl hier="26" item="4294967295"/>
        </tpls>
      </n>
      <n v="1">
        <tpls c="8">
          <tpl hier="2" item="0"/>
          <tpl hier="4" item="3"/>
          <tpl fld="3" item="30"/>
          <tpl fld="2" item="66"/>
          <tpl hier="9" item="1"/>
          <tpl hier="11" item="4"/>
          <tpl hier="12" item="5"/>
          <tpl hier="26" item="4294967295"/>
        </tpls>
      </n>
      <n v="1">
        <tpls c="8">
          <tpl hier="2" item="0"/>
          <tpl hier="4" item="3"/>
          <tpl fld="3" item="29"/>
          <tpl fld="2" item="66"/>
          <tpl hier="9" item="1"/>
          <tpl hier="11" item="4"/>
          <tpl hier="12" item="5"/>
          <tpl hier="26" item="4294967295"/>
        </tpls>
      </n>
      <n v="1">
        <tpls c="8">
          <tpl hier="2" item="0"/>
          <tpl hier="4" item="3"/>
          <tpl fld="3" item="16"/>
          <tpl fld="2" item="48"/>
          <tpl hier="9" item="1"/>
          <tpl hier="11" item="4"/>
          <tpl hier="12" item="5"/>
          <tpl hier="26" item="4294967295"/>
        </tpls>
      </n>
      <n v="1">
        <tpls c="8">
          <tpl hier="2" item="0"/>
          <tpl hier="4" item="3"/>
          <tpl fld="3" item="15"/>
          <tpl fld="2" item="48"/>
          <tpl hier="9" item="1"/>
          <tpl hier="11" item="4"/>
          <tpl hier="12" item="5"/>
          <tpl hier="26" item="4294967295"/>
        </tpls>
      </n>
      <n v="1">
        <tpls c="8">
          <tpl hier="2" item="0"/>
          <tpl hier="4" item="3"/>
          <tpl fld="3" item="14"/>
          <tpl fld="2" item="48"/>
          <tpl hier="9" item="1"/>
          <tpl hier="11" item="4"/>
          <tpl hier="12" item="5"/>
          <tpl hier="26" item="4294967295"/>
        </tpls>
      </n>
      <n v="1">
        <tpls c="8">
          <tpl hier="2" item="0"/>
          <tpl hier="4" item="3"/>
          <tpl fld="3" item="9"/>
          <tpl fld="2" item="48"/>
          <tpl hier="9" item="1"/>
          <tpl hier="11" item="4"/>
          <tpl hier="12" item="5"/>
          <tpl hier="26" item="4294967295"/>
        </tpls>
      </n>
      <n v="1">
        <tpls c="8">
          <tpl hier="2" item="0"/>
          <tpl hier="4" item="3"/>
          <tpl fld="3" item="56"/>
          <tpl fld="2" item="53"/>
          <tpl hier="9" item="1"/>
          <tpl hier="11" item="4"/>
          <tpl hier="12" item="5"/>
          <tpl hier="26" item="4294967295"/>
        </tpls>
      </n>
      <n v="1">
        <tpls c="8">
          <tpl hier="2" item="0"/>
          <tpl hier="4" item="3"/>
          <tpl fld="3" item="50"/>
          <tpl fld="2" item="53"/>
          <tpl hier="9" item="1"/>
          <tpl hier="11" item="4"/>
          <tpl hier="12" item="5"/>
          <tpl hier="26" item="4294967295"/>
        </tpls>
      </n>
      <n v="1">
        <tpls c="8">
          <tpl hier="2" item="0"/>
          <tpl hier="4" item="3"/>
          <tpl fld="3" item="41"/>
          <tpl fld="2" item="53"/>
          <tpl hier="9" item="1"/>
          <tpl hier="11" item="4"/>
          <tpl hier="12" item="5"/>
          <tpl hier="26" item="4294967295"/>
        </tpls>
      </n>
      <n v="1">
        <tpls c="8">
          <tpl hier="2" item="0"/>
          <tpl hier="4" item="3"/>
          <tpl fld="3" item="16"/>
          <tpl fld="2" item="57"/>
          <tpl hier="9" item="1"/>
          <tpl hier="11" item="4"/>
          <tpl hier="12" item="5"/>
          <tpl hier="26" item="4294967295"/>
        </tpls>
      </n>
      <n v="1">
        <tpls c="8">
          <tpl hier="2" item="0"/>
          <tpl hier="4" item="3"/>
          <tpl fld="3" item="30"/>
          <tpl fld="2" item="61"/>
          <tpl hier="9" item="1"/>
          <tpl hier="11" item="4"/>
          <tpl hier="12" item="5"/>
          <tpl hier="26" item="4294967295"/>
        </tpls>
      </n>
      <n v="1">
        <tpls c="8">
          <tpl hier="2" item="0"/>
          <tpl hier="4" item="3"/>
          <tpl fld="3" item="2"/>
          <tpl fld="2" item="46"/>
          <tpl hier="9" item="1"/>
          <tpl hier="11" item="4"/>
          <tpl hier="12" item="5"/>
          <tpl hier="26" item="4294967295"/>
        </tpls>
      </n>
      <n v="1">
        <tpls c="8">
          <tpl hier="2" item="0"/>
          <tpl hier="4" item="3"/>
          <tpl fld="3" item="9"/>
          <tpl fld="2" item="58"/>
          <tpl hier="9" item="1"/>
          <tpl hier="11" item="4"/>
          <tpl hier="12" item="5"/>
          <tpl hier="26" item="4294967295"/>
        </tpls>
      </n>
      <n v="1">
        <tpls c="8">
          <tpl hier="2" item="0"/>
          <tpl hier="4" item="3"/>
          <tpl fld="3" item="44"/>
          <tpl fld="2" item="47"/>
          <tpl hier="9" item="1"/>
          <tpl hier="11" item="4"/>
          <tpl hier="12" item="5"/>
          <tpl hier="26" item="4294967295"/>
        </tpls>
      </n>
      <n v="1">
        <tpls c="8">
          <tpl hier="2" item="0"/>
          <tpl hier="4" item="3"/>
          <tpl fld="3" item="16"/>
          <tpl fld="2" item="56"/>
          <tpl hier="9" item="1"/>
          <tpl hier="11" item="4"/>
          <tpl hier="12" item="5"/>
          <tpl hier="26" item="4294967295"/>
        </tpls>
      </n>
      <n v="1">
        <tpls c="8">
          <tpl hier="2" item="0"/>
          <tpl hier="4" item="3"/>
          <tpl fld="3" item="54"/>
          <tpl fld="2" item="55"/>
          <tpl hier="9" item="1"/>
          <tpl hier="11" item="4"/>
          <tpl hier="12" item="5"/>
          <tpl hier="26" item="4294967295"/>
        </tpls>
      </n>
      <n v="1">
        <tpls c="8">
          <tpl hier="2" item="0"/>
          <tpl hier="4" item="3"/>
          <tpl fld="3" item="36"/>
          <tpl fld="2" item="62"/>
          <tpl hier="9" item="1"/>
          <tpl hier="11" item="4"/>
          <tpl hier="12" item="5"/>
          <tpl hier="26" item="4294967295"/>
        </tpls>
      </n>
      <n v="1">
        <tpls c="8">
          <tpl hier="2" item="0"/>
          <tpl hier="4" item="3"/>
          <tpl fld="3" item="7"/>
          <tpl fld="2" item="28"/>
          <tpl hier="9" item="1"/>
          <tpl hier="11" item="4"/>
          <tpl hier="12" item="5"/>
          <tpl hier="26" item="4294967295"/>
        </tpls>
      </n>
      <n v="1">
        <tpls c="8">
          <tpl hier="2" item="0"/>
          <tpl hier="4" item="3"/>
          <tpl fld="3" item="50"/>
          <tpl fld="2" item="40"/>
          <tpl hier="9" item="1"/>
          <tpl hier="11" item="4"/>
          <tpl hier="12" item="5"/>
          <tpl hier="26" item="4294967295"/>
        </tpls>
      </n>
      <n v="1">
        <tpls c="8">
          <tpl hier="2" item="0"/>
          <tpl hier="4" item="3"/>
          <tpl fld="3" item="17"/>
          <tpl fld="2" item="59"/>
          <tpl hier="9" item="1"/>
          <tpl hier="11" item="4"/>
          <tpl hier="12" item="5"/>
          <tpl hier="26" item="4294967295"/>
        </tpls>
      </n>
      <n v="1">
        <tpls c="8">
          <tpl hier="2" item="0"/>
          <tpl hier="4" item="3"/>
          <tpl fld="3" item="24"/>
          <tpl fld="2" item="44"/>
          <tpl hier="9" item="1"/>
          <tpl hier="11" item="4"/>
          <tpl hier="12" item="5"/>
          <tpl hier="26" item="4294967295"/>
        </tpls>
      </n>
      <n v="1">
        <tpls c="8">
          <tpl hier="2" item="0"/>
          <tpl hier="4" item="3"/>
          <tpl fld="3" item="1"/>
          <tpl fld="2" item="45"/>
          <tpl hier="9" item="1"/>
          <tpl hier="11" item="4"/>
          <tpl hier="12" item="5"/>
          <tpl hier="26" item="4294967295"/>
        </tpls>
      </n>
      <n v="1">
        <tpls c="8">
          <tpl hier="2" item="0"/>
          <tpl hier="4" item="3"/>
          <tpl fld="3" item="49"/>
          <tpl fld="2" item="74"/>
          <tpl hier="9" item="1"/>
          <tpl hier="11" item="4"/>
          <tpl hier="12" item="5"/>
          <tpl hier="26" item="4294967295"/>
        </tpls>
      </n>
      <n v="1">
        <tpls c="8">
          <tpl hier="2" item="0"/>
          <tpl hier="4" item="3"/>
          <tpl fld="3" item="47"/>
          <tpl fld="2" item="74"/>
          <tpl hier="9" item="1"/>
          <tpl hier="11" item="4"/>
          <tpl hier="12" item="5"/>
          <tpl hier="26" item="4294967295"/>
        </tpls>
      </n>
      <n v="1">
        <tpls c="8">
          <tpl hier="2" item="0"/>
          <tpl hier="4" item="3"/>
          <tpl fld="3" item="27"/>
          <tpl fld="2" item="76"/>
          <tpl hier="9" item="1"/>
          <tpl hier="11" item="4"/>
          <tpl hier="12" item="5"/>
          <tpl hier="26" item="4294967295"/>
        </tpls>
      </n>
      <n v="1">
        <tpls c="8">
          <tpl hier="2" item="0"/>
          <tpl hier="4" item="3"/>
          <tpl fld="3" item="7"/>
          <tpl fld="2" item="75"/>
          <tpl hier="9" item="1"/>
          <tpl hier="11" item="4"/>
          <tpl hier="12" item="5"/>
          <tpl hier="26" item="4294967295"/>
        </tpls>
      </n>
      <n v="1">
        <tpls c="8">
          <tpl hier="2" item="0"/>
          <tpl hier="4" item="3"/>
          <tpl fld="3" item="37"/>
          <tpl fld="2" item="70"/>
          <tpl hier="9" item="1"/>
          <tpl hier="11" item="4"/>
          <tpl hier="12" item="5"/>
          <tpl hier="26" item="4294967295"/>
        </tpls>
      </n>
      <n v="1">
        <tpls c="8">
          <tpl hier="2" item="0"/>
          <tpl hier="4" item="3"/>
          <tpl fld="3" item="38"/>
          <tpl fld="2" item="71"/>
          <tpl hier="9" item="1"/>
          <tpl hier="11" item="4"/>
          <tpl hier="12" item="5"/>
          <tpl hier="26" item="4294967295"/>
        </tpls>
      </n>
      <n v="1">
        <tpls c="8">
          <tpl hier="2" item="0"/>
          <tpl hier="4" item="3"/>
          <tpl fld="3" item="31"/>
          <tpl fld="2" item="76"/>
          <tpl hier="9" item="1"/>
          <tpl hier="11" item="4"/>
          <tpl hier="12" item="5"/>
          <tpl hier="26" item="4294967295"/>
        </tpls>
      </n>
      <n v="1">
        <tpls c="8">
          <tpl hier="2" item="0"/>
          <tpl hier="4" item="3"/>
          <tpl fld="3" item="37"/>
          <tpl fld="2" item="74"/>
          <tpl hier="9" item="1"/>
          <tpl hier="11" item="4"/>
          <tpl hier="12" item="5"/>
          <tpl hier="26" item="4294967295"/>
        </tpls>
      </n>
      <n v="1">
        <tpls c="8">
          <tpl hier="2" item="0"/>
          <tpl hier="4" item="3"/>
          <tpl fld="3" item="26"/>
          <tpl fld="2" item="76"/>
          <tpl hier="9" item="1"/>
          <tpl hier="11" item="4"/>
          <tpl hier="12" item="5"/>
          <tpl hier="26" item="4294967295"/>
        </tpls>
      </n>
      <n v="1">
        <tpls c="8">
          <tpl hier="2" item="0"/>
          <tpl hier="4" item="3"/>
          <tpl fld="3" item="23"/>
          <tpl fld="2" item="76"/>
          <tpl hier="9" item="1"/>
          <tpl hier="11" item="4"/>
          <tpl hier="12" item="5"/>
          <tpl hier="26" item="4294967295"/>
        </tpls>
      </n>
      <n v="1">
        <tpls c="8">
          <tpl hier="2" item="0"/>
          <tpl hier="4" item="3"/>
          <tpl fld="3" item="9"/>
          <tpl fld="2" item="83"/>
          <tpl hier="9" item="1"/>
          <tpl hier="11" item="4"/>
          <tpl hier="12" item="5"/>
          <tpl hier="26" item="4294967295"/>
        </tpls>
      </n>
      <n v="1">
        <tpls c="8">
          <tpl hier="2" item="0"/>
          <tpl hier="4" item="3"/>
          <tpl fld="3" item="44"/>
          <tpl fld="2" item="84"/>
          <tpl hier="9" item="1"/>
          <tpl hier="11" item="4"/>
          <tpl hier="12" item="5"/>
          <tpl hier="26" item="4294967295"/>
        </tpls>
      </n>
      <n v="1">
        <tpls c="8">
          <tpl hier="2" item="0"/>
          <tpl hier="4" item="3"/>
          <tpl fld="3" item="41"/>
          <tpl fld="2" item="84"/>
          <tpl hier="9" item="1"/>
          <tpl hier="11" item="4"/>
          <tpl hier="12" item="5"/>
          <tpl hier="26" item="4294967295"/>
        </tpls>
      </n>
      <n v="1">
        <tpls c="8">
          <tpl hier="2" item="0"/>
          <tpl hier="4" item="3"/>
          <tpl fld="3" item="30"/>
          <tpl fld="2" item="70"/>
          <tpl hier="9" item="1"/>
          <tpl hier="11" item="4"/>
          <tpl hier="12" item="5"/>
          <tpl hier="26" item="4294967295"/>
        </tpls>
      </n>
      <n v="1">
        <tpls c="8">
          <tpl hier="2" item="0"/>
          <tpl hier="4" item="3"/>
          <tpl fld="3" item="15"/>
          <tpl fld="2" item="72"/>
          <tpl hier="9" item="1"/>
          <tpl hier="11" item="4"/>
          <tpl hier="12" item="5"/>
          <tpl hier="26" item="4294967295"/>
        </tpls>
      </n>
      <n v="1">
        <tpls c="8">
          <tpl hier="2" item="0"/>
          <tpl hier="4" item="3"/>
          <tpl fld="3" item="13"/>
          <tpl fld="2" item="72"/>
          <tpl hier="9" item="1"/>
          <tpl hier="11" item="4"/>
          <tpl hier="12" item="5"/>
          <tpl hier="26" item="4294967295"/>
        </tpls>
      </n>
      <n v="1">
        <tpls c="8">
          <tpl hier="2" item="0"/>
          <tpl hier="4" item="3"/>
          <tpl fld="3" item="2"/>
          <tpl fld="2" item="78"/>
          <tpl hier="9" item="1"/>
          <tpl hier="11" item="4"/>
          <tpl hier="12" item="5"/>
          <tpl hier="26" item="4294967295"/>
        </tpls>
      </n>
      <n v="1">
        <tpls c="8">
          <tpl hier="2" item="0"/>
          <tpl hier="4" item="3"/>
          <tpl fld="3" item="53"/>
          <tpl fld="2" item="73"/>
          <tpl hier="9" item="1"/>
          <tpl hier="11" item="4"/>
          <tpl hier="12" item="5"/>
          <tpl hier="26" item="4294967295"/>
        </tpls>
      </n>
      <n v="1">
        <tpls c="8">
          <tpl hier="2" item="0"/>
          <tpl hier="4" item="3"/>
          <tpl fld="3" item="48"/>
          <tpl fld="2" item="69"/>
          <tpl hier="9" item="1"/>
          <tpl hier="11" item="4"/>
          <tpl hier="12" item="5"/>
          <tpl hier="26" item="4294967295"/>
        </tpls>
      </n>
      <n v="1">
        <tpls c="8">
          <tpl hier="2" item="0"/>
          <tpl hier="4" item="3"/>
          <tpl fld="3" item="47"/>
          <tpl fld="2" item="69"/>
          <tpl hier="9" item="1"/>
          <tpl hier="11" item="4"/>
          <tpl hier="12" item="5"/>
          <tpl hier="26" item="4294967295"/>
        </tpls>
      </n>
      <n v="1">
        <tpls c="8">
          <tpl hier="2" item="0"/>
          <tpl hier="4" item="3"/>
          <tpl fld="3" item="34"/>
          <tpl fld="2" item="66"/>
          <tpl hier="9" item="1"/>
          <tpl hier="11" item="4"/>
          <tpl hier="12" item="5"/>
          <tpl hier="26" item="4294967295"/>
        </tpls>
      </n>
      <n v="1">
        <tpls c="8">
          <tpl hier="2" item="0"/>
          <tpl hier="4" item="3"/>
          <tpl fld="3" item="27"/>
          <tpl fld="2" item="66"/>
          <tpl hier="9" item="1"/>
          <tpl hier="11" item="4"/>
          <tpl hier="12" item="5"/>
          <tpl hier="26" item="4294967295"/>
        </tpls>
      </n>
      <n v="1">
        <tpls c="8">
          <tpl hier="2" item="0"/>
          <tpl hier="4" item="3"/>
          <tpl fld="3" item="18"/>
          <tpl fld="2" item="48"/>
          <tpl hier="9" item="1"/>
          <tpl hier="11" item="4"/>
          <tpl hier="12" item="5"/>
          <tpl hier="26" item="4294967295"/>
        </tpls>
      </n>
      <n v="1">
        <tpls c="8">
          <tpl hier="2" item="0"/>
          <tpl hier="4" item="3"/>
          <tpl fld="3" item="17"/>
          <tpl fld="2" item="48"/>
          <tpl hier="9" item="1"/>
          <tpl hier="11" item="4"/>
          <tpl hier="12" item="5"/>
          <tpl hier="26" item="4294967295"/>
        </tpls>
      </n>
      <n v="1">
        <tpls c="8">
          <tpl hier="2" item="0"/>
          <tpl hier="4" item="3"/>
          <tpl fld="3" item="57"/>
          <tpl fld="2" item="53"/>
          <tpl hier="9" item="1"/>
          <tpl hier="11" item="4"/>
          <tpl hier="12" item="5"/>
          <tpl hier="26" item="4294967295"/>
        </tpls>
      </n>
      <n v="1">
        <tpls c="8">
          <tpl hier="2" item="0"/>
          <tpl hier="4" item="3"/>
          <tpl fld="3" item="28"/>
          <tpl fld="2" item="61"/>
          <tpl hier="9" item="1"/>
          <tpl hier="11" item="4"/>
          <tpl hier="12" item="5"/>
          <tpl hier="26" item="4294967295"/>
        </tpls>
      </n>
      <n v="1">
        <tpls c="8">
          <tpl hier="2" item="0"/>
          <tpl hier="4" item="3"/>
          <tpl fld="3" item="35"/>
          <tpl fld="2" item="47"/>
          <tpl hier="9" item="1"/>
          <tpl hier="11" item="4"/>
          <tpl hier="12" item="5"/>
          <tpl hier="26" item="4294967295"/>
        </tpls>
      </n>
      <n v="1">
        <tpls c="8">
          <tpl hier="2" item="0"/>
          <tpl hier="4" item="3"/>
          <tpl fld="3" item="43"/>
          <tpl fld="2" item="62"/>
          <tpl hier="9" item="1"/>
          <tpl hier="11" item="4"/>
          <tpl hier="12" item="5"/>
          <tpl hier="26" item="4294967295"/>
        </tpls>
      </n>
      <n v="1">
        <tpls c="8">
          <tpl hier="2" item="0"/>
          <tpl hier="4" item="3"/>
          <tpl fld="3" item="41"/>
          <tpl fld="2" item="71"/>
          <tpl hier="9" item="1"/>
          <tpl hier="11" item="4"/>
          <tpl hier="12" item="5"/>
          <tpl hier="26" item="4294967295"/>
        </tpls>
      </n>
      <n v="1">
        <tpls c="8">
          <tpl hier="2" item="0"/>
          <tpl hier="4" item="3"/>
          <tpl fld="3" item="32"/>
          <tpl fld="2" item="74"/>
          <tpl hier="9" item="1"/>
          <tpl hier="11" item="4"/>
          <tpl hier="12" item="5"/>
          <tpl hier="26" item="4294967295"/>
        </tpls>
      </n>
      <n v="1">
        <tpls c="8">
          <tpl hier="2" item="0"/>
          <tpl hier="4" item="3"/>
          <tpl fld="3" item="31"/>
          <tpl fld="2" item="74"/>
          <tpl hier="9" item="1"/>
          <tpl hier="11" item="4"/>
          <tpl hier="12" item="5"/>
          <tpl hier="26" item="4294967295"/>
        </tpls>
      </n>
      <n v="1">
        <tpls c="8">
          <tpl hier="2" item="0"/>
          <tpl hier="4" item="3"/>
          <tpl fld="3" item="30"/>
          <tpl fld="2" item="74"/>
          <tpl hier="9" item="1"/>
          <tpl hier="11" item="4"/>
          <tpl hier="12" item="5"/>
          <tpl hier="26" item="4294967295"/>
        </tpls>
      </n>
      <n v="1">
        <tpls c="8">
          <tpl hier="2" item="0"/>
          <tpl hier="4" item="3"/>
          <tpl fld="3" item="29"/>
          <tpl fld="2" item="74"/>
          <tpl hier="9" item="1"/>
          <tpl hier="11" item="4"/>
          <tpl hier="12" item="5"/>
          <tpl hier="26" item="4294967295"/>
        </tpls>
      </n>
      <n v="1">
        <tpls c="8">
          <tpl hier="2" item="0"/>
          <tpl hier="4" item="3"/>
          <tpl fld="3" item="16"/>
          <tpl fld="2" item="76"/>
          <tpl hier="9" item="1"/>
          <tpl hier="11" item="4"/>
          <tpl hier="12" item="5"/>
          <tpl hier="26" item="4294967295"/>
        </tpls>
      </n>
      <n v="1">
        <tpls c="8">
          <tpl hier="2" item="0"/>
          <tpl hier="4" item="3"/>
          <tpl fld="3" item="15"/>
          <tpl fld="2" item="76"/>
          <tpl hier="9" item="1"/>
          <tpl hier="11" item="4"/>
          <tpl hier="12" item="5"/>
          <tpl hier="26" item="4294967295"/>
        </tpls>
      </n>
      <n v="1">
        <tpls c="8">
          <tpl hier="2" item="0"/>
          <tpl hier="4" item="3"/>
          <tpl fld="3" item="14"/>
          <tpl fld="2" item="76"/>
          <tpl hier="9" item="1"/>
          <tpl hier="11" item="4"/>
          <tpl hier="12" item="5"/>
          <tpl hier="26" item="4294967295"/>
        </tpls>
      </n>
      <n v="1">
        <tpls c="8">
          <tpl hier="2" item="0"/>
          <tpl hier="4" item="3"/>
          <tpl fld="3" item="13"/>
          <tpl fld="2" item="76"/>
          <tpl hier="9" item="1"/>
          <tpl hier="11" item="4"/>
          <tpl hier="12" item="5"/>
          <tpl hier="26" item="4294967295"/>
        </tpls>
      </n>
      <n v="1">
        <tpls c="8">
          <tpl hier="2" item="0"/>
          <tpl hier="4" item="3"/>
          <tpl fld="3" item="4"/>
          <tpl fld="2" item="83"/>
          <tpl hier="9" item="1"/>
          <tpl hier="11" item="4"/>
          <tpl hier="12" item="5"/>
          <tpl hier="26" item="4294967295"/>
        </tpls>
      </n>
      <n v="1">
        <tpls c="8">
          <tpl hier="2" item="0"/>
          <tpl hier="4" item="3"/>
          <tpl fld="3" item="58"/>
          <tpl fld="2" item="83"/>
          <tpl hier="9" item="1"/>
          <tpl hier="11" item="4"/>
          <tpl hier="12" item="5"/>
          <tpl hier="26" item="4294967295"/>
        </tpls>
      </n>
      <n v="1">
        <tpls c="8">
          <tpl hier="2" item="0"/>
          <tpl hier="4" item="3"/>
          <tpl fld="3" item="2"/>
          <tpl fld="2" item="83"/>
          <tpl hier="9" item="1"/>
          <tpl hier="11" item="4"/>
          <tpl hier="12" item="5"/>
          <tpl hier="26" item="4294967295"/>
        </tpls>
      </n>
      <n v="1">
        <tpls c="8">
          <tpl hier="2" item="0"/>
          <tpl hier="4" item="3"/>
          <tpl fld="3" item="54"/>
          <tpl fld="2" item="75"/>
          <tpl hier="9" item="1"/>
          <tpl hier="11" item="4"/>
          <tpl hier="12" item="5"/>
          <tpl hier="26" item="4294967295"/>
        </tpls>
      </n>
      <n v="1">
        <tpls c="8">
          <tpl hier="2" item="0"/>
          <tpl hier="4" item="3"/>
          <tpl fld="3" item="53"/>
          <tpl fld="2" item="75"/>
          <tpl hier="9" item="1"/>
          <tpl hier="11" item="4"/>
          <tpl hier="12" item="5"/>
          <tpl hier="26" item="4294967295"/>
        </tpls>
      </n>
      <n v="1">
        <tpls c="8">
          <tpl hier="2" item="0"/>
          <tpl hier="4" item="3"/>
          <tpl fld="3" item="52"/>
          <tpl fld="2" item="75"/>
          <tpl hier="9" item="1"/>
          <tpl hier="11" item="4"/>
          <tpl hier="12" item="5"/>
          <tpl hier="26" item="4294967295"/>
        </tpls>
      </n>
      <n v="1">
        <tpls c="8">
          <tpl hier="2" item="0"/>
          <tpl hier="4" item="3"/>
          <tpl fld="3" item="48"/>
          <tpl fld="2" item="80"/>
          <tpl hier="9" item="1"/>
          <tpl hier="11" item="4"/>
          <tpl hier="12" item="5"/>
          <tpl hier="26" item="4294967295"/>
        </tpls>
      </n>
      <n v="1">
        <tpls c="8">
          <tpl hier="2" item="0"/>
          <tpl hier="4" item="3"/>
          <tpl fld="3" item="46"/>
          <tpl fld="2" item="80"/>
          <tpl hier="9" item="1"/>
          <tpl hier="11" item="4"/>
          <tpl hier="12" item="5"/>
          <tpl hier="26" item="4294967295"/>
        </tpls>
      </n>
      <n v="1">
        <tpls c="8">
          <tpl hier="2" item="0"/>
          <tpl hier="4" item="3"/>
          <tpl fld="3" item="45"/>
          <tpl fld="2" item="80"/>
          <tpl hier="9" item="1"/>
          <tpl hier="11" item="4"/>
          <tpl hier="12" item="5"/>
          <tpl hier="26" item="4294967295"/>
        </tpls>
      </n>
      <n v="1">
        <tpls c="8">
          <tpl hier="2" item="0"/>
          <tpl hier="4" item="3"/>
          <tpl fld="3" item="47"/>
          <tpl fld="2" item="80"/>
          <tpl hier="9" item="1"/>
          <tpl hier="11" item="4"/>
          <tpl hier="12" item="5"/>
          <tpl hier="26" item="4294967295"/>
        </tpls>
      </n>
      <n v="1">
        <tpls c="8">
          <tpl hier="2" item="0"/>
          <tpl hier="4" item="3"/>
          <tpl fld="3" item="34"/>
          <tpl fld="2" item="84"/>
          <tpl hier="9" item="1"/>
          <tpl hier="11" item="4"/>
          <tpl hier="12" item="5"/>
          <tpl hier="26" item="4294967295"/>
        </tpls>
      </n>
      <n v="1">
        <tpls c="8">
          <tpl hier="2" item="0"/>
          <tpl hier="4" item="3"/>
          <tpl fld="3" item="36"/>
          <tpl fld="2" item="84"/>
          <tpl hier="9" item="1"/>
          <tpl hier="11" item="4"/>
          <tpl hier="12" item="5"/>
          <tpl hier="26" item="4294967295"/>
        </tpls>
      </n>
      <n v="1">
        <tpls c="8">
          <tpl hier="2" item="0"/>
          <tpl hier="4" item="3"/>
          <tpl fld="3" item="27"/>
          <tpl fld="2" item="84"/>
          <tpl hier="9" item="1"/>
          <tpl hier="11" item="4"/>
          <tpl hier="12" item="5"/>
          <tpl hier="26" item="4294967295"/>
        </tpls>
      </n>
      <n v="1">
        <tpls c="8">
          <tpl hier="2" item="0"/>
          <tpl hier="4" item="3"/>
          <tpl fld="3" item="33"/>
          <tpl fld="2" item="84"/>
          <tpl hier="9" item="1"/>
          <tpl hier="11" item="4"/>
          <tpl hier="12" item="5"/>
          <tpl hier="26" item="4294967295"/>
        </tpls>
      </n>
      <n v="1">
        <tpls c="8">
          <tpl hier="2" item="0"/>
          <tpl hier="4" item="3"/>
          <tpl fld="3" item="18"/>
          <tpl fld="2" item="70"/>
          <tpl hier="9" item="1"/>
          <tpl hier="11" item="4"/>
          <tpl hier="12" item="5"/>
          <tpl hier="26" item="4294967295"/>
        </tpls>
      </n>
      <n v="1">
        <tpls c="8">
          <tpl hier="2" item="0"/>
          <tpl hier="4" item="3"/>
          <tpl fld="3" item="22"/>
          <tpl fld="2" item="70"/>
          <tpl hier="9" item="1"/>
          <tpl hier="11" item="4"/>
          <tpl hier="12" item="5"/>
          <tpl hier="26" item="4294967295"/>
        </tpls>
      </n>
      <n v="1">
        <tpls c="8">
          <tpl hier="2" item="0"/>
          <tpl hier="4" item="3"/>
          <tpl fld="3" item="17"/>
          <tpl fld="2" item="70"/>
          <tpl hier="9" item="1"/>
          <tpl hier="11" item="4"/>
          <tpl hier="12" item="5"/>
          <tpl hier="26" item="4294967295"/>
        </tpls>
      </n>
      <n v="1">
        <tpls c="8">
          <tpl hier="2" item="0"/>
          <tpl hier="4" item="3"/>
          <tpl fld="3" item="21"/>
          <tpl fld="2" item="70"/>
          <tpl hier="9" item="1"/>
          <tpl hier="11" item="4"/>
          <tpl hier="12" item="5"/>
          <tpl hier="26" item="4294967295"/>
        </tpls>
      </n>
      <n v="1">
        <tpls c="8">
          <tpl hier="2" item="0"/>
          <tpl hier="4" item="3"/>
          <tpl fld="3" item="8"/>
          <tpl fld="2" item="72"/>
          <tpl hier="9" item="1"/>
          <tpl hier="11" item="4"/>
          <tpl hier="12" item="5"/>
          <tpl hier="26" item="4294967295"/>
        </tpls>
      </n>
      <n v="1">
        <tpls c="8">
          <tpl hier="2" item="0"/>
          <tpl hier="4" item="3"/>
          <tpl fld="3" item="7"/>
          <tpl fld="2" item="72"/>
          <tpl hier="9" item="1"/>
          <tpl hier="11" item="4"/>
          <tpl hier="12" item="5"/>
          <tpl hier="26" item="4294967295"/>
        </tpls>
      </n>
      <n v="1">
        <tpls c="8">
          <tpl hier="2" item="0"/>
          <tpl hier="4" item="3"/>
          <tpl fld="3" item="6"/>
          <tpl fld="2" item="72"/>
          <tpl hier="9" item="1"/>
          <tpl hier="11" item="4"/>
          <tpl hier="12" item="5"/>
          <tpl hier="26" item="4294967295"/>
        </tpls>
      </n>
      <n v="1">
        <tpls c="8">
          <tpl hier="2" item="0"/>
          <tpl hier="4" item="3"/>
          <tpl fld="3" item="5"/>
          <tpl fld="2" item="72"/>
          <tpl hier="9" item="1"/>
          <tpl hier="11" item="4"/>
          <tpl hier="12" item="5"/>
          <tpl hier="26" item="4294967295"/>
        </tpls>
      </n>
      <n v="1">
        <tpls c="8">
          <tpl hier="2" item="0"/>
          <tpl hier="4" item="3"/>
          <tpl fld="3" item="56"/>
          <tpl fld="2" item="78"/>
          <tpl hier="9" item="1"/>
          <tpl hier="11" item="4"/>
          <tpl hier="12" item="5"/>
          <tpl hier="26" item="4294967295"/>
        </tpls>
      </n>
      <n v="1">
        <tpls c="8">
          <tpl hier="2" item="0"/>
          <tpl hier="4" item="3"/>
          <tpl fld="3" item="0"/>
          <tpl fld="2" item="78"/>
          <tpl hier="9" item="1"/>
          <tpl hier="11" item="4"/>
          <tpl hier="12" item="5"/>
          <tpl hier="26" item="4294967295"/>
        </tpls>
      </n>
      <n v="1">
        <tpls c="8">
          <tpl hier="2" item="0"/>
          <tpl hier="4" item="3"/>
          <tpl fld="3" item="55"/>
          <tpl fld="2" item="78"/>
          <tpl hier="9" item="1"/>
          <tpl hier="11" item="4"/>
          <tpl hier="12" item="5"/>
          <tpl hier="26" item="4294967295"/>
        </tpls>
      </n>
      <n v="1">
        <tpls c="8">
          <tpl hier="2" item="0"/>
          <tpl hier="4" item="3"/>
          <tpl fld="3" item="35"/>
          <tpl fld="2" item="73"/>
          <tpl hier="9" item="1"/>
          <tpl hier="11" item="4"/>
          <tpl hier="12" item="5"/>
          <tpl hier="26" item="4294967295"/>
        </tpls>
      </n>
      <n v="1">
        <tpls c="8">
          <tpl hier="2" item="0"/>
          <tpl hier="4" item="3"/>
          <tpl fld="3" item="40"/>
          <tpl fld="2" item="73"/>
          <tpl hier="9" item="1"/>
          <tpl hier="11" item="4"/>
          <tpl hier="12" item="5"/>
          <tpl hier="26" item="4294967295"/>
        </tpls>
      </n>
      <n v="1">
        <tpls c="8">
          <tpl hier="2" item="0"/>
          <tpl hier="4" item="3"/>
          <tpl fld="3" item="50"/>
          <tpl fld="2" item="73"/>
          <tpl hier="9" item="1"/>
          <tpl hier="11" item="4"/>
          <tpl hier="12" item="5"/>
          <tpl hier="26" item="4294967295"/>
        </tpls>
      </n>
      <n v="1">
        <tpls c="8">
          <tpl hier="2" item="0"/>
          <tpl hier="4" item="3"/>
          <tpl fld="3" item="49"/>
          <tpl fld="2" item="73"/>
          <tpl hier="9" item="1"/>
          <tpl hier="11" item="4"/>
          <tpl hier="12" item="5"/>
          <tpl hier="26" item="4294967295"/>
        </tpls>
      </n>
      <n v="1">
        <tpls c="8">
          <tpl hier="2" item="0"/>
          <tpl hier="4" item="3"/>
          <tpl fld="3" item="37"/>
          <tpl fld="2" item="69"/>
          <tpl hier="9" item="1"/>
          <tpl hier="11" item="4"/>
          <tpl hier="12" item="5"/>
          <tpl hier="26" item="4294967295"/>
        </tpls>
      </n>
      <n v="1">
        <tpls c="8">
          <tpl hier="2" item="0"/>
          <tpl hier="4" item="3"/>
          <tpl fld="3" item="39"/>
          <tpl fld="2" item="69"/>
          <tpl hier="9" item="1"/>
          <tpl hier="11" item="4"/>
          <tpl hier="12" item="5"/>
          <tpl hier="26" item="4294967295"/>
        </tpls>
      </n>
      <n v="1">
        <tpls c="8">
          <tpl hier="2" item="0"/>
          <tpl hier="4" item="3"/>
          <tpl fld="3" item="28"/>
          <tpl fld="2" item="69"/>
          <tpl hier="9" item="1"/>
          <tpl hier="11" item="4"/>
          <tpl hier="12" item="5"/>
          <tpl hier="26" item="4294967295"/>
        </tpls>
      </n>
      <n v="1">
        <tpls c="8">
          <tpl hier="2" item="0"/>
          <tpl hier="4" item="3"/>
          <tpl fld="3" item="19"/>
          <tpl fld="2" item="69"/>
          <tpl hier="9" item="1"/>
          <tpl hier="11" item="4"/>
          <tpl hier="12" item="5"/>
          <tpl hier="26" item="4294967295"/>
        </tpls>
      </n>
      <n v="1">
        <tpls c="8">
          <tpl hier="2" item="0"/>
          <tpl hier="4" item="3"/>
          <tpl fld="3" item="26"/>
          <tpl fld="2" item="66"/>
          <tpl hier="9" item="1"/>
          <tpl hier="11" item="4"/>
          <tpl hier="12" item="5"/>
          <tpl hier="26" item="4294967295"/>
        </tpls>
      </n>
      <n v="1">
        <tpls c="8">
          <tpl hier="2" item="0"/>
          <tpl hier="4" item="3"/>
          <tpl fld="3" item="25"/>
          <tpl fld="2" item="66"/>
          <tpl hier="9" item="1"/>
          <tpl hier="11" item="4"/>
          <tpl hier="12" item="5"/>
          <tpl hier="26" item="4294967295"/>
        </tpls>
      </n>
      <n v="1">
        <tpls c="8">
          <tpl hier="2" item="0"/>
          <tpl hier="4" item="3"/>
          <tpl fld="3" item="24"/>
          <tpl fld="2" item="66"/>
          <tpl hier="9" item="1"/>
          <tpl hier="11" item="4"/>
          <tpl hier="12" item="5"/>
          <tpl hier="26" item="4294967295"/>
        </tpls>
      </n>
      <n v="1">
        <tpls c="8">
          <tpl hier="2" item="0"/>
          <tpl hier="4" item="3"/>
          <tpl fld="3" item="23"/>
          <tpl fld="2" item="66"/>
          <tpl hier="9" item="1"/>
          <tpl hier="11" item="4"/>
          <tpl hier="12" item="5"/>
          <tpl hier="26" item="4294967295"/>
        </tpls>
      </n>
      <n v="1">
        <tpls c="8">
          <tpl hier="2" item="0"/>
          <tpl hier="4" item="3"/>
          <tpl fld="3" item="10"/>
          <tpl fld="2" item="48"/>
          <tpl hier="9" item="1"/>
          <tpl hier="11" item="4"/>
          <tpl hier="12" item="5"/>
          <tpl hier="26" item="4294967295"/>
        </tpls>
      </n>
      <n v="1">
        <tpls c="8">
          <tpl hier="2" item="0"/>
          <tpl hier="4" item="3"/>
          <tpl fld="3" item="12"/>
          <tpl fld="2" item="48"/>
          <tpl hier="9" item="1"/>
          <tpl hier="11" item="4"/>
          <tpl hier="12" item="5"/>
          <tpl hier="26" item="4294967295"/>
        </tpls>
      </n>
      <n v="1">
        <tpls c="8">
          <tpl hier="2" item="0"/>
          <tpl hier="4" item="3"/>
          <tpl fld="3" item="11"/>
          <tpl fld="2" item="48"/>
          <tpl hier="9" item="1"/>
          <tpl hier="11" item="4"/>
          <tpl hier="12" item="5"/>
          <tpl hier="26" item="4294967295"/>
        </tpls>
      </n>
      <n v="1">
        <tpls c="8">
          <tpl hier="2" item="0"/>
          <tpl hier="4" item="3"/>
          <tpl fld="3" item="5"/>
          <tpl fld="2" item="48"/>
          <tpl hier="9" item="1"/>
          <tpl hier="11" item="4"/>
          <tpl hier="12" item="5"/>
          <tpl hier="26" item="4294967295"/>
        </tpls>
      </n>
      <n v="1">
        <tpls c="8">
          <tpl hier="2" item="0"/>
          <tpl hier="4" item="3"/>
          <tpl fld="3" item="20"/>
          <tpl fld="2" item="53"/>
          <tpl hier="9" item="1"/>
          <tpl hier="11" item="4"/>
          <tpl hier="12" item="5"/>
          <tpl hier="26" item="4294967295"/>
        </tpls>
      </n>
      <n v="1">
        <tpls c="8">
          <tpl hier="2" item="0"/>
          <tpl hier="4" item="3"/>
          <tpl fld="3" item="45"/>
          <tpl fld="2" item="53"/>
          <tpl hier="9" item="1"/>
          <tpl hier="11" item="4"/>
          <tpl hier="12" item="5"/>
          <tpl hier="26" item="4294967295"/>
        </tpls>
      </n>
      <n v="1">
        <tpls c="8">
          <tpl hier="2" item="0"/>
          <tpl hier="4" item="3"/>
          <tpl fld="3" item="19"/>
          <tpl fld="2" item="53"/>
          <tpl hier="9" item="1"/>
          <tpl hier="11" item="4"/>
          <tpl hier="12" item="5"/>
          <tpl hier="26" item="4294967295"/>
        </tpls>
      </n>
      <n v="1">
        <tpls c="8">
          <tpl hier="2" item="0"/>
          <tpl hier="4" item="3"/>
          <tpl fld="3" item="8"/>
          <tpl fld="2" item="57"/>
          <tpl hier="9" item="1"/>
          <tpl hier="11" item="4"/>
          <tpl hier="12" item="5"/>
          <tpl hier="26" item="4294967295"/>
        </tpls>
      </n>
      <n v="1">
        <tpls c="8">
          <tpl hier="2" item="0"/>
          <tpl hier="4" item="3"/>
          <tpl fld="3" item="19"/>
          <tpl fld="2" item="61"/>
          <tpl hier="9" item="1"/>
          <tpl hier="11" item="4"/>
          <tpl hier="12" item="5"/>
          <tpl hier="26" item="4294967295"/>
        </tpls>
      </n>
      <n v="1">
        <tpls c="8">
          <tpl hier="2" item="0"/>
          <tpl hier="4" item="3"/>
          <tpl fld="3" item="9"/>
          <tpl fld="2" item="46"/>
          <tpl hier="9" item="1"/>
          <tpl hier="11" item="4"/>
          <tpl hier="12" item="5"/>
          <tpl hier="26" item="4294967295"/>
        </tpls>
      </n>
      <n v="1">
        <tpls c="8">
          <tpl hier="2" item="0"/>
          <tpl hier="4" item="3"/>
          <tpl fld="3" item="34"/>
          <tpl fld="1" item="1"/>
          <tpl hier="9" item="1"/>
          <tpl hier="11" item="4"/>
          <tpl hier="12" item="5"/>
          <tpl hier="26" item="4294967295"/>
        </tpls>
      </n>
      <n v="1">
        <tpls c="8">
          <tpl hier="2" item="0"/>
          <tpl hier="4" item="3"/>
          <tpl fld="3" item="8"/>
          <tpl fld="2" item="63"/>
          <tpl hier="9" item="1"/>
          <tpl hier="11" item="4"/>
          <tpl hier="12" item="5"/>
          <tpl hier="26" item="4294967295"/>
        </tpls>
      </n>
      <n v="1">
        <tpls c="8">
          <tpl hier="2" item="0"/>
          <tpl hier="4" item="3"/>
          <tpl fld="3" item="40"/>
          <tpl fld="2" item="47"/>
          <tpl hier="9" item="1"/>
          <tpl hier="11" item="4"/>
          <tpl hier="12" item="5"/>
          <tpl hier="26" item="4294967295"/>
        </tpls>
      </n>
      <n v="1">
        <tpls c="8">
          <tpl hier="2" item="0"/>
          <tpl hier="4" item="3"/>
          <tpl fld="3" item="25"/>
          <tpl fld="2" item="56"/>
          <tpl hier="9" item="1"/>
          <tpl hier="11" item="4"/>
          <tpl hier="12" item="5"/>
          <tpl hier="26" item="4294967295"/>
        </tpls>
      </n>
      <n v="1">
        <tpls c="8">
          <tpl hier="2" item="0"/>
          <tpl hier="4" item="3"/>
          <tpl fld="3" item="3"/>
          <tpl fld="2" item="55"/>
          <tpl hier="9" item="1"/>
          <tpl hier="11" item="4"/>
          <tpl hier="12" item="5"/>
          <tpl hier="26" item="4294967295"/>
        </tpls>
      </n>
      <n v="1">
        <tpls c="8">
          <tpl hier="2" item="0"/>
          <tpl hier="4" item="3"/>
          <tpl fld="3" item="42"/>
          <tpl fld="2" item="62"/>
          <tpl hier="9" item="1"/>
          <tpl hier="11" item="4"/>
          <tpl hier="12" item="5"/>
          <tpl hier="26" item="4294967295"/>
        </tpls>
      </n>
      <n v="1">
        <tpls c="8">
          <tpl hier="2" item="0"/>
          <tpl hier="4" item="3"/>
          <tpl fld="3" item="14"/>
          <tpl fld="2" item="28"/>
          <tpl hier="9" item="1"/>
          <tpl hier="11" item="4"/>
          <tpl hier="12" item="5"/>
          <tpl hier="26" item="4294967295"/>
        </tpls>
      </n>
      <n v="1">
        <tpls c="8">
          <tpl hier="2" item="0"/>
          <tpl hier="4" item="3"/>
          <tpl fld="3" item="52"/>
          <tpl fld="2" item="40"/>
          <tpl hier="9" item="1"/>
          <tpl hier="11" item="4"/>
          <tpl hier="12" item="5"/>
          <tpl hier="26" item="4294967295"/>
        </tpls>
      </n>
      <n v="1">
        <tpls c="8">
          <tpl hier="2" item="0"/>
          <tpl hier="4" item="3"/>
          <tpl fld="3" item="21"/>
          <tpl fld="2" item="59"/>
          <tpl hier="9" item="1"/>
          <tpl hier="11" item="4"/>
          <tpl hier="12" item="5"/>
          <tpl hier="26" item="4294967295"/>
        </tpls>
      </n>
      <n v="1">
        <tpls c="8">
          <tpl hier="2" item="0"/>
          <tpl hier="4" item="3"/>
          <tpl fld="3" item="5"/>
          <tpl fld="2" item="44"/>
          <tpl hier="9" item="1"/>
          <tpl hier="11" item="4"/>
          <tpl hier="12" item="5"/>
          <tpl hier="26" item="4294967295"/>
        </tpls>
      </n>
      <n v="1">
        <tpls c="8">
          <tpl hier="2" item="0"/>
          <tpl hier="4" item="3"/>
          <tpl fld="3" item="43"/>
          <tpl fld="2" item="16"/>
          <tpl hier="9" item="1"/>
          <tpl hier="11" item="4"/>
          <tpl hier="12" item="5"/>
          <tpl hier="26" item="4294967295"/>
        </tpls>
      </n>
      <n v="1">
        <tpls c="8">
          <tpl hier="2" item="0"/>
          <tpl hier="4" item="3"/>
          <tpl fld="3" item="37"/>
          <tpl fld="2" item="71"/>
          <tpl hier="9" item="1"/>
          <tpl hier="11" item="4"/>
          <tpl hier="12" item="5"/>
          <tpl hier="26" item="4294967295"/>
        </tpls>
      </n>
      <n v="1">
        <tpls c="8">
          <tpl hier="2" item="0"/>
          <tpl hier="4" item="3"/>
          <tpl fld="3" item="39"/>
          <tpl fld="2" item="71"/>
          <tpl hier="9" item="1"/>
          <tpl hier="11" item="4"/>
          <tpl hier="12" item="5"/>
          <tpl hier="26" item="4294967295"/>
        </tpls>
      </n>
      <n v="1">
        <tpls c="8">
          <tpl hier="2" item="0"/>
          <tpl hier="4" item="3"/>
          <tpl fld="3" item="19"/>
          <tpl fld="2" item="71"/>
          <tpl hier="9" item="1"/>
          <tpl hier="11" item="4"/>
          <tpl hier="12" item="5"/>
          <tpl hier="26" item="4294967295"/>
        </tpls>
      </n>
      <n v="1">
        <tpls c="8">
          <tpl hier="2" item="0"/>
          <tpl hier="4" item="3"/>
          <tpl fld="3" item="26"/>
          <tpl fld="2" item="74"/>
          <tpl hier="9" item="1"/>
          <tpl hier="11" item="4"/>
          <tpl hier="12" item="5"/>
          <tpl hier="26" item="4294967295"/>
        </tpls>
      </n>
      <n v="1">
        <tpls c="8">
          <tpl hier="2" item="0"/>
          <tpl hier="4" item="3"/>
          <tpl fld="3" item="25"/>
          <tpl fld="2" item="74"/>
          <tpl hier="9" item="1"/>
          <tpl hier="11" item="4"/>
          <tpl hier="12" item="5"/>
          <tpl hier="26" item="4294967295"/>
        </tpls>
      </n>
      <n v="1">
        <tpls c="8">
          <tpl hier="2" item="0"/>
          <tpl hier="4" item="3"/>
          <tpl fld="3" item="24"/>
          <tpl fld="2" item="74"/>
          <tpl hier="9" item="1"/>
          <tpl hier="11" item="4"/>
          <tpl hier="12" item="5"/>
          <tpl hier="26" item="4294967295"/>
        </tpls>
      </n>
      <n v="1">
        <tpls c="8">
          <tpl hier="2" item="0"/>
          <tpl hier="4" item="3"/>
          <tpl fld="3" item="23"/>
          <tpl fld="2" item="74"/>
          <tpl hier="9" item="1"/>
          <tpl hier="11" item="4"/>
          <tpl hier="12" item="5"/>
          <tpl hier="26" item="4294967295"/>
        </tpls>
      </n>
      <n v="1">
        <tpls c="8">
          <tpl hier="2" item="0"/>
          <tpl hier="4" item="3"/>
          <tpl fld="3" item="10"/>
          <tpl fld="2" item="76"/>
          <tpl hier="9" item="1"/>
          <tpl hier="11" item="4"/>
          <tpl hier="12" item="5"/>
          <tpl hier="26" item="4294967295"/>
        </tpls>
      </n>
      <n v="1">
        <tpls c="8">
          <tpl hier="2" item="0"/>
          <tpl hier="4" item="3"/>
          <tpl fld="3" item="12"/>
          <tpl fld="2" item="76"/>
          <tpl hier="9" item="1"/>
          <tpl hier="11" item="4"/>
          <tpl hier="12" item="5"/>
          <tpl hier="26" item="4294967295"/>
        </tpls>
      </n>
      <n v="1">
        <tpls c="8">
          <tpl hier="2" item="0"/>
          <tpl hier="4" item="3"/>
          <tpl fld="3" item="11"/>
          <tpl fld="2" item="76"/>
          <tpl hier="9" item="1"/>
          <tpl hier="11" item="4"/>
          <tpl hier="12" item="5"/>
          <tpl hier="26" item="4294967295"/>
        </tpls>
      </n>
      <n v="1">
        <tpls c="8">
          <tpl hier="2" item="0"/>
          <tpl hier="4" item="3"/>
          <tpl fld="3" item="9"/>
          <tpl fld="2" item="76"/>
          <tpl hier="9" item="1"/>
          <tpl hier="11" item="4"/>
          <tpl hier="12" item="5"/>
          <tpl hier="26" item="4294967295"/>
        </tpls>
      </n>
      <n v="1">
        <tpls c="8">
          <tpl hier="2" item="0"/>
          <tpl hier="4" item="3"/>
          <tpl fld="3" item="57"/>
          <tpl fld="2" item="83"/>
          <tpl hier="9" item="1"/>
          <tpl hier="11" item="4"/>
          <tpl hier="12" item="5"/>
          <tpl hier="26" item="4294967295"/>
        </tpls>
      </n>
      <n v="1">
        <tpls c="8">
          <tpl hier="2" item="0"/>
          <tpl hier="4" item="3"/>
          <tpl fld="3" item="3"/>
          <tpl fld="2" item="83"/>
          <tpl hier="9" item="1"/>
          <tpl hier="11" item="4"/>
          <tpl hier="12" item="5"/>
          <tpl hier="26" item="4294967295"/>
        </tpls>
      </n>
      <n v="1">
        <tpls c="8">
          <tpl hier="2" item="0"/>
          <tpl hier="4" item="3"/>
          <tpl fld="3" item="1"/>
          <tpl fld="2" item="83"/>
          <tpl hier="9" item="1"/>
          <tpl hier="11" item="4"/>
          <tpl hier="12" item="5"/>
          <tpl hier="26" item="4294967295"/>
        </tpls>
      </n>
      <n v="1">
        <tpls c="8">
          <tpl hier="2" item="0"/>
          <tpl hier="4" item="3"/>
          <tpl fld="3" item="20"/>
          <tpl fld="2" item="75"/>
          <tpl hier="9" item="1"/>
          <tpl hier="11" item="4"/>
          <tpl hier="12" item="5"/>
          <tpl hier="26" item="4294967295"/>
        </tpls>
      </n>
      <n v="1">
        <tpls c="8">
          <tpl hier="2" item="0"/>
          <tpl hier="4" item="3"/>
          <tpl fld="3" item="51"/>
          <tpl fld="2" item="75"/>
          <tpl hier="9" item="1"/>
          <tpl hier="11" item="4"/>
          <tpl hier="12" item="5"/>
          <tpl hier="26" item="4294967295"/>
        </tpls>
      </n>
      <n v="1">
        <tpls c="8">
          <tpl hier="2" item="0"/>
          <tpl hier="4" item="3"/>
          <tpl fld="3" item="38"/>
          <tpl fld="2" item="75"/>
          <tpl hier="9" item="1"/>
          <tpl hier="11" item="4"/>
          <tpl hier="12" item="5"/>
          <tpl hier="26" item="4294967295"/>
        </tpls>
      </n>
      <n v="1">
        <tpls c="8">
          <tpl hier="2" item="0"/>
          <tpl hier="4" item="3"/>
          <tpl fld="3" item="44"/>
          <tpl fld="2" item="80"/>
          <tpl hier="9" item="1"/>
          <tpl hier="11" item="4"/>
          <tpl hier="12" item="5"/>
          <tpl hier="26" item="4294967295"/>
        </tpls>
      </n>
      <n v="1">
        <tpls c="8">
          <tpl hier="2" item="0"/>
          <tpl hier="4" item="3"/>
          <tpl fld="3" item="43"/>
          <tpl fld="2" item="80"/>
          <tpl hier="9" item="1"/>
          <tpl hier="11" item="4"/>
          <tpl hier="12" item="5"/>
          <tpl hier="26" item="4294967295"/>
        </tpls>
      </n>
      <n v="1">
        <tpls c="8">
          <tpl hier="2" item="0"/>
          <tpl hier="4" item="3"/>
          <tpl fld="3" item="42"/>
          <tpl fld="2" item="80"/>
          <tpl hier="9" item="1"/>
          <tpl hier="11" item="4"/>
          <tpl hier="12" item="5"/>
          <tpl hier="26" item="4294967295"/>
        </tpls>
      </n>
      <n v="1">
        <tpls c="8">
          <tpl hier="2" item="0"/>
          <tpl hier="4" item="3"/>
          <tpl fld="3" item="41"/>
          <tpl fld="2" item="80"/>
          <tpl hier="9" item="1"/>
          <tpl hier="11" item="4"/>
          <tpl hier="12" item="5"/>
          <tpl hier="26" item="4294967295"/>
        </tpls>
      </n>
      <n v="1">
        <tpls c="8">
          <tpl hier="2" item="0"/>
          <tpl hier="4" item="3"/>
          <tpl fld="3" item="32"/>
          <tpl fld="2" item="84"/>
          <tpl hier="9" item="1"/>
          <tpl hier="11" item="4"/>
          <tpl hier="12" item="5"/>
          <tpl hier="26" item="4294967295"/>
        </tpls>
      </n>
      <n v="1">
        <tpls c="8">
          <tpl hier="2" item="0"/>
          <tpl hier="4" item="3"/>
          <tpl fld="3" item="31"/>
          <tpl fld="2" item="84"/>
          <tpl hier="9" item="1"/>
          <tpl hier="11" item="4"/>
          <tpl hier="12" item="5"/>
          <tpl hier="26" item="4294967295"/>
        </tpls>
      </n>
      <n v="1">
        <tpls c="8">
          <tpl hier="2" item="0"/>
          <tpl hier="4" item="3"/>
          <tpl fld="3" item="30"/>
          <tpl fld="2" item="84"/>
          <tpl hier="9" item="1"/>
          <tpl hier="11" item="4"/>
          <tpl hier="12" item="5"/>
          <tpl hier="26" item="4294967295"/>
        </tpls>
      </n>
      <n v="1">
        <tpls c="8">
          <tpl hier="2" item="0"/>
          <tpl hier="4" item="3"/>
          <tpl fld="3" item="29"/>
          <tpl fld="2" item="84"/>
          <tpl hier="9" item="1"/>
          <tpl hier="11" item="4"/>
          <tpl hier="12" item="5"/>
          <tpl hier="26" item="4294967295"/>
        </tpls>
      </n>
      <n v="1">
        <tpls c="8">
          <tpl hier="2" item="0"/>
          <tpl hier="4" item="3"/>
          <tpl fld="3" item="16"/>
          <tpl fld="2" item="70"/>
          <tpl hier="9" item="1"/>
          <tpl hier="11" item="4"/>
          <tpl hier="12" item="5"/>
          <tpl hier="26" item="4294967295"/>
        </tpls>
      </n>
      <n v="1">
        <tpls c="8">
          <tpl hier="2" item="0"/>
          <tpl hier="4" item="3"/>
          <tpl fld="3" item="15"/>
          <tpl fld="2" item="70"/>
          <tpl hier="9" item="1"/>
          <tpl hier="11" item="4"/>
          <tpl hier="12" item="5"/>
          <tpl hier="26" item="4294967295"/>
        </tpls>
      </n>
      <n v="1">
        <tpls c="8">
          <tpl hier="2" item="0"/>
          <tpl hier="4" item="3"/>
          <tpl fld="3" item="14"/>
          <tpl fld="2" item="70"/>
          <tpl hier="9" item="1"/>
          <tpl hier="11" item="4"/>
          <tpl hier="12" item="5"/>
          <tpl hier="26" item="4294967295"/>
        </tpls>
      </n>
      <n v="1">
        <tpls c="8">
          <tpl hier="2" item="0"/>
          <tpl hier="4" item="3"/>
          <tpl fld="3" item="13"/>
          <tpl fld="2" item="70"/>
          <tpl hier="9" item="1"/>
          <tpl hier="11" item="4"/>
          <tpl hier="12" item="5"/>
          <tpl hier="26" item="4294967295"/>
        </tpls>
      </n>
      <n v="1">
        <tpls c="8">
          <tpl hier="2" item="0"/>
          <tpl hier="4" item="3"/>
          <tpl fld="3" item="4"/>
          <tpl fld="2" item="72"/>
          <tpl hier="9" item="1"/>
          <tpl hier="11" item="4"/>
          <tpl hier="12" item="5"/>
          <tpl hier="26" item="4294967295"/>
        </tpls>
      </n>
      <n v="1">
        <tpls c="8">
          <tpl hier="2" item="0"/>
          <tpl hier="4" item="3"/>
          <tpl fld="3" item="58"/>
          <tpl fld="2" item="72"/>
          <tpl hier="9" item="1"/>
          <tpl hier="11" item="4"/>
          <tpl hier="12" item="5"/>
          <tpl hier="26" item="4294967295"/>
        </tpls>
      </n>
      <n v="1">
        <tpls c="8">
          <tpl hier="2" item="0"/>
          <tpl hier="4" item="3"/>
          <tpl fld="3" item="2"/>
          <tpl fld="2" item="72"/>
          <tpl hier="9" item="1"/>
          <tpl hier="11" item="4"/>
          <tpl hier="12" item="5"/>
          <tpl hier="26" item="4294967295"/>
        </tpls>
      </n>
      <n v="1">
        <tpls c="8">
          <tpl hier="2" item="0"/>
          <tpl hier="4" item="3"/>
          <tpl fld="3" item="54"/>
          <tpl fld="2" item="78"/>
          <tpl hier="9" item="1"/>
          <tpl hier="11" item="4"/>
          <tpl hier="12" item="5"/>
          <tpl hier="26" item="4294967295"/>
        </tpls>
      </n>
      <n v="1">
        <tpls c="8">
          <tpl hier="2" item="0"/>
          <tpl hier="4" item="3"/>
          <tpl fld="3" item="53"/>
          <tpl fld="2" item="78"/>
          <tpl hier="9" item="1"/>
          <tpl hier="11" item="4"/>
          <tpl hier="12" item="5"/>
          <tpl hier="26" item="4294967295"/>
        </tpls>
      </n>
      <n v="1">
        <tpls c="8">
          <tpl hier="2" item="0"/>
          <tpl hier="4" item="3"/>
          <tpl fld="3" item="52"/>
          <tpl fld="2" item="78"/>
          <tpl hier="9" item="1"/>
          <tpl hier="11" item="4"/>
          <tpl hier="12" item="5"/>
          <tpl hier="26" item="4294967295"/>
        </tpls>
      </n>
      <n v="1">
        <tpls c="8">
          <tpl hier="2" item="0"/>
          <tpl hier="4" item="3"/>
          <tpl fld="3" item="48"/>
          <tpl fld="2" item="73"/>
          <tpl hier="9" item="1"/>
          <tpl hier="11" item="4"/>
          <tpl hier="12" item="5"/>
          <tpl hier="26" item="4294967295"/>
        </tpls>
      </n>
      <n v="1">
        <tpls c="8">
          <tpl hier="2" item="0"/>
          <tpl hier="4" item="3"/>
          <tpl fld="3" item="46"/>
          <tpl fld="2" item="73"/>
          <tpl hier="9" item="1"/>
          <tpl hier="11" item="4"/>
          <tpl hier="12" item="5"/>
          <tpl hier="26" item="4294967295"/>
        </tpls>
      </n>
      <n v="1">
        <tpls c="8">
          <tpl hier="2" item="0"/>
          <tpl hier="4" item="3"/>
          <tpl fld="3" item="45"/>
          <tpl fld="2" item="73"/>
          <tpl hier="9" item="1"/>
          <tpl hier="11" item="4"/>
          <tpl hier="12" item="5"/>
          <tpl hier="26" item="4294967295"/>
        </tpls>
      </n>
      <n v="1">
        <tpls c="8">
          <tpl hier="2" item="0"/>
          <tpl hier="4" item="3"/>
          <tpl fld="3" item="47"/>
          <tpl fld="2" item="73"/>
          <tpl hier="9" item="1"/>
          <tpl hier="11" item="4"/>
          <tpl hier="12" item="5"/>
          <tpl hier="26" item="4294967295"/>
        </tpls>
      </n>
      <n v="1">
        <tpls c="8">
          <tpl hier="2" item="0"/>
          <tpl hier="4" item="3"/>
          <tpl fld="3" item="34"/>
          <tpl fld="2" item="69"/>
          <tpl hier="9" item="1"/>
          <tpl hier="11" item="4"/>
          <tpl hier="12" item="5"/>
          <tpl hier="26" item="4294967295"/>
        </tpls>
      </n>
      <n v="1">
        <tpls c="8">
          <tpl hier="2" item="0"/>
          <tpl hier="4" item="3"/>
          <tpl fld="3" item="36"/>
          <tpl fld="2" item="69"/>
          <tpl hier="9" item="1"/>
          <tpl hier="11" item="4"/>
          <tpl hier="12" item="5"/>
          <tpl hier="26" item="4294967295"/>
        </tpls>
      </n>
      <n v="1">
        <tpls c="8">
          <tpl hier="2" item="0"/>
          <tpl hier="4" item="3"/>
          <tpl fld="3" item="27"/>
          <tpl fld="2" item="69"/>
          <tpl hier="9" item="1"/>
          <tpl hier="11" item="4"/>
          <tpl hier="12" item="5"/>
          <tpl hier="26" item="4294967295"/>
        </tpls>
      </n>
      <n v="1">
        <tpls c="8">
          <tpl hier="2" item="0"/>
          <tpl hier="4" item="3"/>
          <tpl fld="3" item="33"/>
          <tpl fld="2" item="69"/>
          <tpl hier="9" item="1"/>
          <tpl hier="11" item="4"/>
          <tpl hier="12" item="5"/>
          <tpl hier="26" item="4294967295"/>
        </tpls>
      </n>
      <n v="1">
        <tpls c="8">
          <tpl hier="2" item="0"/>
          <tpl hier="4" item="3"/>
          <tpl fld="3" item="18"/>
          <tpl fld="2" item="66"/>
          <tpl hier="9" item="1"/>
          <tpl hier="11" item="4"/>
          <tpl hier="12" item="5"/>
          <tpl hier="26" item="4294967295"/>
        </tpls>
      </n>
      <n v="1">
        <tpls c="8">
          <tpl hier="2" item="0"/>
          <tpl hier="4" item="3"/>
          <tpl fld="3" item="22"/>
          <tpl fld="2" item="66"/>
          <tpl hier="9" item="1"/>
          <tpl hier="11" item="4"/>
          <tpl hier="12" item="5"/>
          <tpl hier="26" item="4294967295"/>
        </tpls>
      </n>
      <n v="1">
        <tpls c="8">
          <tpl hier="2" item="0"/>
          <tpl hier="4" item="3"/>
          <tpl fld="3" item="17"/>
          <tpl fld="2" item="66"/>
          <tpl hier="9" item="1"/>
          <tpl hier="11" item="4"/>
          <tpl hier="12" item="5"/>
          <tpl hier="26" item="4294967295"/>
        </tpls>
      </n>
      <n v="1">
        <tpls c="8">
          <tpl hier="2" item="0"/>
          <tpl hier="4" item="3"/>
          <tpl fld="3" item="21"/>
          <tpl fld="2" item="66"/>
          <tpl hier="9" item="1"/>
          <tpl hier="11" item="4"/>
          <tpl hier="12" item="5"/>
          <tpl hier="26" item="4294967295"/>
        </tpls>
      </n>
      <n v="1">
        <tpls c="8">
          <tpl hier="2" item="0"/>
          <tpl hier="4" item="3"/>
          <tpl fld="3" item="8"/>
          <tpl fld="2" item="48"/>
          <tpl hier="9" item="1"/>
          <tpl hier="11" item="4"/>
          <tpl hier="12" item="5"/>
          <tpl hier="26" item="4294967295"/>
        </tpls>
      </n>
      <n v="1">
        <tpls c="8">
          <tpl hier="2" item="0"/>
          <tpl hier="4" item="3"/>
          <tpl fld="3" item="7"/>
          <tpl fld="2" item="48"/>
          <tpl hier="9" item="1"/>
          <tpl hier="11" item="4"/>
          <tpl hier="12" item="5"/>
          <tpl hier="26" item="4294967295"/>
        </tpls>
      </n>
      <n v="1">
        <tpls c="8">
          <tpl hier="2" item="0"/>
          <tpl hier="4" item="3"/>
          <tpl fld="3" item="6"/>
          <tpl fld="2" item="48"/>
          <tpl hier="9" item="1"/>
          <tpl hier="11" item="4"/>
          <tpl hier="12" item="5"/>
          <tpl hier="26" item="4294967295"/>
        </tpls>
      </n>
      <n v="1">
        <tpls c="8">
          <tpl hier="2" item="0"/>
          <tpl hier="4" item="3"/>
          <tpl fld="3" item="40"/>
          <tpl fld="2" item="53"/>
          <tpl hier="9" item="1"/>
          <tpl hier="11" item="4"/>
          <tpl hier="12" item="5"/>
          <tpl hier="26" item="4294967295"/>
        </tpls>
      </n>
      <n v="1">
        <tpls c="8">
          <tpl hier="2" item="0"/>
          <tpl hier="4" item="3"/>
          <tpl fld="3" item="42"/>
          <tpl fld="2" item="53"/>
          <tpl hier="9" item="1"/>
          <tpl hier="11" item="4"/>
          <tpl hier="12" item="5"/>
          <tpl hier="26" item="4294967295"/>
        </tpls>
      </n>
      <n v="1">
        <tpls c="8">
          <tpl hier="2" item="0"/>
          <tpl hier="4" item="3"/>
          <tpl fld="3" item="29"/>
          <tpl fld="2" item="53"/>
          <tpl hier="9" item="1"/>
          <tpl hier="11" item="4"/>
          <tpl hier="12" item="5"/>
          <tpl hier="26" item="4294967295"/>
        </tpls>
      </n>
      <n v="1">
        <tpls c="8">
          <tpl hier="2" item="0"/>
          <tpl hier="4" item="3"/>
          <tpl fld="3" item="4"/>
          <tpl fld="2" item="57"/>
          <tpl hier="9" item="1"/>
          <tpl hier="11" item="4"/>
          <tpl hier="12" item="5"/>
          <tpl hier="26" item="4294967295"/>
        </tpls>
      </n>
      <n v="1">
        <tpls c="8">
          <tpl hier="2" item="0"/>
          <tpl hier="4" item="3"/>
          <tpl fld="3" item="29"/>
          <tpl fld="2" item="61"/>
          <tpl hier="9" item="1"/>
          <tpl hier="11" item="4"/>
          <tpl hier="12" item="5"/>
          <tpl hier="26" item="4294967295"/>
        </tpls>
      </n>
      <n v="1">
        <tpls c="8">
          <tpl hier="2" item="0"/>
          <tpl hier="4" item="3"/>
          <tpl fld="3" item="26"/>
          <tpl fld="1" item="1"/>
          <tpl hier="9" item="1"/>
          <tpl hier="11" item="4"/>
          <tpl hier="12" item="5"/>
          <tpl hier="26" item="4294967295"/>
        </tpls>
      </n>
      <n v="1">
        <tpls c="8">
          <tpl hier="2" item="0"/>
          <tpl hier="4" item="3"/>
          <tpl fld="3" item="57"/>
          <tpl fld="2" item="63"/>
          <tpl hier="9" item="1"/>
          <tpl hier="11" item="4"/>
          <tpl hier="12" item="5"/>
          <tpl hier="26" item="4294967295"/>
        </tpls>
      </n>
      <n v="1">
        <tpls c="8">
          <tpl hier="2" item="0"/>
          <tpl hier="4" item="3"/>
          <tpl fld="3" item="43"/>
          <tpl fld="2" item="47"/>
          <tpl hier="9" item="1"/>
          <tpl hier="11" item="4"/>
          <tpl hier="12" item="5"/>
          <tpl hier="26" item="4294967295"/>
        </tpls>
      </n>
      <n v="1">
        <tpls c="8">
          <tpl hier="2" item="0"/>
          <tpl hier="4" item="3"/>
          <tpl fld="3" item="15"/>
          <tpl fld="2" item="56"/>
          <tpl hier="9" item="1"/>
          <tpl hier="11" item="4"/>
          <tpl hier="12" item="5"/>
          <tpl hier="26" item="4294967295"/>
        </tpls>
      </n>
      <n v="1">
        <tpls c="8">
          <tpl hier="2" item="0"/>
          <tpl hier="4" item="3"/>
          <tpl fld="3" item="53"/>
          <tpl fld="2" item="55"/>
          <tpl hier="9" item="1"/>
          <tpl hier="11" item="4"/>
          <tpl hier="12" item="5"/>
          <tpl hier="26" item="4294967295"/>
        </tpls>
      </n>
      <n v="1">
        <tpls c="8">
          <tpl hier="2" item="0"/>
          <tpl hier="4" item="3"/>
          <tpl fld="3" item="27"/>
          <tpl fld="2" item="62"/>
          <tpl hier="9" item="1"/>
          <tpl hier="11" item="4"/>
          <tpl hier="12" item="5"/>
          <tpl hier="26" item="4294967295"/>
        </tpls>
      </n>
      <n v="1">
        <tpls c="8">
          <tpl hier="2" item="0"/>
          <tpl hier="4" item="3"/>
          <tpl fld="3" item="6"/>
          <tpl fld="2" item="28"/>
          <tpl hier="9" item="1"/>
          <tpl hier="11" item="4"/>
          <tpl hier="12" item="5"/>
          <tpl hier="26" item="4294967295"/>
        </tpls>
      </n>
      <n v="1">
        <tpls c="8">
          <tpl hier="2" item="0"/>
          <tpl hier="4" item="3"/>
          <tpl fld="3" item="49"/>
          <tpl fld="2" item="40"/>
          <tpl hier="9" item="1"/>
          <tpl hier="11" item="4"/>
          <tpl hier="12" item="5"/>
          <tpl hier="26" item="4294967295"/>
        </tpls>
      </n>
      <n v="1">
        <tpls c="8">
          <tpl hier="2" item="0"/>
          <tpl hier="4" item="3"/>
          <tpl fld="3" item="9"/>
          <tpl fld="2" item="59"/>
          <tpl hier="9" item="1"/>
          <tpl hier="11" item="4"/>
          <tpl hier="12" item="5"/>
          <tpl hier="26" item="4294967295"/>
        </tpls>
      </n>
      <n v="1">
        <tpls c="8">
          <tpl hier="2" item="0"/>
          <tpl hier="4" item="3"/>
          <tpl fld="3" item="39"/>
          <tpl fld="2" item="34"/>
          <tpl hier="9" item="1"/>
          <tpl hier="11" item="4"/>
          <tpl hier="12" item="5"/>
          <tpl hier="26" item="4294967295"/>
        </tpls>
      </n>
      <n v="1">
        <tpls c="8">
          <tpl hier="2" item="0"/>
          <tpl hier="4" item="3"/>
          <tpl fld="3" item="13"/>
          <tpl fld="2" item="12"/>
          <tpl hier="9" item="1"/>
          <tpl hier="11" item="4"/>
          <tpl hier="12" item="5"/>
          <tpl hier="26" item="4294967295"/>
        </tpls>
      </n>
      <n v="1">
        <tpls c="8">
          <tpl hier="2" item="0"/>
          <tpl hier="4" item="3"/>
          <tpl fld="3" item="34"/>
          <tpl fld="2" item="71"/>
          <tpl hier="9" item="1"/>
          <tpl hier="11" item="4"/>
          <tpl hier="12" item="5"/>
          <tpl hier="26" item="4294967295"/>
        </tpls>
      </n>
      <n v="1">
        <tpls c="8">
          <tpl hier="2" item="0"/>
          <tpl hier="4" item="3"/>
          <tpl fld="3" item="36"/>
          <tpl fld="2" item="71"/>
          <tpl hier="9" item="1"/>
          <tpl hier="11" item="4"/>
          <tpl hier="12" item="5"/>
          <tpl hier="26" item="4294967295"/>
        </tpls>
      </n>
      <n v="1">
        <tpls c="8">
          <tpl hier="2" item="0"/>
          <tpl hier="4" item="3"/>
          <tpl fld="3" item="33"/>
          <tpl fld="2" item="71"/>
          <tpl hier="9" item="1"/>
          <tpl hier="11" item="4"/>
          <tpl hier="12" item="5"/>
          <tpl hier="26" item="4294967295"/>
        </tpls>
      </n>
      <n v="1">
        <tpls c="8">
          <tpl hier="2" item="0"/>
          <tpl hier="4" item="3"/>
          <tpl fld="3" item="18"/>
          <tpl fld="2" item="74"/>
          <tpl hier="9" item="1"/>
          <tpl hier="11" item="4"/>
          <tpl hier="12" item="5"/>
          <tpl hier="26" item="4294967295"/>
        </tpls>
      </n>
      <n v="1">
        <tpls c="8">
          <tpl hier="2" item="0"/>
          <tpl hier="4" item="3"/>
          <tpl fld="3" item="22"/>
          <tpl fld="2" item="74"/>
          <tpl hier="9" item="1"/>
          <tpl hier="11" item="4"/>
          <tpl hier="12" item="5"/>
          <tpl hier="26" item="4294967295"/>
        </tpls>
      </n>
      <n v="1">
        <tpls c="8">
          <tpl hier="2" item="0"/>
          <tpl hier="4" item="3"/>
          <tpl fld="3" item="17"/>
          <tpl fld="2" item="74"/>
          <tpl hier="9" item="1"/>
          <tpl hier="11" item="4"/>
          <tpl hier="12" item="5"/>
          <tpl hier="26" item="4294967295"/>
        </tpls>
      </n>
      <n v="1">
        <tpls c="8">
          <tpl hier="2" item="0"/>
          <tpl hier="4" item="3"/>
          <tpl fld="3" item="21"/>
          <tpl fld="2" item="74"/>
          <tpl hier="9" item="1"/>
          <tpl hier="11" item="4"/>
          <tpl hier="12" item="5"/>
          <tpl hier="26" item="4294967295"/>
        </tpls>
      </n>
      <n v="1">
        <tpls c="8">
          <tpl hier="2" item="0"/>
          <tpl hier="4" item="3"/>
          <tpl fld="3" item="8"/>
          <tpl fld="2" item="76"/>
          <tpl hier="9" item="1"/>
          <tpl hier="11" item="4"/>
          <tpl hier="12" item="5"/>
          <tpl hier="26" item="4294967295"/>
        </tpls>
      </n>
      <n v="1">
        <tpls c="8">
          <tpl hier="2" item="0"/>
          <tpl hier="4" item="3"/>
          <tpl fld="3" item="7"/>
          <tpl fld="2" item="76"/>
          <tpl hier="9" item="1"/>
          <tpl hier="11" item="4"/>
          <tpl hier="12" item="5"/>
          <tpl hier="26" item="4294967295"/>
        </tpls>
      </n>
      <n v="1">
        <tpls c="8">
          <tpl hier="2" item="0"/>
          <tpl hier="4" item="3"/>
          <tpl fld="3" item="6"/>
          <tpl fld="2" item="76"/>
          <tpl hier="9" item="1"/>
          <tpl hier="11" item="4"/>
          <tpl hier="12" item="5"/>
          <tpl hier="26" item="4294967295"/>
        </tpls>
      </n>
      <n v="1">
        <tpls c="8">
          <tpl hier="2" item="0"/>
          <tpl hier="4" item="3"/>
          <tpl fld="3" item="5"/>
          <tpl fld="2" item="76"/>
          <tpl hier="9" item="1"/>
          <tpl hier="11" item="4"/>
          <tpl hier="12" item="5"/>
          <tpl hier="26" item="4294967295"/>
        </tpls>
      </n>
      <n v="1">
        <tpls c="8">
          <tpl hier="2" item="0"/>
          <tpl hier="4" item="3"/>
          <tpl fld="3" item="56"/>
          <tpl fld="2" item="83"/>
          <tpl hier="9" item="1"/>
          <tpl hier="11" item="4"/>
          <tpl hier="12" item="5"/>
          <tpl hier="26" item="4294967295"/>
        </tpls>
      </n>
      <n v="1">
        <tpls c="8">
          <tpl hier="2" item="0"/>
          <tpl hier="4" item="3"/>
          <tpl fld="3" item="0"/>
          <tpl fld="2" item="83"/>
          <tpl hier="9" item="1"/>
          <tpl hier="11" item="4"/>
          <tpl hier="12" item="5"/>
          <tpl hier="26" item="4294967295"/>
        </tpls>
      </n>
      <n v="1">
        <tpls c="8">
          <tpl hier="2" item="0"/>
          <tpl hier="4" item="3"/>
          <tpl fld="3" item="55"/>
          <tpl fld="2" item="83"/>
          <tpl hier="9" item="1"/>
          <tpl hier="11" item="4"/>
          <tpl hier="12" item="5"/>
          <tpl hier="26" item="4294967295"/>
        </tpls>
      </n>
      <n v="1">
        <tpls c="8">
          <tpl hier="2" item="0"/>
          <tpl hier="4" item="3"/>
          <tpl fld="3" item="35"/>
          <tpl fld="2" item="75"/>
          <tpl hier="9" item="1"/>
          <tpl hier="11" item="4"/>
          <tpl hier="12" item="5"/>
          <tpl hier="26" item="4294967295"/>
        </tpls>
      </n>
      <n v="1">
        <tpls c="8">
          <tpl hier="2" item="0"/>
          <tpl hier="4" item="3"/>
          <tpl fld="3" item="40"/>
          <tpl fld="2" item="75"/>
          <tpl hier="9" item="1"/>
          <tpl hier="11" item="4"/>
          <tpl hier="12" item="5"/>
          <tpl hier="26" item="4294967295"/>
        </tpls>
      </n>
      <n v="1">
        <tpls c="8">
          <tpl hier="2" item="0"/>
          <tpl hier="4" item="3"/>
          <tpl fld="3" item="50"/>
          <tpl fld="2" item="75"/>
          <tpl hier="9" item="1"/>
          <tpl hier="11" item="4"/>
          <tpl hier="12" item="5"/>
          <tpl hier="26" item="4294967295"/>
        </tpls>
      </n>
      <n v="1">
        <tpls c="8">
          <tpl hier="2" item="0"/>
          <tpl hier="4" item="3"/>
          <tpl fld="3" item="49"/>
          <tpl fld="2" item="75"/>
          <tpl hier="9" item="1"/>
          <tpl hier="11" item="4"/>
          <tpl hier="12" item="5"/>
          <tpl hier="26" item="4294967295"/>
        </tpls>
      </n>
      <n v="1">
        <tpls c="8">
          <tpl hier="2" item="0"/>
          <tpl hier="4" item="3"/>
          <tpl fld="3" item="37"/>
          <tpl fld="2" item="80"/>
          <tpl hier="9" item="1"/>
          <tpl hier="11" item="4"/>
          <tpl hier="12" item="5"/>
          <tpl hier="26" item="4294967295"/>
        </tpls>
      </n>
      <n v="1">
        <tpls c="8">
          <tpl hier="2" item="0"/>
          <tpl hier="4" item="3"/>
          <tpl fld="3" item="39"/>
          <tpl fld="2" item="80"/>
          <tpl hier="9" item="1"/>
          <tpl hier="11" item="4"/>
          <tpl hier="12" item="5"/>
          <tpl hier="26" item="4294967295"/>
        </tpls>
      </n>
      <n v="1">
        <tpls c="8">
          <tpl hier="2" item="0"/>
          <tpl hier="4" item="3"/>
          <tpl fld="3" item="28"/>
          <tpl fld="2" item="80"/>
          <tpl hier="9" item="1"/>
          <tpl hier="11" item="4"/>
          <tpl hier="12" item="5"/>
          <tpl hier="26" item="4294967295"/>
        </tpls>
      </n>
      <n v="1">
        <tpls c="8">
          <tpl hier="2" item="0"/>
          <tpl hier="4" item="3"/>
          <tpl fld="3" item="19"/>
          <tpl fld="2" item="80"/>
          <tpl hier="9" item="1"/>
          <tpl hier="11" item="4"/>
          <tpl hier="12" item="5"/>
          <tpl hier="26" item="4294967295"/>
        </tpls>
      </n>
      <n v="1">
        <tpls c="8">
          <tpl hier="2" item="0"/>
          <tpl hier="4" item="3"/>
          <tpl fld="3" item="26"/>
          <tpl fld="2" item="84"/>
          <tpl hier="9" item="1"/>
          <tpl hier="11" item="4"/>
          <tpl hier="12" item="5"/>
          <tpl hier="26" item="4294967295"/>
        </tpls>
      </n>
      <n v="1">
        <tpls c="8">
          <tpl hier="2" item="0"/>
          <tpl hier="4" item="3"/>
          <tpl fld="3" item="25"/>
          <tpl fld="2" item="84"/>
          <tpl hier="9" item="1"/>
          <tpl hier="11" item="4"/>
          <tpl hier="12" item="5"/>
          <tpl hier="26" item="4294967295"/>
        </tpls>
      </n>
      <n v="1">
        <tpls c="8">
          <tpl hier="2" item="0"/>
          <tpl hier="4" item="3"/>
          <tpl fld="3" item="24"/>
          <tpl fld="2" item="84"/>
          <tpl hier="9" item="1"/>
          <tpl hier="11" item="4"/>
          <tpl hier="12" item="5"/>
          <tpl hier="26" item="4294967295"/>
        </tpls>
      </n>
      <n v="1">
        <tpls c="8">
          <tpl hier="2" item="0"/>
          <tpl hier="4" item="3"/>
          <tpl fld="3" item="23"/>
          <tpl fld="2" item="84"/>
          <tpl hier="9" item="1"/>
          <tpl hier="11" item="4"/>
          <tpl hier="12" item="5"/>
          <tpl hier="26" item="4294967295"/>
        </tpls>
      </n>
      <n v="1">
        <tpls c="8">
          <tpl hier="2" item="0"/>
          <tpl hier="4" item="3"/>
          <tpl fld="3" item="10"/>
          <tpl fld="2" item="70"/>
          <tpl hier="9" item="1"/>
          <tpl hier="11" item="4"/>
          <tpl hier="12" item="5"/>
          <tpl hier="26" item="4294967295"/>
        </tpls>
      </n>
      <n v="1">
        <tpls c="8">
          <tpl hier="2" item="0"/>
          <tpl hier="4" item="3"/>
          <tpl fld="3" item="12"/>
          <tpl fld="2" item="70"/>
          <tpl hier="9" item="1"/>
          <tpl hier="11" item="4"/>
          <tpl hier="12" item="5"/>
          <tpl hier="26" item="4294967295"/>
        </tpls>
      </n>
      <n v="1">
        <tpls c="8">
          <tpl hier="2" item="0"/>
          <tpl hier="4" item="3"/>
          <tpl fld="3" item="11"/>
          <tpl fld="2" item="70"/>
          <tpl hier="9" item="1"/>
          <tpl hier="11" item="4"/>
          <tpl hier="12" item="5"/>
          <tpl hier="26" item="4294967295"/>
        </tpls>
      </n>
      <n v="1">
        <tpls c="8">
          <tpl hier="2" item="0"/>
          <tpl hier="4" item="3"/>
          <tpl fld="3" item="9"/>
          <tpl fld="2" item="70"/>
          <tpl hier="9" item="1"/>
          <tpl hier="11" item="4"/>
          <tpl hier="12" item="5"/>
          <tpl hier="26" item="4294967295"/>
        </tpls>
      </n>
      <n v="1">
        <tpls c="8">
          <tpl hier="2" item="0"/>
          <tpl hier="4" item="3"/>
          <tpl fld="3" item="57"/>
          <tpl fld="2" item="72"/>
          <tpl hier="9" item="1"/>
          <tpl hier="11" item="4"/>
          <tpl hier="12" item="5"/>
          <tpl hier="26" item="4294967295"/>
        </tpls>
      </n>
      <n v="1">
        <tpls c="8">
          <tpl hier="2" item="0"/>
          <tpl hier="4" item="3"/>
          <tpl fld="3" item="3"/>
          <tpl fld="2" item="72"/>
          <tpl hier="9" item="1"/>
          <tpl hier="11" item="4"/>
          <tpl hier="12" item="5"/>
          <tpl hier="26" item="4294967295"/>
        </tpls>
      </n>
      <n v="1">
        <tpls c="8">
          <tpl hier="2" item="0"/>
          <tpl hier="4" item="3"/>
          <tpl fld="3" item="1"/>
          <tpl fld="2" item="72"/>
          <tpl hier="9" item="1"/>
          <tpl hier="11" item="4"/>
          <tpl hier="12" item="5"/>
          <tpl hier="26" item="4294967295"/>
        </tpls>
      </n>
      <n v="1">
        <tpls c="8">
          <tpl hier="2" item="0"/>
          <tpl hier="4" item="3"/>
          <tpl fld="3" item="20"/>
          <tpl fld="2" item="78"/>
          <tpl hier="9" item="1"/>
          <tpl hier="11" item="4"/>
          <tpl hier="12" item="5"/>
          <tpl hier="26" item="4294967295"/>
        </tpls>
      </n>
      <n v="1">
        <tpls c="8">
          <tpl hier="2" item="0"/>
          <tpl hier="4" item="3"/>
          <tpl fld="3" item="51"/>
          <tpl fld="2" item="78"/>
          <tpl hier="9" item="1"/>
          <tpl hier="11" item="4"/>
          <tpl hier="12" item="5"/>
          <tpl hier="26" item="4294967295"/>
        </tpls>
      </n>
      <n v="1">
        <tpls c="8">
          <tpl hier="2" item="0"/>
          <tpl hier="4" item="3"/>
          <tpl fld="3" item="38"/>
          <tpl fld="2" item="78"/>
          <tpl hier="9" item="1"/>
          <tpl hier="11" item="4"/>
          <tpl hier="12" item="5"/>
          <tpl hier="26" item="4294967295"/>
        </tpls>
      </n>
      <n v="1">
        <tpls c="8">
          <tpl hier="2" item="0"/>
          <tpl hier="4" item="3"/>
          <tpl fld="3" item="44"/>
          <tpl fld="2" item="73"/>
          <tpl hier="9" item="1"/>
          <tpl hier="11" item="4"/>
          <tpl hier="12" item="5"/>
          <tpl hier="26" item="4294967295"/>
        </tpls>
      </n>
      <n v="1">
        <tpls c="8">
          <tpl hier="2" item="0"/>
          <tpl hier="4" item="3"/>
          <tpl fld="3" item="43"/>
          <tpl fld="2" item="73"/>
          <tpl hier="9" item="1"/>
          <tpl hier="11" item="4"/>
          <tpl hier="12" item="5"/>
          <tpl hier="26" item="4294967295"/>
        </tpls>
      </n>
      <n v="1">
        <tpls c="8">
          <tpl hier="2" item="0"/>
          <tpl hier="4" item="3"/>
          <tpl fld="3" item="42"/>
          <tpl fld="2" item="73"/>
          <tpl hier="9" item="1"/>
          <tpl hier="11" item="4"/>
          <tpl hier="12" item="5"/>
          <tpl hier="26" item="4294967295"/>
        </tpls>
      </n>
      <n v="1">
        <tpls c="8">
          <tpl hier="2" item="0"/>
          <tpl hier="4" item="3"/>
          <tpl fld="3" item="41"/>
          <tpl fld="2" item="73"/>
          <tpl hier="9" item="1"/>
          <tpl hier="11" item="4"/>
          <tpl hier="12" item="5"/>
          <tpl hier="26" item="4294967295"/>
        </tpls>
      </n>
      <n v="1">
        <tpls c="8">
          <tpl hier="2" item="0"/>
          <tpl hier="4" item="3"/>
          <tpl fld="3" item="32"/>
          <tpl fld="2" item="69"/>
          <tpl hier="9" item="1"/>
          <tpl hier="11" item="4"/>
          <tpl hier="12" item="5"/>
          <tpl hier="26" item="4294967295"/>
        </tpls>
      </n>
      <n v="1">
        <tpls c="8">
          <tpl hier="2" item="0"/>
          <tpl hier="4" item="3"/>
          <tpl fld="3" item="31"/>
          <tpl fld="2" item="69"/>
          <tpl hier="9" item="1"/>
          <tpl hier="11" item="4"/>
          <tpl hier="12" item="5"/>
          <tpl hier="26" item="4294967295"/>
        </tpls>
      </n>
      <n v="1">
        <tpls c="8">
          <tpl hier="2" item="0"/>
          <tpl hier="4" item="3"/>
          <tpl fld="3" item="30"/>
          <tpl fld="2" item="69"/>
          <tpl hier="9" item="1"/>
          <tpl hier="11" item="4"/>
          <tpl hier="12" item="5"/>
          <tpl hier="26" item="4294967295"/>
        </tpls>
      </n>
      <n v="1">
        <tpls c="8">
          <tpl hier="2" item="0"/>
          <tpl hier="4" item="3"/>
          <tpl fld="3" item="29"/>
          <tpl fld="2" item="69"/>
          <tpl hier="9" item="1"/>
          <tpl hier="11" item="4"/>
          <tpl hier="12" item="5"/>
          <tpl hier="26" item="4294967295"/>
        </tpls>
      </n>
      <n v="1">
        <tpls c="8">
          <tpl hier="2" item="0"/>
          <tpl hier="4" item="3"/>
          <tpl fld="3" item="16"/>
          <tpl fld="2" item="66"/>
          <tpl hier="9" item="1"/>
          <tpl hier="11" item="4"/>
          <tpl hier="12" item="5"/>
          <tpl hier="26" item="4294967295"/>
        </tpls>
      </n>
      <n v="1">
        <tpls c="8">
          <tpl hier="2" item="0"/>
          <tpl hier="4" item="3"/>
          <tpl fld="3" item="15"/>
          <tpl fld="2" item="66"/>
          <tpl hier="9" item="1"/>
          <tpl hier="11" item="4"/>
          <tpl hier="12" item="5"/>
          <tpl hier="26" item="4294967295"/>
        </tpls>
      </n>
      <n v="1">
        <tpls c="8">
          <tpl hier="2" item="0"/>
          <tpl hier="4" item="3"/>
          <tpl fld="3" item="14"/>
          <tpl fld="2" item="66"/>
          <tpl hier="9" item="1"/>
          <tpl hier="11" item="4"/>
          <tpl hier="12" item="5"/>
          <tpl hier="26" item="4294967295"/>
        </tpls>
      </n>
      <n v="1">
        <tpls c="8">
          <tpl hier="2" item="0"/>
          <tpl hier="4" item="3"/>
          <tpl fld="3" item="13"/>
          <tpl fld="2" item="66"/>
          <tpl hier="9" item="1"/>
          <tpl hier="11" item="4"/>
          <tpl hier="12" item="5"/>
          <tpl hier="26" item="4294967295"/>
        </tpls>
      </n>
      <n v="1">
        <tpls c="8">
          <tpl hier="2" item="0"/>
          <tpl hier="4" item="3"/>
          <tpl fld="3" item="4"/>
          <tpl fld="2" item="48"/>
          <tpl hier="9" item="1"/>
          <tpl hier="11" item="4"/>
          <tpl hier="12" item="5"/>
          <tpl hier="26" item="4294967295"/>
        </tpls>
      </n>
      <n v="1">
        <tpls c="8">
          <tpl hier="2" item="0"/>
          <tpl hier="4" item="3"/>
          <tpl fld="3" item="58"/>
          <tpl fld="2" item="48"/>
          <tpl hier="9" item="1"/>
          <tpl hier="11" item="4"/>
          <tpl hier="12" item="5"/>
          <tpl hier="26" item="4294967295"/>
        </tpls>
      </n>
      <n v="1">
        <tpls c="8">
          <tpl hier="2" item="0"/>
          <tpl hier="4" item="3"/>
          <tpl fld="3" item="2"/>
          <tpl fld="2" item="48"/>
          <tpl hier="9" item="1"/>
          <tpl hier="11" item="4"/>
          <tpl hier="12" item="5"/>
          <tpl hier="26" item="4294967295"/>
        </tpls>
      </n>
      <n v="1">
        <tpls c="8">
          <tpl hier="2" item="0"/>
          <tpl hier="4" item="3"/>
          <tpl fld="3" item="46"/>
          <tpl fld="2" item="53"/>
          <tpl hier="9" item="1"/>
          <tpl hier="11" item="4"/>
          <tpl hier="12" item="5"/>
          <tpl hier="26" item="4294967295"/>
        </tpls>
      </n>
      <n v="1">
        <tpls c="8">
          <tpl hier="2" item="0"/>
          <tpl hier="4" item="3"/>
          <tpl fld="3" item="28"/>
          <tpl fld="2" item="53"/>
          <tpl hier="9" item="1"/>
          <tpl hier="11" item="4"/>
          <tpl hier="12" item="5"/>
          <tpl hier="26" item="4294967295"/>
        </tpls>
      </n>
      <n v="1">
        <tpls c="8">
          <tpl hier="2" item="0"/>
          <tpl hier="4" item="3"/>
          <tpl fld="3" item="23"/>
          <tpl fld="2" item="53"/>
          <tpl hier="9" item="1"/>
          <tpl hier="11" item="4"/>
          <tpl hier="12" item="5"/>
          <tpl hier="26" item="4294967295"/>
        </tpls>
      </n>
      <n v="1">
        <tpls c="8">
          <tpl hier="2" item="0"/>
          <tpl hier="4" item="3"/>
          <tpl fld="3" item="56"/>
          <tpl fld="2" item="57"/>
          <tpl hier="9" item="1"/>
          <tpl hier="11" item="4"/>
          <tpl hier="12" item="5"/>
          <tpl hier="26" item="4294967295"/>
        </tpls>
      </n>
      <n v="1">
        <tpls c="8">
          <tpl hier="2" item="0"/>
          <tpl hier="4" item="3"/>
          <tpl fld="3" item="26"/>
          <tpl fld="2" item="79"/>
          <tpl hier="9" item="1"/>
          <tpl hier="11" item="4"/>
          <tpl hier="12" item="5"/>
          <tpl hier="26" item="4294967295"/>
        </tpls>
      </n>
      <n v="1">
        <tpls c="8">
          <tpl hier="2" item="0"/>
          <tpl hier="4" item="3"/>
          <tpl fld="3" item="57"/>
          <tpl fld="2" item="51"/>
          <tpl hier="9" item="1"/>
          <tpl hier="11" item="4"/>
          <tpl hier="12" item="5"/>
          <tpl hier="26" item="4294967295"/>
        </tpls>
      </n>
      <n v="1">
        <tpls c="8">
          <tpl hier="2" item="0"/>
          <tpl hier="4" item="3"/>
          <tpl fld="3" item="36"/>
          <tpl fld="1" item="1"/>
          <tpl hier="9" item="1"/>
          <tpl hier="11" item="4"/>
          <tpl hier="12" item="5"/>
          <tpl hier="26" item="4294967295"/>
        </tpls>
      </n>
      <n v="1">
        <tpls c="8">
          <tpl hier="2" item="0"/>
          <tpl hier="4" item="3"/>
          <tpl fld="3" item="7"/>
          <tpl fld="2" item="63"/>
          <tpl hier="9" item="1"/>
          <tpl hier="11" item="4"/>
          <tpl hier="12" item="5"/>
          <tpl hier="26" item="4294967295"/>
        </tpls>
      </n>
      <n v="1">
        <tpls c="8">
          <tpl hier="2" item="0"/>
          <tpl hier="4" item="3"/>
          <tpl fld="3" item="50"/>
          <tpl fld="2" item="47"/>
          <tpl hier="9" item="1"/>
          <tpl hier="11" item="4"/>
          <tpl hier="12" item="5"/>
          <tpl hier="26" item="4294967295"/>
        </tpls>
      </n>
      <n v="1">
        <tpls c="8">
          <tpl hier="2" item="0"/>
          <tpl hier="4" item="3"/>
          <tpl fld="3" item="24"/>
          <tpl fld="2" item="56"/>
          <tpl hier="9" item="1"/>
          <tpl hier="11" item="4"/>
          <tpl hier="12" item="5"/>
          <tpl hier="26" item="4294967295"/>
        </tpls>
      </n>
      <n v="1">
        <tpls c="8">
          <tpl hier="2" item="0"/>
          <tpl hier="4" item="3"/>
          <tpl fld="3" item="1"/>
          <tpl fld="2" item="55"/>
          <tpl hier="9" item="1"/>
          <tpl hier="11" item="4"/>
          <tpl hier="12" item="5"/>
          <tpl hier="26" item="4294967295"/>
        </tpls>
      </n>
      <n v="1">
        <tpls c="8">
          <tpl hier="2" item="0"/>
          <tpl hier="4" item="3"/>
          <tpl fld="3" item="41"/>
          <tpl fld="2" item="62"/>
          <tpl hier="9" item="1"/>
          <tpl hier="11" item="4"/>
          <tpl hier="12" item="5"/>
          <tpl hier="26" item="4294967295"/>
        </tpls>
      </n>
      <n v="1">
        <tpls c="8">
          <tpl hier="2" item="0"/>
          <tpl hier="4" item="3"/>
          <tpl fld="3" item="13"/>
          <tpl fld="2" item="28"/>
          <tpl hier="9" item="1"/>
          <tpl hier="11" item="4"/>
          <tpl hier="12" item="5"/>
          <tpl hier="26" item="4294967295"/>
        </tpls>
      </n>
      <n v="1">
        <tpls c="8">
          <tpl hier="2" item="0"/>
          <tpl hier="4" item="3"/>
          <tpl fld="3" item="48"/>
          <tpl fld="2" item="54"/>
          <tpl hier="9" item="1"/>
          <tpl hier="11" item="4"/>
          <tpl hier="12" item="5"/>
          <tpl hier="26" item="4294967295"/>
        </tpls>
      </n>
      <n v="1">
        <tpls c="8">
          <tpl hier="2" item="0"/>
          <tpl hier="4" item="3"/>
          <tpl fld="3" item="57"/>
          <tpl fld="2" item="65"/>
          <tpl hier="9" item="1"/>
          <tpl hier="11" item="4"/>
          <tpl hier="12" item="5"/>
          <tpl hier="26" item="4294967295"/>
        </tpls>
      </n>
      <n v="1">
        <tpls c="8">
          <tpl hier="2" item="0"/>
          <tpl hier="4" item="3"/>
          <tpl fld="3" item="11"/>
          <tpl fld="2" item="34"/>
          <tpl hier="9" item="1"/>
          <tpl hier="11" item="4"/>
          <tpl hier="12" item="5"/>
          <tpl hier="26" item="4294967295"/>
        </tpls>
      </n>
      <n v="1">
        <tpls c="8">
          <tpl hier="2" item="0"/>
          <tpl hier="4" item="3"/>
          <tpl fld="3" item="56"/>
          <tpl fld="2" item="9"/>
          <tpl hier="9" item="1"/>
          <tpl hier="11" item="4"/>
          <tpl hier="12" item="5"/>
          <tpl hier="26" item="4294967295"/>
        </tpls>
      </n>
      <n v="1">
        <tpls c="8">
          <tpl hier="2" item="0"/>
          <tpl hier="4" item="3"/>
          <tpl fld="3" item="31"/>
          <tpl fld="2" item="71"/>
          <tpl hier="9" item="1"/>
          <tpl hier="11" item="4"/>
          <tpl hier="12" item="5"/>
          <tpl hier="26" item="4294967295"/>
        </tpls>
      </n>
      <n v="1">
        <tpls c="8">
          <tpl hier="2" item="0"/>
          <tpl hier="4" item="3"/>
          <tpl fld="3" item="30"/>
          <tpl fld="2" item="71"/>
          <tpl hier="9" item="1"/>
          <tpl hier="11" item="4"/>
          <tpl hier="12" item="5"/>
          <tpl hier="26" item="4294967295"/>
        </tpls>
      </n>
      <n v="1">
        <tpls c="8">
          <tpl hier="2" item="0"/>
          <tpl hier="4" item="3"/>
          <tpl fld="3" item="16"/>
          <tpl fld="2" item="74"/>
          <tpl hier="9" item="1"/>
          <tpl hier="11" item="4"/>
          <tpl hier="12" item="5"/>
          <tpl hier="26" item="4294967295"/>
        </tpls>
      </n>
      <n v="1">
        <tpls c="8">
          <tpl hier="2" item="0"/>
          <tpl hier="4" item="3"/>
          <tpl fld="3" item="15"/>
          <tpl fld="2" item="74"/>
          <tpl hier="9" item="1"/>
          <tpl hier="11" item="4"/>
          <tpl hier="12" item="5"/>
          <tpl hier="26" item="4294967295"/>
        </tpls>
      </n>
      <n v="1">
        <tpls c="8">
          <tpl hier="2" item="0"/>
          <tpl hier="4" item="3"/>
          <tpl fld="3" item="14"/>
          <tpl fld="2" item="74"/>
          <tpl hier="9" item="1"/>
          <tpl hier="11" item="4"/>
          <tpl hier="12" item="5"/>
          <tpl hier="26" item="4294967295"/>
        </tpls>
      </n>
      <n v="1">
        <tpls c="8">
          <tpl hier="2" item="0"/>
          <tpl hier="4" item="3"/>
          <tpl fld="3" item="13"/>
          <tpl fld="2" item="74"/>
          <tpl hier="9" item="1"/>
          <tpl hier="11" item="4"/>
          <tpl hier="12" item="5"/>
          <tpl hier="26" item="4294967295"/>
        </tpls>
      </n>
      <n v="1">
        <tpls c="8">
          <tpl hier="2" item="0"/>
          <tpl hier="4" item="3"/>
          <tpl fld="3" item="4"/>
          <tpl fld="2" item="76"/>
          <tpl hier="9" item="1"/>
          <tpl hier="11" item="4"/>
          <tpl hier="12" item="5"/>
          <tpl hier="26" item="4294967295"/>
        </tpls>
      </n>
      <n v="1">
        <tpls c="8">
          <tpl hier="2" item="0"/>
          <tpl hier="4" item="3"/>
          <tpl fld="3" item="58"/>
          <tpl fld="2" item="76"/>
          <tpl hier="9" item="1"/>
          <tpl hier="11" item="4"/>
          <tpl hier="12" item="5"/>
          <tpl hier="26" item="4294967295"/>
        </tpls>
      </n>
      <n v="1">
        <tpls c="8">
          <tpl hier="2" item="0"/>
          <tpl hier="4" item="3"/>
          <tpl fld="3" item="2"/>
          <tpl fld="2" item="76"/>
          <tpl hier="9" item="1"/>
          <tpl hier="11" item="4"/>
          <tpl hier="12" item="5"/>
          <tpl hier="26" item="4294967295"/>
        </tpls>
      </n>
      <n v="1">
        <tpls c="8">
          <tpl hier="2" item="0"/>
          <tpl hier="4" item="3"/>
          <tpl fld="3" item="54"/>
          <tpl fld="2" item="83"/>
          <tpl hier="9" item="1"/>
          <tpl hier="11" item="4"/>
          <tpl hier="12" item="5"/>
          <tpl hier="26" item="4294967295"/>
        </tpls>
      </n>
      <n v="1">
        <tpls c="8">
          <tpl hier="2" item="0"/>
          <tpl hier="4" item="3"/>
          <tpl fld="3" item="53"/>
          <tpl fld="2" item="83"/>
          <tpl hier="9" item="1"/>
          <tpl hier="11" item="4"/>
          <tpl hier="12" item="5"/>
          <tpl hier="26" item="4294967295"/>
        </tpls>
      </n>
      <n v="1">
        <tpls c="8">
          <tpl hier="2" item="0"/>
          <tpl hier="4" item="3"/>
          <tpl fld="3" item="52"/>
          <tpl fld="2" item="83"/>
          <tpl hier="9" item="1"/>
          <tpl hier="11" item="4"/>
          <tpl hier="12" item="5"/>
          <tpl hier="26" item="4294967295"/>
        </tpls>
      </n>
      <n v="1">
        <tpls c="8">
          <tpl hier="2" item="0"/>
          <tpl hier="4" item="3"/>
          <tpl fld="3" item="48"/>
          <tpl fld="2" item="75"/>
          <tpl hier="9" item="1"/>
          <tpl hier="11" item="4"/>
          <tpl hier="12" item="5"/>
          <tpl hier="26" item="4294967295"/>
        </tpls>
      </n>
      <n v="1">
        <tpls c="8">
          <tpl hier="2" item="0"/>
          <tpl hier="4" item="3"/>
          <tpl fld="3" item="46"/>
          <tpl fld="2" item="75"/>
          <tpl hier="9" item="1"/>
          <tpl hier="11" item="4"/>
          <tpl hier="12" item="5"/>
          <tpl hier="26" item="4294967295"/>
        </tpls>
      </n>
      <n v="1">
        <tpls c="8">
          <tpl hier="2" item="0"/>
          <tpl hier="4" item="3"/>
          <tpl fld="3" item="45"/>
          <tpl fld="2" item="75"/>
          <tpl hier="9" item="1"/>
          <tpl hier="11" item="4"/>
          <tpl hier="12" item="5"/>
          <tpl hier="26" item="4294967295"/>
        </tpls>
      </n>
      <n v="1">
        <tpls c="8">
          <tpl hier="2" item="0"/>
          <tpl hier="4" item="3"/>
          <tpl fld="3" item="47"/>
          <tpl fld="2" item="75"/>
          <tpl hier="9" item="1"/>
          <tpl hier="11" item="4"/>
          <tpl hier="12" item="5"/>
          <tpl hier="26" item="4294967295"/>
        </tpls>
      </n>
      <n v="1">
        <tpls c="8">
          <tpl hier="2" item="0"/>
          <tpl hier="4" item="3"/>
          <tpl fld="3" item="34"/>
          <tpl fld="2" item="80"/>
          <tpl hier="9" item="1"/>
          <tpl hier="11" item="4"/>
          <tpl hier="12" item="5"/>
          <tpl hier="26" item="4294967295"/>
        </tpls>
      </n>
      <n v="1">
        <tpls c="8">
          <tpl hier="2" item="0"/>
          <tpl hier="4" item="3"/>
          <tpl fld="3" item="36"/>
          <tpl fld="2" item="80"/>
          <tpl hier="9" item="1"/>
          <tpl hier="11" item="4"/>
          <tpl hier="12" item="5"/>
          <tpl hier="26" item="4294967295"/>
        </tpls>
      </n>
      <n v="1">
        <tpls c="8">
          <tpl hier="2" item="0"/>
          <tpl hier="4" item="3"/>
          <tpl fld="3" item="27"/>
          <tpl fld="2" item="80"/>
          <tpl hier="9" item="1"/>
          <tpl hier="11" item="4"/>
          <tpl hier="12" item="5"/>
          <tpl hier="26" item="4294967295"/>
        </tpls>
      </n>
      <n v="1">
        <tpls c="8">
          <tpl hier="2" item="0"/>
          <tpl hier="4" item="3"/>
          <tpl fld="3" item="33"/>
          <tpl fld="2" item="80"/>
          <tpl hier="9" item="1"/>
          <tpl hier="11" item="4"/>
          <tpl hier="12" item="5"/>
          <tpl hier="26" item="4294967295"/>
        </tpls>
      </n>
      <n v="1">
        <tpls c="8">
          <tpl hier="2" item="0"/>
          <tpl hier="4" item="3"/>
          <tpl fld="3" item="18"/>
          <tpl fld="2" item="84"/>
          <tpl hier="9" item="1"/>
          <tpl hier="11" item="4"/>
          <tpl hier="12" item="5"/>
          <tpl hier="26" item="4294967295"/>
        </tpls>
      </n>
      <n v="1">
        <tpls c="8">
          <tpl hier="2" item="0"/>
          <tpl hier="4" item="3"/>
          <tpl fld="3" item="22"/>
          <tpl fld="2" item="84"/>
          <tpl hier="9" item="1"/>
          <tpl hier="11" item="4"/>
          <tpl hier="12" item="5"/>
          <tpl hier="26" item="4294967295"/>
        </tpls>
      </n>
      <n v="1">
        <tpls c="8">
          <tpl hier="2" item="0"/>
          <tpl hier="4" item="3"/>
          <tpl fld="3" item="17"/>
          <tpl fld="2" item="84"/>
          <tpl hier="9" item="1"/>
          <tpl hier="11" item="4"/>
          <tpl hier="12" item="5"/>
          <tpl hier="26" item="4294967295"/>
        </tpls>
      </n>
      <n v="1">
        <tpls c="8">
          <tpl hier="2" item="0"/>
          <tpl hier="4" item="3"/>
          <tpl fld="3" item="21"/>
          <tpl fld="2" item="84"/>
          <tpl hier="9" item="1"/>
          <tpl hier="11" item="4"/>
          <tpl hier="12" item="5"/>
          <tpl hier="26" item="4294967295"/>
        </tpls>
      </n>
      <n v="1">
        <tpls c="8">
          <tpl hier="2" item="0"/>
          <tpl hier="4" item="3"/>
          <tpl fld="3" item="8"/>
          <tpl fld="2" item="70"/>
          <tpl hier="9" item="1"/>
          <tpl hier="11" item="4"/>
          <tpl hier="12" item="5"/>
          <tpl hier="26" item="4294967295"/>
        </tpls>
      </n>
      <n v="1">
        <tpls c="8">
          <tpl hier="2" item="0"/>
          <tpl hier="4" item="3"/>
          <tpl fld="3" item="7"/>
          <tpl fld="2" item="70"/>
          <tpl hier="9" item="1"/>
          <tpl hier="11" item="4"/>
          <tpl hier="12" item="5"/>
          <tpl hier="26" item="4294967295"/>
        </tpls>
      </n>
      <n v="1">
        <tpls c="8">
          <tpl hier="2" item="0"/>
          <tpl hier="4" item="3"/>
          <tpl fld="3" item="6"/>
          <tpl fld="2" item="70"/>
          <tpl hier="9" item="1"/>
          <tpl hier="11" item="4"/>
          <tpl hier="12" item="5"/>
          <tpl hier="26" item="4294967295"/>
        </tpls>
      </n>
      <n v="1">
        <tpls c="8">
          <tpl hier="2" item="0"/>
          <tpl hier="4" item="3"/>
          <tpl fld="3" item="5"/>
          <tpl fld="2" item="70"/>
          <tpl hier="9" item="1"/>
          <tpl hier="11" item="4"/>
          <tpl hier="12" item="5"/>
          <tpl hier="26" item="4294967295"/>
        </tpls>
      </n>
      <n v="1">
        <tpls c="8">
          <tpl hier="2" item="0"/>
          <tpl hier="4" item="3"/>
          <tpl fld="3" item="56"/>
          <tpl fld="2" item="72"/>
          <tpl hier="9" item="1"/>
          <tpl hier="11" item="4"/>
          <tpl hier="12" item="5"/>
          <tpl hier="26" item="4294967295"/>
        </tpls>
      </n>
      <n v="1">
        <tpls c="8">
          <tpl hier="2" item="0"/>
          <tpl hier="4" item="3"/>
          <tpl fld="3" item="0"/>
          <tpl fld="2" item="72"/>
          <tpl hier="9" item="1"/>
          <tpl hier="11" item="4"/>
          <tpl hier="12" item="5"/>
          <tpl hier="26" item="4294967295"/>
        </tpls>
      </n>
      <n v="1">
        <tpls c="8">
          <tpl hier="2" item="0"/>
          <tpl hier="4" item="3"/>
          <tpl fld="3" item="55"/>
          <tpl fld="2" item="72"/>
          <tpl hier="9" item="1"/>
          <tpl hier="11" item="4"/>
          <tpl hier="12" item="5"/>
          <tpl hier="26" item="4294967295"/>
        </tpls>
      </n>
      <n v="1">
        <tpls c="8">
          <tpl hier="2" item="0"/>
          <tpl hier="4" item="3"/>
          <tpl fld="3" item="35"/>
          <tpl fld="2" item="78"/>
          <tpl hier="9" item="1"/>
          <tpl hier="11" item="4"/>
          <tpl hier="12" item="5"/>
          <tpl hier="26" item="4294967295"/>
        </tpls>
      </n>
      <n v="1">
        <tpls c="8">
          <tpl hier="2" item="0"/>
          <tpl hier="4" item="3"/>
          <tpl fld="3" item="40"/>
          <tpl fld="2" item="78"/>
          <tpl hier="9" item="1"/>
          <tpl hier="11" item="4"/>
          <tpl hier="12" item="5"/>
          <tpl hier="26" item="4294967295"/>
        </tpls>
      </n>
      <n v="1">
        <tpls c="8">
          <tpl hier="2" item="0"/>
          <tpl hier="4" item="3"/>
          <tpl fld="3" item="50"/>
          <tpl fld="2" item="78"/>
          <tpl hier="9" item="1"/>
          <tpl hier="11" item="4"/>
          <tpl hier="12" item="5"/>
          <tpl hier="26" item="4294967295"/>
        </tpls>
      </n>
      <n v="1">
        <tpls c="8">
          <tpl hier="2" item="0"/>
          <tpl hier="4" item="3"/>
          <tpl fld="3" item="49"/>
          <tpl fld="2" item="78"/>
          <tpl hier="9" item="1"/>
          <tpl hier="11" item="4"/>
          <tpl hier="12" item="5"/>
          <tpl hier="26" item="4294967295"/>
        </tpls>
      </n>
      <n v="1">
        <tpls c="8">
          <tpl hier="2" item="0"/>
          <tpl hier="4" item="3"/>
          <tpl fld="3" item="37"/>
          <tpl fld="2" item="73"/>
          <tpl hier="9" item="1"/>
          <tpl hier="11" item="4"/>
          <tpl hier="12" item="5"/>
          <tpl hier="26" item="4294967295"/>
        </tpls>
      </n>
      <n v="1">
        <tpls c="8">
          <tpl hier="2" item="0"/>
          <tpl hier="4" item="3"/>
          <tpl fld="3" item="39"/>
          <tpl fld="2" item="73"/>
          <tpl hier="9" item="1"/>
          <tpl hier="11" item="4"/>
          <tpl hier="12" item="5"/>
          <tpl hier="26" item="4294967295"/>
        </tpls>
      </n>
      <n v="1">
        <tpls c="8">
          <tpl hier="2" item="0"/>
          <tpl hier="4" item="3"/>
          <tpl fld="3" item="28"/>
          <tpl fld="2" item="73"/>
          <tpl hier="9" item="1"/>
          <tpl hier="11" item="4"/>
          <tpl hier="12" item="5"/>
          <tpl hier="26" item="4294967295"/>
        </tpls>
      </n>
      <n v="1">
        <tpls c="8">
          <tpl hier="2" item="0"/>
          <tpl hier="4" item="3"/>
          <tpl fld="3" item="19"/>
          <tpl fld="2" item="73"/>
          <tpl hier="9" item="1"/>
          <tpl hier="11" item="4"/>
          <tpl hier="12" item="5"/>
          <tpl hier="26" item="4294967295"/>
        </tpls>
      </n>
      <n v="1">
        <tpls c="8">
          <tpl hier="2" item="0"/>
          <tpl hier="4" item="3"/>
          <tpl fld="3" item="26"/>
          <tpl fld="2" item="69"/>
          <tpl hier="9" item="1"/>
          <tpl hier="11" item="4"/>
          <tpl hier="12" item="5"/>
          <tpl hier="26" item="4294967295"/>
        </tpls>
      </n>
      <n v="1">
        <tpls c="8">
          <tpl hier="2" item="0"/>
          <tpl hier="4" item="3"/>
          <tpl fld="3" item="25"/>
          <tpl fld="2" item="69"/>
          <tpl hier="9" item="1"/>
          <tpl hier="11" item="4"/>
          <tpl hier="12" item="5"/>
          <tpl hier="26" item="4294967295"/>
        </tpls>
      </n>
      <n v="1">
        <tpls c="8">
          <tpl hier="2" item="0"/>
          <tpl hier="4" item="3"/>
          <tpl fld="3" item="24"/>
          <tpl fld="2" item="69"/>
          <tpl hier="9" item="1"/>
          <tpl hier="11" item="4"/>
          <tpl hier="12" item="5"/>
          <tpl hier="26" item="4294967295"/>
        </tpls>
      </n>
      <n v="1">
        <tpls c="8">
          <tpl hier="2" item="0"/>
          <tpl hier="4" item="3"/>
          <tpl fld="3" item="23"/>
          <tpl fld="2" item="69"/>
          <tpl hier="9" item="1"/>
          <tpl hier="11" item="4"/>
          <tpl hier="12" item="5"/>
          <tpl hier="26" item="4294967295"/>
        </tpls>
      </n>
      <n v="1">
        <tpls c="8">
          <tpl hier="2" item="0"/>
          <tpl hier="4" item="3"/>
          <tpl fld="3" item="10"/>
          <tpl fld="2" item="66"/>
          <tpl hier="9" item="1"/>
          <tpl hier="11" item="4"/>
          <tpl hier="12" item="5"/>
          <tpl hier="26" item="4294967295"/>
        </tpls>
      </n>
      <n v="1">
        <tpls c="8">
          <tpl hier="2" item="0"/>
          <tpl hier="4" item="3"/>
          <tpl fld="3" item="12"/>
          <tpl fld="2" item="66"/>
          <tpl hier="9" item="1"/>
          <tpl hier="11" item="4"/>
          <tpl hier="12" item="5"/>
          <tpl hier="26" item="4294967295"/>
        </tpls>
      </n>
      <n v="1">
        <tpls c="8">
          <tpl hier="2" item="0"/>
          <tpl hier="4" item="3"/>
          <tpl fld="3" item="11"/>
          <tpl fld="2" item="66"/>
          <tpl hier="9" item="1"/>
          <tpl hier="11" item="4"/>
          <tpl hier="12" item="5"/>
          <tpl hier="26" item="4294967295"/>
        </tpls>
      </n>
      <n v="1">
        <tpls c="8">
          <tpl hier="2" item="0"/>
          <tpl hier="4" item="3"/>
          <tpl fld="3" item="9"/>
          <tpl fld="2" item="66"/>
          <tpl hier="9" item="1"/>
          <tpl hier="11" item="4"/>
          <tpl hier="12" item="5"/>
          <tpl hier="26" item="4294967295"/>
        </tpls>
      </n>
      <n v="1">
        <tpls c="8">
          <tpl hier="2" item="0"/>
          <tpl hier="4" item="3"/>
          <tpl fld="3" item="57"/>
          <tpl fld="2" item="48"/>
          <tpl hier="9" item="1"/>
          <tpl hier="11" item="4"/>
          <tpl hier="12" item="5"/>
          <tpl hier="26" item="4294967295"/>
        </tpls>
      </n>
      <n v="1">
        <tpls c="8">
          <tpl hier="2" item="0"/>
          <tpl hier="4" item="3"/>
          <tpl fld="3" item="3"/>
          <tpl fld="2" item="48"/>
          <tpl hier="9" item="1"/>
          <tpl hier="11" item="4"/>
          <tpl hier="12" item="5"/>
          <tpl hier="26" item="4294967295"/>
        </tpls>
      </n>
      <n v="1">
        <tpls c="8">
          <tpl hier="2" item="0"/>
          <tpl hier="4" item="3"/>
          <tpl fld="3" item="1"/>
          <tpl fld="2" item="48"/>
          <tpl hier="9" item="1"/>
          <tpl hier="11" item="4"/>
          <tpl hier="12" item="5"/>
          <tpl hier="26" item="4294967295"/>
        </tpls>
      </n>
      <n v="1">
        <tpls c="8">
          <tpl hier="2" item="0"/>
          <tpl hier="4" item="3"/>
          <tpl fld="3" item="35"/>
          <tpl fld="2" item="53"/>
          <tpl hier="9" item="1"/>
          <tpl hier="11" item="4"/>
          <tpl hier="12" item="5"/>
          <tpl hier="26" item="4294967295"/>
        </tpls>
      </n>
      <n v="1">
        <tpls c="8">
          <tpl hier="2" item="0"/>
          <tpl hier="4" item="3"/>
          <tpl fld="3" item="43"/>
          <tpl fld="2" item="53"/>
          <tpl hier="9" item="1"/>
          <tpl hier="11" item="4"/>
          <tpl hier="12" item="5"/>
          <tpl hier="26" item="4294967295"/>
        </tpls>
      </n>
      <n v="1">
        <tpls c="8">
          <tpl hier="2" item="0"/>
          <tpl hier="4" item="3"/>
          <tpl fld="3" item="30"/>
          <tpl fld="2" item="53"/>
          <tpl hier="9" item="1"/>
          <tpl hier="11" item="4"/>
          <tpl hier="12" item="5"/>
          <tpl hier="26" item="4294967295"/>
        </tpls>
      </n>
      <n v="1">
        <tpls c="8">
          <tpl hier="2" item="0"/>
          <tpl hier="4" item="3"/>
          <tpl fld="3" item="21"/>
          <tpl fld="2" item="53"/>
          <tpl hier="9" item="1"/>
          <tpl hier="11" item="4"/>
          <tpl hier="12" item="5"/>
          <tpl hier="26" item="4294967295"/>
        </tpls>
      </n>
      <n v="1">
        <tpls c="8">
          <tpl hier="2" item="0"/>
          <tpl hier="4" item="3"/>
          <tpl fld="3" item="40"/>
          <tpl fld="2" item="57"/>
          <tpl hier="9" item="1"/>
          <tpl hier="11" item="4"/>
          <tpl hier="12" item="5"/>
          <tpl hier="26" item="4294967295"/>
        </tpls>
      </n>
      <n v="1">
        <tpls c="8">
          <tpl hier="2" item="0"/>
          <tpl hier="4" item="3"/>
          <tpl fld="3" item="16"/>
          <tpl fld="2" item="79"/>
          <tpl hier="9" item="1"/>
          <tpl hier="11" item="4"/>
          <tpl hier="12" item="5"/>
          <tpl hier="26" item="4294967295"/>
        </tpls>
      </n>
      <n v="1">
        <tpls c="8">
          <tpl hier="2" item="0"/>
          <tpl hier="4" item="3"/>
          <tpl fld="3" item="54"/>
          <tpl fld="2" item="51"/>
          <tpl hier="9" item="1"/>
          <tpl hier="11" item="4"/>
          <tpl hier="12" item="5"/>
          <tpl hier="26" item="4294967295"/>
        </tpls>
      </n>
      <n v="1">
        <tpls c="8">
          <tpl hier="2" item="0"/>
          <tpl hier="4" item="3"/>
          <tpl fld="3" item="25"/>
          <tpl fld="1" item="1"/>
          <tpl hier="9" item="1"/>
          <tpl hier="11" item="4"/>
          <tpl hier="12" item="5"/>
          <tpl hier="26" item="4294967295"/>
        </tpls>
      </n>
      <n v="1">
        <tpls c="8">
          <tpl hier="2" item="0"/>
          <tpl hier="4" item="3"/>
          <tpl fld="3" item="3"/>
          <tpl fld="2" item="63"/>
          <tpl hier="9" item="1"/>
          <tpl hier="11" item="4"/>
          <tpl hier="12" item="5"/>
          <tpl hier="26" item="4294967295"/>
        </tpls>
      </n>
      <n v="1">
        <tpls c="8">
          <tpl hier="2" item="0"/>
          <tpl hier="4" item="3"/>
          <tpl fld="3" item="42"/>
          <tpl fld="2" item="47"/>
          <tpl hier="9" item="1"/>
          <tpl hier="11" item="4"/>
          <tpl hier="12" item="5"/>
          <tpl hier="26" item="4294967295"/>
        </tpls>
      </n>
      <n v="1">
        <tpls c="8">
          <tpl hier="2" item="0"/>
          <tpl hier="4" item="3"/>
          <tpl fld="3" item="14"/>
          <tpl fld="2" item="56"/>
          <tpl hier="9" item="1"/>
          <tpl hier="11" item="4"/>
          <tpl hier="12" item="5"/>
          <tpl hier="26" item="4294967295"/>
        </tpls>
      </n>
      <n v="1">
        <tpls c="8">
          <tpl hier="2" item="0"/>
          <tpl hier="4" item="3"/>
          <tpl fld="3" item="52"/>
          <tpl fld="2" item="55"/>
          <tpl hier="9" item="1"/>
          <tpl hier="11" item="4"/>
          <tpl hier="12" item="5"/>
          <tpl hier="26" item="4294967295"/>
        </tpls>
      </n>
      <n v="1">
        <tpls c="8">
          <tpl hier="2" item="0"/>
          <tpl hier="4" item="3"/>
          <tpl fld="3" item="33"/>
          <tpl fld="2" item="62"/>
          <tpl hier="9" item="1"/>
          <tpl hier="11" item="4"/>
          <tpl hier="12" item="5"/>
          <tpl hier="26" item="4294967295"/>
        </tpls>
      </n>
      <n v="1">
        <tpls c="8">
          <tpl hier="2" item="0"/>
          <tpl hier="4" item="3"/>
          <tpl fld="3" item="5"/>
          <tpl fld="2" item="28"/>
          <tpl hier="9" item="1"/>
          <tpl hier="11" item="4"/>
          <tpl hier="12" item="5"/>
          <tpl hier="26" item="4294967295"/>
        </tpls>
      </n>
      <n v="1">
        <tpls c="8">
          <tpl hier="2" item="0"/>
          <tpl hier="4" item="3"/>
          <tpl fld="3" item="37"/>
          <tpl fld="2" item="54"/>
          <tpl hier="9" item="1"/>
          <tpl hier="11" item="4"/>
          <tpl hier="12" item="5"/>
          <tpl hier="26" item="4294967295"/>
        </tpls>
      </n>
      <n v="1">
        <tpls c="8">
          <tpl hier="2" item="0"/>
          <tpl hier="4" item="3"/>
          <tpl fld="3" item="20"/>
          <tpl fld="2" item="65"/>
          <tpl hier="9" item="1"/>
          <tpl hier="11" item="4"/>
          <tpl hier="12" item="5"/>
          <tpl hier="26" item="4294967295"/>
        </tpls>
      </n>
      <n v="1">
        <tpls c="8">
          <tpl hier="2" item="0"/>
          <tpl hier="4" item="3"/>
          <tpl fld="3" item="26"/>
          <tpl fld="2" item="64"/>
          <tpl hier="9" item="1"/>
          <tpl hier="11" item="4"/>
          <tpl hier="12" item="5"/>
          <tpl hier="26" item="4294967295"/>
        </tpls>
      </n>
      <n v="1">
        <tpls c="8">
          <tpl hier="2" item="0"/>
          <tpl hier="4" item="3"/>
          <tpl fld="3" item="32"/>
          <tpl fld="2" item="3"/>
          <tpl hier="9" item="1"/>
          <tpl hier="11" item="4"/>
          <tpl hier="12" item="5"/>
          <tpl hier="26" item="4294967295"/>
        </tpls>
      </n>
      <n v="1">
        <tpls c="8">
          <tpl hier="2" item="0"/>
          <tpl hier="4" item="3"/>
          <tpl fld="3" item="10"/>
          <tpl fld="2" item="74"/>
          <tpl hier="9" item="1"/>
          <tpl hier="11" item="4"/>
          <tpl hier="12" item="5"/>
          <tpl hier="26" item="4294967295"/>
        </tpls>
      </n>
      <n v="1">
        <tpls c="8">
          <tpl hier="2" item="0"/>
          <tpl hier="4" item="3"/>
          <tpl fld="3" item="12"/>
          <tpl fld="2" item="74"/>
          <tpl hier="9" item="1"/>
          <tpl hier="11" item="4"/>
          <tpl hier="12" item="5"/>
          <tpl hier="26" item="4294967295"/>
        </tpls>
      </n>
      <n v="1">
        <tpls c="8">
          <tpl hier="2" item="0"/>
          <tpl hier="4" item="3"/>
          <tpl fld="3" item="11"/>
          <tpl fld="2" item="74"/>
          <tpl hier="9" item="1"/>
          <tpl hier="11" item="4"/>
          <tpl hier="12" item="5"/>
          <tpl hier="26" item="4294967295"/>
        </tpls>
      </n>
      <n v="1">
        <tpls c="8">
          <tpl hier="2" item="0"/>
          <tpl hier="4" item="3"/>
          <tpl fld="3" item="9"/>
          <tpl fld="2" item="74"/>
          <tpl hier="9" item="1"/>
          <tpl hier="11" item="4"/>
          <tpl hier="12" item="5"/>
          <tpl hier="26" item="4294967295"/>
        </tpls>
      </n>
      <n v="1">
        <tpls c="8">
          <tpl hier="2" item="0"/>
          <tpl hier="4" item="3"/>
          <tpl fld="3" item="57"/>
          <tpl fld="2" item="76"/>
          <tpl hier="9" item="1"/>
          <tpl hier="11" item="4"/>
          <tpl hier="12" item="5"/>
          <tpl hier="26" item="4294967295"/>
        </tpls>
      </n>
      <n v="1">
        <tpls c="8">
          <tpl hier="2" item="0"/>
          <tpl hier="4" item="3"/>
          <tpl fld="3" item="3"/>
          <tpl fld="2" item="76"/>
          <tpl hier="9" item="1"/>
          <tpl hier="11" item="4"/>
          <tpl hier="12" item="5"/>
          <tpl hier="26" item="4294967295"/>
        </tpls>
      </n>
      <n v="1">
        <tpls c="8">
          <tpl hier="2" item="0"/>
          <tpl hier="4" item="3"/>
          <tpl fld="3" item="1"/>
          <tpl fld="2" item="76"/>
          <tpl hier="9" item="1"/>
          <tpl hier="11" item="4"/>
          <tpl hier="12" item="5"/>
          <tpl hier="26" item="4294967295"/>
        </tpls>
      </n>
      <n v="1">
        <tpls c="8">
          <tpl hier="2" item="0"/>
          <tpl hier="4" item="3"/>
          <tpl fld="3" item="20"/>
          <tpl fld="2" item="83"/>
          <tpl hier="9" item="1"/>
          <tpl hier="11" item="4"/>
          <tpl hier="12" item="5"/>
          <tpl hier="26" item="4294967295"/>
        </tpls>
      </n>
      <n v="1">
        <tpls c="8">
          <tpl hier="2" item="0"/>
          <tpl hier="4" item="3"/>
          <tpl fld="3" item="51"/>
          <tpl fld="2" item="83"/>
          <tpl hier="9" item="1"/>
          <tpl hier="11" item="4"/>
          <tpl hier="12" item="5"/>
          <tpl hier="26" item="4294967295"/>
        </tpls>
      </n>
      <n v="1">
        <tpls c="8">
          <tpl hier="2" item="0"/>
          <tpl hier="4" item="3"/>
          <tpl fld="3" item="38"/>
          <tpl fld="2" item="83"/>
          <tpl hier="9" item="1"/>
          <tpl hier="11" item="4"/>
          <tpl hier="12" item="5"/>
          <tpl hier="26" item="4294967295"/>
        </tpls>
      </n>
      <n v="1">
        <tpls c="8">
          <tpl hier="2" item="0"/>
          <tpl hier="4" item="3"/>
          <tpl fld="3" item="44"/>
          <tpl fld="2" item="75"/>
          <tpl hier="9" item="1"/>
          <tpl hier="11" item="4"/>
          <tpl hier="12" item="5"/>
          <tpl hier="26" item="4294967295"/>
        </tpls>
      </n>
      <n v="1">
        <tpls c="8">
          <tpl hier="2" item="0"/>
          <tpl hier="4" item="3"/>
          <tpl fld="3" item="43"/>
          <tpl fld="2" item="75"/>
          <tpl hier="9" item="1"/>
          <tpl hier="11" item="4"/>
          <tpl hier="12" item="5"/>
          <tpl hier="26" item="4294967295"/>
        </tpls>
      </n>
      <n v="1">
        <tpls c="8">
          <tpl hier="2" item="0"/>
          <tpl hier="4" item="3"/>
          <tpl fld="3" item="42"/>
          <tpl fld="2" item="75"/>
          <tpl hier="9" item="1"/>
          <tpl hier="11" item="4"/>
          <tpl hier="12" item="5"/>
          <tpl hier="26" item="4294967295"/>
        </tpls>
      </n>
      <n v="1">
        <tpls c="8">
          <tpl hier="2" item="0"/>
          <tpl hier="4" item="3"/>
          <tpl fld="3" item="41"/>
          <tpl fld="2" item="75"/>
          <tpl hier="9" item="1"/>
          <tpl hier="11" item="4"/>
          <tpl hier="12" item="5"/>
          <tpl hier="26" item="4294967295"/>
        </tpls>
      </n>
      <n v="1">
        <tpls c="8">
          <tpl hier="2" item="0"/>
          <tpl hier="4" item="3"/>
          <tpl fld="3" item="32"/>
          <tpl fld="2" item="80"/>
          <tpl hier="9" item="1"/>
          <tpl hier="11" item="4"/>
          <tpl hier="12" item="5"/>
          <tpl hier="26" item="4294967295"/>
        </tpls>
      </n>
      <n v="1">
        <tpls c="8">
          <tpl hier="2" item="0"/>
          <tpl hier="4" item="3"/>
          <tpl fld="3" item="31"/>
          <tpl fld="2" item="80"/>
          <tpl hier="9" item="1"/>
          <tpl hier="11" item="4"/>
          <tpl hier="12" item="5"/>
          <tpl hier="26" item="4294967295"/>
        </tpls>
      </n>
      <n v="1">
        <tpls c="8">
          <tpl hier="2" item="0"/>
          <tpl hier="4" item="3"/>
          <tpl fld="3" item="30"/>
          <tpl fld="2" item="80"/>
          <tpl hier="9" item="1"/>
          <tpl hier="11" item="4"/>
          <tpl hier="12" item="5"/>
          <tpl hier="26" item="4294967295"/>
        </tpls>
      </n>
      <n v="1">
        <tpls c="8">
          <tpl hier="2" item="0"/>
          <tpl hier="4" item="3"/>
          <tpl fld="3" item="29"/>
          <tpl fld="2" item="80"/>
          <tpl hier="9" item="1"/>
          <tpl hier="11" item="4"/>
          <tpl hier="12" item="5"/>
          <tpl hier="26" item="4294967295"/>
        </tpls>
      </n>
      <n v="1">
        <tpls c="8">
          <tpl hier="2" item="0"/>
          <tpl hier="4" item="3"/>
          <tpl fld="3" item="16"/>
          <tpl fld="2" item="84"/>
          <tpl hier="9" item="1"/>
          <tpl hier="11" item="4"/>
          <tpl hier="12" item="5"/>
          <tpl hier="26" item="4294967295"/>
        </tpls>
      </n>
      <n v="1">
        <tpls c="8">
          <tpl hier="2" item="0"/>
          <tpl hier="4" item="3"/>
          <tpl fld="3" item="15"/>
          <tpl fld="2" item="84"/>
          <tpl hier="9" item="1"/>
          <tpl hier="11" item="4"/>
          <tpl hier="12" item="5"/>
          <tpl hier="26" item="4294967295"/>
        </tpls>
      </n>
      <n v="1">
        <tpls c="8">
          <tpl hier="2" item="0"/>
          <tpl hier="4" item="3"/>
          <tpl fld="3" item="14"/>
          <tpl fld="2" item="84"/>
          <tpl hier="9" item="1"/>
          <tpl hier="11" item="4"/>
          <tpl hier="12" item="5"/>
          <tpl hier="26" item="4294967295"/>
        </tpls>
      </n>
      <n v="1">
        <tpls c="8">
          <tpl hier="2" item="0"/>
          <tpl hier="4" item="3"/>
          <tpl fld="3" item="13"/>
          <tpl fld="2" item="84"/>
          <tpl hier="9" item="1"/>
          <tpl hier="11" item="4"/>
          <tpl hier="12" item="5"/>
          <tpl hier="26" item="4294967295"/>
        </tpls>
      </n>
      <n v="1">
        <tpls c="8">
          <tpl hier="2" item="0"/>
          <tpl hier="4" item="3"/>
          <tpl fld="3" item="4"/>
          <tpl fld="2" item="70"/>
          <tpl hier="9" item="1"/>
          <tpl hier="11" item="4"/>
          <tpl hier="12" item="5"/>
          <tpl hier="26" item="4294967295"/>
        </tpls>
      </n>
      <n v="1">
        <tpls c="8">
          <tpl hier="2" item="0"/>
          <tpl hier="4" item="3"/>
          <tpl fld="3" item="58"/>
          <tpl fld="2" item="70"/>
          <tpl hier="9" item="1"/>
          <tpl hier="11" item="4"/>
          <tpl hier="12" item="5"/>
          <tpl hier="26" item="4294967295"/>
        </tpls>
      </n>
      <n v="1">
        <tpls c="8">
          <tpl hier="2" item="0"/>
          <tpl hier="4" item="3"/>
          <tpl fld="3" item="2"/>
          <tpl fld="2" item="70"/>
          <tpl hier="9" item="1"/>
          <tpl hier="11" item="4"/>
          <tpl hier="12" item="5"/>
          <tpl hier="26" item="4294967295"/>
        </tpls>
      </n>
      <n v="1">
        <tpls c="8">
          <tpl hier="2" item="0"/>
          <tpl hier="4" item="3"/>
          <tpl fld="3" item="54"/>
          <tpl fld="2" item="72"/>
          <tpl hier="9" item="1"/>
          <tpl hier="11" item="4"/>
          <tpl hier="12" item="5"/>
          <tpl hier="26" item="4294967295"/>
        </tpls>
      </n>
      <n v="1">
        <tpls c="8">
          <tpl hier="2" item="0"/>
          <tpl hier="4" item="3"/>
          <tpl fld="3" item="53"/>
          <tpl fld="2" item="72"/>
          <tpl hier="9" item="1"/>
          <tpl hier="11" item="4"/>
          <tpl hier="12" item="5"/>
          <tpl hier="26" item="4294967295"/>
        </tpls>
      </n>
      <n v="1">
        <tpls c="8">
          <tpl hier="2" item="0"/>
          <tpl hier="4" item="3"/>
          <tpl fld="3" item="52"/>
          <tpl fld="2" item="72"/>
          <tpl hier="9" item="1"/>
          <tpl hier="11" item="4"/>
          <tpl hier="12" item="5"/>
          <tpl hier="26" item="4294967295"/>
        </tpls>
      </n>
      <n v="1">
        <tpls c="8">
          <tpl hier="2" item="0"/>
          <tpl hier="4" item="3"/>
          <tpl fld="3" item="48"/>
          <tpl fld="2" item="78"/>
          <tpl hier="9" item="1"/>
          <tpl hier="11" item="4"/>
          <tpl hier="12" item="5"/>
          <tpl hier="26" item="4294967295"/>
        </tpls>
      </n>
      <n v="1">
        <tpls c="8">
          <tpl hier="2" item="0"/>
          <tpl hier="4" item="3"/>
          <tpl fld="3" item="46"/>
          <tpl fld="2" item="78"/>
          <tpl hier="9" item="1"/>
          <tpl hier="11" item="4"/>
          <tpl hier="12" item="5"/>
          <tpl hier="26" item="4294967295"/>
        </tpls>
      </n>
      <n v="1">
        <tpls c="8">
          <tpl hier="2" item="0"/>
          <tpl hier="4" item="3"/>
          <tpl fld="3" item="45"/>
          <tpl fld="2" item="78"/>
          <tpl hier="9" item="1"/>
          <tpl hier="11" item="4"/>
          <tpl hier="12" item="5"/>
          <tpl hier="26" item="4294967295"/>
        </tpls>
      </n>
      <n v="1">
        <tpls c="8">
          <tpl hier="2" item="0"/>
          <tpl hier="4" item="3"/>
          <tpl fld="3" item="47"/>
          <tpl fld="2" item="78"/>
          <tpl hier="9" item="1"/>
          <tpl hier="11" item="4"/>
          <tpl hier="12" item="5"/>
          <tpl hier="26" item="4294967295"/>
        </tpls>
      </n>
      <n v="1">
        <tpls c="8">
          <tpl hier="2" item="0"/>
          <tpl hier="4" item="3"/>
          <tpl fld="3" item="34"/>
          <tpl fld="2" item="73"/>
          <tpl hier="9" item="1"/>
          <tpl hier="11" item="4"/>
          <tpl hier="12" item="5"/>
          <tpl hier="26" item="4294967295"/>
        </tpls>
      </n>
      <n v="1">
        <tpls c="8">
          <tpl hier="2" item="0"/>
          <tpl hier="4" item="3"/>
          <tpl fld="3" item="36"/>
          <tpl fld="2" item="73"/>
          <tpl hier="9" item="1"/>
          <tpl hier="11" item="4"/>
          <tpl hier="12" item="5"/>
          <tpl hier="26" item="4294967295"/>
        </tpls>
      </n>
      <n v="1">
        <tpls c="8">
          <tpl hier="2" item="0"/>
          <tpl hier="4" item="3"/>
          <tpl fld="3" item="27"/>
          <tpl fld="2" item="73"/>
          <tpl hier="9" item="1"/>
          <tpl hier="11" item="4"/>
          <tpl hier="12" item="5"/>
          <tpl hier="26" item="4294967295"/>
        </tpls>
      </n>
      <n v="1">
        <tpls c="8">
          <tpl hier="2" item="0"/>
          <tpl hier="4" item="3"/>
          <tpl fld="3" item="33"/>
          <tpl fld="2" item="73"/>
          <tpl hier="9" item="1"/>
          <tpl hier="11" item="4"/>
          <tpl hier="12" item="5"/>
          <tpl hier="26" item="4294967295"/>
        </tpls>
      </n>
      <n v="1">
        <tpls c="8">
          <tpl hier="2" item="0"/>
          <tpl hier="4" item="3"/>
          <tpl fld="3" item="18"/>
          <tpl fld="2" item="69"/>
          <tpl hier="9" item="1"/>
          <tpl hier="11" item="4"/>
          <tpl hier="12" item="5"/>
          <tpl hier="26" item="4294967295"/>
        </tpls>
      </n>
      <n v="1">
        <tpls c="8">
          <tpl hier="2" item="0"/>
          <tpl hier="4" item="3"/>
          <tpl fld="3" item="22"/>
          <tpl fld="2" item="69"/>
          <tpl hier="9" item="1"/>
          <tpl hier="11" item="4"/>
          <tpl hier="12" item="5"/>
          <tpl hier="26" item="4294967295"/>
        </tpls>
      </n>
      <n v="1">
        <tpls c="8">
          <tpl hier="2" item="0"/>
          <tpl hier="4" item="3"/>
          <tpl fld="3" item="17"/>
          <tpl fld="2" item="69"/>
          <tpl hier="9" item="1"/>
          <tpl hier="11" item="4"/>
          <tpl hier="12" item="5"/>
          <tpl hier="26" item="4294967295"/>
        </tpls>
      </n>
      <n v="1">
        <tpls c="8">
          <tpl hier="2" item="0"/>
          <tpl hier="4" item="3"/>
          <tpl fld="3" item="21"/>
          <tpl fld="2" item="69"/>
          <tpl hier="9" item="1"/>
          <tpl hier="11" item="4"/>
          <tpl hier="12" item="5"/>
          <tpl hier="26" item="4294967295"/>
        </tpls>
      </n>
      <n v="1">
        <tpls c="8">
          <tpl hier="2" item="0"/>
          <tpl hier="4" item="3"/>
          <tpl fld="3" item="8"/>
          <tpl fld="2" item="66"/>
          <tpl hier="9" item="1"/>
          <tpl hier="11" item="4"/>
          <tpl hier="12" item="5"/>
          <tpl hier="26" item="4294967295"/>
        </tpls>
      </n>
      <n v="1">
        <tpls c="8">
          <tpl hier="2" item="0"/>
          <tpl hier="4" item="3"/>
          <tpl fld="3" item="7"/>
          <tpl fld="2" item="66"/>
          <tpl hier="9" item="1"/>
          <tpl hier="11" item="4"/>
          <tpl hier="12" item="5"/>
          <tpl hier="26" item="4294967295"/>
        </tpls>
      </n>
      <n v="1">
        <tpls c="8">
          <tpl hier="2" item="0"/>
          <tpl hier="4" item="3"/>
          <tpl fld="3" item="6"/>
          <tpl fld="2" item="66"/>
          <tpl hier="9" item="1"/>
          <tpl hier="11" item="4"/>
          <tpl hier="12" item="5"/>
          <tpl hier="26" item="4294967295"/>
        </tpls>
      </n>
      <n v="1">
        <tpls c="8">
          <tpl hier="2" item="0"/>
          <tpl hier="4" item="3"/>
          <tpl fld="3" item="5"/>
          <tpl fld="2" item="66"/>
          <tpl hier="9" item="1"/>
          <tpl hier="11" item="4"/>
          <tpl hier="12" item="5"/>
          <tpl hier="26" item="4294967295"/>
        </tpls>
      </n>
      <n v="1">
        <tpls c="8">
          <tpl hier="2" item="0"/>
          <tpl hier="4" item="3"/>
          <tpl fld="3" item="56"/>
          <tpl fld="2" item="48"/>
          <tpl hier="9" item="1"/>
          <tpl hier="11" item="4"/>
          <tpl hier="12" item="5"/>
          <tpl hier="26" item="4294967295"/>
        </tpls>
      </n>
      <n v="1">
        <tpls c="8">
          <tpl hier="2" item="0"/>
          <tpl hier="4" item="3"/>
          <tpl fld="3" item="0"/>
          <tpl fld="2" item="48"/>
          <tpl hier="9" item="1"/>
          <tpl hier="11" item="4"/>
          <tpl hier="12" item="5"/>
          <tpl hier="26" item="4294967295"/>
        </tpls>
      </n>
      <n v="1">
        <tpls c="8">
          <tpl hier="2" item="0"/>
          <tpl hier="4" item="3"/>
          <tpl fld="3" item="55"/>
          <tpl fld="2" item="48"/>
          <tpl hier="9" item="1"/>
          <tpl hier="11" item="4"/>
          <tpl hier="12" item="5"/>
          <tpl hier="26" item="4294967295"/>
        </tpls>
      </n>
      <n v="1">
        <tpls c="8">
          <tpl hier="2" item="0"/>
          <tpl hier="4" item="3"/>
          <tpl fld="3" item="48"/>
          <tpl fld="2" item="53"/>
          <tpl hier="9" item="1"/>
          <tpl hier="11" item="4"/>
          <tpl hier="12" item="5"/>
          <tpl hier="26" item="4294967295"/>
        </tpls>
      </n>
      <n v="1">
        <tpls c="8">
          <tpl hier="2" item="0"/>
          <tpl hier="4" item="3"/>
          <tpl fld="3" item="39"/>
          <tpl fld="2" item="53"/>
          <tpl hier="9" item="1"/>
          <tpl hier="11" item="4"/>
          <tpl hier="12" item="5"/>
          <tpl hier="26" item="4294967295"/>
        </tpls>
      </n>
      <n v="1">
        <tpls c="8">
          <tpl hier="2" item="0"/>
          <tpl hier="4" item="3"/>
          <tpl fld="3" item="24"/>
          <tpl fld="2" item="53"/>
          <tpl hier="9" item="1"/>
          <tpl hier="11" item="4"/>
          <tpl hier="12" item="5"/>
          <tpl hier="26" item="4294967295"/>
        </tpls>
      </n>
      <n v="1">
        <tpls c="8">
          <tpl hier="2" item="0"/>
          <tpl hier="4" item="3"/>
          <tpl fld="3" item="13"/>
          <tpl fld="2" item="53"/>
          <tpl hier="9" item="1"/>
          <tpl hier="11" item="4"/>
          <tpl hier="12" item="5"/>
          <tpl hier="26" item="4294967295"/>
        </tpls>
      </n>
      <n v="1">
        <tpls c="8">
          <tpl hier="2" item="0"/>
          <tpl hier="4" item="3"/>
          <tpl fld="3" item="43"/>
          <tpl fld="2" item="57"/>
          <tpl hier="9" item="1"/>
          <tpl hier="11" item="4"/>
          <tpl hier="12" item="5"/>
          <tpl hier="26" item="4294967295"/>
        </tpls>
      </n>
      <n v="1">
        <tpls c="8">
          <tpl hier="2" item="0"/>
          <tpl hier="4" item="3"/>
          <tpl fld="3" item="25"/>
          <tpl fld="2" item="79"/>
          <tpl hier="9" item="1"/>
          <tpl hier="11" item="4"/>
          <tpl hier="12" item="5"/>
          <tpl hier="26" item="4294967295"/>
        </tpls>
      </n>
      <n v="1">
        <tpls c="8">
          <tpl hier="2" item="0"/>
          <tpl hier="4" item="3"/>
          <tpl fld="3" item="3"/>
          <tpl fld="2" item="51"/>
          <tpl hier="9" item="1"/>
          <tpl hier="11" item="4"/>
          <tpl hier="12" item="5"/>
          <tpl hier="26" item="4294967295"/>
        </tpls>
      </n>
      <n v="1">
        <tpls c="8">
          <tpl hier="2" item="0"/>
          <tpl hier="4" item="3"/>
          <tpl fld="3" item="27"/>
          <tpl fld="1" item="1"/>
          <tpl hier="9" item="1"/>
          <tpl hier="11" item="4"/>
          <tpl hier="12" item="5"/>
          <tpl hier="26" item="4294967295"/>
        </tpls>
      </n>
      <n v="1">
        <tpls c="8">
          <tpl hier="2" item="0"/>
          <tpl hier="4" item="3"/>
          <tpl fld="3" item="6"/>
          <tpl fld="2" item="63"/>
          <tpl hier="9" item="1"/>
          <tpl hier="11" item="4"/>
          <tpl hier="12" item="5"/>
          <tpl hier="26" item="4294967295"/>
        </tpls>
      </n>
      <n v="1">
        <tpls c="8">
          <tpl hier="2" item="0"/>
          <tpl hier="4" item="3"/>
          <tpl fld="3" item="49"/>
          <tpl fld="2" item="47"/>
          <tpl hier="9" item="1"/>
          <tpl hier="11" item="4"/>
          <tpl hier="12" item="5"/>
          <tpl hier="26" item="4294967295"/>
        </tpls>
      </n>
      <n v="1">
        <tpls c="8">
          <tpl hier="2" item="0"/>
          <tpl hier="4" item="3"/>
          <tpl fld="3" item="23"/>
          <tpl fld="2" item="56"/>
          <tpl hier="9" item="1"/>
          <tpl hier="11" item="4"/>
          <tpl hier="12" item="5"/>
          <tpl hier="26" item="4294967295"/>
        </tpls>
      </n>
      <n v="1">
        <tpls c="8">
          <tpl hier="2" item="0"/>
          <tpl hier="4" item="3"/>
          <tpl fld="3" item="32"/>
          <tpl fld="2" item="77"/>
          <tpl hier="9" item="1"/>
          <tpl hier="11" item="4"/>
          <tpl hier="12" item="5"/>
          <tpl hier="26" item="4294967295"/>
        </tpls>
      </n>
      <n v="1">
        <tpls c="8">
          <tpl hier="2" item="0"/>
          <tpl hier="4" item="3"/>
          <tpl fld="3" item="4"/>
          <tpl fld="2" item="35"/>
          <tpl hier="9" item="1"/>
          <tpl hier="11" item="4"/>
          <tpl hier="12" item="5"/>
          <tpl hier="26" item="4294967295"/>
        </tpls>
      </n>
      <n v="1">
        <tpls c="8">
          <tpl hier="2" item="0"/>
          <tpl hier="4" item="3"/>
          <tpl fld="3" item="46"/>
          <tpl fld="2" item="54"/>
          <tpl hier="9" item="1"/>
          <tpl hier="11" item="4"/>
          <tpl hier="12" item="5"/>
          <tpl hier="26" item="4294967295"/>
        </tpls>
      </n>
      <n v="1">
        <tpls c="8">
          <tpl hier="2" item="0"/>
          <tpl hier="4" item="3"/>
          <tpl fld="3" item="51"/>
          <tpl fld="2" item="65"/>
          <tpl hier="9" item="1"/>
          <tpl hier="11" item="4"/>
          <tpl hier="12" item="5"/>
          <tpl hier="26" item="4294967295"/>
        </tpls>
      </n>
      <n v="1">
        <tpls c="8">
          <tpl hier="2" item="0"/>
          <tpl hier="4" item="3"/>
          <tpl fld="3" item="53"/>
          <tpl fld="2" item="64"/>
          <tpl hier="9" item="1"/>
          <tpl hier="11" item="4"/>
          <tpl hier="12" item="5"/>
          <tpl hier="26" item="4294967295"/>
        </tpls>
      </n>
      <n v="1">
        <tpls c="8">
          <tpl hier="2" item="0"/>
          <tpl hier="4" item="3"/>
          <tpl fld="3" item="24"/>
          <tpl fld="2" item="71"/>
          <tpl hier="9" item="1"/>
          <tpl hier="11" item="4"/>
          <tpl hier="12" item="5"/>
          <tpl hier="26" item="4294967295"/>
        </tpls>
      </n>
      <n v="1">
        <tpls c="8">
          <tpl hier="2" item="0"/>
          <tpl hier="4" item="3"/>
          <tpl fld="3" item="8"/>
          <tpl fld="2" item="74"/>
          <tpl hier="9" item="1"/>
          <tpl hier="11" item="4"/>
          <tpl hier="12" item="5"/>
          <tpl hier="26" item="4294967295"/>
        </tpls>
      </n>
      <n v="1">
        <tpls c="8">
          <tpl hier="2" item="0"/>
          <tpl hier="4" item="3"/>
          <tpl fld="3" item="6"/>
          <tpl fld="2" item="74"/>
          <tpl hier="9" item="1"/>
          <tpl hier="11" item="4"/>
          <tpl hier="12" item="5"/>
          <tpl hier="26" item="4294967295"/>
        </tpls>
      </n>
      <n v="1">
        <tpls c="8">
          <tpl hier="2" item="0"/>
          <tpl hier="4" item="3"/>
          <tpl fld="3" item="56"/>
          <tpl fld="2" item="76"/>
          <tpl hier="9" item="1"/>
          <tpl hier="11" item="4"/>
          <tpl hier="12" item="5"/>
          <tpl hier="26" item="4294967295"/>
        </tpls>
      </n>
      <n v="1">
        <tpls c="8">
          <tpl hier="2" item="0"/>
          <tpl hier="4" item="3"/>
          <tpl fld="3" item="0"/>
          <tpl fld="2" item="76"/>
          <tpl hier="9" item="1"/>
          <tpl hier="11" item="4"/>
          <tpl hier="12" item="5"/>
          <tpl hier="26" item="4294967295"/>
        </tpls>
      </n>
      <n v="1">
        <tpls c="8">
          <tpl hier="2" item="0"/>
          <tpl hier="4" item="3"/>
          <tpl fld="3" item="55"/>
          <tpl fld="2" item="76"/>
          <tpl hier="9" item="1"/>
          <tpl hier="11" item="4"/>
          <tpl hier="12" item="5"/>
          <tpl hier="26" item="4294967295"/>
        </tpls>
      </n>
      <n v="1">
        <tpls c="8">
          <tpl hier="2" item="0"/>
          <tpl hier="4" item="3"/>
          <tpl fld="3" item="35"/>
          <tpl fld="2" item="83"/>
          <tpl hier="9" item="1"/>
          <tpl hier="11" item="4"/>
          <tpl hier="12" item="5"/>
          <tpl hier="26" item="4294967295"/>
        </tpls>
      </n>
      <n v="1">
        <tpls c="8">
          <tpl hier="2" item="0"/>
          <tpl hier="4" item="3"/>
          <tpl fld="3" item="40"/>
          <tpl fld="2" item="83"/>
          <tpl hier="9" item="1"/>
          <tpl hier="11" item="4"/>
          <tpl hier="12" item="5"/>
          <tpl hier="26" item="4294967295"/>
        </tpls>
      </n>
      <n v="1">
        <tpls c="8">
          <tpl hier="2" item="0"/>
          <tpl hier="4" item="3"/>
          <tpl fld="3" item="50"/>
          <tpl fld="2" item="83"/>
          <tpl hier="9" item="1"/>
          <tpl hier="11" item="4"/>
          <tpl hier="12" item="5"/>
          <tpl hier="26" item="4294967295"/>
        </tpls>
      </n>
      <n v="1">
        <tpls c="8">
          <tpl hier="2" item="0"/>
          <tpl hier="4" item="3"/>
          <tpl fld="3" item="49"/>
          <tpl fld="2" item="83"/>
          <tpl hier="9" item="1"/>
          <tpl hier="11" item="4"/>
          <tpl hier="12" item="5"/>
          <tpl hier="26" item="4294967295"/>
        </tpls>
      </n>
      <n v="1">
        <tpls c="8">
          <tpl hier="2" item="0"/>
          <tpl hier="4" item="3"/>
          <tpl fld="3" item="37"/>
          <tpl fld="2" item="75"/>
          <tpl hier="9" item="1"/>
          <tpl hier="11" item="4"/>
          <tpl hier="12" item="5"/>
          <tpl hier="26" item="4294967295"/>
        </tpls>
      </n>
      <n v="1">
        <tpls c="8">
          <tpl hier="2" item="0"/>
          <tpl hier="4" item="3"/>
          <tpl fld="3" item="39"/>
          <tpl fld="2" item="75"/>
          <tpl hier="9" item="1"/>
          <tpl hier="11" item="4"/>
          <tpl hier="12" item="5"/>
          <tpl hier="26" item="4294967295"/>
        </tpls>
      </n>
      <n v="1">
        <tpls c="8">
          <tpl hier="2" item="0"/>
          <tpl hier="4" item="3"/>
          <tpl fld="3" item="28"/>
          <tpl fld="2" item="75"/>
          <tpl hier="9" item="1"/>
          <tpl hier="11" item="4"/>
          <tpl hier="12" item="5"/>
          <tpl hier="26" item="4294967295"/>
        </tpls>
      </n>
      <n v="1">
        <tpls c="8">
          <tpl hier="2" item="0"/>
          <tpl hier="4" item="3"/>
          <tpl fld="3" item="19"/>
          <tpl fld="2" item="75"/>
          <tpl hier="9" item="1"/>
          <tpl hier="11" item="4"/>
          <tpl hier="12" item="5"/>
          <tpl hier="26" item="4294967295"/>
        </tpls>
      </n>
      <n v="1">
        <tpls c="8">
          <tpl hier="2" item="0"/>
          <tpl hier="4" item="3"/>
          <tpl fld="3" item="26"/>
          <tpl fld="2" item="80"/>
          <tpl hier="9" item="1"/>
          <tpl hier="11" item="4"/>
          <tpl hier="12" item="5"/>
          <tpl hier="26" item="4294967295"/>
        </tpls>
      </n>
      <n v="1">
        <tpls c="8">
          <tpl hier="2" item="0"/>
          <tpl hier="4" item="3"/>
          <tpl fld="3" item="25"/>
          <tpl fld="2" item="80"/>
          <tpl hier="9" item="1"/>
          <tpl hier="11" item="4"/>
          <tpl hier="12" item="5"/>
          <tpl hier="26" item="4294967295"/>
        </tpls>
      </n>
      <n v="1">
        <tpls c="8">
          <tpl hier="2" item="0"/>
          <tpl hier="4" item="3"/>
          <tpl fld="3" item="24"/>
          <tpl fld="2" item="80"/>
          <tpl hier="9" item="1"/>
          <tpl hier="11" item="4"/>
          <tpl hier="12" item="5"/>
          <tpl hier="26" item="4294967295"/>
        </tpls>
      </n>
      <n v="1">
        <tpls c="8">
          <tpl hier="2" item="0"/>
          <tpl hier="4" item="3"/>
          <tpl fld="3" item="23"/>
          <tpl fld="2" item="80"/>
          <tpl hier="9" item="1"/>
          <tpl hier="11" item="4"/>
          <tpl hier="12" item="5"/>
          <tpl hier="26" item="4294967295"/>
        </tpls>
      </n>
      <n v="1">
        <tpls c="8">
          <tpl hier="2" item="0"/>
          <tpl hier="4" item="3"/>
          <tpl fld="3" item="10"/>
          <tpl fld="2" item="84"/>
          <tpl hier="9" item="1"/>
          <tpl hier="11" item="4"/>
          <tpl hier="12" item="5"/>
          <tpl hier="26" item="4294967295"/>
        </tpls>
      </n>
      <n v="1">
        <tpls c="8">
          <tpl hier="2" item="0"/>
          <tpl hier="4" item="3"/>
          <tpl fld="3" item="12"/>
          <tpl fld="2" item="84"/>
          <tpl hier="9" item="1"/>
          <tpl hier="11" item="4"/>
          <tpl hier="12" item="5"/>
          <tpl hier="26" item="4294967295"/>
        </tpls>
      </n>
      <n v="1">
        <tpls c="8">
          <tpl hier="2" item="0"/>
          <tpl hier="4" item="3"/>
          <tpl fld="3" item="11"/>
          <tpl fld="2" item="84"/>
          <tpl hier="9" item="1"/>
          <tpl hier="11" item="4"/>
          <tpl hier="12" item="5"/>
          <tpl hier="26" item="4294967295"/>
        </tpls>
      </n>
      <n v="1">
        <tpls c="8">
          <tpl hier="2" item="0"/>
          <tpl hier="4" item="3"/>
          <tpl fld="3" item="9"/>
          <tpl fld="2" item="84"/>
          <tpl hier="9" item="1"/>
          <tpl hier="11" item="4"/>
          <tpl hier="12" item="5"/>
          <tpl hier="26" item="4294967295"/>
        </tpls>
      </n>
      <n v="1">
        <tpls c="8">
          <tpl hier="2" item="0"/>
          <tpl hier="4" item="3"/>
          <tpl fld="3" item="57"/>
          <tpl fld="2" item="70"/>
          <tpl hier="9" item="1"/>
          <tpl hier="11" item="4"/>
          <tpl hier="12" item="5"/>
          <tpl hier="26" item="4294967295"/>
        </tpls>
      </n>
      <n v="1">
        <tpls c="8">
          <tpl hier="2" item="0"/>
          <tpl hier="4" item="3"/>
          <tpl fld="3" item="3"/>
          <tpl fld="2" item="70"/>
          <tpl hier="9" item="1"/>
          <tpl hier="11" item="4"/>
          <tpl hier="12" item="5"/>
          <tpl hier="26" item="4294967295"/>
        </tpls>
      </n>
      <n v="1">
        <tpls c="8">
          <tpl hier="2" item="0"/>
          <tpl hier="4" item="3"/>
          <tpl fld="3" item="1"/>
          <tpl fld="2" item="70"/>
          <tpl hier="9" item="1"/>
          <tpl hier="11" item="4"/>
          <tpl hier="12" item="5"/>
          <tpl hier="26" item="4294967295"/>
        </tpls>
      </n>
      <n v="1">
        <tpls c="8">
          <tpl hier="2" item="0"/>
          <tpl hier="4" item="3"/>
          <tpl fld="3" item="20"/>
          <tpl fld="2" item="72"/>
          <tpl hier="9" item="1"/>
          <tpl hier="11" item="4"/>
          <tpl hier="12" item="5"/>
          <tpl hier="26" item="4294967295"/>
        </tpls>
      </n>
      <n v="1">
        <tpls c="8">
          <tpl hier="2" item="0"/>
          <tpl hier="4" item="3"/>
          <tpl fld="3" item="51"/>
          <tpl fld="2" item="72"/>
          <tpl hier="9" item="1"/>
          <tpl hier="11" item="4"/>
          <tpl hier="12" item="5"/>
          <tpl hier="26" item="4294967295"/>
        </tpls>
      </n>
      <n v="1">
        <tpls c="8">
          <tpl hier="2" item="0"/>
          <tpl hier="4" item="3"/>
          <tpl fld="3" item="38"/>
          <tpl fld="2" item="72"/>
          <tpl hier="9" item="1"/>
          <tpl hier="11" item="4"/>
          <tpl hier="12" item="5"/>
          <tpl hier="26" item="4294967295"/>
        </tpls>
      </n>
      <n v="1">
        <tpls c="8">
          <tpl hier="2" item="0"/>
          <tpl hier="4" item="3"/>
          <tpl fld="3" item="44"/>
          <tpl fld="2" item="78"/>
          <tpl hier="9" item="1"/>
          <tpl hier="11" item="4"/>
          <tpl hier="12" item="5"/>
          <tpl hier="26" item="4294967295"/>
        </tpls>
      </n>
      <n v="1">
        <tpls c="8">
          <tpl hier="2" item="0"/>
          <tpl hier="4" item="3"/>
          <tpl fld="3" item="43"/>
          <tpl fld="2" item="78"/>
          <tpl hier="9" item="1"/>
          <tpl hier="11" item="4"/>
          <tpl hier="12" item="5"/>
          <tpl hier="26" item="4294967295"/>
        </tpls>
      </n>
      <n v="1">
        <tpls c="8">
          <tpl hier="2" item="0"/>
          <tpl hier="4" item="3"/>
          <tpl fld="3" item="42"/>
          <tpl fld="2" item="78"/>
          <tpl hier="9" item="1"/>
          <tpl hier="11" item="4"/>
          <tpl hier="12" item="5"/>
          <tpl hier="26" item="4294967295"/>
        </tpls>
      </n>
      <n v="1">
        <tpls c="8">
          <tpl hier="2" item="0"/>
          <tpl hier="4" item="3"/>
          <tpl fld="3" item="41"/>
          <tpl fld="2" item="78"/>
          <tpl hier="9" item="1"/>
          <tpl hier="11" item="4"/>
          <tpl hier="12" item="5"/>
          <tpl hier="26" item="4294967295"/>
        </tpls>
      </n>
      <n v="1">
        <tpls c="8">
          <tpl hier="2" item="0"/>
          <tpl hier="4" item="3"/>
          <tpl fld="3" item="32"/>
          <tpl fld="2" item="73"/>
          <tpl hier="9" item="1"/>
          <tpl hier="11" item="4"/>
          <tpl hier="12" item="5"/>
          <tpl hier="26" item="4294967295"/>
        </tpls>
      </n>
      <n v="1">
        <tpls c="8">
          <tpl hier="2" item="0"/>
          <tpl hier="4" item="3"/>
          <tpl fld="3" item="31"/>
          <tpl fld="2" item="73"/>
          <tpl hier="9" item="1"/>
          <tpl hier="11" item="4"/>
          <tpl hier="12" item="5"/>
          <tpl hier="26" item="4294967295"/>
        </tpls>
      </n>
      <n v="1">
        <tpls c="8">
          <tpl hier="2" item="0"/>
          <tpl hier="4" item="3"/>
          <tpl fld="3" item="30"/>
          <tpl fld="2" item="73"/>
          <tpl hier="9" item="1"/>
          <tpl hier="11" item="4"/>
          <tpl hier="12" item="5"/>
          <tpl hier="26" item="4294967295"/>
        </tpls>
      </n>
      <n v="1">
        <tpls c="8">
          <tpl hier="2" item="0"/>
          <tpl hier="4" item="3"/>
          <tpl fld="3" item="29"/>
          <tpl fld="2" item="73"/>
          <tpl hier="9" item="1"/>
          <tpl hier="11" item="4"/>
          <tpl hier="12" item="5"/>
          <tpl hier="26" item="4294967295"/>
        </tpls>
      </n>
      <n v="1">
        <tpls c="8">
          <tpl hier="2" item="0"/>
          <tpl hier="4" item="3"/>
          <tpl fld="3" item="16"/>
          <tpl fld="2" item="69"/>
          <tpl hier="9" item="1"/>
          <tpl hier="11" item="4"/>
          <tpl hier="12" item="5"/>
          <tpl hier="26" item="4294967295"/>
        </tpls>
      </n>
      <n v="1">
        <tpls c="8">
          <tpl hier="2" item="0"/>
          <tpl hier="4" item="3"/>
          <tpl fld="3" item="15"/>
          <tpl fld="2" item="69"/>
          <tpl hier="9" item="1"/>
          <tpl hier="11" item="4"/>
          <tpl hier="12" item="5"/>
          <tpl hier="26" item="4294967295"/>
        </tpls>
      </n>
      <n v="1">
        <tpls c="8">
          <tpl hier="2" item="0"/>
          <tpl hier="4" item="3"/>
          <tpl fld="3" item="14"/>
          <tpl fld="2" item="69"/>
          <tpl hier="9" item="1"/>
          <tpl hier="11" item="4"/>
          <tpl hier="12" item="5"/>
          <tpl hier="26" item="4294967295"/>
        </tpls>
      </n>
      <n v="1">
        <tpls c="8">
          <tpl hier="2" item="0"/>
          <tpl hier="4" item="3"/>
          <tpl fld="3" item="13"/>
          <tpl fld="2" item="69"/>
          <tpl hier="9" item="1"/>
          <tpl hier="11" item="4"/>
          <tpl hier="12" item="5"/>
          <tpl hier="26" item="4294967295"/>
        </tpls>
      </n>
      <n v="1">
        <tpls c="8">
          <tpl hier="2" item="0"/>
          <tpl hier="4" item="3"/>
          <tpl fld="3" item="4"/>
          <tpl fld="2" item="66"/>
          <tpl hier="9" item="1"/>
          <tpl hier="11" item="4"/>
          <tpl hier="12" item="5"/>
          <tpl hier="26" item="4294967295"/>
        </tpls>
      </n>
      <n v="1">
        <tpls c="8">
          <tpl hier="2" item="0"/>
          <tpl hier="4" item="3"/>
          <tpl fld="3" item="58"/>
          <tpl fld="2" item="66"/>
          <tpl hier="9" item="1"/>
          <tpl hier="11" item="4"/>
          <tpl hier="12" item="5"/>
          <tpl hier="26" item="4294967295"/>
        </tpls>
      </n>
      <n v="1">
        <tpls c="8">
          <tpl hier="2" item="0"/>
          <tpl hier="4" item="3"/>
          <tpl fld="3" item="2"/>
          <tpl fld="2" item="66"/>
          <tpl hier="9" item="1"/>
          <tpl hier="11" item="4"/>
          <tpl hier="12" item="5"/>
          <tpl hier="26" item="4294967295"/>
        </tpls>
      </n>
      <n v="1">
        <tpls c="8">
          <tpl hier="2" item="0"/>
          <tpl hier="4" item="3"/>
          <tpl fld="3" item="54"/>
          <tpl fld="2" item="48"/>
          <tpl hier="9" item="1"/>
          <tpl hier="11" item="4"/>
          <tpl hier="12" item="5"/>
          <tpl hier="26" item="4294967295"/>
        </tpls>
      </n>
      <n v="1">
        <tpls c="8">
          <tpl hier="2" item="0"/>
          <tpl hier="4" item="3"/>
          <tpl fld="3" item="53"/>
          <tpl fld="2" item="48"/>
          <tpl hier="9" item="1"/>
          <tpl hier="11" item="4"/>
          <tpl hier="12" item="5"/>
          <tpl hier="26" item="4294967295"/>
        </tpls>
      </n>
      <n v="1">
        <tpls c="8">
          <tpl hier="2" item="0"/>
          <tpl hier="4" item="3"/>
          <tpl fld="3" item="52"/>
          <tpl fld="2" item="48"/>
          <tpl hier="9" item="1"/>
          <tpl hier="11" item="4"/>
          <tpl hier="12" item="5"/>
          <tpl hier="26" item="4294967295"/>
        </tpls>
      </n>
      <n v="1">
        <tpls c="8">
          <tpl hier="2" item="0"/>
          <tpl hier="4" item="3"/>
          <tpl fld="3" item="44"/>
          <tpl fld="2" item="53"/>
          <tpl hier="9" item="1"/>
          <tpl hier="11" item="4"/>
          <tpl hier="12" item="5"/>
          <tpl hier="26" item="4294967295"/>
        </tpls>
      </n>
      <n v="1">
        <tpls c="8">
          <tpl hier="2" item="0"/>
          <tpl hier="4" item="3"/>
          <tpl fld="3" item="31"/>
          <tpl fld="2" item="53"/>
          <tpl hier="9" item="1"/>
          <tpl hier="11" item="4"/>
          <tpl hier="12" item="5"/>
          <tpl hier="26" item="4294967295"/>
        </tpls>
      </n>
      <n v="1">
        <tpls c="8">
          <tpl hier="2" item="0"/>
          <tpl hier="4" item="3"/>
          <tpl fld="3" item="17"/>
          <tpl fld="2" item="53"/>
          <tpl hier="9" item="1"/>
          <tpl hier="11" item="4"/>
          <tpl hier="12" item="5"/>
          <tpl hier="26" item="4294967295"/>
        </tpls>
      </n>
      <n v="1">
        <tpls c="8">
          <tpl hier="2" item="0"/>
          <tpl hier="4" item="3"/>
          <tpl fld="3" item="9"/>
          <tpl fld="2" item="53"/>
          <tpl hier="9" item="1"/>
          <tpl hier="11" item="4"/>
          <tpl hier="12" item="5"/>
          <tpl hier="26" item="4294967295"/>
        </tpls>
      </n>
      <n v="1">
        <tpls c="8">
          <tpl hier="2" item="0"/>
          <tpl hier="4" item="3"/>
          <tpl fld="3" item="39"/>
          <tpl fld="2" item="57"/>
          <tpl hier="9" item="1"/>
          <tpl hier="11" item="4"/>
          <tpl hier="12" item="5"/>
          <tpl hier="26" item="4294967295"/>
        </tpls>
      </n>
      <n v="1">
        <tpls c="8">
          <tpl hier="2" item="0"/>
          <tpl hier="4" item="3"/>
          <tpl fld="3" item="15"/>
          <tpl fld="2" item="79"/>
          <tpl hier="9" item="1"/>
          <tpl hier="11" item="4"/>
          <tpl hier="12" item="5"/>
          <tpl hier="26" item="4294967295"/>
        </tpls>
      </n>
      <n v="1">
        <tpls c="8">
          <tpl hier="2" item="0"/>
          <tpl hier="4" item="3"/>
          <tpl fld="3" item="53"/>
          <tpl fld="2" item="51"/>
          <tpl hier="9" item="1"/>
          <tpl hier="11" item="4"/>
          <tpl hier="12" item="5"/>
          <tpl hier="26" item="4294967295"/>
        </tpls>
      </n>
      <n v="1">
        <tpls c="8">
          <tpl hier="2" item="0"/>
          <tpl hier="4" item="3"/>
          <tpl fld="3" item="24"/>
          <tpl fld="1" item="1"/>
          <tpl hier="9" item="1"/>
          <tpl hier="11" item="4"/>
          <tpl hier="12" item="5"/>
          <tpl hier="26" item="4294967295"/>
        </tpls>
      </n>
      <n v="1">
        <tpls c="8">
          <tpl hier="2" item="0"/>
          <tpl hier="4" item="3"/>
          <tpl fld="3" item="1"/>
          <tpl fld="2" item="63"/>
          <tpl hier="9" item="1"/>
          <tpl hier="11" item="4"/>
          <tpl hier="12" item="5"/>
          <tpl hier="26" item="4294967295"/>
        </tpls>
      </n>
      <n v="1">
        <tpls c="8">
          <tpl hier="2" item="0"/>
          <tpl hier="4" item="3"/>
          <tpl fld="3" item="41"/>
          <tpl fld="2" item="47"/>
          <tpl hier="9" item="1"/>
          <tpl hier="11" item="4"/>
          <tpl hier="12" item="5"/>
          <tpl hier="26" item="4294967295"/>
        </tpls>
      </n>
      <n v="1">
        <tpls c="8">
          <tpl hier="2" item="0"/>
          <tpl hier="4" item="3"/>
          <tpl fld="3" item="13"/>
          <tpl fld="2" item="56"/>
          <tpl hier="9" item="1"/>
          <tpl hier="11" item="4"/>
          <tpl hier="12" item="5"/>
          <tpl hier="26" item="4294967295"/>
        </tpls>
      </n>
      <n v="1">
        <tpls c="8">
          <tpl hier="2" item="0"/>
          <tpl hier="4" item="3"/>
          <tpl fld="3" item="48"/>
          <tpl fld="2" item="42"/>
          <tpl hier="9" item="1"/>
          <tpl hier="11" item="4"/>
          <tpl hier="12" item="5"/>
          <tpl hier="26" item="4294967295"/>
        </tpls>
      </n>
      <n v="1">
        <tpls c="8">
          <tpl hier="2" item="0"/>
          <tpl hier="4" item="3"/>
          <tpl fld="3" item="18"/>
          <tpl fld="2" item="77"/>
          <tpl hier="9" item="1"/>
          <tpl hier="11" item="4"/>
          <tpl hier="12" item="5"/>
          <tpl hier="26" item="4294967295"/>
        </tpls>
      </n>
      <n v="1">
        <tpls c="8">
          <tpl hier="2" item="0"/>
          <tpl hier="4" item="3"/>
          <tpl fld="3" item="56"/>
          <tpl fld="2" item="35"/>
          <tpl hier="9" item="1"/>
          <tpl hier="11" item="4"/>
          <tpl hier="12" item="5"/>
          <tpl hier="26" item="4294967295"/>
        </tpls>
      </n>
      <n v="1">
        <tpls c="8">
          <tpl hier="2" item="0"/>
          <tpl hier="4" item="3"/>
          <tpl fld="3" item="39"/>
          <tpl fld="2" item="54"/>
          <tpl hier="9" item="1"/>
          <tpl hier="11" item="4"/>
          <tpl hier="12" item="5"/>
          <tpl hier="26" item="4294967295"/>
        </tpls>
      </n>
      <n v="1">
        <tpls c="8">
          <tpl hier="2" item="0"/>
          <tpl hier="4" item="3"/>
          <tpl fld="3" item="45"/>
          <tpl fld="2" item="65"/>
          <tpl hier="9" item="1"/>
          <tpl hier="11" item="4"/>
          <tpl hier="12" item="5"/>
          <tpl hier="26" item="4294967295"/>
        </tpls>
      </n>
      <n v="1">
        <tpls c="8">
          <tpl hier="2" item="0"/>
          <tpl hier="4" item="3"/>
          <tpl fld="3" item="52"/>
          <tpl fld="2" item="76"/>
          <tpl hier="9" item="1"/>
          <tpl hier="11" item="4"/>
          <tpl hier="12" item="5"/>
          <tpl hier="26" item="4294967295"/>
        </tpls>
      </n>
      <n v="1">
        <tpls c="8">
          <tpl hier="2" item="0"/>
          <tpl hier="4" item="3"/>
          <tpl fld="3" item="46"/>
          <tpl fld="2" item="83"/>
          <tpl hier="9" item="1"/>
          <tpl hier="11" item="4"/>
          <tpl hier="12" item="5"/>
          <tpl hier="26" item="4294967295"/>
        </tpls>
      </n>
      <n v="1">
        <tpls c="8">
          <tpl hier="2" item="0"/>
          <tpl hier="4" item="3"/>
          <tpl fld="3" item="34"/>
          <tpl fld="2" item="75"/>
          <tpl hier="9" item="1"/>
          <tpl hier="11" item="4"/>
          <tpl hier="12" item="5"/>
          <tpl hier="26" item="4294967295"/>
        </tpls>
      </n>
      <n v="1">
        <tpls c="8">
          <tpl hier="2" item="0"/>
          <tpl hier="4" item="3"/>
          <tpl fld="3" item="27"/>
          <tpl fld="2" item="75"/>
          <tpl hier="9" item="1"/>
          <tpl hier="11" item="4"/>
          <tpl hier="12" item="5"/>
          <tpl hier="26" item="4294967295"/>
        </tpls>
      </n>
      <n v="1">
        <tpls c="8">
          <tpl hier="2" item="0"/>
          <tpl hier="4" item="3"/>
          <tpl fld="3" item="18"/>
          <tpl fld="2" item="80"/>
          <tpl hier="9" item="1"/>
          <tpl hier="11" item="4"/>
          <tpl hier="12" item="5"/>
          <tpl hier="26" item="4294967295"/>
        </tpls>
      </n>
      <n v="1">
        <tpls c="8">
          <tpl hier="2" item="0"/>
          <tpl hier="4" item="3"/>
          <tpl fld="3" item="21"/>
          <tpl fld="2" item="80"/>
          <tpl hier="9" item="1"/>
          <tpl hier="11" item="4"/>
          <tpl hier="12" item="5"/>
          <tpl hier="26" item="4294967295"/>
        </tpls>
      </n>
      <n v="1">
        <tpls c="8">
          <tpl hier="2" item="0"/>
          <tpl hier="4" item="3"/>
          <tpl fld="3" item="8"/>
          <tpl fld="2" item="84"/>
          <tpl hier="9" item="1"/>
          <tpl hier="11" item="4"/>
          <tpl hier="12" item="5"/>
          <tpl hier="26" item="4294967295"/>
        </tpls>
      </n>
      <n v="1">
        <tpls c="8">
          <tpl hier="2" item="0"/>
          <tpl hier="4" item="3"/>
          <tpl fld="3" item="6"/>
          <tpl fld="2" item="84"/>
          <tpl hier="9" item="1"/>
          <tpl hier="11" item="4"/>
          <tpl hier="12" item="5"/>
          <tpl hier="26" item="4294967295"/>
        </tpls>
      </n>
      <n v="1">
        <tpls c="8">
          <tpl hier="2" item="0"/>
          <tpl hier="4" item="3"/>
          <tpl fld="3" item="5"/>
          <tpl fld="2" item="84"/>
          <tpl hier="9" item="1"/>
          <tpl hier="11" item="4"/>
          <tpl hier="12" item="5"/>
          <tpl hier="26" item="4294967295"/>
        </tpls>
      </n>
      <n v="1">
        <tpls c="8">
          <tpl hier="2" item="0"/>
          <tpl hier="4" item="3"/>
          <tpl fld="3" item="56"/>
          <tpl fld="2" item="70"/>
          <tpl hier="9" item="1"/>
          <tpl hier="11" item="4"/>
          <tpl hier="12" item="5"/>
          <tpl hier="26" item="4294967295"/>
        </tpls>
      </n>
      <n v="1">
        <tpls c="8">
          <tpl hier="2" item="0"/>
          <tpl hier="4" item="3"/>
          <tpl fld="3" item="55"/>
          <tpl fld="2" item="70"/>
          <tpl hier="9" item="1"/>
          <tpl hier="11" item="4"/>
          <tpl hier="12" item="5"/>
          <tpl hier="26" item="4294967295"/>
        </tpls>
      </n>
      <n v="1">
        <tpls c="8">
          <tpl hier="2" item="0"/>
          <tpl hier="4" item="3"/>
          <tpl fld="3" item="35"/>
          <tpl fld="2" item="72"/>
          <tpl hier="9" item="1"/>
          <tpl hier="11" item="4"/>
          <tpl hier="12" item="5"/>
          <tpl hier="26" item="4294967295"/>
        </tpls>
      </n>
      <n v="1">
        <tpls c="8">
          <tpl hier="2" item="0"/>
          <tpl hier="4" item="3"/>
          <tpl fld="3" item="40"/>
          <tpl fld="2" item="72"/>
          <tpl hier="9" item="1"/>
          <tpl hier="11" item="4"/>
          <tpl hier="12" item="5"/>
          <tpl hier="26" item="4294967295"/>
        </tpls>
      </n>
      <n v="1">
        <tpls c="8">
          <tpl hier="2" item="0"/>
          <tpl hier="4" item="3"/>
          <tpl fld="3" item="50"/>
          <tpl fld="2" item="72"/>
          <tpl hier="9" item="1"/>
          <tpl hier="11" item="4"/>
          <tpl hier="12" item="5"/>
          <tpl hier="26" item="4294967295"/>
        </tpls>
      </n>
      <n v="1">
        <tpls c="8">
          <tpl hier="2" item="0"/>
          <tpl hier="4" item="3"/>
          <tpl fld="3" item="49"/>
          <tpl fld="2" item="72"/>
          <tpl hier="9" item="1"/>
          <tpl hier="11" item="4"/>
          <tpl hier="12" item="5"/>
          <tpl hier="26" item="4294967295"/>
        </tpls>
      </n>
      <n v="1">
        <tpls c="8">
          <tpl hier="2" item="0"/>
          <tpl hier="4" item="3"/>
          <tpl fld="3" item="37"/>
          <tpl fld="2" item="78"/>
          <tpl hier="9" item="1"/>
          <tpl hier="11" item="4"/>
          <tpl hier="12" item="5"/>
          <tpl hier="26" item="4294967295"/>
        </tpls>
      </n>
      <n v="1">
        <tpls c="8">
          <tpl hier="2" item="0"/>
          <tpl hier="4" item="3"/>
          <tpl fld="3" item="39"/>
          <tpl fld="2" item="78"/>
          <tpl hier="9" item="1"/>
          <tpl hier="11" item="4"/>
          <tpl hier="12" item="5"/>
          <tpl hier="26" item="4294967295"/>
        </tpls>
      </n>
      <n v="1">
        <tpls c="8">
          <tpl hier="2" item="0"/>
          <tpl hier="4" item="3"/>
          <tpl fld="3" item="19"/>
          <tpl fld="2" item="78"/>
          <tpl hier="9" item="1"/>
          <tpl hier="11" item="4"/>
          <tpl hier="12" item="5"/>
          <tpl hier="26" item="4294967295"/>
        </tpls>
      </n>
      <n v="1">
        <tpls c="8">
          <tpl hier="2" item="0"/>
          <tpl hier="4" item="3"/>
          <tpl fld="3" item="25"/>
          <tpl fld="2" item="73"/>
          <tpl hier="9" item="1"/>
          <tpl hier="11" item="4"/>
          <tpl hier="12" item="5"/>
          <tpl hier="26" item="4294967295"/>
        </tpls>
      </n>
      <n v="1">
        <tpls c="8">
          <tpl hier="2" item="0"/>
          <tpl hier="4" item="3"/>
          <tpl fld="3" item="24"/>
          <tpl fld="2" item="73"/>
          <tpl hier="9" item="1"/>
          <tpl hier="11" item="4"/>
          <tpl hier="12" item="5"/>
          <tpl hier="26" item="4294967295"/>
        </tpls>
      </n>
      <n v="1">
        <tpls c="8">
          <tpl hier="2" item="0"/>
          <tpl hier="4" item="3"/>
          <tpl fld="3" item="23"/>
          <tpl fld="2" item="73"/>
          <tpl hier="9" item="1"/>
          <tpl hier="11" item="4"/>
          <tpl hier="12" item="5"/>
          <tpl hier="26" item="4294967295"/>
        </tpls>
      </n>
      <n v="1">
        <tpls c="8">
          <tpl hier="2" item="0"/>
          <tpl hier="4" item="3"/>
          <tpl fld="3" item="10"/>
          <tpl fld="2" item="69"/>
          <tpl hier="9" item="1"/>
          <tpl hier="11" item="4"/>
          <tpl hier="12" item="5"/>
          <tpl hier="26" item="4294967295"/>
        </tpls>
      </n>
      <n v="1">
        <tpls c="8">
          <tpl hier="2" item="0"/>
          <tpl hier="4" item="3"/>
          <tpl fld="3" item="12"/>
          <tpl fld="2" item="69"/>
          <tpl hier="9" item="1"/>
          <tpl hier="11" item="4"/>
          <tpl hier="12" item="5"/>
          <tpl hier="26" item="4294967295"/>
        </tpls>
      </n>
      <n v="1">
        <tpls c="8">
          <tpl hier="2" item="0"/>
          <tpl hier="4" item="3"/>
          <tpl fld="3" item="11"/>
          <tpl fld="2" item="69"/>
          <tpl hier="9" item="1"/>
          <tpl hier="11" item="4"/>
          <tpl hier="12" item="5"/>
          <tpl hier="26" item="4294967295"/>
        </tpls>
      </n>
      <n v="1">
        <tpls c="8">
          <tpl hier="2" item="0"/>
          <tpl hier="4" item="3"/>
          <tpl fld="3" item="9"/>
          <tpl fld="2" item="69"/>
          <tpl hier="9" item="1"/>
          <tpl hier="11" item="4"/>
          <tpl hier="12" item="5"/>
          <tpl hier="26" item="4294967295"/>
        </tpls>
      </n>
      <n v="1">
        <tpls c="8">
          <tpl hier="2" item="0"/>
          <tpl hier="4" item="3"/>
          <tpl fld="3" item="57"/>
          <tpl fld="2" item="66"/>
          <tpl hier="9" item="1"/>
          <tpl hier="11" item="4"/>
          <tpl hier="12" item="5"/>
          <tpl hier="26" item="4294967295"/>
        </tpls>
      </n>
      <n v="1">
        <tpls c="8">
          <tpl hier="2" item="0"/>
          <tpl hier="4" item="3"/>
          <tpl fld="3" item="3"/>
          <tpl fld="2" item="66"/>
          <tpl hier="9" item="1"/>
          <tpl hier="11" item="4"/>
          <tpl hier="12" item="5"/>
          <tpl hier="26" item="4294967295"/>
        </tpls>
      </n>
      <n v="1">
        <tpls c="8">
          <tpl hier="2" item="0"/>
          <tpl hier="4" item="3"/>
          <tpl fld="3" item="1"/>
          <tpl fld="2" item="66"/>
          <tpl hier="9" item="1"/>
          <tpl hier="11" item="4"/>
          <tpl hier="12" item="5"/>
          <tpl hier="26" item="4294967295"/>
        </tpls>
      </n>
      <n v="1">
        <tpls c="8">
          <tpl hier="2" item="0"/>
          <tpl hier="4" item="3"/>
          <tpl fld="3" item="20"/>
          <tpl fld="2" item="48"/>
          <tpl hier="9" item="1"/>
          <tpl hier="11" item="4"/>
          <tpl hier="12" item="5"/>
          <tpl hier="26" item="4294967295"/>
        </tpls>
      </n>
      <n v="1">
        <tpls c="8">
          <tpl hier="2" item="0"/>
          <tpl hier="4" item="3"/>
          <tpl fld="3" item="51"/>
          <tpl fld="2" item="48"/>
          <tpl hier="9" item="1"/>
          <tpl hier="11" item="4"/>
          <tpl hier="12" item="5"/>
          <tpl hier="26" item="4294967295"/>
        </tpls>
      </n>
      <n v="1">
        <tpls c="8">
          <tpl hier="2" item="0"/>
          <tpl hier="4" item="3"/>
          <tpl fld="3" item="38"/>
          <tpl fld="2" item="48"/>
          <tpl hier="9" item="1"/>
          <tpl hier="11" item="4"/>
          <tpl hier="12" item="5"/>
          <tpl hier="26" item="4294967295"/>
        </tpls>
      </n>
      <n v="1">
        <tpls c="8">
          <tpl hier="2" item="0"/>
          <tpl hier="4" item="3"/>
          <tpl fld="3" item="37"/>
          <tpl fld="2" item="53"/>
          <tpl hier="9" item="1"/>
          <tpl hier="11" item="4"/>
          <tpl hier="12" item="5"/>
          <tpl hier="26" item="4294967295"/>
        </tpls>
      </n>
      <n v="1">
        <tpls c="8">
          <tpl hier="2" item="0"/>
          <tpl hier="4" item="3"/>
          <tpl fld="3" item="25"/>
          <tpl fld="2" item="53"/>
          <tpl hier="9" item="1"/>
          <tpl hier="11" item="4"/>
          <tpl hier="12" item="5"/>
          <tpl hier="26" item="4294967295"/>
        </tpls>
      </n>
      <n v="1">
        <tpls c="8">
          <tpl hier="2" item="0"/>
          <tpl hier="4" item="3"/>
          <tpl fld="3" item="14"/>
          <tpl fld="2" item="53"/>
          <tpl hier="9" item="1"/>
          <tpl hier="11" item="4"/>
          <tpl hier="12" item="5"/>
          <tpl hier="26" item="4294967295"/>
        </tpls>
      </n>
      <n v="1">
        <tpls c="8">
          <tpl hier="2" item="0"/>
          <tpl hier="4" item="3"/>
          <tpl fld="3" item="5"/>
          <tpl fld="2" item="53"/>
          <tpl hier="9" item="1"/>
          <tpl hier="11" item="4"/>
          <tpl hier="12" item="5"/>
          <tpl hier="26" item="4294967295"/>
        </tpls>
      </n>
      <n v="1">
        <tpls c="8">
          <tpl hier="2" item="0"/>
          <tpl hier="4" item="3"/>
          <tpl fld="3" item="50"/>
          <tpl fld="2" item="57"/>
          <tpl hier="9" item="1"/>
          <tpl hier="11" item="4"/>
          <tpl hier="12" item="5"/>
          <tpl hier="26" item="4294967295"/>
        </tpls>
      </n>
      <n v="1">
        <tpls c="8">
          <tpl hier="2" item="0"/>
          <tpl hier="4" item="3"/>
          <tpl fld="3" item="24"/>
          <tpl fld="2" item="79"/>
          <tpl hier="9" item="1"/>
          <tpl hier="11" item="4"/>
          <tpl hier="12" item="5"/>
          <tpl hier="26" item="4294967295"/>
        </tpls>
      </n>
      <n v="1">
        <tpls c="8">
          <tpl hier="2" item="0"/>
          <tpl hier="4" item="3"/>
          <tpl fld="3" item="1"/>
          <tpl fld="2" item="51"/>
          <tpl hier="9" item="1"/>
          <tpl hier="11" item="4"/>
          <tpl hier="12" item="5"/>
          <tpl hier="26" item="4294967295"/>
        </tpls>
      </n>
      <n v="1">
        <tpls c="8">
          <tpl hier="2" item="0"/>
          <tpl hier="4" item="3"/>
          <tpl fld="3" item="33"/>
          <tpl fld="1" item="1"/>
          <tpl hier="9" item="1"/>
          <tpl hier="11" item="4"/>
          <tpl hier="12" item="5"/>
          <tpl hier="26" item="4294967295"/>
        </tpls>
      </n>
      <n v="1">
        <tpls c="8">
          <tpl hier="2" item="0"/>
          <tpl hier="4" item="3"/>
          <tpl fld="3" item="5"/>
          <tpl fld="2" item="63"/>
          <tpl hier="9" item="1"/>
          <tpl hier="11" item="4"/>
          <tpl hier="12" item="5"/>
          <tpl hier="26" item="4294967295"/>
        </tpls>
      </n>
      <n v="1">
        <tpls c="8">
          <tpl hier="2" item="0"/>
          <tpl hier="4" item="3"/>
          <tpl fld="3" item="37"/>
          <tpl fld="2" item="52"/>
          <tpl hier="9" item="1"/>
          <tpl hier="11" item="4"/>
          <tpl hier="12" item="5"/>
          <tpl hier="26" item="4294967295"/>
        </tpls>
      </n>
      <n v="1">
        <tpls c="8">
          <tpl hier="2" item="0"/>
          <tpl hier="4" item="3"/>
          <tpl fld="3" item="10"/>
          <tpl fld="2" item="60"/>
          <tpl hier="9" item="1"/>
          <tpl hier="11" item="4"/>
          <tpl hier="12" item="5"/>
          <tpl hier="26" item="4294967295"/>
        </tpls>
      </n>
      <n v="1">
        <tpls c="8">
          <tpl hier="2" item="0"/>
          <tpl hier="4" item="3"/>
          <tpl fld="3" item="20"/>
          <tpl fld="2" item="42"/>
          <tpl hier="9" item="1"/>
          <tpl hier="11" item="4"/>
          <tpl hier="12" item="5"/>
          <tpl hier="26" item="4294967295"/>
        </tpls>
      </n>
      <n v="1">
        <tpls c="8">
          <tpl hier="2" item="0"/>
          <tpl hier="4" item="3"/>
          <tpl fld="3" item="31"/>
          <tpl fld="2" item="77"/>
          <tpl hier="9" item="1"/>
          <tpl hier="11" item="4"/>
          <tpl hier="12" item="5"/>
          <tpl hier="26" item="4294967295"/>
        </tpls>
      </n>
      <n v="1">
        <tpls c="8">
          <tpl hier="2" item="0"/>
          <tpl hier="4" item="3"/>
          <tpl fld="3" item="58"/>
          <tpl fld="2" item="35"/>
          <tpl hier="9" item="1"/>
          <tpl hier="11" item="4"/>
          <tpl hier="12" item="5"/>
          <tpl hier="26" item="4294967295"/>
        </tpls>
      </n>
      <n v="1">
        <tpls c="8">
          <tpl hier="2" item="0"/>
          <tpl hier="4" item="3"/>
          <tpl fld="3" item="45"/>
          <tpl fld="2" item="54"/>
          <tpl hier="9" item="1"/>
          <tpl hier="11" item="4"/>
          <tpl hier="12" item="5"/>
          <tpl hier="26" item="4294967295"/>
        </tpls>
      </n>
      <n v="1">
        <tpls c="8">
          <tpl hier="2" item="0"/>
          <tpl hier="4" item="3"/>
          <tpl fld="3" item="47"/>
          <tpl fld="2" item="65"/>
          <tpl hier="9" item="1"/>
          <tpl hier="11" item="4"/>
          <tpl hier="12" item="5"/>
          <tpl hier="26" item="4294967295"/>
        </tpls>
      </n>
      <n v="1">
        <tpls c="8">
          <tpl hier="2" item="0"/>
          <tpl hier="4" item="3"/>
          <tpl fld="3" item="1"/>
          <tpl fld="2" item="33"/>
          <tpl hier="9" item="1"/>
          <tpl hier="11" item="4"/>
          <tpl hier="12" item="5"/>
          <tpl hier="26" item="4294967295"/>
        </tpls>
      </n>
      <n v="1">
        <tpls c="8">
          <tpl hier="2" item="0"/>
          <tpl hier="4" item="3"/>
          <tpl fld="3" item="26"/>
          <tpl fld="2" item="71"/>
          <tpl hier="9" item="1"/>
          <tpl hier="11" item="4"/>
          <tpl hier="12" item="5"/>
          <tpl hier="26" item="4294967295"/>
        </tpls>
      </n>
      <n v="1">
        <tpls c="8">
          <tpl hier="2" item="0"/>
          <tpl hier="4" item="3"/>
          <tpl fld="3" item="7"/>
          <tpl fld="2" item="74"/>
          <tpl hier="9" item="1"/>
          <tpl hier="11" item="4"/>
          <tpl hier="12" item="5"/>
          <tpl hier="26" item="4294967295"/>
        </tpls>
      </n>
      <n v="1">
        <tpls c="8">
          <tpl hier="2" item="0"/>
          <tpl hier="4" item="3"/>
          <tpl fld="3" item="2"/>
          <tpl fld="2" item="74"/>
          <tpl hier="9" item="1"/>
          <tpl hier="11" item="4"/>
          <tpl hier="12" item="5"/>
          <tpl hier="26" item="4294967295"/>
        </tpls>
      </n>
      <n v="1">
        <tpls c="8">
          <tpl hier="2" item="0"/>
          <tpl hier="4" item="3"/>
          <tpl fld="3" item="53"/>
          <tpl fld="2" item="76"/>
          <tpl hier="9" item="1"/>
          <tpl hier="11" item="4"/>
          <tpl hier="12" item="5"/>
          <tpl hier="26" item="4294967295"/>
        </tpls>
      </n>
      <n v="1">
        <tpls c="8">
          <tpl hier="2" item="0"/>
          <tpl hier="4" item="3"/>
          <tpl fld="3" item="48"/>
          <tpl fld="2" item="83"/>
          <tpl hier="9" item="1"/>
          <tpl hier="11" item="4"/>
          <tpl hier="12" item="5"/>
          <tpl hier="26" item="4294967295"/>
        </tpls>
      </n>
      <n v="1">
        <tpls c="8">
          <tpl hier="2" item="0"/>
          <tpl hier="4" item="3"/>
          <tpl fld="3" item="47"/>
          <tpl fld="2" item="83"/>
          <tpl hier="9" item="1"/>
          <tpl hier="11" item="4"/>
          <tpl hier="12" item="5"/>
          <tpl hier="26" item="4294967295"/>
        </tpls>
      </n>
      <n v="1">
        <tpls c="8">
          <tpl hier="2" item="0"/>
          <tpl hier="4" item="3"/>
          <tpl fld="3" item="36"/>
          <tpl fld="2" item="75"/>
          <tpl hier="9" item="1"/>
          <tpl hier="11" item="4"/>
          <tpl hier="12" item="5"/>
          <tpl hier="26" item="4294967295"/>
        </tpls>
      </n>
      <n v="1">
        <tpls c="8">
          <tpl hier="2" item="0"/>
          <tpl hier="4" item="3"/>
          <tpl fld="3" item="33"/>
          <tpl fld="2" item="75"/>
          <tpl hier="9" item="1"/>
          <tpl hier="11" item="4"/>
          <tpl hier="12" item="5"/>
          <tpl hier="26" item="4294967295"/>
        </tpls>
      </n>
      <n v="1">
        <tpls c="8">
          <tpl hier="2" item="0"/>
          <tpl hier="4" item="3"/>
          <tpl fld="3" item="17"/>
          <tpl fld="2" item="80"/>
          <tpl hier="9" item="1"/>
          <tpl hier="11" item="4"/>
          <tpl hier="12" item="5"/>
          <tpl hier="26" item="4294967295"/>
        </tpls>
      </n>
      <n v="1">
        <tpls c="8">
          <tpl hier="2" item="0"/>
          <tpl hier="4" item="3"/>
          <tpl fld="3" item="7"/>
          <tpl fld="2" item="84"/>
          <tpl hier="9" item="1"/>
          <tpl hier="11" item="4"/>
          <tpl hier="12" item="5"/>
          <tpl hier="26" item="4294967295"/>
        </tpls>
      </n>
      <n v="1">
        <tpls c="8">
          <tpl hier="2" item="0"/>
          <tpl hier="4" item="3"/>
          <tpl fld="3" item="0"/>
          <tpl fld="2" item="70"/>
          <tpl hier="9" item="1"/>
          <tpl hier="11" item="4"/>
          <tpl hier="12" item="5"/>
          <tpl hier="26" item="4294967295"/>
        </tpls>
      </n>
      <n v="1">
        <tpls c="8">
          <tpl hier="2" item="0"/>
          <tpl hier="4" item="3"/>
          <tpl fld="3" item="28"/>
          <tpl fld="2" item="78"/>
          <tpl hier="9" item="1"/>
          <tpl hier="11" item="4"/>
          <tpl hier="12" item="5"/>
          <tpl hier="26" item="4294967295"/>
        </tpls>
      </n>
      <n v="1">
        <tpls c="8">
          <tpl hier="2" item="0"/>
          <tpl hier="4" item="3"/>
          <tpl fld="3" item="3"/>
          <tpl fld="2" item="74"/>
          <tpl hier="9" item="1"/>
          <tpl hier="11" item="4"/>
          <tpl hier="12" item="5"/>
          <tpl hier="26" item="4294967295"/>
        </tpls>
      </n>
      <n v="1">
        <tpls c="8">
          <tpl hier="2" item="0"/>
          <tpl hier="4" item="3"/>
          <tpl fld="3" item="20"/>
          <tpl fld="2" item="76"/>
          <tpl hier="9" item="1"/>
          <tpl hier="11" item="4"/>
          <tpl hier="12" item="5"/>
          <tpl hier="26" item="4294967295"/>
        </tpls>
      </n>
      <n v="1">
        <tpls c="8">
          <tpl hier="2" item="0"/>
          <tpl hier="4" item="3"/>
          <tpl fld="3" item="38"/>
          <tpl fld="2" item="76"/>
          <tpl hier="9" item="1"/>
          <tpl hier="11" item="4"/>
          <tpl hier="12" item="5"/>
          <tpl hier="26" item="4294967295"/>
        </tpls>
      </n>
      <n v="1">
        <tpls c="8">
          <tpl hier="2" item="0"/>
          <tpl hier="4" item="3"/>
          <tpl fld="3" item="43"/>
          <tpl fld="2" item="83"/>
          <tpl hier="9" item="1"/>
          <tpl hier="11" item="4"/>
          <tpl hier="12" item="5"/>
          <tpl hier="26" item="4294967295"/>
        </tpls>
      </n>
      <n v="1">
        <tpls c="8">
          <tpl hier="2" item="0"/>
          <tpl hier="4" item="3"/>
          <tpl fld="3" item="32"/>
          <tpl fld="2" item="75"/>
          <tpl hier="9" item="1"/>
          <tpl hier="11" item="4"/>
          <tpl hier="12" item="5"/>
          <tpl hier="26" item="4294967295"/>
        </tpls>
      </n>
      <n v="1">
        <tpls c="8">
          <tpl hier="2" item="0"/>
          <tpl hier="4" item="3"/>
          <tpl fld="3" item="29"/>
          <tpl fld="2" item="75"/>
          <tpl hier="9" item="1"/>
          <tpl hier="11" item="4"/>
          <tpl hier="12" item="5"/>
          <tpl hier="26" item="4294967295"/>
        </tpls>
      </n>
      <n v="1">
        <tpls c="8">
          <tpl hier="2" item="0"/>
          <tpl hier="4" item="3"/>
          <tpl fld="3" item="15"/>
          <tpl fld="2" item="80"/>
          <tpl hier="9" item="1"/>
          <tpl hier="11" item="4"/>
          <tpl hier="12" item="5"/>
          <tpl hier="26" item="4294967295"/>
        </tpls>
      </n>
      <n v="1">
        <tpls c="8">
          <tpl hier="2" item="0"/>
          <tpl hier="4" item="3"/>
          <tpl fld="3" item="4"/>
          <tpl fld="2" item="84"/>
          <tpl hier="9" item="1"/>
          <tpl hier="11" item="4"/>
          <tpl hier="12" item="5"/>
          <tpl hier="26" item="4294967295"/>
        </tpls>
      </n>
      <n v="1">
        <tpls c="8">
          <tpl hier="2" item="0"/>
          <tpl hier="4" item="3"/>
          <tpl fld="3" item="2"/>
          <tpl fld="2" item="84"/>
          <tpl hier="9" item="1"/>
          <tpl hier="11" item="4"/>
          <tpl hier="12" item="5"/>
          <tpl hier="26" item="4294967295"/>
        </tpls>
      </n>
      <n v="1">
        <tpls c="8">
          <tpl hier="2" item="0"/>
          <tpl hier="4" item="3"/>
          <tpl fld="3" item="53"/>
          <tpl fld="2" item="70"/>
          <tpl hier="9" item="1"/>
          <tpl hier="11" item="4"/>
          <tpl hier="12" item="5"/>
          <tpl hier="26" item="4294967295"/>
        </tpls>
      </n>
      <n v="1">
        <tpls c="8">
          <tpl hier="2" item="0"/>
          <tpl hier="4" item="3"/>
          <tpl fld="3" item="48"/>
          <tpl fld="2" item="72"/>
          <tpl hier="9" item="1"/>
          <tpl hier="11" item="4"/>
          <tpl hier="12" item="5"/>
          <tpl hier="26" item="4294967295"/>
        </tpls>
      </n>
      <n v="1">
        <tpls c="8">
          <tpl hier="2" item="0"/>
          <tpl hier="4" item="3"/>
          <tpl fld="3" item="45"/>
          <tpl fld="2" item="72"/>
          <tpl hier="9" item="1"/>
          <tpl hier="11" item="4"/>
          <tpl hier="12" item="5"/>
          <tpl hier="26" item="4294967295"/>
        </tpls>
      </n>
      <n v="1">
        <tpls c="8">
          <tpl hier="2" item="0"/>
          <tpl hier="4" item="3"/>
          <tpl fld="3" item="47"/>
          <tpl fld="2" item="72"/>
          <tpl hier="9" item="1"/>
          <tpl hier="11" item="4"/>
          <tpl hier="12" item="5"/>
          <tpl hier="26" item="4294967295"/>
        </tpls>
      </n>
      <n v="1">
        <tpls c="8">
          <tpl hier="2" item="0"/>
          <tpl hier="4" item="3"/>
          <tpl fld="3" item="36"/>
          <tpl fld="2" item="78"/>
          <tpl hier="9" item="1"/>
          <tpl hier="11" item="4"/>
          <tpl hier="12" item="5"/>
          <tpl hier="26" item="4294967295"/>
        </tpls>
      </n>
      <n v="1">
        <tpls c="8">
          <tpl hier="2" item="0"/>
          <tpl hier="4" item="3"/>
          <tpl fld="3" item="27"/>
          <tpl fld="2" item="78"/>
          <tpl hier="9" item="1"/>
          <tpl hier="11" item="4"/>
          <tpl hier="12" item="5"/>
          <tpl hier="26" item="4294967295"/>
        </tpls>
      </n>
      <n v="1">
        <tpls c="8">
          <tpl hier="2" item="0"/>
          <tpl hier="4" item="3"/>
          <tpl fld="3" item="18"/>
          <tpl fld="2" item="73"/>
          <tpl hier="9" item="1"/>
          <tpl hier="11" item="4"/>
          <tpl hier="12" item="5"/>
          <tpl hier="26" item="4294967295"/>
        </tpls>
      </n>
      <n v="1">
        <tpls c="8">
          <tpl hier="2" item="0"/>
          <tpl hier="4" item="3"/>
          <tpl fld="3" item="22"/>
          <tpl fld="2" item="73"/>
          <tpl hier="9" item="1"/>
          <tpl hier="11" item="4"/>
          <tpl hier="12" item="5"/>
          <tpl hier="26" item="4294967295"/>
        </tpls>
      </n>
      <n v="1">
        <tpls c="8">
          <tpl hier="2" item="0"/>
          <tpl hier="4" item="3"/>
          <tpl fld="3" item="21"/>
          <tpl fld="2" item="73"/>
          <tpl hier="9" item="1"/>
          <tpl hier="11" item="4"/>
          <tpl hier="12" item="5"/>
          <tpl hier="26" item="4294967295"/>
        </tpls>
      </n>
      <n v="1">
        <tpls c="8">
          <tpl hier="2" item="0"/>
          <tpl hier="4" item="3"/>
          <tpl fld="3" item="8"/>
          <tpl fld="2" item="69"/>
          <tpl hier="9" item="1"/>
          <tpl hier="11" item="4"/>
          <tpl hier="12" item="5"/>
          <tpl hier="26" item="4294967295"/>
        </tpls>
      </n>
      <n v="1">
        <tpls c="8">
          <tpl hier="2" item="0"/>
          <tpl hier="4" item="3"/>
          <tpl fld="3" item="6"/>
          <tpl fld="2" item="69"/>
          <tpl hier="9" item="1"/>
          <tpl hier="11" item="4"/>
          <tpl hier="12" item="5"/>
          <tpl hier="26" item="4294967295"/>
        </tpls>
      </n>
      <n v="1">
        <tpls c="8">
          <tpl hier="2" item="0"/>
          <tpl hier="4" item="3"/>
          <tpl fld="3" item="5"/>
          <tpl fld="2" item="69"/>
          <tpl hier="9" item="1"/>
          <tpl hier="11" item="4"/>
          <tpl hier="12" item="5"/>
          <tpl hier="26" item="4294967295"/>
        </tpls>
      </n>
      <n v="1">
        <tpls c="8">
          <tpl hier="2" item="0"/>
          <tpl hier="4" item="3"/>
          <tpl fld="3" item="56"/>
          <tpl fld="2" item="66"/>
          <tpl hier="9" item="1"/>
          <tpl hier="11" item="4"/>
          <tpl hier="12" item="5"/>
          <tpl hier="26" item="4294967295"/>
        </tpls>
      </n>
      <n v="1">
        <tpls c="8">
          <tpl hier="2" item="0"/>
          <tpl hier="4" item="3"/>
          <tpl fld="3" item="0"/>
          <tpl fld="2" item="66"/>
          <tpl hier="9" item="1"/>
          <tpl hier="11" item="4"/>
          <tpl hier="12" item="5"/>
          <tpl hier="26" item="4294967295"/>
        </tpls>
      </n>
      <n v="1">
        <tpls c="8">
          <tpl hier="2" item="0"/>
          <tpl hier="4" item="3"/>
          <tpl fld="3" item="55"/>
          <tpl fld="2" item="66"/>
          <tpl hier="9" item="1"/>
          <tpl hier="11" item="4"/>
          <tpl hier="12" item="5"/>
          <tpl hier="26" item="4294967295"/>
        </tpls>
      </n>
      <n v="1">
        <tpls c="8">
          <tpl hier="2" item="0"/>
          <tpl hier="4" item="3"/>
          <tpl fld="3" item="35"/>
          <tpl fld="2" item="48"/>
          <tpl hier="9" item="1"/>
          <tpl hier="11" item="4"/>
          <tpl hier="12" item="5"/>
          <tpl hier="26" item="4294967295"/>
        </tpls>
      </n>
      <n v="1">
        <tpls c="8">
          <tpl hier="2" item="0"/>
          <tpl hier="4" item="3"/>
          <tpl fld="3" item="40"/>
          <tpl fld="2" item="48"/>
          <tpl hier="9" item="1"/>
          <tpl hier="11" item="4"/>
          <tpl hier="12" item="5"/>
          <tpl hier="26" item="4294967295"/>
        </tpls>
      </n>
      <n v="1">
        <tpls c="8">
          <tpl hier="2" item="0"/>
          <tpl hier="4" item="3"/>
          <tpl fld="3" item="50"/>
          <tpl fld="2" item="48"/>
          <tpl hier="9" item="1"/>
          <tpl hier="11" item="4"/>
          <tpl hier="12" item="5"/>
          <tpl hier="26" item="4294967295"/>
        </tpls>
      </n>
      <n v="1">
        <tpls c="8">
          <tpl hier="2" item="0"/>
          <tpl hier="4" item="3"/>
          <tpl fld="3" item="49"/>
          <tpl fld="2" item="48"/>
          <tpl hier="9" item="1"/>
          <tpl hier="11" item="4"/>
          <tpl hier="12" item="5"/>
          <tpl hier="26" item="4294967295"/>
        </tpls>
      </n>
      <n v="1">
        <tpls c="8">
          <tpl hier="2" item="0"/>
          <tpl hier="4" item="3"/>
          <tpl fld="3" item="32"/>
          <tpl fld="2" item="53"/>
          <tpl hier="9" item="1"/>
          <tpl hier="11" item="4"/>
          <tpl hier="12" item="5"/>
          <tpl hier="26" item="4294967295"/>
        </tpls>
      </n>
      <n v="1">
        <tpls c="8">
          <tpl hier="2" item="0"/>
          <tpl hier="4" item="3"/>
          <tpl fld="3" item="11"/>
          <tpl fld="2" item="53"/>
          <tpl hier="9" item="1"/>
          <tpl hier="11" item="4"/>
          <tpl hier="12" item="5"/>
          <tpl hier="26" item="4294967295"/>
        </tpls>
      </n>
      <n v="1">
        <tpls c="8">
          <tpl hier="2" item="0"/>
          <tpl hier="4" item="3"/>
          <tpl fld="3" item="42"/>
          <tpl fld="2" item="57"/>
          <tpl hier="9" item="1"/>
          <tpl hier="11" item="4"/>
          <tpl hier="12" item="5"/>
          <tpl hier="26" item="4294967295"/>
        </tpls>
      </n>
      <n v="1">
        <tpls c="8">
          <tpl hier="2" item="0"/>
          <tpl hier="4" item="3"/>
          <tpl fld="3" item="14"/>
          <tpl fld="2" item="79"/>
          <tpl hier="9" item="1"/>
          <tpl hier="11" item="4"/>
          <tpl hier="12" item="5"/>
          <tpl hier="26" item="4294967295"/>
        </tpls>
      </n>
      <n v="1">
        <tpls c="8">
          <tpl hier="2" item="0"/>
          <tpl hier="4" item="3"/>
          <tpl fld="3" item="52"/>
          <tpl fld="2" item="51"/>
          <tpl hier="9" item="1"/>
          <tpl hier="11" item="4"/>
          <tpl hier="12" item="5"/>
          <tpl hier="26" item="4294967295"/>
        </tpls>
      </n>
      <n v="1">
        <tpls c="8">
          <tpl hier="2" item="0"/>
          <tpl hier="4" item="3"/>
          <tpl fld="3" item="23"/>
          <tpl fld="1" item="1"/>
          <tpl hier="9" item="1"/>
          <tpl hier="11" item="4"/>
          <tpl hier="12" item="5"/>
          <tpl hier="26" item="4294967295"/>
        </tpls>
      </n>
      <n v="1">
        <tpls c="8">
          <tpl hier="2" item="0"/>
          <tpl hier="4" item="3"/>
          <tpl fld="3" item="32"/>
          <tpl fld="2" item="52"/>
          <tpl hier="9" item="1"/>
          <tpl hier="11" item="4"/>
          <tpl hier="12" item="5"/>
          <tpl hier="26" item="4294967295"/>
        </tpls>
      </n>
      <n v="1">
        <tpls c="8">
          <tpl hier="2" item="0"/>
          <tpl hier="4" item="3"/>
          <tpl fld="3" item="4"/>
          <tpl fld="2" item="60"/>
          <tpl hier="9" item="1"/>
          <tpl hier="11" item="4"/>
          <tpl hier="12" item="5"/>
          <tpl hier="26" item="4294967295"/>
        </tpls>
      </n>
      <n v="1">
        <tpls c="8">
          <tpl hier="2" item="0"/>
          <tpl hier="4" item="3"/>
          <tpl fld="3" item="46"/>
          <tpl fld="2" item="42"/>
          <tpl hier="9" item="1"/>
          <tpl hier="11" item="4"/>
          <tpl hier="12" item="5"/>
          <tpl hier="26" item="4294967295"/>
        </tpls>
      </n>
      <n v="1">
        <tpls c="8">
          <tpl hier="2" item="0"/>
          <tpl hier="4" item="3"/>
          <tpl fld="3" item="22"/>
          <tpl fld="2" item="77"/>
          <tpl hier="9" item="1"/>
          <tpl hier="11" item="4"/>
          <tpl hier="12" item="5"/>
          <tpl hier="26" item="4294967295"/>
        </tpls>
      </n>
      <n v="1">
        <tpls c="8">
          <tpl hier="2" item="0"/>
          <tpl hier="4" item="3"/>
          <tpl fld="3" item="0"/>
          <tpl fld="2" item="35"/>
          <tpl hier="9" item="1"/>
          <tpl hier="11" item="4"/>
          <tpl hier="12" item="5"/>
          <tpl hier="26" item="4294967295"/>
        </tpls>
      </n>
      <n v="1">
        <tpls c="8">
          <tpl hier="2" item="0"/>
          <tpl hier="4" item="3"/>
          <tpl fld="3" item="28"/>
          <tpl fld="2" item="54"/>
          <tpl hier="9" item="1"/>
          <tpl hier="11" item="4"/>
          <tpl hier="12" item="5"/>
          <tpl hier="26" item="4294967295"/>
        </tpls>
      </n>
      <n v="1">
        <tpls c="8">
          <tpl hier="2" item="0"/>
          <tpl hier="4" item="3"/>
          <tpl fld="3" item="18"/>
          <tpl fld="2" item="85"/>
          <tpl hier="9" item="1"/>
          <tpl hier="11" item="4"/>
          <tpl hier="12" item="5"/>
          <tpl hier="26" item="4294967295"/>
        </tpls>
      </n>
      <n v="1">
        <tpls c="8">
          <tpl hier="2" item="0"/>
          <tpl hier="4" item="3"/>
          <tpl fld="3" item="38"/>
          <tpl fld="2" item="43"/>
          <tpl hier="9" item="1"/>
          <tpl hier="11" item="4"/>
          <tpl hier="12" item="5"/>
          <tpl hier="26" item="4294967295"/>
        </tpls>
      </n>
      <n v="1">
        <tpls c="8">
          <tpl hier="2" item="0"/>
          <tpl hier="4" item="3"/>
          <tpl fld="3" item="20"/>
          <tpl fld="2" item="57"/>
          <tpl hier="9" item="1"/>
          <tpl hier="11" item="4"/>
          <tpl hier="12" item="5"/>
          <tpl hier="26" item="4294967295"/>
        </tpls>
      </n>
      <n v="1">
        <tpls c="8">
          <tpl hier="2" item="0"/>
          <tpl hier="4" item="3"/>
          <tpl fld="3" item="51"/>
          <tpl fld="2" item="57"/>
          <tpl hier="9" item="1"/>
          <tpl hier="11" item="4"/>
          <tpl hier="12" item="5"/>
          <tpl hier="26" item="4294967295"/>
        </tpls>
      </n>
      <n v="1">
        <tpls c="8">
          <tpl hier="2" item="0"/>
          <tpl hier="4" item="3"/>
          <tpl fld="3" item="38"/>
          <tpl fld="2" item="57"/>
          <tpl hier="9" item="1"/>
          <tpl hier="11" item="4"/>
          <tpl hier="12" item="5"/>
          <tpl hier="26" item="4294967295"/>
        </tpls>
      </n>
      <n v="1">
        <tpls c="8">
          <tpl hier="2" item="0"/>
          <tpl hier="4" item="3"/>
          <tpl fld="3" item="44"/>
          <tpl fld="2" item="61"/>
          <tpl hier="9" item="1"/>
          <tpl hier="11" item="4"/>
          <tpl hier="12" item="5"/>
          <tpl hier="26" item="4294967295"/>
        </tpls>
      </n>
      <n v="1">
        <tpls c="8">
          <tpl hier="2" item="0"/>
          <tpl hier="4" item="3"/>
          <tpl fld="3" item="43"/>
          <tpl fld="2" item="61"/>
          <tpl hier="9" item="1"/>
          <tpl hier="11" item="4"/>
          <tpl hier="12" item="5"/>
          <tpl hier="26" item="4294967295"/>
        </tpls>
      </n>
      <n v="1">
        <tpls c="8">
          <tpl hier="2" item="0"/>
          <tpl hier="4" item="3"/>
          <tpl fld="3" item="42"/>
          <tpl fld="2" item="61"/>
          <tpl hier="9" item="1"/>
          <tpl hier="11" item="4"/>
          <tpl hier="12" item="5"/>
          <tpl hier="26" item="4294967295"/>
        </tpls>
      </n>
      <n v="1">
        <tpls c="8">
          <tpl hier="2" item="0"/>
          <tpl hier="4" item="3"/>
          <tpl fld="3" item="41"/>
          <tpl fld="2" item="61"/>
          <tpl hier="9" item="1"/>
          <tpl hier="11" item="4"/>
          <tpl hier="12" item="5"/>
          <tpl hier="26" item="4294967295"/>
        </tpls>
      </n>
      <n v="1">
        <tpls c="8">
          <tpl hier="2" item="0"/>
          <tpl hier="4" item="3"/>
          <tpl fld="3" item="32"/>
          <tpl fld="2" item="79"/>
          <tpl hier="9" item="1"/>
          <tpl hier="11" item="4"/>
          <tpl hier="12" item="5"/>
          <tpl hier="26" item="4294967295"/>
        </tpls>
      </n>
      <n v="1">
        <tpls c="8">
          <tpl hier="2" item="0"/>
          <tpl hier="4" item="3"/>
          <tpl fld="3" item="31"/>
          <tpl fld="2" item="79"/>
          <tpl hier="9" item="1"/>
          <tpl hier="11" item="4"/>
          <tpl hier="12" item="5"/>
          <tpl hier="26" item="4294967295"/>
        </tpls>
      </n>
      <n v="1">
        <tpls c="8">
          <tpl hier="2" item="0"/>
          <tpl hier="4" item="3"/>
          <tpl fld="3" item="30"/>
          <tpl fld="2" item="79"/>
          <tpl hier="9" item="1"/>
          <tpl hier="11" item="4"/>
          <tpl hier="12" item="5"/>
          <tpl hier="26" item="4294967295"/>
        </tpls>
      </n>
      <n v="1">
        <tpls c="8">
          <tpl hier="2" item="0"/>
          <tpl hier="4" item="3"/>
          <tpl fld="3" item="29"/>
          <tpl fld="2" item="79"/>
          <tpl hier="9" item="1"/>
          <tpl hier="11" item="4"/>
          <tpl hier="12" item="5"/>
          <tpl hier="26" item="4294967295"/>
        </tpls>
      </n>
      <n v="1">
        <tpls c="8">
          <tpl hier="2" item="0"/>
          <tpl hier="4" item="3"/>
          <tpl fld="3" item="16"/>
          <tpl fld="2" item="46"/>
          <tpl hier="9" item="1"/>
          <tpl hier="11" item="4"/>
          <tpl hier="12" item="5"/>
          <tpl hier="26" item="4294967295"/>
        </tpls>
      </n>
      <n v="1">
        <tpls c="8">
          <tpl hier="2" item="0"/>
          <tpl hier="4" item="3"/>
          <tpl fld="3" item="15"/>
          <tpl fld="2" item="46"/>
          <tpl hier="9" item="1"/>
          <tpl hier="11" item="4"/>
          <tpl hier="12" item="5"/>
          <tpl hier="26" item="4294967295"/>
        </tpls>
      </n>
      <n v="1">
        <tpls c="8">
          <tpl hier="2" item="0"/>
          <tpl hier="4" item="3"/>
          <tpl fld="3" item="14"/>
          <tpl fld="2" item="46"/>
          <tpl hier="9" item="1"/>
          <tpl hier="11" item="4"/>
          <tpl hier="12" item="5"/>
          <tpl hier="26" item="4294967295"/>
        </tpls>
      </n>
      <n v="1">
        <tpls c="8">
          <tpl hier="2" item="0"/>
          <tpl hier="4" item="3"/>
          <tpl fld="3" item="13"/>
          <tpl fld="2" item="46"/>
          <tpl hier="9" item="1"/>
          <tpl hier="11" item="4"/>
          <tpl hier="12" item="5"/>
          <tpl hier="26" item="4294967295"/>
        </tpls>
      </n>
      <n v="1">
        <tpls c="8">
          <tpl hier="2" item="0"/>
          <tpl hier="4" item="3"/>
          <tpl fld="3" item="4"/>
          <tpl fld="2" item="51"/>
          <tpl hier="9" item="1"/>
          <tpl hier="11" item="4"/>
          <tpl hier="12" item="5"/>
          <tpl hier="26" item="4294967295"/>
        </tpls>
      </n>
      <n v="1">
        <tpls c="8">
          <tpl hier="2" item="0"/>
          <tpl hier="4" item="3"/>
          <tpl fld="3" item="58"/>
          <tpl fld="2" item="51"/>
          <tpl hier="9" item="1"/>
          <tpl hier="11" item="4"/>
          <tpl hier="12" item="5"/>
          <tpl hier="26" item="4294967295"/>
        </tpls>
      </n>
      <n v="1">
        <tpls c="8">
          <tpl hier="2" item="0"/>
          <tpl hier="4" item="3"/>
          <tpl fld="3" item="2"/>
          <tpl fld="2" item="51"/>
          <tpl hier="9" item="1"/>
          <tpl hier="11" item="4"/>
          <tpl hier="12" item="5"/>
          <tpl hier="26" item="4294967295"/>
        </tpls>
      </n>
      <n v="1">
        <tpls c="8">
          <tpl hier="2" item="0"/>
          <tpl hier="4" item="3"/>
          <tpl fld="3" item="37"/>
          <tpl fld="1" item="1"/>
          <tpl hier="9" item="1"/>
          <tpl hier="11" item="4"/>
          <tpl hier="12" item="5"/>
          <tpl hier="26" item="4294967295"/>
        </tpls>
      </n>
      <n v="1">
        <tpls c="8">
          <tpl hier="2" item="0"/>
          <tpl hier="4" item="3"/>
          <tpl fld="3" item="39"/>
          <tpl fld="1" item="1"/>
          <tpl hier="9" item="1"/>
          <tpl hier="11" item="4"/>
          <tpl hier="12" item="5"/>
          <tpl hier="26" item="4294967295"/>
        </tpls>
      </n>
      <n v="1">
        <tpls c="8">
          <tpl hier="2" item="0"/>
          <tpl hier="4" item="3"/>
          <tpl fld="3" item="28"/>
          <tpl fld="1" item="1"/>
          <tpl hier="9" item="1"/>
          <tpl hier="11" item="4"/>
          <tpl hier="12" item="5"/>
          <tpl hier="26" item="4294967295"/>
        </tpls>
      </n>
      <n v="1">
        <tpls c="8">
          <tpl hier="2" item="0"/>
          <tpl hier="4" item="3"/>
          <tpl fld="3" item="19"/>
          <tpl fld="1" item="1"/>
          <tpl hier="9" item="1"/>
          <tpl hier="11" item="4"/>
          <tpl hier="12" item="5"/>
          <tpl hier="26" item="4294967295"/>
        </tpls>
      </n>
      <n v="1">
        <tpls c="8">
          <tpl hier="2" item="0"/>
          <tpl hier="4" item="3"/>
          <tpl fld="3" item="26"/>
          <tpl fld="2" item="58"/>
          <tpl hier="9" item="1"/>
          <tpl hier="11" item="4"/>
          <tpl hier="12" item="5"/>
          <tpl hier="26" item="4294967295"/>
        </tpls>
      </n>
      <n v="1">
        <tpls c="8">
          <tpl hier="2" item="0"/>
          <tpl hier="4" item="3"/>
          <tpl fld="3" item="25"/>
          <tpl fld="2" item="58"/>
          <tpl hier="9" item="1"/>
          <tpl hier="11" item="4"/>
          <tpl hier="12" item="5"/>
          <tpl hier="26" item="4294967295"/>
        </tpls>
      </n>
      <n v="1">
        <tpls c="8">
          <tpl hier="2" item="0"/>
          <tpl hier="4" item="3"/>
          <tpl fld="3" item="24"/>
          <tpl fld="2" item="58"/>
          <tpl hier="9" item="1"/>
          <tpl hier="11" item="4"/>
          <tpl hier="12" item="5"/>
          <tpl hier="26" item="4294967295"/>
        </tpls>
      </n>
      <n v="1">
        <tpls c="8">
          <tpl hier="2" item="0"/>
          <tpl hier="4" item="3"/>
          <tpl fld="3" item="23"/>
          <tpl fld="2" item="58"/>
          <tpl hier="9" item="1"/>
          <tpl hier="11" item="4"/>
          <tpl hier="12" item="5"/>
          <tpl hier="26" item="4294967295"/>
        </tpls>
      </n>
      <n v="1">
        <tpls c="8">
          <tpl hier="2" item="0"/>
          <tpl hier="4" item="3"/>
          <tpl fld="3" item="10"/>
          <tpl fld="2" item="63"/>
          <tpl hier="9" item="1"/>
          <tpl hier="11" item="4"/>
          <tpl hier="12" item="5"/>
          <tpl hier="26" item="4294967295"/>
        </tpls>
      </n>
      <n v="1">
        <tpls c="8">
          <tpl hier="2" item="0"/>
          <tpl hier="4" item="3"/>
          <tpl fld="3" item="12"/>
          <tpl fld="2" item="63"/>
          <tpl hier="9" item="1"/>
          <tpl hier="11" item="4"/>
          <tpl hier="12" item="5"/>
          <tpl hier="26" item="4294967295"/>
        </tpls>
      </n>
      <n v="1">
        <tpls c="8">
          <tpl hier="2" item="0"/>
          <tpl hier="4" item="3"/>
          <tpl fld="3" item="11"/>
          <tpl fld="2" item="63"/>
          <tpl hier="9" item="1"/>
          <tpl hier="11" item="4"/>
          <tpl hier="12" item="5"/>
          <tpl hier="26" item="4294967295"/>
        </tpls>
      </n>
      <n v="1">
        <tpls c="8">
          <tpl hier="2" item="0"/>
          <tpl hier="4" item="3"/>
          <tpl fld="3" item="9"/>
          <tpl fld="2" item="63"/>
          <tpl hier="9" item="1"/>
          <tpl hier="11" item="4"/>
          <tpl hier="12" item="5"/>
          <tpl hier="26" item="4294967295"/>
        </tpls>
      </n>
      <n v="1">
        <tpls c="8">
          <tpl hier="2" item="0"/>
          <tpl hier="4" item="3"/>
          <tpl fld="3" item="57"/>
          <tpl fld="2" item="82"/>
          <tpl hier="9" item="1"/>
          <tpl hier="11" item="4"/>
          <tpl hier="12" item="5"/>
          <tpl hier="26" item="4294967295"/>
        </tpls>
      </n>
      <n v="1">
        <tpls c="8">
          <tpl hier="2" item="0"/>
          <tpl hier="4" item="3"/>
          <tpl fld="3" item="3"/>
          <tpl fld="2" item="82"/>
          <tpl hier="9" item="1"/>
          <tpl hier="11" item="4"/>
          <tpl hier="12" item="5"/>
          <tpl hier="26" item="4294967295"/>
        </tpls>
      </n>
      <n v="1">
        <tpls c="8">
          <tpl hier="2" item="0"/>
          <tpl hier="4" item="3"/>
          <tpl fld="3" item="1"/>
          <tpl fld="2" item="82"/>
          <tpl hier="9" item="1"/>
          <tpl hier="11" item="4"/>
          <tpl hier="12" item="5"/>
          <tpl hier="26" item="4294967295"/>
        </tpls>
      </n>
      <n v="1">
        <tpls c="8">
          <tpl hier="2" item="0"/>
          <tpl hier="4" item="3"/>
          <tpl fld="3" item="20"/>
          <tpl fld="2" item="47"/>
          <tpl hier="9" item="1"/>
          <tpl hier="11" item="4"/>
          <tpl hier="12" item="5"/>
          <tpl hier="26" item="4294967295"/>
        </tpls>
      </n>
      <n v="1">
        <tpls c="8">
          <tpl hier="2" item="0"/>
          <tpl hier="4" item="3"/>
          <tpl fld="3" item="51"/>
          <tpl fld="2" item="47"/>
          <tpl hier="9" item="1"/>
          <tpl hier="11" item="4"/>
          <tpl hier="12" item="5"/>
          <tpl hier="26" item="4294967295"/>
        </tpls>
      </n>
      <n v="1">
        <tpls c="8">
          <tpl hier="2" item="0"/>
          <tpl hier="4" item="3"/>
          <tpl fld="3" item="38"/>
          <tpl fld="2" item="47"/>
          <tpl hier="9" item="1"/>
          <tpl hier="11" item="4"/>
          <tpl hier="12" item="5"/>
          <tpl hier="26" item="4294967295"/>
        </tpls>
      </n>
      <n v="1">
        <tpls c="8">
          <tpl hier="2" item="0"/>
          <tpl hier="4" item="3"/>
          <tpl fld="3" item="44"/>
          <tpl fld="2" item="52"/>
          <tpl hier="9" item="1"/>
          <tpl hier="11" item="4"/>
          <tpl hier="12" item="5"/>
          <tpl hier="26" item="4294967295"/>
        </tpls>
      </n>
      <n v="1">
        <tpls c="8">
          <tpl hier="2" item="0"/>
          <tpl hier="4" item="3"/>
          <tpl fld="3" item="43"/>
          <tpl fld="2" item="52"/>
          <tpl hier="9" item="1"/>
          <tpl hier="11" item="4"/>
          <tpl hier="12" item="5"/>
          <tpl hier="26" item="4294967295"/>
        </tpls>
      </n>
      <n v="1">
        <tpls c="8">
          <tpl hier="2" item="0"/>
          <tpl hier="4" item="3"/>
          <tpl fld="3" item="42"/>
          <tpl fld="2" item="52"/>
          <tpl hier="9" item="1"/>
          <tpl hier="11" item="4"/>
          <tpl hier="12" item="5"/>
          <tpl hier="26" item="4294967295"/>
        </tpls>
      </n>
      <n v="1">
        <tpls c="8">
          <tpl hier="2" item="0"/>
          <tpl hier="4" item="3"/>
          <tpl fld="3" item="41"/>
          <tpl fld="2" item="52"/>
          <tpl hier="9" item="1"/>
          <tpl hier="11" item="4"/>
          <tpl hier="12" item="5"/>
          <tpl hier="26" item="4294967295"/>
        </tpls>
      </n>
      <n v="1">
        <tpls c="8">
          <tpl hier="2" item="0"/>
          <tpl hier="4" item="3"/>
          <tpl fld="3" item="32"/>
          <tpl fld="2" item="56"/>
          <tpl hier="9" item="1"/>
          <tpl hier="11" item="4"/>
          <tpl hier="12" item="5"/>
          <tpl hier="26" item="4294967295"/>
        </tpls>
      </n>
      <n v="1">
        <tpls c="8">
          <tpl hier="2" item="0"/>
          <tpl hier="4" item="3"/>
          <tpl fld="3" item="31"/>
          <tpl fld="2" item="56"/>
          <tpl hier="9" item="1"/>
          <tpl hier="11" item="4"/>
          <tpl hier="12" item="5"/>
          <tpl hier="26" item="4294967295"/>
        </tpls>
      </n>
      <n v="1">
        <tpls c="8">
          <tpl hier="2" item="0"/>
          <tpl hier="4" item="3"/>
          <tpl fld="3" item="30"/>
          <tpl fld="2" item="56"/>
          <tpl hier="9" item="1"/>
          <tpl hier="11" item="4"/>
          <tpl hier="12" item="5"/>
          <tpl hier="26" item="4294967295"/>
        </tpls>
      </n>
      <n v="1">
        <tpls c="8">
          <tpl hier="2" item="0"/>
          <tpl hier="4" item="3"/>
          <tpl fld="3" item="29"/>
          <tpl fld="2" item="56"/>
          <tpl hier="9" item="1"/>
          <tpl hier="11" item="4"/>
          <tpl hier="12" item="5"/>
          <tpl hier="26" item="4294967295"/>
        </tpls>
      </n>
      <n v="1">
        <tpls c="8">
          <tpl hier="2" item="0"/>
          <tpl hier="4" item="3"/>
          <tpl fld="3" item="16"/>
          <tpl fld="2" item="60"/>
          <tpl hier="9" item="1"/>
          <tpl hier="11" item="4"/>
          <tpl hier="12" item="5"/>
          <tpl hier="26" item="4294967295"/>
        </tpls>
      </n>
      <n v="1">
        <tpls c="8">
          <tpl hier="2" item="0"/>
          <tpl hier="4" item="3"/>
          <tpl fld="3" item="15"/>
          <tpl fld="2" item="60"/>
          <tpl hier="9" item="1"/>
          <tpl hier="11" item="4"/>
          <tpl hier="12" item="5"/>
          <tpl hier="26" item="4294967295"/>
        </tpls>
      </n>
      <n v="1">
        <tpls c="8">
          <tpl hier="2" item="0"/>
          <tpl hier="4" item="3"/>
          <tpl fld="3" item="14"/>
          <tpl fld="2" item="60"/>
          <tpl hier="9" item="1"/>
          <tpl hier="11" item="4"/>
          <tpl hier="12" item="5"/>
          <tpl hier="26" item="4294967295"/>
        </tpls>
      </n>
      <n v="1">
        <tpls c="8">
          <tpl hier="2" item="0"/>
          <tpl hier="4" item="3"/>
          <tpl fld="3" item="13"/>
          <tpl fld="2" item="60"/>
          <tpl hier="9" item="1"/>
          <tpl hier="11" item="4"/>
          <tpl hier="12" item="5"/>
          <tpl hier="26" item="4294967295"/>
        </tpls>
      </n>
      <n v="1">
        <tpls c="8">
          <tpl hier="2" item="0"/>
          <tpl hier="4" item="3"/>
          <tpl fld="3" item="4"/>
          <tpl fld="2" item="55"/>
          <tpl hier="9" item="1"/>
          <tpl hier="11" item="4"/>
          <tpl hier="12" item="5"/>
          <tpl hier="26" item="4294967295"/>
        </tpls>
      </n>
      <n v="1">
        <tpls c="8">
          <tpl hier="2" item="0"/>
          <tpl hier="4" item="3"/>
          <tpl fld="3" item="58"/>
          <tpl fld="2" item="55"/>
          <tpl hier="9" item="1"/>
          <tpl hier="11" item="4"/>
          <tpl hier="12" item="5"/>
          <tpl hier="26" item="4294967295"/>
        </tpls>
      </n>
      <n v="1">
        <tpls c="8">
          <tpl hier="2" item="0"/>
          <tpl hier="4" item="3"/>
          <tpl fld="3" item="2"/>
          <tpl fld="2" item="55"/>
          <tpl hier="9" item="1"/>
          <tpl hier="11" item="4"/>
          <tpl hier="12" item="5"/>
          <tpl hier="26" item="4294967295"/>
        </tpls>
      </n>
      <n v="1">
        <tpls c="8">
          <tpl hier="2" item="0"/>
          <tpl hier="4" item="3"/>
          <tpl fld="3" item="54"/>
          <tpl fld="2" item="42"/>
          <tpl hier="9" item="1"/>
          <tpl hier="11" item="4"/>
          <tpl hier="12" item="5"/>
          <tpl hier="26" item="4294967295"/>
        </tpls>
      </n>
      <n v="1">
        <tpls c="8">
          <tpl hier="2" item="0"/>
          <tpl hier="4" item="3"/>
          <tpl fld="3" item="53"/>
          <tpl fld="2" item="42"/>
          <tpl hier="9" item="1"/>
          <tpl hier="11" item="4"/>
          <tpl hier="12" item="5"/>
          <tpl hier="26" item="4294967295"/>
        </tpls>
      </n>
      <n v="1">
        <tpls c="8">
          <tpl hier="2" item="0"/>
          <tpl hier="4" item="3"/>
          <tpl fld="3" item="52"/>
          <tpl fld="2" item="42"/>
          <tpl hier="9" item="1"/>
          <tpl hier="11" item="4"/>
          <tpl hier="12" item="5"/>
          <tpl hier="26" item="4294967295"/>
        </tpls>
      </n>
      <n v="1">
        <tpls c="8">
          <tpl hier="2" item="0"/>
          <tpl hier="4" item="3"/>
          <tpl fld="3" item="48"/>
          <tpl fld="2" item="62"/>
          <tpl hier="9" item="1"/>
          <tpl hier="11" item="4"/>
          <tpl hier="12" item="5"/>
          <tpl hier="26" item="4294967295"/>
        </tpls>
      </n>
      <n v="1">
        <tpls c="8">
          <tpl hier="2" item="0"/>
          <tpl hier="4" item="3"/>
          <tpl fld="3" item="46"/>
          <tpl fld="2" item="62"/>
          <tpl hier="9" item="1"/>
          <tpl hier="11" item="4"/>
          <tpl hier="12" item="5"/>
          <tpl hier="26" item="4294967295"/>
        </tpls>
      </n>
      <n v="1">
        <tpls c="8">
          <tpl hier="2" item="0"/>
          <tpl hier="4" item="3"/>
          <tpl fld="3" item="45"/>
          <tpl fld="2" item="62"/>
          <tpl hier="9" item="1"/>
          <tpl hier="11" item="4"/>
          <tpl hier="12" item="5"/>
          <tpl hier="26" item="4294967295"/>
        </tpls>
      </n>
      <n v="1">
        <tpls c="8">
          <tpl hier="2" item="0"/>
          <tpl hier="4" item="3"/>
          <tpl fld="3" item="47"/>
          <tpl fld="2" item="62"/>
          <tpl hier="9" item="1"/>
          <tpl hier="11" item="4"/>
          <tpl hier="12" item="5"/>
          <tpl hier="26" item="4294967295"/>
        </tpls>
      </n>
      <n v="1">
        <tpls c="8">
          <tpl hier="2" item="0"/>
          <tpl hier="4" item="3"/>
          <tpl fld="3" item="34"/>
          <tpl fld="2" item="77"/>
          <tpl hier="9" item="1"/>
          <tpl hier="11" item="4"/>
          <tpl hier="12" item="5"/>
          <tpl hier="26" item="4294967295"/>
        </tpls>
      </n>
      <n v="1">
        <tpls c="8">
          <tpl hier="2" item="0"/>
          <tpl hier="4" item="3"/>
          <tpl fld="3" item="36"/>
          <tpl fld="2" item="77"/>
          <tpl hier="9" item="1"/>
          <tpl hier="11" item="4"/>
          <tpl hier="12" item="5"/>
          <tpl hier="26" item="4294967295"/>
        </tpls>
      </n>
      <n v="1">
        <tpls c="8">
          <tpl hier="2" item="0"/>
          <tpl hier="4" item="3"/>
          <tpl fld="3" item="27"/>
          <tpl fld="2" item="77"/>
          <tpl hier="9" item="1"/>
          <tpl hier="11" item="4"/>
          <tpl hier="12" item="5"/>
          <tpl hier="26" item="4294967295"/>
        </tpls>
      </n>
      <n v="1">
        <tpls c="8">
          <tpl hier="2" item="0"/>
          <tpl hier="4" item="3"/>
          <tpl fld="3" item="33"/>
          <tpl fld="2" item="77"/>
          <tpl hier="9" item="1"/>
          <tpl hier="11" item="4"/>
          <tpl hier="12" item="5"/>
          <tpl hier="26" item="4294967295"/>
        </tpls>
      </n>
      <n v="1">
        <tpls c="8">
          <tpl hier="2" item="0"/>
          <tpl hier="4" item="3"/>
          <tpl fld="3" item="18"/>
          <tpl fld="2" item="28"/>
          <tpl hier="9" item="1"/>
          <tpl hier="11" item="4"/>
          <tpl hier="12" item="5"/>
          <tpl hier="26" item="4294967295"/>
        </tpls>
      </n>
      <n v="1">
        <tpls c="8">
          <tpl hier="2" item="0"/>
          <tpl hier="4" item="3"/>
          <tpl fld="3" item="22"/>
          <tpl fld="2" item="28"/>
          <tpl hier="9" item="1"/>
          <tpl hier="11" item="4"/>
          <tpl hier="12" item="5"/>
          <tpl hier="26" item="4294967295"/>
        </tpls>
      </n>
      <n v="1">
        <tpls c="8">
          <tpl hier="2" item="0"/>
          <tpl hier="4" item="3"/>
          <tpl fld="3" item="17"/>
          <tpl fld="2" item="28"/>
          <tpl hier="9" item="1"/>
          <tpl hier="11" item="4"/>
          <tpl hier="12" item="5"/>
          <tpl hier="26" item="4294967295"/>
        </tpls>
      </n>
      <n v="1">
        <tpls c="8">
          <tpl hier="2" item="0"/>
          <tpl hier="4" item="3"/>
          <tpl fld="3" item="21"/>
          <tpl fld="2" item="28"/>
          <tpl hier="9" item="1"/>
          <tpl hier="11" item="4"/>
          <tpl hier="12" item="5"/>
          <tpl hier="26" item="4294967295"/>
        </tpls>
      </n>
      <n v="1">
        <tpls c="8">
          <tpl hier="2" item="0"/>
          <tpl hier="4" item="3"/>
          <tpl fld="3" item="8"/>
          <tpl fld="2" item="35"/>
          <tpl hier="9" item="1"/>
          <tpl hier="11" item="4"/>
          <tpl hier="12" item="5"/>
          <tpl hier="26" item="4294967295"/>
        </tpls>
      </n>
      <n v="1">
        <tpls c="8">
          <tpl hier="2" item="0"/>
          <tpl hier="4" item="3"/>
          <tpl fld="3" item="7"/>
          <tpl fld="2" item="35"/>
          <tpl hier="9" item="1"/>
          <tpl hier="11" item="4"/>
          <tpl hier="12" item="5"/>
          <tpl hier="26" item="4294967295"/>
        </tpls>
      </n>
      <n v="1">
        <tpls c="8">
          <tpl hier="2" item="0"/>
          <tpl hier="4" item="3"/>
          <tpl fld="3" item="6"/>
          <tpl fld="2" item="35"/>
          <tpl hier="9" item="1"/>
          <tpl hier="11" item="4"/>
          <tpl hier="12" item="5"/>
          <tpl hier="26" item="4294967295"/>
        </tpls>
      </n>
      <n v="1">
        <tpls c="8">
          <tpl hier="2" item="0"/>
          <tpl hier="4" item="3"/>
          <tpl fld="3" item="5"/>
          <tpl fld="2" item="35"/>
          <tpl hier="9" item="1"/>
          <tpl hier="11" item="4"/>
          <tpl hier="12" item="5"/>
          <tpl hier="26" item="4294967295"/>
        </tpls>
      </n>
      <n v="1">
        <tpls c="8">
          <tpl hier="2" item="0"/>
          <tpl hier="4" item="3"/>
          <tpl fld="3" item="56"/>
          <tpl fld="2" item="40"/>
          <tpl hier="9" item="1"/>
          <tpl hier="11" item="4"/>
          <tpl hier="12" item="5"/>
          <tpl hier="26" item="4294967295"/>
        </tpls>
      </n>
      <n v="1">
        <tpls c="8">
          <tpl hier="2" item="0"/>
          <tpl hier="4" item="3"/>
          <tpl fld="3" item="0"/>
          <tpl fld="2" item="40"/>
          <tpl hier="9" item="1"/>
          <tpl hier="11" item="4"/>
          <tpl hier="12" item="5"/>
          <tpl hier="26" item="4294967295"/>
        </tpls>
      </n>
      <n v="1">
        <tpls c="8">
          <tpl hier="2" item="0"/>
          <tpl hier="4" item="3"/>
          <tpl fld="3" item="55"/>
          <tpl fld="2" item="40"/>
          <tpl hier="9" item="1"/>
          <tpl hier="11" item="4"/>
          <tpl hier="12" item="5"/>
          <tpl hier="26" item="4294967295"/>
        </tpls>
      </n>
      <n v="1">
        <tpls c="8">
          <tpl hier="2" item="0"/>
          <tpl hier="4" item="3"/>
          <tpl fld="3" item="35"/>
          <tpl fld="2" item="54"/>
          <tpl hier="9" item="1"/>
          <tpl hier="11" item="4"/>
          <tpl hier="12" item="5"/>
          <tpl hier="26" item="4294967295"/>
        </tpls>
      </n>
      <n v="1">
        <tpls c="8">
          <tpl hier="2" item="0"/>
          <tpl hier="4" item="3"/>
          <tpl fld="3" item="40"/>
          <tpl fld="2" item="54"/>
          <tpl hier="9" item="1"/>
          <tpl hier="11" item="4"/>
          <tpl hier="12" item="5"/>
          <tpl hier="26" item="4294967295"/>
        </tpls>
      </n>
      <n v="1">
        <tpls c="8">
          <tpl hier="2" item="0"/>
          <tpl hier="4" item="3"/>
          <tpl fld="3" item="50"/>
          <tpl fld="2" item="54"/>
          <tpl hier="9" item="1"/>
          <tpl hier="11" item="4"/>
          <tpl hier="12" item="5"/>
          <tpl hier="26" item="4294967295"/>
        </tpls>
      </n>
      <n v="1">
        <tpls c="8">
          <tpl hier="2" item="0"/>
          <tpl hier="4" item="3"/>
          <tpl fld="3" item="49"/>
          <tpl fld="2" item="54"/>
          <tpl hier="9" item="1"/>
          <tpl hier="11" item="4"/>
          <tpl hier="12" item="5"/>
          <tpl hier="26" item="4294967295"/>
        </tpls>
      </n>
      <n v="1">
        <tpls c="8">
          <tpl hier="2" item="0"/>
          <tpl hier="4" item="3"/>
          <tpl fld="3" item="37"/>
          <tpl fld="2" item="59"/>
          <tpl hier="9" item="1"/>
          <tpl hier="11" item="4"/>
          <tpl hier="12" item="5"/>
          <tpl hier="26" item="4294967295"/>
        </tpls>
      </n>
      <n v="1">
        <tpls c="8">
          <tpl hier="2" item="0"/>
          <tpl hier="4" item="3"/>
          <tpl fld="3" item="39"/>
          <tpl fld="2" item="59"/>
          <tpl hier="9" item="1"/>
          <tpl hier="11" item="4"/>
          <tpl hier="12" item="5"/>
          <tpl hier="26" item="4294967295"/>
        </tpls>
      </n>
      <n v="1">
        <tpls c="8">
          <tpl hier="2" item="0"/>
          <tpl hier="4" item="3"/>
          <tpl fld="3" item="27"/>
          <tpl fld="2" item="59"/>
          <tpl hier="9" item="1"/>
          <tpl hier="11" item="4"/>
          <tpl hier="12" item="5"/>
          <tpl hier="26" item="4294967295"/>
        </tpls>
      </n>
      <n v="1">
        <tpls c="8">
          <tpl hier="2" item="0"/>
          <tpl hier="4" item="3"/>
          <tpl fld="3" item="23"/>
          <tpl fld="2" item="59"/>
          <tpl hier="9" item="1"/>
          <tpl hier="11" item="4"/>
          <tpl hier="12" item="5"/>
          <tpl hier="26" item="4294967295"/>
        </tpls>
      </n>
      <n v="1">
        <tpls c="8">
          <tpl hier="2" item="0"/>
          <tpl hier="4" item="3"/>
          <tpl fld="3" item="4"/>
          <tpl fld="2" item="65"/>
          <tpl hier="9" item="1"/>
          <tpl hier="11" item="4"/>
          <tpl hier="12" item="5"/>
          <tpl hier="26" item="4294967295"/>
        </tpls>
      </n>
      <n v="1">
        <tpls c="8">
          <tpl hier="2" item="0"/>
          <tpl hier="4" item="3"/>
          <tpl fld="3" item="0"/>
          <tpl fld="2" item="65"/>
          <tpl hier="9" item="1"/>
          <tpl hier="11" item="4"/>
          <tpl hier="12" item="5"/>
          <tpl hier="26" item="4294967295"/>
        </tpls>
      </n>
      <n v="1">
        <tpls c="8">
          <tpl hier="2" item="0"/>
          <tpl hier="4" item="3"/>
          <tpl fld="3" item="49"/>
          <tpl fld="2" item="65"/>
          <tpl hier="9" item="1"/>
          <tpl hier="11" item="4"/>
          <tpl hier="12" item="5"/>
          <tpl hier="26" item="4294967295"/>
        </tpls>
      </n>
      <n v="1">
        <tpls c="8">
          <tpl hier="2" item="0"/>
          <tpl hier="4" item="3"/>
          <tpl fld="3" item="26"/>
          <tpl fld="2" item="85"/>
          <tpl hier="9" item="1"/>
          <tpl hier="11" item="4"/>
          <tpl hier="12" item="5"/>
          <tpl hier="26" item="4294967295"/>
        </tpls>
      </n>
      <n v="1">
        <tpls c="8">
          <tpl hier="2" item="0"/>
          <tpl hier="4" item="3"/>
          <tpl fld="3" item="15"/>
          <tpl fld="2" item="85"/>
          <tpl hier="9" item="1"/>
          <tpl hier="11" item="4"/>
          <tpl hier="12" item="5"/>
          <tpl hier="26" item="4294967295"/>
        </tpls>
      </n>
      <n v="1">
        <tpls c="8">
          <tpl hier="2" item="0"/>
          <tpl hier="4" item="3"/>
          <tpl fld="3" item="6"/>
          <tpl fld="2" item="85"/>
          <tpl hier="9" item="1"/>
          <tpl hier="11" item="4"/>
          <tpl hier="12" item="5"/>
          <tpl hier="26" item="4294967295"/>
        </tpls>
      </n>
      <n v="1">
        <tpls c="8">
          <tpl hier="2" item="0"/>
          <tpl hier="4" item="3"/>
          <tpl fld="3" item="35"/>
          <tpl fld="2" item="49"/>
          <tpl hier="9" item="1"/>
          <tpl hier="11" item="4"/>
          <tpl hier="12" item="5"/>
          <tpl hier="26" item="4294967295"/>
        </tpls>
      </n>
      <n v="1">
        <tpls c="8">
          <tpl hier="2" item="0"/>
          <tpl hier="4" item="3"/>
          <tpl fld="3" item="39"/>
          <tpl fld="2" item="49"/>
          <tpl hier="9" item="1"/>
          <tpl hier="11" item="4"/>
          <tpl hier="12" item="5"/>
          <tpl hier="26" item="4294967295"/>
        </tpls>
      </n>
      <n v="1">
        <tpls c="8">
          <tpl hier="2" item="0"/>
          <tpl hier="4" item="3"/>
          <tpl fld="3" item="17"/>
          <tpl fld="2" item="49"/>
          <tpl hier="9" item="1"/>
          <tpl hier="11" item="4"/>
          <tpl hier="12" item="5"/>
          <tpl hier="26" item="4294967295"/>
        </tpls>
      </n>
      <n v="1">
        <tpls c="8">
          <tpl hier="2" item="0"/>
          <tpl hier="4" item="3"/>
          <tpl fld="3" item="43"/>
          <tpl fld="2" item="44"/>
          <tpl hier="9" item="1"/>
          <tpl hier="11" item="4"/>
          <tpl hier="12" item="5"/>
          <tpl hier="26" item="4294967295"/>
        </tpls>
      </n>
      <n v="1">
        <tpls c="8">
          <tpl hier="2" item="0"/>
          <tpl hier="4" item="3"/>
          <tpl fld="3" item="30"/>
          <tpl fld="2" item="44"/>
          <tpl hier="9" item="1"/>
          <tpl hier="11" item="4"/>
          <tpl hier="12" item="5"/>
          <tpl hier="26" item="4294967295"/>
        </tpls>
      </n>
      <n v="1">
        <tpls c="8">
          <tpl hier="2" item="0"/>
          <tpl hier="4" item="3"/>
          <tpl fld="3" item="9"/>
          <tpl fld="2" item="44"/>
          <tpl hier="9" item="1"/>
          <tpl hier="11" item="4"/>
          <tpl hier="12" item="5"/>
          <tpl hier="26" item="4294967295"/>
        </tpls>
      </n>
      <n v="1">
        <tpls c="8">
          <tpl hier="2" item="0"/>
          <tpl hier="4" item="3"/>
          <tpl fld="3" item="46"/>
          <tpl fld="2" item="34"/>
          <tpl hier="9" item="1"/>
          <tpl hier="11" item="4"/>
          <tpl hier="12" item="5"/>
          <tpl hier="26" item="4294967295"/>
        </tpls>
      </n>
      <n v="1">
        <tpls c="8">
          <tpl hier="2" item="0"/>
          <tpl hier="4" item="3"/>
          <tpl fld="3" item="14"/>
          <tpl fld="2" item="34"/>
          <tpl hier="9" item="1"/>
          <tpl hier="11" item="4"/>
          <tpl hier="12" item="5"/>
          <tpl hier="26" item="4294967295"/>
        </tpls>
      </n>
      <n v="1">
        <tpls c="8">
          <tpl hier="2" item="0"/>
          <tpl hier="4" item="3"/>
          <tpl fld="3" item="34"/>
          <tpl fld="2" item="64"/>
          <tpl hier="9" item="1"/>
          <tpl hier="11" item="4"/>
          <tpl hier="12" item="5"/>
          <tpl hier="26" item="4294967295"/>
        </tpls>
      </n>
      <n v="1">
        <tpls c="8">
          <tpl hier="2" item="0"/>
          <tpl hier="4" item="3"/>
          <tpl fld="3" item="3"/>
          <tpl fld="2" item="64"/>
          <tpl hier="9" item="1"/>
          <tpl hier="11" item="4"/>
          <tpl hier="12" item="5"/>
          <tpl hier="26" item="4294967295"/>
        </tpls>
      </n>
      <n v="1">
        <tpls c="8">
          <tpl hier="2" item="0"/>
          <tpl hier="4" item="3"/>
          <tpl fld="3" item="2"/>
          <tpl fld="2" item="33"/>
          <tpl hier="9" item="1"/>
          <tpl hier="11" item="4"/>
          <tpl hier="12" item="5"/>
          <tpl hier="26" item="4294967295"/>
        </tpls>
      </n>
      <n v="1">
        <tpls c="8">
          <tpl hier="2" item="0"/>
          <tpl hier="4" item="3"/>
          <tpl fld="3" item="42"/>
          <tpl fld="2" item="43"/>
          <tpl hier="9" item="1"/>
          <tpl hier="11" item="4"/>
          <tpl hier="12" item="5"/>
          <tpl hier="26" item="4294967295"/>
        </tpls>
      </n>
      <n v="1">
        <tpls c="8">
          <tpl hier="2" item="0"/>
          <tpl hier="4" item="3"/>
          <tpl fld="3" item="32"/>
          <tpl fld="2" item="21"/>
          <tpl hier="9" item="1"/>
          <tpl hier="11" item="4"/>
          <tpl hier="12" item="5"/>
          <tpl hier="26" item="4294967295"/>
        </tpls>
      </n>
      <n v="1">
        <tpls c="8">
          <tpl hier="2" item="0"/>
          <tpl hier="4" item="3"/>
          <tpl fld="3" item="7"/>
          <tpl fld="2" item="41"/>
          <tpl hier="9" item="1"/>
          <tpl hier="11" item="4"/>
          <tpl hier="12" item="5"/>
          <tpl hier="26" item="4294967295"/>
        </tpls>
      </n>
      <n v="1">
        <tpls c="8">
          <tpl hier="2" item="0"/>
          <tpl hier="4" item="3"/>
          <tpl fld="3" item="35"/>
          <tpl fld="2" item="14"/>
          <tpl hier="9" item="1"/>
          <tpl hier="11" item="4"/>
          <tpl hier="12" item="5"/>
          <tpl hier="26" item="4294967295"/>
        </tpls>
      </n>
      <n v="1">
        <tpls c="8">
          <tpl hier="2" item="0"/>
          <tpl hier="4" item="3"/>
          <tpl fld="3" item="26"/>
          <tpl fld="2" item="29"/>
          <tpl hier="9" item="1"/>
          <tpl hier="11" item="4"/>
          <tpl hier="12" item="5"/>
          <tpl hier="26" item="4294967295"/>
        </tpls>
      </n>
      <n v="1">
        <tpls c="8">
          <tpl hier="2" item="0"/>
          <tpl hier="4" item="3"/>
          <tpl fld="3" item="57"/>
          <tpl fld="2" item="26"/>
          <tpl hier="9" item="1"/>
          <tpl hier="11" item="4"/>
          <tpl hier="12" item="5"/>
          <tpl hier="26" item="4294967295"/>
        </tpls>
      </n>
      <n v="1">
        <tpls c="8">
          <tpl hier="2" item="0"/>
          <tpl hier="4" item="3"/>
          <tpl fld="3" item="43"/>
          <tpl fld="2" item="17"/>
          <tpl hier="9" item="1"/>
          <tpl hier="11" item="4"/>
          <tpl hier="12" item="5"/>
          <tpl hier="26" item="4294967295"/>
        </tpls>
      </n>
      <n v="1">
        <tpls c="8">
          <tpl hier="2" item="0"/>
          <tpl hier="4" item="3"/>
          <tpl fld="3" item="15"/>
          <tpl fld="2" item="23"/>
          <tpl hier="9" item="1"/>
          <tpl hier="11" item="4"/>
          <tpl hier="12" item="5"/>
          <tpl hier="26" item="4294967295"/>
        </tpls>
      </n>
      <n v="1">
        <tpls c="8">
          <tpl hier="2" item="0"/>
          <tpl hier="4" item="3"/>
          <tpl fld="3" item="6"/>
          <tpl fld="2" item="45"/>
          <tpl hier="9" item="1"/>
          <tpl hier="11" item="4"/>
          <tpl hier="12" item="5"/>
          <tpl hier="26" item="4294967295"/>
        </tpls>
      </n>
      <n v="1">
        <tpls c="8">
          <tpl hier="2" item="0"/>
          <tpl hier="4" item="3"/>
          <tpl fld="3" item="46"/>
          <tpl fld="2" item="16"/>
          <tpl hier="9" item="1"/>
          <tpl hier="11" item="4"/>
          <tpl hier="12" item="5"/>
          <tpl hier="26" item="4294967295"/>
        </tpls>
      </n>
      <n v="1">
        <tpls c="8">
          <tpl hier="2" item="0"/>
          <tpl hier="4" item="3"/>
          <tpl fld="3" item="21"/>
          <tpl fld="2" item="12"/>
          <tpl hier="9" item="1"/>
          <tpl hier="11" item="4"/>
          <tpl hier="12" item="5"/>
          <tpl hier="26" item="4294967295"/>
        </tpls>
      </n>
      <n v="1">
        <tpls c="8">
          <tpl hier="2" item="0"/>
          <tpl hier="4" item="3"/>
          <tpl fld="3" item="57"/>
          <tpl fld="2" item="9"/>
          <tpl hier="9" item="1"/>
          <tpl hier="11" item="4"/>
          <tpl hier="12" item="5"/>
          <tpl hier="26" item="4294967295"/>
        </tpls>
      </n>
      <n v="1">
        <tpls c="8">
          <tpl hier="2" item="0"/>
          <tpl hier="4" item="3"/>
          <tpl fld="3" item="34"/>
          <tpl fld="2" item="3"/>
          <tpl hier="9" item="1"/>
          <tpl hier="11" item="4"/>
          <tpl hier="12" item="5"/>
          <tpl hier="26" item="4294967295"/>
        </tpls>
      </n>
      <n v="1">
        <tpls c="8">
          <tpl hier="2" item="0"/>
          <tpl hier="4" item="3"/>
          <tpl fld="3" item="54"/>
          <tpl fld="2" item="53"/>
          <tpl hier="9" item="1"/>
          <tpl hier="11" item="4"/>
          <tpl hier="12" item="5"/>
          <tpl hier="26" item="4294967295"/>
        </tpls>
      </n>
      <n v="1">
        <tpls c="8">
          <tpl hier="2" item="0"/>
          <tpl hier="4" item="3"/>
          <tpl fld="3" item="53"/>
          <tpl fld="2" item="53"/>
          <tpl hier="9" item="1"/>
          <tpl hier="11" item="4"/>
          <tpl hier="12" item="5"/>
          <tpl hier="26" item="4294967295"/>
        </tpls>
      </n>
      <n v="1">
        <tpls c="8">
          <tpl hier="2" item="0"/>
          <tpl hier="4" item="3"/>
          <tpl fld="3" item="52"/>
          <tpl fld="2" item="53"/>
          <tpl hier="9" item="1"/>
          <tpl hier="11" item="4"/>
          <tpl hier="12" item="5"/>
          <tpl hier="26" item="4294967295"/>
        </tpls>
      </n>
      <n v="1">
        <tpls c="8">
          <tpl hier="2" item="0"/>
          <tpl hier="4" item="3"/>
          <tpl fld="3" item="48"/>
          <tpl fld="2" item="57"/>
          <tpl hier="9" item="1"/>
          <tpl hier="11" item="4"/>
          <tpl hier="12" item="5"/>
          <tpl hier="26" item="4294967295"/>
        </tpls>
      </n>
      <n v="1">
        <tpls c="8">
          <tpl hier="2" item="0"/>
          <tpl hier="4" item="3"/>
          <tpl fld="3" item="46"/>
          <tpl fld="2" item="57"/>
          <tpl hier="9" item="1"/>
          <tpl hier="11" item="4"/>
          <tpl hier="12" item="5"/>
          <tpl hier="26" item="4294967295"/>
        </tpls>
      </n>
      <n v="1">
        <tpls c="8">
          <tpl hier="2" item="0"/>
          <tpl hier="4" item="3"/>
          <tpl fld="3" item="45"/>
          <tpl fld="2" item="57"/>
          <tpl hier="9" item="1"/>
          <tpl hier="11" item="4"/>
          <tpl hier="12" item="5"/>
          <tpl hier="26" item="4294967295"/>
        </tpls>
      </n>
      <n v="1">
        <tpls c="8">
          <tpl hier="2" item="0"/>
          <tpl hier="4" item="3"/>
          <tpl fld="3" item="47"/>
          <tpl fld="2" item="57"/>
          <tpl hier="9" item="1"/>
          <tpl hier="11" item="4"/>
          <tpl hier="12" item="5"/>
          <tpl hier="26" item="4294967295"/>
        </tpls>
      </n>
      <n v="1">
        <tpls c="8">
          <tpl hier="2" item="0"/>
          <tpl hier="4" item="3"/>
          <tpl fld="3" item="34"/>
          <tpl fld="2" item="61"/>
          <tpl hier="9" item="1"/>
          <tpl hier="11" item="4"/>
          <tpl hier="12" item="5"/>
          <tpl hier="26" item="4294967295"/>
        </tpls>
      </n>
      <n v="1">
        <tpls c="8">
          <tpl hier="2" item="0"/>
          <tpl hier="4" item="3"/>
          <tpl fld="3" item="36"/>
          <tpl fld="2" item="61"/>
          <tpl hier="9" item="1"/>
          <tpl hier="11" item="4"/>
          <tpl hier="12" item="5"/>
          <tpl hier="26" item="4294967295"/>
        </tpls>
      </n>
      <n v="1">
        <tpls c="8">
          <tpl hier="2" item="0"/>
          <tpl hier="4" item="3"/>
          <tpl fld="3" item="27"/>
          <tpl fld="2" item="61"/>
          <tpl hier="9" item="1"/>
          <tpl hier="11" item="4"/>
          <tpl hier="12" item="5"/>
          <tpl hier="26" item="4294967295"/>
        </tpls>
      </n>
      <n v="1">
        <tpls c="8">
          <tpl hier="2" item="0"/>
          <tpl hier="4" item="3"/>
          <tpl fld="3" item="33"/>
          <tpl fld="2" item="61"/>
          <tpl hier="9" item="1"/>
          <tpl hier="11" item="4"/>
          <tpl hier="12" item="5"/>
          <tpl hier="26" item="4294967295"/>
        </tpls>
      </n>
      <n v="1">
        <tpls c="8">
          <tpl hier="2" item="0"/>
          <tpl hier="4" item="3"/>
          <tpl fld="3" item="18"/>
          <tpl fld="2" item="79"/>
          <tpl hier="9" item="1"/>
          <tpl hier="11" item="4"/>
          <tpl hier="12" item="5"/>
          <tpl hier="26" item="4294967295"/>
        </tpls>
      </n>
      <n v="1">
        <tpls c="8">
          <tpl hier="2" item="0"/>
          <tpl hier="4" item="3"/>
          <tpl fld="3" item="22"/>
          <tpl fld="2" item="79"/>
          <tpl hier="9" item="1"/>
          <tpl hier="11" item="4"/>
          <tpl hier="12" item="5"/>
          <tpl hier="26" item="4294967295"/>
        </tpls>
      </n>
      <n v="1">
        <tpls c="8">
          <tpl hier="2" item="0"/>
          <tpl hier="4" item="3"/>
          <tpl fld="3" item="17"/>
          <tpl fld="2" item="79"/>
          <tpl hier="9" item="1"/>
          <tpl hier="11" item="4"/>
          <tpl hier="12" item="5"/>
          <tpl hier="26" item="4294967295"/>
        </tpls>
      </n>
      <n v="1">
        <tpls c="8">
          <tpl hier="2" item="0"/>
          <tpl hier="4" item="3"/>
          <tpl fld="3" item="21"/>
          <tpl fld="2" item="79"/>
          <tpl hier="9" item="1"/>
          <tpl hier="11" item="4"/>
          <tpl hier="12" item="5"/>
          <tpl hier="26" item="4294967295"/>
        </tpls>
      </n>
      <n v="1">
        <tpls c="8">
          <tpl hier="2" item="0"/>
          <tpl hier="4" item="3"/>
          <tpl fld="3" item="8"/>
          <tpl fld="2" item="46"/>
          <tpl hier="9" item="1"/>
          <tpl hier="11" item="4"/>
          <tpl hier="12" item="5"/>
          <tpl hier="26" item="4294967295"/>
        </tpls>
      </n>
      <n v="1">
        <tpls c="8">
          <tpl hier="2" item="0"/>
          <tpl hier="4" item="3"/>
          <tpl fld="3" item="7"/>
          <tpl fld="2" item="46"/>
          <tpl hier="9" item="1"/>
          <tpl hier="11" item="4"/>
          <tpl hier="12" item="5"/>
          <tpl hier="26" item="4294967295"/>
        </tpls>
      </n>
      <n v="1">
        <tpls c="8">
          <tpl hier="2" item="0"/>
          <tpl hier="4" item="3"/>
          <tpl fld="3" item="6"/>
          <tpl fld="2" item="46"/>
          <tpl hier="9" item="1"/>
          <tpl hier="11" item="4"/>
          <tpl hier="12" item="5"/>
          <tpl hier="26" item="4294967295"/>
        </tpls>
      </n>
      <n v="1">
        <tpls c="8">
          <tpl hier="2" item="0"/>
          <tpl hier="4" item="3"/>
          <tpl fld="3" item="5"/>
          <tpl fld="2" item="46"/>
          <tpl hier="9" item="1"/>
          <tpl hier="11" item="4"/>
          <tpl hier="12" item="5"/>
          <tpl hier="26" item="4294967295"/>
        </tpls>
      </n>
      <n v="1">
        <tpls c="8">
          <tpl hier="2" item="0"/>
          <tpl hier="4" item="3"/>
          <tpl fld="3" item="56"/>
          <tpl fld="2" item="51"/>
          <tpl hier="9" item="1"/>
          <tpl hier="11" item="4"/>
          <tpl hier="12" item="5"/>
          <tpl hier="26" item="4294967295"/>
        </tpls>
      </n>
      <n v="1">
        <tpls c="8">
          <tpl hier="2" item="0"/>
          <tpl hier="4" item="3"/>
          <tpl fld="3" item="0"/>
          <tpl fld="2" item="51"/>
          <tpl hier="9" item="1"/>
          <tpl hier="11" item="4"/>
          <tpl hier="12" item="5"/>
          <tpl hier="26" item="4294967295"/>
        </tpls>
      </n>
      <n v="1">
        <tpls c="8">
          <tpl hier="2" item="0"/>
          <tpl hier="4" item="3"/>
          <tpl fld="3" item="55"/>
          <tpl fld="2" item="51"/>
          <tpl hier="9" item="1"/>
          <tpl hier="11" item="4"/>
          <tpl hier="12" item="5"/>
          <tpl hier="26" item="4294967295"/>
        </tpls>
      </n>
      <n v="1">
        <tpls c="8">
          <tpl hier="2" item="0"/>
          <tpl hier="4" item="3"/>
          <tpl fld="3" item="32"/>
          <tpl fld="1" item="1"/>
          <tpl hier="9" item="1"/>
          <tpl hier="11" item="4"/>
          <tpl hier="12" item="5"/>
          <tpl hier="26" item="4294967295"/>
        </tpls>
      </n>
      <n v="1">
        <tpls c="8">
          <tpl hier="2" item="0"/>
          <tpl hier="4" item="3"/>
          <tpl fld="3" item="31"/>
          <tpl fld="1" item="1"/>
          <tpl hier="9" item="1"/>
          <tpl hier="11" item="4"/>
          <tpl hier="12" item="5"/>
          <tpl hier="26" item="4294967295"/>
        </tpls>
      </n>
      <n v="1">
        <tpls c="8">
          <tpl hier="2" item="0"/>
          <tpl hier="4" item="3"/>
          <tpl fld="3" item="30"/>
          <tpl fld="1" item="1"/>
          <tpl hier="9" item="1"/>
          <tpl hier="11" item="4"/>
          <tpl hier="12" item="5"/>
          <tpl hier="26" item="4294967295"/>
        </tpls>
      </n>
      <n v="1">
        <tpls c="8">
          <tpl hier="2" item="0"/>
          <tpl hier="4" item="3"/>
          <tpl fld="3" item="29"/>
          <tpl fld="1" item="1"/>
          <tpl hier="9" item="1"/>
          <tpl hier="11" item="4"/>
          <tpl hier="12" item="5"/>
          <tpl hier="26" item="4294967295"/>
        </tpls>
      </n>
      <n v="1">
        <tpls c="8">
          <tpl hier="2" item="0"/>
          <tpl hier="4" item="3"/>
          <tpl fld="3" item="16"/>
          <tpl fld="2" item="58"/>
          <tpl hier="9" item="1"/>
          <tpl hier="11" item="4"/>
          <tpl hier="12" item="5"/>
          <tpl hier="26" item="4294967295"/>
        </tpls>
      </n>
      <n v="1">
        <tpls c="8">
          <tpl hier="2" item="0"/>
          <tpl hier="4" item="3"/>
          <tpl fld="3" item="15"/>
          <tpl fld="2" item="58"/>
          <tpl hier="9" item="1"/>
          <tpl hier="11" item="4"/>
          <tpl hier="12" item="5"/>
          <tpl hier="26" item="4294967295"/>
        </tpls>
      </n>
      <n v="1">
        <tpls c="8">
          <tpl hier="2" item="0"/>
          <tpl hier="4" item="3"/>
          <tpl fld="3" item="14"/>
          <tpl fld="2" item="58"/>
          <tpl hier="9" item="1"/>
          <tpl hier="11" item="4"/>
          <tpl hier="12" item="5"/>
          <tpl hier="26" item="4294967295"/>
        </tpls>
      </n>
      <n v="1">
        <tpls c="8">
          <tpl hier="2" item="0"/>
          <tpl hier="4" item="3"/>
          <tpl fld="3" item="13"/>
          <tpl fld="2" item="58"/>
          <tpl hier="9" item="1"/>
          <tpl hier="11" item="4"/>
          <tpl hier="12" item="5"/>
          <tpl hier="26" item="4294967295"/>
        </tpls>
      </n>
      <n v="1">
        <tpls c="8">
          <tpl hier="2" item="0"/>
          <tpl hier="4" item="3"/>
          <tpl fld="3" item="4"/>
          <tpl fld="2" item="63"/>
          <tpl hier="9" item="1"/>
          <tpl hier="11" item="4"/>
          <tpl hier="12" item="5"/>
          <tpl hier="26" item="4294967295"/>
        </tpls>
      </n>
      <n v="1">
        <tpls c="8">
          <tpl hier="2" item="0"/>
          <tpl hier="4" item="3"/>
          <tpl fld="3" item="58"/>
          <tpl fld="2" item="63"/>
          <tpl hier="9" item="1"/>
          <tpl hier="11" item="4"/>
          <tpl hier="12" item="5"/>
          <tpl hier="26" item="4294967295"/>
        </tpls>
      </n>
      <n v="1">
        <tpls c="8">
          <tpl hier="2" item="0"/>
          <tpl hier="4" item="3"/>
          <tpl fld="3" item="2"/>
          <tpl fld="2" item="63"/>
          <tpl hier="9" item="1"/>
          <tpl hier="11" item="4"/>
          <tpl hier="12" item="5"/>
          <tpl hier="26" item="4294967295"/>
        </tpls>
      </n>
      <n v="1">
        <tpls c="8">
          <tpl hier="2" item="0"/>
          <tpl hier="4" item="3"/>
          <tpl fld="3" item="54"/>
          <tpl fld="2" item="82"/>
          <tpl hier="9" item="1"/>
          <tpl hier="11" item="4"/>
          <tpl hier="12" item="5"/>
          <tpl hier="26" item="4294967295"/>
        </tpls>
      </n>
      <n v="1">
        <tpls c="8">
          <tpl hier="2" item="0"/>
          <tpl hier="4" item="3"/>
          <tpl fld="3" item="53"/>
          <tpl fld="2" item="82"/>
          <tpl hier="9" item="1"/>
          <tpl hier="11" item="4"/>
          <tpl hier="12" item="5"/>
          <tpl hier="26" item="4294967295"/>
        </tpls>
      </n>
      <n v="1">
        <tpls c="8">
          <tpl hier="2" item="0"/>
          <tpl hier="4" item="3"/>
          <tpl fld="3" item="52"/>
          <tpl fld="2" item="82"/>
          <tpl hier="9" item="1"/>
          <tpl hier="11" item="4"/>
          <tpl hier="12" item="5"/>
          <tpl hier="26" item="4294967295"/>
        </tpls>
      </n>
      <n v="1">
        <tpls c="8">
          <tpl hier="2" item="0"/>
          <tpl hier="4" item="3"/>
          <tpl fld="3" item="48"/>
          <tpl fld="2" item="47"/>
          <tpl hier="9" item="1"/>
          <tpl hier="11" item="4"/>
          <tpl hier="12" item="5"/>
          <tpl hier="26" item="4294967295"/>
        </tpls>
      </n>
      <n v="1">
        <tpls c="8">
          <tpl hier="2" item="0"/>
          <tpl hier="4" item="3"/>
          <tpl fld="3" item="46"/>
          <tpl fld="2" item="47"/>
          <tpl hier="9" item="1"/>
          <tpl hier="11" item="4"/>
          <tpl hier="12" item="5"/>
          <tpl hier="26" item="4294967295"/>
        </tpls>
      </n>
      <n v="1">
        <tpls c="8">
          <tpl hier="2" item="0"/>
          <tpl hier="4" item="3"/>
          <tpl fld="3" item="45"/>
          <tpl fld="2" item="47"/>
          <tpl hier="9" item="1"/>
          <tpl hier="11" item="4"/>
          <tpl hier="12" item="5"/>
          <tpl hier="26" item="4294967295"/>
        </tpls>
      </n>
      <n v="1">
        <tpls c="8">
          <tpl hier="2" item="0"/>
          <tpl hier="4" item="3"/>
          <tpl fld="3" item="47"/>
          <tpl fld="2" item="47"/>
          <tpl hier="9" item="1"/>
          <tpl hier="11" item="4"/>
          <tpl hier="12" item="5"/>
          <tpl hier="26" item="4294967295"/>
        </tpls>
      </n>
      <n v="1">
        <tpls c="8">
          <tpl hier="2" item="0"/>
          <tpl hier="4" item="3"/>
          <tpl fld="3" item="34"/>
          <tpl fld="2" item="52"/>
          <tpl hier="9" item="1"/>
          <tpl hier="11" item="4"/>
          <tpl hier="12" item="5"/>
          <tpl hier="26" item="4294967295"/>
        </tpls>
      </n>
      <n v="1">
        <tpls c="8">
          <tpl hier="2" item="0"/>
          <tpl hier="4" item="3"/>
          <tpl fld="3" item="36"/>
          <tpl fld="2" item="52"/>
          <tpl hier="9" item="1"/>
          <tpl hier="11" item="4"/>
          <tpl hier="12" item="5"/>
          <tpl hier="26" item="4294967295"/>
        </tpls>
      </n>
      <n v="1">
        <tpls c="8">
          <tpl hier="2" item="0"/>
          <tpl hier="4" item="3"/>
          <tpl fld="3" item="27"/>
          <tpl fld="2" item="52"/>
          <tpl hier="9" item="1"/>
          <tpl hier="11" item="4"/>
          <tpl hier="12" item="5"/>
          <tpl hier="26" item="4294967295"/>
        </tpls>
      </n>
      <n v="1">
        <tpls c="8">
          <tpl hier="2" item="0"/>
          <tpl hier="4" item="3"/>
          <tpl fld="3" item="33"/>
          <tpl fld="2" item="52"/>
          <tpl hier="9" item="1"/>
          <tpl hier="11" item="4"/>
          <tpl hier="12" item="5"/>
          <tpl hier="26" item="4294967295"/>
        </tpls>
      </n>
      <n v="1">
        <tpls c="8">
          <tpl hier="2" item="0"/>
          <tpl hier="4" item="3"/>
          <tpl fld="3" item="18"/>
          <tpl fld="2" item="56"/>
          <tpl hier="9" item="1"/>
          <tpl hier="11" item="4"/>
          <tpl hier="12" item="5"/>
          <tpl hier="26" item="4294967295"/>
        </tpls>
      </n>
      <n v="1">
        <tpls c="8">
          <tpl hier="2" item="0"/>
          <tpl hier="4" item="3"/>
          <tpl fld="3" item="22"/>
          <tpl fld="2" item="56"/>
          <tpl hier="9" item="1"/>
          <tpl hier="11" item="4"/>
          <tpl hier="12" item="5"/>
          <tpl hier="26" item="4294967295"/>
        </tpls>
      </n>
      <n v="1">
        <tpls c="8">
          <tpl hier="2" item="0"/>
          <tpl hier="4" item="3"/>
          <tpl fld="3" item="17"/>
          <tpl fld="2" item="56"/>
          <tpl hier="9" item="1"/>
          <tpl hier="11" item="4"/>
          <tpl hier="12" item="5"/>
          <tpl hier="26" item="4294967295"/>
        </tpls>
      </n>
      <n v="1">
        <tpls c="8">
          <tpl hier="2" item="0"/>
          <tpl hier="4" item="3"/>
          <tpl fld="3" item="21"/>
          <tpl fld="2" item="56"/>
          <tpl hier="9" item="1"/>
          <tpl hier="11" item="4"/>
          <tpl hier="12" item="5"/>
          <tpl hier="26" item="4294967295"/>
        </tpls>
      </n>
      <n v="1">
        <tpls c="8">
          <tpl hier="2" item="0"/>
          <tpl hier="4" item="3"/>
          <tpl fld="3" item="8"/>
          <tpl fld="2" item="60"/>
          <tpl hier="9" item="1"/>
          <tpl hier="11" item="4"/>
          <tpl hier="12" item="5"/>
          <tpl hier="26" item="4294967295"/>
        </tpls>
      </n>
      <n v="1">
        <tpls c="8">
          <tpl hier="2" item="0"/>
          <tpl hier="4" item="3"/>
          <tpl fld="3" item="7"/>
          <tpl fld="2" item="60"/>
          <tpl hier="9" item="1"/>
          <tpl hier="11" item="4"/>
          <tpl hier="12" item="5"/>
          <tpl hier="26" item="4294967295"/>
        </tpls>
      </n>
      <n v="1">
        <tpls c="8">
          <tpl hier="2" item="0"/>
          <tpl hier="4" item="3"/>
          <tpl fld="3" item="6"/>
          <tpl fld="2" item="60"/>
          <tpl hier="9" item="1"/>
          <tpl hier="11" item="4"/>
          <tpl hier="12" item="5"/>
          <tpl hier="26" item="4294967295"/>
        </tpls>
      </n>
      <n v="1">
        <tpls c="8">
          <tpl hier="2" item="0"/>
          <tpl hier="4" item="3"/>
          <tpl fld="3" item="5"/>
          <tpl fld="2" item="60"/>
          <tpl hier="9" item="1"/>
          <tpl hier="11" item="4"/>
          <tpl hier="12" item="5"/>
          <tpl hier="26" item="4294967295"/>
        </tpls>
      </n>
      <n v="1">
        <tpls c="8">
          <tpl hier="2" item="0"/>
          <tpl hier="4" item="3"/>
          <tpl fld="3" item="56"/>
          <tpl fld="2" item="55"/>
          <tpl hier="9" item="1"/>
          <tpl hier="11" item="4"/>
          <tpl hier="12" item="5"/>
          <tpl hier="26" item="4294967295"/>
        </tpls>
      </n>
      <n v="1">
        <tpls c="8">
          <tpl hier="2" item="0"/>
          <tpl hier="4" item="3"/>
          <tpl fld="3" item="0"/>
          <tpl fld="2" item="55"/>
          <tpl hier="9" item="1"/>
          <tpl hier="11" item="4"/>
          <tpl hier="12" item="5"/>
          <tpl hier="26" item="4294967295"/>
        </tpls>
      </n>
      <n v="1">
        <tpls c="8">
          <tpl hier="2" item="0"/>
          <tpl hier="4" item="3"/>
          <tpl fld="3" item="55"/>
          <tpl fld="2" item="55"/>
          <tpl hier="9" item="1"/>
          <tpl hier="11" item="4"/>
          <tpl hier="12" item="5"/>
          <tpl hier="26" item="4294967295"/>
        </tpls>
      </n>
      <n v="1">
        <tpls c="8">
          <tpl hier="2" item="0"/>
          <tpl hier="4" item="3"/>
          <tpl fld="3" item="35"/>
          <tpl fld="2" item="42"/>
          <tpl hier="9" item="1"/>
          <tpl hier="11" item="4"/>
          <tpl hier="12" item="5"/>
          <tpl hier="26" item="4294967295"/>
        </tpls>
      </n>
      <n v="1">
        <tpls c="8">
          <tpl hier="2" item="0"/>
          <tpl hier="4" item="3"/>
          <tpl fld="3" item="40"/>
          <tpl fld="2" item="42"/>
          <tpl hier="9" item="1"/>
          <tpl hier="11" item="4"/>
          <tpl hier="12" item="5"/>
          <tpl hier="26" item="4294967295"/>
        </tpls>
      </n>
      <n v="1">
        <tpls c="8">
          <tpl hier="2" item="0"/>
          <tpl hier="4" item="3"/>
          <tpl fld="3" item="50"/>
          <tpl fld="2" item="42"/>
          <tpl hier="9" item="1"/>
          <tpl hier="11" item="4"/>
          <tpl hier="12" item="5"/>
          <tpl hier="26" item="4294967295"/>
        </tpls>
      </n>
      <n v="1">
        <tpls c="8">
          <tpl hier="2" item="0"/>
          <tpl hier="4" item="3"/>
          <tpl fld="3" item="49"/>
          <tpl fld="2" item="42"/>
          <tpl hier="9" item="1"/>
          <tpl hier="11" item="4"/>
          <tpl hier="12" item="5"/>
          <tpl hier="26" item="4294967295"/>
        </tpls>
      </n>
      <n v="1">
        <tpls c="8">
          <tpl hier="2" item="0"/>
          <tpl hier="4" item="3"/>
          <tpl fld="3" item="37"/>
          <tpl fld="2" item="62"/>
          <tpl hier="9" item="1"/>
          <tpl hier="11" item="4"/>
          <tpl hier="12" item="5"/>
          <tpl hier="26" item="4294967295"/>
        </tpls>
      </n>
      <n v="1">
        <tpls c="8">
          <tpl hier="2" item="0"/>
          <tpl hier="4" item="3"/>
          <tpl fld="3" item="39"/>
          <tpl fld="2" item="62"/>
          <tpl hier="9" item="1"/>
          <tpl hier="11" item="4"/>
          <tpl hier="12" item="5"/>
          <tpl hier="26" item="4294967295"/>
        </tpls>
      </n>
      <n v="1">
        <tpls c="8">
          <tpl hier="2" item="0"/>
          <tpl hier="4" item="3"/>
          <tpl fld="3" item="28"/>
          <tpl fld="2" item="62"/>
          <tpl hier="9" item="1"/>
          <tpl hier="11" item="4"/>
          <tpl hier="12" item="5"/>
          <tpl hier="26" item="4294967295"/>
        </tpls>
      </n>
      <n v="1">
        <tpls c="8">
          <tpl hier="2" item="0"/>
          <tpl hier="4" item="3"/>
          <tpl fld="3" item="19"/>
          <tpl fld="2" item="62"/>
          <tpl hier="9" item="1"/>
          <tpl hier="11" item="4"/>
          <tpl hier="12" item="5"/>
          <tpl hier="26" item="4294967295"/>
        </tpls>
      </n>
      <n v="1">
        <tpls c="8">
          <tpl hier="2" item="0"/>
          <tpl hier="4" item="3"/>
          <tpl fld="3" item="26"/>
          <tpl fld="2" item="77"/>
          <tpl hier="9" item="1"/>
          <tpl hier="11" item="4"/>
          <tpl hier="12" item="5"/>
          <tpl hier="26" item="4294967295"/>
        </tpls>
      </n>
      <n v="1">
        <tpls c="8">
          <tpl hier="2" item="0"/>
          <tpl hier="4" item="3"/>
          <tpl fld="3" item="25"/>
          <tpl fld="2" item="77"/>
          <tpl hier="9" item="1"/>
          <tpl hier="11" item="4"/>
          <tpl hier="12" item="5"/>
          <tpl hier="26" item="4294967295"/>
        </tpls>
      </n>
      <n v="1">
        <tpls c="8">
          <tpl hier="2" item="0"/>
          <tpl hier="4" item="3"/>
          <tpl fld="3" item="24"/>
          <tpl fld="2" item="77"/>
          <tpl hier="9" item="1"/>
          <tpl hier="11" item="4"/>
          <tpl hier="12" item="5"/>
          <tpl hier="26" item="4294967295"/>
        </tpls>
      </n>
      <n v="1">
        <tpls c="8">
          <tpl hier="2" item="0"/>
          <tpl hier="4" item="3"/>
          <tpl fld="3" item="23"/>
          <tpl fld="2" item="77"/>
          <tpl hier="9" item="1"/>
          <tpl hier="11" item="4"/>
          <tpl hier="12" item="5"/>
          <tpl hier="26" item="4294967295"/>
        </tpls>
      </n>
      <n v="1">
        <tpls c="8">
          <tpl hier="2" item="0"/>
          <tpl hier="4" item="3"/>
          <tpl fld="3" item="10"/>
          <tpl fld="2" item="28"/>
          <tpl hier="9" item="1"/>
          <tpl hier="11" item="4"/>
          <tpl hier="12" item="5"/>
          <tpl hier="26" item="4294967295"/>
        </tpls>
      </n>
      <n v="1">
        <tpls c="8">
          <tpl hier="2" item="0"/>
          <tpl hier="4" item="3"/>
          <tpl fld="3" item="12"/>
          <tpl fld="2" item="28"/>
          <tpl hier="9" item="1"/>
          <tpl hier="11" item="4"/>
          <tpl hier="12" item="5"/>
          <tpl hier="26" item="4294967295"/>
        </tpls>
      </n>
      <n v="1">
        <tpls c="8">
          <tpl hier="2" item="0"/>
          <tpl hier="4" item="3"/>
          <tpl fld="3" item="11"/>
          <tpl fld="2" item="28"/>
          <tpl hier="9" item="1"/>
          <tpl hier="11" item="4"/>
          <tpl hier="12" item="5"/>
          <tpl hier="26" item="4294967295"/>
        </tpls>
      </n>
      <n v="1">
        <tpls c="8">
          <tpl hier="2" item="0"/>
          <tpl hier="4" item="3"/>
          <tpl fld="3" item="9"/>
          <tpl fld="2" item="28"/>
          <tpl hier="9" item="1"/>
          <tpl hier="11" item="4"/>
          <tpl hier="12" item="5"/>
          <tpl hier="26" item="4294967295"/>
        </tpls>
      </n>
      <n v="1">
        <tpls c="8">
          <tpl hier="2" item="0"/>
          <tpl hier="4" item="3"/>
          <tpl fld="3" item="57"/>
          <tpl fld="2" item="35"/>
          <tpl hier="9" item="1"/>
          <tpl hier="11" item="4"/>
          <tpl hier="12" item="5"/>
          <tpl hier="26" item="4294967295"/>
        </tpls>
      </n>
      <n v="1">
        <tpls c="8">
          <tpl hier="2" item="0"/>
          <tpl hier="4" item="3"/>
          <tpl fld="3" item="3"/>
          <tpl fld="2" item="35"/>
          <tpl hier="9" item="1"/>
          <tpl hier="11" item="4"/>
          <tpl hier="12" item="5"/>
          <tpl hier="26" item="4294967295"/>
        </tpls>
      </n>
      <n v="1">
        <tpls c="8">
          <tpl hier="2" item="0"/>
          <tpl hier="4" item="3"/>
          <tpl fld="3" item="1"/>
          <tpl fld="2" item="35"/>
          <tpl hier="9" item="1"/>
          <tpl hier="11" item="4"/>
          <tpl hier="12" item="5"/>
          <tpl hier="26" item="4294967295"/>
        </tpls>
      </n>
      <n v="1">
        <tpls c="8">
          <tpl hier="2" item="0"/>
          <tpl hier="4" item="3"/>
          <tpl fld="3" item="20"/>
          <tpl fld="2" item="40"/>
          <tpl hier="9" item="1"/>
          <tpl hier="11" item="4"/>
          <tpl hier="12" item="5"/>
          <tpl hier="26" item="4294967295"/>
        </tpls>
      </n>
      <n v="1">
        <tpls c="8">
          <tpl hier="2" item="0"/>
          <tpl hier="4" item="3"/>
          <tpl fld="3" item="51"/>
          <tpl fld="2" item="40"/>
          <tpl hier="9" item="1"/>
          <tpl hier="11" item="4"/>
          <tpl hier="12" item="5"/>
          <tpl hier="26" item="4294967295"/>
        </tpls>
      </n>
      <n v="1">
        <tpls c="8">
          <tpl hier="2" item="0"/>
          <tpl hier="4" item="3"/>
          <tpl fld="3" item="38"/>
          <tpl fld="2" item="40"/>
          <tpl hier="9" item="1"/>
          <tpl hier="11" item="4"/>
          <tpl hier="12" item="5"/>
          <tpl hier="26" item="4294967295"/>
        </tpls>
      </n>
      <n v="1">
        <tpls c="8">
          <tpl hier="2" item="0"/>
          <tpl hier="4" item="3"/>
          <tpl fld="3" item="44"/>
          <tpl fld="2" item="54"/>
          <tpl hier="9" item="1"/>
          <tpl hier="11" item="4"/>
          <tpl hier="12" item="5"/>
          <tpl hier="26" item="4294967295"/>
        </tpls>
      </n>
      <n v="1">
        <tpls c="8">
          <tpl hier="2" item="0"/>
          <tpl hier="4" item="3"/>
          <tpl fld="3" item="43"/>
          <tpl fld="2" item="54"/>
          <tpl hier="9" item="1"/>
          <tpl hier="11" item="4"/>
          <tpl hier="12" item="5"/>
          <tpl hier="26" item="4294967295"/>
        </tpls>
      </n>
      <n v="1">
        <tpls c="8">
          <tpl hier="2" item="0"/>
          <tpl hier="4" item="3"/>
          <tpl fld="3" item="42"/>
          <tpl fld="2" item="54"/>
          <tpl hier="9" item="1"/>
          <tpl hier="11" item="4"/>
          <tpl hier="12" item="5"/>
          <tpl hier="26" item="4294967295"/>
        </tpls>
      </n>
      <n v="1">
        <tpls c="8">
          <tpl hier="2" item="0"/>
          <tpl hier="4" item="3"/>
          <tpl fld="3" item="41"/>
          <tpl fld="2" item="54"/>
          <tpl hier="9" item="1"/>
          <tpl hier="11" item="4"/>
          <tpl hier="12" item="5"/>
          <tpl hier="26" item="4294967295"/>
        </tpls>
      </n>
      <n v="1">
        <tpls c="8">
          <tpl hier="2" item="0"/>
          <tpl hier="4" item="3"/>
          <tpl fld="3" item="32"/>
          <tpl fld="2" item="59"/>
          <tpl hier="9" item="1"/>
          <tpl hier="11" item="4"/>
          <tpl hier="12" item="5"/>
          <tpl hier="26" item="4294967295"/>
        </tpls>
      </n>
      <n v="1">
        <tpls c="8">
          <tpl hier="2" item="0"/>
          <tpl hier="4" item="3"/>
          <tpl fld="3" item="31"/>
          <tpl fld="2" item="59"/>
          <tpl hier="9" item="1"/>
          <tpl hier="11" item="4"/>
          <tpl hier="12" item="5"/>
          <tpl hier="26" item="4294967295"/>
        </tpls>
      </n>
      <n v="1">
        <tpls c="8">
          <tpl hier="2" item="0"/>
          <tpl hier="4" item="3"/>
          <tpl fld="3" item="24"/>
          <tpl fld="2" item="59"/>
          <tpl hier="9" item="1"/>
          <tpl hier="11" item="4"/>
          <tpl hier="12" item="5"/>
          <tpl hier="26" item="4294967295"/>
        </tpls>
      </n>
      <n v="1">
        <tpls c="8">
          <tpl hier="2" item="0"/>
          <tpl hier="4" item="3"/>
          <tpl fld="3" item="13"/>
          <tpl fld="2" item="59"/>
          <tpl hier="9" item="1"/>
          <tpl hier="11" item="4"/>
          <tpl hier="12" item="5"/>
          <tpl hier="26" item="4294967295"/>
        </tpls>
      </n>
      <n v="1">
        <tpls c="8">
          <tpl hier="2" item="0"/>
          <tpl hier="4" item="3"/>
          <tpl fld="3" item="56"/>
          <tpl fld="2" item="65"/>
          <tpl hier="9" item="1"/>
          <tpl hier="11" item="4"/>
          <tpl hier="12" item="5"/>
          <tpl hier="26" item="4294967295"/>
        </tpls>
      </n>
      <n v="1">
        <tpls c="8">
          <tpl hier="2" item="0"/>
          <tpl hier="4" item="3"/>
          <tpl fld="3" item="50"/>
          <tpl fld="2" item="65"/>
          <tpl hier="9" item="1"/>
          <tpl hier="11" item="4"/>
          <tpl hier="12" item="5"/>
          <tpl hier="26" item="4294967295"/>
        </tpls>
      </n>
      <n v="1">
        <tpls c="8">
          <tpl hier="2" item="0"/>
          <tpl hier="4" item="3"/>
          <tpl fld="3" item="19"/>
          <tpl fld="2" item="65"/>
          <tpl hier="9" item="1"/>
          <tpl hier="11" item="4"/>
          <tpl hier="12" item="5"/>
          <tpl hier="26" item="4294967295"/>
        </tpls>
      </n>
      <n v="1">
        <tpls c="8">
          <tpl hier="2" item="0"/>
          <tpl hier="4" item="3"/>
          <tpl fld="3" item="16"/>
          <tpl fld="2" item="85"/>
          <tpl hier="9" item="1"/>
          <tpl hier="11" item="4"/>
          <tpl hier="12" item="5"/>
          <tpl hier="26" item="4294967295"/>
        </tpls>
      </n>
      <n v="1">
        <tpls c="8">
          <tpl hier="2" item="0"/>
          <tpl hier="4" item="3"/>
          <tpl fld="3" item="7"/>
          <tpl fld="2" item="85"/>
          <tpl hier="9" item="1"/>
          <tpl hier="11" item="4"/>
          <tpl hier="12" item="5"/>
          <tpl hier="26" item="4294967295"/>
        </tpls>
      </n>
      <n v="1">
        <tpls c="8">
          <tpl hier="2" item="0"/>
          <tpl hier="4" item="3"/>
          <tpl fld="3" item="1"/>
          <tpl fld="2" item="85"/>
          <tpl hier="9" item="1"/>
          <tpl hier="11" item="4"/>
          <tpl hier="12" item="5"/>
          <tpl hier="26" item="4294967295"/>
        </tpls>
      </n>
      <n v="1">
        <tpls c="8">
          <tpl hier="2" item="0"/>
          <tpl hier="4" item="3"/>
          <tpl fld="3" item="44"/>
          <tpl fld="2" item="49"/>
          <tpl hier="9" item="1"/>
          <tpl hier="11" item="4"/>
          <tpl hier="12" item="5"/>
          <tpl hier="26" item="4294967295"/>
        </tpls>
      </n>
      <n v="1">
        <tpls c="8">
          <tpl hier="2" item="0"/>
          <tpl hier="4" item="3"/>
          <tpl fld="3" item="25"/>
          <tpl fld="2" item="49"/>
          <tpl hier="9" item="1"/>
          <tpl hier="11" item="4"/>
          <tpl hier="12" item="5"/>
          <tpl hier="26" item="4294967295"/>
        </tpls>
      </n>
      <n v="1">
        <tpls c="8">
          <tpl hier="2" item="0"/>
          <tpl hier="4" item="3"/>
          <tpl fld="3" item="2"/>
          <tpl fld="2" item="49"/>
          <tpl hier="9" item="1"/>
          <tpl hier="11" item="4"/>
          <tpl hier="12" item="5"/>
          <tpl hier="26" item="4294967295"/>
        </tpls>
      </n>
      <n v="1">
        <tpls c="8">
          <tpl hier="2" item="0"/>
          <tpl hier="4" item="3"/>
          <tpl fld="3" item="48"/>
          <tpl fld="2" item="44"/>
          <tpl hier="9" item="1"/>
          <tpl hier="11" item="4"/>
          <tpl hier="12" item="5"/>
          <tpl hier="26" item="4294967295"/>
        </tpls>
      </n>
      <n v="1">
        <tpls c="8">
          <tpl hier="2" item="0"/>
          <tpl hier="4" item="3"/>
          <tpl fld="3" item="36"/>
          <tpl fld="2" item="44"/>
          <tpl hier="9" item="1"/>
          <tpl hier="11" item="4"/>
          <tpl hier="12" item="5"/>
          <tpl hier="26" item="4294967295"/>
        </tpls>
      </n>
      <n v="1">
        <tpls c="8">
          <tpl hier="2" item="0"/>
          <tpl hier="4" item="3"/>
          <tpl fld="3" item="14"/>
          <tpl fld="2" item="44"/>
          <tpl hier="9" item="1"/>
          <tpl hier="11" item="4"/>
          <tpl hier="12" item="5"/>
          <tpl hier="26" item="4294967295"/>
        </tpls>
      </n>
      <n v="1">
        <tpls c="8">
          <tpl hier="2" item="0"/>
          <tpl hier="4" item="3"/>
          <tpl fld="3" item="31"/>
          <tpl fld="2" item="34"/>
          <tpl hier="9" item="1"/>
          <tpl hier="11" item="4"/>
          <tpl hier="12" item="5"/>
          <tpl hier="26" item="4294967295"/>
        </tpls>
      </n>
      <n v="1">
        <tpls c="8">
          <tpl hier="2" item="0"/>
          <tpl hier="4" item="3"/>
          <tpl fld="3" item="2"/>
          <tpl fld="2" item="34"/>
          <tpl hier="9" item="1"/>
          <tpl hier="11" item="4"/>
          <tpl hier="12" item="5"/>
          <tpl hier="26" item="4294967295"/>
        </tpls>
      </n>
      <n v="1">
        <tpls c="8">
          <tpl hier="2" item="0"/>
          <tpl hier="4" item="3"/>
          <tpl fld="3" item="16"/>
          <tpl fld="2" item="64"/>
          <tpl hier="9" item="1"/>
          <tpl hier="11" item="4"/>
          <tpl hier="12" item="5"/>
          <tpl hier="26" item="4294967295"/>
        </tpls>
      </n>
      <n v="1">
        <tpls c="8">
          <tpl hier="2" item="0"/>
          <tpl hier="4" item="3"/>
          <tpl fld="3" item="51"/>
          <tpl fld="2" item="64"/>
          <tpl hier="9" item="1"/>
          <tpl hier="11" item="4"/>
          <tpl hier="12" item="5"/>
          <tpl hier="26" item="4294967295"/>
        </tpls>
      </n>
      <n v="1">
        <tpls c="8">
          <tpl hier="2" item="0"/>
          <tpl hier="4" item="3"/>
          <tpl fld="3" item="48"/>
          <tpl fld="2" item="33"/>
          <tpl hier="9" item="1"/>
          <tpl hier="11" item="4"/>
          <tpl hier="12" item="5"/>
          <tpl hier="26" item="4294967295"/>
        </tpls>
      </n>
      <n v="1">
        <tpls c="8">
          <tpl hier="2" item="0"/>
          <tpl hier="4" item="3"/>
          <tpl fld="3" item="52"/>
          <tpl fld="2" item="33"/>
          <tpl hier="9" item="1"/>
          <tpl hier="11" item="4"/>
          <tpl hier="12" item="5"/>
          <tpl hier="26" item="4294967295"/>
        </tpls>
      </n>
      <n v="1">
        <tpls c="8">
          <tpl hier="2" item="0"/>
          <tpl hier="4" item="3"/>
          <tpl fld="3" item="47"/>
          <tpl fld="2" item="43"/>
          <tpl hier="9" item="1"/>
          <tpl hier="11" item="4"/>
          <tpl hier="12" item="5"/>
          <tpl hier="26" item="4294967295"/>
        </tpls>
      </n>
      <n v="1">
        <tpls c="8">
          <tpl hier="2" item="0"/>
          <tpl hier="4" item="3"/>
          <tpl fld="3" item="16"/>
          <tpl fld="2" item="21"/>
          <tpl hier="9" item="1"/>
          <tpl hier="11" item="4"/>
          <tpl hier="12" item="5"/>
          <tpl hier="26" item="4294967295"/>
        </tpls>
      </n>
      <n v="1">
        <tpls c="8">
          <tpl hier="2" item="0"/>
          <tpl hier="4" item="3"/>
          <tpl fld="3" item="14"/>
          <tpl fld="2" item="41"/>
          <tpl hier="9" item="1"/>
          <tpl hier="11" item="4"/>
          <tpl hier="12" item="5"/>
          <tpl hier="26" item="4294967295"/>
        </tpls>
      </n>
      <n v="1">
        <tpls c="8">
          <tpl hier="2" item="0"/>
          <tpl hier="4" item="3"/>
          <tpl fld="3" item="40"/>
          <tpl fld="2" item="14"/>
          <tpl hier="9" item="1"/>
          <tpl hier="11" item="4"/>
          <tpl hier="12" item="5"/>
          <tpl hier="26" item="4294967295"/>
        </tpls>
      </n>
      <n v="1">
        <tpls c="8">
          <tpl hier="2" item="0"/>
          <tpl hier="4" item="3"/>
          <tpl fld="3" item="25"/>
          <tpl fld="2" item="29"/>
          <tpl hier="9" item="1"/>
          <tpl hier="11" item="4"/>
          <tpl hier="12" item="5"/>
          <tpl hier="26" item="4294967295"/>
        </tpls>
      </n>
      <n v="1">
        <tpls c="8">
          <tpl hier="2" item="0"/>
          <tpl hier="4" item="3"/>
          <tpl fld="3" item="3"/>
          <tpl fld="2" item="26"/>
          <tpl hier="9" item="1"/>
          <tpl hier="11" item="4"/>
          <tpl hier="12" item="5"/>
          <tpl hier="26" item="4294967295"/>
        </tpls>
      </n>
      <n v="1">
        <tpls c="8">
          <tpl hier="2" item="0"/>
          <tpl hier="4" item="3"/>
          <tpl fld="3" item="42"/>
          <tpl fld="2" item="17"/>
          <tpl hier="9" item="1"/>
          <tpl hier="11" item="4"/>
          <tpl hier="12" item="5"/>
          <tpl hier="26" item="4294967295"/>
        </tpls>
      </n>
      <n v="1">
        <tpls c="8">
          <tpl hier="2" item="0"/>
          <tpl hier="4" item="3"/>
          <tpl fld="3" item="14"/>
          <tpl fld="2" item="23"/>
          <tpl hier="9" item="1"/>
          <tpl hier="11" item="4"/>
          <tpl hier="12" item="5"/>
          <tpl hier="26" item="4294967295"/>
        </tpls>
      </n>
      <n v="1">
        <tpls c="8">
          <tpl hier="2" item="0"/>
          <tpl hier="4" item="3"/>
          <tpl fld="3" item="44"/>
          <tpl fld="2" item="25"/>
          <tpl hier="9" item="1"/>
          <tpl hier="11" item="4"/>
          <tpl hier="12" item="5"/>
          <tpl hier="26" item="4294967295"/>
        </tpls>
      </n>
      <n v="1">
        <tpls c="8">
          <tpl hier="2" item="0"/>
          <tpl hier="4" item="3"/>
          <tpl fld="3" item="30"/>
          <tpl fld="2" item="16"/>
          <tpl hier="9" item="1"/>
          <tpl hier="11" item="4"/>
          <tpl hier="12" item="5"/>
          <tpl hier="26" item="4294967295"/>
        </tpls>
      </n>
      <n v="1">
        <tpls c="8">
          <tpl hier="2" item="0"/>
          <tpl hier="4" item="3"/>
          <tpl fld="3" item="46"/>
          <tpl fld="2" item="18"/>
          <tpl hier="9" item="1"/>
          <tpl hier="11" item="4"/>
          <tpl hier="12" item="5"/>
          <tpl hier="26" item="4294967295"/>
        </tpls>
      </n>
      <n v="1">
        <tpls c="8">
          <tpl hier="2" item="0"/>
          <tpl hier="4" item="3"/>
          <tpl fld="3" item="17"/>
          <tpl fld="2" item="9"/>
          <tpl hier="9" item="1"/>
          <tpl hier="11" item="4"/>
          <tpl hier="12" item="5"/>
          <tpl hier="26" item="4294967295"/>
        </tpls>
      </n>
      <n v="1">
        <tpls c="8">
          <tpl hier="2" item="0"/>
          <tpl hier="4" item="3"/>
          <tpl fld="3" item="23"/>
          <tpl fld="2" item="7"/>
          <tpl hier="9" item="1"/>
          <tpl hier="11" item="4"/>
          <tpl hier="12" item="5"/>
          <tpl hier="26" item="4294967295"/>
        </tpls>
      </n>
      <n v="1">
        <tpls c="8">
          <tpl hier="2" item="0"/>
          <tpl hier="4" item="3"/>
          <tpl fld="3" item="33"/>
          <tpl fld="2" item="65"/>
          <tpl hier="9" item="1"/>
          <tpl hier="11" item="4"/>
          <tpl hier="12" item="5"/>
          <tpl hier="26" item="4294967295"/>
        </tpls>
      </n>
      <n v="1">
        <tpls c="8">
          <tpl hier="2" item="0"/>
          <tpl hier="4" item="3"/>
          <tpl fld="3" item="10"/>
          <tpl fld="2" item="85"/>
          <tpl hier="9" item="1"/>
          <tpl hier="11" item="4"/>
          <tpl hier="12" item="5"/>
          <tpl hier="26" item="4294967295"/>
        </tpls>
      </n>
      <n v="1">
        <tpls c="8">
          <tpl hier="2" item="0"/>
          <tpl hier="4" item="3"/>
          <tpl fld="3" item="58"/>
          <tpl fld="2" item="85"/>
          <tpl hier="9" item="1"/>
          <tpl hier="11" item="4"/>
          <tpl hier="12" item="5"/>
          <tpl hier="26" item="4294967295"/>
        </tpls>
      </n>
      <n v="1">
        <tpls c="8">
          <tpl hier="2" item="0"/>
          <tpl hier="4" item="3"/>
          <tpl fld="3" item="55"/>
          <tpl fld="2" item="85"/>
          <tpl hier="9" item="1"/>
          <tpl hier="11" item="4"/>
          <tpl hier="12" item="5"/>
          <tpl hier="26" item="4294967295"/>
        </tpls>
      </n>
      <n v="1">
        <tpls c="8">
          <tpl hier="2" item="0"/>
          <tpl hier="4" item="3"/>
          <tpl fld="3" item="37"/>
          <tpl fld="2" item="49"/>
          <tpl hier="9" item="1"/>
          <tpl hier="11" item="4"/>
          <tpl hier="12" item="5"/>
          <tpl hier="26" item="4294967295"/>
        </tpls>
      </n>
      <n v="1">
        <tpls c="8">
          <tpl hier="2" item="0"/>
          <tpl hier="4" item="3"/>
          <tpl fld="3" item="22"/>
          <tpl fld="2" item="49"/>
          <tpl hier="9" item="1"/>
          <tpl hier="11" item="4"/>
          <tpl hier="12" item="5"/>
          <tpl hier="26" item="4294967295"/>
        </tpls>
      </n>
      <n v="1">
        <tpls c="8">
          <tpl hier="2" item="0"/>
          <tpl hier="4" item="3"/>
          <tpl fld="3" item="1"/>
          <tpl fld="2" item="49"/>
          <tpl hier="9" item="1"/>
          <tpl hier="11" item="4"/>
          <tpl hier="12" item="5"/>
          <tpl hier="26" item="4294967295"/>
        </tpls>
      </n>
      <n v="1">
        <tpls c="8">
          <tpl hier="2" item="0"/>
          <tpl hier="4" item="3"/>
          <tpl fld="3" item="44"/>
          <tpl fld="2" item="44"/>
          <tpl hier="9" item="1"/>
          <tpl hier="11" item="4"/>
          <tpl hier="12" item="5"/>
          <tpl hier="26" item="4294967295"/>
        </tpls>
      </n>
      <n v="1">
        <tpls c="8">
          <tpl hier="2" item="0"/>
          <tpl hier="4" item="3"/>
          <tpl fld="3" item="31"/>
          <tpl fld="2" item="44"/>
          <tpl hier="9" item="1"/>
          <tpl hier="11" item="4"/>
          <tpl hier="12" item="5"/>
          <tpl hier="26" item="4294967295"/>
        </tpls>
      </n>
      <n v="1">
        <tpls c="8">
          <tpl hier="2" item="0"/>
          <tpl hier="4" item="3"/>
          <tpl fld="3" item="11"/>
          <tpl fld="2" item="44"/>
          <tpl hier="9" item="1"/>
          <tpl hier="11" item="4"/>
          <tpl hier="12" item="5"/>
          <tpl hier="26" item="4294967295"/>
        </tpls>
      </n>
      <n v="1">
        <tpls c="8">
          <tpl hier="2" item="0"/>
          <tpl hier="4" item="3"/>
          <tpl fld="3" item="48"/>
          <tpl fld="2" item="34"/>
          <tpl hier="9" item="1"/>
          <tpl hier="11" item="4"/>
          <tpl hier="12" item="5"/>
          <tpl hier="26" item="4294967295"/>
        </tpls>
      </n>
      <n v="1">
        <tpls c="8">
          <tpl hier="2" item="0"/>
          <tpl hier="4" item="3"/>
          <tpl fld="3" item="25"/>
          <tpl fld="2" item="34"/>
          <tpl hier="9" item="1"/>
          <tpl hier="11" item="4"/>
          <tpl hier="12" item="5"/>
          <tpl hier="26" item="4294967295"/>
        </tpls>
      </n>
      <n v="1">
        <tpls c="8">
          <tpl hier="2" item="0"/>
          <tpl hier="4" item="3"/>
          <tpl fld="3" item="1"/>
          <tpl fld="2" item="34"/>
          <tpl hier="9" item="1"/>
          <tpl hier="11" item="4"/>
          <tpl hier="12" item="5"/>
          <tpl hier="26" item="4294967295"/>
        </tpls>
      </n>
      <n v="1">
        <tpls c="8">
          <tpl hier="2" item="0"/>
          <tpl hier="4" item="3"/>
          <tpl fld="3" item="10"/>
          <tpl fld="2" item="64"/>
          <tpl hier="9" item="1"/>
          <tpl hier="11" item="4"/>
          <tpl hier="12" item="5"/>
          <tpl hier="26" item="4294967295"/>
        </tpls>
      </n>
      <n v="1">
        <tpls c="8">
          <tpl hier="2" item="0"/>
          <tpl hier="4" item="3"/>
          <tpl fld="3" item="50"/>
          <tpl fld="2" item="64"/>
          <tpl hier="9" item="1"/>
          <tpl hier="11" item="4"/>
          <tpl hier="12" item="5"/>
          <tpl hier="26" item="4294967295"/>
        </tpls>
      </n>
      <n v="1">
        <tpls c="8">
          <tpl hier="2" item="0"/>
          <tpl hier="4" item="3"/>
          <tpl fld="3" item="44"/>
          <tpl fld="2" item="33"/>
          <tpl hier="9" item="1"/>
          <tpl hier="11" item="4"/>
          <tpl hier="12" item="5"/>
          <tpl hier="26" item="4294967295"/>
        </tpls>
      </n>
      <n v="1">
        <tpls c="8">
          <tpl hier="2" item="0"/>
          <tpl hier="4" item="3"/>
          <tpl fld="3" item="38"/>
          <tpl fld="2" item="33"/>
          <tpl hier="9" item="1"/>
          <tpl hier="11" item="4"/>
          <tpl hier="12" item="5"/>
          <tpl hier="26" item="4294967295"/>
        </tpls>
      </n>
      <n v="1">
        <tpls c="8">
          <tpl hier="2" item="0"/>
          <tpl hier="4" item="3"/>
          <tpl fld="3" item="41"/>
          <tpl fld="2" item="43"/>
          <tpl hier="9" item="1"/>
          <tpl hier="11" item="4"/>
          <tpl hier="12" item="5"/>
          <tpl hier="26" item="4294967295"/>
        </tpls>
      </n>
      <n v="1">
        <tpls c="8">
          <tpl hier="2" item="0"/>
          <tpl hier="4" item="3"/>
          <tpl fld="3" item="31"/>
          <tpl fld="2" item="21"/>
          <tpl hier="9" item="1"/>
          <tpl hier="11" item="4"/>
          <tpl hier="12" item="5"/>
          <tpl hier="26" item="4294967295"/>
        </tpls>
      </n>
      <n v="1">
        <tpls c="8">
          <tpl hier="2" item="0"/>
          <tpl hier="4" item="3"/>
          <tpl fld="3" item="6"/>
          <tpl fld="2" item="41"/>
          <tpl hier="9" item="1"/>
          <tpl hier="11" item="4"/>
          <tpl hier="12" item="5"/>
          <tpl hier="26" item="4294967295"/>
        </tpls>
      </n>
      <n v="1">
        <tpls c="8">
          <tpl hier="2" item="0"/>
          <tpl hier="4" item="3"/>
          <tpl fld="3" item="46"/>
          <tpl fld="2" item="14"/>
          <tpl hier="9" item="1"/>
          <tpl hier="11" item="4"/>
          <tpl hier="12" item="5"/>
          <tpl hier="26" item="4294967295"/>
        </tpls>
      </n>
      <n v="1">
        <tpls c="8">
          <tpl hier="2" item="0"/>
          <tpl hier="4" item="3"/>
          <tpl fld="3" item="22"/>
          <tpl fld="2" item="29"/>
          <tpl hier="9" item="1"/>
          <tpl hier="11" item="4"/>
          <tpl hier="12" item="5"/>
          <tpl hier="26" item="4294967295"/>
        </tpls>
      </n>
      <n v="1">
        <tpls c="8">
          <tpl hier="2" item="0"/>
          <tpl hier="4" item="3"/>
          <tpl fld="3" item="0"/>
          <tpl fld="2" item="26"/>
          <tpl hier="9" item="1"/>
          <tpl hier="11" item="4"/>
          <tpl hier="12" item="5"/>
          <tpl hier="26" item="4294967295"/>
        </tpls>
      </n>
      <n v="1">
        <tpls c="8">
          <tpl hier="2" item="0"/>
          <tpl hier="4" item="3"/>
          <tpl fld="3" item="28"/>
          <tpl fld="2" item="17"/>
          <tpl hier="9" item="1"/>
          <tpl hier="11" item="4"/>
          <tpl hier="12" item="5"/>
          <tpl hier="26" item="4294967295"/>
        </tpls>
      </n>
      <n v="1">
        <tpls c="8">
          <tpl hier="2" item="0"/>
          <tpl hier="4" item="3"/>
          <tpl fld="3" item="11"/>
          <tpl fld="2" item="23"/>
          <tpl hier="9" item="1"/>
          <tpl hier="11" item="4"/>
          <tpl hier="12" item="5"/>
          <tpl hier="26" item="4294967295"/>
        </tpls>
      </n>
      <n v="1">
        <tpls c="8">
          <tpl hier="2" item="0"/>
          <tpl hier="4" item="3"/>
          <tpl fld="3" item="37"/>
          <tpl fld="2" item="25"/>
          <tpl hier="9" item="1"/>
          <tpl hier="11" item="4"/>
          <tpl hier="12" item="5"/>
          <tpl hier="26" item="4294967295"/>
        </tpls>
      </n>
      <n v="1">
        <tpls c="8">
          <tpl hier="2" item="0"/>
          <tpl hier="4" item="3"/>
          <tpl fld="3" item="17"/>
          <tpl fld="2" item="16"/>
          <tpl hier="9" item="1"/>
          <tpl hier="11" item="4"/>
          <tpl hier="12" item="5"/>
          <tpl hier="26" item="4294967295"/>
        </tpls>
      </n>
      <n v="1">
        <tpls c="8">
          <tpl hier="2" item="0"/>
          <tpl hier="4" item="3"/>
          <tpl fld="3" item="43"/>
          <tpl fld="2" item="18"/>
          <tpl hier="9" item="1"/>
          <tpl hier="11" item="4"/>
          <tpl hier="12" item="5"/>
          <tpl hier="26" item="4294967295"/>
        </tpls>
      </n>
      <n v="1">
        <tpls c="8">
          <tpl hier="2" item="0"/>
          <tpl hier="4" item="3"/>
          <tpl fld="3" item="1"/>
          <tpl fld="2" item="9"/>
          <tpl hier="9" item="1"/>
          <tpl hier="11" item="4"/>
          <tpl hier="12" item="5"/>
          <tpl hier="26" item="4294967295"/>
        </tpls>
      </n>
      <n v="1">
        <tpls c="8">
          <tpl hier="2" item="0"/>
          <tpl hier="4" item="3"/>
          <tpl fld="3" item="21"/>
          <tpl fld="2" item="7"/>
          <tpl hier="9" item="1"/>
          <tpl hier="11" item="4"/>
          <tpl hier="12" item="5"/>
          <tpl hier="26" item="4294967295"/>
        </tpls>
      </n>
      <n v="1">
        <tpls c="8">
          <tpl hier="2" item="0"/>
          <tpl hier="4" item="3"/>
          <tpl fld="3" item="28"/>
          <tpl fld="2" item="57"/>
          <tpl hier="9" item="1"/>
          <tpl hier="11" item="4"/>
          <tpl hier="12" item="5"/>
          <tpl hier="26" item="4294967295"/>
        </tpls>
      </n>
      <n v="1">
        <tpls c="8">
          <tpl hier="2" item="0"/>
          <tpl hier="4" item="3"/>
          <tpl fld="3" item="19"/>
          <tpl fld="2" item="57"/>
          <tpl hier="9" item="1"/>
          <tpl hier="11" item="4"/>
          <tpl hier="12" item="5"/>
          <tpl hier="26" item="4294967295"/>
        </tpls>
      </n>
      <n v="1">
        <tpls c="8">
          <tpl hier="2" item="0"/>
          <tpl hier="4" item="3"/>
          <tpl fld="3" item="26"/>
          <tpl fld="2" item="61"/>
          <tpl hier="9" item="1"/>
          <tpl hier="11" item="4"/>
          <tpl hier="12" item="5"/>
          <tpl hier="26" item="4294967295"/>
        </tpls>
      </n>
      <n v="1">
        <tpls c="8">
          <tpl hier="2" item="0"/>
          <tpl hier="4" item="3"/>
          <tpl fld="3" item="25"/>
          <tpl fld="2" item="61"/>
          <tpl hier="9" item="1"/>
          <tpl hier="11" item="4"/>
          <tpl hier="12" item="5"/>
          <tpl hier="26" item="4294967295"/>
        </tpls>
      </n>
      <n v="1">
        <tpls c="8">
          <tpl hier="2" item="0"/>
          <tpl hier="4" item="3"/>
          <tpl fld="3" item="24"/>
          <tpl fld="2" item="61"/>
          <tpl hier="9" item="1"/>
          <tpl hier="11" item="4"/>
          <tpl hier="12" item="5"/>
          <tpl hier="26" item="4294967295"/>
        </tpls>
      </n>
      <n v="1">
        <tpls c="8">
          <tpl hier="2" item="0"/>
          <tpl hier="4" item="3"/>
          <tpl fld="3" item="23"/>
          <tpl fld="2" item="61"/>
          <tpl hier="9" item="1"/>
          <tpl hier="11" item="4"/>
          <tpl hier="12" item="5"/>
          <tpl hier="26" item="4294967295"/>
        </tpls>
      </n>
      <n v="1">
        <tpls c="8">
          <tpl hier="2" item="0"/>
          <tpl hier="4" item="3"/>
          <tpl fld="3" item="10"/>
          <tpl fld="2" item="79"/>
          <tpl hier="9" item="1"/>
          <tpl hier="11" item="4"/>
          <tpl hier="12" item="5"/>
          <tpl hier="26" item="4294967295"/>
        </tpls>
      </n>
      <n v="1">
        <tpls c="8">
          <tpl hier="2" item="0"/>
          <tpl hier="4" item="3"/>
          <tpl fld="3" item="12"/>
          <tpl fld="2" item="79"/>
          <tpl hier="9" item="1"/>
          <tpl hier="11" item="4"/>
          <tpl hier="12" item="5"/>
          <tpl hier="26" item="4294967295"/>
        </tpls>
      </n>
      <n v="1">
        <tpls c="8">
          <tpl hier="2" item="0"/>
          <tpl hier="4" item="3"/>
          <tpl fld="3" item="11"/>
          <tpl fld="2" item="79"/>
          <tpl hier="9" item="1"/>
          <tpl hier="11" item="4"/>
          <tpl hier="12" item="5"/>
          <tpl hier="26" item="4294967295"/>
        </tpls>
      </n>
      <n v="1">
        <tpls c="8">
          <tpl hier="2" item="0"/>
          <tpl hier="4" item="3"/>
          <tpl fld="3" item="9"/>
          <tpl fld="2" item="79"/>
          <tpl hier="9" item="1"/>
          <tpl hier="11" item="4"/>
          <tpl hier="12" item="5"/>
          <tpl hier="26" item="4294967295"/>
        </tpls>
      </n>
      <n v="1">
        <tpls c="8">
          <tpl hier="2" item="0"/>
          <tpl hier="4" item="3"/>
          <tpl fld="3" item="57"/>
          <tpl fld="2" item="46"/>
          <tpl hier="9" item="1"/>
          <tpl hier="11" item="4"/>
          <tpl hier="12" item="5"/>
          <tpl hier="26" item="4294967295"/>
        </tpls>
      </n>
      <n v="1">
        <tpls c="8">
          <tpl hier="2" item="0"/>
          <tpl hier="4" item="3"/>
          <tpl fld="3" item="3"/>
          <tpl fld="2" item="46"/>
          <tpl hier="9" item="1"/>
          <tpl hier="11" item="4"/>
          <tpl hier="12" item="5"/>
          <tpl hier="26" item="4294967295"/>
        </tpls>
      </n>
      <n v="1">
        <tpls c="8">
          <tpl hier="2" item="0"/>
          <tpl hier="4" item="3"/>
          <tpl fld="3" item="1"/>
          <tpl fld="2" item="46"/>
          <tpl hier="9" item="1"/>
          <tpl hier="11" item="4"/>
          <tpl hier="12" item="5"/>
          <tpl hier="26" item="4294967295"/>
        </tpls>
      </n>
      <n v="1">
        <tpls c="8">
          <tpl hier="2" item="0"/>
          <tpl hier="4" item="3"/>
          <tpl fld="3" item="20"/>
          <tpl fld="2" item="51"/>
          <tpl hier="9" item="1"/>
          <tpl hier="11" item="4"/>
          <tpl hier="12" item="5"/>
          <tpl hier="26" item="4294967295"/>
        </tpls>
      </n>
      <n v="1">
        <tpls c="8">
          <tpl hier="2" item="0"/>
          <tpl hier="4" item="3"/>
          <tpl fld="3" item="51"/>
          <tpl fld="2" item="51"/>
          <tpl hier="9" item="1"/>
          <tpl hier="11" item="4"/>
          <tpl hier="12" item="5"/>
          <tpl hier="26" item="4294967295"/>
        </tpls>
      </n>
      <n v="1">
        <tpls c="8">
          <tpl hier="2" item="0"/>
          <tpl hier="4" item="3"/>
          <tpl fld="3" item="38"/>
          <tpl fld="2" item="51"/>
          <tpl hier="9" item="1"/>
          <tpl hier="11" item="4"/>
          <tpl hier="12" item="5"/>
          <tpl hier="26" item="4294967295"/>
        </tpls>
      </n>
      <n v="1">
        <tpls c="8">
          <tpl hier="2" item="0"/>
          <tpl hier="4" item="3"/>
          <tpl fld="3" item="18"/>
          <tpl fld="1" item="1"/>
          <tpl hier="9" item="1"/>
          <tpl hier="11" item="4"/>
          <tpl hier="12" item="5"/>
          <tpl hier="26" item="4294967295"/>
        </tpls>
      </n>
      <n v="1">
        <tpls c="8">
          <tpl hier="2" item="0"/>
          <tpl hier="4" item="3"/>
          <tpl fld="3" item="22"/>
          <tpl fld="1" item="1"/>
          <tpl hier="9" item="1"/>
          <tpl hier="11" item="4"/>
          <tpl hier="12" item="5"/>
          <tpl hier="26" item="4294967295"/>
        </tpls>
      </n>
      <n v="1">
        <tpls c="8">
          <tpl hier="2" item="0"/>
          <tpl hier="4" item="3"/>
          <tpl fld="3" item="17"/>
          <tpl fld="1" item="1"/>
          <tpl hier="9" item="1"/>
          <tpl hier="11" item="4"/>
          <tpl hier="12" item="5"/>
          <tpl hier="26" item="4294967295"/>
        </tpls>
      </n>
      <n v="1">
        <tpls c="8">
          <tpl hier="2" item="0"/>
          <tpl hier="4" item="3"/>
          <tpl fld="3" item="21"/>
          <tpl fld="1" item="1"/>
          <tpl hier="9" item="1"/>
          <tpl hier="11" item="4"/>
          <tpl hier="12" item="5"/>
          <tpl hier="26" item="4294967295"/>
        </tpls>
      </n>
      <n v="1">
        <tpls c="8">
          <tpl hier="2" item="0"/>
          <tpl hier="4" item="3"/>
          <tpl fld="3" item="8"/>
          <tpl fld="2" item="58"/>
          <tpl hier="9" item="1"/>
          <tpl hier="11" item="4"/>
          <tpl hier="12" item="5"/>
          <tpl hier="26" item="4294967295"/>
        </tpls>
      </n>
      <n v="1">
        <tpls c="8">
          <tpl hier="2" item="0"/>
          <tpl hier="4" item="3"/>
          <tpl fld="3" item="7"/>
          <tpl fld="2" item="58"/>
          <tpl hier="9" item="1"/>
          <tpl hier="11" item="4"/>
          <tpl hier="12" item="5"/>
          <tpl hier="26" item="4294967295"/>
        </tpls>
      </n>
      <n v="1">
        <tpls c="8">
          <tpl hier="2" item="0"/>
          <tpl hier="4" item="3"/>
          <tpl fld="3" item="6"/>
          <tpl fld="2" item="58"/>
          <tpl hier="9" item="1"/>
          <tpl hier="11" item="4"/>
          <tpl hier="12" item="5"/>
          <tpl hier="26" item="4294967295"/>
        </tpls>
      </n>
      <n v="1">
        <tpls c="8">
          <tpl hier="2" item="0"/>
          <tpl hier="4" item="3"/>
          <tpl fld="3" item="5"/>
          <tpl fld="2" item="58"/>
          <tpl hier="9" item="1"/>
          <tpl hier="11" item="4"/>
          <tpl hier="12" item="5"/>
          <tpl hier="26" item="4294967295"/>
        </tpls>
      </n>
      <n v="1">
        <tpls c="8">
          <tpl hier="2" item="0"/>
          <tpl hier="4" item="3"/>
          <tpl fld="3" item="56"/>
          <tpl fld="2" item="63"/>
          <tpl hier="9" item="1"/>
          <tpl hier="11" item="4"/>
          <tpl hier="12" item="5"/>
          <tpl hier="26" item="4294967295"/>
        </tpls>
      </n>
      <n v="1">
        <tpls c="8">
          <tpl hier="2" item="0"/>
          <tpl hier="4" item="3"/>
          <tpl fld="3" item="0"/>
          <tpl fld="2" item="63"/>
          <tpl hier="9" item="1"/>
          <tpl hier="11" item="4"/>
          <tpl hier="12" item="5"/>
          <tpl hier="26" item="4294967295"/>
        </tpls>
      </n>
      <n v="1">
        <tpls c="8">
          <tpl hier="2" item="0"/>
          <tpl hier="4" item="3"/>
          <tpl fld="3" item="55"/>
          <tpl fld="2" item="63"/>
          <tpl hier="9" item="1"/>
          <tpl hier="11" item="4"/>
          <tpl hier="12" item="5"/>
          <tpl hier="26" item="4294967295"/>
        </tpls>
      </n>
      <n v="1">
        <tpls c="8">
          <tpl hier="2" item="0"/>
          <tpl hier="4" item="3"/>
          <tpl fld="3" item="35"/>
          <tpl fld="2" item="82"/>
          <tpl hier="9" item="1"/>
          <tpl hier="11" item="4"/>
          <tpl hier="12" item="5"/>
          <tpl hier="26" item="4294967295"/>
        </tpls>
      </n>
      <n v="1">
        <tpls c="8">
          <tpl hier="2" item="0"/>
          <tpl hier="4" item="3"/>
          <tpl fld="3" item="40"/>
          <tpl fld="2" item="82"/>
          <tpl hier="9" item="1"/>
          <tpl hier="11" item="4"/>
          <tpl hier="12" item="5"/>
          <tpl hier="26" item="4294967295"/>
        </tpls>
      </n>
      <n v="1">
        <tpls c="8">
          <tpl hier="2" item="0"/>
          <tpl hier="4" item="3"/>
          <tpl fld="3" item="50"/>
          <tpl fld="2" item="82"/>
          <tpl hier="9" item="1"/>
          <tpl hier="11" item="4"/>
          <tpl hier="12" item="5"/>
          <tpl hier="26" item="4294967295"/>
        </tpls>
      </n>
      <n v="1">
        <tpls c="8">
          <tpl hier="2" item="0"/>
          <tpl hier="4" item="3"/>
          <tpl fld="3" item="49"/>
          <tpl fld="2" item="82"/>
          <tpl hier="9" item="1"/>
          <tpl hier="11" item="4"/>
          <tpl hier="12" item="5"/>
          <tpl hier="26" item="4294967295"/>
        </tpls>
      </n>
      <n v="1">
        <tpls c="8">
          <tpl hier="2" item="0"/>
          <tpl hier="4" item="3"/>
          <tpl fld="3" item="37"/>
          <tpl fld="2" item="47"/>
          <tpl hier="9" item="1"/>
          <tpl hier="11" item="4"/>
          <tpl hier="12" item="5"/>
          <tpl hier="26" item="4294967295"/>
        </tpls>
      </n>
      <n v="1">
        <tpls c="8">
          <tpl hier="2" item="0"/>
          <tpl hier="4" item="3"/>
          <tpl fld="3" item="39"/>
          <tpl fld="2" item="47"/>
          <tpl hier="9" item="1"/>
          <tpl hier="11" item="4"/>
          <tpl hier="12" item="5"/>
          <tpl hier="26" item="4294967295"/>
        </tpls>
      </n>
      <n v="1">
        <tpls c="8">
          <tpl hier="2" item="0"/>
          <tpl hier="4" item="3"/>
          <tpl fld="3" item="28"/>
          <tpl fld="2" item="47"/>
          <tpl hier="9" item="1"/>
          <tpl hier="11" item="4"/>
          <tpl hier="12" item="5"/>
          <tpl hier="26" item="4294967295"/>
        </tpls>
      </n>
      <n v="1">
        <tpls c="8">
          <tpl hier="2" item="0"/>
          <tpl hier="4" item="3"/>
          <tpl fld="3" item="19"/>
          <tpl fld="2" item="47"/>
          <tpl hier="9" item="1"/>
          <tpl hier="11" item="4"/>
          <tpl hier="12" item="5"/>
          <tpl hier="26" item="4294967295"/>
        </tpls>
      </n>
      <n v="1">
        <tpls c="8">
          <tpl hier="2" item="0"/>
          <tpl hier="4" item="3"/>
          <tpl fld="3" item="26"/>
          <tpl fld="2" item="52"/>
          <tpl hier="9" item="1"/>
          <tpl hier="11" item="4"/>
          <tpl hier="12" item="5"/>
          <tpl hier="26" item="4294967295"/>
        </tpls>
      </n>
      <n v="1">
        <tpls c="8">
          <tpl hier="2" item="0"/>
          <tpl hier="4" item="3"/>
          <tpl fld="3" item="25"/>
          <tpl fld="2" item="52"/>
          <tpl hier="9" item="1"/>
          <tpl hier="11" item="4"/>
          <tpl hier="12" item="5"/>
          <tpl hier="26" item="4294967295"/>
        </tpls>
      </n>
      <n v="1">
        <tpls c="8">
          <tpl hier="2" item="0"/>
          <tpl hier="4" item="3"/>
          <tpl fld="3" item="24"/>
          <tpl fld="2" item="52"/>
          <tpl hier="9" item="1"/>
          <tpl hier="11" item="4"/>
          <tpl hier="12" item="5"/>
          <tpl hier="26" item="4294967295"/>
        </tpls>
      </n>
      <n v="1">
        <tpls c="8">
          <tpl hier="2" item="0"/>
          <tpl hier="4" item="3"/>
          <tpl fld="3" item="23"/>
          <tpl fld="2" item="52"/>
          <tpl hier="9" item="1"/>
          <tpl hier="11" item="4"/>
          <tpl hier="12" item="5"/>
          <tpl hier="26" item="4294967295"/>
        </tpls>
      </n>
      <n v="1">
        <tpls c="8">
          <tpl hier="2" item="0"/>
          <tpl hier="4" item="3"/>
          <tpl fld="3" item="10"/>
          <tpl fld="2" item="56"/>
          <tpl hier="9" item="1"/>
          <tpl hier="11" item="4"/>
          <tpl hier="12" item="5"/>
          <tpl hier="26" item="4294967295"/>
        </tpls>
      </n>
      <n v="1">
        <tpls c="8">
          <tpl hier="2" item="0"/>
          <tpl hier="4" item="3"/>
          <tpl fld="3" item="12"/>
          <tpl fld="2" item="56"/>
          <tpl hier="9" item="1"/>
          <tpl hier="11" item="4"/>
          <tpl hier="12" item="5"/>
          <tpl hier="26" item="4294967295"/>
        </tpls>
      </n>
      <n v="1">
        <tpls c="8">
          <tpl hier="2" item="0"/>
          <tpl hier="4" item="3"/>
          <tpl fld="3" item="11"/>
          <tpl fld="2" item="56"/>
          <tpl hier="9" item="1"/>
          <tpl hier="11" item="4"/>
          <tpl hier="12" item="5"/>
          <tpl hier="26" item="4294967295"/>
        </tpls>
      </n>
      <n v="1">
        <tpls c="8">
          <tpl hier="2" item="0"/>
          <tpl hier="4" item="3"/>
          <tpl fld="3" item="9"/>
          <tpl fld="2" item="56"/>
          <tpl hier="9" item="1"/>
          <tpl hier="11" item="4"/>
          <tpl hier="12" item="5"/>
          <tpl hier="26" item="4294967295"/>
        </tpls>
      </n>
      <n v="1">
        <tpls c="8">
          <tpl hier="2" item="0"/>
          <tpl hier="4" item="3"/>
          <tpl fld="3" item="57"/>
          <tpl fld="2" item="60"/>
          <tpl hier="9" item="1"/>
          <tpl hier="11" item="4"/>
          <tpl hier="12" item="5"/>
          <tpl hier="26" item="4294967295"/>
        </tpls>
      </n>
      <n v="1">
        <tpls c="8">
          <tpl hier="2" item="0"/>
          <tpl hier="4" item="3"/>
          <tpl fld="3" item="3"/>
          <tpl fld="2" item="60"/>
          <tpl hier="9" item="1"/>
          <tpl hier="11" item="4"/>
          <tpl hier="12" item="5"/>
          <tpl hier="26" item="4294967295"/>
        </tpls>
      </n>
      <n v="1">
        <tpls c="8">
          <tpl hier="2" item="0"/>
          <tpl hier="4" item="3"/>
          <tpl fld="3" item="1"/>
          <tpl fld="2" item="60"/>
          <tpl hier="9" item="1"/>
          <tpl hier="11" item="4"/>
          <tpl hier="12" item="5"/>
          <tpl hier="26" item="4294967295"/>
        </tpls>
      </n>
      <n v="1">
        <tpls c="8">
          <tpl hier="2" item="0"/>
          <tpl hier="4" item="3"/>
          <tpl fld="3" item="20"/>
          <tpl fld="2" item="55"/>
          <tpl hier="9" item="1"/>
          <tpl hier="11" item="4"/>
          <tpl hier="12" item="5"/>
          <tpl hier="26" item="4294967295"/>
        </tpls>
      </n>
      <n v="1">
        <tpls c="8">
          <tpl hier="2" item="0"/>
          <tpl hier="4" item="3"/>
          <tpl fld="3" item="51"/>
          <tpl fld="2" item="55"/>
          <tpl hier="9" item="1"/>
          <tpl hier="11" item="4"/>
          <tpl hier="12" item="5"/>
          <tpl hier="26" item="4294967295"/>
        </tpls>
      </n>
      <n v="1">
        <tpls c="8">
          <tpl hier="2" item="0"/>
          <tpl hier="4" item="3"/>
          <tpl fld="3" item="38"/>
          <tpl fld="2" item="55"/>
          <tpl hier="9" item="1"/>
          <tpl hier="11" item="4"/>
          <tpl hier="12" item="5"/>
          <tpl hier="26" item="4294967295"/>
        </tpls>
      </n>
      <n v="1">
        <tpls c="8">
          <tpl hier="2" item="0"/>
          <tpl hier="4" item="3"/>
          <tpl fld="3" item="44"/>
          <tpl fld="2" item="42"/>
          <tpl hier="9" item="1"/>
          <tpl hier="11" item="4"/>
          <tpl hier="12" item="5"/>
          <tpl hier="26" item="4294967295"/>
        </tpls>
      </n>
      <n v="1">
        <tpls c="8">
          <tpl hier="2" item="0"/>
          <tpl hier="4" item="3"/>
          <tpl fld="3" item="43"/>
          <tpl fld="2" item="42"/>
          <tpl hier="9" item="1"/>
          <tpl hier="11" item="4"/>
          <tpl hier="12" item="5"/>
          <tpl hier="26" item="4294967295"/>
        </tpls>
      </n>
      <n v="1">
        <tpls c="8">
          <tpl hier="2" item="0"/>
          <tpl hier="4" item="3"/>
          <tpl fld="3" item="42"/>
          <tpl fld="2" item="42"/>
          <tpl hier="9" item="1"/>
          <tpl hier="11" item="4"/>
          <tpl hier="12" item="5"/>
          <tpl hier="26" item="4294967295"/>
        </tpls>
      </n>
      <n v="1">
        <tpls c="8">
          <tpl hier="2" item="0"/>
          <tpl hier="4" item="3"/>
          <tpl fld="3" item="41"/>
          <tpl fld="2" item="42"/>
          <tpl hier="9" item="1"/>
          <tpl hier="11" item="4"/>
          <tpl hier="12" item="5"/>
          <tpl hier="26" item="4294967295"/>
        </tpls>
      </n>
      <n v="1">
        <tpls c="8">
          <tpl hier="2" item="0"/>
          <tpl hier="4" item="3"/>
          <tpl fld="3" item="32"/>
          <tpl fld="2" item="62"/>
          <tpl hier="9" item="1"/>
          <tpl hier="11" item="4"/>
          <tpl hier="12" item="5"/>
          <tpl hier="26" item="4294967295"/>
        </tpls>
      </n>
      <n v="1">
        <tpls c="8">
          <tpl hier="2" item="0"/>
          <tpl hier="4" item="3"/>
          <tpl fld="3" item="31"/>
          <tpl fld="2" item="62"/>
          <tpl hier="9" item="1"/>
          <tpl hier="11" item="4"/>
          <tpl hier="12" item="5"/>
          <tpl hier="26" item="4294967295"/>
        </tpls>
      </n>
      <n v="1">
        <tpls c="8">
          <tpl hier="2" item="0"/>
          <tpl hier="4" item="3"/>
          <tpl fld="3" item="30"/>
          <tpl fld="2" item="62"/>
          <tpl hier="9" item="1"/>
          <tpl hier="11" item="4"/>
          <tpl hier="12" item="5"/>
          <tpl hier="26" item="4294967295"/>
        </tpls>
      </n>
      <n v="1">
        <tpls c="8">
          <tpl hier="2" item="0"/>
          <tpl hier="4" item="3"/>
          <tpl fld="3" item="29"/>
          <tpl fld="2" item="62"/>
          <tpl hier="9" item="1"/>
          <tpl hier="11" item="4"/>
          <tpl hier="12" item="5"/>
          <tpl hier="26" item="4294967295"/>
        </tpls>
      </n>
      <n v="1">
        <tpls c="8">
          <tpl hier="2" item="0"/>
          <tpl hier="4" item="3"/>
          <tpl fld="3" item="16"/>
          <tpl fld="2" item="77"/>
          <tpl hier="9" item="1"/>
          <tpl hier="11" item="4"/>
          <tpl hier="12" item="5"/>
          <tpl hier="26" item="4294967295"/>
        </tpls>
      </n>
      <n v="1">
        <tpls c="8">
          <tpl hier="2" item="0"/>
          <tpl hier="4" item="3"/>
          <tpl fld="3" item="15"/>
          <tpl fld="2" item="77"/>
          <tpl hier="9" item="1"/>
          <tpl hier="11" item="4"/>
          <tpl hier="12" item="5"/>
          <tpl hier="26" item="4294967295"/>
        </tpls>
      </n>
      <n v="1">
        <tpls c="8">
          <tpl hier="2" item="0"/>
          <tpl hier="4" item="3"/>
          <tpl fld="3" item="14"/>
          <tpl fld="2" item="77"/>
          <tpl hier="9" item="1"/>
          <tpl hier="11" item="4"/>
          <tpl hier="12" item="5"/>
          <tpl hier="26" item="4294967295"/>
        </tpls>
      </n>
      <n v="1">
        <tpls c="8">
          <tpl hier="2" item="0"/>
          <tpl hier="4" item="3"/>
          <tpl fld="3" item="13"/>
          <tpl fld="2" item="77"/>
          <tpl hier="9" item="1"/>
          <tpl hier="11" item="4"/>
          <tpl hier="12" item="5"/>
          <tpl hier="26" item="4294967295"/>
        </tpls>
      </n>
      <n v="1">
        <tpls c="8">
          <tpl hier="2" item="0"/>
          <tpl hier="4" item="3"/>
          <tpl fld="3" item="4"/>
          <tpl fld="2" item="28"/>
          <tpl hier="9" item="1"/>
          <tpl hier="11" item="4"/>
          <tpl hier="12" item="5"/>
          <tpl hier="26" item="4294967295"/>
        </tpls>
      </n>
      <n v="1">
        <tpls c="8">
          <tpl hier="2" item="0"/>
          <tpl hier="4" item="3"/>
          <tpl fld="3" item="58"/>
          <tpl fld="2" item="28"/>
          <tpl hier="9" item="1"/>
          <tpl hier="11" item="4"/>
          <tpl hier="12" item="5"/>
          <tpl hier="26" item="4294967295"/>
        </tpls>
      </n>
      <n v="1">
        <tpls c="8">
          <tpl hier="2" item="0"/>
          <tpl hier="4" item="3"/>
          <tpl fld="3" item="2"/>
          <tpl fld="2" item="28"/>
          <tpl hier="9" item="1"/>
          <tpl hier="11" item="4"/>
          <tpl hier="12" item="5"/>
          <tpl hier="26" item="4294967295"/>
        </tpls>
      </n>
      <n v="1">
        <tpls c="8">
          <tpl hier="2" item="0"/>
          <tpl hier="4" item="3"/>
          <tpl fld="3" item="54"/>
          <tpl fld="2" item="35"/>
          <tpl hier="9" item="1"/>
          <tpl hier="11" item="4"/>
          <tpl hier="12" item="5"/>
          <tpl hier="26" item="4294967295"/>
        </tpls>
      </n>
      <n v="1">
        <tpls c="8">
          <tpl hier="2" item="0"/>
          <tpl hier="4" item="3"/>
          <tpl fld="3" item="53"/>
          <tpl fld="2" item="35"/>
          <tpl hier="9" item="1"/>
          <tpl hier="11" item="4"/>
          <tpl hier="12" item="5"/>
          <tpl hier="26" item="4294967295"/>
        </tpls>
      </n>
      <n v="1">
        <tpls c="8">
          <tpl hier="2" item="0"/>
          <tpl hier="4" item="3"/>
          <tpl fld="3" item="52"/>
          <tpl fld="2" item="35"/>
          <tpl hier="9" item="1"/>
          <tpl hier="11" item="4"/>
          <tpl hier="12" item="5"/>
          <tpl hier="26" item="4294967295"/>
        </tpls>
      </n>
      <n v="1">
        <tpls c="8">
          <tpl hier="2" item="0"/>
          <tpl hier="4" item="3"/>
          <tpl fld="3" item="48"/>
          <tpl fld="2" item="40"/>
          <tpl hier="9" item="1"/>
          <tpl hier="11" item="4"/>
          <tpl hier="12" item="5"/>
          <tpl hier="26" item="4294967295"/>
        </tpls>
      </n>
      <n v="1">
        <tpls c="8">
          <tpl hier="2" item="0"/>
          <tpl hier="4" item="3"/>
          <tpl fld="3" item="46"/>
          <tpl fld="2" item="40"/>
          <tpl hier="9" item="1"/>
          <tpl hier="11" item="4"/>
          <tpl hier="12" item="5"/>
          <tpl hier="26" item="4294967295"/>
        </tpls>
      </n>
      <n v="1">
        <tpls c="8">
          <tpl hier="2" item="0"/>
          <tpl hier="4" item="3"/>
          <tpl fld="3" item="45"/>
          <tpl fld="2" item="40"/>
          <tpl hier="9" item="1"/>
          <tpl hier="11" item="4"/>
          <tpl hier="12" item="5"/>
          <tpl hier="26" item="4294967295"/>
        </tpls>
      </n>
      <n v="1">
        <tpls c="8">
          <tpl hier="2" item="0"/>
          <tpl hier="4" item="3"/>
          <tpl fld="3" item="47"/>
          <tpl fld="2" item="40"/>
          <tpl hier="9" item="1"/>
          <tpl hier="11" item="4"/>
          <tpl hier="12" item="5"/>
          <tpl hier="26" item="4294967295"/>
        </tpls>
      </n>
      <n v="1">
        <tpls c="8">
          <tpl hier="2" item="0"/>
          <tpl hier="4" item="3"/>
          <tpl fld="3" item="34"/>
          <tpl fld="2" item="54"/>
          <tpl hier="9" item="1"/>
          <tpl hier="11" item="4"/>
          <tpl hier="12" item="5"/>
          <tpl hier="26" item="4294967295"/>
        </tpls>
      </n>
      <n v="1">
        <tpls c="8">
          <tpl hier="2" item="0"/>
          <tpl hier="4" item="3"/>
          <tpl fld="3" item="36"/>
          <tpl fld="2" item="54"/>
          <tpl hier="9" item="1"/>
          <tpl hier="11" item="4"/>
          <tpl hier="12" item="5"/>
          <tpl hier="26" item="4294967295"/>
        </tpls>
      </n>
      <n v="1">
        <tpls c="8">
          <tpl hier="2" item="0"/>
          <tpl hier="4" item="3"/>
          <tpl fld="3" item="27"/>
          <tpl fld="2" item="54"/>
          <tpl hier="9" item="1"/>
          <tpl hier="11" item="4"/>
          <tpl hier="12" item="5"/>
          <tpl hier="26" item="4294967295"/>
        </tpls>
      </n>
      <n v="1">
        <tpls c="8">
          <tpl hier="2" item="0"/>
          <tpl hier="4" item="3"/>
          <tpl fld="3" item="33"/>
          <tpl fld="2" item="54"/>
          <tpl hier="9" item="1"/>
          <tpl hier="11" item="4"/>
          <tpl hier="12" item="5"/>
          <tpl hier="26" item="4294967295"/>
        </tpls>
      </n>
      <n v="1">
        <tpls c="8">
          <tpl hier="2" item="0"/>
          <tpl hier="4" item="3"/>
          <tpl fld="3" item="18"/>
          <tpl fld="2" item="59"/>
          <tpl hier="9" item="1"/>
          <tpl hier="11" item="4"/>
          <tpl hier="12" item="5"/>
          <tpl hier="26" item="4294967295"/>
        </tpls>
      </n>
      <n v="1">
        <tpls c="8">
          <tpl hier="2" item="0"/>
          <tpl hier="4" item="3"/>
          <tpl fld="3" item="22"/>
          <tpl fld="2" item="59"/>
          <tpl hier="9" item="1"/>
          <tpl hier="11" item="4"/>
          <tpl hier="12" item="5"/>
          <tpl hier="26" item="4294967295"/>
        </tpls>
      </n>
      <n v="1">
        <tpls c="8">
          <tpl hier="2" item="0"/>
          <tpl hier="4" item="3"/>
          <tpl fld="3" item="14"/>
          <tpl fld="2" item="59"/>
          <tpl hier="9" item="1"/>
          <tpl hier="11" item="4"/>
          <tpl hier="12" item="5"/>
          <tpl hier="26" item="4294967295"/>
        </tpls>
      </n>
      <n v="1">
        <tpls c="8">
          <tpl hier="2" item="0"/>
          <tpl hier="4" item="3"/>
          <tpl fld="3" item="5"/>
          <tpl fld="2" item="59"/>
          <tpl hier="9" item="1"/>
          <tpl hier="11" item="4"/>
          <tpl hier="12" item="5"/>
          <tpl hier="26" item="4294967295"/>
        </tpls>
      </n>
      <n v="1">
        <tpls c="8">
          <tpl hier="2" item="0"/>
          <tpl hier="4" item="3"/>
          <tpl fld="3" item="40"/>
          <tpl fld="2" item="65"/>
          <tpl hier="9" item="1"/>
          <tpl hier="11" item="4"/>
          <tpl hier="12" item="5"/>
          <tpl hier="26" item="4294967295"/>
        </tpls>
      </n>
      <n v="1">
        <tpls c="8">
          <tpl hier="2" item="0"/>
          <tpl hier="4" item="3"/>
          <tpl fld="3" item="28"/>
          <tpl fld="2" item="65"/>
          <tpl hier="9" item="1"/>
          <tpl hier="11" item="4"/>
          <tpl hier="12" item="5"/>
          <tpl hier="26" item="4294967295"/>
        </tpls>
      </n>
      <n v="1">
        <tpls c="8">
          <tpl hier="2" item="0"/>
          <tpl hier="4" item="3"/>
          <tpl fld="3" item="29"/>
          <tpl fld="2" item="65"/>
          <tpl hier="9" item="1"/>
          <tpl hier="11" item="4"/>
          <tpl hier="12" item="5"/>
          <tpl hier="26" item="4294967295"/>
        </tpls>
      </n>
      <n v="1">
        <tpls c="8">
          <tpl hier="2" item="0"/>
          <tpl hier="4" item="3"/>
          <tpl fld="3" item="8"/>
          <tpl fld="2" item="85"/>
          <tpl hier="9" item="1"/>
          <tpl hier="11" item="4"/>
          <tpl hier="12" item="5"/>
          <tpl hier="26" item="4294967295"/>
        </tpls>
      </n>
      <n v="1">
        <tpls c="8">
          <tpl hier="2" item="0"/>
          <tpl hier="4" item="3"/>
          <tpl fld="3" item="3"/>
          <tpl fld="2" item="85"/>
          <tpl hier="9" item="1"/>
          <tpl hier="11" item="4"/>
          <tpl hier="12" item="5"/>
          <tpl hier="26" item="4294967295"/>
        </tpls>
      </n>
      <n v="1">
        <tpls c="8">
          <tpl hier="2" item="0"/>
          <tpl hier="4" item="3"/>
          <tpl fld="3" item="52"/>
          <tpl fld="2" item="85"/>
          <tpl hier="9" item="1"/>
          <tpl hier="11" item="4"/>
          <tpl hier="12" item="5"/>
          <tpl hier="26" item="4294967295"/>
        </tpls>
      </n>
      <n v="1">
        <tpls c="8">
          <tpl hier="2" item="0"/>
          <tpl hier="4" item="3"/>
          <tpl fld="3" item="32"/>
          <tpl fld="2" item="49"/>
          <tpl hier="9" item="1"/>
          <tpl hier="11" item="4"/>
          <tpl hier="12" item="5"/>
          <tpl hier="26" item="4294967295"/>
        </tpls>
      </n>
      <n v="1">
        <tpls c="8">
          <tpl hier="2" item="0"/>
          <tpl hier="4" item="3"/>
          <tpl fld="3" item="12"/>
          <tpl fld="2" item="49"/>
          <tpl hier="9" item="1"/>
          <tpl hier="11" item="4"/>
          <tpl hier="12" item="5"/>
          <tpl hier="26" item="4294967295"/>
        </tpls>
      </n>
      <n v="1">
        <tpls c="8">
          <tpl hier="2" item="0"/>
          <tpl hier="4" item="3"/>
          <tpl fld="3" item="55"/>
          <tpl fld="2" item="49"/>
          <tpl hier="9" item="1"/>
          <tpl hier="11" item="4"/>
          <tpl hier="12" item="5"/>
          <tpl hier="26" item="4294967295"/>
        </tpls>
      </n>
      <n v="1">
        <tpls c="8">
          <tpl hier="2" item="0"/>
          <tpl hier="4" item="3"/>
          <tpl fld="3" item="37"/>
          <tpl fld="2" item="44"/>
          <tpl hier="9" item="1"/>
          <tpl hier="11" item="4"/>
          <tpl hier="12" item="5"/>
          <tpl hier="26" item="4294967295"/>
        </tpls>
      </n>
      <n v="1">
        <tpls c="8">
          <tpl hier="2" item="0"/>
          <tpl hier="4" item="3"/>
          <tpl fld="3" item="25"/>
          <tpl fld="2" item="44"/>
          <tpl hier="9" item="1"/>
          <tpl hier="11" item="4"/>
          <tpl hier="12" item="5"/>
          <tpl hier="26" item="4294967295"/>
        </tpls>
      </n>
      <n v="1">
        <tpls c="8">
          <tpl hier="2" item="0"/>
          <tpl hier="4" item="3"/>
          <tpl fld="3" item="6"/>
          <tpl fld="2" item="44"/>
          <tpl hier="9" item="1"/>
          <tpl hier="11" item="4"/>
          <tpl hier="12" item="5"/>
          <tpl hier="26" item="4294967295"/>
        </tpls>
      </n>
      <n v="1">
        <tpls c="8">
          <tpl hier="2" item="0"/>
          <tpl hier="4" item="3"/>
          <tpl fld="3" item="44"/>
          <tpl fld="2" item="34"/>
          <tpl hier="9" item="1"/>
          <tpl hier="11" item="4"/>
          <tpl hier="12" item="5"/>
          <tpl hier="26" item="4294967295"/>
        </tpls>
      </n>
      <n v="1">
        <tpls c="8">
          <tpl hier="2" item="0"/>
          <tpl hier="4" item="3"/>
          <tpl fld="3" item="22"/>
          <tpl fld="2" item="34"/>
          <tpl hier="9" item="1"/>
          <tpl hier="11" item="4"/>
          <tpl hier="12" item="5"/>
          <tpl hier="26" item="4294967295"/>
        </tpls>
      </n>
      <n v="1">
        <tpls c="8">
          <tpl hier="2" item="0"/>
          <tpl hier="4" item="3"/>
          <tpl fld="3" item="55"/>
          <tpl fld="2" item="34"/>
          <tpl hier="9" item="1"/>
          <tpl hier="11" item="4"/>
          <tpl hier="12" item="5"/>
          <tpl hier="26" item="4294967295"/>
        </tpls>
      </n>
      <n v="1">
        <tpls c="8">
          <tpl hier="2" item="0"/>
          <tpl hier="4" item="3"/>
          <tpl fld="3" item="8"/>
          <tpl fld="2" item="64"/>
          <tpl hier="9" item="1"/>
          <tpl hier="11" item="4"/>
          <tpl hier="12" item="5"/>
          <tpl hier="26" item="4294967295"/>
        </tpls>
      </n>
      <n v="1">
        <tpls c="8">
          <tpl hier="2" item="0"/>
          <tpl hier="4" item="3"/>
          <tpl fld="3" item="27"/>
          <tpl fld="2" item="64"/>
          <tpl hier="9" item="1"/>
          <tpl hier="11" item="4"/>
          <tpl hier="12" item="5"/>
          <tpl hier="26" item="4294967295"/>
        </tpls>
      </n>
      <n v="1">
        <tpls c="8">
          <tpl hier="2" item="0"/>
          <tpl hier="4" item="3"/>
          <tpl fld="3" item="4"/>
          <tpl fld="2" item="33"/>
          <tpl hier="9" item="1"/>
          <tpl hier="11" item="4"/>
          <tpl hier="12" item="5"/>
          <tpl hier="26" item="4294967295"/>
        </tpls>
      </n>
      <n v="1">
        <tpls c="8">
          <tpl hier="2" item="0"/>
          <tpl hier="4" item="3"/>
          <tpl fld="3" item="47"/>
          <tpl fld="2" item="33"/>
          <tpl hier="9" item="1"/>
          <tpl hier="11" item="4"/>
          <tpl hier="12" item="5"/>
          <tpl hier="26" item="4294967295"/>
        </tpls>
      </n>
      <n v="1">
        <tpls c="8">
          <tpl hier="2" item="0"/>
          <tpl hier="4" item="3"/>
          <tpl fld="3" item="44"/>
          <tpl fld="2" item="22"/>
          <tpl hier="9" item="1"/>
          <tpl hier="11" item="4"/>
          <tpl hier="12" item="5"/>
          <tpl hier="26" item="4294967295"/>
        </tpls>
      </n>
      <n v="1">
        <tpls c="8">
          <tpl hier="2" item="0"/>
          <tpl hier="4" item="3"/>
          <tpl fld="3" item="22"/>
          <tpl fld="2" item="21"/>
          <tpl hier="9" item="1"/>
          <tpl hier="11" item="4"/>
          <tpl hier="12" item="5"/>
          <tpl hier="26" item="4294967295"/>
        </tpls>
      </n>
      <n v="1">
        <tpls c="8">
          <tpl hier="2" item="0"/>
          <tpl hier="4" item="3"/>
          <tpl fld="3" item="2"/>
          <tpl fld="2" item="41"/>
          <tpl hier="9" item="1"/>
          <tpl hier="11" item="4"/>
          <tpl hier="12" item="5"/>
          <tpl hier="26" item="4294967295"/>
        </tpls>
      </n>
      <n v="1">
        <tpls c="8">
          <tpl hier="2" item="0"/>
          <tpl hier="4" item="3"/>
          <tpl fld="3" item="50"/>
          <tpl fld="2" item="14"/>
          <tpl hier="9" item="1"/>
          <tpl hier="11" item="4"/>
          <tpl hier="12" item="5"/>
          <tpl hier="26" item="4294967295"/>
        </tpls>
      </n>
      <n v="1">
        <tpls c="8">
          <tpl hier="2" item="0"/>
          <tpl hier="4" item="3"/>
          <tpl fld="3" item="24"/>
          <tpl fld="2" item="29"/>
          <tpl hier="9" item="1"/>
          <tpl hier="11" item="4"/>
          <tpl hier="12" item="5"/>
          <tpl hier="26" item="4294967295"/>
        </tpls>
      </n>
      <n v="1">
        <tpls c="8">
          <tpl hier="2" item="0"/>
          <tpl hier="4" item="3"/>
          <tpl fld="3" item="1"/>
          <tpl fld="2" item="26"/>
          <tpl hier="9" item="1"/>
          <tpl hier="11" item="4"/>
          <tpl hier="12" item="5"/>
          <tpl hier="26" item="4294967295"/>
        </tpls>
      </n>
      <n v="1">
        <tpls c="8">
          <tpl hier="2" item="0"/>
          <tpl hier="4" item="3"/>
          <tpl fld="3" item="41"/>
          <tpl fld="2" item="17"/>
          <tpl hier="9" item="1"/>
          <tpl hier="11" item="4"/>
          <tpl hier="12" item="5"/>
          <tpl hier="26" item="4294967295"/>
        </tpls>
      </n>
      <n v="1">
        <tpls c="8">
          <tpl hier="2" item="0"/>
          <tpl hier="4" item="3"/>
          <tpl fld="3" item="13"/>
          <tpl fld="2" item="23"/>
          <tpl hier="9" item="1"/>
          <tpl hier="11" item="4"/>
          <tpl hier="12" item="5"/>
          <tpl hier="26" item="4294967295"/>
        </tpls>
      </n>
      <n v="1">
        <tpls c="8">
          <tpl hier="2" item="0"/>
          <tpl hier="4" item="3"/>
          <tpl fld="3" item="31"/>
          <tpl fld="2" item="25"/>
          <tpl hier="9" item="1"/>
          <tpl hier="11" item="4"/>
          <tpl hier="12" item="5"/>
          <tpl hier="26" item="4294967295"/>
        </tpls>
      </n>
      <n v="1">
        <tpls c="8">
          <tpl hier="2" item="0"/>
          <tpl hier="4" item="3"/>
          <tpl fld="3" item="9"/>
          <tpl fld="2" item="16"/>
          <tpl hier="9" item="1"/>
          <tpl hier="11" item="4"/>
          <tpl hier="12" item="5"/>
          <tpl hier="26" item="4294967295"/>
        </tpls>
      </n>
      <n v="1">
        <tpls c="8">
          <tpl hier="2" item="0"/>
          <tpl hier="4" item="3"/>
          <tpl fld="3" item="30"/>
          <tpl fld="2" item="18"/>
          <tpl hier="9" item="1"/>
          <tpl hier="11" item="4"/>
          <tpl hier="12" item="5"/>
          <tpl hier="26" item="4294967295"/>
        </tpls>
      </n>
      <n v="1">
        <tpls c="8">
          <tpl hier="2" item="0"/>
          <tpl hier="4" item="3"/>
          <tpl fld="3" item="40"/>
          <tpl fld="2" item="11"/>
          <tpl hier="9" item="1"/>
          <tpl hier="11" item="4"/>
          <tpl hier="12" item="5"/>
          <tpl hier="26" item="4294967295"/>
        </tpls>
      </n>
      <n v="1">
        <tpls c="8">
          <tpl hier="2" item="0"/>
          <tpl hier="4" item="3"/>
          <tpl fld="3" item="36"/>
          <tpl fld="2" item="57"/>
          <tpl hier="9" item="1"/>
          <tpl hier="11" item="4"/>
          <tpl hier="12" item="5"/>
          <tpl hier="26" item="4294967295"/>
        </tpls>
      </n>
      <n v="1">
        <tpls c="8">
          <tpl hier="2" item="0"/>
          <tpl hier="4" item="3"/>
          <tpl fld="3" item="27"/>
          <tpl fld="2" item="57"/>
          <tpl hier="9" item="1"/>
          <tpl hier="11" item="4"/>
          <tpl hier="12" item="5"/>
          <tpl hier="26" item="4294967295"/>
        </tpls>
      </n>
      <n v="1">
        <tpls c="8">
          <tpl hier="2" item="0"/>
          <tpl hier="4" item="3"/>
          <tpl fld="3" item="33"/>
          <tpl fld="2" item="57"/>
          <tpl hier="9" item="1"/>
          <tpl hier="11" item="4"/>
          <tpl hier="12" item="5"/>
          <tpl hier="26" item="4294967295"/>
        </tpls>
      </n>
      <n v="1">
        <tpls c="8">
          <tpl hier="2" item="0"/>
          <tpl hier="4" item="3"/>
          <tpl fld="3" item="18"/>
          <tpl fld="2" item="61"/>
          <tpl hier="9" item="1"/>
          <tpl hier="11" item="4"/>
          <tpl hier="12" item="5"/>
          <tpl hier="26" item="4294967295"/>
        </tpls>
      </n>
      <n v="1">
        <tpls c="8">
          <tpl hier="2" item="0"/>
          <tpl hier="4" item="3"/>
          <tpl fld="3" item="22"/>
          <tpl fld="2" item="61"/>
          <tpl hier="9" item="1"/>
          <tpl hier="11" item="4"/>
          <tpl hier="12" item="5"/>
          <tpl hier="26" item="4294967295"/>
        </tpls>
      </n>
      <n v="1">
        <tpls c="8">
          <tpl hier="2" item="0"/>
          <tpl hier="4" item="3"/>
          <tpl fld="3" item="17"/>
          <tpl fld="2" item="61"/>
          <tpl hier="9" item="1"/>
          <tpl hier="11" item="4"/>
          <tpl hier="12" item="5"/>
          <tpl hier="26" item="4294967295"/>
        </tpls>
      </n>
      <n v="1">
        <tpls c="8">
          <tpl hier="2" item="0"/>
          <tpl hier="4" item="3"/>
          <tpl fld="3" item="21"/>
          <tpl fld="2" item="61"/>
          <tpl hier="9" item="1"/>
          <tpl hier="11" item="4"/>
          <tpl hier="12" item="5"/>
          <tpl hier="26" item="4294967295"/>
        </tpls>
      </n>
      <n v="1">
        <tpls c="8">
          <tpl hier="2" item="0"/>
          <tpl hier="4" item="3"/>
          <tpl fld="3" item="8"/>
          <tpl fld="2" item="79"/>
          <tpl hier="9" item="1"/>
          <tpl hier="11" item="4"/>
          <tpl hier="12" item="5"/>
          <tpl hier="26" item="4294967295"/>
        </tpls>
      </n>
      <n v="1">
        <tpls c="8">
          <tpl hier="2" item="0"/>
          <tpl hier="4" item="3"/>
          <tpl fld="3" item="7"/>
          <tpl fld="2" item="79"/>
          <tpl hier="9" item="1"/>
          <tpl hier="11" item="4"/>
          <tpl hier="12" item="5"/>
          <tpl hier="26" item="4294967295"/>
        </tpls>
      </n>
      <n v="1">
        <tpls c="8">
          <tpl hier="2" item="0"/>
          <tpl hier="4" item="3"/>
          <tpl fld="3" item="6"/>
          <tpl fld="2" item="79"/>
          <tpl hier="9" item="1"/>
          <tpl hier="11" item="4"/>
          <tpl hier="12" item="5"/>
          <tpl hier="26" item="4294967295"/>
        </tpls>
      </n>
      <n v="1">
        <tpls c="8">
          <tpl hier="2" item="0"/>
          <tpl hier="4" item="3"/>
          <tpl fld="3" item="5"/>
          <tpl fld="2" item="79"/>
          <tpl hier="9" item="1"/>
          <tpl hier="11" item="4"/>
          <tpl hier="12" item="5"/>
          <tpl hier="26" item="4294967295"/>
        </tpls>
      </n>
      <n v="1">
        <tpls c="8">
          <tpl hier="2" item="0"/>
          <tpl hier="4" item="3"/>
          <tpl fld="3" item="56"/>
          <tpl fld="2" item="46"/>
          <tpl hier="9" item="1"/>
          <tpl hier="11" item="4"/>
          <tpl hier="12" item="5"/>
          <tpl hier="26" item="4294967295"/>
        </tpls>
      </n>
      <n v="1">
        <tpls c="8">
          <tpl hier="2" item="0"/>
          <tpl hier="4" item="3"/>
          <tpl fld="3" item="0"/>
          <tpl fld="2" item="46"/>
          <tpl hier="9" item="1"/>
          <tpl hier="11" item="4"/>
          <tpl hier="12" item="5"/>
          <tpl hier="26" item="4294967295"/>
        </tpls>
      </n>
      <n v="1">
        <tpls c="8">
          <tpl hier="2" item="0"/>
          <tpl hier="4" item="3"/>
          <tpl fld="3" item="55"/>
          <tpl fld="2" item="46"/>
          <tpl hier="9" item="1"/>
          <tpl hier="11" item="4"/>
          <tpl hier="12" item="5"/>
          <tpl hier="26" item="4294967295"/>
        </tpls>
      </n>
      <n v="1">
        <tpls c="8">
          <tpl hier="2" item="0"/>
          <tpl hier="4" item="3"/>
          <tpl fld="3" item="35"/>
          <tpl fld="2" item="51"/>
          <tpl hier="9" item="1"/>
          <tpl hier="11" item="4"/>
          <tpl hier="12" item="5"/>
          <tpl hier="26" item="4294967295"/>
        </tpls>
      </n>
      <n v="1">
        <tpls c="8">
          <tpl hier="2" item="0"/>
          <tpl hier="4" item="3"/>
          <tpl fld="3" item="40"/>
          <tpl fld="2" item="51"/>
          <tpl hier="9" item="1"/>
          <tpl hier="11" item="4"/>
          <tpl hier="12" item="5"/>
          <tpl hier="26" item="4294967295"/>
        </tpls>
      </n>
      <n v="1">
        <tpls c="8">
          <tpl hier="2" item="0"/>
          <tpl hier="4" item="3"/>
          <tpl fld="3" item="50"/>
          <tpl fld="2" item="51"/>
          <tpl hier="9" item="1"/>
          <tpl hier="11" item="4"/>
          <tpl hier="12" item="5"/>
          <tpl hier="26" item="4294967295"/>
        </tpls>
      </n>
      <n v="1">
        <tpls c="8">
          <tpl hier="2" item="0"/>
          <tpl hier="4" item="3"/>
          <tpl fld="3" item="49"/>
          <tpl fld="2" item="51"/>
          <tpl hier="9" item="1"/>
          <tpl hier="11" item="4"/>
          <tpl hier="12" item="5"/>
          <tpl hier="26" item="4294967295"/>
        </tpls>
      </n>
      <n v="1">
        <tpls c="8">
          <tpl hier="2" item="0"/>
          <tpl hier="4" item="3"/>
          <tpl fld="3" item="16"/>
          <tpl fld="1" item="1"/>
          <tpl hier="9" item="1"/>
          <tpl hier="11" item="4"/>
          <tpl hier="12" item="5"/>
          <tpl hier="26" item="4294967295"/>
        </tpls>
      </n>
      <n v="1">
        <tpls c="8">
          <tpl hier="2" item="0"/>
          <tpl hier="4" item="3"/>
          <tpl fld="3" item="15"/>
          <tpl fld="1" item="1"/>
          <tpl hier="9" item="1"/>
          <tpl hier="11" item="4"/>
          <tpl hier="12" item="5"/>
          <tpl hier="26" item="4294967295"/>
        </tpls>
      </n>
      <n v="1">
        <tpls c="8">
          <tpl hier="2" item="0"/>
          <tpl hier="4" item="3"/>
          <tpl fld="3" item="14"/>
          <tpl fld="1" item="1"/>
          <tpl hier="9" item="1"/>
          <tpl hier="11" item="4"/>
          <tpl hier="12" item="5"/>
          <tpl hier="26" item="4294967295"/>
        </tpls>
      </n>
      <n v="1">
        <tpls c="8">
          <tpl hier="2" item="0"/>
          <tpl hier="4" item="3"/>
          <tpl fld="3" item="13"/>
          <tpl fld="1" item="1"/>
          <tpl hier="9" item="1"/>
          <tpl hier="11" item="4"/>
          <tpl hier="12" item="5"/>
          <tpl hier="26" item="4294967295"/>
        </tpls>
      </n>
      <n v="1">
        <tpls c="8">
          <tpl hier="2" item="0"/>
          <tpl hier="4" item="3"/>
          <tpl fld="3" item="4"/>
          <tpl fld="2" item="58"/>
          <tpl hier="9" item="1"/>
          <tpl hier="11" item="4"/>
          <tpl hier="12" item="5"/>
          <tpl hier="26" item="4294967295"/>
        </tpls>
      </n>
      <n v="1">
        <tpls c="8">
          <tpl hier="2" item="0"/>
          <tpl hier="4" item="3"/>
          <tpl fld="3" item="58"/>
          <tpl fld="2" item="58"/>
          <tpl hier="9" item="1"/>
          <tpl hier="11" item="4"/>
          <tpl hier="12" item="5"/>
          <tpl hier="26" item="4294967295"/>
        </tpls>
      </n>
      <n v="1">
        <tpls c="8">
          <tpl hier="2" item="0"/>
          <tpl hier="4" item="3"/>
          <tpl fld="3" item="2"/>
          <tpl fld="2" item="58"/>
          <tpl hier="9" item="1"/>
          <tpl hier="11" item="4"/>
          <tpl hier="12" item="5"/>
          <tpl hier="26" item="4294967295"/>
        </tpls>
      </n>
      <n v="1">
        <tpls c="8">
          <tpl hier="2" item="0"/>
          <tpl hier="4" item="3"/>
          <tpl fld="3" item="54"/>
          <tpl fld="2" item="63"/>
          <tpl hier="9" item="1"/>
          <tpl hier="11" item="4"/>
          <tpl hier="12" item="5"/>
          <tpl hier="26" item="4294967295"/>
        </tpls>
      </n>
      <n v="1">
        <tpls c="8">
          <tpl hier="2" item="0"/>
          <tpl hier="4" item="3"/>
          <tpl fld="3" item="53"/>
          <tpl fld="2" item="63"/>
          <tpl hier="9" item="1"/>
          <tpl hier="11" item="4"/>
          <tpl hier="12" item="5"/>
          <tpl hier="26" item="4294967295"/>
        </tpls>
      </n>
      <n v="1">
        <tpls c="8">
          <tpl hier="2" item="0"/>
          <tpl hier="4" item="3"/>
          <tpl fld="3" item="52"/>
          <tpl fld="2" item="63"/>
          <tpl hier="9" item="1"/>
          <tpl hier="11" item="4"/>
          <tpl hier="12" item="5"/>
          <tpl hier="26" item="4294967295"/>
        </tpls>
      </n>
      <n v="1">
        <tpls c="8">
          <tpl hier="2" item="0"/>
          <tpl hier="4" item="3"/>
          <tpl fld="3" item="48"/>
          <tpl fld="2" item="82"/>
          <tpl hier="9" item="1"/>
          <tpl hier="11" item="4"/>
          <tpl hier="12" item="5"/>
          <tpl hier="26" item="4294967295"/>
        </tpls>
      </n>
      <n v="1">
        <tpls c="8">
          <tpl hier="2" item="0"/>
          <tpl hier="4" item="3"/>
          <tpl fld="3" item="46"/>
          <tpl fld="2" item="82"/>
          <tpl hier="9" item="1"/>
          <tpl hier="11" item="4"/>
          <tpl hier="12" item="5"/>
          <tpl hier="26" item="4294967295"/>
        </tpls>
      </n>
      <n v="1">
        <tpls c="8">
          <tpl hier="2" item="0"/>
          <tpl hier="4" item="3"/>
          <tpl fld="3" item="45"/>
          <tpl fld="2" item="82"/>
          <tpl hier="9" item="1"/>
          <tpl hier="11" item="4"/>
          <tpl hier="12" item="5"/>
          <tpl hier="26" item="4294967295"/>
        </tpls>
      </n>
      <n v="1">
        <tpls c="8">
          <tpl hier="2" item="0"/>
          <tpl hier="4" item="3"/>
          <tpl fld="3" item="47"/>
          <tpl fld="2" item="82"/>
          <tpl hier="9" item="1"/>
          <tpl hier="11" item="4"/>
          <tpl hier="12" item="5"/>
          <tpl hier="26" item="4294967295"/>
        </tpls>
      </n>
      <n v="1">
        <tpls c="8">
          <tpl hier="2" item="0"/>
          <tpl hier="4" item="3"/>
          <tpl fld="3" item="34"/>
          <tpl fld="2" item="47"/>
          <tpl hier="9" item="1"/>
          <tpl hier="11" item="4"/>
          <tpl hier="12" item="5"/>
          <tpl hier="26" item="4294967295"/>
        </tpls>
      </n>
      <n v="1">
        <tpls c="8">
          <tpl hier="2" item="0"/>
          <tpl hier="4" item="3"/>
          <tpl fld="3" item="36"/>
          <tpl fld="2" item="47"/>
          <tpl hier="9" item="1"/>
          <tpl hier="11" item="4"/>
          <tpl hier="12" item="5"/>
          <tpl hier="26" item="4294967295"/>
        </tpls>
      </n>
      <n v="1">
        <tpls c="8">
          <tpl hier="2" item="0"/>
          <tpl hier="4" item="3"/>
          <tpl fld="3" item="27"/>
          <tpl fld="2" item="47"/>
          <tpl hier="9" item="1"/>
          <tpl hier="11" item="4"/>
          <tpl hier="12" item="5"/>
          <tpl hier="26" item="4294967295"/>
        </tpls>
      </n>
      <n v="1">
        <tpls c="8">
          <tpl hier="2" item="0"/>
          <tpl hier="4" item="3"/>
          <tpl fld="3" item="33"/>
          <tpl fld="2" item="47"/>
          <tpl hier="9" item="1"/>
          <tpl hier="11" item="4"/>
          <tpl hier="12" item="5"/>
          <tpl hier="26" item="4294967295"/>
        </tpls>
      </n>
      <n v="1">
        <tpls c="8">
          <tpl hier="2" item="0"/>
          <tpl hier="4" item="3"/>
          <tpl fld="3" item="18"/>
          <tpl fld="2" item="52"/>
          <tpl hier="9" item="1"/>
          <tpl hier="11" item="4"/>
          <tpl hier="12" item="5"/>
          <tpl hier="26" item="4294967295"/>
        </tpls>
      </n>
      <n v="1">
        <tpls c="8">
          <tpl hier="2" item="0"/>
          <tpl hier="4" item="3"/>
          <tpl fld="3" item="22"/>
          <tpl fld="2" item="52"/>
          <tpl hier="9" item="1"/>
          <tpl hier="11" item="4"/>
          <tpl hier="12" item="5"/>
          <tpl hier="26" item="4294967295"/>
        </tpls>
      </n>
      <n v="1">
        <tpls c="8">
          <tpl hier="2" item="0"/>
          <tpl hier="4" item="3"/>
          <tpl fld="3" item="17"/>
          <tpl fld="2" item="52"/>
          <tpl hier="9" item="1"/>
          <tpl hier="11" item="4"/>
          <tpl hier="12" item="5"/>
          <tpl hier="26" item="4294967295"/>
        </tpls>
      </n>
      <n v="1">
        <tpls c="8">
          <tpl hier="2" item="0"/>
          <tpl hier="4" item="3"/>
          <tpl fld="3" item="21"/>
          <tpl fld="2" item="52"/>
          <tpl hier="9" item="1"/>
          <tpl hier="11" item="4"/>
          <tpl hier="12" item="5"/>
          <tpl hier="26" item="4294967295"/>
        </tpls>
      </n>
      <n v="1">
        <tpls c="8">
          <tpl hier="2" item="0"/>
          <tpl hier="4" item="3"/>
          <tpl fld="3" item="8"/>
          <tpl fld="2" item="56"/>
          <tpl hier="9" item="1"/>
          <tpl hier="11" item="4"/>
          <tpl hier="12" item="5"/>
          <tpl hier="26" item="4294967295"/>
        </tpls>
      </n>
      <n v="1">
        <tpls c="8">
          <tpl hier="2" item="0"/>
          <tpl hier="4" item="3"/>
          <tpl fld="3" item="7"/>
          <tpl fld="2" item="56"/>
          <tpl hier="9" item="1"/>
          <tpl hier="11" item="4"/>
          <tpl hier="12" item="5"/>
          <tpl hier="26" item="4294967295"/>
        </tpls>
      </n>
      <n v="1">
        <tpls c="8">
          <tpl hier="2" item="0"/>
          <tpl hier="4" item="3"/>
          <tpl fld="3" item="6"/>
          <tpl fld="2" item="56"/>
          <tpl hier="9" item="1"/>
          <tpl hier="11" item="4"/>
          <tpl hier="12" item="5"/>
          <tpl hier="26" item="4294967295"/>
        </tpls>
      </n>
      <n v="1">
        <tpls c="8">
          <tpl hier="2" item="0"/>
          <tpl hier="4" item="3"/>
          <tpl fld="3" item="5"/>
          <tpl fld="2" item="56"/>
          <tpl hier="9" item="1"/>
          <tpl hier="11" item="4"/>
          <tpl hier="12" item="5"/>
          <tpl hier="26" item="4294967295"/>
        </tpls>
      </n>
      <n v="1">
        <tpls c="8">
          <tpl hier="2" item="0"/>
          <tpl hier="4" item="3"/>
          <tpl fld="3" item="56"/>
          <tpl fld="2" item="60"/>
          <tpl hier="9" item="1"/>
          <tpl hier="11" item="4"/>
          <tpl hier="12" item="5"/>
          <tpl hier="26" item="4294967295"/>
        </tpls>
      </n>
      <n v="1">
        <tpls c="8">
          <tpl hier="2" item="0"/>
          <tpl hier="4" item="3"/>
          <tpl fld="3" item="0"/>
          <tpl fld="2" item="60"/>
          <tpl hier="9" item="1"/>
          <tpl hier="11" item="4"/>
          <tpl hier="12" item="5"/>
          <tpl hier="26" item="4294967295"/>
        </tpls>
      </n>
      <n v="1">
        <tpls c="8">
          <tpl hier="2" item="0"/>
          <tpl hier="4" item="3"/>
          <tpl fld="3" item="55"/>
          <tpl fld="2" item="60"/>
          <tpl hier="9" item="1"/>
          <tpl hier="11" item="4"/>
          <tpl hier="12" item="5"/>
          <tpl hier="26" item="4294967295"/>
        </tpls>
      </n>
      <n v="1">
        <tpls c="8">
          <tpl hier="2" item="0"/>
          <tpl hier="4" item="3"/>
          <tpl fld="3" item="35"/>
          <tpl fld="2" item="55"/>
          <tpl hier="9" item="1"/>
          <tpl hier="11" item="4"/>
          <tpl hier="12" item="5"/>
          <tpl hier="26" item="4294967295"/>
        </tpls>
      </n>
      <n v="1">
        <tpls c="8">
          <tpl hier="2" item="0"/>
          <tpl hier="4" item="3"/>
          <tpl fld="3" item="40"/>
          <tpl fld="2" item="55"/>
          <tpl hier="9" item="1"/>
          <tpl hier="11" item="4"/>
          <tpl hier="12" item="5"/>
          <tpl hier="26" item="4294967295"/>
        </tpls>
      </n>
      <n v="1">
        <tpls c="8">
          <tpl hier="2" item="0"/>
          <tpl hier="4" item="3"/>
          <tpl fld="3" item="50"/>
          <tpl fld="2" item="55"/>
          <tpl hier="9" item="1"/>
          <tpl hier="11" item="4"/>
          <tpl hier="12" item="5"/>
          <tpl hier="26" item="4294967295"/>
        </tpls>
      </n>
      <n v="1">
        <tpls c="8">
          <tpl hier="2" item="0"/>
          <tpl hier="4" item="3"/>
          <tpl fld="3" item="49"/>
          <tpl fld="2" item="55"/>
          <tpl hier="9" item="1"/>
          <tpl hier="11" item="4"/>
          <tpl hier="12" item="5"/>
          <tpl hier="26" item="4294967295"/>
        </tpls>
      </n>
      <n v="1">
        <tpls c="8">
          <tpl hier="2" item="0"/>
          <tpl hier="4" item="3"/>
          <tpl fld="3" item="37"/>
          <tpl fld="2" item="42"/>
          <tpl hier="9" item="1"/>
          <tpl hier="11" item="4"/>
          <tpl hier="12" item="5"/>
          <tpl hier="26" item="4294967295"/>
        </tpls>
      </n>
      <n v="1">
        <tpls c="8">
          <tpl hier="2" item="0"/>
          <tpl hier="4" item="3"/>
          <tpl fld="3" item="39"/>
          <tpl fld="2" item="42"/>
          <tpl hier="9" item="1"/>
          <tpl hier="11" item="4"/>
          <tpl hier="12" item="5"/>
          <tpl hier="26" item="4294967295"/>
        </tpls>
      </n>
      <n v="1">
        <tpls c="8">
          <tpl hier="2" item="0"/>
          <tpl hier="4" item="3"/>
          <tpl fld="3" item="28"/>
          <tpl fld="2" item="42"/>
          <tpl hier="9" item="1"/>
          <tpl hier="11" item="4"/>
          <tpl hier="12" item="5"/>
          <tpl hier="26" item="4294967295"/>
        </tpls>
      </n>
      <n v="1">
        <tpls c="8">
          <tpl hier="2" item="0"/>
          <tpl hier="4" item="3"/>
          <tpl fld="3" item="19"/>
          <tpl fld="2" item="42"/>
          <tpl hier="9" item="1"/>
          <tpl hier="11" item="4"/>
          <tpl hier="12" item="5"/>
          <tpl hier="26" item="4294967295"/>
        </tpls>
      </n>
      <n v="1">
        <tpls c="8">
          <tpl hier="2" item="0"/>
          <tpl hier="4" item="3"/>
          <tpl fld="3" item="26"/>
          <tpl fld="2" item="62"/>
          <tpl hier="9" item="1"/>
          <tpl hier="11" item="4"/>
          <tpl hier="12" item="5"/>
          <tpl hier="26" item="4294967295"/>
        </tpls>
      </n>
      <n v="1">
        <tpls c="8">
          <tpl hier="2" item="0"/>
          <tpl hier="4" item="3"/>
          <tpl fld="3" item="25"/>
          <tpl fld="2" item="62"/>
          <tpl hier="9" item="1"/>
          <tpl hier="11" item="4"/>
          <tpl hier="12" item="5"/>
          <tpl hier="26" item="4294967295"/>
        </tpls>
      </n>
      <n v="1">
        <tpls c="8">
          <tpl hier="2" item="0"/>
          <tpl hier="4" item="3"/>
          <tpl fld="3" item="24"/>
          <tpl fld="2" item="62"/>
          <tpl hier="9" item="1"/>
          <tpl hier="11" item="4"/>
          <tpl hier="12" item="5"/>
          <tpl hier="26" item="4294967295"/>
        </tpls>
      </n>
      <n v="1">
        <tpls c="8">
          <tpl hier="2" item="0"/>
          <tpl hier="4" item="3"/>
          <tpl fld="3" item="23"/>
          <tpl fld="2" item="62"/>
          <tpl hier="9" item="1"/>
          <tpl hier="11" item="4"/>
          <tpl hier="12" item="5"/>
          <tpl hier="26" item="4294967295"/>
        </tpls>
      </n>
      <n v="1">
        <tpls c="8">
          <tpl hier="2" item="0"/>
          <tpl hier="4" item="3"/>
          <tpl fld="3" item="10"/>
          <tpl fld="2" item="77"/>
          <tpl hier="9" item="1"/>
          <tpl hier="11" item="4"/>
          <tpl hier="12" item="5"/>
          <tpl hier="26" item="4294967295"/>
        </tpls>
      </n>
      <n v="1">
        <tpls c="8">
          <tpl hier="2" item="0"/>
          <tpl hier="4" item="3"/>
          <tpl fld="3" item="12"/>
          <tpl fld="2" item="77"/>
          <tpl hier="9" item="1"/>
          <tpl hier="11" item="4"/>
          <tpl hier="12" item="5"/>
          <tpl hier="26" item="4294967295"/>
        </tpls>
      </n>
      <n v="1">
        <tpls c="8">
          <tpl hier="2" item="0"/>
          <tpl hier="4" item="3"/>
          <tpl fld="3" item="11"/>
          <tpl fld="2" item="77"/>
          <tpl hier="9" item="1"/>
          <tpl hier="11" item="4"/>
          <tpl hier="12" item="5"/>
          <tpl hier="26" item="4294967295"/>
        </tpls>
      </n>
      <n v="1">
        <tpls c="8">
          <tpl hier="2" item="0"/>
          <tpl hier="4" item="3"/>
          <tpl fld="3" item="9"/>
          <tpl fld="2" item="77"/>
          <tpl hier="9" item="1"/>
          <tpl hier="11" item="4"/>
          <tpl hier="12" item="5"/>
          <tpl hier="26" item="4294967295"/>
        </tpls>
      </n>
      <n v="1">
        <tpls c="8">
          <tpl hier="2" item="0"/>
          <tpl hier="4" item="3"/>
          <tpl fld="3" item="57"/>
          <tpl fld="2" item="28"/>
          <tpl hier="9" item="1"/>
          <tpl hier="11" item="4"/>
          <tpl hier="12" item="5"/>
          <tpl hier="26" item="4294967295"/>
        </tpls>
      </n>
      <n v="1">
        <tpls c="8">
          <tpl hier="2" item="0"/>
          <tpl hier="4" item="3"/>
          <tpl fld="3" item="3"/>
          <tpl fld="2" item="28"/>
          <tpl hier="9" item="1"/>
          <tpl hier="11" item="4"/>
          <tpl hier="12" item="5"/>
          <tpl hier="26" item="4294967295"/>
        </tpls>
      </n>
      <n v="1">
        <tpls c="8">
          <tpl hier="2" item="0"/>
          <tpl hier="4" item="3"/>
          <tpl fld="3" item="1"/>
          <tpl fld="2" item="28"/>
          <tpl hier="9" item="1"/>
          <tpl hier="11" item="4"/>
          <tpl hier="12" item="5"/>
          <tpl hier="26" item="4294967295"/>
        </tpls>
      </n>
      <n v="1">
        <tpls c="8">
          <tpl hier="2" item="0"/>
          <tpl hier="4" item="3"/>
          <tpl fld="3" item="20"/>
          <tpl fld="2" item="35"/>
          <tpl hier="9" item="1"/>
          <tpl hier="11" item="4"/>
          <tpl hier="12" item="5"/>
          <tpl hier="26" item="4294967295"/>
        </tpls>
      </n>
      <n v="1">
        <tpls c="8">
          <tpl hier="2" item="0"/>
          <tpl hier="4" item="3"/>
          <tpl fld="3" item="51"/>
          <tpl fld="2" item="35"/>
          <tpl hier="9" item="1"/>
          <tpl hier="11" item="4"/>
          <tpl hier="12" item="5"/>
          <tpl hier="26" item="4294967295"/>
        </tpls>
      </n>
      <n v="1">
        <tpls c="8">
          <tpl hier="2" item="0"/>
          <tpl hier="4" item="3"/>
          <tpl fld="3" item="38"/>
          <tpl fld="2" item="35"/>
          <tpl hier="9" item="1"/>
          <tpl hier="11" item="4"/>
          <tpl hier="12" item="5"/>
          <tpl hier="26" item="4294967295"/>
        </tpls>
      </n>
      <n v="1">
        <tpls c="8">
          <tpl hier="2" item="0"/>
          <tpl hier="4" item="3"/>
          <tpl fld="3" item="44"/>
          <tpl fld="2" item="40"/>
          <tpl hier="9" item="1"/>
          <tpl hier="11" item="4"/>
          <tpl hier="12" item="5"/>
          <tpl hier="26" item="4294967295"/>
        </tpls>
      </n>
      <n v="1">
        <tpls c="8">
          <tpl hier="2" item="0"/>
          <tpl hier="4" item="3"/>
          <tpl fld="3" item="43"/>
          <tpl fld="2" item="40"/>
          <tpl hier="9" item="1"/>
          <tpl hier="11" item="4"/>
          <tpl hier="12" item="5"/>
          <tpl hier="26" item="4294967295"/>
        </tpls>
      </n>
      <n v="1">
        <tpls c="8">
          <tpl hier="2" item="0"/>
          <tpl hier="4" item="3"/>
          <tpl fld="3" item="42"/>
          <tpl fld="2" item="40"/>
          <tpl hier="9" item="1"/>
          <tpl hier="11" item="4"/>
          <tpl hier="12" item="5"/>
          <tpl hier="26" item="4294967295"/>
        </tpls>
      </n>
      <n v="1">
        <tpls c="8">
          <tpl hier="2" item="0"/>
          <tpl hier="4" item="3"/>
          <tpl fld="3" item="41"/>
          <tpl fld="2" item="40"/>
          <tpl hier="9" item="1"/>
          <tpl hier="11" item="4"/>
          <tpl hier="12" item="5"/>
          <tpl hier="26" item="4294967295"/>
        </tpls>
      </n>
      <n v="1">
        <tpls c="8">
          <tpl hier="2" item="0"/>
          <tpl hier="4" item="3"/>
          <tpl fld="3" item="32"/>
          <tpl fld="2" item="54"/>
          <tpl hier="9" item="1"/>
          <tpl hier="11" item="4"/>
          <tpl hier="12" item="5"/>
          <tpl hier="26" item="4294967295"/>
        </tpls>
      </n>
      <n v="1">
        <tpls c="8">
          <tpl hier="2" item="0"/>
          <tpl hier="4" item="3"/>
          <tpl fld="3" item="31"/>
          <tpl fld="2" item="54"/>
          <tpl hier="9" item="1"/>
          <tpl hier="11" item="4"/>
          <tpl hier="12" item="5"/>
          <tpl hier="26" item="4294967295"/>
        </tpls>
      </n>
      <n v="1">
        <tpls c="8">
          <tpl hier="2" item="0"/>
          <tpl hier="4" item="3"/>
          <tpl fld="3" item="30"/>
          <tpl fld="2" item="54"/>
          <tpl hier="9" item="1"/>
          <tpl hier="11" item="4"/>
          <tpl hier="12" item="5"/>
          <tpl hier="26" item="4294967295"/>
        </tpls>
      </n>
      <n v="1">
        <tpls c="8">
          <tpl hier="2" item="0"/>
          <tpl hier="4" item="3"/>
          <tpl fld="3" item="29"/>
          <tpl fld="2" item="54"/>
          <tpl hier="9" item="1"/>
          <tpl hier="11" item="4"/>
          <tpl hier="12" item="5"/>
          <tpl hier="26" item="4294967295"/>
        </tpls>
      </n>
      <n v="1">
        <tpls c="8">
          <tpl hier="2" item="0"/>
          <tpl hier="4" item="3"/>
          <tpl fld="3" item="16"/>
          <tpl fld="2" item="59"/>
          <tpl hier="9" item="1"/>
          <tpl hier="11" item="4"/>
          <tpl hier="12" item="5"/>
          <tpl hier="26" item="4294967295"/>
        </tpls>
      </n>
      <n v="1">
        <tpls c="8">
          <tpl hier="2" item="0"/>
          <tpl hier="4" item="3"/>
          <tpl fld="3" item="15"/>
          <tpl fld="2" item="59"/>
          <tpl hier="9" item="1"/>
          <tpl hier="11" item="4"/>
          <tpl hier="12" item="5"/>
          <tpl hier="26" item="4294967295"/>
        </tpls>
      </n>
      <n v="1">
        <tpls c="8">
          <tpl hier="2" item="0"/>
          <tpl hier="4" item="3"/>
          <tpl fld="3" item="11"/>
          <tpl fld="2" item="59"/>
          <tpl hier="9" item="1"/>
          <tpl hier="11" item="4"/>
          <tpl hier="12" item="5"/>
          <tpl hier="26" item="4294967295"/>
        </tpls>
      </n>
      <n v="1">
        <tpls c="8">
          <tpl hier="2" item="0"/>
          <tpl hier="4" item="3"/>
          <tpl fld="3" item="46"/>
          <tpl fld="2" item="65"/>
          <tpl hier="9" item="1"/>
          <tpl hier="11" item="4"/>
          <tpl hier="12" item="5"/>
          <tpl hier="26" item="4294967295"/>
        </tpls>
      </n>
      <n v="1">
        <tpls c="8">
          <tpl hier="2" item="0"/>
          <tpl hier="4" item="3"/>
          <tpl fld="3" item="27"/>
          <tpl fld="2" item="65"/>
          <tpl hier="9" item="1"/>
          <tpl hier="11" item="4"/>
          <tpl hier="12" item="5"/>
          <tpl hier="26" item="4294967295"/>
        </tpls>
      </n>
      <n v="1">
        <tpls c="8">
          <tpl hier="2" item="0"/>
          <tpl hier="4" item="3"/>
          <tpl fld="3" item="23"/>
          <tpl fld="2" item="65"/>
          <tpl hier="9" item="1"/>
          <tpl hier="11" item="4"/>
          <tpl hier="12" item="5"/>
          <tpl hier="26" item="4294967295"/>
        </tpls>
      </n>
      <n v="1">
        <tpls c="8">
          <tpl hier="2" item="0"/>
          <tpl hier="4" item="3"/>
          <tpl fld="3" item="4"/>
          <tpl fld="2" item="85"/>
          <tpl hier="9" item="1"/>
          <tpl hier="11" item="4"/>
          <tpl hier="12" item="5"/>
          <tpl hier="26" item="4294967295"/>
        </tpls>
      </n>
      <n v="1">
        <tpls c="8">
          <tpl hier="2" item="0"/>
          <tpl hier="4" item="3"/>
          <tpl fld="3" item="0"/>
          <tpl fld="2" item="85"/>
          <tpl hier="9" item="1"/>
          <tpl hier="11" item="4"/>
          <tpl hier="12" item="5"/>
          <tpl hier="26" item="4294967295"/>
        </tpls>
      </n>
      <n v="1">
        <tpls c="8">
          <tpl hier="2" item="0"/>
          <tpl hier="4" item="3"/>
          <tpl fld="3" item="38"/>
          <tpl fld="2" item="85"/>
          <tpl hier="9" item="1"/>
          <tpl hier="11" item="4"/>
          <tpl hier="12" item="5"/>
          <tpl hier="26" item="4294967295"/>
        </tpls>
      </n>
      <n v="1">
        <tpls c="8">
          <tpl hier="2" item="0"/>
          <tpl hier="4" item="3"/>
          <tpl fld="3" item="26"/>
          <tpl fld="2" item="49"/>
          <tpl hier="9" item="1"/>
          <tpl hier="11" item="4"/>
          <tpl hier="12" item="5"/>
          <tpl hier="26" item="4294967295"/>
        </tpls>
      </n>
      <n v="1">
        <tpls c="8">
          <tpl hier="2" item="0"/>
          <tpl hier="4" item="3"/>
          <tpl fld="3" item="58"/>
          <tpl fld="2" item="49"/>
          <tpl hier="9" item="1"/>
          <tpl hier="11" item="4"/>
          <tpl hier="12" item="5"/>
          <tpl hier="26" item="4294967295"/>
        </tpls>
      </n>
      <n v="1">
        <tpls c="8">
          <tpl hier="2" item="0"/>
          <tpl hier="4" item="3"/>
          <tpl fld="3" item="52"/>
          <tpl fld="2" item="49"/>
          <tpl hier="9" item="1"/>
          <tpl hier="11" item="4"/>
          <tpl hier="12" item="5"/>
          <tpl hier="26" item="4294967295"/>
        </tpls>
      </n>
      <n v="1">
        <tpls c="8">
          <tpl hier="2" item="0"/>
          <tpl hier="4" item="3"/>
          <tpl fld="3" item="34"/>
          <tpl fld="2" item="44"/>
          <tpl hier="9" item="1"/>
          <tpl hier="11" item="4"/>
          <tpl hier="12" item="5"/>
          <tpl hier="26" item="4294967295"/>
        </tpls>
      </n>
      <n v="1">
        <tpls c="8">
          <tpl hier="2" item="0"/>
          <tpl hier="4" item="3"/>
          <tpl fld="3" item="15"/>
          <tpl fld="2" item="44"/>
          <tpl hier="9" item="1"/>
          <tpl hier="11" item="4"/>
          <tpl hier="12" item="5"/>
          <tpl hier="26" item="4294967295"/>
        </tpls>
      </n>
      <n v="1">
        <tpls c="8">
          <tpl hier="2" item="0"/>
          <tpl hier="4" item="3"/>
          <tpl fld="3" item="1"/>
          <tpl fld="2" item="44"/>
          <tpl hier="9" item="1"/>
          <tpl hier="11" item="4"/>
          <tpl hier="12" item="5"/>
          <tpl hier="26" item="4294967295"/>
        </tpls>
      </n>
      <n v="1">
        <tpls c="8">
          <tpl hier="2" item="0"/>
          <tpl hier="4" item="3"/>
          <tpl fld="3" item="37"/>
          <tpl fld="2" item="34"/>
          <tpl hier="9" item="1"/>
          <tpl hier="11" item="4"/>
          <tpl hier="12" item="5"/>
          <tpl hier="26" item="4294967295"/>
        </tpls>
      </n>
      <n v="1">
        <tpls c="8">
          <tpl hier="2" item="0"/>
          <tpl hier="4" item="3"/>
          <tpl fld="3" item="15"/>
          <tpl fld="2" item="34"/>
          <tpl hier="9" item="1"/>
          <tpl hier="11" item="4"/>
          <tpl hier="12" item="5"/>
          <tpl hier="26" item="4294967295"/>
        </tpls>
      </n>
      <n v="1">
        <tpls c="8">
          <tpl hier="2" item="0"/>
          <tpl hier="4" item="3"/>
          <tpl fld="3" item="38"/>
          <tpl fld="2" item="34"/>
          <tpl hier="9" item="1"/>
          <tpl hier="11" item="4"/>
          <tpl hier="12" item="5"/>
          <tpl hier="26" item="4294967295"/>
        </tpls>
      </n>
      <n v="1">
        <tpls c="8">
          <tpl hier="2" item="0"/>
          <tpl hier="4" item="3"/>
          <tpl fld="3" item="4"/>
          <tpl fld="2" item="64"/>
          <tpl hier="9" item="1"/>
          <tpl hier="11" item="4"/>
          <tpl hier="12" item="5"/>
          <tpl hier="26" item="4294967295"/>
        </tpls>
      </n>
      <n v="1">
        <tpls c="8">
          <tpl hier="2" item="0"/>
          <tpl hier="4" item="3"/>
          <tpl fld="3" item="24"/>
          <tpl fld="2" item="64"/>
          <tpl hier="9" item="1"/>
          <tpl hier="11" item="4"/>
          <tpl hier="12" item="5"/>
          <tpl hier="26" item="4294967295"/>
        </tpls>
      </n>
      <n v="1">
        <tpls c="8">
          <tpl hier="2" item="0"/>
          <tpl hier="4" item="3"/>
          <tpl fld="3" item="57"/>
          <tpl fld="2" item="33"/>
          <tpl hier="9" item="1"/>
          <tpl hier="11" item="4"/>
          <tpl hier="12" item="5"/>
          <tpl hier="26" item="4294967295"/>
        </tpls>
      </n>
      <n v="1">
        <tpls c="8">
          <tpl hier="2" item="0"/>
          <tpl hier="4" item="3"/>
          <tpl fld="3" item="41"/>
          <tpl fld="2" item="33"/>
          <tpl hier="9" item="1"/>
          <tpl hier="11" item="4"/>
          <tpl hier="12" item="5"/>
          <tpl hier="26" item="4294967295"/>
        </tpls>
      </n>
      <n v="1">
        <tpls c="8">
          <tpl hier="2" item="0"/>
          <tpl hier="4" item="3"/>
          <tpl fld="3" item="34"/>
          <tpl fld="2" item="22"/>
          <tpl hier="9" item="1"/>
          <tpl hier="11" item="4"/>
          <tpl hier="12" item="5"/>
          <tpl hier="26" item="4294967295"/>
        </tpls>
      </n>
      <n v="1">
        <tpls c="8">
          <tpl hier="2" item="0"/>
          <tpl hier="4" item="3"/>
          <tpl fld="3" item="15"/>
          <tpl fld="2" item="21"/>
          <tpl hier="9" item="1"/>
          <tpl hier="11" item="4"/>
          <tpl hier="12" item="5"/>
          <tpl hier="26" item="4294967295"/>
        </tpls>
      </n>
      <n v="1">
        <tpls c="8">
          <tpl hier="2" item="0"/>
          <tpl hier="4" item="3"/>
          <tpl fld="3" item="13"/>
          <tpl fld="2" item="41"/>
          <tpl hier="9" item="1"/>
          <tpl hier="11" item="4"/>
          <tpl hier="12" item="5"/>
          <tpl hier="26" item="4294967295"/>
        </tpls>
      </n>
      <n v="1">
        <tpls c="8">
          <tpl hier="2" item="0"/>
          <tpl hier="4" item="3"/>
          <tpl fld="3" item="45"/>
          <tpl fld="2" item="14"/>
          <tpl hier="9" item="1"/>
          <tpl hier="11" item="4"/>
          <tpl hier="12" item="5"/>
          <tpl hier="26" item="4294967295"/>
        </tpls>
      </n>
      <n v="1">
        <tpls c="8">
          <tpl hier="2" item="0"/>
          <tpl hier="4" item="3"/>
          <tpl fld="3" item="17"/>
          <tpl fld="2" item="29"/>
          <tpl hier="9" item="1"/>
          <tpl hier="11" item="4"/>
          <tpl hier="12" item="5"/>
          <tpl hier="26" item="4294967295"/>
        </tpls>
      </n>
      <n v="1">
        <tpls c="8">
          <tpl hier="2" item="0"/>
          <tpl hier="4" item="3"/>
          <tpl fld="3" item="55"/>
          <tpl fld="2" item="26"/>
          <tpl hier="9" item="1"/>
          <tpl hier="11" item="4"/>
          <tpl hier="12" item="5"/>
          <tpl hier="26" item="4294967295"/>
        </tpls>
      </n>
      <n v="1">
        <tpls c="8">
          <tpl hier="2" item="0"/>
          <tpl hier="4" item="3"/>
          <tpl fld="3" item="19"/>
          <tpl fld="2" item="17"/>
          <tpl hier="9" item="1"/>
          <tpl hier="11" item="4"/>
          <tpl hier="12" item="5"/>
          <tpl hier="26" item="4294967295"/>
        </tpls>
      </n>
      <n v="1">
        <tpls c="8">
          <tpl hier="2" item="0"/>
          <tpl hier="4" item="3"/>
          <tpl fld="3" item="9"/>
          <tpl fld="2" item="23"/>
          <tpl hier="9" item="1"/>
          <tpl hier="11" item="4"/>
          <tpl hier="12" item="5"/>
          <tpl hier="26" item="4294967295"/>
        </tpls>
      </n>
      <n v="1">
        <tpls c="8">
          <tpl hier="2" item="0"/>
          <tpl hier="4" item="3"/>
          <tpl fld="3" item="25"/>
          <tpl fld="2" item="25"/>
          <tpl hier="9" item="1"/>
          <tpl hier="11" item="4"/>
          <tpl hier="12" item="5"/>
          <tpl hier="26" item="4294967295"/>
        </tpls>
      </n>
      <n v="1">
        <tpls c="8">
          <tpl hier="2" item="0"/>
          <tpl hier="4" item="3"/>
          <tpl fld="3" item="5"/>
          <tpl fld="2" item="16"/>
          <tpl hier="9" item="1"/>
          <tpl hier="11" item="4"/>
          <tpl hier="12" item="5"/>
          <tpl hier="26" item="4294967295"/>
        </tpls>
      </n>
      <n v="1">
        <tpls c="8">
          <tpl hier="2" item="0"/>
          <tpl hier="4" item="3"/>
          <tpl fld="3" item="24"/>
          <tpl fld="2" item="18"/>
          <tpl hier="9" item="1"/>
          <tpl hier="11" item="4"/>
          <tpl hier="12" item="5"/>
          <tpl hier="26" item="4294967295"/>
        </tpls>
      </n>
      <n v="1">
        <tpls c="8">
          <tpl hier="2" item="0"/>
          <tpl hier="4" item="3"/>
          <tpl fld="3" item="46"/>
          <tpl fld="2" item="11"/>
          <tpl hier="9" item="1"/>
          <tpl hier="11" item="4"/>
          <tpl hier="12" item="5"/>
          <tpl hier="26" item="4294967295"/>
        </tpls>
      </n>
      <n v="1">
        <tpls c="8">
          <tpl hier="2" item="0"/>
          <tpl hier="4" item="3"/>
          <tpl fld="3" item="31"/>
          <tpl fld="2" item="57"/>
          <tpl hier="9" item="1"/>
          <tpl hier="11" item="4"/>
          <tpl hier="12" item="5"/>
          <tpl hier="26" item="4294967295"/>
        </tpls>
      </n>
      <n v="1">
        <tpls c="8">
          <tpl hier="2" item="0"/>
          <tpl hier="4" item="3"/>
          <tpl fld="3" item="30"/>
          <tpl fld="2" item="57"/>
          <tpl hier="9" item="1"/>
          <tpl hier="11" item="4"/>
          <tpl hier="12" item="5"/>
          <tpl hier="26" item="4294967295"/>
        </tpls>
      </n>
      <n v="1">
        <tpls c="8">
          <tpl hier="2" item="0"/>
          <tpl hier="4" item="3"/>
          <tpl fld="3" item="29"/>
          <tpl fld="2" item="57"/>
          <tpl hier="9" item="1"/>
          <tpl hier="11" item="4"/>
          <tpl hier="12" item="5"/>
          <tpl hier="26" item="4294967295"/>
        </tpls>
      </n>
      <n v="1">
        <tpls c="8">
          <tpl hier="2" item="0"/>
          <tpl hier="4" item="3"/>
          <tpl fld="3" item="16"/>
          <tpl fld="2" item="61"/>
          <tpl hier="9" item="1"/>
          <tpl hier="11" item="4"/>
          <tpl hier="12" item="5"/>
          <tpl hier="26" item="4294967295"/>
        </tpls>
      </n>
      <n v="1">
        <tpls c="8">
          <tpl hier="2" item="0"/>
          <tpl hier="4" item="3"/>
          <tpl fld="3" item="15"/>
          <tpl fld="2" item="61"/>
          <tpl hier="9" item="1"/>
          <tpl hier="11" item="4"/>
          <tpl hier="12" item="5"/>
          <tpl hier="26" item="4294967295"/>
        </tpls>
      </n>
      <n v="1">
        <tpls c="8">
          <tpl hier="2" item="0"/>
          <tpl hier="4" item="3"/>
          <tpl fld="3" item="14"/>
          <tpl fld="2" item="61"/>
          <tpl hier="9" item="1"/>
          <tpl hier="11" item="4"/>
          <tpl hier="12" item="5"/>
          <tpl hier="26" item="4294967295"/>
        </tpls>
      </n>
      <n v="1">
        <tpls c="8">
          <tpl hier="2" item="0"/>
          <tpl hier="4" item="3"/>
          <tpl fld="3" item="13"/>
          <tpl fld="2" item="61"/>
          <tpl hier="9" item="1"/>
          <tpl hier="11" item="4"/>
          <tpl hier="12" item="5"/>
          <tpl hier="26" item="4294967295"/>
        </tpls>
      </n>
      <n v="1">
        <tpls c="8">
          <tpl hier="2" item="0"/>
          <tpl hier="4" item="3"/>
          <tpl fld="3" item="4"/>
          <tpl fld="2" item="79"/>
          <tpl hier="9" item="1"/>
          <tpl hier="11" item="4"/>
          <tpl hier="12" item="5"/>
          <tpl hier="26" item="4294967295"/>
        </tpls>
      </n>
      <n v="1">
        <tpls c="8">
          <tpl hier="2" item="0"/>
          <tpl hier="4" item="3"/>
          <tpl fld="3" item="58"/>
          <tpl fld="2" item="79"/>
          <tpl hier="9" item="1"/>
          <tpl hier="11" item="4"/>
          <tpl hier="12" item="5"/>
          <tpl hier="26" item="4294967295"/>
        </tpls>
      </n>
      <n v="1">
        <tpls c="8">
          <tpl hier="2" item="0"/>
          <tpl hier="4" item="3"/>
          <tpl fld="3" item="2"/>
          <tpl fld="2" item="79"/>
          <tpl hier="9" item="1"/>
          <tpl hier="11" item="4"/>
          <tpl hier="12" item="5"/>
          <tpl hier="26" item="4294967295"/>
        </tpls>
      </n>
      <n v="1">
        <tpls c="8">
          <tpl hier="2" item="0"/>
          <tpl hier="4" item="3"/>
          <tpl fld="3" item="54"/>
          <tpl fld="2" item="46"/>
          <tpl hier="9" item="1"/>
          <tpl hier="11" item="4"/>
          <tpl hier="12" item="5"/>
          <tpl hier="26" item="4294967295"/>
        </tpls>
      </n>
      <n v="1">
        <tpls c="8">
          <tpl hier="2" item="0"/>
          <tpl hier="4" item="3"/>
          <tpl fld="3" item="53"/>
          <tpl fld="2" item="46"/>
          <tpl hier="9" item="1"/>
          <tpl hier="11" item="4"/>
          <tpl hier="12" item="5"/>
          <tpl hier="26" item="4294967295"/>
        </tpls>
      </n>
      <n v="1">
        <tpls c="8">
          <tpl hier="2" item="0"/>
          <tpl hier="4" item="3"/>
          <tpl fld="3" item="52"/>
          <tpl fld="2" item="46"/>
          <tpl hier="9" item="1"/>
          <tpl hier="11" item="4"/>
          <tpl hier="12" item="5"/>
          <tpl hier="26" item="4294967295"/>
        </tpls>
      </n>
      <n v="1">
        <tpls c="8">
          <tpl hier="2" item="0"/>
          <tpl hier="4" item="3"/>
          <tpl fld="3" item="48"/>
          <tpl fld="2" item="51"/>
          <tpl hier="9" item="1"/>
          <tpl hier="11" item="4"/>
          <tpl hier="12" item="5"/>
          <tpl hier="26" item="4294967295"/>
        </tpls>
      </n>
      <n v="1">
        <tpls c="8">
          <tpl hier="2" item="0"/>
          <tpl hier="4" item="3"/>
          <tpl fld="3" item="46"/>
          <tpl fld="2" item="51"/>
          <tpl hier="9" item="1"/>
          <tpl hier="11" item="4"/>
          <tpl hier="12" item="5"/>
          <tpl hier="26" item="4294967295"/>
        </tpls>
      </n>
      <n v="1">
        <tpls c="8">
          <tpl hier="2" item="0"/>
          <tpl hier="4" item="3"/>
          <tpl fld="3" item="45"/>
          <tpl fld="2" item="51"/>
          <tpl hier="9" item="1"/>
          <tpl hier="11" item="4"/>
          <tpl hier="12" item="5"/>
          <tpl hier="26" item="4294967295"/>
        </tpls>
      </n>
      <n v="1">
        <tpls c="8">
          <tpl hier="2" item="0"/>
          <tpl hier="4" item="3"/>
          <tpl fld="3" item="47"/>
          <tpl fld="2" item="51"/>
          <tpl hier="9" item="1"/>
          <tpl hier="11" item="4"/>
          <tpl hier="12" item="5"/>
          <tpl hier="26" item="4294967295"/>
        </tpls>
      </n>
      <n v="1">
        <tpls c="8">
          <tpl hier="2" item="0"/>
          <tpl hier="4" item="3"/>
          <tpl fld="3" item="10"/>
          <tpl fld="1" item="1"/>
          <tpl hier="9" item="1"/>
          <tpl hier="11" item="4"/>
          <tpl hier="12" item="5"/>
          <tpl hier="26" item="4294967295"/>
        </tpls>
      </n>
      <n v="1">
        <tpls c="8">
          <tpl hier="2" item="0"/>
          <tpl hier="4" item="3"/>
          <tpl fld="3" item="12"/>
          <tpl fld="1" item="1"/>
          <tpl hier="9" item="1"/>
          <tpl hier="11" item="4"/>
          <tpl hier="12" item="5"/>
          <tpl hier="26" item="4294967295"/>
        </tpls>
      </n>
      <n v="1">
        <tpls c="8">
          <tpl hier="2" item="0"/>
          <tpl hier="4" item="3"/>
          <tpl fld="3" item="11"/>
          <tpl fld="1" item="1"/>
          <tpl hier="9" item="1"/>
          <tpl hier="11" item="4"/>
          <tpl hier="12" item="5"/>
          <tpl hier="26" item="4294967295"/>
        </tpls>
      </n>
      <n v="1">
        <tpls c="8">
          <tpl hier="2" item="0"/>
          <tpl hier="4" item="3"/>
          <tpl fld="3" item="9"/>
          <tpl fld="1" item="1"/>
          <tpl hier="9" item="1"/>
          <tpl hier="11" item="4"/>
          <tpl hier="12" item="5"/>
          <tpl hier="26" item="4294967295"/>
        </tpls>
      </n>
      <n v="1">
        <tpls c="8">
          <tpl hier="2" item="0"/>
          <tpl hier="4" item="3"/>
          <tpl fld="3" item="57"/>
          <tpl fld="2" item="58"/>
          <tpl hier="9" item="1"/>
          <tpl hier="11" item="4"/>
          <tpl hier="12" item="5"/>
          <tpl hier="26" item="4294967295"/>
        </tpls>
      </n>
      <n v="1">
        <tpls c="8">
          <tpl hier="2" item="0"/>
          <tpl hier="4" item="3"/>
          <tpl fld="3" item="3"/>
          <tpl fld="2" item="58"/>
          <tpl hier="9" item="1"/>
          <tpl hier="11" item="4"/>
          <tpl hier="12" item="5"/>
          <tpl hier="26" item="4294967295"/>
        </tpls>
      </n>
      <n v="1">
        <tpls c="8">
          <tpl hier="2" item="0"/>
          <tpl hier="4" item="3"/>
          <tpl fld="3" item="1"/>
          <tpl fld="2" item="58"/>
          <tpl hier="9" item="1"/>
          <tpl hier="11" item="4"/>
          <tpl hier="12" item="5"/>
          <tpl hier="26" item="4294967295"/>
        </tpls>
      </n>
      <n v="1">
        <tpls c="8">
          <tpl hier="2" item="0"/>
          <tpl hier="4" item="3"/>
          <tpl fld="3" item="20"/>
          <tpl fld="2" item="63"/>
          <tpl hier="9" item="1"/>
          <tpl hier="11" item="4"/>
          <tpl hier="12" item="5"/>
          <tpl hier="26" item="4294967295"/>
        </tpls>
      </n>
      <n v="1">
        <tpls c="8">
          <tpl hier="2" item="0"/>
          <tpl hier="4" item="3"/>
          <tpl fld="3" item="51"/>
          <tpl fld="2" item="63"/>
          <tpl hier="9" item="1"/>
          <tpl hier="11" item="4"/>
          <tpl hier="12" item="5"/>
          <tpl hier="26" item="4294967295"/>
        </tpls>
      </n>
      <n v="1">
        <tpls c="8">
          <tpl hier="2" item="0"/>
          <tpl hier="4" item="3"/>
          <tpl fld="3" item="38"/>
          <tpl fld="2" item="63"/>
          <tpl hier="9" item="1"/>
          <tpl hier="11" item="4"/>
          <tpl hier="12" item="5"/>
          <tpl hier="26" item="4294967295"/>
        </tpls>
      </n>
      <n v="1">
        <tpls c="8">
          <tpl hier="2" item="0"/>
          <tpl hier="4" item="3"/>
          <tpl fld="3" item="44"/>
          <tpl fld="2" item="82"/>
          <tpl hier="9" item="1"/>
          <tpl hier="11" item="4"/>
          <tpl hier="12" item="5"/>
          <tpl hier="26" item="4294967295"/>
        </tpls>
      </n>
      <n v="1">
        <tpls c="8">
          <tpl hier="2" item="0"/>
          <tpl hier="4" item="3"/>
          <tpl fld="3" item="43"/>
          <tpl fld="2" item="82"/>
          <tpl hier="9" item="1"/>
          <tpl hier="11" item="4"/>
          <tpl hier="12" item="5"/>
          <tpl hier="26" item="4294967295"/>
        </tpls>
      </n>
      <n v="1">
        <tpls c="8">
          <tpl hier="2" item="0"/>
          <tpl hier="4" item="3"/>
          <tpl fld="3" item="42"/>
          <tpl fld="2" item="82"/>
          <tpl hier="9" item="1"/>
          <tpl hier="11" item="4"/>
          <tpl hier="12" item="5"/>
          <tpl hier="26" item="4294967295"/>
        </tpls>
      </n>
      <n v="1">
        <tpls c="8">
          <tpl hier="2" item="0"/>
          <tpl hier="4" item="3"/>
          <tpl fld="3" item="41"/>
          <tpl fld="2" item="82"/>
          <tpl hier="9" item="1"/>
          <tpl hier="11" item="4"/>
          <tpl hier="12" item="5"/>
          <tpl hier="26" item="4294967295"/>
        </tpls>
      </n>
      <n v="1">
        <tpls c="8">
          <tpl hier="2" item="0"/>
          <tpl hier="4" item="3"/>
          <tpl fld="3" item="32"/>
          <tpl fld="2" item="47"/>
          <tpl hier="9" item="1"/>
          <tpl hier="11" item="4"/>
          <tpl hier="12" item="5"/>
          <tpl hier="26" item="4294967295"/>
        </tpls>
      </n>
      <n v="1">
        <tpls c="8">
          <tpl hier="2" item="0"/>
          <tpl hier="4" item="3"/>
          <tpl fld="3" item="31"/>
          <tpl fld="2" item="47"/>
          <tpl hier="9" item="1"/>
          <tpl hier="11" item="4"/>
          <tpl hier="12" item="5"/>
          <tpl hier="26" item="4294967295"/>
        </tpls>
      </n>
      <n v="1">
        <tpls c="8">
          <tpl hier="2" item="0"/>
          <tpl hier="4" item="3"/>
          <tpl fld="3" item="30"/>
          <tpl fld="2" item="47"/>
          <tpl hier="9" item="1"/>
          <tpl hier="11" item="4"/>
          <tpl hier="12" item="5"/>
          <tpl hier="26" item="4294967295"/>
        </tpls>
      </n>
      <n v="1">
        <tpls c="8">
          <tpl hier="2" item="0"/>
          <tpl hier="4" item="3"/>
          <tpl fld="3" item="29"/>
          <tpl fld="2" item="47"/>
          <tpl hier="9" item="1"/>
          <tpl hier="11" item="4"/>
          <tpl hier="12" item="5"/>
          <tpl hier="26" item="4294967295"/>
        </tpls>
      </n>
      <n v="1">
        <tpls c="8">
          <tpl hier="2" item="0"/>
          <tpl hier="4" item="3"/>
          <tpl fld="3" item="16"/>
          <tpl fld="2" item="52"/>
          <tpl hier="9" item="1"/>
          <tpl hier="11" item="4"/>
          <tpl hier="12" item="5"/>
          <tpl hier="26" item="4294967295"/>
        </tpls>
      </n>
      <n v="1">
        <tpls c="8">
          <tpl hier="2" item="0"/>
          <tpl hier="4" item="3"/>
          <tpl fld="3" item="15"/>
          <tpl fld="2" item="52"/>
          <tpl hier="9" item="1"/>
          <tpl hier="11" item="4"/>
          <tpl hier="12" item="5"/>
          <tpl hier="26" item="4294967295"/>
        </tpls>
      </n>
      <n v="1">
        <tpls c="8">
          <tpl hier="2" item="0"/>
          <tpl hier="4" item="3"/>
          <tpl fld="3" item="14"/>
          <tpl fld="2" item="52"/>
          <tpl hier="9" item="1"/>
          <tpl hier="11" item="4"/>
          <tpl hier="12" item="5"/>
          <tpl hier="26" item="4294967295"/>
        </tpls>
      </n>
      <n v="1">
        <tpls c="8">
          <tpl hier="2" item="0"/>
          <tpl hier="4" item="3"/>
          <tpl fld="3" item="13"/>
          <tpl fld="2" item="52"/>
          <tpl hier="9" item="1"/>
          <tpl hier="11" item="4"/>
          <tpl hier="12" item="5"/>
          <tpl hier="26" item="4294967295"/>
        </tpls>
      </n>
      <n v="1">
        <tpls c="8">
          <tpl hier="2" item="0"/>
          <tpl hier="4" item="3"/>
          <tpl fld="3" item="4"/>
          <tpl fld="2" item="56"/>
          <tpl hier="9" item="1"/>
          <tpl hier="11" item="4"/>
          <tpl hier="12" item="5"/>
          <tpl hier="26" item="4294967295"/>
        </tpls>
      </n>
      <n v="1">
        <tpls c="8">
          <tpl hier="2" item="0"/>
          <tpl hier="4" item="3"/>
          <tpl fld="3" item="58"/>
          <tpl fld="2" item="56"/>
          <tpl hier="9" item="1"/>
          <tpl hier="11" item="4"/>
          <tpl hier="12" item="5"/>
          <tpl hier="26" item="4294967295"/>
        </tpls>
      </n>
      <n v="1">
        <tpls c="8">
          <tpl hier="2" item="0"/>
          <tpl hier="4" item="3"/>
          <tpl fld="3" item="2"/>
          <tpl fld="2" item="56"/>
          <tpl hier="9" item="1"/>
          <tpl hier="11" item="4"/>
          <tpl hier="12" item="5"/>
          <tpl hier="26" item="4294967295"/>
        </tpls>
      </n>
      <n v="1">
        <tpls c="8">
          <tpl hier="2" item="0"/>
          <tpl hier="4" item="3"/>
          <tpl fld="3" item="54"/>
          <tpl fld="2" item="60"/>
          <tpl hier="9" item="1"/>
          <tpl hier="11" item="4"/>
          <tpl hier="12" item="5"/>
          <tpl hier="26" item="4294967295"/>
        </tpls>
      </n>
      <n v="1">
        <tpls c="8">
          <tpl hier="2" item="0"/>
          <tpl hier="4" item="3"/>
          <tpl fld="3" item="53"/>
          <tpl fld="2" item="60"/>
          <tpl hier="9" item="1"/>
          <tpl hier="11" item="4"/>
          <tpl hier="12" item="5"/>
          <tpl hier="26" item="4294967295"/>
        </tpls>
      </n>
      <n v="1">
        <tpls c="8">
          <tpl hier="2" item="0"/>
          <tpl hier="4" item="3"/>
          <tpl fld="3" item="52"/>
          <tpl fld="2" item="60"/>
          <tpl hier="9" item="1"/>
          <tpl hier="11" item="4"/>
          <tpl hier="12" item="5"/>
          <tpl hier="26" item="4294967295"/>
        </tpls>
      </n>
      <n v="1">
        <tpls c="8">
          <tpl hier="2" item="0"/>
          <tpl hier="4" item="3"/>
          <tpl fld="3" item="48"/>
          <tpl fld="2" item="55"/>
          <tpl hier="9" item="1"/>
          <tpl hier="11" item="4"/>
          <tpl hier="12" item="5"/>
          <tpl hier="26" item="4294967295"/>
        </tpls>
      </n>
      <n v="1">
        <tpls c="8">
          <tpl hier="2" item="0"/>
          <tpl hier="4" item="3"/>
          <tpl fld="3" item="46"/>
          <tpl fld="2" item="55"/>
          <tpl hier="9" item="1"/>
          <tpl hier="11" item="4"/>
          <tpl hier="12" item="5"/>
          <tpl hier="26" item="4294967295"/>
        </tpls>
      </n>
      <n v="1">
        <tpls c="8">
          <tpl hier="2" item="0"/>
          <tpl hier="4" item="3"/>
          <tpl fld="3" item="45"/>
          <tpl fld="2" item="55"/>
          <tpl hier="9" item="1"/>
          <tpl hier="11" item="4"/>
          <tpl hier="12" item="5"/>
          <tpl hier="26" item="4294967295"/>
        </tpls>
      </n>
      <n v="1">
        <tpls c="8">
          <tpl hier="2" item="0"/>
          <tpl hier="4" item="3"/>
          <tpl fld="3" item="47"/>
          <tpl fld="2" item="55"/>
          <tpl hier="9" item="1"/>
          <tpl hier="11" item="4"/>
          <tpl hier="12" item="5"/>
          <tpl hier="26" item="4294967295"/>
        </tpls>
      </n>
      <n v="1">
        <tpls c="8">
          <tpl hier="2" item="0"/>
          <tpl hier="4" item="3"/>
          <tpl fld="3" item="34"/>
          <tpl fld="2" item="42"/>
          <tpl hier="9" item="1"/>
          <tpl hier="11" item="4"/>
          <tpl hier="12" item="5"/>
          <tpl hier="26" item="4294967295"/>
        </tpls>
      </n>
      <n v="1">
        <tpls c="8">
          <tpl hier="2" item="0"/>
          <tpl hier="4" item="3"/>
          <tpl fld="3" item="36"/>
          <tpl fld="2" item="42"/>
          <tpl hier="9" item="1"/>
          <tpl hier="11" item="4"/>
          <tpl hier="12" item="5"/>
          <tpl hier="26" item="4294967295"/>
        </tpls>
      </n>
      <n v="1">
        <tpls c="8">
          <tpl hier="2" item="0"/>
          <tpl hier="4" item="3"/>
          <tpl fld="3" item="27"/>
          <tpl fld="2" item="42"/>
          <tpl hier="9" item="1"/>
          <tpl hier="11" item="4"/>
          <tpl hier="12" item="5"/>
          <tpl hier="26" item="4294967295"/>
        </tpls>
      </n>
      <n v="1">
        <tpls c="8">
          <tpl hier="2" item="0"/>
          <tpl hier="4" item="3"/>
          <tpl fld="3" item="33"/>
          <tpl fld="2" item="42"/>
          <tpl hier="9" item="1"/>
          <tpl hier="11" item="4"/>
          <tpl hier="12" item="5"/>
          <tpl hier="26" item="4294967295"/>
        </tpls>
      </n>
      <n v="1">
        <tpls c="8">
          <tpl hier="2" item="0"/>
          <tpl hier="4" item="3"/>
          <tpl fld="3" item="18"/>
          <tpl fld="2" item="62"/>
          <tpl hier="9" item="1"/>
          <tpl hier="11" item="4"/>
          <tpl hier="12" item="5"/>
          <tpl hier="26" item="4294967295"/>
        </tpls>
      </n>
      <n v="1">
        <tpls c="8">
          <tpl hier="2" item="0"/>
          <tpl hier="4" item="3"/>
          <tpl fld="3" item="22"/>
          <tpl fld="2" item="62"/>
          <tpl hier="9" item="1"/>
          <tpl hier="11" item="4"/>
          <tpl hier="12" item="5"/>
          <tpl hier="26" item="4294967295"/>
        </tpls>
      </n>
      <n v="1">
        <tpls c="8">
          <tpl hier="2" item="0"/>
          <tpl hier="4" item="3"/>
          <tpl fld="3" item="17"/>
          <tpl fld="2" item="62"/>
          <tpl hier="9" item="1"/>
          <tpl hier="11" item="4"/>
          <tpl hier="12" item="5"/>
          <tpl hier="26" item="4294967295"/>
        </tpls>
      </n>
      <n v="1">
        <tpls c="8">
          <tpl hier="2" item="0"/>
          <tpl hier="4" item="3"/>
          <tpl fld="3" item="21"/>
          <tpl fld="2" item="62"/>
          <tpl hier="9" item="1"/>
          <tpl hier="11" item="4"/>
          <tpl hier="12" item="5"/>
          <tpl hier="26" item="4294967295"/>
        </tpls>
      </n>
      <n v="1">
        <tpls c="8">
          <tpl hier="2" item="0"/>
          <tpl hier="4" item="3"/>
          <tpl fld="3" item="8"/>
          <tpl fld="2" item="77"/>
          <tpl hier="9" item="1"/>
          <tpl hier="11" item="4"/>
          <tpl hier="12" item="5"/>
          <tpl hier="26" item="4294967295"/>
        </tpls>
      </n>
      <n v="1">
        <tpls c="8">
          <tpl hier="2" item="0"/>
          <tpl hier="4" item="3"/>
          <tpl fld="3" item="7"/>
          <tpl fld="2" item="77"/>
          <tpl hier="9" item="1"/>
          <tpl hier="11" item="4"/>
          <tpl hier="12" item="5"/>
          <tpl hier="26" item="4294967295"/>
        </tpls>
      </n>
      <n v="1">
        <tpls c="8">
          <tpl hier="2" item="0"/>
          <tpl hier="4" item="3"/>
          <tpl fld="3" item="6"/>
          <tpl fld="2" item="77"/>
          <tpl hier="9" item="1"/>
          <tpl hier="11" item="4"/>
          <tpl hier="12" item="5"/>
          <tpl hier="26" item="4294967295"/>
        </tpls>
      </n>
      <n v="1">
        <tpls c="8">
          <tpl hier="2" item="0"/>
          <tpl hier="4" item="3"/>
          <tpl fld="3" item="5"/>
          <tpl fld="2" item="77"/>
          <tpl hier="9" item="1"/>
          <tpl hier="11" item="4"/>
          <tpl hier="12" item="5"/>
          <tpl hier="26" item="4294967295"/>
        </tpls>
      </n>
      <n v="1">
        <tpls c="8">
          <tpl hier="2" item="0"/>
          <tpl hier="4" item="3"/>
          <tpl fld="3" item="56"/>
          <tpl fld="2" item="28"/>
          <tpl hier="9" item="1"/>
          <tpl hier="11" item="4"/>
          <tpl hier="12" item="5"/>
          <tpl hier="26" item="4294967295"/>
        </tpls>
      </n>
      <n v="1">
        <tpls c="8">
          <tpl hier="2" item="0"/>
          <tpl hier="4" item="3"/>
          <tpl fld="3" item="0"/>
          <tpl fld="2" item="28"/>
          <tpl hier="9" item="1"/>
          <tpl hier="11" item="4"/>
          <tpl hier="12" item="5"/>
          <tpl hier="26" item="4294967295"/>
        </tpls>
      </n>
      <n v="1">
        <tpls c="8">
          <tpl hier="2" item="0"/>
          <tpl hier="4" item="3"/>
          <tpl fld="3" item="55"/>
          <tpl fld="2" item="28"/>
          <tpl hier="9" item="1"/>
          <tpl hier="11" item="4"/>
          <tpl hier="12" item="5"/>
          <tpl hier="26" item="4294967295"/>
        </tpls>
      </n>
      <n v="1">
        <tpls c="8">
          <tpl hier="2" item="0"/>
          <tpl hier="4" item="3"/>
          <tpl fld="3" item="35"/>
          <tpl fld="2" item="35"/>
          <tpl hier="9" item="1"/>
          <tpl hier="11" item="4"/>
          <tpl hier="12" item="5"/>
          <tpl hier="26" item="4294967295"/>
        </tpls>
      </n>
      <n v="1">
        <tpls c="8">
          <tpl hier="2" item="0"/>
          <tpl hier="4" item="3"/>
          <tpl fld="3" item="40"/>
          <tpl fld="2" item="35"/>
          <tpl hier="9" item="1"/>
          <tpl hier="11" item="4"/>
          <tpl hier="12" item="5"/>
          <tpl hier="26" item="4294967295"/>
        </tpls>
      </n>
      <n v="1">
        <tpls c="8">
          <tpl hier="2" item="0"/>
          <tpl hier="4" item="3"/>
          <tpl fld="3" item="50"/>
          <tpl fld="2" item="35"/>
          <tpl hier="9" item="1"/>
          <tpl hier="11" item="4"/>
          <tpl hier="12" item="5"/>
          <tpl hier="26" item="4294967295"/>
        </tpls>
      </n>
      <n v="1">
        <tpls c="8">
          <tpl hier="2" item="0"/>
          <tpl hier="4" item="3"/>
          <tpl fld="3" item="49"/>
          <tpl fld="2" item="35"/>
          <tpl hier="9" item="1"/>
          <tpl hier="11" item="4"/>
          <tpl hier="12" item="5"/>
          <tpl hier="26" item="4294967295"/>
        </tpls>
      </n>
      <n v="1">
        <tpls c="8">
          <tpl hier="2" item="0"/>
          <tpl hier="4" item="3"/>
          <tpl fld="3" item="37"/>
          <tpl fld="2" item="40"/>
          <tpl hier="9" item="1"/>
          <tpl hier="11" item="4"/>
          <tpl hier="12" item="5"/>
          <tpl hier="26" item="4294967295"/>
        </tpls>
      </n>
      <n v="1">
        <tpls c="8">
          <tpl hier="2" item="0"/>
          <tpl hier="4" item="3"/>
          <tpl fld="3" item="39"/>
          <tpl fld="2" item="40"/>
          <tpl hier="9" item="1"/>
          <tpl hier="11" item="4"/>
          <tpl hier="12" item="5"/>
          <tpl hier="26" item="4294967295"/>
        </tpls>
      </n>
      <n v="1">
        <tpls c="8">
          <tpl hier="2" item="0"/>
          <tpl hier="4" item="3"/>
          <tpl fld="3" item="28"/>
          <tpl fld="2" item="40"/>
          <tpl hier="9" item="1"/>
          <tpl hier="11" item="4"/>
          <tpl hier="12" item="5"/>
          <tpl hier="26" item="4294967295"/>
        </tpls>
      </n>
      <n v="1">
        <tpls c="8">
          <tpl hier="2" item="0"/>
          <tpl hier="4" item="3"/>
          <tpl fld="3" item="19"/>
          <tpl fld="2" item="40"/>
          <tpl hier="9" item="1"/>
          <tpl hier="11" item="4"/>
          <tpl hier="12" item="5"/>
          <tpl hier="26" item="4294967295"/>
        </tpls>
      </n>
      <n v="1">
        <tpls c="8">
          <tpl hier="2" item="0"/>
          <tpl hier="4" item="3"/>
          <tpl fld="3" item="26"/>
          <tpl fld="2" item="54"/>
          <tpl hier="9" item="1"/>
          <tpl hier="11" item="4"/>
          <tpl hier="12" item="5"/>
          <tpl hier="26" item="4294967295"/>
        </tpls>
      </n>
      <n v="1">
        <tpls c="8">
          <tpl hier="2" item="0"/>
          <tpl hier="4" item="3"/>
          <tpl fld="3" item="25"/>
          <tpl fld="2" item="54"/>
          <tpl hier="9" item="1"/>
          <tpl hier="11" item="4"/>
          <tpl hier="12" item="5"/>
          <tpl hier="26" item="4294967295"/>
        </tpls>
      </n>
      <n v="1">
        <tpls c="8">
          <tpl hier="2" item="0"/>
          <tpl hier="4" item="3"/>
          <tpl fld="3" item="24"/>
          <tpl fld="2" item="54"/>
          <tpl hier="9" item="1"/>
          <tpl hier="11" item="4"/>
          <tpl hier="12" item="5"/>
          <tpl hier="26" item="4294967295"/>
        </tpls>
      </n>
      <n v="1">
        <tpls c="8">
          <tpl hier="2" item="0"/>
          <tpl hier="4" item="3"/>
          <tpl fld="3" item="23"/>
          <tpl fld="2" item="54"/>
          <tpl hier="9" item="1"/>
          <tpl hier="11" item="4"/>
          <tpl hier="12" item="5"/>
          <tpl hier="26" item="4294967295"/>
        </tpls>
      </n>
      <n v="1">
        <tpls c="8">
          <tpl hier="2" item="0"/>
          <tpl hier="4" item="3"/>
          <tpl fld="3" item="10"/>
          <tpl fld="2" item="59"/>
          <tpl hier="9" item="1"/>
          <tpl hier="11" item="4"/>
          <tpl hier="12" item="5"/>
          <tpl hier="26" item="4294967295"/>
        </tpls>
      </n>
      <n v="1">
        <tpls c="8">
          <tpl hier="2" item="0"/>
          <tpl hier="4" item="3"/>
          <tpl fld="3" item="12"/>
          <tpl fld="2" item="59"/>
          <tpl hier="9" item="1"/>
          <tpl hier="11" item="4"/>
          <tpl hier="12" item="5"/>
          <tpl hier="26" item="4294967295"/>
        </tpls>
      </n>
      <n v="1">
        <tpls c="8">
          <tpl hier="2" item="0"/>
          <tpl hier="4" item="3"/>
          <tpl fld="3" item="6"/>
          <tpl fld="2" item="59"/>
          <tpl hier="9" item="1"/>
          <tpl hier="11" item="4"/>
          <tpl hier="12" item="5"/>
          <tpl hier="26" item="4294967295"/>
        </tpls>
      </n>
      <n v="1">
        <tpls c="8">
          <tpl hier="2" item="0"/>
          <tpl hier="4" item="3"/>
          <tpl fld="3" item="35"/>
          <tpl fld="2" item="65"/>
          <tpl hier="9" item="1"/>
          <tpl hier="11" item="4"/>
          <tpl hier="12" item="5"/>
          <tpl hier="26" item="4294967295"/>
        </tpls>
      </n>
      <n v="1">
        <tpls c="8">
          <tpl hier="2" item="0"/>
          <tpl hier="4" item="3"/>
          <tpl fld="3" item="39"/>
          <tpl fld="2" item="65"/>
          <tpl hier="9" item="1"/>
          <tpl hier="11" item="4"/>
          <tpl hier="12" item="5"/>
          <tpl hier="26" item="4294967295"/>
        </tpls>
      </n>
      <n v="1">
        <tpls c="8">
          <tpl hier="2" item="0"/>
          <tpl hier="4" item="3"/>
          <tpl fld="3" item="30"/>
          <tpl fld="2" item="65"/>
          <tpl hier="9" item="1"/>
          <tpl hier="11" item="4"/>
          <tpl hier="12" item="5"/>
          <tpl hier="26" item="4294967295"/>
        </tpls>
      </n>
      <n v="1">
        <tpls c="8">
          <tpl hier="2" item="0"/>
          <tpl hier="4" item="3"/>
          <tpl fld="3" item="21"/>
          <tpl fld="2" item="65"/>
          <tpl hier="9" item="1"/>
          <tpl hier="11" item="4"/>
          <tpl hier="12" item="5"/>
          <tpl hier="26" item="4294967295"/>
        </tpls>
      </n>
      <n v="1">
        <tpls c="8">
          <tpl hier="2" item="0"/>
          <tpl hier="4" item="3"/>
          <tpl fld="3" item="57"/>
          <tpl fld="2" item="85"/>
          <tpl hier="9" item="1"/>
          <tpl hier="11" item="4"/>
          <tpl hier="12" item="5"/>
          <tpl hier="26" item="4294967295"/>
        </tpls>
      </n>
      <n v="1">
        <tpls c="8">
          <tpl hier="2" item="0"/>
          <tpl hier="4" item="3"/>
          <tpl fld="3" item="53"/>
          <tpl fld="2" item="85"/>
          <tpl hier="9" item="1"/>
          <tpl hier="11" item="4"/>
          <tpl hier="12" item="5"/>
          <tpl hier="26" item="4294967295"/>
        </tpls>
      </n>
      <n v="1">
        <tpls c="8">
          <tpl hier="2" item="0"/>
          <tpl hier="4" item="3"/>
          <tpl fld="3" item="49"/>
          <tpl fld="2" item="85"/>
          <tpl hier="9" item="1"/>
          <tpl hier="11" item="4"/>
          <tpl hier="12" item="5"/>
          <tpl hier="26" item="4294967295"/>
        </tpls>
      </n>
      <n v="1">
        <tpls c="8">
          <tpl hier="2" item="0"/>
          <tpl hier="4" item="3"/>
          <tpl fld="3" item="18"/>
          <tpl fld="2" item="49"/>
          <tpl hier="9" item="1"/>
          <tpl hier="11" item="4"/>
          <tpl hier="12" item="5"/>
          <tpl hier="26" item="4294967295"/>
        </tpls>
      </n>
      <n v="1">
        <tpls c="8">
          <tpl hier="2" item="0"/>
          <tpl hier="4" item="3"/>
          <tpl fld="3" item="3"/>
          <tpl fld="2" item="49"/>
          <tpl hier="9" item="1"/>
          <tpl hier="11" item="4"/>
          <tpl hier="12" item="5"/>
          <tpl hier="26" item="4294967295"/>
        </tpls>
      </n>
      <n v="1">
        <tpls c="8">
          <tpl hier="2" item="0"/>
          <tpl hier="4" item="3"/>
          <tpl fld="3" item="38"/>
          <tpl fld="2" item="49"/>
          <tpl hier="9" item="1"/>
          <tpl hier="11" item="4"/>
          <tpl hier="12" item="5"/>
          <tpl hier="26" item="4294967295"/>
        </tpls>
      </n>
      <n v="1">
        <tpls c="8">
          <tpl hier="2" item="0"/>
          <tpl hier="4" item="3"/>
          <tpl fld="3" item="32"/>
          <tpl fld="2" item="44"/>
          <tpl hier="9" item="1"/>
          <tpl hier="11" item="4"/>
          <tpl hier="12" item="5"/>
          <tpl hier="26" item="4294967295"/>
        </tpls>
      </n>
      <n v="1">
        <tpls c="8">
          <tpl hier="2" item="0"/>
          <tpl hier="4" item="3"/>
          <tpl fld="3" item="12"/>
          <tpl fld="2" item="44"/>
          <tpl hier="9" item="1"/>
          <tpl hier="11" item="4"/>
          <tpl hier="12" item="5"/>
          <tpl hier="26" item="4294967295"/>
        </tpls>
      </n>
      <n v="1">
        <tpls c="8">
          <tpl hier="2" item="0"/>
          <tpl hier="4" item="3"/>
          <tpl fld="3" item="52"/>
          <tpl fld="2" item="44"/>
          <tpl hier="9" item="1"/>
          <tpl hier="11" item="4"/>
          <tpl hier="12" item="5"/>
          <tpl hier="26" item="4294967295"/>
        </tpls>
      </n>
      <n v="1">
        <tpls c="8">
          <tpl hier="2" item="0"/>
          <tpl hier="4" item="3"/>
          <tpl fld="3" item="34"/>
          <tpl fld="2" item="34"/>
          <tpl hier="9" item="1"/>
          <tpl hier="11" item="4"/>
          <tpl hier="12" item="5"/>
          <tpl hier="26" item="4294967295"/>
        </tpls>
      </n>
      <n v="1">
        <tpls c="8">
          <tpl hier="2" item="0"/>
          <tpl hier="4" item="3"/>
          <tpl fld="3" item="12"/>
          <tpl fld="2" item="34"/>
          <tpl hier="9" item="1"/>
          <tpl hier="11" item="4"/>
          <tpl hier="12" item="5"/>
          <tpl hier="26" item="4294967295"/>
        </tpls>
      </n>
      <n v="1">
        <tpls c="8">
          <tpl hier="2" item="0"/>
          <tpl hier="4" item="3"/>
          <tpl fld="3" item="47"/>
          <tpl fld="2" item="34"/>
          <tpl hier="9" item="1"/>
          <tpl hier="11" item="4"/>
          <tpl hier="12" item="5"/>
          <tpl hier="26" item="4294967295"/>
        </tpls>
      </n>
      <n v="1">
        <tpls c="8">
          <tpl hier="2" item="0"/>
          <tpl hier="4" item="3"/>
          <tpl fld="3" item="57"/>
          <tpl fld="2" item="64"/>
          <tpl hier="9" item="1"/>
          <tpl hier="11" item="4"/>
          <tpl hier="12" item="5"/>
          <tpl hier="26" item="4294967295"/>
        </tpls>
      </n>
      <n v="1">
        <tpls c="8">
          <tpl hier="2" item="0"/>
          <tpl hier="4" item="3"/>
          <tpl fld="3" item="14"/>
          <tpl fld="2" item="64"/>
          <tpl hier="9" item="1"/>
          <tpl hier="11" item="4"/>
          <tpl hier="12" item="5"/>
          <tpl hier="26" item="4294967295"/>
        </tpls>
      </n>
      <n v="1">
        <tpls c="8">
          <tpl hier="2" item="0"/>
          <tpl hier="4" item="3"/>
          <tpl fld="3" item="54"/>
          <tpl fld="2" item="33"/>
          <tpl hier="9" item="1"/>
          <tpl hier="11" item="4"/>
          <tpl hier="12" item="5"/>
          <tpl hier="26" item="4294967295"/>
        </tpls>
      </n>
      <n v="1">
        <tpls c="8">
          <tpl hier="2" item="0"/>
          <tpl hier="4" item="3"/>
          <tpl fld="3" item="32"/>
          <tpl fld="2" item="22"/>
          <tpl hier="9" item="1"/>
          <tpl hier="11" item="4"/>
          <tpl hier="12" item="5"/>
          <tpl hier="26" item="4294967295"/>
        </tpls>
      </n>
      <n v="1">
        <tpls c="8">
          <tpl hier="2" item="0"/>
          <tpl hier="4" item="3"/>
          <tpl fld="3" item="30"/>
          <tpl fld="2" item="21"/>
          <tpl hier="9" item="1"/>
          <tpl hier="11" item="4"/>
          <tpl hier="12" item="5"/>
          <tpl hier="26" item="4294967295"/>
        </tpls>
      </n>
      <n v="1">
        <tpls c="8">
          <tpl hier="2" item="0"/>
          <tpl hier="4" item="3"/>
          <tpl fld="3" item="5"/>
          <tpl fld="2" item="41"/>
          <tpl hier="9" item="1"/>
          <tpl hier="11" item="4"/>
          <tpl hier="12" item="5"/>
          <tpl hier="26" item="4294967295"/>
        </tpls>
      </n>
      <n v="1">
        <tpls c="8">
          <tpl hier="2" item="0"/>
          <tpl hier="4" item="3"/>
          <tpl fld="3" item="49"/>
          <tpl fld="2" item="14"/>
          <tpl hier="9" item="1"/>
          <tpl hier="11" item="4"/>
          <tpl hier="12" item="5"/>
          <tpl hier="26" item="4294967295"/>
        </tpls>
      </n>
      <n v="1">
        <tpls c="8">
          <tpl hier="2" item="0"/>
          <tpl hier="4" item="3"/>
          <tpl fld="3" item="23"/>
          <tpl fld="2" item="29"/>
          <tpl hier="9" item="1"/>
          <tpl hier="11" item="4"/>
          <tpl hier="12" item="5"/>
          <tpl hier="26" item="4294967295"/>
        </tpls>
      </n>
      <n v="1">
        <tpls c="8">
          <tpl hier="2" item="0"/>
          <tpl hier="4" item="3"/>
          <tpl fld="3" item="32"/>
          <tpl fld="2" item="13"/>
          <tpl hier="9" item="1"/>
          <tpl hier="11" item="4"/>
          <tpl hier="12" item="5"/>
          <tpl hier="26" item="4294967295"/>
        </tpls>
      </n>
      <n v="1">
        <tpls c="8">
          <tpl hier="2" item="0"/>
          <tpl hier="4" item="3"/>
          <tpl fld="3" item="4"/>
          <tpl fld="2" item="30"/>
          <tpl hier="9" item="1"/>
          <tpl hier="11" item="4"/>
          <tpl hier="12" item="5"/>
          <tpl hier="26" item="4294967295"/>
        </tpls>
      </n>
      <n v="1">
        <tpls c="8">
          <tpl hier="2" item="0"/>
          <tpl hier="4" item="3"/>
          <tpl fld="3" item="14"/>
          <tpl fld="2" item="25"/>
          <tpl hier="9" item="1"/>
          <tpl hier="11" item="4"/>
          <tpl hier="12" item="5"/>
          <tpl hier="26" item="4294967295"/>
        </tpls>
      </n>
      <n v="1">
        <tpls c="8">
          <tpl hier="2" item="0"/>
          <tpl hier="4" item="3"/>
          <tpl fld="3" item="20"/>
          <tpl fld="2" item="10"/>
          <tpl hier="9" item="1"/>
          <tpl hier="11" item="4"/>
          <tpl hier="12" item="5"/>
          <tpl hier="26" item="4294967295"/>
        </tpls>
      </n>
      <n v="1">
        <tpls c="8">
          <tpl hier="2" item="0"/>
          <tpl hier="4" item="3"/>
          <tpl fld="3" item="21"/>
          <tpl fld="2" item="11"/>
          <tpl hier="9" item="1"/>
          <tpl hier="11" item="4"/>
          <tpl hier="12" item="5"/>
          <tpl hier="26" item="4294967295"/>
        </tpls>
      </n>
      <n v="1">
        <tpls c="8">
          <tpl hier="2" item="0"/>
          <tpl hier="4" item="3"/>
          <tpl fld="3" item="25"/>
          <tpl fld="2" item="57"/>
          <tpl hier="9" item="1"/>
          <tpl hier="11" item="4"/>
          <tpl hier="12" item="5"/>
          <tpl hier="26" item="4294967295"/>
        </tpls>
      </n>
      <n v="1">
        <tpls c="8">
          <tpl hier="2" item="0"/>
          <tpl hier="4" item="3"/>
          <tpl fld="3" item="24"/>
          <tpl fld="2" item="57"/>
          <tpl hier="9" item="1"/>
          <tpl hier="11" item="4"/>
          <tpl hier="12" item="5"/>
          <tpl hier="26" item="4294967295"/>
        </tpls>
      </n>
      <n v="1">
        <tpls c="8">
          <tpl hier="2" item="0"/>
          <tpl hier="4" item="3"/>
          <tpl fld="3" item="23"/>
          <tpl fld="2" item="57"/>
          <tpl hier="9" item="1"/>
          <tpl hier="11" item="4"/>
          <tpl hier="12" item="5"/>
          <tpl hier="26" item="4294967295"/>
        </tpls>
      </n>
      <n v="1">
        <tpls c="8">
          <tpl hier="2" item="0"/>
          <tpl hier="4" item="3"/>
          <tpl fld="3" item="10"/>
          <tpl fld="2" item="61"/>
          <tpl hier="9" item="1"/>
          <tpl hier="11" item="4"/>
          <tpl hier="12" item="5"/>
          <tpl hier="26" item="4294967295"/>
        </tpls>
      </n>
      <n v="1">
        <tpls c="8">
          <tpl hier="2" item="0"/>
          <tpl hier="4" item="3"/>
          <tpl fld="3" item="12"/>
          <tpl fld="2" item="61"/>
          <tpl hier="9" item="1"/>
          <tpl hier="11" item="4"/>
          <tpl hier="12" item="5"/>
          <tpl hier="26" item="4294967295"/>
        </tpls>
      </n>
      <n v="1">
        <tpls c="8">
          <tpl hier="2" item="0"/>
          <tpl hier="4" item="3"/>
          <tpl fld="3" item="11"/>
          <tpl fld="2" item="61"/>
          <tpl hier="9" item="1"/>
          <tpl hier="11" item="4"/>
          <tpl hier="12" item="5"/>
          <tpl hier="26" item="4294967295"/>
        </tpls>
      </n>
      <n v="1">
        <tpls c="8">
          <tpl hier="2" item="0"/>
          <tpl hier="4" item="3"/>
          <tpl fld="3" item="9"/>
          <tpl fld="2" item="61"/>
          <tpl hier="9" item="1"/>
          <tpl hier="11" item="4"/>
          <tpl hier="12" item="5"/>
          <tpl hier="26" item="4294967295"/>
        </tpls>
      </n>
      <n v="1">
        <tpls c="8">
          <tpl hier="2" item="0"/>
          <tpl hier="4" item="3"/>
          <tpl fld="3" item="57"/>
          <tpl fld="2" item="79"/>
          <tpl hier="9" item="1"/>
          <tpl hier="11" item="4"/>
          <tpl hier="12" item="5"/>
          <tpl hier="26" item="4294967295"/>
        </tpls>
      </n>
      <n v="1">
        <tpls c="8">
          <tpl hier="2" item="0"/>
          <tpl hier="4" item="3"/>
          <tpl fld="3" item="3"/>
          <tpl fld="2" item="79"/>
          <tpl hier="9" item="1"/>
          <tpl hier="11" item="4"/>
          <tpl hier="12" item="5"/>
          <tpl hier="26" item="4294967295"/>
        </tpls>
      </n>
      <n v="1">
        <tpls c="8">
          <tpl hier="2" item="0"/>
          <tpl hier="4" item="3"/>
          <tpl fld="3" item="1"/>
          <tpl fld="2" item="79"/>
          <tpl hier="9" item="1"/>
          <tpl hier="11" item="4"/>
          <tpl hier="12" item="5"/>
          <tpl hier="26" item="4294967295"/>
        </tpls>
      </n>
      <n v="1">
        <tpls c="8">
          <tpl hier="2" item="0"/>
          <tpl hier="4" item="3"/>
          <tpl fld="3" item="20"/>
          <tpl fld="2" item="46"/>
          <tpl hier="9" item="1"/>
          <tpl hier="11" item="4"/>
          <tpl hier="12" item="5"/>
          <tpl hier="26" item="4294967295"/>
        </tpls>
      </n>
      <n v="1">
        <tpls c="8">
          <tpl hier="2" item="0"/>
          <tpl hier="4" item="3"/>
          <tpl fld="3" item="51"/>
          <tpl fld="2" item="46"/>
          <tpl hier="9" item="1"/>
          <tpl hier="11" item="4"/>
          <tpl hier="12" item="5"/>
          <tpl hier="26" item="4294967295"/>
        </tpls>
      </n>
      <n v="1">
        <tpls c="8">
          <tpl hier="2" item="0"/>
          <tpl hier="4" item="3"/>
          <tpl fld="3" item="38"/>
          <tpl fld="2" item="46"/>
          <tpl hier="9" item="1"/>
          <tpl hier="11" item="4"/>
          <tpl hier="12" item="5"/>
          <tpl hier="26" item="4294967295"/>
        </tpls>
      </n>
      <n v="1">
        <tpls c="8">
          <tpl hier="2" item="0"/>
          <tpl hier="4" item="3"/>
          <tpl fld="3" item="44"/>
          <tpl fld="2" item="51"/>
          <tpl hier="9" item="1"/>
          <tpl hier="11" item="4"/>
          <tpl hier="12" item="5"/>
          <tpl hier="26" item="4294967295"/>
        </tpls>
      </n>
      <n v="1">
        <tpls c="8">
          <tpl hier="2" item="0"/>
          <tpl hier="4" item="3"/>
          <tpl fld="3" item="43"/>
          <tpl fld="2" item="51"/>
          <tpl hier="9" item="1"/>
          <tpl hier="11" item="4"/>
          <tpl hier="12" item="5"/>
          <tpl hier="26" item="4294967295"/>
        </tpls>
      </n>
      <n v="1">
        <tpls c="8">
          <tpl hier="2" item="0"/>
          <tpl hier="4" item="3"/>
          <tpl fld="3" item="42"/>
          <tpl fld="2" item="51"/>
          <tpl hier="9" item="1"/>
          <tpl hier="11" item="4"/>
          <tpl hier="12" item="5"/>
          <tpl hier="26" item="4294967295"/>
        </tpls>
      </n>
      <n v="1">
        <tpls c="8">
          <tpl hier="2" item="0"/>
          <tpl hier="4" item="3"/>
          <tpl fld="3" item="41"/>
          <tpl fld="2" item="51"/>
          <tpl hier="9" item="1"/>
          <tpl hier="11" item="4"/>
          <tpl hier="12" item="5"/>
          <tpl hier="26" item="4294967295"/>
        </tpls>
      </n>
      <n v="1">
        <tpls c="8">
          <tpl hier="2" item="0"/>
          <tpl hier="4" item="3"/>
          <tpl fld="3" item="8"/>
          <tpl fld="1" item="1"/>
          <tpl hier="9" item="1"/>
          <tpl hier="11" item="4"/>
          <tpl hier="12" item="5"/>
          <tpl hier="26" item="4294967295"/>
        </tpls>
      </n>
      <n v="1">
        <tpls c="8">
          <tpl hier="2" item="0"/>
          <tpl hier="4" item="3"/>
          <tpl fld="3" item="7"/>
          <tpl fld="1" item="1"/>
          <tpl hier="9" item="1"/>
          <tpl hier="11" item="4"/>
          <tpl hier="12" item="5"/>
          <tpl hier="26" item="4294967295"/>
        </tpls>
      </n>
      <n v="1">
        <tpls c="8">
          <tpl hier="2" item="0"/>
          <tpl hier="4" item="3"/>
          <tpl fld="3" item="6"/>
          <tpl fld="1" item="1"/>
          <tpl hier="9" item="1"/>
          <tpl hier="11" item="4"/>
          <tpl hier="12" item="5"/>
          <tpl hier="26" item="4294967295"/>
        </tpls>
      </n>
      <n v="1">
        <tpls c="8">
          <tpl hier="2" item="0"/>
          <tpl hier="4" item="3"/>
          <tpl fld="3" item="5"/>
          <tpl fld="1" item="1"/>
          <tpl hier="9" item="1"/>
          <tpl hier="11" item="4"/>
          <tpl hier="12" item="5"/>
          <tpl hier="26" item="4294967295"/>
        </tpls>
      </n>
      <n v="1">
        <tpls c="8">
          <tpl hier="2" item="0"/>
          <tpl hier="4" item="3"/>
          <tpl fld="3" item="56"/>
          <tpl fld="2" item="58"/>
          <tpl hier="9" item="1"/>
          <tpl hier="11" item="4"/>
          <tpl hier="12" item="5"/>
          <tpl hier="26" item="4294967295"/>
        </tpls>
      </n>
      <n v="1">
        <tpls c="8">
          <tpl hier="2" item="0"/>
          <tpl hier="4" item="3"/>
          <tpl fld="3" item="0"/>
          <tpl fld="2" item="58"/>
          <tpl hier="9" item="1"/>
          <tpl hier="11" item="4"/>
          <tpl hier="12" item="5"/>
          <tpl hier="26" item="4294967295"/>
        </tpls>
      </n>
      <n v="1">
        <tpls c="8">
          <tpl hier="2" item="0"/>
          <tpl hier="4" item="3"/>
          <tpl fld="3" item="55"/>
          <tpl fld="2" item="58"/>
          <tpl hier="9" item="1"/>
          <tpl hier="11" item="4"/>
          <tpl hier="12" item="5"/>
          <tpl hier="26" item="4294967295"/>
        </tpls>
      </n>
      <n v="1">
        <tpls c="8">
          <tpl hier="2" item="0"/>
          <tpl hier="4" item="3"/>
          <tpl fld="3" item="35"/>
          <tpl fld="2" item="63"/>
          <tpl hier="9" item="1"/>
          <tpl hier="11" item="4"/>
          <tpl hier="12" item="5"/>
          <tpl hier="26" item="4294967295"/>
        </tpls>
      </n>
      <n v="1">
        <tpls c="8">
          <tpl hier="2" item="0"/>
          <tpl hier="4" item="3"/>
          <tpl fld="3" item="40"/>
          <tpl fld="2" item="63"/>
          <tpl hier="9" item="1"/>
          <tpl hier="11" item="4"/>
          <tpl hier="12" item="5"/>
          <tpl hier="26" item="4294967295"/>
        </tpls>
      </n>
      <n v="1">
        <tpls c="8">
          <tpl hier="2" item="0"/>
          <tpl hier="4" item="3"/>
          <tpl fld="3" item="50"/>
          <tpl fld="2" item="63"/>
          <tpl hier="9" item="1"/>
          <tpl hier="11" item="4"/>
          <tpl hier="12" item="5"/>
          <tpl hier="26" item="4294967295"/>
        </tpls>
      </n>
      <n v="1">
        <tpls c="8">
          <tpl hier="2" item="0"/>
          <tpl hier="4" item="3"/>
          <tpl fld="3" item="49"/>
          <tpl fld="2" item="63"/>
          <tpl hier="9" item="1"/>
          <tpl hier="11" item="4"/>
          <tpl hier="12" item="5"/>
          <tpl hier="26" item="4294967295"/>
        </tpls>
      </n>
      <n v="1">
        <tpls c="8">
          <tpl hier="2" item="0"/>
          <tpl hier="4" item="3"/>
          <tpl fld="3" item="37"/>
          <tpl fld="2" item="82"/>
          <tpl hier="9" item="1"/>
          <tpl hier="11" item="4"/>
          <tpl hier="12" item="5"/>
          <tpl hier="26" item="4294967295"/>
        </tpls>
      </n>
      <n v="1">
        <tpls c="8">
          <tpl hier="2" item="0"/>
          <tpl hier="4" item="3"/>
          <tpl fld="3" item="39"/>
          <tpl fld="2" item="82"/>
          <tpl hier="9" item="1"/>
          <tpl hier="11" item="4"/>
          <tpl hier="12" item="5"/>
          <tpl hier="26" item="4294967295"/>
        </tpls>
      </n>
      <n v="1">
        <tpls c="8">
          <tpl hier="2" item="0"/>
          <tpl hier="4" item="3"/>
          <tpl fld="3" item="28"/>
          <tpl fld="2" item="82"/>
          <tpl hier="9" item="1"/>
          <tpl hier="11" item="4"/>
          <tpl hier="12" item="5"/>
          <tpl hier="26" item="4294967295"/>
        </tpls>
      </n>
      <n v="1">
        <tpls c="8">
          <tpl hier="2" item="0"/>
          <tpl hier="4" item="3"/>
          <tpl fld="3" item="19"/>
          <tpl fld="2" item="82"/>
          <tpl hier="9" item="1"/>
          <tpl hier="11" item="4"/>
          <tpl hier="12" item="5"/>
          <tpl hier="26" item="4294967295"/>
        </tpls>
      </n>
      <n v="1">
        <tpls c="8">
          <tpl hier="2" item="0"/>
          <tpl hier="4" item="3"/>
          <tpl fld="3" item="26"/>
          <tpl fld="2" item="47"/>
          <tpl hier="9" item="1"/>
          <tpl hier="11" item="4"/>
          <tpl hier="12" item="5"/>
          <tpl hier="26" item="4294967295"/>
        </tpls>
      </n>
      <n v="1">
        <tpls c="8">
          <tpl hier="2" item="0"/>
          <tpl hier="4" item="3"/>
          <tpl fld="3" item="25"/>
          <tpl fld="2" item="47"/>
          <tpl hier="9" item="1"/>
          <tpl hier="11" item="4"/>
          <tpl hier="12" item="5"/>
          <tpl hier="26" item="4294967295"/>
        </tpls>
      </n>
      <n v="1">
        <tpls c="8">
          <tpl hier="2" item="0"/>
          <tpl hier="4" item="3"/>
          <tpl fld="3" item="24"/>
          <tpl fld="2" item="47"/>
          <tpl hier="9" item="1"/>
          <tpl hier="11" item="4"/>
          <tpl hier="12" item="5"/>
          <tpl hier="26" item="4294967295"/>
        </tpls>
      </n>
      <n v="1">
        <tpls c="8">
          <tpl hier="2" item="0"/>
          <tpl hier="4" item="3"/>
          <tpl fld="3" item="23"/>
          <tpl fld="2" item="47"/>
          <tpl hier="9" item="1"/>
          <tpl hier="11" item="4"/>
          <tpl hier="12" item="5"/>
          <tpl hier="26" item="4294967295"/>
        </tpls>
      </n>
      <n v="1">
        <tpls c="8">
          <tpl hier="2" item="0"/>
          <tpl hier="4" item="3"/>
          <tpl fld="3" item="10"/>
          <tpl fld="2" item="52"/>
          <tpl hier="9" item="1"/>
          <tpl hier="11" item="4"/>
          <tpl hier="12" item="5"/>
          <tpl hier="26" item="4294967295"/>
        </tpls>
      </n>
      <n v="1">
        <tpls c="8">
          <tpl hier="2" item="0"/>
          <tpl hier="4" item="3"/>
          <tpl fld="3" item="12"/>
          <tpl fld="2" item="52"/>
          <tpl hier="9" item="1"/>
          <tpl hier="11" item="4"/>
          <tpl hier="12" item="5"/>
          <tpl hier="26" item="4294967295"/>
        </tpls>
      </n>
      <n v="1">
        <tpls c="8">
          <tpl hier="2" item="0"/>
          <tpl hier="4" item="3"/>
          <tpl fld="3" item="11"/>
          <tpl fld="2" item="52"/>
          <tpl hier="9" item="1"/>
          <tpl hier="11" item="4"/>
          <tpl hier="12" item="5"/>
          <tpl hier="26" item="4294967295"/>
        </tpls>
      </n>
      <n v="1">
        <tpls c="8">
          <tpl hier="2" item="0"/>
          <tpl hier="4" item="3"/>
          <tpl fld="3" item="9"/>
          <tpl fld="2" item="52"/>
          <tpl hier="9" item="1"/>
          <tpl hier="11" item="4"/>
          <tpl hier="12" item="5"/>
          <tpl hier="26" item="4294967295"/>
        </tpls>
      </n>
      <n v="1">
        <tpls c="8">
          <tpl hier="2" item="0"/>
          <tpl hier="4" item="3"/>
          <tpl fld="3" item="57"/>
          <tpl fld="2" item="56"/>
          <tpl hier="9" item="1"/>
          <tpl hier="11" item="4"/>
          <tpl hier="12" item="5"/>
          <tpl hier="26" item="4294967295"/>
        </tpls>
      </n>
      <n v="1">
        <tpls c="8">
          <tpl hier="2" item="0"/>
          <tpl hier="4" item="3"/>
          <tpl fld="3" item="3"/>
          <tpl fld="2" item="56"/>
          <tpl hier="9" item="1"/>
          <tpl hier="11" item="4"/>
          <tpl hier="12" item="5"/>
          <tpl hier="26" item="4294967295"/>
        </tpls>
      </n>
      <n v="1">
        <tpls c="8">
          <tpl hier="2" item="0"/>
          <tpl hier="4" item="3"/>
          <tpl fld="3" item="1"/>
          <tpl fld="2" item="56"/>
          <tpl hier="9" item="1"/>
          <tpl hier="11" item="4"/>
          <tpl hier="12" item="5"/>
          <tpl hier="26" item="4294967295"/>
        </tpls>
      </n>
      <n v="1">
        <tpls c="8">
          <tpl hier="2" item="0"/>
          <tpl hier="4" item="3"/>
          <tpl fld="3" item="20"/>
          <tpl fld="2" item="60"/>
          <tpl hier="9" item="1"/>
          <tpl hier="11" item="4"/>
          <tpl hier="12" item="5"/>
          <tpl hier="26" item="4294967295"/>
        </tpls>
      </n>
      <n v="1">
        <tpls c="8">
          <tpl hier="2" item="0"/>
          <tpl hier="4" item="3"/>
          <tpl fld="3" item="51"/>
          <tpl fld="2" item="60"/>
          <tpl hier="9" item="1"/>
          <tpl hier="11" item="4"/>
          <tpl hier="12" item="5"/>
          <tpl hier="26" item="4294967295"/>
        </tpls>
      </n>
      <n v="1">
        <tpls c="8">
          <tpl hier="2" item="0"/>
          <tpl hier="4" item="3"/>
          <tpl fld="3" item="38"/>
          <tpl fld="2" item="60"/>
          <tpl hier="9" item="1"/>
          <tpl hier="11" item="4"/>
          <tpl hier="12" item="5"/>
          <tpl hier="26" item="4294967295"/>
        </tpls>
      </n>
      <n v="1">
        <tpls c="8">
          <tpl hier="2" item="0"/>
          <tpl hier="4" item="3"/>
          <tpl fld="3" item="44"/>
          <tpl fld="2" item="55"/>
          <tpl hier="9" item="1"/>
          <tpl hier="11" item="4"/>
          <tpl hier="12" item="5"/>
          <tpl hier="26" item="4294967295"/>
        </tpls>
      </n>
      <n v="1">
        <tpls c="8">
          <tpl hier="2" item="0"/>
          <tpl hier="4" item="3"/>
          <tpl fld="3" item="43"/>
          <tpl fld="2" item="55"/>
          <tpl hier="9" item="1"/>
          <tpl hier="11" item="4"/>
          <tpl hier="12" item="5"/>
          <tpl hier="26" item="4294967295"/>
        </tpls>
      </n>
      <n v="1">
        <tpls c="8">
          <tpl hier="2" item="0"/>
          <tpl hier="4" item="3"/>
          <tpl fld="3" item="42"/>
          <tpl fld="2" item="55"/>
          <tpl hier="9" item="1"/>
          <tpl hier="11" item="4"/>
          <tpl hier="12" item="5"/>
          <tpl hier="26" item="4294967295"/>
        </tpls>
      </n>
      <n v="1">
        <tpls c="8">
          <tpl hier="2" item="0"/>
          <tpl hier="4" item="3"/>
          <tpl fld="3" item="41"/>
          <tpl fld="2" item="55"/>
          <tpl hier="9" item="1"/>
          <tpl hier="11" item="4"/>
          <tpl hier="12" item="5"/>
          <tpl hier="26" item="4294967295"/>
        </tpls>
      </n>
      <n v="1">
        <tpls c="8">
          <tpl hier="2" item="0"/>
          <tpl hier="4" item="3"/>
          <tpl fld="3" item="32"/>
          <tpl fld="2" item="42"/>
          <tpl hier="9" item="1"/>
          <tpl hier="11" item="4"/>
          <tpl hier="12" item="5"/>
          <tpl hier="26" item="4294967295"/>
        </tpls>
      </n>
      <n v="1">
        <tpls c="8">
          <tpl hier="2" item="0"/>
          <tpl hier="4" item="3"/>
          <tpl fld="3" item="31"/>
          <tpl fld="2" item="42"/>
          <tpl hier="9" item="1"/>
          <tpl hier="11" item="4"/>
          <tpl hier="12" item="5"/>
          <tpl hier="26" item="4294967295"/>
        </tpls>
      </n>
      <n v="1">
        <tpls c="8">
          <tpl hier="2" item="0"/>
          <tpl hier="4" item="3"/>
          <tpl fld="3" item="30"/>
          <tpl fld="2" item="42"/>
          <tpl hier="9" item="1"/>
          <tpl hier="11" item="4"/>
          <tpl hier="12" item="5"/>
          <tpl hier="26" item="4294967295"/>
        </tpls>
      </n>
      <n v="1">
        <tpls c="8">
          <tpl hier="2" item="0"/>
          <tpl hier="4" item="3"/>
          <tpl fld="3" item="29"/>
          <tpl fld="2" item="42"/>
          <tpl hier="9" item="1"/>
          <tpl hier="11" item="4"/>
          <tpl hier="12" item="5"/>
          <tpl hier="26" item="4294967295"/>
        </tpls>
      </n>
      <n v="1">
        <tpls c="8">
          <tpl hier="2" item="0"/>
          <tpl hier="4" item="3"/>
          <tpl fld="3" item="16"/>
          <tpl fld="2" item="62"/>
          <tpl hier="9" item="1"/>
          <tpl hier="11" item="4"/>
          <tpl hier="12" item="5"/>
          <tpl hier="26" item="4294967295"/>
        </tpls>
      </n>
      <n v="1">
        <tpls c="8">
          <tpl hier="2" item="0"/>
          <tpl hier="4" item="3"/>
          <tpl fld="3" item="15"/>
          <tpl fld="2" item="62"/>
          <tpl hier="9" item="1"/>
          <tpl hier="11" item="4"/>
          <tpl hier="12" item="5"/>
          <tpl hier="26" item="4294967295"/>
        </tpls>
      </n>
      <n v="1">
        <tpls c="8">
          <tpl hier="2" item="0"/>
          <tpl hier="4" item="3"/>
          <tpl fld="3" item="14"/>
          <tpl fld="2" item="62"/>
          <tpl hier="9" item="1"/>
          <tpl hier="11" item="4"/>
          <tpl hier="12" item="5"/>
          <tpl hier="26" item="4294967295"/>
        </tpls>
      </n>
      <n v="1">
        <tpls c="8">
          <tpl hier="2" item="0"/>
          <tpl hier="4" item="3"/>
          <tpl fld="3" item="13"/>
          <tpl fld="2" item="62"/>
          <tpl hier="9" item="1"/>
          <tpl hier="11" item="4"/>
          <tpl hier="12" item="5"/>
          <tpl hier="26" item="4294967295"/>
        </tpls>
      </n>
      <n v="1">
        <tpls c="8">
          <tpl hier="2" item="0"/>
          <tpl hier="4" item="3"/>
          <tpl fld="3" item="4"/>
          <tpl fld="2" item="77"/>
          <tpl hier="9" item="1"/>
          <tpl hier="11" item="4"/>
          <tpl hier="12" item="5"/>
          <tpl hier="26" item="4294967295"/>
        </tpls>
      </n>
      <n v="1">
        <tpls c="8">
          <tpl hier="2" item="0"/>
          <tpl hier="4" item="3"/>
          <tpl fld="3" item="58"/>
          <tpl fld="2" item="77"/>
          <tpl hier="9" item="1"/>
          <tpl hier="11" item="4"/>
          <tpl hier="12" item="5"/>
          <tpl hier="26" item="4294967295"/>
        </tpls>
      </n>
      <n v="1">
        <tpls c="8">
          <tpl hier="2" item="0"/>
          <tpl hier="4" item="3"/>
          <tpl fld="3" item="2"/>
          <tpl fld="2" item="77"/>
          <tpl hier="9" item="1"/>
          <tpl hier="11" item="4"/>
          <tpl hier="12" item="5"/>
          <tpl hier="26" item="4294967295"/>
        </tpls>
      </n>
      <n v="1">
        <tpls c="8">
          <tpl hier="2" item="0"/>
          <tpl hier="4" item="3"/>
          <tpl fld="3" item="54"/>
          <tpl fld="2" item="28"/>
          <tpl hier="9" item="1"/>
          <tpl hier="11" item="4"/>
          <tpl hier="12" item="5"/>
          <tpl hier="26" item="4294967295"/>
        </tpls>
      </n>
      <n v="1">
        <tpls c="8">
          <tpl hier="2" item="0"/>
          <tpl hier="4" item="3"/>
          <tpl fld="3" item="53"/>
          <tpl fld="2" item="28"/>
          <tpl hier="9" item="1"/>
          <tpl hier="11" item="4"/>
          <tpl hier="12" item="5"/>
          <tpl hier="26" item="4294967295"/>
        </tpls>
      </n>
      <n v="1">
        <tpls c="8">
          <tpl hier="2" item="0"/>
          <tpl hier="4" item="3"/>
          <tpl fld="3" item="52"/>
          <tpl fld="2" item="28"/>
          <tpl hier="9" item="1"/>
          <tpl hier="11" item="4"/>
          <tpl hier="12" item="5"/>
          <tpl hier="26" item="4294967295"/>
        </tpls>
      </n>
      <n v="1">
        <tpls c="8">
          <tpl hier="2" item="0"/>
          <tpl hier="4" item="3"/>
          <tpl fld="3" item="48"/>
          <tpl fld="2" item="35"/>
          <tpl hier="9" item="1"/>
          <tpl hier="11" item="4"/>
          <tpl hier="12" item="5"/>
          <tpl hier="26" item="4294967295"/>
        </tpls>
      </n>
      <n v="1">
        <tpls c="8">
          <tpl hier="2" item="0"/>
          <tpl hier="4" item="3"/>
          <tpl fld="3" item="46"/>
          <tpl fld="2" item="35"/>
          <tpl hier="9" item="1"/>
          <tpl hier="11" item="4"/>
          <tpl hier="12" item="5"/>
          <tpl hier="26" item="4294967295"/>
        </tpls>
      </n>
      <n v="1">
        <tpls c="8">
          <tpl hier="2" item="0"/>
          <tpl hier="4" item="3"/>
          <tpl fld="3" item="45"/>
          <tpl fld="2" item="35"/>
          <tpl hier="9" item="1"/>
          <tpl hier="11" item="4"/>
          <tpl hier="12" item="5"/>
          <tpl hier="26" item="4294967295"/>
        </tpls>
      </n>
      <n v="1">
        <tpls c="8">
          <tpl hier="2" item="0"/>
          <tpl hier="4" item="3"/>
          <tpl fld="3" item="47"/>
          <tpl fld="2" item="35"/>
          <tpl hier="9" item="1"/>
          <tpl hier="11" item="4"/>
          <tpl hier="12" item="5"/>
          <tpl hier="26" item="4294967295"/>
        </tpls>
      </n>
      <n v="1">
        <tpls c="8">
          <tpl hier="2" item="0"/>
          <tpl hier="4" item="3"/>
          <tpl fld="3" item="34"/>
          <tpl fld="2" item="40"/>
          <tpl hier="9" item="1"/>
          <tpl hier="11" item="4"/>
          <tpl hier="12" item="5"/>
          <tpl hier="26" item="4294967295"/>
        </tpls>
      </n>
      <n v="1">
        <tpls c="8">
          <tpl hier="2" item="0"/>
          <tpl hier="4" item="3"/>
          <tpl fld="3" item="36"/>
          <tpl fld="2" item="40"/>
          <tpl hier="9" item="1"/>
          <tpl hier="11" item="4"/>
          <tpl hier="12" item="5"/>
          <tpl hier="26" item="4294967295"/>
        </tpls>
      </n>
      <n v="1">
        <tpls c="8">
          <tpl hier="2" item="0"/>
          <tpl hier="4" item="3"/>
          <tpl fld="3" item="27"/>
          <tpl fld="2" item="40"/>
          <tpl hier="9" item="1"/>
          <tpl hier="11" item="4"/>
          <tpl hier="12" item="5"/>
          <tpl hier="26" item="4294967295"/>
        </tpls>
      </n>
      <n v="1">
        <tpls c="8">
          <tpl hier="2" item="0"/>
          <tpl hier="4" item="3"/>
          <tpl fld="3" item="33"/>
          <tpl fld="2" item="40"/>
          <tpl hier="9" item="1"/>
          <tpl hier="11" item="4"/>
          <tpl hier="12" item="5"/>
          <tpl hier="26" item="4294967295"/>
        </tpls>
      </n>
      <n v="1">
        <tpls c="8">
          <tpl hier="2" item="0"/>
          <tpl hier="4" item="3"/>
          <tpl fld="3" item="18"/>
          <tpl fld="2" item="54"/>
          <tpl hier="9" item="1"/>
          <tpl hier="11" item="4"/>
          <tpl hier="12" item="5"/>
          <tpl hier="26" item="4294967295"/>
        </tpls>
      </n>
      <n v="1">
        <tpls c="8">
          <tpl hier="2" item="0"/>
          <tpl hier="4" item="3"/>
          <tpl fld="3" item="22"/>
          <tpl fld="2" item="54"/>
          <tpl hier="9" item="1"/>
          <tpl hier="11" item="4"/>
          <tpl hier="12" item="5"/>
          <tpl hier="26" item="4294967295"/>
        </tpls>
      </n>
      <n v="1">
        <tpls c="8">
          <tpl hier="2" item="0"/>
          <tpl hier="4" item="3"/>
          <tpl fld="3" item="17"/>
          <tpl fld="2" item="54"/>
          <tpl hier="9" item="1"/>
          <tpl hier="11" item="4"/>
          <tpl hier="12" item="5"/>
          <tpl hier="26" item="4294967295"/>
        </tpls>
      </n>
      <n v="1">
        <tpls c="8">
          <tpl hier="2" item="0"/>
          <tpl hier="4" item="3"/>
          <tpl fld="3" item="21"/>
          <tpl fld="2" item="54"/>
          <tpl hier="9" item="1"/>
          <tpl hier="11" item="4"/>
          <tpl hier="12" item="5"/>
          <tpl hier="26" item="4294967295"/>
        </tpls>
      </n>
      <n v="1">
        <tpls c="8">
          <tpl hier="2" item="0"/>
          <tpl hier="4" item="3"/>
          <tpl fld="3" item="8"/>
          <tpl fld="2" item="59"/>
          <tpl hier="9" item="1"/>
          <tpl hier="11" item="4"/>
          <tpl hier="12" item="5"/>
          <tpl hier="26" item="4294967295"/>
        </tpls>
      </n>
      <n v="1">
        <tpls c="8">
          <tpl hier="2" item="0"/>
          <tpl hier="4" item="3"/>
          <tpl fld="3" item="7"/>
          <tpl fld="2" item="59"/>
          <tpl hier="9" item="1"/>
          <tpl hier="11" item="4"/>
          <tpl hier="12" item="5"/>
          <tpl hier="26" item="4294967295"/>
        </tpls>
      </n>
      <n v="1">
        <tpls c="8">
          <tpl hier="2" item="0"/>
          <tpl hier="4" item="3"/>
          <tpl fld="3" item="1"/>
          <tpl fld="2" item="59"/>
          <tpl hier="9" item="1"/>
          <tpl hier="11" item="4"/>
          <tpl hier="12" item="5"/>
          <tpl hier="26" item="4294967295"/>
        </tpls>
      </n>
      <n v="1">
        <tpls c="8">
          <tpl hier="2" item="0"/>
          <tpl hier="4" item="3"/>
          <tpl fld="3" item="48"/>
          <tpl fld="2" item="65"/>
          <tpl hier="9" item="1"/>
          <tpl hier="11" item="4"/>
          <tpl hier="12" item="5"/>
          <tpl hier="26" item="4294967295"/>
        </tpls>
      </n>
      <n v="1">
        <tpls c="8">
          <tpl hier="2" item="0"/>
          <tpl hier="4" item="3"/>
          <tpl fld="3" item="36"/>
          <tpl fld="2" item="65"/>
          <tpl hier="9" item="1"/>
          <tpl hier="11" item="4"/>
          <tpl hier="12" item="5"/>
          <tpl hier="26" item="4294967295"/>
        </tpls>
      </n>
      <n v="1">
        <tpls c="8">
          <tpl hier="2" item="0"/>
          <tpl hier="4" item="3"/>
          <tpl fld="3" item="24"/>
          <tpl fld="2" item="65"/>
          <tpl hier="9" item="1"/>
          <tpl hier="11" item="4"/>
          <tpl hier="12" item="5"/>
          <tpl hier="26" item="4294967295"/>
        </tpls>
      </n>
      <n v="1">
        <tpls c="8">
          <tpl hier="2" item="0"/>
          <tpl hier="4" item="3"/>
          <tpl fld="3" item="13"/>
          <tpl fld="2" item="65"/>
          <tpl hier="9" item="1"/>
          <tpl hier="11" item="4"/>
          <tpl hier="12" item="5"/>
          <tpl hier="26" item="4294967295"/>
        </tpls>
      </n>
      <n v="1">
        <tpls c="8">
          <tpl hier="2" item="0"/>
          <tpl hier="4" item="3"/>
          <tpl fld="3" item="56"/>
          <tpl fld="2" item="85"/>
          <tpl hier="9" item="1"/>
          <tpl hier="11" item="4"/>
          <tpl hier="12" item="5"/>
          <tpl hier="26" item="4294967295"/>
        </tpls>
      </n>
      <n v="1">
        <tpls c="8">
          <tpl hier="2" item="0"/>
          <tpl hier="4" item="3"/>
          <tpl fld="3" item="51"/>
          <tpl fld="2" item="85"/>
          <tpl hier="9" item="1"/>
          <tpl hier="11" item="4"/>
          <tpl hier="12" item="5"/>
          <tpl hier="26" item="4294967295"/>
        </tpls>
      </n>
      <n v="1">
        <tpls c="8">
          <tpl hier="2" item="0"/>
          <tpl hier="4" item="3"/>
          <tpl fld="3" item="41"/>
          <tpl fld="2" item="85"/>
          <tpl hier="9" item="1"/>
          <tpl hier="11" item="4"/>
          <tpl hier="12" item="5"/>
          <tpl hier="26" item="4294967295"/>
        </tpls>
      </n>
      <n v="1">
        <tpls c="8">
          <tpl hier="2" item="0"/>
          <tpl hier="4" item="3"/>
          <tpl fld="3" item="10"/>
          <tpl fld="2" item="49"/>
          <tpl hier="9" item="1"/>
          <tpl hier="11" item="4"/>
          <tpl hier="12" item="5"/>
          <tpl hier="26" item="4294967295"/>
        </tpls>
      </n>
      <n v="1">
        <tpls c="8">
          <tpl hier="2" item="0"/>
          <tpl hier="4" item="3"/>
          <tpl fld="3" item="0"/>
          <tpl fld="2" item="49"/>
          <tpl hier="9" item="1"/>
          <tpl hier="11" item="4"/>
          <tpl hier="12" item="5"/>
          <tpl hier="26" item="4294967295"/>
        </tpls>
      </n>
      <n v="1">
        <tpls c="8">
          <tpl hier="2" item="0"/>
          <tpl hier="4" item="3"/>
          <tpl fld="3" item="49"/>
          <tpl fld="2" item="49"/>
          <tpl hier="9" item="1"/>
          <tpl hier="11" item="4"/>
          <tpl hier="12" item="5"/>
          <tpl hier="26" item="4294967295"/>
        </tpls>
      </n>
      <n v="1">
        <tpls c="8">
          <tpl hier="2" item="0"/>
          <tpl hier="4" item="3"/>
          <tpl fld="3" item="26"/>
          <tpl fld="2" item="44"/>
          <tpl hier="9" item="1"/>
          <tpl hier="11" item="4"/>
          <tpl hier="12" item="5"/>
          <tpl hier="26" item="4294967295"/>
        </tpls>
      </n>
      <n v="1">
        <tpls c="8">
          <tpl hier="2" item="0"/>
          <tpl hier="4" item="3"/>
          <tpl fld="3" item="7"/>
          <tpl fld="2" item="44"/>
          <tpl hier="9" item="1"/>
          <tpl hier="11" item="4"/>
          <tpl hier="12" item="5"/>
          <tpl hier="26" item="4294967295"/>
        </tpls>
      </n>
      <n v="1">
        <tpls c="8">
          <tpl hier="2" item="0"/>
          <tpl hier="4" item="3"/>
          <tpl fld="3" item="38"/>
          <tpl fld="2" item="44"/>
          <tpl hier="9" item="1"/>
          <tpl hier="11" item="4"/>
          <tpl hier="12" item="5"/>
          <tpl hier="26" item="4294967295"/>
        </tpls>
      </n>
      <n v="1">
        <tpls c="8">
          <tpl hier="2" item="0"/>
          <tpl hier="4" item="3"/>
          <tpl fld="3" item="32"/>
          <tpl fld="2" item="34"/>
          <tpl hier="9" item="1"/>
          <tpl hier="11" item="4"/>
          <tpl hier="12" item="5"/>
          <tpl hier="26" item="4294967295"/>
        </tpls>
      </n>
      <n v="1">
        <tpls c="8">
          <tpl hier="2" item="0"/>
          <tpl hier="4" item="3"/>
          <tpl fld="3" item="58"/>
          <tpl fld="2" item="34"/>
          <tpl hier="9" item="1"/>
          <tpl hier="11" item="4"/>
          <tpl hier="12" item="5"/>
          <tpl hier="26" item="4294967295"/>
        </tpls>
      </n>
      <n v="1">
        <tpls c="8">
          <tpl hier="2" item="0"/>
          <tpl hier="4" item="3"/>
          <tpl fld="3" item="19"/>
          <tpl fld="2" item="34"/>
          <tpl hier="9" item="1"/>
          <tpl hier="11" item="4"/>
          <tpl hier="12" item="5"/>
          <tpl hier="26" item="4294967295"/>
        </tpls>
      </n>
      <n v="1">
        <tpls c="8">
          <tpl hier="2" item="0"/>
          <tpl hier="4" item="3"/>
          <tpl fld="3" item="54"/>
          <tpl fld="2" item="64"/>
          <tpl hier="9" item="1"/>
          <tpl hier="11" item="4"/>
          <tpl hier="12" item="5"/>
          <tpl hier="26" item="4294967295"/>
        </tpls>
      </n>
      <n v="1">
        <tpls c="8">
          <tpl hier="2" item="0"/>
          <tpl hier="4" item="3"/>
          <tpl fld="3" item="11"/>
          <tpl fld="2" item="64"/>
          <tpl hier="9" item="1"/>
          <tpl hier="11" item="4"/>
          <tpl hier="12" item="5"/>
          <tpl hier="26" item="4294967295"/>
        </tpls>
      </n>
      <n v="1">
        <tpls c="8">
          <tpl hier="2" item="0"/>
          <tpl hier="4" item="3"/>
          <tpl fld="3" item="20"/>
          <tpl fld="2" item="33"/>
          <tpl hier="9" item="1"/>
          <tpl hier="11" item="4"/>
          <tpl hier="12" item="5"/>
          <tpl hier="26" item="4294967295"/>
        </tpls>
      </n>
      <n v="1">
        <tpls c="8">
          <tpl hier="2" item="0"/>
          <tpl hier="4" item="3"/>
          <tpl fld="3" item="43"/>
          <tpl fld="2" item="22"/>
          <tpl hier="9" item="1"/>
          <tpl hier="11" item="4"/>
          <tpl hier="12" item="5"/>
          <tpl hier="26" item="4294967295"/>
        </tpls>
      </n>
      <n v="1">
        <tpls c="8">
          <tpl hier="2" item="0"/>
          <tpl hier="4" item="3"/>
          <tpl fld="3" item="17"/>
          <tpl fld="2" item="21"/>
          <tpl hier="9" item="1"/>
          <tpl hier="11" item="4"/>
          <tpl hier="12" item="5"/>
          <tpl hier="26" item="4294967295"/>
        </tpls>
      </n>
      <n v="1">
        <tpls c="8">
          <tpl hier="2" item="0"/>
          <tpl hier="4" item="3"/>
          <tpl fld="3" item="47"/>
          <tpl fld="2" item="14"/>
          <tpl hier="9" item="1"/>
          <tpl hier="11" item="4"/>
          <tpl hier="12" item="5"/>
          <tpl hier="26" item="4294967295"/>
        </tpls>
      </n>
      <n v="1">
        <tpls c="8">
          <tpl hier="2" item="0"/>
          <tpl hier="4" item="3"/>
          <tpl fld="3" item="21"/>
          <tpl fld="2" item="29"/>
          <tpl hier="9" item="1"/>
          <tpl hier="11" item="4"/>
          <tpl hier="12" item="5"/>
          <tpl hier="26" item="4294967295"/>
        </tpls>
      </n>
      <n v="1">
        <tpls c="8">
          <tpl hier="2" item="0"/>
          <tpl hier="4" item="3"/>
          <tpl fld="3" item="35"/>
          <tpl fld="2" item="24"/>
          <tpl hier="9" item="1"/>
          <tpl hier="11" item="4"/>
          <tpl hier="12" item="5"/>
          <tpl hier="26" item="4294967295"/>
        </tpls>
      </n>
      <n v="1">
        <tpls c="8">
          <tpl hier="2" item="0"/>
          <tpl hier="4" item="3"/>
          <tpl fld="3" item="26"/>
          <tpl fld="2" item="13"/>
          <tpl hier="9" item="1"/>
          <tpl hier="11" item="4"/>
          <tpl hier="12" item="5"/>
          <tpl hier="26" item="4294967295"/>
        </tpls>
      </n>
      <n v="1">
        <tpls c="8">
          <tpl hier="2" item="0"/>
          <tpl hier="4" item="3"/>
          <tpl fld="3" item="57"/>
          <tpl fld="2" item="30"/>
          <tpl hier="9" item="1"/>
          <tpl hier="11" item="4"/>
          <tpl hier="12" item="5"/>
          <tpl hier="26" item="4294967295"/>
        </tpls>
      </n>
      <n v="1">
        <tpls c="8">
          <tpl hier="2" item="0"/>
          <tpl hier="4" item="3"/>
          <tpl fld="3" item="6"/>
          <tpl fld="2" item="25"/>
          <tpl hier="9" item="1"/>
          <tpl hier="11" item="4"/>
          <tpl hier="12" item="5"/>
          <tpl hier="26" item="4294967295"/>
        </tpls>
      </n>
      <n v="1">
        <tpls c="8">
          <tpl hier="2" item="0"/>
          <tpl hier="4" item="3"/>
          <tpl fld="3" item="40"/>
          <tpl fld="2" item="10"/>
          <tpl hier="9" item="1"/>
          <tpl hier="11" item="4"/>
          <tpl hier="12" item="5"/>
          <tpl hier="26" item="4294967295"/>
        </tpls>
      </n>
      <n v="1">
        <tpls c="8">
          <tpl hier="2" item="0"/>
          <tpl hier="4" item="3"/>
          <tpl fld="3" item="48"/>
          <tpl fld="2" item="20"/>
          <tpl hier="9" item="1"/>
          <tpl hier="11" item="4"/>
          <tpl hier="12" item="5"/>
          <tpl hier="26" item="4294967295"/>
        </tpls>
      </n>
      <n v="1">
        <tpls c="8">
          <tpl hier="2" item="0"/>
          <tpl hier="4" item="3"/>
          <tpl fld="3" item="13"/>
          <tpl fld="2" item="11"/>
          <tpl hier="9" item="1"/>
          <tpl hier="11" item="4"/>
          <tpl hier="12" item="5"/>
          <tpl hier="26" item="4294967295"/>
        </tpls>
      </n>
      <n v="1">
        <tpls c="8">
          <tpl hier="2" item="0"/>
          <tpl hier="4" item="3"/>
          <tpl fld="3" item="47"/>
          <tpl fld="2" item="48"/>
          <tpl hier="9" item="1"/>
          <tpl hier="11" item="4"/>
          <tpl hier="12" item="5"/>
          <tpl hier="26" item="4294967295"/>
        </tpls>
      </n>
      <n v="1">
        <tpls c="8">
          <tpl hier="2" item="0"/>
          <tpl hier="4" item="3"/>
          <tpl fld="3" item="34"/>
          <tpl fld="2" item="53"/>
          <tpl hier="9" item="1"/>
          <tpl hier="11" item="4"/>
          <tpl hier="12" item="5"/>
          <tpl hier="26" item="4294967295"/>
        </tpls>
      </n>
      <n v="1">
        <tpls c="8">
          <tpl hier="2" item="0"/>
          <tpl hier="4" item="3"/>
          <tpl fld="3" item="36"/>
          <tpl fld="2" item="53"/>
          <tpl hier="9" item="1"/>
          <tpl hier="11" item="4"/>
          <tpl hier="12" item="5"/>
          <tpl hier="26" item="4294967295"/>
        </tpls>
      </n>
      <n v="1">
        <tpls c="8">
          <tpl hier="2" item="0"/>
          <tpl hier="4" item="3"/>
          <tpl fld="3" item="27"/>
          <tpl fld="2" item="53"/>
          <tpl hier="9" item="1"/>
          <tpl hier="11" item="4"/>
          <tpl hier="12" item="5"/>
          <tpl hier="26" item="4294967295"/>
        </tpls>
      </n>
      <n v="1">
        <tpls c="8">
          <tpl hier="2" item="0"/>
          <tpl hier="4" item="3"/>
          <tpl fld="3" item="33"/>
          <tpl fld="2" item="53"/>
          <tpl hier="9" item="1"/>
          <tpl hier="11" item="4"/>
          <tpl hier="12" item="5"/>
          <tpl hier="26" item="4294967295"/>
        </tpls>
      </n>
      <n v="1">
        <tpls c="8">
          <tpl hier="2" item="0"/>
          <tpl hier="4" item="3"/>
          <tpl fld="3" item="18"/>
          <tpl fld="2" item="57"/>
          <tpl hier="9" item="1"/>
          <tpl hier="11" item="4"/>
          <tpl hier="12" item="5"/>
          <tpl hier="26" item="4294967295"/>
        </tpls>
      </n>
      <n v="1">
        <tpls c="8">
          <tpl hier="2" item="0"/>
          <tpl hier="4" item="3"/>
          <tpl fld="3" item="22"/>
          <tpl fld="2" item="57"/>
          <tpl hier="9" item="1"/>
          <tpl hier="11" item="4"/>
          <tpl hier="12" item="5"/>
          <tpl hier="26" item="4294967295"/>
        </tpls>
      </n>
      <n v="1">
        <tpls c="8">
          <tpl hier="2" item="0"/>
          <tpl hier="4" item="3"/>
          <tpl fld="3" item="17"/>
          <tpl fld="2" item="57"/>
          <tpl hier="9" item="1"/>
          <tpl hier="11" item="4"/>
          <tpl hier="12" item="5"/>
          <tpl hier="26" item="4294967295"/>
        </tpls>
      </n>
      <n v="1">
        <tpls c="8">
          <tpl hier="2" item="0"/>
          <tpl hier="4" item="3"/>
          <tpl fld="3" item="21"/>
          <tpl fld="2" item="57"/>
          <tpl hier="9" item="1"/>
          <tpl hier="11" item="4"/>
          <tpl hier="12" item="5"/>
          <tpl hier="26" item="4294967295"/>
        </tpls>
      </n>
      <n v="1">
        <tpls c="8">
          <tpl hier="2" item="0"/>
          <tpl hier="4" item="3"/>
          <tpl fld="3" item="8"/>
          <tpl fld="2" item="61"/>
          <tpl hier="9" item="1"/>
          <tpl hier="11" item="4"/>
          <tpl hier="12" item="5"/>
          <tpl hier="26" item="4294967295"/>
        </tpls>
      </n>
      <n v="1">
        <tpls c="8">
          <tpl hier="2" item="0"/>
          <tpl hier="4" item="3"/>
          <tpl fld="3" item="7"/>
          <tpl fld="2" item="61"/>
          <tpl hier="9" item="1"/>
          <tpl hier="11" item="4"/>
          <tpl hier="12" item="5"/>
          <tpl hier="26" item="4294967295"/>
        </tpls>
      </n>
      <n v="1">
        <tpls c="8">
          <tpl hier="2" item="0"/>
          <tpl hier="4" item="3"/>
          <tpl fld="3" item="6"/>
          <tpl fld="2" item="61"/>
          <tpl hier="9" item="1"/>
          <tpl hier="11" item="4"/>
          <tpl hier="12" item="5"/>
          <tpl hier="26" item="4294967295"/>
        </tpls>
      </n>
      <n v="1">
        <tpls c="8">
          <tpl hier="2" item="0"/>
          <tpl hier="4" item="3"/>
          <tpl fld="3" item="5"/>
          <tpl fld="2" item="61"/>
          <tpl hier="9" item="1"/>
          <tpl hier="11" item="4"/>
          <tpl hier="12" item="5"/>
          <tpl hier="26" item="4294967295"/>
        </tpls>
      </n>
      <n v="1">
        <tpls c="8">
          <tpl hier="2" item="0"/>
          <tpl hier="4" item="3"/>
          <tpl fld="3" item="56"/>
          <tpl fld="2" item="79"/>
          <tpl hier="9" item="1"/>
          <tpl hier="11" item="4"/>
          <tpl hier="12" item="5"/>
          <tpl hier="26" item="4294967295"/>
        </tpls>
      </n>
      <n v="1">
        <tpls c="8">
          <tpl hier="2" item="0"/>
          <tpl hier="4" item="3"/>
          <tpl fld="3" item="0"/>
          <tpl fld="2" item="79"/>
          <tpl hier="9" item="1"/>
          <tpl hier="11" item="4"/>
          <tpl hier="12" item="5"/>
          <tpl hier="26" item="4294967295"/>
        </tpls>
      </n>
      <n v="1">
        <tpls c="8">
          <tpl hier="2" item="0"/>
          <tpl hier="4" item="3"/>
          <tpl fld="3" item="55"/>
          <tpl fld="2" item="79"/>
          <tpl hier="9" item="1"/>
          <tpl hier="11" item="4"/>
          <tpl hier="12" item="5"/>
          <tpl hier="26" item="4294967295"/>
        </tpls>
      </n>
      <n v="1">
        <tpls c="8">
          <tpl hier="2" item="0"/>
          <tpl hier="4" item="3"/>
          <tpl fld="3" item="35"/>
          <tpl fld="2" item="46"/>
          <tpl hier="9" item="1"/>
          <tpl hier="11" item="4"/>
          <tpl hier="12" item="5"/>
          <tpl hier="26" item="4294967295"/>
        </tpls>
      </n>
      <n v="1">
        <tpls c="8">
          <tpl hier="2" item="0"/>
          <tpl hier="4" item="3"/>
          <tpl fld="3" item="40"/>
          <tpl fld="2" item="46"/>
          <tpl hier="9" item="1"/>
          <tpl hier="11" item="4"/>
          <tpl hier="12" item="5"/>
          <tpl hier="26" item="4294967295"/>
        </tpls>
      </n>
      <n v="1">
        <tpls c="8">
          <tpl hier="2" item="0"/>
          <tpl hier="4" item="3"/>
          <tpl fld="3" item="50"/>
          <tpl fld="2" item="46"/>
          <tpl hier="9" item="1"/>
          <tpl hier="11" item="4"/>
          <tpl hier="12" item="5"/>
          <tpl hier="26" item="4294967295"/>
        </tpls>
      </n>
      <n v="1">
        <tpls c="8">
          <tpl hier="2" item="0"/>
          <tpl hier="4" item="3"/>
          <tpl fld="3" item="49"/>
          <tpl fld="2" item="46"/>
          <tpl hier="9" item="1"/>
          <tpl hier="11" item="4"/>
          <tpl hier="12" item="5"/>
          <tpl hier="26" item="4294967295"/>
        </tpls>
      </n>
      <n v="1">
        <tpls c="8">
          <tpl hier="2" item="0"/>
          <tpl hier="4" item="3"/>
          <tpl fld="3" item="37"/>
          <tpl fld="2" item="51"/>
          <tpl hier="9" item="1"/>
          <tpl hier="11" item="4"/>
          <tpl hier="12" item="5"/>
          <tpl hier="26" item="4294967295"/>
        </tpls>
      </n>
      <n v="1">
        <tpls c="8">
          <tpl hier="2" item="0"/>
          <tpl hier="4" item="3"/>
          <tpl fld="3" item="39"/>
          <tpl fld="2" item="51"/>
          <tpl hier="9" item="1"/>
          <tpl hier="11" item="4"/>
          <tpl hier="12" item="5"/>
          <tpl hier="26" item="4294967295"/>
        </tpls>
      </n>
      <n v="1">
        <tpls c="8">
          <tpl hier="2" item="0"/>
          <tpl hier="4" item="3"/>
          <tpl fld="3" item="28"/>
          <tpl fld="2" item="51"/>
          <tpl hier="9" item="1"/>
          <tpl hier="11" item="4"/>
          <tpl hier="12" item="5"/>
          <tpl hier="26" item="4294967295"/>
        </tpls>
      </n>
      <n v="1">
        <tpls c="8">
          <tpl hier="2" item="0"/>
          <tpl hier="4" item="3"/>
          <tpl fld="3" item="19"/>
          <tpl fld="2" item="51"/>
          <tpl hier="9" item="1"/>
          <tpl hier="11" item="4"/>
          <tpl hier="12" item="5"/>
          <tpl hier="26" item="4294967295"/>
        </tpls>
      </n>
      <n v="1">
        <tpls c="8">
          <tpl hier="2" item="0"/>
          <tpl hier="4" item="3"/>
          <tpl fld="3" item="4"/>
          <tpl fld="1" item="1"/>
          <tpl hier="9" item="1"/>
          <tpl hier="11" item="4"/>
          <tpl hier="12" item="5"/>
          <tpl hier="26" item="4294967295"/>
        </tpls>
      </n>
      <n v="1">
        <tpls c="8">
          <tpl hier="2" item="0"/>
          <tpl hier="4" item="3"/>
          <tpl fld="3" item="58"/>
          <tpl fld="1" item="1"/>
          <tpl hier="9" item="1"/>
          <tpl hier="11" item="4"/>
          <tpl hier="12" item="5"/>
          <tpl hier="26" item="4294967295"/>
        </tpls>
      </n>
      <n v="1">
        <tpls c="8">
          <tpl hier="2" item="0"/>
          <tpl hier="4" item="3"/>
          <tpl fld="3" item="2"/>
          <tpl fld="1" item="1"/>
          <tpl hier="9" item="1"/>
          <tpl hier="11" item="4"/>
          <tpl hier="12" item="5"/>
          <tpl hier="26" item="4294967295"/>
        </tpls>
      </n>
      <n v="1">
        <tpls c="8">
          <tpl hier="2" item="0"/>
          <tpl hier="4" item="3"/>
          <tpl fld="3" item="54"/>
          <tpl fld="2" item="58"/>
          <tpl hier="9" item="1"/>
          <tpl hier="11" item="4"/>
          <tpl hier="12" item="5"/>
          <tpl hier="26" item="4294967295"/>
        </tpls>
      </n>
      <n v="1">
        <tpls c="8">
          <tpl hier="2" item="0"/>
          <tpl hier="4" item="3"/>
          <tpl fld="3" item="53"/>
          <tpl fld="2" item="58"/>
          <tpl hier="9" item="1"/>
          <tpl hier="11" item="4"/>
          <tpl hier="12" item="5"/>
          <tpl hier="26" item="4294967295"/>
        </tpls>
      </n>
      <n v="1">
        <tpls c="8">
          <tpl hier="2" item="0"/>
          <tpl hier="4" item="3"/>
          <tpl fld="3" item="52"/>
          <tpl fld="2" item="58"/>
          <tpl hier="9" item="1"/>
          <tpl hier="11" item="4"/>
          <tpl hier="12" item="5"/>
          <tpl hier="26" item="4294967295"/>
        </tpls>
      </n>
      <n v="1">
        <tpls c="8">
          <tpl hier="2" item="0"/>
          <tpl hier="4" item="3"/>
          <tpl fld="3" item="48"/>
          <tpl fld="2" item="63"/>
          <tpl hier="9" item="1"/>
          <tpl hier="11" item="4"/>
          <tpl hier="12" item="5"/>
          <tpl hier="26" item="4294967295"/>
        </tpls>
      </n>
      <n v="1">
        <tpls c="8">
          <tpl hier="2" item="0"/>
          <tpl hier="4" item="3"/>
          <tpl fld="3" item="46"/>
          <tpl fld="2" item="63"/>
          <tpl hier="9" item="1"/>
          <tpl hier="11" item="4"/>
          <tpl hier="12" item="5"/>
          <tpl hier="26" item="4294967295"/>
        </tpls>
      </n>
      <n v="1">
        <tpls c="8">
          <tpl hier="2" item="0"/>
          <tpl hier="4" item="3"/>
          <tpl fld="3" item="45"/>
          <tpl fld="2" item="63"/>
          <tpl hier="9" item="1"/>
          <tpl hier="11" item="4"/>
          <tpl hier="12" item="5"/>
          <tpl hier="26" item="4294967295"/>
        </tpls>
      </n>
      <n v="1">
        <tpls c="8">
          <tpl hier="2" item="0"/>
          <tpl hier="4" item="3"/>
          <tpl fld="3" item="47"/>
          <tpl fld="2" item="63"/>
          <tpl hier="9" item="1"/>
          <tpl hier="11" item="4"/>
          <tpl hier="12" item="5"/>
          <tpl hier="26" item="4294967295"/>
        </tpls>
      </n>
      <n v="1">
        <tpls c="8">
          <tpl hier="2" item="0"/>
          <tpl hier="4" item="3"/>
          <tpl fld="3" item="34"/>
          <tpl fld="2" item="82"/>
          <tpl hier="9" item="1"/>
          <tpl hier="11" item="4"/>
          <tpl hier="12" item="5"/>
          <tpl hier="26" item="4294967295"/>
        </tpls>
      </n>
      <n v="1">
        <tpls c="8">
          <tpl hier="2" item="0"/>
          <tpl hier="4" item="3"/>
          <tpl fld="3" item="36"/>
          <tpl fld="2" item="82"/>
          <tpl hier="9" item="1"/>
          <tpl hier="11" item="4"/>
          <tpl hier="12" item="5"/>
          <tpl hier="26" item="4294967295"/>
        </tpls>
      </n>
      <n v="1">
        <tpls c="8">
          <tpl hier="2" item="0"/>
          <tpl hier="4" item="3"/>
          <tpl fld="3" item="27"/>
          <tpl fld="2" item="82"/>
          <tpl hier="9" item="1"/>
          <tpl hier="11" item="4"/>
          <tpl hier="12" item="5"/>
          <tpl hier="26" item="4294967295"/>
        </tpls>
      </n>
      <n v="1">
        <tpls c="8">
          <tpl hier="2" item="0"/>
          <tpl hier="4" item="3"/>
          <tpl fld="3" item="33"/>
          <tpl fld="2" item="82"/>
          <tpl hier="9" item="1"/>
          <tpl hier="11" item="4"/>
          <tpl hier="12" item="5"/>
          <tpl hier="26" item="4294967295"/>
        </tpls>
      </n>
      <n v="1">
        <tpls c="8">
          <tpl hier="2" item="0"/>
          <tpl hier="4" item="3"/>
          <tpl fld="3" item="18"/>
          <tpl fld="2" item="47"/>
          <tpl hier="9" item="1"/>
          <tpl hier="11" item="4"/>
          <tpl hier="12" item="5"/>
          <tpl hier="26" item="4294967295"/>
        </tpls>
      </n>
      <n v="1">
        <tpls c="8">
          <tpl hier="2" item="0"/>
          <tpl hier="4" item="3"/>
          <tpl fld="3" item="22"/>
          <tpl fld="2" item="47"/>
          <tpl hier="9" item="1"/>
          <tpl hier="11" item="4"/>
          <tpl hier="12" item="5"/>
          <tpl hier="26" item="4294967295"/>
        </tpls>
      </n>
      <n v="1">
        <tpls c="8">
          <tpl hier="2" item="0"/>
          <tpl hier="4" item="3"/>
          <tpl fld="3" item="17"/>
          <tpl fld="2" item="47"/>
          <tpl hier="9" item="1"/>
          <tpl hier="11" item="4"/>
          <tpl hier="12" item="5"/>
          <tpl hier="26" item="4294967295"/>
        </tpls>
      </n>
      <n v="1">
        <tpls c="8">
          <tpl hier="2" item="0"/>
          <tpl hier="4" item="3"/>
          <tpl fld="3" item="21"/>
          <tpl fld="2" item="47"/>
          <tpl hier="9" item="1"/>
          <tpl hier="11" item="4"/>
          <tpl hier="12" item="5"/>
          <tpl hier="26" item="4294967295"/>
        </tpls>
      </n>
      <n v="1">
        <tpls c="8">
          <tpl hier="2" item="0"/>
          <tpl hier="4" item="3"/>
          <tpl fld="3" item="8"/>
          <tpl fld="2" item="52"/>
          <tpl hier="9" item="1"/>
          <tpl hier="11" item="4"/>
          <tpl hier="12" item="5"/>
          <tpl hier="26" item="4294967295"/>
        </tpls>
      </n>
      <n v="1">
        <tpls c="8">
          <tpl hier="2" item="0"/>
          <tpl hier="4" item="3"/>
          <tpl fld="3" item="7"/>
          <tpl fld="2" item="52"/>
          <tpl hier="9" item="1"/>
          <tpl hier="11" item="4"/>
          <tpl hier="12" item="5"/>
          <tpl hier="26" item="4294967295"/>
        </tpls>
      </n>
      <n v="1">
        <tpls c="8">
          <tpl hier="2" item="0"/>
          <tpl hier="4" item="3"/>
          <tpl fld="3" item="6"/>
          <tpl fld="2" item="52"/>
          <tpl hier="9" item="1"/>
          <tpl hier="11" item="4"/>
          <tpl hier="12" item="5"/>
          <tpl hier="26" item="4294967295"/>
        </tpls>
      </n>
      <n v="1">
        <tpls c="8">
          <tpl hier="2" item="0"/>
          <tpl hier="4" item="3"/>
          <tpl fld="3" item="5"/>
          <tpl fld="2" item="52"/>
          <tpl hier="9" item="1"/>
          <tpl hier="11" item="4"/>
          <tpl hier="12" item="5"/>
          <tpl hier="26" item="4294967295"/>
        </tpls>
      </n>
      <n v="1">
        <tpls c="8">
          <tpl hier="2" item="0"/>
          <tpl hier="4" item="3"/>
          <tpl fld="3" item="56"/>
          <tpl fld="2" item="56"/>
          <tpl hier="9" item="1"/>
          <tpl hier="11" item="4"/>
          <tpl hier="12" item="5"/>
          <tpl hier="26" item="4294967295"/>
        </tpls>
      </n>
      <n v="1">
        <tpls c="8">
          <tpl hier="2" item="0"/>
          <tpl hier="4" item="3"/>
          <tpl fld="3" item="0"/>
          <tpl fld="2" item="56"/>
          <tpl hier="9" item="1"/>
          <tpl hier="11" item="4"/>
          <tpl hier="12" item="5"/>
          <tpl hier="26" item="4294967295"/>
        </tpls>
      </n>
      <n v="1">
        <tpls c="8">
          <tpl hier="2" item="0"/>
          <tpl hier="4" item="3"/>
          <tpl fld="3" item="55"/>
          <tpl fld="2" item="56"/>
          <tpl hier="9" item="1"/>
          <tpl hier="11" item="4"/>
          <tpl hier="12" item="5"/>
          <tpl hier="26" item="4294967295"/>
        </tpls>
      </n>
      <n v="1">
        <tpls c="8">
          <tpl hier="2" item="0"/>
          <tpl hier="4" item="3"/>
          <tpl fld="3" item="35"/>
          <tpl fld="2" item="60"/>
          <tpl hier="9" item="1"/>
          <tpl hier="11" item="4"/>
          <tpl hier="12" item="5"/>
          <tpl hier="26" item="4294967295"/>
        </tpls>
      </n>
      <n v="1">
        <tpls c="8">
          <tpl hier="2" item="0"/>
          <tpl hier="4" item="3"/>
          <tpl fld="3" item="40"/>
          <tpl fld="2" item="60"/>
          <tpl hier="9" item="1"/>
          <tpl hier="11" item="4"/>
          <tpl hier="12" item="5"/>
          <tpl hier="26" item="4294967295"/>
        </tpls>
      </n>
      <n v="1">
        <tpls c="8">
          <tpl hier="2" item="0"/>
          <tpl hier="4" item="3"/>
          <tpl fld="3" item="50"/>
          <tpl fld="2" item="60"/>
          <tpl hier="9" item="1"/>
          <tpl hier="11" item="4"/>
          <tpl hier="12" item="5"/>
          <tpl hier="26" item="4294967295"/>
        </tpls>
      </n>
      <n v="1">
        <tpls c="8">
          <tpl hier="2" item="0"/>
          <tpl hier="4" item="3"/>
          <tpl fld="3" item="49"/>
          <tpl fld="2" item="60"/>
          <tpl hier="9" item="1"/>
          <tpl hier="11" item="4"/>
          <tpl hier="12" item="5"/>
          <tpl hier="26" item="4294967295"/>
        </tpls>
      </n>
      <n v="1">
        <tpls c="8">
          <tpl hier="2" item="0"/>
          <tpl hier="4" item="3"/>
          <tpl fld="3" item="37"/>
          <tpl fld="2" item="55"/>
          <tpl hier="9" item="1"/>
          <tpl hier="11" item="4"/>
          <tpl hier="12" item="5"/>
          <tpl hier="26" item="4294967295"/>
        </tpls>
      </n>
      <n v="1">
        <tpls c="8">
          <tpl hier="2" item="0"/>
          <tpl hier="4" item="3"/>
          <tpl fld="3" item="39"/>
          <tpl fld="2" item="55"/>
          <tpl hier="9" item="1"/>
          <tpl hier="11" item="4"/>
          <tpl hier="12" item="5"/>
          <tpl hier="26" item="4294967295"/>
        </tpls>
      </n>
      <n v="1">
        <tpls c="8">
          <tpl hier="2" item="0"/>
          <tpl hier="4" item="3"/>
          <tpl fld="3" item="28"/>
          <tpl fld="2" item="55"/>
          <tpl hier="9" item="1"/>
          <tpl hier="11" item="4"/>
          <tpl hier="12" item="5"/>
          <tpl hier="26" item="4294967295"/>
        </tpls>
      </n>
      <n v="1">
        <tpls c="8">
          <tpl hier="2" item="0"/>
          <tpl hier="4" item="3"/>
          <tpl fld="3" item="19"/>
          <tpl fld="2" item="55"/>
          <tpl hier="9" item="1"/>
          <tpl hier="11" item="4"/>
          <tpl hier="12" item="5"/>
          <tpl hier="26" item="4294967295"/>
        </tpls>
      </n>
      <n v="1">
        <tpls c="8">
          <tpl hier="2" item="0"/>
          <tpl hier="4" item="3"/>
          <tpl fld="3" item="26"/>
          <tpl fld="2" item="42"/>
          <tpl hier="9" item="1"/>
          <tpl hier="11" item="4"/>
          <tpl hier="12" item="5"/>
          <tpl hier="26" item="4294967295"/>
        </tpls>
      </n>
      <n v="1">
        <tpls c="8">
          <tpl hier="2" item="0"/>
          <tpl hier="4" item="3"/>
          <tpl fld="3" item="25"/>
          <tpl fld="2" item="42"/>
          <tpl hier="9" item="1"/>
          <tpl hier="11" item="4"/>
          <tpl hier="12" item="5"/>
          <tpl hier="26" item="4294967295"/>
        </tpls>
      </n>
      <n v="1">
        <tpls c="8">
          <tpl hier="2" item="0"/>
          <tpl hier="4" item="3"/>
          <tpl fld="3" item="24"/>
          <tpl fld="2" item="42"/>
          <tpl hier="9" item="1"/>
          <tpl hier="11" item="4"/>
          <tpl hier="12" item="5"/>
          <tpl hier="26" item="4294967295"/>
        </tpls>
      </n>
      <n v="1">
        <tpls c="8">
          <tpl hier="2" item="0"/>
          <tpl hier="4" item="3"/>
          <tpl fld="3" item="23"/>
          <tpl fld="2" item="42"/>
          <tpl hier="9" item="1"/>
          <tpl hier="11" item="4"/>
          <tpl hier="12" item="5"/>
          <tpl hier="26" item="4294967295"/>
        </tpls>
      </n>
      <n v="1">
        <tpls c="8">
          <tpl hier="2" item="0"/>
          <tpl hier="4" item="3"/>
          <tpl fld="3" item="10"/>
          <tpl fld="2" item="62"/>
          <tpl hier="9" item="1"/>
          <tpl hier="11" item="4"/>
          <tpl hier="12" item="5"/>
          <tpl hier="26" item="4294967295"/>
        </tpls>
      </n>
      <n v="1">
        <tpls c="8">
          <tpl hier="2" item="0"/>
          <tpl hier="4" item="3"/>
          <tpl fld="3" item="12"/>
          <tpl fld="2" item="62"/>
          <tpl hier="9" item="1"/>
          <tpl hier="11" item="4"/>
          <tpl hier="12" item="5"/>
          <tpl hier="26" item="4294967295"/>
        </tpls>
      </n>
      <n v="1">
        <tpls c="8">
          <tpl hier="2" item="0"/>
          <tpl hier="4" item="3"/>
          <tpl fld="3" item="11"/>
          <tpl fld="2" item="62"/>
          <tpl hier="9" item="1"/>
          <tpl hier="11" item="4"/>
          <tpl hier="12" item="5"/>
          <tpl hier="26" item="4294967295"/>
        </tpls>
      </n>
      <n v="1">
        <tpls c="8">
          <tpl hier="2" item="0"/>
          <tpl hier="4" item="3"/>
          <tpl fld="3" item="9"/>
          <tpl fld="2" item="62"/>
          <tpl hier="9" item="1"/>
          <tpl hier="11" item="4"/>
          <tpl hier="12" item="5"/>
          <tpl hier="26" item="4294967295"/>
        </tpls>
      </n>
      <n v="1">
        <tpls c="8">
          <tpl hier="2" item="0"/>
          <tpl hier="4" item="3"/>
          <tpl fld="3" item="57"/>
          <tpl fld="2" item="77"/>
          <tpl hier="9" item="1"/>
          <tpl hier="11" item="4"/>
          <tpl hier="12" item="5"/>
          <tpl hier="26" item="4294967295"/>
        </tpls>
      </n>
      <n v="1">
        <tpls c="8">
          <tpl hier="2" item="0"/>
          <tpl hier="4" item="3"/>
          <tpl fld="3" item="3"/>
          <tpl fld="2" item="77"/>
          <tpl hier="9" item="1"/>
          <tpl hier="11" item="4"/>
          <tpl hier="12" item="5"/>
          <tpl hier="26" item="4294967295"/>
        </tpls>
      </n>
      <n v="1">
        <tpls c="8">
          <tpl hier="2" item="0"/>
          <tpl hier="4" item="3"/>
          <tpl fld="3" item="1"/>
          <tpl fld="2" item="77"/>
          <tpl hier="9" item="1"/>
          <tpl hier="11" item="4"/>
          <tpl hier="12" item="5"/>
          <tpl hier="26" item="4294967295"/>
        </tpls>
      </n>
      <n v="1">
        <tpls c="8">
          <tpl hier="2" item="0"/>
          <tpl hier="4" item="3"/>
          <tpl fld="3" item="20"/>
          <tpl fld="2" item="28"/>
          <tpl hier="9" item="1"/>
          <tpl hier="11" item="4"/>
          <tpl hier="12" item="5"/>
          <tpl hier="26" item="4294967295"/>
        </tpls>
      </n>
      <n v="1">
        <tpls c="8">
          <tpl hier="2" item="0"/>
          <tpl hier="4" item="3"/>
          <tpl fld="3" item="51"/>
          <tpl fld="2" item="28"/>
          <tpl hier="9" item="1"/>
          <tpl hier="11" item="4"/>
          <tpl hier="12" item="5"/>
          <tpl hier="26" item="4294967295"/>
        </tpls>
      </n>
      <n v="1">
        <tpls c="8">
          <tpl hier="2" item="0"/>
          <tpl hier="4" item="3"/>
          <tpl fld="3" item="38"/>
          <tpl fld="2" item="28"/>
          <tpl hier="9" item="1"/>
          <tpl hier="11" item="4"/>
          <tpl hier="12" item="5"/>
          <tpl hier="26" item="4294967295"/>
        </tpls>
      </n>
      <n v="1">
        <tpls c="8">
          <tpl hier="2" item="0"/>
          <tpl hier="4" item="3"/>
          <tpl fld="3" item="44"/>
          <tpl fld="2" item="35"/>
          <tpl hier="9" item="1"/>
          <tpl hier="11" item="4"/>
          <tpl hier="12" item="5"/>
          <tpl hier="26" item="4294967295"/>
        </tpls>
      </n>
      <n v="1">
        <tpls c="8">
          <tpl hier="2" item="0"/>
          <tpl hier="4" item="3"/>
          <tpl fld="3" item="43"/>
          <tpl fld="2" item="35"/>
          <tpl hier="9" item="1"/>
          <tpl hier="11" item="4"/>
          <tpl hier="12" item="5"/>
          <tpl hier="26" item="4294967295"/>
        </tpls>
      </n>
      <n v="1">
        <tpls c="8">
          <tpl hier="2" item="0"/>
          <tpl hier="4" item="3"/>
          <tpl fld="3" item="42"/>
          <tpl fld="2" item="35"/>
          <tpl hier="9" item="1"/>
          <tpl hier="11" item="4"/>
          <tpl hier="12" item="5"/>
          <tpl hier="26" item="4294967295"/>
        </tpls>
      </n>
      <n v="1">
        <tpls c="8">
          <tpl hier="2" item="0"/>
          <tpl hier="4" item="3"/>
          <tpl fld="3" item="41"/>
          <tpl fld="2" item="35"/>
          <tpl hier="9" item="1"/>
          <tpl hier="11" item="4"/>
          <tpl hier="12" item="5"/>
          <tpl hier="26" item="4294967295"/>
        </tpls>
      </n>
      <n v="1">
        <tpls c="8">
          <tpl hier="2" item="0"/>
          <tpl hier="4" item="3"/>
          <tpl fld="3" item="32"/>
          <tpl fld="2" item="40"/>
          <tpl hier="9" item="1"/>
          <tpl hier="11" item="4"/>
          <tpl hier="12" item="5"/>
          <tpl hier="26" item="4294967295"/>
        </tpls>
      </n>
      <n v="1">
        <tpls c="8">
          <tpl hier="2" item="0"/>
          <tpl hier="4" item="3"/>
          <tpl fld="3" item="31"/>
          <tpl fld="2" item="40"/>
          <tpl hier="9" item="1"/>
          <tpl hier="11" item="4"/>
          <tpl hier="12" item="5"/>
          <tpl hier="26" item="4294967295"/>
        </tpls>
      </n>
      <n v="1">
        <tpls c="8">
          <tpl hier="2" item="0"/>
          <tpl hier="4" item="3"/>
          <tpl fld="3" item="30"/>
          <tpl fld="2" item="40"/>
          <tpl hier="9" item="1"/>
          <tpl hier="11" item="4"/>
          <tpl hier="12" item="5"/>
          <tpl hier="26" item="4294967295"/>
        </tpls>
      </n>
      <n v="1">
        <tpls c="8">
          <tpl hier="2" item="0"/>
          <tpl hier="4" item="3"/>
          <tpl fld="3" item="29"/>
          <tpl fld="2" item="40"/>
          <tpl hier="9" item="1"/>
          <tpl hier="11" item="4"/>
          <tpl hier="12" item="5"/>
          <tpl hier="26" item="4294967295"/>
        </tpls>
      </n>
      <n v="1">
        <tpls c="8">
          <tpl hier="2" item="0"/>
          <tpl hier="4" item="3"/>
          <tpl fld="3" item="16"/>
          <tpl fld="2" item="54"/>
          <tpl hier="9" item="1"/>
          <tpl hier="11" item="4"/>
          <tpl hier="12" item="5"/>
          <tpl hier="26" item="4294967295"/>
        </tpls>
      </n>
      <n v="1">
        <tpls c="8">
          <tpl hier="2" item="0"/>
          <tpl hier="4" item="3"/>
          <tpl fld="3" item="15"/>
          <tpl fld="2" item="54"/>
          <tpl hier="9" item="1"/>
          <tpl hier="11" item="4"/>
          <tpl hier="12" item="5"/>
          <tpl hier="26" item="4294967295"/>
        </tpls>
      </n>
      <n v="1">
        <tpls c="8">
          <tpl hier="2" item="0"/>
          <tpl hier="4" item="3"/>
          <tpl fld="3" item="14"/>
          <tpl fld="2" item="54"/>
          <tpl hier="9" item="1"/>
          <tpl hier="11" item="4"/>
          <tpl hier="12" item="5"/>
          <tpl hier="26" item="4294967295"/>
        </tpls>
      </n>
      <n v="1">
        <tpls c="8">
          <tpl hier="2" item="0"/>
          <tpl hier="4" item="3"/>
          <tpl fld="3" item="13"/>
          <tpl fld="2" item="54"/>
          <tpl hier="9" item="1"/>
          <tpl hier="11" item="4"/>
          <tpl hier="12" item="5"/>
          <tpl hier="26" item="4294967295"/>
        </tpls>
      </n>
      <n v="1">
        <tpls c="8">
          <tpl hier="2" item="0"/>
          <tpl hier="4" item="3"/>
          <tpl fld="3" item="4"/>
          <tpl fld="2" item="59"/>
          <tpl hier="9" item="1"/>
          <tpl hier="11" item="4"/>
          <tpl hier="12" item="5"/>
          <tpl hier="26" item="4294967295"/>
        </tpls>
      </n>
      <n v="1">
        <tpls c="8">
          <tpl hier="2" item="0"/>
          <tpl hier="4" item="3"/>
          <tpl fld="3" item="58"/>
          <tpl fld="2" item="59"/>
          <tpl hier="9" item="1"/>
          <tpl hier="11" item="4"/>
          <tpl hier="12" item="5"/>
          <tpl hier="26" item="4294967295"/>
        </tpls>
      </n>
      <n v="1">
        <tpls c="8">
          <tpl hier="2" item="0"/>
          <tpl hier="4" item="3"/>
          <tpl fld="3" item="55"/>
          <tpl fld="2" item="59"/>
          <tpl hier="9" item="1"/>
          <tpl hier="11" item="4"/>
          <tpl hier="12" item="5"/>
          <tpl hier="26" item="4294967295"/>
        </tpls>
      </n>
      <n v="1">
        <tpls c="8">
          <tpl hier="2" item="0"/>
          <tpl hier="4" item="3"/>
          <tpl fld="3" item="37"/>
          <tpl fld="2" item="65"/>
          <tpl hier="9" item="1"/>
          <tpl hier="11" item="4"/>
          <tpl hier="12" item="5"/>
          <tpl hier="26" item="4294967295"/>
        </tpls>
      </n>
      <n v="1">
        <tpls c="8">
          <tpl hier="2" item="0"/>
          <tpl hier="4" item="3"/>
          <tpl fld="3" item="31"/>
          <tpl fld="2" item="65"/>
          <tpl hier="9" item="1"/>
          <tpl hier="11" item="4"/>
          <tpl hier="12" item="5"/>
          <tpl hier="26" item="4294967295"/>
        </tpls>
      </n>
      <n v="1">
        <tpls c="8">
          <tpl hier="2" item="0"/>
          <tpl hier="4" item="3"/>
          <tpl fld="3" item="17"/>
          <tpl fld="2" item="65"/>
          <tpl hier="9" item="1"/>
          <tpl hier="11" item="4"/>
          <tpl hier="12" item="5"/>
          <tpl hier="26" item="4294967295"/>
        </tpls>
      </n>
      <n v="1">
        <tpls c="8">
          <tpl hier="2" item="0"/>
          <tpl hier="4" item="3"/>
          <tpl fld="3" item="9"/>
          <tpl fld="2" item="65"/>
          <tpl hier="9" item="1"/>
          <tpl hier="11" item="4"/>
          <tpl hier="12" item="5"/>
          <tpl hier="26" item="4294967295"/>
        </tpls>
      </n>
      <n v="1">
        <tpls c="8">
          <tpl hier="2" item="0"/>
          <tpl hier="4" item="3"/>
          <tpl fld="3" item="54"/>
          <tpl fld="2" item="85"/>
          <tpl hier="9" item="1"/>
          <tpl hier="11" item="4"/>
          <tpl hier="12" item="5"/>
          <tpl hier="26" item="4294967295"/>
        </tpls>
      </n>
      <n v="1">
        <tpls c="8">
          <tpl hier="2" item="0"/>
          <tpl hier="4" item="3"/>
          <tpl fld="3" item="50"/>
          <tpl fld="2" item="85"/>
          <tpl hier="9" item="1"/>
          <tpl hier="11" item="4"/>
          <tpl hier="12" item="5"/>
          <tpl hier="26" item="4294967295"/>
        </tpls>
      </n>
      <n v="1">
        <tpls c="8">
          <tpl hier="2" item="0"/>
          <tpl hier="4" item="3"/>
          <tpl fld="3" item="19"/>
          <tpl fld="2" item="85"/>
          <tpl hier="9" item="1"/>
          <tpl hier="11" item="4"/>
          <tpl hier="12" item="5"/>
          <tpl hier="26" item="4294967295"/>
        </tpls>
      </n>
      <n v="1">
        <tpls c="8">
          <tpl hier="2" item="0"/>
          <tpl hier="4" item="3"/>
          <tpl fld="3" item="4"/>
          <tpl fld="2" item="49"/>
          <tpl hier="9" item="1"/>
          <tpl hier="11" item="4"/>
          <tpl hier="12" item="5"/>
          <tpl hier="26" item="4294967295"/>
        </tpls>
      </n>
      <n v="1">
        <tpls c="8">
          <tpl hier="2" item="0"/>
          <tpl hier="4" item="3"/>
          <tpl fld="3" item="53"/>
          <tpl fld="2" item="49"/>
          <tpl hier="9" item="1"/>
          <tpl hier="11" item="4"/>
          <tpl hier="12" item="5"/>
          <tpl hier="26" item="4294967295"/>
        </tpls>
      </n>
      <n v="1">
        <tpls c="8">
          <tpl hier="2" item="0"/>
          <tpl hier="4" item="3"/>
          <tpl fld="3" item="47"/>
          <tpl fld="2" item="49"/>
          <tpl hier="9" item="1"/>
          <tpl hier="11" item="4"/>
          <tpl hier="12" item="5"/>
          <tpl hier="26" item="4294967295"/>
        </tpls>
      </n>
      <n v="1">
        <tpls c="8">
          <tpl hier="2" item="0"/>
          <tpl hier="4" item="3"/>
          <tpl fld="3" item="16"/>
          <tpl fld="2" item="44"/>
          <tpl hier="9" item="1"/>
          <tpl hier="11" item="4"/>
          <tpl hier="12" item="5"/>
          <tpl hier="26" item="4294967295"/>
        </tpls>
      </n>
      <n v="1">
        <tpls c="8">
          <tpl hier="2" item="0"/>
          <tpl hier="4" item="3"/>
          <tpl fld="3" item="3"/>
          <tpl fld="2" item="44"/>
          <tpl hier="9" item="1"/>
          <tpl hier="11" item="4"/>
          <tpl hier="12" item="5"/>
          <tpl hier="26" item="4294967295"/>
        </tpls>
      </n>
      <n v="1">
        <tpls c="8">
          <tpl hier="2" item="0"/>
          <tpl hier="4" item="3"/>
          <tpl fld="3" item="49"/>
          <tpl fld="2" item="44"/>
          <tpl hier="9" item="1"/>
          <tpl hier="11" item="4"/>
          <tpl hier="12" item="5"/>
          <tpl hier="26" item="4294967295"/>
        </tpls>
      </n>
      <n v="1">
        <tpls c="8">
          <tpl hier="2" item="0"/>
          <tpl hier="4" item="3"/>
          <tpl fld="3" item="26"/>
          <tpl fld="2" item="34"/>
          <tpl hier="9" item="1"/>
          <tpl hier="11" item="4"/>
          <tpl hier="12" item="5"/>
          <tpl hier="26" item="4294967295"/>
        </tpls>
      </n>
      <n v="1">
        <tpls c="8">
          <tpl hier="2" item="0"/>
          <tpl hier="4" item="3"/>
          <tpl fld="3" item="3"/>
          <tpl fld="2" item="34"/>
          <tpl hier="9" item="1"/>
          <tpl hier="11" item="4"/>
          <tpl hier="12" item="5"/>
          <tpl hier="26" item="4294967295"/>
        </tpls>
      </n>
      <n v="1">
        <tpls c="8">
          <tpl hier="2" item="0"/>
          <tpl hier="4" item="3"/>
          <tpl fld="3" item="29"/>
          <tpl fld="2" item="34"/>
          <tpl hier="9" item="1"/>
          <tpl hier="11" item="4"/>
          <tpl hier="12" item="5"/>
          <tpl hier="26" item="4294967295"/>
        </tpls>
      </n>
      <n v="1">
        <tpls c="8">
          <tpl hier="2" item="0"/>
          <tpl hier="4" item="3"/>
          <tpl fld="3" item="20"/>
          <tpl fld="2" item="64"/>
          <tpl hier="9" item="1"/>
          <tpl hier="11" item="4"/>
          <tpl hier="12" item="5"/>
          <tpl hier="26" item="4294967295"/>
        </tpls>
      </n>
      <n v="1">
        <tpls c="8">
          <tpl hier="2" item="0"/>
          <tpl hier="4" item="3"/>
          <tpl fld="3" item="2"/>
          <tpl fld="2" item="64"/>
          <tpl hier="9" item="1"/>
          <tpl hier="11" item="4"/>
          <tpl hier="12" item="5"/>
          <tpl hier="26" item="4294967295"/>
        </tpls>
      </n>
      <n v="1">
        <tpls c="8">
          <tpl hier="2" item="0"/>
          <tpl hier="4" item="3"/>
          <tpl fld="3" item="46"/>
          <tpl fld="2" item="33"/>
          <tpl hier="9" item="1"/>
          <tpl hier="11" item="4"/>
          <tpl hier="12" item="5"/>
          <tpl hier="26" item="4294967295"/>
        </tpls>
      </n>
      <n v="1">
        <tpls c="8">
          <tpl hier="2" item="0"/>
          <tpl hier="4" item="3"/>
          <tpl fld="3" item="48"/>
          <tpl fld="2" item="43"/>
          <tpl hier="9" item="1"/>
          <tpl hier="11" item="4"/>
          <tpl hier="12" item="5"/>
          <tpl hier="26" item="4294967295"/>
        </tpls>
      </n>
      <n v="1">
        <tpls c="8">
          <tpl hier="2" item="0"/>
          <tpl hier="4" item="3"/>
          <tpl fld="3" item="36"/>
          <tpl fld="2" item="22"/>
          <tpl hier="9" item="1"/>
          <tpl hier="11" item="4"/>
          <tpl hier="12" item="5"/>
          <tpl hier="26" item="4294967295"/>
        </tpls>
      </n>
      <n v="1">
        <tpls c="8">
          <tpl hier="2" item="0"/>
          <tpl hier="4" item="3"/>
          <tpl fld="3" item="14"/>
          <tpl fld="2" item="21"/>
          <tpl hier="9" item="1"/>
          <tpl hier="11" item="4"/>
          <tpl hier="12" item="5"/>
          <tpl hier="26" item="4294967295"/>
        </tpls>
      </n>
      <n v="1">
        <tpls c="8">
          <tpl hier="2" item="0"/>
          <tpl hier="4" item="3"/>
          <tpl fld="3" item="4"/>
          <tpl fld="2" item="39"/>
          <tpl hier="9" item="1"/>
          <tpl hier="11" item="4"/>
          <tpl hier="12" item="5"/>
          <tpl hier="26" item="4294967295"/>
        </tpls>
      </n>
      <n v="1">
        <tpls c="8">
          <tpl hier="2" item="0"/>
          <tpl hier="4" item="3"/>
          <tpl fld="3" item="37"/>
          <tpl fld="2" item="31"/>
          <tpl hier="9" item="1"/>
          <tpl hier="11" item="4"/>
          <tpl hier="12" item="5"/>
          <tpl hier="26" item="4294967295"/>
        </tpls>
      </n>
      <n v="1">
        <tpls c="8">
          <tpl hier="2" item="0"/>
          <tpl hier="4" item="3"/>
          <tpl fld="3" item="10"/>
          <tpl fld="2" item="27"/>
          <tpl hier="9" item="1"/>
          <tpl hier="11" item="4"/>
          <tpl hier="12" item="5"/>
          <tpl hier="26" item="4294967295"/>
        </tpls>
      </n>
      <n v="1">
        <tpls c="8">
          <tpl hier="2" item="0"/>
          <tpl hier="4" item="3"/>
          <tpl fld="3" item="20"/>
          <tpl fld="2" item="24"/>
          <tpl hier="9" item="1"/>
          <tpl hier="11" item="4"/>
          <tpl hier="12" item="5"/>
          <tpl hier="26" item="4294967295"/>
        </tpls>
      </n>
      <n v="1">
        <tpls c="8">
          <tpl hier="2" item="0"/>
          <tpl hier="4" item="3"/>
          <tpl fld="3" item="31"/>
          <tpl fld="2" item="13"/>
          <tpl hier="9" item="1"/>
          <tpl hier="11" item="4"/>
          <tpl hier="12" item="5"/>
          <tpl hier="26" item="4294967295"/>
        </tpls>
      </n>
      <n v="1">
        <tpls c="8">
          <tpl hier="2" item="0"/>
          <tpl hier="4" item="3"/>
          <tpl fld="3" item="58"/>
          <tpl fld="2" item="30"/>
          <tpl hier="9" item="1"/>
          <tpl hier="11" item="4"/>
          <tpl hier="12" item="5"/>
          <tpl hier="26" item="4294967295"/>
        </tpls>
      </n>
      <n v="1">
        <tpls c="8">
          <tpl hier="2" item="0"/>
          <tpl hier="4" item="3"/>
          <tpl fld="3" item="28"/>
          <tpl fld="2" item="10"/>
          <tpl hier="9" item="1"/>
          <tpl hier="11" item="4"/>
          <tpl hier="12" item="5"/>
          <tpl hier="26" item="4294967295"/>
        </tpls>
      </n>
      <n v="1">
        <tpls c="8">
          <tpl hier="2" item="0"/>
          <tpl hier="4" item="3"/>
          <tpl fld="3" item="25"/>
          <tpl fld="2" item="20"/>
          <tpl hier="9" item="1"/>
          <tpl hier="11" item="4"/>
          <tpl hier="12" item="5"/>
          <tpl hier="26" item="4294967295"/>
        </tpls>
      </n>
      <n v="1">
        <tpls c="8">
          <tpl hier="2" item="0"/>
          <tpl hier="4" item="3"/>
          <tpl fld="3" item="3"/>
          <tpl fld="2" item="15"/>
          <tpl hier="9" item="1"/>
          <tpl hier="11" item="4"/>
          <tpl hier="12" item="5"/>
          <tpl hier="26" item="4294967295"/>
        </tpls>
      </n>
      <n v="1">
        <tpls c="8">
          <tpl hier="2" item="0"/>
          <tpl hier="4" item="3"/>
          <tpl fld="3" item="15"/>
          <tpl fld="2" item="57"/>
          <tpl hier="9" item="1"/>
          <tpl hier="11" item="4"/>
          <tpl hier="12" item="5"/>
          <tpl hier="26" item="4294967295"/>
        </tpls>
      </n>
      <n v="1">
        <tpls c="8">
          <tpl hier="2" item="0"/>
          <tpl hier="4" item="3"/>
          <tpl fld="3" item="14"/>
          <tpl fld="2" item="57"/>
          <tpl hier="9" item="1"/>
          <tpl hier="11" item="4"/>
          <tpl hier="12" item="5"/>
          <tpl hier="26" item="4294967295"/>
        </tpls>
      </n>
      <n v="1">
        <tpls c="8">
          <tpl hier="2" item="0"/>
          <tpl hier="4" item="3"/>
          <tpl fld="3" item="13"/>
          <tpl fld="2" item="57"/>
          <tpl hier="9" item="1"/>
          <tpl hier="11" item="4"/>
          <tpl hier="12" item="5"/>
          <tpl hier="26" item="4294967295"/>
        </tpls>
      </n>
      <n v="1">
        <tpls c="8">
          <tpl hier="2" item="0"/>
          <tpl hier="4" item="3"/>
          <tpl fld="3" item="4"/>
          <tpl fld="2" item="61"/>
          <tpl hier="9" item="1"/>
          <tpl hier="11" item="4"/>
          <tpl hier="12" item="5"/>
          <tpl hier="26" item="4294967295"/>
        </tpls>
      </n>
      <n v="1">
        <tpls c="8">
          <tpl hier="2" item="0"/>
          <tpl hier="4" item="3"/>
          <tpl fld="3" item="58"/>
          <tpl fld="2" item="61"/>
          <tpl hier="9" item="1"/>
          <tpl hier="11" item="4"/>
          <tpl hier="12" item="5"/>
          <tpl hier="26" item="4294967295"/>
        </tpls>
      </n>
      <n v="1">
        <tpls c="8">
          <tpl hier="2" item="0"/>
          <tpl hier="4" item="3"/>
          <tpl fld="3" item="2"/>
          <tpl fld="2" item="61"/>
          <tpl hier="9" item="1"/>
          <tpl hier="11" item="4"/>
          <tpl hier="12" item="5"/>
          <tpl hier="26" item="4294967295"/>
        </tpls>
      </n>
      <n v="1">
        <tpls c="8">
          <tpl hier="2" item="0"/>
          <tpl hier="4" item="3"/>
          <tpl fld="3" item="54"/>
          <tpl fld="2" item="79"/>
          <tpl hier="9" item="1"/>
          <tpl hier="11" item="4"/>
          <tpl hier="12" item="5"/>
          <tpl hier="26" item="4294967295"/>
        </tpls>
      </n>
      <n v="1">
        <tpls c="8">
          <tpl hier="2" item="0"/>
          <tpl hier="4" item="3"/>
          <tpl fld="3" item="53"/>
          <tpl fld="2" item="79"/>
          <tpl hier="9" item="1"/>
          <tpl hier="11" item="4"/>
          <tpl hier="12" item="5"/>
          <tpl hier="26" item="4294967295"/>
        </tpls>
      </n>
      <n v="1">
        <tpls c="8">
          <tpl hier="2" item="0"/>
          <tpl hier="4" item="3"/>
          <tpl fld="3" item="52"/>
          <tpl fld="2" item="79"/>
          <tpl hier="9" item="1"/>
          <tpl hier="11" item="4"/>
          <tpl hier="12" item="5"/>
          <tpl hier="26" item="4294967295"/>
        </tpls>
      </n>
      <n v="1">
        <tpls c="8">
          <tpl hier="2" item="0"/>
          <tpl hier="4" item="3"/>
          <tpl fld="3" item="48"/>
          <tpl fld="2" item="46"/>
          <tpl hier="9" item="1"/>
          <tpl hier="11" item="4"/>
          <tpl hier="12" item="5"/>
          <tpl hier="26" item="4294967295"/>
        </tpls>
      </n>
      <n v="1">
        <tpls c="8">
          <tpl hier="2" item="0"/>
          <tpl hier="4" item="3"/>
          <tpl fld="3" item="46"/>
          <tpl fld="2" item="46"/>
          <tpl hier="9" item="1"/>
          <tpl hier="11" item="4"/>
          <tpl hier="12" item="5"/>
          <tpl hier="26" item="4294967295"/>
        </tpls>
      </n>
      <n v="1">
        <tpls c="8">
          <tpl hier="2" item="0"/>
          <tpl hier="4" item="3"/>
          <tpl fld="3" item="45"/>
          <tpl fld="2" item="46"/>
          <tpl hier="9" item="1"/>
          <tpl hier="11" item="4"/>
          <tpl hier="12" item="5"/>
          <tpl hier="26" item="4294967295"/>
        </tpls>
      </n>
      <n v="1">
        <tpls c="8">
          <tpl hier="2" item="0"/>
          <tpl hier="4" item="3"/>
          <tpl fld="3" item="47"/>
          <tpl fld="2" item="46"/>
          <tpl hier="9" item="1"/>
          <tpl hier="11" item="4"/>
          <tpl hier="12" item="5"/>
          <tpl hier="26" item="4294967295"/>
        </tpls>
      </n>
      <n v="1">
        <tpls c="8">
          <tpl hier="2" item="0"/>
          <tpl hier="4" item="3"/>
          <tpl fld="3" item="34"/>
          <tpl fld="2" item="51"/>
          <tpl hier="9" item="1"/>
          <tpl hier="11" item="4"/>
          <tpl hier="12" item="5"/>
          <tpl hier="26" item="4294967295"/>
        </tpls>
      </n>
      <n v="1">
        <tpls c="8">
          <tpl hier="2" item="0"/>
          <tpl hier="4" item="3"/>
          <tpl fld="3" item="36"/>
          <tpl fld="2" item="51"/>
          <tpl hier="9" item="1"/>
          <tpl hier="11" item="4"/>
          <tpl hier="12" item="5"/>
          <tpl hier="26" item="4294967295"/>
        </tpls>
      </n>
      <n v="1">
        <tpls c="8">
          <tpl hier="2" item="0"/>
          <tpl hier="4" item="3"/>
          <tpl fld="3" item="27"/>
          <tpl fld="2" item="51"/>
          <tpl hier="9" item="1"/>
          <tpl hier="11" item="4"/>
          <tpl hier="12" item="5"/>
          <tpl hier="26" item="4294967295"/>
        </tpls>
      </n>
      <n v="1">
        <tpls c="8">
          <tpl hier="2" item="0"/>
          <tpl hier="4" item="3"/>
          <tpl fld="3" item="33"/>
          <tpl fld="2" item="51"/>
          <tpl hier="9" item="1"/>
          <tpl hier="11" item="4"/>
          <tpl hier="12" item="5"/>
          <tpl hier="26" item="4294967295"/>
        </tpls>
      </n>
      <n v="1">
        <tpls c="8">
          <tpl hier="2" item="0"/>
          <tpl hier="4" item="3"/>
          <tpl fld="3" item="57"/>
          <tpl fld="1" item="1"/>
          <tpl hier="9" item="1"/>
          <tpl hier="11" item="4"/>
          <tpl hier="12" item="5"/>
          <tpl hier="26" item="4294967295"/>
        </tpls>
      </n>
      <n v="1">
        <tpls c="8">
          <tpl hier="2" item="0"/>
          <tpl hier="4" item="3"/>
          <tpl fld="3" item="3"/>
          <tpl fld="1" item="1"/>
          <tpl hier="9" item="1"/>
          <tpl hier="11" item="4"/>
          <tpl hier="12" item="5"/>
          <tpl hier="26" item="4294967295"/>
        </tpls>
      </n>
      <n v="1">
        <tpls c="8">
          <tpl hier="2" item="0"/>
          <tpl hier="4" item="3"/>
          <tpl fld="3" item="1"/>
          <tpl fld="1" item="1"/>
          <tpl hier="9" item="1"/>
          <tpl hier="11" item="4"/>
          <tpl hier="12" item="5"/>
          <tpl hier="26" item="4294967295"/>
        </tpls>
      </n>
      <n v="1">
        <tpls c="8">
          <tpl hier="2" item="0"/>
          <tpl hier="4" item="3"/>
          <tpl fld="3" item="20"/>
          <tpl fld="2" item="58"/>
          <tpl hier="9" item="1"/>
          <tpl hier="11" item="4"/>
          <tpl hier="12" item="5"/>
          <tpl hier="26" item="4294967295"/>
        </tpls>
      </n>
      <n v="1">
        <tpls c="8">
          <tpl hier="2" item="0"/>
          <tpl hier="4" item="3"/>
          <tpl fld="3" item="51"/>
          <tpl fld="2" item="58"/>
          <tpl hier="9" item="1"/>
          <tpl hier="11" item="4"/>
          <tpl hier="12" item="5"/>
          <tpl hier="26" item="4294967295"/>
        </tpls>
      </n>
      <n v="1">
        <tpls c="8">
          <tpl hier="2" item="0"/>
          <tpl hier="4" item="3"/>
          <tpl fld="3" item="38"/>
          <tpl fld="2" item="58"/>
          <tpl hier="9" item="1"/>
          <tpl hier="11" item="4"/>
          <tpl hier="12" item="5"/>
          <tpl hier="26" item="4294967295"/>
        </tpls>
      </n>
      <n v="1">
        <tpls c="8">
          <tpl hier="2" item="0"/>
          <tpl hier="4" item="3"/>
          <tpl fld="3" item="44"/>
          <tpl fld="2" item="63"/>
          <tpl hier="9" item="1"/>
          <tpl hier="11" item="4"/>
          <tpl hier="12" item="5"/>
          <tpl hier="26" item="4294967295"/>
        </tpls>
      </n>
      <n v="1">
        <tpls c="8">
          <tpl hier="2" item="0"/>
          <tpl hier="4" item="3"/>
          <tpl fld="3" item="43"/>
          <tpl fld="2" item="63"/>
          <tpl hier="9" item="1"/>
          <tpl hier="11" item="4"/>
          <tpl hier="12" item="5"/>
          <tpl hier="26" item="4294967295"/>
        </tpls>
      </n>
      <n v="1">
        <tpls c="8">
          <tpl hier="2" item="0"/>
          <tpl hier="4" item="3"/>
          <tpl fld="3" item="42"/>
          <tpl fld="2" item="63"/>
          <tpl hier="9" item="1"/>
          <tpl hier="11" item="4"/>
          <tpl hier="12" item="5"/>
          <tpl hier="26" item="4294967295"/>
        </tpls>
      </n>
      <n v="1">
        <tpls c="8">
          <tpl hier="2" item="0"/>
          <tpl hier="4" item="3"/>
          <tpl fld="3" item="41"/>
          <tpl fld="2" item="63"/>
          <tpl hier="9" item="1"/>
          <tpl hier="11" item="4"/>
          <tpl hier="12" item="5"/>
          <tpl hier="26" item="4294967295"/>
        </tpls>
      </n>
      <n v="1">
        <tpls c="8">
          <tpl hier="2" item="0"/>
          <tpl hier="4" item="3"/>
          <tpl fld="3" item="32"/>
          <tpl fld="2" item="82"/>
          <tpl hier="9" item="1"/>
          <tpl hier="11" item="4"/>
          <tpl hier="12" item="5"/>
          <tpl hier="26" item="4294967295"/>
        </tpls>
      </n>
      <n v="1">
        <tpls c="8">
          <tpl hier="2" item="0"/>
          <tpl hier="4" item="3"/>
          <tpl fld="3" item="31"/>
          <tpl fld="2" item="82"/>
          <tpl hier="9" item="1"/>
          <tpl hier="11" item="4"/>
          <tpl hier="12" item="5"/>
          <tpl hier="26" item="4294967295"/>
        </tpls>
      </n>
      <n v="1">
        <tpls c="8">
          <tpl hier="2" item="0"/>
          <tpl hier="4" item="3"/>
          <tpl fld="3" item="30"/>
          <tpl fld="2" item="82"/>
          <tpl hier="9" item="1"/>
          <tpl hier="11" item="4"/>
          <tpl hier="12" item="5"/>
          <tpl hier="26" item="4294967295"/>
        </tpls>
      </n>
      <n v="1">
        <tpls c="8">
          <tpl hier="2" item="0"/>
          <tpl hier="4" item="3"/>
          <tpl fld="3" item="29"/>
          <tpl fld="2" item="82"/>
          <tpl hier="9" item="1"/>
          <tpl hier="11" item="4"/>
          <tpl hier="12" item="5"/>
          <tpl hier="26" item="4294967295"/>
        </tpls>
      </n>
      <n v="1">
        <tpls c="8">
          <tpl hier="2" item="0"/>
          <tpl hier="4" item="3"/>
          <tpl fld="3" item="16"/>
          <tpl fld="2" item="47"/>
          <tpl hier="9" item="1"/>
          <tpl hier="11" item="4"/>
          <tpl hier="12" item="5"/>
          <tpl hier="26" item="4294967295"/>
        </tpls>
      </n>
      <n v="1">
        <tpls c="8">
          <tpl hier="2" item="0"/>
          <tpl hier="4" item="3"/>
          <tpl fld="3" item="15"/>
          <tpl fld="2" item="47"/>
          <tpl hier="9" item="1"/>
          <tpl hier="11" item="4"/>
          <tpl hier="12" item="5"/>
          <tpl hier="26" item="4294967295"/>
        </tpls>
      </n>
      <n v="1">
        <tpls c="8">
          <tpl hier="2" item="0"/>
          <tpl hier="4" item="3"/>
          <tpl fld="3" item="14"/>
          <tpl fld="2" item="47"/>
          <tpl hier="9" item="1"/>
          <tpl hier="11" item="4"/>
          <tpl hier="12" item="5"/>
          <tpl hier="26" item="4294967295"/>
        </tpls>
      </n>
      <n v="1">
        <tpls c="8">
          <tpl hier="2" item="0"/>
          <tpl hier="4" item="3"/>
          <tpl fld="3" item="13"/>
          <tpl fld="2" item="47"/>
          <tpl hier="9" item="1"/>
          <tpl hier="11" item="4"/>
          <tpl hier="12" item="5"/>
          <tpl hier="26" item="4294967295"/>
        </tpls>
      </n>
      <n v="1">
        <tpls c="8">
          <tpl hier="2" item="0"/>
          <tpl hier="4" item="3"/>
          <tpl fld="3" item="4"/>
          <tpl fld="2" item="52"/>
          <tpl hier="9" item="1"/>
          <tpl hier="11" item="4"/>
          <tpl hier="12" item="5"/>
          <tpl hier="26" item="4294967295"/>
        </tpls>
      </n>
      <n v="1">
        <tpls c="8">
          <tpl hier="2" item="0"/>
          <tpl hier="4" item="3"/>
          <tpl fld="3" item="58"/>
          <tpl fld="2" item="52"/>
          <tpl hier="9" item="1"/>
          <tpl hier="11" item="4"/>
          <tpl hier="12" item="5"/>
          <tpl hier="26" item="4294967295"/>
        </tpls>
      </n>
      <n v="1">
        <tpls c="8">
          <tpl hier="2" item="0"/>
          <tpl hier="4" item="3"/>
          <tpl fld="3" item="2"/>
          <tpl fld="2" item="52"/>
          <tpl hier="9" item="1"/>
          <tpl hier="11" item="4"/>
          <tpl hier="12" item="5"/>
          <tpl hier="26" item="4294967295"/>
        </tpls>
      </n>
      <n v="1">
        <tpls c="8">
          <tpl hier="2" item="0"/>
          <tpl hier="4" item="3"/>
          <tpl fld="3" item="54"/>
          <tpl fld="2" item="56"/>
          <tpl hier="9" item="1"/>
          <tpl hier="11" item="4"/>
          <tpl hier="12" item="5"/>
          <tpl hier="26" item="4294967295"/>
        </tpls>
      </n>
      <n v="1">
        <tpls c="8">
          <tpl hier="2" item="0"/>
          <tpl hier="4" item="3"/>
          <tpl fld="3" item="53"/>
          <tpl fld="2" item="56"/>
          <tpl hier="9" item="1"/>
          <tpl hier="11" item="4"/>
          <tpl hier="12" item="5"/>
          <tpl hier="26" item="4294967295"/>
        </tpls>
      </n>
      <n v="1">
        <tpls c="8">
          <tpl hier="2" item="0"/>
          <tpl hier="4" item="3"/>
          <tpl fld="3" item="52"/>
          <tpl fld="2" item="56"/>
          <tpl hier="9" item="1"/>
          <tpl hier="11" item="4"/>
          <tpl hier="12" item="5"/>
          <tpl hier="26" item="4294967295"/>
        </tpls>
      </n>
      <n v="1">
        <tpls c="8">
          <tpl hier="2" item="0"/>
          <tpl hier="4" item="3"/>
          <tpl fld="3" item="48"/>
          <tpl fld="2" item="60"/>
          <tpl hier="9" item="1"/>
          <tpl hier="11" item="4"/>
          <tpl hier="12" item="5"/>
          <tpl hier="26" item="4294967295"/>
        </tpls>
      </n>
      <n v="1">
        <tpls c="8">
          <tpl hier="2" item="0"/>
          <tpl hier="4" item="3"/>
          <tpl fld="3" item="46"/>
          <tpl fld="2" item="60"/>
          <tpl hier="9" item="1"/>
          <tpl hier="11" item="4"/>
          <tpl hier="12" item="5"/>
          <tpl hier="26" item="4294967295"/>
        </tpls>
      </n>
      <n v="1">
        <tpls c="8">
          <tpl hier="2" item="0"/>
          <tpl hier="4" item="3"/>
          <tpl fld="3" item="45"/>
          <tpl fld="2" item="60"/>
          <tpl hier="9" item="1"/>
          <tpl hier="11" item="4"/>
          <tpl hier="12" item="5"/>
          <tpl hier="26" item="4294967295"/>
        </tpls>
      </n>
      <n v="1">
        <tpls c="8">
          <tpl hier="2" item="0"/>
          <tpl hier="4" item="3"/>
          <tpl fld="3" item="47"/>
          <tpl fld="2" item="60"/>
          <tpl hier="9" item="1"/>
          <tpl hier="11" item="4"/>
          <tpl hier="12" item="5"/>
          <tpl hier="26" item="4294967295"/>
        </tpls>
      </n>
      <n v="1">
        <tpls c="8">
          <tpl hier="2" item="0"/>
          <tpl hier="4" item="3"/>
          <tpl fld="3" item="34"/>
          <tpl fld="2" item="55"/>
          <tpl hier="9" item="1"/>
          <tpl hier="11" item="4"/>
          <tpl hier="12" item="5"/>
          <tpl hier="26" item="4294967295"/>
        </tpls>
      </n>
      <n v="1">
        <tpls c="8">
          <tpl hier="2" item="0"/>
          <tpl hier="4" item="3"/>
          <tpl fld="3" item="36"/>
          <tpl fld="2" item="55"/>
          <tpl hier="9" item="1"/>
          <tpl hier="11" item="4"/>
          <tpl hier="12" item="5"/>
          <tpl hier="26" item="4294967295"/>
        </tpls>
      </n>
      <n v="1">
        <tpls c="8">
          <tpl hier="2" item="0"/>
          <tpl hier="4" item="3"/>
          <tpl fld="3" item="27"/>
          <tpl fld="2" item="55"/>
          <tpl hier="9" item="1"/>
          <tpl hier="11" item="4"/>
          <tpl hier="12" item="5"/>
          <tpl hier="26" item="4294967295"/>
        </tpls>
      </n>
      <n v="1">
        <tpls c="8">
          <tpl hier="2" item="0"/>
          <tpl hier="4" item="3"/>
          <tpl fld="3" item="33"/>
          <tpl fld="2" item="55"/>
          <tpl hier="9" item="1"/>
          <tpl hier="11" item="4"/>
          <tpl hier="12" item="5"/>
          <tpl hier="26" item="4294967295"/>
        </tpls>
      </n>
      <n v="1">
        <tpls c="8">
          <tpl hier="2" item="0"/>
          <tpl hier="4" item="3"/>
          <tpl fld="3" item="18"/>
          <tpl fld="2" item="42"/>
          <tpl hier="9" item="1"/>
          <tpl hier="11" item="4"/>
          <tpl hier="12" item="5"/>
          <tpl hier="26" item="4294967295"/>
        </tpls>
      </n>
      <n v="1">
        <tpls c="8">
          <tpl hier="2" item="0"/>
          <tpl hier="4" item="3"/>
          <tpl fld="3" item="22"/>
          <tpl fld="2" item="42"/>
          <tpl hier="9" item="1"/>
          <tpl hier="11" item="4"/>
          <tpl hier="12" item="5"/>
          <tpl hier="26" item="4294967295"/>
        </tpls>
      </n>
      <n v="1">
        <tpls c="8">
          <tpl hier="2" item="0"/>
          <tpl hier="4" item="3"/>
          <tpl fld="3" item="17"/>
          <tpl fld="2" item="42"/>
          <tpl hier="9" item="1"/>
          <tpl hier="11" item="4"/>
          <tpl hier="12" item="5"/>
          <tpl hier="26" item="4294967295"/>
        </tpls>
      </n>
      <n v="1">
        <tpls c="8">
          <tpl hier="2" item="0"/>
          <tpl hier="4" item="3"/>
          <tpl fld="3" item="21"/>
          <tpl fld="2" item="42"/>
          <tpl hier="9" item="1"/>
          <tpl hier="11" item="4"/>
          <tpl hier="12" item="5"/>
          <tpl hier="26" item="4294967295"/>
        </tpls>
      </n>
      <n v="1">
        <tpls c="8">
          <tpl hier="2" item="0"/>
          <tpl hier="4" item="3"/>
          <tpl fld="3" item="8"/>
          <tpl fld="2" item="62"/>
          <tpl hier="9" item="1"/>
          <tpl hier="11" item="4"/>
          <tpl hier="12" item="5"/>
          <tpl hier="26" item="4294967295"/>
        </tpls>
      </n>
      <n v="1">
        <tpls c="8">
          <tpl hier="2" item="0"/>
          <tpl hier="4" item="3"/>
          <tpl fld="3" item="7"/>
          <tpl fld="2" item="62"/>
          <tpl hier="9" item="1"/>
          <tpl hier="11" item="4"/>
          <tpl hier="12" item="5"/>
          <tpl hier="26" item="4294967295"/>
        </tpls>
      </n>
      <n v="1">
        <tpls c="8">
          <tpl hier="2" item="0"/>
          <tpl hier="4" item="3"/>
          <tpl fld="3" item="6"/>
          <tpl fld="2" item="62"/>
          <tpl hier="9" item="1"/>
          <tpl hier="11" item="4"/>
          <tpl hier="12" item="5"/>
          <tpl hier="26" item="4294967295"/>
        </tpls>
      </n>
      <n v="1">
        <tpls c="8">
          <tpl hier="2" item="0"/>
          <tpl hier="4" item="3"/>
          <tpl fld="3" item="5"/>
          <tpl fld="2" item="62"/>
          <tpl hier="9" item="1"/>
          <tpl hier="11" item="4"/>
          <tpl hier="12" item="5"/>
          <tpl hier="26" item="4294967295"/>
        </tpls>
      </n>
      <n v="1">
        <tpls c="8">
          <tpl hier="2" item="0"/>
          <tpl hier="4" item="3"/>
          <tpl fld="3" item="56"/>
          <tpl fld="2" item="77"/>
          <tpl hier="9" item="1"/>
          <tpl hier="11" item="4"/>
          <tpl hier="12" item="5"/>
          <tpl hier="26" item="4294967295"/>
        </tpls>
      </n>
      <n v="1">
        <tpls c="8">
          <tpl hier="2" item="0"/>
          <tpl hier="4" item="3"/>
          <tpl fld="3" item="0"/>
          <tpl fld="2" item="77"/>
          <tpl hier="9" item="1"/>
          <tpl hier="11" item="4"/>
          <tpl hier="12" item="5"/>
          <tpl hier="26" item="4294967295"/>
        </tpls>
      </n>
      <n v="1">
        <tpls c="8">
          <tpl hier="2" item="0"/>
          <tpl hier="4" item="3"/>
          <tpl fld="3" item="55"/>
          <tpl fld="2" item="77"/>
          <tpl hier="9" item="1"/>
          <tpl hier="11" item="4"/>
          <tpl hier="12" item="5"/>
          <tpl hier="26" item="4294967295"/>
        </tpls>
      </n>
      <n v="1">
        <tpls c="8">
          <tpl hier="2" item="0"/>
          <tpl hier="4" item="3"/>
          <tpl fld="3" item="35"/>
          <tpl fld="2" item="28"/>
          <tpl hier="9" item="1"/>
          <tpl hier="11" item="4"/>
          <tpl hier="12" item="5"/>
          <tpl hier="26" item="4294967295"/>
        </tpls>
      </n>
      <n v="1">
        <tpls c="8">
          <tpl hier="2" item="0"/>
          <tpl hier="4" item="3"/>
          <tpl fld="3" item="40"/>
          <tpl fld="2" item="28"/>
          <tpl hier="9" item="1"/>
          <tpl hier="11" item="4"/>
          <tpl hier="12" item="5"/>
          <tpl hier="26" item="4294967295"/>
        </tpls>
      </n>
      <n v="1">
        <tpls c="8">
          <tpl hier="2" item="0"/>
          <tpl hier="4" item="3"/>
          <tpl fld="3" item="50"/>
          <tpl fld="2" item="28"/>
          <tpl hier="9" item="1"/>
          <tpl hier="11" item="4"/>
          <tpl hier="12" item="5"/>
          <tpl hier="26" item="4294967295"/>
        </tpls>
      </n>
      <n v="1">
        <tpls c="8">
          <tpl hier="2" item="0"/>
          <tpl hier="4" item="3"/>
          <tpl fld="3" item="49"/>
          <tpl fld="2" item="28"/>
          <tpl hier="9" item="1"/>
          <tpl hier="11" item="4"/>
          <tpl hier="12" item="5"/>
          <tpl hier="26" item="4294967295"/>
        </tpls>
      </n>
      <n v="1">
        <tpls c="8">
          <tpl hier="2" item="0"/>
          <tpl hier="4" item="3"/>
          <tpl fld="3" item="37"/>
          <tpl fld="2" item="35"/>
          <tpl hier="9" item="1"/>
          <tpl hier="11" item="4"/>
          <tpl hier="12" item="5"/>
          <tpl hier="26" item="4294967295"/>
        </tpls>
      </n>
      <n v="1">
        <tpls c="8">
          <tpl hier="2" item="0"/>
          <tpl hier="4" item="3"/>
          <tpl fld="3" item="39"/>
          <tpl fld="2" item="35"/>
          <tpl hier="9" item="1"/>
          <tpl hier="11" item="4"/>
          <tpl hier="12" item="5"/>
          <tpl hier="26" item="4294967295"/>
        </tpls>
      </n>
      <n v="1">
        <tpls c="8">
          <tpl hier="2" item="0"/>
          <tpl hier="4" item="3"/>
          <tpl fld="3" item="28"/>
          <tpl fld="2" item="35"/>
          <tpl hier="9" item="1"/>
          <tpl hier="11" item="4"/>
          <tpl hier="12" item="5"/>
          <tpl hier="26" item="4294967295"/>
        </tpls>
      </n>
      <n v="1">
        <tpls c="8">
          <tpl hier="2" item="0"/>
          <tpl hier="4" item="3"/>
          <tpl fld="3" item="19"/>
          <tpl fld="2" item="35"/>
          <tpl hier="9" item="1"/>
          <tpl hier="11" item="4"/>
          <tpl hier="12" item="5"/>
          <tpl hier="26" item="4294967295"/>
        </tpls>
      </n>
      <n v="1">
        <tpls c="8">
          <tpl hier="2" item="0"/>
          <tpl hier="4" item="3"/>
          <tpl fld="3" item="26"/>
          <tpl fld="2" item="40"/>
          <tpl hier="9" item="1"/>
          <tpl hier="11" item="4"/>
          <tpl hier="12" item="5"/>
          <tpl hier="26" item="4294967295"/>
        </tpls>
      </n>
      <n v="1">
        <tpls c="8">
          <tpl hier="2" item="0"/>
          <tpl hier="4" item="3"/>
          <tpl fld="3" item="25"/>
          <tpl fld="2" item="40"/>
          <tpl hier="9" item="1"/>
          <tpl hier="11" item="4"/>
          <tpl hier="12" item="5"/>
          <tpl hier="26" item="4294967295"/>
        </tpls>
      </n>
      <n v="1">
        <tpls c="8">
          <tpl hier="2" item="0"/>
          <tpl hier="4" item="3"/>
          <tpl fld="3" item="24"/>
          <tpl fld="2" item="40"/>
          <tpl hier="9" item="1"/>
          <tpl hier="11" item="4"/>
          <tpl hier="12" item="5"/>
          <tpl hier="26" item="4294967295"/>
        </tpls>
      </n>
      <n v="1">
        <tpls c="8">
          <tpl hier="2" item="0"/>
          <tpl hier="4" item="3"/>
          <tpl fld="3" item="23"/>
          <tpl fld="2" item="40"/>
          <tpl hier="9" item="1"/>
          <tpl hier="11" item="4"/>
          <tpl hier="12" item="5"/>
          <tpl hier="26" item="4294967295"/>
        </tpls>
      </n>
      <n v="1">
        <tpls c="8">
          <tpl hier="2" item="0"/>
          <tpl hier="4" item="3"/>
          <tpl fld="3" item="10"/>
          <tpl fld="2" item="54"/>
          <tpl hier="9" item="1"/>
          <tpl hier="11" item="4"/>
          <tpl hier="12" item="5"/>
          <tpl hier="26" item="4294967295"/>
        </tpls>
      </n>
      <n v="1">
        <tpls c="8">
          <tpl hier="2" item="0"/>
          <tpl hier="4" item="3"/>
          <tpl fld="3" item="12"/>
          <tpl fld="2" item="54"/>
          <tpl hier="9" item="1"/>
          <tpl hier="11" item="4"/>
          <tpl hier="12" item="5"/>
          <tpl hier="26" item="4294967295"/>
        </tpls>
      </n>
      <n v="1">
        <tpls c="8">
          <tpl hier="2" item="0"/>
          <tpl hier="4" item="3"/>
          <tpl fld="3" item="11"/>
          <tpl fld="2" item="54"/>
          <tpl hier="9" item="1"/>
          <tpl hier="11" item="4"/>
          <tpl hier="12" item="5"/>
          <tpl hier="26" item="4294967295"/>
        </tpls>
      </n>
      <n v="1">
        <tpls c="8">
          <tpl hier="2" item="0"/>
          <tpl hier="4" item="3"/>
          <tpl fld="3" item="9"/>
          <tpl fld="2" item="54"/>
          <tpl hier="9" item="1"/>
          <tpl hier="11" item="4"/>
          <tpl hier="12" item="5"/>
          <tpl hier="26" item="4294967295"/>
        </tpls>
      </n>
      <n v="1">
        <tpls c="8">
          <tpl hier="2" item="0"/>
          <tpl hier="4" item="3"/>
          <tpl fld="3" item="57"/>
          <tpl fld="2" item="59"/>
          <tpl hier="9" item="1"/>
          <tpl hier="11" item="4"/>
          <tpl hier="12" item="5"/>
          <tpl hier="26" item="4294967295"/>
        </tpls>
      </n>
      <n v="1">
        <tpls c="8">
          <tpl hier="2" item="0"/>
          <tpl hier="4" item="3"/>
          <tpl fld="3" item="3"/>
          <tpl fld="2" item="59"/>
          <tpl hier="9" item="1"/>
          <tpl hier="11" item="4"/>
          <tpl hier="12" item="5"/>
          <tpl hier="26" item="4294967295"/>
        </tpls>
      </n>
      <n v="1">
        <tpls c="8">
          <tpl hier="2" item="0"/>
          <tpl hier="4" item="3"/>
          <tpl fld="3" item="52"/>
          <tpl fld="2" item="59"/>
          <tpl hier="9" item="1"/>
          <tpl hier="11" item="4"/>
          <tpl hier="12" item="5"/>
          <tpl hier="26" item="4294967295"/>
        </tpls>
      </n>
      <n v="1">
        <tpls c="8">
          <tpl hier="2" item="0"/>
          <tpl hier="4" item="3"/>
          <tpl fld="3" item="34"/>
          <tpl fld="2" item="65"/>
          <tpl hier="9" item="1"/>
          <tpl hier="11" item="4"/>
          <tpl hier="12" item="5"/>
          <tpl hier="26" item="4294967295"/>
        </tpls>
      </n>
      <n v="1">
        <tpls c="8">
          <tpl hier="2" item="0"/>
          <tpl hier="4" item="3"/>
          <tpl fld="3" item="25"/>
          <tpl fld="2" item="65"/>
          <tpl hier="9" item="1"/>
          <tpl hier="11" item="4"/>
          <tpl hier="12" item="5"/>
          <tpl hier="26" item="4294967295"/>
        </tpls>
      </n>
      <n v="1">
        <tpls c="8">
          <tpl hier="2" item="0"/>
          <tpl hier="4" item="3"/>
          <tpl fld="3" item="14"/>
          <tpl fld="2" item="65"/>
          <tpl hier="9" item="1"/>
          <tpl hier="11" item="4"/>
          <tpl hier="12" item="5"/>
          <tpl hier="26" item="4294967295"/>
        </tpls>
      </n>
      <n v="1">
        <tpls c="8">
          <tpl hier="2" item="0"/>
          <tpl hier="4" item="3"/>
          <tpl fld="3" item="5"/>
          <tpl fld="2" item="65"/>
          <tpl hier="9" item="1"/>
          <tpl hier="11" item="4"/>
          <tpl hier="12" item="5"/>
          <tpl hier="26" item="4294967295"/>
        </tpls>
      </n>
      <n v="1">
        <tpls c="8">
          <tpl hier="2" item="0"/>
          <tpl hier="4" item="3"/>
          <tpl fld="3" item="20"/>
          <tpl fld="2" item="85"/>
          <tpl hier="9" item="1"/>
          <tpl hier="11" item="4"/>
          <tpl hier="12" item="5"/>
          <tpl hier="26" item="4294967295"/>
        </tpls>
      </n>
      <n v="1">
        <tpls c="8">
          <tpl hier="2" item="0"/>
          <tpl hier="4" item="3"/>
          <tpl fld="3" item="42"/>
          <tpl fld="2" item="85"/>
          <tpl hier="9" item="1"/>
          <tpl hier="11" item="4"/>
          <tpl hier="12" item="5"/>
          <tpl hier="26" item="4294967295"/>
        </tpls>
      </n>
      <n v="1">
        <tpls c="8">
          <tpl hier="2" item="0"/>
          <tpl hier="4" item="3"/>
          <tpl fld="3" item="33"/>
          <tpl fld="2" item="85"/>
          <tpl hier="9" item="1"/>
          <tpl hier="11" item="4"/>
          <tpl hier="12" item="5"/>
          <tpl hier="26" item="4294967295"/>
        </tpls>
      </n>
      <n v="1">
        <tpls c="8">
          <tpl hier="2" item="0"/>
          <tpl hier="4" item="3"/>
          <tpl fld="3" item="57"/>
          <tpl fld="2" item="49"/>
          <tpl hier="9" item="1"/>
          <tpl hier="11" item="4"/>
          <tpl hier="12" item="5"/>
          <tpl hier="26" item="4294967295"/>
        </tpls>
      </n>
      <n v="1">
        <tpls c="8">
          <tpl hier="2" item="0"/>
          <tpl hier="4" item="3"/>
          <tpl fld="3" item="51"/>
          <tpl fld="2" item="49"/>
          <tpl hier="9" item="1"/>
          <tpl hier="11" item="4"/>
          <tpl hier="12" item="5"/>
          <tpl hier="26" item="4294967295"/>
        </tpls>
      </n>
      <n v="1">
        <tpls c="8">
          <tpl hier="2" item="0"/>
          <tpl hier="4" item="3"/>
          <tpl fld="3" item="41"/>
          <tpl fld="2" item="49"/>
          <tpl hier="9" item="1"/>
          <tpl hier="11" item="4"/>
          <tpl hier="12" item="5"/>
          <tpl hier="26" item="4294967295"/>
        </tpls>
      </n>
      <n v="1">
        <tpls c="8">
          <tpl hier="2" item="0"/>
          <tpl hier="4" item="3"/>
          <tpl fld="3" item="10"/>
          <tpl fld="2" item="44"/>
          <tpl hier="9" item="1"/>
          <tpl hier="11" item="4"/>
          <tpl hier="12" item="5"/>
          <tpl hier="26" item="4294967295"/>
        </tpls>
      </n>
      <n v="1">
        <tpls c="8">
          <tpl hier="2" item="0"/>
          <tpl hier="4" item="3"/>
          <tpl fld="3" item="53"/>
          <tpl fld="2" item="44"/>
          <tpl hier="9" item="1"/>
          <tpl hier="11" item="4"/>
          <tpl hier="12" item="5"/>
          <tpl hier="26" item="4294967295"/>
        </tpls>
      </n>
      <n v="1">
        <tpls c="8">
          <tpl hier="2" item="0"/>
          <tpl hier="4" item="3"/>
          <tpl fld="3" item="47"/>
          <tpl fld="2" item="44"/>
          <tpl hier="9" item="1"/>
          <tpl hier="11" item="4"/>
          <tpl hier="12" item="5"/>
          <tpl hier="26" item="4294967295"/>
        </tpls>
      </n>
      <n v="1">
        <tpls c="8">
          <tpl hier="2" item="0"/>
          <tpl hier="4" item="3"/>
          <tpl fld="3" item="18"/>
          <tpl fld="2" item="34"/>
          <tpl hier="9" item="1"/>
          <tpl hier="11" item="4"/>
          <tpl hier="12" item="5"/>
          <tpl hier="26" item="4294967295"/>
        </tpls>
      </n>
      <n v="1">
        <tpls c="8">
          <tpl hier="2" item="0"/>
          <tpl hier="4" item="3"/>
          <tpl fld="3" item="0"/>
          <tpl fld="2" item="34"/>
          <tpl hier="9" item="1"/>
          <tpl hier="11" item="4"/>
          <tpl hier="12" item="5"/>
          <tpl hier="26" item="4294967295"/>
        </tpls>
      </n>
      <n v="1">
        <tpls c="8">
          <tpl hier="2" item="0"/>
          <tpl hier="4" item="3"/>
          <tpl fld="3" item="23"/>
          <tpl fld="2" item="34"/>
          <tpl hier="9" item="1"/>
          <tpl hier="11" item="4"/>
          <tpl hier="12" item="5"/>
          <tpl hier="26" item="4294967295"/>
        </tpls>
      </n>
      <n v="1">
        <tpls c="8">
          <tpl hier="2" item="0"/>
          <tpl hier="4" item="3"/>
          <tpl fld="3" item="40"/>
          <tpl fld="2" item="64"/>
          <tpl hier="9" item="1"/>
          <tpl hier="11" item="4"/>
          <tpl hier="12" item="5"/>
          <tpl hier="26" item="4294967295"/>
        </tpls>
      </n>
      <n v="1">
        <tpls c="8">
          <tpl hier="2" item="0"/>
          <tpl hier="4" item="3"/>
          <tpl fld="3" item="1"/>
          <tpl fld="2" item="64"/>
          <tpl hier="9" item="1"/>
          <tpl hier="11" item="4"/>
          <tpl hier="12" item="5"/>
          <tpl hier="26" item="4294967295"/>
        </tpls>
      </n>
      <n v="1">
        <tpls c="8">
          <tpl hier="2" item="0"/>
          <tpl hier="4" item="3"/>
          <tpl fld="3" item="43"/>
          <tpl fld="2" item="33"/>
          <tpl hier="9" item="1"/>
          <tpl hier="11" item="4"/>
          <tpl hier="12" item="5"/>
          <tpl hier="26" item="4294967295"/>
        </tpls>
      </n>
      <n v="1">
        <tpls c="8">
          <tpl hier="2" item="0"/>
          <tpl hier="4" item="3"/>
          <tpl fld="3" item="44"/>
          <tpl fld="2" item="43"/>
          <tpl hier="9" item="1"/>
          <tpl hier="11" item="4"/>
          <tpl hier="12" item="5"/>
          <tpl hier="26" item="4294967295"/>
        </tpls>
      </n>
      <n v="1">
        <tpls c="8">
          <tpl hier="2" item="0"/>
          <tpl hier="4" item="3"/>
          <tpl fld="3" item="31"/>
          <tpl fld="2" item="22"/>
          <tpl hier="9" item="1"/>
          <tpl hier="11" item="4"/>
          <tpl hier="12" item="5"/>
          <tpl hier="26" item="4294967295"/>
        </tpls>
      </n>
      <n v="1">
        <tpls c="8">
          <tpl hier="2" item="0"/>
          <tpl hier="4" item="3"/>
          <tpl fld="3" item="29"/>
          <tpl fld="2" item="21"/>
          <tpl hier="9" item="1"/>
          <tpl hier="11" item="4"/>
          <tpl hier="12" item="5"/>
          <tpl hier="26" item="4294967295"/>
        </tpls>
      </n>
      <n v="1">
        <tpls c="8">
          <tpl hier="2" item="0"/>
          <tpl hier="4" item="3"/>
          <tpl fld="3" item="56"/>
          <tpl fld="2" item="39"/>
          <tpl hier="9" item="1"/>
          <tpl hier="11" item="4"/>
          <tpl hier="12" item="5"/>
          <tpl hier="26" item="4294967295"/>
        </tpls>
      </n>
      <n v="1">
        <tpls c="8">
          <tpl hier="2" item="0"/>
          <tpl hier="4" item="3"/>
          <tpl fld="3" item="34"/>
          <tpl fld="2" item="31"/>
          <tpl hier="9" item="1"/>
          <tpl hier="11" item="4"/>
          <tpl hier="12" item="5"/>
          <tpl hier="26" item="4294967295"/>
        </tpls>
      </n>
      <n v="1">
        <tpls c="8">
          <tpl hier="2" item="0"/>
          <tpl hier="4" item="3"/>
          <tpl fld="3" item="8"/>
          <tpl fld="2" item="27"/>
          <tpl hier="9" item="1"/>
          <tpl hier="11" item="4"/>
          <tpl hier="12" item="5"/>
          <tpl hier="26" item="4294967295"/>
        </tpls>
      </n>
      <n v="1">
        <tpls c="8">
          <tpl hier="2" item="0"/>
          <tpl hier="4" item="3"/>
          <tpl fld="3" item="40"/>
          <tpl fld="2" item="24"/>
          <tpl hier="9" item="1"/>
          <tpl hier="11" item="4"/>
          <tpl hier="12" item="5"/>
          <tpl hier="26" item="4294967295"/>
        </tpls>
      </n>
      <n v="1">
        <tpls c="8">
          <tpl hier="2" item="0"/>
          <tpl hier="4" item="3"/>
          <tpl fld="3" item="25"/>
          <tpl fld="2" item="13"/>
          <tpl hier="9" item="1"/>
          <tpl hier="11" item="4"/>
          <tpl hier="12" item="5"/>
          <tpl hier="26" item="4294967295"/>
        </tpls>
      </n>
      <n v="1">
        <tpls c="8">
          <tpl hier="2" item="0"/>
          <tpl hier="4" item="3"/>
          <tpl fld="3" item="3"/>
          <tpl fld="2" item="30"/>
          <tpl hier="9" item="1"/>
          <tpl hier="11" item="4"/>
          <tpl hier="12" item="5"/>
          <tpl hier="26" item="4294967295"/>
        </tpls>
      </n>
      <n v="1">
        <tpls c="8">
          <tpl hier="2" item="0"/>
          <tpl hier="4" item="3"/>
          <tpl fld="3" item="35"/>
          <tpl fld="2" item="38"/>
          <tpl hier="9" item="1"/>
          <tpl hier="11" item="4"/>
          <tpl hier="12" item="5"/>
          <tpl hier="26" item="4294967295"/>
        </tpls>
      </n>
      <n v="1">
        <tpls c="8">
          <tpl hier="2" item="0"/>
          <tpl hier="4" item="3"/>
          <tpl fld="3" item="27"/>
          <tpl fld="2" item="10"/>
          <tpl hier="9" item="1"/>
          <tpl hier="11" item="4"/>
          <tpl hier="12" item="5"/>
          <tpl hier="26" item="4294967295"/>
        </tpls>
      </n>
      <n v="1">
        <tpls c="8">
          <tpl hier="2" item="0"/>
          <tpl hier="4" item="3"/>
          <tpl fld="3" item="22"/>
          <tpl fld="2" item="20"/>
          <tpl hier="9" item="1"/>
          <tpl hier="11" item="4"/>
          <tpl hier="12" item="5"/>
          <tpl hier="26" item="4294967295"/>
        </tpls>
      </n>
      <n v="1">
        <tpls c="8">
          <tpl hier="2" item="0"/>
          <tpl hier="4" item="3"/>
          <tpl fld="3" item="28"/>
          <tpl fld="2" item="15"/>
          <tpl hier="9" item="1"/>
          <tpl hier="11" item="4"/>
          <tpl hier="12" item="5"/>
          <tpl hier="26" item="4294967295"/>
        </tpls>
      </n>
      <n v="1">
        <tpls c="8">
          <tpl hier="2" item="0"/>
          <tpl hier="4" item="3"/>
          <tpl fld="3" item="10"/>
          <tpl fld="2" item="57"/>
          <tpl hier="9" item="1"/>
          <tpl hier="11" item="4"/>
          <tpl hier="12" item="5"/>
          <tpl hier="26" item="4294967295"/>
        </tpls>
      </n>
      <n v="1">
        <tpls c="8">
          <tpl hier="2" item="0"/>
          <tpl hier="4" item="3"/>
          <tpl fld="3" item="12"/>
          <tpl fld="2" item="57"/>
          <tpl hier="9" item="1"/>
          <tpl hier="11" item="4"/>
          <tpl hier="12" item="5"/>
          <tpl hier="26" item="4294967295"/>
        </tpls>
      </n>
      <n v="1">
        <tpls c="8">
          <tpl hier="2" item="0"/>
          <tpl hier="4" item="3"/>
          <tpl fld="3" item="11"/>
          <tpl fld="2" item="57"/>
          <tpl hier="9" item="1"/>
          <tpl hier="11" item="4"/>
          <tpl hier="12" item="5"/>
          <tpl hier="26" item="4294967295"/>
        </tpls>
      </n>
      <n v="1">
        <tpls c="8">
          <tpl hier="2" item="0"/>
          <tpl hier="4" item="3"/>
          <tpl fld="3" item="9"/>
          <tpl fld="2" item="57"/>
          <tpl hier="9" item="1"/>
          <tpl hier="11" item="4"/>
          <tpl hier="12" item="5"/>
          <tpl hier="26" item="4294967295"/>
        </tpls>
      </n>
      <n v="1">
        <tpls c="8">
          <tpl hier="2" item="0"/>
          <tpl hier="4" item="3"/>
          <tpl fld="3" item="57"/>
          <tpl fld="2" item="61"/>
          <tpl hier="9" item="1"/>
          <tpl hier="11" item="4"/>
          <tpl hier="12" item="5"/>
          <tpl hier="26" item="4294967295"/>
        </tpls>
      </n>
      <n v="1">
        <tpls c="8">
          <tpl hier="2" item="0"/>
          <tpl hier="4" item="3"/>
          <tpl fld="3" item="3"/>
          <tpl fld="2" item="61"/>
          <tpl hier="9" item="1"/>
          <tpl hier="11" item="4"/>
          <tpl hier="12" item="5"/>
          <tpl hier="26" item="4294967295"/>
        </tpls>
      </n>
      <n v="1">
        <tpls c="8">
          <tpl hier="2" item="0"/>
          <tpl hier="4" item="3"/>
          <tpl fld="3" item="1"/>
          <tpl fld="2" item="61"/>
          <tpl hier="9" item="1"/>
          <tpl hier="11" item="4"/>
          <tpl hier="12" item="5"/>
          <tpl hier="26" item="4294967295"/>
        </tpls>
      </n>
      <n v="1">
        <tpls c="8">
          <tpl hier="2" item="0"/>
          <tpl hier="4" item="3"/>
          <tpl fld="3" item="20"/>
          <tpl fld="2" item="79"/>
          <tpl hier="9" item="1"/>
          <tpl hier="11" item="4"/>
          <tpl hier="12" item="5"/>
          <tpl hier="26" item="4294967295"/>
        </tpls>
      </n>
      <n v="1">
        <tpls c="8">
          <tpl hier="2" item="0"/>
          <tpl hier="4" item="3"/>
          <tpl fld="3" item="51"/>
          <tpl fld="2" item="79"/>
          <tpl hier="9" item="1"/>
          <tpl hier="11" item="4"/>
          <tpl hier="12" item="5"/>
          <tpl hier="26" item="4294967295"/>
        </tpls>
      </n>
      <n v="1">
        <tpls c="8">
          <tpl hier="2" item="0"/>
          <tpl hier="4" item="3"/>
          <tpl fld="3" item="38"/>
          <tpl fld="2" item="79"/>
          <tpl hier="9" item="1"/>
          <tpl hier="11" item="4"/>
          <tpl hier="12" item="5"/>
          <tpl hier="26" item="4294967295"/>
        </tpls>
      </n>
      <n v="1">
        <tpls c="8">
          <tpl hier="2" item="0"/>
          <tpl hier="4" item="3"/>
          <tpl fld="3" item="44"/>
          <tpl fld="2" item="46"/>
          <tpl hier="9" item="1"/>
          <tpl hier="11" item="4"/>
          <tpl hier="12" item="5"/>
          <tpl hier="26" item="4294967295"/>
        </tpls>
      </n>
      <n v="1">
        <tpls c="8">
          <tpl hier="2" item="0"/>
          <tpl hier="4" item="3"/>
          <tpl fld="3" item="43"/>
          <tpl fld="2" item="46"/>
          <tpl hier="9" item="1"/>
          <tpl hier="11" item="4"/>
          <tpl hier="12" item="5"/>
          <tpl hier="26" item="4294967295"/>
        </tpls>
      </n>
      <n v="1">
        <tpls c="8">
          <tpl hier="2" item="0"/>
          <tpl hier="4" item="3"/>
          <tpl fld="3" item="42"/>
          <tpl fld="2" item="46"/>
          <tpl hier="9" item="1"/>
          <tpl hier="11" item="4"/>
          <tpl hier="12" item="5"/>
          <tpl hier="26" item="4294967295"/>
        </tpls>
      </n>
      <n v="1">
        <tpls c="8">
          <tpl hier="2" item="0"/>
          <tpl hier="4" item="3"/>
          <tpl fld="3" item="41"/>
          <tpl fld="2" item="46"/>
          <tpl hier="9" item="1"/>
          <tpl hier="11" item="4"/>
          <tpl hier="12" item="5"/>
          <tpl hier="26" item="4294967295"/>
        </tpls>
      </n>
      <n v="1">
        <tpls c="8">
          <tpl hier="2" item="0"/>
          <tpl hier="4" item="3"/>
          <tpl fld="3" item="32"/>
          <tpl fld="2" item="51"/>
          <tpl hier="9" item="1"/>
          <tpl hier="11" item="4"/>
          <tpl hier="12" item="5"/>
          <tpl hier="26" item="4294967295"/>
        </tpls>
      </n>
      <n v="1">
        <tpls c="8">
          <tpl hier="2" item="0"/>
          <tpl hier="4" item="3"/>
          <tpl fld="3" item="31"/>
          <tpl fld="2" item="51"/>
          <tpl hier="9" item="1"/>
          <tpl hier="11" item="4"/>
          <tpl hier="12" item="5"/>
          <tpl hier="26" item="4294967295"/>
        </tpls>
      </n>
      <n v="1">
        <tpls c="8">
          <tpl hier="2" item="0"/>
          <tpl hier="4" item="3"/>
          <tpl fld="3" item="30"/>
          <tpl fld="2" item="51"/>
          <tpl hier="9" item="1"/>
          <tpl hier="11" item="4"/>
          <tpl hier="12" item="5"/>
          <tpl hier="26" item="4294967295"/>
        </tpls>
      </n>
      <n v="1">
        <tpls c="8">
          <tpl hier="2" item="0"/>
          <tpl hier="4" item="3"/>
          <tpl fld="3" item="29"/>
          <tpl fld="2" item="51"/>
          <tpl hier="9" item="1"/>
          <tpl hier="11" item="4"/>
          <tpl hier="12" item="5"/>
          <tpl hier="26" item="4294967295"/>
        </tpls>
      </n>
      <n v="1">
        <tpls c="8">
          <tpl hier="2" item="0"/>
          <tpl hier="4" item="3"/>
          <tpl fld="3" item="56"/>
          <tpl fld="1" item="1"/>
          <tpl hier="9" item="1"/>
          <tpl hier="11" item="4"/>
          <tpl hier="12" item="5"/>
          <tpl hier="26" item="4294967295"/>
        </tpls>
      </n>
      <n v="1">
        <tpls c="8">
          <tpl hier="2" item="0"/>
          <tpl hier="4" item="3"/>
          <tpl fld="3" item="0"/>
          <tpl fld="1" item="1"/>
          <tpl hier="9" item="1"/>
          <tpl hier="11" item="4"/>
          <tpl hier="12" item="5"/>
          <tpl hier="26" item="4294967295"/>
        </tpls>
      </n>
      <n v="1">
        <tpls c="8">
          <tpl hier="2" item="0"/>
          <tpl hier="4" item="3"/>
          <tpl fld="3" item="55"/>
          <tpl fld="1" item="1"/>
          <tpl hier="9" item="1"/>
          <tpl hier="11" item="4"/>
          <tpl hier="12" item="5"/>
          <tpl hier="26" item="4294967295"/>
        </tpls>
      </n>
      <n v="1">
        <tpls c="8">
          <tpl hier="2" item="0"/>
          <tpl hier="4" item="3"/>
          <tpl fld="3" item="35"/>
          <tpl fld="2" item="58"/>
          <tpl hier="9" item="1"/>
          <tpl hier="11" item="4"/>
          <tpl hier="12" item="5"/>
          <tpl hier="26" item="4294967295"/>
        </tpls>
      </n>
      <n v="1">
        <tpls c="8">
          <tpl hier="2" item="0"/>
          <tpl hier="4" item="3"/>
          <tpl fld="3" item="40"/>
          <tpl fld="2" item="58"/>
          <tpl hier="9" item="1"/>
          <tpl hier="11" item="4"/>
          <tpl hier="12" item="5"/>
          <tpl hier="26" item="4294967295"/>
        </tpls>
      </n>
      <n v="1">
        <tpls c="8">
          <tpl hier="2" item="0"/>
          <tpl hier="4" item="3"/>
          <tpl fld="3" item="50"/>
          <tpl fld="2" item="58"/>
          <tpl hier="9" item="1"/>
          <tpl hier="11" item="4"/>
          <tpl hier="12" item="5"/>
          <tpl hier="26" item="4294967295"/>
        </tpls>
      </n>
      <n v="1">
        <tpls c="8">
          <tpl hier="2" item="0"/>
          <tpl hier="4" item="3"/>
          <tpl fld="3" item="49"/>
          <tpl fld="2" item="58"/>
          <tpl hier="9" item="1"/>
          <tpl hier="11" item="4"/>
          <tpl hier="12" item="5"/>
          <tpl hier="26" item="4294967295"/>
        </tpls>
      </n>
      <n v="1">
        <tpls c="8">
          <tpl hier="2" item="0"/>
          <tpl hier="4" item="3"/>
          <tpl fld="3" item="37"/>
          <tpl fld="2" item="63"/>
          <tpl hier="9" item="1"/>
          <tpl hier="11" item="4"/>
          <tpl hier="12" item="5"/>
          <tpl hier="26" item="4294967295"/>
        </tpls>
      </n>
      <n v="1">
        <tpls c="8">
          <tpl hier="2" item="0"/>
          <tpl hier="4" item="3"/>
          <tpl fld="3" item="39"/>
          <tpl fld="2" item="63"/>
          <tpl hier="9" item="1"/>
          <tpl hier="11" item="4"/>
          <tpl hier="12" item="5"/>
          <tpl hier="26" item="4294967295"/>
        </tpls>
      </n>
      <n v="1">
        <tpls c="8">
          <tpl hier="2" item="0"/>
          <tpl hier="4" item="3"/>
          <tpl fld="3" item="28"/>
          <tpl fld="2" item="63"/>
          <tpl hier="9" item="1"/>
          <tpl hier="11" item="4"/>
          <tpl hier="12" item="5"/>
          <tpl hier="26" item="4294967295"/>
        </tpls>
      </n>
      <n v="1">
        <tpls c="8">
          <tpl hier="2" item="0"/>
          <tpl hier="4" item="3"/>
          <tpl fld="3" item="19"/>
          <tpl fld="2" item="63"/>
          <tpl hier="9" item="1"/>
          <tpl hier="11" item="4"/>
          <tpl hier="12" item="5"/>
          <tpl hier="26" item="4294967295"/>
        </tpls>
      </n>
      <n v="1">
        <tpls c="8">
          <tpl hier="2" item="0"/>
          <tpl hier="4" item="3"/>
          <tpl fld="3" item="26"/>
          <tpl fld="2" item="82"/>
          <tpl hier="9" item="1"/>
          <tpl hier="11" item="4"/>
          <tpl hier="12" item="5"/>
          <tpl hier="26" item="4294967295"/>
        </tpls>
      </n>
      <n v="1">
        <tpls c="8">
          <tpl hier="2" item="0"/>
          <tpl hier="4" item="3"/>
          <tpl fld="3" item="25"/>
          <tpl fld="2" item="82"/>
          <tpl hier="9" item="1"/>
          <tpl hier="11" item="4"/>
          <tpl hier="12" item="5"/>
          <tpl hier="26" item="4294967295"/>
        </tpls>
      </n>
      <n v="1">
        <tpls c="8">
          <tpl hier="2" item="0"/>
          <tpl hier="4" item="3"/>
          <tpl fld="3" item="24"/>
          <tpl fld="2" item="82"/>
          <tpl hier="9" item="1"/>
          <tpl hier="11" item="4"/>
          <tpl hier="12" item="5"/>
          <tpl hier="26" item="4294967295"/>
        </tpls>
      </n>
      <n v="1">
        <tpls c="8">
          <tpl hier="2" item="0"/>
          <tpl hier="4" item="3"/>
          <tpl fld="3" item="23"/>
          <tpl fld="2" item="82"/>
          <tpl hier="9" item="1"/>
          <tpl hier="11" item="4"/>
          <tpl hier="12" item="5"/>
          <tpl hier="26" item="4294967295"/>
        </tpls>
      </n>
      <n v="1">
        <tpls c="8">
          <tpl hier="2" item="0"/>
          <tpl hier="4" item="3"/>
          <tpl fld="3" item="10"/>
          <tpl fld="2" item="47"/>
          <tpl hier="9" item="1"/>
          <tpl hier="11" item="4"/>
          <tpl hier="12" item="5"/>
          <tpl hier="26" item="4294967295"/>
        </tpls>
      </n>
      <n v="1">
        <tpls c="8">
          <tpl hier="2" item="0"/>
          <tpl hier="4" item="3"/>
          <tpl fld="3" item="12"/>
          <tpl fld="2" item="47"/>
          <tpl hier="9" item="1"/>
          <tpl hier="11" item="4"/>
          <tpl hier="12" item="5"/>
          <tpl hier="26" item="4294967295"/>
        </tpls>
      </n>
      <n v="1">
        <tpls c="8">
          <tpl hier="2" item="0"/>
          <tpl hier="4" item="3"/>
          <tpl fld="3" item="11"/>
          <tpl fld="2" item="47"/>
          <tpl hier="9" item="1"/>
          <tpl hier="11" item="4"/>
          <tpl hier="12" item="5"/>
          <tpl hier="26" item="4294967295"/>
        </tpls>
      </n>
      <n v="1">
        <tpls c="8">
          <tpl hier="2" item="0"/>
          <tpl hier="4" item="3"/>
          <tpl fld="3" item="9"/>
          <tpl fld="2" item="47"/>
          <tpl hier="9" item="1"/>
          <tpl hier="11" item="4"/>
          <tpl hier="12" item="5"/>
          <tpl hier="26" item="4294967295"/>
        </tpls>
      </n>
      <n v="1">
        <tpls c="8">
          <tpl hier="2" item="0"/>
          <tpl hier="4" item="3"/>
          <tpl fld="3" item="57"/>
          <tpl fld="2" item="52"/>
          <tpl hier="9" item="1"/>
          <tpl hier="11" item="4"/>
          <tpl hier="12" item="5"/>
          <tpl hier="26" item="4294967295"/>
        </tpls>
      </n>
      <n v="1">
        <tpls c="8">
          <tpl hier="2" item="0"/>
          <tpl hier="4" item="3"/>
          <tpl fld="3" item="3"/>
          <tpl fld="2" item="52"/>
          <tpl hier="9" item="1"/>
          <tpl hier="11" item="4"/>
          <tpl hier="12" item="5"/>
          <tpl hier="26" item="4294967295"/>
        </tpls>
      </n>
      <n v="1">
        <tpls c="8">
          <tpl hier="2" item="0"/>
          <tpl hier="4" item="3"/>
          <tpl fld="3" item="1"/>
          <tpl fld="2" item="52"/>
          <tpl hier="9" item="1"/>
          <tpl hier="11" item="4"/>
          <tpl hier="12" item="5"/>
          <tpl hier="26" item="4294967295"/>
        </tpls>
      </n>
      <n v="1">
        <tpls c="8">
          <tpl hier="2" item="0"/>
          <tpl hier="4" item="3"/>
          <tpl fld="3" item="20"/>
          <tpl fld="2" item="56"/>
          <tpl hier="9" item="1"/>
          <tpl hier="11" item="4"/>
          <tpl hier="12" item="5"/>
          <tpl hier="26" item="4294967295"/>
        </tpls>
      </n>
      <n v="1">
        <tpls c="8">
          <tpl hier="2" item="0"/>
          <tpl hier="4" item="3"/>
          <tpl fld="3" item="51"/>
          <tpl fld="2" item="56"/>
          <tpl hier="9" item="1"/>
          <tpl hier="11" item="4"/>
          <tpl hier="12" item="5"/>
          <tpl hier="26" item="4294967295"/>
        </tpls>
      </n>
      <n v="1">
        <tpls c="8">
          <tpl hier="2" item="0"/>
          <tpl hier="4" item="3"/>
          <tpl fld="3" item="38"/>
          <tpl fld="2" item="56"/>
          <tpl hier="9" item="1"/>
          <tpl hier="11" item="4"/>
          <tpl hier="12" item="5"/>
          <tpl hier="26" item="4294967295"/>
        </tpls>
      </n>
      <n v="1">
        <tpls c="8">
          <tpl hier="2" item="0"/>
          <tpl hier="4" item="3"/>
          <tpl fld="3" item="44"/>
          <tpl fld="2" item="60"/>
          <tpl hier="9" item="1"/>
          <tpl hier="11" item="4"/>
          <tpl hier="12" item="5"/>
          <tpl hier="26" item="4294967295"/>
        </tpls>
      </n>
      <n v="1">
        <tpls c="8">
          <tpl hier="2" item="0"/>
          <tpl hier="4" item="3"/>
          <tpl fld="3" item="43"/>
          <tpl fld="2" item="60"/>
          <tpl hier="9" item="1"/>
          <tpl hier="11" item="4"/>
          <tpl hier="12" item="5"/>
          <tpl hier="26" item="4294967295"/>
        </tpls>
      </n>
      <n v="1">
        <tpls c="8">
          <tpl hier="2" item="0"/>
          <tpl hier="4" item="3"/>
          <tpl fld="3" item="42"/>
          <tpl fld="2" item="60"/>
          <tpl hier="9" item="1"/>
          <tpl hier="11" item="4"/>
          <tpl hier="12" item="5"/>
          <tpl hier="26" item="4294967295"/>
        </tpls>
      </n>
      <n v="1">
        <tpls c="8">
          <tpl hier="2" item="0"/>
          <tpl hier="4" item="3"/>
          <tpl fld="3" item="41"/>
          <tpl fld="2" item="60"/>
          <tpl hier="9" item="1"/>
          <tpl hier="11" item="4"/>
          <tpl hier="12" item="5"/>
          <tpl hier="26" item="4294967295"/>
        </tpls>
      </n>
      <n v="1">
        <tpls c="8">
          <tpl hier="2" item="0"/>
          <tpl hier="4" item="3"/>
          <tpl fld="3" item="32"/>
          <tpl fld="2" item="55"/>
          <tpl hier="9" item="1"/>
          <tpl hier="11" item="4"/>
          <tpl hier="12" item="5"/>
          <tpl hier="26" item="4294967295"/>
        </tpls>
      </n>
      <n v="1">
        <tpls c="8">
          <tpl hier="2" item="0"/>
          <tpl hier="4" item="3"/>
          <tpl fld="3" item="31"/>
          <tpl fld="2" item="55"/>
          <tpl hier="9" item="1"/>
          <tpl hier="11" item="4"/>
          <tpl hier="12" item="5"/>
          <tpl hier="26" item="4294967295"/>
        </tpls>
      </n>
      <n v="1">
        <tpls c="8">
          <tpl hier="2" item="0"/>
          <tpl hier="4" item="3"/>
          <tpl fld="3" item="30"/>
          <tpl fld="2" item="55"/>
          <tpl hier="9" item="1"/>
          <tpl hier="11" item="4"/>
          <tpl hier="12" item="5"/>
          <tpl hier="26" item="4294967295"/>
        </tpls>
      </n>
      <n v="1">
        <tpls c="8">
          <tpl hier="2" item="0"/>
          <tpl hier="4" item="3"/>
          <tpl fld="3" item="29"/>
          <tpl fld="2" item="55"/>
          <tpl hier="9" item="1"/>
          <tpl hier="11" item="4"/>
          <tpl hier="12" item="5"/>
          <tpl hier="26" item="4294967295"/>
        </tpls>
      </n>
      <n v="1">
        <tpls c="8">
          <tpl hier="2" item="0"/>
          <tpl hier="4" item="3"/>
          <tpl fld="3" item="16"/>
          <tpl fld="2" item="42"/>
          <tpl hier="9" item="1"/>
          <tpl hier="11" item="4"/>
          <tpl hier="12" item="5"/>
          <tpl hier="26" item="4294967295"/>
        </tpls>
      </n>
      <n v="1">
        <tpls c="8">
          <tpl hier="2" item="0"/>
          <tpl hier="4" item="3"/>
          <tpl fld="3" item="15"/>
          <tpl fld="2" item="42"/>
          <tpl hier="9" item="1"/>
          <tpl hier="11" item="4"/>
          <tpl hier="12" item="5"/>
          <tpl hier="26" item="4294967295"/>
        </tpls>
      </n>
      <n v="1">
        <tpls c="8">
          <tpl hier="2" item="0"/>
          <tpl hier="4" item="3"/>
          <tpl fld="3" item="14"/>
          <tpl fld="2" item="42"/>
          <tpl hier="9" item="1"/>
          <tpl hier="11" item="4"/>
          <tpl hier="12" item="5"/>
          <tpl hier="26" item="4294967295"/>
        </tpls>
      </n>
      <n v="1">
        <tpls c="8">
          <tpl hier="2" item="0"/>
          <tpl hier="4" item="3"/>
          <tpl fld="3" item="13"/>
          <tpl fld="2" item="42"/>
          <tpl hier="9" item="1"/>
          <tpl hier="11" item="4"/>
          <tpl hier="12" item="5"/>
          <tpl hier="26" item="4294967295"/>
        </tpls>
      </n>
      <n v="1">
        <tpls c="8">
          <tpl hier="2" item="0"/>
          <tpl hier="4" item="3"/>
          <tpl fld="3" item="4"/>
          <tpl fld="2" item="62"/>
          <tpl hier="9" item="1"/>
          <tpl hier="11" item="4"/>
          <tpl hier="12" item="5"/>
          <tpl hier="26" item="4294967295"/>
        </tpls>
      </n>
      <n v="1">
        <tpls c="8">
          <tpl hier="2" item="0"/>
          <tpl hier="4" item="3"/>
          <tpl fld="3" item="58"/>
          <tpl fld="2" item="62"/>
          <tpl hier="9" item="1"/>
          <tpl hier="11" item="4"/>
          <tpl hier="12" item="5"/>
          <tpl hier="26" item="4294967295"/>
        </tpls>
      </n>
      <n v="1">
        <tpls c="8">
          <tpl hier="2" item="0"/>
          <tpl hier="4" item="3"/>
          <tpl fld="3" item="2"/>
          <tpl fld="2" item="62"/>
          <tpl hier="9" item="1"/>
          <tpl hier="11" item="4"/>
          <tpl hier="12" item="5"/>
          <tpl hier="26" item="4294967295"/>
        </tpls>
      </n>
      <n v="1">
        <tpls c="8">
          <tpl hier="2" item="0"/>
          <tpl hier="4" item="3"/>
          <tpl fld="3" item="54"/>
          <tpl fld="2" item="77"/>
          <tpl hier="9" item="1"/>
          <tpl hier="11" item="4"/>
          <tpl hier="12" item="5"/>
          <tpl hier="26" item="4294967295"/>
        </tpls>
      </n>
      <n v="1">
        <tpls c="8">
          <tpl hier="2" item="0"/>
          <tpl hier="4" item="3"/>
          <tpl fld="3" item="53"/>
          <tpl fld="2" item="77"/>
          <tpl hier="9" item="1"/>
          <tpl hier="11" item="4"/>
          <tpl hier="12" item="5"/>
          <tpl hier="26" item="4294967295"/>
        </tpls>
      </n>
      <n v="1">
        <tpls c="8">
          <tpl hier="2" item="0"/>
          <tpl hier="4" item="3"/>
          <tpl fld="3" item="52"/>
          <tpl fld="2" item="77"/>
          <tpl hier="9" item="1"/>
          <tpl hier="11" item="4"/>
          <tpl hier="12" item="5"/>
          <tpl hier="26" item="4294967295"/>
        </tpls>
      </n>
      <n v="1">
        <tpls c="8">
          <tpl hier="2" item="0"/>
          <tpl hier="4" item="3"/>
          <tpl fld="3" item="48"/>
          <tpl fld="2" item="28"/>
          <tpl hier="9" item="1"/>
          <tpl hier="11" item="4"/>
          <tpl hier="12" item="5"/>
          <tpl hier="26" item="4294967295"/>
        </tpls>
      </n>
      <n v="1">
        <tpls c="8">
          <tpl hier="2" item="0"/>
          <tpl hier="4" item="3"/>
          <tpl fld="3" item="46"/>
          <tpl fld="2" item="28"/>
          <tpl hier="9" item="1"/>
          <tpl hier="11" item="4"/>
          <tpl hier="12" item="5"/>
          <tpl hier="26" item="4294967295"/>
        </tpls>
      </n>
      <n v="1">
        <tpls c="8">
          <tpl hier="2" item="0"/>
          <tpl hier="4" item="3"/>
          <tpl fld="3" item="45"/>
          <tpl fld="2" item="28"/>
          <tpl hier="9" item="1"/>
          <tpl hier="11" item="4"/>
          <tpl hier="12" item="5"/>
          <tpl hier="26" item="4294967295"/>
        </tpls>
      </n>
      <n v="1">
        <tpls c="8">
          <tpl hier="2" item="0"/>
          <tpl hier="4" item="3"/>
          <tpl fld="3" item="47"/>
          <tpl fld="2" item="28"/>
          <tpl hier="9" item="1"/>
          <tpl hier="11" item="4"/>
          <tpl hier="12" item="5"/>
          <tpl hier="26" item="4294967295"/>
        </tpls>
      </n>
      <n v="1">
        <tpls c="8">
          <tpl hier="2" item="0"/>
          <tpl hier="4" item="3"/>
          <tpl fld="3" item="34"/>
          <tpl fld="2" item="35"/>
          <tpl hier="9" item="1"/>
          <tpl hier="11" item="4"/>
          <tpl hier="12" item="5"/>
          <tpl hier="26" item="4294967295"/>
        </tpls>
      </n>
      <n v="1">
        <tpls c="8">
          <tpl hier="2" item="0"/>
          <tpl hier="4" item="3"/>
          <tpl fld="3" item="36"/>
          <tpl fld="2" item="35"/>
          <tpl hier="9" item="1"/>
          <tpl hier="11" item="4"/>
          <tpl hier="12" item="5"/>
          <tpl hier="26" item="4294967295"/>
        </tpls>
      </n>
      <n v="1">
        <tpls c="8">
          <tpl hier="2" item="0"/>
          <tpl hier="4" item="3"/>
          <tpl fld="3" item="27"/>
          <tpl fld="2" item="35"/>
          <tpl hier="9" item="1"/>
          <tpl hier="11" item="4"/>
          <tpl hier="12" item="5"/>
          <tpl hier="26" item="4294967295"/>
        </tpls>
      </n>
      <n v="1">
        <tpls c="8">
          <tpl hier="2" item="0"/>
          <tpl hier="4" item="3"/>
          <tpl fld="3" item="33"/>
          <tpl fld="2" item="35"/>
          <tpl hier="9" item="1"/>
          <tpl hier="11" item="4"/>
          <tpl hier="12" item="5"/>
          <tpl hier="26" item="4294967295"/>
        </tpls>
      </n>
      <n v="1">
        <tpls c="8">
          <tpl hier="2" item="0"/>
          <tpl hier="4" item="3"/>
          <tpl fld="3" item="18"/>
          <tpl fld="2" item="40"/>
          <tpl hier="9" item="1"/>
          <tpl hier="11" item="4"/>
          <tpl hier="12" item="5"/>
          <tpl hier="26" item="4294967295"/>
        </tpls>
      </n>
      <n v="1">
        <tpls c="8">
          <tpl hier="2" item="0"/>
          <tpl hier="4" item="3"/>
          <tpl fld="3" item="22"/>
          <tpl fld="2" item="40"/>
          <tpl hier="9" item="1"/>
          <tpl hier="11" item="4"/>
          <tpl hier="12" item="5"/>
          <tpl hier="26" item="4294967295"/>
        </tpls>
      </n>
      <n v="1">
        <tpls c="8">
          <tpl hier="2" item="0"/>
          <tpl hier="4" item="3"/>
          <tpl fld="3" item="17"/>
          <tpl fld="2" item="40"/>
          <tpl hier="9" item="1"/>
          <tpl hier="11" item="4"/>
          <tpl hier="12" item="5"/>
          <tpl hier="26" item="4294967295"/>
        </tpls>
      </n>
      <n v="1">
        <tpls c="8">
          <tpl hier="2" item="0"/>
          <tpl hier="4" item="3"/>
          <tpl fld="3" item="21"/>
          <tpl fld="2" item="40"/>
          <tpl hier="9" item="1"/>
          <tpl hier="11" item="4"/>
          <tpl hier="12" item="5"/>
          <tpl hier="26" item="4294967295"/>
        </tpls>
      </n>
      <n v="1">
        <tpls c="8">
          <tpl hier="2" item="0"/>
          <tpl hier="4" item="3"/>
          <tpl fld="3" item="8"/>
          <tpl fld="2" item="54"/>
          <tpl hier="9" item="1"/>
          <tpl hier="11" item="4"/>
          <tpl hier="12" item="5"/>
          <tpl hier="26" item="4294967295"/>
        </tpls>
      </n>
      <n v="1">
        <tpls c="8">
          <tpl hier="2" item="0"/>
          <tpl hier="4" item="3"/>
          <tpl fld="3" item="7"/>
          <tpl fld="2" item="54"/>
          <tpl hier="9" item="1"/>
          <tpl hier="11" item="4"/>
          <tpl hier="12" item="5"/>
          <tpl hier="26" item="4294967295"/>
        </tpls>
      </n>
      <n v="1">
        <tpls c="8">
          <tpl hier="2" item="0"/>
          <tpl hier="4" item="3"/>
          <tpl fld="3" item="6"/>
          <tpl fld="2" item="54"/>
          <tpl hier="9" item="1"/>
          <tpl hier="11" item="4"/>
          <tpl hier="12" item="5"/>
          <tpl hier="26" item="4294967295"/>
        </tpls>
      </n>
      <n v="1">
        <tpls c="8">
          <tpl hier="2" item="0"/>
          <tpl hier="4" item="3"/>
          <tpl fld="3" item="5"/>
          <tpl fld="2" item="54"/>
          <tpl hier="9" item="1"/>
          <tpl hier="11" item="4"/>
          <tpl hier="12" item="5"/>
          <tpl hier="26" item="4294967295"/>
        </tpls>
      </n>
      <n v="1">
        <tpls c="8">
          <tpl hier="2" item="0"/>
          <tpl hier="4" item="3"/>
          <tpl fld="3" item="56"/>
          <tpl fld="2" item="59"/>
          <tpl hier="9" item="1"/>
          <tpl hier="11" item="4"/>
          <tpl hier="12" item="5"/>
          <tpl hier="26" item="4294967295"/>
        </tpls>
      </n>
      <n v="1">
        <tpls c="8">
          <tpl hier="2" item="0"/>
          <tpl hier="4" item="3"/>
          <tpl fld="3" item="0"/>
          <tpl fld="2" item="59"/>
          <tpl hier="9" item="1"/>
          <tpl hier="11" item="4"/>
          <tpl hier="12" item="5"/>
          <tpl hier="26" item="4294967295"/>
        </tpls>
      </n>
      <n v="1">
        <tpls c="8">
          <tpl hier="2" item="0"/>
          <tpl hier="4" item="3"/>
          <tpl fld="3" item="49"/>
          <tpl fld="2" item="59"/>
          <tpl hier="9" item="1"/>
          <tpl hier="11" item="4"/>
          <tpl hier="12" item="5"/>
          <tpl hier="26" item="4294967295"/>
        </tpls>
      </n>
      <n v="1">
        <tpls c="8">
          <tpl hier="2" item="0"/>
          <tpl hier="4" item="3"/>
          <tpl fld="3" item="32"/>
          <tpl fld="2" item="65"/>
          <tpl hier="9" item="1"/>
          <tpl hier="11" item="4"/>
          <tpl hier="12" item="5"/>
          <tpl hier="26" item="4294967295"/>
        </tpls>
      </n>
      <n v="1">
        <tpls c="8">
          <tpl hier="2" item="0"/>
          <tpl hier="4" item="3"/>
          <tpl fld="3" item="22"/>
          <tpl fld="2" item="65"/>
          <tpl hier="9" item="1"/>
          <tpl hier="11" item="4"/>
          <tpl hier="12" item="5"/>
          <tpl hier="26" item="4294967295"/>
        </tpls>
      </n>
      <n v="1">
        <tpls c="8">
          <tpl hier="2" item="0"/>
          <tpl hier="4" item="3"/>
          <tpl fld="3" item="11"/>
          <tpl fld="2" item="65"/>
          <tpl hier="9" item="1"/>
          <tpl hier="11" item="4"/>
          <tpl hier="12" item="5"/>
          <tpl hier="26" item="4294967295"/>
        </tpls>
      </n>
      <n v="1">
        <tpls c="8">
          <tpl hier="2" item="0"/>
          <tpl hier="4" item="3"/>
          <tpl fld="3" item="40"/>
          <tpl fld="2" item="85"/>
          <tpl hier="9" item="1"/>
          <tpl hier="11" item="4"/>
          <tpl hier="12" item="5"/>
          <tpl hier="26" item="4294967295"/>
        </tpls>
      </n>
      <n v="1">
        <tpls c="8">
          <tpl hier="2" item="0"/>
          <tpl hier="4" item="3"/>
          <tpl fld="3" item="28"/>
          <tpl fld="2" item="85"/>
          <tpl hier="9" item="1"/>
          <tpl hier="11" item="4"/>
          <tpl hier="12" item="5"/>
          <tpl hier="26" item="4294967295"/>
        </tpls>
      </n>
      <n v="1">
        <tpls c="8">
          <tpl hier="2" item="0"/>
          <tpl hier="4" item="3"/>
          <tpl fld="3" item="23"/>
          <tpl fld="2" item="85"/>
          <tpl hier="9" item="1"/>
          <tpl hier="11" item="4"/>
          <tpl hier="12" item="5"/>
          <tpl hier="26" item="4294967295"/>
        </tpls>
      </n>
      <n v="1">
        <tpls c="8">
          <tpl hier="2" item="0"/>
          <tpl hier="4" item="3"/>
          <tpl fld="3" item="56"/>
          <tpl fld="2" item="49"/>
          <tpl hier="9" item="1"/>
          <tpl hier="11" item="4"/>
          <tpl hier="12" item="5"/>
          <tpl hier="26" item="4294967295"/>
        </tpls>
      </n>
      <n v="1">
        <tpls c="8">
          <tpl hier="2" item="0"/>
          <tpl hier="4" item="3"/>
          <tpl fld="3" item="50"/>
          <tpl fld="2" item="49"/>
          <tpl hier="9" item="1"/>
          <tpl hier="11" item="4"/>
          <tpl hier="12" item="5"/>
          <tpl hier="26" item="4294967295"/>
        </tpls>
      </n>
      <n v="1">
        <tpls c="8">
          <tpl hier="2" item="0"/>
          <tpl hier="4" item="3"/>
          <tpl fld="3" item="19"/>
          <tpl fld="2" item="49"/>
          <tpl hier="9" item="1"/>
          <tpl hier="11" item="4"/>
          <tpl hier="12" item="5"/>
          <tpl hier="26" item="4294967295"/>
        </tpls>
      </n>
      <n v="1">
        <tpls c="8">
          <tpl hier="2" item="0"/>
          <tpl hier="4" item="3"/>
          <tpl fld="3" item="8"/>
          <tpl fld="2" item="44"/>
          <tpl hier="9" item="1"/>
          <tpl hier="11" item="4"/>
          <tpl hier="12" item="5"/>
          <tpl hier="26" item="4294967295"/>
        </tpls>
      </n>
      <n v="1">
        <tpls c="8">
          <tpl hier="2" item="0"/>
          <tpl hier="4" item="3"/>
          <tpl fld="3" item="51"/>
          <tpl fld="2" item="44"/>
          <tpl hier="9" item="1"/>
          <tpl hier="11" item="4"/>
          <tpl hier="12" item="5"/>
          <tpl hier="26" item="4294967295"/>
        </tpls>
      </n>
      <n v="1">
        <tpls c="8">
          <tpl hier="2" item="0"/>
          <tpl hier="4" item="3"/>
          <tpl fld="3" item="41"/>
          <tpl fld="2" item="44"/>
          <tpl hier="9" item="1"/>
          <tpl hier="11" item="4"/>
          <tpl hier="12" item="5"/>
          <tpl hier="26" item="4294967295"/>
        </tpls>
      </n>
      <n v="1">
        <tpls c="8">
          <tpl hier="2" item="0"/>
          <tpl hier="4" item="3"/>
          <tpl fld="3" item="16"/>
          <tpl fld="2" item="34"/>
          <tpl hier="9" item="1"/>
          <tpl hier="11" item="4"/>
          <tpl hier="12" item="5"/>
          <tpl hier="26" item="4294967295"/>
        </tpls>
      </n>
      <n v="1">
        <tpls c="8">
          <tpl hier="2" item="0"/>
          <tpl hier="4" item="3"/>
          <tpl fld="3" item="51"/>
          <tpl fld="2" item="34"/>
          <tpl hier="9" item="1"/>
          <tpl hier="11" item="4"/>
          <tpl hier="12" item="5"/>
          <tpl hier="26" item="4294967295"/>
        </tpls>
      </n>
      <n v="1">
        <tpls c="8">
          <tpl hier="2" item="0"/>
          <tpl hier="4" item="3"/>
          <tpl fld="3" item="21"/>
          <tpl fld="2" item="34"/>
          <tpl hier="9" item="1"/>
          <tpl hier="11" item="4"/>
          <tpl hier="12" item="5"/>
          <tpl hier="26" item="4294967295"/>
        </tpls>
      </n>
      <n v="1">
        <tpls c="8">
          <tpl hier="2" item="0"/>
          <tpl hier="4" item="3"/>
          <tpl fld="3" item="36"/>
          <tpl fld="2" item="64"/>
          <tpl hier="9" item="1"/>
          <tpl hier="11" item="4"/>
          <tpl hier="12" item="5"/>
          <tpl hier="26" item="4294967295"/>
        </tpls>
      </n>
      <n v="1">
        <tpls c="8">
          <tpl hier="2" item="0"/>
          <tpl hier="4" item="3"/>
          <tpl fld="3" item="52"/>
          <tpl fld="2" item="64"/>
          <tpl hier="9" item="1"/>
          <tpl hier="11" item="4"/>
          <tpl hier="12" item="5"/>
          <tpl hier="26" item="4294967295"/>
        </tpls>
      </n>
      <n v="1">
        <tpls c="8">
          <tpl hier="2" item="0"/>
          <tpl hier="4" item="3"/>
          <tpl fld="3" item="58"/>
          <tpl fld="2" item="33"/>
          <tpl hier="9" item="1"/>
          <tpl hier="11" item="4"/>
          <tpl hier="12" item="5"/>
          <tpl hier="26" item="4294967295"/>
        </tpls>
      </n>
      <n v="1">
        <tpls c="8">
          <tpl hier="2" item="0"/>
          <tpl hier="4" item="3"/>
          <tpl fld="3" item="32"/>
          <tpl fld="2" item="43"/>
          <tpl hier="9" item="1"/>
          <tpl hier="11" item="4"/>
          <tpl hier="12" item="5"/>
          <tpl hier="26" item="4294967295"/>
        </tpls>
      </n>
      <n v="1">
        <tpls c="8">
          <tpl hier="2" item="0"/>
          <tpl hier="4" item="3"/>
          <tpl fld="3" item="42"/>
          <tpl fld="2" item="22"/>
          <tpl hier="9" item="1"/>
          <tpl hier="11" item="4"/>
          <tpl hier="12" item="5"/>
          <tpl hier="26" item="4294967295"/>
        </tpls>
      </n>
      <n v="1">
        <tpls c="8">
          <tpl hier="2" item="0"/>
          <tpl hier="4" item="3"/>
          <tpl fld="3" item="21"/>
          <tpl fld="2" item="21"/>
          <tpl hier="9" item="1"/>
          <tpl hier="11" item="4"/>
          <tpl hier="12" item="5"/>
          <tpl hier="26" item="4294967295"/>
        </tpls>
      </n>
      <n v="1">
        <tpls c="8">
          <tpl hier="2" item="0"/>
          <tpl hier="4" item="3"/>
          <tpl fld="3" item="54"/>
          <tpl fld="2" item="39"/>
          <tpl hier="9" item="1"/>
          <tpl hier="11" item="4"/>
          <tpl hier="12" item="5"/>
          <tpl hier="26" item="4294967295"/>
        </tpls>
      </n>
      <n v="1">
        <tpls c="8">
          <tpl hier="2" item="0"/>
          <tpl hier="4" item="3"/>
          <tpl fld="3" item="39"/>
          <tpl fld="2" item="31"/>
          <tpl hier="9" item="1"/>
          <tpl hier="11" item="4"/>
          <tpl hier="12" item="5"/>
          <tpl hier="26" item="4294967295"/>
        </tpls>
      </n>
      <n v="1">
        <tpls c="8">
          <tpl hier="2" item="0"/>
          <tpl hier="4" item="3"/>
          <tpl fld="3" item="12"/>
          <tpl fld="2" item="27"/>
          <tpl hier="9" item="1"/>
          <tpl hier="11" item="4"/>
          <tpl hier="12" item="5"/>
          <tpl hier="26" item="4294967295"/>
        </tpls>
      </n>
      <n v="1">
        <tpls c="8">
          <tpl hier="2" item="0"/>
          <tpl hier="4" item="3"/>
          <tpl fld="3" item="51"/>
          <tpl fld="2" item="24"/>
          <tpl hier="9" item="1"/>
          <tpl hier="11" item="4"/>
          <tpl hier="12" item="5"/>
          <tpl hier="26" item="4294967295"/>
        </tpls>
      </n>
      <n v="1">
        <tpls c="8">
          <tpl hier="2" item="0"/>
          <tpl hier="4" item="3"/>
          <tpl fld="3" item="30"/>
          <tpl fld="2" item="13"/>
          <tpl hier="9" item="1"/>
          <tpl hier="11" item="4"/>
          <tpl hier="12" item="5"/>
          <tpl hier="26" item="4294967295"/>
        </tpls>
      </n>
      <n v="1">
        <tpls c="8">
          <tpl hier="2" item="0"/>
          <tpl hier="4" item="3"/>
          <tpl fld="3" item="55"/>
          <tpl fld="2" item="30"/>
          <tpl hier="9" item="1"/>
          <tpl hier="11" item="4"/>
          <tpl hier="12" item="5"/>
          <tpl hier="26" item="4294967295"/>
        </tpls>
      </n>
      <n v="1">
        <tpls c="8">
          <tpl hier="2" item="0"/>
          <tpl hier="4" item="3"/>
          <tpl fld="3" item="36"/>
          <tpl fld="2" item="38"/>
          <tpl hier="9" item="1"/>
          <tpl hier="11" item="4"/>
          <tpl hier="12" item="5"/>
          <tpl hier="26" item="4294967295"/>
        </tpls>
      </n>
      <n v="1">
        <tpls c="8">
          <tpl hier="2" item="0"/>
          <tpl hier="4" item="3"/>
          <tpl fld="3" item="23"/>
          <tpl fld="2" item="10"/>
          <tpl hier="9" item="1"/>
          <tpl hier="11" item="4"/>
          <tpl hier="12" item="5"/>
          <tpl hier="26" item="4294967295"/>
        </tpls>
      </n>
      <n v="1">
        <tpls c="8">
          <tpl hier="2" item="0"/>
          <tpl hier="4" item="3"/>
          <tpl fld="3" item="55"/>
          <tpl fld="2" item="20"/>
          <tpl hier="9" item="1"/>
          <tpl hier="11" item="4"/>
          <tpl hier="12" item="5"/>
          <tpl hier="26" item="4294967295"/>
        </tpls>
      </n>
      <n v="1">
        <tpls c="8">
          <tpl hier="2" item="0"/>
          <tpl hier="4" item="3"/>
          <tpl fld="3" item="22"/>
          <tpl fld="2" item="19"/>
          <tpl hier="9" item="1"/>
          <tpl hier="11" item="4"/>
          <tpl hier="12" item="5"/>
          <tpl hier="26" item="4294967295"/>
        </tpls>
      </n>
      <n v="1">
        <tpls c="8">
          <tpl hier="2" item="0"/>
          <tpl hier="4" item="3"/>
          <tpl fld="3" item="7"/>
          <tpl fld="2" item="57"/>
          <tpl hier="9" item="1"/>
          <tpl hier="11" item="4"/>
          <tpl hier="12" item="5"/>
          <tpl hier="26" item="4294967295"/>
        </tpls>
      </n>
      <n v="1">
        <tpls c="8">
          <tpl hier="2" item="0"/>
          <tpl hier="4" item="3"/>
          <tpl fld="3" item="6"/>
          <tpl fld="2" item="57"/>
          <tpl hier="9" item="1"/>
          <tpl hier="11" item="4"/>
          <tpl hier="12" item="5"/>
          <tpl hier="26" item="4294967295"/>
        </tpls>
      </n>
      <n v="1">
        <tpls c="8">
          <tpl hier="2" item="0"/>
          <tpl hier="4" item="3"/>
          <tpl fld="3" item="5"/>
          <tpl fld="2" item="57"/>
          <tpl hier="9" item="1"/>
          <tpl hier="11" item="4"/>
          <tpl hier="12" item="5"/>
          <tpl hier="26" item="4294967295"/>
        </tpls>
      </n>
      <n v="1">
        <tpls c="8">
          <tpl hier="2" item="0"/>
          <tpl hier="4" item="3"/>
          <tpl fld="3" item="56"/>
          <tpl fld="2" item="61"/>
          <tpl hier="9" item="1"/>
          <tpl hier="11" item="4"/>
          <tpl hier="12" item="5"/>
          <tpl hier="26" item="4294967295"/>
        </tpls>
      </n>
      <n v="1">
        <tpls c="8">
          <tpl hier="2" item="0"/>
          <tpl hier="4" item="3"/>
          <tpl fld="3" item="0"/>
          <tpl fld="2" item="61"/>
          <tpl hier="9" item="1"/>
          <tpl hier="11" item="4"/>
          <tpl hier="12" item="5"/>
          <tpl hier="26" item="4294967295"/>
        </tpls>
      </n>
      <n v="1">
        <tpls c="8">
          <tpl hier="2" item="0"/>
          <tpl hier="4" item="3"/>
          <tpl fld="3" item="55"/>
          <tpl fld="2" item="61"/>
          <tpl hier="9" item="1"/>
          <tpl hier="11" item="4"/>
          <tpl hier="12" item="5"/>
          <tpl hier="26" item="4294967295"/>
        </tpls>
      </n>
      <n v="1">
        <tpls c="8">
          <tpl hier="2" item="0"/>
          <tpl hier="4" item="3"/>
          <tpl fld="3" item="35"/>
          <tpl fld="2" item="79"/>
          <tpl hier="9" item="1"/>
          <tpl hier="11" item="4"/>
          <tpl hier="12" item="5"/>
          <tpl hier="26" item="4294967295"/>
        </tpls>
      </n>
      <n v="1">
        <tpls c="8">
          <tpl hier="2" item="0"/>
          <tpl hier="4" item="3"/>
          <tpl fld="3" item="40"/>
          <tpl fld="2" item="79"/>
          <tpl hier="9" item="1"/>
          <tpl hier="11" item="4"/>
          <tpl hier="12" item="5"/>
          <tpl hier="26" item="4294967295"/>
        </tpls>
      </n>
      <n v="1">
        <tpls c="8">
          <tpl hier="2" item="0"/>
          <tpl hier="4" item="3"/>
          <tpl fld="3" item="50"/>
          <tpl fld="2" item="79"/>
          <tpl hier="9" item="1"/>
          <tpl hier="11" item="4"/>
          <tpl hier="12" item="5"/>
          <tpl hier="26" item="4294967295"/>
        </tpls>
      </n>
      <n v="1">
        <tpls c="8">
          <tpl hier="2" item="0"/>
          <tpl hier="4" item="3"/>
          <tpl fld="3" item="49"/>
          <tpl fld="2" item="79"/>
          <tpl hier="9" item="1"/>
          <tpl hier="11" item="4"/>
          <tpl hier="12" item="5"/>
          <tpl hier="26" item="4294967295"/>
        </tpls>
      </n>
      <n v="1">
        <tpls c="8">
          <tpl hier="2" item="0"/>
          <tpl hier="4" item="3"/>
          <tpl fld="3" item="37"/>
          <tpl fld="2" item="46"/>
          <tpl hier="9" item="1"/>
          <tpl hier="11" item="4"/>
          <tpl hier="12" item="5"/>
          <tpl hier="26" item="4294967295"/>
        </tpls>
      </n>
      <n v="1">
        <tpls c="8">
          <tpl hier="2" item="0"/>
          <tpl hier="4" item="3"/>
          <tpl fld="3" item="39"/>
          <tpl fld="2" item="46"/>
          <tpl hier="9" item="1"/>
          <tpl hier="11" item="4"/>
          <tpl hier="12" item="5"/>
          <tpl hier="26" item="4294967295"/>
        </tpls>
      </n>
      <n v="1">
        <tpls c="8">
          <tpl hier="2" item="0"/>
          <tpl hier="4" item="3"/>
          <tpl fld="3" item="28"/>
          <tpl fld="2" item="46"/>
          <tpl hier="9" item="1"/>
          <tpl hier="11" item="4"/>
          <tpl hier="12" item="5"/>
          <tpl hier="26" item="4294967295"/>
        </tpls>
      </n>
      <n v="1">
        <tpls c="8">
          <tpl hier="2" item="0"/>
          <tpl hier="4" item="3"/>
          <tpl fld="3" item="19"/>
          <tpl fld="2" item="46"/>
          <tpl hier="9" item="1"/>
          <tpl hier="11" item="4"/>
          <tpl hier="12" item="5"/>
          <tpl hier="26" item="4294967295"/>
        </tpls>
      </n>
      <n v="1">
        <tpls c="8">
          <tpl hier="2" item="0"/>
          <tpl hier="4" item="3"/>
          <tpl fld="3" item="26"/>
          <tpl fld="2" item="51"/>
          <tpl hier="9" item="1"/>
          <tpl hier="11" item="4"/>
          <tpl hier="12" item="5"/>
          <tpl hier="26" item="4294967295"/>
        </tpls>
      </n>
      <n v="1">
        <tpls c="8">
          <tpl hier="2" item="0"/>
          <tpl hier="4" item="3"/>
          <tpl fld="3" item="25"/>
          <tpl fld="2" item="51"/>
          <tpl hier="9" item="1"/>
          <tpl hier="11" item="4"/>
          <tpl hier="12" item="5"/>
          <tpl hier="26" item="4294967295"/>
        </tpls>
      </n>
      <n v="1">
        <tpls c="8">
          <tpl hier="2" item="0"/>
          <tpl hier="4" item="3"/>
          <tpl fld="3" item="24"/>
          <tpl fld="2" item="51"/>
          <tpl hier="9" item="1"/>
          <tpl hier="11" item="4"/>
          <tpl hier="12" item="5"/>
          <tpl hier="26" item="4294967295"/>
        </tpls>
      </n>
      <n v="1">
        <tpls c="8">
          <tpl hier="2" item="0"/>
          <tpl hier="4" item="3"/>
          <tpl fld="3" item="23"/>
          <tpl fld="2" item="51"/>
          <tpl hier="9" item="1"/>
          <tpl hier="11" item="4"/>
          <tpl hier="12" item="5"/>
          <tpl hier="26" item="4294967295"/>
        </tpls>
      </n>
      <n v="1">
        <tpls c="8">
          <tpl hier="2" item="0"/>
          <tpl hier="4" item="3"/>
          <tpl fld="3" item="54"/>
          <tpl fld="1" item="1"/>
          <tpl hier="9" item="1"/>
          <tpl hier="11" item="4"/>
          <tpl hier="12" item="5"/>
          <tpl hier="26" item="4294967295"/>
        </tpls>
      </n>
      <n v="1">
        <tpls c="8">
          <tpl hier="2" item="0"/>
          <tpl hier="4" item="3"/>
          <tpl fld="3" item="53"/>
          <tpl fld="1" item="1"/>
          <tpl hier="9" item="1"/>
          <tpl hier="11" item="4"/>
          <tpl hier="12" item="5"/>
          <tpl hier="26" item="4294967295"/>
        </tpls>
      </n>
      <n v="1">
        <tpls c="8">
          <tpl hier="2" item="0"/>
          <tpl hier="4" item="3"/>
          <tpl fld="3" item="52"/>
          <tpl fld="1" item="1"/>
          <tpl hier="9" item="1"/>
          <tpl hier="11" item="4"/>
          <tpl hier="12" item="5"/>
          <tpl hier="26" item="4294967295"/>
        </tpls>
      </n>
      <n v="1">
        <tpls c="8">
          <tpl hier="2" item="0"/>
          <tpl hier="4" item="3"/>
          <tpl fld="3" item="48"/>
          <tpl fld="2" item="58"/>
          <tpl hier="9" item="1"/>
          <tpl hier="11" item="4"/>
          <tpl hier="12" item="5"/>
          <tpl hier="26" item="4294967295"/>
        </tpls>
      </n>
      <n v="1">
        <tpls c="8">
          <tpl hier="2" item="0"/>
          <tpl hier="4" item="3"/>
          <tpl fld="3" item="46"/>
          <tpl fld="2" item="58"/>
          <tpl hier="9" item="1"/>
          <tpl hier="11" item="4"/>
          <tpl hier="12" item="5"/>
          <tpl hier="26" item="4294967295"/>
        </tpls>
      </n>
      <n v="1">
        <tpls c="8">
          <tpl hier="2" item="0"/>
          <tpl hier="4" item="3"/>
          <tpl fld="3" item="45"/>
          <tpl fld="2" item="58"/>
          <tpl hier="9" item="1"/>
          <tpl hier="11" item="4"/>
          <tpl hier="12" item="5"/>
          <tpl hier="26" item="4294967295"/>
        </tpls>
      </n>
      <n v="1">
        <tpls c="8">
          <tpl hier="2" item="0"/>
          <tpl hier="4" item="3"/>
          <tpl fld="3" item="47"/>
          <tpl fld="2" item="58"/>
          <tpl hier="9" item="1"/>
          <tpl hier="11" item="4"/>
          <tpl hier="12" item="5"/>
          <tpl hier="26" item="4294967295"/>
        </tpls>
      </n>
      <n v="1">
        <tpls c="8">
          <tpl hier="2" item="0"/>
          <tpl hier="4" item="3"/>
          <tpl fld="3" item="34"/>
          <tpl fld="2" item="63"/>
          <tpl hier="9" item="1"/>
          <tpl hier="11" item="4"/>
          <tpl hier="12" item="5"/>
          <tpl hier="26" item="4294967295"/>
        </tpls>
      </n>
      <n v="1">
        <tpls c="8">
          <tpl hier="2" item="0"/>
          <tpl hier="4" item="3"/>
          <tpl fld="3" item="36"/>
          <tpl fld="2" item="63"/>
          <tpl hier="9" item="1"/>
          <tpl hier="11" item="4"/>
          <tpl hier="12" item="5"/>
          <tpl hier="26" item="4294967295"/>
        </tpls>
      </n>
      <n v="1">
        <tpls c="8">
          <tpl hier="2" item="0"/>
          <tpl hier="4" item="3"/>
          <tpl fld="3" item="27"/>
          <tpl fld="2" item="63"/>
          <tpl hier="9" item="1"/>
          <tpl hier="11" item="4"/>
          <tpl hier="12" item="5"/>
          <tpl hier="26" item="4294967295"/>
        </tpls>
      </n>
      <n v="1">
        <tpls c="8">
          <tpl hier="2" item="0"/>
          <tpl hier="4" item="3"/>
          <tpl fld="3" item="33"/>
          <tpl fld="2" item="63"/>
          <tpl hier="9" item="1"/>
          <tpl hier="11" item="4"/>
          <tpl hier="12" item="5"/>
          <tpl hier="26" item="4294967295"/>
        </tpls>
      </n>
      <n v="1">
        <tpls c="8">
          <tpl hier="2" item="0"/>
          <tpl hier="4" item="3"/>
          <tpl fld="3" item="18"/>
          <tpl fld="2" item="82"/>
          <tpl hier="9" item="1"/>
          <tpl hier="11" item="4"/>
          <tpl hier="12" item="5"/>
          <tpl hier="26" item="4294967295"/>
        </tpls>
      </n>
      <n v="1">
        <tpls c="8">
          <tpl hier="2" item="0"/>
          <tpl hier="4" item="3"/>
          <tpl fld="3" item="22"/>
          <tpl fld="2" item="82"/>
          <tpl hier="9" item="1"/>
          <tpl hier="11" item="4"/>
          <tpl hier="12" item="5"/>
          <tpl hier="26" item="4294967295"/>
        </tpls>
      </n>
      <n v="1">
        <tpls c="8">
          <tpl hier="2" item="0"/>
          <tpl hier="4" item="3"/>
          <tpl fld="3" item="17"/>
          <tpl fld="2" item="82"/>
          <tpl hier="9" item="1"/>
          <tpl hier="11" item="4"/>
          <tpl hier="12" item="5"/>
          <tpl hier="26" item="4294967295"/>
        </tpls>
      </n>
      <n v="1">
        <tpls c="8">
          <tpl hier="2" item="0"/>
          <tpl hier="4" item="3"/>
          <tpl fld="3" item="21"/>
          <tpl fld="2" item="82"/>
          <tpl hier="9" item="1"/>
          <tpl hier="11" item="4"/>
          <tpl hier="12" item="5"/>
          <tpl hier="26" item="4294967295"/>
        </tpls>
      </n>
      <n v="1">
        <tpls c="8">
          <tpl hier="2" item="0"/>
          <tpl hier="4" item="3"/>
          <tpl fld="3" item="8"/>
          <tpl fld="2" item="47"/>
          <tpl hier="9" item="1"/>
          <tpl hier="11" item="4"/>
          <tpl hier="12" item="5"/>
          <tpl hier="26" item="4294967295"/>
        </tpls>
      </n>
      <n v="1">
        <tpls c="8">
          <tpl hier="2" item="0"/>
          <tpl hier="4" item="3"/>
          <tpl fld="3" item="7"/>
          <tpl fld="2" item="47"/>
          <tpl hier="9" item="1"/>
          <tpl hier="11" item="4"/>
          <tpl hier="12" item="5"/>
          <tpl hier="26" item="4294967295"/>
        </tpls>
      </n>
      <n v="1">
        <tpls c="8">
          <tpl hier="2" item="0"/>
          <tpl hier="4" item="3"/>
          <tpl fld="3" item="6"/>
          <tpl fld="2" item="47"/>
          <tpl hier="9" item="1"/>
          <tpl hier="11" item="4"/>
          <tpl hier="12" item="5"/>
          <tpl hier="26" item="4294967295"/>
        </tpls>
      </n>
      <n v="1">
        <tpls c="8">
          <tpl hier="2" item="0"/>
          <tpl hier="4" item="3"/>
          <tpl fld="3" item="5"/>
          <tpl fld="2" item="47"/>
          <tpl hier="9" item="1"/>
          <tpl hier="11" item="4"/>
          <tpl hier="12" item="5"/>
          <tpl hier="26" item="4294967295"/>
        </tpls>
      </n>
      <n v="1">
        <tpls c="8">
          <tpl hier="2" item="0"/>
          <tpl hier="4" item="3"/>
          <tpl fld="3" item="56"/>
          <tpl fld="2" item="52"/>
          <tpl hier="9" item="1"/>
          <tpl hier="11" item="4"/>
          <tpl hier="12" item="5"/>
          <tpl hier="26" item="4294967295"/>
        </tpls>
      </n>
      <n v="1">
        <tpls c="8">
          <tpl hier="2" item="0"/>
          <tpl hier="4" item="3"/>
          <tpl fld="3" item="0"/>
          <tpl fld="2" item="52"/>
          <tpl hier="9" item="1"/>
          <tpl hier="11" item="4"/>
          <tpl hier="12" item="5"/>
          <tpl hier="26" item="4294967295"/>
        </tpls>
      </n>
      <n v="1">
        <tpls c="8">
          <tpl hier="2" item="0"/>
          <tpl hier="4" item="3"/>
          <tpl fld="3" item="55"/>
          <tpl fld="2" item="52"/>
          <tpl hier="9" item="1"/>
          <tpl hier="11" item="4"/>
          <tpl hier="12" item="5"/>
          <tpl hier="26" item="4294967295"/>
        </tpls>
      </n>
      <n v="1">
        <tpls c="8">
          <tpl hier="2" item="0"/>
          <tpl hier="4" item="3"/>
          <tpl fld="3" item="35"/>
          <tpl fld="2" item="56"/>
          <tpl hier="9" item="1"/>
          <tpl hier="11" item="4"/>
          <tpl hier="12" item="5"/>
          <tpl hier="26" item="4294967295"/>
        </tpls>
      </n>
      <n v="1">
        <tpls c="8">
          <tpl hier="2" item="0"/>
          <tpl hier="4" item="3"/>
          <tpl fld="3" item="40"/>
          <tpl fld="2" item="56"/>
          <tpl hier="9" item="1"/>
          <tpl hier="11" item="4"/>
          <tpl hier="12" item="5"/>
          <tpl hier="26" item="4294967295"/>
        </tpls>
      </n>
      <n v="1">
        <tpls c="8">
          <tpl hier="2" item="0"/>
          <tpl hier="4" item="3"/>
          <tpl fld="3" item="50"/>
          <tpl fld="2" item="56"/>
          <tpl hier="9" item="1"/>
          <tpl hier="11" item="4"/>
          <tpl hier="12" item="5"/>
          <tpl hier="26" item="4294967295"/>
        </tpls>
      </n>
      <n v="1">
        <tpls c="8">
          <tpl hier="2" item="0"/>
          <tpl hier="4" item="3"/>
          <tpl fld="3" item="49"/>
          <tpl fld="2" item="56"/>
          <tpl hier="9" item="1"/>
          <tpl hier="11" item="4"/>
          <tpl hier="12" item="5"/>
          <tpl hier="26" item="4294967295"/>
        </tpls>
      </n>
      <n v="1">
        <tpls c="8">
          <tpl hier="2" item="0"/>
          <tpl hier="4" item="3"/>
          <tpl fld="3" item="37"/>
          <tpl fld="2" item="60"/>
          <tpl hier="9" item="1"/>
          <tpl hier="11" item="4"/>
          <tpl hier="12" item="5"/>
          <tpl hier="26" item="4294967295"/>
        </tpls>
      </n>
      <n v="1">
        <tpls c="8">
          <tpl hier="2" item="0"/>
          <tpl hier="4" item="3"/>
          <tpl fld="3" item="39"/>
          <tpl fld="2" item="60"/>
          <tpl hier="9" item="1"/>
          <tpl hier="11" item="4"/>
          <tpl hier="12" item="5"/>
          <tpl hier="26" item="4294967295"/>
        </tpls>
      </n>
      <n v="1">
        <tpls c="8">
          <tpl hier="2" item="0"/>
          <tpl hier="4" item="3"/>
          <tpl fld="3" item="28"/>
          <tpl fld="2" item="60"/>
          <tpl hier="9" item="1"/>
          <tpl hier="11" item="4"/>
          <tpl hier="12" item="5"/>
          <tpl hier="26" item="4294967295"/>
        </tpls>
      </n>
      <n v="1">
        <tpls c="8">
          <tpl hier="2" item="0"/>
          <tpl hier="4" item="3"/>
          <tpl fld="3" item="19"/>
          <tpl fld="2" item="60"/>
          <tpl hier="9" item="1"/>
          <tpl hier="11" item="4"/>
          <tpl hier="12" item="5"/>
          <tpl hier="26" item="4294967295"/>
        </tpls>
      </n>
      <n v="1">
        <tpls c="8">
          <tpl hier="2" item="0"/>
          <tpl hier="4" item="3"/>
          <tpl fld="3" item="26"/>
          <tpl fld="2" item="55"/>
          <tpl hier="9" item="1"/>
          <tpl hier="11" item="4"/>
          <tpl hier="12" item="5"/>
          <tpl hier="26" item="4294967295"/>
        </tpls>
      </n>
      <n v="1">
        <tpls c="8">
          <tpl hier="2" item="0"/>
          <tpl hier="4" item="3"/>
          <tpl fld="3" item="25"/>
          <tpl fld="2" item="55"/>
          <tpl hier="9" item="1"/>
          <tpl hier="11" item="4"/>
          <tpl hier="12" item="5"/>
          <tpl hier="26" item="4294967295"/>
        </tpls>
      </n>
      <n v="1">
        <tpls c="8">
          <tpl hier="2" item="0"/>
          <tpl hier="4" item="3"/>
          <tpl fld="3" item="24"/>
          <tpl fld="2" item="55"/>
          <tpl hier="9" item="1"/>
          <tpl hier="11" item="4"/>
          <tpl hier="12" item="5"/>
          <tpl hier="26" item="4294967295"/>
        </tpls>
      </n>
      <n v="1">
        <tpls c="8">
          <tpl hier="2" item="0"/>
          <tpl hier="4" item="3"/>
          <tpl fld="3" item="23"/>
          <tpl fld="2" item="55"/>
          <tpl hier="9" item="1"/>
          <tpl hier="11" item="4"/>
          <tpl hier="12" item="5"/>
          <tpl hier="26" item="4294967295"/>
        </tpls>
      </n>
      <n v="1">
        <tpls c="8">
          <tpl hier="2" item="0"/>
          <tpl hier="4" item="3"/>
          <tpl fld="3" item="10"/>
          <tpl fld="2" item="42"/>
          <tpl hier="9" item="1"/>
          <tpl hier="11" item="4"/>
          <tpl hier="12" item="5"/>
          <tpl hier="26" item="4294967295"/>
        </tpls>
      </n>
      <n v="1">
        <tpls c="8">
          <tpl hier="2" item="0"/>
          <tpl hier="4" item="3"/>
          <tpl fld="3" item="12"/>
          <tpl fld="2" item="42"/>
          <tpl hier="9" item="1"/>
          <tpl hier="11" item="4"/>
          <tpl hier="12" item="5"/>
          <tpl hier="26" item="4294967295"/>
        </tpls>
      </n>
      <n v="1">
        <tpls c="8">
          <tpl hier="2" item="0"/>
          <tpl hier="4" item="3"/>
          <tpl fld="3" item="11"/>
          <tpl fld="2" item="42"/>
          <tpl hier="9" item="1"/>
          <tpl hier="11" item="4"/>
          <tpl hier="12" item="5"/>
          <tpl hier="26" item="4294967295"/>
        </tpls>
      </n>
      <n v="1">
        <tpls c="8">
          <tpl hier="2" item="0"/>
          <tpl hier="4" item="3"/>
          <tpl fld="3" item="9"/>
          <tpl fld="2" item="42"/>
          <tpl hier="9" item="1"/>
          <tpl hier="11" item="4"/>
          <tpl hier="12" item="5"/>
          <tpl hier="26" item="4294967295"/>
        </tpls>
      </n>
      <n v="1">
        <tpls c="8">
          <tpl hier="2" item="0"/>
          <tpl hier="4" item="3"/>
          <tpl fld="3" item="57"/>
          <tpl fld="2" item="62"/>
          <tpl hier="9" item="1"/>
          <tpl hier="11" item="4"/>
          <tpl hier="12" item="5"/>
          <tpl hier="26" item="4294967295"/>
        </tpls>
      </n>
      <n v="1">
        <tpls c="8">
          <tpl hier="2" item="0"/>
          <tpl hier="4" item="3"/>
          <tpl fld="3" item="3"/>
          <tpl fld="2" item="62"/>
          <tpl hier="9" item="1"/>
          <tpl hier="11" item="4"/>
          <tpl hier="12" item="5"/>
          <tpl hier="26" item="4294967295"/>
        </tpls>
      </n>
      <n v="1">
        <tpls c="8">
          <tpl hier="2" item="0"/>
          <tpl hier="4" item="3"/>
          <tpl fld="3" item="1"/>
          <tpl fld="2" item="62"/>
          <tpl hier="9" item="1"/>
          <tpl hier="11" item="4"/>
          <tpl hier="12" item="5"/>
          <tpl hier="26" item="4294967295"/>
        </tpls>
      </n>
      <n v="1">
        <tpls c="8">
          <tpl hier="2" item="0"/>
          <tpl hier="4" item="3"/>
          <tpl fld="3" item="20"/>
          <tpl fld="2" item="77"/>
          <tpl hier="9" item="1"/>
          <tpl hier="11" item="4"/>
          <tpl hier="12" item="5"/>
          <tpl hier="26" item="4294967295"/>
        </tpls>
      </n>
      <n v="1">
        <tpls c="8">
          <tpl hier="2" item="0"/>
          <tpl hier="4" item="3"/>
          <tpl fld="3" item="51"/>
          <tpl fld="2" item="77"/>
          <tpl hier="9" item="1"/>
          <tpl hier="11" item="4"/>
          <tpl hier="12" item="5"/>
          <tpl hier="26" item="4294967295"/>
        </tpls>
      </n>
      <n v="1">
        <tpls c="8">
          <tpl hier="2" item="0"/>
          <tpl hier="4" item="3"/>
          <tpl fld="3" item="38"/>
          <tpl fld="2" item="77"/>
          <tpl hier="9" item="1"/>
          <tpl hier="11" item="4"/>
          <tpl hier="12" item="5"/>
          <tpl hier="26" item="4294967295"/>
        </tpls>
      </n>
      <n v="1">
        <tpls c="8">
          <tpl hier="2" item="0"/>
          <tpl hier="4" item="3"/>
          <tpl fld="3" item="44"/>
          <tpl fld="2" item="28"/>
          <tpl hier="9" item="1"/>
          <tpl hier="11" item="4"/>
          <tpl hier="12" item="5"/>
          <tpl hier="26" item="4294967295"/>
        </tpls>
      </n>
      <n v="1">
        <tpls c="8">
          <tpl hier="2" item="0"/>
          <tpl hier="4" item="3"/>
          <tpl fld="3" item="43"/>
          <tpl fld="2" item="28"/>
          <tpl hier="9" item="1"/>
          <tpl hier="11" item="4"/>
          <tpl hier="12" item="5"/>
          <tpl hier="26" item="4294967295"/>
        </tpls>
      </n>
      <n v="1">
        <tpls c="8">
          <tpl hier="2" item="0"/>
          <tpl hier="4" item="3"/>
          <tpl fld="3" item="42"/>
          <tpl fld="2" item="28"/>
          <tpl hier="9" item="1"/>
          <tpl hier="11" item="4"/>
          <tpl hier="12" item="5"/>
          <tpl hier="26" item="4294967295"/>
        </tpls>
      </n>
      <n v="1">
        <tpls c="8">
          <tpl hier="2" item="0"/>
          <tpl hier="4" item="3"/>
          <tpl fld="3" item="41"/>
          <tpl fld="2" item="28"/>
          <tpl hier="9" item="1"/>
          <tpl hier="11" item="4"/>
          <tpl hier="12" item="5"/>
          <tpl hier="26" item="4294967295"/>
        </tpls>
      </n>
      <n v="1">
        <tpls c="8">
          <tpl hier="2" item="0"/>
          <tpl hier="4" item="3"/>
          <tpl fld="3" item="32"/>
          <tpl fld="2" item="35"/>
          <tpl hier="9" item="1"/>
          <tpl hier="11" item="4"/>
          <tpl hier="12" item="5"/>
          <tpl hier="26" item="4294967295"/>
        </tpls>
      </n>
      <n v="1">
        <tpls c="8">
          <tpl hier="2" item="0"/>
          <tpl hier="4" item="3"/>
          <tpl fld="3" item="31"/>
          <tpl fld="2" item="35"/>
          <tpl hier="9" item="1"/>
          <tpl hier="11" item="4"/>
          <tpl hier="12" item="5"/>
          <tpl hier="26" item="4294967295"/>
        </tpls>
      </n>
      <n v="1">
        <tpls c="8">
          <tpl hier="2" item="0"/>
          <tpl hier="4" item="3"/>
          <tpl fld="3" item="30"/>
          <tpl fld="2" item="35"/>
          <tpl hier="9" item="1"/>
          <tpl hier="11" item="4"/>
          <tpl hier="12" item="5"/>
          <tpl hier="26" item="4294967295"/>
        </tpls>
      </n>
      <n v="1">
        <tpls c="8">
          <tpl hier="2" item="0"/>
          <tpl hier="4" item="3"/>
          <tpl fld="3" item="29"/>
          <tpl fld="2" item="35"/>
          <tpl hier="9" item="1"/>
          <tpl hier="11" item="4"/>
          <tpl hier="12" item="5"/>
          <tpl hier="26" item="4294967295"/>
        </tpls>
      </n>
      <n v="1">
        <tpls c="8">
          <tpl hier="2" item="0"/>
          <tpl hier="4" item="3"/>
          <tpl fld="3" item="16"/>
          <tpl fld="2" item="40"/>
          <tpl hier="9" item="1"/>
          <tpl hier="11" item="4"/>
          <tpl hier="12" item="5"/>
          <tpl hier="26" item="4294967295"/>
        </tpls>
      </n>
      <n v="1">
        <tpls c="8">
          <tpl hier="2" item="0"/>
          <tpl hier="4" item="3"/>
          <tpl fld="3" item="15"/>
          <tpl fld="2" item="40"/>
          <tpl hier="9" item="1"/>
          <tpl hier="11" item="4"/>
          <tpl hier="12" item="5"/>
          <tpl hier="26" item="4294967295"/>
        </tpls>
      </n>
      <n v="1">
        <tpls c="8">
          <tpl hier="2" item="0"/>
          <tpl hier="4" item="3"/>
          <tpl fld="3" item="14"/>
          <tpl fld="2" item="40"/>
          <tpl hier="9" item="1"/>
          <tpl hier="11" item="4"/>
          <tpl hier="12" item="5"/>
          <tpl hier="26" item="4294967295"/>
        </tpls>
      </n>
      <n v="1">
        <tpls c="8">
          <tpl hier="2" item="0"/>
          <tpl hier="4" item="3"/>
          <tpl fld="3" item="13"/>
          <tpl fld="2" item="40"/>
          <tpl hier="9" item="1"/>
          <tpl hier="11" item="4"/>
          <tpl hier="12" item="5"/>
          <tpl hier="26" item="4294967295"/>
        </tpls>
      </n>
      <n v="1">
        <tpls c="8">
          <tpl hier="2" item="0"/>
          <tpl hier="4" item="3"/>
          <tpl fld="3" item="4"/>
          <tpl fld="2" item="54"/>
          <tpl hier="9" item="1"/>
          <tpl hier="11" item="4"/>
          <tpl hier="12" item="5"/>
          <tpl hier="26" item="4294967295"/>
        </tpls>
      </n>
      <n v="1">
        <tpls c="8">
          <tpl hier="2" item="0"/>
          <tpl hier="4" item="3"/>
          <tpl fld="3" item="58"/>
          <tpl fld="2" item="54"/>
          <tpl hier="9" item="1"/>
          <tpl hier="11" item="4"/>
          <tpl hier="12" item="5"/>
          <tpl hier="26" item="4294967295"/>
        </tpls>
      </n>
      <n v="1">
        <tpls c="8">
          <tpl hier="2" item="0"/>
          <tpl hier="4" item="3"/>
          <tpl fld="3" item="2"/>
          <tpl fld="2" item="54"/>
          <tpl hier="9" item="1"/>
          <tpl hier="11" item="4"/>
          <tpl hier="12" item="5"/>
          <tpl hier="26" item="4294967295"/>
        </tpls>
      </n>
      <n v="1">
        <tpls c="8">
          <tpl hier="2" item="0"/>
          <tpl hier="4" item="3"/>
          <tpl fld="3" item="54"/>
          <tpl fld="2" item="59"/>
          <tpl hier="9" item="1"/>
          <tpl hier="11" item="4"/>
          <tpl hier="12" item="5"/>
          <tpl hier="26" item="4294967295"/>
        </tpls>
      </n>
      <n v="1">
        <tpls c="8">
          <tpl hier="2" item="0"/>
          <tpl hier="4" item="3"/>
          <tpl fld="3" item="53"/>
          <tpl fld="2" item="59"/>
          <tpl hier="9" item="1"/>
          <tpl hier="11" item="4"/>
          <tpl hier="12" item="5"/>
          <tpl hier="26" item="4294967295"/>
        </tpls>
      </n>
      <n v="1">
        <tpls c="8">
          <tpl hier="2" item="0"/>
          <tpl hier="4" item="3"/>
          <tpl fld="3" item="47"/>
          <tpl fld="2" item="59"/>
          <tpl hier="9" item="1"/>
          <tpl hier="11" item="4"/>
          <tpl hier="12" item="5"/>
          <tpl hier="26" item="4294967295"/>
        </tpls>
      </n>
      <n v="1">
        <tpls c="8">
          <tpl hier="2" item="0"/>
          <tpl hier="4" item="3"/>
          <tpl fld="3" item="26"/>
          <tpl fld="2" item="65"/>
          <tpl hier="9" item="1"/>
          <tpl hier="11" item="4"/>
          <tpl hier="12" item="5"/>
          <tpl hier="26" item="4294967295"/>
        </tpls>
      </n>
      <n v="1">
        <tpls c="8">
          <tpl hier="2" item="0"/>
          <tpl hier="4" item="3"/>
          <tpl fld="3" item="15"/>
          <tpl fld="2" item="65"/>
          <tpl hier="9" item="1"/>
          <tpl hier="11" item="4"/>
          <tpl hier="12" item="5"/>
          <tpl hier="26" item="4294967295"/>
        </tpls>
      </n>
      <n v="1">
        <tpls c="8">
          <tpl hier="2" item="0"/>
          <tpl hier="4" item="3"/>
          <tpl fld="3" item="6"/>
          <tpl fld="2" item="65"/>
          <tpl hier="9" item="1"/>
          <tpl hier="11" item="4"/>
          <tpl hier="12" item="5"/>
          <tpl hier="26" item="4294967295"/>
        </tpls>
      </n>
      <n v="1">
        <tpls c="8">
          <tpl hier="2" item="0"/>
          <tpl hier="4" item="3"/>
          <tpl fld="3" item="43"/>
          <tpl fld="2" item="85"/>
          <tpl hier="9" item="1"/>
          <tpl hier="11" item="4"/>
          <tpl hier="12" item="5"/>
          <tpl hier="26" item="4294967295"/>
        </tpls>
      </n>
      <n v="1">
        <tpls c="8">
          <tpl hier="2" item="0"/>
          <tpl hier="4" item="3"/>
          <tpl fld="3" item="27"/>
          <tpl fld="2" item="85"/>
          <tpl hier="9" item="1"/>
          <tpl hier="11" item="4"/>
          <tpl hier="12" item="5"/>
          <tpl hier="26" item="4294967295"/>
        </tpls>
      </n>
      <n v="1">
        <tpls c="8">
          <tpl hier="2" item="0"/>
          <tpl hier="4" item="3"/>
          <tpl fld="3" item="13"/>
          <tpl fld="2" item="85"/>
          <tpl hier="9" item="1"/>
          <tpl hier="11" item="4"/>
          <tpl hier="12" item="5"/>
          <tpl hier="26" item="4294967295"/>
        </tpls>
      </n>
      <n v="1">
        <tpls c="8">
          <tpl hier="2" item="0"/>
          <tpl hier="4" item="3"/>
          <tpl fld="3" item="54"/>
          <tpl fld="2" item="49"/>
          <tpl hier="9" item="1"/>
          <tpl hier="11" item="4"/>
          <tpl hier="12" item="5"/>
          <tpl hier="26" item="4294967295"/>
        </tpls>
      </n>
      <n v="1">
        <tpls c="8">
          <tpl hier="2" item="0"/>
          <tpl hier="4" item="3"/>
          <tpl fld="3" item="45"/>
          <tpl fld="2" item="49"/>
          <tpl hier="9" item="1"/>
          <tpl hier="11" item="4"/>
          <tpl hier="12" item="5"/>
          <tpl hier="26" item="4294967295"/>
        </tpls>
      </n>
      <n v="1">
        <tpls c="8">
          <tpl hier="2" item="0"/>
          <tpl hier="4" item="3"/>
          <tpl fld="3" item="29"/>
          <tpl fld="2" item="49"/>
          <tpl hier="9" item="1"/>
          <tpl hier="11" item="4"/>
          <tpl hier="12" item="5"/>
          <tpl hier="26" item="4294967295"/>
        </tpls>
      </n>
      <n v="1">
        <tpls c="8">
          <tpl hier="2" item="0"/>
          <tpl hier="4" item="3"/>
          <tpl fld="3" item="57"/>
          <tpl fld="2" item="44"/>
          <tpl hier="9" item="1"/>
          <tpl hier="11" item="4"/>
          <tpl hier="12" item="5"/>
          <tpl hier="26" item="4294967295"/>
        </tpls>
      </n>
      <n v="1">
        <tpls c="8">
          <tpl hier="2" item="0"/>
          <tpl hier="4" item="3"/>
          <tpl fld="3" item="50"/>
          <tpl fld="2" item="44"/>
          <tpl hier="9" item="1"/>
          <tpl hier="11" item="4"/>
          <tpl hier="12" item="5"/>
          <tpl hier="26" item="4294967295"/>
        </tpls>
      </n>
      <n v="1">
        <tpls c="8">
          <tpl hier="2" item="0"/>
          <tpl hier="4" item="3"/>
          <tpl fld="3" item="19"/>
          <tpl fld="2" item="44"/>
          <tpl hier="9" item="1"/>
          <tpl hier="11" item="4"/>
          <tpl hier="12" item="5"/>
          <tpl hier="26" item="4294967295"/>
        </tpls>
      </n>
      <n v="1">
        <tpls c="8">
          <tpl hier="2" item="0"/>
          <tpl hier="4" item="3"/>
          <tpl fld="3" item="10"/>
          <tpl fld="2" item="34"/>
          <tpl hier="9" item="1"/>
          <tpl hier="11" item="4"/>
          <tpl hier="12" item="5"/>
          <tpl hier="26" item="4294967295"/>
        </tpls>
      </n>
      <n v="1">
        <tpls c="8">
          <tpl hier="2" item="0"/>
          <tpl hier="4" item="3"/>
          <tpl fld="3" item="45"/>
          <tpl fld="2" item="34"/>
          <tpl hier="9" item="1"/>
          <tpl hier="11" item="4"/>
          <tpl hier="12" item="5"/>
          <tpl hier="26" item="4294967295"/>
        </tpls>
      </n>
      <n v="1">
        <tpls c="8">
          <tpl hier="2" item="0"/>
          <tpl hier="4" item="3"/>
          <tpl fld="3" item="13"/>
          <tpl fld="2" item="34"/>
          <tpl hier="9" item="1"/>
          <tpl hier="11" item="4"/>
          <tpl hier="12" item="5"/>
          <tpl hier="26" item="4294967295"/>
        </tpls>
      </n>
      <n v="1">
        <tpls c="8">
          <tpl hier="2" item="0"/>
          <tpl hier="4" item="3"/>
          <tpl fld="3" item="25"/>
          <tpl fld="2" item="64"/>
          <tpl hier="9" item="1"/>
          <tpl hier="11" item="4"/>
          <tpl hier="12" item="5"/>
          <tpl hier="26" item="4294967295"/>
        </tpls>
      </n>
      <n v="1">
        <tpls c="8">
          <tpl hier="2" item="0"/>
          <tpl hier="4" item="3"/>
          <tpl fld="3" item="38"/>
          <tpl fld="2" item="64"/>
          <tpl hier="9" item="1"/>
          <tpl hier="11" item="4"/>
          <tpl hier="12" item="5"/>
          <tpl hier="26" item="4294967295"/>
        </tpls>
      </n>
      <n v="1">
        <tpls c="8">
          <tpl hier="2" item="0"/>
          <tpl hier="4" item="3"/>
          <tpl fld="3" item="3"/>
          <tpl fld="2" item="33"/>
          <tpl hier="9" item="1"/>
          <tpl hier="11" item="4"/>
          <tpl hier="12" item="5"/>
          <tpl hier="26" item="4294967295"/>
        </tpls>
      </n>
      <n v="1">
        <tpls c="8">
          <tpl hier="2" item="0"/>
          <tpl hier="4" item="3"/>
          <tpl fld="3" item="20"/>
          <tpl fld="2" item="43"/>
          <tpl hier="9" item="1"/>
          <tpl hier="11" item="4"/>
          <tpl hier="12" item="5"/>
          <tpl hier="26" item="4294967295"/>
        </tpls>
      </n>
      <n v="1">
        <tpls c="8">
          <tpl hier="2" item="0"/>
          <tpl hier="4" item="3"/>
          <tpl fld="3" item="27"/>
          <tpl fld="2" item="22"/>
          <tpl hier="9" item="1"/>
          <tpl hier="11" item="4"/>
          <tpl hier="12" item="5"/>
          <tpl hier="26" item="4294967295"/>
        </tpls>
      </n>
      <n v="1">
        <tpls c="8">
          <tpl hier="2" item="0"/>
          <tpl hier="4" item="3"/>
          <tpl fld="3" item="13"/>
          <tpl fld="2" item="21"/>
          <tpl hier="9" item="1"/>
          <tpl hier="11" item="4"/>
          <tpl hier="12" item="5"/>
          <tpl hier="26" item="4294967295"/>
        </tpls>
      </n>
      <n v="1">
        <tpls c="8">
          <tpl hier="2" item="0"/>
          <tpl hier="4" item="3"/>
          <tpl fld="3" item="58"/>
          <tpl fld="2" item="39"/>
          <tpl hier="9" item="1"/>
          <tpl hier="11" item="4"/>
          <tpl hier="12" item="5"/>
          <tpl hier="26" item="4294967295"/>
        </tpls>
      </n>
      <n v="1">
        <tpls c="8">
          <tpl hier="2" item="0"/>
          <tpl hier="4" item="3"/>
          <tpl fld="3" item="36"/>
          <tpl fld="2" item="31"/>
          <tpl hier="9" item="1"/>
          <tpl hier="11" item="4"/>
          <tpl hier="12" item="5"/>
          <tpl hier="26" item="4294967295"/>
        </tpls>
      </n>
      <n v="1">
        <tpls c="8">
          <tpl hier="2" item="0"/>
          <tpl hier="4" item="3"/>
          <tpl fld="3" item="7"/>
          <tpl fld="2" item="27"/>
          <tpl hier="9" item="1"/>
          <tpl hier="11" item="4"/>
          <tpl hier="12" item="5"/>
          <tpl hier="26" item="4294967295"/>
        </tpls>
      </n>
      <n v="1">
        <tpls c="8">
          <tpl hier="2" item="0"/>
          <tpl hier="4" item="3"/>
          <tpl fld="3" item="50"/>
          <tpl fld="2" item="24"/>
          <tpl hier="9" item="1"/>
          <tpl hier="11" item="4"/>
          <tpl hier="12" item="5"/>
          <tpl hier="26" item="4294967295"/>
        </tpls>
      </n>
      <n v="1">
        <tpls c="8">
          <tpl hier="2" item="0"/>
          <tpl hier="4" item="3"/>
          <tpl fld="3" item="24"/>
          <tpl fld="2" item="13"/>
          <tpl hier="9" item="1"/>
          <tpl hier="11" item="4"/>
          <tpl hier="12" item="5"/>
          <tpl hier="26" item="4294967295"/>
        </tpls>
      </n>
      <n v="1">
        <tpls c="8">
          <tpl hier="2" item="0"/>
          <tpl hier="4" item="3"/>
          <tpl fld="3" item="52"/>
          <tpl fld="2" item="30"/>
          <tpl hier="9" item="1"/>
          <tpl hier="11" item="4"/>
          <tpl hier="12" item="5"/>
          <tpl hier="26" item="4294967295"/>
        </tpls>
      </n>
      <n v="1">
        <tpls c="8">
          <tpl hier="2" item="0"/>
          <tpl hier="4" item="3"/>
          <tpl fld="3" item="31"/>
          <tpl fld="2" item="38"/>
          <tpl hier="9" item="1"/>
          <tpl hier="11" item="4"/>
          <tpl hier="12" item="5"/>
          <tpl hier="26" item="4294967295"/>
        </tpls>
      </n>
      <n v="1">
        <tpls c="8">
          <tpl hier="2" item="0"/>
          <tpl hier="4" item="3"/>
          <tpl fld="3" item="13"/>
          <tpl fld="2" item="10"/>
          <tpl hier="9" item="1"/>
          <tpl hier="11" item="4"/>
          <tpl hier="12" item="5"/>
          <tpl hier="26" item="4294967295"/>
        </tpls>
      </n>
      <n v="1">
        <tpls c="8">
          <tpl hier="2" item="0"/>
          <tpl hier="4" item="3"/>
          <tpl fld="3" item="52"/>
          <tpl fld="2" item="20"/>
          <tpl hier="9" item="1"/>
          <tpl hier="11" item="4"/>
          <tpl hier="12" item="5"/>
          <tpl hier="26" item="4294967295"/>
        </tpls>
      </n>
      <n v="1">
        <tpls c="8">
          <tpl hier="2" item="0"/>
          <tpl hier="4" item="3"/>
          <tpl fld="3" item="58"/>
          <tpl fld="2" item="19"/>
          <tpl hier="9" item="1"/>
          <tpl hier="11" item="4"/>
          <tpl hier="12" item="5"/>
          <tpl hier="26" item="4294967295"/>
        </tpls>
      </n>
      <n v="1">
        <tpls c="8">
          <tpl hier="2" item="0"/>
          <tpl hier="4" item="3"/>
          <tpl fld="3" item="58"/>
          <tpl fld="2" item="57"/>
          <tpl hier="9" item="1"/>
          <tpl hier="11" item="4"/>
          <tpl hier="12" item="5"/>
          <tpl hier="26" item="4294967295"/>
        </tpls>
      </n>
      <n v="1">
        <tpls c="8">
          <tpl hier="2" item="0"/>
          <tpl hier="4" item="3"/>
          <tpl fld="3" item="2"/>
          <tpl fld="2" item="57"/>
          <tpl hier="9" item="1"/>
          <tpl hier="11" item="4"/>
          <tpl hier="12" item="5"/>
          <tpl hier="26" item="4294967295"/>
        </tpls>
      </n>
      <n v="1">
        <tpls c="8">
          <tpl hier="2" item="0"/>
          <tpl hier="4" item="3"/>
          <tpl fld="3" item="54"/>
          <tpl fld="2" item="61"/>
          <tpl hier="9" item="1"/>
          <tpl hier="11" item="4"/>
          <tpl hier="12" item="5"/>
          <tpl hier="26" item="4294967295"/>
        </tpls>
      </n>
      <n v="1">
        <tpls c="8">
          <tpl hier="2" item="0"/>
          <tpl hier="4" item="3"/>
          <tpl fld="3" item="53"/>
          <tpl fld="2" item="61"/>
          <tpl hier="9" item="1"/>
          <tpl hier="11" item="4"/>
          <tpl hier="12" item="5"/>
          <tpl hier="26" item="4294967295"/>
        </tpls>
      </n>
      <n v="1">
        <tpls c="8">
          <tpl hier="2" item="0"/>
          <tpl hier="4" item="3"/>
          <tpl fld="3" item="52"/>
          <tpl fld="2" item="61"/>
          <tpl hier="9" item="1"/>
          <tpl hier="11" item="4"/>
          <tpl hier="12" item="5"/>
          <tpl hier="26" item="4294967295"/>
        </tpls>
      </n>
      <n v="1">
        <tpls c="8">
          <tpl hier="2" item="0"/>
          <tpl hier="4" item="3"/>
          <tpl fld="3" item="48"/>
          <tpl fld="2" item="79"/>
          <tpl hier="9" item="1"/>
          <tpl hier="11" item="4"/>
          <tpl hier="12" item="5"/>
          <tpl hier="26" item="4294967295"/>
        </tpls>
      </n>
      <n v="1">
        <tpls c="8">
          <tpl hier="2" item="0"/>
          <tpl hier="4" item="3"/>
          <tpl fld="3" item="46"/>
          <tpl fld="2" item="79"/>
          <tpl hier="9" item="1"/>
          <tpl hier="11" item="4"/>
          <tpl hier="12" item="5"/>
          <tpl hier="26" item="4294967295"/>
        </tpls>
      </n>
      <n v="1">
        <tpls c="8">
          <tpl hier="2" item="0"/>
          <tpl hier="4" item="3"/>
          <tpl fld="3" item="45"/>
          <tpl fld="2" item="79"/>
          <tpl hier="9" item="1"/>
          <tpl hier="11" item="4"/>
          <tpl hier="12" item="5"/>
          <tpl hier="26" item="4294967295"/>
        </tpls>
      </n>
      <n v="1">
        <tpls c="8">
          <tpl hier="2" item="0"/>
          <tpl hier="4" item="3"/>
          <tpl fld="3" item="47"/>
          <tpl fld="2" item="79"/>
          <tpl hier="9" item="1"/>
          <tpl hier="11" item="4"/>
          <tpl hier="12" item="5"/>
          <tpl hier="26" item="4294967295"/>
        </tpls>
      </n>
      <n v="1">
        <tpls c="8">
          <tpl hier="2" item="0"/>
          <tpl hier="4" item="3"/>
          <tpl fld="3" item="34"/>
          <tpl fld="2" item="46"/>
          <tpl hier="9" item="1"/>
          <tpl hier="11" item="4"/>
          <tpl hier="12" item="5"/>
          <tpl hier="26" item="4294967295"/>
        </tpls>
      </n>
      <n v="1">
        <tpls c="8">
          <tpl hier="2" item="0"/>
          <tpl hier="4" item="3"/>
          <tpl fld="3" item="36"/>
          <tpl fld="2" item="46"/>
          <tpl hier="9" item="1"/>
          <tpl hier="11" item="4"/>
          <tpl hier="12" item="5"/>
          <tpl hier="26" item="4294967295"/>
        </tpls>
      </n>
      <n v="1">
        <tpls c="8">
          <tpl hier="2" item="0"/>
          <tpl hier="4" item="3"/>
          <tpl fld="3" item="27"/>
          <tpl fld="2" item="46"/>
          <tpl hier="9" item="1"/>
          <tpl hier="11" item="4"/>
          <tpl hier="12" item="5"/>
          <tpl hier="26" item="4294967295"/>
        </tpls>
      </n>
      <n v="1">
        <tpls c="8">
          <tpl hier="2" item="0"/>
          <tpl hier="4" item="3"/>
          <tpl fld="3" item="33"/>
          <tpl fld="2" item="46"/>
          <tpl hier="9" item="1"/>
          <tpl hier="11" item="4"/>
          <tpl hier="12" item="5"/>
          <tpl hier="26" item="4294967295"/>
        </tpls>
      </n>
      <n v="1">
        <tpls c="8">
          <tpl hier="2" item="0"/>
          <tpl hier="4" item="3"/>
          <tpl fld="3" item="18"/>
          <tpl fld="2" item="51"/>
          <tpl hier="9" item="1"/>
          <tpl hier="11" item="4"/>
          <tpl hier="12" item="5"/>
          <tpl hier="26" item="4294967295"/>
        </tpls>
      </n>
      <n v="1">
        <tpls c="8">
          <tpl hier="2" item="0"/>
          <tpl hier="4" item="3"/>
          <tpl fld="3" item="22"/>
          <tpl fld="2" item="51"/>
          <tpl hier="9" item="1"/>
          <tpl hier="11" item="4"/>
          <tpl hier="12" item="5"/>
          <tpl hier="26" item="4294967295"/>
        </tpls>
      </n>
      <n v="1">
        <tpls c="8">
          <tpl hier="2" item="0"/>
          <tpl hier="4" item="3"/>
          <tpl fld="3" item="17"/>
          <tpl fld="2" item="51"/>
          <tpl hier="9" item="1"/>
          <tpl hier="11" item="4"/>
          <tpl hier="12" item="5"/>
          <tpl hier="26" item="4294967295"/>
        </tpls>
      </n>
      <n v="1">
        <tpls c="8">
          <tpl hier="2" item="0"/>
          <tpl hier="4" item="3"/>
          <tpl fld="3" item="21"/>
          <tpl fld="2" item="51"/>
          <tpl hier="9" item="1"/>
          <tpl hier="11" item="4"/>
          <tpl hier="12" item="5"/>
          <tpl hier="26" item="4294967295"/>
        </tpls>
      </n>
      <n v="1">
        <tpls c="8">
          <tpl hier="2" item="0"/>
          <tpl hier="4" item="3"/>
          <tpl fld="3" item="20"/>
          <tpl fld="1" item="1"/>
          <tpl hier="9" item="1"/>
          <tpl hier="11" item="4"/>
          <tpl hier="12" item="5"/>
          <tpl hier="26" item="4294967295"/>
        </tpls>
      </n>
      <n v="1">
        <tpls c="8">
          <tpl hier="2" item="0"/>
          <tpl hier="4" item="3"/>
          <tpl fld="3" item="51"/>
          <tpl fld="1" item="1"/>
          <tpl hier="9" item="1"/>
          <tpl hier="11" item="4"/>
          <tpl hier="12" item="5"/>
          <tpl hier="26" item="4294967295"/>
        </tpls>
      </n>
      <n v="1">
        <tpls c="8">
          <tpl hier="2" item="0"/>
          <tpl hier="4" item="3"/>
          <tpl fld="3" item="38"/>
          <tpl fld="1" item="1"/>
          <tpl hier="9" item="1"/>
          <tpl hier="11" item="4"/>
          <tpl hier="12" item="5"/>
          <tpl hier="26" item="4294967295"/>
        </tpls>
      </n>
      <n v="1">
        <tpls c="8">
          <tpl hier="2" item="0"/>
          <tpl hier="4" item="3"/>
          <tpl fld="3" item="44"/>
          <tpl fld="2" item="58"/>
          <tpl hier="9" item="1"/>
          <tpl hier="11" item="4"/>
          <tpl hier="12" item="5"/>
          <tpl hier="26" item="4294967295"/>
        </tpls>
      </n>
      <n v="1">
        <tpls c="8">
          <tpl hier="2" item="0"/>
          <tpl hier="4" item="3"/>
          <tpl fld="3" item="43"/>
          <tpl fld="2" item="58"/>
          <tpl hier="9" item="1"/>
          <tpl hier="11" item="4"/>
          <tpl hier="12" item="5"/>
          <tpl hier="26" item="4294967295"/>
        </tpls>
      </n>
      <n v="1">
        <tpls c="8">
          <tpl hier="2" item="0"/>
          <tpl hier="4" item="3"/>
          <tpl fld="3" item="42"/>
          <tpl fld="2" item="58"/>
          <tpl hier="9" item="1"/>
          <tpl hier="11" item="4"/>
          <tpl hier="12" item="5"/>
          <tpl hier="26" item="4294967295"/>
        </tpls>
      </n>
      <n v="1">
        <tpls c="8">
          <tpl hier="2" item="0"/>
          <tpl hier="4" item="3"/>
          <tpl fld="3" item="41"/>
          <tpl fld="2" item="58"/>
          <tpl hier="9" item="1"/>
          <tpl hier="11" item="4"/>
          <tpl hier="12" item="5"/>
          <tpl hier="26" item="4294967295"/>
        </tpls>
      </n>
      <n v="1">
        <tpls c="8">
          <tpl hier="2" item="0"/>
          <tpl hier="4" item="3"/>
          <tpl fld="3" item="32"/>
          <tpl fld="2" item="63"/>
          <tpl hier="9" item="1"/>
          <tpl hier="11" item="4"/>
          <tpl hier="12" item="5"/>
          <tpl hier="26" item="4294967295"/>
        </tpls>
      </n>
      <n v="1">
        <tpls c="8">
          <tpl hier="2" item="0"/>
          <tpl hier="4" item="3"/>
          <tpl fld="3" item="31"/>
          <tpl fld="2" item="63"/>
          <tpl hier="9" item="1"/>
          <tpl hier="11" item="4"/>
          <tpl hier="12" item="5"/>
          <tpl hier="26" item="4294967295"/>
        </tpls>
      </n>
      <n v="1">
        <tpls c="8">
          <tpl hier="2" item="0"/>
          <tpl hier="4" item="3"/>
          <tpl fld="3" item="30"/>
          <tpl fld="2" item="63"/>
          <tpl hier="9" item="1"/>
          <tpl hier="11" item="4"/>
          <tpl hier="12" item="5"/>
          <tpl hier="26" item="4294967295"/>
        </tpls>
      </n>
      <n v="1">
        <tpls c="8">
          <tpl hier="2" item="0"/>
          <tpl hier="4" item="3"/>
          <tpl fld="3" item="29"/>
          <tpl fld="2" item="63"/>
          <tpl hier="9" item="1"/>
          <tpl hier="11" item="4"/>
          <tpl hier="12" item="5"/>
          <tpl hier="26" item="4294967295"/>
        </tpls>
      </n>
      <n v="1">
        <tpls c="8">
          <tpl hier="2" item="0"/>
          <tpl hier="4" item="3"/>
          <tpl fld="3" item="16"/>
          <tpl fld="2" item="82"/>
          <tpl hier="9" item="1"/>
          <tpl hier="11" item="4"/>
          <tpl hier="12" item="5"/>
          <tpl hier="26" item="4294967295"/>
        </tpls>
      </n>
      <n v="1">
        <tpls c="8">
          <tpl hier="2" item="0"/>
          <tpl hier="4" item="3"/>
          <tpl fld="3" item="15"/>
          <tpl fld="2" item="82"/>
          <tpl hier="9" item="1"/>
          <tpl hier="11" item="4"/>
          <tpl hier="12" item="5"/>
          <tpl hier="26" item="4294967295"/>
        </tpls>
      </n>
      <n v="1">
        <tpls c="8">
          <tpl hier="2" item="0"/>
          <tpl hier="4" item="3"/>
          <tpl fld="3" item="14"/>
          <tpl fld="2" item="82"/>
          <tpl hier="9" item="1"/>
          <tpl hier="11" item="4"/>
          <tpl hier="12" item="5"/>
          <tpl hier="26" item="4294967295"/>
        </tpls>
      </n>
      <n v="1">
        <tpls c="8">
          <tpl hier="2" item="0"/>
          <tpl hier="4" item="3"/>
          <tpl fld="3" item="13"/>
          <tpl fld="2" item="82"/>
          <tpl hier="9" item="1"/>
          <tpl hier="11" item="4"/>
          <tpl hier="12" item="5"/>
          <tpl hier="26" item="4294967295"/>
        </tpls>
      </n>
      <n v="1">
        <tpls c="8">
          <tpl hier="2" item="0"/>
          <tpl hier="4" item="3"/>
          <tpl fld="3" item="4"/>
          <tpl fld="2" item="47"/>
          <tpl hier="9" item="1"/>
          <tpl hier="11" item="4"/>
          <tpl hier="12" item="5"/>
          <tpl hier="26" item="4294967295"/>
        </tpls>
      </n>
      <n v="1">
        <tpls c="8">
          <tpl hier="2" item="0"/>
          <tpl hier="4" item="3"/>
          <tpl fld="3" item="58"/>
          <tpl fld="2" item="47"/>
          <tpl hier="9" item="1"/>
          <tpl hier="11" item="4"/>
          <tpl hier="12" item="5"/>
          <tpl hier="26" item="4294967295"/>
        </tpls>
      </n>
      <n v="1">
        <tpls c="8">
          <tpl hier="2" item="0"/>
          <tpl hier="4" item="3"/>
          <tpl fld="3" item="2"/>
          <tpl fld="2" item="47"/>
          <tpl hier="9" item="1"/>
          <tpl hier="11" item="4"/>
          <tpl hier="12" item="5"/>
          <tpl hier="26" item="4294967295"/>
        </tpls>
      </n>
      <n v="1">
        <tpls c="8">
          <tpl hier="2" item="0"/>
          <tpl hier="4" item="3"/>
          <tpl fld="3" item="54"/>
          <tpl fld="2" item="52"/>
          <tpl hier="9" item="1"/>
          <tpl hier="11" item="4"/>
          <tpl hier="12" item="5"/>
          <tpl hier="26" item="4294967295"/>
        </tpls>
      </n>
      <n v="1">
        <tpls c="8">
          <tpl hier="2" item="0"/>
          <tpl hier="4" item="3"/>
          <tpl fld="3" item="53"/>
          <tpl fld="2" item="52"/>
          <tpl hier="9" item="1"/>
          <tpl hier="11" item="4"/>
          <tpl hier="12" item="5"/>
          <tpl hier="26" item="4294967295"/>
        </tpls>
      </n>
      <n v="1">
        <tpls c="8">
          <tpl hier="2" item="0"/>
          <tpl hier="4" item="3"/>
          <tpl fld="3" item="52"/>
          <tpl fld="2" item="52"/>
          <tpl hier="9" item="1"/>
          <tpl hier="11" item="4"/>
          <tpl hier="12" item="5"/>
          <tpl hier="26" item="4294967295"/>
        </tpls>
      </n>
      <n v="1">
        <tpls c="8">
          <tpl hier="2" item="0"/>
          <tpl hier="4" item="3"/>
          <tpl fld="3" item="48"/>
          <tpl fld="2" item="56"/>
          <tpl hier="9" item="1"/>
          <tpl hier="11" item="4"/>
          <tpl hier="12" item="5"/>
          <tpl hier="26" item="4294967295"/>
        </tpls>
      </n>
      <n v="1">
        <tpls c="8">
          <tpl hier="2" item="0"/>
          <tpl hier="4" item="3"/>
          <tpl fld="3" item="46"/>
          <tpl fld="2" item="56"/>
          <tpl hier="9" item="1"/>
          <tpl hier="11" item="4"/>
          <tpl hier="12" item="5"/>
          <tpl hier="26" item="4294967295"/>
        </tpls>
      </n>
      <n v="1">
        <tpls c="8">
          <tpl hier="2" item="0"/>
          <tpl hier="4" item="3"/>
          <tpl fld="3" item="45"/>
          <tpl fld="2" item="56"/>
          <tpl hier="9" item="1"/>
          <tpl hier="11" item="4"/>
          <tpl hier="12" item="5"/>
          <tpl hier="26" item="4294967295"/>
        </tpls>
      </n>
      <n v="1">
        <tpls c="8">
          <tpl hier="2" item="0"/>
          <tpl hier="4" item="3"/>
          <tpl fld="3" item="47"/>
          <tpl fld="2" item="56"/>
          <tpl hier="9" item="1"/>
          <tpl hier="11" item="4"/>
          <tpl hier="12" item="5"/>
          <tpl hier="26" item="4294967295"/>
        </tpls>
      </n>
      <n v="1">
        <tpls c="8">
          <tpl hier="2" item="0"/>
          <tpl hier="4" item="3"/>
          <tpl fld="3" item="34"/>
          <tpl fld="2" item="60"/>
          <tpl hier="9" item="1"/>
          <tpl hier="11" item="4"/>
          <tpl hier="12" item="5"/>
          <tpl hier="26" item="4294967295"/>
        </tpls>
      </n>
      <n v="1">
        <tpls c="8">
          <tpl hier="2" item="0"/>
          <tpl hier="4" item="3"/>
          <tpl fld="3" item="36"/>
          <tpl fld="2" item="60"/>
          <tpl hier="9" item="1"/>
          <tpl hier="11" item="4"/>
          <tpl hier="12" item="5"/>
          <tpl hier="26" item="4294967295"/>
        </tpls>
      </n>
      <n v="1">
        <tpls c="8">
          <tpl hier="2" item="0"/>
          <tpl hier="4" item="3"/>
          <tpl fld="3" item="27"/>
          <tpl fld="2" item="60"/>
          <tpl hier="9" item="1"/>
          <tpl hier="11" item="4"/>
          <tpl hier="12" item="5"/>
          <tpl hier="26" item="4294967295"/>
        </tpls>
      </n>
      <n v="1">
        <tpls c="8">
          <tpl hier="2" item="0"/>
          <tpl hier="4" item="3"/>
          <tpl fld="3" item="33"/>
          <tpl fld="2" item="60"/>
          <tpl hier="9" item="1"/>
          <tpl hier="11" item="4"/>
          <tpl hier="12" item="5"/>
          <tpl hier="26" item="4294967295"/>
        </tpls>
      </n>
      <n v="1">
        <tpls c="8">
          <tpl hier="2" item="0"/>
          <tpl hier="4" item="3"/>
          <tpl fld="3" item="18"/>
          <tpl fld="2" item="55"/>
          <tpl hier="9" item="1"/>
          <tpl hier="11" item="4"/>
          <tpl hier="12" item="5"/>
          <tpl hier="26" item="4294967295"/>
        </tpls>
      </n>
      <n v="1">
        <tpls c="8">
          <tpl hier="2" item="0"/>
          <tpl hier="4" item="3"/>
          <tpl fld="3" item="22"/>
          <tpl fld="2" item="55"/>
          <tpl hier="9" item="1"/>
          <tpl hier="11" item="4"/>
          <tpl hier="12" item="5"/>
          <tpl hier="26" item="4294967295"/>
        </tpls>
      </n>
      <n v="1">
        <tpls c="8">
          <tpl hier="2" item="0"/>
          <tpl hier="4" item="3"/>
          <tpl fld="3" item="17"/>
          <tpl fld="2" item="55"/>
          <tpl hier="9" item="1"/>
          <tpl hier="11" item="4"/>
          <tpl hier="12" item="5"/>
          <tpl hier="26" item="4294967295"/>
        </tpls>
      </n>
      <n v="1">
        <tpls c="8">
          <tpl hier="2" item="0"/>
          <tpl hier="4" item="3"/>
          <tpl fld="3" item="21"/>
          <tpl fld="2" item="55"/>
          <tpl hier="9" item="1"/>
          <tpl hier="11" item="4"/>
          <tpl hier="12" item="5"/>
          <tpl hier="26" item="4294967295"/>
        </tpls>
      </n>
      <n v="1">
        <tpls c="8">
          <tpl hier="2" item="0"/>
          <tpl hier="4" item="3"/>
          <tpl fld="3" item="8"/>
          <tpl fld="2" item="42"/>
          <tpl hier="9" item="1"/>
          <tpl hier="11" item="4"/>
          <tpl hier="12" item="5"/>
          <tpl hier="26" item="4294967295"/>
        </tpls>
      </n>
      <n v="1">
        <tpls c="8">
          <tpl hier="2" item="0"/>
          <tpl hier="4" item="3"/>
          <tpl fld="3" item="7"/>
          <tpl fld="2" item="42"/>
          <tpl hier="9" item="1"/>
          <tpl hier="11" item="4"/>
          <tpl hier="12" item="5"/>
          <tpl hier="26" item="4294967295"/>
        </tpls>
      </n>
      <n v="1">
        <tpls c="8">
          <tpl hier="2" item="0"/>
          <tpl hier="4" item="3"/>
          <tpl fld="3" item="6"/>
          <tpl fld="2" item="42"/>
          <tpl hier="9" item="1"/>
          <tpl hier="11" item="4"/>
          <tpl hier="12" item="5"/>
          <tpl hier="26" item="4294967295"/>
        </tpls>
      </n>
      <n v="1">
        <tpls c="8">
          <tpl hier="2" item="0"/>
          <tpl hier="4" item="3"/>
          <tpl fld="3" item="5"/>
          <tpl fld="2" item="42"/>
          <tpl hier="9" item="1"/>
          <tpl hier="11" item="4"/>
          <tpl hier="12" item="5"/>
          <tpl hier="26" item="4294967295"/>
        </tpls>
      </n>
      <n v="1">
        <tpls c="8">
          <tpl hier="2" item="0"/>
          <tpl hier="4" item="3"/>
          <tpl fld="3" item="56"/>
          <tpl fld="2" item="62"/>
          <tpl hier="9" item="1"/>
          <tpl hier="11" item="4"/>
          <tpl hier="12" item="5"/>
          <tpl hier="26" item="4294967295"/>
        </tpls>
      </n>
      <n v="1">
        <tpls c="8">
          <tpl hier="2" item="0"/>
          <tpl hier="4" item="3"/>
          <tpl fld="3" item="0"/>
          <tpl fld="2" item="62"/>
          <tpl hier="9" item="1"/>
          <tpl hier="11" item="4"/>
          <tpl hier="12" item="5"/>
          <tpl hier="26" item="4294967295"/>
        </tpls>
      </n>
      <n v="1">
        <tpls c="8">
          <tpl hier="2" item="0"/>
          <tpl hier="4" item="3"/>
          <tpl fld="3" item="55"/>
          <tpl fld="2" item="62"/>
          <tpl hier="9" item="1"/>
          <tpl hier="11" item="4"/>
          <tpl hier="12" item="5"/>
          <tpl hier="26" item="4294967295"/>
        </tpls>
      </n>
      <n v="1">
        <tpls c="8">
          <tpl hier="2" item="0"/>
          <tpl hier="4" item="3"/>
          <tpl fld="3" item="35"/>
          <tpl fld="2" item="77"/>
          <tpl hier="9" item="1"/>
          <tpl hier="11" item="4"/>
          <tpl hier="12" item="5"/>
          <tpl hier="26" item="4294967295"/>
        </tpls>
      </n>
      <n v="1">
        <tpls c="8">
          <tpl hier="2" item="0"/>
          <tpl hier="4" item="3"/>
          <tpl fld="3" item="40"/>
          <tpl fld="2" item="77"/>
          <tpl hier="9" item="1"/>
          <tpl hier="11" item="4"/>
          <tpl hier="12" item="5"/>
          <tpl hier="26" item="4294967295"/>
        </tpls>
      </n>
      <n v="1">
        <tpls c="8">
          <tpl hier="2" item="0"/>
          <tpl hier="4" item="3"/>
          <tpl fld="3" item="50"/>
          <tpl fld="2" item="77"/>
          <tpl hier="9" item="1"/>
          <tpl hier="11" item="4"/>
          <tpl hier="12" item="5"/>
          <tpl hier="26" item="4294967295"/>
        </tpls>
      </n>
      <n v="1">
        <tpls c="8">
          <tpl hier="2" item="0"/>
          <tpl hier="4" item="3"/>
          <tpl fld="3" item="49"/>
          <tpl fld="2" item="77"/>
          <tpl hier="9" item="1"/>
          <tpl hier="11" item="4"/>
          <tpl hier="12" item="5"/>
          <tpl hier="26" item="4294967295"/>
        </tpls>
      </n>
      <n v="1">
        <tpls c="8">
          <tpl hier="2" item="0"/>
          <tpl hier="4" item="3"/>
          <tpl fld="3" item="37"/>
          <tpl fld="2" item="28"/>
          <tpl hier="9" item="1"/>
          <tpl hier="11" item="4"/>
          <tpl hier="12" item="5"/>
          <tpl hier="26" item="4294967295"/>
        </tpls>
      </n>
      <n v="1">
        <tpls c="8">
          <tpl hier="2" item="0"/>
          <tpl hier="4" item="3"/>
          <tpl fld="3" item="39"/>
          <tpl fld="2" item="28"/>
          <tpl hier="9" item="1"/>
          <tpl hier="11" item="4"/>
          <tpl hier="12" item="5"/>
          <tpl hier="26" item="4294967295"/>
        </tpls>
      </n>
      <n v="1">
        <tpls c="8">
          <tpl hier="2" item="0"/>
          <tpl hier="4" item="3"/>
          <tpl fld="3" item="28"/>
          <tpl fld="2" item="28"/>
          <tpl hier="9" item="1"/>
          <tpl hier="11" item="4"/>
          <tpl hier="12" item="5"/>
          <tpl hier="26" item="4294967295"/>
        </tpls>
      </n>
      <n v="1">
        <tpls c="8">
          <tpl hier="2" item="0"/>
          <tpl hier="4" item="3"/>
          <tpl fld="3" item="19"/>
          <tpl fld="2" item="28"/>
          <tpl hier="9" item="1"/>
          <tpl hier="11" item="4"/>
          <tpl hier="12" item="5"/>
          <tpl hier="26" item="4294967295"/>
        </tpls>
      </n>
      <n v="1">
        <tpls c="8">
          <tpl hier="2" item="0"/>
          <tpl hier="4" item="3"/>
          <tpl fld="3" item="26"/>
          <tpl fld="2" item="35"/>
          <tpl hier="9" item="1"/>
          <tpl hier="11" item="4"/>
          <tpl hier="12" item="5"/>
          <tpl hier="26" item="4294967295"/>
        </tpls>
      </n>
      <n v="1">
        <tpls c="8">
          <tpl hier="2" item="0"/>
          <tpl hier="4" item="3"/>
          <tpl fld="3" item="25"/>
          <tpl fld="2" item="35"/>
          <tpl hier="9" item="1"/>
          <tpl hier="11" item="4"/>
          <tpl hier="12" item="5"/>
          <tpl hier="26" item="4294967295"/>
        </tpls>
      </n>
      <n v="1">
        <tpls c="8">
          <tpl hier="2" item="0"/>
          <tpl hier="4" item="3"/>
          <tpl fld="3" item="24"/>
          <tpl fld="2" item="35"/>
          <tpl hier="9" item="1"/>
          <tpl hier="11" item="4"/>
          <tpl hier="12" item="5"/>
          <tpl hier="26" item="4294967295"/>
        </tpls>
      </n>
      <n v="1">
        <tpls c="8">
          <tpl hier="2" item="0"/>
          <tpl hier="4" item="3"/>
          <tpl fld="3" item="23"/>
          <tpl fld="2" item="35"/>
          <tpl hier="9" item="1"/>
          <tpl hier="11" item="4"/>
          <tpl hier="12" item="5"/>
          <tpl hier="26" item="4294967295"/>
        </tpls>
      </n>
      <n v="1">
        <tpls c="8">
          <tpl hier="2" item="0"/>
          <tpl hier="4" item="3"/>
          <tpl fld="3" item="10"/>
          <tpl fld="2" item="40"/>
          <tpl hier="9" item="1"/>
          <tpl hier="11" item="4"/>
          <tpl hier="12" item="5"/>
          <tpl hier="26" item="4294967295"/>
        </tpls>
      </n>
      <n v="1">
        <tpls c="8">
          <tpl hier="2" item="0"/>
          <tpl hier="4" item="3"/>
          <tpl fld="3" item="12"/>
          <tpl fld="2" item="40"/>
          <tpl hier="9" item="1"/>
          <tpl hier="11" item="4"/>
          <tpl hier="12" item="5"/>
          <tpl hier="26" item="4294967295"/>
        </tpls>
      </n>
      <n v="1">
        <tpls c="8">
          <tpl hier="2" item="0"/>
          <tpl hier="4" item="3"/>
          <tpl fld="3" item="11"/>
          <tpl fld="2" item="40"/>
          <tpl hier="9" item="1"/>
          <tpl hier="11" item="4"/>
          <tpl hier="12" item="5"/>
          <tpl hier="26" item="4294967295"/>
        </tpls>
      </n>
      <n v="1">
        <tpls c="8">
          <tpl hier="2" item="0"/>
          <tpl hier="4" item="3"/>
          <tpl fld="3" item="9"/>
          <tpl fld="2" item="40"/>
          <tpl hier="9" item="1"/>
          <tpl hier="11" item="4"/>
          <tpl hier="12" item="5"/>
          <tpl hier="26" item="4294967295"/>
        </tpls>
      </n>
      <n v="1">
        <tpls c="8">
          <tpl hier="2" item="0"/>
          <tpl hier="4" item="3"/>
          <tpl fld="3" item="57"/>
          <tpl fld="2" item="54"/>
          <tpl hier="9" item="1"/>
          <tpl hier="11" item="4"/>
          <tpl hier="12" item="5"/>
          <tpl hier="26" item="4294967295"/>
        </tpls>
      </n>
      <n v="1">
        <tpls c="8">
          <tpl hier="2" item="0"/>
          <tpl hier="4" item="3"/>
          <tpl fld="3" item="3"/>
          <tpl fld="2" item="54"/>
          <tpl hier="9" item="1"/>
          <tpl hier="11" item="4"/>
          <tpl hier="12" item="5"/>
          <tpl hier="26" item="4294967295"/>
        </tpls>
      </n>
      <n v="1">
        <tpls c="8">
          <tpl hier="2" item="0"/>
          <tpl hier="4" item="3"/>
          <tpl fld="3" item="1"/>
          <tpl fld="2" item="54"/>
          <tpl hier="9" item="1"/>
          <tpl hier="11" item="4"/>
          <tpl hier="12" item="5"/>
          <tpl hier="26" item="4294967295"/>
        </tpls>
      </n>
      <n v="1">
        <tpls c="8">
          <tpl hier="2" item="0"/>
          <tpl hier="4" item="3"/>
          <tpl fld="3" item="20"/>
          <tpl fld="2" item="59"/>
          <tpl hier="9" item="1"/>
          <tpl hier="11" item="4"/>
          <tpl hier="12" item="5"/>
          <tpl hier="26" item="4294967295"/>
        </tpls>
      </n>
      <n v="1">
        <tpls c="8">
          <tpl hier="2" item="0"/>
          <tpl hier="4" item="3"/>
          <tpl fld="3" item="50"/>
          <tpl fld="2" item="59"/>
          <tpl hier="9" item="1"/>
          <tpl hier="11" item="4"/>
          <tpl hier="12" item="5"/>
          <tpl hier="26" item="4294967295"/>
        </tpls>
      </n>
      <n v="1">
        <tpls c="8">
          <tpl hier="2" item="0"/>
          <tpl hier="4" item="3"/>
          <tpl fld="3" item="41"/>
          <tpl fld="2" item="59"/>
          <tpl hier="9" item="1"/>
          <tpl hier="11" item="4"/>
          <tpl hier="12" item="5"/>
          <tpl hier="26" item="4294967295"/>
        </tpls>
      </n>
      <n v="1">
        <tpls c="8">
          <tpl hier="2" item="0"/>
          <tpl hier="4" item="3"/>
          <tpl fld="3" item="18"/>
          <tpl fld="2" item="65"/>
          <tpl hier="9" item="1"/>
          <tpl hier="11" item="4"/>
          <tpl hier="12" item="5"/>
          <tpl hier="26" item="4294967295"/>
        </tpls>
      </n>
      <n v="1">
        <tpls c="8">
          <tpl hier="2" item="0"/>
          <tpl hier="4" item="3"/>
          <tpl fld="3" item="12"/>
          <tpl fld="2" item="65"/>
          <tpl hier="9" item="1"/>
          <tpl hier="11" item="4"/>
          <tpl hier="12" item="5"/>
          <tpl hier="26" item="4294967295"/>
        </tpls>
      </n>
      <n v="1">
        <tpls c="8">
          <tpl hier="2" item="0"/>
          <tpl hier="4" item="3"/>
          <tpl fld="3" item="2"/>
          <tpl fld="2" item="65"/>
          <tpl hier="9" item="1"/>
          <tpl hier="11" item="4"/>
          <tpl hier="12" item="5"/>
          <tpl hier="26" item="4294967295"/>
        </tpls>
      </n>
      <n v="1">
        <tpls c="8">
          <tpl hier="2" item="0"/>
          <tpl hier="4" item="3"/>
          <tpl fld="3" item="35"/>
          <tpl fld="2" item="85"/>
          <tpl hier="9" item="1"/>
          <tpl hier="11" item="4"/>
          <tpl hier="12" item="5"/>
          <tpl hier="26" item="4294967295"/>
        </tpls>
      </n>
      <n v="1">
        <tpls c="8">
          <tpl hier="2" item="0"/>
          <tpl hier="4" item="3"/>
          <tpl fld="3" item="39"/>
          <tpl fld="2" item="85"/>
          <tpl hier="9" item="1"/>
          <tpl hier="11" item="4"/>
          <tpl hier="12" item="5"/>
          <tpl hier="26" item="4294967295"/>
        </tpls>
      </n>
      <n v="1">
        <tpls c="8">
          <tpl hier="2" item="0"/>
          <tpl hier="4" item="3"/>
          <tpl fld="3" item="24"/>
          <tpl fld="2" item="85"/>
          <tpl hier="9" item="1"/>
          <tpl hier="11" item="4"/>
          <tpl hier="12" item="5"/>
          <tpl hier="26" item="4294967295"/>
        </tpls>
      </n>
      <n v="1">
        <tpls c="8">
          <tpl hier="2" item="0"/>
          <tpl hier="4" item="3"/>
          <tpl fld="3" item="9"/>
          <tpl fld="2" item="85"/>
          <tpl hier="9" item="1"/>
          <tpl hier="11" item="4"/>
          <tpl hier="12" item="5"/>
          <tpl hier="26" item="4294967295"/>
        </tpls>
      </n>
      <n v="1">
        <tpls c="8">
          <tpl hier="2" item="0"/>
          <tpl hier="4" item="3"/>
          <tpl fld="3" item="20"/>
          <tpl fld="2" item="49"/>
          <tpl hier="9" item="1"/>
          <tpl hier="11" item="4"/>
          <tpl hier="12" item="5"/>
          <tpl hier="26" item="4294967295"/>
        </tpls>
      </n>
      <n v="1">
        <tpls c="8">
          <tpl hier="2" item="0"/>
          <tpl hier="4" item="3"/>
          <tpl fld="3" item="42"/>
          <tpl fld="2" item="49"/>
          <tpl hier="9" item="1"/>
          <tpl hier="11" item="4"/>
          <tpl hier="12" item="5"/>
          <tpl hier="26" item="4294967295"/>
        </tpls>
      </n>
      <n v="1">
        <tpls c="8">
          <tpl hier="2" item="0"/>
          <tpl hier="4" item="3"/>
          <tpl fld="3" item="23"/>
          <tpl fld="2" item="49"/>
          <tpl hier="9" item="1"/>
          <tpl hier="11" item="4"/>
          <tpl hier="12" item="5"/>
          <tpl hier="26" item="4294967295"/>
        </tpls>
      </n>
      <n v="1">
        <tpls c="8">
          <tpl hier="2" item="0"/>
          <tpl hier="4" item="3"/>
          <tpl fld="3" item="54"/>
          <tpl fld="2" item="44"/>
          <tpl hier="9" item="1"/>
          <tpl hier="11" item="4"/>
          <tpl hier="12" item="5"/>
          <tpl hier="26" item="4294967295"/>
        </tpls>
      </n>
      <n v="1">
        <tpls c="8">
          <tpl hier="2" item="0"/>
          <tpl hier="4" item="3"/>
          <tpl fld="3" item="45"/>
          <tpl fld="2" item="44"/>
          <tpl hier="9" item="1"/>
          <tpl hier="11" item="4"/>
          <tpl hier="12" item="5"/>
          <tpl hier="26" item="4294967295"/>
        </tpls>
      </n>
      <n v="1">
        <tpls c="8">
          <tpl hier="2" item="0"/>
          <tpl hier="4" item="3"/>
          <tpl fld="3" item="33"/>
          <tpl fld="2" item="44"/>
          <tpl hier="9" item="1"/>
          <tpl hier="11" item="4"/>
          <tpl hier="12" item="5"/>
          <tpl hier="26" item="4294967295"/>
        </tpls>
      </n>
      <n v="1">
        <tpls c="8">
          <tpl hier="2" item="0"/>
          <tpl hier="4" item="3"/>
          <tpl fld="3" item="4"/>
          <tpl fld="2" item="34"/>
          <tpl hier="9" item="1"/>
          <tpl hier="11" item="4"/>
          <tpl hier="12" item="5"/>
          <tpl hier="26" item="4294967295"/>
        </tpls>
      </n>
      <n v="1">
        <tpls c="8">
          <tpl hier="2" item="0"/>
          <tpl hier="4" item="3"/>
          <tpl fld="3" item="28"/>
          <tpl fld="2" item="34"/>
          <tpl hier="9" item="1"/>
          <tpl hier="11" item="4"/>
          <tpl hier="12" item="5"/>
          <tpl hier="26" item="4294967295"/>
        </tpls>
      </n>
      <n v="1">
        <tpls c="8">
          <tpl hier="2" item="0"/>
          <tpl hier="4" item="3"/>
          <tpl fld="3" item="9"/>
          <tpl fld="2" item="34"/>
          <tpl hier="9" item="1"/>
          <tpl hier="11" item="4"/>
          <tpl hier="12" item="5"/>
          <tpl hier="26" item="4294967295"/>
        </tpls>
      </n>
      <n v="1">
        <tpls c="8">
          <tpl hier="2" item="0"/>
          <tpl hier="4" item="3"/>
          <tpl fld="3" item="15"/>
          <tpl fld="2" item="64"/>
          <tpl hier="9" item="1"/>
          <tpl hier="11" item="4"/>
          <tpl hier="12" item="5"/>
          <tpl hier="26" item="4294967295"/>
        </tpls>
      </n>
      <n v="1">
        <tpls c="8">
          <tpl hier="2" item="0"/>
          <tpl hier="4" item="3"/>
          <tpl fld="3" item="33"/>
          <tpl fld="2" item="64"/>
          <tpl hier="9" item="1"/>
          <tpl hier="11" item="4"/>
          <tpl hier="12" item="5"/>
          <tpl hier="26" item="4294967295"/>
        </tpls>
      </n>
      <n v="1">
        <tpls c="8">
          <tpl hier="2" item="0"/>
          <tpl hier="4" item="3"/>
          <tpl fld="3" item="53"/>
          <tpl fld="2" item="33"/>
          <tpl hier="9" item="1"/>
          <tpl hier="11" item="4"/>
          <tpl hier="12" item="5"/>
          <tpl hier="26" item="4294967295"/>
        </tpls>
      </n>
      <n v="1">
        <tpls c="8">
          <tpl hier="2" item="0"/>
          <tpl hier="4" item="3"/>
          <tpl fld="3" item="46"/>
          <tpl fld="2" item="43"/>
          <tpl hier="9" item="1"/>
          <tpl hier="11" item="4"/>
          <tpl hier="12" item="5"/>
          <tpl hier="26" item="4294967295"/>
        </tpls>
      </n>
      <n v="1">
        <tpls c="8">
          <tpl hier="2" item="0"/>
          <tpl hier="4" item="3"/>
          <tpl fld="3" item="30"/>
          <tpl fld="2" item="22"/>
          <tpl hier="9" item="1"/>
          <tpl hier="11" item="4"/>
          <tpl hier="12" item="5"/>
          <tpl hier="26" item="4294967295"/>
        </tpls>
      </n>
      <n v="1">
        <tpls c="8">
          <tpl hier="2" item="0"/>
          <tpl hier="4" item="3"/>
          <tpl fld="3" item="16"/>
          <tpl fld="2" item="41"/>
          <tpl hier="9" item="1"/>
          <tpl hier="11" item="4"/>
          <tpl hier="12" item="5"/>
          <tpl hier="26" item="4294967295"/>
        </tpls>
      </n>
      <n v="1">
        <tpls c="8">
          <tpl hier="2" item="0"/>
          <tpl hier="4" item="3"/>
          <tpl fld="3" item="0"/>
          <tpl fld="2" item="39"/>
          <tpl hier="9" item="1"/>
          <tpl hier="11" item="4"/>
          <tpl hier="12" item="5"/>
          <tpl hier="26" item="4294967295"/>
        </tpls>
      </n>
      <n v="1">
        <tpls c="8">
          <tpl hier="2" item="0"/>
          <tpl hier="4" item="3"/>
          <tpl fld="3" item="28"/>
          <tpl fld="2" item="31"/>
          <tpl hier="9" item="1"/>
          <tpl hier="11" item="4"/>
          <tpl hier="12" item="5"/>
          <tpl hier="26" item="4294967295"/>
        </tpls>
      </n>
      <n v="1">
        <tpls c="8">
          <tpl hier="2" item="0"/>
          <tpl hier="4" item="3"/>
          <tpl fld="3" item="11"/>
          <tpl fld="2" item="27"/>
          <tpl hier="9" item="1"/>
          <tpl hier="11" item="4"/>
          <tpl hier="12" item="5"/>
          <tpl hier="26" item="4294967295"/>
        </tpls>
      </n>
      <n v="1">
        <tpls c="8">
          <tpl hier="2" item="0"/>
          <tpl hier="4" item="3"/>
          <tpl fld="3" item="38"/>
          <tpl fld="2" item="24"/>
          <tpl hier="9" item="1"/>
          <tpl hier="11" item="4"/>
          <tpl hier="12" item="5"/>
          <tpl hier="26" item="4294967295"/>
        </tpls>
      </n>
      <n v="1">
        <tpls c="8">
          <tpl hier="2" item="0"/>
          <tpl hier="4" item="3"/>
          <tpl fld="3" item="29"/>
          <tpl fld="2" item="13"/>
          <tpl hier="9" item="1"/>
          <tpl hier="11" item="4"/>
          <tpl hier="12" item="5"/>
          <tpl hier="26" item="4294967295"/>
        </tpls>
      </n>
      <n v="1">
        <tpls c="8">
          <tpl hier="2" item="0"/>
          <tpl hier="4" item="3"/>
          <tpl fld="3" item="37"/>
          <tpl fld="2" item="45"/>
          <tpl hier="9" item="1"/>
          <tpl hier="11" item="4"/>
          <tpl hier="12" item="5"/>
          <tpl hier="26" item="4294967295"/>
        </tpls>
      </n>
      <n v="1">
        <tpls c="8">
          <tpl hier="2" item="0"/>
          <tpl hier="4" item="3"/>
          <tpl fld="3" item="17"/>
          <tpl fld="2" item="38"/>
          <tpl hier="9" item="1"/>
          <tpl hier="11" item="4"/>
          <tpl hier="12" item="5"/>
          <tpl hier="26" item="4294967295"/>
        </tpls>
      </n>
      <n v="1">
        <tpls c="8">
          <tpl hier="2" item="0"/>
          <tpl hier="4" item="3"/>
          <tpl fld="3" item="54"/>
          <tpl fld="2" item="12"/>
          <tpl hier="9" item="1"/>
          <tpl hier="11" item="4"/>
          <tpl hier="12" item="5"/>
          <tpl hier="26" item="4294967295"/>
        </tpls>
      </n>
      <n v="1">
        <tpls c="8">
          <tpl hier="2" item="0"/>
          <tpl hier="4" item="3"/>
          <tpl fld="3" item="8"/>
          <tpl fld="2" item="32"/>
          <tpl hier="9" item="1"/>
          <tpl hier="11" item="4"/>
          <tpl hier="12" item="5"/>
          <tpl hier="26" item="4294967295"/>
        </tpls>
      </n>
      <n v="1">
        <tpls c="8">
          <tpl hier="2" item="0"/>
          <tpl hier="4" item="3"/>
          <tpl fld="3" item="53"/>
          <tpl fld="2" item="2"/>
          <tpl hier="9" item="1"/>
          <tpl hier="11" item="4"/>
          <tpl hier="12" item="5"/>
          <tpl hier="26" item="4294967295"/>
        </tpls>
      </n>
      <n v="1">
        <tpls c="8">
          <tpl hier="2" item="0"/>
          <tpl hier="4" item="3"/>
          <tpl fld="3" item="57"/>
          <tpl fld="2" item="57"/>
          <tpl hier="9" item="1"/>
          <tpl hier="11" item="4"/>
          <tpl hier="12" item="5"/>
          <tpl hier="26" item="4294967295"/>
        </tpls>
      </n>
      <n v="1">
        <tpls c="8">
          <tpl hier="2" item="0"/>
          <tpl hier="4" item="3"/>
          <tpl fld="3" item="3"/>
          <tpl fld="2" item="57"/>
          <tpl hier="9" item="1"/>
          <tpl hier="11" item="4"/>
          <tpl hier="12" item="5"/>
          <tpl hier="26" item="4294967295"/>
        </tpls>
      </n>
      <n v="1">
        <tpls c="8">
          <tpl hier="2" item="0"/>
          <tpl hier="4" item="3"/>
          <tpl fld="3" item="1"/>
          <tpl fld="2" item="57"/>
          <tpl hier="9" item="1"/>
          <tpl hier="11" item="4"/>
          <tpl hier="12" item="5"/>
          <tpl hier="26" item="4294967295"/>
        </tpls>
      </n>
      <n v="1">
        <tpls c="8">
          <tpl hier="2" item="0"/>
          <tpl hier="4" item="3"/>
          <tpl fld="3" item="20"/>
          <tpl fld="2" item="61"/>
          <tpl hier="9" item="1"/>
          <tpl hier="11" item="4"/>
          <tpl hier="12" item="5"/>
          <tpl hier="26" item="4294967295"/>
        </tpls>
      </n>
      <n v="1">
        <tpls c="8">
          <tpl hier="2" item="0"/>
          <tpl hier="4" item="3"/>
          <tpl fld="3" item="51"/>
          <tpl fld="2" item="61"/>
          <tpl hier="9" item="1"/>
          <tpl hier="11" item="4"/>
          <tpl hier="12" item="5"/>
          <tpl hier="26" item="4294967295"/>
        </tpls>
      </n>
      <n v="1">
        <tpls c="8">
          <tpl hier="2" item="0"/>
          <tpl hier="4" item="3"/>
          <tpl fld="3" item="38"/>
          <tpl fld="2" item="61"/>
          <tpl hier="9" item="1"/>
          <tpl hier="11" item="4"/>
          <tpl hier="12" item="5"/>
          <tpl hier="26" item="4294967295"/>
        </tpls>
      </n>
      <n v="1">
        <tpls c="8">
          <tpl hier="2" item="0"/>
          <tpl hier="4" item="3"/>
          <tpl fld="3" item="44"/>
          <tpl fld="2" item="79"/>
          <tpl hier="9" item="1"/>
          <tpl hier="11" item="4"/>
          <tpl hier="12" item="5"/>
          <tpl hier="26" item="4294967295"/>
        </tpls>
      </n>
      <n v="1">
        <tpls c="8">
          <tpl hier="2" item="0"/>
          <tpl hier="4" item="3"/>
          <tpl fld="3" item="43"/>
          <tpl fld="2" item="79"/>
          <tpl hier="9" item="1"/>
          <tpl hier="11" item="4"/>
          <tpl hier="12" item="5"/>
          <tpl hier="26" item="4294967295"/>
        </tpls>
      </n>
      <n v="1">
        <tpls c="8">
          <tpl hier="2" item="0"/>
          <tpl hier="4" item="3"/>
          <tpl fld="3" item="42"/>
          <tpl fld="2" item="79"/>
          <tpl hier="9" item="1"/>
          <tpl hier="11" item="4"/>
          <tpl hier="12" item="5"/>
          <tpl hier="26" item="4294967295"/>
        </tpls>
      </n>
      <n v="1">
        <tpls c="8">
          <tpl hier="2" item="0"/>
          <tpl hier="4" item="3"/>
          <tpl fld="3" item="41"/>
          <tpl fld="2" item="79"/>
          <tpl hier="9" item="1"/>
          <tpl hier="11" item="4"/>
          <tpl hier="12" item="5"/>
          <tpl hier="26" item="4294967295"/>
        </tpls>
      </n>
      <n v="1">
        <tpls c="8">
          <tpl hier="2" item="0"/>
          <tpl hier="4" item="3"/>
          <tpl fld="3" item="32"/>
          <tpl fld="2" item="46"/>
          <tpl hier="9" item="1"/>
          <tpl hier="11" item="4"/>
          <tpl hier="12" item="5"/>
          <tpl hier="26" item="4294967295"/>
        </tpls>
      </n>
      <n v="1">
        <tpls c="8">
          <tpl hier="2" item="0"/>
          <tpl hier="4" item="3"/>
          <tpl fld="3" item="31"/>
          <tpl fld="2" item="46"/>
          <tpl hier="9" item="1"/>
          <tpl hier="11" item="4"/>
          <tpl hier="12" item="5"/>
          <tpl hier="26" item="4294967295"/>
        </tpls>
      </n>
      <n v="1">
        <tpls c="8">
          <tpl hier="2" item="0"/>
          <tpl hier="4" item="3"/>
          <tpl fld="3" item="30"/>
          <tpl fld="2" item="46"/>
          <tpl hier="9" item="1"/>
          <tpl hier="11" item="4"/>
          <tpl hier="12" item="5"/>
          <tpl hier="26" item="4294967295"/>
        </tpls>
      </n>
      <n v="1">
        <tpls c="8">
          <tpl hier="2" item="0"/>
          <tpl hier="4" item="3"/>
          <tpl fld="3" item="29"/>
          <tpl fld="2" item="46"/>
          <tpl hier="9" item="1"/>
          <tpl hier="11" item="4"/>
          <tpl hier="12" item="5"/>
          <tpl hier="26" item="4294967295"/>
        </tpls>
      </n>
      <n v="1">
        <tpls c="8">
          <tpl hier="2" item="0"/>
          <tpl hier="4" item="3"/>
          <tpl fld="3" item="16"/>
          <tpl fld="2" item="51"/>
          <tpl hier="9" item="1"/>
          <tpl hier="11" item="4"/>
          <tpl hier="12" item="5"/>
          <tpl hier="26" item="4294967295"/>
        </tpls>
      </n>
      <n v="1">
        <tpls c="8">
          <tpl hier="2" item="0"/>
          <tpl hier="4" item="3"/>
          <tpl fld="3" item="15"/>
          <tpl fld="2" item="51"/>
          <tpl hier="9" item="1"/>
          <tpl hier="11" item="4"/>
          <tpl hier="12" item="5"/>
          <tpl hier="26" item="4294967295"/>
        </tpls>
      </n>
      <n v="1">
        <tpls c="8">
          <tpl hier="2" item="0"/>
          <tpl hier="4" item="3"/>
          <tpl fld="3" item="14"/>
          <tpl fld="2" item="51"/>
          <tpl hier="9" item="1"/>
          <tpl hier="11" item="4"/>
          <tpl hier="12" item="5"/>
          <tpl hier="26" item="4294967295"/>
        </tpls>
      </n>
      <n v="1">
        <tpls c="8">
          <tpl hier="2" item="0"/>
          <tpl hier="4" item="3"/>
          <tpl fld="3" item="13"/>
          <tpl fld="2" item="51"/>
          <tpl hier="9" item="1"/>
          <tpl hier="11" item="4"/>
          <tpl hier="12" item="5"/>
          <tpl hier="26" item="4294967295"/>
        </tpls>
      </n>
      <n v="1">
        <tpls c="8">
          <tpl hier="2" item="0"/>
          <tpl hier="4" item="3"/>
          <tpl fld="3" item="35"/>
          <tpl fld="1" item="1"/>
          <tpl hier="9" item="1"/>
          <tpl hier="11" item="4"/>
          <tpl hier="12" item="5"/>
          <tpl hier="26" item="4294967295"/>
        </tpls>
      </n>
      <n v="1">
        <tpls c="8">
          <tpl hier="2" item="0"/>
          <tpl hier="4" item="3"/>
          <tpl fld="3" item="40"/>
          <tpl fld="1" item="1"/>
          <tpl hier="9" item="1"/>
          <tpl hier="11" item="4"/>
          <tpl hier="12" item="5"/>
          <tpl hier="26" item="4294967295"/>
        </tpls>
      </n>
      <n v="1">
        <tpls c="8">
          <tpl hier="2" item="0"/>
          <tpl hier="4" item="3"/>
          <tpl fld="3" item="50"/>
          <tpl fld="1" item="1"/>
          <tpl hier="9" item="1"/>
          <tpl hier="11" item="4"/>
          <tpl hier="12" item="5"/>
          <tpl hier="26" item="4294967295"/>
        </tpls>
      </n>
      <n v="1">
        <tpls c="8">
          <tpl hier="2" item="0"/>
          <tpl hier="4" item="3"/>
          <tpl fld="3" item="49"/>
          <tpl fld="1" item="1"/>
          <tpl hier="9" item="1"/>
          <tpl hier="11" item="4"/>
          <tpl hier="12" item="5"/>
          <tpl hier="26" item="4294967295"/>
        </tpls>
      </n>
      <n v="1">
        <tpls c="8">
          <tpl hier="2" item="0"/>
          <tpl hier="4" item="3"/>
          <tpl fld="3" item="37"/>
          <tpl fld="2" item="58"/>
          <tpl hier="9" item="1"/>
          <tpl hier="11" item="4"/>
          <tpl hier="12" item="5"/>
          <tpl hier="26" item="4294967295"/>
        </tpls>
      </n>
      <n v="1">
        <tpls c="8">
          <tpl hier="2" item="0"/>
          <tpl hier="4" item="3"/>
          <tpl fld="3" item="39"/>
          <tpl fld="2" item="58"/>
          <tpl hier="9" item="1"/>
          <tpl hier="11" item="4"/>
          <tpl hier="12" item="5"/>
          <tpl hier="26" item="4294967295"/>
        </tpls>
      </n>
      <n v="1">
        <tpls c="8">
          <tpl hier="2" item="0"/>
          <tpl hier="4" item="3"/>
          <tpl fld="3" item="28"/>
          <tpl fld="2" item="58"/>
          <tpl hier="9" item="1"/>
          <tpl hier="11" item="4"/>
          <tpl hier="12" item="5"/>
          <tpl hier="26" item="4294967295"/>
        </tpls>
      </n>
      <n v="1">
        <tpls c="8">
          <tpl hier="2" item="0"/>
          <tpl hier="4" item="3"/>
          <tpl fld="3" item="19"/>
          <tpl fld="2" item="58"/>
          <tpl hier="9" item="1"/>
          <tpl hier="11" item="4"/>
          <tpl hier="12" item="5"/>
          <tpl hier="26" item="4294967295"/>
        </tpls>
      </n>
      <n v="1">
        <tpls c="8">
          <tpl hier="2" item="0"/>
          <tpl hier="4" item="3"/>
          <tpl fld="3" item="26"/>
          <tpl fld="2" item="63"/>
          <tpl hier="9" item="1"/>
          <tpl hier="11" item="4"/>
          <tpl hier="12" item="5"/>
          <tpl hier="26" item="4294967295"/>
        </tpls>
      </n>
      <n v="1">
        <tpls c="8">
          <tpl hier="2" item="0"/>
          <tpl hier="4" item="3"/>
          <tpl fld="3" item="25"/>
          <tpl fld="2" item="63"/>
          <tpl hier="9" item="1"/>
          <tpl hier="11" item="4"/>
          <tpl hier="12" item="5"/>
          <tpl hier="26" item="4294967295"/>
        </tpls>
      </n>
      <n v="1">
        <tpls c="8">
          <tpl hier="2" item="0"/>
          <tpl hier="4" item="3"/>
          <tpl fld="3" item="24"/>
          <tpl fld="2" item="63"/>
          <tpl hier="9" item="1"/>
          <tpl hier="11" item="4"/>
          <tpl hier="12" item="5"/>
          <tpl hier="26" item="4294967295"/>
        </tpls>
      </n>
      <n v="1">
        <tpls c="8">
          <tpl hier="2" item="0"/>
          <tpl hier="4" item="3"/>
          <tpl fld="3" item="23"/>
          <tpl fld="2" item="63"/>
          <tpl hier="9" item="1"/>
          <tpl hier="11" item="4"/>
          <tpl hier="12" item="5"/>
          <tpl hier="26" item="4294967295"/>
        </tpls>
      </n>
      <n v="1">
        <tpls c="8">
          <tpl hier="2" item="0"/>
          <tpl hier="4" item="3"/>
          <tpl fld="3" item="10"/>
          <tpl fld="2" item="82"/>
          <tpl hier="9" item="1"/>
          <tpl hier="11" item="4"/>
          <tpl hier="12" item="5"/>
          <tpl hier="26" item="4294967295"/>
        </tpls>
      </n>
      <n v="1">
        <tpls c="8">
          <tpl hier="2" item="0"/>
          <tpl hier="4" item="3"/>
          <tpl fld="3" item="12"/>
          <tpl fld="2" item="82"/>
          <tpl hier="9" item="1"/>
          <tpl hier="11" item="4"/>
          <tpl hier="12" item="5"/>
          <tpl hier="26" item="4294967295"/>
        </tpls>
      </n>
      <n v="1">
        <tpls c="8">
          <tpl hier="2" item="0"/>
          <tpl hier="4" item="3"/>
          <tpl fld="3" item="11"/>
          <tpl fld="2" item="82"/>
          <tpl hier="9" item="1"/>
          <tpl hier="11" item="4"/>
          <tpl hier="12" item="5"/>
          <tpl hier="26" item="4294967295"/>
        </tpls>
      </n>
      <n v="1">
        <tpls c="8">
          <tpl hier="2" item="0"/>
          <tpl hier="4" item="3"/>
          <tpl fld="3" item="9"/>
          <tpl fld="2" item="82"/>
          <tpl hier="9" item="1"/>
          <tpl hier="11" item="4"/>
          <tpl hier="12" item="5"/>
          <tpl hier="26" item="4294967295"/>
        </tpls>
      </n>
      <n v="1">
        <tpls c="8">
          <tpl hier="2" item="0"/>
          <tpl hier="4" item="3"/>
          <tpl fld="3" item="57"/>
          <tpl fld="2" item="47"/>
          <tpl hier="9" item="1"/>
          <tpl hier="11" item="4"/>
          <tpl hier="12" item="5"/>
          <tpl hier="26" item="4294967295"/>
        </tpls>
      </n>
      <n v="1">
        <tpls c="8">
          <tpl hier="2" item="0"/>
          <tpl hier="4" item="3"/>
          <tpl fld="3" item="3"/>
          <tpl fld="2" item="47"/>
          <tpl hier="9" item="1"/>
          <tpl hier="11" item="4"/>
          <tpl hier="12" item="5"/>
          <tpl hier="26" item="4294967295"/>
        </tpls>
      </n>
      <n v="1">
        <tpls c="8">
          <tpl hier="2" item="0"/>
          <tpl hier="4" item="3"/>
          <tpl fld="3" item="1"/>
          <tpl fld="2" item="47"/>
          <tpl hier="9" item="1"/>
          <tpl hier="11" item="4"/>
          <tpl hier="12" item="5"/>
          <tpl hier="26" item="4294967295"/>
        </tpls>
      </n>
      <n v="1">
        <tpls c="8">
          <tpl hier="2" item="0"/>
          <tpl hier="4" item="3"/>
          <tpl fld="3" item="20"/>
          <tpl fld="2" item="52"/>
          <tpl hier="9" item="1"/>
          <tpl hier="11" item="4"/>
          <tpl hier="12" item="5"/>
          <tpl hier="26" item="4294967295"/>
        </tpls>
      </n>
      <n v="1">
        <tpls c="8">
          <tpl hier="2" item="0"/>
          <tpl hier="4" item="3"/>
          <tpl fld="3" item="51"/>
          <tpl fld="2" item="52"/>
          <tpl hier="9" item="1"/>
          <tpl hier="11" item="4"/>
          <tpl hier="12" item="5"/>
          <tpl hier="26" item="4294967295"/>
        </tpls>
      </n>
      <n v="1">
        <tpls c="8">
          <tpl hier="2" item="0"/>
          <tpl hier="4" item="3"/>
          <tpl fld="3" item="38"/>
          <tpl fld="2" item="52"/>
          <tpl hier="9" item="1"/>
          <tpl hier="11" item="4"/>
          <tpl hier="12" item="5"/>
          <tpl hier="26" item="4294967295"/>
        </tpls>
      </n>
      <n v="1">
        <tpls c="8">
          <tpl hier="2" item="0"/>
          <tpl hier="4" item="3"/>
          <tpl fld="3" item="44"/>
          <tpl fld="2" item="56"/>
          <tpl hier="9" item="1"/>
          <tpl hier="11" item="4"/>
          <tpl hier="12" item="5"/>
          <tpl hier="26" item="4294967295"/>
        </tpls>
      </n>
      <n v="1">
        <tpls c="8">
          <tpl hier="2" item="0"/>
          <tpl hier="4" item="3"/>
          <tpl fld="3" item="43"/>
          <tpl fld="2" item="56"/>
          <tpl hier="9" item="1"/>
          <tpl hier="11" item="4"/>
          <tpl hier="12" item="5"/>
          <tpl hier="26" item="4294967295"/>
        </tpls>
      </n>
      <n v="1">
        <tpls c="8">
          <tpl hier="2" item="0"/>
          <tpl hier="4" item="3"/>
          <tpl fld="3" item="42"/>
          <tpl fld="2" item="56"/>
          <tpl hier="9" item="1"/>
          <tpl hier="11" item="4"/>
          <tpl hier="12" item="5"/>
          <tpl hier="26" item="4294967295"/>
        </tpls>
      </n>
      <n v="1">
        <tpls c="8">
          <tpl hier="2" item="0"/>
          <tpl hier="4" item="3"/>
          <tpl fld="3" item="41"/>
          <tpl fld="2" item="56"/>
          <tpl hier="9" item="1"/>
          <tpl hier="11" item="4"/>
          <tpl hier="12" item="5"/>
          <tpl hier="26" item="4294967295"/>
        </tpls>
      </n>
      <n v="1">
        <tpls c="8">
          <tpl hier="2" item="0"/>
          <tpl hier="4" item="3"/>
          <tpl fld="3" item="32"/>
          <tpl fld="2" item="60"/>
          <tpl hier="9" item="1"/>
          <tpl hier="11" item="4"/>
          <tpl hier="12" item="5"/>
          <tpl hier="26" item="4294967295"/>
        </tpls>
      </n>
      <n v="1">
        <tpls c="8">
          <tpl hier="2" item="0"/>
          <tpl hier="4" item="3"/>
          <tpl fld="3" item="31"/>
          <tpl fld="2" item="60"/>
          <tpl hier="9" item="1"/>
          <tpl hier="11" item="4"/>
          <tpl hier="12" item="5"/>
          <tpl hier="26" item="4294967295"/>
        </tpls>
      </n>
      <n v="1">
        <tpls c="8">
          <tpl hier="2" item="0"/>
          <tpl hier="4" item="3"/>
          <tpl fld="3" item="30"/>
          <tpl fld="2" item="60"/>
          <tpl hier="9" item="1"/>
          <tpl hier="11" item="4"/>
          <tpl hier="12" item="5"/>
          <tpl hier="26" item="4294967295"/>
        </tpls>
      </n>
      <n v="1">
        <tpls c="8">
          <tpl hier="2" item="0"/>
          <tpl hier="4" item="3"/>
          <tpl fld="3" item="29"/>
          <tpl fld="2" item="60"/>
          <tpl hier="9" item="1"/>
          <tpl hier="11" item="4"/>
          <tpl hier="12" item="5"/>
          <tpl hier="26" item="4294967295"/>
        </tpls>
      </n>
      <n v="1">
        <tpls c="8">
          <tpl hier="2" item="0"/>
          <tpl hier="4" item="3"/>
          <tpl fld="3" item="16"/>
          <tpl fld="2" item="55"/>
          <tpl hier="9" item="1"/>
          <tpl hier="11" item="4"/>
          <tpl hier="12" item="5"/>
          <tpl hier="26" item="4294967295"/>
        </tpls>
      </n>
      <n v="1">
        <tpls c="8">
          <tpl hier="2" item="0"/>
          <tpl hier="4" item="3"/>
          <tpl fld="3" item="15"/>
          <tpl fld="2" item="55"/>
          <tpl hier="9" item="1"/>
          <tpl hier="11" item="4"/>
          <tpl hier="12" item="5"/>
          <tpl hier="26" item="4294967295"/>
        </tpls>
      </n>
      <n v="1">
        <tpls c="8">
          <tpl hier="2" item="0"/>
          <tpl hier="4" item="3"/>
          <tpl fld="3" item="14"/>
          <tpl fld="2" item="55"/>
          <tpl hier="9" item="1"/>
          <tpl hier="11" item="4"/>
          <tpl hier="12" item="5"/>
          <tpl hier="26" item="4294967295"/>
        </tpls>
      </n>
      <n v="1">
        <tpls c="8">
          <tpl hier="2" item="0"/>
          <tpl hier="4" item="3"/>
          <tpl fld="3" item="13"/>
          <tpl fld="2" item="55"/>
          <tpl hier="9" item="1"/>
          <tpl hier="11" item="4"/>
          <tpl hier="12" item="5"/>
          <tpl hier="26" item="4294967295"/>
        </tpls>
      </n>
      <n v="1">
        <tpls c="8">
          <tpl hier="2" item="0"/>
          <tpl hier="4" item="3"/>
          <tpl fld="3" item="4"/>
          <tpl fld="2" item="42"/>
          <tpl hier="9" item="1"/>
          <tpl hier="11" item="4"/>
          <tpl hier="12" item="5"/>
          <tpl hier="26" item="4294967295"/>
        </tpls>
      </n>
      <n v="1">
        <tpls c="8">
          <tpl hier="2" item="0"/>
          <tpl hier="4" item="3"/>
          <tpl fld="3" item="58"/>
          <tpl fld="2" item="42"/>
          <tpl hier="9" item="1"/>
          <tpl hier="11" item="4"/>
          <tpl hier="12" item="5"/>
          <tpl hier="26" item="4294967295"/>
        </tpls>
      </n>
      <n v="1">
        <tpls c="8">
          <tpl hier="2" item="0"/>
          <tpl hier="4" item="3"/>
          <tpl fld="3" item="2"/>
          <tpl fld="2" item="42"/>
          <tpl hier="9" item="1"/>
          <tpl hier="11" item="4"/>
          <tpl hier="12" item="5"/>
          <tpl hier="26" item="4294967295"/>
        </tpls>
      </n>
      <n v="1">
        <tpls c="8">
          <tpl hier="2" item="0"/>
          <tpl hier="4" item="3"/>
          <tpl fld="3" item="54"/>
          <tpl fld="2" item="62"/>
          <tpl hier="9" item="1"/>
          <tpl hier="11" item="4"/>
          <tpl hier="12" item="5"/>
          <tpl hier="26" item="4294967295"/>
        </tpls>
      </n>
      <n v="1">
        <tpls c="8">
          <tpl hier="2" item="0"/>
          <tpl hier="4" item="3"/>
          <tpl fld="3" item="53"/>
          <tpl fld="2" item="62"/>
          <tpl hier="9" item="1"/>
          <tpl hier="11" item="4"/>
          <tpl hier="12" item="5"/>
          <tpl hier="26" item="4294967295"/>
        </tpls>
      </n>
      <n v="1">
        <tpls c="8">
          <tpl hier="2" item="0"/>
          <tpl hier="4" item="3"/>
          <tpl fld="3" item="52"/>
          <tpl fld="2" item="62"/>
          <tpl hier="9" item="1"/>
          <tpl hier="11" item="4"/>
          <tpl hier="12" item="5"/>
          <tpl hier="26" item="4294967295"/>
        </tpls>
      </n>
      <n v="1">
        <tpls c="8">
          <tpl hier="2" item="0"/>
          <tpl hier="4" item="3"/>
          <tpl fld="3" item="48"/>
          <tpl fld="2" item="77"/>
          <tpl hier="9" item="1"/>
          <tpl hier="11" item="4"/>
          <tpl hier="12" item="5"/>
          <tpl hier="26" item="4294967295"/>
        </tpls>
      </n>
      <n v="1">
        <tpls c="8">
          <tpl hier="2" item="0"/>
          <tpl hier="4" item="3"/>
          <tpl fld="3" item="46"/>
          <tpl fld="2" item="77"/>
          <tpl hier="9" item="1"/>
          <tpl hier="11" item="4"/>
          <tpl hier="12" item="5"/>
          <tpl hier="26" item="4294967295"/>
        </tpls>
      </n>
      <n v="1">
        <tpls c="8">
          <tpl hier="2" item="0"/>
          <tpl hier="4" item="3"/>
          <tpl fld="3" item="45"/>
          <tpl fld="2" item="77"/>
          <tpl hier="9" item="1"/>
          <tpl hier="11" item="4"/>
          <tpl hier="12" item="5"/>
          <tpl hier="26" item="4294967295"/>
        </tpls>
      </n>
      <n v="1">
        <tpls c="8">
          <tpl hier="2" item="0"/>
          <tpl hier="4" item="3"/>
          <tpl fld="3" item="47"/>
          <tpl fld="2" item="77"/>
          <tpl hier="9" item="1"/>
          <tpl hier="11" item="4"/>
          <tpl hier="12" item="5"/>
          <tpl hier="26" item="4294967295"/>
        </tpls>
      </n>
      <n v="1">
        <tpls c="8">
          <tpl hier="2" item="0"/>
          <tpl hier="4" item="3"/>
          <tpl fld="3" item="34"/>
          <tpl fld="2" item="28"/>
          <tpl hier="9" item="1"/>
          <tpl hier="11" item="4"/>
          <tpl hier="12" item="5"/>
          <tpl hier="26" item="4294967295"/>
        </tpls>
      </n>
      <n v="1">
        <tpls c="8">
          <tpl hier="2" item="0"/>
          <tpl hier="4" item="3"/>
          <tpl fld="3" item="36"/>
          <tpl fld="2" item="28"/>
          <tpl hier="9" item="1"/>
          <tpl hier="11" item="4"/>
          <tpl hier="12" item="5"/>
          <tpl hier="26" item="4294967295"/>
        </tpls>
      </n>
      <n v="1">
        <tpls c="8">
          <tpl hier="2" item="0"/>
          <tpl hier="4" item="3"/>
          <tpl fld="3" item="27"/>
          <tpl fld="2" item="28"/>
          <tpl hier="9" item="1"/>
          <tpl hier="11" item="4"/>
          <tpl hier="12" item="5"/>
          <tpl hier="26" item="4294967295"/>
        </tpls>
      </n>
      <n v="1">
        <tpls c="8">
          <tpl hier="2" item="0"/>
          <tpl hier="4" item="3"/>
          <tpl fld="3" item="33"/>
          <tpl fld="2" item="28"/>
          <tpl hier="9" item="1"/>
          <tpl hier="11" item="4"/>
          <tpl hier="12" item="5"/>
          <tpl hier="26" item="4294967295"/>
        </tpls>
      </n>
      <n v="1">
        <tpls c="8">
          <tpl hier="2" item="0"/>
          <tpl hier="4" item="3"/>
          <tpl fld="3" item="18"/>
          <tpl fld="2" item="35"/>
          <tpl hier="9" item="1"/>
          <tpl hier="11" item="4"/>
          <tpl hier="12" item="5"/>
          <tpl hier="26" item="4294967295"/>
        </tpls>
      </n>
      <n v="1">
        <tpls c="8">
          <tpl hier="2" item="0"/>
          <tpl hier="4" item="3"/>
          <tpl fld="3" item="22"/>
          <tpl fld="2" item="35"/>
          <tpl hier="9" item="1"/>
          <tpl hier="11" item="4"/>
          <tpl hier="12" item="5"/>
          <tpl hier="26" item="4294967295"/>
        </tpls>
      </n>
      <n v="1">
        <tpls c="8">
          <tpl hier="2" item="0"/>
          <tpl hier="4" item="3"/>
          <tpl fld="3" item="17"/>
          <tpl fld="2" item="35"/>
          <tpl hier="9" item="1"/>
          <tpl hier="11" item="4"/>
          <tpl hier="12" item="5"/>
          <tpl hier="26" item="4294967295"/>
        </tpls>
      </n>
      <n v="1">
        <tpls c="8">
          <tpl hier="2" item="0"/>
          <tpl hier="4" item="3"/>
          <tpl fld="3" item="21"/>
          <tpl fld="2" item="35"/>
          <tpl hier="9" item="1"/>
          <tpl hier="11" item="4"/>
          <tpl hier="12" item="5"/>
          <tpl hier="26" item="4294967295"/>
        </tpls>
      </n>
      <n v="1">
        <tpls c="8">
          <tpl hier="2" item="0"/>
          <tpl hier="4" item="3"/>
          <tpl fld="3" item="8"/>
          <tpl fld="2" item="40"/>
          <tpl hier="9" item="1"/>
          <tpl hier="11" item="4"/>
          <tpl hier="12" item="5"/>
          <tpl hier="26" item="4294967295"/>
        </tpls>
      </n>
      <n v="1">
        <tpls c="8">
          <tpl hier="2" item="0"/>
          <tpl hier="4" item="3"/>
          <tpl fld="3" item="7"/>
          <tpl fld="2" item="40"/>
          <tpl hier="9" item="1"/>
          <tpl hier="11" item="4"/>
          <tpl hier="12" item="5"/>
          <tpl hier="26" item="4294967295"/>
        </tpls>
      </n>
      <n v="1">
        <tpls c="8">
          <tpl hier="2" item="0"/>
          <tpl hier="4" item="3"/>
          <tpl fld="3" item="6"/>
          <tpl fld="2" item="40"/>
          <tpl hier="9" item="1"/>
          <tpl hier="11" item="4"/>
          <tpl hier="12" item="5"/>
          <tpl hier="26" item="4294967295"/>
        </tpls>
      </n>
      <n v="1">
        <tpls c="8">
          <tpl hier="2" item="0"/>
          <tpl hier="4" item="3"/>
          <tpl fld="3" item="5"/>
          <tpl fld="2" item="40"/>
          <tpl hier="9" item="1"/>
          <tpl hier="11" item="4"/>
          <tpl hier="12" item="5"/>
          <tpl hier="26" item="4294967295"/>
        </tpls>
      </n>
      <n v="1">
        <tpls c="8">
          <tpl hier="2" item="0"/>
          <tpl hier="4" item="3"/>
          <tpl fld="3" item="56"/>
          <tpl fld="2" item="54"/>
          <tpl hier="9" item="1"/>
          <tpl hier="11" item="4"/>
          <tpl hier="12" item="5"/>
          <tpl hier="26" item="4294967295"/>
        </tpls>
      </n>
      <n v="1">
        <tpls c="8">
          <tpl hier="2" item="0"/>
          <tpl hier="4" item="3"/>
          <tpl fld="3" item="0"/>
          <tpl fld="2" item="54"/>
          <tpl hier="9" item="1"/>
          <tpl hier="11" item="4"/>
          <tpl hier="12" item="5"/>
          <tpl hier="26" item="4294967295"/>
        </tpls>
      </n>
      <n v="1">
        <tpls c="8">
          <tpl hier="2" item="0"/>
          <tpl hier="4" item="3"/>
          <tpl fld="3" item="55"/>
          <tpl fld="2" item="54"/>
          <tpl hier="9" item="1"/>
          <tpl hier="11" item="4"/>
          <tpl hier="12" item="5"/>
          <tpl hier="26" item="4294967295"/>
        </tpls>
      </n>
      <n v="1">
        <tpls c="8">
          <tpl hier="2" item="0"/>
          <tpl hier="4" item="3"/>
          <tpl fld="3" item="35"/>
          <tpl fld="2" item="59"/>
          <tpl hier="9" item="1"/>
          <tpl hier="11" item="4"/>
          <tpl hier="12" item="5"/>
          <tpl hier="26" item="4294967295"/>
        </tpls>
      </n>
      <n v="1">
        <tpls c="8">
          <tpl hier="2" item="0"/>
          <tpl hier="4" item="3"/>
          <tpl fld="3" item="40"/>
          <tpl fld="2" item="59"/>
          <tpl hier="9" item="1"/>
          <tpl hier="11" item="4"/>
          <tpl hier="12" item="5"/>
          <tpl hier="26" item="4294967295"/>
        </tpls>
      </n>
      <n v="1">
        <tpls c="8">
          <tpl hier="2" item="0"/>
          <tpl hier="4" item="3"/>
          <tpl fld="3" item="45"/>
          <tpl fld="2" item="59"/>
          <tpl hier="9" item="1"/>
          <tpl hier="11" item="4"/>
          <tpl hier="12" item="5"/>
          <tpl hier="26" item="4294967295"/>
        </tpls>
      </n>
      <n v="1">
        <tpls c="8">
          <tpl hier="2" item="0"/>
          <tpl hier="4" item="3"/>
          <tpl fld="3" item="19"/>
          <tpl fld="2" item="59"/>
          <tpl hier="9" item="1"/>
          <tpl hier="11" item="4"/>
          <tpl hier="12" item="5"/>
          <tpl hier="26" item="4294967295"/>
        </tpls>
      </n>
      <n v="1">
        <tpls c="8">
          <tpl hier="2" item="0"/>
          <tpl hier="4" item="3"/>
          <tpl fld="3" item="16"/>
          <tpl fld="2" item="65"/>
          <tpl hier="9" item="1"/>
          <tpl hier="11" item="4"/>
          <tpl hier="12" item="5"/>
          <tpl hier="26" item="4294967295"/>
        </tpls>
      </n>
      <n v="1">
        <tpls c="8">
          <tpl hier="2" item="0"/>
          <tpl hier="4" item="3"/>
          <tpl fld="3" item="7"/>
          <tpl fld="2" item="65"/>
          <tpl hier="9" item="1"/>
          <tpl hier="11" item="4"/>
          <tpl hier="12" item="5"/>
          <tpl hier="26" item="4294967295"/>
        </tpls>
      </n>
      <n v="1">
        <tpls c="8">
          <tpl hier="2" item="0"/>
          <tpl hier="4" item="3"/>
          <tpl fld="3" item="1"/>
          <tpl fld="2" item="65"/>
          <tpl hier="9" item="1"/>
          <tpl hier="11" item="4"/>
          <tpl hier="12" item="5"/>
          <tpl hier="26" item="4294967295"/>
        </tpls>
      </n>
      <n v="1">
        <tpls c="8">
          <tpl hier="2" item="0"/>
          <tpl hier="4" item="3"/>
          <tpl fld="3" item="44"/>
          <tpl fld="2" item="85"/>
          <tpl hier="9" item="1"/>
          <tpl hier="11" item="4"/>
          <tpl hier="12" item="5"/>
          <tpl hier="26" item="4294967295"/>
        </tpls>
      </n>
      <n v="1">
        <tpls c="8">
          <tpl hier="2" item="0"/>
          <tpl hier="4" item="3"/>
          <tpl fld="3" item="36"/>
          <tpl fld="2" item="85"/>
          <tpl hier="9" item="1"/>
          <tpl hier="11" item="4"/>
          <tpl hier="12" item="5"/>
          <tpl hier="26" item="4294967295"/>
        </tpls>
      </n>
      <n v="1">
        <tpls c="8">
          <tpl hier="2" item="0"/>
          <tpl hier="4" item="3"/>
          <tpl fld="3" item="17"/>
          <tpl fld="2" item="85"/>
          <tpl hier="9" item="1"/>
          <tpl hier="11" item="4"/>
          <tpl hier="12" item="5"/>
          <tpl hier="26" item="4294967295"/>
        </tpls>
      </n>
      <n v="1">
        <tpls c="8">
          <tpl hier="2" item="0"/>
          <tpl hier="4" item="3"/>
          <tpl fld="3" item="5"/>
          <tpl fld="2" item="85"/>
          <tpl hier="9" item="1"/>
          <tpl hier="11" item="4"/>
          <tpl hier="12" item="5"/>
          <tpl hier="26" item="4294967295"/>
        </tpls>
      </n>
      <n v="1">
        <tpls c="8">
          <tpl hier="2" item="0"/>
          <tpl hier="4" item="3"/>
          <tpl fld="3" item="40"/>
          <tpl fld="2" item="49"/>
          <tpl hier="9" item="1"/>
          <tpl hier="11" item="4"/>
          <tpl hier="12" item="5"/>
          <tpl hier="26" item="4294967295"/>
        </tpls>
      </n>
      <n v="1">
        <tpls c="8">
          <tpl hier="2" item="0"/>
          <tpl hier="4" item="3"/>
          <tpl fld="3" item="28"/>
          <tpl fld="2" item="49"/>
          <tpl hier="9" item="1"/>
          <tpl hier="11" item="4"/>
          <tpl hier="12" item="5"/>
          <tpl hier="26" item="4294967295"/>
        </tpls>
      </n>
      <n v="1">
        <tpls c="8">
          <tpl hier="2" item="0"/>
          <tpl hier="4" item="3"/>
          <tpl fld="3" item="21"/>
          <tpl fld="2" item="49"/>
          <tpl hier="9" item="1"/>
          <tpl hier="11" item="4"/>
          <tpl hier="12" item="5"/>
          <tpl hier="26" item="4294967295"/>
        </tpls>
      </n>
      <n v="1">
        <tpls c="8">
          <tpl hier="2" item="0"/>
          <tpl hier="4" item="3"/>
          <tpl fld="3" item="20"/>
          <tpl fld="2" item="44"/>
          <tpl hier="9" item="1"/>
          <tpl hier="11" item="4"/>
          <tpl hier="12" item="5"/>
          <tpl hier="26" item="4294967295"/>
        </tpls>
      </n>
      <n v="1">
        <tpls c="8">
          <tpl hier="2" item="0"/>
          <tpl hier="4" item="3"/>
          <tpl fld="3" item="42"/>
          <tpl fld="2" item="44"/>
          <tpl hier="9" item="1"/>
          <tpl hier="11" item="4"/>
          <tpl hier="12" item="5"/>
          <tpl hier="26" item="4294967295"/>
        </tpls>
      </n>
      <n v="1">
        <tpls c="8">
          <tpl hier="2" item="0"/>
          <tpl hier="4" item="3"/>
          <tpl fld="3" item="29"/>
          <tpl fld="2" item="44"/>
          <tpl hier="9" item="1"/>
          <tpl hier="11" item="4"/>
          <tpl hier="12" item="5"/>
          <tpl hier="26" item="4294967295"/>
        </tpls>
      </n>
      <n v="1">
        <tpls c="8">
          <tpl hier="2" item="0"/>
          <tpl hier="4" item="3"/>
          <tpl fld="3" item="57"/>
          <tpl fld="2" item="34"/>
          <tpl hier="9" item="1"/>
          <tpl hier="11" item="4"/>
          <tpl hier="12" item="5"/>
          <tpl hier="26" item="4294967295"/>
        </tpls>
      </n>
      <n v="1">
        <tpls c="8">
          <tpl hier="2" item="0"/>
          <tpl hier="4" item="3"/>
          <tpl fld="3" item="30"/>
          <tpl fld="2" item="34"/>
          <tpl hier="9" item="1"/>
          <tpl hier="11" item="4"/>
          <tpl hier="12" item="5"/>
          <tpl hier="26" item="4294967295"/>
        </tpls>
      </n>
      <n v="1">
        <tpls c="8">
          <tpl hier="2" item="0"/>
          <tpl hier="4" item="3"/>
          <tpl fld="3" item="12"/>
          <tpl fld="2" item="64"/>
          <tpl hier="9" item="1"/>
          <tpl hier="11" item="4"/>
          <tpl hier="12" item="5"/>
          <tpl hier="26" item="4294967295"/>
        </tpls>
      </n>
      <n v="1">
        <tpls c="8">
          <tpl hier="2" item="0"/>
          <tpl hier="4" item="3"/>
          <tpl fld="3" item="23"/>
          <tpl fld="2" item="64"/>
          <tpl hier="9" item="1"/>
          <tpl hier="11" item="4"/>
          <tpl hier="12" item="5"/>
          <tpl hier="26" item="4294967295"/>
        </tpls>
      </n>
      <n v="1">
        <tpls c="8">
          <tpl hier="2" item="0"/>
          <tpl hier="4" item="3"/>
          <tpl fld="3" item="51"/>
          <tpl fld="2" item="33"/>
          <tpl hier="9" item="1"/>
          <tpl hier="11" item="4"/>
          <tpl hier="12" item="5"/>
          <tpl hier="26" item="4294967295"/>
        </tpls>
      </n>
      <n v="1">
        <tpls c="8">
          <tpl hier="2" item="0"/>
          <tpl hier="4" item="3"/>
          <tpl fld="3" item="43"/>
          <tpl fld="2" item="43"/>
          <tpl hier="9" item="1"/>
          <tpl hier="11" item="4"/>
          <tpl hier="12" item="5"/>
          <tpl hier="26" item="4294967295"/>
        </tpls>
      </n>
      <n v="1">
        <tpls c="8">
          <tpl hier="2" item="0"/>
          <tpl hier="4" item="3"/>
          <tpl fld="3" item="41"/>
          <tpl fld="2" item="22"/>
          <tpl hier="9" item="1"/>
          <tpl hier="11" item="4"/>
          <tpl hier="12" item="5"/>
          <tpl hier="26" item="4294967295"/>
        </tpls>
      </n>
      <n v="1">
        <tpls c="8">
          <tpl hier="2" item="0"/>
          <tpl hier="4" item="3"/>
          <tpl fld="3" item="8"/>
          <tpl fld="2" item="41"/>
          <tpl hier="9" item="1"/>
          <tpl hier="11" item="4"/>
          <tpl hier="12" item="5"/>
          <tpl hier="26" item="4294967295"/>
        </tpls>
      </n>
      <n v="1">
        <tpls c="8">
          <tpl hier="2" item="0"/>
          <tpl hier="4" item="3"/>
          <tpl fld="3" item="53"/>
          <tpl fld="2" item="39"/>
          <tpl hier="9" item="1"/>
          <tpl hier="11" item="4"/>
          <tpl hier="12" item="5"/>
          <tpl hier="26" item="4294967295"/>
        </tpls>
      </n>
      <n v="1">
        <tpls c="8">
          <tpl hier="2" item="0"/>
          <tpl hier="4" item="3"/>
          <tpl fld="3" item="27"/>
          <tpl fld="2" item="31"/>
          <tpl hier="9" item="1"/>
          <tpl hier="11" item="4"/>
          <tpl hier="12" item="5"/>
          <tpl hier="26" item="4294967295"/>
        </tpls>
      </n>
      <n v="1">
        <tpls c="8">
          <tpl hier="2" item="0"/>
          <tpl hier="4" item="3"/>
          <tpl fld="3" item="6"/>
          <tpl fld="2" item="27"/>
          <tpl hier="9" item="1"/>
          <tpl hier="11" item="4"/>
          <tpl hier="12" item="5"/>
          <tpl hier="26" item="4294967295"/>
        </tpls>
      </n>
      <n v="1">
        <tpls c="8">
          <tpl hier="2" item="0"/>
          <tpl hier="4" item="3"/>
          <tpl fld="3" item="49"/>
          <tpl fld="2" item="24"/>
          <tpl hier="9" item="1"/>
          <tpl hier="11" item="4"/>
          <tpl hier="12" item="5"/>
          <tpl hier="26" item="4294967295"/>
        </tpls>
      </n>
      <n v="1">
        <tpls c="8">
          <tpl hier="2" item="0"/>
          <tpl hier="4" item="3"/>
          <tpl fld="3" item="23"/>
          <tpl fld="2" item="13"/>
          <tpl hier="9" item="1"/>
          <tpl hier="11" item="4"/>
          <tpl hier="12" item="5"/>
          <tpl hier="26" item="4294967295"/>
        </tpls>
      </n>
      <n v="1">
        <tpls c="8">
          <tpl hier="2" item="0"/>
          <tpl hier="4" item="3"/>
          <tpl fld="3" item="34"/>
          <tpl fld="2" item="45"/>
          <tpl hier="9" item="1"/>
          <tpl hier="11" item="4"/>
          <tpl hier="12" item="5"/>
          <tpl hier="26" item="4294967295"/>
        </tpls>
      </n>
      <n v="1">
        <tpls c="8">
          <tpl hier="2" item="0"/>
          <tpl hier="4" item="3"/>
          <tpl fld="3" item="14"/>
          <tpl fld="2" item="38"/>
          <tpl hier="9" item="1"/>
          <tpl hier="11" item="4"/>
          <tpl hier="12" item="5"/>
          <tpl hier="26" item="4294967295"/>
        </tpls>
      </n>
      <n v="1">
        <tpls c="8">
          <tpl hier="2" item="0"/>
          <tpl hier="4" item="3"/>
          <tpl fld="3" item="20"/>
          <tpl fld="2" item="12"/>
          <tpl hier="9" item="1"/>
          <tpl hier="11" item="4"/>
          <tpl hier="12" item="5"/>
          <tpl hier="26" item="4294967295"/>
        </tpls>
      </n>
      <n v="1">
        <tpls c="8">
          <tpl hier="2" item="0"/>
          <tpl hier="4" item="3"/>
          <tpl fld="3" item="4"/>
          <tpl fld="2" item="32"/>
          <tpl hier="9" item="1"/>
          <tpl hier="11" item="4"/>
          <tpl hier="12" item="5"/>
          <tpl hier="26" item="4294967295"/>
        </tpls>
      </n>
      <n v="1">
        <tpls c="8">
          <tpl hier="2" item="0"/>
          <tpl hier="4" item="3"/>
          <tpl fld="3" item="51"/>
          <tpl fld="2" item="2"/>
          <tpl hier="9" item="1"/>
          <tpl hier="11" item="4"/>
          <tpl hier="12" item="5"/>
          <tpl hier="26" item="4294967295"/>
        </tpls>
      </n>
      <n v="1">
        <tpls c="8">
          <tpl hier="2" item="0"/>
          <tpl hier="4" item="3"/>
          <tpl fld="3" item="0"/>
          <tpl fld="2" item="57"/>
          <tpl hier="9" item="1"/>
          <tpl hier="11" item="4"/>
          <tpl hier="12" item="5"/>
          <tpl hier="26" item="4294967295"/>
        </tpls>
      </n>
      <n v="1">
        <tpls c="8">
          <tpl hier="2" item="0"/>
          <tpl hier="4" item="3"/>
          <tpl fld="3" item="55"/>
          <tpl fld="2" item="57"/>
          <tpl hier="9" item="1"/>
          <tpl hier="11" item="4"/>
          <tpl hier="12" item="5"/>
          <tpl hier="26" item="4294967295"/>
        </tpls>
      </n>
      <n v="1">
        <tpls c="8">
          <tpl hier="2" item="0"/>
          <tpl hier="4" item="3"/>
          <tpl fld="3" item="35"/>
          <tpl fld="2" item="61"/>
          <tpl hier="9" item="1"/>
          <tpl hier="11" item="4"/>
          <tpl hier="12" item="5"/>
          <tpl hier="26" item="4294967295"/>
        </tpls>
      </n>
      <n v="1">
        <tpls c="8">
          <tpl hier="2" item="0"/>
          <tpl hier="4" item="3"/>
          <tpl fld="3" item="40"/>
          <tpl fld="2" item="61"/>
          <tpl hier="9" item="1"/>
          <tpl hier="11" item="4"/>
          <tpl hier="12" item="5"/>
          <tpl hier="26" item="4294967295"/>
        </tpls>
      </n>
      <n v="1">
        <tpls c="8">
          <tpl hier="2" item="0"/>
          <tpl hier="4" item="3"/>
          <tpl fld="3" item="50"/>
          <tpl fld="2" item="61"/>
          <tpl hier="9" item="1"/>
          <tpl hier="11" item="4"/>
          <tpl hier="12" item="5"/>
          <tpl hier="26" item="4294967295"/>
        </tpls>
      </n>
      <n v="1">
        <tpls c="8">
          <tpl hier="2" item="0"/>
          <tpl hier="4" item="3"/>
          <tpl fld="3" item="49"/>
          <tpl fld="2" item="61"/>
          <tpl hier="9" item="1"/>
          <tpl hier="11" item="4"/>
          <tpl hier="12" item="5"/>
          <tpl hier="26" item="4294967295"/>
        </tpls>
      </n>
      <n v="1">
        <tpls c="8">
          <tpl hier="2" item="0"/>
          <tpl hier="4" item="3"/>
          <tpl fld="3" item="37"/>
          <tpl fld="2" item="79"/>
          <tpl hier="9" item="1"/>
          <tpl hier="11" item="4"/>
          <tpl hier="12" item="5"/>
          <tpl hier="26" item="4294967295"/>
        </tpls>
      </n>
      <n v="1">
        <tpls c="8">
          <tpl hier="2" item="0"/>
          <tpl hier="4" item="3"/>
          <tpl fld="3" item="39"/>
          <tpl fld="2" item="79"/>
          <tpl hier="9" item="1"/>
          <tpl hier="11" item="4"/>
          <tpl hier="12" item="5"/>
          <tpl hier="26" item="4294967295"/>
        </tpls>
      </n>
      <n v="1">
        <tpls c="8">
          <tpl hier="2" item="0"/>
          <tpl hier="4" item="3"/>
          <tpl fld="3" item="28"/>
          <tpl fld="2" item="79"/>
          <tpl hier="9" item="1"/>
          <tpl hier="11" item="4"/>
          <tpl hier="12" item="5"/>
          <tpl hier="26" item="4294967295"/>
        </tpls>
      </n>
      <n v="1">
        <tpls c="8">
          <tpl hier="2" item="0"/>
          <tpl hier="4" item="3"/>
          <tpl fld="3" item="19"/>
          <tpl fld="2" item="79"/>
          <tpl hier="9" item="1"/>
          <tpl hier="11" item="4"/>
          <tpl hier="12" item="5"/>
          <tpl hier="26" item="4294967295"/>
        </tpls>
      </n>
      <n v="1">
        <tpls c="8">
          <tpl hier="2" item="0"/>
          <tpl hier="4" item="3"/>
          <tpl fld="3" item="26"/>
          <tpl fld="2" item="46"/>
          <tpl hier="9" item="1"/>
          <tpl hier="11" item="4"/>
          <tpl hier="12" item="5"/>
          <tpl hier="26" item="4294967295"/>
        </tpls>
      </n>
      <n v="1">
        <tpls c="8">
          <tpl hier="2" item="0"/>
          <tpl hier="4" item="3"/>
          <tpl fld="3" item="25"/>
          <tpl fld="2" item="46"/>
          <tpl hier="9" item="1"/>
          <tpl hier="11" item="4"/>
          <tpl hier="12" item="5"/>
          <tpl hier="26" item="4294967295"/>
        </tpls>
      </n>
      <n v="1">
        <tpls c="8">
          <tpl hier="2" item="0"/>
          <tpl hier="4" item="3"/>
          <tpl fld="3" item="24"/>
          <tpl fld="2" item="46"/>
          <tpl hier="9" item="1"/>
          <tpl hier="11" item="4"/>
          <tpl hier="12" item="5"/>
          <tpl hier="26" item="4294967295"/>
        </tpls>
      </n>
      <n v="1">
        <tpls c="8">
          <tpl hier="2" item="0"/>
          <tpl hier="4" item="3"/>
          <tpl fld="3" item="23"/>
          <tpl fld="2" item="46"/>
          <tpl hier="9" item="1"/>
          <tpl hier="11" item="4"/>
          <tpl hier="12" item="5"/>
          <tpl hier="26" item="4294967295"/>
        </tpls>
      </n>
      <n v="1">
        <tpls c="8">
          <tpl hier="2" item="0"/>
          <tpl hier="4" item="3"/>
          <tpl fld="3" item="10"/>
          <tpl fld="2" item="51"/>
          <tpl hier="9" item="1"/>
          <tpl hier="11" item="4"/>
          <tpl hier="12" item="5"/>
          <tpl hier="26" item="4294967295"/>
        </tpls>
      </n>
      <n v="1">
        <tpls c="8">
          <tpl hier="2" item="0"/>
          <tpl hier="4" item="3"/>
          <tpl fld="3" item="12"/>
          <tpl fld="2" item="51"/>
          <tpl hier="9" item="1"/>
          <tpl hier="11" item="4"/>
          <tpl hier="12" item="5"/>
          <tpl hier="26" item="4294967295"/>
        </tpls>
      </n>
      <n v="1">
        <tpls c="8">
          <tpl hier="2" item="0"/>
          <tpl hier="4" item="3"/>
          <tpl fld="3" item="11"/>
          <tpl fld="2" item="51"/>
          <tpl hier="9" item="1"/>
          <tpl hier="11" item="4"/>
          <tpl hier="12" item="5"/>
          <tpl hier="26" item="4294967295"/>
        </tpls>
      </n>
      <n v="1">
        <tpls c="8">
          <tpl hier="2" item="0"/>
          <tpl hier="4" item="3"/>
          <tpl fld="3" item="9"/>
          <tpl fld="2" item="51"/>
          <tpl hier="9" item="1"/>
          <tpl hier="11" item="4"/>
          <tpl hier="12" item="5"/>
          <tpl hier="26" item="4294967295"/>
        </tpls>
      </n>
      <n v="1">
        <tpls c="8">
          <tpl hier="2" item="0"/>
          <tpl hier="4" item="3"/>
          <tpl fld="3" item="48"/>
          <tpl fld="1" item="1"/>
          <tpl hier="9" item="1"/>
          <tpl hier="11" item="4"/>
          <tpl hier="12" item="5"/>
          <tpl hier="26" item="4294967295"/>
        </tpls>
      </n>
      <n v="1">
        <tpls c="8">
          <tpl hier="2" item="0"/>
          <tpl hier="4" item="3"/>
          <tpl fld="3" item="46"/>
          <tpl fld="1" item="1"/>
          <tpl hier="9" item="1"/>
          <tpl hier="11" item="4"/>
          <tpl hier="12" item="5"/>
          <tpl hier="26" item="4294967295"/>
        </tpls>
      </n>
      <n v="1">
        <tpls c="8">
          <tpl hier="2" item="0"/>
          <tpl hier="4" item="3"/>
          <tpl fld="3" item="45"/>
          <tpl fld="1" item="1"/>
          <tpl hier="9" item="1"/>
          <tpl hier="11" item="4"/>
          <tpl hier="12" item="5"/>
          <tpl hier="26" item="4294967295"/>
        </tpls>
      </n>
      <n v="1">
        <tpls c="8">
          <tpl hier="2" item="0"/>
          <tpl hier="4" item="3"/>
          <tpl fld="3" item="47"/>
          <tpl fld="1" item="1"/>
          <tpl hier="9" item="1"/>
          <tpl hier="11" item="4"/>
          <tpl hier="12" item="5"/>
          <tpl hier="26" item="4294967295"/>
        </tpls>
      </n>
      <n v="1">
        <tpls c="8">
          <tpl hier="2" item="0"/>
          <tpl hier="4" item="3"/>
          <tpl fld="3" item="34"/>
          <tpl fld="2" item="58"/>
          <tpl hier="9" item="1"/>
          <tpl hier="11" item="4"/>
          <tpl hier="12" item="5"/>
          <tpl hier="26" item="4294967295"/>
        </tpls>
      </n>
      <n v="1">
        <tpls c="8">
          <tpl hier="2" item="0"/>
          <tpl hier="4" item="3"/>
          <tpl fld="3" item="36"/>
          <tpl fld="2" item="58"/>
          <tpl hier="9" item="1"/>
          <tpl hier="11" item="4"/>
          <tpl hier="12" item="5"/>
          <tpl hier="26" item="4294967295"/>
        </tpls>
      </n>
      <n v="1">
        <tpls c="8">
          <tpl hier="2" item="0"/>
          <tpl hier="4" item="3"/>
          <tpl fld="3" item="27"/>
          <tpl fld="2" item="58"/>
          <tpl hier="9" item="1"/>
          <tpl hier="11" item="4"/>
          <tpl hier="12" item="5"/>
          <tpl hier="26" item="4294967295"/>
        </tpls>
      </n>
      <n v="1">
        <tpls c="8">
          <tpl hier="2" item="0"/>
          <tpl hier="4" item="3"/>
          <tpl fld="3" item="33"/>
          <tpl fld="2" item="58"/>
          <tpl hier="9" item="1"/>
          <tpl hier="11" item="4"/>
          <tpl hier="12" item="5"/>
          <tpl hier="26" item="4294967295"/>
        </tpls>
      </n>
      <n v="1">
        <tpls c="8">
          <tpl hier="2" item="0"/>
          <tpl hier="4" item="3"/>
          <tpl fld="3" item="18"/>
          <tpl fld="2" item="63"/>
          <tpl hier="9" item="1"/>
          <tpl hier="11" item="4"/>
          <tpl hier="12" item="5"/>
          <tpl hier="26" item="4294967295"/>
        </tpls>
      </n>
      <n v="1">
        <tpls c="8">
          <tpl hier="2" item="0"/>
          <tpl hier="4" item="3"/>
          <tpl fld="3" item="22"/>
          <tpl fld="2" item="63"/>
          <tpl hier="9" item="1"/>
          <tpl hier="11" item="4"/>
          <tpl hier="12" item="5"/>
          <tpl hier="26" item="4294967295"/>
        </tpls>
      </n>
      <n v="1">
        <tpls c="8">
          <tpl hier="2" item="0"/>
          <tpl hier="4" item="3"/>
          <tpl fld="3" item="17"/>
          <tpl fld="2" item="63"/>
          <tpl hier="9" item="1"/>
          <tpl hier="11" item="4"/>
          <tpl hier="12" item="5"/>
          <tpl hier="26" item="4294967295"/>
        </tpls>
      </n>
      <n v="1">
        <tpls c="8">
          <tpl hier="2" item="0"/>
          <tpl hier="4" item="3"/>
          <tpl fld="3" item="21"/>
          <tpl fld="2" item="63"/>
          <tpl hier="9" item="1"/>
          <tpl hier="11" item="4"/>
          <tpl hier="12" item="5"/>
          <tpl hier="26" item="4294967295"/>
        </tpls>
      </n>
      <n v="1">
        <tpls c="8">
          <tpl hier="2" item="0"/>
          <tpl hier="4" item="3"/>
          <tpl fld="3" item="8"/>
          <tpl fld="2" item="82"/>
          <tpl hier="9" item="1"/>
          <tpl hier="11" item="4"/>
          <tpl hier="12" item="5"/>
          <tpl hier="26" item="4294967295"/>
        </tpls>
      </n>
      <n v="1">
        <tpls c="8">
          <tpl hier="2" item="0"/>
          <tpl hier="4" item="3"/>
          <tpl fld="3" item="7"/>
          <tpl fld="2" item="82"/>
          <tpl hier="9" item="1"/>
          <tpl hier="11" item="4"/>
          <tpl hier="12" item="5"/>
          <tpl hier="26" item="4294967295"/>
        </tpls>
      </n>
      <n v="1">
        <tpls c="8">
          <tpl hier="2" item="0"/>
          <tpl hier="4" item="3"/>
          <tpl fld="3" item="6"/>
          <tpl fld="2" item="82"/>
          <tpl hier="9" item="1"/>
          <tpl hier="11" item="4"/>
          <tpl hier="12" item="5"/>
          <tpl hier="26" item="4294967295"/>
        </tpls>
      </n>
      <n v="1">
        <tpls c="8">
          <tpl hier="2" item="0"/>
          <tpl hier="4" item="3"/>
          <tpl fld="3" item="5"/>
          <tpl fld="2" item="82"/>
          <tpl hier="9" item="1"/>
          <tpl hier="11" item="4"/>
          <tpl hier="12" item="5"/>
          <tpl hier="26" item="4294967295"/>
        </tpls>
      </n>
      <n v="1">
        <tpls c="8">
          <tpl hier="2" item="0"/>
          <tpl hier="4" item="3"/>
          <tpl fld="3" item="56"/>
          <tpl fld="2" item="47"/>
          <tpl hier="9" item="1"/>
          <tpl hier="11" item="4"/>
          <tpl hier="12" item="5"/>
          <tpl hier="26" item="4294967295"/>
        </tpls>
      </n>
      <n v="1">
        <tpls c="8">
          <tpl hier="2" item="0"/>
          <tpl hier="4" item="3"/>
          <tpl fld="3" item="0"/>
          <tpl fld="2" item="47"/>
          <tpl hier="9" item="1"/>
          <tpl hier="11" item="4"/>
          <tpl hier="12" item="5"/>
          <tpl hier="26" item="4294967295"/>
        </tpls>
      </n>
      <n v="1">
        <tpls c="8">
          <tpl hier="2" item="0"/>
          <tpl hier="4" item="3"/>
          <tpl fld="3" item="55"/>
          <tpl fld="2" item="47"/>
          <tpl hier="9" item="1"/>
          <tpl hier="11" item="4"/>
          <tpl hier="12" item="5"/>
          <tpl hier="26" item="4294967295"/>
        </tpls>
      </n>
      <n v="1">
        <tpls c="8">
          <tpl hier="2" item="0"/>
          <tpl hier="4" item="3"/>
          <tpl fld="3" item="35"/>
          <tpl fld="2" item="52"/>
          <tpl hier="9" item="1"/>
          <tpl hier="11" item="4"/>
          <tpl hier="12" item="5"/>
          <tpl hier="26" item="4294967295"/>
        </tpls>
      </n>
      <n v="1">
        <tpls c="8">
          <tpl hier="2" item="0"/>
          <tpl hier="4" item="3"/>
          <tpl fld="3" item="40"/>
          <tpl fld="2" item="52"/>
          <tpl hier="9" item="1"/>
          <tpl hier="11" item="4"/>
          <tpl hier="12" item="5"/>
          <tpl hier="26" item="4294967295"/>
        </tpls>
      </n>
      <n v="1">
        <tpls c="8">
          <tpl hier="2" item="0"/>
          <tpl hier="4" item="3"/>
          <tpl fld="3" item="50"/>
          <tpl fld="2" item="52"/>
          <tpl hier="9" item="1"/>
          <tpl hier="11" item="4"/>
          <tpl hier="12" item="5"/>
          <tpl hier="26" item="4294967295"/>
        </tpls>
      </n>
      <n v="1">
        <tpls c="8">
          <tpl hier="2" item="0"/>
          <tpl hier="4" item="3"/>
          <tpl fld="3" item="49"/>
          <tpl fld="2" item="52"/>
          <tpl hier="9" item="1"/>
          <tpl hier="11" item="4"/>
          <tpl hier="12" item="5"/>
          <tpl hier="26" item="4294967295"/>
        </tpls>
      </n>
      <n v="1">
        <tpls c="8">
          <tpl hier="2" item="0"/>
          <tpl hier="4" item="3"/>
          <tpl fld="3" item="37"/>
          <tpl fld="2" item="56"/>
          <tpl hier="9" item="1"/>
          <tpl hier="11" item="4"/>
          <tpl hier="12" item="5"/>
          <tpl hier="26" item="4294967295"/>
        </tpls>
      </n>
      <n v="1">
        <tpls c="8">
          <tpl hier="2" item="0"/>
          <tpl hier="4" item="3"/>
          <tpl fld="3" item="39"/>
          <tpl fld="2" item="56"/>
          <tpl hier="9" item="1"/>
          <tpl hier="11" item="4"/>
          <tpl hier="12" item="5"/>
          <tpl hier="26" item="4294967295"/>
        </tpls>
      </n>
      <n v="1">
        <tpls c="8">
          <tpl hier="2" item="0"/>
          <tpl hier="4" item="3"/>
          <tpl fld="3" item="28"/>
          <tpl fld="2" item="56"/>
          <tpl hier="9" item="1"/>
          <tpl hier="11" item="4"/>
          <tpl hier="12" item="5"/>
          <tpl hier="26" item="4294967295"/>
        </tpls>
      </n>
      <n v="1">
        <tpls c="8">
          <tpl hier="2" item="0"/>
          <tpl hier="4" item="3"/>
          <tpl fld="3" item="19"/>
          <tpl fld="2" item="56"/>
          <tpl hier="9" item="1"/>
          <tpl hier="11" item="4"/>
          <tpl hier="12" item="5"/>
          <tpl hier="26" item="4294967295"/>
        </tpls>
      </n>
      <n v="1">
        <tpls c="8">
          <tpl hier="2" item="0"/>
          <tpl hier="4" item="3"/>
          <tpl fld="3" item="26"/>
          <tpl fld="2" item="60"/>
          <tpl hier="9" item="1"/>
          <tpl hier="11" item="4"/>
          <tpl hier="12" item="5"/>
          <tpl hier="26" item="4294967295"/>
        </tpls>
      </n>
      <n v="1">
        <tpls c="8">
          <tpl hier="2" item="0"/>
          <tpl hier="4" item="3"/>
          <tpl fld="3" item="25"/>
          <tpl fld="2" item="60"/>
          <tpl hier="9" item="1"/>
          <tpl hier="11" item="4"/>
          <tpl hier="12" item="5"/>
          <tpl hier="26" item="4294967295"/>
        </tpls>
      </n>
      <n v="1">
        <tpls c="8">
          <tpl hier="2" item="0"/>
          <tpl hier="4" item="3"/>
          <tpl fld="3" item="24"/>
          <tpl fld="2" item="60"/>
          <tpl hier="9" item="1"/>
          <tpl hier="11" item="4"/>
          <tpl hier="12" item="5"/>
          <tpl hier="26" item="4294967295"/>
        </tpls>
      </n>
      <n v="1">
        <tpls c="8">
          <tpl hier="2" item="0"/>
          <tpl hier="4" item="3"/>
          <tpl fld="3" item="23"/>
          <tpl fld="2" item="60"/>
          <tpl hier="9" item="1"/>
          <tpl hier="11" item="4"/>
          <tpl hier="12" item="5"/>
          <tpl hier="26" item="4294967295"/>
        </tpls>
      </n>
      <n v="1">
        <tpls c="8">
          <tpl hier="2" item="0"/>
          <tpl hier="4" item="3"/>
          <tpl fld="3" item="10"/>
          <tpl fld="2" item="55"/>
          <tpl hier="9" item="1"/>
          <tpl hier="11" item="4"/>
          <tpl hier="12" item="5"/>
          <tpl hier="26" item="4294967295"/>
        </tpls>
      </n>
      <n v="1">
        <tpls c="8">
          <tpl hier="2" item="0"/>
          <tpl hier="4" item="3"/>
          <tpl fld="3" item="12"/>
          <tpl fld="2" item="55"/>
          <tpl hier="9" item="1"/>
          <tpl hier="11" item="4"/>
          <tpl hier="12" item="5"/>
          <tpl hier="26" item="4294967295"/>
        </tpls>
      </n>
      <n v="1">
        <tpls c="8">
          <tpl hier="2" item="0"/>
          <tpl hier="4" item="3"/>
          <tpl fld="3" item="11"/>
          <tpl fld="2" item="55"/>
          <tpl hier="9" item="1"/>
          <tpl hier="11" item="4"/>
          <tpl hier="12" item="5"/>
          <tpl hier="26" item="4294967295"/>
        </tpls>
      </n>
      <n v="1">
        <tpls c="8">
          <tpl hier="2" item="0"/>
          <tpl hier="4" item="3"/>
          <tpl fld="3" item="9"/>
          <tpl fld="2" item="55"/>
          <tpl hier="9" item="1"/>
          <tpl hier="11" item="4"/>
          <tpl hier="12" item="5"/>
          <tpl hier="26" item="4294967295"/>
        </tpls>
      </n>
      <n v="1">
        <tpls c="8">
          <tpl hier="2" item="0"/>
          <tpl hier="4" item="3"/>
          <tpl fld="3" item="57"/>
          <tpl fld="2" item="42"/>
          <tpl hier="9" item="1"/>
          <tpl hier="11" item="4"/>
          <tpl hier="12" item="5"/>
          <tpl hier="26" item="4294967295"/>
        </tpls>
      </n>
      <n v="1">
        <tpls c="8">
          <tpl hier="2" item="0"/>
          <tpl hier="4" item="3"/>
          <tpl fld="3" item="3"/>
          <tpl fld="2" item="42"/>
          <tpl hier="9" item="1"/>
          <tpl hier="11" item="4"/>
          <tpl hier="12" item="5"/>
          <tpl hier="26" item="4294967295"/>
        </tpls>
      </n>
      <n v="1">
        <tpls c="8">
          <tpl hier="2" item="0"/>
          <tpl hier="4" item="3"/>
          <tpl fld="3" item="1"/>
          <tpl fld="2" item="42"/>
          <tpl hier="9" item="1"/>
          <tpl hier="11" item="4"/>
          <tpl hier="12" item="5"/>
          <tpl hier="26" item="4294967295"/>
        </tpls>
      </n>
      <n v="1">
        <tpls c="8">
          <tpl hier="2" item="0"/>
          <tpl hier="4" item="3"/>
          <tpl fld="3" item="20"/>
          <tpl fld="2" item="62"/>
          <tpl hier="9" item="1"/>
          <tpl hier="11" item="4"/>
          <tpl hier="12" item="5"/>
          <tpl hier="26" item="4294967295"/>
        </tpls>
      </n>
      <n v="1">
        <tpls c="8">
          <tpl hier="2" item="0"/>
          <tpl hier="4" item="3"/>
          <tpl fld="3" item="51"/>
          <tpl fld="2" item="62"/>
          <tpl hier="9" item="1"/>
          <tpl hier="11" item="4"/>
          <tpl hier="12" item="5"/>
          <tpl hier="26" item="4294967295"/>
        </tpls>
      </n>
      <n v="1">
        <tpls c="8">
          <tpl hier="2" item="0"/>
          <tpl hier="4" item="3"/>
          <tpl fld="3" item="38"/>
          <tpl fld="2" item="62"/>
          <tpl hier="9" item="1"/>
          <tpl hier="11" item="4"/>
          <tpl hier="12" item="5"/>
          <tpl hier="26" item="4294967295"/>
        </tpls>
      </n>
      <n v="1">
        <tpls c="8">
          <tpl hier="2" item="0"/>
          <tpl hier="4" item="3"/>
          <tpl fld="3" item="44"/>
          <tpl fld="2" item="77"/>
          <tpl hier="9" item="1"/>
          <tpl hier="11" item="4"/>
          <tpl hier="12" item="5"/>
          <tpl hier="26" item="4294967295"/>
        </tpls>
      </n>
      <n v="1">
        <tpls c="8">
          <tpl hier="2" item="0"/>
          <tpl hier="4" item="3"/>
          <tpl fld="3" item="43"/>
          <tpl fld="2" item="77"/>
          <tpl hier="9" item="1"/>
          <tpl hier="11" item="4"/>
          <tpl hier="12" item="5"/>
          <tpl hier="26" item="4294967295"/>
        </tpls>
      </n>
      <n v="1">
        <tpls c="8">
          <tpl hier="2" item="0"/>
          <tpl hier="4" item="3"/>
          <tpl fld="3" item="42"/>
          <tpl fld="2" item="77"/>
          <tpl hier="9" item="1"/>
          <tpl hier="11" item="4"/>
          <tpl hier="12" item="5"/>
          <tpl hier="26" item="4294967295"/>
        </tpls>
      </n>
      <n v="1">
        <tpls c="8">
          <tpl hier="2" item="0"/>
          <tpl hier="4" item="3"/>
          <tpl fld="3" item="41"/>
          <tpl fld="2" item="77"/>
          <tpl hier="9" item="1"/>
          <tpl hier="11" item="4"/>
          <tpl hier="12" item="5"/>
          <tpl hier="26" item="4294967295"/>
        </tpls>
      </n>
      <n v="1">
        <tpls c="8">
          <tpl hier="2" item="0"/>
          <tpl hier="4" item="3"/>
          <tpl fld="3" item="32"/>
          <tpl fld="2" item="28"/>
          <tpl hier="9" item="1"/>
          <tpl hier="11" item="4"/>
          <tpl hier="12" item="5"/>
          <tpl hier="26" item="4294967295"/>
        </tpls>
      </n>
      <n v="1">
        <tpls c="8">
          <tpl hier="2" item="0"/>
          <tpl hier="4" item="3"/>
          <tpl fld="3" item="31"/>
          <tpl fld="2" item="28"/>
          <tpl hier="9" item="1"/>
          <tpl hier="11" item="4"/>
          <tpl hier="12" item="5"/>
          <tpl hier="26" item="4294967295"/>
        </tpls>
      </n>
      <n v="1">
        <tpls c="8">
          <tpl hier="2" item="0"/>
          <tpl hier="4" item="3"/>
          <tpl fld="3" item="30"/>
          <tpl fld="2" item="28"/>
          <tpl hier="9" item="1"/>
          <tpl hier="11" item="4"/>
          <tpl hier="12" item="5"/>
          <tpl hier="26" item="4294967295"/>
        </tpls>
      </n>
      <n v="1">
        <tpls c="8">
          <tpl hier="2" item="0"/>
          <tpl hier="4" item="3"/>
          <tpl fld="3" item="29"/>
          <tpl fld="2" item="28"/>
          <tpl hier="9" item="1"/>
          <tpl hier="11" item="4"/>
          <tpl hier="12" item="5"/>
          <tpl hier="26" item="4294967295"/>
        </tpls>
      </n>
      <n v="1">
        <tpls c="8">
          <tpl hier="2" item="0"/>
          <tpl hier="4" item="3"/>
          <tpl fld="3" item="16"/>
          <tpl fld="2" item="35"/>
          <tpl hier="9" item="1"/>
          <tpl hier="11" item="4"/>
          <tpl hier="12" item="5"/>
          <tpl hier="26" item="4294967295"/>
        </tpls>
      </n>
      <n v="1">
        <tpls c="8">
          <tpl hier="2" item="0"/>
          <tpl hier="4" item="3"/>
          <tpl fld="3" item="15"/>
          <tpl fld="2" item="35"/>
          <tpl hier="9" item="1"/>
          <tpl hier="11" item="4"/>
          <tpl hier="12" item="5"/>
          <tpl hier="26" item="4294967295"/>
        </tpls>
      </n>
      <n v="1">
        <tpls c="8">
          <tpl hier="2" item="0"/>
          <tpl hier="4" item="3"/>
          <tpl fld="3" item="14"/>
          <tpl fld="2" item="35"/>
          <tpl hier="9" item="1"/>
          <tpl hier="11" item="4"/>
          <tpl hier="12" item="5"/>
          <tpl hier="26" item="4294967295"/>
        </tpls>
      </n>
      <n v="1">
        <tpls c="8">
          <tpl hier="2" item="0"/>
          <tpl hier="4" item="3"/>
          <tpl fld="3" item="13"/>
          <tpl fld="2" item="35"/>
          <tpl hier="9" item="1"/>
          <tpl hier="11" item="4"/>
          <tpl hier="12" item="5"/>
          <tpl hier="26" item="4294967295"/>
        </tpls>
      </n>
      <n v="1">
        <tpls c="8">
          <tpl hier="2" item="0"/>
          <tpl hier="4" item="3"/>
          <tpl fld="3" item="4"/>
          <tpl fld="2" item="40"/>
          <tpl hier="9" item="1"/>
          <tpl hier="11" item="4"/>
          <tpl hier="12" item="5"/>
          <tpl hier="26" item="4294967295"/>
        </tpls>
      </n>
      <n v="1">
        <tpls c="8">
          <tpl hier="2" item="0"/>
          <tpl hier="4" item="3"/>
          <tpl fld="3" item="58"/>
          <tpl fld="2" item="40"/>
          <tpl hier="9" item="1"/>
          <tpl hier="11" item="4"/>
          <tpl hier="12" item="5"/>
          <tpl hier="26" item="4294967295"/>
        </tpls>
      </n>
      <n v="1">
        <tpls c="8">
          <tpl hier="2" item="0"/>
          <tpl hier="4" item="3"/>
          <tpl fld="3" item="2"/>
          <tpl fld="2" item="40"/>
          <tpl hier="9" item="1"/>
          <tpl hier="11" item="4"/>
          <tpl hier="12" item="5"/>
          <tpl hier="26" item="4294967295"/>
        </tpls>
      </n>
      <n v="1">
        <tpls c="8">
          <tpl hier="2" item="0"/>
          <tpl hier="4" item="3"/>
          <tpl fld="3" item="54"/>
          <tpl fld="2" item="54"/>
          <tpl hier="9" item="1"/>
          <tpl hier="11" item="4"/>
          <tpl hier="12" item="5"/>
          <tpl hier="26" item="4294967295"/>
        </tpls>
      </n>
      <n v="1">
        <tpls c="8">
          <tpl hier="2" item="0"/>
          <tpl hier="4" item="3"/>
          <tpl fld="3" item="53"/>
          <tpl fld="2" item="54"/>
          <tpl hier="9" item="1"/>
          <tpl hier="11" item="4"/>
          <tpl hier="12" item="5"/>
          <tpl hier="26" item="4294967295"/>
        </tpls>
      </n>
      <n v="1">
        <tpls c="8">
          <tpl hier="2" item="0"/>
          <tpl hier="4" item="3"/>
          <tpl fld="3" item="52"/>
          <tpl fld="2" item="54"/>
          <tpl hier="9" item="1"/>
          <tpl hier="11" item="4"/>
          <tpl hier="12" item="5"/>
          <tpl hier="26" item="4294967295"/>
        </tpls>
      </n>
      <n v="1">
        <tpls c="8">
          <tpl hier="2" item="0"/>
          <tpl hier="4" item="3"/>
          <tpl fld="3" item="48"/>
          <tpl fld="2" item="59"/>
          <tpl hier="9" item="1"/>
          <tpl hier="11" item="4"/>
          <tpl hier="12" item="5"/>
          <tpl hier="26" item="4294967295"/>
        </tpls>
      </n>
      <n v="1">
        <tpls c="8">
          <tpl hier="2" item="0"/>
          <tpl hier="4" item="3"/>
          <tpl fld="3" item="46"/>
          <tpl fld="2" item="59"/>
          <tpl hier="9" item="1"/>
          <tpl hier="11" item="4"/>
          <tpl hier="12" item="5"/>
          <tpl hier="26" item="4294967295"/>
        </tpls>
      </n>
      <n v="1">
        <tpls c="8">
          <tpl hier="2" item="0"/>
          <tpl hier="4" item="3"/>
          <tpl fld="3" item="42"/>
          <tpl fld="2" item="59"/>
          <tpl hier="9" item="1"/>
          <tpl hier="11" item="4"/>
          <tpl hier="12" item="5"/>
          <tpl hier="26" item="4294967295"/>
        </tpls>
      </n>
      <n v="1">
        <tpls c="8">
          <tpl hier="2" item="0"/>
          <tpl hier="4" item="3"/>
          <tpl fld="3" item="33"/>
          <tpl fld="2" item="59"/>
          <tpl hier="9" item="1"/>
          <tpl hier="11" item="4"/>
          <tpl hier="12" item="5"/>
          <tpl hier="26" item="4294967295"/>
        </tpls>
      </n>
      <n v="1">
        <tpls c="8">
          <tpl hier="2" item="0"/>
          <tpl hier="4" item="3"/>
          <tpl fld="3" item="10"/>
          <tpl fld="2" item="65"/>
          <tpl hier="9" item="1"/>
          <tpl hier="11" item="4"/>
          <tpl hier="12" item="5"/>
          <tpl hier="26" item="4294967295"/>
        </tpls>
      </n>
      <n v="1">
        <tpls c="8">
          <tpl hier="2" item="0"/>
          <tpl hier="4" item="3"/>
          <tpl fld="3" item="58"/>
          <tpl fld="2" item="65"/>
          <tpl hier="9" item="1"/>
          <tpl hier="11" item="4"/>
          <tpl hier="12" item="5"/>
          <tpl hier="26" item="4294967295"/>
        </tpls>
      </n>
      <n v="1">
        <tpls c="8">
          <tpl hier="2" item="0"/>
          <tpl hier="4" item="3"/>
          <tpl fld="3" item="55"/>
          <tpl fld="2" item="65"/>
          <tpl hier="9" item="1"/>
          <tpl hier="11" item="4"/>
          <tpl hier="12" item="5"/>
          <tpl hier="26" item="4294967295"/>
        </tpls>
      </n>
      <n v="1">
        <tpls c="8">
          <tpl hier="2" item="0"/>
          <tpl hier="4" item="3"/>
          <tpl fld="3" item="37"/>
          <tpl fld="2" item="85"/>
          <tpl hier="9" item="1"/>
          <tpl hier="11" item="4"/>
          <tpl hier="12" item="5"/>
          <tpl hier="26" item="4294967295"/>
        </tpls>
      </n>
      <n v="1">
        <tpls c="8">
          <tpl hier="2" item="0"/>
          <tpl hier="4" item="3"/>
          <tpl fld="3" item="25"/>
          <tpl fld="2" item="85"/>
          <tpl hier="9" item="1"/>
          <tpl hier="11" item="4"/>
          <tpl hier="12" item="5"/>
          <tpl hier="26" item="4294967295"/>
        </tpls>
      </n>
      <n v="1">
        <tpls c="8">
          <tpl hier="2" item="0"/>
          <tpl hier="4" item="3"/>
          <tpl fld="3" item="14"/>
          <tpl fld="2" item="85"/>
          <tpl hier="9" item="1"/>
          <tpl hier="11" item="4"/>
          <tpl hier="12" item="5"/>
          <tpl hier="26" item="4294967295"/>
        </tpls>
      </n>
      <n v="1">
        <tpls c="8">
          <tpl hier="2" item="0"/>
          <tpl hier="4" item="3"/>
          <tpl fld="3" item="46"/>
          <tpl fld="2" item="49"/>
          <tpl hier="9" item="1"/>
          <tpl hier="11" item="4"/>
          <tpl hier="12" item="5"/>
          <tpl hier="26" item="4294967295"/>
        </tpls>
      </n>
      <n v="1">
        <tpls c="8">
          <tpl hier="2" item="0"/>
          <tpl hier="4" item="3"/>
          <tpl fld="3" item="30"/>
          <tpl fld="2" item="49"/>
          <tpl hier="9" item="1"/>
          <tpl hier="11" item="4"/>
          <tpl hier="12" item="5"/>
          <tpl hier="26" item="4294967295"/>
        </tpls>
      </n>
      <n v="1">
        <tpls c="8">
          <tpl hier="2" item="0"/>
          <tpl hier="4" item="3"/>
          <tpl fld="3" item="9"/>
          <tpl fld="2" item="49"/>
          <tpl hier="9" item="1"/>
          <tpl hier="11" item="4"/>
          <tpl hier="12" item="5"/>
          <tpl hier="26" item="4294967295"/>
        </tpls>
      </n>
      <n v="1">
        <tpls c="8">
          <tpl hier="2" item="0"/>
          <tpl hier="4" item="3"/>
          <tpl fld="3" item="40"/>
          <tpl fld="2" item="44"/>
          <tpl hier="9" item="1"/>
          <tpl hier="11" item="4"/>
          <tpl hier="12" item="5"/>
          <tpl hier="26" item="4294967295"/>
        </tpls>
      </n>
      <n v="1">
        <tpls c="8">
          <tpl hier="2" item="0"/>
          <tpl hier="4" item="3"/>
          <tpl fld="3" item="28"/>
          <tpl fld="2" item="44"/>
          <tpl hier="9" item="1"/>
          <tpl hier="11" item="4"/>
          <tpl hier="12" item="5"/>
          <tpl hier="26" item="4294967295"/>
        </tpls>
      </n>
      <n v="1">
        <tpls c="8">
          <tpl hier="2" item="0"/>
          <tpl hier="4" item="3"/>
          <tpl fld="3" item="23"/>
          <tpl fld="2" item="44"/>
          <tpl hier="9" item="1"/>
          <tpl hier="11" item="4"/>
          <tpl hier="12" item="5"/>
          <tpl hier="26" item="4294967295"/>
        </tpls>
      </n>
      <n v="1">
        <tpls c="8">
          <tpl hier="2" item="0"/>
          <tpl hier="4" item="3"/>
          <tpl fld="3" item="56"/>
          <tpl fld="2" item="34"/>
          <tpl hier="9" item="1"/>
          <tpl hier="11" item="4"/>
          <tpl hier="12" item="5"/>
          <tpl hier="26" item="4294967295"/>
        </tpls>
      </n>
      <n v="1">
        <tpls c="8">
          <tpl hier="2" item="0"/>
          <tpl hier="4" item="3"/>
          <tpl fld="3" item="24"/>
          <tpl fld="2" item="34"/>
          <tpl hier="9" item="1"/>
          <tpl hier="11" item="4"/>
          <tpl hier="12" item="5"/>
          <tpl hier="26" item="4294967295"/>
        </tpls>
      </n>
      <n v="1">
        <tpls c="8">
          <tpl hier="2" item="0"/>
          <tpl hier="4" item="3"/>
          <tpl fld="3" item="7"/>
          <tpl fld="2" item="64"/>
          <tpl hier="9" item="1"/>
          <tpl hier="11" item="4"/>
          <tpl hier="12" item="5"/>
          <tpl hier="26" item="4294967295"/>
        </tpls>
      </n>
      <n v="1">
        <tpls c="8">
          <tpl hier="2" item="0"/>
          <tpl hier="4" item="3"/>
          <tpl fld="3" item="13"/>
          <tpl fld="2" item="64"/>
          <tpl hier="9" item="1"/>
          <tpl hier="11" item="4"/>
          <tpl hier="12" item="5"/>
          <tpl hier="26" item="4294967295"/>
        </tpls>
      </n>
      <n v="1">
        <tpls c="8">
          <tpl hier="2" item="0"/>
          <tpl hier="4" item="3"/>
          <tpl fld="3" item="45"/>
          <tpl fld="2" item="33"/>
          <tpl hier="9" item="1"/>
          <tpl hier="11" item="4"/>
          <tpl hier="12" item="5"/>
          <tpl hier="26" item="4294967295"/>
        </tpls>
      </n>
      <n v="1">
        <tpls c="8">
          <tpl hier="2" item="0"/>
          <tpl hier="4" item="3"/>
          <tpl fld="3" item="51"/>
          <tpl fld="2" item="43"/>
          <tpl hier="9" item="1"/>
          <tpl hier="11" item="4"/>
          <tpl hier="12" item="5"/>
          <tpl hier="26" item="4294967295"/>
        </tpls>
      </n>
      <n v="1">
        <tpls c="8">
          <tpl hier="2" item="0"/>
          <tpl hier="4" item="3"/>
          <tpl fld="3" item="33"/>
          <tpl fld="2" item="22"/>
          <tpl hier="9" item="1"/>
          <tpl hier="11" item="4"/>
          <tpl hier="12" item="5"/>
          <tpl hier="26" item="4294967295"/>
        </tpls>
      </n>
      <n v="1">
        <tpls c="8">
          <tpl hier="2" item="0"/>
          <tpl hier="4" item="3"/>
          <tpl fld="3" item="4"/>
          <tpl fld="2" item="41"/>
          <tpl hier="9" item="1"/>
          <tpl hier="11" item="4"/>
          <tpl hier="12" item="5"/>
          <tpl hier="26" item="4294967295"/>
        </tpls>
      </n>
      <n v="1">
        <tpls c="8">
          <tpl hier="2" item="0"/>
          <tpl hier="4" item="3"/>
          <tpl fld="3" item="55"/>
          <tpl fld="2" item="39"/>
          <tpl hier="9" item="1"/>
          <tpl hier="11" item="4"/>
          <tpl hier="12" item="5"/>
          <tpl hier="26" item="4294967295"/>
        </tpls>
      </n>
      <n v="1">
        <tpls c="8">
          <tpl hier="2" item="0"/>
          <tpl hier="4" item="3"/>
          <tpl fld="3" item="19"/>
          <tpl fld="2" item="31"/>
          <tpl hier="9" item="1"/>
          <tpl hier="11" item="4"/>
          <tpl hier="12" item="5"/>
          <tpl hier="26" item="4294967295"/>
        </tpls>
      </n>
      <n v="1">
        <tpls c="8">
          <tpl hier="2" item="0"/>
          <tpl hier="4" item="3"/>
          <tpl fld="3" item="9"/>
          <tpl fld="2" item="27"/>
          <tpl hier="9" item="1"/>
          <tpl hier="11" item="4"/>
          <tpl hier="12" item="5"/>
          <tpl hier="26" item="4294967295"/>
        </tpls>
      </n>
      <n v="1">
        <tpls c="8">
          <tpl hier="2" item="0"/>
          <tpl hier="4" item="3"/>
          <tpl fld="3" item="44"/>
          <tpl fld="2" item="17"/>
          <tpl hier="9" item="1"/>
          <tpl hier="11" item="4"/>
          <tpl hier="12" item="5"/>
          <tpl hier="26" item="4294967295"/>
        </tpls>
      </n>
      <n v="1">
        <tpls c="8">
          <tpl hier="2" item="0"/>
          <tpl hier="4" item="3"/>
          <tpl fld="3" item="16"/>
          <tpl fld="2" item="23"/>
          <tpl hier="9" item="1"/>
          <tpl hier="11" item="4"/>
          <tpl hier="12" item="5"/>
          <tpl hier="26" item="4294967295"/>
        </tpls>
      </n>
      <n v="1">
        <tpls c="8">
          <tpl hier="2" item="0"/>
          <tpl hier="4" item="3"/>
          <tpl fld="3" item="22"/>
          <tpl fld="2" item="45"/>
          <tpl hier="9" item="1"/>
          <tpl hier="11" item="4"/>
          <tpl hier="12" item="5"/>
          <tpl hier="26" item="4294967295"/>
        </tpls>
      </n>
      <n v="1">
        <tpls c="8">
          <tpl hier="2" item="0"/>
          <tpl hier="4" item="3"/>
          <tpl fld="3" item="5"/>
          <tpl fld="2" item="38"/>
          <tpl hier="9" item="1"/>
          <tpl hier="11" item="4"/>
          <tpl hier="12" item="5"/>
          <tpl hier="26" item="4294967295"/>
        </tpls>
      </n>
      <n v="1">
        <tpls c="8">
          <tpl hier="2" item="0"/>
          <tpl hier="4" item="3"/>
          <tpl fld="3" item="42"/>
          <tpl fld="2" item="12"/>
          <tpl hier="9" item="1"/>
          <tpl hier="11" item="4"/>
          <tpl hier="12" item="5"/>
          <tpl hier="26" item="4294967295"/>
        </tpls>
      </n>
      <n v="1">
        <tpls c="8">
          <tpl hier="2" item="0"/>
          <tpl hier="4" item="3"/>
          <tpl fld="3" item="11"/>
          <tpl fld="2" item="32"/>
          <tpl hier="9" item="1"/>
          <tpl hier="11" item="4"/>
          <tpl hier="12" item="5"/>
          <tpl hier="26" item="4294967295"/>
        </tpls>
      </n>
      <n v="1">
        <tpls c="8">
          <tpl hier="2" item="0"/>
          <tpl hier="4" item="3"/>
          <tpl fld="3" item="43"/>
          <tpl fld="2" item="8"/>
          <tpl hier="9" item="1"/>
          <tpl hier="11" item="4"/>
          <tpl hier="12" item="5"/>
          <tpl hier="26" item="4294967295"/>
        </tpls>
      </n>
      <n v="1">
        <tpls c="8">
          <tpl hier="2" item="0"/>
          <tpl hier="4" item="3"/>
          <tpl fld="3" item="54"/>
          <tpl fld="2" item="57"/>
          <tpl hier="9" item="1"/>
          <tpl hier="11" item="4"/>
          <tpl hier="12" item="5"/>
          <tpl hier="26" item="4294967295"/>
        </tpls>
      </n>
      <n v="1">
        <tpls c="8">
          <tpl hier="2" item="0"/>
          <tpl hier="4" item="3"/>
          <tpl fld="3" item="53"/>
          <tpl fld="2" item="57"/>
          <tpl hier="9" item="1"/>
          <tpl hier="11" item="4"/>
          <tpl hier="12" item="5"/>
          <tpl hier="26" item="4294967295"/>
        </tpls>
      </n>
      <n v="1">
        <tpls c="8">
          <tpl hier="2" item="0"/>
          <tpl hier="4" item="3"/>
          <tpl fld="3" item="52"/>
          <tpl fld="2" item="57"/>
          <tpl hier="9" item="1"/>
          <tpl hier="11" item="4"/>
          <tpl hier="12" item="5"/>
          <tpl hier="26" item="4294967295"/>
        </tpls>
      </n>
      <n v="1">
        <tpls c="8">
          <tpl hier="2" item="0"/>
          <tpl hier="4" item="3"/>
          <tpl fld="3" item="48"/>
          <tpl fld="2" item="61"/>
          <tpl hier="9" item="1"/>
          <tpl hier="11" item="4"/>
          <tpl hier="12" item="5"/>
          <tpl hier="26" item="4294967295"/>
        </tpls>
      </n>
      <n v="1">
        <tpls c="8">
          <tpl hier="2" item="0"/>
          <tpl hier="4" item="3"/>
          <tpl fld="3" item="46"/>
          <tpl fld="2" item="61"/>
          <tpl hier="9" item="1"/>
          <tpl hier="11" item="4"/>
          <tpl hier="12" item="5"/>
          <tpl hier="26" item="4294967295"/>
        </tpls>
      </n>
      <n v="1">
        <tpls c="8">
          <tpl hier="2" item="0"/>
          <tpl hier="4" item="3"/>
          <tpl fld="3" item="45"/>
          <tpl fld="2" item="61"/>
          <tpl hier="9" item="1"/>
          <tpl hier="11" item="4"/>
          <tpl hier="12" item="5"/>
          <tpl hier="26" item="4294967295"/>
        </tpls>
      </n>
      <n v="1">
        <tpls c="8">
          <tpl hier="2" item="0"/>
          <tpl hier="4" item="3"/>
          <tpl fld="3" item="47"/>
          <tpl fld="2" item="61"/>
          <tpl hier="9" item="1"/>
          <tpl hier="11" item="4"/>
          <tpl hier="12" item="5"/>
          <tpl hier="26" item="4294967295"/>
        </tpls>
      </n>
      <n v="1">
        <tpls c="8">
          <tpl hier="2" item="0"/>
          <tpl hier="4" item="3"/>
          <tpl fld="3" item="34"/>
          <tpl fld="2" item="79"/>
          <tpl hier="9" item="1"/>
          <tpl hier="11" item="4"/>
          <tpl hier="12" item="5"/>
          <tpl hier="26" item="4294967295"/>
        </tpls>
      </n>
      <n v="1">
        <tpls c="8">
          <tpl hier="2" item="0"/>
          <tpl hier="4" item="3"/>
          <tpl fld="3" item="36"/>
          <tpl fld="2" item="79"/>
          <tpl hier="9" item="1"/>
          <tpl hier="11" item="4"/>
          <tpl hier="12" item="5"/>
          <tpl hier="26" item="4294967295"/>
        </tpls>
      </n>
      <n v="1">
        <tpls c="8">
          <tpl hier="2" item="0"/>
          <tpl hier="4" item="3"/>
          <tpl fld="3" item="27"/>
          <tpl fld="2" item="79"/>
          <tpl hier="9" item="1"/>
          <tpl hier="11" item="4"/>
          <tpl hier="12" item="5"/>
          <tpl hier="26" item="4294967295"/>
        </tpls>
      </n>
      <n v="1">
        <tpls c="8">
          <tpl hier="2" item="0"/>
          <tpl hier="4" item="3"/>
          <tpl fld="3" item="33"/>
          <tpl fld="2" item="79"/>
          <tpl hier="9" item="1"/>
          <tpl hier="11" item="4"/>
          <tpl hier="12" item="5"/>
          <tpl hier="26" item="4294967295"/>
        </tpls>
      </n>
      <n v="1">
        <tpls c="8">
          <tpl hier="2" item="0"/>
          <tpl hier="4" item="3"/>
          <tpl fld="3" item="18"/>
          <tpl fld="2" item="46"/>
          <tpl hier="9" item="1"/>
          <tpl hier="11" item="4"/>
          <tpl hier="12" item="5"/>
          <tpl hier="26" item="4294967295"/>
        </tpls>
      </n>
      <n v="1">
        <tpls c="8">
          <tpl hier="2" item="0"/>
          <tpl hier="4" item="3"/>
          <tpl fld="3" item="22"/>
          <tpl fld="2" item="46"/>
          <tpl hier="9" item="1"/>
          <tpl hier="11" item="4"/>
          <tpl hier="12" item="5"/>
          <tpl hier="26" item="4294967295"/>
        </tpls>
      </n>
      <n v="1">
        <tpls c="8">
          <tpl hier="2" item="0"/>
          <tpl hier="4" item="3"/>
          <tpl fld="3" item="17"/>
          <tpl fld="2" item="46"/>
          <tpl hier="9" item="1"/>
          <tpl hier="11" item="4"/>
          <tpl hier="12" item="5"/>
          <tpl hier="26" item="4294967295"/>
        </tpls>
      </n>
      <n v="1">
        <tpls c="8">
          <tpl hier="2" item="0"/>
          <tpl hier="4" item="3"/>
          <tpl fld="3" item="21"/>
          <tpl fld="2" item="46"/>
          <tpl hier="9" item="1"/>
          <tpl hier="11" item="4"/>
          <tpl hier="12" item="5"/>
          <tpl hier="26" item="4294967295"/>
        </tpls>
      </n>
      <n v="1">
        <tpls c="8">
          <tpl hier="2" item="0"/>
          <tpl hier="4" item="3"/>
          <tpl fld="3" item="8"/>
          <tpl fld="2" item="51"/>
          <tpl hier="9" item="1"/>
          <tpl hier="11" item="4"/>
          <tpl hier="12" item="5"/>
          <tpl hier="26" item="4294967295"/>
        </tpls>
      </n>
      <n v="1">
        <tpls c="8">
          <tpl hier="2" item="0"/>
          <tpl hier="4" item="3"/>
          <tpl fld="3" item="7"/>
          <tpl fld="2" item="51"/>
          <tpl hier="9" item="1"/>
          <tpl hier="11" item="4"/>
          <tpl hier="12" item="5"/>
          <tpl hier="26" item="4294967295"/>
        </tpls>
      </n>
      <n v="1">
        <tpls c="8">
          <tpl hier="2" item="0"/>
          <tpl hier="4" item="3"/>
          <tpl fld="3" item="6"/>
          <tpl fld="2" item="51"/>
          <tpl hier="9" item="1"/>
          <tpl hier="11" item="4"/>
          <tpl hier="12" item="5"/>
          <tpl hier="26" item="4294967295"/>
        </tpls>
      </n>
      <n v="1">
        <tpls c="8">
          <tpl hier="2" item="0"/>
          <tpl hier="4" item="3"/>
          <tpl fld="3" item="5"/>
          <tpl fld="2" item="51"/>
          <tpl hier="9" item="1"/>
          <tpl hier="11" item="4"/>
          <tpl hier="12" item="5"/>
          <tpl hier="26" item="4294967295"/>
        </tpls>
      </n>
      <n v="1">
        <tpls c="8">
          <tpl hier="2" item="0"/>
          <tpl hier="4" item="3"/>
          <tpl fld="3" item="44"/>
          <tpl fld="1" item="1"/>
          <tpl hier="9" item="1"/>
          <tpl hier="11" item="4"/>
          <tpl hier="12" item="5"/>
          <tpl hier="26" item="4294967295"/>
        </tpls>
      </n>
      <n v="1">
        <tpls c="8">
          <tpl hier="2" item="0"/>
          <tpl hier="4" item="3"/>
          <tpl fld="3" item="43"/>
          <tpl fld="1" item="1"/>
          <tpl hier="9" item="1"/>
          <tpl hier="11" item="4"/>
          <tpl hier="12" item="5"/>
          <tpl hier="26" item="4294967295"/>
        </tpls>
      </n>
      <n v="1">
        <tpls c="8">
          <tpl hier="2" item="0"/>
          <tpl hier="4" item="3"/>
          <tpl fld="3" item="42"/>
          <tpl fld="1" item="1"/>
          <tpl hier="9" item="1"/>
          <tpl hier="11" item="4"/>
          <tpl hier="12" item="5"/>
          <tpl hier="26" item="4294967295"/>
        </tpls>
      </n>
      <n v="1">
        <tpls c="8">
          <tpl hier="2" item="0"/>
          <tpl hier="4" item="3"/>
          <tpl fld="3" item="41"/>
          <tpl fld="1" item="1"/>
          <tpl hier="9" item="1"/>
          <tpl hier="11" item="4"/>
          <tpl hier="12" item="5"/>
          <tpl hier="26" item="4294967295"/>
        </tpls>
      </n>
      <n v="1">
        <tpls c="8">
          <tpl hier="2" item="0"/>
          <tpl hier="4" item="3"/>
          <tpl fld="3" item="32"/>
          <tpl fld="2" item="58"/>
          <tpl hier="9" item="1"/>
          <tpl hier="11" item="4"/>
          <tpl hier="12" item="5"/>
          <tpl hier="26" item="4294967295"/>
        </tpls>
      </n>
      <n v="1">
        <tpls c="8">
          <tpl hier="2" item="0"/>
          <tpl hier="4" item="3"/>
          <tpl fld="3" item="31"/>
          <tpl fld="2" item="58"/>
          <tpl hier="9" item="1"/>
          <tpl hier="11" item="4"/>
          <tpl hier="12" item="5"/>
          <tpl hier="26" item="4294967295"/>
        </tpls>
      </n>
      <n v="1">
        <tpls c="8">
          <tpl hier="2" item="0"/>
          <tpl hier="4" item="3"/>
          <tpl fld="3" item="30"/>
          <tpl fld="2" item="58"/>
          <tpl hier="9" item="1"/>
          <tpl hier="11" item="4"/>
          <tpl hier="12" item="5"/>
          <tpl hier="26" item="4294967295"/>
        </tpls>
      </n>
      <n v="1">
        <tpls c="8">
          <tpl hier="2" item="0"/>
          <tpl hier="4" item="3"/>
          <tpl fld="3" item="29"/>
          <tpl fld="2" item="58"/>
          <tpl hier="9" item="1"/>
          <tpl hier="11" item="4"/>
          <tpl hier="12" item="5"/>
          <tpl hier="26" item="4294967295"/>
        </tpls>
      </n>
      <n v="1">
        <tpls c="8">
          <tpl hier="2" item="0"/>
          <tpl hier="4" item="3"/>
          <tpl fld="3" item="16"/>
          <tpl fld="2" item="63"/>
          <tpl hier="9" item="1"/>
          <tpl hier="11" item="4"/>
          <tpl hier="12" item="5"/>
          <tpl hier="26" item="4294967295"/>
        </tpls>
      </n>
      <n v="1">
        <tpls c="8">
          <tpl hier="2" item="0"/>
          <tpl hier="4" item="3"/>
          <tpl fld="3" item="15"/>
          <tpl fld="2" item="63"/>
          <tpl hier="9" item="1"/>
          <tpl hier="11" item="4"/>
          <tpl hier="12" item="5"/>
          <tpl hier="26" item="4294967295"/>
        </tpls>
      </n>
      <n v="1">
        <tpls c="8">
          <tpl hier="2" item="0"/>
          <tpl hier="4" item="3"/>
          <tpl fld="3" item="14"/>
          <tpl fld="2" item="63"/>
          <tpl hier="9" item="1"/>
          <tpl hier="11" item="4"/>
          <tpl hier="12" item="5"/>
          <tpl hier="26" item="4294967295"/>
        </tpls>
      </n>
      <n v="1">
        <tpls c="8">
          <tpl hier="2" item="0"/>
          <tpl hier="4" item="3"/>
          <tpl fld="3" item="13"/>
          <tpl fld="2" item="63"/>
          <tpl hier="9" item="1"/>
          <tpl hier="11" item="4"/>
          <tpl hier="12" item="5"/>
          <tpl hier="26" item="4294967295"/>
        </tpls>
      </n>
      <n v="1">
        <tpls c="8">
          <tpl hier="2" item="0"/>
          <tpl hier="4" item="3"/>
          <tpl fld="3" item="4"/>
          <tpl fld="2" item="82"/>
          <tpl hier="9" item="1"/>
          <tpl hier="11" item="4"/>
          <tpl hier="12" item="5"/>
          <tpl hier="26" item="4294967295"/>
        </tpls>
      </n>
      <n v="1">
        <tpls c="8">
          <tpl hier="2" item="0"/>
          <tpl hier="4" item="3"/>
          <tpl fld="3" item="58"/>
          <tpl fld="2" item="82"/>
          <tpl hier="9" item="1"/>
          <tpl hier="11" item="4"/>
          <tpl hier="12" item="5"/>
          <tpl hier="26" item="4294967295"/>
        </tpls>
      </n>
      <n v="1">
        <tpls c="8">
          <tpl hier="2" item="0"/>
          <tpl hier="4" item="3"/>
          <tpl fld="3" item="2"/>
          <tpl fld="2" item="82"/>
          <tpl hier="9" item="1"/>
          <tpl hier="11" item="4"/>
          <tpl hier="12" item="5"/>
          <tpl hier="26" item="4294967295"/>
        </tpls>
      </n>
      <n v="1">
        <tpls c="8">
          <tpl hier="2" item="0"/>
          <tpl hier="4" item="3"/>
          <tpl fld="3" item="54"/>
          <tpl fld="2" item="47"/>
          <tpl hier="9" item="1"/>
          <tpl hier="11" item="4"/>
          <tpl hier="12" item="5"/>
          <tpl hier="26" item="4294967295"/>
        </tpls>
      </n>
      <n v="1">
        <tpls c="8">
          <tpl hier="2" item="0"/>
          <tpl hier="4" item="3"/>
          <tpl fld="3" item="53"/>
          <tpl fld="2" item="47"/>
          <tpl hier="9" item="1"/>
          <tpl hier="11" item="4"/>
          <tpl hier="12" item="5"/>
          <tpl hier="26" item="4294967295"/>
        </tpls>
      </n>
      <n v="1">
        <tpls c="8">
          <tpl hier="2" item="0"/>
          <tpl hier="4" item="3"/>
          <tpl fld="3" item="52"/>
          <tpl fld="2" item="47"/>
          <tpl hier="9" item="1"/>
          <tpl hier="11" item="4"/>
          <tpl hier="12" item="5"/>
          <tpl hier="26" item="4294967295"/>
        </tpls>
      </n>
      <n v="1">
        <tpls c="8">
          <tpl hier="2" item="0"/>
          <tpl hier="4" item="3"/>
          <tpl fld="3" item="48"/>
          <tpl fld="2" item="52"/>
          <tpl hier="9" item="1"/>
          <tpl hier="11" item="4"/>
          <tpl hier="12" item="5"/>
          <tpl hier="26" item="4294967295"/>
        </tpls>
      </n>
      <n v="1">
        <tpls c="8">
          <tpl hier="2" item="0"/>
          <tpl hier="4" item="3"/>
          <tpl fld="3" item="46"/>
          <tpl fld="2" item="52"/>
          <tpl hier="9" item="1"/>
          <tpl hier="11" item="4"/>
          <tpl hier="12" item="5"/>
          <tpl hier="26" item="4294967295"/>
        </tpls>
      </n>
      <n v="1">
        <tpls c="8">
          <tpl hier="2" item="0"/>
          <tpl hier="4" item="3"/>
          <tpl fld="3" item="45"/>
          <tpl fld="2" item="52"/>
          <tpl hier="9" item="1"/>
          <tpl hier="11" item="4"/>
          <tpl hier="12" item="5"/>
          <tpl hier="26" item="4294967295"/>
        </tpls>
      </n>
      <n v="1">
        <tpls c="8">
          <tpl hier="2" item="0"/>
          <tpl hier="4" item="3"/>
          <tpl fld="3" item="47"/>
          <tpl fld="2" item="52"/>
          <tpl hier="9" item="1"/>
          <tpl hier="11" item="4"/>
          <tpl hier="12" item="5"/>
          <tpl hier="26" item="4294967295"/>
        </tpls>
      </n>
      <n v="1">
        <tpls c="8">
          <tpl hier="2" item="0"/>
          <tpl hier="4" item="3"/>
          <tpl fld="3" item="34"/>
          <tpl fld="2" item="56"/>
          <tpl hier="9" item="1"/>
          <tpl hier="11" item="4"/>
          <tpl hier="12" item="5"/>
          <tpl hier="26" item="4294967295"/>
        </tpls>
      </n>
      <n v="1">
        <tpls c="8">
          <tpl hier="2" item="0"/>
          <tpl hier="4" item="3"/>
          <tpl fld="3" item="36"/>
          <tpl fld="2" item="56"/>
          <tpl hier="9" item="1"/>
          <tpl hier="11" item="4"/>
          <tpl hier="12" item="5"/>
          <tpl hier="26" item="4294967295"/>
        </tpls>
      </n>
      <n v="1">
        <tpls c="8">
          <tpl hier="2" item="0"/>
          <tpl hier="4" item="3"/>
          <tpl fld="3" item="27"/>
          <tpl fld="2" item="56"/>
          <tpl hier="9" item="1"/>
          <tpl hier="11" item="4"/>
          <tpl hier="12" item="5"/>
          <tpl hier="26" item="4294967295"/>
        </tpls>
      </n>
      <n v="1">
        <tpls c="8">
          <tpl hier="2" item="0"/>
          <tpl hier="4" item="3"/>
          <tpl fld="3" item="33"/>
          <tpl fld="2" item="56"/>
          <tpl hier="9" item="1"/>
          <tpl hier="11" item="4"/>
          <tpl hier="12" item="5"/>
          <tpl hier="26" item="4294967295"/>
        </tpls>
      </n>
      <n v="1">
        <tpls c="8">
          <tpl hier="2" item="0"/>
          <tpl hier="4" item="3"/>
          <tpl fld="3" item="18"/>
          <tpl fld="2" item="60"/>
          <tpl hier="9" item="1"/>
          <tpl hier="11" item="4"/>
          <tpl hier="12" item="5"/>
          <tpl hier="26" item="4294967295"/>
        </tpls>
      </n>
      <n v="1">
        <tpls c="8">
          <tpl hier="2" item="0"/>
          <tpl hier="4" item="3"/>
          <tpl fld="3" item="22"/>
          <tpl fld="2" item="60"/>
          <tpl hier="9" item="1"/>
          <tpl hier="11" item="4"/>
          <tpl hier="12" item="5"/>
          <tpl hier="26" item="4294967295"/>
        </tpls>
      </n>
      <n v="1">
        <tpls c="8">
          <tpl hier="2" item="0"/>
          <tpl hier="4" item="3"/>
          <tpl fld="3" item="17"/>
          <tpl fld="2" item="60"/>
          <tpl hier="9" item="1"/>
          <tpl hier="11" item="4"/>
          <tpl hier="12" item="5"/>
          <tpl hier="26" item="4294967295"/>
        </tpls>
      </n>
      <n v="1">
        <tpls c="8">
          <tpl hier="2" item="0"/>
          <tpl hier="4" item="3"/>
          <tpl fld="3" item="21"/>
          <tpl fld="2" item="60"/>
          <tpl hier="9" item="1"/>
          <tpl hier="11" item="4"/>
          <tpl hier="12" item="5"/>
          <tpl hier="26" item="4294967295"/>
        </tpls>
      </n>
      <n v="1">
        <tpls c="8">
          <tpl hier="2" item="0"/>
          <tpl hier="4" item="3"/>
          <tpl fld="3" item="8"/>
          <tpl fld="2" item="55"/>
          <tpl hier="9" item="1"/>
          <tpl hier="11" item="4"/>
          <tpl hier="12" item="5"/>
          <tpl hier="26" item="4294967295"/>
        </tpls>
      </n>
      <n v="1">
        <tpls c="8">
          <tpl hier="2" item="0"/>
          <tpl hier="4" item="3"/>
          <tpl fld="3" item="7"/>
          <tpl fld="2" item="55"/>
          <tpl hier="9" item="1"/>
          <tpl hier="11" item="4"/>
          <tpl hier="12" item="5"/>
          <tpl hier="26" item="4294967295"/>
        </tpls>
      </n>
      <n v="1">
        <tpls c="8">
          <tpl hier="2" item="0"/>
          <tpl hier="4" item="3"/>
          <tpl fld="3" item="6"/>
          <tpl fld="2" item="55"/>
          <tpl hier="9" item="1"/>
          <tpl hier="11" item="4"/>
          <tpl hier="12" item="5"/>
          <tpl hier="26" item="4294967295"/>
        </tpls>
      </n>
      <n v="1">
        <tpls c="8">
          <tpl hier="2" item="0"/>
          <tpl hier="4" item="3"/>
          <tpl fld="3" item="5"/>
          <tpl fld="2" item="55"/>
          <tpl hier="9" item="1"/>
          <tpl hier="11" item="4"/>
          <tpl hier="12" item="5"/>
          <tpl hier="26" item="4294967295"/>
        </tpls>
      </n>
      <n v="1">
        <tpls c="8">
          <tpl hier="2" item="0"/>
          <tpl hier="4" item="3"/>
          <tpl fld="3" item="56"/>
          <tpl fld="2" item="42"/>
          <tpl hier="9" item="1"/>
          <tpl hier="11" item="4"/>
          <tpl hier="12" item="5"/>
          <tpl hier="26" item="4294967295"/>
        </tpls>
      </n>
      <n v="1">
        <tpls c="8">
          <tpl hier="2" item="0"/>
          <tpl hier="4" item="3"/>
          <tpl fld="3" item="0"/>
          <tpl fld="2" item="42"/>
          <tpl hier="9" item="1"/>
          <tpl hier="11" item="4"/>
          <tpl hier="12" item="5"/>
          <tpl hier="26" item="4294967295"/>
        </tpls>
      </n>
      <n v="1">
        <tpls c="8">
          <tpl hier="2" item="0"/>
          <tpl hier="4" item="3"/>
          <tpl fld="3" item="55"/>
          <tpl fld="2" item="42"/>
          <tpl hier="9" item="1"/>
          <tpl hier="11" item="4"/>
          <tpl hier="12" item="5"/>
          <tpl hier="26" item="4294967295"/>
        </tpls>
      </n>
      <n v="1">
        <tpls c="8">
          <tpl hier="2" item="0"/>
          <tpl hier="4" item="3"/>
          <tpl fld="3" item="35"/>
          <tpl fld="2" item="62"/>
          <tpl hier="9" item="1"/>
          <tpl hier="11" item="4"/>
          <tpl hier="12" item="5"/>
          <tpl hier="26" item="4294967295"/>
        </tpls>
      </n>
      <n v="1">
        <tpls c="8">
          <tpl hier="2" item="0"/>
          <tpl hier="4" item="3"/>
          <tpl fld="3" item="40"/>
          <tpl fld="2" item="62"/>
          <tpl hier="9" item="1"/>
          <tpl hier="11" item="4"/>
          <tpl hier="12" item="5"/>
          <tpl hier="26" item="4294967295"/>
        </tpls>
      </n>
      <n v="1">
        <tpls c="8">
          <tpl hier="2" item="0"/>
          <tpl hier="4" item="3"/>
          <tpl fld="3" item="50"/>
          <tpl fld="2" item="62"/>
          <tpl hier="9" item="1"/>
          <tpl hier="11" item="4"/>
          <tpl hier="12" item="5"/>
          <tpl hier="26" item="4294967295"/>
        </tpls>
      </n>
      <n v="1">
        <tpls c="8">
          <tpl hier="2" item="0"/>
          <tpl hier="4" item="3"/>
          <tpl fld="3" item="49"/>
          <tpl fld="2" item="62"/>
          <tpl hier="9" item="1"/>
          <tpl hier="11" item="4"/>
          <tpl hier="12" item="5"/>
          <tpl hier="26" item="4294967295"/>
        </tpls>
      </n>
      <n v="1">
        <tpls c="8">
          <tpl hier="2" item="0"/>
          <tpl hier="4" item="3"/>
          <tpl fld="3" item="37"/>
          <tpl fld="2" item="77"/>
          <tpl hier="9" item="1"/>
          <tpl hier="11" item="4"/>
          <tpl hier="12" item="5"/>
          <tpl hier="26" item="4294967295"/>
        </tpls>
      </n>
      <n v="1">
        <tpls c="8">
          <tpl hier="2" item="0"/>
          <tpl hier="4" item="3"/>
          <tpl fld="3" item="39"/>
          <tpl fld="2" item="77"/>
          <tpl hier="9" item="1"/>
          <tpl hier="11" item="4"/>
          <tpl hier="12" item="5"/>
          <tpl hier="26" item="4294967295"/>
        </tpls>
      </n>
      <n v="1">
        <tpls c="8">
          <tpl hier="2" item="0"/>
          <tpl hier="4" item="3"/>
          <tpl fld="3" item="28"/>
          <tpl fld="2" item="77"/>
          <tpl hier="9" item="1"/>
          <tpl hier="11" item="4"/>
          <tpl hier="12" item="5"/>
          <tpl hier="26" item="4294967295"/>
        </tpls>
      </n>
      <n v="1">
        <tpls c="8">
          <tpl hier="2" item="0"/>
          <tpl hier="4" item="3"/>
          <tpl fld="3" item="19"/>
          <tpl fld="2" item="77"/>
          <tpl hier="9" item="1"/>
          <tpl hier="11" item="4"/>
          <tpl hier="12" item="5"/>
          <tpl hier="26" item="4294967295"/>
        </tpls>
      </n>
      <n v="1">
        <tpls c="8">
          <tpl hier="2" item="0"/>
          <tpl hier="4" item="3"/>
          <tpl fld="3" item="26"/>
          <tpl fld="2" item="28"/>
          <tpl hier="9" item="1"/>
          <tpl hier="11" item="4"/>
          <tpl hier="12" item="5"/>
          <tpl hier="26" item="4294967295"/>
        </tpls>
      </n>
      <n v="1">
        <tpls c="8">
          <tpl hier="2" item="0"/>
          <tpl hier="4" item="3"/>
          <tpl fld="3" item="25"/>
          <tpl fld="2" item="28"/>
          <tpl hier="9" item="1"/>
          <tpl hier="11" item="4"/>
          <tpl hier="12" item="5"/>
          <tpl hier="26" item="4294967295"/>
        </tpls>
      </n>
      <n v="1">
        <tpls c="8">
          <tpl hier="2" item="0"/>
          <tpl hier="4" item="3"/>
          <tpl fld="3" item="24"/>
          <tpl fld="2" item="28"/>
          <tpl hier="9" item="1"/>
          <tpl hier="11" item="4"/>
          <tpl hier="12" item="5"/>
          <tpl hier="26" item="4294967295"/>
        </tpls>
      </n>
      <n v="1">
        <tpls c="8">
          <tpl hier="2" item="0"/>
          <tpl hier="4" item="3"/>
          <tpl fld="3" item="23"/>
          <tpl fld="2" item="28"/>
          <tpl hier="9" item="1"/>
          <tpl hier="11" item="4"/>
          <tpl hier="12" item="5"/>
          <tpl hier="26" item="4294967295"/>
        </tpls>
      </n>
      <n v="1">
        <tpls c="8">
          <tpl hier="2" item="0"/>
          <tpl hier="4" item="3"/>
          <tpl fld="3" item="10"/>
          <tpl fld="2" item="35"/>
          <tpl hier="9" item="1"/>
          <tpl hier="11" item="4"/>
          <tpl hier="12" item="5"/>
          <tpl hier="26" item="4294967295"/>
        </tpls>
      </n>
      <n v="1">
        <tpls c="8">
          <tpl hier="2" item="0"/>
          <tpl hier="4" item="3"/>
          <tpl fld="3" item="12"/>
          <tpl fld="2" item="35"/>
          <tpl hier="9" item="1"/>
          <tpl hier="11" item="4"/>
          <tpl hier="12" item="5"/>
          <tpl hier="26" item="4294967295"/>
        </tpls>
      </n>
      <n v="1">
        <tpls c="8">
          <tpl hier="2" item="0"/>
          <tpl hier="4" item="3"/>
          <tpl fld="3" item="11"/>
          <tpl fld="2" item="35"/>
          <tpl hier="9" item="1"/>
          <tpl hier="11" item="4"/>
          <tpl hier="12" item="5"/>
          <tpl hier="26" item="4294967295"/>
        </tpls>
      </n>
      <n v="1">
        <tpls c="8">
          <tpl hier="2" item="0"/>
          <tpl hier="4" item="3"/>
          <tpl fld="3" item="9"/>
          <tpl fld="2" item="35"/>
          <tpl hier="9" item="1"/>
          <tpl hier="11" item="4"/>
          <tpl hier="12" item="5"/>
          <tpl hier="26" item="4294967295"/>
        </tpls>
      </n>
      <n v="1">
        <tpls c="8">
          <tpl hier="2" item="0"/>
          <tpl hier="4" item="3"/>
          <tpl fld="3" item="57"/>
          <tpl fld="2" item="40"/>
          <tpl hier="9" item="1"/>
          <tpl hier="11" item="4"/>
          <tpl hier="12" item="5"/>
          <tpl hier="26" item="4294967295"/>
        </tpls>
      </n>
      <n v="1">
        <tpls c="8">
          <tpl hier="2" item="0"/>
          <tpl hier="4" item="3"/>
          <tpl fld="3" item="3"/>
          <tpl fld="2" item="40"/>
          <tpl hier="9" item="1"/>
          <tpl hier="11" item="4"/>
          <tpl hier="12" item="5"/>
          <tpl hier="26" item="4294967295"/>
        </tpls>
      </n>
      <n v="1">
        <tpls c="8">
          <tpl hier="2" item="0"/>
          <tpl hier="4" item="3"/>
          <tpl fld="3" item="1"/>
          <tpl fld="2" item="40"/>
          <tpl hier="9" item="1"/>
          <tpl hier="11" item="4"/>
          <tpl hier="12" item="5"/>
          <tpl hier="26" item="4294967295"/>
        </tpls>
      </n>
      <n v="1">
        <tpls c="8">
          <tpl hier="2" item="0"/>
          <tpl hier="4" item="3"/>
          <tpl fld="3" item="20"/>
          <tpl fld="2" item="54"/>
          <tpl hier="9" item="1"/>
          <tpl hier="11" item="4"/>
          <tpl hier="12" item="5"/>
          <tpl hier="26" item="4294967295"/>
        </tpls>
      </n>
      <n v="1">
        <tpls c="8">
          <tpl hier="2" item="0"/>
          <tpl hier="4" item="3"/>
          <tpl fld="3" item="51"/>
          <tpl fld="2" item="54"/>
          <tpl hier="9" item="1"/>
          <tpl hier="11" item="4"/>
          <tpl hier="12" item="5"/>
          <tpl hier="26" item="4294967295"/>
        </tpls>
      </n>
      <n v="1">
        <tpls c="8">
          <tpl hier="2" item="0"/>
          <tpl hier="4" item="3"/>
          <tpl fld="3" item="38"/>
          <tpl fld="2" item="54"/>
          <tpl hier="9" item="1"/>
          <tpl hier="11" item="4"/>
          <tpl hier="12" item="5"/>
          <tpl hier="26" item="4294967295"/>
        </tpls>
      </n>
      <n v="1">
        <tpls c="8">
          <tpl hier="2" item="0"/>
          <tpl hier="4" item="3"/>
          <tpl fld="3" item="44"/>
          <tpl fld="2" item="59"/>
          <tpl hier="9" item="1"/>
          <tpl hier="11" item="4"/>
          <tpl hier="12" item="5"/>
          <tpl hier="26" item="4294967295"/>
        </tpls>
      </n>
      <n v="1">
        <tpls c="8">
          <tpl hier="2" item="0"/>
          <tpl hier="4" item="3"/>
          <tpl fld="3" item="43"/>
          <tpl fld="2" item="59"/>
          <tpl hier="9" item="1"/>
          <tpl hier="11" item="4"/>
          <tpl hier="12" item="5"/>
          <tpl hier="26" item="4294967295"/>
        </tpls>
      </n>
      <n v="1">
        <tpls c="8">
          <tpl hier="2" item="0"/>
          <tpl hier="4" item="3"/>
          <tpl fld="3" item="28"/>
          <tpl fld="2" item="59"/>
          <tpl hier="9" item="1"/>
          <tpl hier="11" item="4"/>
          <tpl hier="12" item="5"/>
          <tpl hier="26" item="4294967295"/>
        </tpls>
      </n>
      <n v="1">
        <tpls c="8">
          <tpl hier="2" item="0"/>
          <tpl hier="4" item="3"/>
          <tpl fld="3" item="29"/>
          <tpl fld="2" item="59"/>
          <tpl hier="9" item="1"/>
          <tpl hier="11" item="4"/>
          <tpl hier="12" item="5"/>
          <tpl hier="26" item="4294967295"/>
        </tpls>
      </n>
      <n v="1">
        <tpls c="8">
          <tpl hier="2" item="0"/>
          <tpl hier="4" item="3"/>
          <tpl fld="3" item="8"/>
          <tpl fld="2" item="65"/>
          <tpl hier="9" item="1"/>
          <tpl hier="11" item="4"/>
          <tpl hier="12" item="5"/>
          <tpl hier="26" item="4294967295"/>
        </tpls>
      </n>
      <n v="1">
        <tpls c="8">
          <tpl hier="2" item="0"/>
          <tpl hier="4" item="3"/>
          <tpl fld="3" item="3"/>
          <tpl fld="2" item="65"/>
          <tpl hier="9" item="1"/>
          <tpl hier="11" item="4"/>
          <tpl hier="12" item="5"/>
          <tpl hier="26" item="4294967295"/>
        </tpls>
      </n>
      <n v="1">
        <tpls c="8">
          <tpl hier="2" item="0"/>
          <tpl hier="4" item="3"/>
          <tpl fld="3" item="38"/>
          <tpl fld="2" item="65"/>
          <tpl hier="9" item="1"/>
          <tpl hier="11" item="4"/>
          <tpl hier="12" item="5"/>
          <tpl hier="26" item="4294967295"/>
        </tpls>
      </n>
      <n v="1">
        <tpls c="8">
          <tpl hier="2" item="0"/>
          <tpl hier="4" item="3"/>
          <tpl fld="3" item="34"/>
          <tpl fld="2" item="85"/>
          <tpl hier="9" item="1"/>
          <tpl hier="11" item="4"/>
          <tpl hier="12" item="5"/>
          <tpl hier="26" item="4294967295"/>
        </tpls>
      </n>
      <n v="1">
        <tpls c="8">
          <tpl hier="2" item="0"/>
          <tpl hier="4" item="3"/>
          <tpl fld="3" item="22"/>
          <tpl fld="2" item="85"/>
          <tpl hier="9" item="1"/>
          <tpl hier="11" item="4"/>
          <tpl hier="12" item="5"/>
          <tpl hier="26" item="4294967295"/>
        </tpls>
      </n>
      <n v="1">
        <tpls c="8">
          <tpl hier="2" item="0"/>
          <tpl hier="4" item="3"/>
          <tpl fld="3" item="11"/>
          <tpl fld="2" item="85"/>
          <tpl hier="9" item="1"/>
          <tpl hier="11" item="4"/>
          <tpl hier="12" item="5"/>
          <tpl hier="26" item="4294967295"/>
        </tpls>
      </n>
      <n v="1">
        <tpls c="8">
          <tpl hier="2" item="0"/>
          <tpl hier="4" item="3"/>
          <tpl fld="3" item="43"/>
          <tpl fld="2" item="49"/>
          <tpl hier="9" item="1"/>
          <tpl hier="11" item="4"/>
          <tpl hier="12" item="5"/>
          <tpl hier="26" item="4294967295"/>
        </tpls>
      </n>
      <n v="1">
        <tpls c="8">
          <tpl hier="2" item="0"/>
          <tpl hier="4" item="3"/>
          <tpl fld="3" item="24"/>
          <tpl fld="2" item="49"/>
          <tpl hier="9" item="1"/>
          <tpl hier="11" item="4"/>
          <tpl hier="12" item="5"/>
          <tpl hier="26" item="4294967295"/>
        </tpls>
      </n>
      <n v="1">
        <tpls c="8">
          <tpl hier="2" item="0"/>
          <tpl hier="4" item="3"/>
          <tpl fld="3" item="46"/>
          <tpl fld="2" item="44"/>
          <tpl hier="9" item="1"/>
          <tpl hier="11" item="4"/>
          <tpl hier="12" item="5"/>
          <tpl hier="26" item="4294967295"/>
        </tpls>
      </n>
      <n v="1">
        <tpls c="8">
          <tpl hier="2" item="0"/>
          <tpl hier="4" item="3"/>
          <tpl fld="3" item="27"/>
          <tpl fld="2" item="44"/>
          <tpl hier="9" item="1"/>
          <tpl hier="11" item="4"/>
          <tpl hier="12" item="5"/>
          <tpl hier="26" item="4294967295"/>
        </tpls>
      </n>
      <n v="1">
        <tpls c="8">
          <tpl hier="2" item="0"/>
          <tpl hier="4" item="3"/>
          <tpl fld="3" item="13"/>
          <tpl fld="2" item="44"/>
          <tpl hier="9" item="1"/>
          <tpl hier="11" item="4"/>
          <tpl hier="12" item="5"/>
          <tpl hier="26" item="4294967295"/>
        </tpls>
      </n>
      <n v="1">
        <tpls c="8">
          <tpl hier="2" item="0"/>
          <tpl hier="4" item="3"/>
          <tpl fld="3" item="20"/>
          <tpl fld="2" item="34"/>
          <tpl hier="9" item="1"/>
          <tpl hier="11" item="4"/>
          <tpl hier="12" item="5"/>
          <tpl hier="26" item="4294967295"/>
        </tpls>
      </n>
      <n v="1">
        <tpls c="8">
          <tpl hier="2" item="0"/>
          <tpl hier="4" item="3"/>
          <tpl fld="3" item="17"/>
          <tpl fld="2" item="34"/>
          <tpl hier="9" item="1"/>
          <tpl hier="11" item="4"/>
          <tpl hier="12" item="5"/>
          <tpl hier="26" item="4294967295"/>
        </tpls>
      </n>
      <n v="1">
        <tpls c="8">
          <tpl hier="2" item="0"/>
          <tpl hier="4" item="3"/>
          <tpl fld="3" item="35"/>
          <tpl fld="2" item="64"/>
          <tpl hier="9" item="1"/>
          <tpl hier="11" item="4"/>
          <tpl hier="12" item="5"/>
          <tpl hier="26" item="4294967295"/>
        </tpls>
      </n>
      <n v="1">
        <tpls c="8">
          <tpl hier="2" item="0"/>
          <tpl hier="4" item="3"/>
          <tpl fld="3" item="58"/>
          <tpl fld="2" item="64"/>
          <tpl hier="9" item="1"/>
          <tpl hier="11" item="4"/>
          <tpl hier="12" item="5"/>
          <tpl hier="26" item="4294967295"/>
        </tpls>
      </n>
      <n v="1">
        <tpls c="8">
          <tpl hier="2" item="0"/>
          <tpl hier="4" item="3"/>
          <tpl fld="3" item="9"/>
          <tpl fld="2" item="64"/>
          <tpl hier="9" item="1"/>
          <tpl hier="11" item="4"/>
          <tpl hier="12" item="5"/>
          <tpl hier="26" item="4294967295"/>
        </tpls>
      </n>
      <n v="1">
        <tpls c="8">
          <tpl hier="2" item="0"/>
          <tpl hier="4" item="3"/>
          <tpl fld="3" item="42"/>
          <tpl fld="2" item="33"/>
          <tpl hier="9" item="1"/>
          <tpl hier="11" item="4"/>
          <tpl hier="12" item="5"/>
          <tpl hier="26" item="4294967295"/>
        </tpls>
      </n>
      <n v="1">
        <tpls c="8">
          <tpl hier="2" item="0"/>
          <tpl hier="4" item="3"/>
          <tpl fld="3" item="45"/>
          <tpl fld="2" item="43"/>
          <tpl hier="9" item="1"/>
          <tpl hier="11" item="4"/>
          <tpl hier="12" item="5"/>
          <tpl hier="26" item="4294967295"/>
        </tpls>
      </n>
      <n v="1">
        <tpls c="8">
          <tpl hier="2" item="0"/>
          <tpl hier="4" item="3"/>
          <tpl fld="3" item="29"/>
          <tpl fld="2" item="22"/>
          <tpl hier="9" item="1"/>
          <tpl hier="11" item="4"/>
          <tpl hier="12" item="5"/>
          <tpl hier="26" item="4294967295"/>
        </tpls>
      </n>
      <n v="1">
        <tpls c="8">
          <tpl hier="2" item="0"/>
          <tpl hier="4" item="3"/>
          <tpl fld="3" item="15"/>
          <tpl fld="2" item="41"/>
          <tpl hier="9" item="1"/>
          <tpl hier="11" item="4"/>
          <tpl hier="12" item="5"/>
          <tpl hier="26" item="4294967295"/>
        </tpls>
      </n>
      <n v="1">
        <tpls c="8">
          <tpl hier="2" item="0"/>
          <tpl hier="4" item="3"/>
          <tpl fld="3" item="52"/>
          <tpl fld="2" item="39"/>
          <tpl hier="9" item="1"/>
          <tpl hier="11" item="4"/>
          <tpl hier="12" item="5"/>
          <tpl hier="26" item="4294967295"/>
        </tpls>
      </n>
      <n v="1">
        <tpls c="8">
          <tpl hier="2" item="0"/>
          <tpl hier="4" item="3"/>
          <tpl fld="3" item="33"/>
          <tpl fld="2" item="31"/>
          <tpl hier="9" item="1"/>
          <tpl hier="11" item="4"/>
          <tpl hier="12" item="5"/>
          <tpl hier="26" item="4294967295"/>
        </tpls>
      </n>
      <n v="1">
        <tpls c="8">
          <tpl hier="2" item="0"/>
          <tpl hier="4" item="3"/>
          <tpl fld="3" item="5"/>
          <tpl fld="2" item="27"/>
          <tpl hier="9" item="1"/>
          <tpl hier="11" item="4"/>
          <tpl hier="12" item="5"/>
          <tpl hier="26" item="4294967295"/>
        </tpls>
      </n>
      <n v="1">
        <tpls c="8">
          <tpl hier="2" item="0"/>
          <tpl hier="4" item="3"/>
          <tpl fld="3" item="37"/>
          <tpl fld="2" item="17"/>
          <tpl hier="9" item="1"/>
          <tpl hier="11" item="4"/>
          <tpl hier="12" item="5"/>
          <tpl hier="26" item="4294967295"/>
        </tpls>
      </n>
      <n v="1">
        <tpls c="8">
          <tpl hier="2" item="0"/>
          <tpl hier="4" item="3"/>
          <tpl fld="3" item="10"/>
          <tpl fld="2" item="23"/>
          <tpl hier="9" item="1"/>
          <tpl hier="11" item="4"/>
          <tpl hier="12" item="5"/>
          <tpl hier="26" item="4294967295"/>
        </tpls>
      </n>
      <n v="1">
        <tpls c="8">
          <tpl hier="2" item="0"/>
          <tpl hier="4" item="3"/>
          <tpl fld="3" item="15"/>
          <tpl fld="2" item="45"/>
          <tpl hier="9" item="1"/>
          <tpl hier="11" item="4"/>
          <tpl hier="12" item="5"/>
          <tpl hier="26" item="4294967295"/>
        </tpls>
      </n>
      <n v="1">
        <tpls c="8">
          <tpl hier="2" item="0"/>
          <tpl hier="4" item="3"/>
          <tpl fld="3" item="28"/>
          <tpl fld="2" item="12"/>
          <tpl hier="9" item="1"/>
          <tpl hier="11" item="4"/>
          <tpl hier="12" item="5"/>
          <tpl hier="26" item="4294967295"/>
        </tpls>
      </n>
      <n v="1">
        <tpls c="8">
          <tpl hier="2" item="0"/>
          <tpl hier="4" item="3"/>
          <tpl fld="3" item="6"/>
          <tpl fld="2" item="32"/>
          <tpl hier="9" item="1"/>
          <tpl hier="11" item="4"/>
          <tpl hier="12" item="5"/>
          <tpl hier="26" item="4294967295"/>
        </tpls>
      </n>
      <n v="1">
        <tpls c="8">
          <tpl hier="2" item="0"/>
          <tpl hier="4" item="3"/>
          <tpl fld="3" item="39"/>
          <tpl fld="2" item="8"/>
          <tpl hier="9" item="1"/>
          <tpl hier="11" item="4"/>
          <tpl hier="12" item="5"/>
          <tpl hier="26" item="4294967295"/>
        </tpls>
      </n>
      <n v="1">
        <tpls c="8">
          <tpl hier="2" item="0"/>
          <tpl hier="4" item="3"/>
          <tpl fld="3" item="2"/>
          <tpl fld="2" item="59"/>
          <tpl hier="9" item="1"/>
          <tpl hier="11" item="4"/>
          <tpl hier="12" item="5"/>
          <tpl hier="26" item="4294967295"/>
        </tpls>
      </n>
      <n v="1">
        <tpls c="8">
          <tpl hier="2" item="0"/>
          <tpl hier="4" item="3"/>
          <tpl fld="3" item="54"/>
          <tpl fld="2" item="65"/>
          <tpl hier="9" item="1"/>
          <tpl hier="11" item="4"/>
          <tpl hier="12" item="5"/>
          <tpl hier="26" item="4294967295"/>
        </tpls>
      </n>
      <n v="1">
        <tpls c="8">
          <tpl hier="2" item="0"/>
          <tpl hier="4" item="3"/>
          <tpl fld="3" item="53"/>
          <tpl fld="2" item="65"/>
          <tpl hier="9" item="1"/>
          <tpl hier="11" item="4"/>
          <tpl hier="12" item="5"/>
          <tpl hier="26" item="4294967295"/>
        </tpls>
      </n>
      <n v="1">
        <tpls c="8">
          <tpl hier="2" item="0"/>
          <tpl hier="4" item="3"/>
          <tpl fld="3" item="52"/>
          <tpl fld="2" item="65"/>
          <tpl hier="9" item="1"/>
          <tpl hier="11" item="4"/>
          <tpl hier="12" item="5"/>
          <tpl hier="26" item="4294967295"/>
        </tpls>
      </n>
      <n v="1">
        <tpls c="8">
          <tpl hier="2" item="0"/>
          <tpl hier="4" item="3"/>
          <tpl fld="3" item="48"/>
          <tpl fld="2" item="85"/>
          <tpl hier="9" item="1"/>
          <tpl hier="11" item="4"/>
          <tpl hier="12" item="5"/>
          <tpl hier="26" item="4294967295"/>
        </tpls>
      </n>
      <n v="1">
        <tpls c="8">
          <tpl hier="2" item="0"/>
          <tpl hier="4" item="3"/>
          <tpl fld="3" item="46"/>
          <tpl fld="2" item="85"/>
          <tpl hier="9" item="1"/>
          <tpl hier="11" item="4"/>
          <tpl hier="12" item="5"/>
          <tpl hier="26" item="4294967295"/>
        </tpls>
      </n>
      <n v="1">
        <tpls c="8">
          <tpl hier="2" item="0"/>
          <tpl hier="4" item="3"/>
          <tpl fld="3" item="45"/>
          <tpl fld="2" item="85"/>
          <tpl hier="9" item="1"/>
          <tpl hier="11" item="4"/>
          <tpl hier="12" item="5"/>
          <tpl hier="26" item="4294967295"/>
        </tpls>
      </n>
      <n v="1">
        <tpls c="8">
          <tpl hier="2" item="0"/>
          <tpl hier="4" item="3"/>
          <tpl fld="3" item="47"/>
          <tpl fld="2" item="85"/>
          <tpl hier="9" item="1"/>
          <tpl hier="11" item="4"/>
          <tpl hier="12" item="5"/>
          <tpl hier="26" item="4294967295"/>
        </tpls>
      </n>
      <n v="1">
        <tpls c="8">
          <tpl hier="2" item="0"/>
          <tpl hier="4" item="3"/>
          <tpl fld="3" item="34"/>
          <tpl fld="2" item="49"/>
          <tpl hier="9" item="1"/>
          <tpl hier="11" item="4"/>
          <tpl hier="12" item="5"/>
          <tpl hier="26" item="4294967295"/>
        </tpls>
      </n>
      <n v="1">
        <tpls c="8">
          <tpl hier="2" item="0"/>
          <tpl hier="4" item="3"/>
          <tpl fld="3" item="36"/>
          <tpl fld="2" item="49"/>
          <tpl hier="9" item="1"/>
          <tpl hier="11" item="4"/>
          <tpl hier="12" item="5"/>
          <tpl hier="26" item="4294967295"/>
        </tpls>
      </n>
      <n v="1">
        <tpls c="8">
          <tpl hier="2" item="0"/>
          <tpl hier="4" item="3"/>
          <tpl fld="3" item="27"/>
          <tpl fld="2" item="49"/>
          <tpl hier="9" item="1"/>
          <tpl hier="11" item="4"/>
          <tpl hier="12" item="5"/>
          <tpl hier="26" item="4294967295"/>
        </tpls>
      </n>
      <n v="1">
        <tpls c="8">
          <tpl hier="2" item="0"/>
          <tpl hier="4" item="3"/>
          <tpl fld="3" item="33"/>
          <tpl fld="2" item="49"/>
          <tpl hier="9" item="1"/>
          <tpl hier="11" item="4"/>
          <tpl hier="12" item="5"/>
          <tpl hier="26" item="4294967295"/>
        </tpls>
      </n>
      <n v="1">
        <tpls c="8">
          <tpl hier="2" item="0"/>
          <tpl hier="4" item="3"/>
          <tpl fld="3" item="18"/>
          <tpl fld="2" item="44"/>
          <tpl hier="9" item="1"/>
          <tpl hier="11" item="4"/>
          <tpl hier="12" item="5"/>
          <tpl hier="26" item="4294967295"/>
        </tpls>
      </n>
      <n v="1">
        <tpls c="8">
          <tpl hier="2" item="0"/>
          <tpl hier="4" item="3"/>
          <tpl fld="3" item="22"/>
          <tpl fld="2" item="44"/>
          <tpl hier="9" item="1"/>
          <tpl hier="11" item="4"/>
          <tpl hier="12" item="5"/>
          <tpl hier="26" item="4294967295"/>
        </tpls>
      </n>
      <n v="1">
        <tpls c="8">
          <tpl hier="2" item="0"/>
          <tpl hier="4" item="3"/>
          <tpl fld="3" item="17"/>
          <tpl fld="2" item="44"/>
          <tpl hier="9" item="1"/>
          <tpl hier="11" item="4"/>
          <tpl hier="12" item="5"/>
          <tpl hier="26" item="4294967295"/>
        </tpls>
      </n>
      <n v="1">
        <tpls c="8">
          <tpl hier="2" item="0"/>
          <tpl hier="4" item="3"/>
          <tpl fld="3" item="21"/>
          <tpl fld="2" item="44"/>
          <tpl hier="9" item="1"/>
          <tpl hier="11" item="4"/>
          <tpl hier="12" item="5"/>
          <tpl hier="26" item="4294967295"/>
        </tpls>
      </n>
      <n v="1">
        <tpls c="8">
          <tpl hier="2" item="0"/>
          <tpl hier="4" item="3"/>
          <tpl fld="3" item="8"/>
          <tpl fld="2" item="34"/>
          <tpl hier="9" item="1"/>
          <tpl hier="11" item="4"/>
          <tpl hier="12" item="5"/>
          <tpl hier="26" item="4294967295"/>
        </tpls>
      </n>
      <n v="1">
        <tpls c="8">
          <tpl hier="2" item="0"/>
          <tpl hier="4" item="3"/>
          <tpl fld="3" item="7"/>
          <tpl fld="2" item="34"/>
          <tpl hier="9" item="1"/>
          <tpl hier="11" item="4"/>
          <tpl hier="12" item="5"/>
          <tpl hier="26" item="4294967295"/>
        </tpls>
      </n>
      <n v="1">
        <tpls c="8">
          <tpl hier="2" item="0"/>
          <tpl hier="4" item="3"/>
          <tpl fld="3" item="6"/>
          <tpl fld="2" item="34"/>
          <tpl hier="9" item="1"/>
          <tpl hier="11" item="4"/>
          <tpl hier="12" item="5"/>
          <tpl hier="26" item="4294967295"/>
        </tpls>
      </n>
      <n v="1">
        <tpls c="8">
          <tpl hier="2" item="0"/>
          <tpl hier="4" item="3"/>
          <tpl fld="3" item="5"/>
          <tpl fld="2" item="34"/>
          <tpl hier="9" item="1"/>
          <tpl hier="11" item="4"/>
          <tpl hier="12" item="5"/>
          <tpl hier="26" item="4294967295"/>
        </tpls>
      </n>
      <n v="1">
        <tpls c="8">
          <tpl hier="2" item="0"/>
          <tpl hier="4" item="3"/>
          <tpl fld="3" item="56"/>
          <tpl fld="2" item="64"/>
          <tpl hier="9" item="1"/>
          <tpl hier="11" item="4"/>
          <tpl hier="12" item="5"/>
          <tpl hier="26" item="4294967295"/>
        </tpls>
      </n>
      <n v="1">
        <tpls c="8">
          <tpl hier="2" item="0"/>
          <tpl hier="4" item="3"/>
          <tpl fld="3" item="0"/>
          <tpl fld="2" item="64"/>
          <tpl hier="9" item="1"/>
          <tpl hier="11" item="4"/>
          <tpl hier="12" item="5"/>
          <tpl hier="26" item="4294967295"/>
        </tpls>
      </n>
      <n v="1">
        <tpls c="8">
          <tpl hier="2" item="0"/>
          <tpl hier="4" item="3"/>
          <tpl fld="3" item="55"/>
          <tpl fld="2" item="64"/>
          <tpl hier="9" item="1"/>
          <tpl hier="11" item="4"/>
          <tpl hier="12" item="5"/>
          <tpl hier="26" item="4294967295"/>
        </tpls>
      </n>
      <n v="1">
        <tpls c="8">
          <tpl hier="2" item="0"/>
          <tpl hier="4" item="3"/>
          <tpl fld="3" item="35"/>
          <tpl fld="2" item="33"/>
          <tpl hier="9" item="1"/>
          <tpl hier="11" item="4"/>
          <tpl hier="12" item="5"/>
          <tpl hier="26" item="4294967295"/>
        </tpls>
      </n>
      <n v="1">
        <tpls c="8">
          <tpl hier="2" item="0"/>
          <tpl hier="4" item="3"/>
          <tpl fld="3" item="40"/>
          <tpl fld="2" item="33"/>
          <tpl hier="9" item="1"/>
          <tpl hier="11" item="4"/>
          <tpl hier="12" item="5"/>
          <tpl hier="26" item="4294967295"/>
        </tpls>
      </n>
      <n v="1">
        <tpls c="8">
          <tpl hier="2" item="0"/>
          <tpl hier="4" item="3"/>
          <tpl fld="3" item="50"/>
          <tpl fld="2" item="33"/>
          <tpl hier="9" item="1"/>
          <tpl hier="11" item="4"/>
          <tpl hier="12" item="5"/>
          <tpl hier="26" item="4294967295"/>
        </tpls>
      </n>
      <n v="1">
        <tpls c="8">
          <tpl hier="2" item="0"/>
          <tpl hier="4" item="3"/>
          <tpl fld="3" item="49"/>
          <tpl fld="2" item="33"/>
          <tpl hier="9" item="1"/>
          <tpl hier="11" item="4"/>
          <tpl hier="12" item="5"/>
          <tpl hier="26" item="4294967295"/>
        </tpls>
      </n>
      <n v="1">
        <tpls c="8">
          <tpl hier="2" item="0"/>
          <tpl hier="4" item="3"/>
          <tpl fld="3" item="37"/>
          <tpl fld="2" item="43"/>
          <tpl hier="9" item="1"/>
          <tpl hier="11" item="4"/>
          <tpl hier="12" item="5"/>
          <tpl hier="26" item="4294967295"/>
        </tpls>
      </n>
      <n v="1">
        <tpls c="8">
          <tpl hier="2" item="0"/>
          <tpl hier="4" item="3"/>
          <tpl fld="3" item="39"/>
          <tpl fld="2" item="43"/>
          <tpl hier="9" item="1"/>
          <tpl hier="11" item="4"/>
          <tpl hier="12" item="5"/>
          <tpl hier="26" item="4294967295"/>
        </tpls>
      </n>
      <n v="1">
        <tpls c="8">
          <tpl hier="2" item="0"/>
          <tpl hier="4" item="3"/>
          <tpl fld="3" item="28"/>
          <tpl fld="2" item="43"/>
          <tpl hier="9" item="1"/>
          <tpl hier="11" item="4"/>
          <tpl hier="12" item="5"/>
          <tpl hier="26" item="4294967295"/>
        </tpls>
      </n>
      <n v="1">
        <tpls c="8">
          <tpl hier="2" item="0"/>
          <tpl hier="4" item="3"/>
          <tpl fld="3" item="19"/>
          <tpl fld="2" item="43"/>
          <tpl hier="9" item="1"/>
          <tpl hier="11" item="4"/>
          <tpl hier="12" item="5"/>
          <tpl hier="26" item="4294967295"/>
        </tpls>
      </n>
      <n v="1">
        <tpls c="8">
          <tpl hier="2" item="0"/>
          <tpl hier="4" item="3"/>
          <tpl fld="3" item="26"/>
          <tpl fld="2" item="22"/>
          <tpl hier="9" item="1"/>
          <tpl hier="11" item="4"/>
          <tpl hier="12" item="5"/>
          <tpl hier="26" item="4294967295"/>
        </tpls>
      </n>
      <n v="1">
        <tpls c="8">
          <tpl hier="2" item="0"/>
          <tpl hier="4" item="3"/>
          <tpl fld="3" item="25"/>
          <tpl fld="2" item="22"/>
          <tpl hier="9" item="1"/>
          <tpl hier="11" item="4"/>
          <tpl hier="12" item="5"/>
          <tpl hier="26" item="4294967295"/>
        </tpls>
      </n>
      <n v="1">
        <tpls c="8">
          <tpl hier="2" item="0"/>
          <tpl hier="4" item="3"/>
          <tpl fld="3" item="24"/>
          <tpl fld="2" item="22"/>
          <tpl hier="9" item="1"/>
          <tpl hier="11" item="4"/>
          <tpl hier="12" item="5"/>
          <tpl hier="26" item="4294967295"/>
        </tpls>
      </n>
      <n v="1">
        <tpls c="8">
          <tpl hier="2" item="0"/>
          <tpl hier="4" item="3"/>
          <tpl fld="3" item="23"/>
          <tpl fld="2" item="22"/>
          <tpl hier="9" item="1"/>
          <tpl hier="11" item="4"/>
          <tpl hier="12" item="5"/>
          <tpl hier="26" item="4294967295"/>
        </tpls>
      </n>
      <n v="1">
        <tpls c="8">
          <tpl hier="2" item="0"/>
          <tpl hier="4" item="3"/>
          <tpl fld="3" item="10"/>
          <tpl fld="2" item="21"/>
          <tpl hier="9" item="1"/>
          <tpl hier="11" item="4"/>
          <tpl hier="12" item="5"/>
          <tpl hier="26" item="4294967295"/>
        </tpls>
      </n>
      <n v="1">
        <tpls c="8">
          <tpl hier="2" item="0"/>
          <tpl hier="4" item="3"/>
          <tpl fld="3" item="12"/>
          <tpl fld="2" item="21"/>
          <tpl hier="9" item="1"/>
          <tpl hier="11" item="4"/>
          <tpl hier="12" item="5"/>
          <tpl hier="26" item="4294967295"/>
        </tpls>
      </n>
      <n v="1">
        <tpls c="8">
          <tpl hier="2" item="0"/>
          <tpl hier="4" item="3"/>
          <tpl fld="3" item="11"/>
          <tpl fld="2" item="21"/>
          <tpl hier="9" item="1"/>
          <tpl hier="11" item="4"/>
          <tpl hier="12" item="5"/>
          <tpl hier="26" item="4294967295"/>
        </tpls>
      </n>
      <n v="1">
        <tpls c="8">
          <tpl hier="2" item="0"/>
          <tpl hier="4" item="3"/>
          <tpl fld="3" item="9"/>
          <tpl fld="2" item="21"/>
          <tpl hier="9" item="1"/>
          <tpl hier="11" item="4"/>
          <tpl hier="12" item="5"/>
          <tpl hier="26" item="4294967295"/>
        </tpls>
      </n>
      <n v="1">
        <tpls c="8">
          <tpl hier="2" item="0"/>
          <tpl hier="4" item="3"/>
          <tpl fld="3" item="57"/>
          <tpl fld="2" item="41"/>
          <tpl hier="9" item="1"/>
          <tpl hier="11" item="4"/>
          <tpl hier="12" item="5"/>
          <tpl hier="26" item="4294967295"/>
        </tpls>
      </n>
      <n v="1">
        <tpls c="8">
          <tpl hier="2" item="0"/>
          <tpl hier="4" item="3"/>
          <tpl fld="3" item="3"/>
          <tpl fld="2" item="41"/>
          <tpl hier="9" item="1"/>
          <tpl hier="11" item="4"/>
          <tpl hier="12" item="5"/>
          <tpl hier="26" item="4294967295"/>
        </tpls>
      </n>
      <n v="1">
        <tpls c="8">
          <tpl hier="2" item="0"/>
          <tpl hier="4" item="3"/>
          <tpl fld="3" item="1"/>
          <tpl fld="2" item="41"/>
          <tpl hier="9" item="1"/>
          <tpl hier="11" item="4"/>
          <tpl hier="12" item="5"/>
          <tpl hier="26" item="4294967295"/>
        </tpls>
      </n>
      <n v="1">
        <tpls c="8">
          <tpl hier="2" item="0"/>
          <tpl hier="4" item="3"/>
          <tpl fld="3" item="20"/>
          <tpl fld="2" item="39"/>
          <tpl hier="9" item="1"/>
          <tpl hier="11" item="4"/>
          <tpl hier="12" item="5"/>
          <tpl hier="26" item="4294967295"/>
        </tpls>
      </n>
      <n v="1">
        <tpls c="8">
          <tpl hier="2" item="0"/>
          <tpl hier="4" item="3"/>
          <tpl fld="3" item="51"/>
          <tpl fld="2" item="39"/>
          <tpl hier="9" item="1"/>
          <tpl hier="11" item="4"/>
          <tpl hier="12" item="5"/>
          <tpl hier="26" item="4294967295"/>
        </tpls>
      </n>
      <n v="1">
        <tpls c="8">
          <tpl hier="2" item="0"/>
          <tpl hier="4" item="3"/>
          <tpl fld="3" item="38"/>
          <tpl fld="2" item="39"/>
          <tpl hier="9" item="1"/>
          <tpl hier="11" item="4"/>
          <tpl hier="12" item="5"/>
          <tpl hier="26" item="4294967295"/>
        </tpls>
      </n>
      <n v="1">
        <tpls c="8">
          <tpl hier="2" item="0"/>
          <tpl hier="4" item="3"/>
          <tpl fld="3" item="44"/>
          <tpl fld="2" item="14"/>
          <tpl hier="9" item="1"/>
          <tpl hier="11" item="4"/>
          <tpl hier="12" item="5"/>
          <tpl hier="26" item="4294967295"/>
        </tpls>
      </n>
      <n v="1">
        <tpls c="8">
          <tpl hier="2" item="0"/>
          <tpl hier="4" item="3"/>
          <tpl fld="3" item="43"/>
          <tpl fld="2" item="14"/>
          <tpl hier="9" item="1"/>
          <tpl hier="11" item="4"/>
          <tpl hier="12" item="5"/>
          <tpl hier="26" item="4294967295"/>
        </tpls>
      </n>
      <n v="1">
        <tpls c="8">
          <tpl hier="2" item="0"/>
          <tpl hier="4" item="3"/>
          <tpl fld="3" item="42"/>
          <tpl fld="2" item="14"/>
          <tpl hier="9" item="1"/>
          <tpl hier="11" item="4"/>
          <tpl hier="12" item="5"/>
          <tpl hier="26" item="4294967295"/>
        </tpls>
      </n>
      <n v="1">
        <tpls c="8">
          <tpl hier="2" item="0"/>
          <tpl hier="4" item="3"/>
          <tpl fld="3" item="41"/>
          <tpl fld="2" item="14"/>
          <tpl hier="9" item="1"/>
          <tpl hier="11" item="4"/>
          <tpl hier="12" item="5"/>
          <tpl hier="26" item="4294967295"/>
        </tpls>
      </n>
      <n v="1">
        <tpls c="8">
          <tpl hier="2" item="0"/>
          <tpl hier="4" item="3"/>
          <tpl fld="3" item="32"/>
          <tpl fld="2" item="31"/>
          <tpl hier="9" item="1"/>
          <tpl hier="11" item="4"/>
          <tpl hier="12" item="5"/>
          <tpl hier="26" item="4294967295"/>
        </tpls>
      </n>
      <n v="1">
        <tpls c="8">
          <tpl hier="2" item="0"/>
          <tpl hier="4" item="3"/>
          <tpl fld="3" item="31"/>
          <tpl fld="2" item="31"/>
          <tpl hier="9" item="1"/>
          <tpl hier="11" item="4"/>
          <tpl hier="12" item="5"/>
          <tpl hier="26" item="4294967295"/>
        </tpls>
      </n>
      <n v="1">
        <tpls c="8">
          <tpl hier="2" item="0"/>
          <tpl hier="4" item="3"/>
          <tpl fld="3" item="30"/>
          <tpl fld="2" item="31"/>
          <tpl hier="9" item="1"/>
          <tpl hier="11" item="4"/>
          <tpl hier="12" item="5"/>
          <tpl hier="26" item="4294967295"/>
        </tpls>
      </n>
      <n v="1">
        <tpls c="8">
          <tpl hier="2" item="0"/>
          <tpl hier="4" item="3"/>
          <tpl fld="3" item="29"/>
          <tpl fld="2" item="31"/>
          <tpl hier="9" item="1"/>
          <tpl hier="11" item="4"/>
          <tpl hier="12" item="5"/>
          <tpl hier="26" item="4294967295"/>
        </tpls>
      </n>
      <n v="1">
        <tpls c="8">
          <tpl hier="2" item="0"/>
          <tpl hier="4" item="3"/>
          <tpl fld="3" item="16"/>
          <tpl fld="2" item="29"/>
          <tpl hier="9" item="1"/>
          <tpl hier="11" item="4"/>
          <tpl hier="12" item="5"/>
          <tpl hier="26" item="4294967295"/>
        </tpls>
      </n>
      <n v="1">
        <tpls c="8">
          <tpl hier="2" item="0"/>
          <tpl hier="4" item="3"/>
          <tpl fld="3" item="15"/>
          <tpl fld="2" item="29"/>
          <tpl hier="9" item="1"/>
          <tpl hier="11" item="4"/>
          <tpl hier="12" item="5"/>
          <tpl hier="26" item="4294967295"/>
        </tpls>
      </n>
      <n v="1">
        <tpls c="8">
          <tpl hier="2" item="0"/>
          <tpl hier="4" item="3"/>
          <tpl fld="3" item="14"/>
          <tpl fld="2" item="29"/>
          <tpl hier="9" item="1"/>
          <tpl hier="11" item="4"/>
          <tpl hier="12" item="5"/>
          <tpl hier="26" item="4294967295"/>
        </tpls>
      </n>
      <n v="1">
        <tpls c="8">
          <tpl hier="2" item="0"/>
          <tpl hier="4" item="3"/>
          <tpl fld="3" item="13"/>
          <tpl fld="2" item="29"/>
          <tpl hier="9" item="1"/>
          <tpl hier="11" item="4"/>
          <tpl hier="12" item="5"/>
          <tpl hier="26" item="4294967295"/>
        </tpls>
      </n>
      <n v="1">
        <tpls c="8">
          <tpl hier="2" item="0"/>
          <tpl hier="4" item="3"/>
          <tpl fld="3" item="4"/>
          <tpl fld="2" item="27"/>
          <tpl hier="9" item="1"/>
          <tpl hier="11" item="4"/>
          <tpl hier="12" item="5"/>
          <tpl hier="26" item="4294967295"/>
        </tpls>
      </n>
      <n v="1">
        <tpls c="8">
          <tpl hier="2" item="0"/>
          <tpl hier="4" item="3"/>
          <tpl fld="3" item="58"/>
          <tpl fld="2" item="27"/>
          <tpl hier="9" item="1"/>
          <tpl hier="11" item="4"/>
          <tpl hier="12" item="5"/>
          <tpl hier="26" item="4294967295"/>
        </tpls>
      </n>
      <n v="1">
        <tpls c="8">
          <tpl hier="2" item="0"/>
          <tpl hier="4" item="3"/>
          <tpl fld="3" item="2"/>
          <tpl fld="2" item="27"/>
          <tpl hier="9" item="1"/>
          <tpl hier="11" item="4"/>
          <tpl hier="12" item="5"/>
          <tpl hier="26" item="4294967295"/>
        </tpls>
      </n>
      <n v="1">
        <tpls c="8">
          <tpl hier="2" item="0"/>
          <tpl hier="4" item="3"/>
          <tpl fld="3" item="54"/>
          <tpl fld="2" item="26"/>
          <tpl hier="9" item="1"/>
          <tpl hier="11" item="4"/>
          <tpl hier="12" item="5"/>
          <tpl hier="26" item="4294967295"/>
        </tpls>
      </n>
      <n v="1">
        <tpls c="8">
          <tpl hier="2" item="0"/>
          <tpl hier="4" item="3"/>
          <tpl fld="3" item="53"/>
          <tpl fld="2" item="26"/>
          <tpl hier="9" item="1"/>
          <tpl hier="11" item="4"/>
          <tpl hier="12" item="5"/>
          <tpl hier="26" item="4294967295"/>
        </tpls>
      </n>
      <n v="1">
        <tpls c="8">
          <tpl hier="2" item="0"/>
          <tpl hier="4" item="3"/>
          <tpl fld="3" item="52"/>
          <tpl fld="2" item="26"/>
          <tpl hier="9" item="1"/>
          <tpl hier="11" item="4"/>
          <tpl hier="12" item="5"/>
          <tpl hier="26" item="4294967295"/>
        </tpls>
      </n>
      <n v="1">
        <tpls c="8">
          <tpl hier="2" item="0"/>
          <tpl hier="4" item="3"/>
          <tpl fld="3" item="48"/>
          <tpl fld="2" item="24"/>
          <tpl hier="9" item="1"/>
          <tpl hier="11" item="4"/>
          <tpl hier="12" item="5"/>
          <tpl hier="26" item="4294967295"/>
        </tpls>
      </n>
      <n v="1">
        <tpls c="8">
          <tpl hier="2" item="0"/>
          <tpl hier="4" item="3"/>
          <tpl fld="3" item="46"/>
          <tpl fld="2" item="24"/>
          <tpl hier="9" item="1"/>
          <tpl hier="11" item="4"/>
          <tpl hier="12" item="5"/>
          <tpl hier="26" item="4294967295"/>
        </tpls>
      </n>
      <n v="1">
        <tpls c="8">
          <tpl hier="2" item="0"/>
          <tpl hier="4" item="3"/>
          <tpl fld="3" item="45"/>
          <tpl fld="2" item="24"/>
          <tpl hier="9" item="1"/>
          <tpl hier="11" item="4"/>
          <tpl hier="12" item="5"/>
          <tpl hier="26" item="4294967295"/>
        </tpls>
      </n>
      <n v="1">
        <tpls c="8">
          <tpl hier="2" item="0"/>
          <tpl hier="4" item="3"/>
          <tpl fld="3" item="47"/>
          <tpl fld="2" item="24"/>
          <tpl hier="9" item="1"/>
          <tpl hier="11" item="4"/>
          <tpl hier="12" item="5"/>
          <tpl hier="26" item="4294967295"/>
        </tpls>
      </n>
      <n v="1">
        <tpls c="8">
          <tpl hier="2" item="0"/>
          <tpl hier="4" item="3"/>
          <tpl fld="3" item="34"/>
          <tpl fld="2" item="17"/>
          <tpl hier="9" item="1"/>
          <tpl hier="11" item="4"/>
          <tpl hier="12" item="5"/>
          <tpl hier="26" item="4294967295"/>
        </tpls>
      </n>
      <n v="1">
        <tpls c="8">
          <tpl hier="2" item="0"/>
          <tpl hier="4" item="3"/>
          <tpl fld="3" item="36"/>
          <tpl fld="2" item="17"/>
          <tpl hier="9" item="1"/>
          <tpl hier="11" item="4"/>
          <tpl hier="12" item="5"/>
          <tpl hier="26" item="4294967295"/>
        </tpls>
      </n>
      <n v="1">
        <tpls c="8">
          <tpl hier="2" item="0"/>
          <tpl hier="4" item="3"/>
          <tpl fld="3" item="27"/>
          <tpl fld="2" item="17"/>
          <tpl hier="9" item="1"/>
          <tpl hier="11" item="4"/>
          <tpl hier="12" item="5"/>
          <tpl hier="26" item="4294967295"/>
        </tpls>
      </n>
      <n v="1">
        <tpls c="8">
          <tpl hier="2" item="0"/>
          <tpl hier="4" item="3"/>
          <tpl fld="3" item="33"/>
          <tpl fld="2" item="17"/>
          <tpl hier="9" item="1"/>
          <tpl hier="11" item="4"/>
          <tpl hier="12" item="5"/>
          <tpl hier="26" item="4294967295"/>
        </tpls>
      </n>
      <n v="1">
        <tpls c="8">
          <tpl hier="2" item="0"/>
          <tpl hier="4" item="3"/>
          <tpl fld="3" item="18"/>
          <tpl fld="2" item="13"/>
          <tpl hier="9" item="1"/>
          <tpl hier="11" item="4"/>
          <tpl hier="12" item="5"/>
          <tpl hier="26" item="4294967295"/>
        </tpls>
      </n>
      <n v="1">
        <tpls c="8">
          <tpl hier="2" item="0"/>
          <tpl hier="4" item="3"/>
          <tpl fld="3" item="22"/>
          <tpl fld="2" item="13"/>
          <tpl hier="9" item="1"/>
          <tpl hier="11" item="4"/>
          <tpl hier="12" item="5"/>
          <tpl hier="26" item="4294967295"/>
        </tpls>
      </n>
      <n v="1">
        <tpls c="8">
          <tpl hier="2" item="0"/>
          <tpl hier="4" item="3"/>
          <tpl fld="3" item="17"/>
          <tpl fld="2" item="13"/>
          <tpl hier="9" item="1"/>
          <tpl hier="11" item="4"/>
          <tpl hier="12" item="5"/>
          <tpl hier="26" item="4294967295"/>
        </tpls>
      </n>
      <n v="1">
        <tpls c="8">
          <tpl hier="2" item="0"/>
          <tpl hier="4" item="3"/>
          <tpl fld="3" item="21"/>
          <tpl fld="2" item="13"/>
          <tpl hier="9" item="1"/>
          <tpl hier="11" item="4"/>
          <tpl hier="12" item="5"/>
          <tpl hier="26" item="4294967295"/>
        </tpls>
      </n>
      <n v="1">
        <tpls c="8">
          <tpl hier="2" item="0"/>
          <tpl hier="4" item="3"/>
          <tpl fld="3" item="8"/>
          <tpl fld="2" item="23"/>
          <tpl hier="9" item="1"/>
          <tpl hier="11" item="4"/>
          <tpl hier="12" item="5"/>
          <tpl hier="26" item="4294967295"/>
        </tpls>
      </n>
      <n v="1">
        <tpls c="8">
          <tpl hier="2" item="0"/>
          <tpl hier="4" item="3"/>
          <tpl fld="3" item="7"/>
          <tpl fld="2" item="23"/>
          <tpl hier="9" item="1"/>
          <tpl hier="11" item="4"/>
          <tpl hier="12" item="5"/>
          <tpl hier="26" item="4294967295"/>
        </tpls>
      </n>
      <n v="1">
        <tpls c="8">
          <tpl hier="2" item="0"/>
          <tpl hier="4" item="3"/>
          <tpl fld="3" item="6"/>
          <tpl fld="2" item="23"/>
          <tpl hier="9" item="1"/>
          <tpl hier="11" item="4"/>
          <tpl hier="12" item="5"/>
          <tpl hier="26" item="4294967295"/>
        </tpls>
      </n>
      <n v="1">
        <tpls c="8">
          <tpl hier="2" item="0"/>
          <tpl hier="4" item="3"/>
          <tpl fld="3" item="5"/>
          <tpl fld="2" item="23"/>
          <tpl hier="9" item="1"/>
          <tpl hier="11" item="4"/>
          <tpl hier="12" item="5"/>
          <tpl hier="26" item="4294967295"/>
        </tpls>
      </n>
      <n v="1">
        <tpls c="8">
          <tpl hier="2" item="0"/>
          <tpl hier="4" item="3"/>
          <tpl fld="3" item="56"/>
          <tpl fld="2" item="30"/>
          <tpl hier="9" item="1"/>
          <tpl hier="11" item="4"/>
          <tpl hier="12" item="5"/>
          <tpl hier="26" item="4294967295"/>
        </tpls>
      </n>
      <n v="1">
        <tpls c="8">
          <tpl hier="2" item="0"/>
          <tpl hier="4" item="3"/>
          <tpl fld="3" item="0"/>
          <tpl fld="2" item="30"/>
          <tpl hier="9" item="1"/>
          <tpl hier="11" item="4"/>
          <tpl hier="12" item="5"/>
          <tpl hier="26" item="4294967295"/>
        </tpls>
      </n>
      <n v="1">
        <tpls c="8">
          <tpl hier="2" item="0"/>
          <tpl hier="4" item="3"/>
          <tpl fld="3" item="38"/>
          <tpl fld="2" item="30"/>
          <tpl hier="9" item="1"/>
          <tpl hier="11" item="4"/>
          <tpl hier="12" item="5"/>
          <tpl hier="26" item="4294967295"/>
        </tpls>
      </n>
      <n v="1">
        <tpls c="8">
          <tpl hier="2" item="0"/>
          <tpl hier="4" item="3"/>
          <tpl fld="3" item="32"/>
          <tpl fld="2" item="45"/>
          <tpl hier="9" item="1"/>
          <tpl hier="11" item="4"/>
          <tpl hier="12" item="5"/>
          <tpl hier="26" item="4294967295"/>
        </tpls>
      </n>
      <n v="1">
        <tpls c="8">
          <tpl hier="2" item="0"/>
          <tpl hier="4" item="3"/>
          <tpl fld="3" item="12"/>
          <tpl fld="2" item="45"/>
          <tpl hier="9" item="1"/>
          <tpl hier="11" item="4"/>
          <tpl hier="12" item="5"/>
          <tpl hier="26" item="4294967295"/>
        </tpls>
      </n>
      <n v="1">
        <tpls c="8">
          <tpl hier="2" item="0"/>
          <tpl hier="4" item="3"/>
          <tpl fld="3" item="52"/>
          <tpl fld="2" item="45"/>
          <tpl hier="9" item="1"/>
          <tpl hier="11" item="4"/>
          <tpl hier="12" item="5"/>
          <tpl hier="26" item="4294967295"/>
        </tpls>
      </n>
      <n v="1">
        <tpls c="8">
          <tpl hier="2" item="0"/>
          <tpl hier="4" item="3"/>
          <tpl fld="3" item="34"/>
          <tpl fld="2" item="25"/>
          <tpl hier="9" item="1"/>
          <tpl hier="11" item="4"/>
          <tpl hier="12" item="5"/>
          <tpl hier="26" item="4294967295"/>
        </tpls>
      </n>
      <n v="1">
        <tpls c="8">
          <tpl hier="2" item="0"/>
          <tpl hier="4" item="3"/>
          <tpl fld="3" item="22"/>
          <tpl fld="2" item="25"/>
          <tpl hier="9" item="1"/>
          <tpl hier="11" item="4"/>
          <tpl hier="12" item="5"/>
          <tpl hier="26" item="4294967295"/>
        </tpls>
      </n>
      <n v="1">
        <tpls c="8">
          <tpl hier="2" item="0"/>
          <tpl hier="4" item="3"/>
          <tpl fld="3" item="2"/>
          <tpl fld="2" item="25"/>
          <tpl hier="9" item="1"/>
          <tpl hier="11" item="4"/>
          <tpl hier="12" item="5"/>
          <tpl hier="26" item="4294967295"/>
        </tpls>
      </n>
      <n v="1">
        <tpls c="8">
          <tpl hier="2" item="0"/>
          <tpl hier="4" item="3"/>
          <tpl fld="3" item="44"/>
          <tpl fld="2" item="38"/>
          <tpl hier="9" item="1"/>
          <tpl hier="11" item="4"/>
          <tpl hier="12" item="5"/>
          <tpl hier="26" item="4294967295"/>
        </tpls>
      </n>
      <n v="1">
        <tpls c="8">
          <tpl hier="2" item="0"/>
          <tpl hier="4" item="3"/>
          <tpl fld="3" item="25"/>
          <tpl fld="2" item="38"/>
          <tpl hier="9" item="1"/>
          <tpl hier="11" item="4"/>
          <tpl hier="12" item="5"/>
          <tpl hier="26" item="4294967295"/>
        </tpls>
      </n>
      <n v="1">
        <tpls c="8">
          <tpl hier="2" item="0"/>
          <tpl hier="4" item="3"/>
          <tpl fld="3" item="11"/>
          <tpl fld="2" item="38"/>
          <tpl hier="9" item="1"/>
          <tpl hier="11" item="4"/>
          <tpl hier="12" item="5"/>
          <tpl hier="26" item="4294967295"/>
        </tpls>
      </n>
      <n v="1">
        <tpls c="8">
          <tpl hier="2" item="0"/>
          <tpl hier="4" item="3"/>
          <tpl fld="3" item="35"/>
          <tpl fld="2" item="16"/>
          <tpl hier="9" item="1"/>
          <tpl hier="11" item="4"/>
          <tpl hier="12" item="5"/>
          <tpl hier="26" item="4294967295"/>
        </tpls>
      </n>
      <n v="1">
        <tpls c="8">
          <tpl hier="2" item="0"/>
          <tpl hier="4" item="3"/>
          <tpl fld="3" item="39"/>
          <tpl fld="2" item="16"/>
          <tpl hier="9" item="1"/>
          <tpl hier="11" item="4"/>
          <tpl hier="12" item="5"/>
          <tpl hier="26" item="4294967295"/>
        </tpls>
      </n>
      <n v="1">
        <tpls c="8">
          <tpl hier="2" item="0"/>
          <tpl hier="4" item="3"/>
          <tpl fld="3" item="14"/>
          <tpl fld="2" item="16"/>
          <tpl hier="9" item="1"/>
          <tpl hier="11" item="4"/>
          <tpl hier="12" item="5"/>
          <tpl hier="26" item="4294967295"/>
        </tpls>
      </n>
      <n v="1">
        <tpls c="8">
          <tpl hier="2" item="0"/>
          <tpl hier="4" item="3"/>
          <tpl fld="3" item="46"/>
          <tpl fld="2" item="10"/>
          <tpl hier="9" item="1"/>
          <tpl hier="11" item="4"/>
          <tpl hier="12" item="5"/>
          <tpl hier="26" item="4294967295"/>
        </tpls>
      </n>
      <n v="1">
        <tpls c="8">
          <tpl hier="2" item="0"/>
          <tpl hier="4" item="3"/>
          <tpl fld="3" item="30"/>
          <tpl fld="2" item="10"/>
          <tpl hier="9" item="1"/>
          <tpl hier="11" item="4"/>
          <tpl hier="12" item="5"/>
          <tpl hier="26" item="4294967295"/>
        </tpls>
      </n>
      <n v="1">
        <tpls c="8">
          <tpl hier="2" item="0"/>
          <tpl hier="4" item="3"/>
          <tpl fld="3" item="5"/>
          <tpl fld="2" item="10"/>
          <tpl hier="9" item="1"/>
          <tpl hier="11" item="4"/>
          <tpl hier="12" item="5"/>
          <tpl hier="26" item="4294967295"/>
        </tpls>
      </n>
      <n v="1">
        <tpls c="8">
          <tpl hier="2" item="0"/>
          <tpl hier="4" item="3"/>
          <tpl fld="3" item="40"/>
          <tpl fld="2" item="12"/>
          <tpl hier="9" item="1"/>
          <tpl hier="11" item="4"/>
          <tpl hier="12" item="5"/>
          <tpl hier="26" item="4294967295"/>
        </tpls>
      </n>
      <n v="1">
        <tpls c="8">
          <tpl hier="2" item="0"/>
          <tpl hier="4" item="3"/>
          <tpl fld="3" item="27"/>
          <tpl fld="2" item="12"/>
          <tpl hier="9" item="1"/>
          <tpl hier="11" item="4"/>
          <tpl hier="12" item="5"/>
          <tpl hier="26" item="4294967295"/>
        </tpls>
      </n>
      <n v="1">
        <tpls c="8">
          <tpl hier="2" item="0"/>
          <tpl hier="4" item="3"/>
          <tpl fld="3" item="39"/>
          <tpl fld="2" item="18"/>
          <tpl hier="9" item="1"/>
          <tpl hier="11" item="4"/>
          <tpl hier="12" item="5"/>
          <tpl hier="26" item="4294967295"/>
        </tpls>
      </n>
      <n v="1">
        <tpls c="8">
          <tpl hier="2" item="0"/>
          <tpl hier="4" item="3"/>
          <tpl fld="3" item="17"/>
          <tpl fld="2" item="18"/>
          <tpl hier="9" item="1"/>
          <tpl hier="11" item="4"/>
          <tpl hier="12" item="5"/>
          <tpl hier="26" item="4294967295"/>
        </tpls>
      </n>
      <n v="1">
        <tpls c="8">
          <tpl hier="2" item="0"/>
          <tpl hier="4" item="3"/>
          <tpl fld="3" item="37"/>
          <tpl fld="2" item="20"/>
          <tpl hier="9" item="1"/>
          <tpl hier="11" item="4"/>
          <tpl hier="12" item="5"/>
          <tpl hier="26" item="4294967295"/>
        </tpls>
      </n>
      <n v="1">
        <tpls c="8">
          <tpl hier="2" item="0"/>
          <tpl hier="4" item="3"/>
          <tpl fld="3" item="12"/>
          <tpl fld="2" item="20"/>
          <tpl hier="9" item="1"/>
          <tpl hier="11" item="4"/>
          <tpl hier="12" item="5"/>
          <tpl hier="26" item="4294967295"/>
        </tpls>
      </n>
      <n v="1">
        <tpls c="8">
          <tpl hier="2" item="0"/>
          <tpl hier="4" item="3"/>
          <tpl fld="3" item="47"/>
          <tpl fld="2" item="20"/>
          <tpl hier="9" item="1"/>
          <tpl hier="11" item="4"/>
          <tpl hier="12" item="5"/>
          <tpl hier="26" item="4294967295"/>
        </tpls>
      </n>
      <n v="1">
        <tpls c="8">
          <tpl hier="2" item="0"/>
          <tpl hier="4" item="3"/>
          <tpl fld="3" item="56"/>
          <tpl fld="2" item="32"/>
          <tpl hier="9" item="1"/>
          <tpl hier="11" item="4"/>
          <tpl hier="12" item="5"/>
          <tpl hier="26" item="4294967295"/>
        </tpls>
      </n>
      <n v="1">
        <tpls c="8">
          <tpl hier="2" item="0"/>
          <tpl hier="4" item="3"/>
          <tpl fld="3" item="2"/>
          <tpl fld="2" item="32"/>
          <tpl hier="9" item="1"/>
          <tpl hier="11" item="4"/>
          <tpl hier="12" item="5"/>
          <tpl hier="26" item="4294967295"/>
        </tpls>
      </n>
      <n v="1">
        <tpls c="8">
          <tpl hier="2" item="0"/>
          <tpl hier="4" item="3"/>
          <tpl fld="3" item="54"/>
          <tpl fld="2" item="9"/>
          <tpl hier="9" item="1"/>
          <tpl hier="11" item="4"/>
          <tpl hier="12" item="5"/>
          <tpl hier="26" item="4294967295"/>
        </tpls>
      </n>
      <n v="1">
        <tpls c="8">
          <tpl hier="2" item="0"/>
          <tpl hier="4" item="3"/>
          <tpl fld="3" item="55"/>
          <tpl fld="2" item="9"/>
          <tpl hier="9" item="1"/>
          <tpl hier="11" item="4"/>
          <tpl hier="12" item="5"/>
          <tpl hier="26" item="4294967295"/>
        </tpls>
      </n>
      <n v="1">
        <tpls c="8">
          <tpl hier="2" item="0"/>
          <tpl hier="4" item="3"/>
          <tpl fld="3" item="31"/>
          <tpl fld="2" item="11"/>
          <tpl hier="9" item="1"/>
          <tpl hier="11" item="4"/>
          <tpl hier="12" item="5"/>
          <tpl hier="26" item="4294967295"/>
        </tpls>
      </n>
      <n v="1">
        <tpls c="8">
          <tpl hier="2" item="0"/>
          <tpl hier="4" item="3"/>
          <tpl fld="3" item="9"/>
          <tpl fld="2" item="11"/>
          <tpl hier="9" item="1"/>
          <tpl hier="11" item="4"/>
          <tpl hier="12" item="5"/>
          <tpl hier="26" item="4294967295"/>
        </tpls>
      </n>
      <n v="1">
        <tpls c="8">
          <tpl hier="2" item="0"/>
          <tpl hier="4" item="3"/>
          <tpl fld="3" item="17"/>
          <tpl fld="2" item="15"/>
          <tpl hier="9" item="1"/>
          <tpl hier="11" item="4"/>
          <tpl hier="12" item="5"/>
          <tpl hier="26" item="4294967295"/>
        </tpls>
      </n>
      <n v="1">
        <tpls c="8">
          <tpl hier="2" item="0"/>
          <tpl hier="4" item="3"/>
          <tpl fld="3" item="3"/>
          <tpl fld="2" item="19"/>
          <tpl hier="9" item="1"/>
          <tpl hier="11" item="4"/>
          <tpl hier="12" item="5"/>
          <tpl hier="26" item="4294967295"/>
        </tpls>
      </n>
      <n v="1">
        <tpls c="8">
          <tpl hier="2" item="0"/>
          <tpl hier="4" item="3"/>
          <tpl fld="3" item="41"/>
          <tpl fld="2" item="2"/>
          <tpl hier="9" item="1"/>
          <tpl hier="11" item="4"/>
          <tpl hier="12" item="5"/>
          <tpl hier="26" item="4294967295"/>
        </tpls>
      </n>
      <n v="1">
        <tpls c="8">
          <tpl hier="2" item="0"/>
          <tpl hier="4" item="3"/>
          <tpl fld="3" item="17"/>
          <tpl fld="2" item="8"/>
          <tpl hier="9" item="1"/>
          <tpl hier="11" item="4"/>
          <tpl hier="12" item="5"/>
          <tpl hier="26" item="4294967295"/>
        </tpls>
      </n>
      <n v="1">
        <tpls c="8">
          <tpl hier="2" item="0"/>
          <tpl hier="4" item="3"/>
          <tpl fld="3" item="58"/>
          <tpl fld="2" item="3"/>
          <tpl hier="9" item="1"/>
          <tpl hier="11" item="4"/>
          <tpl hier="12" item="5"/>
          <tpl hier="26" item="4294967295"/>
        </tpls>
      </n>
      <n v="1">
        <tpls c="8">
          <tpl hier="2" item="0"/>
          <tpl hier="4" item="3"/>
          <tpl fld="3" item="56"/>
          <tpl fld="1" item="0"/>
          <tpl hier="9" item="1"/>
          <tpl hier="11" item="4"/>
          <tpl hier="12" item="5"/>
          <tpl hier="26" item="4294967295"/>
        </tpls>
      </n>
      <n v="1">
        <tpls c="8">
          <tpl hier="2" item="0"/>
          <tpl hier="4" item="3"/>
          <tpl fld="3" item="34"/>
          <tpl fld="2" item="43"/>
          <tpl hier="9" item="1"/>
          <tpl hier="11" item="4"/>
          <tpl hier="12" item="5"/>
          <tpl hier="26" item="4294967295"/>
        </tpls>
      </n>
      <n v="1">
        <tpls c="8">
          <tpl hier="2" item="0"/>
          <tpl hier="4" item="3"/>
          <tpl fld="3" item="36"/>
          <tpl fld="2" item="43"/>
          <tpl hier="9" item="1"/>
          <tpl hier="11" item="4"/>
          <tpl hier="12" item="5"/>
          <tpl hier="26" item="4294967295"/>
        </tpls>
      </n>
      <n v="1">
        <tpls c="8">
          <tpl hier="2" item="0"/>
          <tpl hier="4" item="3"/>
          <tpl fld="3" item="27"/>
          <tpl fld="2" item="43"/>
          <tpl hier="9" item="1"/>
          <tpl hier="11" item="4"/>
          <tpl hier="12" item="5"/>
          <tpl hier="26" item="4294967295"/>
        </tpls>
      </n>
      <n v="1">
        <tpls c="8">
          <tpl hier="2" item="0"/>
          <tpl hier="4" item="3"/>
          <tpl fld="3" item="33"/>
          <tpl fld="2" item="43"/>
          <tpl hier="9" item="1"/>
          <tpl hier="11" item="4"/>
          <tpl hier="12" item="5"/>
          <tpl hier="26" item="4294967295"/>
        </tpls>
      </n>
      <n v="1">
        <tpls c="8">
          <tpl hier="2" item="0"/>
          <tpl hier="4" item="3"/>
          <tpl fld="3" item="18"/>
          <tpl fld="2" item="22"/>
          <tpl hier="9" item="1"/>
          <tpl hier="11" item="4"/>
          <tpl hier="12" item="5"/>
          <tpl hier="26" item="4294967295"/>
        </tpls>
      </n>
      <n v="1">
        <tpls c="8">
          <tpl hier="2" item="0"/>
          <tpl hier="4" item="3"/>
          <tpl fld="3" item="22"/>
          <tpl fld="2" item="22"/>
          <tpl hier="9" item="1"/>
          <tpl hier="11" item="4"/>
          <tpl hier="12" item="5"/>
          <tpl hier="26" item="4294967295"/>
        </tpls>
      </n>
      <n v="1">
        <tpls c="8">
          <tpl hier="2" item="0"/>
          <tpl hier="4" item="3"/>
          <tpl fld="3" item="17"/>
          <tpl fld="2" item="22"/>
          <tpl hier="9" item="1"/>
          <tpl hier="11" item="4"/>
          <tpl hier="12" item="5"/>
          <tpl hier="26" item="4294967295"/>
        </tpls>
      </n>
      <n v="1">
        <tpls c="8">
          <tpl hier="2" item="0"/>
          <tpl hier="4" item="3"/>
          <tpl fld="3" item="21"/>
          <tpl fld="2" item="22"/>
          <tpl hier="9" item="1"/>
          <tpl hier="11" item="4"/>
          <tpl hier="12" item="5"/>
          <tpl hier="26" item="4294967295"/>
        </tpls>
      </n>
      <n v="1">
        <tpls c="8">
          <tpl hier="2" item="0"/>
          <tpl hier="4" item="3"/>
          <tpl fld="3" item="8"/>
          <tpl fld="2" item="21"/>
          <tpl hier="9" item="1"/>
          <tpl hier="11" item="4"/>
          <tpl hier="12" item="5"/>
          <tpl hier="26" item="4294967295"/>
        </tpls>
      </n>
      <n v="1">
        <tpls c="8">
          <tpl hier="2" item="0"/>
          <tpl hier="4" item="3"/>
          <tpl fld="3" item="7"/>
          <tpl fld="2" item="21"/>
          <tpl hier="9" item="1"/>
          <tpl hier="11" item="4"/>
          <tpl hier="12" item="5"/>
          <tpl hier="26" item="4294967295"/>
        </tpls>
      </n>
      <n v="1">
        <tpls c="8">
          <tpl hier="2" item="0"/>
          <tpl hier="4" item="3"/>
          <tpl fld="3" item="6"/>
          <tpl fld="2" item="21"/>
          <tpl hier="9" item="1"/>
          <tpl hier="11" item="4"/>
          <tpl hier="12" item="5"/>
          <tpl hier="26" item="4294967295"/>
        </tpls>
      </n>
      <n v="1">
        <tpls c="8">
          <tpl hier="2" item="0"/>
          <tpl hier="4" item="3"/>
          <tpl fld="3" item="5"/>
          <tpl fld="2" item="21"/>
          <tpl hier="9" item="1"/>
          <tpl hier="11" item="4"/>
          <tpl hier="12" item="5"/>
          <tpl hier="26" item="4294967295"/>
        </tpls>
      </n>
      <n v="1">
        <tpls c="8">
          <tpl hier="2" item="0"/>
          <tpl hier="4" item="3"/>
          <tpl fld="3" item="56"/>
          <tpl fld="2" item="41"/>
          <tpl hier="9" item="1"/>
          <tpl hier="11" item="4"/>
          <tpl hier="12" item="5"/>
          <tpl hier="26" item="4294967295"/>
        </tpls>
      </n>
      <n v="1">
        <tpls c="8">
          <tpl hier="2" item="0"/>
          <tpl hier="4" item="3"/>
          <tpl fld="3" item="0"/>
          <tpl fld="2" item="41"/>
          <tpl hier="9" item="1"/>
          <tpl hier="11" item="4"/>
          <tpl hier="12" item="5"/>
          <tpl hier="26" item="4294967295"/>
        </tpls>
      </n>
      <n v="1">
        <tpls c="8">
          <tpl hier="2" item="0"/>
          <tpl hier="4" item="3"/>
          <tpl fld="3" item="55"/>
          <tpl fld="2" item="41"/>
          <tpl hier="9" item="1"/>
          <tpl hier="11" item="4"/>
          <tpl hier="12" item="5"/>
          <tpl hier="26" item="4294967295"/>
        </tpls>
      </n>
      <n v="1">
        <tpls c="8">
          <tpl hier="2" item="0"/>
          <tpl hier="4" item="3"/>
          <tpl fld="3" item="35"/>
          <tpl fld="2" item="39"/>
          <tpl hier="9" item="1"/>
          <tpl hier="11" item="4"/>
          <tpl hier="12" item="5"/>
          <tpl hier="26" item="4294967295"/>
        </tpls>
      </n>
      <n v="1">
        <tpls c="8">
          <tpl hier="2" item="0"/>
          <tpl hier="4" item="3"/>
          <tpl fld="3" item="40"/>
          <tpl fld="2" item="39"/>
          <tpl hier="9" item="1"/>
          <tpl hier="11" item="4"/>
          <tpl hier="12" item="5"/>
          <tpl hier="26" item="4294967295"/>
        </tpls>
      </n>
      <n v="1">
        <tpls c="8">
          <tpl hier="2" item="0"/>
          <tpl hier="4" item="3"/>
          <tpl fld="3" item="50"/>
          <tpl fld="2" item="39"/>
          <tpl hier="9" item="1"/>
          <tpl hier="11" item="4"/>
          <tpl hier="12" item="5"/>
          <tpl hier="26" item="4294967295"/>
        </tpls>
      </n>
      <n v="1">
        <tpls c="8">
          <tpl hier="2" item="0"/>
          <tpl hier="4" item="3"/>
          <tpl fld="3" item="49"/>
          <tpl fld="2" item="39"/>
          <tpl hier="9" item="1"/>
          <tpl hier="11" item="4"/>
          <tpl hier="12" item="5"/>
          <tpl hier="26" item="4294967295"/>
        </tpls>
      </n>
      <n v="1">
        <tpls c="8">
          <tpl hier="2" item="0"/>
          <tpl hier="4" item="3"/>
          <tpl fld="3" item="37"/>
          <tpl fld="2" item="14"/>
          <tpl hier="9" item="1"/>
          <tpl hier="11" item="4"/>
          <tpl hier="12" item="5"/>
          <tpl hier="26" item="4294967295"/>
        </tpls>
      </n>
      <n v="1">
        <tpls c="8">
          <tpl hier="2" item="0"/>
          <tpl hier="4" item="3"/>
          <tpl fld="3" item="39"/>
          <tpl fld="2" item="14"/>
          <tpl hier="9" item="1"/>
          <tpl hier="11" item="4"/>
          <tpl hier="12" item="5"/>
          <tpl hier="26" item="4294967295"/>
        </tpls>
      </n>
      <n v="1">
        <tpls c="8">
          <tpl hier="2" item="0"/>
          <tpl hier="4" item="3"/>
          <tpl fld="3" item="28"/>
          <tpl fld="2" item="14"/>
          <tpl hier="9" item="1"/>
          <tpl hier="11" item="4"/>
          <tpl hier="12" item="5"/>
          <tpl hier="26" item="4294967295"/>
        </tpls>
      </n>
      <n v="1">
        <tpls c="8">
          <tpl hier="2" item="0"/>
          <tpl hier="4" item="3"/>
          <tpl fld="3" item="19"/>
          <tpl fld="2" item="14"/>
          <tpl hier="9" item="1"/>
          <tpl hier="11" item="4"/>
          <tpl hier="12" item="5"/>
          <tpl hier="26" item="4294967295"/>
        </tpls>
      </n>
      <n v="1">
        <tpls c="8">
          <tpl hier="2" item="0"/>
          <tpl hier="4" item="3"/>
          <tpl fld="3" item="26"/>
          <tpl fld="2" item="31"/>
          <tpl hier="9" item="1"/>
          <tpl hier="11" item="4"/>
          <tpl hier="12" item="5"/>
          <tpl hier="26" item="4294967295"/>
        </tpls>
      </n>
      <n v="1">
        <tpls c="8">
          <tpl hier="2" item="0"/>
          <tpl hier="4" item="3"/>
          <tpl fld="3" item="25"/>
          <tpl fld="2" item="31"/>
          <tpl hier="9" item="1"/>
          <tpl hier="11" item="4"/>
          <tpl hier="12" item="5"/>
          <tpl hier="26" item="4294967295"/>
        </tpls>
      </n>
      <n v="1">
        <tpls c="8">
          <tpl hier="2" item="0"/>
          <tpl hier="4" item="3"/>
          <tpl fld="3" item="24"/>
          <tpl fld="2" item="31"/>
          <tpl hier="9" item="1"/>
          <tpl hier="11" item="4"/>
          <tpl hier="12" item="5"/>
          <tpl hier="26" item="4294967295"/>
        </tpls>
      </n>
      <n v="1">
        <tpls c="8">
          <tpl hier="2" item="0"/>
          <tpl hier="4" item="3"/>
          <tpl fld="3" item="23"/>
          <tpl fld="2" item="31"/>
          <tpl hier="9" item="1"/>
          <tpl hier="11" item="4"/>
          <tpl hier="12" item="5"/>
          <tpl hier="26" item="4294967295"/>
        </tpls>
      </n>
      <n v="1">
        <tpls c="8">
          <tpl hier="2" item="0"/>
          <tpl hier="4" item="3"/>
          <tpl fld="3" item="10"/>
          <tpl fld="2" item="29"/>
          <tpl hier="9" item="1"/>
          <tpl hier="11" item="4"/>
          <tpl hier="12" item="5"/>
          <tpl hier="26" item="4294967295"/>
        </tpls>
      </n>
      <n v="1">
        <tpls c="8">
          <tpl hier="2" item="0"/>
          <tpl hier="4" item="3"/>
          <tpl fld="3" item="12"/>
          <tpl fld="2" item="29"/>
          <tpl hier="9" item="1"/>
          <tpl hier="11" item="4"/>
          <tpl hier="12" item="5"/>
          <tpl hier="26" item="4294967295"/>
        </tpls>
      </n>
      <n v="1">
        <tpls c="8">
          <tpl hier="2" item="0"/>
          <tpl hier="4" item="3"/>
          <tpl fld="3" item="11"/>
          <tpl fld="2" item="29"/>
          <tpl hier="9" item="1"/>
          <tpl hier="11" item="4"/>
          <tpl hier="12" item="5"/>
          <tpl hier="26" item="4294967295"/>
        </tpls>
      </n>
      <n v="1">
        <tpls c="8">
          <tpl hier="2" item="0"/>
          <tpl hier="4" item="3"/>
          <tpl fld="3" item="9"/>
          <tpl fld="2" item="29"/>
          <tpl hier="9" item="1"/>
          <tpl hier="11" item="4"/>
          <tpl hier="12" item="5"/>
          <tpl hier="26" item="4294967295"/>
        </tpls>
      </n>
      <n v="1">
        <tpls c="8">
          <tpl hier="2" item="0"/>
          <tpl hier="4" item="3"/>
          <tpl fld="3" item="57"/>
          <tpl fld="2" item="27"/>
          <tpl hier="9" item="1"/>
          <tpl hier="11" item="4"/>
          <tpl hier="12" item="5"/>
          <tpl hier="26" item="4294967295"/>
        </tpls>
      </n>
      <n v="1">
        <tpls c="8">
          <tpl hier="2" item="0"/>
          <tpl hier="4" item="3"/>
          <tpl fld="3" item="3"/>
          <tpl fld="2" item="27"/>
          <tpl hier="9" item="1"/>
          <tpl hier="11" item="4"/>
          <tpl hier="12" item="5"/>
          <tpl hier="26" item="4294967295"/>
        </tpls>
      </n>
      <n v="1">
        <tpls c="8">
          <tpl hier="2" item="0"/>
          <tpl hier="4" item="3"/>
          <tpl fld="3" item="1"/>
          <tpl fld="2" item="27"/>
          <tpl hier="9" item="1"/>
          <tpl hier="11" item="4"/>
          <tpl hier="12" item="5"/>
          <tpl hier="26" item="4294967295"/>
        </tpls>
      </n>
      <n v="1">
        <tpls c="8">
          <tpl hier="2" item="0"/>
          <tpl hier="4" item="3"/>
          <tpl fld="3" item="20"/>
          <tpl fld="2" item="26"/>
          <tpl hier="9" item="1"/>
          <tpl hier="11" item="4"/>
          <tpl hier="12" item="5"/>
          <tpl hier="26" item="4294967295"/>
        </tpls>
      </n>
      <n v="1">
        <tpls c="8">
          <tpl hier="2" item="0"/>
          <tpl hier="4" item="3"/>
          <tpl fld="3" item="51"/>
          <tpl fld="2" item="26"/>
          <tpl hier="9" item="1"/>
          <tpl hier="11" item="4"/>
          <tpl hier="12" item="5"/>
          <tpl hier="26" item="4294967295"/>
        </tpls>
      </n>
      <n v="1">
        <tpls c="8">
          <tpl hier="2" item="0"/>
          <tpl hier="4" item="3"/>
          <tpl fld="3" item="38"/>
          <tpl fld="2" item="26"/>
          <tpl hier="9" item="1"/>
          <tpl hier="11" item="4"/>
          <tpl hier="12" item="5"/>
          <tpl hier="26" item="4294967295"/>
        </tpls>
      </n>
      <n v="1">
        <tpls c="8">
          <tpl hier="2" item="0"/>
          <tpl hier="4" item="3"/>
          <tpl fld="3" item="44"/>
          <tpl fld="2" item="24"/>
          <tpl hier="9" item="1"/>
          <tpl hier="11" item="4"/>
          <tpl hier="12" item="5"/>
          <tpl hier="26" item="4294967295"/>
        </tpls>
      </n>
      <n v="1">
        <tpls c="8">
          <tpl hier="2" item="0"/>
          <tpl hier="4" item="3"/>
          <tpl fld="3" item="43"/>
          <tpl fld="2" item="24"/>
          <tpl hier="9" item="1"/>
          <tpl hier="11" item="4"/>
          <tpl hier="12" item="5"/>
          <tpl hier="26" item="4294967295"/>
        </tpls>
      </n>
      <n v="1">
        <tpls c="8">
          <tpl hier="2" item="0"/>
          <tpl hier="4" item="3"/>
          <tpl fld="3" item="42"/>
          <tpl fld="2" item="24"/>
          <tpl hier="9" item="1"/>
          <tpl hier="11" item="4"/>
          <tpl hier="12" item="5"/>
          <tpl hier="26" item="4294967295"/>
        </tpls>
      </n>
      <n v="1">
        <tpls c="8">
          <tpl hier="2" item="0"/>
          <tpl hier="4" item="3"/>
          <tpl fld="3" item="41"/>
          <tpl fld="2" item="24"/>
          <tpl hier="9" item="1"/>
          <tpl hier="11" item="4"/>
          <tpl hier="12" item="5"/>
          <tpl hier="26" item="4294967295"/>
        </tpls>
      </n>
      <n v="1">
        <tpls c="8">
          <tpl hier="2" item="0"/>
          <tpl hier="4" item="3"/>
          <tpl fld="3" item="32"/>
          <tpl fld="2" item="17"/>
          <tpl hier="9" item="1"/>
          <tpl hier="11" item="4"/>
          <tpl hier="12" item="5"/>
          <tpl hier="26" item="4294967295"/>
        </tpls>
      </n>
      <n v="1">
        <tpls c="8">
          <tpl hier="2" item="0"/>
          <tpl hier="4" item="3"/>
          <tpl fld="3" item="31"/>
          <tpl fld="2" item="17"/>
          <tpl hier="9" item="1"/>
          <tpl hier="11" item="4"/>
          <tpl hier="12" item="5"/>
          <tpl hier="26" item="4294967295"/>
        </tpls>
      </n>
      <n v="1">
        <tpls c="8">
          <tpl hier="2" item="0"/>
          <tpl hier="4" item="3"/>
          <tpl fld="3" item="30"/>
          <tpl fld="2" item="17"/>
          <tpl hier="9" item="1"/>
          <tpl hier="11" item="4"/>
          <tpl hier="12" item="5"/>
          <tpl hier="26" item="4294967295"/>
        </tpls>
      </n>
      <n v="1">
        <tpls c="8">
          <tpl hier="2" item="0"/>
          <tpl hier="4" item="3"/>
          <tpl fld="3" item="29"/>
          <tpl fld="2" item="17"/>
          <tpl hier="9" item="1"/>
          <tpl hier="11" item="4"/>
          <tpl hier="12" item="5"/>
          <tpl hier="26" item="4294967295"/>
        </tpls>
      </n>
      <n v="1">
        <tpls c="8">
          <tpl hier="2" item="0"/>
          <tpl hier="4" item="3"/>
          <tpl fld="3" item="16"/>
          <tpl fld="2" item="13"/>
          <tpl hier="9" item="1"/>
          <tpl hier="11" item="4"/>
          <tpl hier="12" item="5"/>
          <tpl hier="26" item="4294967295"/>
        </tpls>
      </n>
      <n v="1">
        <tpls c="8">
          <tpl hier="2" item="0"/>
          <tpl hier="4" item="3"/>
          <tpl fld="3" item="15"/>
          <tpl fld="2" item="13"/>
          <tpl hier="9" item="1"/>
          <tpl hier="11" item="4"/>
          <tpl hier="12" item="5"/>
          <tpl hier="26" item="4294967295"/>
        </tpls>
      </n>
      <n v="1">
        <tpls c="8">
          <tpl hier="2" item="0"/>
          <tpl hier="4" item="3"/>
          <tpl fld="3" item="14"/>
          <tpl fld="2" item="13"/>
          <tpl hier="9" item="1"/>
          <tpl hier="11" item="4"/>
          <tpl hier="12" item="5"/>
          <tpl hier="26" item="4294967295"/>
        </tpls>
      </n>
      <n v="1">
        <tpls c="8">
          <tpl hier="2" item="0"/>
          <tpl hier="4" item="3"/>
          <tpl fld="3" item="13"/>
          <tpl fld="2" item="13"/>
          <tpl hier="9" item="1"/>
          <tpl hier="11" item="4"/>
          <tpl hier="12" item="5"/>
          <tpl hier="26" item="4294967295"/>
        </tpls>
      </n>
      <n v="1">
        <tpls c="8">
          <tpl hier="2" item="0"/>
          <tpl hier="4" item="3"/>
          <tpl fld="3" item="4"/>
          <tpl fld="2" item="23"/>
          <tpl hier="9" item="1"/>
          <tpl hier="11" item="4"/>
          <tpl hier="12" item="5"/>
          <tpl hier="26" item="4294967295"/>
        </tpls>
      </n>
      <n v="1">
        <tpls c="8">
          <tpl hier="2" item="0"/>
          <tpl hier="4" item="3"/>
          <tpl fld="3" item="58"/>
          <tpl fld="2" item="23"/>
          <tpl hier="9" item="1"/>
          <tpl hier="11" item="4"/>
          <tpl hier="12" item="5"/>
          <tpl hier="26" item="4294967295"/>
        </tpls>
      </n>
      <n v="1">
        <tpls c="8">
          <tpl hier="2" item="0"/>
          <tpl hier="4" item="3"/>
          <tpl fld="3" item="2"/>
          <tpl fld="2" item="23"/>
          <tpl hier="9" item="1"/>
          <tpl hier="11" item="4"/>
          <tpl hier="12" item="5"/>
          <tpl hier="26" item="4294967295"/>
        </tpls>
      </n>
      <n v="1">
        <tpls c="8">
          <tpl hier="2" item="0"/>
          <tpl hier="4" item="3"/>
          <tpl fld="3" item="54"/>
          <tpl fld="2" item="30"/>
          <tpl hier="9" item="1"/>
          <tpl hier="11" item="4"/>
          <tpl hier="12" item="5"/>
          <tpl hier="26" item="4294967295"/>
        </tpls>
      </n>
      <n v="1">
        <tpls c="8">
          <tpl hier="2" item="0"/>
          <tpl hier="4" item="3"/>
          <tpl fld="3" item="53"/>
          <tpl fld="2" item="30"/>
          <tpl hier="9" item="1"/>
          <tpl hier="11" item="4"/>
          <tpl hier="12" item="5"/>
          <tpl hier="26" item="4294967295"/>
        </tpls>
      </n>
      <n v="1">
        <tpls c="8">
          <tpl hier="2" item="0"/>
          <tpl hier="4" item="3"/>
          <tpl fld="3" item="49"/>
          <tpl fld="2" item="30"/>
          <tpl hier="9" item="1"/>
          <tpl hier="11" item="4"/>
          <tpl hier="12" item="5"/>
          <tpl hier="26" item="4294967295"/>
        </tpls>
      </n>
      <n v="1">
        <tpls c="8">
          <tpl hier="2" item="0"/>
          <tpl hier="4" item="3"/>
          <tpl fld="3" item="18"/>
          <tpl fld="2" item="45"/>
          <tpl hier="9" item="1"/>
          <tpl hier="11" item="4"/>
          <tpl hier="12" item="5"/>
          <tpl hier="26" item="4294967295"/>
        </tpls>
      </n>
      <n v="1">
        <tpls c="8">
          <tpl hier="2" item="0"/>
          <tpl hier="4" item="3"/>
          <tpl fld="3" item="7"/>
          <tpl fld="2" item="45"/>
          <tpl hier="9" item="1"/>
          <tpl hier="11" item="4"/>
          <tpl hier="12" item="5"/>
          <tpl hier="26" item="4294967295"/>
        </tpls>
      </n>
      <n v="1">
        <tpls c="8">
          <tpl hier="2" item="0"/>
          <tpl hier="4" item="3"/>
          <tpl fld="3" item="38"/>
          <tpl fld="2" item="45"/>
          <tpl hier="9" item="1"/>
          <tpl hier="11" item="4"/>
          <tpl hier="12" item="5"/>
          <tpl hier="26" item="4294967295"/>
        </tpls>
      </n>
      <n v="1">
        <tpls c="8">
          <tpl hier="2" item="0"/>
          <tpl hier="4" item="3"/>
          <tpl fld="3" item="32"/>
          <tpl fld="2" item="25"/>
          <tpl hier="9" item="1"/>
          <tpl hier="11" item="4"/>
          <tpl hier="12" item="5"/>
          <tpl hier="26" item="4294967295"/>
        </tpls>
      </n>
      <n v="1">
        <tpls c="8">
          <tpl hier="2" item="0"/>
          <tpl hier="4" item="3"/>
          <tpl fld="3" item="15"/>
          <tpl fld="2" item="25"/>
          <tpl hier="9" item="1"/>
          <tpl hier="11" item="4"/>
          <tpl hier="12" item="5"/>
          <tpl hier="26" item="4294967295"/>
        </tpls>
      </n>
      <n v="1">
        <tpls c="8">
          <tpl hier="2" item="0"/>
          <tpl hier="4" item="3"/>
          <tpl fld="3" item="1"/>
          <tpl fld="2" item="25"/>
          <tpl hier="9" item="1"/>
          <tpl hier="11" item="4"/>
          <tpl hier="12" item="5"/>
          <tpl hier="26" item="4294967295"/>
        </tpls>
      </n>
      <n v="1">
        <tpls c="8">
          <tpl hier="2" item="0"/>
          <tpl hier="4" item="3"/>
          <tpl fld="3" item="34"/>
          <tpl fld="2" item="38"/>
          <tpl hier="9" item="1"/>
          <tpl hier="11" item="4"/>
          <tpl hier="12" item="5"/>
          <tpl hier="26" item="4294967295"/>
        </tpls>
      </n>
      <n v="1">
        <tpls c="8">
          <tpl hier="2" item="0"/>
          <tpl hier="4" item="3"/>
          <tpl fld="3" item="22"/>
          <tpl fld="2" item="38"/>
          <tpl hier="9" item="1"/>
          <tpl hier="11" item="4"/>
          <tpl hier="12" item="5"/>
          <tpl hier="26" item="4294967295"/>
        </tpls>
      </n>
      <n v="1">
        <tpls c="8">
          <tpl hier="2" item="0"/>
          <tpl hier="4" item="3"/>
          <tpl fld="3" item="6"/>
          <tpl fld="2" item="38"/>
          <tpl hier="9" item="1"/>
          <tpl hier="11" item="4"/>
          <tpl hier="12" item="5"/>
          <tpl hier="26" item="4294967295"/>
        </tpls>
      </n>
      <n v="1">
        <tpls c="8">
          <tpl hier="2" item="0"/>
          <tpl hier="4" item="3"/>
          <tpl fld="3" item="48"/>
          <tpl fld="2" item="16"/>
          <tpl hier="9" item="1"/>
          <tpl hier="11" item="4"/>
          <tpl hier="12" item="5"/>
          <tpl hier="26" item="4294967295"/>
        </tpls>
      </n>
      <n v="1">
        <tpls c="8">
          <tpl hier="2" item="0"/>
          <tpl hier="4" item="3"/>
          <tpl fld="3" item="31"/>
          <tpl fld="2" item="16"/>
          <tpl hier="9" item="1"/>
          <tpl hier="11" item="4"/>
          <tpl hier="12" item="5"/>
          <tpl hier="26" item="4294967295"/>
        </tpls>
      </n>
      <n v="1">
        <tpls c="8">
          <tpl hier="2" item="0"/>
          <tpl hier="4" item="3"/>
          <tpl fld="3" item="11"/>
          <tpl fld="2" item="16"/>
          <tpl hier="9" item="1"/>
          <tpl hier="11" item="4"/>
          <tpl hier="12" item="5"/>
          <tpl hier="26" item="4294967295"/>
        </tpls>
      </n>
      <n v="1">
        <tpls c="8">
          <tpl hier="2" item="0"/>
          <tpl hier="4" item="3"/>
          <tpl fld="3" item="39"/>
          <tpl fld="2" item="10"/>
          <tpl hier="9" item="1"/>
          <tpl hier="11" item="4"/>
          <tpl hier="12" item="5"/>
          <tpl hier="26" item="4294967295"/>
        </tpls>
      </n>
      <n v="1">
        <tpls c="8">
          <tpl hier="2" item="0"/>
          <tpl hier="4" item="3"/>
          <tpl fld="3" item="24"/>
          <tpl fld="2" item="10"/>
          <tpl hier="9" item="1"/>
          <tpl hier="11" item="4"/>
          <tpl hier="12" item="5"/>
          <tpl hier="26" item="4294967295"/>
        </tpls>
      </n>
      <n v="1">
        <tpls c="8">
          <tpl hier="2" item="0"/>
          <tpl hier="4" item="3"/>
          <tpl fld="3" item="46"/>
          <tpl fld="2" item="12"/>
          <tpl hier="9" item="1"/>
          <tpl hier="11" item="4"/>
          <tpl hier="12" item="5"/>
          <tpl hier="26" item="4294967295"/>
        </tpls>
      </n>
      <n v="1">
        <tpls c="8">
          <tpl hier="2" item="0"/>
          <tpl hier="4" item="3"/>
          <tpl fld="3" item="24"/>
          <tpl fld="2" item="12"/>
          <tpl hier="9" item="1"/>
          <tpl hier="11" item="4"/>
          <tpl hier="12" item="5"/>
          <tpl hier="26" item="4294967295"/>
        </tpls>
      </n>
      <n v="1">
        <tpls c="8">
          <tpl hier="2" item="0"/>
          <tpl hier="4" item="3"/>
          <tpl fld="3" item="35"/>
          <tpl fld="2" item="18"/>
          <tpl hier="9" item="1"/>
          <tpl hier="11" item="4"/>
          <tpl hier="12" item="5"/>
          <tpl hier="26" item="4294967295"/>
        </tpls>
      </n>
      <n v="1">
        <tpls c="8">
          <tpl hier="2" item="0"/>
          <tpl hier="4" item="3"/>
          <tpl fld="3" item="36"/>
          <tpl fld="2" item="18"/>
          <tpl hier="9" item="1"/>
          <tpl hier="11" item="4"/>
          <tpl hier="12" item="5"/>
          <tpl hier="26" item="4294967295"/>
        </tpls>
      </n>
      <n v="1">
        <tpls c="8">
          <tpl hier="2" item="0"/>
          <tpl hier="4" item="3"/>
          <tpl fld="3" item="11"/>
          <tpl fld="2" item="18"/>
          <tpl hier="9" item="1"/>
          <tpl hier="11" item="4"/>
          <tpl hier="12" item="5"/>
          <tpl hier="26" item="4294967295"/>
        </tpls>
      </n>
      <n v="1">
        <tpls c="8">
          <tpl hier="2" item="0"/>
          <tpl hier="4" item="3"/>
          <tpl fld="3" item="34"/>
          <tpl fld="2" item="20"/>
          <tpl hier="9" item="1"/>
          <tpl hier="11" item="4"/>
          <tpl hier="12" item="5"/>
          <tpl hier="26" item="4294967295"/>
        </tpls>
      </n>
      <n v="1">
        <tpls c="8">
          <tpl hier="2" item="0"/>
          <tpl hier="4" item="3"/>
          <tpl fld="3" item="7"/>
          <tpl fld="2" item="20"/>
          <tpl hier="9" item="1"/>
          <tpl hier="11" item="4"/>
          <tpl hier="12" item="5"/>
          <tpl hier="26" item="4294967295"/>
        </tpls>
      </n>
      <n v="1">
        <tpls c="8">
          <tpl hier="2" item="0"/>
          <tpl hier="4" item="3"/>
          <tpl fld="3" item="19"/>
          <tpl fld="2" item="20"/>
          <tpl hier="9" item="1"/>
          <tpl hier="11" item="4"/>
          <tpl hier="12" item="5"/>
          <tpl hier="26" item="4294967295"/>
        </tpls>
      </n>
      <n v="1">
        <tpls c="8">
          <tpl hier="2" item="0"/>
          <tpl hier="4" item="3"/>
          <tpl fld="3" item="20"/>
          <tpl fld="2" item="32"/>
          <tpl hier="9" item="1"/>
          <tpl hier="11" item="4"/>
          <tpl hier="12" item="5"/>
          <tpl hier="26" item="4294967295"/>
        </tpls>
      </n>
      <n v="1">
        <tpls c="8">
          <tpl hier="2" item="0"/>
          <tpl hier="4" item="3"/>
          <tpl fld="3" item="38"/>
          <tpl fld="2" item="32"/>
          <tpl hier="9" item="1"/>
          <tpl hier="11" item="4"/>
          <tpl hier="12" item="5"/>
          <tpl hier="26" item="4294967295"/>
        </tpls>
      </n>
      <n v="1">
        <tpls c="8">
          <tpl hier="2" item="0"/>
          <tpl hier="4" item="3"/>
          <tpl fld="3" item="40"/>
          <tpl fld="2" item="9"/>
          <tpl hier="9" item="1"/>
          <tpl hier="11" item="4"/>
          <tpl hier="12" item="5"/>
          <tpl hier="26" item="4294967295"/>
        </tpls>
      </n>
      <n v="1">
        <tpls c="8">
          <tpl hier="2" item="0"/>
          <tpl hier="4" item="3"/>
          <tpl fld="3" item="52"/>
          <tpl fld="2" item="9"/>
          <tpl hier="9" item="1"/>
          <tpl hier="11" item="4"/>
          <tpl hier="12" item="5"/>
          <tpl hier="26" item="4294967295"/>
        </tpls>
      </n>
      <n v="1">
        <tpls c="8">
          <tpl hier="2" item="0"/>
          <tpl hier="4" item="3"/>
          <tpl fld="3" item="25"/>
          <tpl fld="2" item="11"/>
          <tpl hier="9" item="1"/>
          <tpl hier="11" item="4"/>
          <tpl hier="12" item="5"/>
          <tpl hier="26" item="4294967295"/>
        </tpls>
      </n>
      <n v="1">
        <tpls c="8">
          <tpl hier="2" item="0"/>
          <tpl hier="4" item="3"/>
          <tpl fld="3" item="5"/>
          <tpl fld="2" item="11"/>
          <tpl hier="9" item="1"/>
          <tpl hier="11" item="4"/>
          <tpl hier="12" item="5"/>
          <tpl hier="26" item="4294967295"/>
        </tpls>
      </n>
      <n v="1">
        <tpls c="8">
          <tpl hier="2" item="0"/>
          <tpl hier="4" item="3"/>
          <tpl fld="3" item="11"/>
          <tpl fld="2" item="15"/>
          <tpl hier="9" item="1"/>
          <tpl hier="11" item="4"/>
          <tpl hier="12" item="5"/>
          <tpl hier="26" item="4294967295"/>
        </tpls>
      </n>
      <n v="1">
        <tpls c="8">
          <tpl hier="2" item="0"/>
          <tpl hier="4" item="3"/>
          <tpl fld="3" item="53"/>
          <tpl fld="2" item="19"/>
          <tpl hier="9" item="1"/>
          <tpl hier="11" item="4"/>
          <tpl hier="12" item="5"/>
          <tpl hier="26" item="4294967295"/>
        </tpls>
      </n>
      <n v="1">
        <tpls c="8">
          <tpl hier="2" item="0"/>
          <tpl hier="4" item="3"/>
          <tpl fld="3" item="19"/>
          <tpl fld="2" item="2"/>
          <tpl hier="9" item="1"/>
          <tpl hier="11" item="4"/>
          <tpl hier="12" item="5"/>
          <tpl hier="26" item="4294967295"/>
        </tpls>
      </n>
      <n v="1">
        <tpls c="8">
          <tpl hier="2" item="0"/>
          <tpl hier="4" item="3"/>
          <tpl fld="3" item="14"/>
          <tpl fld="2" item="8"/>
          <tpl hier="9" item="1"/>
          <tpl hier="11" item="4"/>
          <tpl hier="12" item="5"/>
          <tpl hier="26" item="4294967295"/>
        </tpls>
      </n>
      <n v="1">
        <tpls c="8">
          <tpl hier="2" item="0"/>
          <tpl hier="4" item="3"/>
          <tpl fld="3" item="3"/>
          <tpl fld="2" item="3"/>
          <tpl hier="9" item="1"/>
          <tpl hier="11" item="4"/>
          <tpl hier="12" item="5"/>
          <tpl hier="26" item="4294967295"/>
        </tpls>
      </n>
      <n v="1">
        <tpls c="8">
          <tpl hier="2" item="0"/>
          <tpl hier="4" item="3"/>
          <tpl fld="3" item="54"/>
          <tpl fld="1" item="0"/>
          <tpl hier="9" item="1"/>
          <tpl hier="11" item="4"/>
          <tpl hier="12" item="5"/>
          <tpl hier="26" item="4294967295"/>
        </tpls>
      </n>
      <n v="1">
        <tpls c="8">
          <tpl hier="2" item="0"/>
          <tpl hier="4" item="3"/>
          <tpl fld="3" item="31"/>
          <tpl fld="2" item="43"/>
          <tpl hier="9" item="1"/>
          <tpl hier="11" item="4"/>
          <tpl hier="12" item="5"/>
          <tpl hier="26" item="4294967295"/>
        </tpls>
      </n>
      <n v="1">
        <tpls c="8">
          <tpl hier="2" item="0"/>
          <tpl hier="4" item="3"/>
          <tpl fld="3" item="30"/>
          <tpl fld="2" item="43"/>
          <tpl hier="9" item="1"/>
          <tpl hier="11" item="4"/>
          <tpl hier="12" item="5"/>
          <tpl hier="26" item="4294967295"/>
        </tpls>
      </n>
      <n v="1">
        <tpls c="8">
          <tpl hier="2" item="0"/>
          <tpl hier="4" item="3"/>
          <tpl fld="3" item="29"/>
          <tpl fld="2" item="43"/>
          <tpl hier="9" item="1"/>
          <tpl hier="11" item="4"/>
          <tpl hier="12" item="5"/>
          <tpl hier="26" item="4294967295"/>
        </tpls>
      </n>
      <n v="1">
        <tpls c="8">
          <tpl hier="2" item="0"/>
          <tpl hier="4" item="3"/>
          <tpl fld="3" item="16"/>
          <tpl fld="2" item="22"/>
          <tpl hier="9" item="1"/>
          <tpl hier="11" item="4"/>
          <tpl hier="12" item="5"/>
          <tpl hier="26" item="4294967295"/>
        </tpls>
      </n>
      <n v="1">
        <tpls c="8">
          <tpl hier="2" item="0"/>
          <tpl hier="4" item="3"/>
          <tpl fld="3" item="15"/>
          <tpl fld="2" item="22"/>
          <tpl hier="9" item="1"/>
          <tpl hier="11" item="4"/>
          <tpl hier="12" item="5"/>
          <tpl hier="26" item="4294967295"/>
        </tpls>
      </n>
      <n v="1">
        <tpls c="8">
          <tpl hier="2" item="0"/>
          <tpl hier="4" item="3"/>
          <tpl fld="3" item="14"/>
          <tpl fld="2" item="22"/>
          <tpl hier="9" item="1"/>
          <tpl hier="11" item="4"/>
          <tpl hier="12" item="5"/>
          <tpl hier="26" item="4294967295"/>
        </tpls>
      </n>
      <n v="1">
        <tpls c="8">
          <tpl hier="2" item="0"/>
          <tpl hier="4" item="3"/>
          <tpl fld="3" item="13"/>
          <tpl fld="2" item="22"/>
          <tpl hier="9" item="1"/>
          <tpl hier="11" item="4"/>
          <tpl hier="12" item="5"/>
          <tpl hier="26" item="4294967295"/>
        </tpls>
      </n>
      <n v="1">
        <tpls c="8">
          <tpl hier="2" item="0"/>
          <tpl hier="4" item="3"/>
          <tpl fld="3" item="4"/>
          <tpl fld="2" item="21"/>
          <tpl hier="9" item="1"/>
          <tpl hier="11" item="4"/>
          <tpl hier="12" item="5"/>
          <tpl hier="26" item="4294967295"/>
        </tpls>
      </n>
      <n v="1">
        <tpls c="8">
          <tpl hier="2" item="0"/>
          <tpl hier="4" item="3"/>
          <tpl fld="3" item="58"/>
          <tpl fld="2" item="21"/>
          <tpl hier="9" item="1"/>
          <tpl hier="11" item="4"/>
          <tpl hier="12" item="5"/>
          <tpl hier="26" item="4294967295"/>
        </tpls>
      </n>
      <n v="1">
        <tpls c="8">
          <tpl hier="2" item="0"/>
          <tpl hier="4" item="3"/>
          <tpl fld="3" item="2"/>
          <tpl fld="2" item="21"/>
          <tpl hier="9" item="1"/>
          <tpl hier="11" item="4"/>
          <tpl hier="12" item="5"/>
          <tpl hier="26" item="4294967295"/>
        </tpls>
      </n>
      <n v="1">
        <tpls c="8">
          <tpl hier="2" item="0"/>
          <tpl hier="4" item="3"/>
          <tpl fld="3" item="54"/>
          <tpl fld="2" item="41"/>
          <tpl hier="9" item="1"/>
          <tpl hier="11" item="4"/>
          <tpl hier="12" item="5"/>
          <tpl hier="26" item="4294967295"/>
        </tpls>
      </n>
      <n v="1">
        <tpls c="8">
          <tpl hier="2" item="0"/>
          <tpl hier="4" item="3"/>
          <tpl fld="3" item="53"/>
          <tpl fld="2" item="41"/>
          <tpl hier="9" item="1"/>
          <tpl hier="11" item="4"/>
          <tpl hier="12" item="5"/>
          <tpl hier="26" item="4294967295"/>
        </tpls>
      </n>
      <n v="1">
        <tpls c="8">
          <tpl hier="2" item="0"/>
          <tpl hier="4" item="3"/>
          <tpl fld="3" item="52"/>
          <tpl fld="2" item="41"/>
          <tpl hier="9" item="1"/>
          <tpl hier="11" item="4"/>
          <tpl hier="12" item="5"/>
          <tpl hier="26" item="4294967295"/>
        </tpls>
      </n>
      <n v="1">
        <tpls c="8">
          <tpl hier="2" item="0"/>
          <tpl hier="4" item="3"/>
          <tpl fld="3" item="48"/>
          <tpl fld="2" item="39"/>
          <tpl hier="9" item="1"/>
          <tpl hier="11" item="4"/>
          <tpl hier="12" item="5"/>
          <tpl hier="26" item="4294967295"/>
        </tpls>
      </n>
      <n v="1">
        <tpls c="8">
          <tpl hier="2" item="0"/>
          <tpl hier="4" item="3"/>
          <tpl fld="3" item="46"/>
          <tpl fld="2" item="39"/>
          <tpl hier="9" item="1"/>
          <tpl hier="11" item="4"/>
          <tpl hier="12" item="5"/>
          <tpl hier="26" item="4294967295"/>
        </tpls>
      </n>
      <n v="1">
        <tpls c="8">
          <tpl hier="2" item="0"/>
          <tpl hier="4" item="3"/>
          <tpl fld="3" item="45"/>
          <tpl fld="2" item="39"/>
          <tpl hier="9" item="1"/>
          <tpl hier="11" item="4"/>
          <tpl hier="12" item="5"/>
          <tpl hier="26" item="4294967295"/>
        </tpls>
      </n>
      <n v="1">
        <tpls c="8">
          <tpl hier="2" item="0"/>
          <tpl hier="4" item="3"/>
          <tpl fld="3" item="47"/>
          <tpl fld="2" item="39"/>
          <tpl hier="9" item="1"/>
          <tpl hier="11" item="4"/>
          <tpl hier="12" item="5"/>
          <tpl hier="26" item="4294967295"/>
        </tpls>
      </n>
      <n v="1">
        <tpls c="8">
          <tpl hier="2" item="0"/>
          <tpl hier="4" item="3"/>
          <tpl fld="3" item="34"/>
          <tpl fld="2" item="14"/>
          <tpl hier="9" item="1"/>
          <tpl hier="11" item="4"/>
          <tpl hier="12" item="5"/>
          <tpl hier="26" item="4294967295"/>
        </tpls>
      </n>
      <n v="1">
        <tpls c="8">
          <tpl hier="2" item="0"/>
          <tpl hier="4" item="3"/>
          <tpl fld="3" item="36"/>
          <tpl fld="2" item="14"/>
          <tpl hier="9" item="1"/>
          <tpl hier="11" item="4"/>
          <tpl hier="12" item="5"/>
          <tpl hier="26" item="4294967295"/>
        </tpls>
      </n>
      <n v="1">
        <tpls c="8">
          <tpl hier="2" item="0"/>
          <tpl hier="4" item="3"/>
          <tpl fld="3" item="27"/>
          <tpl fld="2" item="14"/>
          <tpl hier="9" item="1"/>
          <tpl hier="11" item="4"/>
          <tpl hier="12" item="5"/>
          <tpl hier="26" item="4294967295"/>
        </tpls>
      </n>
      <n v="1">
        <tpls c="8">
          <tpl hier="2" item="0"/>
          <tpl hier="4" item="3"/>
          <tpl fld="3" item="33"/>
          <tpl fld="2" item="14"/>
          <tpl hier="9" item="1"/>
          <tpl hier="11" item="4"/>
          <tpl hier="12" item="5"/>
          <tpl hier="26" item="4294967295"/>
        </tpls>
      </n>
      <n v="1">
        <tpls c="8">
          <tpl hier="2" item="0"/>
          <tpl hier="4" item="3"/>
          <tpl fld="3" item="18"/>
          <tpl fld="2" item="31"/>
          <tpl hier="9" item="1"/>
          <tpl hier="11" item="4"/>
          <tpl hier="12" item="5"/>
          <tpl hier="26" item="4294967295"/>
        </tpls>
      </n>
      <n v="1">
        <tpls c="8">
          <tpl hier="2" item="0"/>
          <tpl hier="4" item="3"/>
          <tpl fld="3" item="22"/>
          <tpl fld="2" item="31"/>
          <tpl hier="9" item="1"/>
          <tpl hier="11" item="4"/>
          <tpl hier="12" item="5"/>
          <tpl hier="26" item="4294967295"/>
        </tpls>
      </n>
      <n v="1">
        <tpls c="8">
          <tpl hier="2" item="0"/>
          <tpl hier="4" item="3"/>
          <tpl fld="3" item="17"/>
          <tpl fld="2" item="31"/>
          <tpl hier="9" item="1"/>
          <tpl hier="11" item="4"/>
          <tpl hier="12" item="5"/>
          <tpl hier="26" item="4294967295"/>
        </tpls>
      </n>
      <n v="1">
        <tpls c="8">
          <tpl hier="2" item="0"/>
          <tpl hier="4" item="3"/>
          <tpl fld="3" item="21"/>
          <tpl fld="2" item="31"/>
          <tpl hier="9" item="1"/>
          <tpl hier="11" item="4"/>
          <tpl hier="12" item="5"/>
          <tpl hier="26" item="4294967295"/>
        </tpls>
      </n>
      <n v="1">
        <tpls c="8">
          <tpl hier="2" item="0"/>
          <tpl hier="4" item="3"/>
          <tpl fld="3" item="8"/>
          <tpl fld="2" item="29"/>
          <tpl hier="9" item="1"/>
          <tpl hier="11" item="4"/>
          <tpl hier="12" item="5"/>
          <tpl hier="26" item="4294967295"/>
        </tpls>
      </n>
      <n v="1">
        <tpls c="8">
          <tpl hier="2" item="0"/>
          <tpl hier="4" item="3"/>
          <tpl fld="3" item="7"/>
          <tpl fld="2" item="29"/>
          <tpl hier="9" item="1"/>
          <tpl hier="11" item="4"/>
          <tpl hier="12" item="5"/>
          <tpl hier="26" item="4294967295"/>
        </tpls>
      </n>
      <n v="1">
        <tpls c="8">
          <tpl hier="2" item="0"/>
          <tpl hier="4" item="3"/>
          <tpl fld="3" item="6"/>
          <tpl fld="2" item="29"/>
          <tpl hier="9" item="1"/>
          <tpl hier="11" item="4"/>
          <tpl hier="12" item="5"/>
          <tpl hier="26" item="4294967295"/>
        </tpls>
      </n>
      <n v="1">
        <tpls c="8">
          <tpl hier="2" item="0"/>
          <tpl hier="4" item="3"/>
          <tpl fld="3" item="5"/>
          <tpl fld="2" item="29"/>
          <tpl hier="9" item="1"/>
          <tpl hier="11" item="4"/>
          <tpl hier="12" item="5"/>
          <tpl hier="26" item="4294967295"/>
        </tpls>
      </n>
      <n v="1">
        <tpls c="8">
          <tpl hier="2" item="0"/>
          <tpl hier="4" item="3"/>
          <tpl fld="3" item="56"/>
          <tpl fld="2" item="27"/>
          <tpl hier="9" item="1"/>
          <tpl hier="11" item="4"/>
          <tpl hier="12" item="5"/>
          <tpl hier="26" item="4294967295"/>
        </tpls>
      </n>
      <n v="1">
        <tpls c="8">
          <tpl hier="2" item="0"/>
          <tpl hier="4" item="3"/>
          <tpl fld="3" item="0"/>
          <tpl fld="2" item="27"/>
          <tpl hier="9" item="1"/>
          <tpl hier="11" item="4"/>
          <tpl hier="12" item="5"/>
          <tpl hier="26" item="4294967295"/>
        </tpls>
      </n>
      <n v="1">
        <tpls c="8">
          <tpl hier="2" item="0"/>
          <tpl hier="4" item="3"/>
          <tpl fld="3" item="55"/>
          <tpl fld="2" item="27"/>
          <tpl hier="9" item="1"/>
          <tpl hier="11" item="4"/>
          <tpl hier="12" item="5"/>
          <tpl hier="26" item="4294967295"/>
        </tpls>
      </n>
      <n v="1">
        <tpls c="8">
          <tpl hier="2" item="0"/>
          <tpl hier="4" item="3"/>
          <tpl fld="3" item="35"/>
          <tpl fld="2" item="26"/>
          <tpl hier="9" item="1"/>
          <tpl hier="11" item="4"/>
          <tpl hier="12" item="5"/>
          <tpl hier="26" item="4294967295"/>
        </tpls>
      </n>
      <n v="1">
        <tpls c="8">
          <tpl hier="2" item="0"/>
          <tpl hier="4" item="3"/>
          <tpl fld="3" item="40"/>
          <tpl fld="2" item="26"/>
          <tpl hier="9" item="1"/>
          <tpl hier="11" item="4"/>
          <tpl hier="12" item="5"/>
          <tpl hier="26" item="4294967295"/>
        </tpls>
      </n>
      <n v="1">
        <tpls c="8">
          <tpl hier="2" item="0"/>
          <tpl hier="4" item="3"/>
          <tpl fld="3" item="50"/>
          <tpl fld="2" item="26"/>
          <tpl hier="9" item="1"/>
          <tpl hier="11" item="4"/>
          <tpl hier="12" item="5"/>
          <tpl hier="26" item="4294967295"/>
        </tpls>
      </n>
      <n v="1">
        <tpls c="8">
          <tpl hier="2" item="0"/>
          <tpl hier="4" item="3"/>
          <tpl fld="3" item="49"/>
          <tpl fld="2" item="26"/>
          <tpl hier="9" item="1"/>
          <tpl hier="11" item="4"/>
          <tpl hier="12" item="5"/>
          <tpl hier="26" item="4294967295"/>
        </tpls>
      </n>
      <n v="1">
        <tpls c="8">
          <tpl hier="2" item="0"/>
          <tpl hier="4" item="3"/>
          <tpl fld="3" item="37"/>
          <tpl fld="2" item="24"/>
          <tpl hier="9" item="1"/>
          <tpl hier="11" item="4"/>
          <tpl hier="12" item="5"/>
          <tpl hier="26" item="4294967295"/>
        </tpls>
      </n>
      <n v="1">
        <tpls c="8">
          <tpl hier="2" item="0"/>
          <tpl hier="4" item="3"/>
          <tpl fld="3" item="39"/>
          <tpl fld="2" item="24"/>
          <tpl hier="9" item="1"/>
          <tpl hier="11" item="4"/>
          <tpl hier="12" item="5"/>
          <tpl hier="26" item="4294967295"/>
        </tpls>
      </n>
      <n v="1">
        <tpls c="8">
          <tpl hier="2" item="0"/>
          <tpl hier="4" item="3"/>
          <tpl fld="3" item="28"/>
          <tpl fld="2" item="24"/>
          <tpl hier="9" item="1"/>
          <tpl hier="11" item="4"/>
          <tpl hier="12" item="5"/>
          <tpl hier="26" item="4294967295"/>
        </tpls>
      </n>
      <n v="1">
        <tpls c="8">
          <tpl hier="2" item="0"/>
          <tpl hier="4" item="3"/>
          <tpl fld="3" item="19"/>
          <tpl fld="2" item="24"/>
          <tpl hier="9" item="1"/>
          <tpl hier="11" item="4"/>
          <tpl hier="12" item="5"/>
          <tpl hier="26" item="4294967295"/>
        </tpls>
      </n>
      <n v="1">
        <tpls c="8">
          <tpl hier="2" item="0"/>
          <tpl hier="4" item="3"/>
          <tpl fld="3" item="26"/>
          <tpl fld="2" item="17"/>
          <tpl hier="9" item="1"/>
          <tpl hier="11" item="4"/>
          <tpl hier="12" item="5"/>
          <tpl hier="26" item="4294967295"/>
        </tpls>
      </n>
      <n v="1">
        <tpls c="8">
          <tpl hier="2" item="0"/>
          <tpl hier="4" item="3"/>
          <tpl fld="3" item="25"/>
          <tpl fld="2" item="17"/>
          <tpl hier="9" item="1"/>
          <tpl hier="11" item="4"/>
          <tpl hier="12" item="5"/>
          <tpl hier="26" item="4294967295"/>
        </tpls>
      </n>
      <n v="1">
        <tpls c="8">
          <tpl hier="2" item="0"/>
          <tpl hier="4" item="3"/>
          <tpl fld="3" item="24"/>
          <tpl fld="2" item="17"/>
          <tpl hier="9" item="1"/>
          <tpl hier="11" item="4"/>
          <tpl hier="12" item="5"/>
          <tpl hier="26" item="4294967295"/>
        </tpls>
      </n>
      <n v="1">
        <tpls c="8">
          <tpl hier="2" item="0"/>
          <tpl hier="4" item="3"/>
          <tpl fld="3" item="23"/>
          <tpl fld="2" item="17"/>
          <tpl hier="9" item="1"/>
          <tpl hier="11" item="4"/>
          <tpl hier="12" item="5"/>
          <tpl hier="26" item="4294967295"/>
        </tpls>
      </n>
      <n v="1">
        <tpls c="8">
          <tpl hier="2" item="0"/>
          <tpl hier="4" item="3"/>
          <tpl fld="3" item="10"/>
          <tpl fld="2" item="13"/>
          <tpl hier="9" item="1"/>
          <tpl hier="11" item="4"/>
          <tpl hier="12" item="5"/>
          <tpl hier="26" item="4294967295"/>
        </tpls>
      </n>
      <n v="1">
        <tpls c="8">
          <tpl hier="2" item="0"/>
          <tpl hier="4" item="3"/>
          <tpl fld="3" item="12"/>
          <tpl fld="2" item="13"/>
          <tpl hier="9" item="1"/>
          <tpl hier="11" item="4"/>
          <tpl hier="12" item="5"/>
          <tpl hier="26" item="4294967295"/>
        </tpls>
      </n>
      <n v="1">
        <tpls c="8">
          <tpl hier="2" item="0"/>
          <tpl hier="4" item="3"/>
          <tpl fld="3" item="11"/>
          <tpl fld="2" item="13"/>
          <tpl hier="9" item="1"/>
          <tpl hier="11" item="4"/>
          <tpl hier="12" item="5"/>
          <tpl hier="26" item="4294967295"/>
        </tpls>
      </n>
      <n v="1">
        <tpls c="8">
          <tpl hier="2" item="0"/>
          <tpl hier="4" item="3"/>
          <tpl fld="3" item="9"/>
          <tpl fld="2" item="13"/>
          <tpl hier="9" item="1"/>
          <tpl hier="11" item="4"/>
          <tpl hier="12" item="5"/>
          <tpl hier="26" item="4294967295"/>
        </tpls>
      </n>
      <n v="1">
        <tpls c="8">
          <tpl hier="2" item="0"/>
          <tpl hier="4" item="3"/>
          <tpl fld="3" item="57"/>
          <tpl fld="2" item="23"/>
          <tpl hier="9" item="1"/>
          <tpl hier="11" item="4"/>
          <tpl hier="12" item="5"/>
          <tpl hier="26" item="4294967295"/>
        </tpls>
      </n>
      <n v="1">
        <tpls c="8">
          <tpl hier="2" item="0"/>
          <tpl hier="4" item="3"/>
          <tpl fld="3" item="3"/>
          <tpl fld="2" item="23"/>
          <tpl hier="9" item="1"/>
          <tpl hier="11" item="4"/>
          <tpl hier="12" item="5"/>
          <tpl hier="26" item="4294967295"/>
        </tpls>
      </n>
      <n v="1">
        <tpls c="8">
          <tpl hier="2" item="0"/>
          <tpl hier="4" item="3"/>
          <tpl fld="3" item="1"/>
          <tpl fld="2" item="23"/>
          <tpl hier="9" item="1"/>
          <tpl hier="11" item="4"/>
          <tpl hier="12" item="5"/>
          <tpl hier="26" item="4294967295"/>
        </tpls>
      </n>
      <n v="1">
        <tpls c="8">
          <tpl hier="2" item="0"/>
          <tpl hier="4" item="3"/>
          <tpl fld="3" item="20"/>
          <tpl fld="2" item="30"/>
          <tpl hier="9" item="1"/>
          <tpl hier="11" item="4"/>
          <tpl hier="12" item="5"/>
          <tpl hier="26" item="4294967295"/>
        </tpls>
      </n>
      <n v="1">
        <tpls c="8">
          <tpl hier="2" item="0"/>
          <tpl hier="4" item="3"/>
          <tpl fld="3" item="51"/>
          <tpl fld="2" item="30"/>
          <tpl hier="9" item="1"/>
          <tpl hier="11" item="4"/>
          <tpl hier="12" item="5"/>
          <tpl hier="26" item="4294967295"/>
        </tpls>
      </n>
      <n v="1">
        <tpls c="8">
          <tpl hier="2" item="0"/>
          <tpl hier="4" item="3"/>
          <tpl fld="3" item="47"/>
          <tpl fld="2" item="30"/>
          <tpl hier="9" item="1"/>
          <tpl hier="11" item="4"/>
          <tpl hier="12" item="5"/>
          <tpl hier="26" item="4294967295"/>
        </tpls>
      </n>
      <n v="1">
        <tpls c="8">
          <tpl hier="2" item="0"/>
          <tpl hier="4" item="3"/>
          <tpl fld="3" item="16"/>
          <tpl fld="2" item="45"/>
          <tpl hier="9" item="1"/>
          <tpl hier="11" item="4"/>
          <tpl hier="12" item="5"/>
          <tpl hier="26" item="4294967295"/>
        </tpls>
      </n>
      <n v="1">
        <tpls c="8">
          <tpl hier="2" item="0"/>
          <tpl hier="4" item="3"/>
          <tpl fld="3" item="3"/>
          <tpl fld="2" item="45"/>
          <tpl hier="9" item="1"/>
          <tpl hier="11" item="4"/>
          <tpl hier="12" item="5"/>
          <tpl hier="26" item="4294967295"/>
        </tpls>
      </n>
      <n v="1">
        <tpls c="8">
          <tpl hier="2" item="0"/>
          <tpl hier="4" item="3"/>
          <tpl fld="3" item="49"/>
          <tpl fld="2" item="45"/>
          <tpl hier="9" item="1"/>
          <tpl hier="11" item="4"/>
          <tpl hier="12" item="5"/>
          <tpl hier="26" item="4294967295"/>
        </tpls>
      </n>
      <n v="1">
        <tpls c="8">
          <tpl hier="2" item="0"/>
          <tpl hier="4" item="3"/>
          <tpl fld="3" item="26"/>
          <tpl fld="2" item="25"/>
          <tpl hier="9" item="1"/>
          <tpl hier="11" item="4"/>
          <tpl hier="12" item="5"/>
          <tpl hier="26" item="4294967295"/>
        </tpls>
      </n>
      <n v="1">
        <tpls c="8">
          <tpl hier="2" item="0"/>
          <tpl hier="4" item="3"/>
          <tpl fld="3" item="7"/>
          <tpl fld="2" item="25"/>
          <tpl hier="9" item="1"/>
          <tpl hier="11" item="4"/>
          <tpl hier="12" item="5"/>
          <tpl hier="26" item="4294967295"/>
        </tpls>
      </n>
      <n v="1">
        <tpls c="8">
          <tpl hier="2" item="0"/>
          <tpl hier="4" item="3"/>
          <tpl fld="3" item="55"/>
          <tpl fld="2" item="25"/>
          <tpl hier="9" item="1"/>
          <tpl hier="11" item="4"/>
          <tpl hier="12" item="5"/>
          <tpl hier="26" item="4294967295"/>
        </tpls>
      </n>
      <n v="1">
        <tpls c="8">
          <tpl hier="2" item="0"/>
          <tpl hier="4" item="3"/>
          <tpl fld="3" item="32"/>
          <tpl fld="2" item="38"/>
          <tpl hier="9" item="1"/>
          <tpl hier="11" item="4"/>
          <tpl hier="12" item="5"/>
          <tpl hier="26" item="4294967295"/>
        </tpls>
      </n>
      <n v="1">
        <tpls c="8">
          <tpl hier="2" item="0"/>
          <tpl hier="4" item="3"/>
          <tpl fld="3" item="15"/>
          <tpl fld="2" item="38"/>
          <tpl hier="9" item="1"/>
          <tpl hier="11" item="4"/>
          <tpl hier="12" item="5"/>
          <tpl hier="26" item="4294967295"/>
        </tpls>
      </n>
      <n v="1">
        <tpls c="8">
          <tpl hier="2" item="0"/>
          <tpl hier="4" item="3"/>
          <tpl fld="3" item="2"/>
          <tpl fld="2" item="38"/>
          <tpl hier="9" item="1"/>
          <tpl hier="11" item="4"/>
          <tpl hier="12" item="5"/>
          <tpl hier="26" item="4294967295"/>
        </tpls>
      </n>
      <n v="1">
        <tpls c="8">
          <tpl hier="2" item="0"/>
          <tpl hier="4" item="3"/>
          <tpl fld="3" item="44"/>
          <tpl fld="2" item="16"/>
          <tpl hier="9" item="1"/>
          <tpl hier="11" item="4"/>
          <tpl hier="12" item="5"/>
          <tpl hier="26" item="4294967295"/>
        </tpls>
      </n>
      <n v="1">
        <tpls c="8">
          <tpl hier="2" item="0"/>
          <tpl hier="4" item="3"/>
          <tpl fld="3" item="22"/>
          <tpl fld="2" item="16"/>
          <tpl hier="9" item="1"/>
          <tpl hier="11" item="4"/>
          <tpl hier="12" item="5"/>
          <tpl hier="26" item="4294967295"/>
        </tpls>
      </n>
      <n v="1">
        <tpls c="8">
          <tpl hier="2" item="0"/>
          <tpl hier="4" item="3"/>
          <tpl fld="3" item="6"/>
          <tpl fld="2" item="16"/>
          <tpl hier="9" item="1"/>
          <tpl hier="11" item="4"/>
          <tpl hier="12" item="5"/>
          <tpl hier="26" item="4294967295"/>
        </tpls>
      </n>
      <n v="1">
        <tpls c="8">
          <tpl hier="2" item="0"/>
          <tpl hier="4" item="3"/>
          <tpl fld="3" item="35"/>
          <tpl fld="2" item="10"/>
          <tpl hier="9" item="1"/>
          <tpl hier="11" item="4"/>
          <tpl hier="12" item="5"/>
          <tpl hier="26" item="4294967295"/>
        </tpls>
      </n>
      <n v="1">
        <tpls c="8">
          <tpl hier="2" item="0"/>
          <tpl hier="4" item="3"/>
          <tpl fld="3" item="36"/>
          <tpl fld="2" item="10"/>
          <tpl hier="9" item="1"/>
          <tpl hier="11" item="4"/>
          <tpl hier="12" item="5"/>
          <tpl hier="26" item="4294967295"/>
        </tpls>
      </n>
      <n v="1">
        <tpls c="8">
          <tpl hier="2" item="0"/>
          <tpl hier="4" item="3"/>
          <tpl fld="3" item="14"/>
          <tpl fld="2" item="10"/>
          <tpl hier="9" item="1"/>
          <tpl hier="11" item="4"/>
          <tpl hier="12" item="5"/>
          <tpl hier="26" item="4294967295"/>
        </tpls>
      </n>
      <n v="1">
        <tpls c="8">
          <tpl hier="2" item="0"/>
          <tpl hier="4" item="3"/>
          <tpl fld="3" item="43"/>
          <tpl fld="2" item="12"/>
          <tpl hier="9" item="1"/>
          <tpl hier="11" item="4"/>
          <tpl hier="12" item="5"/>
          <tpl hier="26" item="4294967295"/>
        </tpls>
      </n>
      <n v="1">
        <tpls c="8">
          <tpl hier="2" item="0"/>
          <tpl hier="4" item="3"/>
          <tpl fld="3" item="17"/>
          <tpl fld="2" item="12"/>
          <tpl hier="9" item="1"/>
          <tpl hier="11" item="4"/>
          <tpl hier="12" item="5"/>
          <tpl hier="26" item="4294967295"/>
        </tpls>
      </n>
      <n v="1">
        <tpls c="8">
          <tpl hier="2" item="0"/>
          <tpl hier="4" item="3"/>
          <tpl fld="3" item="48"/>
          <tpl fld="2" item="18"/>
          <tpl hier="9" item="1"/>
          <tpl hier="11" item="4"/>
          <tpl hier="12" item="5"/>
          <tpl hier="26" item="4294967295"/>
        </tpls>
      </n>
      <n v="1">
        <tpls c="8">
          <tpl hier="2" item="0"/>
          <tpl hier="4" item="3"/>
          <tpl fld="3" item="31"/>
          <tpl fld="2" item="18"/>
          <tpl hier="9" item="1"/>
          <tpl hier="11" item="4"/>
          <tpl hier="12" item="5"/>
          <tpl hier="26" item="4294967295"/>
        </tpls>
      </n>
      <n v="1">
        <tpls c="8">
          <tpl hier="2" item="0"/>
          <tpl hier="4" item="3"/>
          <tpl fld="3" item="6"/>
          <tpl fld="2" item="18"/>
          <tpl hier="9" item="1"/>
          <tpl hier="11" item="4"/>
          <tpl hier="12" item="5"/>
          <tpl hier="26" item="4294967295"/>
        </tpls>
      </n>
      <n v="1">
        <tpls c="8">
          <tpl hier="2" item="0"/>
          <tpl hier="4" item="3"/>
          <tpl fld="3" item="32"/>
          <tpl fld="2" item="20"/>
          <tpl hier="9" item="1"/>
          <tpl hier="11" item="4"/>
          <tpl hier="12" item="5"/>
          <tpl hier="26" item="4294967295"/>
        </tpls>
      </n>
      <n v="1">
        <tpls c="8">
          <tpl hier="2" item="0"/>
          <tpl hier="4" item="3"/>
          <tpl fld="3" item="3"/>
          <tpl fld="2" item="20"/>
          <tpl hier="9" item="1"/>
          <tpl hier="11" item="4"/>
          <tpl hier="12" item="5"/>
          <tpl hier="26" item="4294967295"/>
        </tpls>
      </n>
      <n v="1">
        <tpls c="8">
          <tpl hier="2" item="0"/>
          <tpl hier="4" item="3"/>
          <tpl fld="3" item="33"/>
          <tpl fld="2" item="20"/>
          <tpl hier="9" item="1"/>
          <tpl hier="11" item="4"/>
          <tpl hier="12" item="5"/>
          <tpl hier="26" item="4294967295"/>
        </tpls>
      </n>
      <n v="1">
        <tpls c="8">
          <tpl hier="2" item="0"/>
          <tpl hier="4" item="3"/>
          <tpl fld="3" item="40"/>
          <tpl fld="2" item="32"/>
          <tpl hier="9" item="1"/>
          <tpl hier="11" item="4"/>
          <tpl hier="12" item="5"/>
          <tpl hier="26" item="4294967295"/>
        </tpls>
      </n>
      <n v="1">
        <tpls c="8">
          <tpl hier="2" item="0"/>
          <tpl hier="4" item="3"/>
          <tpl fld="3" item="47"/>
          <tpl fld="2" item="32"/>
          <tpl hier="9" item="1"/>
          <tpl hier="11" item="4"/>
          <tpl hier="12" item="5"/>
          <tpl hier="26" item="4294967295"/>
        </tpls>
      </n>
      <n v="1">
        <tpls c="8">
          <tpl hier="2" item="0"/>
          <tpl hier="4" item="3"/>
          <tpl fld="3" item="43"/>
          <tpl fld="2" item="9"/>
          <tpl hier="9" item="1"/>
          <tpl hier="11" item="4"/>
          <tpl hier="12" item="5"/>
          <tpl hier="26" item="4294967295"/>
        </tpls>
      </n>
      <n v="1">
        <tpls c="8">
          <tpl hier="2" item="0"/>
          <tpl hier="4" item="3"/>
          <tpl fld="3" item="41"/>
          <tpl fld="2" item="9"/>
          <tpl hier="9" item="1"/>
          <tpl hier="11" item="4"/>
          <tpl hier="12" item="5"/>
          <tpl hier="26" item="4294967295"/>
        </tpls>
      </n>
      <n v="1">
        <tpls c="8">
          <tpl hier="2" item="0"/>
          <tpl hier="4" item="3"/>
          <tpl fld="3" item="15"/>
          <tpl fld="2" item="11"/>
          <tpl hier="9" item="1"/>
          <tpl hier="11" item="4"/>
          <tpl hier="12" item="5"/>
          <tpl hier="26" item="4294967295"/>
        </tpls>
      </n>
      <n v="1">
        <tpls c="8">
          <tpl hier="2" item="0"/>
          <tpl hier="4" item="3"/>
          <tpl fld="3" item="37"/>
          <tpl fld="2" item="15"/>
          <tpl hier="9" item="1"/>
          <tpl hier="11" item="4"/>
          <tpl hier="12" item="5"/>
          <tpl hier="26" item="4294967295"/>
        </tpls>
      </n>
      <n v="1">
        <tpls c="8">
          <tpl hier="2" item="0"/>
          <tpl hier="4" item="3"/>
          <tpl fld="3" item="1"/>
          <tpl fld="2" item="15"/>
          <tpl hier="9" item="1"/>
          <tpl hier="11" item="4"/>
          <tpl hier="12" item="5"/>
          <tpl hier="26" item="4294967295"/>
        </tpls>
      </n>
      <n v="1">
        <tpls c="8">
          <tpl hier="2" item="0"/>
          <tpl hier="4" item="3"/>
          <tpl fld="3" item="51"/>
          <tpl fld="2" item="19"/>
          <tpl hier="9" item="1"/>
          <tpl hier="11" item="4"/>
          <tpl hier="12" item="5"/>
          <tpl hier="26" item="4294967295"/>
        </tpls>
      </n>
      <n v="1">
        <tpls c="8">
          <tpl hier="2" item="0"/>
          <tpl hier="4" item="3"/>
          <tpl fld="3" item="57"/>
          <tpl fld="2" item="4"/>
          <tpl hier="9" item="1"/>
          <tpl hier="11" item="4"/>
          <tpl hier="12" item="5"/>
          <tpl hier="26" item="4294967295"/>
        </tpls>
      </n>
      <n v="1">
        <tpls c="8">
          <tpl hier="2" item="0"/>
          <tpl hier="4" item="3"/>
          <tpl fld="3" item="49"/>
          <tpl fld="2" item="3"/>
          <tpl hier="9" item="1"/>
          <tpl hier="11" item="4"/>
          <tpl hier="12" item="5"/>
          <tpl hier="26" item="4294967295"/>
        </tpls>
      </n>
      <n v="1">
        <tpls c="8">
          <tpl hier="2" item="0"/>
          <tpl hier="4" item="3"/>
          <tpl fld="3" item="27"/>
          <tpl fld="1" item="0"/>
          <tpl hier="9" item="1"/>
          <tpl hier="11" item="4"/>
          <tpl hier="12" item="5"/>
          <tpl hier="26" item="4294967295"/>
        </tpls>
      </n>
      <n v="1">
        <tpls c="8">
          <tpl hier="2" item="0"/>
          <tpl hier="4" item="3"/>
          <tpl fld="3" item="49"/>
          <tpl fld="2" item="64"/>
          <tpl hier="9" item="1"/>
          <tpl hier="11" item="4"/>
          <tpl hier="12" item="5"/>
          <tpl hier="26" item="4294967295"/>
        </tpls>
      </n>
      <n v="1">
        <tpls c="8">
          <tpl hier="2" item="0"/>
          <tpl hier="4" item="3"/>
          <tpl fld="3" item="37"/>
          <tpl fld="2" item="33"/>
          <tpl hier="9" item="1"/>
          <tpl hier="11" item="4"/>
          <tpl hier="12" item="5"/>
          <tpl hier="26" item="4294967295"/>
        </tpls>
      </n>
      <n v="1">
        <tpls c="8">
          <tpl hier="2" item="0"/>
          <tpl hier="4" item="3"/>
          <tpl fld="3" item="39"/>
          <tpl fld="2" item="33"/>
          <tpl hier="9" item="1"/>
          <tpl hier="11" item="4"/>
          <tpl hier="12" item="5"/>
          <tpl hier="26" item="4294967295"/>
        </tpls>
      </n>
      <n v="1">
        <tpls c="8">
          <tpl hier="2" item="0"/>
          <tpl hier="4" item="3"/>
          <tpl fld="3" item="28"/>
          <tpl fld="2" item="33"/>
          <tpl hier="9" item="1"/>
          <tpl hier="11" item="4"/>
          <tpl hier="12" item="5"/>
          <tpl hier="26" item="4294967295"/>
        </tpls>
      </n>
      <n v="1">
        <tpls c="8">
          <tpl hier="2" item="0"/>
          <tpl hier="4" item="3"/>
          <tpl fld="3" item="19"/>
          <tpl fld="2" item="33"/>
          <tpl hier="9" item="1"/>
          <tpl hier="11" item="4"/>
          <tpl hier="12" item="5"/>
          <tpl hier="26" item="4294967295"/>
        </tpls>
      </n>
      <n v="1">
        <tpls c="8">
          <tpl hier="2" item="0"/>
          <tpl hier="4" item="3"/>
          <tpl fld="3" item="26"/>
          <tpl fld="2" item="43"/>
          <tpl hier="9" item="1"/>
          <tpl hier="11" item="4"/>
          <tpl hier="12" item="5"/>
          <tpl hier="26" item="4294967295"/>
        </tpls>
      </n>
      <n v="1">
        <tpls c="8">
          <tpl hier="2" item="0"/>
          <tpl hier="4" item="3"/>
          <tpl fld="3" item="25"/>
          <tpl fld="2" item="43"/>
          <tpl hier="9" item="1"/>
          <tpl hier="11" item="4"/>
          <tpl hier="12" item="5"/>
          <tpl hier="26" item="4294967295"/>
        </tpls>
      </n>
      <n v="1">
        <tpls c="8">
          <tpl hier="2" item="0"/>
          <tpl hier="4" item="3"/>
          <tpl fld="3" item="24"/>
          <tpl fld="2" item="43"/>
          <tpl hier="9" item="1"/>
          <tpl hier="11" item="4"/>
          <tpl hier="12" item="5"/>
          <tpl hier="26" item="4294967295"/>
        </tpls>
      </n>
      <n v="1">
        <tpls c="8">
          <tpl hier="2" item="0"/>
          <tpl hier="4" item="3"/>
          <tpl fld="3" item="23"/>
          <tpl fld="2" item="43"/>
          <tpl hier="9" item="1"/>
          <tpl hier="11" item="4"/>
          <tpl hier="12" item="5"/>
          <tpl hier="26" item="4294967295"/>
        </tpls>
      </n>
      <n v="1">
        <tpls c="8">
          <tpl hier="2" item="0"/>
          <tpl hier="4" item="3"/>
          <tpl fld="3" item="10"/>
          <tpl fld="2" item="22"/>
          <tpl hier="9" item="1"/>
          <tpl hier="11" item="4"/>
          <tpl hier="12" item="5"/>
          <tpl hier="26" item="4294967295"/>
        </tpls>
      </n>
      <n v="1">
        <tpls c="8">
          <tpl hier="2" item="0"/>
          <tpl hier="4" item="3"/>
          <tpl fld="3" item="12"/>
          <tpl fld="2" item="22"/>
          <tpl hier="9" item="1"/>
          <tpl hier="11" item="4"/>
          <tpl hier="12" item="5"/>
          <tpl hier="26" item="4294967295"/>
        </tpls>
      </n>
      <n v="1">
        <tpls c="8">
          <tpl hier="2" item="0"/>
          <tpl hier="4" item="3"/>
          <tpl fld="3" item="11"/>
          <tpl fld="2" item="22"/>
          <tpl hier="9" item="1"/>
          <tpl hier="11" item="4"/>
          <tpl hier="12" item="5"/>
          <tpl hier="26" item="4294967295"/>
        </tpls>
      </n>
      <n v="1">
        <tpls c="8">
          <tpl hier="2" item="0"/>
          <tpl hier="4" item="3"/>
          <tpl fld="3" item="9"/>
          <tpl fld="2" item="22"/>
          <tpl hier="9" item="1"/>
          <tpl hier="11" item="4"/>
          <tpl hier="12" item="5"/>
          <tpl hier="26" item="4294967295"/>
        </tpls>
      </n>
      <n v="1">
        <tpls c="8">
          <tpl hier="2" item="0"/>
          <tpl hier="4" item="3"/>
          <tpl fld="3" item="57"/>
          <tpl fld="2" item="21"/>
          <tpl hier="9" item="1"/>
          <tpl hier="11" item="4"/>
          <tpl hier="12" item="5"/>
          <tpl hier="26" item="4294967295"/>
        </tpls>
      </n>
      <n v="1">
        <tpls c="8">
          <tpl hier="2" item="0"/>
          <tpl hier="4" item="3"/>
          <tpl fld="3" item="3"/>
          <tpl fld="2" item="21"/>
          <tpl hier="9" item="1"/>
          <tpl hier="11" item="4"/>
          <tpl hier="12" item="5"/>
          <tpl hier="26" item="4294967295"/>
        </tpls>
      </n>
      <n v="1">
        <tpls c="8">
          <tpl hier="2" item="0"/>
          <tpl hier="4" item="3"/>
          <tpl fld="3" item="1"/>
          <tpl fld="2" item="21"/>
          <tpl hier="9" item="1"/>
          <tpl hier="11" item="4"/>
          <tpl hier="12" item="5"/>
          <tpl hier="26" item="4294967295"/>
        </tpls>
      </n>
      <n v="1">
        <tpls c="8">
          <tpl hier="2" item="0"/>
          <tpl hier="4" item="3"/>
          <tpl fld="3" item="20"/>
          <tpl fld="2" item="41"/>
          <tpl hier="9" item="1"/>
          <tpl hier="11" item="4"/>
          <tpl hier="12" item="5"/>
          <tpl hier="26" item="4294967295"/>
        </tpls>
      </n>
      <n v="1">
        <tpls c="8">
          <tpl hier="2" item="0"/>
          <tpl hier="4" item="3"/>
          <tpl fld="3" item="51"/>
          <tpl fld="2" item="41"/>
          <tpl hier="9" item="1"/>
          <tpl hier="11" item="4"/>
          <tpl hier="12" item="5"/>
          <tpl hier="26" item="4294967295"/>
        </tpls>
      </n>
      <n v="1">
        <tpls c="8">
          <tpl hier="2" item="0"/>
          <tpl hier="4" item="3"/>
          <tpl fld="3" item="38"/>
          <tpl fld="2" item="41"/>
          <tpl hier="9" item="1"/>
          <tpl hier="11" item="4"/>
          <tpl hier="12" item="5"/>
          <tpl hier="26" item="4294967295"/>
        </tpls>
      </n>
      <n v="1">
        <tpls c="8">
          <tpl hier="2" item="0"/>
          <tpl hier="4" item="3"/>
          <tpl fld="3" item="44"/>
          <tpl fld="2" item="39"/>
          <tpl hier="9" item="1"/>
          <tpl hier="11" item="4"/>
          <tpl hier="12" item="5"/>
          <tpl hier="26" item="4294967295"/>
        </tpls>
      </n>
      <n v="1">
        <tpls c="8">
          <tpl hier="2" item="0"/>
          <tpl hier="4" item="3"/>
          <tpl fld="3" item="43"/>
          <tpl fld="2" item="39"/>
          <tpl hier="9" item="1"/>
          <tpl hier="11" item="4"/>
          <tpl hier="12" item="5"/>
          <tpl hier="26" item="4294967295"/>
        </tpls>
      </n>
      <n v="1">
        <tpls c="8">
          <tpl hier="2" item="0"/>
          <tpl hier="4" item="3"/>
          <tpl fld="3" item="42"/>
          <tpl fld="2" item="39"/>
          <tpl hier="9" item="1"/>
          <tpl hier="11" item="4"/>
          <tpl hier="12" item="5"/>
          <tpl hier="26" item="4294967295"/>
        </tpls>
      </n>
      <n v="1">
        <tpls c="8">
          <tpl hier="2" item="0"/>
          <tpl hier="4" item="3"/>
          <tpl fld="3" item="41"/>
          <tpl fld="2" item="39"/>
          <tpl hier="9" item="1"/>
          <tpl hier="11" item="4"/>
          <tpl hier="12" item="5"/>
          <tpl hier="26" item="4294967295"/>
        </tpls>
      </n>
      <n v="1">
        <tpls c="8">
          <tpl hier="2" item="0"/>
          <tpl hier="4" item="3"/>
          <tpl fld="3" item="32"/>
          <tpl fld="2" item="14"/>
          <tpl hier="9" item="1"/>
          <tpl hier="11" item="4"/>
          <tpl hier="12" item="5"/>
          <tpl hier="26" item="4294967295"/>
        </tpls>
      </n>
      <n v="1">
        <tpls c="8">
          <tpl hier="2" item="0"/>
          <tpl hier="4" item="3"/>
          <tpl fld="3" item="31"/>
          <tpl fld="2" item="14"/>
          <tpl hier="9" item="1"/>
          <tpl hier="11" item="4"/>
          <tpl hier="12" item="5"/>
          <tpl hier="26" item="4294967295"/>
        </tpls>
      </n>
      <n v="1">
        <tpls c="8">
          <tpl hier="2" item="0"/>
          <tpl hier="4" item="3"/>
          <tpl fld="3" item="30"/>
          <tpl fld="2" item="14"/>
          <tpl hier="9" item="1"/>
          <tpl hier="11" item="4"/>
          <tpl hier="12" item="5"/>
          <tpl hier="26" item="4294967295"/>
        </tpls>
      </n>
      <n v="1">
        <tpls c="8">
          <tpl hier="2" item="0"/>
          <tpl hier="4" item="3"/>
          <tpl fld="3" item="29"/>
          <tpl fld="2" item="14"/>
          <tpl hier="9" item="1"/>
          <tpl hier="11" item="4"/>
          <tpl hier="12" item="5"/>
          <tpl hier="26" item="4294967295"/>
        </tpls>
      </n>
      <n v="1">
        <tpls c="8">
          <tpl hier="2" item="0"/>
          <tpl hier="4" item="3"/>
          <tpl fld="3" item="16"/>
          <tpl fld="2" item="31"/>
          <tpl hier="9" item="1"/>
          <tpl hier="11" item="4"/>
          <tpl hier="12" item="5"/>
          <tpl hier="26" item="4294967295"/>
        </tpls>
      </n>
      <n v="1">
        <tpls c="8">
          <tpl hier="2" item="0"/>
          <tpl hier="4" item="3"/>
          <tpl fld="3" item="15"/>
          <tpl fld="2" item="31"/>
          <tpl hier="9" item="1"/>
          <tpl hier="11" item="4"/>
          <tpl hier="12" item="5"/>
          <tpl hier="26" item="4294967295"/>
        </tpls>
      </n>
      <n v="1">
        <tpls c="8">
          <tpl hier="2" item="0"/>
          <tpl hier="4" item="3"/>
          <tpl fld="3" item="14"/>
          <tpl fld="2" item="31"/>
          <tpl hier="9" item="1"/>
          <tpl hier="11" item="4"/>
          <tpl hier="12" item="5"/>
          <tpl hier="26" item="4294967295"/>
        </tpls>
      </n>
      <n v="1">
        <tpls c="8">
          <tpl hier="2" item="0"/>
          <tpl hier="4" item="3"/>
          <tpl fld="3" item="13"/>
          <tpl fld="2" item="31"/>
          <tpl hier="9" item="1"/>
          <tpl hier="11" item="4"/>
          <tpl hier="12" item="5"/>
          <tpl hier="26" item="4294967295"/>
        </tpls>
      </n>
      <n v="1">
        <tpls c="8">
          <tpl hier="2" item="0"/>
          <tpl hier="4" item="3"/>
          <tpl fld="3" item="4"/>
          <tpl fld="2" item="29"/>
          <tpl hier="9" item="1"/>
          <tpl hier="11" item="4"/>
          <tpl hier="12" item="5"/>
          <tpl hier="26" item="4294967295"/>
        </tpls>
      </n>
      <n v="1">
        <tpls c="8">
          <tpl hier="2" item="0"/>
          <tpl hier="4" item="3"/>
          <tpl fld="3" item="58"/>
          <tpl fld="2" item="29"/>
          <tpl hier="9" item="1"/>
          <tpl hier="11" item="4"/>
          <tpl hier="12" item="5"/>
          <tpl hier="26" item="4294967295"/>
        </tpls>
      </n>
      <n v="1">
        <tpls c="8">
          <tpl hier="2" item="0"/>
          <tpl hier="4" item="3"/>
          <tpl fld="3" item="2"/>
          <tpl fld="2" item="29"/>
          <tpl hier="9" item="1"/>
          <tpl hier="11" item="4"/>
          <tpl hier="12" item="5"/>
          <tpl hier="26" item="4294967295"/>
        </tpls>
      </n>
      <n v="1">
        <tpls c="8">
          <tpl hier="2" item="0"/>
          <tpl hier="4" item="3"/>
          <tpl fld="3" item="54"/>
          <tpl fld="2" item="27"/>
          <tpl hier="9" item="1"/>
          <tpl hier="11" item="4"/>
          <tpl hier="12" item="5"/>
          <tpl hier="26" item="4294967295"/>
        </tpls>
      </n>
      <n v="1">
        <tpls c="8">
          <tpl hier="2" item="0"/>
          <tpl hier="4" item="3"/>
          <tpl fld="3" item="53"/>
          <tpl fld="2" item="27"/>
          <tpl hier="9" item="1"/>
          <tpl hier="11" item="4"/>
          <tpl hier="12" item="5"/>
          <tpl hier="26" item="4294967295"/>
        </tpls>
      </n>
      <n v="1">
        <tpls c="8">
          <tpl hier="2" item="0"/>
          <tpl hier="4" item="3"/>
          <tpl fld="3" item="52"/>
          <tpl fld="2" item="27"/>
          <tpl hier="9" item="1"/>
          <tpl hier="11" item="4"/>
          <tpl hier="12" item="5"/>
          <tpl hier="26" item="4294967295"/>
        </tpls>
      </n>
      <n v="1">
        <tpls c="8">
          <tpl hier="2" item="0"/>
          <tpl hier="4" item="3"/>
          <tpl fld="3" item="48"/>
          <tpl fld="2" item="26"/>
          <tpl hier="9" item="1"/>
          <tpl hier="11" item="4"/>
          <tpl hier="12" item="5"/>
          <tpl hier="26" item="4294967295"/>
        </tpls>
      </n>
      <n v="1">
        <tpls c="8">
          <tpl hier="2" item="0"/>
          <tpl hier="4" item="3"/>
          <tpl fld="3" item="46"/>
          <tpl fld="2" item="26"/>
          <tpl hier="9" item="1"/>
          <tpl hier="11" item="4"/>
          <tpl hier="12" item="5"/>
          <tpl hier="26" item="4294967295"/>
        </tpls>
      </n>
      <n v="1">
        <tpls c="8">
          <tpl hier="2" item="0"/>
          <tpl hier="4" item="3"/>
          <tpl fld="3" item="45"/>
          <tpl fld="2" item="26"/>
          <tpl hier="9" item="1"/>
          <tpl hier="11" item="4"/>
          <tpl hier="12" item="5"/>
          <tpl hier="26" item="4294967295"/>
        </tpls>
      </n>
      <n v="1">
        <tpls c="8">
          <tpl hier="2" item="0"/>
          <tpl hier="4" item="3"/>
          <tpl fld="3" item="47"/>
          <tpl fld="2" item="26"/>
          <tpl hier="9" item="1"/>
          <tpl hier="11" item="4"/>
          <tpl hier="12" item="5"/>
          <tpl hier="26" item="4294967295"/>
        </tpls>
      </n>
      <n v="1">
        <tpls c="8">
          <tpl hier="2" item="0"/>
          <tpl hier="4" item="3"/>
          <tpl fld="3" item="34"/>
          <tpl fld="2" item="24"/>
          <tpl hier="9" item="1"/>
          <tpl hier="11" item="4"/>
          <tpl hier="12" item="5"/>
          <tpl hier="26" item="4294967295"/>
        </tpls>
      </n>
      <n v="1">
        <tpls c="8">
          <tpl hier="2" item="0"/>
          <tpl hier="4" item="3"/>
          <tpl fld="3" item="36"/>
          <tpl fld="2" item="24"/>
          <tpl hier="9" item="1"/>
          <tpl hier="11" item="4"/>
          <tpl hier="12" item="5"/>
          <tpl hier="26" item="4294967295"/>
        </tpls>
      </n>
      <n v="1">
        <tpls c="8">
          <tpl hier="2" item="0"/>
          <tpl hier="4" item="3"/>
          <tpl fld="3" item="27"/>
          <tpl fld="2" item="24"/>
          <tpl hier="9" item="1"/>
          <tpl hier="11" item="4"/>
          <tpl hier="12" item="5"/>
          <tpl hier="26" item="4294967295"/>
        </tpls>
      </n>
      <n v="1">
        <tpls c="8">
          <tpl hier="2" item="0"/>
          <tpl hier="4" item="3"/>
          <tpl fld="3" item="33"/>
          <tpl fld="2" item="24"/>
          <tpl hier="9" item="1"/>
          <tpl hier="11" item="4"/>
          <tpl hier="12" item="5"/>
          <tpl hier="26" item="4294967295"/>
        </tpls>
      </n>
      <n v="1">
        <tpls c="8">
          <tpl hier="2" item="0"/>
          <tpl hier="4" item="3"/>
          <tpl fld="3" item="18"/>
          <tpl fld="2" item="17"/>
          <tpl hier="9" item="1"/>
          <tpl hier="11" item="4"/>
          <tpl hier="12" item="5"/>
          <tpl hier="26" item="4294967295"/>
        </tpls>
      </n>
      <n v="1">
        <tpls c="8">
          <tpl hier="2" item="0"/>
          <tpl hier="4" item="3"/>
          <tpl fld="3" item="22"/>
          <tpl fld="2" item="17"/>
          <tpl hier="9" item="1"/>
          <tpl hier="11" item="4"/>
          <tpl hier="12" item="5"/>
          <tpl hier="26" item="4294967295"/>
        </tpls>
      </n>
      <n v="1">
        <tpls c="8">
          <tpl hier="2" item="0"/>
          <tpl hier="4" item="3"/>
          <tpl fld="3" item="17"/>
          <tpl fld="2" item="17"/>
          <tpl hier="9" item="1"/>
          <tpl hier="11" item="4"/>
          <tpl hier="12" item="5"/>
          <tpl hier="26" item="4294967295"/>
        </tpls>
      </n>
      <n v="1">
        <tpls c="8">
          <tpl hier="2" item="0"/>
          <tpl hier="4" item="3"/>
          <tpl fld="3" item="21"/>
          <tpl fld="2" item="17"/>
          <tpl hier="9" item="1"/>
          <tpl hier="11" item="4"/>
          <tpl hier="12" item="5"/>
          <tpl hier="26" item="4294967295"/>
        </tpls>
      </n>
      <n v="1">
        <tpls c="8">
          <tpl hier="2" item="0"/>
          <tpl hier="4" item="3"/>
          <tpl fld="3" item="8"/>
          <tpl fld="2" item="13"/>
          <tpl hier="9" item="1"/>
          <tpl hier="11" item="4"/>
          <tpl hier="12" item="5"/>
          <tpl hier="26" item="4294967295"/>
        </tpls>
      </n>
      <n v="1">
        <tpls c="8">
          <tpl hier="2" item="0"/>
          <tpl hier="4" item="3"/>
          <tpl fld="3" item="7"/>
          <tpl fld="2" item="13"/>
          <tpl hier="9" item="1"/>
          <tpl hier="11" item="4"/>
          <tpl hier="12" item="5"/>
          <tpl hier="26" item="4294967295"/>
        </tpls>
      </n>
      <n v="1">
        <tpls c="8">
          <tpl hier="2" item="0"/>
          <tpl hier="4" item="3"/>
          <tpl fld="3" item="6"/>
          <tpl fld="2" item="13"/>
          <tpl hier="9" item="1"/>
          <tpl hier="11" item="4"/>
          <tpl hier="12" item="5"/>
          <tpl hier="26" item="4294967295"/>
        </tpls>
      </n>
      <n v="1">
        <tpls c="8">
          <tpl hier="2" item="0"/>
          <tpl hier="4" item="3"/>
          <tpl fld="3" item="5"/>
          <tpl fld="2" item="13"/>
          <tpl hier="9" item="1"/>
          <tpl hier="11" item="4"/>
          <tpl hier="12" item="5"/>
          <tpl hier="26" item="4294967295"/>
        </tpls>
      </n>
      <n v="1">
        <tpls c="8">
          <tpl hier="2" item="0"/>
          <tpl hier="4" item="3"/>
          <tpl fld="3" item="56"/>
          <tpl fld="2" item="23"/>
          <tpl hier="9" item="1"/>
          <tpl hier="11" item="4"/>
          <tpl hier="12" item="5"/>
          <tpl hier="26" item="4294967295"/>
        </tpls>
      </n>
      <n v="1">
        <tpls c="8">
          <tpl hier="2" item="0"/>
          <tpl hier="4" item="3"/>
          <tpl fld="3" item="0"/>
          <tpl fld="2" item="23"/>
          <tpl hier="9" item="1"/>
          <tpl hier="11" item="4"/>
          <tpl hier="12" item="5"/>
          <tpl hier="26" item="4294967295"/>
        </tpls>
      </n>
      <n v="1">
        <tpls c="8">
          <tpl hier="2" item="0"/>
          <tpl hier="4" item="3"/>
          <tpl fld="3" item="55"/>
          <tpl fld="2" item="23"/>
          <tpl hier="9" item="1"/>
          <tpl hier="11" item="4"/>
          <tpl hier="12" item="5"/>
          <tpl hier="26" item="4294967295"/>
        </tpls>
      </n>
      <n v="1">
        <tpls c="8">
          <tpl hier="2" item="0"/>
          <tpl hier="4" item="3"/>
          <tpl fld="3" item="35"/>
          <tpl fld="2" item="30"/>
          <tpl hier="9" item="1"/>
          <tpl hier="11" item="4"/>
          <tpl hier="12" item="5"/>
          <tpl hier="26" item="4294967295"/>
        </tpls>
      </n>
      <n v="1">
        <tpls c="8">
          <tpl hier="2" item="0"/>
          <tpl hier="4" item="3"/>
          <tpl fld="3" item="40"/>
          <tpl fld="2" item="30"/>
          <tpl hier="9" item="1"/>
          <tpl hier="11" item="4"/>
          <tpl hier="12" item="5"/>
          <tpl hier="26" item="4294967295"/>
        </tpls>
      </n>
      <n v="1">
        <tpls c="8">
          <tpl hier="2" item="0"/>
          <tpl hier="4" item="3"/>
          <tpl fld="3" item="50"/>
          <tpl fld="2" item="30"/>
          <tpl hier="9" item="1"/>
          <tpl hier="11" item="4"/>
          <tpl hier="12" item="5"/>
          <tpl hier="26" item="4294967295"/>
        </tpls>
      </n>
      <n v="1">
        <tpls c="8">
          <tpl hier="2" item="0"/>
          <tpl hier="4" item="3"/>
          <tpl fld="3" item="41"/>
          <tpl fld="2" item="30"/>
          <tpl hier="9" item="1"/>
          <tpl hier="11" item="4"/>
          <tpl hier="12" item="5"/>
          <tpl hier="26" item="4294967295"/>
        </tpls>
      </n>
      <n v="1">
        <tpls c="8">
          <tpl hier="2" item="0"/>
          <tpl hier="4" item="3"/>
          <tpl fld="3" item="10"/>
          <tpl fld="2" item="45"/>
          <tpl hier="9" item="1"/>
          <tpl hier="11" item="4"/>
          <tpl hier="12" item="5"/>
          <tpl hier="26" item="4294967295"/>
        </tpls>
      </n>
      <n v="1">
        <tpls c="8">
          <tpl hier="2" item="0"/>
          <tpl hier="4" item="3"/>
          <tpl fld="3" item="53"/>
          <tpl fld="2" item="45"/>
          <tpl hier="9" item="1"/>
          <tpl hier="11" item="4"/>
          <tpl hier="12" item="5"/>
          <tpl hier="26" item="4294967295"/>
        </tpls>
      </n>
      <n v="1">
        <tpls c="8">
          <tpl hier="2" item="0"/>
          <tpl hier="4" item="3"/>
          <tpl fld="3" item="47"/>
          <tpl fld="2" item="45"/>
          <tpl hier="9" item="1"/>
          <tpl hier="11" item="4"/>
          <tpl hier="12" item="5"/>
          <tpl hier="26" item="4294967295"/>
        </tpls>
      </n>
      <n v="1">
        <tpls c="8">
          <tpl hier="2" item="0"/>
          <tpl hier="4" item="3"/>
          <tpl fld="3" item="18"/>
          <tpl fld="2" item="25"/>
          <tpl hier="9" item="1"/>
          <tpl hier="11" item="4"/>
          <tpl hier="12" item="5"/>
          <tpl hier="26" item="4294967295"/>
        </tpls>
      </n>
      <n v="1">
        <tpls c="8">
          <tpl hier="2" item="0"/>
          <tpl hier="4" item="3"/>
          <tpl fld="3" item="58"/>
          <tpl fld="2" item="25"/>
          <tpl hier="9" item="1"/>
          <tpl hier="11" item="4"/>
          <tpl hier="12" item="5"/>
          <tpl hier="26" item="4294967295"/>
        </tpls>
      </n>
      <n v="1">
        <tpls c="8">
          <tpl hier="2" item="0"/>
          <tpl hier="4" item="3"/>
          <tpl fld="3" item="38"/>
          <tpl fld="2" item="25"/>
          <tpl hier="9" item="1"/>
          <tpl hier="11" item="4"/>
          <tpl hier="12" item="5"/>
          <tpl hier="26" item="4294967295"/>
        </tpls>
      </n>
      <n v="1">
        <tpls c="8">
          <tpl hier="2" item="0"/>
          <tpl hier="4" item="3"/>
          <tpl fld="3" item="26"/>
          <tpl fld="2" item="38"/>
          <tpl hier="9" item="1"/>
          <tpl hier="11" item="4"/>
          <tpl hier="12" item="5"/>
          <tpl hier="26" item="4294967295"/>
        </tpls>
      </n>
      <n v="1">
        <tpls c="8">
          <tpl hier="2" item="0"/>
          <tpl hier="4" item="3"/>
          <tpl fld="3" item="12"/>
          <tpl fld="2" item="38"/>
          <tpl hier="9" item="1"/>
          <tpl hier="11" item="4"/>
          <tpl hier="12" item="5"/>
          <tpl hier="26" item="4294967295"/>
        </tpls>
      </n>
      <n v="1">
        <tpls c="8">
          <tpl hier="2" item="0"/>
          <tpl hier="4" item="3"/>
          <tpl fld="3" item="55"/>
          <tpl fld="2" item="38"/>
          <tpl hier="9" item="1"/>
          <tpl hier="11" item="4"/>
          <tpl hier="12" item="5"/>
          <tpl hier="26" item="4294967295"/>
        </tpls>
      </n>
      <n v="1">
        <tpls c="8">
          <tpl hier="2" item="0"/>
          <tpl hier="4" item="3"/>
          <tpl fld="3" item="37"/>
          <tpl fld="2" item="16"/>
          <tpl hier="9" item="1"/>
          <tpl hier="11" item="4"/>
          <tpl hier="12" item="5"/>
          <tpl hier="26" item="4294967295"/>
        </tpls>
      </n>
      <n v="1">
        <tpls c="8">
          <tpl hier="2" item="0"/>
          <tpl hier="4" item="3"/>
          <tpl fld="3" item="15"/>
          <tpl fld="2" item="16"/>
          <tpl hier="9" item="1"/>
          <tpl hier="11" item="4"/>
          <tpl hier="12" item="5"/>
          <tpl hier="26" item="4294967295"/>
        </tpls>
      </n>
      <n v="1">
        <tpls c="8">
          <tpl hier="2" item="0"/>
          <tpl hier="4" item="3"/>
          <tpl fld="3" item="2"/>
          <tpl fld="2" item="16"/>
          <tpl hier="9" item="1"/>
          <tpl hier="11" item="4"/>
          <tpl hier="12" item="5"/>
          <tpl hier="26" item="4294967295"/>
        </tpls>
      </n>
      <n v="1">
        <tpls c="8">
          <tpl hier="2" item="0"/>
          <tpl hier="4" item="3"/>
          <tpl fld="3" item="48"/>
          <tpl fld="2" item="10"/>
          <tpl hier="9" item="1"/>
          <tpl hier="11" item="4"/>
          <tpl hier="12" item="5"/>
          <tpl hier="26" item="4294967295"/>
        </tpls>
      </n>
      <n v="1">
        <tpls c="8">
          <tpl hier="2" item="0"/>
          <tpl hier="4" item="3"/>
          <tpl fld="3" item="31"/>
          <tpl fld="2" item="10"/>
          <tpl hier="9" item="1"/>
          <tpl hier="11" item="4"/>
          <tpl hier="12" item="5"/>
          <tpl hier="26" item="4294967295"/>
        </tpls>
      </n>
      <n v="1">
        <tpls c="8">
          <tpl hier="2" item="0"/>
          <tpl hier="4" item="3"/>
          <tpl fld="3" item="6"/>
          <tpl fld="2" item="10"/>
          <tpl hier="9" item="1"/>
          <tpl hier="11" item="4"/>
          <tpl hier="12" item="5"/>
          <tpl hier="26" item="4294967295"/>
        </tpls>
      </n>
      <n v="1">
        <tpls c="8">
          <tpl hier="2" item="0"/>
          <tpl hier="4" item="3"/>
          <tpl fld="3" item="35"/>
          <tpl fld="2" item="12"/>
          <tpl hier="9" item="1"/>
          <tpl hier="11" item="4"/>
          <tpl hier="12" item="5"/>
          <tpl hier="26" item="4294967295"/>
        </tpls>
      </n>
      <n v="1">
        <tpls c="8">
          <tpl hier="2" item="0"/>
          <tpl hier="4" item="3"/>
          <tpl fld="3" item="39"/>
          <tpl fld="2" item="12"/>
          <tpl hier="9" item="1"/>
          <tpl hier="11" item="4"/>
          <tpl hier="12" item="5"/>
          <tpl hier="26" item="4294967295"/>
        </tpls>
      </n>
      <n v="1">
        <tpls c="8">
          <tpl hier="2" item="0"/>
          <tpl hier="4" item="3"/>
          <tpl fld="3" item="14"/>
          <tpl fld="2" item="12"/>
          <tpl hier="9" item="1"/>
          <tpl hier="11" item="4"/>
          <tpl hier="12" item="5"/>
          <tpl hier="26" item="4294967295"/>
        </tpls>
      </n>
      <n v="1">
        <tpls c="8">
          <tpl hier="2" item="0"/>
          <tpl hier="4" item="3"/>
          <tpl fld="3" item="44"/>
          <tpl fld="2" item="18"/>
          <tpl hier="9" item="1"/>
          <tpl hier="11" item="4"/>
          <tpl hier="12" item="5"/>
          <tpl hier="26" item="4294967295"/>
        </tpls>
      </n>
      <n v="1">
        <tpls c="8">
          <tpl hier="2" item="0"/>
          <tpl hier="4" item="3"/>
          <tpl fld="3" item="25"/>
          <tpl fld="2" item="18"/>
          <tpl hier="9" item="1"/>
          <tpl hier="11" item="4"/>
          <tpl hier="12" item="5"/>
          <tpl hier="26" item="4294967295"/>
        </tpls>
      </n>
      <n v="1">
        <tpls c="8">
          <tpl hier="2" item="0"/>
          <tpl hier="4" item="3"/>
          <tpl fld="3" item="2"/>
          <tpl fld="2" item="18"/>
          <tpl hier="9" item="1"/>
          <tpl hier="11" item="4"/>
          <tpl hier="12" item="5"/>
          <tpl hier="26" item="4294967295"/>
        </tpls>
      </n>
      <n v="1">
        <tpls c="8">
          <tpl hier="2" item="0"/>
          <tpl hier="4" item="3"/>
          <tpl fld="3" item="26"/>
          <tpl fld="2" item="20"/>
          <tpl hier="9" item="1"/>
          <tpl hier="11" item="4"/>
          <tpl hier="12" item="5"/>
          <tpl hier="26" item="4294967295"/>
        </tpls>
      </n>
      <n v="1">
        <tpls c="8">
          <tpl hier="2" item="0"/>
          <tpl hier="4" item="3"/>
          <tpl fld="3" item="0"/>
          <tpl fld="2" item="20"/>
          <tpl hier="9" item="1"/>
          <tpl hier="11" item="4"/>
          <tpl hier="12" item="5"/>
          <tpl hier="26" item="4294967295"/>
        </tpls>
      </n>
      <n v="1">
        <tpls c="8">
          <tpl hier="2" item="0"/>
          <tpl hier="4" item="3"/>
          <tpl fld="3" item="29"/>
          <tpl fld="2" item="20"/>
          <tpl hier="9" item="1"/>
          <tpl hier="11" item="4"/>
          <tpl hier="12" item="5"/>
          <tpl hier="26" item="4294967295"/>
        </tpls>
      </n>
      <n v="1">
        <tpls c="8">
          <tpl hier="2" item="0"/>
          <tpl hier="4" item="3"/>
          <tpl fld="3" item="43"/>
          <tpl fld="2" item="32"/>
          <tpl hier="9" item="1"/>
          <tpl hier="11" item="4"/>
          <tpl hier="12" item="5"/>
          <tpl hier="26" item="4294967295"/>
        </tpls>
      </n>
      <n v="1">
        <tpls c="8">
          <tpl hier="2" item="0"/>
          <tpl hier="4" item="3"/>
          <tpl fld="3" item="41"/>
          <tpl fld="2" item="32"/>
          <tpl hier="9" item="1"/>
          <tpl hier="11" item="4"/>
          <tpl hier="12" item="5"/>
          <tpl hier="26" item="4294967295"/>
        </tpls>
      </n>
      <n v="1">
        <tpls c="8">
          <tpl hier="2" item="0"/>
          <tpl hier="4" item="3"/>
          <tpl fld="3" item="39"/>
          <tpl fld="2" item="9"/>
          <tpl hier="9" item="1"/>
          <tpl hier="11" item="4"/>
          <tpl hier="12" item="5"/>
          <tpl hier="26" item="4294967295"/>
        </tpls>
      </n>
      <n v="1">
        <tpls c="8">
          <tpl hier="2" item="0"/>
          <tpl hier="4" item="3"/>
          <tpl fld="3" item="33"/>
          <tpl fld="2" item="9"/>
          <tpl hier="9" item="1"/>
          <tpl hier="11" item="4"/>
          <tpl hier="12" item="5"/>
          <tpl hier="26" item="4294967295"/>
        </tpls>
      </n>
      <n v="1">
        <tpls c="8">
          <tpl hier="2" item="0"/>
          <tpl hier="4" item="3"/>
          <tpl fld="3" item="12"/>
          <tpl fld="2" item="11"/>
          <tpl hier="9" item="1"/>
          <tpl hier="11" item="4"/>
          <tpl hier="12" item="5"/>
          <tpl hier="26" item="4294967295"/>
        </tpls>
      </n>
      <n v="1">
        <tpls c="8">
          <tpl hier="2" item="0"/>
          <tpl hier="4" item="3"/>
          <tpl fld="3" item="34"/>
          <tpl fld="2" item="15"/>
          <tpl hier="9" item="1"/>
          <tpl hier="11" item="4"/>
          <tpl hier="12" item="5"/>
          <tpl hier="26" item="4294967295"/>
        </tpls>
      </n>
      <n v="1">
        <tpls c="8">
          <tpl hier="2" item="0"/>
          <tpl hier="4" item="3"/>
          <tpl fld="3" item="55"/>
          <tpl fld="2" item="15"/>
          <tpl hier="9" item="1"/>
          <tpl hier="11" item="4"/>
          <tpl hier="12" item="5"/>
          <tpl hier="26" item="4294967295"/>
        </tpls>
      </n>
      <n v="1">
        <tpls c="8">
          <tpl hier="2" item="0"/>
          <tpl hier="4" item="3"/>
          <tpl fld="3" item="6"/>
          <tpl fld="2" item="19"/>
          <tpl hier="9" item="1"/>
          <tpl hier="11" item="4"/>
          <tpl hier="12" item="5"/>
          <tpl hier="26" item="4294967295"/>
        </tpls>
      </n>
      <n v="1">
        <tpls c="8">
          <tpl hier="2" item="0"/>
          <tpl hier="4" item="3"/>
          <tpl fld="3" item="56"/>
          <tpl fld="2" item="4"/>
          <tpl hier="9" item="1"/>
          <tpl hier="11" item="4"/>
          <tpl hier="12" item="5"/>
          <tpl hier="26" item="4294967295"/>
        </tpls>
      </n>
      <n v="1">
        <tpls c="8">
          <tpl hier="2" item="0"/>
          <tpl hier="4" item="3"/>
          <tpl fld="3" item="47"/>
          <tpl fld="2" item="3"/>
          <tpl hier="9" item="1"/>
          <tpl hier="11" item="4"/>
          <tpl hier="12" item="5"/>
          <tpl hier="26" item="4294967295"/>
        </tpls>
      </n>
      <n v="1">
        <tpls c="8">
          <tpl hier="2" item="0"/>
          <tpl hier="4" item="3"/>
          <tpl fld="3" item="30"/>
          <tpl fld="1" item="0"/>
          <tpl hier="9" item="1"/>
          <tpl hier="11" item="4"/>
          <tpl hier="12" item="5"/>
          <tpl hier="26" item="4294967295"/>
        </tpls>
      </n>
      <n v="1">
        <tpls c="8">
          <tpl hier="2" item="0"/>
          <tpl hier="4" item="3"/>
          <tpl fld="3" item="51"/>
          <tpl fld="2" item="59"/>
          <tpl hier="9" item="1"/>
          <tpl hier="11" item="4"/>
          <tpl hier="12" item="5"/>
          <tpl hier="26" item="4294967295"/>
        </tpls>
      </n>
      <n v="1">
        <tpls c="8">
          <tpl hier="2" item="0"/>
          <tpl hier="4" item="3"/>
          <tpl fld="3" item="38"/>
          <tpl fld="2" item="59"/>
          <tpl hier="9" item="1"/>
          <tpl hier="11" item="4"/>
          <tpl hier="12" item="5"/>
          <tpl hier="26" item="4294967295"/>
        </tpls>
      </n>
      <n v="1">
        <tpls c="8">
          <tpl hier="2" item="0"/>
          <tpl hier="4" item="3"/>
          <tpl fld="3" item="44"/>
          <tpl fld="2" item="65"/>
          <tpl hier="9" item="1"/>
          <tpl hier="11" item="4"/>
          <tpl hier="12" item="5"/>
          <tpl hier="26" item="4294967295"/>
        </tpls>
      </n>
      <n v="1">
        <tpls c="8">
          <tpl hier="2" item="0"/>
          <tpl hier="4" item="3"/>
          <tpl fld="3" item="43"/>
          <tpl fld="2" item="65"/>
          <tpl hier="9" item="1"/>
          <tpl hier="11" item="4"/>
          <tpl hier="12" item="5"/>
          <tpl hier="26" item="4294967295"/>
        </tpls>
      </n>
      <n v="1">
        <tpls c="8">
          <tpl hier="2" item="0"/>
          <tpl hier="4" item="3"/>
          <tpl fld="3" item="42"/>
          <tpl fld="2" item="65"/>
          <tpl hier="9" item="1"/>
          <tpl hier="11" item="4"/>
          <tpl hier="12" item="5"/>
          <tpl hier="26" item="4294967295"/>
        </tpls>
      </n>
      <n v="1">
        <tpls c="8">
          <tpl hier="2" item="0"/>
          <tpl hier="4" item="3"/>
          <tpl fld="3" item="41"/>
          <tpl fld="2" item="65"/>
          <tpl hier="9" item="1"/>
          <tpl hier="11" item="4"/>
          <tpl hier="12" item="5"/>
          <tpl hier="26" item="4294967295"/>
        </tpls>
      </n>
      <n v="1">
        <tpls c="8">
          <tpl hier="2" item="0"/>
          <tpl hier="4" item="3"/>
          <tpl fld="3" item="32"/>
          <tpl fld="2" item="85"/>
          <tpl hier="9" item="1"/>
          <tpl hier="11" item="4"/>
          <tpl hier="12" item="5"/>
          <tpl hier="26" item="4294967295"/>
        </tpls>
      </n>
      <n v="1">
        <tpls c="8">
          <tpl hier="2" item="0"/>
          <tpl hier="4" item="3"/>
          <tpl fld="3" item="31"/>
          <tpl fld="2" item="85"/>
          <tpl hier="9" item="1"/>
          <tpl hier="11" item="4"/>
          <tpl hier="12" item="5"/>
          <tpl hier="26" item="4294967295"/>
        </tpls>
      </n>
      <n v="1">
        <tpls c="8">
          <tpl hier="2" item="0"/>
          <tpl hier="4" item="3"/>
          <tpl fld="3" item="30"/>
          <tpl fld="2" item="85"/>
          <tpl hier="9" item="1"/>
          <tpl hier="11" item="4"/>
          <tpl hier="12" item="5"/>
          <tpl hier="26" item="4294967295"/>
        </tpls>
      </n>
      <n v="1">
        <tpls c="8">
          <tpl hier="2" item="0"/>
          <tpl hier="4" item="3"/>
          <tpl fld="3" item="29"/>
          <tpl fld="2" item="85"/>
          <tpl hier="9" item="1"/>
          <tpl hier="11" item="4"/>
          <tpl hier="12" item="5"/>
          <tpl hier="26" item="4294967295"/>
        </tpls>
      </n>
      <n v="1">
        <tpls c="8">
          <tpl hier="2" item="0"/>
          <tpl hier="4" item="3"/>
          <tpl fld="3" item="16"/>
          <tpl fld="2" item="49"/>
          <tpl hier="9" item="1"/>
          <tpl hier="11" item="4"/>
          <tpl hier="12" item="5"/>
          <tpl hier="26" item="4294967295"/>
        </tpls>
      </n>
      <n v="1">
        <tpls c="8">
          <tpl hier="2" item="0"/>
          <tpl hier="4" item="3"/>
          <tpl fld="3" item="15"/>
          <tpl fld="2" item="49"/>
          <tpl hier="9" item="1"/>
          <tpl hier="11" item="4"/>
          <tpl hier="12" item="5"/>
          <tpl hier="26" item="4294967295"/>
        </tpls>
      </n>
      <n v="1">
        <tpls c="8">
          <tpl hier="2" item="0"/>
          <tpl hier="4" item="3"/>
          <tpl fld="3" item="14"/>
          <tpl fld="2" item="49"/>
          <tpl hier="9" item="1"/>
          <tpl hier="11" item="4"/>
          <tpl hier="12" item="5"/>
          <tpl hier="26" item="4294967295"/>
        </tpls>
      </n>
      <n v="1">
        <tpls c="8">
          <tpl hier="2" item="0"/>
          <tpl hier="4" item="3"/>
          <tpl fld="3" item="13"/>
          <tpl fld="2" item="49"/>
          <tpl hier="9" item="1"/>
          <tpl hier="11" item="4"/>
          <tpl hier="12" item="5"/>
          <tpl hier="26" item="4294967295"/>
        </tpls>
      </n>
      <n v="1">
        <tpls c="8">
          <tpl hier="2" item="0"/>
          <tpl hier="4" item="3"/>
          <tpl fld="3" item="4"/>
          <tpl fld="2" item="44"/>
          <tpl hier="9" item="1"/>
          <tpl hier="11" item="4"/>
          <tpl hier="12" item="5"/>
          <tpl hier="26" item="4294967295"/>
        </tpls>
      </n>
      <n v="1">
        <tpls c="8">
          <tpl hier="2" item="0"/>
          <tpl hier="4" item="3"/>
          <tpl fld="3" item="58"/>
          <tpl fld="2" item="44"/>
          <tpl hier="9" item="1"/>
          <tpl hier="11" item="4"/>
          <tpl hier="12" item="5"/>
          <tpl hier="26" item="4294967295"/>
        </tpls>
      </n>
      <n v="1">
        <tpls c="8">
          <tpl hier="2" item="0"/>
          <tpl hier="4" item="3"/>
          <tpl fld="3" item="2"/>
          <tpl fld="2" item="44"/>
          <tpl hier="9" item="1"/>
          <tpl hier="11" item="4"/>
          <tpl hier="12" item="5"/>
          <tpl hier="26" item="4294967295"/>
        </tpls>
      </n>
      <n v="1">
        <tpls c="8">
          <tpl hier="2" item="0"/>
          <tpl hier="4" item="3"/>
          <tpl fld="3" item="54"/>
          <tpl fld="2" item="34"/>
          <tpl hier="9" item="1"/>
          <tpl hier="11" item="4"/>
          <tpl hier="12" item="5"/>
          <tpl hier="26" item="4294967295"/>
        </tpls>
      </n>
      <n v="1">
        <tpls c="8">
          <tpl hier="2" item="0"/>
          <tpl hier="4" item="3"/>
          <tpl fld="3" item="53"/>
          <tpl fld="2" item="34"/>
          <tpl hier="9" item="1"/>
          <tpl hier="11" item="4"/>
          <tpl hier="12" item="5"/>
          <tpl hier="26" item="4294967295"/>
        </tpls>
      </n>
      <n v="1">
        <tpls c="8">
          <tpl hier="2" item="0"/>
          <tpl hier="4" item="3"/>
          <tpl fld="3" item="52"/>
          <tpl fld="2" item="34"/>
          <tpl hier="9" item="1"/>
          <tpl hier="11" item="4"/>
          <tpl hier="12" item="5"/>
          <tpl hier="26" item="4294967295"/>
        </tpls>
      </n>
      <n v="1">
        <tpls c="8">
          <tpl hier="2" item="0"/>
          <tpl hier="4" item="3"/>
          <tpl fld="3" item="48"/>
          <tpl fld="2" item="64"/>
          <tpl hier="9" item="1"/>
          <tpl hier="11" item="4"/>
          <tpl hier="12" item="5"/>
          <tpl hier="26" item="4294967295"/>
        </tpls>
      </n>
      <n v="1">
        <tpls c="8">
          <tpl hier="2" item="0"/>
          <tpl hier="4" item="3"/>
          <tpl fld="3" item="46"/>
          <tpl fld="2" item="64"/>
          <tpl hier="9" item="1"/>
          <tpl hier="11" item="4"/>
          <tpl hier="12" item="5"/>
          <tpl hier="26" item="4294967295"/>
        </tpls>
      </n>
      <n v="1">
        <tpls c="8">
          <tpl hier="2" item="0"/>
          <tpl hier="4" item="3"/>
          <tpl fld="3" item="45"/>
          <tpl fld="2" item="64"/>
          <tpl hier="9" item="1"/>
          <tpl hier="11" item="4"/>
          <tpl hier="12" item="5"/>
          <tpl hier="26" item="4294967295"/>
        </tpls>
      </n>
      <n v="1">
        <tpls c="8">
          <tpl hier="2" item="0"/>
          <tpl hier="4" item="3"/>
          <tpl fld="3" item="47"/>
          <tpl fld="2" item="64"/>
          <tpl hier="9" item="1"/>
          <tpl hier="11" item="4"/>
          <tpl hier="12" item="5"/>
          <tpl hier="26" item="4294967295"/>
        </tpls>
      </n>
      <n v="1">
        <tpls c="8">
          <tpl hier="2" item="0"/>
          <tpl hier="4" item="3"/>
          <tpl fld="3" item="34"/>
          <tpl fld="2" item="33"/>
          <tpl hier="9" item="1"/>
          <tpl hier="11" item="4"/>
          <tpl hier="12" item="5"/>
          <tpl hier="26" item="4294967295"/>
        </tpls>
      </n>
      <n v="1">
        <tpls c="8">
          <tpl hier="2" item="0"/>
          <tpl hier="4" item="3"/>
          <tpl fld="3" item="36"/>
          <tpl fld="2" item="33"/>
          <tpl hier="9" item="1"/>
          <tpl hier="11" item="4"/>
          <tpl hier="12" item="5"/>
          <tpl hier="26" item="4294967295"/>
        </tpls>
      </n>
      <n v="1">
        <tpls c="8">
          <tpl hier="2" item="0"/>
          <tpl hier="4" item="3"/>
          <tpl fld="3" item="27"/>
          <tpl fld="2" item="33"/>
          <tpl hier="9" item="1"/>
          <tpl hier="11" item="4"/>
          <tpl hier="12" item="5"/>
          <tpl hier="26" item="4294967295"/>
        </tpls>
      </n>
      <n v="1">
        <tpls c="8">
          <tpl hier="2" item="0"/>
          <tpl hier="4" item="3"/>
          <tpl fld="3" item="33"/>
          <tpl fld="2" item="33"/>
          <tpl hier="9" item="1"/>
          <tpl hier="11" item="4"/>
          <tpl hier="12" item="5"/>
          <tpl hier="26" item="4294967295"/>
        </tpls>
      </n>
      <n v="1">
        <tpls c="8">
          <tpl hier="2" item="0"/>
          <tpl hier="4" item="3"/>
          <tpl fld="3" item="18"/>
          <tpl fld="2" item="43"/>
          <tpl hier="9" item="1"/>
          <tpl hier="11" item="4"/>
          <tpl hier="12" item="5"/>
          <tpl hier="26" item="4294967295"/>
        </tpls>
      </n>
      <n v="1">
        <tpls c="8">
          <tpl hier="2" item="0"/>
          <tpl hier="4" item="3"/>
          <tpl fld="3" item="22"/>
          <tpl fld="2" item="43"/>
          <tpl hier="9" item="1"/>
          <tpl hier="11" item="4"/>
          <tpl hier="12" item="5"/>
          <tpl hier="26" item="4294967295"/>
        </tpls>
      </n>
      <n v="1">
        <tpls c="8">
          <tpl hier="2" item="0"/>
          <tpl hier="4" item="3"/>
          <tpl fld="3" item="17"/>
          <tpl fld="2" item="43"/>
          <tpl hier="9" item="1"/>
          <tpl hier="11" item="4"/>
          <tpl hier="12" item="5"/>
          <tpl hier="26" item="4294967295"/>
        </tpls>
      </n>
      <n v="1">
        <tpls c="8">
          <tpl hier="2" item="0"/>
          <tpl hier="4" item="3"/>
          <tpl fld="3" item="21"/>
          <tpl fld="2" item="43"/>
          <tpl hier="9" item="1"/>
          <tpl hier="11" item="4"/>
          <tpl hier="12" item="5"/>
          <tpl hier="26" item="4294967295"/>
        </tpls>
      </n>
      <n v="1">
        <tpls c="8">
          <tpl hier="2" item="0"/>
          <tpl hier="4" item="3"/>
          <tpl fld="3" item="8"/>
          <tpl fld="2" item="22"/>
          <tpl hier="9" item="1"/>
          <tpl hier="11" item="4"/>
          <tpl hier="12" item="5"/>
          <tpl hier="26" item="4294967295"/>
        </tpls>
      </n>
      <n v="1">
        <tpls c="8">
          <tpl hier="2" item="0"/>
          <tpl hier="4" item="3"/>
          <tpl fld="3" item="7"/>
          <tpl fld="2" item="22"/>
          <tpl hier="9" item="1"/>
          <tpl hier="11" item="4"/>
          <tpl hier="12" item="5"/>
          <tpl hier="26" item="4294967295"/>
        </tpls>
      </n>
      <n v="1">
        <tpls c="8">
          <tpl hier="2" item="0"/>
          <tpl hier="4" item="3"/>
          <tpl fld="3" item="6"/>
          <tpl fld="2" item="22"/>
          <tpl hier="9" item="1"/>
          <tpl hier="11" item="4"/>
          <tpl hier="12" item="5"/>
          <tpl hier="26" item="4294967295"/>
        </tpls>
      </n>
      <n v="1">
        <tpls c="8">
          <tpl hier="2" item="0"/>
          <tpl hier="4" item="3"/>
          <tpl fld="3" item="5"/>
          <tpl fld="2" item="22"/>
          <tpl hier="9" item="1"/>
          <tpl hier="11" item="4"/>
          <tpl hier="12" item="5"/>
          <tpl hier="26" item="4294967295"/>
        </tpls>
      </n>
      <n v="1">
        <tpls c="8">
          <tpl hier="2" item="0"/>
          <tpl hier="4" item="3"/>
          <tpl fld="3" item="56"/>
          <tpl fld="2" item="21"/>
          <tpl hier="9" item="1"/>
          <tpl hier="11" item="4"/>
          <tpl hier="12" item="5"/>
          <tpl hier="26" item="4294967295"/>
        </tpls>
      </n>
      <n v="1">
        <tpls c="8">
          <tpl hier="2" item="0"/>
          <tpl hier="4" item="3"/>
          <tpl fld="3" item="0"/>
          <tpl fld="2" item="21"/>
          <tpl hier="9" item="1"/>
          <tpl hier="11" item="4"/>
          <tpl hier="12" item="5"/>
          <tpl hier="26" item="4294967295"/>
        </tpls>
      </n>
      <n v="1">
        <tpls c="8">
          <tpl hier="2" item="0"/>
          <tpl hier="4" item="3"/>
          <tpl fld="3" item="55"/>
          <tpl fld="2" item="21"/>
          <tpl hier="9" item="1"/>
          <tpl hier="11" item="4"/>
          <tpl hier="12" item="5"/>
          <tpl hier="26" item="4294967295"/>
        </tpls>
      </n>
      <n v="1">
        <tpls c="8">
          <tpl hier="2" item="0"/>
          <tpl hier="4" item="3"/>
          <tpl fld="3" item="35"/>
          <tpl fld="2" item="41"/>
          <tpl hier="9" item="1"/>
          <tpl hier="11" item="4"/>
          <tpl hier="12" item="5"/>
          <tpl hier="26" item="4294967295"/>
        </tpls>
      </n>
      <n v="1">
        <tpls c="8">
          <tpl hier="2" item="0"/>
          <tpl hier="4" item="3"/>
          <tpl fld="3" item="40"/>
          <tpl fld="2" item="41"/>
          <tpl hier="9" item="1"/>
          <tpl hier="11" item="4"/>
          <tpl hier="12" item="5"/>
          <tpl hier="26" item="4294967295"/>
        </tpls>
      </n>
      <n v="1">
        <tpls c="8">
          <tpl hier="2" item="0"/>
          <tpl hier="4" item="3"/>
          <tpl fld="3" item="50"/>
          <tpl fld="2" item="41"/>
          <tpl hier="9" item="1"/>
          <tpl hier="11" item="4"/>
          <tpl hier="12" item="5"/>
          <tpl hier="26" item="4294967295"/>
        </tpls>
      </n>
      <n v="1">
        <tpls c="8">
          <tpl hier="2" item="0"/>
          <tpl hier="4" item="3"/>
          <tpl fld="3" item="49"/>
          <tpl fld="2" item="41"/>
          <tpl hier="9" item="1"/>
          <tpl hier="11" item="4"/>
          <tpl hier="12" item="5"/>
          <tpl hier="26" item="4294967295"/>
        </tpls>
      </n>
      <n v="1">
        <tpls c="8">
          <tpl hier="2" item="0"/>
          <tpl hier="4" item="3"/>
          <tpl fld="3" item="37"/>
          <tpl fld="2" item="39"/>
          <tpl hier="9" item="1"/>
          <tpl hier="11" item="4"/>
          <tpl hier="12" item="5"/>
          <tpl hier="26" item="4294967295"/>
        </tpls>
      </n>
      <n v="1">
        <tpls c="8">
          <tpl hier="2" item="0"/>
          <tpl hier="4" item="3"/>
          <tpl fld="3" item="39"/>
          <tpl fld="2" item="39"/>
          <tpl hier="9" item="1"/>
          <tpl hier="11" item="4"/>
          <tpl hier="12" item="5"/>
          <tpl hier="26" item="4294967295"/>
        </tpls>
      </n>
      <n v="1">
        <tpls c="8">
          <tpl hier="2" item="0"/>
          <tpl hier="4" item="3"/>
          <tpl fld="3" item="28"/>
          <tpl fld="2" item="39"/>
          <tpl hier="9" item="1"/>
          <tpl hier="11" item="4"/>
          <tpl hier="12" item="5"/>
          <tpl hier="26" item="4294967295"/>
        </tpls>
      </n>
      <n v="1">
        <tpls c="8">
          <tpl hier="2" item="0"/>
          <tpl hier="4" item="3"/>
          <tpl fld="3" item="19"/>
          <tpl fld="2" item="39"/>
          <tpl hier="9" item="1"/>
          <tpl hier="11" item="4"/>
          <tpl hier="12" item="5"/>
          <tpl hier="26" item="4294967295"/>
        </tpls>
      </n>
      <n v="1">
        <tpls c="8">
          <tpl hier="2" item="0"/>
          <tpl hier="4" item="3"/>
          <tpl fld="3" item="26"/>
          <tpl fld="2" item="14"/>
          <tpl hier="9" item="1"/>
          <tpl hier="11" item="4"/>
          <tpl hier="12" item="5"/>
          <tpl hier="26" item="4294967295"/>
        </tpls>
      </n>
      <n v="1">
        <tpls c="8">
          <tpl hier="2" item="0"/>
          <tpl hier="4" item="3"/>
          <tpl fld="3" item="25"/>
          <tpl fld="2" item="14"/>
          <tpl hier="9" item="1"/>
          <tpl hier="11" item="4"/>
          <tpl hier="12" item="5"/>
          <tpl hier="26" item="4294967295"/>
        </tpls>
      </n>
      <n v="1">
        <tpls c="8">
          <tpl hier="2" item="0"/>
          <tpl hier="4" item="3"/>
          <tpl fld="3" item="24"/>
          <tpl fld="2" item="14"/>
          <tpl hier="9" item="1"/>
          <tpl hier="11" item="4"/>
          <tpl hier="12" item="5"/>
          <tpl hier="26" item="4294967295"/>
        </tpls>
      </n>
      <n v="1">
        <tpls c="8">
          <tpl hier="2" item="0"/>
          <tpl hier="4" item="3"/>
          <tpl fld="3" item="23"/>
          <tpl fld="2" item="14"/>
          <tpl hier="9" item="1"/>
          <tpl hier="11" item="4"/>
          <tpl hier="12" item="5"/>
          <tpl hier="26" item="4294967295"/>
        </tpls>
      </n>
      <n v="1">
        <tpls c="8">
          <tpl hier="2" item="0"/>
          <tpl hier="4" item="3"/>
          <tpl fld="3" item="10"/>
          <tpl fld="2" item="31"/>
          <tpl hier="9" item="1"/>
          <tpl hier="11" item="4"/>
          <tpl hier="12" item="5"/>
          <tpl hier="26" item="4294967295"/>
        </tpls>
      </n>
      <n v="1">
        <tpls c="8">
          <tpl hier="2" item="0"/>
          <tpl hier="4" item="3"/>
          <tpl fld="3" item="12"/>
          <tpl fld="2" item="31"/>
          <tpl hier="9" item="1"/>
          <tpl hier="11" item="4"/>
          <tpl hier="12" item="5"/>
          <tpl hier="26" item="4294967295"/>
        </tpls>
      </n>
      <n v="1">
        <tpls c="8">
          <tpl hier="2" item="0"/>
          <tpl hier="4" item="3"/>
          <tpl fld="3" item="11"/>
          <tpl fld="2" item="31"/>
          <tpl hier="9" item="1"/>
          <tpl hier="11" item="4"/>
          <tpl hier="12" item="5"/>
          <tpl hier="26" item="4294967295"/>
        </tpls>
      </n>
      <n v="1">
        <tpls c="8">
          <tpl hier="2" item="0"/>
          <tpl hier="4" item="3"/>
          <tpl fld="3" item="9"/>
          <tpl fld="2" item="31"/>
          <tpl hier="9" item="1"/>
          <tpl hier="11" item="4"/>
          <tpl hier="12" item="5"/>
          <tpl hier="26" item="4294967295"/>
        </tpls>
      </n>
      <n v="1">
        <tpls c="8">
          <tpl hier="2" item="0"/>
          <tpl hier="4" item="3"/>
          <tpl fld="3" item="57"/>
          <tpl fld="2" item="29"/>
          <tpl hier="9" item="1"/>
          <tpl hier="11" item="4"/>
          <tpl hier="12" item="5"/>
          <tpl hier="26" item="4294967295"/>
        </tpls>
      </n>
      <n v="1">
        <tpls c="8">
          <tpl hier="2" item="0"/>
          <tpl hier="4" item="3"/>
          <tpl fld="3" item="3"/>
          <tpl fld="2" item="29"/>
          <tpl hier="9" item="1"/>
          <tpl hier="11" item="4"/>
          <tpl hier="12" item="5"/>
          <tpl hier="26" item="4294967295"/>
        </tpls>
      </n>
      <n v="1">
        <tpls c="8">
          <tpl hier="2" item="0"/>
          <tpl hier="4" item="3"/>
          <tpl fld="3" item="1"/>
          <tpl fld="2" item="29"/>
          <tpl hier="9" item="1"/>
          <tpl hier="11" item="4"/>
          <tpl hier="12" item="5"/>
          <tpl hier="26" item="4294967295"/>
        </tpls>
      </n>
      <n v="1">
        <tpls c="8">
          <tpl hier="2" item="0"/>
          <tpl hier="4" item="3"/>
          <tpl fld="3" item="20"/>
          <tpl fld="2" item="27"/>
          <tpl hier="9" item="1"/>
          <tpl hier="11" item="4"/>
          <tpl hier="12" item="5"/>
          <tpl hier="26" item="4294967295"/>
        </tpls>
      </n>
      <n v="1">
        <tpls c="8">
          <tpl hier="2" item="0"/>
          <tpl hier="4" item="3"/>
          <tpl fld="3" item="51"/>
          <tpl fld="2" item="27"/>
          <tpl hier="9" item="1"/>
          <tpl hier="11" item="4"/>
          <tpl hier="12" item="5"/>
          <tpl hier="26" item="4294967295"/>
        </tpls>
      </n>
      <n v="1">
        <tpls c="8">
          <tpl hier="2" item="0"/>
          <tpl hier="4" item="3"/>
          <tpl fld="3" item="38"/>
          <tpl fld="2" item="27"/>
          <tpl hier="9" item="1"/>
          <tpl hier="11" item="4"/>
          <tpl hier="12" item="5"/>
          <tpl hier="26" item="4294967295"/>
        </tpls>
      </n>
      <n v="1">
        <tpls c="8">
          <tpl hier="2" item="0"/>
          <tpl hier="4" item="3"/>
          <tpl fld="3" item="44"/>
          <tpl fld="2" item="26"/>
          <tpl hier="9" item="1"/>
          <tpl hier="11" item="4"/>
          <tpl hier="12" item="5"/>
          <tpl hier="26" item="4294967295"/>
        </tpls>
      </n>
      <n v="1">
        <tpls c="8">
          <tpl hier="2" item="0"/>
          <tpl hier="4" item="3"/>
          <tpl fld="3" item="43"/>
          <tpl fld="2" item="26"/>
          <tpl hier="9" item="1"/>
          <tpl hier="11" item="4"/>
          <tpl hier="12" item="5"/>
          <tpl hier="26" item="4294967295"/>
        </tpls>
      </n>
      <n v="1">
        <tpls c="8">
          <tpl hier="2" item="0"/>
          <tpl hier="4" item="3"/>
          <tpl fld="3" item="42"/>
          <tpl fld="2" item="26"/>
          <tpl hier="9" item="1"/>
          <tpl hier="11" item="4"/>
          <tpl hier="12" item="5"/>
          <tpl hier="26" item="4294967295"/>
        </tpls>
      </n>
      <n v="1">
        <tpls c="8">
          <tpl hier="2" item="0"/>
          <tpl hier="4" item="3"/>
          <tpl fld="3" item="41"/>
          <tpl fld="2" item="26"/>
          <tpl hier="9" item="1"/>
          <tpl hier="11" item="4"/>
          <tpl hier="12" item="5"/>
          <tpl hier="26" item="4294967295"/>
        </tpls>
      </n>
      <n v="1">
        <tpls c="8">
          <tpl hier="2" item="0"/>
          <tpl hier="4" item="3"/>
          <tpl fld="3" item="32"/>
          <tpl fld="2" item="24"/>
          <tpl hier="9" item="1"/>
          <tpl hier="11" item="4"/>
          <tpl hier="12" item="5"/>
          <tpl hier="26" item="4294967295"/>
        </tpls>
      </n>
      <n v="1">
        <tpls c="8">
          <tpl hier="2" item="0"/>
          <tpl hier="4" item="3"/>
          <tpl fld="3" item="31"/>
          <tpl fld="2" item="24"/>
          <tpl hier="9" item="1"/>
          <tpl hier="11" item="4"/>
          <tpl hier="12" item="5"/>
          <tpl hier="26" item="4294967295"/>
        </tpls>
      </n>
      <n v="1">
        <tpls c="8">
          <tpl hier="2" item="0"/>
          <tpl hier="4" item="3"/>
          <tpl fld="3" item="30"/>
          <tpl fld="2" item="24"/>
          <tpl hier="9" item="1"/>
          <tpl hier="11" item="4"/>
          <tpl hier="12" item="5"/>
          <tpl hier="26" item="4294967295"/>
        </tpls>
      </n>
      <n v="1">
        <tpls c="8">
          <tpl hier="2" item="0"/>
          <tpl hier="4" item="3"/>
          <tpl fld="3" item="29"/>
          <tpl fld="2" item="24"/>
          <tpl hier="9" item="1"/>
          <tpl hier="11" item="4"/>
          <tpl hier="12" item="5"/>
          <tpl hier="26" item="4294967295"/>
        </tpls>
      </n>
      <n v="1">
        <tpls c="8">
          <tpl hier="2" item="0"/>
          <tpl hier="4" item="3"/>
          <tpl fld="3" item="16"/>
          <tpl fld="2" item="17"/>
          <tpl hier="9" item="1"/>
          <tpl hier="11" item="4"/>
          <tpl hier="12" item="5"/>
          <tpl hier="26" item="4294967295"/>
        </tpls>
      </n>
      <n v="1">
        <tpls c="8">
          <tpl hier="2" item="0"/>
          <tpl hier="4" item="3"/>
          <tpl fld="3" item="15"/>
          <tpl fld="2" item="17"/>
          <tpl hier="9" item="1"/>
          <tpl hier="11" item="4"/>
          <tpl hier="12" item="5"/>
          <tpl hier="26" item="4294967295"/>
        </tpls>
      </n>
      <n v="1">
        <tpls c="8">
          <tpl hier="2" item="0"/>
          <tpl hier="4" item="3"/>
          <tpl fld="3" item="14"/>
          <tpl fld="2" item="17"/>
          <tpl hier="9" item="1"/>
          <tpl hier="11" item="4"/>
          <tpl hier="12" item="5"/>
          <tpl hier="26" item="4294967295"/>
        </tpls>
      </n>
      <n v="1">
        <tpls c="8">
          <tpl hier="2" item="0"/>
          <tpl hier="4" item="3"/>
          <tpl fld="3" item="13"/>
          <tpl fld="2" item="17"/>
          <tpl hier="9" item="1"/>
          <tpl hier="11" item="4"/>
          <tpl hier="12" item="5"/>
          <tpl hier="26" item="4294967295"/>
        </tpls>
      </n>
      <n v="1">
        <tpls c="8">
          <tpl hier="2" item="0"/>
          <tpl hier="4" item="3"/>
          <tpl fld="3" item="4"/>
          <tpl fld="2" item="13"/>
          <tpl hier="9" item="1"/>
          <tpl hier="11" item="4"/>
          <tpl hier="12" item="5"/>
          <tpl hier="26" item="4294967295"/>
        </tpls>
      </n>
      <n v="1">
        <tpls c="8">
          <tpl hier="2" item="0"/>
          <tpl hier="4" item="3"/>
          <tpl fld="3" item="58"/>
          <tpl fld="2" item="13"/>
          <tpl hier="9" item="1"/>
          <tpl hier="11" item="4"/>
          <tpl hier="12" item="5"/>
          <tpl hier="26" item="4294967295"/>
        </tpls>
      </n>
      <n v="1">
        <tpls c="8">
          <tpl hier="2" item="0"/>
          <tpl hier="4" item="3"/>
          <tpl fld="3" item="2"/>
          <tpl fld="2" item="13"/>
          <tpl hier="9" item="1"/>
          <tpl hier="11" item="4"/>
          <tpl hier="12" item="5"/>
          <tpl hier="26" item="4294967295"/>
        </tpls>
      </n>
      <n v="1">
        <tpls c="8">
          <tpl hier="2" item="0"/>
          <tpl hier="4" item="3"/>
          <tpl fld="3" item="54"/>
          <tpl fld="2" item="23"/>
          <tpl hier="9" item="1"/>
          <tpl hier="11" item="4"/>
          <tpl hier="12" item="5"/>
          <tpl hier="26" item="4294967295"/>
        </tpls>
      </n>
      <n v="1">
        <tpls c="8">
          <tpl hier="2" item="0"/>
          <tpl hier="4" item="3"/>
          <tpl fld="3" item="53"/>
          <tpl fld="2" item="23"/>
          <tpl hier="9" item="1"/>
          <tpl hier="11" item="4"/>
          <tpl hier="12" item="5"/>
          <tpl hier="26" item="4294967295"/>
        </tpls>
      </n>
      <n v="1">
        <tpls c="8">
          <tpl hier="2" item="0"/>
          <tpl hier="4" item="3"/>
          <tpl fld="3" item="52"/>
          <tpl fld="2" item="23"/>
          <tpl hier="9" item="1"/>
          <tpl hier="11" item="4"/>
          <tpl hier="12" item="5"/>
          <tpl hier="26" item="4294967295"/>
        </tpls>
      </n>
      <n v="1">
        <tpls c="8">
          <tpl hier="2" item="0"/>
          <tpl hier="4" item="3"/>
          <tpl fld="3" item="48"/>
          <tpl fld="2" item="30"/>
          <tpl hier="9" item="1"/>
          <tpl hier="11" item="4"/>
          <tpl hier="12" item="5"/>
          <tpl hier="26" item="4294967295"/>
        </tpls>
      </n>
      <n v="1">
        <tpls c="8">
          <tpl hier="2" item="0"/>
          <tpl hier="4" item="3"/>
          <tpl fld="3" item="46"/>
          <tpl fld="2" item="30"/>
          <tpl hier="9" item="1"/>
          <tpl hier="11" item="4"/>
          <tpl hier="12" item="5"/>
          <tpl hier="26" item="4294967295"/>
        </tpls>
      </n>
      <n v="1">
        <tpls c="8">
          <tpl hier="2" item="0"/>
          <tpl hier="4" item="3"/>
          <tpl fld="3" item="45"/>
          <tpl fld="2" item="30"/>
          <tpl hier="9" item="1"/>
          <tpl hier="11" item="4"/>
          <tpl hier="12" item="5"/>
          <tpl hier="26" item="4294967295"/>
        </tpls>
      </n>
      <n v="1">
        <tpls c="8">
          <tpl hier="2" item="0"/>
          <tpl hier="4" item="3"/>
          <tpl fld="3" item="33"/>
          <tpl fld="2" item="30"/>
          <tpl hier="9" item="1"/>
          <tpl hier="11" item="4"/>
          <tpl hier="12" item="5"/>
          <tpl hier="26" item="4294967295"/>
        </tpls>
      </n>
      <n v="1">
        <tpls c="8">
          <tpl hier="2" item="0"/>
          <tpl hier="4" item="3"/>
          <tpl fld="3" item="8"/>
          <tpl fld="2" item="45"/>
          <tpl hier="9" item="1"/>
          <tpl hier="11" item="4"/>
          <tpl hier="12" item="5"/>
          <tpl hier="26" item="4294967295"/>
        </tpls>
      </n>
      <n v="1">
        <tpls c="8">
          <tpl hier="2" item="0"/>
          <tpl hier="4" item="3"/>
          <tpl fld="3" item="51"/>
          <tpl fld="2" item="45"/>
          <tpl hier="9" item="1"/>
          <tpl hier="11" item="4"/>
          <tpl hier="12" item="5"/>
          <tpl hier="26" item="4294967295"/>
        </tpls>
      </n>
      <n v="1">
        <tpls c="8">
          <tpl hier="2" item="0"/>
          <tpl hier="4" item="3"/>
          <tpl fld="3" item="41"/>
          <tpl fld="2" item="45"/>
          <tpl hier="9" item="1"/>
          <tpl hier="11" item="4"/>
          <tpl hier="12" item="5"/>
          <tpl hier="26" item="4294967295"/>
        </tpls>
      </n>
      <n v="1">
        <tpls c="8">
          <tpl hier="2" item="0"/>
          <tpl hier="4" item="3"/>
          <tpl fld="3" item="16"/>
          <tpl fld="2" item="25"/>
          <tpl hier="9" item="1"/>
          <tpl hier="11" item="4"/>
          <tpl hier="12" item="5"/>
          <tpl hier="26" item="4294967295"/>
        </tpls>
      </n>
      <n v="1">
        <tpls c="8">
          <tpl hier="2" item="0"/>
          <tpl hier="4" item="3"/>
          <tpl fld="3" item="3"/>
          <tpl fld="2" item="25"/>
          <tpl hier="9" item="1"/>
          <tpl hier="11" item="4"/>
          <tpl hier="12" item="5"/>
          <tpl hier="26" item="4294967295"/>
        </tpls>
      </n>
      <n v="1">
        <tpls c="8">
          <tpl hier="2" item="0"/>
          <tpl hier="4" item="3"/>
          <tpl fld="3" item="47"/>
          <tpl fld="2" item="25"/>
          <tpl hier="9" item="1"/>
          <tpl hier="11" item="4"/>
          <tpl hier="12" item="5"/>
          <tpl hier="26" item="4294967295"/>
        </tpls>
      </n>
      <n v="1">
        <tpls c="8">
          <tpl hier="2" item="0"/>
          <tpl hier="4" item="3"/>
          <tpl fld="3" item="18"/>
          <tpl fld="2" item="38"/>
          <tpl hier="9" item="1"/>
          <tpl hier="11" item="4"/>
          <tpl hier="12" item="5"/>
          <tpl hier="26" item="4294967295"/>
        </tpls>
      </n>
      <n v="1">
        <tpls c="8">
          <tpl hier="2" item="0"/>
          <tpl hier="4" item="3"/>
          <tpl fld="3" item="7"/>
          <tpl fld="2" item="38"/>
          <tpl hier="9" item="1"/>
          <tpl hier="11" item="4"/>
          <tpl hier="12" item="5"/>
          <tpl hier="26" item="4294967295"/>
        </tpls>
      </n>
      <n v="1">
        <tpls c="8">
          <tpl hier="2" item="0"/>
          <tpl hier="4" item="3"/>
          <tpl fld="3" item="52"/>
          <tpl fld="2" item="38"/>
          <tpl hier="9" item="1"/>
          <tpl hier="11" item="4"/>
          <tpl hier="12" item="5"/>
          <tpl hier="26" item="4294967295"/>
        </tpls>
      </n>
      <n v="1">
        <tpls c="8">
          <tpl hier="2" item="0"/>
          <tpl hier="4" item="3"/>
          <tpl fld="3" item="32"/>
          <tpl fld="2" item="16"/>
          <tpl hier="9" item="1"/>
          <tpl hier="11" item="4"/>
          <tpl hier="12" item="5"/>
          <tpl hier="26" item="4294967295"/>
        </tpls>
      </n>
      <n v="1">
        <tpls c="8">
          <tpl hier="2" item="0"/>
          <tpl hier="4" item="3"/>
          <tpl fld="3" item="12"/>
          <tpl fld="2" item="16"/>
          <tpl hier="9" item="1"/>
          <tpl hier="11" item="4"/>
          <tpl hier="12" item="5"/>
          <tpl hier="26" item="4294967295"/>
        </tpls>
      </n>
      <n v="1">
        <tpls c="8">
          <tpl hier="2" item="0"/>
          <tpl hier="4" item="3"/>
          <tpl fld="3" item="1"/>
          <tpl fld="2" item="16"/>
          <tpl hier="9" item="1"/>
          <tpl hier="11" item="4"/>
          <tpl hier="12" item="5"/>
          <tpl hier="26" item="4294967295"/>
        </tpls>
      </n>
      <n v="1">
        <tpls c="8">
          <tpl hier="2" item="0"/>
          <tpl hier="4" item="3"/>
          <tpl fld="3" item="37"/>
          <tpl fld="2" item="10"/>
          <tpl hier="9" item="1"/>
          <tpl hier="11" item="4"/>
          <tpl hier="12" item="5"/>
          <tpl hier="26" item="4294967295"/>
        </tpls>
      </n>
      <n v="1">
        <tpls c="8">
          <tpl hier="2" item="0"/>
          <tpl hier="4" item="3"/>
          <tpl fld="3" item="25"/>
          <tpl fld="2" item="10"/>
          <tpl hier="9" item="1"/>
          <tpl hier="11" item="4"/>
          <tpl hier="12" item="5"/>
          <tpl hier="26" item="4294967295"/>
        </tpls>
      </n>
      <n v="1">
        <tpls c="8">
          <tpl hier="2" item="0"/>
          <tpl hier="4" item="3"/>
          <tpl fld="3" item="2"/>
          <tpl fld="2" item="10"/>
          <tpl hier="9" item="1"/>
          <tpl hier="11" item="4"/>
          <tpl hier="12" item="5"/>
          <tpl hier="26" item="4294967295"/>
        </tpls>
      </n>
      <n v="1">
        <tpls c="8">
          <tpl hier="2" item="0"/>
          <tpl hier="4" item="3"/>
          <tpl fld="3" item="48"/>
          <tpl fld="2" item="12"/>
          <tpl hier="9" item="1"/>
          <tpl hier="11" item="4"/>
          <tpl hier="12" item="5"/>
          <tpl hier="26" item="4294967295"/>
        </tpls>
      </n>
      <n v="1">
        <tpls c="8">
          <tpl hier="2" item="0"/>
          <tpl hier="4" item="3"/>
          <tpl fld="3" item="36"/>
          <tpl fld="2" item="12"/>
          <tpl hier="9" item="1"/>
          <tpl hier="11" item="4"/>
          <tpl hier="12" item="5"/>
          <tpl hier="26" item="4294967295"/>
        </tpls>
      </n>
      <n v="1">
        <tpls c="8">
          <tpl hier="2" item="0"/>
          <tpl hier="4" item="3"/>
          <tpl fld="3" item="2"/>
          <tpl fld="2" item="12"/>
          <tpl hier="9" item="1"/>
          <tpl hier="11" item="4"/>
          <tpl hier="12" item="5"/>
          <tpl hier="26" item="4294967295"/>
        </tpls>
      </n>
      <n v="1">
        <tpls c="8">
          <tpl hier="2" item="0"/>
          <tpl hier="4" item="3"/>
          <tpl fld="3" item="37"/>
          <tpl fld="2" item="18"/>
          <tpl hier="9" item="1"/>
          <tpl hier="11" item="4"/>
          <tpl hier="12" item="5"/>
          <tpl hier="26" item="4294967295"/>
        </tpls>
      </n>
      <n v="1">
        <tpls c="8">
          <tpl hier="2" item="0"/>
          <tpl hier="4" item="3"/>
          <tpl fld="3" item="22"/>
          <tpl fld="2" item="18"/>
          <tpl hier="9" item="1"/>
          <tpl hier="11" item="4"/>
          <tpl hier="12" item="5"/>
          <tpl hier="26" item="4294967295"/>
        </tpls>
      </n>
      <n v="1">
        <tpls c="8">
          <tpl hier="2" item="0"/>
          <tpl hier="4" item="3"/>
          <tpl fld="3" item="52"/>
          <tpl fld="2" item="18"/>
          <tpl hier="9" item="1"/>
          <tpl hier="11" item="4"/>
          <tpl hier="12" item="5"/>
          <tpl hier="26" item="4294967295"/>
        </tpls>
      </n>
      <n v="1">
        <tpls c="8">
          <tpl hier="2" item="0"/>
          <tpl hier="4" item="3"/>
          <tpl fld="3" item="18"/>
          <tpl fld="2" item="20"/>
          <tpl hier="9" item="1"/>
          <tpl hier="11" item="4"/>
          <tpl hier="12" item="5"/>
          <tpl hier="26" item="4294967295"/>
        </tpls>
      </n>
      <n v="1">
        <tpls c="8">
          <tpl hier="2" item="0"/>
          <tpl hier="4" item="3"/>
          <tpl fld="3" item="53"/>
          <tpl fld="2" item="20"/>
          <tpl hier="9" item="1"/>
          <tpl hier="11" item="4"/>
          <tpl hier="12" item="5"/>
          <tpl hier="26" item="4294967295"/>
        </tpls>
      </n>
      <n v="1">
        <tpls c="8">
          <tpl hier="2" item="0"/>
          <tpl hier="4" item="3"/>
          <tpl fld="3" item="23"/>
          <tpl fld="2" item="20"/>
          <tpl hier="9" item="1"/>
          <tpl hier="11" item="4"/>
          <tpl hier="12" item="5"/>
          <tpl hier="26" item="4294967295"/>
        </tpls>
      </n>
      <n v="1">
        <tpls c="8">
          <tpl hier="2" item="0"/>
          <tpl hier="4" item="3"/>
          <tpl fld="3" item="39"/>
          <tpl fld="2" item="32"/>
          <tpl hier="9" item="1"/>
          <tpl hier="11" item="4"/>
          <tpl hier="12" item="5"/>
          <tpl hier="26" item="4294967295"/>
        </tpls>
      </n>
      <n v="1">
        <tpls c="8">
          <tpl hier="2" item="0"/>
          <tpl hier="4" item="3"/>
          <tpl fld="3" item="19"/>
          <tpl fld="2" item="32"/>
          <tpl hier="9" item="1"/>
          <tpl hier="11" item="4"/>
          <tpl hier="12" item="5"/>
          <tpl hier="26" item="4294967295"/>
        </tpls>
      </n>
      <n v="1">
        <tpls c="8">
          <tpl hier="2" item="0"/>
          <tpl hier="4" item="3"/>
          <tpl fld="3" item="31"/>
          <tpl fld="2" item="9"/>
          <tpl hier="9" item="1"/>
          <tpl hier="11" item="4"/>
          <tpl hier="12" item="5"/>
          <tpl hier="26" item="4294967295"/>
        </tpls>
      </n>
      <n v="1">
        <tpls c="8">
          <tpl hier="2" item="0"/>
          <tpl hier="4" item="3"/>
          <tpl fld="3" item="29"/>
          <tpl fld="2" item="9"/>
          <tpl hier="9" item="1"/>
          <tpl hier="11" item="4"/>
          <tpl hier="12" item="5"/>
          <tpl hier="26" item="4294967295"/>
        </tpls>
      </n>
      <n v="1">
        <tpls c="8">
          <tpl hier="2" item="0"/>
          <tpl hier="4" item="3"/>
          <tpl fld="3" item="50"/>
          <tpl fld="2" item="11"/>
          <tpl hier="9" item="1"/>
          <tpl hier="11" item="4"/>
          <tpl hier="12" item="5"/>
          <tpl hier="26" item="4294967295"/>
        </tpls>
      </n>
      <n v="1">
        <tpls c="8">
          <tpl hier="2" item="0"/>
          <tpl hier="4" item="3"/>
          <tpl fld="3" item="18"/>
          <tpl fld="2" item="15"/>
          <tpl hier="9" item="1"/>
          <tpl hier="11" item="4"/>
          <tpl hier="12" item="5"/>
          <tpl hier="26" item="4294967295"/>
        </tpls>
      </n>
      <n v="1">
        <tpls c="8">
          <tpl hier="2" item="0"/>
          <tpl hier="4" item="3"/>
          <tpl fld="3" item="41"/>
          <tpl fld="2" item="15"/>
          <tpl hier="9" item="1"/>
          <tpl hier="11" item="4"/>
          <tpl hier="12" item="5"/>
          <tpl hier="26" item="4294967295"/>
        </tpls>
      </n>
      <n v="1">
        <tpls c="8">
          <tpl hier="2" item="0"/>
          <tpl hier="4" item="3"/>
          <tpl fld="3" item="1"/>
          <tpl fld="2" item="19"/>
          <tpl hier="9" item="1"/>
          <tpl hier="11" item="4"/>
          <tpl hier="12" item="5"/>
          <tpl hier="26" item="4294967295"/>
        </tpls>
      </n>
      <n v="1">
        <tpls c="8">
          <tpl hier="2" item="0"/>
          <tpl hier="4" item="3"/>
          <tpl fld="3" item="45"/>
          <tpl fld="2" item="4"/>
          <tpl hier="9" item="1"/>
          <tpl hier="11" item="4"/>
          <tpl hier="12" item="5"/>
          <tpl hier="26" item="4294967295"/>
        </tpls>
      </n>
      <n v="1">
        <tpls c="8">
          <tpl hier="2" item="0"/>
          <tpl hier="4" item="3"/>
          <tpl fld="3" item="31"/>
          <tpl fld="2" item="0"/>
          <tpl hier="9" item="1"/>
          <tpl hier="11" item="4"/>
          <tpl hier="12" item="5"/>
          <tpl hier="26" item="4294967295"/>
        </tpls>
      </n>
      <n v="1">
        <tpls c="8">
          <tpl hier="2" item="0"/>
          <tpl hier="4" item="3"/>
          <tpl fld="3" item="18"/>
          <tpl fld="2" item="5"/>
          <tpl hier="9" item="1"/>
          <tpl hier="11" item="4"/>
          <tpl hier="12" item="5"/>
          <tpl hier="26" item="4294967295"/>
        </tpls>
      </n>
      <n v="1">
        <tpls c="8">
          <tpl hier="2" item="0"/>
          <tpl hier="4" item="3"/>
          <tpl fld="3" item="9"/>
          <tpl fld="1" item="0"/>
          <tpl hier="9" item="1"/>
          <tpl hier="11" item="4"/>
          <tpl hier="12" item="5"/>
          <tpl hier="26" item="4294967295"/>
        </tpls>
      </n>
      <n v="1">
        <tpls c="8">
          <tpl hier="2" item="0"/>
          <tpl hier="4" item="3"/>
          <tpl fld="3" item="44"/>
          <tpl fld="2" item="64"/>
          <tpl hier="9" item="1"/>
          <tpl hier="11" item="4"/>
          <tpl hier="12" item="5"/>
          <tpl hier="26" item="4294967295"/>
        </tpls>
      </n>
      <n v="1">
        <tpls c="8">
          <tpl hier="2" item="0"/>
          <tpl hier="4" item="3"/>
          <tpl fld="3" item="43"/>
          <tpl fld="2" item="64"/>
          <tpl hier="9" item="1"/>
          <tpl hier="11" item="4"/>
          <tpl hier="12" item="5"/>
          <tpl hier="26" item="4294967295"/>
        </tpls>
      </n>
      <n v="1">
        <tpls c="8">
          <tpl hier="2" item="0"/>
          <tpl hier="4" item="3"/>
          <tpl fld="3" item="42"/>
          <tpl fld="2" item="64"/>
          <tpl hier="9" item="1"/>
          <tpl hier="11" item="4"/>
          <tpl hier="12" item="5"/>
          <tpl hier="26" item="4294967295"/>
        </tpls>
      </n>
      <n v="1">
        <tpls c="8">
          <tpl hier="2" item="0"/>
          <tpl hier="4" item="3"/>
          <tpl fld="3" item="41"/>
          <tpl fld="2" item="64"/>
          <tpl hier="9" item="1"/>
          <tpl hier="11" item="4"/>
          <tpl hier="12" item="5"/>
          <tpl hier="26" item="4294967295"/>
        </tpls>
      </n>
      <n v="1">
        <tpls c="8">
          <tpl hier="2" item="0"/>
          <tpl hier="4" item="3"/>
          <tpl fld="3" item="32"/>
          <tpl fld="2" item="33"/>
          <tpl hier="9" item="1"/>
          <tpl hier="11" item="4"/>
          <tpl hier="12" item="5"/>
          <tpl hier="26" item="4294967295"/>
        </tpls>
      </n>
      <n v="1">
        <tpls c="8">
          <tpl hier="2" item="0"/>
          <tpl hier="4" item="3"/>
          <tpl fld="3" item="31"/>
          <tpl fld="2" item="33"/>
          <tpl hier="9" item="1"/>
          <tpl hier="11" item="4"/>
          <tpl hier="12" item="5"/>
          <tpl hier="26" item="4294967295"/>
        </tpls>
      </n>
      <n v="1">
        <tpls c="8">
          <tpl hier="2" item="0"/>
          <tpl hier="4" item="3"/>
          <tpl fld="3" item="30"/>
          <tpl fld="2" item="33"/>
          <tpl hier="9" item="1"/>
          <tpl hier="11" item="4"/>
          <tpl hier="12" item="5"/>
          <tpl hier="26" item="4294967295"/>
        </tpls>
      </n>
      <n v="1">
        <tpls c="8">
          <tpl hier="2" item="0"/>
          <tpl hier="4" item="3"/>
          <tpl fld="3" item="29"/>
          <tpl fld="2" item="33"/>
          <tpl hier="9" item="1"/>
          <tpl hier="11" item="4"/>
          <tpl hier="12" item="5"/>
          <tpl hier="26" item="4294967295"/>
        </tpls>
      </n>
      <n v="1">
        <tpls c="8">
          <tpl hier="2" item="0"/>
          <tpl hier="4" item="3"/>
          <tpl fld="3" item="16"/>
          <tpl fld="2" item="43"/>
          <tpl hier="9" item="1"/>
          <tpl hier="11" item="4"/>
          <tpl hier="12" item="5"/>
          <tpl hier="26" item="4294967295"/>
        </tpls>
      </n>
      <n v="1">
        <tpls c="8">
          <tpl hier="2" item="0"/>
          <tpl hier="4" item="3"/>
          <tpl fld="3" item="15"/>
          <tpl fld="2" item="43"/>
          <tpl hier="9" item="1"/>
          <tpl hier="11" item="4"/>
          <tpl hier="12" item="5"/>
          <tpl hier="26" item="4294967295"/>
        </tpls>
      </n>
      <n v="1">
        <tpls c="8">
          <tpl hier="2" item="0"/>
          <tpl hier="4" item="3"/>
          <tpl fld="3" item="14"/>
          <tpl fld="2" item="43"/>
          <tpl hier="9" item="1"/>
          <tpl hier="11" item="4"/>
          <tpl hier="12" item="5"/>
          <tpl hier="26" item="4294967295"/>
        </tpls>
      </n>
      <n v="1">
        <tpls c="8">
          <tpl hier="2" item="0"/>
          <tpl hier="4" item="3"/>
          <tpl fld="3" item="13"/>
          <tpl fld="2" item="43"/>
          <tpl hier="9" item="1"/>
          <tpl hier="11" item="4"/>
          <tpl hier="12" item="5"/>
          <tpl hier="26" item="4294967295"/>
        </tpls>
      </n>
      <n v="1">
        <tpls c="8">
          <tpl hier="2" item="0"/>
          <tpl hier="4" item="3"/>
          <tpl fld="3" item="4"/>
          <tpl fld="2" item="22"/>
          <tpl hier="9" item="1"/>
          <tpl hier="11" item="4"/>
          <tpl hier="12" item="5"/>
          <tpl hier="26" item="4294967295"/>
        </tpls>
      </n>
      <n v="1">
        <tpls c="8">
          <tpl hier="2" item="0"/>
          <tpl hier="4" item="3"/>
          <tpl fld="3" item="58"/>
          <tpl fld="2" item="22"/>
          <tpl hier="9" item="1"/>
          <tpl hier="11" item="4"/>
          <tpl hier="12" item="5"/>
          <tpl hier="26" item="4294967295"/>
        </tpls>
      </n>
      <n v="1">
        <tpls c="8">
          <tpl hier="2" item="0"/>
          <tpl hier="4" item="3"/>
          <tpl fld="3" item="2"/>
          <tpl fld="2" item="22"/>
          <tpl hier="9" item="1"/>
          <tpl hier="11" item="4"/>
          <tpl hier="12" item="5"/>
          <tpl hier="26" item="4294967295"/>
        </tpls>
      </n>
      <n v="1">
        <tpls c="8">
          <tpl hier="2" item="0"/>
          <tpl hier="4" item="3"/>
          <tpl fld="3" item="54"/>
          <tpl fld="2" item="21"/>
          <tpl hier="9" item="1"/>
          <tpl hier="11" item="4"/>
          <tpl hier="12" item="5"/>
          <tpl hier="26" item="4294967295"/>
        </tpls>
      </n>
      <n v="1">
        <tpls c="8">
          <tpl hier="2" item="0"/>
          <tpl hier="4" item="3"/>
          <tpl fld="3" item="53"/>
          <tpl fld="2" item="21"/>
          <tpl hier="9" item="1"/>
          <tpl hier="11" item="4"/>
          <tpl hier="12" item="5"/>
          <tpl hier="26" item="4294967295"/>
        </tpls>
      </n>
      <n v="1">
        <tpls c="8">
          <tpl hier="2" item="0"/>
          <tpl hier="4" item="3"/>
          <tpl fld="3" item="52"/>
          <tpl fld="2" item="21"/>
          <tpl hier="9" item="1"/>
          <tpl hier="11" item="4"/>
          <tpl hier="12" item="5"/>
          <tpl hier="26" item="4294967295"/>
        </tpls>
      </n>
      <n v="1">
        <tpls c="8">
          <tpl hier="2" item="0"/>
          <tpl hier="4" item="3"/>
          <tpl fld="3" item="48"/>
          <tpl fld="2" item="41"/>
          <tpl hier="9" item="1"/>
          <tpl hier="11" item="4"/>
          <tpl hier="12" item="5"/>
          <tpl hier="26" item="4294967295"/>
        </tpls>
      </n>
      <n v="1">
        <tpls c="8">
          <tpl hier="2" item="0"/>
          <tpl hier="4" item="3"/>
          <tpl fld="3" item="46"/>
          <tpl fld="2" item="41"/>
          <tpl hier="9" item="1"/>
          <tpl hier="11" item="4"/>
          <tpl hier="12" item="5"/>
          <tpl hier="26" item="4294967295"/>
        </tpls>
      </n>
      <n v="1">
        <tpls c="8">
          <tpl hier="2" item="0"/>
          <tpl hier="4" item="3"/>
          <tpl fld="3" item="45"/>
          <tpl fld="2" item="41"/>
          <tpl hier="9" item="1"/>
          <tpl hier="11" item="4"/>
          <tpl hier="12" item="5"/>
          <tpl hier="26" item="4294967295"/>
        </tpls>
      </n>
      <n v="1">
        <tpls c="8">
          <tpl hier="2" item="0"/>
          <tpl hier="4" item="3"/>
          <tpl fld="3" item="47"/>
          <tpl fld="2" item="41"/>
          <tpl hier="9" item="1"/>
          <tpl hier="11" item="4"/>
          <tpl hier="12" item="5"/>
          <tpl hier="26" item="4294967295"/>
        </tpls>
      </n>
      <n v="1">
        <tpls c="8">
          <tpl hier="2" item="0"/>
          <tpl hier="4" item="3"/>
          <tpl fld="3" item="34"/>
          <tpl fld="2" item="39"/>
          <tpl hier="9" item="1"/>
          <tpl hier="11" item="4"/>
          <tpl hier="12" item="5"/>
          <tpl hier="26" item="4294967295"/>
        </tpls>
      </n>
      <n v="1">
        <tpls c="8">
          <tpl hier="2" item="0"/>
          <tpl hier="4" item="3"/>
          <tpl fld="3" item="36"/>
          <tpl fld="2" item="39"/>
          <tpl hier="9" item="1"/>
          <tpl hier="11" item="4"/>
          <tpl hier="12" item="5"/>
          <tpl hier="26" item="4294967295"/>
        </tpls>
      </n>
      <n v="1">
        <tpls c="8">
          <tpl hier="2" item="0"/>
          <tpl hier="4" item="3"/>
          <tpl fld="3" item="27"/>
          <tpl fld="2" item="39"/>
          <tpl hier="9" item="1"/>
          <tpl hier="11" item="4"/>
          <tpl hier="12" item="5"/>
          <tpl hier="26" item="4294967295"/>
        </tpls>
      </n>
      <n v="1">
        <tpls c="8">
          <tpl hier="2" item="0"/>
          <tpl hier="4" item="3"/>
          <tpl fld="3" item="33"/>
          <tpl fld="2" item="39"/>
          <tpl hier="9" item="1"/>
          <tpl hier="11" item="4"/>
          <tpl hier="12" item="5"/>
          <tpl hier="26" item="4294967295"/>
        </tpls>
      </n>
      <n v="1">
        <tpls c="8">
          <tpl hier="2" item="0"/>
          <tpl hier="4" item="3"/>
          <tpl fld="3" item="18"/>
          <tpl fld="2" item="14"/>
          <tpl hier="9" item="1"/>
          <tpl hier="11" item="4"/>
          <tpl hier="12" item="5"/>
          <tpl hier="26" item="4294967295"/>
        </tpls>
      </n>
      <n v="1">
        <tpls c="8">
          <tpl hier="2" item="0"/>
          <tpl hier="4" item="3"/>
          <tpl fld="3" item="22"/>
          <tpl fld="2" item="14"/>
          <tpl hier="9" item="1"/>
          <tpl hier="11" item="4"/>
          <tpl hier="12" item="5"/>
          <tpl hier="26" item="4294967295"/>
        </tpls>
      </n>
      <n v="1">
        <tpls c="8">
          <tpl hier="2" item="0"/>
          <tpl hier="4" item="3"/>
          <tpl fld="3" item="17"/>
          <tpl fld="2" item="14"/>
          <tpl hier="9" item="1"/>
          <tpl hier="11" item="4"/>
          <tpl hier="12" item="5"/>
          <tpl hier="26" item="4294967295"/>
        </tpls>
      </n>
      <n v="1">
        <tpls c="8">
          <tpl hier="2" item="0"/>
          <tpl hier="4" item="3"/>
          <tpl fld="3" item="21"/>
          <tpl fld="2" item="14"/>
          <tpl hier="9" item="1"/>
          <tpl hier="11" item="4"/>
          <tpl hier="12" item="5"/>
          <tpl hier="26" item="4294967295"/>
        </tpls>
      </n>
      <n v="1">
        <tpls c="8">
          <tpl hier="2" item="0"/>
          <tpl hier="4" item="3"/>
          <tpl fld="3" item="8"/>
          <tpl fld="2" item="31"/>
          <tpl hier="9" item="1"/>
          <tpl hier="11" item="4"/>
          <tpl hier="12" item="5"/>
          <tpl hier="26" item="4294967295"/>
        </tpls>
      </n>
      <n v="1">
        <tpls c="8">
          <tpl hier="2" item="0"/>
          <tpl hier="4" item="3"/>
          <tpl fld="3" item="7"/>
          <tpl fld="2" item="31"/>
          <tpl hier="9" item="1"/>
          <tpl hier="11" item="4"/>
          <tpl hier="12" item="5"/>
          <tpl hier="26" item="4294967295"/>
        </tpls>
      </n>
      <n v="1">
        <tpls c="8">
          <tpl hier="2" item="0"/>
          <tpl hier="4" item="3"/>
          <tpl fld="3" item="6"/>
          <tpl fld="2" item="31"/>
          <tpl hier="9" item="1"/>
          <tpl hier="11" item="4"/>
          <tpl hier="12" item="5"/>
          <tpl hier="26" item="4294967295"/>
        </tpls>
      </n>
      <n v="1">
        <tpls c="8">
          <tpl hier="2" item="0"/>
          <tpl hier="4" item="3"/>
          <tpl fld="3" item="5"/>
          <tpl fld="2" item="31"/>
          <tpl hier="9" item="1"/>
          <tpl hier="11" item="4"/>
          <tpl hier="12" item="5"/>
          <tpl hier="26" item="4294967295"/>
        </tpls>
      </n>
      <n v="1">
        <tpls c="8">
          <tpl hier="2" item="0"/>
          <tpl hier="4" item="3"/>
          <tpl fld="3" item="56"/>
          <tpl fld="2" item="29"/>
          <tpl hier="9" item="1"/>
          <tpl hier="11" item="4"/>
          <tpl hier="12" item="5"/>
          <tpl hier="26" item="4294967295"/>
        </tpls>
      </n>
      <n v="1">
        <tpls c="8">
          <tpl hier="2" item="0"/>
          <tpl hier="4" item="3"/>
          <tpl fld="3" item="0"/>
          <tpl fld="2" item="29"/>
          <tpl hier="9" item="1"/>
          <tpl hier="11" item="4"/>
          <tpl hier="12" item="5"/>
          <tpl hier="26" item="4294967295"/>
        </tpls>
      </n>
      <n v="1">
        <tpls c="8">
          <tpl hier="2" item="0"/>
          <tpl hier="4" item="3"/>
          <tpl fld="3" item="55"/>
          <tpl fld="2" item="29"/>
          <tpl hier="9" item="1"/>
          <tpl hier="11" item="4"/>
          <tpl hier="12" item="5"/>
          <tpl hier="26" item="4294967295"/>
        </tpls>
      </n>
      <n v="1">
        <tpls c="8">
          <tpl hier="2" item="0"/>
          <tpl hier="4" item="3"/>
          <tpl fld="3" item="35"/>
          <tpl fld="2" item="27"/>
          <tpl hier="9" item="1"/>
          <tpl hier="11" item="4"/>
          <tpl hier="12" item="5"/>
          <tpl hier="26" item="4294967295"/>
        </tpls>
      </n>
      <n v="1">
        <tpls c="8">
          <tpl hier="2" item="0"/>
          <tpl hier="4" item="3"/>
          <tpl fld="3" item="40"/>
          <tpl fld="2" item="27"/>
          <tpl hier="9" item="1"/>
          <tpl hier="11" item="4"/>
          <tpl hier="12" item="5"/>
          <tpl hier="26" item="4294967295"/>
        </tpls>
      </n>
      <n v="1">
        <tpls c="8">
          <tpl hier="2" item="0"/>
          <tpl hier="4" item="3"/>
          <tpl fld="3" item="50"/>
          <tpl fld="2" item="27"/>
          <tpl hier="9" item="1"/>
          <tpl hier="11" item="4"/>
          <tpl hier="12" item="5"/>
          <tpl hier="26" item="4294967295"/>
        </tpls>
      </n>
      <n v="1">
        <tpls c="8">
          <tpl hier="2" item="0"/>
          <tpl hier="4" item="3"/>
          <tpl fld="3" item="49"/>
          <tpl fld="2" item="27"/>
          <tpl hier="9" item="1"/>
          <tpl hier="11" item="4"/>
          <tpl hier="12" item="5"/>
          <tpl hier="26" item="4294967295"/>
        </tpls>
      </n>
      <n v="1">
        <tpls c="8">
          <tpl hier="2" item="0"/>
          <tpl hier="4" item="3"/>
          <tpl fld="3" item="37"/>
          <tpl fld="2" item="26"/>
          <tpl hier="9" item="1"/>
          <tpl hier="11" item="4"/>
          <tpl hier="12" item="5"/>
          <tpl hier="26" item="4294967295"/>
        </tpls>
      </n>
      <n v="1">
        <tpls c="8">
          <tpl hier="2" item="0"/>
          <tpl hier="4" item="3"/>
          <tpl fld="3" item="39"/>
          <tpl fld="2" item="26"/>
          <tpl hier="9" item="1"/>
          <tpl hier="11" item="4"/>
          <tpl hier="12" item="5"/>
          <tpl hier="26" item="4294967295"/>
        </tpls>
      </n>
      <n v="1">
        <tpls c="8">
          <tpl hier="2" item="0"/>
          <tpl hier="4" item="3"/>
          <tpl fld="3" item="28"/>
          <tpl fld="2" item="26"/>
          <tpl hier="9" item="1"/>
          <tpl hier="11" item="4"/>
          <tpl hier="12" item="5"/>
          <tpl hier="26" item="4294967295"/>
        </tpls>
      </n>
      <n v="1">
        <tpls c="8">
          <tpl hier="2" item="0"/>
          <tpl hier="4" item="3"/>
          <tpl fld="3" item="19"/>
          <tpl fld="2" item="26"/>
          <tpl hier="9" item="1"/>
          <tpl hier="11" item="4"/>
          <tpl hier="12" item="5"/>
          <tpl hier="26" item="4294967295"/>
        </tpls>
      </n>
      <n v="1">
        <tpls c="8">
          <tpl hier="2" item="0"/>
          <tpl hier="4" item="3"/>
          <tpl fld="3" item="26"/>
          <tpl fld="2" item="24"/>
          <tpl hier="9" item="1"/>
          <tpl hier="11" item="4"/>
          <tpl hier="12" item="5"/>
          <tpl hier="26" item="4294967295"/>
        </tpls>
      </n>
      <n v="1">
        <tpls c="8">
          <tpl hier="2" item="0"/>
          <tpl hier="4" item="3"/>
          <tpl fld="3" item="25"/>
          <tpl fld="2" item="24"/>
          <tpl hier="9" item="1"/>
          <tpl hier="11" item="4"/>
          <tpl hier="12" item="5"/>
          <tpl hier="26" item="4294967295"/>
        </tpls>
      </n>
      <n v="1">
        <tpls c="8">
          <tpl hier="2" item="0"/>
          <tpl hier="4" item="3"/>
          <tpl fld="3" item="24"/>
          <tpl fld="2" item="24"/>
          <tpl hier="9" item="1"/>
          <tpl hier="11" item="4"/>
          <tpl hier="12" item="5"/>
          <tpl hier="26" item="4294967295"/>
        </tpls>
      </n>
      <n v="1">
        <tpls c="8">
          <tpl hier="2" item="0"/>
          <tpl hier="4" item="3"/>
          <tpl fld="3" item="23"/>
          <tpl fld="2" item="24"/>
          <tpl hier="9" item="1"/>
          <tpl hier="11" item="4"/>
          <tpl hier="12" item="5"/>
          <tpl hier="26" item="4294967295"/>
        </tpls>
      </n>
      <n v="1">
        <tpls c="8">
          <tpl hier="2" item="0"/>
          <tpl hier="4" item="3"/>
          <tpl fld="3" item="10"/>
          <tpl fld="2" item="17"/>
          <tpl hier="9" item="1"/>
          <tpl hier="11" item="4"/>
          <tpl hier="12" item="5"/>
          <tpl hier="26" item="4294967295"/>
        </tpls>
      </n>
      <n v="1">
        <tpls c="8">
          <tpl hier="2" item="0"/>
          <tpl hier="4" item="3"/>
          <tpl fld="3" item="12"/>
          <tpl fld="2" item="17"/>
          <tpl hier="9" item="1"/>
          <tpl hier="11" item="4"/>
          <tpl hier="12" item="5"/>
          <tpl hier="26" item="4294967295"/>
        </tpls>
      </n>
      <n v="1">
        <tpls c="8">
          <tpl hier="2" item="0"/>
          <tpl hier="4" item="3"/>
          <tpl fld="3" item="11"/>
          <tpl fld="2" item="17"/>
          <tpl hier="9" item="1"/>
          <tpl hier="11" item="4"/>
          <tpl hier="12" item="5"/>
          <tpl hier="26" item="4294967295"/>
        </tpls>
      </n>
      <n v="1">
        <tpls c="8">
          <tpl hier="2" item="0"/>
          <tpl hier="4" item="3"/>
          <tpl fld="3" item="9"/>
          <tpl fld="2" item="17"/>
          <tpl hier="9" item="1"/>
          <tpl hier="11" item="4"/>
          <tpl hier="12" item="5"/>
          <tpl hier="26" item="4294967295"/>
        </tpls>
      </n>
      <n v="1">
        <tpls c="8">
          <tpl hier="2" item="0"/>
          <tpl hier="4" item="3"/>
          <tpl fld="3" item="57"/>
          <tpl fld="2" item="13"/>
          <tpl hier="9" item="1"/>
          <tpl hier="11" item="4"/>
          <tpl hier="12" item="5"/>
          <tpl hier="26" item="4294967295"/>
        </tpls>
      </n>
      <n v="1">
        <tpls c="8">
          <tpl hier="2" item="0"/>
          <tpl hier="4" item="3"/>
          <tpl fld="3" item="3"/>
          <tpl fld="2" item="13"/>
          <tpl hier="9" item="1"/>
          <tpl hier="11" item="4"/>
          <tpl hier="12" item="5"/>
          <tpl hier="26" item="4294967295"/>
        </tpls>
      </n>
      <n v="1">
        <tpls c="8">
          <tpl hier="2" item="0"/>
          <tpl hier="4" item="3"/>
          <tpl fld="3" item="1"/>
          <tpl fld="2" item="13"/>
          <tpl hier="9" item="1"/>
          <tpl hier="11" item="4"/>
          <tpl hier="12" item="5"/>
          <tpl hier="26" item="4294967295"/>
        </tpls>
      </n>
      <n v="1">
        <tpls c="8">
          <tpl hier="2" item="0"/>
          <tpl hier="4" item="3"/>
          <tpl fld="3" item="20"/>
          <tpl fld="2" item="23"/>
          <tpl hier="9" item="1"/>
          <tpl hier="11" item="4"/>
          <tpl hier="12" item="5"/>
          <tpl hier="26" item="4294967295"/>
        </tpls>
      </n>
      <n v="1">
        <tpls c="8">
          <tpl hier="2" item="0"/>
          <tpl hier="4" item="3"/>
          <tpl fld="3" item="51"/>
          <tpl fld="2" item="23"/>
          <tpl hier="9" item="1"/>
          <tpl hier="11" item="4"/>
          <tpl hier="12" item="5"/>
          <tpl hier="26" item="4294967295"/>
        </tpls>
      </n>
      <n v="1">
        <tpls c="8">
          <tpl hier="2" item="0"/>
          <tpl hier="4" item="3"/>
          <tpl fld="3" item="38"/>
          <tpl fld="2" item="23"/>
          <tpl hier="9" item="1"/>
          <tpl hier="11" item="4"/>
          <tpl hier="12" item="5"/>
          <tpl hier="26" item="4294967295"/>
        </tpls>
      </n>
      <n v="1">
        <tpls c="8">
          <tpl hier="2" item="0"/>
          <tpl hier="4" item="3"/>
          <tpl fld="3" item="44"/>
          <tpl fld="2" item="30"/>
          <tpl hier="9" item="1"/>
          <tpl hier="11" item="4"/>
          <tpl hier="12" item="5"/>
          <tpl hier="26" item="4294967295"/>
        </tpls>
      </n>
      <n v="1">
        <tpls c="8">
          <tpl hier="2" item="0"/>
          <tpl hier="4" item="3"/>
          <tpl fld="3" item="43"/>
          <tpl fld="2" item="30"/>
          <tpl hier="9" item="1"/>
          <tpl hier="11" item="4"/>
          <tpl hier="12" item="5"/>
          <tpl hier="26" item="4294967295"/>
        </tpls>
      </n>
      <n v="1">
        <tpls c="8">
          <tpl hier="2" item="0"/>
          <tpl hier="4" item="3"/>
          <tpl fld="3" item="42"/>
          <tpl fld="2" item="30"/>
          <tpl hier="9" item="1"/>
          <tpl hier="11" item="4"/>
          <tpl hier="12" item="5"/>
          <tpl hier="26" item="4294967295"/>
        </tpls>
      </n>
      <n v="1">
        <tpls c="8">
          <tpl hier="2" item="0"/>
          <tpl hier="4" item="3"/>
          <tpl fld="3" item="29"/>
          <tpl fld="2" item="30"/>
          <tpl hier="9" item="1"/>
          <tpl hier="11" item="4"/>
          <tpl hier="12" item="5"/>
          <tpl hier="26" item="4294967295"/>
        </tpls>
      </n>
      <n v="1">
        <tpls c="8">
          <tpl hier="2" item="0"/>
          <tpl hier="4" item="3"/>
          <tpl fld="3" item="57"/>
          <tpl fld="2" item="45"/>
          <tpl hier="9" item="1"/>
          <tpl hier="11" item="4"/>
          <tpl hier="12" item="5"/>
          <tpl hier="26" item="4294967295"/>
        </tpls>
      </n>
      <n v="1">
        <tpls c="8">
          <tpl hier="2" item="0"/>
          <tpl hier="4" item="3"/>
          <tpl fld="3" item="50"/>
          <tpl fld="2" item="45"/>
          <tpl hier="9" item="1"/>
          <tpl hier="11" item="4"/>
          <tpl hier="12" item="5"/>
          <tpl hier="26" item="4294967295"/>
        </tpls>
      </n>
      <n v="1">
        <tpls c="8">
          <tpl hier="2" item="0"/>
          <tpl hier="4" item="3"/>
          <tpl fld="3" item="19"/>
          <tpl fld="2" item="45"/>
          <tpl hier="9" item="1"/>
          <tpl hier="11" item="4"/>
          <tpl hier="12" item="5"/>
          <tpl hier="26" item="4294967295"/>
        </tpls>
      </n>
      <n v="1">
        <tpls c="8">
          <tpl hier="2" item="0"/>
          <tpl hier="4" item="3"/>
          <tpl fld="3" item="8"/>
          <tpl fld="2" item="25"/>
          <tpl hier="9" item="1"/>
          <tpl hier="11" item="4"/>
          <tpl hier="12" item="5"/>
          <tpl hier="26" item="4294967295"/>
        </tpls>
      </n>
      <n v="1">
        <tpls c="8">
          <tpl hier="2" item="0"/>
          <tpl hier="4" item="3"/>
          <tpl fld="3" item="0"/>
          <tpl fld="2" item="25"/>
          <tpl hier="9" item="1"/>
          <tpl hier="11" item="4"/>
          <tpl hier="12" item="5"/>
          <tpl hier="26" item="4294967295"/>
        </tpls>
      </n>
      <n v="1">
        <tpls c="8">
          <tpl hier="2" item="0"/>
          <tpl hier="4" item="3"/>
          <tpl fld="3" item="41"/>
          <tpl fld="2" item="25"/>
          <tpl hier="9" item="1"/>
          <tpl hier="11" item="4"/>
          <tpl hier="12" item="5"/>
          <tpl hier="26" item="4294967295"/>
        </tpls>
      </n>
      <n v="1">
        <tpls c="8">
          <tpl hier="2" item="0"/>
          <tpl hier="4" item="3"/>
          <tpl fld="3" item="16"/>
          <tpl fld="2" item="38"/>
          <tpl hier="9" item="1"/>
          <tpl hier="11" item="4"/>
          <tpl hier="12" item="5"/>
          <tpl hier="26" item="4294967295"/>
        </tpls>
      </n>
      <n v="1">
        <tpls c="8">
          <tpl hier="2" item="0"/>
          <tpl hier="4" item="3"/>
          <tpl fld="3" item="58"/>
          <tpl fld="2" item="38"/>
          <tpl hier="9" item="1"/>
          <tpl hier="11" item="4"/>
          <tpl hier="12" item="5"/>
          <tpl hier="26" item="4294967295"/>
        </tpls>
      </n>
      <n v="1">
        <tpls c="8">
          <tpl hier="2" item="0"/>
          <tpl hier="4" item="3"/>
          <tpl fld="3" item="38"/>
          <tpl fld="2" item="38"/>
          <tpl hier="9" item="1"/>
          <tpl hier="11" item="4"/>
          <tpl hier="12" item="5"/>
          <tpl hier="26" item="4294967295"/>
        </tpls>
      </n>
      <n v="1">
        <tpls c="8">
          <tpl hier="2" item="0"/>
          <tpl hier="4" item="3"/>
          <tpl fld="3" item="18"/>
          <tpl fld="2" item="16"/>
          <tpl hier="9" item="1"/>
          <tpl hier="11" item="4"/>
          <tpl hier="12" item="5"/>
          <tpl hier="26" item="4294967295"/>
        </tpls>
      </n>
      <n v="1">
        <tpls c="8">
          <tpl hier="2" item="0"/>
          <tpl hier="4" item="3"/>
          <tpl fld="3" item="7"/>
          <tpl fld="2" item="16"/>
          <tpl hier="9" item="1"/>
          <tpl hier="11" item="4"/>
          <tpl hier="12" item="5"/>
          <tpl hier="26" item="4294967295"/>
        </tpls>
      </n>
      <n v="1">
        <tpls c="8">
          <tpl hier="2" item="0"/>
          <tpl hier="4" item="3"/>
          <tpl fld="3" item="55"/>
          <tpl fld="2" item="16"/>
          <tpl hier="9" item="1"/>
          <tpl hier="11" item="4"/>
          <tpl hier="12" item="5"/>
          <tpl hier="26" item="4294967295"/>
        </tpls>
      </n>
      <n v="1">
        <tpls c="8">
          <tpl hier="2" item="0"/>
          <tpl hier="4" item="3"/>
          <tpl fld="3" item="34"/>
          <tpl fld="2" item="10"/>
          <tpl hier="9" item="1"/>
          <tpl hier="11" item="4"/>
          <tpl hier="12" item="5"/>
          <tpl hier="26" item="4294967295"/>
        </tpls>
      </n>
      <n v="1">
        <tpls c="8">
          <tpl hier="2" item="0"/>
          <tpl hier="4" item="3"/>
          <tpl fld="3" item="15"/>
          <tpl fld="2" item="10"/>
          <tpl hier="9" item="1"/>
          <tpl hier="11" item="4"/>
          <tpl hier="12" item="5"/>
          <tpl hier="26" item="4294967295"/>
        </tpls>
      </n>
      <n v="1">
        <tpls c="8">
          <tpl hier="2" item="0"/>
          <tpl hier="4" item="3"/>
          <tpl fld="3" item="1"/>
          <tpl fld="2" item="10"/>
          <tpl hier="9" item="1"/>
          <tpl hier="11" item="4"/>
          <tpl hier="12" item="5"/>
          <tpl hier="26" item="4294967295"/>
        </tpls>
      </n>
      <n v="1">
        <tpls c="8">
          <tpl hier="2" item="0"/>
          <tpl hier="4" item="3"/>
          <tpl fld="3" item="44"/>
          <tpl fld="2" item="12"/>
          <tpl hier="9" item="1"/>
          <tpl hier="11" item="4"/>
          <tpl hier="12" item="5"/>
          <tpl hier="26" item="4294967295"/>
        </tpls>
      </n>
      <n v="1">
        <tpls c="8">
          <tpl hier="2" item="0"/>
          <tpl hier="4" item="3"/>
          <tpl fld="3" item="25"/>
          <tpl fld="2" item="12"/>
          <tpl hier="9" item="1"/>
          <tpl hier="11" item="4"/>
          <tpl hier="12" item="5"/>
          <tpl hier="26" item="4294967295"/>
        </tpls>
      </n>
      <n v="1">
        <tpls c="8">
          <tpl hier="2" item="0"/>
          <tpl hier="4" item="3"/>
          <tpl fld="3" item="55"/>
          <tpl fld="2" item="12"/>
          <tpl hier="9" item="1"/>
          <tpl hier="11" item="4"/>
          <tpl hier="12" item="5"/>
          <tpl hier="26" item="4294967295"/>
        </tpls>
      </n>
      <n v="1">
        <tpls c="8">
          <tpl hier="2" item="0"/>
          <tpl hier="4" item="3"/>
          <tpl fld="3" item="34"/>
          <tpl fld="2" item="18"/>
          <tpl hier="9" item="1"/>
          <tpl hier="11" item="4"/>
          <tpl hier="12" item="5"/>
          <tpl hier="26" item="4294967295"/>
        </tpls>
      </n>
      <n v="1">
        <tpls c="8">
          <tpl hier="2" item="0"/>
          <tpl hier="4" item="3"/>
          <tpl fld="3" item="12"/>
          <tpl fld="2" item="18"/>
          <tpl hier="9" item="1"/>
          <tpl hier="11" item="4"/>
          <tpl hier="12" item="5"/>
          <tpl hier="26" item="4294967295"/>
        </tpls>
      </n>
      <n v="1">
        <tpls c="8">
          <tpl hier="2" item="0"/>
          <tpl hier="4" item="3"/>
          <tpl fld="3" item="49"/>
          <tpl fld="2" item="18"/>
          <tpl hier="9" item="1"/>
          <tpl hier="11" item="4"/>
          <tpl hier="12" item="5"/>
          <tpl hier="26" item="4294967295"/>
        </tpls>
      </n>
      <n v="1">
        <tpls c="8">
          <tpl hier="2" item="0"/>
          <tpl hier="4" item="3"/>
          <tpl fld="3" item="10"/>
          <tpl fld="2" item="20"/>
          <tpl hier="9" item="1"/>
          <tpl hier="11" item="4"/>
          <tpl hier="12" item="5"/>
          <tpl hier="26" item="4294967295"/>
        </tpls>
      </n>
      <n v="1">
        <tpls c="8">
          <tpl hier="2" item="0"/>
          <tpl hier="4" item="3"/>
          <tpl fld="3" item="45"/>
          <tpl fld="2" item="20"/>
          <tpl hier="9" item="1"/>
          <tpl hier="11" item="4"/>
          <tpl hier="12" item="5"/>
          <tpl hier="26" item="4294967295"/>
        </tpls>
      </n>
      <n v="1">
        <tpls c="8">
          <tpl hier="2" item="0"/>
          <tpl hier="4" item="3"/>
          <tpl fld="3" item="21"/>
          <tpl fld="2" item="20"/>
          <tpl hier="9" item="1"/>
          <tpl hier="11" item="4"/>
          <tpl hier="12" item="5"/>
          <tpl hier="26" item="4294967295"/>
        </tpls>
      </n>
      <n v="1">
        <tpls c="8">
          <tpl hier="2" item="0"/>
          <tpl hier="4" item="3"/>
          <tpl fld="3" item="36"/>
          <tpl fld="2" item="32"/>
          <tpl hier="9" item="1"/>
          <tpl hier="11" item="4"/>
          <tpl hier="12" item="5"/>
          <tpl hier="26" item="4294967295"/>
        </tpls>
      </n>
      <n v="1">
        <tpls c="8">
          <tpl hier="2" item="0"/>
          <tpl hier="4" item="3"/>
          <tpl fld="3" item="33"/>
          <tpl fld="2" item="32"/>
          <tpl hier="9" item="1"/>
          <tpl hier="11" item="4"/>
          <tpl hier="12" item="5"/>
          <tpl hier="26" item="4294967295"/>
        </tpls>
      </n>
      <n v="1">
        <tpls c="8">
          <tpl hier="2" item="0"/>
          <tpl hier="4" item="3"/>
          <tpl fld="3" item="25"/>
          <tpl fld="2" item="9"/>
          <tpl hier="9" item="1"/>
          <tpl hier="11" item="4"/>
          <tpl hier="12" item="5"/>
          <tpl hier="26" item="4294967295"/>
        </tpls>
      </n>
      <n v="1">
        <tpls c="8">
          <tpl hier="2" item="0"/>
          <tpl hier="4" item="3"/>
          <tpl fld="3" item="23"/>
          <tpl fld="2" item="9"/>
          <tpl hier="9" item="1"/>
          <tpl hier="11" item="4"/>
          <tpl hier="12" item="5"/>
          <tpl hier="26" item="4294967295"/>
        </tpls>
      </n>
      <n v="1">
        <tpls c="8">
          <tpl hier="2" item="0"/>
          <tpl hier="4" item="3"/>
          <tpl fld="3" item="28"/>
          <tpl fld="2" item="11"/>
          <tpl hier="9" item="1"/>
          <tpl hier="11" item="4"/>
          <tpl hier="12" item="5"/>
          <tpl hier="26" item="4294967295"/>
        </tpls>
      </n>
      <n v="1">
        <tpls c="8">
          <tpl hier="2" item="0"/>
          <tpl hier="4" item="3"/>
          <tpl fld="3" item="16"/>
          <tpl fld="2" item="15"/>
          <tpl hier="9" item="1"/>
          <tpl hier="11" item="4"/>
          <tpl hier="12" item="5"/>
          <tpl hier="26" item="4294967295"/>
        </tpls>
      </n>
      <n v="1">
        <tpls c="8">
          <tpl hier="2" item="0"/>
          <tpl hier="4" item="3"/>
          <tpl fld="3" item="19"/>
          <tpl fld="2" item="15"/>
          <tpl hier="9" item="1"/>
          <tpl hier="11" item="4"/>
          <tpl hier="12" item="5"/>
          <tpl hier="26" item="4294967295"/>
        </tpls>
      </n>
      <n v="1">
        <tpls c="8">
          <tpl hier="2" item="0"/>
          <tpl hier="4" item="3"/>
          <tpl fld="3" item="38"/>
          <tpl fld="2" item="19"/>
          <tpl hier="9" item="1"/>
          <tpl hier="11" item="4"/>
          <tpl hier="12" item="5"/>
          <tpl hier="26" item="4294967295"/>
        </tpls>
      </n>
      <n v="1">
        <tpls c="8">
          <tpl hier="2" item="0"/>
          <tpl hier="4" item="3"/>
          <tpl fld="3" item="42"/>
          <tpl fld="2" item="4"/>
          <tpl hier="9" item="1"/>
          <tpl hier="11" item="4"/>
          <tpl hier="12" item="5"/>
          <tpl hier="26" item="4294967295"/>
        </tpls>
      </n>
      <n v="1">
        <tpls c="8">
          <tpl hier="2" item="0"/>
          <tpl hier="4" item="3"/>
          <tpl fld="3" item="25"/>
          <tpl fld="2" item="0"/>
          <tpl hier="9" item="1"/>
          <tpl hier="11" item="4"/>
          <tpl hier="12" item="5"/>
          <tpl hier="26" item="4294967295"/>
        </tpls>
      </n>
      <n v="1">
        <tpls c="8">
          <tpl hier="2" item="0"/>
          <tpl hier="4" item="3"/>
          <tpl fld="3" item="16"/>
          <tpl fld="2" item="5"/>
          <tpl hier="9" item="1"/>
          <tpl hier="11" item="4"/>
          <tpl hier="12" item="5"/>
          <tpl hier="26" item="4294967295"/>
        </tpls>
      </n>
      <n v="1">
        <tpls c="8">
          <tpl hier="2" item="0"/>
          <tpl hier="4" item="3"/>
          <tpl fld="3" item="5"/>
          <tpl fld="1" item="0"/>
          <tpl hier="9" item="1"/>
          <tpl hier="11" item="4"/>
          <tpl hier="12" item="5"/>
          <tpl hier="26" item="4294967295"/>
        </tpls>
      </n>
      <n v="1">
        <tpls c="8">
          <tpl hier="2" item="0"/>
          <tpl hier="4" item="3"/>
          <tpl fld="3" item="21"/>
          <tpl fld="2" item="85"/>
          <tpl hier="9" item="1"/>
          <tpl hier="11" item="4"/>
          <tpl hier="12" item="5"/>
          <tpl hier="26" item="4294967295"/>
        </tpls>
      </n>
      <n v="1">
        <tpls c="8">
          <tpl hier="2" item="0"/>
          <tpl hier="4" item="3"/>
          <tpl fld="3" item="8"/>
          <tpl fld="2" item="49"/>
          <tpl hier="9" item="1"/>
          <tpl hier="11" item="4"/>
          <tpl hier="12" item="5"/>
          <tpl hier="26" item="4294967295"/>
        </tpls>
      </n>
      <n v="1">
        <tpls c="8">
          <tpl hier="2" item="0"/>
          <tpl hier="4" item="3"/>
          <tpl fld="3" item="7"/>
          <tpl fld="2" item="49"/>
          <tpl hier="9" item="1"/>
          <tpl hier="11" item="4"/>
          <tpl hier="12" item="5"/>
          <tpl hier="26" item="4294967295"/>
        </tpls>
      </n>
      <n v="1">
        <tpls c="8">
          <tpl hier="2" item="0"/>
          <tpl hier="4" item="3"/>
          <tpl fld="3" item="6"/>
          <tpl fld="2" item="49"/>
          <tpl hier="9" item="1"/>
          <tpl hier="11" item="4"/>
          <tpl hier="12" item="5"/>
          <tpl hier="26" item="4294967295"/>
        </tpls>
      </n>
      <n v="1">
        <tpls c="8">
          <tpl hier="2" item="0"/>
          <tpl hier="4" item="3"/>
          <tpl fld="3" item="5"/>
          <tpl fld="2" item="49"/>
          <tpl hier="9" item="1"/>
          <tpl hier="11" item="4"/>
          <tpl hier="12" item="5"/>
          <tpl hier="26" item="4294967295"/>
        </tpls>
      </n>
      <n v="1">
        <tpls c="8">
          <tpl hier="2" item="0"/>
          <tpl hier="4" item="3"/>
          <tpl fld="3" item="56"/>
          <tpl fld="2" item="44"/>
          <tpl hier="9" item="1"/>
          <tpl hier="11" item="4"/>
          <tpl hier="12" item="5"/>
          <tpl hier="26" item="4294967295"/>
        </tpls>
      </n>
      <n v="1">
        <tpls c="8">
          <tpl hier="2" item="0"/>
          <tpl hier="4" item="3"/>
          <tpl fld="3" item="0"/>
          <tpl fld="2" item="44"/>
          <tpl hier="9" item="1"/>
          <tpl hier="11" item="4"/>
          <tpl hier="12" item="5"/>
          <tpl hier="26" item="4294967295"/>
        </tpls>
      </n>
      <n v="1">
        <tpls c="8">
          <tpl hier="2" item="0"/>
          <tpl hier="4" item="3"/>
          <tpl fld="3" item="55"/>
          <tpl fld="2" item="44"/>
          <tpl hier="9" item="1"/>
          <tpl hier="11" item="4"/>
          <tpl hier="12" item="5"/>
          <tpl hier="26" item="4294967295"/>
        </tpls>
      </n>
      <n v="1">
        <tpls c="8">
          <tpl hier="2" item="0"/>
          <tpl hier="4" item="3"/>
          <tpl fld="3" item="35"/>
          <tpl fld="2" item="34"/>
          <tpl hier="9" item="1"/>
          <tpl hier="11" item="4"/>
          <tpl hier="12" item="5"/>
          <tpl hier="26" item="4294967295"/>
        </tpls>
      </n>
      <n v="1">
        <tpls c="8">
          <tpl hier="2" item="0"/>
          <tpl hier="4" item="3"/>
          <tpl fld="3" item="40"/>
          <tpl fld="2" item="34"/>
          <tpl hier="9" item="1"/>
          <tpl hier="11" item="4"/>
          <tpl hier="12" item="5"/>
          <tpl hier="26" item="4294967295"/>
        </tpls>
      </n>
      <n v="1">
        <tpls c="8">
          <tpl hier="2" item="0"/>
          <tpl hier="4" item="3"/>
          <tpl fld="3" item="50"/>
          <tpl fld="2" item="34"/>
          <tpl hier="9" item="1"/>
          <tpl hier="11" item="4"/>
          <tpl hier="12" item="5"/>
          <tpl hier="26" item="4294967295"/>
        </tpls>
      </n>
      <n v="1">
        <tpls c="8">
          <tpl hier="2" item="0"/>
          <tpl hier="4" item="3"/>
          <tpl fld="3" item="49"/>
          <tpl fld="2" item="34"/>
          <tpl hier="9" item="1"/>
          <tpl hier="11" item="4"/>
          <tpl hier="12" item="5"/>
          <tpl hier="26" item="4294967295"/>
        </tpls>
      </n>
      <n v="1">
        <tpls c="8">
          <tpl hier="2" item="0"/>
          <tpl hier="4" item="3"/>
          <tpl fld="3" item="37"/>
          <tpl fld="2" item="64"/>
          <tpl hier="9" item="1"/>
          <tpl hier="11" item="4"/>
          <tpl hier="12" item="5"/>
          <tpl hier="26" item="4294967295"/>
        </tpls>
      </n>
      <n v="1">
        <tpls c="8">
          <tpl hier="2" item="0"/>
          <tpl hier="4" item="3"/>
          <tpl fld="3" item="39"/>
          <tpl fld="2" item="64"/>
          <tpl hier="9" item="1"/>
          <tpl hier="11" item="4"/>
          <tpl hier="12" item="5"/>
          <tpl hier="26" item="4294967295"/>
        </tpls>
      </n>
      <n v="1">
        <tpls c="8">
          <tpl hier="2" item="0"/>
          <tpl hier="4" item="3"/>
          <tpl fld="3" item="28"/>
          <tpl fld="2" item="64"/>
          <tpl hier="9" item="1"/>
          <tpl hier="11" item="4"/>
          <tpl hier="12" item="5"/>
          <tpl hier="26" item="4294967295"/>
        </tpls>
      </n>
      <n v="1">
        <tpls c="8">
          <tpl hier="2" item="0"/>
          <tpl hier="4" item="3"/>
          <tpl fld="3" item="19"/>
          <tpl fld="2" item="64"/>
          <tpl hier="9" item="1"/>
          <tpl hier="11" item="4"/>
          <tpl hier="12" item="5"/>
          <tpl hier="26" item="4294967295"/>
        </tpls>
      </n>
      <n v="1">
        <tpls c="8">
          <tpl hier="2" item="0"/>
          <tpl hier="4" item="3"/>
          <tpl fld="3" item="26"/>
          <tpl fld="2" item="33"/>
          <tpl hier="9" item="1"/>
          <tpl hier="11" item="4"/>
          <tpl hier="12" item="5"/>
          <tpl hier="26" item="4294967295"/>
        </tpls>
      </n>
      <n v="1">
        <tpls c="8">
          <tpl hier="2" item="0"/>
          <tpl hier="4" item="3"/>
          <tpl fld="3" item="25"/>
          <tpl fld="2" item="33"/>
          <tpl hier="9" item="1"/>
          <tpl hier="11" item="4"/>
          <tpl hier="12" item="5"/>
          <tpl hier="26" item="4294967295"/>
        </tpls>
      </n>
      <n v="1">
        <tpls c="8">
          <tpl hier="2" item="0"/>
          <tpl hier="4" item="3"/>
          <tpl fld="3" item="24"/>
          <tpl fld="2" item="33"/>
          <tpl hier="9" item="1"/>
          <tpl hier="11" item="4"/>
          <tpl hier="12" item="5"/>
          <tpl hier="26" item="4294967295"/>
        </tpls>
      </n>
      <n v="1">
        <tpls c="8">
          <tpl hier="2" item="0"/>
          <tpl hier="4" item="3"/>
          <tpl fld="3" item="23"/>
          <tpl fld="2" item="33"/>
          <tpl hier="9" item="1"/>
          <tpl hier="11" item="4"/>
          <tpl hier="12" item="5"/>
          <tpl hier="26" item="4294967295"/>
        </tpls>
      </n>
      <n v="1">
        <tpls c="8">
          <tpl hier="2" item="0"/>
          <tpl hier="4" item="3"/>
          <tpl fld="3" item="10"/>
          <tpl fld="2" item="43"/>
          <tpl hier="9" item="1"/>
          <tpl hier="11" item="4"/>
          <tpl hier="12" item="5"/>
          <tpl hier="26" item="4294967295"/>
        </tpls>
      </n>
      <n v="1">
        <tpls c="8">
          <tpl hier="2" item="0"/>
          <tpl hier="4" item="3"/>
          <tpl fld="3" item="12"/>
          <tpl fld="2" item="43"/>
          <tpl hier="9" item="1"/>
          <tpl hier="11" item="4"/>
          <tpl hier="12" item="5"/>
          <tpl hier="26" item="4294967295"/>
        </tpls>
      </n>
      <n v="1">
        <tpls c="8">
          <tpl hier="2" item="0"/>
          <tpl hier="4" item="3"/>
          <tpl fld="3" item="11"/>
          <tpl fld="2" item="43"/>
          <tpl hier="9" item="1"/>
          <tpl hier="11" item="4"/>
          <tpl hier="12" item="5"/>
          <tpl hier="26" item="4294967295"/>
        </tpls>
      </n>
      <n v="1">
        <tpls c="8">
          <tpl hier="2" item="0"/>
          <tpl hier="4" item="3"/>
          <tpl fld="3" item="9"/>
          <tpl fld="2" item="43"/>
          <tpl hier="9" item="1"/>
          <tpl hier="11" item="4"/>
          <tpl hier="12" item="5"/>
          <tpl hier="26" item="4294967295"/>
        </tpls>
      </n>
      <n v="1">
        <tpls c="8">
          <tpl hier="2" item="0"/>
          <tpl hier="4" item="3"/>
          <tpl fld="3" item="57"/>
          <tpl fld="2" item="22"/>
          <tpl hier="9" item="1"/>
          <tpl hier="11" item="4"/>
          <tpl hier="12" item="5"/>
          <tpl hier="26" item="4294967295"/>
        </tpls>
      </n>
      <n v="1">
        <tpls c="8">
          <tpl hier="2" item="0"/>
          <tpl hier="4" item="3"/>
          <tpl fld="3" item="3"/>
          <tpl fld="2" item="22"/>
          <tpl hier="9" item="1"/>
          <tpl hier="11" item="4"/>
          <tpl hier="12" item="5"/>
          <tpl hier="26" item="4294967295"/>
        </tpls>
      </n>
      <n v="1">
        <tpls c="8">
          <tpl hier="2" item="0"/>
          <tpl hier="4" item="3"/>
          <tpl fld="3" item="1"/>
          <tpl fld="2" item="22"/>
          <tpl hier="9" item="1"/>
          <tpl hier="11" item="4"/>
          <tpl hier="12" item="5"/>
          <tpl hier="26" item="4294967295"/>
        </tpls>
      </n>
      <n v="1">
        <tpls c="8">
          <tpl hier="2" item="0"/>
          <tpl hier="4" item="3"/>
          <tpl fld="3" item="20"/>
          <tpl fld="2" item="21"/>
          <tpl hier="9" item="1"/>
          <tpl hier="11" item="4"/>
          <tpl hier="12" item="5"/>
          <tpl hier="26" item="4294967295"/>
        </tpls>
      </n>
      <n v="1">
        <tpls c="8">
          <tpl hier="2" item="0"/>
          <tpl hier="4" item="3"/>
          <tpl fld="3" item="51"/>
          <tpl fld="2" item="21"/>
          <tpl hier="9" item="1"/>
          <tpl hier="11" item="4"/>
          <tpl hier="12" item="5"/>
          <tpl hier="26" item="4294967295"/>
        </tpls>
      </n>
      <n v="1">
        <tpls c="8">
          <tpl hier="2" item="0"/>
          <tpl hier="4" item="3"/>
          <tpl fld="3" item="38"/>
          <tpl fld="2" item="21"/>
          <tpl hier="9" item="1"/>
          <tpl hier="11" item="4"/>
          <tpl hier="12" item="5"/>
          <tpl hier="26" item="4294967295"/>
        </tpls>
      </n>
      <n v="1">
        <tpls c="8">
          <tpl hier="2" item="0"/>
          <tpl hier="4" item="3"/>
          <tpl fld="3" item="44"/>
          <tpl fld="2" item="41"/>
          <tpl hier="9" item="1"/>
          <tpl hier="11" item="4"/>
          <tpl hier="12" item="5"/>
          <tpl hier="26" item="4294967295"/>
        </tpls>
      </n>
      <n v="1">
        <tpls c="8">
          <tpl hier="2" item="0"/>
          <tpl hier="4" item="3"/>
          <tpl fld="3" item="43"/>
          <tpl fld="2" item="41"/>
          <tpl hier="9" item="1"/>
          <tpl hier="11" item="4"/>
          <tpl hier="12" item="5"/>
          <tpl hier="26" item="4294967295"/>
        </tpls>
      </n>
      <n v="1">
        <tpls c="8">
          <tpl hier="2" item="0"/>
          <tpl hier="4" item="3"/>
          <tpl fld="3" item="42"/>
          <tpl fld="2" item="41"/>
          <tpl hier="9" item="1"/>
          <tpl hier="11" item="4"/>
          <tpl hier="12" item="5"/>
          <tpl hier="26" item="4294967295"/>
        </tpls>
      </n>
      <n v="1">
        <tpls c="8">
          <tpl hier="2" item="0"/>
          <tpl hier="4" item="3"/>
          <tpl fld="3" item="41"/>
          <tpl fld="2" item="41"/>
          <tpl hier="9" item="1"/>
          <tpl hier="11" item="4"/>
          <tpl hier="12" item="5"/>
          <tpl hier="26" item="4294967295"/>
        </tpls>
      </n>
      <n v="1">
        <tpls c="8">
          <tpl hier="2" item="0"/>
          <tpl hier="4" item="3"/>
          <tpl fld="3" item="32"/>
          <tpl fld="2" item="39"/>
          <tpl hier="9" item="1"/>
          <tpl hier="11" item="4"/>
          <tpl hier="12" item="5"/>
          <tpl hier="26" item="4294967295"/>
        </tpls>
      </n>
      <n v="1">
        <tpls c="8">
          <tpl hier="2" item="0"/>
          <tpl hier="4" item="3"/>
          <tpl fld="3" item="31"/>
          <tpl fld="2" item="39"/>
          <tpl hier="9" item="1"/>
          <tpl hier="11" item="4"/>
          <tpl hier="12" item="5"/>
          <tpl hier="26" item="4294967295"/>
        </tpls>
      </n>
      <n v="1">
        <tpls c="8">
          <tpl hier="2" item="0"/>
          <tpl hier="4" item="3"/>
          <tpl fld="3" item="30"/>
          <tpl fld="2" item="39"/>
          <tpl hier="9" item="1"/>
          <tpl hier="11" item="4"/>
          <tpl hier="12" item="5"/>
          <tpl hier="26" item="4294967295"/>
        </tpls>
      </n>
      <n v="1">
        <tpls c="8">
          <tpl hier="2" item="0"/>
          <tpl hier="4" item="3"/>
          <tpl fld="3" item="29"/>
          <tpl fld="2" item="39"/>
          <tpl hier="9" item="1"/>
          <tpl hier="11" item="4"/>
          <tpl hier="12" item="5"/>
          <tpl hier="26" item="4294967295"/>
        </tpls>
      </n>
      <n v="1">
        <tpls c="8">
          <tpl hier="2" item="0"/>
          <tpl hier="4" item="3"/>
          <tpl fld="3" item="16"/>
          <tpl fld="2" item="14"/>
          <tpl hier="9" item="1"/>
          <tpl hier="11" item="4"/>
          <tpl hier="12" item="5"/>
          <tpl hier="26" item="4294967295"/>
        </tpls>
      </n>
      <n v="1">
        <tpls c="8">
          <tpl hier="2" item="0"/>
          <tpl hier="4" item="3"/>
          <tpl fld="3" item="15"/>
          <tpl fld="2" item="14"/>
          <tpl hier="9" item="1"/>
          <tpl hier="11" item="4"/>
          <tpl hier="12" item="5"/>
          <tpl hier="26" item="4294967295"/>
        </tpls>
      </n>
      <n v="1">
        <tpls c="8">
          <tpl hier="2" item="0"/>
          <tpl hier="4" item="3"/>
          <tpl fld="3" item="14"/>
          <tpl fld="2" item="14"/>
          <tpl hier="9" item="1"/>
          <tpl hier="11" item="4"/>
          <tpl hier="12" item="5"/>
          <tpl hier="26" item="4294967295"/>
        </tpls>
      </n>
      <n v="1">
        <tpls c="8">
          <tpl hier="2" item="0"/>
          <tpl hier="4" item="3"/>
          <tpl fld="3" item="13"/>
          <tpl fld="2" item="14"/>
          <tpl hier="9" item="1"/>
          <tpl hier="11" item="4"/>
          <tpl hier="12" item="5"/>
          <tpl hier="26" item="4294967295"/>
        </tpls>
      </n>
      <n v="1">
        <tpls c="8">
          <tpl hier="2" item="0"/>
          <tpl hier="4" item="3"/>
          <tpl fld="3" item="4"/>
          <tpl fld="2" item="31"/>
          <tpl hier="9" item="1"/>
          <tpl hier="11" item="4"/>
          <tpl hier="12" item="5"/>
          <tpl hier="26" item="4294967295"/>
        </tpls>
      </n>
      <n v="1">
        <tpls c="8">
          <tpl hier="2" item="0"/>
          <tpl hier="4" item="3"/>
          <tpl fld="3" item="58"/>
          <tpl fld="2" item="31"/>
          <tpl hier="9" item="1"/>
          <tpl hier="11" item="4"/>
          <tpl hier="12" item="5"/>
          <tpl hier="26" item="4294967295"/>
        </tpls>
      </n>
      <n v="1">
        <tpls c="8">
          <tpl hier="2" item="0"/>
          <tpl hier="4" item="3"/>
          <tpl fld="3" item="2"/>
          <tpl fld="2" item="31"/>
          <tpl hier="9" item="1"/>
          <tpl hier="11" item="4"/>
          <tpl hier="12" item="5"/>
          <tpl hier="26" item="4294967295"/>
        </tpls>
      </n>
      <n v="1">
        <tpls c="8">
          <tpl hier="2" item="0"/>
          <tpl hier="4" item="3"/>
          <tpl fld="3" item="54"/>
          <tpl fld="2" item="29"/>
          <tpl hier="9" item="1"/>
          <tpl hier="11" item="4"/>
          <tpl hier="12" item="5"/>
          <tpl hier="26" item="4294967295"/>
        </tpls>
      </n>
      <n v="1">
        <tpls c="8">
          <tpl hier="2" item="0"/>
          <tpl hier="4" item="3"/>
          <tpl fld="3" item="53"/>
          <tpl fld="2" item="29"/>
          <tpl hier="9" item="1"/>
          <tpl hier="11" item="4"/>
          <tpl hier="12" item="5"/>
          <tpl hier="26" item="4294967295"/>
        </tpls>
      </n>
      <n v="1">
        <tpls c="8">
          <tpl hier="2" item="0"/>
          <tpl hier="4" item="3"/>
          <tpl fld="3" item="52"/>
          <tpl fld="2" item="29"/>
          <tpl hier="9" item="1"/>
          <tpl hier="11" item="4"/>
          <tpl hier="12" item="5"/>
          <tpl hier="26" item="4294967295"/>
        </tpls>
      </n>
      <n v="1">
        <tpls c="8">
          <tpl hier="2" item="0"/>
          <tpl hier="4" item="3"/>
          <tpl fld="3" item="48"/>
          <tpl fld="2" item="27"/>
          <tpl hier="9" item="1"/>
          <tpl hier="11" item="4"/>
          <tpl hier="12" item="5"/>
          <tpl hier="26" item="4294967295"/>
        </tpls>
      </n>
      <n v="1">
        <tpls c="8">
          <tpl hier="2" item="0"/>
          <tpl hier="4" item="3"/>
          <tpl fld="3" item="46"/>
          <tpl fld="2" item="27"/>
          <tpl hier="9" item="1"/>
          <tpl hier="11" item="4"/>
          <tpl hier="12" item="5"/>
          <tpl hier="26" item="4294967295"/>
        </tpls>
      </n>
      <n v="1">
        <tpls c="8">
          <tpl hier="2" item="0"/>
          <tpl hier="4" item="3"/>
          <tpl fld="3" item="45"/>
          <tpl fld="2" item="27"/>
          <tpl hier="9" item="1"/>
          <tpl hier="11" item="4"/>
          <tpl hier="12" item="5"/>
          <tpl hier="26" item="4294967295"/>
        </tpls>
      </n>
      <n v="1">
        <tpls c="8">
          <tpl hier="2" item="0"/>
          <tpl hier="4" item="3"/>
          <tpl fld="3" item="47"/>
          <tpl fld="2" item="27"/>
          <tpl hier="9" item="1"/>
          <tpl hier="11" item="4"/>
          <tpl hier="12" item="5"/>
          <tpl hier="26" item="4294967295"/>
        </tpls>
      </n>
      <n v="1">
        <tpls c="8">
          <tpl hier="2" item="0"/>
          <tpl hier="4" item="3"/>
          <tpl fld="3" item="34"/>
          <tpl fld="2" item="26"/>
          <tpl hier="9" item="1"/>
          <tpl hier="11" item="4"/>
          <tpl hier="12" item="5"/>
          <tpl hier="26" item="4294967295"/>
        </tpls>
      </n>
      <n v="1">
        <tpls c="8">
          <tpl hier="2" item="0"/>
          <tpl hier="4" item="3"/>
          <tpl fld="3" item="36"/>
          <tpl fld="2" item="26"/>
          <tpl hier="9" item="1"/>
          <tpl hier="11" item="4"/>
          <tpl hier="12" item="5"/>
          <tpl hier="26" item="4294967295"/>
        </tpls>
      </n>
      <n v="1">
        <tpls c="8">
          <tpl hier="2" item="0"/>
          <tpl hier="4" item="3"/>
          <tpl fld="3" item="27"/>
          <tpl fld="2" item="26"/>
          <tpl hier="9" item="1"/>
          <tpl hier="11" item="4"/>
          <tpl hier="12" item="5"/>
          <tpl hier="26" item="4294967295"/>
        </tpls>
      </n>
      <n v="1">
        <tpls c="8">
          <tpl hier="2" item="0"/>
          <tpl hier="4" item="3"/>
          <tpl fld="3" item="33"/>
          <tpl fld="2" item="26"/>
          <tpl hier="9" item="1"/>
          <tpl hier="11" item="4"/>
          <tpl hier="12" item="5"/>
          <tpl hier="26" item="4294967295"/>
        </tpls>
      </n>
      <n v="1">
        <tpls c="8">
          <tpl hier="2" item="0"/>
          <tpl hier="4" item="3"/>
          <tpl fld="3" item="18"/>
          <tpl fld="2" item="24"/>
          <tpl hier="9" item="1"/>
          <tpl hier="11" item="4"/>
          <tpl hier="12" item="5"/>
          <tpl hier="26" item="4294967295"/>
        </tpls>
      </n>
      <n v="1">
        <tpls c="8">
          <tpl hier="2" item="0"/>
          <tpl hier="4" item="3"/>
          <tpl fld="3" item="22"/>
          <tpl fld="2" item="24"/>
          <tpl hier="9" item="1"/>
          <tpl hier="11" item="4"/>
          <tpl hier="12" item="5"/>
          <tpl hier="26" item="4294967295"/>
        </tpls>
      </n>
      <n v="1">
        <tpls c="8">
          <tpl hier="2" item="0"/>
          <tpl hier="4" item="3"/>
          <tpl fld="3" item="17"/>
          <tpl fld="2" item="24"/>
          <tpl hier="9" item="1"/>
          <tpl hier="11" item="4"/>
          <tpl hier="12" item="5"/>
          <tpl hier="26" item="4294967295"/>
        </tpls>
      </n>
      <n v="1">
        <tpls c="8">
          <tpl hier="2" item="0"/>
          <tpl hier="4" item="3"/>
          <tpl fld="3" item="21"/>
          <tpl fld="2" item="24"/>
          <tpl hier="9" item="1"/>
          <tpl hier="11" item="4"/>
          <tpl hier="12" item="5"/>
          <tpl hier="26" item="4294967295"/>
        </tpls>
      </n>
      <n v="1">
        <tpls c="8">
          <tpl hier="2" item="0"/>
          <tpl hier="4" item="3"/>
          <tpl fld="3" item="8"/>
          <tpl fld="2" item="17"/>
          <tpl hier="9" item="1"/>
          <tpl hier="11" item="4"/>
          <tpl hier="12" item="5"/>
          <tpl hier="26" item="4294967295"/>
        </tpls>
      </n>
      <n v="1">
        <tpls c="8">
          <tpl hier="2" item="0"/>
          <tpl hier="4" item="3"/>
          <tpl fld="3" item="7"/>
          <tpl fld="2" item="17"/>
          <tpl hier="9" item="1"/>
          <tpl hier="11" item="4"/>
          <tpl hier="12" item="5"/>
          <tpl hier="26" item="4294967295"/>
        </tpls>
      </n>
      <n v="1">
        <tpls c="8">
          <tpl hier="2" item="0"/>
          <tpl hier="4" item="3"/>
          <tpl fld="3" item="6"/>
          <tpl fld="2" item="17"/>
          <tpl hier="9" item="1"/>
          <tpl hier="11" item="4"/>
          <tpl hier="12" item="5"/>
          <tpl hier="26" item="4294967295"/>
        </tpls>
      </n>
      <n v="1">
        <tpls c="8">
          <tpl hier="2" item="0"/>
          <tpl hier="4" item="3"/>
          <tpl fld="3" item="5"/>
          <tpl fld="2" item="17"/>
          <tpl hier="9" item="1"/>
          <tpl hier="11" item="4"/>
          <tpl hier="12" item="5"/>
          <tpl hier="26" item="4294967295"/>
        </tpls>
      </n>
      <n v="1">
        <tpls c="8">
          <tpl hier="2" item="0"/>
          <tpl hier="4" item="3"/>
          <tpl fld="3" item="56"/>
          <tpl fld="2" item="13"/>
          <tpl hier="9" item="1"/>
          <tpl hier="11" item="4"/>
          <tpl hier="12" item="5"/>
          <tpl hier="26" item="4294967295"/>
        </tpls>
      </n>
      <n v="1">
        <tpls c="8">
          <tpl hier="2" item="0"/>
          <tpl hier="4" item="3"/>
          <tpl fld="3" item="0"/>
          <tpl fld="2" item="13"/>
          <tpl hier="9" item="1"/>
          <tpl hier="11" item="4"/>
          <tpl hier="12" item="5"/>
          <tpl hier="26" item="4294967295"/>
        </tpls>
      </n>
      <n v="1">
        <tpls c="8">
          <tpl hier="2" item="0"/>
          <tpl hier="4" item="3"/>
          <tpl fld="3" item="55"/>
          <tpl fld="2" item="13"/>
          <tpl hier="9" item="1"/>
          <tpl hier="11" item="4"/>
          <tpl hier="12" item="5"/>
          <tpl hier="26" item="4294967295"/>
        </tpls>
      </n>
      <n v="1">
        <tpls c="8">
          <tpl hier="2" item="0"/>
          <tpl hier="4" item="3"/>
          <tpl fld="3" item="35"/>
          <tpl fld="2" item="23"/>
          <tpl hier="9" item="1"/>
          <tpl hier="11" item="4"/>
          <tpl hier="12" item="5"/>
          <tpl hier="26" item="4294967295"/>
        </tpls>
      </n>
      <n v="1">
        <tpls c="8">
          <tpl hier="2" item="0"/>
          <tpl hier="4" item="3"/>
          <tpl fld="3" item="40"/>
          <tpl fld="2" item="23"/>
          <tpl hier="9" item="1"/>
          <tpl hier="11" item="4"/>
          <tpl hier="12" item="5"/>
          <tpl hier="26" item="4294967295"/>
        </tpls>
      </n>
      <n v="1">
        <tpls c="8">
          <tpl hier="2" item="0"/>
          <tpl hier="4" item="3"/>
          <tpl fld="3" item="50"/>
          <tpl fld="2" item="23"/>
          <tpl hier="9" item="1"/>
          <tpl hier="11" item="4"/>
          <tpl hier="12" item="5"/>
          <tpl hier="26" item="4294967295"/>
        </tpls>
      </n>
      <n v="1">
        <tpls c="8">
          <tpl hier="2" item="0"/>
          <tpl hier="4" item="3"/>
          <tpl fld="3" item="49"/>
          <tpl fld="2" item="23"/>
          <tpl hier="9" item="1"/>
          <tpl hier="11" item="4"/>
          <tpl hier="12" item="5"/>
          <tpl hier="26" item="4294967295"/>
        </tpls>
      </n>
      <n v="1">
        <tpls c="8">
          <tpl hier="2" item="0"/>
          <tpl hier="4" item="3"/>
          <tpl fld="3" item="37"/>
          <tpl fld="2" item="30"/>
          <tpl hier="9" item="1"/>
          <tpl hier="11" item="4"/>
          <tpl hier="12" item="5"/>
          <tpl hier="26" item="4294967295"/>
        </tpls>
      </n>
      <n v="1">
        <tpls c="8">
          <tpl hier="2" item="0"/>
          <tpl hier="4" item="3"/>
          <tpl fld="3" item="39"/>
          <tpl fld="2" item="30"/>
          <tpl hier="9" item="1"/>
          <tpl hier="11" item="4"/>
          <tpl hier="12" item="5"/>
          <tpl hier="26" item="4294967295"/>
        </tpls>
      </n>
      <n v="1">
        <tpls c="8">
          <tpl hier="2" item="0"/>
          <tpl hier="4" item="3"/>
          <tpl fld="3" item="28"/>
          <tpl fld="2" item="30"/>
          <tpl hier="9" item="1"/>
          <tpl hier="11" item="4"/>
          <tpl hier="12" item="5"/>
          <tpl hier="26" item="4294967295"/>
        </tpls>
      </n>
      <n v="1">
        <tpls c="8">
          <tpl hier="2" item="0"/>
          <tpl hier="4" item="3"/>
          <tpl fld="3" item="23"/>
          <tpl fld="2" item="30"/>
          <tpl hier="9" item="1"/>
          <tpl hier="11" item="4"/>
          <tpl hier="12" item="5"/>
          <tpl hier="26" item="4294967295"/>
        </tpls>
      </n>
      <n v="1">
        <tpls c="8">
          <tpl hier="2" item="0"/>
          <tpl hier="4" item="3"/>
          <tpl fld="3" item="54"/>
          <tpl fld="2" item="45"/>
          <tpl hier="9" item="1"/>
          <tpl hier="11" item="4"/>
          <tpl hier="12" item="5"/>
          <tpl hier="26" item="4294967295"/>
        </tpls>
      </n>
      <n v="1">
        <tpls c="8">
          <tpl hier="2" item="0"/>
          <tpl hier="4" item="3"/>
          <tpl fld="3" item="45"/>
          <tpl fld="2" item="45"/>
          <tpl hier="9" item="1"/>
          <tpl hier="11" item="4"/>
          <tpl hier="12" item="5"/>
          <tpl hier="26" item="4294967295"/>
        </tpls>
      </n>
      <n v="1">
        <tpls c="8">
          <tpl hier="2" item="0"/>
          <tpl hier="4" item="3"/>
          <tpl fld="3" item="33"/>
          <tpl fld="2" item="45"/>
          <tpl hier="9" item="1"/>
          <tpl hier="11" item="4"/>
          <tpl hier="12" item="5"/>
          <tpl hier="26" item="4294967295"/>
        </tpls>
      </n>
      <n v="1">
        <tpls c="8">
          <tpl hier="2" item="0"/>
          <tpl hier="4" item="3"/>
          <tpl fld="3" item="4"/>
          <tpl fld="2" item="25"/>
          <tpl hier="9" item="1"/>
          <tpl hier="11" item="4"/>
          <tpl hier="12" item="5"/>
          <tpl hier="26" item="4294967295"/>
        </tpls>
      </n>
      <n v="1">
        <tpls c="8">
          <tpl hier="2" item="0"/>
          <tpl hier="4" item="3"/>
          <tpl fld="3" item="51"/>
          <tpl fld="2" item="25"/>
          <tpl hier="9" item="1"/>
          <tpl hier="11" item="4"/>
          <tpl hier="12" item="5"/>
          <tpl hier="26" item="4294967295"/>
        </tpls>
      </n>
      <n v="1">
        <tpls c="8">
          <tpl hier="2" item="0"/>
          <tpl hier="4" item="3"/>
          <tpl fld="3" item="19"/>
          <tpl fld="2" item="25"/>
          <tpl hier="9" item="1"/>
          <tpl hier="11" item="4"/>
          <tpl hier="12" item="5"/>
          <tpl hier="26" item="4294967295"/>
        </tpls>
      </n>
      <n v="1">
        <tpls c="8">
          <tpl hier="2" item="0"/>
          <tpl hier="4" item="3"/>
          <tpl fld="3" item="10"/>
          <tpl fld="2" item="38"/>
          <tpl hier="9" item="1"/>
          <tpl hier="11" item="4"/>
          <tpl hier="12" item="5"/>
          <tpl hier="26" item="4294967295"/>
        </tpls>
      </n>
      <n v="1">
        <tpls c="8">
          <tpl hier="2" item="0"/>
          <tpl hier="4" item="3"/>
          <tpl fld="3" item="0"/>
          <tpl fld="2" item="38"/>
          <tpl hier="9" item="1"/>
          <tpl hier="11" item="4"/>
          <tpl hier="12" item="5"/>
          <tpl hier="26" item="4294967295"/>
        </tpls>
      </n>
      <n v="1">
        <tpls c="8">
          <tpl hier="2" item="0"/>
          <tpl hier="4" item="3"/>
          <tpl fld="3" item="49"/>
          <tpl fld="2" item="38"/>
          <tpl hier="9" item="1"/>
          <tpl hier="11" item="4"/>
          <tpl hier="12" item="5"/>
          <tpl hier="26" item="4294967295"/>
        </tpls>
      </n>
      <n v="1">
        <tpls c="8">
          <tpl hier="2" item="0"/>
          <tpl hier="4" item="3"/>
          <tpl fld="3" item="16"/>
          <tpl fld="2" item="16"/>
          <tpl hier="9" item="1"/>
          <tpl hier="11" item="4"/>
          <tpl hier="12" item="5"/>
          <tpl hier="26" item="4294967295"/>
        </tpls>
      </n>
      <n v="1">
        <tpls c="8">
          <tpl hier="2" item="0"/>
          <tpl hier="4" item="3"/>
          <tpl fld="3" item="58"/>
          <tpl fld="2" item="16"/>
          <tpl hier="9" item="1"/>
          <tpl hier="11" item="4"/>
          <tpl hier="12" item="5"/>
          <tpl hier="26" item="4294967295"/>
        </tpls>
      </n>
      <n v="1">
        <tpls c="8">
          <tpl hier="2" item="0"/>
          <tpl hier="4" item="3"/>
          <tpl fld="3" item="52"/>
          <tpl fld="2" item="16"/>
          <tpl hier="9" item="1"/>
          <tpl hier="11" item="4"/>
          <tpl hier="12" item="5"/>
          <tpl hier="26" item="4294967295"/>
        </tpls>
      </n>
      <n v="1">
        <tpls c="8">
          <tpl hier="2" item="0"/>
          <tpl hier="4" item="3"/>
          <tpl fld="3" item="32"/>
          <tpl fld="2" item="10"/>
          <tpl hier="9" item="1"/>
          <tpl hier="11" item="4"/>
          <tpl hier="12" item="5"/>
          <tpl hier="26" item="4294967295"/>
        </tpls>
      </n>
      <n v="1">
        <tpls c="8">
          <tpl hier="2" item="0"/>
          <tpl hier="4" item="3"/>
          <tpl fld="3" item="7"/>
          <tpl fld="2" item="10"/>
          <tpl hier="9" item="1"/>
          <tpl hier="11" item="4"/>
          <tpl hier="12" item="5"/>
          <tpl hier="26" item="4294967295"/>
        </tpls>
      </n>
      <n v="1">
        <tpls c="8">
          <tpl hier="2" item="0"/>
          <tpl hier="4" item="3"/>
          <tpl fld="3" item="55"/>
          <tpl fld="2" item="10"/>
          <tpl hier="9" item="1"/>
          <tpl hier="11" item="4"/>
          <tpl hier="12" item="5"/>
          <tpl hier="26" item="4294967295"/>
        </tpls>
      </n>
      <n v="1">
        <tpls c="8">
          <tpl hier="2" item="0"/>
          <tpl hier="4" item="3"/>
          <tpl fld="3" item="37"/>
          <tpl fld="2" item="12"/>
          <tpl hier="9" item="1"/>
          <tpl hier="11" item="4"/>
          <tpl hier="12" item="5"/>
          <tpl hier="26" item="4294967295"/>
        </tpls>
      </n>
      <n v="1">
        <tpls c="8">
          <tpl hier="2" item="0"/>
          <tpl hier="4" item="3"/>
          <tpl fld="3" item="22"/>
          <tpl fld="2" item="12"/>
          <tpl hier="9" item="1"/>
          <tpl hier="11" item="4"/>
          <tpl hier="12" item="5"/>
          <tpl hier="26" item="4294967295"/>
        </tpls>
      </n>
      <n v="1">
        <tpls c="8">
          <tpl hier="2" item="0"/>
          <tpl hier="4" item="3"/>
          <tpl fld="3" item="52"/>
          <tpl fld="2" item="12"/>
          <tpl hier="9" item="1"/>
          <tpl hier="11" item="4"/>
          <tpl hier="12" item="5"/>
          <tpl hier="26" item="4294967295"/>
        </tpls>
      </n>
      <n v="1">
        <tpls c="8">
          <tpl hier="2" item="0"/>
          <tpl hier="4" item="3"/>
          <tpl fld="3" item="32"/>
          <tpl fld="2" item="18"/>
          <tpl hier="9" item="1"/>
          <tpl hier="11" item="4"/>
          <tpl hier="12" item="5"/>
          <tpl hier="26" item="4294967295"/>
        </tpls>
      </n>
      <n v="1">
        <tpls c="8">
          <tpl hier="2" item="0"/>
          <tpl hier="4" item="3"/>
          <tpl fld="3" item="7"/>
          <tpl fld="2" item="18"/>
          <tpl hier="9" item="1"/>
          <tpl hier="11" item="4"/>
          <tpl hier="12" item="5"/>
          <tpl hier="26" item="4294967295"/>
        </tpls>
      </n>
      <n v="1">
        <tpls c="8">
          <tpl hier="2" item="0"/>
          <tpl hier="4" item="3"/>
          <tpl fld="3" item="47"/>
          <tpl fld="2" item="18"/>
          <tpl hier="9" item="1"/>
          <tpl hier="11" item="4"/>
          <tpl hier="12" item="5"/>
          <tpl hier="26" item="4294967295"/>
        </tpls>
      </n>
      <n v="1">
        <tpls c="8">
          <tpl hier="2" item="0"/>
          <tpl hier="4" item="3"/>
          <tpl fld="3" item="8"/>
          <tpl fld="2" item="20"/>
          <tpl hier="9" item="1"/>
          <tpl hier="11" item="4"/>
          <tpl hier="12" item="5"/>
          <tpl hier="26" item="4294967295"/>
        </tpls>
      </n>
      <n v="1">
        <tpls c="8">
          <tpl hier="2" item="0"/>
          <tpl hier="4" item="3"/>
          <tpl fld="3" item="28"/>
          <tpl fld="2" item="20"/>
          <tpl hier="9" item="1"/>
          <tpl hier="11" item="4"/>
          <tpl hier="12" item="5"/>
          <tpl hier="26" item="4294967295"/>
        </tpls>
      </n>
      <n v="1">
        <tpls c="8">
          <tpl hier="2" item="0"/>
          <tpl hier="4" item="3"/>
          <tpl fld="3" item="9"/>
          <tpl fld="2" item="20"/>
          <tpl hier="9" item="1"/>
          <tpl hier="11" item="4"/>
          <tpl hier="12" item="5"/>
          <tpl hier="26" item="4294967295"/>
        </tpls>
      </n>
      <n v="1">
        <tpls c="8">
          <tpl hier="2" item="0"/>
          <tpl hier="4" item="3"/>
          <tpl fld="3" item="7"/>
          <tpl fld="2" item="32"/>
          <tpl hier="9" item="1"/>
          <tpl hier="11" item="4"/>
          <tpl hier="12" item="5"/>
          <tpl hier="26" item="4294967295"/>
        </tpls>
      </n>
      <n v="1">
        <tpls c="8">
          <tpl hier="2" item="0"/>
          <tpl hier="4" item="3"/>
          <tpl fld="3" item="29"/>
          <tpl fld="2" item="32"/>
          <tpl hier="9" item="1"/>
          <tpl hier="11" item="4"/>
          <tpl hier="12" item="5"/>
          <tpl hier="26" item="4294967295"/>
        </tpls>
      </n>
      <n v="1">
        <tpls c="8">
          <tpl hier="2" item="0"/>
          <tpl hier="4" item="3"/>
          <tpl fld="3" item="22"/>
          <tpl fld="2" item="9"/>
          <tpl hier="9" item="1"/>
          <tpl hier="11" item="4"/>
          <tpl hier="12" item="5"/>
          <tpl hier="26" item="4294967295"/>
        </tpls>
      </n>
      <n v="1">
        <tpls c="8">
          <tpl hier="2" item="0"/>
          <tpl hier="4" item="3"/>
          <tpl fld="3" item="21"/>
          <tpl fld="2" item="9"/>
          <tpl hier="9" item="1"/>
          <tpl hier="11" item="4"/>
          <tpl hier="12" item="5"/>
          <tpl hier="26" item="4294967295"/>
        </tpls>
      </n>
      <n v="1">
        <tpls c="8">
          <tpl hier="2" item="0"/>
          <tpl hier="4" item="3"/>
          <tpl fld="3" item="27"/>
          <tpl fld="2" item="11"/>
          <tpl hier="9" item="1"/>
          <tpl hier="11" item="4"/>
          <tpl hier="12" item="5"/>
          <tpl hier="26" item="4294967295"/>
        </tpls>
      </n>
      <n v="1">
        <tpls c="8">
          <tpl hier="2" item="0"/>
          <tpl hier="4" item="3"/>
          <tpl fld="3" item="57"/>
          <tpl fld="2" item="15"/>
          <tpl hier="9" item="1"/>
          <tpl hier="11" item="4"/>
          <tpl hier="12" item="5"/>
          <tpl hier="26" item="4294967295"/>
        </tpls>
      </n>
      <n v="1">
        <tpls c="8">
          <tpl hier="2" item="0"/>
          <tpl hier="4" item="3"/>
          <tpl fld="3" item="13"/>
          <tpl fld="2" item="15"/>
          <tpl hier="9" item="1"/>
          <tpl hier="11" item="4"/>
          <tpl hier="12" item="5"/>
          <tpl hier="26" item="4294967295"/>
        </tpls>
      </n>
      <n v="1">
        <tpls c="8">
          <tpl hier="2" item="0"/>
          <tpl hier="4" item="3"/>
          <tpl fld="3" item="49"/>
          <tpl fld="2" item="19"/>
          <tpl hier="9" item="1"/>
          <tpl hier="11" item="4"/>
          <tpl hier="12" item="5"/>
          <tpl hier="26" item="4294967295"/>
        </tpls>
      </n>
      <n v="1">
        <tpls c="8">
          <tpl hier="2" item="0"/>
          <tpl hier="4" item="3"/>
          <tpl fld="3" item="29"/>
          <tpl fld="2" item="4"/>
          <tpl hier="9" item="1"/>
          <tpl hier="11" item="4"/>
          <tpl hier="12" item="5"/>
          <tpl hier="26" item="4294967295"/>
        </tpls>
      </n>
      <n v="1">
        <tpls c="8">
          <tpl hier="2" item="0"/>
          <tpl hier="4" item="3"/>
          <tpl fld="3" item="6"/>
          <tpl fld="2" item="0"/>
          <tpl hier="9" item="1"/>
          <tpl hier="11" item="4"/>
          <tpl hier="12" item="5"/>
          <tpl hier="26" item="4294967295"/>
        </tpls>
      </n>
      <n v="1">
        <tpls c="8">
          <tpl hier="2" item="0"/>
          <tpl hier="4" item="3"/>
          <tpl fld="3" item="53"/>
          <tpl fld="2" item="5"/>
          <tpl hier="9" item="1"/>
          <tpl hier="11" item="4"/>
          <tpl hier="12" item="5"/>
          <tpl hier="26" item="4294967295"/>
        </tpls>
      </n>
      <n v="1">
        <tpls c="8">
          <tpl hier="2" item="0"/>
          <tpl hier="4" item="3"/>
          <tpl fld="3" item="18"/>
          <tpl fld="2" item="33"/>
          <tpl hier="9" item="1"/>
          <tpl hier="11" item="4"/>
          <tpl hier="12" item="5"/>
          <tpl hier="26" item="4294967295"/>
        </tpls>
      </n>
      <n v="1">
        <tpls c="8">
          <tpl hier="2" item="0"/>
          <tpl hier="4" item="3"/>
          <tpl fld="3" item="22"/>
          <tpl fld="2" item="33"/>
          <tpl hier="9" item="1"/>
          <tpl hier="11" item="4"/>
          <tpl hier="12" item="5"/>
          <tpl hier="26" item="4294967295"/>
        </tpls>
      </n>
      <n v="1">
        <tpls c="8">
          <tpl hier="2" item="0"/>
          <tpl hier="4" item="3"/>
          <tpl fld="3" item="17"/>
          <tpl fld="2" item="33"/>
          <tpl hier="9" item="1"/>
          <tpl hier="11" item="4"/>
          <tpl hier="12" item="5"/>
          <tpl hier="26" item="4294967295"/>
        </tpls>
      </n>
      <n v="1">
        <tpls c="8">
          <tpl hier="2" item="0"/>
          <tpl hier="4" item="3"/>
          <tpl fld="3" item="21"/>
          <tpl fld="2" item="33"/>
          <tpl hier="9" item="1"/>
          <tpl hier="11" item="4"/>
          <tpl hier="12" item="5"/>
          <tpl hier="26" item="4294967295"/>
        </tpls>
      </n>
      <n v="1">
        <tpls c="8">
          <tpl hier="2" item="0"/>
          <tpl hier="4" item="3"/>
          <tpl fld="3" item="8"/>
          <tpl fld="2" item="43"/>
          <tpl hier="9" item="1"/>
          <tpl hier="11" item="4"/>
          <tpl hier="12" item="5"/>
          <tpl hier="26" item="4294967295"/>
        </tpls>
      </n>
      <n v="1">
        <tpls c="8">
          <tpl hier="2" item="0"/>
          <tpl hier="4" item="3"/>
          <tpl fld="3" item="7"/>
          <tpl fld="2" item="43"/>
          <tpl hier="9" item="1"/>
          <tpl hier="11" item="4"/>
          <tpl hier="12" item="5"/>
          <tpl hier="26" item="4294967295"/>
        </tpls>
      </n>
      <n v="1">
        <tpls c="8">
          <tpl hier="2" item="0"/>
          <tpl hier="4" item="3"/>
          <tpl fld="3" item="6"/>
          <tpl fld="2" item="43"/>
          <tpl hier="9" item="1"/>
          <tpl hier="11" item="4"/>
          <tpl hier="12" item="5"/>
          <tpl hier="26" item="4294967295"/>
        </tpls>
      </n>
      <n v="1">
        <tpls c="8">
          <tpl hier="2" item="0"/>
          <tpl hier="4" item="3"/>
          <tpl fld="3" item="5"/>
          <tpl fld="2" item="43"/>
          <tpl hier="9" item="1"/>
          <tpl hier="11" item="4"/>
          <tpl hier="12" item="5"/>
          <tpl hier="26" item="4294967295"/>
        </tpls>
      </n>
      <n v="1">
        <tpls c="8">
          <tpl hier="2" item="0"/>
          <tpl hier="4" item="3"/>
          <tpl fld="3" item="56"/>
          <tpl fld="2" item="22"/>
          <tpl hier="9" item="1"/>
          <tpl hier="11" item="4"/>
          <tpl hier="12" item="5"/>
          <tpl hier="26" item="4294967295"/>
        </tpls>
      </n>
      <n v="1">
        <tpls c="8">
          <tpl hier="2" item="0"/>
          <tpl hier="4" item="3"/>
          <tpl fld="3" item="0"/>
          <tpl fld="2" item="22"/>
          <tpl hier="9" item="1"/>
          <tpl hier="11" item="4"/>
          <tpl hier="12" item="5"/>
          <tpl hier="26" item="4294967295"/>
        </tpls>
      </n>
      <n v="1">
        <tpls c="8">
          <tpl hier="2" item="0"/>
          <tpl hier="4" item="3"/>
          <tpl fld="3" item="55"/>
          <tpl fld="2" item="22"/>
          <tpl hier="9" item="1"/>
          <tpl hier="11" item="4"/>
          <tpl hier="12" item="5"/>
          <tpl hier="26" item="4294967295"/>
        </tpls>
      </n>
      <n v="1">
        <tpls c="8">
          <tpl hier="2" item="0"/>
          <tpl hier="4" item="3"/>
          <tpl fld="3" item="35"/>
          <tpl fld="2" item="21"/>
          <tpl hier="9" item="1"/>
          <tpl hier="11" item="4"/>
          <tpl hier="12" item="5"/>
          <tpl hier="26" item="4294967295"/>
        </tpls>
      </n>
      <n v="1">
        <tpls c="8">
          <tpl hier="2" item="0"/>
          <tpl hier="4" item="3"/>
          <tpl fld="3" item="40"/>
          <tpl fld="2" item="21"/>
          <tpl hier="9" item="1"/>
          <tpl hier="11" item="4"/>
          <tpl hier="12" item="5"/>
          <tpl hier="26" item="4294967295"/>
        </tpls>
      </n>
      <n v="1">
        <tpls c="8">
          <tpl hier="2" item="0"/>
          <tpl hier="4" item="3"/>
          <tpl fld="3" item="50"/>
          <tpl fld="2" item="21"/>
          <tpl hier="9" item="1"/>
          <tpl hier="11" item="4"/>
          <tpl hier="12" item="5"/>
          <tpl hier="26" item="4294967295"/>
        </tpls>
      </n>
      <n v="1">
        <tpls c="8">
          <tpl hier="2" item="0"/>
          <tpl hier="4" item="3"/>
          <tpl fld="3" item="49"/>
          <tpl fld="2" item="21"/>
          <tpl hier="9" item="1"/>
          <tpl hier="11" item="4"/>
          <tpl hier="12" item="5"/>
          <tpl hier="26" item="4294967295"/>
        </tpls>
      </n>
      <n v="1">
        <tpls c="8">
          <tpl hier="2" item="0"/>
          <tpl hier="4" item="3"/>
          <tpl fld="3" item="37"/>
          <tpl fld="2" item="41"/>
          <tpl hier="9" item="1"/>
          <tpl hier="11" item="4"/>
          <tpl hier="12" item="5"/>
          <tpl hier="26" item="4294967295"/>
        </tpls>
      </n>
      <n v="1">
        <tpls c="8">
          <tpl hier="2" item="0"/>
          <tpl hier="4" item="3"/>
          <tpl fld="3" item="39"/>
          <tpl fld="2" item="41"/>
          <tpl hier="9" item="1"/>
          <tpl hier="11" item="4"/>
          <tpl hier="12" item="5"/>
          <tpl hier="26" item="4294967295"/>
        </tpls>
      </n>
      <n v="1">
        <tpls c="8">
          <tpl hier="2" item="0"/>
          <tpl hier="4" item="3"/>
          <tpl fld="3" item="28"/>
          <tpl fld="2" item="41"/>
          <tpl hier="9" item="1"/>
          <tpl hier="11" item="4"/>
          <tpl hier="12" item="5"/>
          <tpl hier="26" item="4294967295"/>
        </tpls>
      </n>
      <n v="1">
        <tpls c="8">
          <tpl hier="2" item="0"/>
          <tpl hier="4" item="3"/>
          <tpl fld="3" item="19"/>
          <tpl fld="2" item="41"/>
          <tpl hier="9" item="1"/>
          <tpl hier="11" item="4"/>
          <tpl hier="12" item="5"/>
          <tpl hier="26" item="4294967295"/>
        </tpls>
      </n>
      <n v="1">
        <tpls c="8">
          <tpl hier="2" item="0"/>
          <tpl hier="4" item="3"/>
          <tpl fld="3" item="26"/>
          <tpl fld="2" item="39"/>
          <tpl hier="9" item="1"/>
          <tpl hier="11" item="4"/>
          <tpl hier="12" item="5"/>
          <tpl hier="26" item="4294967295"/>
        </tpls>
      </n>
      <n v="1">
        <tpls c="8">
          <tpl hier="2" item="0"/>
          <tpl hier="4" item="3"/>
          <tpl fld="3" item="25"/>
          <tpl fld="2" item="39"/>
          <tpl hier="9" item="1"/>
          <tpl hier="11" item="4"/>
          <tpl hier="12" item="5"/>
          <tpl hier="26" item="4294967295"/>
        </tpls>
      </n>
      <n v="1">
        <tpls c="8">
          <tpl hier="2" item="0"/>
          <tpl hier="4" item="3"/>
          <tpl fld="3" item="24"/>
          <tpl fld="2" item="39"/>
          <tpl hier="9" item="1"/>
          <tpl hier="11" item="4"/>
          <tpl hier="12" item="5"/>
          <tpl hier="26" item="4294967295"/>
        </tpls>
      </n>
      <n v="1">
        <tpls c="8">
          <tpl hier="2" item="0"/>
          <tpl hier="4" item="3"/>
          <tpl fld="3" item="23"/>
          <tpl fld="2" item="39"/>
          <tpl hier="9" item="1"/>
          <tpl hier="11" item="4"/>
          <tpl hier="12" item="5"/>
          <tpl hier="26" item="4294967295"/>
        </tpls>
      </n>
      <n v="1">
        <tpls c="8">
          <tpl hier="2" item="0"/>
          <tpl hier="4" item="3"/>
          <tpl fld="3" item="10"/>
          <tpl fld="2" item="14"/>
          <tpl hier="9" item="1"/>
          <tpl hier="11" item="4"/>
          <tpl hier="12" item="5"/>
          <tpl hier="26" item="4294967295"/>
        </tpls>
      </n>
      <n v="1">
        <tpls c="8">
          <tpl hier="2" item="0"/>
          <tpl hier="4" item="3"/>
          <tpl fld="3" item="12"/>
          <tpl fld="2" item="14"/>
          <tpl hier="9" item="1"/>
          <tpl hier="11" item="4"/>
          <tpl hier="12" item="5"/>
          <tpl hier="26" item="4294967295"/>
        </tpls>
      </n>
      <n v="1">
        <tpls c="8">
          <tpl hier="2" item="0"/>
          <tpl hier="4" item="3"/>
          <tpl fld="3" item="11"/>
          <tpl fld="2" item="14"/>
          <tpl hier="9" item="1"/>
          <tpl hier="11" item="4"/>
          <tpl hier="12" item="5"/>
          <tpl hier="26" item="4294967295"/>
        </tpls>
      </n>
      <n v="1">
        <tpls c="8">
          <tpl hier="2" item="0"/>
          <tpl hier="4" item="3"/>
          <tpl fld="3" item="9"/>
          <tpl fld="2" item="14"/>
          <tpl hier="9" item="1"/>
          <tpl hier="11" item="4"/>
          <tpl hier="12" item="5"/>
          <tpl hier="26" item="4294967295"/>
        </tpls>
      </n>
      <n v="1">
        <tpls c="8">
          <tpl hier="2" item="0"/>
          <tpl hier="4" item="3"/>
          <tpl fld="3" item="57"/>
          <tpl fld="2" item="31"/>
          <tpl hier="9" item="1"/>
          <tpl hier="11" item="4"/>
          <tpl hier="12" item="5"/>
          <tpl hier="26" item="4294967295"/>
        </tpls>
      </n>
      <n v="1">
        <tpls c="8">
          <tpl hier="2" item="0"/>
          <tpl hier="4" item="3"/>
          <tpl fld="3" item="3"/>
          <tpl fld="2" item="31"/>
          <tpl hier="9" item="1"/>
          <tpl hier="11" item="4"/>
          <tpl hier="12" item="5"/>
          <tpl hier="26" item="4294967295"/>
        </tpls>
      </n>
      <n v="1">
        <tpls c="8">
          <tpl hier="2" item="0"/>
          <tpl hier="4" item="3"/>
          <tpl fld="3" item="1"/>
          <tpl fld="2" item="31"/>
          <tpl hier="9" item="1"/>
          <tpl hier="11" item="4"/>
          <tpl hier="12" item="5"/>
          <tpl hier="26" item="4294967295"/>
        </tpls>
      </n>
      <n v="1">
        <tpls c="8">
          <tpl hier="2" item="0"/>
          <tpl hier="4" item="3"/>
          <tpl fld="3" item="20"/>
          <tpl fld="2" item="29"/>
          <tpl hier="9" item="1"/>
          <tpl hier="11" item="4"/>
          <tpl hier="12" item="5"/>
          <tpl hier="26" item="4294967295"/>
        </tpls>
      </n>
      <n v="1">
        <tpls c="8">
          <tpl hier="2" item="0"/>
          <tpl hier="4" item="3"/>
          <tpl fld="3" item="51"/>
          <tpl fld="2" item="29"/>
          <tpl hier="9" item="1"/>
          <tpl hier="11" item="4"/>
          <tpl hier="12" item="5"/>
          <tpl hier="26" item="4294967295"/>
        </tpls>
      </n>
      <n v="1">
        <tpls c="8">
          <tpl hier="2" item="0"/>
          <tpl hier="4" item="3"/>
          <tpl fld="3" item="38"/>
          <tpl fld="2" item="29"/>
          <tpl hier="9" item="1"/>
          <tpl hier="11" item="4"/>
          <tpl hier="12" item="5"/>
          <tpl hier="26" item="4294967295"/>
        </tpls>
      </n>
      <n v="1">
        <tpls c="8">
          <tpl hier="2" item="0"/>
          <tpl hier="4" item="3"/>
          <tpl fld="3" item="44"/>
          <tpl fld="2" item="27"/>
          <tpl hier="9" item="1"/>
          <tpl hier="11" item="4"/>
          <tpl hier="12" item="5"/>
          <tpl hier="26" item="4294967295"/>
        </tpls>
      </n>
      <n v="1">
        <tpls c="8">
          <tpl hier="2" item="0"/>
          <tpl hier="4" item="3"/>
          <tpl fld="3" item="43"/>
          <tpl fld="2" item="27"/>
          <tpl hier="9" item="1"/>
          <tpl hier="11" item="4"/>
          <tpl hier="12" item="5"/>
          <tpl hier="26" item="4294967295"/>
        </tpls>
      </n>
      <n v="1">
        <tpls c="8">
          <tpl hier="2" item="0"/>
          <tpl hier="4" item="3"/>
          <tpl fld="3" item="42"/>
          <tpl fld="2" item="27"/>
          <tpl hier="9" item="1"/>
          <tpl hier="11" item="4"/>
          <tpl hier="12" item="5"/>
          <tpl hier="26" item="4294967295"/>
        </tpls>
      </n>
      <n v="1">
        <tpls c="8">
          <tpl hier="2" item="0"/>
          <tpl hier="4" item="3"/>
          <tpl fld="3" item="41"/>
          <tpl fld="2" item="27"/>
          <tpl hier="9" item="1"/>
          <tpl hier="11" item="4"/>
          <tpl hier="12" item="5"/>
          <tpl hier="26" item="4294967295"/>
        </tpls>
      </n>
      <n v="1">
        <tpls c="8">
          <tpl hier="2" item="0"/>
          <tpl hier="4" item="3"/>
          <tpl fld="3" item="32"/>
          <tpl fld="2" item="26"/>
          <tpl hier="9" item="1"/>
          <tpl hier="11" item="4"/>
          <tpl hier="12" item="5"/>
          <tpl hier="26" item="4294967295"/>
        </tpls>
      </n>
      <n v="1">
        <tpls c="8">
          <tpl hier="2" item="0"/>
          <tpl hier="4" item="3"/>
          <tpl fld="3" item="31"/>
          <tpl fld="2" item="26"/>
          <tpl hier="9" item="1"/>
          <tpl hier="11" item="4"/>
          <tpl hier="12" item="5"/>
          <tpl hier="26" item="4294967295"/>
        </tpls>
      </n>
      <n v="1">
        <tpls c="8">
          <tpl hier="2" item="0"/>
          <tpl hier="4" item="3"/>
          <tpl fld="3" item="30"/>
          <tpl fld="2" item="26"/>
          <tpl hier="9" item="1"/>
          <tpl hier="11" item="4"/>
          <tpl hier="12" item="5"/>
          <tpl hier="26" item="4294967295"/>
        </tpls>
      </n>
      <n v="1">
        <tpls c="8">
          <tpl hier="2" item="0"/>
          <tpl hier="4" item="3"/>
          <tpl fld="3" item="29"/>
          <tpl fld="2" item="26"/>
          <tpl hier="9" item="1"/>
          <tpl hier="11" item="4"/>
          <tpl hier="12" item="5"/>
          <tpl hier="26" item="4294967295"/>
        </tpls>
      </n>
      <n v="1">
        <tpls c="8">
          <tpl hier="2" item="0"/>
          <tpl hier="4" item="3"/>
          <tpl fld="3" item="16"/>
          <tpl fld="2" item="24"/>
          <tpl hier="9" item="1"/>
          <tpl hier="11" item="4"/>
          <tpl hier="12" item="5"/>
          <tpl hier="26" item="4294967295"/>
        </tpls>
      </n>
      <n v="1">
        <tpls c="8">
          <tpl hier="2" item="0"/>
          <tpl hier="4" item="3"/>
          <tpl fld="3" item="15"/>
          <tpl fld="2" item="24"/>
          <tpl hier="9" item="1"/>
          <tpl hier="11" item="4"/>
          <tpl hier="12" item="5"/>
          <tpl hier="26" item="4294967295"/>
        </tpls>
      </n>
      <n v="1">
        <tpls c="8">
          <tpl hier="2" item="0"/>
          <tpl hier="4" item="3"/>
          <tpl fld="3" item="14"/>
          <tpl fld="2" item="24"/>
          <tpl hier="9" item="1"/>
          <tpl hier="11" item="4"/>
          <tpl hier="12" item="5"/>
          <tpl hier="26" item="4294967295"/>
        </tpls>
      </n>
      <n v="1">
        <tpls c="8">
          <tpl hier="2" item="0"/>
          <tpl hier="4" item="3"/>
          <tpl fld="3" item="13"/>
          <tpl fld="2" item="24"/>
          <tpl hier="9" item="1"/>
          <tpl hier="11" item="4"/>
          <tpl hier="12" item="5"/>
          <tpl hier="26" item="4294967295"/>
        </tpls>
      </n>
      <n v="1">
        <tpls c="8">
          <tpl hier="2" item="0"/>
          <tpl hier="4" item="3"/>
          <tpl fld="3" item="4"/>
          <tpl fld="2" item="17"/>
          <tpl hier="9" item="1"/>
          <tpl hier="11" item="4"/>
          <tpl hier="12" item="5"/>
          <tpl hier="26" item="4294967295"/>
        </tpls>
      </n>
      <n v="1">
        <tpls c="8">
          <tpl hier="2" item="0"/>
          <tpl hier="4" item="3"/>
          <tpl fld="3" item="58"/>
          <tpl fld="2" item="17"/>
          <tpl hier="9" item="1"/>
          <tpl hier="11" item="4"/>
          <tpl hier="12" item="5"/>
          <tpl hier="26" item="4294967295"/>
        </tpls>
      </n>
      <n v="1">
        <tpls c="8">
          <tpl hier="2" item="0"/>
          <tpl hier="4" item="3"/>
          <tpl fld="3" item="2"/>
          <tpl fld="2" item="17"/>
          <tpl hier="9" item="1"/>
          <tpl hier="11" item="4"/>
          <tpl hier="12" item="5"/>
          <tpl hier="26" item="4294967295"/>
        </tpls>
      </n>
      <n v="1">
        <tpls c="8">
          <tpl hier="2" item="0"/>
          <tpl hier="4" item="3"/>
          <tpl fld="3" item="54"/>
          <tpl fld="2" item="13"/>
          <tpl hier="9" item="1"/>
          <tpl hier="11" item="4"/>
          <tpl hier="12" item="5"/>
          <tpl hier="26" item="4294967295"/>
        </tpls>
      </n>
      <n v="1">
        <tpls c="8">
          <tpl hier="2" item="0"/>
          <tpl hier="4" item="3"/>
          <tpl fld="3" item="53"/>
          <tpl fld="2" item="13"/>
          <tpl hier="9" item="1"/>
          <tpl hier="11" item="4"/>
          <tpl hier="12" item="5"/>
          <tpl hier="26" item="4294967295"/>
        </tpls>
      </n>
      <n v="1">
        <tpls c="8">
          <tpl hier="2" item="0"/>
          <tpl hier="4" item="3"/>
          <tpl fld="3" item="52"/>
          <tpl fld="2" item="13"/>
          <tpl hier="9" item="1"/>
          <tpl hier="11" item="4"/>
          <tpl hier="12" item="5"/>
          <tpl hier="26" item="4294967295"/>
        </tpls>
      </n>
      <n v="1">
        <tpls c="8">
          <tpl hier="2" item="0"/>
          <tpl hier="4" item="3"/>
          <tpl fld="3" item="48"/>
          <tpl fld="2" item="23"/>
          <tpl hier="9" item="1"/>
          <tpl hier="11" item="4"/>
          <tpl hier="12" item="5"/>
          <tpl hier="26" item="4294967295"/>
        </tpls>
      </n>
      <n v="1">
        <tpls c="8">
          <tpl hier="2" item="0"/>
          <tpl hier="4" item="3"/>
          <tpl fld="3" item="46"/>
          <tpl fld="2" item="23"/>
          <tpl hier="9" item="1"/>
          <tpl hier="11" item="4"/>
          <tpl hier="12" item="5"/>
          <tpl hier="26" item="4294967295"/>
        </tpls>
      </n>
      <n v="1">
        <tpls c="8">
          <tpl hier="2" item="0"/>
          <tpl hier="4" item="3"/>
          <tpl fld="3" item="45"/>
          <tpl fld="2" item="23"/>
          <tpl hier="9" item="1"/>
          <tpl hier="11" item="4"/>
          <tpl hier="12" item="5"/>
          <tpl hier="26" item="4294967295"/>
        </tpls>
      </n>
      <n v="1">
        <tpls c="8">
          <tpl hier="2" item="0"/>
          <tpl hier="4" item="3"/>
          <tpl fld="3" item="47"/>
          <tpl fld="2" item="23"/>
          <tpl hier="9" item="1"/>
          <tpl hier="11" item="4"/>
          <tpl hier="12" item="5"/>
          <tpl hier="26" item="4294967295"/>
        </tpls>
      </n>
      <n v="1">
        <tpls c="8">
          <tpl hier="2" item="0"/>
          <tpl hier="4" item="3"/>
          <tpl fld="3" item="34"/>
          <tpl fld="2" item="30"/>
          <tpl hier="9" item="1"/>
          <tpl hier="11" item="4"/>
          <tpl hier="12" item="5"/>
          <tpl hier="26" item="4294967295"/>
        </tpls>
      </n>
      <n v="1">
        <tpls c="8">
          <tpl hier="2" item="0"/>
          <tpl hier="4" item="3"/>
          <tpl fld="3" item="36"/>
          <tpl fld="2" item="30"/>
          <tpl hier="9" item="1"/>
          <tpl hier="11" item="4"/>
          <tpl hier="12" item="5"/>
          <tpl hier="26" item="4294967295"/>
        </tpls>
      </n>
      <n v="1">
        <tpls c="8">
          <tpl hier="2" item="0"/>
          <tpl hier="4" item="3"/>
          <tpl fld="3" item="27"/>
          <tpl fld="2" item="30"/>
          <tpl hier="9" item="1"/>
          <tpl hier="11" item="4"/>
          <tpl hier="12" item="5"/>
          <tpl hier="26" item="4294967295"/>
        </tpls>
      </n>
      <n v="1">
        <tpls c="8">
          <tpl hier="2" item="0"/>
          <tpl hier="4" item="3"/>
          <tpl fld="3" item="21"/>
          <tpl fld="2" item="30"/>
          <tpl hier="9" item="1"/>
          <tpl hier="11" item="4"/>
          <tpl hier="12" item="5"/>
          <tpl hier="26" item="4294967295"/>
        </tpls>
      </n>
      <n v="1">
        <tpls c="8">
          <tpl hier="2" item="0"/>
          <tpl hier="4" item="3"/>
          <tpl fld="3" item="20"/>
          <tpl fld="2" item="45"/>
          <tpl hier="9" item="1"/>
          <tpl hier="11" item="4"/>
          <tpl hier="12" item="5"/>
          <tpl hier="26" item="4294967295"/>
        </tpls>
      </n>
      <n v="1">
        <tpls c="8">
          <tpl hier="2" item="0"/>
          <tpl hier="4" item="3"/>
          <tpl fld="3" item="42"/>
          <tpl fld="2" item="45"/>
          <tpl hier="9" item="1"/>
          <tpl hier="11" item="4"/>
          <tpl hier="12" item="5"/>
          <tpl hier="26" item="4294967295"/>
        </tpls>
      </n>
      <n v="1">
        <tpls c="8">
          <tpl hier="2" item="0"/>
          <tpl hier="4" item="3"/>
          <tpl fld="3" item="29"/>
          <tpl fld="2" item="45"/>
          <tpl hier="9" item="1"/>
          <tpl hier="11" item="4"/>
          <tpl hier="12" item="5"/>
          <tpl hier="26" item="4294967295"/>
        </tpls>
      </n>
      <n v="1">
        <tpls c="8">
          <tpl hier="2" item="0"/>
          <tpl hier="4" item="3"/>
          <tpl fld="3" item="57"/>
          <tpl fld="2" item="25"/>
          <tpl hier="9" item="1"/>
          <tpl hier="11" item="4"/>
          <tpl hier="12" item="5"/>
          <tpl hier="26" item="4294967295"/>
        </tpls>
      </n>
      <n v="1">
        <tpls c="8">
          <tpl hier="2" item="0"/>
          <tpl hier="4" item="3"/>
          <tpl fld="3" item="45"/>
          <tpl fld="2" item="25"/>
          <tpl hier="9" item="1"/>
          <tpl hier="11" item="4"/>
          <tpl hier="12" item="5"/>
          <tpl hier="26" item="4294967295"/>
        </tpls>
      </n>
      <n v="1">
        <tpls c="8">
          <tpl hier="2" item="0"/>
          <tpl hier="4" item="3"/>
          <tpl fld="3" item="33"/>
          <tpl fld="2" item="25"/>
          <tpl hier="9" item="1"/>
          <tpl hier="11" item="4"/>
          <tpl hier="12" item="5"/>
          <tpl hier="26" item="4294967295"/>
        </tpls>
      </n>
      <n v="1">
        <tpls c="8">
          <tpl hier="2" item="0"/>
          <tpl hier="4" item="3"/>
          <tpl fld="3" item="8"/>
          <tpl fld="2" item="38"/>
          <tpl hier="9" item="1"/>
          <tpl hier="11" item="4"/>
          <tpl hier="12" item="5"/>
          <tpl hier="26" item="4294967295"/>
        </tpls>
      </n>
      <n v="1">
        <tpls c="8">
          <tpl hier="2" item="0"/>
          <tpl hier="4" item="3"/>
          <tpl fld="3" item="53"/>
          <tpl fld="2" item="38"/>
          <tpl hier="9" item="1"/>
          <tpl hier="11" item="4"/>
          <tpl hier="12" item="5"/>
          <tpl hier="26" item="4294967295"/>
        </tpls>
      </n>
      <n v="1">
        <tpls c="8">
          <tpl hier="2" item="0"/>
          <tpl hier="4" item="3"/>
          <tpl fld="3" item="41"/>
          <tpl fld="2" item="38"/>
          <tpl hier="9" item="1"/>
          <tpl hier="11" item="4"/>
          <tpl hier="12" item="5"/>
          <tpl hier="26" item="4294967295"/>
        </tpls>
      </n>
      <n v="1">
        <tpls c="8">
          <tpl hier="2" item="0"/>
          <tpl hier="4" item="3"/>
          <tpl fld="3" item="10"/>
          <tpl fld="2" item="16"/>
          <tpl hier="9" item="1"/>
          <tpl hier="11" item="4"/>
          <tpl hier="12" item="5"/>
          <tpl hier="26" item="4294967295"/>
        </tpls>
      </n>
      <n v="1">
        <tpls c="8">
          <tpl hier="2" item="0"/>
          <tpl hier="4" item="3"/>
          <tpl fld="3" item="3"/>
          <tpl fld="2" item="16"/>
          <tpl hier="9" item="1"/>
          <tpl hier="11" item="4"/>
          <tpl hier="12" item="5"/>
          <tpl hier="26" item="4294967295"/>
        </tpls>
      </n>
      <n v="1">
        <tpls c="8">
          <tpl hier="2" item="0"/>
          <tpl hier="4" item="3"/>
          <tpl fld="3" item="49"/>
          <tpl fld="2" item="16"/>
          <tpl hier="9" item="1"/>
          <tpl hier="11" item="4"/>
          <tpl hier="12" item="5"/>
          <tpl hier="26" item="4294967295"/>
        </tpls>
      </n>
      <n v="1">
        <tpls c="8">
          <tpl hier="2" item="0"/>
          <tpl hier="4" item="3"/>
          <tpl fld="3" item="26"/>
          <tpl fld="2" item="10"/>
          <tpl hier="9" item="1"/>
          <tpl hier="11" item="4"/>
          <tpl hier="12" item="5"/>
          <tpl hier="26" item="4294967295"/>
        </tpls>
      </n>
      <n v="1">
        <tpls c="8">
          <tpl hier="2" item="0"/>
          <tpl hier="4" item="3"/>
          <tpl fld="3" item="58"/>
          <tpl fld="2" item="10"/>
          <tpl hier="9" item="1"/>
          <tpl hier="11" item="4"/>
          <tpl hier="12" item="5"/>
          <tpl hier="26" item="4294967295"/>
        </tpls>
      </n>
      <n v="1">
        <tpls c="8">
          <tpl hier="2" item="0"/>
          <tpl hier="4" item="3"/>
          <tpl fld="3" item="52"/>
          <tpl fld="2" item="10"/>
          <tpl hier="9" item="1"/>
          <tpl hier="11" item="4"/>
          <tpl hier="12" item="5"/>
          <tpl hier="26" item="4294967295"/>
        </tpls>
      </n>
      <n v="1">
        <tpls c="8">
          <tpl hier="2" item="0"/>
          <tpl hier="4" item="3"/>
          <tpl fld="3" item="34"/>
          <tpl fld="2" item="12"/>
          <tpl hier="9" item="1"/>
          <tpl hier="11" item="4"/>
          <tpl hier="12" item="5"/>
          <tpl hier="26" item="4294967295"/>
        </tpls>
      </n>
      <n v="1">
        <tpls c="8">
          <tpl hier="2" item="0"/>
          <tpl hier="4" item="3"/>
          <tpl fld="3" item="15"/>
          <tpl fld="2" item="12"/>
          <tpl hier="9" item="1"/>
          <tpl hier="11" item="4"/>
          <tpl hier="12" item="5"/>
          <tpl hier="26" item="4294967295"/>
        </tpls>
      </n>
      <n v="1">
        <tpls c="8">
          <tpl hier="2" item="0"/>
          <tpl hier="4" item="3"/>
          <tpl fld="3" item="38"/>
          <tpl fld="2" item="12"/>
          <tpl hier="9" item="1"/>
          <tpl hier="11" item="4"/>
          <tpl hier="12" item="5"/>
          <tpl hier="26" item="4294967295"/>
        </tpls>
      </n>
      <n v="1">
        <tpls c="8">
          <tpl hier="2" item="0"/>
          <tpl hier="4" item="3"/>
          <tpl fld="3" item="26"/>
          <tpl fld="2" item="18"/>
          <tpl hier="9" item="1"/>
          <tpl hier="11" item="4"/>
          <tpl hier="12" item="5"/>
          <tpl hier="26" item="4294967295"/>
        </tpls>
      </n>
      <n v="1">
        <tpls c="8">
          <tpl hier="2" item="0"/>
          <tpl hier="4" item="3"/>
          <tpl fld="3" item="58"/>
          <tpl fld="2" item="18"/>
          <tpl hier="9" item="1"/>
          <tpl hier="11" item="4"/>
          <tpl hier="12" item="5"/>
          <tpl hier="26" item="4294967295"/>
        </tpls>
      </n>
      <n v="1">
        <tpls c="8">
          <tpl hier="2" item="0"/>
          <tpl hier="4" item="3"/>
          <tpl fld="3" item="41"/>
          <tpl fld="2" item="18"/>
          <tpl hier="9" item="1"/>
          <tpl hier="11" item="4"/>
          <tpl hier="12" item="5"/>
          <tpl hier="26" item="4294967295"/>
        </tpls>
      </n>
      <n v="1">
        <tpls c="8">
          <tpl hier="2" item="0"/>
          <tpl hier="4" item="3"/>
          <tpl fld="3" item="57"/>
          <tpl fld="2" item="20"/>
          <tpl hier="9" item="1"/>
          <tpl hier="11" item="4"/>
          <tpl hier="12" item="5"/>
          <tpl hier="26" item="4294967295"/>
        </tpls>
      </n>
      <n v="1">
        <tpls c="8">
          <tpl hier="2" item="0"/>
          <tpl hier="4" item="3"/>
          <tpl fld="3" item="27"/>
          <tpl fld="2" item="20"/>
          <tpl hier="9" item="1"/>
          <tpl hier="11" item="4"/>
          <tpl hier="12" item="5"/>
          <tpl hier="26" item="4294967295"/>
        </tpls>
      </n>
      <n v="1">
        <tpls c="8">
          <tpl hier="2" item="0"/>
          <tpl hier="4" item="3"/>
          <tpl fld="3" item="5"/>
          <tpl fld="2" item="20"/>
          <tpl hier="9" item="1"/>
          <tpl hier="11" item="4"/>
          <tpl hier="12" item="5"/>
          <tpl hier="26" item="4294967295"/>
        </tpls>
      </n>
      <n v="1">
        <tpls c="8">
          <tpl hier="2" item="0"/>
          <tpl hier="4" item="3"/>
          <tpl fld="3" item="0"/>
          <tpl fld="2" item="32"/>
          <tpl hier="9" item="1"/>
          <tpl hier="11" item="4"/>
          <tpl hier="12" item="5"/>
          <tpl hier="26" item="4294967295"/>
        </tpls>
      </n>
      <n v="1">
        <tpls c="8">
          <tpl hier="2" item="0"/>
          <tpl hier="4" item="3"/>
          <tpl fld="3" item="5"/>
          <tpl fld="2" item="32"/>
          <tpl hier="9" item="1"/>
          <tpl hier="11" item="4"/>
          <tpl hier="12" item="5"/>
          <tpl hier="26" item="4294967295"/>
        </tpls>
      </n>
      <n v="1">
        <tpls c="8">
          <tpl hier="2" item="0"/>
          <tpl hier="4" item="3"/>
          <tpl fld="3" item="0"/>
          <tpl fld="2" item="9"/>
          <tpl hier="9" item="1"/>
          <tpl hier="11" item="4"/>
          <tpl hier="12" item="5"/>
          <tpl hier="26" item="4294967295"/>
        </tpls>
      </n>
      <n v="1">
        <tpls c="8">
          <tpl hier="2" item="0"/>
          <tpl hier="4" item="3"/>
          <tpl fld="3" item="35"/>
          <tpl fld="2" item="11"/>
          <tpl hier="9" item="1"/>
          <tpl hier="11" item="4"/>
          <tpl hier="12" item="5"/>
          <tpl hier="26" item="4294967295"/>
        </tpls>
      </n>
      <n v="1">
        <tpls c="8">
          <tpl hier="2" item="0"/>
          <tpl hier="4" item="3"/>
          <tpl fld="3" item="30"/>
          <tpl fld="2" item="11"/>
          <tpl hier="9" item="1"/>
          <tpl hier="11" item="4"/>
          <tpl hier="12" item="5"/>
          <tpl hier="26" item="4294967295"/>
        </tpls>
      </n>
      <n v="1">
        <tpls c="8">
          <tpl hier="2" item="0"/>
          <tpl hier="4" item="3"/>
          <tpl fld="3" item="54"/>
          <tpl fld="2" item="15"/>
          <tpl hier="9" item="1"/>
          <tpl hier="11" item="4"/>
          <tpl hier="12" item="5"/>
          <tpl hier="26" item="4294967295"/>
        </tpls>
      </n>
      <n v="1">
        <tpls c="8">
          <tpl hier="2" item="0"/>
          <tpl hier="4" item="3"/>
          <tpl fld="3" item="29"/>
          <tpl fld="2" item="19"/>
          <tpl hier="9" item="1"/>
          <tpl hier="11" item="4"/>
          <tpl hier="12" item="5"/>
          <tpl hier="26" item="4294967295"/>
        </tpls>
      </n>
      <n v="1">
        <tpls c="8">
          <tpl hier="2" item="0"/>
          <tpl hier="4" item="3"/>
          <tpl fld="3" item="23"/>
          <tpl fld="2" item="4"/>
          <tpl hier="9" item="1"/>
          <tpl hier="11" item="4"/>
          <tpl hier="12" item="5"/>
          <tpl hier="26" item="4294967295"/>
        </tpls>
      </n>
      <n v="1">
        <tpls c="8">
          <tpl hier="2" item="0"/>
          <tpl hier="4" item="3"/>
          <tpl fld="3" item="2"/>
          <tpl fld="2" item="0"/>
          <tpl hier="9" item="1"/>
          <tpl hier="11" item="4"/>
          <tpl hier="12" item="5"/>
          <tpl hier="26" item="4294967295"/>
        </tpls>
      </n>
      <n v="1">
        <tpls c="8">
          <tpl hier="2" item="0"/>
          <tpl hier="4" item="3"/>
          <tpl fld="3" item="51"/>
          <tpl fld="2" item="5"/>
          <tpl hier="9" item="1"/>
          <tpl hier="11" item="4"/>
          <tpl hier="12" item="5"/>
          <tpl hier="26" item="4294967295"/>
        </tpls>
      </n>
      <n v="1">
        <tpls c="8">
          <tpl hier="2" item="0"/>
          <tpl hier="4" item="3"/>
          <tpl fld="3" item="43"/>
          <tpl fld="2" item="34"/>
          <tpl hier="9" item="1"/>
          <tpl hier="11" item="4"/>
          <tpl hier="12" item="5"/>
          <tpl hier="26" item="4294967295"/>
        </tpls>
      </n>
      <n v="1">
        <tpls c="8">
          <tpl hier="2" item="0"/>
          <tpl hier="4" item="3"/>
          <tpl fld="3" item="42"/>
          <tpl fld="2" item="34"/>
          <tpl hier="9" item="1"/>
          <tpl hier="11" item="4"/>
          <tpl hier="12" item="5"/>
          <tpl hier="26" item="4294967295"/>
        </tpls>
      </n>
      <n v="1">
        <tpls c="8">
          <tpl hier="2" item="0"/>
          <tpl hier="4" item="3"/>
          <tpl fld="3" item="41"/>
          <tpl fld="2" item="34"/>
          <tpl hier="9" item="1"/>
          <tpl hier="11" item="4"/>
          <tpl hier="12" item="5"/>
          <tpl hier="26" item="4294967295"/>
        </tpls>
      </n>
      <n v="1">
        <tpls c="8">
          <tpl hier="2" item="0"/>
          <tpl hier="4" item="3"/>
          <tpl fld="3" item="32"/>
          <tpl fld="2" item="64"/>
          <tpl hier="9" item="1"/>
          <tpl hier="11" item="4"/>
          <tpl hier="12" item="5"/>
          <tpl hier="26" item="4294967295"/>
        </tpls>
      </n>
      <n v="1">
        <tpls c="8">
          <tpl hier="2" item="0"/>
          <tpl hier="4" item="3"/>
          <tpl fld="3" item="31"/>
          <tpl fld="2" item="64"/>
          <tpl hier="9" item="1"/>
          <tpl hier="11" item="4"/>
          <tpl hier="12" item="5"/>
          <tpl hier="26" item="4294967295"/>
        </tpls>
      </n>
      <n v="1">
        <tpls c="8">
          <tpl hier="2" item="0"/>
          <tpl hier="4" item="3"/>
          <tpl fld="3" item="30"/>
          <tpl fld="2" item="64"/>
          <tpl hier="9" item="1"/>
          <tpl hier="11" item="4"/>
          <tpl hier="12" item="5"/>
          <tpl hier="26" item="4294967295"/>
        </tpls>
      </n>
      <n v="1">
        <tpls c="8">
          <tpl hier="2" item="0"/>
          <tpl hier="4" item="3"/>
          <tpl fld="3" item="29"/>
          <tpl fld="2" item="64"/>
          <tpl hier="9" item="1"/>
          <tpl hier="11" item="4"/>
          <tpl hier="12" item="5"/>
          <tpl hier="26" item="4294967295"/>
        </tpls>
      </n>
      <n v="1">
        <tpls c="8">
          <tpl hier="2" item="0"/>
          <tpl hier="4" item="3"/>
          <tpl fld="3" item="16"/>
          <tpl fld="2" item="33"/>
          <tpl hier="9" item="1"/>
          <tpl hier="11" item="4"/>
          <tpl hier="12" item="5"/>
          <tpl hier="26" item="4294967295"/>
        </tpls>
      </n>
      <n v="1">
        <tpls c="8">
          <tpl hier="2" item="0"/>
          <tpl hier="4" item="3"/>
          <tpl fld="3" item="15"/>
          <tpl fld="2" item="33"/>
          <tpl hier="9" item="1"/>
          <tpl hier="11" item="4"/>
          <tpl hier="12" item="5"/>
          <tpl hier="26" item="4294967295"/>
        </tpls>
      </n>
      <n v="1">
        <tpls c="8">
          <tpl hier="2" item="0"/>
          <tpl hier="4" item="3"/>
          <tpl fld="3" item="14"/>
          <tpl fld="2" item="33"/>
          <tpl hier="9" item="1"/>
          <tpl hier="11" item="4"/>
          <tpl hier="12" item="5"/>
          <tpl hier="26" item="4294967295"/>
        </tpls>
      </n>
      <n v="1">
        <tpls c="8">
          <tpl hier="2" item="0"/>
          <tpl hier="4" item="3"/>
          <tpl fld="3" item="13"/>
          <tpl fld="2" item="33"/>
          <tpl hier="9" item="1"/>
          <tpl hier="11" item="4"/>
          <tpl hier="12" item="5"/>
          <tpl hier="26" item="4294967295"/>
        </tpls>
      </n>
      <n v="1">
        <tpls c="8">
          <tpl hier="2" item="0"/>
          <tpl hier="4" item="3"/>
          <tpl fld="3" item="4"/>
          <tpl fld="2" item="43"/>
          <tpl hier="9" item="1"/>
          <tpl hier="11" item="4"/>
          <tpl hier="12" item="5"/>
          <tpl hier="26" item="4294967295"/>
        </tpls>
      </n>
      <n v="1">
        <tpls c="8">
          <tpl hier="2" item="0"/>
          <tpl hier="4" item="3"/>
          <tpl fld="3" item="58"/>
          <tpl fld="2" item="43"/>
          <tpl hier="9" item="1"/>
          <tpl hier="11" item="4"/>
          <tpl hier="12" item="5"/>
          <tpl hier="26" item="4294967295"/>
        </tpls>
      </n>
      <n v="1">
        <tpls c="8">
          <tpl hier="2" item="0"/>
          <tpl hier="4" item="3"/>
          <tpl fld="3" item="2"/>
          <tpl fld="2" item="43"/>
          <tpl hier="9" item="1"/>
          <tpl hier="11" item="4"/>
          <tpl hier="12" item="5"/>
          <tpl hier="26" item="4294967295"/>
        </tpls>
      </n>
      <n v="1">
        <tpls c="8">
          <tpl hier="2" item="0"/>
          <tpl hier="4" item="3"/>
          <tpl fld="3" item="54"/>
          <tpl fld="2" item="22"/>
          <tpl hier="9" item="1"/>
          <tpl hier="11" item="4"/>
          <tpl hier="12" item="5"/>
          <tpl hier="26" item="4294967295"/>
        </tpls>
      </n>
      <n v="1">
        <tpls c="8">
          <tpl hier="2" item="0"/>
          <tpl hier="4" item="3"/>
          <tpl fld="3" item="53"/>
          <tpl fld="2" item="22"/>
          <tpl hier="9" item="1"/>
          <tpl hier="11" item="4"/>
          <tpl hier="12" item="5"/>
          <tpl hier="26" item="4294967295"/>
        </tpls>
      </n>
      <n v="1">
        <tpls c="8">
          <tpl hier="2" item="0"/>
          <tpl hier="4" item="3"/>
          <tpl fld="3" item="52"/>
          <tpl fld="2" item="22"/>
          <tpl hier="9" item="1"/>
          <tpl hier="11" item="4"/>
          <tpl hier="12" item="5"/>
          <tpl hier="26" item="4294967295"/>
        </tpls>
      </n>
      <n v="1">
        <tpls c="8">
          <tpl hier="2" item="0"/>
          <tpl hier="4" item="3"/>
          <tpl fld="3" item="48"/>
          <tpl fld="2" item="21"/>
          <tpl hier="9" item="1"/>
          <tpl hier="11" item="4"/>
          <tpl hier="12" item="5"/>
          <tpl hier="26" item="4294967295"/>
        </tpls>
      </n>
      <n v="1">
        <tpls c="8">
          <tpl hier="2" item="0"/>
          <tpl hier="4" item="3"/>
          <tpl fld="3" item="46"/>
          <tpl fld="2" item="21"/>
          <tpl hier="9" item="1"/>
          <tpl hier="11" item="4"/>
          <tpl hier="12" item="5"/>
          <tpl hier="26" item="4294967295"/>
        </tpls>
      </n>
      <n v="1">
        <tpls c="8">
          <tpl hier="2" item="0"/>
          <tpl hier="4" item="3"/>
          <tpl fld="3" item="45"/>
          <tpl fld="2" item="21"/>
          <tpl hier="9" item="1"/>
          <tpl hier="11" item="4"/>
          <tpl hier="12" item="5"/>
          <tpl hier="26" item="4294967295"/>
        </tpls>
      </n>
      <n v="1">
        <tpls c="8">
          <tpl hier="2" item="0"/>
          <tpl hier="4" item="3"/>
          <tpl fld="3" item="47"/>
          <tpl fld="2" item="21"/>
          <tpl hier="9" item="1"/>
          <tpl hier="11" item="4"/>
          <tpl hier="12" item="5"/>
          <tpl hier="26" item="4294967295"/>
        </tpls>
      </n>
      <n v="1">
        <tpls c="8">
          <tpl hier="2" item="0"/>
          <tpl hier="4" item="3"/>
          <tpl fld="3" item="34"/>
          <tpl fld="2" item="41"/>
          <tpl hier="9" item="1"/>
          <tpl hier="11" item="4"/>
          <tpl hier="12" item="5"/>
          <tpl hier="26" item="4294967295"/>
        </tpls>
      </n>
      <n v="1">
        <tpls c="8">
          <tpl hier="2" item="0"/>
          <tpl hier="4" item="3"/>
          <tpl fld="3" item="36"/>
          <tpl fld="2" item="41"/>
          <tpl hier="9" item="1"/>
          <tpl hier="11" item="4"/>
          <tpl hier="12" item="5"/>
          <tpl hier="26" item="4294967295"/>
        </tpls>
      </n>
      <n v="1">
        <tpls c="8">
          <tpl hier="2" item="0"/>
          <tpl hier="4" item="3"/>
          <tpl fld="3" item="27"/>
          <tpl fld="2" item="41"/>
          <tpl hier="9" item="1"/>
          <tpl hier="11" item="4"/>
          <tpl hier="12" item="5"/>
          <tpl hier="26" item="4294967295"/>
        </tpls>
      </n>
      <n v="1">
        <tpls c="8">
          <tpl hier="2" item="0"/>
          <tpl hier="4" item="3"/>
          <tpl fld="3" item="33"/>
          <tpl fld="2" item="41"/>
          <tpl hier="9" item="1"/>
          <tpl hier="11" item="4"/>
          <tpl hier="12" item="5"/>
          <tpl hier="26" item="4294967295"/>
        </tpls>
      </n>
      <n v="1">
        <tpls c="8">
          <tpl hier="2" item="0"/>
          <tpl hier="4" item="3"/>
          <tpl fld="3" item="18"/>
          <tpl fld="2" item="39"/>
          <tpl hier="9" item="1"/>
          <tpl hier="11" item="4"/>
          <tpl hier="12" item="5"/>
          <tpl hier="26" item="4294967295"/>
        </tpls>
      </n>
      <n v="1">
        <tpls c="8">
          <tpl hier="2" item="0"/>
          <tpl hier="4" item="3"/>
          <tpl fld="3" item="22"/>
          <tpl fld="2" item="39"/>
          <tpl hier="9" item="1"/>
          <tpl hier="11" item="4"/>
          <tpl hier="12" item="5"/>
          <tpl hier="26" item="4294967295"/>
        </tpls>
      </n>
      <n v="1">
        <tpls c="8">
          <tpl hier="2" item="0"/>
          <tpl hier="4" item="3"/>
          <tpl fld="3" item="17"/>
          <tpl fld="2" item="39"/>
          <tpl hier="9" item="1"/>
          <tpl hier="11" item="4"/>
          <tpl hier="12" item="5"/>
          <tpl hier="26" item="4294967295"/>
        </tpls>
      </n>
      <n v="1">
        <tpls c="8">
          <tpl hier="2" item="0"/>
          <tpl hier="4" item="3"/>
          <tpl fld="3" item="21"/>
          <tpl fld="2" item="39"/>
          <tpl hier="9" item="1"/>
          <tpl hier="11" item="4"/>
          <tpl hier="12" item="5"/>
          <tpl hier="26" item="4294967295"/>
        </tpls>
      </n>
      <n v="1">
        <tpls c="8">
          <tpl hier="2" item="0"/>
          <tpl hier="4" item="3"/>
          <tpl fld="3" item="8"/>
          <tpl fld="2" item="14"/>
          <tpl hier="9" item="1"/>
          <tpl hier="11" item="4"/>
          <tpl hier="12" item="5"/>
          <tpl hier="26" item="4294967295"/>
        </tpls>
      </n>
      <n v="1">
        <tpls c="8">
          <tpl hier="2" item="0"/>
          <tpl hier="4" item="3"/>
          <tpl fld="3" item="7"/>
          <tpl fld="2" item="14"/>
          <tpl hier="9" item="1"/>
          <tpl hier="11" item="4"/>
          <tpl hier="12" item="5"/>
          <tpl hier="26" item="4294967295"/>
        </tpls>
      </n>
      <n v="1">
        <tpls c="8">
          <tpl hier="2" item="0"/>
          <tpl hier="4" item="3"/>
          <tpl fld="3" item="6"/>
          <tpl fld="2" item="14"/>
          <tpl hier="9" item="1"/>
          <tpl hier="11" item="4"/>
          <tpl hier="12" item="5"/>
          <tpl hier="26" item="4294967295"/>
        </tpls>
      </n>
      <n v="1">
        <tpls c="8">
          <tpl hier="2" item="0"/>
          <tpl hier="4" item="3"/>
          <tpl fld="3" item="5"/>
          <tpl fld="2" item="14"/>
          <tpl hier="9" item="1"/>
          <tpl hier="11" item="4"/>
          <tpl hier="12" item="5"/>
          <tpl hier="26" item="4294967295"/>
        </tpls>
      </n>
      <n v="1">
        <tpls c="8">
          <tpl hier="2" item="0"/>
          <tpl hier="4" item="3"/>
          <tpl fld="3" item="56"/>
          <tpl fld="2" item="31"/>
          <tpl hier="9" item="1"/>
          <tpl hier="11" item="4"/>
          <tpl hier="12" item="5"/>
          <tpl hier="26" item="4294967295"/>
        </tpls>
      </n>
      <n v="1">
        <tpls c="8">
          <tpl hier="2" item="0"/>
          <tpl hier="4" item="3"/>
          <tpl fld="3" item="0"/>
          <tpl fld="2" item="31"/>
          <tpl hier="9" item="1"/>
          <tpl hier="11" item="4"/>
          <tpl hier="12" item="5"/>
          <tpl hier="26" item="4294967295"/>
        </tpls>
      </n>
      <n v="1">
        <tpls c="8">
          <tpl hier="2" item="0"/>
          <tpl hier="4" item="3"/>
          <tpl fld="3" item="55"/>
          <tpl fld="2" item="31"/>
          <tpl hier="9" item="1"/>
          <tpl hier="11" item="4"/>
          <tpl hier="12" item="5"/>
          <tpl hier="26" item="4294967295"/>
        </tpls>
      </n>
      <n v="1">
        <tpls c="8">
          <tpl hier="2" item="0"/>
          <tpl hier="4" item="3"/>
          <tpl fld="3" item="35"/>
          <tpl fld="2" item="29"/>
          <tpl hier="9" item="1"/>
          <tpl hier="11" item="4"/>
          <tpl hier="12" item="5"/>
          <tpl hier="26" item="4294967295"/>
        </tpls>
      </n>
      <n v="1">
        <tpls c="8">
          <tpl hier="2" item="0"/>
          <tpl hier="4" item="3"/>
          <tpl fld="3" item="40"/>
          <tpl fld="2" item="29"/>
          <tpl hier="9" item="1"/>
          <tpl hier="11" item="4"/>
          <tpl hier="12" item="5"/>
          <tpl hier="26" item="4294967295"/>
        </tpls>
      </n>
      <n v="1">
        <tpls c="8">
          <tpl hier="2" item="0"/>
          <tpl hier="4" item="3"/>
          <tpl fld="3" item="50"/>
          <tpl fld="2" item="29"/>
          <tpl hier="9" item="1"/>
          <tpl hier="11" item="4"/>
          <tpl hier="12" item="5"/>
          <tpl hier="26" item="4294967295"/>
        </tpls>
      </n>
      <n v="1">
        <tpls c="8">
          <tpl hier="2" item="0"/>
          <tpl hier="4" item="3"/>
          <tpl fld="3" item="49"/>
          <tpl fld="2" item="29"/>
          <tpl hier="9" item="1"/>
          <tpl hier="11" item="4"/>
          <tpl hier="12" item="5"/>
          <tpl hier="26" item="4294967295"/>
        </tpls>
      </n>
      <n v="1">
        <tpls c="8">
          <tpl hier="2" item="0"/>
          <tpl hier="4" item="3"/>
          <tpl fld="3" item="37"/>
          <tpl fld="2" item="27"/>
          <tpl hier="9" item="1"/>
          <tpl hier="11" item="4"/>
          <tpl hier="12" item="5"/>
          <tpl hier="26" item="4294967295"/>
        </tpls>
      </n>
      <n v="1">
        <tpls c="8">
          <tpl hier="2" item="0"/>
          <tpl hier="4" item="3"/>
          <tpl fld="3" item="39"/>
          <tpl fld="2" item="27"/>
          <tpl hier="9" item="1"/>
          <tpl hier="11" item="4"/>
          <tpl hier="12" item="5"/>
          <tpl hier="26" item="4294967295"/>
        </tpls>
      </n>
      <n v="1">
        <tpls c="8">
          <tpl hier="2" item="0"/>
          <tpl hier="4" item="3"/>
          <tpl fld="3" item="28"/>
          <tpl fld="2" item="27"/>
          <tpl hier="9" item="1"/>
          <tpl hier="11" item="4"/>
          <tpl hier="12" item="5"/>
          <tpl hier="26" item="4294967295"/>
        </tpls>
      </n>
      <n v="1">
        <tpls c="8">
          <tpl hier="2" item="0"/>
          <tpl hier="4" item="3"/>
          <tpl fld="3" item="19"/>
          <tpl fld="2" item="27"/>
          <tpl hier="9" item="1"/>
          <tpl hier="11" item="4"/>
          <tpl hier="12" item="5"/>
          <tpl hier="26" item="4294967295"/>
        </tpls>
      </n>
      <n v="1">
        <tpls c="8">
          <tpl hier="2" item="0"/>
          <tpl hier="4" item="3"/>
          <tpl fld="3" item="26"/>
          <tpl fld="2" item="26"/>
          <tpl hier="9" item="1"/>
          <tpl hier="11" item="4"/>
          <tpl hier="12" item="5"/>
          <tpl hier="26" item="4294967295"/>
        </tpls>
      </n>
      <n v="1">
        <tpls c="8">
          <tpl hier="2" item="0"/>
          <tpl hier="4" item="3"/>
          <tpl fld="3" item="25"/>
          <tpl fld="2" item="26"/>
          <tpl hier="9" item="1"/>
          <tpl hier="11" item="4"/>
          <tpl hier="12" item="5"/>
          <tpl hier="26" item="4294967295"/>
        </tpls>
      </n>
      <n v="1">
        <tpls c="8">
          <tpl hier="2" item="0"/>
          <tpl hier="4" item="3"/>
          <tpl fld="3" item="24"/>
          <tpl fld="2" item="26"/>
          <tpl hier="9" item="1"/>
          <tpl hier="11" item="4"/>
          <tpl hier="12" item="5"/>
          <tpl hier="26" item="4294967295"/>
        </tpls>
      </n>
      <n v="1">
        <tpls c="8">
          <tpl hier="2" item="0"/>
          <tpl hier="4" item="3"/>
          <tpl fld="3" item="23"/>
          <tpl fld="2" item="26"/>
          <tpl hier="9" item="1"/>
          <tpl hier="11" item="4"/>
          <tpl hier="12" item="5"/>
          <tpl hier="26" item="4294967295"/>
        </tpls>
      </n>
      <n v="1">
        <tpls c="8">
          <tpl hier="2" item="0"/>
          <tpl hier="4" item="3"/>
          <tpl fld="3" item="10"/>
          <tpl fld="2" item="24"/>
          <tpl hier="9" item="1"/>
          <tpl hier="11" item="4"/>
          <tpl hier="12" item="5"/>
          <tpl hier="26" item="4294967295"/>
        </tpls>
      </n>
      <n v="1">
        <tpls c="8">
          <tpl hier="2" item="0"/>
          <tpl hier="4" item="3"/>
          <tpl fld="3" item="12"/>
          <tpl fld="2" item="24"/>
          <tpl hier="9" item="1"/>
          <tpl hier="11" item="4"/>
          <tpl hier="12" item="5"/>
          <tpl hier="26" item="4294967295"/>
        </tpls>
      </n>
      <n v="1">
        <tpls c="8">
          <tpl hier="2" item="0"/>
          <tpl hier="4" item="3"/>
          <tpl fld="3" item="11"/>
          <tpl fld="2" item="24"/>
          <tpl hier="9" item="1"/>
          <tpl hier="11" item="4"/>
          <tpl hier="12" item="5"/>
          <tpl hier="26" item="4294967295"/>
        </tpls>
      </n>
      <n v="1">
        <tpls c="8">
          <tpl hier="2" item="0"/>
          <tpl hier="4" item="3"/>
          <tpl fld="3" item="9"/>
          <tpl fld="2" item="24"/>
          <tpl hier="9" item="1"/>
          <tpl hier="11" item="4"/>
          <tpl hier="12" item="5"/>
          <tpl hier="26" item="4294967295"/>
        </tpls>
      </n>
      <n v="1">
        <tpls c="8">
          <tpl hier="2" item="0"/>
          <tpl hier="4" item="3"/>
          <tpl fld="3" item="57"/>
          <tpl fld="2" item="17"/>
          <tpl hier="9" item="1"/>
          <tpl hier="11" item="4"/>
          <tpl hier="12" item="5"/>
          <tpl hier="26" item="4294967295"/>
        </tpls>
      </n>
      <n v="1">
        <tpls c="8">
          <tpl hier="2" item="0"/>
          <tpl hier="4" item="3"/>
          <tpl fld="3" item="3"/>
          <tpl fld="2" item="17"/>
          <tpl hier="9" item="1"/>
          <tpl hier="11" item="4"/>
          <tpl hier="12" item="5"/>
          <tpl hier="26" item="4294967295"/>
        </tpls>
      </n>
      <n v="1">
        <tpls c="8">
          <tpl hier="2" item="0"/>
          <tpl hier="4" item="3"/>
          <tpl fld="3" item="1"/>
          <tpl fld="2" item="17"/>
          <tpl hier="9" item="1"/>
          <tpl hier="11" item="4"/>
          <tpl hier="12" item="5"/>
          <tpl hier="26" item="4294967295"/>
        </tpls>
      </n>
      <n v="1">
        <tpls c="8">
          <tpl hier="2" item="0"/>
          <tpl hier="4" item="3"/>
          <tpl fld="3" item="20"/>
          <tpl fld="2" item="13"/>
          <tpl hier="9" item="1"/>
          <tpl hier="11" item="4"/>
          <tpl hier="12" item="5"/>
          <tpl hier="26" item="4294967295"/>
        </tpls>
      </n>
      <n v="1">
        <tpls c="8">
          <tpl hier="2" item="0"/>
          <tpl hier="4" item="3"/>
          <tpl fld="3" item="51"/>
          <tpl fld="2" item="13"/>
          <tpl hier="9" item="1"/>
          <tpl hier="11" item="4"/>
          <tpl hier="12" item="5"/>
          <tpl hier="26" item="4294967295"/>
        </tpls>
      </n>
      <n v="1">
        <tpls c="8">
          <tpl hier="2" item="0"/>
          <tpl hier="4" item="3"/>
          <tpl fld="3" item="38"/>
          <tpl fld="2" item="13"/>
          <tpl hier="9" item="1"/>
          <tpl hier="11" item="4"/>
          <tpl hier="12" item="5"/>
          <tpl hier="26" item="4294967295"/>
        </tpls>
      </n>
      <n v="1">
        <tpls c="8">
          <tpl hier="2" item="0"/>
          <tpl hier="4" item="3"/>
          <tpl fld="3" item="44"/>
          <tpl fld="2" item="23"/>
          <tpl hier="9" item="1"/>
          <tpl hier="11" item="4"/>
          <tpl hier="12" item="5"/>
          <tpl hier="26" item="4294967295"/>
        </tpls>
      </n>
      <n v="1">
        <tpls c="8">
          <tpl hier="2" item="0"/>
          <tpl hier="4" item="3"/>
          <tpl fld="3" item="43"/>
          <tpl fld="2" item="23"/>
          <tpl hier="9" item="1"/>
          <tpl hier="11" item="4"/>
          <tpl hier="12" item="5"/>
          <tpl hier="26" item="4294967295"/>
        </tpls>
      </n>
      <n v="1">
        <tpls c="8">
          <tpl hier="2" item="0"/>
          <tpl hier="4" item="3"/>
          <tpl fld="3" item="42"/>
          <tpl fld="2" item="23"/>
          <tpl hier="9" item="1"/>
          <tpl hier="11" item="4"/>
          <tpl hier="12" item="5"/>
          <tpl hier="26" item="4294967295"/>
        </tpls>
      </n>
      <n v="1">
        <tpls c="8">
          <tpl hier="2" item="0"/>
          <tpl hier="4" item="3"/>
          <tpl fld="3" item="41"/>
          <tpl fld="2" item="23"/>
          <tpl hier="9" item="1"/>
          <tpl hier="11" item="4"/>
          <tpl hier="12" item="5"/>
          <tpl hier="26" item="4294967295"/>
        </tpls>
      </n>
      <n v="1">
        <tpls c="8">
          <tpl hier="2" item="0"/>
          <tpl hier="4" item="3"/>
          <tpl fld="3" item="32"/>
          <tpl fld="2" item="30"/>
          <tpl hier="9" item="1"/>
          <tpl hier="11" item="4"/>
          <tpl hier="12" item="5"/>
          <tpl hier="26" item="4294967295"/>
        </tpls>
      </n>
      <n v="1">
        <tpls c="8">
          <tpl hier="2" item="0"/>
          <tpl hier="4" item="3"/>
          <tpl fld="3" item="31"/>
          <tpl fld="2" item="30"/>
          <tpl hier="9" item="1"/>
          <tpl hier="11" item="4"/>
          <tpl hier="12" item="5"/>
          <tpl hier="26" item="4294967295"/>
        </tpls>
      </n>
      <n v="1">
        <tpls c="8">
          <tpl hier="2" item="0"/>
          <tpl hier="4" item="3"/>
          <tpl fld="3" item="30"/>
          <tpl fld="2" item="30"/>
          <tpl hier="9" item="1"/>
          <tpl hier="11" item="4"/>
          <tpl hier="12" item="5"/>
          <tpl hier="26" item="4294967295"/>
        </tpls>
      </n>
      <n v="1">
        <tpls c="8">
          <tpl hier="2" item="0"/>
          <tpl hier="4" item="3"/>
          <tpl fld="3" item="9"/>
          <tpl fld="2" item="30"/>
          <tpl hier="9" item="1"/>
          <tpl hier="11" item="4"/>
          <tpl hier="12" item="5"/>
          <tpl hier="26" item="4294967295"/>
        </tpls>
      </n>
      <n v="1">
        <tpls c="8">
          <tpl hier="2" item="0"/>
          <tpl hier="4" item="3"/>
          <tpl fld="3" item="40"/>
          <tpl fld="2" item="45"/>
          <tpl hier="9" item="1"/>
          <tpl hier="11" item="4"/>
          <tpl hier="12" item="5"/>
          <tpl hier="26" item="4294967295"/>
        </tpls>
      </n>
      <n v="1">
        <tpls c="8">
          <tpl hier="2" item="0"/>
          <tpl hier="4" item="3"/>
          <tpl fld="3" item="28"/>
          <tpl fld="2" item="45"/>
          <tpl hier="9" item="1"/>
          <tpl hier="11" item="4"/>
          <tpl hier="12" item="5"/>
          <tpl hier="26" item="4294967295"/>
        </tpls>
      </n>
      <n v="1">
        <tpls c="8">
          <tpl hier="2" item="0"/>
          <tpl hier="4" item="3"/>
          <tpl fld="3" item="21"/>
          <tpl fld="2" item="45"/>
          <tpl hier="9" item="1"/>
          <tpl hier="11" item="4"/>
          <tpl hier="12" item="5"/>
          <tpl hier="26" item="4294967295"/>
        </tpls>
      </n>
      <n v="1">
        <tpls c="8">
          <tpl hier="2" item="0"/>
          <tpl hier="4" item="3"/>
          <tpl fld="3" item="56"/>
          <tpl fld="2" item="25"/>
          <tpl hier="9" item="1"/>
          <tpl hier="11" item="4"/>
          <tpl hier="12" item="5"/>
          <tpl hier="26" item="4294967295"/>
        </tpls>
      </n>
      <n v="1">
        <tpls c="8">
          <tpl hier="2" item="0"/>
          <tpl hier="4" item="3"/>
          <tpl fld="3" item="42"/>
          <tpl fld="2" item="25"/>
          <tpl hier="9" item="1"/>
          <tpl hier="11" item="4"/>
          <tpl hier="12" item="5"/>
          <tpl hier="26" item="4294967295"/>
        </tpls>
      </n>
      <n v="1">
        <tpls c="8">
          <tpl hier="2" item="0"/>
          <tpl hier="4" item="3"/>
          <tpl fld="3" item="29"/>
          <tpl fld="2" item="25"/>
          <tpl hier="9" item="1"/>
          <tpl hier="11" item="4"/>
          <tpl hier="12" item="5"/>
          <tpl hier="26" item="4294967295"/>
        </tpls>
      </n>
      <n v="1">
        <tpls c="8">
          <tpl hier="2" item="0"/>
          <tpl hier="4" item="3"/>
          <tpl fld="3" item="4"/>
          <tpl fld="2" item="38"/>
          <tpl hier="9" item="1"/>
          <tpl hier="11" item="4"/>
          <tpl hier="12" item="5"/>
          <tpl hier="26" item="4294967295"/>
        </tpls>
      </n>
      <n v="1">
        <tpls c="8">
          <tpl hier="2" item="0"/>
          <tpl hier="4" item="3"/>
          <tpl fld="3" item="51"/>
          <tpl fld="2" item="38"/>
          <tpl hier="9" item="1"/>
          <tpl hier="11" item="4"/>
          <tpl hier="12" item="5"/>
          <tpl hier="26" item="4294967295"/>
        </tpls>
      </n>
      <n v="1">
        <tpls c="8">
          <tpl hier="2" item="0"/>
          <tpl hier="4" item="3"/>
          <tpl fld="3" item="33"/>
          <tpl fld="2" item="38"/>
          <tpl hier="9" item="1"/>
          <tpl hier="11" item="4"/>
          <tpl hier="12" item="5"/>
          <tpl hier="26" item="4294967295"/>
        </tpls>
      </n>
      <n v="1">
        <tpls c="8">
          <tpl hier="2" item="0"/>
          <tpl hier="4" item="3"/>
          <tpl fld="3" item="8"/>
          <tpl fld="2" item="16"/>
          <tpl hier="9" item="1"/>
          <tpl hier="11" item="4"/>
          <tpl hier="12" item="5"/>
          <tpl hier="26" item="4294967295"/>
        </tpls>
      </n>
      <n v="1">
        <tpls c="8">
          <tpl hier="2" item="0"/>
          <tpl hier="4" item="3"/>
          <tpl fld="3" item="0"/>
          <tpl fld="2" item="16"/>
          <tpl hier="9" item="1"/>
          <tpl hier="11" item="4"/>
          <tpl hier="12" item="5"/>
          <tpl hier="26" item="4294967295"/>
        </tpls>
      </n>
      <n v="1">
        <tpls c="8">
          <tpl hier="2" item="0"/>
          <tpl hier="4" item="3"/>
          <tpl fld="3" item="47"/>
          <tpl fld="2" item="16"/>
          <tpl hier="9" item="1"/>
          <tpl hier="11" item="4"/>
          <tpl hier="12" item="5"/>
          <tpl hier="26" item="4294967295"/>
        </tpls>
      </n>
      <n v="1">
        <tpls c="8">
          <tpl hier="2" item="0"/>
          <tpl hier="4" item="3"/>
          <tpl fld="3" item="16"/>
          <tpl fld="2" item="10"/>
          <tpl hier="9" item="1"/>
          <tpl hier="11" item="4"/>
          <tpl hier="12" item="5"/>
          <tpl hier="26" item="4294967295"/>
        </tpls>
      </n>
      <n v="1">
        <tpls c="8">
          <tpl hier="2" item="0"/>
          <tpl hier="4" item="3"/>
          <tpl fld="3" item="3"/>
          <tpl fld="2" item="10"/>
          <tpl hier="9" item="1"/>
          <tpl hier="11" item="4"/>
          <tpl hier="12" item="5"/>
          <tpl hier="26" item="4294967295"/>
        </tpls>
      </n>
      <n v="1">
        <tpls c="8">
          <tpl hier="2" item="0"/>
          <tpl hier="4" item="3"/>
          <tpl fld="3" item="38"/>
          <tpl fld="2" item="10"/>
          <tpl hier="9" item="1"/>
          <tpl hier="11" item="4"/>
          <tpl hier="12" item="5"/>
          <tpl hier="26" item="4294967295"/>
        </tpls>
      </n>
      <n v="1">
        <tpls c="8">
          <tpl hier="2" item="0"/>
          <tpl hier="4" item="3"/>
          <tpl fld="3" item="26"/>
          <tpl fld="2" item="12"/>
          <tpl hier="9" item="1"/>
          <tpl hier="11" item="4"/>
          <tpl hier="12" item="5"/>
          <tpl hier="26" item="4294967295"/>
        </tpls>
      </n>
      <n v="1">
        <tpls c="8">
          <tpl hier="2" item="0"/>
          <tpl hier="4" item="3"/>
          <tpl fld="3" item="58"/>
          <tpl fld="2" item="12"/>
          <tpl hier="9" item="1"/>
          <tpl hier="11" item="4"/>
          <tpl hier="12" item="5"/>
          <tpl hier="26" item="4294967295"/>
        </tpls>
      </n>
      <n v="1">
        <tpls c="8">
          <tpl hier="2" item="0"/>
          <tpl hier="4" item="3"/>
          <tpl fld="3" item="49"/>
          <tpl fld="2" item="12"/>
          <tpl hier="9" item="1"/>
          <tpl hier="11" item="4"/>
          <tpl hier="12" item="5"/>
          <tpl hier="26" item="4294967295"/>
        </tpls>
      </n>
      <n v="1">
        <tpls c="8">
          <tpl hier="2" item="0"/>
          <tpl hier="4" item="3"/>
          <tpl fld="3" item="18"/>
          <tpl fld="2" item="18"/>
          <tpl hier="9" item="1"/>
          <tpl hier="11" item="4"/>
          <tpl hier="12" item="5"/>
          <tpl hier="26" item="4294967295"/>
        </tpls>
      </n>
      <n v="1">
        <tpls c="8">
          <tpl hier="2" item="0"/>
          <tpl hier="4" item="3"/>
          <tpl fld="3" item="53"/>
          <tpl fld="2" item="18"/>
          <tpl hier="9" item="1"/>
          <tpl hier="11" item="4"/>
          <tpl hier="12" item="5"/>
          <tpl hier="26" item="4294967295"/>
        </tpls>
      </n>
      <n v="1">
        <tpls c="8">
          <tpl hier="2" item="0"/>
          <tpl hier="4" item="3"/>
          <tpl fld="3" item="19"/>
          <tpl fld="2" item="18"/>
          <tpl hier="9" item="1"/>
          <tpl hier="11" item="4"/>
          <tpl hier="12" item="5"/>
          <tpl hier="26" item="4294967295"/>
        </tpls>
      </n>
      <n v="1">
        <tpls c="8">
          <tpl hier="2" item="0"/>
          <tpl hier="4" item="3"/>
          <tpl fld="3" item="56"/>
          <tpl fld="2" item="20"/>
          <tpl hier="9" item="1"/>
          <tpl hier="11" item="4"/>
          <tpl hier="12" item="5"/>
          <tpl hier="26" item="4294967295"/>
        </tpls>
      </n>
      <n v="1">
        <tpls c="8">
          <tpl hier="2" item="0"/>
          <tpl hier="4" item="3"/>
          <tpl fld="3" item="30"/>
          <tpl fld="2" item="20"/>
          <tpl hier="9" item="1"/>
          <tpl hier="11" item="4"/>
          <tpl hier="12" item="5"/>
          <tpl hier="26" item="4294967295"/>
        </tpls>
      </n>
      <n v="1">
        <tpls c="8">
          <tpl hier="2" item="0"/>
          <tpl hier="4" item="3"/>
          <tpl fld="3" item="53"/>
          <tpl fld="2" item="32"/>
          <tpl hier="9" item="1"/>
          <tpl hier="11" item="4"/>
          <tpl hier="12" item="5"/>
          <tpl hier="26" item="4294967295"/>
        </tpls>
      </n>
      <n v="1">
        <tpls c="8">
          <tpl hier="2" item="0"/>
          <tpl hier="4" item="3"/>
          <tpl fld="3" item="50"/>
          <tpl fld="2" item="9"/>
          <tpl hier="9" item="1"/>
          <tpl hier="11" item="4"/>
          <tpl hier="12" item="5"/>
          <tpl hier="26" item="4294967295"/>
        </tpls>
      </n>
      <n v="1">
        <tpls c="8">
          <tpl hier="2" item="0"/>
          <tpl hier="4" item="3"/>
          <tpl fld="3" item="48"/>
          <tpl fld="2" item="11"/>
          <tpl hier="9" item="1"/>
          <tpl hier="11" item="4"/>
          <tpl hier="12" item="5"/>
          <tpl hier="26" item="4294967295"/>
        </tpls>
      </n>
      <n v="1">
        <tpls c="8">
          <tpl hier="2" item="0"/>
          <tpl hier="4" item="3"/>
          <tpl fld="3" item="24"/>
          <tpl fld="2" item="11"/>
          <tpl hier="9" item="1"/>
          <tpl hier="11" item="4"/>
          <tpl hier="12" item="5"/>
          <tpl hier="26" item="4294967295"/>
        </tpls>
      </n>
      <n v="1">
        <tpls c="8">
          <tpl hier="2" item="0"/>
          <tpl hier="4" item="3"/>
          <tpl fld="3" item="43"/>
          <tpl fld="2" item="15"/>
          <tpl hier="9" item="1"/>
          <tpl hier="11" item="4"/>
          <tpl hier="12" item="5"/>
          <tpl hier="26" item="4294967295"/>
        </tpls>
      </n>
      <n v="1">
        <tpls c="8">
          <tpl hier="2" item="0"/>
          <tpl hier="4" item="3"/>
          <tpl fld="3" item="35"/>
          <tpl fld="2" item="19"/>
          <tpl hier="9" item="1"/>
          <tpl hier="11" item="4"/>
          <tpl hier="12" item="5"/>
          <tpl hier="26" item="4294967295"/>
        </tpls>
      </n>
      <n v="1">
        <tpls c="8">
          <tpl hier="2" item="0"/>
          <tpl hier="4" item="3"/>
          <tpl fld="3" item="23"/>
          <tpl fld="2" item="19"/>
          <tpl hier="9" item="1"/>
          <tpl hier="11" item="4"/>
          <tpl hier="12" item="5"/>
          <tpl hier="26" item="4294967295"/>
        </tpls>
      </n>
      <n v="1">
        <tpls c="8">
          <tpl hier="2" item="0"/>
          <tpl hier="4" item="3"/>
          <tpl fld="3" item="20"/>
          <tpl fld="2" item="6"/>
          <tpl hier="9" item="1"/>
          <tpl hier="11" item="4"/>
          <tpl hier="12" item="5"/>
          <tpl hier="26" item="4294967295"/>
        </tpls>
      </n>
      <n v="1">
        <tpls c="8">
          <tpl hier="2" item="0"/>
          <tpl hier="4" item="3"/>
          <tpl fld="3" item="48"/>
          <tpl fld="2" item="1"/>
          <tpl hier="9" item="1"/>
          <tpl hier="11" item="4"/>
          <tpl hier="12" item="5"/>
          <tpl hier="26" item="4294967295"/>
        </tpls>
      </n>
      <n v="1">
        <tpls c="8">
          <tpl hier="2" item="0"/>
          <tpl hier="4" item="3"/>
          <tpl fld="3" item="19"/>
          <tpl fld="2" item="5"/>
          <tpl hier="9" item="1"/>
          <tpl hier="11" item="4"/>
          <tpl hier="12" item="5"/>
          <tpl hier="26" item="4294967295"/>
        </tpls>
      </n>
      <n v="1">
        <tpls c="8">
          <tpl hier="2" item="0"/>
          <tpl hier="4" item="3"/>
          <tpl fld="3" item="10"/>
          <tpl fld="2" item="33"/>
          <tpl hier="9" item="1"/>
          <tpl hier="11" item="4"/>
          <tpl hier="12" item="5"/>
          <tpl hier="26" item="4294967295"/>
        </tpls>
      </n>
      <n v="1">
        <tpls c="8">
          <tpl hier="2" item="0"/>
          <tpl hier="4" item="3"/>
          <tpl fld="3" item="12"/>
          <tpl fld="2" item="33"/>
          <tpl hier="9" item="1"/>
          <tpl hier="11" item="4"/>
          <tpl hier="12" item="5"/>
          <tpl hier="26" item="4294967295"/>
        </tpls>
      </n>
      <n v="1">
        <tpls c="8">
          <tpl hier="2" item="0"/>
          <tpl hier="4" item="3"/>
          <tpl fld="3" item="11"/>
          <tpl fld="2" item="33"/>
          <tpl hier="9" item="1"/>
          <tpl hier="11" item="4"/>
          <tpl hier="12" item="5"/>
          <tpl hier="26" item="4294967295"/>
        </tpls>
      </n>
      <n v="1">
        <tpls c="8">
          <tpl hier="2" item="0"/>
          <tpl hier="4" item="3"/>
          <tpl fld="3" item="9"/>
          <tpl fld="2" item="33"/>
          <tpl hier="9" item="1"/>
          <tpl hier="11" item="4"/>
          <tpl hier="12" item="5"/>
          <tpl hier="26" item="4294967295"/>
        </tpls>
      </n>
      <n v="1">
        <tpls c="8">
          <tpl hier="2" item="0"/>
          <tpl hier="4" item="3"/>
          <tpl fld="3" item="57"/>
          <tpl fld="2" item="43"/>
          <tpl hier="9" item="1"/>
          <tpl hier="11" item="4"/>
          <tpl hier="12" item="5"/>
          <tpl hier="26" item="4294967295"/>
        </tpls>
      </n>
      <n v="1">
        <tpls c="8">
          <tpl hier="2" item="0"/>
          <tpl hier="4" item="3"/>
          <tpl fld="3" item="3"/>
          <tpl fld="2" item="43"/>
          <tpl hier="9" item="1"/>
          <tpl hier="11" item="4"/>
          <tpl hier="12" item="5"/>
          <tpl hier="26" item="4294967295"/>
        </tpls>
      </n>
      <n v="1">
        <tpls c="8">
          <tpl hier="2" item="0"/>
          <tpl hier="4" item="3"/>
          <tpl fld="3" item="1"/>
          <tpl fld="2" item="43"/>
          <tpl hier="9" item="1"/>
          <tpl hier="11" item="4"/>
          <tpl hier="12" item="5"/>
          <tpl hier="26" item="4294967295"/>
        </tpls>
      </n>
      <n v="1">
        <tpls c="8">
          <tpl hier="2" item="0"/>
          <tpl hier="4" item="3"/>
          <tpl fld="3" item="20"/>
          <tpl fld="2" item="22"/>
          <tpl hier="9" item="1"/>
          <tpl hier="11" item="4"/>
          <tpl hier="12" item="5"/>
          <tpl hier="26" item="4294967295"/>
        </tpls>
      </n>
      <n v="1">
        <tpls c="8">
          <tpl hier="2" item="0"/>
          <tpl hier="4" item="3"/>
          <tpl fld="3" item="51"/>
          <tpl fld="2" item="22"/>
          <tpl hier="9" item="1"/>
          <tpl hier="11" item="4"/>
          <tpl hier="12" item="5"/>
          <tpl hier="26" item="4294967295"/>
        </tpls>
      </n>
      <n v="1">
        <tpls c="8">
          <tpl hier="2" item="0"/>
          <tpl hier="4" item="3"/>
          <tpl fld="3" item="38"/>
          <tpl fld="2" item="22"/>
          <tpl hier="9" item="1"/>
          <tpl hier="11" item="4"/>
          <tpl hier="12" item="5"/>
          <tpl hier="26" item="4294967295"/>
        </tpls>
      </n>
      <n v="1">
        <tpls c="8">
          <tpl hier="2" item="0"/>
          <tpl hier="4" item="3"/>
          <tpl fld="3" item="44"/>
          <tpl fld="2" item="21"/>
          <tpl hier="9" item="1"/>
          <tpl hier="11" item="4"/>
          <tpl hier="12" item="5"/>
          <tpl hier="26" item="4294967295"/>
        </tpls>
      </n>
      <n v="1">
        <tpls c="8">
          <tpl hier="2" item="0"/>
          <tpl hier="4" item="3"/>
          <tpl fld="3" item="43"/>
          <tpl fld="2" item="21"/>
          <tpl hier="9" item="1"/>
          <tpl hier="11" item="4"/>
          <tpl hier="12" item="5"/>
          <tpl hier="26" item="4294967295"/>
        </tpls>
      </n>
      <n v="1">
        <tpls c="8">
          <tpl hier="2" item="0"/>
          <tpl hier="4" item="3"/>
          <tpl fld="3" item="42"/>
          <tpl fld="2" item="21"/>
          <tpl hier="9" item="1"/>
          <tpl hier="11" item="4"/>
          <tpl hier="12" item="5"/>
          <tpl hier="26" item="4294967295"/>
        </tpls>
      </n>
      <n v="1">
        <tpls c="8">
          <tpl hier="2" item="0"/>
          <tpl hier="4" item="3"/>
          <tpl fld="3" item="41"/>
          <tpl fld="2" item="21"/>
          <tpl hier="9" item="1"/>
          <tpl hier="11" item="4"/>
          <tpl hier="12" item="5"/>
          <tpl hier="26" item="4294967295"/>
        </tpls>
      </n>
      <n v="1">
        <tpls c="8">
          <tpl hier="2" item="0"/>
          <tpl hier="4" item="3"/>
          <tpl fld="3" item="32"/>
          <tpl fld="2" item="41"/>
          <tpl hier="9" item="1"/>
          <tpl hier="11" item="4"/>
          <tpl hier="12" item="5"/>
          <tpl hier="26" item="4294967295"/>
        </tpls>
      </n>
      <n v="1">
        <tpls c="8">
          <tpl hier="2" item="0"/>
          <tpl hier="4" item="3"/>
          <tpl fld="3" item="31"/>
          <tpl fld="2" item="41"/>
          <tpl hier="9" item="1"/>
          <tpl hier="11" item="4"/>
          <tpl hier="12" item="5"/>
          <tpl hier="26" item="4294967295"/>
        </tpls>
      </n>
      <n v="1">
        <tpls c="8">
          <tpl hier="2" item="0"/>
          <tpl hier="4" item="3"/>
          <tpl fld="3" item="30"/>
          <tpl fld="2" item="41"/>
          <tpl hier="9" item="1"/>
          <tpl hier="11" item="4"/>
          <tpl hier="12" item="5"/>
          <tpl hier="26" item="4294967295"/>
        </tpls>
      </n>
      <n v="1">
        <tpls c="8">
          <tpl hier="2" item="0"/>
          <tpl hier="4" item="3"/>
          <tpl fld="3" item="29"/>
          <tpl fld="2" item="41"/>
          <tpl hier="9" item="1"/>
          <tpl hier="11" item="4"/>
          <tpl hier="12" item="5"/>
          <tpl hier="26" item="4294967295"/>
        </tpls>
      </n>
      <n v="1">
        <tpls c="8">
          <tpl hier="2" item="0"/>
          <tpl hier="4" item="3"/>
          <tpl fld="3" item="16"/>
          <tpl fld="2" item="39"/>
          <tpl hier="9" item="1"/>
          <tpl hier="11" item="4"/>
          <tpl hier="12" item="5"/>
          <tpl hier="26" item="4294967295"/>
        </tpls>
      </n>
      <n v="1">
        <tpls c="8">
          <tpl hier="2" item="0"/>
          <tpl hier="4" item="3"/>
          <tpl fld="3" item="15"/>
          <tpl fld="2" item="39"/>
          <tpl hier="9" item="1"/>
          <tpl hier="11" item="4"/>
          <tpl hier="12" item="5"/>
          <tpl hier="26" item="4294967295"/>
        </tpls>
      </n>
      <n v="1">
        <tpls c="8">
          <tpl hier="2" item="0"/>
          <tpl hier="4" item="3"/>
          <tpl fld="3" item="14"/>
          <tpl fld="2" item="39"/>
          <tpl hier="9" item="1"/>
          <tpl hier="11" item="4"/>
          <tpl hier="12" item="5"/>
          <tpl hier="26" item="4294967295"/>
        </tpls>
      </n>
      <n v="1">
        <tpls c="8">
          <tpl hier="2" item="0"/>
          <tpl hier="4" item="3"/>
          <tpl fld="3" item="13"/>
          <tpl fld="2" item="39"/>
          <tpl hier="9" item="1"/>
          <tpl hier="11" item="4"/>
          <tpl hier="12" item="5"/>
          <tpl hier="26" item="4294967295"/>
        </tpls>
      </n>
      <n v="1">
        <tpls c="8">
          <tpl hier="2" item="0"/>
          <tpl hier="4" item="3"/>
          <tpl fld="3" item="4"/>
          <tpl fld="2" item="14"/>
          <tpl hier="9" item="1"/>
          <tpl hier="11" item="4"/>
          <tpl hier="12" item="5"/>
          <tpl hier="26" item="4294967295"/>
        </tpls>
      </n>
      <n v="1">
        <tpls c="8">
          <tpl hier="2" item="0"/>
          <tpl hier="4" item="3"/>
          <tpl fld="3" item="58"/>
          <tpl fld="2" item="14"/>
          <tpl hier="9" item="1"/>
          <tpl hier="11" item="4"/>
          <tpl hier="12" item="5"/>
          <tpl hier="26" item="4294967295"/>
        </tpls>
      </n>
      <n v="1">
        <tpls c="8">
          <tpl hier="2" item="0"/>
          <tpl hier="4" item="3"/>
          <tpl fld="3" item="2"/>
          <tpl fld="2" item="14"/>
          <tpl hier="9" item="1"/>
          <tpl hier="11" item="4"/>
          <tpl hier="12" item="5"/>
          <tpl hier="26" item="4294967295"/>
        </tpls>
      </n>
      <n v="1">
        <tpls c="8">
          <tpl hier="2" item="0"/>
          <tpl hier="4" item="3"/>
          <tpl fld="3" item="54"/>
          <tpl fld="2" item="31"/>
          <tpl hier="9" item="1"/>
          <tpl hier="11" item="4"/>
          <tpl hier="12" item="5"/>
          <tpl hier="26" item="4294967295"/>
        </tpls>
      </n>
      <n v="1">
        <tpls c="8">
          <tpl hier="2" item="0"/>
          <tpl hier="4" item="3"/>
          <tpl fld="3" item="53"/>
          <tpl fld="2" item="31"/>
          <tpl hier="9" item="1"/>
          <tpl hier="11" item="4"/>
          <tpl hier="12" item="5"/>
          <tpl hier="26" item="4294967295"/>
        </tpls>
      </n>
      <n v="1">
        <tpls c="8">
          <tpl hier="2" item="0"/>
          <tpl hier="4" item="3"/>
          <tpl fld="3" item="52"/>
          <tpl fld="2" item="31"/>
          <tpl hier="9" item="1"/>
          <tpl hier="11" item="4"/>
          <tpl hier="12" item="5"/>
          <tpl hier="26" item="4294967295"/>
        </tpls>
      </n>
      <n v="1">
        <tpls c="8">
          <tpl hier="2" item="0"/>
          <tpl hier="4" item="3"/>
          <tpl fld="3" item="48"/>
          <tpl fld="2" item="29"/>
          <tpl hier="9" item="1"/>
          <tpl hier="11" item="4"/>
          <tpl hier="12" item="5"/>
          <tpl hier="26" item="4294967295"/>
        </tpls>
      </n>
      <n v="1">
        <tpls c="8">
          <tpl hier="2" item="0"/>
          <tpl hier="4" item="3"/>
          <tpl fld="3" item="46"/>
          <tpl fld="2" item="29"/>
          <tpl hier="9" item="1"/>
          <tpl hier="11" item="4"/>
          <tpl hier="12" item="5"/>
          <tpl hier="26" item="4294967295"/>
        </tpls>
      </n>
      <n v="1">
        <tpls c="8">
          <tpl hier="2" item="0"/>
          <tpl hier="4" item="3"/>
          <tpl fld="3" item="45"/>
          <tpl fld="2" item="29"/>
          <tpl hier="9" item="1"/>
          <tpl hier="11" item="4"/>
          <tpl hier="12" item="5"/>
          <tpl hier="26" item="4294967295"/>
        </tpls>
      </n>
      <n v="1">
        <tpls c="8">
          <tpl hier="2" item="0"/>
          <tpl hier="4" item="3"/>
          <tpl fld="3" item="47"/>
          <tpl fld="2" item="29"/>
          <tpl hier="9" item="1"/>
          <tpl hier="11" item="4"/>
          <tpl hier="12" item="5"/>
          <tpl hier="26" item="4294967295"/>
        </tpls>
      </n>
      <n v="1">
        <tpls c="8">
          <tpl hier="2" item="0"/>
          <tpl hier="4" item="3"/>
          <tpl fld="3" item="34"/>
          <tpl fld="2" item="27"/>
          <tpl hier="9" item="1"/>
          <tpl hier="11" item="4"/>
          <tpl hier="12" item="5"/>
          <tpl hier="26" item="4294967295"/>
        </tpls>
      </n>
      <n v="1">
        <tpls c="8">
          <tpl hier="2" item="0"/>
          <tpl hier="4" item="3"/>
          <tpl fld="3" item="36"/>
          <tpl fld="2" item="27"/>
          <tpl hier="9" item="1"/>
          <tpl hier="11" item="4"/>
          <tpl hier="12" item="5"/>
          <tpl hier="26" item="4294967295"/>
        </tpls>
      </n>
      <n v="1">
        <tpls c="8">
          <tpl hier="2" item="0"/>
          <tpl hier="4" item="3"/>
          <tpl fld="3" item="27"/>
          <tpl fld="2" item="27"/>
          <tpl hier="9" item="1"/>
          <tpl hier="11" item="4"/>
          <tpl hier="12" item="5"/>
          <tpl hier="26" item="4294967295"/>
        </tpls>
      </n>
      <n v="1">
        <tpls c="8">
          <tpl hier="2" item="0"/>
          <tpl hier="4" item="3"/>
          <tpl fld="3" item="33"/>
          <tpl fld="2" item="27"/>
          <tpl hier="9" item="1"/>
          <tpl hier="11" item="4"/>
          <tpl hier="12" item="5"/>
          <tpl hier="26" item="4294967295"/>
        </tpls>
      </n>
      <n v="1">
        <tpls c="8">
          <tpl hier="2" item="0"/>
          <tpl hier="4" item="3"/>
          <tpl fld="3" item="18"/>
          <tpl fld="2" item="26"/>
          <tpl hier="9" item="1"/>
          <tpl hier="11" item="4"/>
          <tpl hier="12" item="5"/>
          <tpl hier="26" item="4294967295"/>
        </tpls>
      </n>
      <n v="1">
        <tpls c="8">
          <tpl hier="2" item="0"/>
          <tpl hier="4" item="3"/>
          <tpl fld="3" item="22"/>
          <tpl fld="2" item="26"/>
          <tpl hier="9" item="1"/>
          <tpl hier="11" item="4"/>
          <tpl hier="12" item="5"/>
          <tpl hier="26" item="4294967295"/>
        </tpls>
      </n>
      <n v="1">
        <tpls c="8">
          <tpl hier="2" item="0"/>
          <tpl hier="4" item="3"/>
          <tpl fld="3" item="17"/>
          <tpl fld="2" item="26"/>
          <tpl hier="9" item="1"/>
          <tpl hier="11" item="4"/>
          <tpl hier="12" item="5"/>
          <tpl hier="26" item="4294967295"/>
        </tpls>
      </n>
      <n v="1">
        <tpls c="8">
          <tpl hier="2" item="0"/>
          <tpl hier="4" item="3"/>
          <tpl fld="3" item="21"/>
          <tpl fld="2" item="26"/>
          <tpl hier="9" item="1"/>
          <tpl hier="11" item="4"/>
          <tpl hier="12" item="5"/>
          <tpl hier="26" item="4294967295"/>
        </tpls>
      </n>
      <n v="1">
        <tpls c="8">
          <tpl hier="2" item="0"/>
          <tpl hier="4" item="3"/>
          <tpl fld="3" item="8"/>
          <tpl fld="2" item="24"/>
          <tpl hier="9" item="1"/>
          <tpl hier="11" item="4"/>
          <tpl hier="12" item="5"/>
          <tpl hier="26" item="4294967295"/>
        </tpls>
      </n>
      <n v="1">
        <tpls c="8">
          <tpl hier="2" item="0"/>
          <tpl hier="4" item="3"/>
          <tpl fld="3" item="7"/>
          <tpl fld="2" item="24"/>
          <tpl hier="9" item="1"/>
          <tpl hier="11" item="4"/>
          <tpl hier="12" item="5"/>
          <tpl hier="26" item="4294967295"/>
        </tpls>
      </n>
      <n v="1">
        <tpls c="8">
          <tpl hier="2" item="0"/>
          <tpl hier="4" item="3"/>
          <tpl fld="3" item="6"/>
          <tpl fld="2" item="24"/>
          <tpl hier="9" item="1"/>
          <tpl hier="11" item="4"/>
          <tpl hier="12" item="5"/>
          <tpl hier="26" item="4294967295"/>
        </tpls>
      </n>
      <n v="1">
        <tpls c="8">
          <tpl hier="2" item="0"/>
          <tpl hier="4" item="3"/>
          <tpl fld="3" item="5"/>
          <tpl fld="2" item="24"/>
          <tpl hier="9" item="1"/>
          <tpl hier="11" item="4"/>
          <tpl hier="12" item="5"/>
          <tpl hier="26" item="4294967295"/>
        </tpls>
      </n>
      <n v="1">
        <tpls c="8">
          <tpl hier="2" item="0"/>
          <tpl hier="4" item="3"/>
          <tpl fld="3" item="56"/>
          <tpl fld="2" item="17"/>
          <tpl hier="9" item="1"/>
          <tpl hier="11" item="4"/>
          <tpl hier="12" item="5"/>
          <tpl hier="26" item="4294967295"/>
        </tpls>
      </n>
      <n v="1">
        <tpls c="8">
          <tpl hier="2" item="0"/>
          <tpl hier="4" item="3"/>
          <tpl fld="3" item="0"/>
          <tpl fld="2" item="17"/>
          <tpl hier="9" item="1"/>
          <tpl hier="11" item="4"/>
          <tpl hier="12" item="5"/>
          <tpl hier="26" item="4294967295"/>
        </tpls>
      </n>
      <n v="1">
        <tpls c="8">
          <tpl hier="2" item="0"/>
          <tpl hier="4" item="3"/>
          <tpl fld="3" item="55"/>
          <tpl fld="2" item="17"/>
          <tpl hier="9" item="1"/>
          <tpl hier="11" item="4"/>
          <tpl hier="12" item="5"/>
          <tpl hier="26" item="4294967295"/>
        </tpls>
      </n>
      <n v="1">
        <tpls c="8">
          <tpl hier="2" item="0"/>
          <tpl hier="4" item="3"/>
          <tpl fld="3" item="35"/>
          <tpl fld="2" item="13"/>
          <tpl hier="9" item="1"/>
          <tpl hier="11" item="4"/>
          <tpl hier="12" item="5"/>
          <tpl hier="26" item="4294967295"/>
        </tpls>
      </n>
      <n v="1">
        <tpls c="8">
          <tpl hier="2" item="0"/>
          <tpl hier="4" item="3"/>
          <tpl fld="3" item="40"/>
          <tpl fld="2" item="13"/>
          <tpl hier="9" item="1"/>
          <tpl hier="11" item="4"/>
          <tpl hier="12" item="5"/>
          <tpl hier="26" item="4294967295"/>
        </tpls>
      </n>
      <n v="1">
        <tpls c="8">
          <tpl hier="2" item="0"/>
          <tpl hier="4" item="3"/>
          <tpl fld="3" item="50"/>
          <tpl fld="2" item="13"/>
          <tpl hier="9" item="1"/>
          <tpl hier="11" item="4"/>
          <tpl hier="12" item="5"/>
          <tpl hier="26" item="4294967295"/>
        </tpls>
      </n>
      <n v="1">
        <tpls c="8">
          <tpl hier="2" item="0"/>
          <tpl hier="4" item="3"/>
          <tpl fld="3" item="49"/>
          <tpl fld="2" item="13"/>
          <tpl hier="9" item="1"/>
          <tpl hier="11" item="4"/>
          <tpl hier="12" item="5"/>
          <tpl hier="26" item="4294967295"/>
        </tpls>
      </n>
      <n v="1">
        <tpls c="8">
          <tpl hier="2" item="0"/>
          <tpl hier="4" item="3"/>
          <tpl fld="3" item="37"/>
          <tpl fld="2" item="23"/>
          <tpl hier="9" item="1"/>
          <tpl hier="11" item="4"/>
          <tpl hier="12" item="5"/>
          <tpl hier="26" item="4294967295"/>
        </tpls>
      </n>
      <n v="1">
        <tpls c="8">
          <tpl hier="2" item="0"/>
          <tpl hier="4" item="3"/>
          <tpl fld="3" item="39"/>
          <tpl fld="2" item="23"/>
          <tpl hier="9" item="1"/>
          <tpl hier="11" item="4"/>
          <tpl hier="12" item="5"/>
          <tpl hier="26" item="4294967295"/>
        </tpls>
      </n>
      <n v="1">
        <tpls c="8">
          <tpl hier="2" item="0"/>
          <tpl hier="4" item="3"/>
          <tpl fld="3" item="28"/>
          <tpl fld="2" item="23"/>
          <tpl hier="9" item="1"/>
          <tpl hier="11" item="4"/>
          <tpl hier="12" item="5"/>
          <tpl hier="26" item="4294967295"/>
        </tpls>
      </n>
      <n v="1">
        <tpls c="8">
          <tpl hier="2" item="0"/>
          <tpl hier="4" item="3"/>
          <tpl fld="3" item="19"/>
          <tpl fld="2" item="23"/>
          <tpl hier="9" item="1"/>
          <tpl hier="11" item="4"/>
          <tpl hier="12" item="5"/>
          <tpl hier="26" item="4294967295"/>
        </tpls>
      </n>
      <n v="1">
        <tpls c="8">
          <tpl hier="2" item="0"/>
          <tpl hier="4" item="3"/>
          <tpl fld="3" item="26"/>
          <tpl fld="2" item="30"/>
          <tpl hier="9" item="1"/>
          <tpl hier="11" item="4"/>
          <tpl hier="12" item="5"/>
          <tpl hier="26" item="4294967295"/>
        </tpls>
      </n>
      <n v="1">
        <tpls c="8">
          <tpl hier="2" item="0"/>
          <tpl hier="4" item="3"/>
          <tpl fld="3" item="25"/>
          <tpl fld="2" item="30"/>
          <tpl hier="9" item="1"/>
          <tpl hier="11" item="4"/>
          <tpl hier="12" item="5"/>
          <tpl hier="26" item="4294967295"/>
        </tpls>
      </n>
      <n v="1">
        <tpls c="8">
          <tpl hier="2" item="0"/>
          <tpl hier="4" item="3"/>
          <tpl fld="3" item="24"/>
          <tpl fld="2" item="30"/>
          <tpl hier="9" item="1"/>
          <tpl hier="11" item="4"/>
          <tpl hier="12" item="5"/>
          <tpl hier="26" item="4294967295"/>
        </tpls>
      </n>
      <n v="1">
        <tpls c="8">
          <tpl hier="2" item="0"/>
          <tpl hier="4" item="3"/>
          <tpl fld="3" item="46"/>
          <tpl fld="2" item="45"/>
          <tpl hier="9" item="1"/>
          <tpl hier="11" item="4"/>
          <tpl hier="12" item="5"/>
          <tpl hier="26" item="4294967295"/>
        </tpls>
      </n>
      <n v="1">
        <tpls c="8">
          <tpl hier="2" item="0"/>
          <tpl hier="4" item="3"/>
          <tpl fld="3" item="27"/>
          <tpl fld="2" item="45"/>
          <tpl hier="9" item="1"/>
          <tpl hier="11" item="4"/>
          <tpl hier="12" item="5"/>
          <tpl hier="26" item="4294967295"/>
        </tpls>
      </n>
      <n v="1">
        <tpls c="8">
          <tpl hier="2" item="0"/>
          <tpl hier="4" item="3"/>
          <tpl fld="3" item="13"/>
          <tpl fld="2" item="45"/>
          <tpl hier="9" item="1"/>
          <tpl hier="11" item="4"/>
          <tpl hier="12" item="5"/>
          <tpl hier="26" item="4294967295"/>
        </tpls>
      </n>
      <n v="1">
        <tpls c="8">
          <tpl hier="2" item="0"/>
          <tpl hier="4" item="3"/>
          <tpl fld="3" item="20"/>
          <tpl fld="2" item="25"/>
          <tpl hier="9" item="1"/>
          <tpl hier="11" item="4"/>
          <tpl hier="12" item="5"/>
          <tpl hier="26" item="4294967295"/>
        </tpls>
      </n>
      <n v="1">
        <tpls c="8">
          <tpl hier="2" item="0"/>
          <tpl hier="4" item="3"/>
          <tpl fld="3" item="28"/>
          <tpl fld="2" item="25"/>
          <tpl hier="9" item="1"/>
          <tpl hier="11" item="4"/>
          <tpl hier="12" item="5"/>
          <tpl hier="26" item="4294967295"/>
        </tpls>
      </n>
      <n v="1">
        <tpls c="8">
          <tpl hier="2" item="0"/>
          <tpl hier="4" item="3"/>
          <tpl fld="3" item="23"/>
          <tpl fld="2" item="25"/>
          <tpl hier="9" item="1"/>
          <tpl hier="11" item="4"/>
          <tpl hier="12" item="5"/>
          <tpl hier="26" item="4294967295"/>
        </tpls>
      </n>
      <n v="1">
        <tpls c="8">
          <tpl hier="2" item="0"/>
          <tpl hier="4" item="3"/>
          <tpl fld="3" item="56"/>
          <tpl fld="2" item="38"/>
          <tpl hier="9" item="1"/>
          <tpl hier="11" item="4"/>
          <tpl hier="12" item="5"/>
          <tpl hier="26" item="4294967295"/>
        </tpls>
      </n>
      <n v="1">
        <tpls c="8">
          <tpl hier="2" item="0"/>
          <tpl hier="4" item="3"/>
          <tpl fld="3" item="50"/>
          <tpl fld="2" item="38"/>
          <tpl hier="9" item="1"/>
          <tpl hier="11" item="4"/>
          <tpl hier="12" item="5"/>
          <tpl hier="26" item="4294967295"/>
        </tpls>
      </n>
      <n v="1">
        <tpls c="8">
          <tpl hier="2" item="0"/>
          <tpl hier="4" item="3"/>
          <tpl fld="3" item="29"/>
          <tpl fld="2" item="38"/>
          <tpl hier="9" item="1"/>
          <tpl hier="11" item="4"/>
          <tpl hier="12" item="5"/>
          <tpl hier="26" item="4294967295"/>
        </tpls>
      </n>
      <n v="1">
        <tpls c="8">
          <tpl hier="2" item="0"/>
          <tpl hier="4" item="3"/>
          <tpl fld="3" item="4"/>
          <tpl fld="2" item="16"/>
          <tpl hier="9" item="1"/>
          <tpl hier="11" item="4"/>
          <tpl hier="12" item="5"/>
          <tpl hier="26" item="4294967295"/>
        </tpls>
      </n>
      <n v="1">
        <tpls c="8">
          <tpl hier="2" item="0"/>
          <tpl hier="4" item="3"/>
          <tpl fld="3" item="53"/>
          <tpl fld="2" item="16"/>
          <tpl hier="9" item="1"/>
          <tpl hier="11" item="4"/>
          <tpl hier="12" item="5"/>
          <tpl hier="26" item="4294967295"/>
        </tpls>
      </n>
      <n v="1">
        <tpls c="8">
          <tpl hier="2" item="0"/>
          <tpl hier="4" item="3"/>
          <tpl fld="3" item="41"/>
          <tpl fld="2" item="16"/>
          <tpl hier="9" item="1"/>
          <tpl hier="11" item="4"/>
          <tpl hier="12" item="5"/>
          <tpl hier="26" item="4294967295"/>
        </tpls>
      </n>
      <n v="1">
        <tpls c="8">
          <tpl hier="2" item="0"/>
          <tpl hier="4" item="3"/>
          <tpl fld="3" item="8"/>
          <tpl fld="2" item="10"/>
          <tpl hier="9" item="1"/>
          <tpl hier="11" item="4"/>
          <tpl hier="12" item="5"/>
          <tpl hier="26" item="4294967295"/>
        </tpls>
      </n>
      <n v="1">
        <tpls c="8">
          <tpl hier="2" item="0"/>
          <tpl hier="4" item="3"/>
          <tpl fld="3" item="0"/>
          <tpl fld="2" item="10"/>
          <tpl hier="9" item="1"/>
          <tpl hier="11" item="4"/>
          <tpl hier="12" item="5"/>
          <tpl hier="26" item="4294967295"/>
        </tpls>
      </n>
      <n v="1">
        <tpls c="8">
          <tpl hier="2" item="0"/>
          <tpl hier="4" item="3"/>
          <tpl fld="3" item="49"/>
          <tpl fld="2" item="10"/>
          <tpl hier="9" item="1"/>
          <tpl hier="11" item="4"/>
          <tpl hier="12" item="5"/>
          <tpl hier="26" item="4294967295"/>
        </tpls>
      </n>
      <n v="1">
        <tpls c="8">
          <tpl hier="2" item="0"/>
          <tpl hier="4" item="3"/>
          <tpl fld="3" item="18"/>
          <tpl fld="2" item="12"/>
          <tpl hier="9" item="1"/>
          <tpl hier="11" item="4"/>
          <tpl hier="12" item="5"/>
          <tpl hier="26" item="4294967295"/>
        </tpls>
      </n>
      <n v="1">
        <tpls c="8">
          <tpl hier="2" item="0"/>
          <tpl hier="4" item="3"/>
          <tpl fld="3" item="0"/>
          <tpl fld="2" item="12"/>
          <tpl hier="9" item="1"/>
          <tpl hier="11" item="4"/>
          <tpl hier="12" item="5"/>
          <tpl hier="26" item="4294967295"/>
        </tpls>
      </n>
      <n v="1">
        <tpls c="8">
          <tpl hier="2" item="0"/>
          <tpl hier="4" item="3"/>
          <tpl fld="3" item="47"/>
          <tpl fld="2" item="12"/>
          <tpl hier="9" item="1"/>
          <tpl hier="11" item="4"/>
          <tpl hier="12" item="5"/>
          <tpl hier="26" item="4294967295"/>
        </tpls>
      </n>
      <n v="1">
        <tpls c="8">
          <tpl hier="2" item="0"/>
          <tpl hier="4" item="3"/>
          <tpl fld="3" item="10"/>
          <tpl fld="2" item="18"/>
          <tpl hier="9" item="1"/>
          <tpl hier="11" item="4"/>
          <tpl hier="12" item="5"/>
          <tpl hier="26" item="4294967295"/>
        </tpls>
      </n>
      <n v="1">
        <tpls c="8">
          <tpl hier="2" item="0"/>
          <tpl hier="4" item="3"/>
          <tpl fld="3" item="50"/>
          <tpl fld="2" item="18"/>
          <tpl hier="9" item="1"/>
          <tpl hier="11" item="4"/>
          <tpl hier="12" item="5"/>
          <tpl hier="26" item="4294967295"/>
        </tpls>
      </n>
      <n v="1">
        <tpls c="8">
          <tpl hier="2" item="0"/>
          <tpl hier="4" item="3"/>
          <tpl fld="3" item="33"/>
          <tpl fld="2" item="18"/>
          <tpl hier="9" item="1"/>
          <tpl hier="11" item="4"/>
          <tpl hier="12" item="5"/>
          <tpl hier="26" item="4294967295"/>
        </tpls>
      </n>
      <n v="1">
        <tpls c="8">
          <tpl hier="2" item="0"/>
          <tpl hier="4" item="3"/>
          <tpl fld="3" item="54"/>
          <tpl fld="2" item="20"/>
          <tpl hier="9" item="1"/>
          <tpl hier="11" item="4"/>
          <tpl hier="12" item="5"/>
          <tpl hier="26" item="4294967295"/>
        </tpls>
      </n>
      <n v="1">
        <tpls c="8">
          <tpl hier="2" item="0"/>
          <tpl hier="4" item="3"/>
          <tpl fld="3" item="24"/>
          <tpl fld="2" item="20"/>
          <tpl hier="9" item="1"/>
          <tpl hier="11" item="4"/>
          <tpl hier="12" item="5"/>
          <tpl hier="26" item="4294967295"/>
        </tpls>
      </n>
      <n v="1">
        <tpls c="8">
          <tpl hier="2" item="0"/>
          <tpl hier="4" item="3"/>
          <tpl fld="3" item="35"/>
          <tpl fld="2" item="32"/>
          <tpl hier="9" item="1"/>
          <tpl hier="11" item="4"/>
          <tpl hier="12" item="5"/>
          <tpl hier="26" item="4294967295"/>
        </tpls>
      </n>
      <n v="1">
        <tpls c="8">
          <tpl hier="2" item="0"/>
          <tpl hier="4" item="3"/>
          <tpl fld="3" item="51"/>
          <tpl fld="2" item="32"/>
          <tpl hier="9" item="1"/>
          <tpl hier="11" item="4"/>
          <tpl hier="12" item="5"/>
          <tpl hier="26" item="4294967295"/>
        </tpls>
      </n>
      <n v="1">
        <tpls c="8">
          <tpl hier="2" item="0"/>
          <tpl hier="4" item="3"/>
          <tpl fld="3" item="48"/>
          <tpl fld="2" item="9"/>
          <tpl hier="9" item="1"/>
          <tpl hier="11" item="4"/>
          <tpl hier="12" item="5"/>
          <tpl hier="26" item="4294967295"/>
        </tpls>
      </n>
      <n v="1">
        <tpls c="8">
          <tpl hier="2" item="0"/>
          <tpl hier="4" item="3"/>
          <tpl fld="3" item="45"/>
          <tpl fld="2" item="9"/>
          <tpl hier="9" item="1"/>
          <tpl hier="11" item="4"/>
          <tpl hier="12" item="5"/>
          <tpl hier="26" item="4294967295"/>
        </tpls>
      </n>
      <n v="1">
        <tpls c="8">
          <tpl hier="2" item="0"/>
          <tpl hier="4" item="3"/>
          <tpl fld="3" item="34"/>
          <tpl fld="2" item="11"/>
          <tpl hier="9" item="1"/>
          <tpl hier="11" item="4"/>
          <tpl hier="12" item="5"/>
          <tpl hier="26" item="4294967295"/>
        </tpls>
      </n>
      <n v="1">
        <tpls c="8">
          <tpl hier="2" item="0"/>
          <tpl hier="4" item="3"/>
          <tpl fld="3" item="11"/>
          <tpl fld="2" item="11"/>
          <tpl hier="9" item="1"/>
          <tpl hier="11" item="4"/>
          <tpl hier="12" item="5"/>
          <tpl hier="26" item="4294967295"/>
        </tpls>
      </n>
      <n v="1">
        <tpls c="8">
          <tpl hier="2" item="0"/>
          <tpl hier="4" item="3"/>
          <tpl fld="3" item="39"/>
          <tpl fld="2" item="15"/>
          <tpl hier="9" item="1"/>
          <tpl hier="11" item="4"/>
          <tpl hier="12" item="5"/>
          <tpl hier="26" item="4294967295"/>
        </tpls>
      </n>
      <n v="1">
        <tpls c="8">
          <tpl hier="2" item="0"/>
          <tpl hier="4" item="3"/>
          <tpl fld="3" item="26"/>
          <tpl fld="2" item="19"/>
          <tpl hier="9" item="1"/>
          <tpl hier="11" item="4"/>
          <tpl hier="12" item="5"/>
          <tpl hier="26" item="4294967295"/>
        </tpls>
      </n>
      <n v="1">
        <tpls c="8">
          <tpl hier="2" item="0"/>
          <tpl hier="4" item="3"/>
          <tpl fld="3" item="37"/>
          <tpl fld="2" item="2"/>
          <tpl hier="9" item="1"/>
          <tpl hier="11" item="4"/>
          <tpl hier="12" item="5"/>
          <tpl hier="26" item="4294967295"/>
        </tpls>
      </n>
      <n v="1">
        <tpls c="8">
          <tpl hier="2" item="0"/>
          <tpl hier="4" item="3"/>
          <tpl fld="3" item="40"/>
          <tpl fld="2" item="6"/>
          <tpl hier="9" item="1"/>
          <tpl hier="11" item="4"/>
          <tpl hier="12" item="5"/>
          <tpl hier="26" item="4294967295"/>
        </tpls>
      </n>
      <n v="1">
        <tpls c="8">
          <tpl hier="2" item="0"/>
          <tpl hier="4" item="3"/>
          <tpl fld="3" item="44"/>
          <tpl fld="2" item="1"/>
          <tpl hier="9" item="1"/>
          <tpl hier="11" item="4"/>
          <tpl hier="12" item="5"/>
          <tpl hier="26" item="4294967295"/>
        </tpls>
      </n>
      <n v="1">
        <tpls c="8">
          <tpl hier="2" item="0"/>
          <tpl hier="4" item="3"/>
          <tpl fld="3" item="33"/>
          <tpl fld="2" item="5"/>
          <tpl hier="9" item="1"/>
          <tpl hier="11" item="4"/>
          <tpl hier="12" item="5"/>
          <tpl hier="26" item="4294967295"/>
        </tpls>
      </n>
      <n v="1">
        <tpls c="8">
          <tpl hier="2" item="0"/>
          <tpl hier="4" item="3"/>
          <tpl fld="3" item="36"/>
          <tpl fld="2" item="34"/>
          <tpl hier="9" item="1"/>
          <tpl hier="11" item="4"/>
          <tpl hier="12" item="5"/>
          <tpl hier="26" item="4294967295"/>
        </tpls>
      </n>
      <n v="1">
        <tpls c="8">
          <tpl hier="2" item="0"/>
          <tpl hier="4" item="3"/>
          <tpl fld="3" item="27"/>
          <tpl fld="2" item="34"/>
          <tpl hier="9" item="1"/>
          <tpl hier="11" item="4"/>
          <tpl hier="12" item="5"/>
          <tpl hier="26" item="4294967295"/>
        </tpls>
      </n>
      <n v="1">
        <tpls c="8">
          <tpl hier="2" item="0"/>
          <tpl hier="4" item="3"/>
          <tpl fld="3" item="33"/>
          <tpl fld="2" item="34"/>
          <tpl hier="9" item="1"/>
          <tpl hier="11" item="4"/>
          <tpl hier="12" item="5"/>
          <tpl hier="26" item="4294967295"/>
        </tpls>
      </n>
      <n v="1">
        <tpls c="8">
          <tpl hier="2" item="0"/>
          <tpl hier="4" item="3"/>
          <tpl fld="3" item="18"/>
          <tpl fld="2" item="64"/>
          <tpl hier="9" item="1"/>
          <tpl hier="11" item="4"/>
          <tpl hier="12" item="5"/>
          <tpl hier="26" item="4294967295"/>
        </tpls>
      </n>
      <n v="1">
        <tpls c="8">
          <tpl hier="2" item="0"/>
          <tpl hier="4" item="3"/>
          <tpl fld="3" item="22"/>
          <tpl fld="2" item="64"/>
          <tpl hier="9" item="1"/>
          <tpl hier="11" item="4"/>
          <tpl hier="12" item="5"/>
          <tpl hier="26" item="4294967295"/>
        </tpls>
      </n>
      <n v="1">
        <tpls c="8">
          <tpl hier="2" item="0"/>
          <tpl hier="4" item="3"/>
          <tpl fld="3" item="17"/>
          <tpl fld="2" item="64"/>
          <tpl hier="9" item="1"/>
          <tpl hier="11" item="4"/>
          <tpl hier="12" item="5"/>
          <tpl hier="26" item="4294967295"/>
        </tpls>
      </n>
      <n v="1">
        <tpls c="8">
          <tpl hier="2" item="0"/>
          <tpl hier="4" item="3"/>
          <tpl fld="3" item="21"/>
          <tpl fld="2" item="64"/>
          <tpl hier="9" item="1"/>
          <tpl hier="11" item="4"/>
          <tpl hier="12" item="5"/>
          <tpl hier="26" item="4294967295"/>
        </tpls>
      </n>
      <n v="1">
        <tpls c="8">
          <tpl hier="2" item="0"/>
          <tpl hier="4" item="3"/>
          <tpl fld="3" item="8"/>
          <tpl fld="2" item="33"/>
          <tpl hier="9" item="1"/>
          <tpl hier="11" item="4"/>
          <tpl hier="12" item="5"/>
          <tpl hier="26" item="4294967295"/>
        </tpls>
      </n>
      <n v="1">
        <tpls c="8">
          <tpl hier="2" item="0"/>
          <tpl hier="4" item="3"/>
          <tpl fld="3" item="7"/>
          <tpl fld="2" item="33"/>
          <tpl hier="9" item="1"/>
          <tpl hier="11" item="4"/>
          <tpl hier="12" item="5"/>
          <tpl hier="26" item="4294967295"/>
        </tpls>
      </n>
      <n v="1">
        <tpls c="8">
          <tpl hier="2" item="0"/>
          <tpl hier="4" item="3"/>
          <tpl fld="3" item="6"/>
          <tpl fld="2" item="33"/>
          <tpl hier="9" item="1"/>
          <tpl hier="11" item="4"/>
          <tpl hier="12" item="5"/>
          <tpl hier="26" item="4294967295"/>
        </tpls>
      </n>
      <n v="1">
        <tpls c="8">
          <tpl hier="2" item="0"/>
          <tpl hier="4" item="3"/>
          <tpl fld="3" item="5"/>
          <tpl fld="2" item="33"/>
          <tpl hier="9" item="1"/>
          <tpl hier="11" item="4"/>
          <tpl hier="12" item="5"/>
          <tpl hier="26" item="4294967295"/>
        </tpls>
      </n>
      <n v="1">
        <tpls c="8">
          <tpl hier="2" item="0"/>
          <tpl hier="4" item="3"/>
          <tpl fld="3" item="56"/>
          <tpl fld="2" item="43"/>
          <tpl hier="9" item="1"/>
          <tpl hier="11" item="4"/>
          <tpl hier="12" item="5"/>
          <tpl hier="26" item="4294967295"/>
        </tpls>
      </n>
      <n v="1">
        <tpls c="8">
          <tpl hier="2" item="0"/>
          <tpl hier="4" item="3"/>
          <tpl fld="3" item="0"/>
          <tpl fld="2" item="43"/>
          <tpl hier="9" item="1"/>
          <tpl hier="11" item="4"/>
          <tpl hier="12" item="5"/>
          <tpl hier="26" item="4294967295"/>
        </tpls>
      </n>
      <n v="1">
        <tpls c="8">
          <tpl hier="2" item="0"/>
          <tpl hier="4" item="3"/>
          <tpl fld="3" item="55"/>
          <tpl fld="2" item="43"/>
          <tpl hier="9" item="1"/>
          <tpl hier="11" item="4"/>
          <tpl hier="12" item="5"/>
          <tpl hier="26" item="4294967295"/>
        </tpls>
      </n>
      <n v="1">
        <tpls c="8">
          <tpl hier="2" item="0"/>
          <tpl hier="4" item="3"/>
          <tpl fld="3" item="35"/>
          <tpl fld="2" item="22"/>
          <tpl hier="9" item="1"/>
          <tpl hier="11" item="4"/>
          <tpl hier="12" item="5"/>
          <tpl hier="26" item="4294967295"/>
        </tpls>
      </n>
      <n v="1">
        <tpls c="8">
          <tpl hier="2" item="0"/>
          <tpl hier="4" item="3"/>
          <tpl fld="3" item="40"/>
          <tpl fld="2" item="22"/>
          <tpl hier="9" item="1"/>
          <tpl hier="11" item="4"/>
          <tpl hier="12" item="5"/>
          <tpl hier="26" item="4294967295"/>
        </tpls>
      </n>
      <n v="1">
        <tpls c="8">
          <tpl hier="2" item="0"/>
          <tpl hier="4" item="3"/>
          <tpl fld="3" item="50"/>
          <tpl fld="2" item="22"/>
          <tpl hier="9" item="1"/>
          <tpl hier="11" item="4"/>
          <tpl hier="12" item="5"/>
          <tpl hier="26" item="4294967295"/>
        </tpls>
      </n>
      <n v="1">
        <tpls c="8">
          <tpl hier="2" item="0"/>
          <tpl hier="4" item="3"/>
          <tpl fld="3" item="49"/>
          <tpl fld="2" item="22"/>
          <tpl hier="9" item="1"/>
          <tpl hier="11" item="4"/>
          <tpl hier="12" item="5"/>
          <tpl hier="26" item="4294967295"/>
        </tpls>
      </n>
      <n v="1">
        <tpls c="8">
          <tpl hier="2" item="0"/>
          <tpl hier="4" item="3"/>
          <tpl fld="3" item="37"/>
          <tpl fld="2" item="21"/>
          <tpl hier="9" item="1"/>
          <tpl hier="11" item="4"/>
          <tpl hier="12" item="5"/>
          <tpl hier="26" item="4294967295"/>
        </tpls>
      </n>
      <n v="1">
        <tpls c="8">
          <tpl hier="2" item="0"/>
          <tpl hier="4" item="3"/>
          <tpl fld="3" item="39"/>
          <tpl fld="2" item="21"/>
          <tpl hier="9" item="1"/>
          <tpl hier="11" item="4"/>
          <tpl hier="12" item="5"/>
          <tpl hier="26" item="4294967295"/>
        </tpls>
      </n>
      <n v="1">
        <tpls c="8">
          <tpl hier="2" item="0"/>
          <tpl hier="4" item="3"/>
          <tpl fld="3" item="28"/>
          <tpl fld="2" item="21"/>
          <tpl hier="9" item="1"/>
          <tpl hier="11" item="4"/>
          <tpl hier="12" item="5"/>
          <tpl hier="26" item="4294967295"/>
        </tpls>
      </n>
      <n v="1">
        <tpls c="8">
          <tpl hier="2" item="0"/>
          <tpl hier="4" item="3"/>
          <tpl fld="3" item="19"/>
          <tpl fld="2" item="21"/>
          <tpl hier="9" item="1"/>
          <tpl hier="11" item="4"/>
          <tpl hier="12" item="5"/>
          <tpl hier="26" item="4294967295"/>
        </tpls>
      </n>
      <n v="1">
        <tpls c="8">
          <tpl hier="2" item="0"/>
          <tpl hier="4" item="3"/>
          <tpl fld="3" item="26"/>
          <tpl fld="2" item="41"/>
          <tpl hier="9" item="1"/>
          <tpl hier="11" item="4"/>
          <tpl hier="12" item="5"/>
          <tpl hier="26" item="4294967295"/>
        </tpls>
      </n>
      <n v="1">
        <tpls c="8">
          <tpl hier="2" item="0"/>
          <tpl hier="4" item="3"/>
          <tpl fld="3" item="25"/>
          <tpl fld="2" item="41"/>
          <tpl hier="9" item="1"/>
          <tpl hier="11" item="4"/>
          <tpl hier="12" item="5"/>
          <tpl hier="26" item="4294967295"/>
        </tpls>
      </n>
      <n v="1">
        <tpls c="8">
          <tpl hier="2" item="0"/>
          <tpl hier="4" item="3"/>
          <tpl fld="3" item="24"/>
          <tpl fld="2" item="41"/>
          <tpl hier="9" item="1"/>
          <tpl hier="11" item="4"/>
          <tpl hier="12" item="5"/>
          <tpl hier="26" item="4294967295"/>
        </tpls>
      </n>
      <n v="1">
        <tpls c="8">
          <tpl hier="2" item="0"/>
          <tpl hier="4" item="3"/>
          <tpl fld="3" item="23"/>
          <tpl fld="2" item="41"/>
          <tpl hier="9" item="1"/>
          <tpl hier="11" item="4"/>
          <tpl hier="12" item="5"/>
          <tpl hier="26" item="4294967295"/>
        </tpls>
      </n>
      <n v="1">
        <tpls c="8">
          <tpl hier="2" item="0"/>
          <tpl hier="4" item="3"/>
          <tpl fld="3" item="10"/>
          <tpl fld="2" item="39"/>
          <tpl hier="9" item="1"/>
          <tpl hier="11" item="4"/>
          <tpl hier="12" item="5"/>
          <tpl hier="26" item="4294967295"/>
        </tpls>
      </n>
      <n v="1">
        <tpls c="8">
          <tpl hier="2" item="0"/>
          <tpl hier="4" item="3"/>
          <tpl fld="3" item="12"/>
          <tpl fld="2" item="39"/>
          <tpl hier="9" item="1"/>
          <tpl hier="11" item="4"/>
          <tpl hier="12" item="5"/>
          <tpl hier="26" item="4294967295"/>
        </tpls>
      </n>
      <n v="1">
        <tpls c="8">
          <tpl hier="2" item="0"/>
          <tpl hier="4" item="3"/>
          <tpl fld="3" item="11"/>
          <tpl fld="2" item="39"/>
          <tpl hier="9" item="1"/>
          <tpl hier="11" item="4"/>
          <tpl hier="12" item="5"/>
          <tpl hier="26" item="4294967295"/>
        </tpls>
      </n>
      <n v="1">
        <tpls c="8">
          <tpl hier="2" item="0"/>
          <tpl hier="4" item="3"/>
          <tpl fld="3" item="9"/>
          <tpl fld="2" item="39"/>
          <tpl hier="9" item="1"/>
          <tpl hier="11" item="4"/>
          <tpl hier="12" item="5"/>
          <tpl hier="26" item="4294967295"/>
        </tpls>
      </n>
      <n v="1">
        <tpls c="8">
          <tpl hier="2" item="0"/>
          <tpl hier="4" item="3"/>
          <tpl fld="3" item="57"/>
          <tpl fld="2" item="14"/>
          <tpl hier="9" item="1"/>
          <tpl hier="11" item="4"/>
          <tpl hier="12" item="5"/>
          <tpl hier="26" item="4294967295"/>
        </tpls>
      </n>
      <n v="1">
        <tpls c="8">
          <tpl hier="2" item="0"/>
          <tpl hier="4" item="3"/>
          <tpl fld="3" item="3"/>
          <tpl fld="2" item="14"/>
          <tpl hier="9" item="1"/>
          <tpl hier="11" item="4"/>
          <tpl hier="12" item="5"/>
          <tpl hier="26" item="4294967295"/>
        </tpls>
      </n>
      <n v="1">
        <tpls c="8">
          <tpl hier="2" item="0"/>
          <tpl hier="4" item="3"/>
          <tpl fld="3" item="1"/>
          <tpl fld="2" item="14"/>
          <tpl hier="9" item="1"/>
          <tpl hier="11" item="4"/>
          <tpl hier="12" item="5"/>
          <tpl hier="26" item="4294967295"/>
        </tpls>
      </n>
      <n v="1">
        <tpls c="8">
          <tpl hier="2" item="0"/>
          <tpl hier="4" item="3"/>
          <tpl fld="3" item="20"/>
          <tpl fld="2" item="31"/>
          <tpl hier="9" item="1"/>
          <tpl hier="11" item="4"/>
          <tpl hier="12" item="5"/>
          <tpl hier="26" item="4294967295"/>
        </tpls>
      </n>
      <n v="1">
        <tpls c="8">
          <tpl hier="2" item="0"/>
          <tpl hier="4" item="3"/>
          <tpl fld="3" item="51"/>
          <tpl fld="2" item="31"/>
          <tpl hier="9" item="1"/>
          <tpl hier="11" item="4"/>
          <tpl hier="12" item="5"/>
          <tpl hier="26" item="4294967295"/>
        </tpls>
      </n>
      <n v="1">
        <tpls c="8">
          <tpl hier="2" item="0"/>
          <tpl hier="4" item="3"/>
          <tpl fld="3" item="38"/>
          <tpl fld="2" item="31"/>
          <tpl hier="9" item="1"/>
          <tpl hier="11" item="4"/>
          <tpl hier="12" item="5"/>
          <tpl hier="26" item="4294967295"/>
        </tpls>
      </n>
      <n v="1">
        <tpls c="8">
          <tpl hier="2" item="0"/>
          <tpl hier="4" item="3"/>
          <tpl fld="3" item="44"/>
          <tpl fld="2" item="29"/>
          <tpl hier="9" item="1"/>
          <tpl hier="11" item="4"/>
          <tpl hier="12" item="5"/>
          <tpl hier="26" item="4294967295"/>
        </tpls>
      </n>
      <n v="1">
        <tpls c="8">
          <tpl hier="2" item="0"/>
          <tpl hier="4" item="3"/>
          <tpl fld="3" item="43"/>
          <tpl fld="2" item="29"/>
          <tpl hier="9" item="1"/>
          <tpl hier="11" item="4"/>
          <tpl hier="12" item="5"/>
          <tpl hier="26" item="4294967295"/>
        </tpls>
      </n>
      <n v="1">
        <tpls c="8">
          <tpl hier="2" item="0"/>
          <tpl hier="4" item="3"/>
          <tpl fld="3" item="42"/>
          <tpl fld="2" item="29"/>
          <tpl hier="9" item="1"/>
          <tpl hier="11" item="4"/>
          <tpl hier="12" item="5"/>
          <tpl hier="26" item="4294967295"/>
        </tpls>
      </n>
      <n v="1">
        <tpls c="8">
          <tpl hier="2" item="0"/>
          <tpl hier="4" item="3"/>
          <tpl fld="3" item="41"/>
          <tpl fld="2" item="29"/>
          <tpl hier="9" item="1"/>
          <tpl hier="11" item="4"/>
          <tpl hier="12" item="5"/>
          <tpl hier="26" item="4294967295"/>
        </tpls>
      </n>
      <n v="1">
        <tpls c="8">
          <tpl hier="2" item="0"/>
          <tpl hier="4" item="3"/>
          <tpl fld="3" item="32"/>
          <tpl fld="2" item="27"/>
          <tpl hier="9" item="1"/>
          <tpl hier="11" item="4"/>
          <tpl hier="12" item="5"/>
          <tpl hier="26" item="4294967295"/>
        </tpls>
      </n>
      <n v="1">
        <tpls c="8">
          <tpl hier="2" item="0"/>
          <tpl hier="4" item="3"/>
          <tpl fld="3" item="31"/>
          <tpl fld="2" item="27"/>
          <tpl hier="9" item="1"/>
          <tpl hier="11" item="4"/>
          <tpl hier="12" item="5"/>
          <tpl hier="26" item="4294967295"/>
        </tpls>
      </n>
      <n v="1">
        <tpls c="8">
          <tpl hier="2" item="0"/>
          <tpl hier="4" item="3"/>
          <tpl fld="3" item="30"/>
          <tpl fld="2" item="27"/>
          <tpl hier="9" item="1"/>
          <tpl hier="11" item="4"/>
          <tpl hier="12" item="5"/>
          <tpl hier="26" item="4294967295"/>
        </tpls>
      </n>
      <n v="1">
        <tpls c="8">
          <tpl hier="2" item="0"/>
          <tpl hier="4" item="3"/>
          <tpl fld="3" item="29"/>
          <tpl fld="2" item="27"/>
          <tpl hier="9" item="1"/>
          <tpl hier="11" item="4"/>
          <tpl hier="12" item="5"/>
          <tpl hier="26" item="4294967295"/>
        </tpls>
      </n>
      <n v="1">
        <tpls c="8">
          <tpl hier="2" item="0"/>
          <tpl hier="4" item="3"/>
          <tpl fld="3" item="16"/>
          <tpl fld="2" item="26"/>
          <tpl hier="9" item="1"/>
          <tpl hier="11" item="4"/>
          <tpl hier="12" item="5"/>
          <tpl hier="26" item="4294967295"/>
        </tpls>
      </n>
      <n v="1">
        <tpls c="8">
          <tpl hier="2" item="0"/>
          <tpl hier="4" item="3"/>
          <tpl fld="3" item="15"/>
          <tpl fld="2" item="26"/>
          <tpl hier="9" item="1"/>
          <tpl hier="11" item="4"/>
          <tpl hier="12" item="5"/>
          <tpl hier="26" item="4294967295"/>
        </tpls>
      </n>
      <n v="1">
        <tpls c="8">
          <tpl hier="2" item="0"/>
          <tpl hier="4" item="3"/>
          <tpl fld="3" item="14"/>
          <tpl fld="2" item="26"/>
          <tpl hier="9" item="1"/>
          <tpl hier="11" item="4"/>
          <tpl hier="12" item="5"/>
          <tpl hier="26" item="4294967295"/>
        </tpls>
      </n>
      <n v="1">
        <tpls c="8">
          <tpl hier="2" item="0"/>
          <tpl hier="4" item="3"/>
          <tpl fld="3" item="13"/>
          <tpl fld="2" item="26"/>
          <tpl hier="9" item="1"/>
          <tpl hier="11" item="4"/>
          <tpl hier="12" item="5"/>
          <tpl hier="26" item="4294967295"/>
        </tpls>
      </n>
      <n v="1">
        <tpls c="8">
          <tpl hier="2" item="0"/>
          <tpl hier="4" item="3"/>
          <tpl fld="3" item="4"/>
          <tpl fld="2" item="24"/>
          <tpl hier="9" item="1"/>
          <tpl hier="11" item="4"/>
          <tpl hier="12" item="5"/>
          <tpl hier="26" item="4294967295"/>
        </tpls>
      </n>
      <n v="1">
        <tpls c="8">
          <tpl hier="2" item="0"/>
          <tpl hier="4" item="3"/>
          <tpl fld="3" item="58"/>
          <tpl fld="2" item="24"/>
          <tpl hier="9" item="1"/>
          <tpl hier="11" item="4"/>
          <tpl hier="12" item="5"/>
          <tpl hier="26" item="4294967295"/>
        </tpls>
      </n>
      <n v="1">
        <tpls c="8">
          <tpl hier="2" item="0"/>
          <tpl hier="4" item="3"/>
          <tpl fld="3" item="2"/>
          <tpl fld="2" item="24"/>
          <tpl hier="9" item="1"/>
          <tpl hier="11" item="4"/>
          <tpl hier="12" item="5"/>
          <tpl hier="26" item="4294967295"/>
        </tpls>
      </n>
      <n v="1">
        <tpls c="8">
          <tpl hier="2" item="0"/>
          <tpl hier="4" item="3"/>
          <tpl fld="3" item="54"/>
          <tpl fld="2" item="17"/>
          <tpl hier="9" item="1"/>
          <tpl hier="11" item="4"/>
          <tpl hier="12" item="5"/>
          <tpl hier="26" item="4294967295"/>
        </tpls>
      </n>
      <n v="1">
        <tpls c="8">
          <tpl hier="2" item="0"/>
          <tpl hier="4" item="3"/>
          <tpl fld="3" item="53"/>
          <tpl fld="2" item="17"/>
          <tpl hier="9" item="1"/>
          <tpl hier="11" item="4"/>
          <tpl hier="12" item="5"/>
          <tpl hier="26" item="4294967295"/>
        </tpls>
      </n>
      <n v="1">
        <tpls c="8">
          <tpl hier="2" item="0"/>
          <tpl hier="4" item="3"/>
          <tpl fld="3" item="52"/>
          <tpl fld="2" item="17"/>
          <tpl hier="9" item="1"/>
          <tpl hier="11" item="4"/>
          <tpl hier="12" item="5"/>
          <tpl hier="26" item="4294967295"/>
        </tpls>
      </n>
      <n v="1">
        <tpls c="8">
          <tpl hier="2" item="0"/>
          <tpl hier="4" item="3"/>
          <tpl fld="3" item="48"/>
          <tpl fld="2" item="13"/>
          <tpl hier="9" item="1"/>
          <tpl hier="11" item="4"/>
          <tpl hier="12" item="5"/>
          <tpl hier="26" item="4294967295"/>
        </tpls>
      </n>
      <n v="1">
        <tpls c="8">
          <tpl hier="2" item="0"/>
          <tpl hier="4" item="3"/>
          <tpl fld="3" item="46"/>
          <tpl fld="2" item="13"/>
          <tpl hier="9" item="1"/>
          <tpl hier="11" item="4"/>
          <tpl hier="12" item="5"/>
          <tpl hier="26" item="4294967295"/>
        </tpls>
      </n>
      <n v="1">
        <tpls c="8">
          <tpl hier="2" item="0"/>
          <tpl hier="4" item="3"/>
          <tpl fld="3" item="45"/>
          <tpl fld="2" item="13"/>
          <tpl hier="9" item="1"/>
          <tpl hier="11" item="4"/>
          <tpl hier="12" item="5"/>
          <tpl hier="26" item="4294967295"/>
        </tpls>
      </n>
      <n v="1">
        <tpls c="8">
          <tpl hier="2" item="0"/>
          <tpl hier="4" item="3"/>
          <tpl fld="3" item="47"/>
          <tpl fld="2" item="13"/>
          <tpl hier="9" item="1"/>
          <tpl hier="11" item="4"/>
          <tpl hier="12" item="5"/>
          <tpl hier="26" item="4294967295"/>
        </tpls>
      </n>
      <n v="1">
        <tpls c="8">
          <tpl hier="2" item="0"/>
          <tpl hier="4" item="3"/>
          <tpl fld="3" item="34"/>
          <tpl fld="2" item="23"/>
          <tpl hier="9" item="1"/>
          <tpl hier="11" item="4"/>
          <tpl hier="12" item="5"/>
          <tpl hier="26" item="4294967295"/>
        </tpls>
      </n>
      <n v="1">
        <tpls c="8">
          <tpl hier="2" item="0"/>
          <tpl hier="4" item="3"/>
          <tpl fld="3" item="36"/>
          <tpl fld="2" item="23"/>
          <tpl hier="9" item="1"/>
          <tpl hier="11" item="4"/>
          <tpl hier="12" item="5"/>
          <tpl hier="26" item="4294967295"/>
        </tpls>
      </n>
      <n v="1">
        <tpls c="8">
          <tpl hier="2" item="0"/>
          <tpl hier="4" item="3"/>
          <tpl fld="3" item="27"/>
          <tpl fld="2" item="23"/>
          <tpl hier="9" item="1"/>
          <tpl hier="11" item="4"/>
          <tpl hier="12" item="5"/>
          <tpl hier="26" item="4294967295"/>
        </tpls>
      </n>
      <n v="1">
        <tpls c="8">
          <tpl hier="2" item="0"/>
          <tpl hier="4" item="3"/>
          <tpl fld="3" item="33"/>
          <tpl fld="2" item="23"/>
          <tpl hier="9" item="1"/>
          <tpl hier="11" item="4"/>
          <tpl hier="12" item="5"/>
          <tpl hier="26" item="4294967295"/>
        </tpls>
      </n>
      <n v="1">
        <tpls c="8">
          <tpl hier="2" item="0"/>
          <tpl hier="4" item="3"/>
          <tpl fld="3" item="18"/>
          <tpl fld="2" item="30"/>
          <tpl hier="9" item="1"/>
          <tpl hier="11" item="4"/>
          <tpl hier="12" item="5"/>
          <tpl hier="26" item="4294967295"/>
        </tpls>
      </n>
      <n v="1">
        <tpls c="8">
          <tpl hier="2" item="0"/>
          <tpl hier="4" item="3"/>
          <tpl fld="3" item="22"/>
          <tpl fld="2" item="30"/>
          <tpl hier="9" item="1"/>
          <tpl hier="11" item="4"/>
          <tpl hier="12" item="5"/>
          <tpl hier="26" item="4294967295"/>
        </tpls>
      </n>
      <n v="1">
        <tpls c="8">
          <tpl hier="2" item="0"/>
          <tpl hier="4" item="3"/>
          <tpl fld="3" item="17"/>
          <tpl fld="2" item="30"/>
          <tpl hier="9" item="1"/>
          <tpl hier="11" item="4"/>
          <tpl hier="12" item="5"/>
          <tpl hier="26" item="4294967295"/>
        </tpls>
      </n>
      <n v="1">
        <tpls c="8">
          <tpl hier="2" item="0"/>
          <tpl hier="4" item="3"/>
          <tpl fld="3" item="43"/>
          <tpl fld="2" item="45"/>
          <tpl hier="9" item="1"/>
          <tpl hier="11" item="4"/>
          <tpl hier="12" item="5"/>
          <tpl hier="26" item="4294967295"/>
        </tpls>
      </n>
      <n v="1">
        <tpls c="8">
          <tpl hier="2" item="0"/>
          <tpl hier="4" item="3"/>
          <tpl fld="3" item="30"/>
          <tpl fld="2" item="45"/>
          <tpl hier="9" item="1"/>
          <tpl hier="11" item="4"/>
          <tpl hier="12" item="5"/>
          <tpl hier="26" item="4294967295"/>
        </tpls>
      </n>
      <n v="1">
        <tpls c="8">
          <tpl hier="2" item="0"/>
          <tpl hier="4" item="3"/>
          <tpl fld="3" item="9"/>
          <tpl fld="2" item="45"/>
          <tpl hier="9" item="1"/>
          <tpl hier="11" item="4"/>
          <tpl hier="12" item="5"/>
          <tpl hier="26" item="4294967295"/>
        </tpls>
      </n>
      <n v="1">
        <tpls c="8">
          <tpl hier="2" item="0"/>
          <tpl hier="4" item="3"/>
          <tpl fld="3" item="46"/>
          <tpl fld="2" item="25"/>
          <tpl hier="9" item="1"/>
          <tpl hier="11" item="4"/>
          <tpl hier="12" item="5"/>
          <tpl hier="26" item="4294967295"/>
        </tpls>
      </n>
      <n v="1">
        <tpls c="8">
          <tpl hier="2" item="0"/>
          <tpl hier="4" item="3"/>
          <tpl fld="3" item="27"/>
          <tpl fld="2" item="25"/>
          <tpl hier="9" item="1"/>
          <tpl hier="11" item="4"/>
          <tpl hier="12" item="5"/>
          <tpl hier="26" item="4294967295"/>
        </tpls>
      </n>
      <n v="1">
        <tpls c="8">
          <tpl hier="2" item="0"/>
          <tpl hier="4" item="3"/>
          <tpl fld="3" item="21"/>
          <tpl fld="2" item="25"/>
          <tpl hier="9" item="1"/>
          <tpl hier="11" item="4"/>
          <tpl hier="12" item="5"/>
          <tpl hier="26" item="4294967295"/>
        </tpls>
      </n>
      <n v="1">
        <tpls c="8">
          <tpl hier="2" item="0"/>
          <tpl hier="4" item="3"/>
          <tpl fld="3" item="54"/>
          <tpl fld="2" item="38"/>
          <tpl hier="9" item="1"/>
          <tpl hier="11" item="4"/>
          <tpl hier="12" item="5"/>
          <tpl hier="26" item="4294967295"/>
        </tpls>
      </n>
      <n v="1">
        <tpls c="8">
          <tpl hier="2" item="0"/>
          <tpl hier="4" item="3"/>
          <tpl fld="3" item="42"/>
          <tpl fld="2" item="38"/>
          <tpl hier="9" item="1"/>
          <tpl hier="11" item="4"/>
          <tpl hier="12" item="5"/>
          <tpl hier="26" item="4294967295"/>
        </tpls>
      </n>
      <n v="1">
        <tpls c="8">
          <tpl hier="2" item="0"/>
          <tpl hier="4" item="3"/>
          <tpl fld="3" item="23"/>
          <tpl fld="2" item="38"/>
          <tpl hier="9" item="1"/>
          <tpl hier="11" item="4"/>
          <tpl hier="12" item="5"/>
          <tpl hier="26" item="4294967295"/>
        </tpls>
      </n>
      <n v="1">
        <tpls c="8">
          <tpl hier="2" item="0"/>
          <tpl hier="4" item="3"/>
          <tpl fld="3" item="57"/>
          <tpl fld="2" item="16"/>
          <tpl hier="9" item="1"/>
          <tpl hier="11" item="4"/>
          <tpl hier="12" item="5"/>
          <tpl hier="26" item="4294967295"/>
        </tpls>
      </n>
      <n v="1">
        <tpls c="8">
          <tpl hier="2" item="0"/>
          <tpl hier="4" item="3"/>
          <tpl fld="3" item="50"/>
          <tpl fld="2" item="16"/>
          <tpl hier="9" item="1"/>
          <tpl hier="11" item="4"/>
          <tpl hier="12" item="5"/>
          <tpl hier="26" item="4294967295"/>
        </tpls>
      </n>
      <n v="1">
        <tpls c="8">
          <tpl hier="2" item="0"/>
          <tpl hier="4" item="3"/>
          <tpl fld="3" item="19"/>
          <tpl fld="2" item="16"/>
          <tpl hier="9" item="1"/>
          <tpl hier="11" item="4"/>
          <tpl hier="12" item="5"/>
          <tpl hier="26" item="4294967295"/>
        </tpls>
      </n>
      <n v="1">
        <tpls c="8">
          <tpl hier="2" item="0"/>
          <tpl hier="4" item="3"/>
          <tpl fld="3" item="4"/>
          <tpl fld="2" item="10"/>
          <tpl hier="9" item="1"/>
          <tpl hier="11" item="4"/>
          <tpl hier="12" item="5"/>
          <tpl hier="26" item="4294967295"/>
        </tpls>
      </n>
      <n v="1">
        <tpls c="8">
          <tpl hier="2" item="0"/>
          <tpl hier="4" item="3"/>
          <tpl fld="3" item="53"/>
          <tpl fld="2" item="10"/>
          <tpl hier="9" item="1"/>
          <tpl hier="11" item="4"/>
          <tpl hier="12" item="5"/>
          <tpl hier="26" item="4294967295"/>
        </tpls>
      </n>
      <n v="1">
        <tpls c="8">
          <tpl hier="2" item="0"/>
          <tpl hier="4" item="3"/>
          <tpl fld="3" item="47"/>
          <tpl fld="2" item="10"/>
          <tpl hier="9" item="1"/>
          <tpl hier="11" item="4"/>
          <tpl hier="12" item="5"/>
          <tpl hier="26" item="4294967295"/>
        </tpls>
      </n>
      <n v="1">
        <tpls c="8">
          <tpl hier="2" item="0"/>
          <tpl hier="4" item="3"/>
          <tpl fld="3" item="16"/>
          <tpl fld="2" item="12"/>
          <tpl hier="9" item="1"/>
          <tpl hier="11" item="4"/>
          <tpl hier="12" item="5"/>
          <tpl hier="26" item="4294967295"/>
        </tpls>
      </n>
      <n v="1">
        <tpls c="8">
          <tpl hier="2" item="0"/>
          <tpl hier="4" item="3"/>
          <tpl fld="3" item="53"/>
          <tpl fld="2" item="12"/>
          <tpl hier="9" item="1"/>
          <tpl hier="11" item="4"/>
          <tpl hier="12" item="5"/>
          <tpl hier="26" item="4294967295"/>
        </tpls>
      </n>
      <n v="1">
        <tpls c="8">
          <tpl hier="2" item="0"/>
          <tpl hier="4" item="3"/>
          <tpl fld="3" item="41"/>
          <tpl fld="2" item="12"/>
          <tpl hier="9" item="1"/>
          <tpl hier="11" item="4"/>
          <tpl hier="12" item="5"/>
          <tpl hier="26" item="4294967295"/>
        </tpls>
      </n>
      <n v="1">
        <tpls c="8">
          <tpl hier="2" item="0"/>
          <tpl hier="4" item="3"/>
          <tpl fld="3" item="8"/>
          <tpl fld="2" item="18"/>
          <tpl hier="9" item="1"/>
          <tpl hier="11" item="4"/>
          <tpl hier="12" item="5"/>
          <tpl hier="26" item="4294967295"/>
        </tpls>
      </n>
      <n v="1">
        <tpls c="8">
          <tpl hier="2" item="0"/>
          <tpl hier="4" item="3"/>
          <tpl fld="3" item="45"/>
          <tpl fld="2" item="18"/>
          <tpl hier="9" item="1"/>
          <tpl hier="11" item="4"/>
          <tpl hier="12" item="5"/>
          <tpl hier="26" item="4294967295"/>
        </tpls>
      </n>
      <n v="1">
        <tpls c="8">
          <tpl hier="2" item="0"/>
          <tpl hier="4" item="3"/>
          <tpl fld="3" item="23"/>
          <tpl fld="2" item="18"/>
          <tpl hier="9" item="1"/>
          <tpl hier="11" item="4"/>
          <tpl hier="12" item="5"/>
          <tpl hier="26" item="4294967295"/>
        </tpls>
      </n>
      <n v="1">
        <tpls c="8">
          <tpl hier="2" item="0"/>
          <tpl hier="4" item="3"/>
          <tpl fld="3" item="46"/>
          <tpl fld="2" item="20"/>
          <tpl hier="9" item="1"/>
          <tpl hier="11" item="4"/>
          <tpl hier="12" item="5"/>
          <tpl hier="26" item="4294967295"/>
        </tpls>
      </n>
      <n v="1">
        <tpls c="8">
          <tpl hier="2" item="0"/>
          <tpl hier="4" item="3"/>
          <tpl fld="3" item="17"/>
          <tpl fld="2" item="20"/>
          <tpl hier="9" item="1"/>
          <tpl hier="11" item="4"/>
          <tpl hier="12" item="5"/>
          <tpl hier="26" item="4294967295"/>
        </tpls>
      </n>
      <n v="1">
        <tpls c="8">
          <tpl hier="2" item="0"/>
          <tpl hier="4" item="3"/>
          <tpl fld="3" item="48"/>
          <tpl fld="2" item="32"/>
          <tpl hier="9" item="1"/>
          <tpl hier="11" item="4"/>
          <tpl hier="12" item="5"/>
          <tpl hier="26" item="4294967295"/>
        </tpls>
      </n>
      <n v="1">
        <tpls c="8">
          <tpl hier="2" item="0"/>
          <tpl hier="4" item="3"/>
          <tpl fld="3" item="50"/>
          <tpl fld="2" item="32"/>
          <tpl hier="9" item="1"/>
          <tpl hier="11" item="4"/>
          <tpl hier="12" item="5"/>
          <tpl hier="26" item="4294967295"/>
        </tpls>
      </n>
      <n v="1">
        <tpls c="8">
          <tpl hier="2" item="0"/>
          <tpl hier="4" item="3"/>
          <tpl fld="3" item="44"/>
          <tpl fld="2" item="9"/>
          <tpl hier="9" item="1"/>
          <tpl hier="11" item="4"/>
          <tpl hier="12" item="5"/>
          <tpl hier="26" item="4294967295"/>
        </tpls>
      </n>
      <n v="1">
        <tpls c="8">
          <tpl hier="2" item="0"/>
          <tpl hier="4" item="3"/>
          <tpl fld="3" item="42"/>
          <tpl fld="2" item="9"/>
          <tpl hier="9" item="1"/>
          <tpl hier="11" item="4"/>
          <tpl hier="12" item="5"/>
          <tpl hier="26" item="4294967295"/>
        </tpls>
      </n>
      <n v="1">
        <tpls c="8">
          <tpl hier="2" item="0"/>
          <tpl hier="4" item="3"/>
          <tpl fld="3" item="32"/>
          <tpl fld="2" item="11"/>
          <tpl hier="9" item="1"/>
          <tpl hier="11" item="4"/>
          <tpl hier="12" item="5"/>
          <tpl hier="26" item="4294967295"/>
        </tpls>
      </n>
      <n v="1">
        <tpls c="8">
          <tpl hier="2" item="0"/>
          <tpl hier="4" item="3"/>
          <tpl fld="3" item="6"/>
          <tpl fld="2" item="11"/>
          <tpl hier="9" item="1"/>
          <tpl hier="11" item="4"/>
          <tpl hier="12" item="5"/>
          <tpl hier="26" item="4294967295"/>
        </tpls>
      </n>
      <n v="1">
        <tpls c="8">
          <tpl hier="2" item="0"/>
          <tpl hier="4" item="3"/>
          <tpl fld="3" item="36"/>
          <tpl fld="2" item="15"/>
          <tpl hier="9" item="1"/>
          <tpl hier="11" item="4"/>
          <tpl hier="12" item="5"/>
          <tpl hier="26" item="4294967295"/>
        </tpls>
      </n>
      <n v="1">
        <tpls c="8">
          <tpl hier="2" item="0"/>
          <tpl hier="4" item="3"/>
          <tpl fld="3" item="18"/>
          <tpl fld="2" item="19"/>
          <tpl hier="9" item="1"/>
          <tpl hier="11" item="4"/>
          <tpl hier="12" item="5"/>
          <tpl hier="26" item="4294967295"/>
        </tpls>
      </n>
      <n v="1">
        <tpls c="8">
          <tpl hier="2" item="0"/>
          <tpl hier="4" item="3"/>
          <tpl fld="3" item="10"/>
          <tpl fld="2" item="2"/>
          <tpl hier="9" item="1"/>
          <tpl hier="11" item="4"/>
          <tpl hier="12" item="5"/>
          <tpl hier="26" item="4294967295"/>
        </tpls>
      </n>
      <n v="1">
        <tpls c="8">
          <tpl hier="2" item="0"/>
          <tpl hier="4" item="3"/>
          <tpl fld="3" item="27"/>
          <tpl fld="2" item="6"/>
          <tpl hier="9" item="1"/>
          <tpl hier="11" item="4"/>
          <tpl hier="12" item="5"/>
          <tpl hier="26" item="4294967295"/>
        </tpls>
      </n>
      <n v="1">
        <tpls c="8">
          <tpl hier="2" item="0"/>
          <tpl hier="4" item="3"/>
          <tpl fld="3" item="15"/>
          <tpl fld="2" item="1"/>
          <tpl hier="9" item="1"/>
          <tpl hier="11" item="4"/>
          <tpl hier="12" item="5"/>
          <tpl hier="26" item="4294967295"/>
        </tpls>
      </n>
      <n v="1">
        <tpls c="8">
          <tpl hier="2" item="0"/>
          <tpl hier="4" item="3"/>
          <tpl fld="3" item="8"/>
          <tpl fld="2" item="7"/>
          <tpl hier="9" item="1"/>
          <tpl hier="11" item="4"/>
          <tpl hier="12" item="5"/>
          <tpl hier="26" item="4294967295"/>
        </tpls>
      </n>
      <n v="1">
        <tpls c="8">
          <tpl hier="2" item="0"/>
          <tpl hier="4" item="3"/>
          <tpl fld="3" item="54"/>
          <tpl fld="2" item="43"/>
          <tpl hier="9" item="1"/>
          <tpl hier="11" item="4"/>
          <tpl hier="12" item="5"/>
          <tpl hier="26" item="4294967295"/>
        </tpls>
      </n>
      <n v="1">
        <tpls c="8">
          <tpl hier="2" item="0"/>
          <tpl hier="4" item="3"/>
          <tpl fld="3" item="53"/>
          <tpl fld="2" item="43"/>
          <tpl hier="9" item="1"/>
          <tpl hier="11" item="4"/>
          <tpl hier="12" item="5"/>
          <tpl hier="26" item="4294967295"/>
        </tpls>
      </n>
      <n v="1">
        <tpls c="8">
          <tpl hier="2" item="0"/>
          <tpl hier="4" item="3"/>
          <tpl fld="3" item="52"/>
          <tpl fld="2" item="43"/>
          <tpl hier="9" item="1"/>
          <tpl hier="11" item="4"/>
          <tpl hier="12" item="5"/>
          <tpl hier="26" item="4294967295"/>
        </tpls>
      </n>
      <n v="1">
        <tpls c="8">
          <tpl hier="2" item="0"/>
          <tpl hier="4" item="3"/>
          <tpl fld="3" item="48"/>
          <tpl fld="2" item="22"/>
          <tpl hier="9" item="1"/>
          <tpl hier="11" item="4"/>
          <tpl hier="12" item="5"/>
          <tpl hier="26" item="4294967295"/>
        </tpls>
      </n>
      <n v="1">
        <tpls c="8">
          <tpl hier="2" item="0"/>
          <tpl hier="4" item="3"/>
          <tpl fld="3" item="46"/>
          <tpl fld="2" item="22"/>
          <tpl hier="9" item="1"/>
          <tpl hier="11" item="4"/>
          <tpl hier="12" item="5"/>
          <tpl hier="26" item="4294967295"/>
        </tpls>
      </n>
      <n v="1">
        <tpls c="8">
          <tpl hier="2" item="0"/>
          <tpl hier="4" item="3"/>
          <tpl fld="3" item="45"/>
          <tpl fld="2" item="22"/>
          <tpl hier="9" item="1"/>
          <tpl hier="11" item="4"/>
          <tpl hier="12" item="5"/>
          <tpl hier="26" item="4294967295"/>
        </tpls>
      </n>
      <n v="1">
        <tpls c="8">
          <tpl hier="2" item="0"/>
          <tpl hier="4" item="3"/>
          <tpl fld="3" item="47"/>
          <tpl fld="2" item="22"/>
          <tpl hier="9" item="1"/>
          <tpl hier="11" item="4"/>
          <tpl hier="12" item="5"/>
          <tpl hier="26" item="4294967295"/>
        </tpls>
      </n>
      <n v="1">
        <tpls c="8">
          <tpl hier="2" item="0"/>
          <tpl hier="4" item="3"/>
          <tpl fld="3" item="34"/>
          <tpl fld="2" item="21"/>
          <tpl hier="9" item="1"/>
          <tpl hier="11" item="4"/>
          <tpl hier="12" item="5"/>
          <tpl hier="26" item="4294967295"/>
        </tpls>
      </n>
      <n v="1">
        <tpls c="8">
          <tpl hier="2" item="0"/>
          <tpl hier="4" item="3"/>
          <tpl fld="3" item="36"/>
          <tpl fld="2" item="21"/>
          <tpl hier="9" item="1"/>
          <tpl hier="11" item="4"/>
          <tpl hier="12" item="5"/>
          <tpl hier="26" item="4294967295"/>
        </tpls>
      </n>
      <n v="1">
        <tpls c="8">
          <tpl hier="2" item="0"/>
          <tpl hier="4" item="3"/>
          <tpl fld="3" item="27"/>
          <tpl fld="2" item="21"/>
          <tpl hier="9" item="1"/>
          <tpl hier="11" item="4"/>
          <tpl hier="12" item="5"/>
          <tpl hier="26" item="4294967295"/>
        </tpls>
      </n>
      <n v="1">
        <tpls c="8">
          <tpl hier="2" item="0"/>
          <tpl hier="4" item="3"/>
          <tpl fld="3" item="33"/>
          <tpl fld="2" item="21"/>
          <tpl hier="9" item="1"/>
          <tpl hier="11" item="4"/>
          <tpl hier="12" item="5"/>
          <tpl hier="26" item="4294967295"/>
        </tpls>
      </n>
      <n v="1">
        <tpls c="8">
          <tpl hier="2" item="0"/>
          <tpl hier="4" item="3"/>
          <tpl fld="3" item="18"/>
          <tpl fld="2" item="41"/>
          <tpl hier="9" item="1"/>
          <tpl hier="11" item="4"/>
          <tpl hier="12" item="5"/>
          <tpl hier="26" item="4294967295"/>
        </tpls>
      </n>
      <n v="1">
        <tpls c="8">
          <tpl hier="2" item="0"/>
          <tpl hier="4" item="3"/>
          <tpl fld="3" item="22"/>
          <tpl fld="2" item="41"/>
          <tpl hier="9" item="1"/>
          <tpl hier="11" item="4"/>
          <tpl hier="12" item="5"/>
          <tpl hier="26" item="4294967295"/>
        </tpls>
      </n>
      <n v="1">
        <tpls c="8">
          <tpl hier="2" item="0"/>
          <tpl hier="4" item="3"/>
          <tpl fld="3" item="17"/>
          <tpl fld="2" item="41"/>
          <tpl hier="9" item="1"/>
          <tpl hier="11" item="4"/>
          <tpl hier="12" item="5"/>
          <tpl hier="26" item="4294967295"/>
        </tpls>
      </n>
      <n v="1">
        <tpls c="8">
          <tpl hier="2" item="0"/>
          <tpl hier="4" item="3"/>
          <tpl fld="3" item="21"/>
          <tpl fld="2" item="41"/>
          <tpl hier="9" item="1"/>
          <tpl hier="11" item="4"/>
          <tpl hier="12" item="5"/>
          <tpl hier="26" item="4294967295"/>
        </tpls>
      </n>
      <n v="1">
        <tpls c="8">
          <tpl hier="2" item="0"/>
          <tpl hier="4" item="3"/>
          <tpl fld="3" item="8"/>
          <tpl fld="2" item="39"/>
          <tpl hier="9" item="1"/>
          <tpl hier="11" item="4"/>
          <tpl hier="12" item="5"/>
          <tpl hier="26" item="4294967295"/>
        </tpls>
      </n>
      <n v="1">
        <tpls c="8">
          <tpl hier="2" item="0"/>
          <tpl hier="4" item="3"/>
          <tpl fld="3" item="7"/>
          <tpl fld="2" item="39"/>
          <tpl hier="9" item="1"/>
          <tpl hier="11" item="4"/>
          <tpl hier="12" item="5"/>
          <tpl hier="26" item="4294967295"/>
        </tpls>
      </n>
      <n v="1">
        <tpls c="8">
          <tpl hier="2" item="0"/>
          <tpl hier="4" item="3"/>
          <tpl fld="3" item="6"/>
          <tpl fld="2" item="39"/>
          <tpl hier="9" item="1"/>
          <tpl hier="11" item="4"/>
          <tpl hier="12" item="5"/>
          <tpl hier="26" item="4294967295"/>
        </tpls>
      </n>
      <n v="1">
        <tpls c="8">
          <tpl hier="2" item="0"/>
          <tpl hier="4" item="3"/>
          <tpl fld="3" item="5"/>
          <tpl fld="2" item="39"/>
          <tpl hier="9" item="1"/>
          <tpl hier="11" item="4"/>
          <tpl hier="12" item="5"/>
          <tpl hier="26" item="4294967295"/>
        </tpls>
      </n>
      <n v="1">
        <tpls c="8">
          <tpl hier="2" item="0"/>
          <tpl hier="4" item="3"/>
          <tpl fld="3" item="56"/>
          <tpl fld="2" item="14"/>
          <tpl hier="9" item="1"/>
          <tpl hier="11" item="4"/>
          <tpl hier="12" item="5"/>
          <tpl hier="26" item="4294967295"/>
        </tpls>
      </n>
      <n v="1">
        <tpls c="8">
          <tpl hier="2" item="0"/>
          <tpl hier="4" item="3"/>
          <tpl fld="3" item="0"/>
          <tpl fld="2" item="14"/>
          <tpl hier="9" item="1"/>
          <tpl hier="11" item="4"/>
          <tpl hier="12" item="5"/>
          <tpl hier="26" item="4294967295"/>
        </tpls>
      </n>
      <n v="1">
        <tpls c="8">
          <tpl hier="2" item="0"/>
          <tpl hier="4" item="3"/>
          <tpl fld="3" item="55"/>
          <tpl fld="2" item="14"/>
          <tpl hier="9" item="1"/>
          <tpl hier="11" item="4"/>
          <tpl hier="12" item="5"/>
          <tpl hier="26" item="4294967295"/>
        </tpls>
      </n>
      <n v="1">
        <tpls c="8">
          <tpl hier="2" item="0"/>
          <tpl hier="4" item="3"/>
          <tpl fld="3" item="35"/>
          <tpl fld="2" item="31"/>
          <tpl hier="9" item="1"/>
          <tpl hier="11" item="4"/>
          <tpl hier="12" item="5"/>
          <tpl hier="26" item="4294967295"/>
        </tpls>
      </n>
      <n v="1">
        <tpls c="8">
          <tpl hier="2" item="0"/>
          <tpl hier="4" item="3"/>
          <tpl fld="3" item="40"/>
          <tpl fld="2" item="31"/>
          <tpl hier="9" item="1"/>
          <tpl hier="11" item="4"/>
          <tpl hier="12" item="5"/>
          <tpl hier="26" item="4294967295"/>
        </tpls>
      </n>
      <n v="1">
        <tpls c="8">
          <tpl hier="2" item="0"/>
          <tpl hier="4" item="3"/>
          <tpl fld="3" item="50"/>
          <tpl fld="2" item="31"/>
          <tpl hier="9" item="1"/>
          <tpl hier="11" item="4"/>
          <tpl hier="12" item="5"/>
          <tpl hier="26" item="4294967295"/>
        </tpls>
      </n>
      <n v="1">
        <tpls c="8">
          <tpl hier="2" item="0"/>
          <tpl hier="4" item="3"/>
          <tpl fld="3" item="49"/>
          <tpl fld="2" item="31"/>
          <tpl hier="9" item="1"/>
          <tpl hier="11" item="4"/>
          <tpl hier="12" item="5"/>
          <tpl hier="26" item="4294967295"/>
        </tpls>
      </n>
      <n v="1">
        <tpls c="8">
          <tpl hier="2" item="0"/>
          <tpl hier="4" item="3"/>
          <tpl fld="3" item="37"/>
          <tpl fld="2" item="29"/>
          <tpl hier="9" item="1"/>
          <tpl hier="11" item="4"/>
          <tpl hier="12" item="5"/>
          <tpl hier="26" item="4294967295"/>
        </tpls>
      </n>
      <n v="1">
        <tpls c="8">
          <tpl hier="2" item="0"/>
          <tpl hier="4" item="3"/>
          <tpl fld="3" item="39"/>
          <tpl fld="2" item="29"/>
          <tpl hier="9" item="1"/>
          <tpl hier="11" item="4"/>
          <tpl hier="12" item="5"/>
          <tpl hier="26" item="4294967295"/>
        </tpls>
      </n>
      <n v="1">
        <tpls c="8">
          <tpl hier="2" item="0"/>
          <tpl hier="4" item="3"/>
          <tpl fld="3" item="28"/>
          <tpl fld="2" item="29"/>
          <tpl hier="9" item="1"/>
          <tpl hier="11" item="4"/>
          <tpl hier="12" item="5"/>
          <tpl hier="26" item="4294967295"/>
        </tpls>
      </n>
      <n v="1">
        <tpls c="8">
          <tpl hier="2" item="0"/>
          <tpl hier="4" item="3"/>
          <tpl fld="3" item="19"/>
          <tpl fld="2" item="29"/>
          <tpl hier="9" item="1"/>
          <tpl hier="11" item="4"/>
          <tpl hier="12" item="5"/>
          <tpl hier="26" item="4294967295"/>
        </tpls>
      </n>
      <n v="1">
        <tpls c="8">
          <tpl hier="2" item="0"/>
          <tpl hier="4" item="3"/>
          <tpl fld="3" item="26"/>
          <tpl fld="2" item="27"/>
          <tpl hier="9" item="1"/>
          <tpl hier="11" item="4"/>
          <tpl hier="12" item="5"/>
          <tpl hier="26" item="4294967295"/>
        </tpls>
      </n>
      <n v="1">
        <tpls c="8">
          <tpl hier="2" item="0"/>
          <tpl hier="4" item="3"/>
          <tpl fld="3" item="25"/>
          <tpl fld="2" item="27"/>
          <tpl hier="9" item="1"/>
          <tpl hier="11" item="4"/>
          <tpl hier="12" item="5"/>
          <tpl hier="26" item="4294967295"/>
        </tpls>
      </n>
      <n v="1">
        <tpls c="8">
          <tpl hier="2" item="0"/>
          <tpl hier="4" item="3"/>
          <tpl fld="3" item="24"/>
          <tpl fld="2" item="27"/>
          <tpl hier="9" item="1"/>
          <tpl hier="11" item="4"/>
          <tpl hier="12" item="5"/>
          <tpl hier="26" item="4294967295"/>
        </tpls>
      </n>
      <n v="1">
        <tpls c="8">
          <tpl hier="2" item="0"/>
          <tpl hier="4" item="3"/>
          <tpl fld="3" item="23"/>
          <tpl fld="2" item="27"/>
          <tpl hier="9" item="1"/>
          <tpl hier="11" item="4"/>
          <tpl hier="12" item="5"/>
          <tpl hier="26" item="4294967295"/>
        </tpls>
      </n>
      <n v="1">
        <tpls c="8">
          <tpl hier="2" item="0"/>
          <tpl hier="4" item="3"/>
          <tpl fld="3" item="10"/>
          <tpl fld="2" item="26"/>
          <tpl hier="9" item="1"/>
          <tpl hier="11" item="4"/>
          <tpl hier="12" item="5"/>
          <tpl hier="26" item="4294967295"/>
        </tpls>
      </n>
      <n v="1">
        <tpls c="8">
          <tpl hier="2" item="0"/>
          <tpl hier="4" item="3"/>
          <tpl fld="3" item="12"/>
          <tpl fld="2" item="26"/>
          <tpl hier="9" item="1"/>
          <tpl hier="11" item="4"/>
          <tpl hier="12" item="5"/>
          <tpl hier="26" item="4294967295"/>
        </tpls>
      </n>
      <n v="1">
        <tpls c="8">
          <tpl hier="2" item="0"/>
          <tpl hier="4" item="3"/>
          <tpl fld="3" item="11"/>
          <tpl fld="2" item="26"/>
          <tpl hier="9" item="1"/>
          <tpl hier="11" item="4"/>
          <tpl hier="12" item="5"/>
          <tpl hier="26" item="4294967295"/>
        </tpls>
      </n>
      <n v="1">
        <tpls c="8">
          <tpl hier="2" item="0"/>
          <tpl hier="4" item="3"/>
          <tpl fld="3" item="9"/>
          <tpl fld="2" item="26"/>
          <tpl hier="9" item="1"/>
          <tpl hier="11" item="4"/>
          <tpl hier="12" item="5"/>
          <tpl hier="26" item="4294967295"/>
        </tpls>
      </n>
      <n v="1">
        <tpls c="8">
          <tpl hier="2" item="0"/>
          <tpl hier="4" item="3"/>
          <tpl fld="3" item="57"/>
          <tpl fld="2" item="24"/>
          <tpl hier="9" item="1"/>
          <tpl hier="11" item="4"/>
          <tpl hier="12" item="5"/>
          <tpl hier="26" item="4294967295"/>
        </tpls>
      </n>
      <n v="1">
        <tpls c="8">
          <tpl hier="2" item="0"/>
          <tpl hier="4" item="3"/>
          <tpl fld="3" item="3"/>
          <tpl fld="2" item="24"/>
          <tpl hier="9" item="1"/>
          <tpl hier="11" item="4"/>
          <tpl hier="12" item="5"/>
          <tpl hier="26" item="4294967295"/>
        </tpls>
      </n>
      <n v="1">
        <tpls c="8">
          <tpl hier="2" item="0"/>
          <tpl hier="4" item="3"/>
          <tpl fld="3" item="1"/>
          <tpl fld="2" item="24"/>
          <tpl hier="9" item="1"/>
          <tpl hier="11" item="4"/>
          <tpl hier="12" item="5"/>
          <tpl hier="26" item="4294967295"/>
        </tpls>
      </n>
      <n v="1">
        <tpls c="8">
          <tpl hier="2" item="0"/>
          <tpl hier="4" item="3"/>
          <tpl fld="3" item="20"/>
          <tpl fld="2" item="17"/>
          <tpl hier="9" item="1"/>
          <tpl hier="11" item="4"/>
          <tpl hier="12" item="5"/>
          <tpl hier="26" item="4294967295"/>
        </tpls>
      </n>
      <n v="1">
        <tpls c="8">
          <tpl hier="2" item="0"/>
          <tpl hier="4" item="3"/>
          <tpl fld="3" item="51"/>
          <tpl fld="2" item="17"/>
          <tpl hier="9" item="1"/>
          <tpl hier="11" item="4"/>
          <tpl hier="12" item="5"/>
          <tpl hier="26" item="4294967295"/>
        </tpls>
      </n>
      <n v="1">
        <tpls c="8">
          <tpl hier="2" item="0"/>
          <tpl hier="4" item="3"/>
          <tpl fld="3" item="38"/>
          <tpl fld="2" item="17"/>
          <tpl hier="9" item="1"/>
          <tpl hier="11" item="4"/>
          <tpl hier="12" item="5"/>
          <tpl hier="26" item="4294967295"/>
        </tpls>
      </n>
      <n v="1">
        <tpls c="8">
          <tpl hier="2" item="0"/>
          <tpl hier="4" item="3"/>
          <tpl fld="3" item="44"/>
          <tpl fld="2" item="13"/>
          <tpl hier="9" item="1"/>
          <tpl hier="11" item="4"/>
          <tpl hier="12" item="5"/>
          <tpl hier="26" item="4294967295"/>
        </tpls>
      </n>
      <n v="1">
        <tpls c="8">
          <tpl hier="2" item="0"/>
          <tpl hier="4" item="3"/>
          <tpl fld="3" item="43"/>
          <tpl fld="2" item="13"/>
          <tpl hier="9" item="1"/>
          <tpl hier="11" item="4"/>
          <tpl hier="12" item="5"/>
          <tpl hier="26" item="4294967295"/>
        </tpls>
      </n>
      <n v="1">
        <tpls c="8">
          <tpl hier="2" item="0"/>
          <tpl hier="4" item="3"/>
          <tpl fld="3" item="42"/>
          <tpl fld="2" item="13"/>
          <tpl hier="9" item="1"/>
          <tpl hier="11" item="4"/>
          <tpl hier="12" item="5"/>
          <tpl hier="26" item="4294967295"/>
        </tpls>
      </n>
      <n v="1">
        <tpls c="8">
          <tpl hier="2" item="0"/>
          <tpl hier="4" item="3"/>
          <tpl fld="3" item="41"/>
          <tpl fld="2" item="13"/>
          <tpl hier="9" item="1"/>
          <tpl hier="11" item="4"/>
          <tpl hier="12" item="5"/>
          <tpl hier="26" item="4294967295"/>
        </tpls>
      </n>
      <n v="1">
        <tpls c="8">
          <tpl hier="2" item="0"/>
          <tpl hier="4" item="3"/>
          <tpl fld="3" item="32"/>
          <tpl fld="2" item="23"/>
          <tpl hier="9" item="1"/>
          <tpl hier="11" item="4"/>
          <tpl hier="12" item="5"/>
          <tpl hier="26" item="4294967295"/>
        </tpls>
      </n>
      <n v="1">
        <tpls c="8">
          <tpl hier="2" item="0"/>
          <tpl hier="4" item="3"/>
          <tpl fld="3" item="31"/>
          <tpl fld="2" item="23"/>
          <tpl hier="9" item="1"/>
          <tpl hier="11" item="4"/>
          <tpl hier="12" item="5"/>
          <tpl hier="26" item="4294967295"/>
        </tpls>
      </n>
      <n v="1">
        <tpls c="8">
          <tpl hier="2" item="0"/>
          <tpl hier="4" item="3"/>
          <tpl fld="3" item="30"/>
          <tpl fld="2" item="23"/>
          <tpl hier="9" item="1"/>
          <tpl hier="11" item="4"/>
          <tpl hier="12" item="5"/>
          <tpl hier="26" item="4294967295"/>
        </tpls>
      </n>
      <n v="1">
        <tpls c="8">
          <tpl hier="2" item="0"/>
          <tpl hier="4" item="3"/>
          <tpl fld="3" item="29"/>
          <tpl fld="2" item="23"/>
          <tpl hier="9" item="1"/>
          <tpl hier="11" item="4"/>
          <tpl hier="12" item="5"/>
          <tpl hier="26" item="4294967295"/>
        </tpls>
      </n>
      <n v="1">
        <tpls c="8">
          <tpl hier="2" item="0"/>
          <tpl hier="4" item="3"/>
          <tpl fld="3" item="16"/>
          <tpl fld="2" item="30"/>
          <tpl hier="9" item="1"/>
          <tpl hier="11" item="4"/>
          <tpl hier="12" item="5"/>
          <tpl hier="26" item="4294967295"/>
        </tpls>
      </n>
      <n v="1">
        <tpls c="8">
          <tpl hier="2" item="0"/>
          <tpl hier="4" item="3"/>
          <tpl fld="3" item="15"/>
          <tpl fld="2" item="30"/>
          <tpl hier="9" item="1"/>
          <tpl hier="11" item="4"/>
          <tpl hier="12" item="5"/>
          <tpl hier="26" item="4294967295"/>
        </tpls>
      </n>
      <n v="1">
        <tpls c="8">
          <tpl hier="2" item="0"/>
          <tpl hier="4" item="3"/>
          <tpl fld="3" item="11"/>
          <tpl fld="2" item="30"/>
          <tpl hier="9" item="1"/>
          <tpl hier="11" item="4"/>
          <tpl hier="12" item="5"/>
          <tpl hier="26" item="4294967295"/>
        </tpls>
      </n>
      <n v="1">
        <tpls c="8">
          <tpl hier="2" item="0"/>
          <tpl hier="4" item="3"/>
          <tpl fld="3" item="35"/>
          <tpl fld="2" item="45"/>
          <tpl hier="9" item="1"/>
          <tpl hier="11" item="4"/>
          <tpl hier="12" item="5"/>
          <tpl hier="26" item="4294967295"/>
        </tpls>
      </n>
      <n v="1">
        <tpls c="8">
          <tpl hier="2" item="0"/>
          <tpl hier="4" item="3"/>
          <tpl fld="3" item="39"/>
          <tpl fld="2" item="45"/>
          <tpl hier="9" item="1"/>
          <tpl hier="11" item="4"/>
          <tpl hier="12" item="5"/>
          <tpl hier="26" item="4294967295"/>
        </tpls>
      </n>
      <n v="1">
        <tpls c="8">
          <tpl hier="2" item="0"/>
          <tpl hier="4" item="3"/>
          <tpl fld="3" item="17"/>
          <tpl fld="2" item="45"/>
          <tpl hier="9" item="1"/>
          <tpl hier="11" item="4"/>
          <tpl hier="12" item="5"/>
          <tpl hier="26" item="4294967295"/>
        </tpls>
      </n>
      <n v="1">
        <tpls c="8">
          <tpl hier="2" item="0"/>
          <tpl hier="4" item="3"/>
          <tpl fld="3" item="5"/>
          <tpl fld="2" item="45"/>
          <tpl hier="9" item="1"/>
          <tpl hier="11" item="4"/>
          <tpl hier="12" item="5"/>
          <tpl hier="26" item="4294967295"/>
        </tpls>
      </n>
      <n v="1">
        <tpls c="8">
          <tpl hier="2" item="0"/>
          <tpl hier="4" item="3"/>
          <tpl fld="3" item="43"/>
          <tpl fld="2" item="25"/>
          <tpl hier="9" item="1"/>
          <tpl hier="11" item="4"/>
          <tpl hier="12" item="5"/>
          <tpl hier="26" item="4294967295"/>
        </tpls>
      </n>
      <n v="1">
        <tpls c="8">
          <tpl hier="2" item="0"/>
          <tpl hier="4" item="3"/>
          <tpl fld="3" item="30"/>
          <tpl fld="2" item="25"/>
          <tpl hier="9" item="1"/>
          <tpl hier="11" item="4"/>
          <tpl hier="12" item="5"/>
          <tpl hier="26" item="4294967295"/>
        </tpls>
      </n>
      <n v="1">
        <tpls c="8">
          <tpl hier="2" item="0"/>
          <tpl hier="4" item="3"/>
          <tpl fld="3" item="13"/>
          <tpl fld="2" item="25"/>
          <tpl hier="9" item="1"/>
          <tpl hier="11" item="4"/>
          <tpl hier="12" item="5"/>
          <tpl hier="26" item="4294967295"/>
        </tpls>
      </n>
      <n v="1">
        <tpls c="8">
          <tpl hier="2" item="0"/>
          <tpl hier="4" item="3"/>
          <tpl fld="3" item="20"/>
          <tpl fld="2" item="38"/>
          <tpl hier="9" item="1"/>
          <tpl hier="11" item="4"/>
          <tpl hier="12" item="5"/>
          <tpl hier="26" item="4294967295"/>
        </tpls>
      </n>
      <n v="1">
        <tpls c="8">
          <tpl hier="2" item="0"/>
          <tpl hier="4" item="3"/>
          <tpl fld="3" item="27"/>
          <tpl fld="2" item="38"/>
          <tpl hier="9" item="1"/>
          <tpl hier="11" item="4"/>
          <tpl hier="12" item="5"/>
          <tpl hier="26" item="4294967295"/>
        </tpls>
      </n>
      <n v="1">
        <tpls c="8">
          <tpl hier="2" item="0"/>
          <tpl hier="4" item="3"/>
          <tpl fld="3" item="21"/>
          <tpl fld="2" item="38"/>
          <tpl hier="9" item="1"/>
          <tpl hier="11" item="4"/>
          <tpl hier="12" item="5"/>
          <tpl hier="26" item="4294967295"/>
        </tpls>
      </n>
      <n v="1">
        <tpls c="8">
          <tpl hier="2" item="0"/>
          <tpl hier="4" item="3"/>
          <tpl fld="3" item="56"/>
          <tpl fld="2" item="16"/>
          <tpl hier="9" item="1"/>
          <tpl hier="11" item="4"/>
          <tpl hier="12" item="5"/>
          <tpl hier="26" item="4294967295"/>
        </tpls>
      </n>
      <n v="1">
        <tpls c="8">
          <tpl hier="2" item="0"/>
          <tpl hier="4" item="3"/>
          <tpl fld="3" item="45"/>
          <tpl fld="2" item="16"/>
          <tpl hier="9" item="1"/>
          <tpl hier="11" item="4"/>
          <tpl hier="12" item="5"/>
          <tpl hier="26" item="4294967295"/>
        </tpls>
      </n>
      <n v="1">
        <tpls c="8">
          <tpl hier="2" item="0"/>
          <tpl hier="4" item="3"/>
          <tpl fld="3" item="29"/>
          <tpl fld="2" item="16"/>
          <tpl hier="9" item="1"/>
          <tpl hier="11" item="4"/>
          <tpl hier="12" item="5"/>
          <tpl hier="26" item="4294967295"/>
        </tpls>
      </n>
      <n v="1">
        <tpls c="8">
          <tpl hier="2" item="0"/>
          <tpl hier="4" item="3"/>
          <tpl fld="3" item="57"/>
          <tpl fld="2" item="10"/>
          <tpl hier="9" item="1"/>
          <tpl hier="11" item="4"/>
          <tpl hier="12" item="5"/>
          <tpl hier="26" item="4294967295"/>
        </tpls>
      </n>
      <n v="1">
        <tpls c="8">
          <tpl hier="2" item="0"/>
          <tpl hier="4" item="3"/>
          <tpl fld="3" item="51"/>
          <tpl fld="2" item="10"/>
          <tpl hier="9" item="1"/>
          <tpl hier="11" item="4"/>
          <tpl hier="12" item="5"/>
          <tpl hier="26" item="4294967295"/>
        </tpls>
      </n>
      <n v="1">
        <tpls c="8">
          <tpl hier="2" item="0"/>
          <tpl hier="4" item="3"/>
          <tpl fld="3" item="19"/>
          <tpl fld="2" item="10"/>
          <tpl hier="9" item="1"/>
          <tpl hier="11" item="4"/>
          <tpl hier="12" item="5"/>
          <tpl hier="26" item="4294967295"/>
        </tpls>
      </n>
      <n v="1">
        <tpls c="8">
          <tpl hier="2" item="0"/>
          <tpl hier="4" item="3"/>
          <tpl fld="3" item="10"/>
          <tpl fld="2" item="12"/>
          <tpl hier="9" item="1"/>
          <tpl hier="11" item="4"/>
          <tpl hier="12" item="5"/>
          <tpl hier="26" item="4294967295"/>
        </tpls>
      </n>
      <n v="1">
        <tpls c="8">
          <tpl hier="2" item="0"/>
          <tpl hier="4" item="3"/>
          <tpl fld="3" item="51"/>
          <tpl fld="2" item="12"/>
          <tpl hier="9" item="1"/>
          <tpl hier="11" item="4"/>
          <tpl hier="12" item="5"/>
          <tpl hier="26" item="4294967295"/>
        </tpls>
      </n>
      <n v="1">
        <tpls c="8">
          <tpl hier="2" item="0"/>
          <tpl hier="4" item="3"/>
          <tpl fld="3" item="19"/>
          <tpl fld="2" item="12"/>
          <tpl hier="9" item="1"/>
          <tpl hier="11" item="4"/>
          <tpl hier="12" item="5"/>
          <tpl hier="26" item="4294967295"/>
        </tpls>
      </n>
      <n v="1">
        <tpls c="8">
          <tpl hier="2" item="0"/>
          <tpl hier="4" item="3"/>
          <tpl fld="3" item="4"/>
          <tpl fld="2" item="18"/>
          <tpl hier="9" item="1"/>
          <tpl hier="11" item="4"/>
          <tpl hier="12" item="5"/>
          <tpl hier="26" item="4294967295"/>
        </tpls>
      </n>
      <n v="1">
        <tpls c="8">
          <tpl hier="2" item="0"/>
          <tpl hier="4" item="3"/>
          <tpl fld="3" item="42"/>
          <tpl fld="2" item="18"/>
          <tpl hier="9" item="1"/>
          <tpl hier="11" item="4"/>
          <tpl hier="12" item="5"/>
          <tpl hier="26" item="4294967295"/>
        </tpls>
      </n>
      <n v="1">
        <tpls c="8">
          <tpl hier="2" item="0"/>
          <tpl hier="4" item="3"/>
          <tpl fld="3" item="21"/>
          <tpl fld="2" item="18"/>
          <tpl hier="9" item="1"/>
          <tpl hier="11" item="4"/>
          <tpl hier="12" item="5"/>
          <tpl hier="26" item="4294967295"/>
        </tpls>
      </n>
      <n v="1">
        <tpls c="8">
          <tpl hier="2" item="0"/>
          <tpl hier="4" item="3"/>
          <tpl fld="3" item="39"/>
          <tpl fld="2" item="20"/>
          <tpl hier="9" item="1"/>
          <tpl hier="11" item="4"/>
          <tpl hier="12" item="5"/>
          <tpl hier="26" item="4294967295"/>
        </tpls>
      </n>
      <n v="1">
        <tpls c="8">
          <tpl hier="2" item="0"/>
          <tpl hier="4" item="3"/>
          <tpl fld="3" item="11"/>
          <tpl fld="2" item="20"/>
          <tpl hier="9" item="1"/>
          <tpl hier="11" item="4"/>
          <tpl hier="12" item="5"/>
          <tpl hier="26" item="4294967295"/>
        </tpls>
      </n>
      <n v="1">
        <tpls c="8">
          <tpl hier="2" item="0"/>
          <tpl hier="4" item="3"/>
          <tpl fld="3" item="34"/>
          <tpl fld="2" item="32"/>
          <tpl hier="9" item="1"/>
          <tpl hier="11" item="4"/>
          <tpl hier="12" item="5"/>
          <tpl hier="26" item="4294967295"/>
        </tpls>
      </n>
      <n v="1">
        <tpls c="8">
          <tpl hier="2" item="0"/>
          <tpl hier="4" item="3"/>
          <tpl fld="3" item="45"/>
          <tpl fld="2" item="32"/>
          <tpl hier="9" item="1"/>
          <tpl hier="11" item="4"/>
          <tpl hier="12" item="5"/>
          <tpl hier="26" item="4294967295"/>
        </tpls>
      </n>
      <n v="1">
        <tpls c="8">
          <tpl hier="2" item="0"/>
          <tpl hier="4" item="3"/>
          <tpl fld="3" item="37"/>
          <tpl fld="2" item="9"/>
          <tpl hier="9" item="1"/>
          <tpl hier="11" item="4"/>
          <tpl hier="12" item="5"/>
          <tpl hier="26" item="4294967295"/>
        </tpls>
      </n>
      <n v="1">
        <tpls c="8">
          <tpl hier="2" item="0"/>
          <tpl hier="4" item="3"/>
          <tpl fld="3" item="28"/>
          <tpl fld="2" item="9"/>
          <tpl hier="9" item="1"/>
          <tpl hier="11" item="4"/>
          <tpl hier="12" item="5"/>
          <tpl hier="26" item="4294967295"/>
        </tpls>
      </n>
      <n v="1">
        <tpls c="8">
          <tpl hier="2" item="0"/>
          <tpl hier="4" item="3"/>
          <tpl fld="3" item="10"/>
          <tpl fld="2" item="11"/>
          <tpl hier="9" item="1"/>
          <tpl hier="11" item="4"/>
          <tpl hier="12" item="5"/>
          <tpl hier="26" item="4294967295"/>
        </tpls>
      </n>
      <n v="1">
        <tpls c="8">
          <tpl hier="2" item="0"/>
          <tpl hier="4" item="3"/>
          <tpl fld="3" item="38"/>
          <tpl fld="2" item="11"/>
          <tpl hier="9" item="1"/>
          <tpl hier="11" item="4"/>
          <tpl hier="12" item="5"/>
          <tpl hier="26" item="4294967295"/>
        </tpls>
      </n>
      <n v="1">
        <tpls c="8">
          <tpl hier="2" item="0"/>
          <tpl hier="4" item="3"/>
          <tpl fld="3" item="15"/>
          <tpl fld="2" item="15"/>
          <tpl hier="9" item="1"/>
          <tpl hier="11" item="4"/>
          <tpl hier="12" item="5"/>
          <tpl hier="26" item="4294967295"/>
        </tpls>
      </n>
      <n v="1">
        <tpls c="8">
          <tpl hier="2" item="0"/>
          <tpl hier="4" item="3"/>
          <tpl fld="3" item="8"/>
          <tpl fld="2" item="19"/>
          <tpl hier="9" item="1"/>
          <tpl hier="11" item="4"/>
          <tpl hier="12" item="5"/>
          <tpl hier="26" item="4294967295"/>
        </tpls>
      </n>
      <n v="1">
        <tpls c="8">
          <tpl hier="2" item="0"/>
          <tpl hier="4" item="3"/>
          <tpl fld="3" item="8"/>
          <tpl fld="2" item="2"/>
          <tpl hier="9" item="1"/>
          <tpl hier="11" item="4"/>
          <tpl hier="12" item="5"/>
          <tpl hier="26" item="4294967295"/>
        </tpls>
      </n>
      <n v="1">
        <tpls c="8">
          <tpl hier="2" item="0"/>
          <tpl hier="4" item="3"/>
          <tpl fld="3" item="30"/>
          <tpl fld="2" item="6"/>
          <tpl hier="9" item="1"/>
          <tpl hier="11" item="4"/>
          <tpl hier="12" item="5"/>
          <tpl hier="26" item="4294967295"/>
        </tpls>
      </n>
      <n v="1">
        <tpls c="8">
          <tpl hier="2" item="0"/>
          <tpl hier="4" item="3"/>
          <tpl fld="3" item="12"/>
          <tpl fld="2" item="1"/>
          <tpl hier="9" item="1"/>
          <tpl hier="11" item="4"/>
          <tpl hier="12" item="5"/>
          <tpl hier="26" item="4294967295"/>
        </tpls>
      </n>
      <n v="1">
        <tpls c="8">
          <tpl hier="2" item="0"/>
          <tpl hier="4" item="3"/>
          <tpl fld="3" item="4"/>
          <tpl fld="2" item="7"/>
          <tpl hier="9" item="1"/>
          <tpl hier="11" item="4"/>
          <tpl hier="12" item="5"/>
          <tpl hier="26" item="4294967295"/>
        </tpls>
      </n>
      <n v="1">
        <tpls c="8">
          <tpl hier="2" item="0"/>
          <tpl hier="4" item="3"/>
          <tpl fld="3" item="2"/>
          <tpl fld="2" item="39"/>
          <tpl hier="9" item="1"/>
          <tpl hier="11" item="4"/>
          <tpl hier="12" item="5"/>
          <tpl hier="26" item="4294967295"/>
        </tpls>
      </n>
      <n v="1">
        <tpls c="8">
          <tpl hier="2" item="0"/>
          <tpl hier="4" item="3"/>
          <tpl fld="3" item="54"/>
          <tpl fld="2" item="14"/>
          <tpl hier="9" item="1"/>
          <tpl hier="11" item="4"/>
          <tpl hier="12" item="5"/>
          <tpl hier="26" item="4294967295"/>
        </tpls>
      </n>
      <n v="1">
        <tpls c="8">
          <tpl hier="2" item="0"/>
          <tpl hier="4" item="3"/>
          <tpl fld="3" item="53"/>
          <tpl fld="2" item="14"/>
          <tpl hier="9" item="1"/>
          <tpl hier="11" item="4"/>
          <tpl hier="12" item="5"/>
          <tpl hier="26" item="4294967295"/>
        </tpls>
      </n>
      <n v="1">
        <tpls c="8">
          <tpl hier="2" item="0"/>
          <tpl hier="4" item="3"/>
          <tpl fld="3" item="52"/>
          <tpl fld="2" item="14"/>
          <tpl hier="9" item="1"/>
          <tpl hier="11" item="4"/>
          <tpl hier="12" item="5"/>
          <tpl hier="26" item="4294967295"/>
        </tpls>
      </n>
      <n v="1">
        <tpls c="8">
          <tpl hier="2" item="0"/>
          <tpl hier="4" item="3"/>
          <tpl fld="3" item="48"/>
          <tpl fld="2" item="31"/>
          <tpl hier="9" item="1"/>
          <tpl hier="11" item="4"/>
          <tpl hier="12" item="5"/>
          <tpl hier="26" item="4294967295"/>
        </tpls>
      </n>
      <n v="1">
        <tpls c="8">
          <tpl hier="2" item="0"/>
          <tpl hier="4" item="3"/>
          <tpl fld="3" item="46"/>
          <tpl fld="2" item="31"/>
          <tpl hier="9" item="1"/>
          <tpl hier="11" item="4"/>
          <tpl hier="12" item="5"/>
          <tpl hier="26" item="4294967295"/>
        </tpls>
      </n>
      <n v="1">
        <tpls c="8">
          <tpl hier="2" item="0"/>
          <tpl hier="4" item="3"/>
          <tpl fld="3" item="45"/>
          <tpl fld="2" item="31"/>
          <tpl hier="9" item="1"/>
          <tpl hier="11" item="4"/>
          <tpl hier="12" item="5"/>
          <tpl hier="26" item="4294967295"/>
        </tpls>
      </n>
      <n v="1">
        <tpls c="8">
          <tpl hier="2" item="0"/>
          <tpl hier="4" item="3"/>
          <tpl fld="3" item="47"/>
          <tpl fld="2" item="31"/>
          <tpl hier="9" item="1"/>
          <tpl hier="11" item="4"/>
          <tpl hier="12" item="5"/>
          <tpl hier="26" item="4294967295"/>
        </tpls>
      </n>
      <n v="1">
        <tpls c="8">
          <tpl hier="2" item="0"/>
          <tpl hier="4" item="3"/>
          <tpl fld="3" item="34"/>
          <tpl fld="2" item="29"/>
          <tpl hier="9" item="1"/>
          <tpl hier="11" item="4"/>
          <tpl hier="12" item="5"/>
          <tpl hier="26" item="4294967295"/>
        </tpls>
      </n>
      <n v="1">
        <tpls c="8">
          <tpl hier="2" item="0"/>
          <tpl hier="4" item="3"/>
          <tpl fld="3" item="36"/>
          <tpl fld="2" item="29"/>
          <tpl hier="9" item="1"/>
          <tpl hier="11" item="4"/>
          <tpl hier="12" item="5"/>
          <tpl hier="26" item="4294967295"/>
        </tpls>
      </n>
      <n v="1">
        <tpls c="8">
          <tpl hier="2" item="0"/>
          <tpl hier="4" item="3"/>
          <tpl fld="3" item="27"/>
          <tpl fld="2" item="29"/>
          <tpl hier="9" item="1"/>
          <tpl hier="11" item="4"/>
          <tpl hier="12" item="5"/>
          <tpl hier="26" item="4294967295"/>
        </tpls>
      </n>
      <n v="1">
        <tpls c="8">
          <tpl hier="2" item="0"/>
          <tpl hier="4" item="3"/>
          <tpl fld="3" item="33"/>
          <tpl fld="2" item="29"/>
          <tpl hier="9" item="1"/>
          <tpl hier="11" item="4"/>
          <tpl hier="12" item="5"/>
          <tpl hier="26" item="4294967295"/>
        </tpls>
      </n>
      <n v="1">
        <tpls c="8">
          <tpl hier="2" item="0"/>
          <tpl hier="4" item="3"/>
          <tpl fld="3" item="18"/>
          <tpl fld="2" item="27"/>
          <tpl hier="9" item="1"/>
          <tpl hier="11" item="4"/>
          <tpl hier="12" item="5"/>
          <tpl hier="26" item="4294967295"/>
        </tpls>
      </n>
      <n v="1">
        <tpls c="8">
          <tpl hier="2" item="0"/>
          <tpl hier="4" item="3"/>
          <tpl fld="3" item="22"/>
          <tpl fld="2" item="27"/>
          <tpl hier="9" item="1"/>
          <tpl hier="11" item="4"/>
          <tpl hier="12" item="5"/>
          <tpl hier="26" item="4294967295"/>
        </tpls>
      </n>
      <n v="1">
        <tpls c="8">
          <tpl hier="2" item="0"/>
          <tpl hier="4" item="3"/>
          <tpl fld="3" item="17"/>
          <tpl fld="2" item="27"/>
          <tpl hier="9" item="1"/>
          <tpl hier="11" item="4"/>
          <tpl hier="12" item="5"/>
          <tpl hier="26" item="4294967295"/>
        </tpls>
      </n>
      <n v="1">
        <tpls c="8">
          <tpl hier="2" item="0"/>
          <tpl hier="4" item="3"/>
          <tpl fld="3" item="21"/>
          <tpl fld="2" item="27"/>
          <tpl hier="9" item="1"/>
          <tpl hier="11" item="4"/>
          <tpl hier="12" item="5"/>
          <tpl hier="26" item="4294967295"/>
        </tpls>
      </n>
      <n v="1">
        <tpls c="8">
          <tpl hier="2" item="0"/>
          <tpl hier="4" item="3"/>
          <tpl fld="3" item="8"/>
          <tpl fld="2" item="26"/>
          <tpl hier="9" item="1"/>
          <tpl hier="11" item="4"/>
          <tpl hier="12" item="5"/>
          <tpl hier="26" item="4294967295"/>
        </tpls>
      </n>
      <n v="1">
        <tpls c="8">
          <tpl hier="2" item="0"/>
          <tpl hier="4" item="3"/>
          <tpl fld="3" item="7"/>
          <tpl fld="2" item="26"/>
          <tpl hier="9" item="1"/>
          <tpl hier="11" item="4"/>
          <tpl hier="12" item="5"/>
          <tpl hier="26" item="4294967295"/>
        </tpls>
      </n>
      <n v="1">
        <tpls c="8">
          <tpl hier="2" item="0"/>
          <tpl hier="4" item="3"/>
          <tpl fld="3" item="6"/>
          <tpl fld="2" item="26"/>
          <tpl hier="9" item="1"/>
          <tpl hier="11" item="4"/>
          <tpl hier="12" item="5"/>
          <tpl hier="26" item="4294967295"/>
        </tpls>
      </n>
      <n v="1">
        <tpls c="8">
          <tpl hier="2" item="0"/>
          <tpl hier="4" item="3"/>
          <tpl fld="3" item="5"/>
          <tpl fld="2" item="26"/>
          <tpl hier="9" item="1"/>
          <tpl hier="11" item="4"/>
          <tpl hier="12" item="5"/>
          <tpl hier="26" item="4294967295"/>
        </tpls>
      </n>
      <n v="1">
        <tpls c="8">
          <tpl hier="2" item="0"/>
          <tpl hier="4" item="3"/>
          <tpl fld="3" item="56"/>
          <tpl fld="2" item="24"/>
          <tpl hier="9" item="1"/>
          <tpl hier="11" item="4"/>
          <tpl hier="12" item="5"/>
          <tpl hier="26" item="4294967295"/>
        </tpls>
      </n>
      <n v="1">
        <tpls c="8">
          <tpl hier="2" item="0"/>
          <tpl hier="4" item="3"/>
          <tpl fld="3" item="0"/>
          <tpl fld="2" item="24"/>
          <tpl hier="9" item="1"/>
          <tpl hier="11" item="4"/>
          <tpl hier="12" item="5"/>
          <tpl hier="26" item="4294967295"/>
        </tpls>
      </n>
      <n v="1">
        <tpls c="8">
          <tpl hier="2" item="0"/>
          <tpl hier="4" item="3"/>
          <tpl fld="3" item="55"/>
          <tpl fld="2" item="24"/>
          <tpl hier="9" item="1"/>
          <tpl hier="11" item="4"/>
          <tpl hier="12" item="5"/>
          <tpl hier="26" item="4294967295"/>
        </tpls>
      </n>
      <n v="1">
        <tpls c="8">
          <tpl hier="2" item="0"/>
          <tpl hier="4" item="3"/>
          <tpl fld="3" item="35"/>
          <tpl fld="2" item="17"/>
          <tpl hier="9" item="1"/>
          <tpl hier="11" item="4"/>
          <tpl hier="12" item="5"/>
          <tpl hier="26" item="4294967295"/>
        </tpls>
      </n>
      <n v="1">
        <tpls c="8">
          <tpl hier="2" item="0"/>
          <tpl hier="4" item="3"/>
          <tpl fld="3" item="40"/>
          <tpl fld="2" item="17"/>
          <tpl hier="9" item="1"/>
          <tpl hier="11" item="4"/>
          <tpl hier="12" item="5"/>
          <tpl hier="26" item="4294967295"/>
        </tpls>
      </n>
      <n v="1">
        <tpls c="8">
          <tpl hier="2" item="0"/>
          <tpl hier="4" item="3"/>
          <tpl fld="3" item="50"/>
          <tpl fld="2" item="17"/>
          <tpl hier="9" item="1"/>
          <tpl hier="11" item="4"/>
          <tpl hier="12" item="5"/>
          <tpl hier="26" item="4294967295"/>
        </tpls>
      </n>
      <n v="1">
        <tpls c="8">
          <tpl hier="2" item="0"/>
          <tpl hier="4" item="3"/>
          <tpl fld="3" item="49"/>
          <tpl fld="2" item="17"/>
          <tpl hier="9" item="1"/>
          <tpl hier="11" item="4"/>
          <tpl hier="12" item="5"/>
          <tpl hier="26" item="4294967295"/>
        </tpls>
      </n>
      <n v="1">
        <tpls c="8">
          <tpl hier="2" item="0"/>
          <tpl hier="4" item="3"/>
          <tpl fld="3" item="37"/>
          <tpl fld="2" item="13"/>
          <tpl hier="9" item="1"/>
          <tpl hier="11" item="4"/>
          <tpl hier="12" item="5"/>
          <tpl hier="26" item="4294967295"/>
        </tpls>
      </n>
      <n v="1">
        <tpls c="8">
          <tpl hier="2" item="0"/>
          <tpl hier="4" item="3"/>
          <tpl fld="3" item="39"/>
          <tpl fld="2" item="13"/>
          <tpl hier="9" item="1"/>
          <tpl hier="11" item="4"/>
          <tpl hier="12" item="5"/>
          <tpl hier="26" item="4294967295"/>
        </tpls>
      </n>
      <n v="1">
        <tpls c="8">
          <tpl hier="2" item="0"/>
          <tpl hier="4" item="3"/>
          <tpl fld="3" item="28"/>
          <tpl fld="2" item="13"/>
          <tpl hier="9" item="1"/>
          <tpl hier="11" item="4"/>
          <tpl hier="12" item="5"/>
          <tpl hier="26" item="4294967295"/>
        </tpls>
      </n>
      <n v="1">
        <tpls c="8">
          <tpl hier="2" item="0"/>
          <tpl hier="4" item="3"/>
          <tpl fld="3" item="19"/>
          <tpl fld="2" item="13"/>
          <tpl hier="9" item="1"/>
          <tpl hier="11" item="4"/>
          <tpl hier="12" item="5"/>
          <tpl hier="26" item="4294967295"/>
        </tpls>
      </n>
      <n v="1">
        <tpls c="8">
          <tpl hier="2" item="0"/>
          <tpl hier="4" item="3"/>
          <tpl fld="3" item="26"/>
          <tpl fld="2" item="23"/>
          <tpl hier="9" item="1"/>
          <tpl hier="11" item="4"/>
          <tpl hier="12" item="5"/>
          <tpl hier="26" item="4294967295"/>
        </tpls>
      </n>
      <n v="1">
        <tpls c="8">
          <tpl hier="2" item="0"/>
          <tpl hier="4" item="3"/>
          <tpl fld="3" item="25"/>
          <tpl fld="2" item="23"/>
          <tpl hier="9" item="1"/>
          <tpl hier="11" item="4"/>
          <tpl hier="12" item="5"/>
          <tpl hier="26" item="4294967295"/>
        </tpls>
      </n>
      <n v="1">
        <tpls c="8">
          <tpl hier="2" item="0"/>
          <tpl hier="4" item="3"/>
          <tpl fld="3" item="24"/>
          <tpl fld="2" item="23"/>
          <tpl hier="9" item="1"/>
          <tpl hier="11" item="4"/>
          <tpl hier="12" item="5"/>
          <tpl hier="26" item="4294967295"/>
        </tpls>
      </n>
      <n v="1">
        <tpls c="8">
          <tpl hier="2" item="0"/>
          <tpl hier="4" item="3"/>
          <tpl fld="3" item="23"/>
          <tpl fld="2" item="23"/>
          <tpl hier="9" item="1"/>
          <tpl hier="11" item="4"/>
          <tpl hier="12" item="5"/>
          <tpl hier="26" item="4294967295"/>
        </tpls>
      </n>
      <n v="1">
        <tpls c="8">
          <tpl hier="2" item="0"/>
          <tpl hier="4" item="3"/>
          <tpl fld="3" item="10"/>
          <tpl fld="2" item="30"/>
          <tpl hier="9" item="1"/>
          <tpl hier="11" item="4"/>
          <tpl hier="12" item="5"/>
          <tpl hier="26" item="4294967295"/>
        </tpls>
      </n>
      <n v="1">
        <tpls c="8">
          <tpl hier="2" item="0"/>
          <tpl hier="4" item="3"/>
          <tpl fld="3" item="12"/>
          <tpl fld="2" item="30"/>
          <tpl hier="9" item="1"/>
          <tpl hier="11" item="4"/>
          <tpl hier="12" item="5"/>
          <tpl hier="26" item="4294967295"/>
        </tpls>
      </n>
      <n v="1">
        <tpls c="8">
          <tpl hier="2" item="0"/>
          <tpl hier="4" item="3"/>
          <tpl fld="3" item="2"/>
          <tpl fld="2" item="30"/>
          <tpl hier="9" item="1"/>
          <tpl hier="11" item="4"/>
          <tpl hier="12" item="5"/>
          <tpl hier="26" item="4294967295"/>
        </tpls>
      </n>
      <n v="1">
        <tpls c="8">
          <tpl hier="2" item="0"/>
          <tpl hier="4" item="3"/>
          <tpl fld="3" item="48"/>
          <tpl fld="2" item="45"/>
          <tpl hier="9" item="1"/>
          <tpl hier="11" item="4"/>
          <tpl hier="12" item="5"/>
          <tpl hier="26" item="4294967295"/>
        </tpls>
      </n>
      <n v="1">
        <tpls c="8">
          <tpl hier="2" item="0"/>
          <tpl hier="4" item="3"/>
          <tpl fld="3" item="36"/>
          <tpl fld="2" item="45"/>
          <tpl hier="9" item="1"/>
          <tpl hier="11" item="4"/>
          <tpl hier="12" item="5"/>
          <tpl hier="26" item="4294967295"/>
        </tpls>
      </n>
      <n v="1">
        <tpls c="8">
          <tpl hier="2" item="0"/>
          <tpl hier="4" item="3"/>
          <tpl fld="3" item="14"/>
          <tpl fld="2" item="45"/>
          <tpl hier="9" item="1"/>
          <tpl hier="11" item="4"/>
          <tpl hier="12" item="5"/>
          <tpl hier="26" item="4294967295"/>
        </tpls>
      </n>
      <n v="1">
        <tpls c="8">
          <tpl hier="2" item="0"/>
          <tpl hier="4" item="3"/>
          <tpl fld="3" item="39"/>
          <tpl fld="2" item="25"/>
          <tpl hier="9" item="1"/>
          <tpl hier="11" item="4"/>
          <tpl hier="12" item="5"/>
          <tpl hier="26" item="4294967295"/>
        </tpls>
      </n>
      <n v="1">
        <tpls c="8">
          <tpl hier="2" item="0"/>
          <tpl hier="4" item="3"/>
          <tpl fld="3" item="24"/>
          <tpl fld="2" item="25"/>
          <tpl hier="9" item="1"/>
          <tpl hier="11" item="4"/>
          <tpl hier="12" item="5"/>
          <tpl hier="26" item="4294967295"/>
        </tpls>
      </n>
      <n v="1">
        <tpls c="8">
          <tpl hier="2" item="0"/>
          <tpl hier="4" item="3"/>
          <tpl fld="3" item="5"/>
          <tpl fld="2" item="25"/>
          <tpl hier="9" item="1"/>
          <tpl hier="11" item="4"/>
          <tpl hier="12" item="5"/>
          <tpl hier="26" item="4294967295"/>
        </tpls>
      </n>
      <n v="1">
        <tpls c="8">
          <tpl hier="2" item="0"/>
          <tpl hier="4" item="3"/>
          <tpl fld="3" item="40"/>
          <tpl fld="2" item="38"/>
          <tpl hier="9" item="1"/>
          <tpl hier="11" item="4"/>
          <tpl hier="12" item="5"/>
          <tpl hier="26" item="4294967295"/>
        </tpls>
      </n>
      <n v="1">
        <tpls c="8">
          <tpl hier="2" item="0"/>
          <tpl hier="4" item="3"/>
          <tpl fld="3" item="30"/>
          <tpl fld="2" item="38"/>
          <tpl hier="9" item="1"/>
          <tpl hier="11" item="4"/>
          <tpl hier="12" item="5"/>
          <tpl hier="26" item="4294967295"/>
        </tpls>
      </n>
      <n v="1">
        <tpls c="8">
          <tpl hier="2" item="0"/>
          <tpl hier="4" item="3"/>
          <tpl fld="3" item="13"/>
          <tpl fld="2" item="38"/>
          <tpl hier="9" item="1"/>
          <tpl hier="11" item="4"/>
          <tpl hier="12" item="5"/>
          <tpl hier="26" item="4294967295"/>
        </tpls>
      </n>
      <n v="1">
        <tpls c="8">
          <tpl hier="2" item="0"/>
          <tpl hier="4" item="3"/>
          <tpl fld="3" item="54"/>
          <tpl fld="2" item="16"/>
          <tpl hier="9" item="1"/>
          <tpl hier="11" item="4"/>
          <tpl hier="12" item="5"/>
          <tpl hier="26" item="4294967295"/>
        </tpls>
      </n>
      <n v="1">
        <tpls c="8">
          <tpl hier="2" item="0"/>
          <tpl hier="4" item="3"/>
          <tpl fld="3" item="42"/>
          <tpl fld="2" item="16"/>
          <tpl hier="9" item="1"/>
          <tpl hier="11" item="4"/>
          <tpl hier="12" item="5"/>
          <tpl hier="26" item="4294967295"/>
        </tpls>
      </n>
      <n v="1">
        <tpls c="8">
          <tpl hier="2" item="0"/>
          <tpl hier="4" item="3"/>
          <tpl fld="3" item="21"/>
          <tpl fld="2" item="16"/>
          <tpl hier="9" item="1"/>
          <tpl hier="11" item="4"/>
          <tpl hier="12" item="5"/>
          <tpl hier="26" item="4294967295"/>
        </tpls>
      </n>
      <n v="1">
        <tpls c="8">
          <tpl hier="2" item="0"/>
          <tpl hier="4" item="3"/>
          <tpl fld="3" item="56"/>
          <tpl fld="2" item="10"/>
          <tpl hier="9" item="1"/>
          <tpl hier="11" item="4"/>
          <tpl hier="12" item="5"/>
          <tpl hier="26" item="4294967295"/>
        </tpls>
      </n>
      <n v="1">
        <tpls c="8">
          <tpl hier="2" item="0"/>
          <tpl hier="4" item="3"/>
          <tpl fld="3" item="50"/>
          <tpl fld="2" item="10"/>
          <tpl hier="9" item="1"/>
          <tpl hier="11" item="4"/>
          <tpl hier="12" item="5"/>
          <tpl hier="26" item="4294967295"/>
        </tpls>
      </n>
      <n v="1">
        <tpls c="8">
          <tpl hier="2" item="0"/>
          <tpl hier="4" item="3"/>
          <tpl fld="3" item="33"/>
          <tpl fld="2" item="10"/>
          <tpl hier="9" item="1"/>
          <tpl hier="11" item="4"/>
          <tpl hier="12" item="5"/>
          <tpl hier="26" item="4294967295"/>
        </tpls>
      </n>
      <n v="1">
        <tpls c="8">
          <tpl hier="2" item="0"/>
          <tpl hier="4" item="3"/>
          <tpl fld="3" item="4"/>
          <tpl fld="2" item="12"/>
          <tpl hier="9" item="1"/>
          <tpl hier="11" item="4"/>
          <tpl hier="12" item="5"/>
          <tpl hier="26" item="4294967295"/>
        </tpls>
      </n>
      <n v="1">
        <tpls c="8">
          <tpl hier="2" item="0"/>
          <tpl hier="4" item="3"/>
          <tpl fld="3" item="50"/>
          <tpl fld="2" item="12"/>
          <tpl hier="9" item="1"/>
          <tpl hier="11" item="4"/>
          <tpl hier="12" item="5"/>
          <tpl hier="26" item="4294967295"/>
        </tpls>
      </n>
      <n v="1">
        <tpls c="8">
          <tpl hier="2" item="0"/>
          <tpl hier="4" item="3"/>
          <tpl fld="3" item="33"/>
          <tpl fld="2" item="12"/>
          <tpl hier="9" item="1"/>
          <tpl hier="11" item="4"/>
          <tpl hier="12" item="5"/>
          <tpl hier="26" item="4294967295"/>
        </tpls>
      </n>
      <n v="1">
        <tpls c="8">
          <tpl hier="2" item="0"/>
          <tpl hier="4" item="3"/>
          <tpl fld="3" item="54"/>
          <tpl fld="2" item="18"/>
          <tpl hier="9" item="1"/>
          <tpl hier="11" item="4"/>
          <tpl hier="12" item="5"/>
          <tpl hier="26" item="4294967295"/>
        </tpls>
      </n>
      <n v="1">
        <tpls c="8">
          <tpl hier="2" item="0"/>
          <tpl hier="4" item="3"/>
          <tpl fld="3" item="28"/>
          <tpl fld="2" item="18"/>
          <tpl hier="9" item="1"/>
          <tpl hier="11" item="4"/>
          <tpl hier="12" item="5"/>
          <tpl hier="26" item="4294967295"/>
        </tpls>
      </n>
      <n v="1">
        <tpls c="8">
          <tpl hier="2" item="0"/>
          <tpl hier="4" item="3"/>
          <tpl fld="3" item="9"/>
          <tpl fld="2" item="18"/>
          <tpl hier="9" item="1"/>
          <tpl hier="11" item="4"/>
          <tpl hier="12" item="5"/>
          <tpl hier="26" item="4294967295"/>
        </tpls>
      </n>
      <n v="1">
        <tpls c="8">
          <tpl hier="2" item="0"/>
          <tpl hier="4" item="3"/>
          <tpl fld="3" item="36"/>
          <tpl fld="2" item="20"/>
          <tpl hier="9" item="1"/>
          <tpl hier="11" item="4"/>
          <tpl hier="12" item="5"/>
          <tpl hier="26" item="4294967295"/>
        </tpls>
      </n>
      <n v="1">
        <tpls c="8">
          <tpl hier="2" item="0"/>
          <tpl hier="4" item="3"/>
          <tpl fld="3" item="6"/>
          <tpl fld="2" item="20"/>
          <tpl hier="9" item="1"/>
          <tpl hier="11" item="4"/>
          <tpl hier="12" item="5"/>
          <tpl hier="26" item="4294967295"/>
        </tpls>
      </n>
      <n v="1">
        <tpls c="8">
          <tpl hier="2" item="0"/>
          <tpl hier="4" item="3"/>
          <tpl fld="3" item="26"/>
          <tpl fld="2" item="32"/>
          <tpl hier="9" item="1"/>
          <tpl hier="11" item="4"/>
          <tpl hier="12" item="5"/>
          <tpl hier="26" item="4294967295"/>
        </tpls>
      </n>
      <n v="1">
        <tpls c="8">
          <tpl hier="2" item="0"/>
          <tpl hier="4" item="3"/>
          <tpl fld="3" item="28"/>
          <tpl fld="2" item="32"/>
          <tpl hier="9" item="1"/>
          <tpl hier="11" item="4"/>
          <tpl hier="12" item="5"/>
          <tpl hier="26" item="4294967295"/>
        </tpls>
      </n>
      <n v="1">
        <tpls c="8">
          <tpl hier="2" item="0"/>
          <tpl hier="4" item="3"/>
          <tpl fld="3" item="26"/>
          <tpl fld="2" item="9"/>
          <tpl hier="9" item="1"/>
          <tpl hier="11" item="4"/>
          <tpl hier="12" item="5"/>
          <tpl hier="26" item="4294967295"/>
        </tpls>
      </n>
      <n v="1">
        <tpls c="8">
          <tpl hier="2" item="0"/>
          <tpl hier="4" item="3"/>
          <tpl fld="3" item="27"/>
          <tpl fld="2" item="9"/>
          <tpl hier="9" item="1"/>
          <tpl hier="11" item="4"/>
          <tpl hier="12" item="5"/>
          <tpl hier="26" item="4294967295"/>
        </tpls>
      </n>
      <n v="1">
        <tpls c="8">
          <tpl hier="2" item="0"/>
          <tpl hier="4" item="3"/>
          <tpl fld="3" item="4"/>
          <tpl fld="2" item="11"/>
          <tpl hier="9" item="1"/>
          <tpl hier="11" item="4"/>
          <tpl hier="12" item="5"/>
          <tpl hier="26" item="4294967295"/>
        </tpls>
      </n>
      <n v="1">
        <tpls c="8">
          <tpl hier="2" item="0"/>
          <tpl hier="4" item="3"/>
          <tpl fld="3" item="49"/>
          <tpl fld="2" item="11"/>
          <tpl hier="9" item="1"/>
          <tpl hier="11" item="4"/>
          <tpl hier="12" item="5"/>
          <tpl hier="26" item="4294967295"/>
        </tpls>
      </n>
      <n v="1">
        <tpls c="8">
          <tpl hier="2" item="0"/>
          <tpl hier="4" item="3"/>
          <tpl fld="3" item="12"/>
          <tpl fld="2" item="15"/>
          <tpl hier="9" item="1"/>
          <tpl hier="11" item="4"/>
          <tpl hier="12" item="5"/>
          <tpl hier="26" item="4294967295"/>
        </tpls>
      </n>
      <n v="1">
        <tpls c="8">
          <tpl hier="2" item="0"/>
          <tpl hier="4" item="3"/>
          <tpl fld="3" item="4"/>
          <tpl fld="2" item="19"/>
          <tpl hier="9" item="1"/>
          <tpl hier="11" item="4"/>
          <tpl hier="12" item="5"/>
          <tpl hier="26" item="4294967295"/>
        </tpls>
      </n>
      <n v="1">
        <tpls c="8">
          <tpl hier="2" item="0"/>
          <tpl hier="4" item="3"/>
          <tpl fld="3" item="54"/>
          <tpl fld="2" item="2"/>
          <tpl hier="9" item="1"/>
          <tpl hier="11" item="4"/>
          <tpl hier="12" item="5"/>
          <tpl hier="26" item="4294967295"/>
        </tpls>
      </n>
      <n v="1">
        <tpls c="8">
          <tpl hier="2" item="0"/>
          <tpl hier="4" item="3"/>
          <tpl fld="3" item="13"/>
          <tpl fld="2" item="6"/>
          <tpl hier="9" item="1"/>
          <tpl hier="11" item="4"/>
          <tpl hier="12" item="5"/>
          <tpl hier="26" item="4294967295"/>
        </tpls>
      </n>
      <n v="1">
        <tpls c="8">
          <tpl hier="2" item="0"/>
          <tpl hier="4" item="3"/>
          <tpl fld="3" item="55"/>
          <tpl fld="2" item="1"/>
          <tpl hier="9" item="1"/>
          <tpl hier="11" item="4"/>
          <tpl hier="12" item="5"/>
          <tpl hier="26" item="4294967295"/>
        </tpls>
      </n>
      <n v="1">
        <tpls c="8">
          <tpl hier="2" item="0"/>
          <tpl hier="4" item="3"/>
          <tpl fld="3" item="45"/>
          <tpl fld="2" item="7"/>
          <tpl hier="9" item="1"/>
          <tpl hier="11" item="4"/>
          <tpl hier="12" item="5"/>
          <tpl hier="26" item="4294967295"/>
        </tpls>
      </n>
      <n v="1">
        <tpls c="8">
          <tpl hier="2" item="0"/>
          <tpl hier="4" item="3"/>
          <tpl fld="3" item="6"/>
          <tpl fld="2" item="64"/>
          <tpl hier="9" item="1"/>
          <tpl hier="11" item="4"/>
          <tpl hier="12" item="5"/>
          <tpl hier="26" item="4294967295"/>
        </tpls>
      </n>
      <n v="1">
        <tpls c="8">
          <tpl hier="2" item="0"/>
          <tpl hier="4" item="3"/>
          <tpl fld="3" item="5"/>
          <tpl fld="2" item="64"/>
          <tpl hier="9" item="1"/>
          <tpl hier="11" item="4"/>
          <tpl hier="12" item="5"/>
          <tpl hier="26" item="4294967295"/>
        </tpls>
      </n>
      <n v="1">
        <tpls c="8">
          <tpl hier="2" item="0"/>
          <tpl hier="4" item="3"/>
          <tpl fld="3" item="56"/>
          <tpl fld="2" item="33"/>
          <tpl hier="9" item="1"/>
          <tpl hier="11" item="4"/>
          <tpl hier="12" item="5"/>
          <tpl hier="26" item="4294967295"/>
        </tpls>
      </n>
      <n v="1">
        <tpls c="8">
          <tpl hier="2" item="0"/>
          <tpl hier="4" item="3"/>
          <tpl fld="3" item="0"/>
          <tpl fld="2" item="33"/>
          <tpl hier="9" item="1"/>
          <tpl hier="11" item="4"/>
          <tpl hier="12" item="5"/>
          <tpl hier="26" item="4294967295"/>
        </tpls>
      </n>
      <n v="1">
        <tpls c="8">
          <tpl hier="2" item="0"/>
          <tpl hier="4" item="3"/>
          <tpl fld="3" item="55"/>
          <tpl fld="2" item="33"/>
          <tpl hier="9" item="1"/>
          <tpl hier="11" item="4"/>
          <tpl hier="12" item="5"/>
          <tpl hier="26" item="4294967295"/>
        </tpls>
      </n>
      <n v="1">
        <tpls c="8">
          <tpl hier="2" item="0"/>
          <tpl hier="4" item="3"/>
          <tpl fld="3" item="35"/>
          <tpl fld="2" item="43"/>
          <tpl hier="9" item="1"/>
          <tpl hier="11" item="4"/>
          <tpl hier="12" item="5"/>
          <tpl hier="26" item="4294967295"/>
        </tpls>
      </n>
      <n v="1">
        <tpls c="8">
          <tpl hier="2" item="0"/>
          <tpl hier="4" item="3"/>
          <tpl fld="3" item="40"/>
          <tpl fld="2" item="43"/>
          <tpl hier="9" item="1"/>
          <tpl hier="11" item="4"/>
          <tpl hier="12" item="5"/>
          <tpl hier="26" item="4294967295"/>
        </tpls>
      </n>
      <n v="1">
        <tpls c="8">
          <tpl hier="2" item="0"/>
          <tpl hier="4" item="3"/>
          <tpl fld="3" item="50"/>
          <tpl fld="2" item="43"/>
          <tpl hier="9" item="1"/>
          <tpl hier="11" item="4"/>
          <tpl hier="12" item="5"/>
          <tpl hier="26" item="4294967295"/>
        </tpls>
      </n>
      <n v="1">
        <tpls c="8">
          <tpl hier="2" item="0"/>
          <tpl hier="4" item="3"/>
          <tpl fld="3" item="49"/>
          <tpl fld="2" item="43"/>
          <tpl hier="9" item="1"/>
          <tpl hier="11" item="4"/>
          <tpl hier="12" item="5"/>
          <tpl hier="26" item="4294967295"/>
        </tpls>
      </n>
      <n v="1">
        <tpls c="8">
          <tpl hier="2" item="0"/>
          <tpl hier="4" item="3"/>
          <tpl fld="3" item="37"/>
          <tpl fld="2" item="22"/>
          <tpl hier="9" item="1"/>
          <tpl hier="11" item="4"/>
          <tpl hier="12" item="5"/>
          <tpl hier="26" item="4294967295"/>
        </tpls>
      </n>
      <n v="1">
        <tpls c="8">
          <tpl hier="2" item="0"/>
          <tpl hier="4" item="3"/>
          <tpl fld="3" item="39"/>
          <tpl fld="2" item="22"/>
          <tpl hier="9" item="1"/>
          <tpl hier="11" item="4"/>
          <tpl hier="12" item="5"/>
          <tpl hier="26" item="4294967295"/>
        </tpls>
      </n>
      <n v="1">
        <tpls c="8">
          <tpl hier="2" item="0"/>
          <tpl hier="4" item="3"/>
          <tpl fld="3" item="28"/>
          <tpl fld="2" item="22"/>
          <tpl hier="9" item="1"/>
          <tpl hier="11" item="4"/>
          <tpl hier="12" item="5"/>
          <tpl hier="26" item="4294967295"/>
        </tpls>
      </n>
      <n v="1">
        <tpls c="8">
          <tpl hier="2" item="0"/>
          <tpl hier="4" item="3"/>
          <tpl fld="3" item="19"/>
          <tpl fld="2" item="22"/>
          <tpl hier="9" item="1"/>
          <tpl hier="11" item="4"/>
          <tpl hier="12" item="5"/>
          <tpl hier="26" item="4294967295"/>
        </tpls>
      </n>
      <n v="1">
        <tpls c="8">
          <tpl hier="2" item="0"/>
          <tpl hier="4" item="3"/>
          <tpl fld="3" item="26"/>
          <tpl fld="2" item="21"/>
          <tpl hier="9" item="1"/>
          <tpl hier="11" item="4"/>
          <tpl hier="12" item="5"/>
          <tpl hier="26" item="4294967295"/>
        </tpls>
      </n>
      <n v="1">
        <tpls c="8">
          <tpl hier="2" item="0"/>
          <tpl hier="4" item="3"/>
          <tpl fld="3" item="25"/>
          <tpl fld="2" item="21"/>
          <tpl hier="9" item="1"/>
          <tpl hier="11" item="4"/>
          <tpl hier="12" item="5"/>
          <tpl hier="26" item="4294967295"/>
        </tpls>
      </n>
      <n v="1">
        <tpls c="8">
          <tpl hier="2" item="0"/>
          <tpl hier="4" item="3"/>
          <tpl fld="3" item="24"/>
          <tpl fld="2" item="21"/>
          <tpl hier="9" item="1"/>
          <tpl hier="11" item="4"/>
          <tpl hier="12" item="5"/>
          <tpl hier="26" item="4294967295"/>
        </tpls>
      </n>
      <n v="1">
        <tpls c="8">
          <tpl hier="2" item="0"/>
          <tpl hier="4" item="3"/>
          <tpl fld="3" item="23"/>
          <tpl fld="2" item="21"/>
          <tpl hier="9" item="1"/>
          <tpl hier="11" item="4"/>
          <tpl hier="12" item="5"/>
          <tpl hier="26" item="4294967295"/>
        </tpls>
      </n>
      <n v="1">
        <tpls c="8">
          <tpl hier="2" item="0"/>
          <tpl hier="4" item="3"/>
          <tpl fld="3" item="10"/>
          <tpl fld="2" item="41"/>
          <tpl hier="9" item="1"/>
          <tpl hier="11" item="4"/>
          <tpl hier="12" item="5"/>
          <tpl hier="26" item="4294967295"/>
        </tpls>
      </n>
      <n v="1">
        <tpls c="8">
          <tpl hier="2" item="0"/>
          <tpl hier="4" item="3"/>
          <tpl fld="3" item="12"/>
          <tpl fld="2" item="41"/>
          <tpl hier="9" item="1"/>
          <tpl hier="11" item="4"/>
          <tpl hier="12" item="5"/>
          <tpl hier="26" item="4294967295"/>
        </tpls>
      </n>
      <n v="1">
        <tpls c="8">
          <tpl hier="2" item="0"/>
          <tpl hier="4" item="3"/>
          <tpl fld="3" item="11"/>
          <tpl fld="2" item="41"/>
          <tpl hier="9" item="1"/>
          <tpl hier="11" item="4"/>
          <tpl hier="12" item="5"/>
          <tpl hier="26" item="4294967295"/>
        </tpls>
      </n>
      <n v="1">
        <tpls c="8">
          <tpl hier="2" item="0"/>
          <tpl hier="4" item="3"/>
          <tpl fld="3" item="9"/>
          <tpl fld="2" item="41"/>
          <tpl hier="9" item="1"/>
          <tpl hier="11" item="4"/>
          <tpl hier="12" item="5"/>
          <tpl hier="26" item="4294967295"/>
        </tpls>
      </n>
      <n v="1">
        <tpls c="8">
          <tpl hier="2" item="0"/>
          <tpl hier="4" item="3"/>
          <tpl fld="3" item="57"/>
          <tpl fld="2" item="39"/>
          <tpl hier="9" item="1"/>
          <tpl hier="11" item="4"/>
          <tpl hier="12" item="5"/>
          <tpl hier="26" item="4294967295"/>
        </tpls>
      </n>
      <n v="1">
        <tpls c="8">
          <tpl hier="2" item="0"/>
          <tpl hier="4" item="3"/>
          <tpl fld="3" item="3"/>
          <tpl fld="2" item="39"/>
          <tpl hier="9" item="1"/>
          <tpl hier="11" item="4"/>
          <tpl hier="12" item="5"/>
          <tpl hier="26" item="4294967295"/>
        </tpls>
      </n>
      <n v="1">
        <tpls c="8">
          <tpl hier="2" item="0"/>
          <tpl hier="4" item="3"/>
          <tpl fld="3" item="1"/>
          <tpl fld="2" item="39"/>
          <tpl hier="9" item="1"/>
          <tpl hier="11" item="4"/>
          <tpl hier="12" item="5"/>
          <tpl hier="26" item="4294967295"/>
        </tpls>
      </n>
      <n v="1">
        <tpls c="8">
          <tpl hier="2" item="0"/>
          <tpl hier="4" item="3"/>
          <tpl fld="3" item="20"/>
          <tpl fld="2" item="14"/>
          <tpl hier="9" item="1"/>
          <tpl hier="11" item="4"/>
          <tpl hier="12" item="5"/>
          <tpl hier="26" item="4294967295"/>
        </tpls>
      </n>
      <n v="1">
        <tpls c="8">
          <tpl hier="2" item="0"/>
          <tpl hier="4" item="3"/>
          <tpl fld="3" item="51"/>
          <tpl fld="2" item="14"/>
          <tpl hier="9" item="1"/>
          <tpl hier="11" item="4"/>
          <tpl hier="12" item="5"/>
          <tpl hier="26" item="4294967295"/>
        </tpls>
      </n>
      <n v="1">
        <tpls c="8">
          <tpl hier="2" item="0"/>
          <tpl hier="4" item="3"/>
          <tpl fld="3" item="38"/>
          <tpl fld="2" item="14"/>
          <tpl hier="9" item="1"/>
          <tpl hier="11" item="4"/>
          <tpl hier="12" item="5"/>
          <tpl hier="26" item="4294967295"/>
        </tpls>
      </n>
      <n v="1">
        <tpls c="8">
          <tpl hier="2" item="0"/>
          <tpl hier="4" item="3"/>
          <tpl fld="3" item="44"/>
          <tpl fld="2" item="31"/>
          <tpl hier="9" item="1"/>
          <tpl hier="11" item="4"/>
          <tpl hier="12" item="5"/>
          <tpl hier="26" item="4294967295"/>
        </tpls>
      </n>
      <n v="1">
        <tpls c="8">
          <tpl hier="2" item="0"/>
          <tpl hier="4" item="3"/>
          <tpl fld="3" item="43"/>
          <tpl fld="2" item="31"/>
          <tpl hier="9" item="1"/>
          <tpl hier="11" item="4"/>
          <tpl hier="12" item="5"/>
          <tpl hier="26" item="4294967295"/>
        </tpls>
      </n>
      <n v="1">
        <tpls c="8">
          <tpl hier="2" item="0"/>
          <tpl hier="4" item="3"/>
          <tpl fld="3" item="42"/>
          <tpl fld="2" item="31"/>
          <tpl hier="9" item="1"/>
          <tpl hier="11" item="4"/>
          <tpl hier="12" item="5"/>
          <tpl hier="26" item="4294967295"/>
        </tpls>
      </n>
      <n v="1">
        <tpls c="8">
          <tpl hier="2" item="0"/>
          <tpl hier="4" item="3"/>
          <tpl fld="3" item="41"/>
          <tpl fld="2" item="31"/>
          <tpl hier="9" item="1"/>
          <tpl hier="11" item="4"/>
          <tpl hier="12" item="5"/>
          <tpl hier="26" item="4294967295"/>
        </tpls>
      </n>
      <n v="1">
        <tpls c="8">
          <tpl hier="2" item="0"/>
          <tpl hier="4" item="3"/>
          <tpl fld="3" item="32"/>
          <tpl fld="2" item="29"/>
          <tpl hier="9" item="1"/>
          <tpl hier="11" item="4"/>
          <tpl hier="12" item="5"/>
          <tpl hier="26" item="4294967295"/>
        </tpls>
      </n>
      <n v="1">
        <tpls c="8">
          <tpl hier="2" item="0"/>
          <tpl hier="4" item="3"/>
          <tpl fld="3" item="31"/>
          <tpl fld="2" item="29"/>
          <tpl hier="9" item="1"/>
          <tpl hier="11" item="4"/>
          <tpl hier="12" item="5"/>
          <tpl hier="26" item="4294967295"/>
        </tpls>
      </n>
      <n v="1">
        <tpls c="8">
          <tpl hier="2" item="0"/>
          <tpl hier="4" item="3"/>
          <tpl fld="3" item="30"/>
          <tpl fld="2" item="29"/>
          <tpl hier="9" item="1"/>
          <tpl hier="11" item="4"/>
          <tpl hier="12" item="5"/>
          <tpl hier="26" item="4294967295"/>
        </tpls>
      </n>
      <n v="1">
        <tpls c="8">
          <tpl hier="2" item="0"/>
          <tpl hier="4" item="3"/>
          <tpl fld="3" item="29"/>
          <tpl fld="2" item="29"/>
          <tpl hier="9" item="1"/>
          <tpl hier="11" item="4"/>
          <tpl hier="12" item="5"/>
          <tpl hier="26" item="4294967295"/>
        </tpls>
      </n>
      <n v="1">
        <tpls c="8">
          <tpl hier="2" item="0"/>
          <tpl hier="4" item="3"/>
          <tpl fld="3" item="16"/>
          <tpl fld="2" item="27"/>
          <tpl hier="9" item="1"/>
          <tpl hier="11" item="4"/>
          <tpl hier="12" item="5"/>
          <tpl hier="26" item="4294967295"/>
        </tpls>
      </n>
      <n v="1">
        <tpls c="8">
          <tpl hier="2" item="0"/>
          <tpl hier="4" item="3"/>
          <tpl fld="3" item="15"/>
          <tpl fld="2" item="27"/>
          <tpl hier="9" item="1"/>
          <tpl hier="11" item="4"/>
          <tpl hier="12" item="5"/>
          <tpl hier="26" item="4294967295"/>
        </tpls>
      </n>
      <n v="1">
        <tpls c="8">
          <tpl hier="2" item="0"/>
          <tpl hier="4" item="3"/>
          <tpl fld="3" item="14"/>
          <tpl fld="2" item="27"/>
          <tpl hier="9" item="1"/>
          <tpl hier="11" item="4"/>
          <tpl hier="12" item="5"/>
          <tpl hier="26" item="4294967295"/>
        </tpls>
      </n>
      <n v="1">
        <tpls c="8">
          <tpl hier="2" item="0"/>
          <tpl hier="4" item="3"/>
          <tpl fld="3" item="13"/>
          <tpl fld="2" item="27"/>
          <tpl hier="9" item="1"/>
          <tpl hier="11" item="4"/>
          <tpl hier="12" item="5"/>
          <tpl hier="26" item="4294967295"/>
        </tpls>
      </n>
      <n v="1">
        <tpls c="8">
          <tpl hier="2" item="0"/>
          <tpl hier="4" item="3"/>
          <tpl fld="3" item="4"/>
          <tpl fld="2" item="26"/>
          <tpl hier="9" item="1"/>
          <tpl hier="11" item="4"/>
          <tpl hier="12" item="5"/>
          <tpl hier="26" item="4294967295"/>
        </tpls>
      </n>
      <n v="1">
        <tpls c="8">
          <tpl hier="2" item="0"/>
          <tpl hier="4" item="3"/>
          <tpl fld="3" item="58"/>
          <tpl fld="2" item="26"/>
          <tpl hier="9" item="1"/>
          <tpl hier="11" item="4"/>
          <tpl hier="12" item="5"/>
          <tpl hier="26" item="4294967295"/>
        </tpls>
      </n>
      <n v="1">
        <tpls c="8">
          <tpl hier="2" item="0"/>
          <tpl hier="4" item="3"/>
          <tpl fld="3" item="2"/>
          <tpl fld="2" item="26"/>
          <tpl hier="9" item="1"/>
          <tpl hier="11" item="4"/>
          <tpl hier="12" item="5"/>
          <tpl hier="26" item="4294967295"/>
        </tpls>
      </n>
      <n v="1">
        <tpls c="8">
          <tpl hier="2" item="0"/>
          <tpl hier="4" item="3"/>
          <tpl fld="3" item="54"/>
          <tpl fld="2" item="24"/>
          <tpl hier="9" item="1"/>
          <tpl hier="11" item="4"/>
          <tpl hier="12" item="5"/>
          <tpl hier="26" item="4294967295"/>
        </tpls>
      </n>
      <n v="1">
        <tpls c="8">
          <tpl hier="2" item="0"/>
          <tpl hier="4" item="3"/>
          <tpl fld="3" item="53"/>
          <tpl fld="2" item="24"/>
          <tpl hier="9" item="1"/>
          <tpl hier="11" item="4"/>
          <tpl hier="12" item="5"/>
          <tpl hier="26" item="4294967295"/>
        </tpls>
      </n>
      <n v="1">
        <tpls c="8">
          <tpl hier="2" item="0"/>
          <tpl hier="4" item="3"/>
          <tpl fld="3" item="52"/>
          <tpl fld="2" item="24"/>
          <tpl hier="9" item="1"/>
          <tpl hier="11" item="4"/>
          <tpl hier="12" item="5"/>
          <tpl hier="26" item="4294967295"/>
        </tpls>
      </n>
      <n v="1">
        <tpls c="8">
          <tpl hier="2" item="0"/>
          <tpl hier="4" item="3"/>
          <tpl fld="3" item="48"/>
          <tpl fld="2" item="17"/>
          <tpl hier="9" item="1"/>
          <tpl hier="11" item="4"/>
          <tpl hier="12" item="5"/>
          <tpl hier="26" item="4294967295"/>
        </tpls>
      </n>
      <n v="1">
        <tpls c="8">
          <tpl hier="2" item="0"/>
          <tpl hier="4" item="3"/>
          <tpl fld="3" item="46"/>
          <tpl fld="2" item="17"/>
          <tpl hier="9" item="1"/>
          <tpl hier="11" item="4"/>
          <tpl hier="12" item="5"/>
          <tpl hier="26" item="4294967295"/>
        </tpls>
      </n>
      <n v="1">
        <tpls c="8">
          <tpl hier="2" item="0"/>
          <tpl hier="4" item="3"/>
          <tpl fld="3" item="45"/>
          <tpl fld="2" item="17"/>
          <tpl hier="9" item="1"/>
          <tpl hier="11" item="4"/>
          <tpl hier="12" item="5"/>
          <tpl hier="26" item="4294967295"/>
        </tpls>
      </n>
      <n v="1">
        <tpls c="8">
          <tpl hier="2" item="0"/>
          <tpl hier="4" item="3"/>
          <tpl fld="3" item="47"/>
          <tpl fld="2" item="17"/>
          <tpl hier="9" item="1"/>
          <tpl hier="11" item="4"/>
          <tpl hier="12" item="5"/>
          <tpl hier="26" item="4294967295"/>
        </tpls>
      </n>
      <n v="1">
        <tpls c="8">
          <tpl hier="2" item="0"/>
          <tpl hier="4" item="3"/>
          <tpl fld="3" item="34"/>
          <tpl fld="2" item="13"/>
          <tpl hier="9" item="1"/>
          <tpl hier="11" item="4"/>
          <tpl hier="12" item="5"/>
          <tpl hier="26" item="4294967295"/>
        </tpls>
      </n>
      <n v="1">
        <tpls c="8">
          <tpl hier="2" item="0"/>
          <tpl hier="4" item="3"/>
          <tpl fld="3" item="36"/>
          <tpl fld="2" item="13"/>
          <tpl hier="9" item="1"/>
          <tpl hier="11" item="4"/>
          <tpl hier="12" item="5"/>
          <tpl hier="26" item="4294967295"/>
        </tpls>
      </n>
      <n v="1">
        <tpls c="8">
          <tpl hier="2" item="0"/>
          <tpl hier="4" item="3"/>
          <tpl fld="3" item="27"/>
          <tpl fld="2" item="13"/>
          <tpl hier="9" item="1"/>
          <tpl hier="11" item="4"/>
          <tpl hier="12" item="5"/>
          <tpl hier="26" item="4294967295"/>
        </tpls>
      </n>
      <n v="1">
        <tpls c="8">
          <tpl hier="2" item="0"/>
          <tpl hier="4" item="3"/>
          <tpl fld="3" item="33"/>
          <tpl fld="2" item="13"/>
          <tpl hier="9" item="1"/>
          <tpl hier="11" item="4"/>
          <tpl hier="12" item="5"/>
          <tpl hier="26" item="4294967295"/>
        </tpls>
      </n>
      <n v="1">
        <tpls c="8">
          <tpl hier="2" item="0"/>
          <tpl hier="4" item="3"/>
          <tpl fld="3" item="18"/>
          <tpl fld="2" item="23"/>
          <tpl hier="9" item="1"/>
          <tpl hier="11" item="4"/>
          <tpl hier="12" item="5"/>
          <tpl hier="26" item="4294967295"/>
        </tpls>
      </n>
      <n v="1">
        <tpls c="8">
          <tpl hier="2" item="0"/>
          <tpl hier="4" item="3"/>
          <tpl fld="3" item="22"/>
          <tpl fld="2" item="23"/>
          <tpl hier="9" item="1"/>
          <tpl hier="11" item="4"/>
          <tpl hier="12" item="5"/>
          <tpl hier="26" item="4294967295"/>
        </tpls>
      </n>
      <n v="1">
        <tpls c="8">
          <tpl hier="2" item="0"/>
          <tpl hier="4" item="3"/>
          <tpl fld="3" item="17"/>
          <tpl fld="2" item="23"/>
          <tpl hier="9" item="1"/>
          <tpl hier="11" item="4"/>
          <tpl hier="12" item="5"/>
          <tpl hier="26" item="4294967295"/>
        </tpls>
      </n>
      <n v="1">
        <tpls c="8">
          <tpl hier="2" item="0"/>
          <tpl hier="4" item="3"/>
          <tpl fld="3" item="21"/>
          <tpl fld="2" item="23"/>
          <tpl hier="9" item="1"/>
          <tpl hier="11" item="4"/>
          <tpl hier="12" item="5"/>
          <tpl hier="26" item="4294967295"/>
        </tpls>
      </n>
      <n v="1">
        <tpls c="8">
          <tpl hier="2" item="0"/>
          <tpl hier="4" item="3"/>
          <tpl fld="3" item="8"/>
          <tpl fld="2" item="30"/>
          <tpl hier="9" item="1"/>
          <tpl hier="11" item="4"/>
          <tpl hier="12" item="5"/>
          <tpl hier="26" item="4294967295"/>
        </tpls>
      </n>
      <n v="1">
        <tpls c="8">
          <tpl hier="2" item="0"/>
          <tpl hier="4" item="3"/>
          <tpl fld="3" item="7"/>
          <tpl fld="2" item="30"/>
          <tpl hier="9" item="1"/>
          <tpl hier="11" item="4"/>
          <tpl hier="12" item="5"/>
          <tpl hier="26" item="4294967295"/>
        </tpls>
      </n>
      <n v="1">
        <tpls c="8">
          <tpl hier="2" item="0"/>
          <tpl hier="4" item="3"/>
          <tpl fld="3" item="1"/>
          <tpl fld="2" item="30"/>
          <tpl hier="9" item="1"/>
          <tpl hier="11" item="4"/>
          <tpl hier="12" item="5"/>
          <tpl hier="26" item="4294967295"/>
        </tpls>
      </n>
      <n v="1">
        <tpls c="8">
          <tpl hier="2" item="0"/>
          <tpl hier="4" item="3"/>
          <tpl fld="3" item="44"/>
          <tpl fld="2" item="45"/>
          <tpl hier="9" item="1"/>
          <tpl hier="11" item="4"/>
          <tpl hier="12" item="5"/>
          <tpl hier="26" item="4294967295"/>
        </tpls>
      </n>
      <n v="1">
        <tpls c="8">
          <tpl hier="2" item="0"/>
          <tpl hier="4" item="3"/>
          <tpl fld="3" item="31"/>
          <tpl fld="2" item="45"/>
          <tpl hier="9" item="1"/>
          <tpl hier="11" item="4"/>
          <tpl hier="12" item="5"/>
          <tpl hier="26" item="4294967295"/>
        </tpls>
      </n>
      <n v="1">
        <tpls c="8">
          <tpl hier="2" item="0"/>
          <tpl hier="4" item="3"/>
          <tpl fld="3" item="11"/>
          <tpl fld="2" item="45"/>
          <tpl hier="9" item="1"/>
          <tpl hier="11" item="4"/>
          <tpl hier="12" item="5"/>
          <tpl hier="26" item="4294967295"/>
        </tpls>
      </n>
      <n v="1">
        <tpls c="8">
          <tpl hier="2" item="0"/>
          <tpl hier="4" item="3"/>
          <tpl fld="3" item="48"/>
          <tpl fld="2" item="25"/>
          <tpl hier="9" item="1"/>
          <tpl hier="11" item="4"/>
          <tpl hier="12" item="5"/>
          <tpl hier="26" item="4294967295"/>
        </tpls>
      </n>
      <n v="1">
        <tpls c="8">
          <tpl hier="2" item="0"/>
          <tpl hier="4" item="3"/>
          <tpl fld="3" item="36"/>
          <tpl fld="2" item="25"/>
          <tpl hier="9" item="1"/>
          <tpl hier="11" item="4"/>
          <tpl hier="12" item="5"/>
          <tpl hier="26" item="4294967295"/>
        </tpls>
      </n>
      <n v="1">
        <tpls c="8">
          <tpl hier="2" item="0"/>
          <tpl hier="4" item="3"/>
          <tpl fld="3" item="17"/>
          <tpl fld="2" item="25"/>
          <tpl hier="9" item="1"/>
          <tpl hier="11" item="4"/>
          <tpl hier="12" item="5"/>
          <tpl hier="26" item="4294967295"/>
        </tpls>
      </n>
      <n v="1">
        <tpls c="8">
          <tpl hier="2" item="0"/>
          <tpl hier="4" item="3"/>
          <tpl fld="3" item="43"/>
          <tpl fld="2" item="38"/>
          <tpl hier="9" item="1"/>
          <tpl hier="11" item="4"/>
          <tpl hier="12" item="5"/>
          <tpl hier="26" item="4294967295"/>
        </tpls>
      </n>
      <n v="1">
        <tpls c="8">
          <tpl hier="2" item="0"/>
          <tpl hier="4" item="3"/>
          <tpl fld="3" item="24"/>
          <tpl fld="2" item="38"/>
          <tpl hier="9" item="1"/>
          <tpl hier="11" item="4"/>
          <tpl hier="12" item="5"/>
          <tpl hier="26" item="4294967295"/>
        </tpls>
      </n>
      <n v="1">
        <tpls c="8">
          <tpl hier="2" item="0"/>
          <tpl hier="4" item="3"/>
          <tpl fld="3" item="9"/>
          <tpl fld="2" item="38"/>
          <tpl hier="9" item="1"/>
          <tpl hier="11" item="4"/>
          <tpl hier="12" item="5"/>
          <tpl hier="26" item="4294967295"/>
        </tpls>
      </n>
      <n v="1">
        <tpls c="8">
          <tpl hier="2" item="0"/>
          <tpl hier="4" item="3"/>
          <tpl fld="3" item="40"/>
          <tpl fld="2" item="16"/>
          <tpl hier="9" item="1"/>
          <tpl hier="11" item="4"/>
          <tpl hier="12" item="5"/>
          <tpl hier="26" item="4294967295"/>
        </tpls>
      </n>
      <n v="1">
        <tpls c="8">
          <tpl hier="2" item="0"/>
          <tpl hier="4" item="3"/>
          <tpl fld="3" item="28"/>
          <tpl fld="2" item="16"/>
          <tpl hier="9" item="1"/>
          <tpl hier="11" item="4"/>
          <tpl hier="12" item="5"/>
          <tpl hier="26" item="4294967295"/>
        </tpls>
      </n>
      <n v="1">
        <tpls c="8">
          <tpl hier="2" item="0"/>
          <tpl hier="4" item="3"/>
          <tpl fld="3" item="13"/>
          <tpl fld="2" item="16"/>
          <tpl hier="9" item="1"/>
          <tpl hier="11" item="4"/>
          <tpl hier="12" item="5"/>
          <tpl hier="26" item="4294967295"/>
        </tpls>
      </n>
      <n v="1">
        <tpls c="8">
          <tpl hier="2" item="0"/>
          <tpl hier="4" item="3"/>
          <tpl fld="3" item="54"/>
          <tpl fld="2" item="10"/>
          <tpl hier="9" item="1"/>
          <tpl hier="11" item="4"/>
          <tpl hier="12" item="5"/>
          <tpl hier="26" item="4294967295"/>
        </tpls>
      </n>
      <n v="1">
        <tpls c="8">
          <tpl hier="2" item="0"/>
          <tpl hier="4" item="3"/>
          <tpl fld="3" item="45"/>
          <tpl fld="2" item="10"/>
          <tpl hier="9" item="1"/>
          <tpl hier="11" item="4"/>
          <tpl hier="12" item="5"/>
          <tpl hier="26" item="4294967295"/>
        </tpls>
      </n>
      <n v="1">
        <tpls c="8">
          <tpl hier="2" item="0"/>
          <tpl hier="4" item="3"/>
          <tpl fld="3" item="29"/>
          <tpl fld="2" item="10"/>
          <tpl hier="9" item="1"/>
          <tpl hier="11" item="4"/>
          <tpl hier="12" item="5"/>
          <tpl hier="26" item="4294967295"/>
        </tpls>
      </n>
      <n v="1">
        <tpls c="8">
          <tpl hier="2" item="0"/>
          <tpl hier="4" item="3"/>
          <tpl fld="3" item="56"/>
          <tpl fld="2" item="12"/>
          <tpl hier="9" item="1"/>
          <tpl hier="11" item="4"/>
          <tpl hier="12" item="5"/>
          <tpl hier="26" item="4294967295"/>
        </tpls>
      </n>
      <n v="1">
        <tpls c="8">
          <tpl hier="2" item="0"/>
          <tpl hier="4" item="3"/>
          <tpl fld="3" item="45"/>
          <tpl fld="2" item="12"/>
          <tpl hier="9" item="1"/>
          <tpl hier="11" item="4"/>
          <tpl hier="12" item="5"/>
          <tpl hier="26" item="4294967295"/>
        </tpls>
      </n>
      <n v="1">
        <tpls c="8">
          <tpl hier="2" item="0"/>
          <tpl hier="4" item="3"/>
          <tpl fld="3" item="23"/>
          <tpl fld="2" item="12"/>
          <tpl hier="9" item="1"/>
          <tpl hier="11" item="4"/>
          <tpl hier="12" item="5"/>
          <tpl hier="26" item="4294967295"/>
        </tpls>
      </n>
      <n v="1">
        <tpls c="8">
          <tpl hier="2" item="0"/>
          <tpl hier="4" item="3"/>
          <tpl fld="3" item="40"/>
          <tpl fld="2" item="18"/>
          <tpl hier="9" item="1"/>
          <tpl hier="11" item="4"/>
          <tpl hier="12" item="5"/>
          <tpl hier="26" item="4294967295"/>
        </tpls>
      </n>
      <n v="1">
        <tpls c="8">
          <tpl hier="2" item="0"/>
          <tpl hier="4" item="3"/>
          <tpl fld="3" item="27"/>
          <tpl fld="2" item="18"/>
          <tpl hier="9" item="1"/>
          <tpl hier="11" item="4"/>
          <tpl hier="12" item="5"/>
          <tpl hier="26" item="4294967295"/>
        </tpls>
      </n>
      <n v="1">
        <tpls c="8">
          <tpl hier="2" item="0"/>
          <tpl hier="4" item="3"/>
          <tpl fld="3" item="5"/>
          <tpl fld="2" item="18"/>
          <tpl hier="9" item="1"/>
          <tpl hier="11" item="4"/>
          <tpl hier="12" item="5"/>
          <tpl hier="26" item="4294967295"/>
        </tpls>
      </n>
      <n v="1">
        <tpls c="8">
          <tpl hier="2" item="0"/>
          <tpl hier="4" item="3"/>
          <tpl fld="3" item="31"/>
          <tpl fld="2" item="20"/>
          <tpl hier="9" item="1"/>
          <tpl hier="11" item="4"/>
          <tpl hier="12" item="5"/>
          <tpl hier="26" item="4294967295"/>
        </tpls>
      </n>
      <n v="1">
        <tpls c="8">
          <tpl hier="2" item="0"/>
          <tpl hier="4" item="3"/>
          <tpl fld="3" item="1"/>
          <tpl fld="2" item="20"/>
          <tpl hier="9" item="1"/>
          <tpl hier="11" item="4"/>
          <tpl hier="12" item="5"/>
          <tpl hier="26" item="4294967295"/>
        </tpls>
      </n>
      <n v="1">
        <tpls c="8">
          <tpl hier="2" item="0"/>
          <tpl hier="4" item="3"/>
          <tpl fld="3" item="10"/>
          <tpl fld="2" item="32"/>
          <tpl hier="9" item="1"/>
          <tpl hier="11" item="4"/>
          <tpl hier="12" item="5"/>
          <tpl hier="26" item="4294967295"/>
        </tpls>
      </n>
      <n v="1">
        <tpls c="8">
          <tpl hier="2" item="0"/>
          <tpl hier="4" item="3"/>
          <tpl fld="3" item="27"/>
          <tpl fld="2" item="32"/>
          <tpl hier="9" item="1"/>
          <tpl hier="11" item="4"/>
          <tpl hier="12" item="5"/>
          <tpl hier="26" item="4294967295"/>
        </tpls>
      </n>
      <n v="1">
        <tpls c="8">
          <tpl hier="2" item="0"/>
          <tpl hier="4" item="3"/>
          <tpl fld="3" item="16"/>
          <tpl fld="2" item="9"/>
          <tpl hier="9" item="1"/>
          <tpl hier="11" item="4"/>
          <tpl hier="12" item="5"/>
          <tpl hier="26" item="4294967295"/>
        </tpls>
      </n>
      <n v="1">
        <tpls c="8">
          <tpl hier="2" item="0"/>
          <tpl hier="4" item="3"/>
          <tpl fld="3" item="24"/>
          <tpl fld="2" item="9"/>
          <tpl hier="9" item="1"/>
          <tpl hier="11" item="4"/>
          <tpl hier="12" item="5"/>
          <tpl hier="26" item="4294967295"/>
        </tpls>
      </n>
      <n v="1">
        <tpls c="8">
          <tpl hier="2" item="0"/>
          <tpl hier="4" item="3"/>
          <tpl fld="3" item="20"/>
          <tpl fld="2" item="11"/>
          <tpl hier="9" item="1"/>
          <tpl hier="11" item="4"/>
          <tpl hier="12" item="5"/>
          <tpl hier="26" item="4294967295"/>
        </tpls>
      </n>
      <n v="1">
        <tpls c="8">
          <tpl hier="2" item="0"/>
          <tpl hier="4" item="3"/>
          <tpl fld="3" item="29"/>
          <tpl fld="2" item="11"/>
          <tpl hier="9" item="1"/>
          <tpl hier="11" item="4"/>
          <tpl hier="12" item="5"/>
          <tpl hier="26" item="4294967295"/>
        </tpls>
      </n>
      <n v="1">
        <tpls c="8">
          <tpl hier="2" item="0"/>
          <tpl hier="4" item="3"/>
          <tpl fld="3" item="58"/>
          <tpl fld="2" item="15"/>
          <tpl hier="9" item="1"/>
          <tpl hier="11" item="4"/>
          <tpl hier="12" item="5"/>
          <tpl hier="26" item="4294967295"/>
        </tpls>
      </n>
      <n v="1">
        <tpls c="8">
          <tpl hier="2" item="0"/>
          <tpl hier="4" item="3"/>
          <tpl fld="3" item="31"/>
          <tpl fld="2" item="19"/>
          <tpl hier="9" item="1"/>
          <tpl hier="11" item="4"/>
          <tpl hier="12" item="5"/>
          <tpl hier="26" item="4294967295"/>
        </tpls>
      </n>
      <n v="1">
        <tpls c="8">
          <tpl hier="2" item="0"/>
          <tpl hier="4" item="3"/>
          <tpl fld="3" item="7"/>
          <tpl fld="2" item="2"/>
          <tpl hier="9" item="1"/>
          <tpl hier="11" item="4"/>
          <tpl hier="12" item="5"/>
          <tpl hier="26" item="4294967295"/>
        </tpls>
      </n>
      <n v="1">
        <tpls c="8">
          <tpl hier="2" item="0"/>
          <tpl hier="4" item="3"/>
          <tpl fld="3" item="9"/>
          <tpl fld="2" item="6"/>
          <tpl hier="9" item="1"/>
          <tpl hier="11" item="4"/>
          <tpl hier="12" item="5"/>
          <tpl hier="26" item="4294967295"/>
        </tpls>
      </n>
      <n v="1">
        <tpls c="8">
          <tpl hier="2" item="0"/>
          <tpl hier="4" item="3"/>
          <tpl fld="3" item="52"/>
          <tpl fld="2" item="1"/>
          <tpl hier="9" item="1"/>
          <tpl hier="11" item="4"/>
          <tpl hier="12" item="5"/>
          <tpl hier="26" item="4294967295"/>
        </tpls>
      </n>
      <n v="1">
        <tpls c="8">
          <tpl hier="2" item="0"/>
          <tpl hier="4" item="3"/>
          <tpl fld="3" item="42"/>
          <tpl fld="2" item="7"/>
          <tpl hier="9" item="1"/>
          <tpl hier="11" item="4"/>
          <tpl hier="12" item="5"/>
          <tpl hier="26" item="4294967295"/>
        </tpls>
      </n>
      <n v="1">
        <tpls c="8">
          <tpl hier="2" item="0"/>
          <tpl hier="4" item="3"/>
          <tpl fld="3" item="19"/>
          <tpl fld="2" item="30"/>
          <tpl hier="9" item="1"/>
          <tpl hier="11" item="4"/>
          <tpl hier="12" item="5"/>
          <tpl hier="26" item="4294967295"/>
        </tpls>
      </n>
      <n v="1">
        <tpls c="8">
          <tpl hier="2" item="0"/>
          <tpl hier="4" item="3"/>
          <tpl fld="3" item="26"/>
          <tpl fld="2" item="45"/>
          <tpl hier="9" item="1"/>
          <tpl hier="11" item="4"/>
          <tpl hier="12" item="5"/>
          <tpl hier="26" item="4294967295"/>
        </tpls>
      </n>
      <n v="1">
        <tpls c="8">
          <tpl hier="2" item="0"/>
          <tpl hier="4" item="3"/>
          <tpl fld="3" item="25"/>
          <tpl fld="2" item="45"/>
          <tpl hier="9" item="1"/>
          <tpl hier="11" item="4"/>
          <tpl hier="12" item="5"/>
          <tpl hier="26" item="4294967295"/>
        </tpls>
      </n>
      <n v="1">
        <tpls c="8">
          <tpl hier="2" item="0"/>
          <tpl hier="4" item="3"/>
          <tpl fld="3" item="24"/>
          <tpl fld="2" item="45"/>
          <tpl hier="9" item="1"/>
          <tpl hier="11" item="4"/>
          <tpl hier="12" item="5"/>
          <tpl hier="26" item="4294967295"/>
        </tpls>
      </n>
      <n v="1">
        <tpls c="8">
          <tpl hier="2" item="0"/>
          <tpl hier="4" item="3"/>
          <tpl fld="3" item="23"/>
          <tpl fld="2" item="45"/>
          <tpl hier="9" item="1"/>
          <tpl hier="11" item="4"/>
          <tpl hier="12" item="5"/>
          <tpl hier="26" item="4294967295"/>
        </tpls>
      </n>
      <n v="1">
        <tpls c="8">
          <tpl hier="2" item="0"/>
          <tpl hier="4" item="3"/>
          <tpl fld="3" item="10"/>
          <tpl fld="2" item="25"/>
          <tpl hier="9" item="1"/>
          <tpl hier="11" item="4"/>
          <tpl hier="12" item="5"/>
          <tpl hier="26" item="4294967295"/>
        </tpls>
      </n>
      <n v="1">
        <tpls c="8">
          <tpl hier="2" item="0"/>
          <tpl hier="4" item="3"/>
          <tpl fld="3" item="12"/>
          <tpl fld="2" item="25"/>
          <tpl hier="9" item="1"/>
          <tpl hier="11" item="4"/>
          <tpl hier="12" item="5"/>
          <tpl hier="26" item="4294967295"/>
        </tpls>
      </n>
      <n v="1">
        <tpls c="8">
          <tpl hier="2" item="0"/>
          <tpl hier="4" item="3"/>
          <tpl fld="3" item="11"/>
          <tpl fld="2" item="25"/>
          <tpl hier="9" item="1"/>
          <tpl hier="11" item="4"/>
          <tpl hier="12" item="5"/>
          <tpl hier="26" item="4294967295"/>
        </tpls>
      </n>
      <n v="1">
        <tpls c="8">
          <tpl hier="2" item="0"/>
          <tpl hier="4" item="3"/>
          <tpl fld="3" item="9"/>
          <tpl fld="2" item="25"/>
          <tpl hier="9" item="1"/>
          <tpl hier="11" item="4"/>
          <tpl hier="12" item="5"/>
          <tpl hier="26" item="4294967295"/>
        </tpls>
      </n>
      <n v="1">
        <tpls c="8">
          <tpl hier="2" item="0"/>
          <tpl hier="4" item="3"/>
          <tpl fld="3" item="57"/>
          <tpl fld="2" item="38"/>
          <tpl hier="9" item="1"/>
          <tpl hier="11" item="4"/>
          <tpl hier="12" item="5"/>
          <tpl hier="26" item="4294967295"/>
        </tpls>
      </n>
      <n v="1">
        <tpls c="8">
          <tpl hier="2" item="0"/>
          <tpl hier="4" item="3"/>
          <tpl fld="3" item="3"/>
          <tpl fld="2" item="38"/>
          <tpl hier="9" item="1"/>
          <tpl hier="11" item="4"/>
          <tpl hier="12" item="5"/>
          <tpl hier="26" item="4294967295"/>
        </tpls>
      </n>
      <n v="1">
        <tpls c="8">
          <tpl hier="2" item="0"/>
          <tpl hier="4" item="3"/>
          <tpl fld="3" item="1"/>
          <tpl fld="2" item="38"/>
          <tpl hier="9" item="1"/>
          <tpl hier="11" item="4"/>
          <tpl hier="12" item="5"/>
          <tpl hier="26" item="4294967295"/>
        </tpls>
      </n>
      <n v="1">
        <tpls c="8">
          <tpl hier="2" item="0"/>
          <tpl hier="4" item="3"/>
          <tpl fld="3" item="20"/>
          <tpl fld="2" item="16"/>
          <tpl hier="9" item="1"/>
          <tpl hier="11" item="4"/>
          <tpl hier="12" item="5"/>
          <tpl hier="26" item="4294967295"/>
        </tpls>
      </n>
      <n v="1">
        <tpls c="8">
          <tpl hier="2" item="0"/>
          <tpl hier="4" item="3"/>
          <tpl fld="3" item="51"/>
          <tpl fld="2" item="16"/>
          <tpl hier="9" item="1"/>
          <tpl hier="11" item="4"/>
          <tpl hier="12" item="5"/>
          <tpl hier="26" item="4294967295"/>
        </tpls>
      </n>
      <n v="1">
        <tpls c="8">
          <tpl hier="2" item="0"/>
          <tpl hier="4" item="3"/>
          <tpl fld="3" item="38"/>
          <tpl fld="2" item="16"/>
          <tpl hier="9" item="1"/>
          <tpl hier="11" item="4"/>
          <tpl hier="12" item="5"/>
          <tpl hier="26" item="4294967295"/>
        </tpls>
      </n>
      <n v="1">
        <tpls c="8">
          <tpl hier="2" item="0"/>
          <tpl hier="4" item="3"/>
          <tpl fld="3" item="44"/>
          <tpl fld="2" item="10"/>
          <tpl hier="9" item="1"/>
          <tpl hier="11" item="4"/>
          <tpl hier="12" item="5"/>
          <tpl hier="26" item="4294967295"/>
        </tpls>
      </n>
      <n v="1">
        <tpls c="8">
          <tpl hier="2" item="0"/>
          <tpl hier="4" item="3"/>
          <tpl fld="3" item="43"/>
          <tpl fld="2" item="10"/>
          <tpl hier="9" item="1"/>
          <tpl hier="11" item="4"/>
          <tpl hier="12" item="5"/>
          <tpl hier="26" item="4294967295"/>
        </tpls>
      </n>
      <n v="1">
        <tpls c="8">
          <tpl hier="2" item="0"/>
          <tpl hier="4" item="3"/>
          <tpl fld="3" item="42"/>
          <tpl fld="2" item="10"/>
          <tpl hier="9" item="1"/>
          <tpl hier="11" item="4"/>
          <tpl hier="12" item="5"/>
          <tpl hier="26" item="4294967295"/>
        </tpls>
      </n>
      <n v="1">
        <tpls c="8">
          <tpl hier="2" item="0"/>
          <tpl hier="4" item="3"/>
          <tpl fld="3" item="41"/>
          <tpl fld="2" item="10"/>
          <tpl hier="9" item="1"/>
          <tpl hier="11" item="4"/>
          <tpl hier="12" item="5"/>
          <tpl hier="26" item="4294967295"/>
        </tpls>
      </n>
      <n v="1">
        <tpls c="8">
          <tpl hier="2" item="0"/>
          <tpl hier="4" item="3"/>
          <tpl fld="3" item="32"/>
          <tpl fld="2" item="12"/>
          <tpl hier="9" item="1"/>
          <tpl hier="11" item="4"/>
          <tpl hier="12" item="5"/>
          <tpl hier="26" item="4294967295"/>
        </tpls>
      </n>
      <n v="1">
        <tpls c="8">
          <tpl hier="2" item="0"/>
          <tpl hier="4" item="3"/>
          <tpl fld="3" item="31"/>
          <tpl fld="2" item="12"/>
          <tpl hier="9" item="1"/>
          <tpl hier="11" item="4"/>
          <tpl hier="12" item="5"/>
          <tpl hier="26" item="4294967295"/>
        </tpls>
      </n>
      <n v="1">
        <tpls c="8">
          <tpl hier="2" item="0"/>
          <tpl hier="4" item="3"/>
          <tpl fld="3" item="30"/>
          <tpl fld="2" item="12"/>
          <tpl hier="9" item="1"/>
          <tpl hier="11" item="4"/>
          <tpl hier="12" item="5"/>
          <tpl hier="26" item="4294967295"/>
        </tpls>
      </n>
      <n v="1">
        <tpls c="8">
          <tpl hier="2" item="0"/>
          <tpl hier="4" item="3"/>
          <tpl fld="3" item="29"/>
          <tpl fld="2" item="12"/>
          <tpl hier="9" item="1"/>
          <tpl hier="11" item="4"/>
          <tpl hier="12" item="5"/>
          <tpl hier="26" item="4294967295"/>
        </tpls>
      </n>
      <n v="1">
        <tpls c="8">
          <tpl hier="2" item="0"/>
          <tpl hier="4" item="3"/>
          <tpl fld="3" item="16"/>
          <tpl fld="2" item="18"/>
          <tpl hier="9" item="1"/>
          <tpl hier="11" item="4"/>
          <tpl hier="12" item="5"/>
          <tpl hier="26" item="4294967295"/>
        </tpls>
      </n>
      <n v="1">
        <tpls c="8">
          <tpl hier="2" item="0"/>
          <tpl hier="4" item="3"/>
          <tpl fld="3" item="15"/>
          <tpl fld="2" item="18"/>
          <tpl hier="9" item="1"/>
          <tpl hier="11" item="4"/>
          <tpl hier="12" item="5"/>
          <tpl hier="26" item="4294967295"/>
        </tpls>
      </n>
      <n v="1">
        <tpls c="8">
          <tpl hier="2" item="0"/>
          <tpl hier="4" item="3"/>
          <tpl fld="3" item="14"/>
          <tpl fld="2" item="18"/>
          <tpl hier="9" item="1"/>
          <tpl hier="11" item="4"/>
          <tpl hier="12" item="5"/>
          <tpl hier="26" item="4294967295"/>
        </tpls>
      </n>
      <n v="1">
        <tpls c="8">
          <tpl hier="2" item="0"/>
          <tpl hier="4" item="3"/>
          <tpl fld="3" item="13"/>
          <tpl fld="2" item="18"/>
          <tpl hier="9" item="1"/>
          <tpl hier="11" item="4"/>
          <tpl hier="12" item="5"/>
          <tpl hier="26" item="4294967295"/>
        </tpls>
      </n>
      <n v="1">
        <tpls c="8">
          <tpl hier="2" item="0"/>
          <tpl hier="4" item="3"/>
          <tpl fld="3" item="4"/>
          <tpl fld="2" item="20"/>
          <tpl hier="9" item="1"/>
          <tpl hier="11" item="4"/>
          <tpl hier="12" item="5"/>
          <tpl hier="26" item="4294967295"/>
        </tpls>
      </n>
      <n v="1">
        <tpls c="8">
          <tpl hier="2" item="0"/>
          <tpl hier="4" item="3"/>
          <tpl fld="3" item="58"/>
          <tpl fld="2" item="20"/>
          <tpl hier="9" item="1"/>
          <tpl hier="11" item="4"/>
          <tpl hier="12" item="5"/>
          <tpl hier="26" item="4294967295"/>
        </tpls>
      </n>
      <n v="1">
        <tpls c="8">
          <tpl hier="2" item="0"/>
          <tpl hier="4" item="3"/>
          <tpl fld="3" item="2"/>
          <tpl fld="2" item="20"/>
          <tpl hier="9" item="1"/>
          <tpl hier="11" item="4"/>
          <tpl hier="12" item="5"/>
          <tpl hier="26" item="4294967295"/>
        </tpls>
      </n>
      <n v="1">
        <tpls c="8">
          <tpl hier="2" item="0"/>
          <tpl hier="4" item="3"/>
          <tpl fld="3" item="46"/>
          <tpl fld="2" item="32"/>
          <tpl hier="9" item="1"/>
          <tpl hier="11" item="4"/>
          <tpl hier="12" item="5"/>
          <tpl hier="26" item="4294967295"/>
        </tpls>
      </n>
      <n v="1">
        <tpls c="8">
          <tpl hier="2" item="0"/>
          <tpl hier="4" item="3"/>
          <tpl fld="3" item="30"/>
          <tpl fld="2" item="32"/>
          <tpl hier="9" item="1"/>
          <tpl hier="11" item="4"/>
          <tpl hier="12" item="5"/>
          <tpl hier="26" item="4294967295"/>
        </tpls>
      </n>
      <n v="1">
        <tpls c="8">
          <tpl hier="2" item="0"/>
          <tpl hier="4" item="3"/>
          <tpl fld="3" item="35"/>
          <tpl fld="2" item="9"/>
          <tpl hier="9" item="1"/>
          <tpl hier="11" item="4"/>
          <tpl hier="12" item="5"/>
          <tpl hier="26" item="4294967295"/>
        </tpls>
      </n>
      <n v="1">
        <tpls c="8">
          <tpl hier="2" item="0"/>
          <tpl hier="4" item="3"/>
          <tpl fld="3" item="36"/>
          <tpl fld="2" item="9"/>
          <tpl hier="9" item="1"/>
          <tpl hier="11" item="4"/>
          <tpl hier="12" item="5"/>
          <tpl hier="26" item="4294967295"/>
        </tpls>
      </n>
      <n v="1">
        <tpls c="8">
          <tpl hier="2" item="0"/>
          <tpl hier="4" item="3"/>
          <tpl fld="3" item="14"/>
          <tpl fld="2" item="9"/>
          <tpl hier="9" item="1"/>
          <tpl hier="11" item="4"/>
          <tpl hier="12" item="5"/>
          <tpl hier="26" item="4294967295"/>
        </tpls>
      </n>
      <n v="1">
        <tpls c="8">
          <tpl hier="2" item="0"/>
          <tpl hier="4" item="3"/>
          <tpl fld="3" item="37"/>
          <tpl fld="2" item="11"/>
          <tpl hier="9" item="1"/>
          <tpl hier="11" item="4"/>
          <tpl hier="12" item="5"/>
          <tpl hier="26" item="4294967295"/>
        </tpls>
      </n>
      <n v="1">
        <tpls c="8">
          <tpl hier="2" item="0"/>
          <tpl hier="4" item="3"/>
          <tpl fld="3" item="22"/>
          <tpl fld="2" item="11"/>
          <tpl hier="9" item="1"/>
          <tpl hier="11" item="4"/>
          <tpl hier="12" item="5"/>
          <tpl hier="26" item="4294967295"/>
        </tpls>
      </n>
      <n v="1">
        <tpls c="8">
          <tpl hier="2" item="0"/>
          <tpl hier="4" item="3"/>
          <tpl fld="3" item="2"/>
          <tpl fld="2" item="11"/>
          <tpl hier="9" item="1"/>
          <tpl hier="11" item="4"/>
          <tpl hier="12" item="5"/>
          <tpl hier="26" item="4294967295"/>
        </tpls>
      </n>
      <n v="1">
        <tpls c="8">
          <tpl hier="2" item="0"/>
          <tpl hier="4" item="3"/>
          <tpl fld="3" item="26"/>
          <tpl fld="2" item="15"/>
          <tpl hier="9" item="1"/>
          <tpl hier="11" item="4"/>
          <tpl hier="12" item="5"/>
          <tpl hier="26" item="4294967295"/>
        </tpls>
      </n>
      <n v="1">
        <tpls c="8">
          <tpl hier="2" item="0"/>
          <tpl hier="4" item="3"/>
          <tpl fld="3" item="7"/>
          <tpl fld="2" item="15"/>
          <tpl hier="9" item="1"/>
          <tpl hier="11" item="4"/>
          <tpl hier="12" item="5"/>
          <tpl hier="26" item="4294967295"/>
        </tpls>
      </n>
      <n v="1">
        <tpls c="8">
          <tpl hier="2" item="0"/>
          <tpl hier="4" item="3"/>
          <tpl fld="3" item="52"/>
          <tpl fld="2" item="15"/>
          <tpl hier="9" item="1"/>
          <tpl hier="11" item="4"/>
          <tpl hier="12" item="5"/>
          <tpl hier="26" item="4294967295"/>
        </tpls>
      </n>
      <n v="1">
        <tpls c="8">
          <tpl hier="2" item="0"/>
          <tpl hier="4" item="3"/>
          <tpl fld="3" item="10"/>
          <tpl fld="2" item="19"/>
          <tpl hier="9" item="1"/>
          <tpl hier="11" item="4"/>
          <tpl hier="12" item="5"/>
          <tpl hier="26" item="4294967295"/>
        </tpls>
      </n>
      <n v="1">
        <tpls c="8">
          <tpl hier="2" item="0"/>
          <tpl hier="4" item="3"/>
          <tpl fld="3" item="0"/>
          <tpl fld="2" item="19"/>
          <tpl hier="9" item="1"/>
          <tpl hier="11" item="4"/>
          <tpl hier="12" item="5"/>
          <tpl hier="26" item="4294967295"/>
        </tpls>
      </n>
      <n v="1">
        <tpls c="8">
          <tpl hier="2" item="0"/>
          <tpl hier="4" item="3"/>
          <tpl fld="3" item="47"/>
          <tpl fld="2" item="19"/>
          <tpl hier="9" item="1"/>
          <tpl hier="11" item="4"/>
          <tpl hier="12" item="5"/>
          <tpl hier="26" item="4294967295"/>
        </tpls>
      </n>
      <n v="1">
        <tpls c="8">
          <tpl hier="2" item="0"/>
          <tpl hier="4" item="3"/>
          <tpl fld="3" item="57"/>
          <tpl fld="2" item="2"/>
          <tpl hier="9" item="1"/>
          <tpl hier="11" item="4"/>
          <tpl hier="12" item="5"/>
          <tpl hier="26" item="4294967295"/>
        </tpls>
      </n>
      <n v="1">
        <tpls c="8">
          <tpl hier="2" item="0"/>
          <tpl hier="4" item="3"/>
          <tpl fld="3" item="50"/>
          <tpl fld="2" item="2"/>
          <tpl hier="9" item="1"/>
          <tpl hier="11" item="4"/>
          <tpl hier="12" item="5"/>
          <tpl hier="26" item="4294967295"/>
        </tpls>
      </n>
      <n v="1">
        <tpls c="8">
          <tpl hier="2" item="0"/>
          <tpl hier="4" item="3"/>
          <tpl fld="3" item="33"/>
          <tpl fld="2" item="2"/>
          <tpl hier="9" item="1"/>
          <tpl hier="11" item="4"/>
          <tpl hier="12" item="5"/>
          <tpl hier="26" item="4294967295"/>
        </tpls>
      </n>
      <n v="1">
        <tpls c="8">
          <tpl hier="2" item="0"/>
          <tpl hier="4" item="3"/>
          <tpl fld="3" item="20"/>
          <tpl fld="2" item="4"/>
          <tpl hier="9" item="1"/>
          <tpl hier="11" item="4"/>
          <tpl hier="12" item="5"/>
          <tpl hier="26" item="4294967295"/>
        </tpls>
      </n>
      <n v="1">
        <tpls c="8">
          <tpl hier="2" item="0"/>
          <tpl hier="4" item="3"/>
          <tpl fld="3" item="28"/>
          <tpl fld="2" item="4"/>
          <tpl hier="9" item="1"/>
          <tpl hier="11" item="4"/>
          <tpl hier="12" item="5"/>
          <tpl hier="26" item="4294967295"/>
        </tpls>
      </n>
      <n v="1">
        <tpls c="8">
          <tpl hier="2" item="0"/>
          <tpl hier="4" item="3"/>
          <tpl fld="3" item="21"/>
          <tpl fld="2" item="4"/>
          <tpl hier="9" item="1"/>
          <tpl hier="11" item="4"/>
          <tpl hier="12" item="5"/>
          <tpl hier="26" item="4294967295"/>
        </tpls>
      </n>
      <n v="1">
        <tpls c="8">
          <tpl hier="2" item="0"/>
          <tpl hier="4" item="3"/>
          <tpl fld="3" item="43"/>
          <tpl fld="2" item="6"/>
          <tpl hier="9" item="1"/>
          <tpl hier="11" item="4"/>
          <tpl hier="12" item="5"/>
          <tpl hier="26" item="4294967295"/>
        </tpls>
      </n>
      <n v="1">
        <tpls c="8">
          <tpl hier="2" item="0"/>
          <tpl hier="4" item="3"/>
          <tpl fld="3" item="24"/>
          <tpl fld="2" item="6"/>
          <tpl hier="9" item="1"/>
          <tpl hier="11" item="4"/>
          <tpl hier="12" item="5"/>
          <tpl hier="26" item="4294967295"/>
        </tpls>
      </n>
      <n v="1">
        <tpls c="8">
          <tpl hier="2" item="0"/>
          <tpl hier="4" item="3"/>
          <tpl fld="3" item="5"/>
          <tpl fld="2" item="6"/>
          <tpl hier="9" item="1"/>
          <tpl hier="11" item="4"/>
          <tpl hier="12" item="5"/>
          <tpl hier="26" item="4294967295"/>
        </tpls>
      </n>
      <n v="1">
        <tpls c="8">
          <tpl hier="2" item="0"/>
          <tpl hier="4" item="3"/>
          <tpl fld="3" item="31"/>
          <tpl fld="2" item="8"/>
          <tpl hier="9" item="1"/>
          <tpl hier="11" item="4"/>
          <tpl hier="12" item="5"/>
          <tpl hier="26" item="4294967295"/>
        </tpls>
      </n>
      <n v="1">
        <tpls c="8">
          <tpl hier="2" item="0"/>
          <tpl hier="4" item="3"/>
          <tpl fld="3" item="11"/>
          <tpl fld="2" item="8"/>
          <tpl hier="9" item="1"/>
          <tpl hier="11" item="4"/>
          <tpl hier="12" item="5"/>
          <tpl hier="26" item="4294967295"/>
        </tpls>
      </n>
      <n v="1">
        <tpls c="8">
          <tpl hier="2" item="0"/>
          <tpl hier="4" item="3"/>
          <tpl fld="3" item="35"/>
          <tpl fld="2" item="0"/>
          <tpl hier="9" item="1"/>
          <tpl hier="11" item="4"/>
          <tpl hier="12" item="5"/>
          <tpl hier="26" item="4294967295"/>
        </tpls>
      </n>
      <n v="1">
        <tpls c="8">
          <tpl hier="2" item="0"/>
          <tpl hier="4" item="3"/>
          <tpl fld="3" item="15"/>
          <tpl fld="2" item="0"/>
          <tpl hier="9" item="1"/>
          <tpl hier="11" item="4"/>
          <tpl hier="12" item="5"/>
          <tpl hier="26" item="4294967295"/>
        </tpls>
      </n>
      <n v="1">
        <tpls c="8">
          <tpl hier="2" item="0"/>
          <tpl hier="4" item="3"/>
          <tpl fld="3" item="1"/>
          <tpl fld="2" item="0"/>
          <tpl hier="9" item="1"/>
          <tpl hier="11" item="4"/>
          <tpl hier="12" item="5"/>
          <tpl hier="26" item="4294967295"/>
        </tpls>
      </n>
      <n v="1">
        <tpls c="8">
          <tpl hier="2" item="0"/>
          <tpl hier="4" item="3"/>
          <tpl fld="3" item="37"/>
          <tpl fld="2" item="1"/>
          <tpl hier="9" item="1"/>
          <tpl hier="11" item="4"/>
          <tpl hier="12" item="5"/>
          <tpl hier="26" item="4294967295"/>
        </tpls>
      </n>
      <n v="1">
        <tpls c="8">
          <tpl hier="2" item="0"/>
          <tpl hier="4" item="3"/>
          <tpl fld="3" item="58"/>
          <tpl fld="2" item="1"/>
          <tpl hier="9" item="1"/>
          <tpl hier="11" item="4"/>
          <tpl hier="12" item="5"/>
          <tpl hier="26" item="4294967295"/>
        </tpls>
      </n>
      <n v="1">
        <tpls c="8">
          <tpl hier="2" item="0"/>
          <tpl hier="4" item="3"/>
          <tpl fld="3" item="38"/>
          <tpl fld="2" item="1"/>
          <tpl hier="9" item="1"/>
          <tpl hier="11" item="4"/>
          <tpl hier="12" item="5"/>
          <tpl hier="26" item="4294967295"/>
        </tpls>
      </n>
      <n v="1">
        <tpls c="8">
          <tpl hier="2" item="0"/>
          <tpl hier="4" item="3"/>
          <tpl fld="3" item="26"/>
          <tpl fld="2" item="3"/>
          <tpl hier="9" item="1"/>
          <tpl hier="11" item="4"/>
          <tpl hier="12" item="5"/>
          <tpl hier="26" item="4294967295"/>
        </tpls>
      </n>
      <n v="1">
        <tpls c="8">
          <tpl hier="2" item="0"/>
          <tpl hier="4" item="3"/>
          <tpl fld="3" item="53"/>
          <tpl fld="2" item="3"/>
          <tpl hier="9" item="1"/>
          <tpl hier="11" item="4"/>
          <tpl hier="12" item="5"/>
          <tpl hier="26" item="4294967295"/>
        </tpls>
      </n>
      <n v="1">
        <tpls c="8">
          <tpl hier="2" item="0"/>
          <tpl hier="4" item="3"/>
          <tpl fld="3" item="41"/>
          <tpl fld="2" item="3"/>
          <tpl hier="9" item="1"/>
          <tpl hier="11" item="4"/>
          <tpl hier="12" item="5"/>
          <tpl hier="26" item="4294967295"/>
        </tpls>
      </n>
      <n v="1">
        <tpls c="8">
          <tpl hier="2" item="0"/>
          <tpl hier="4" item="3"/>
          <tpl fld="3" item="10"/>
          <tpl fld="2" item="5"/>
          <tpl hier="9" item="1"/>
          <tpl hier="11" item="4"/>
          <tpl hier="12" item="5"/>
          <tpl hier="26" item="4294967295"/>
        </tpls>
      </n>
      <n v="1">
        <tpls c="8">
          <tpl hier="2" item="0"/>
          <tpl hier="4" item="3"/>
          <tpl fld="3" item="45"/>
          <tpl fld="2" item="5"/>
          <tpl hier="9" item="1"/>
          <tpl hier="11" item="4"/>
          <tpl hier="12" item="5"/>
          <tpl hier="26" item="4294967295"/>
        </tpls>
      </n>
      <n v="1">
        <tpls c="8">
          <tpl hier="2" item="0"/>
          <tpl hier="4" item="3"/>
          <tpl fld="3" item="29"/>
          <tpl fld="2" item="5"/>
          <tpl hier="9" item="1"/>
          <tpl hier="11" item="4"/>
          <tpl hier="12" item="5"/>
          <tpl hier="26" item="4294967295"/>
        </tpls>
      </n>
      <n v="1">
        <tpls c="8">
          <tpl hier="2" item="0"/>
          <tpl hier="4" item="3"/>
          <tpl fld="3" item="57"/>
          <tpl fld="2" item="7"/>
          <tpl hier="9" item="1"/>
          <tpl hier="11" item="4"/>
          <tpl hier="12" item="5"/>
          <tpl hier="26" item="4294967295"/>
        </tpls>
      </n>
      <n v="1">
        <tpls c="8">
          <tpl hier="2" item="0"/>
          <tpl hier="4" item="3"/>
          <tpl fld="3" item="27"/>
          <tpl fld="2" item="7"/>
          <tpl hier="9" item="1"/>
          <tpl hier="11" item="4"/>
          <tpl hier="12" item="5"/>
          <tpl hier="26" item="4294967295"/>
        </tpls>
      </n>
      <n v="1">
        <tpls c="8">
          <tpl hier="2" item="0"/>
          <tpl hier="4" item="3"/>
          <tpl fld="3" item="13"/>
          <tpl fld="2" item="7"/>
          <tpl hier="9" item="1"/>
          <tpl hier="11" item="4"/>
          <tpl hier="12" item="5"/>
          <tpl hier="26" item="4294967295"/>
        </tpls>
      </n>
      <n v="1">
        <tpls c="8">
          <tpl hier="2" item="0"/>
          <tpl hier="4" item="3"/>
          <tpl fld="3" item="20"/>
          <tpl fld="1" item="0"/>
          <tpl hier="9" item="1"/>
          <tpl hier="11" item="4"/>
          <tpl hier="12" item="5"/>
          <tpl hier="26" item="4294967295"/>
        </tpls>
      </n>
      <n v="1">
        <tpls c="8">
          <tpl hier="2" item="0"/>
          <tpl hier="4" item="3"/>
          <tpl fld="3" item="17"/>
          <tpl fld="1" item="0"/>
          <tpl hier="9" item="1"/>
          <tpl hier="11" item="4"/>
          <tpl hier="12" item="5"/>
          <tpl hier="26" item="4294967295"/>
        </tpls>
      </n>
      <n v="1">
        <tpls c="8">
          <tpl hier="2" item="0"/>
          <tpl hier="4" item="3"/>
          <tpl fld="3" item="56"/>
          <tpl fld="2" item="2"/>
          <tpl hier="9" item="1"/>
          <tpl hier="11" item="4"/>
          <tpl hier="12" item="5"/>
          <tpl hier="26" item="4294967295"/>
        </tpls>
      </n>
      <n v="1">
        <tpls c="8">
          <tpl hier="2" item="0"/>
          <tpl hier="4" item="3"/>
          <tpl fld="3" item="45"/>
          <tpl fld="2" item="2"/>
          <tpl hier="9" item="1"/>
          <tpl hier="11" item="4"/>
          <tpl hier="12" item="5"/>
          <tpl hier="26" item="4294967295"/>
        </tpls>
      </n>
      <n v="1">
        <tpls c="8">
          <tpl hier="2" item="0"/>
          <tpl hier="4" item="3"/>
          <tpl fld="3" item="13"/>
          <tpl fld="2" item="2"/>
          <tpl hier="9" item="1"/>
          <tpl hier="11" item="4"/>
          <tpl hier="12" item="5"/>
          <tpl hier="26" item="4294967295"/>
        </tpls>
      </n>
      <n v="1">
        <tpls c="8">
          <tpl hier="2" item="0"/>
          <tpl hier="4" item="3"/>
          <tpl fld="3" item="40"/>
          <tpl fld="2" item="4"/>
          <tpl hier="9" item="1"/>
          <tpl hier="11" item="4"/>
          <tpl hier="12" item="5"/>
          <tpl hier="26" item="4294967295"/>
        </tpls>
      </n>
      <n v="1">
        <tpls c="8">
          <tpl hier="2" item="0"/>
          <tpl hier="4" item="3"/>
          <tpl fld="3" item="27"/>
          <tpl fld="2" item="4"/>
          <tpl hier="9" item="1"/>
          <tpl hier="11" item="4"/>
          <tpl hier="12" item="5"/>
          <tpl hier="26" item="4294967295"/>
        </tpls>
      </n>
      <n v="1">
        <tpls c="8">
          <tpl hier="2" item="0"/>
          <tpl hier="4" item="3"/>
          <tpl fld="3" item="39"/>
          <tpl fld="2" item="6"/>
          <tpl hier="9" item="1"/>
          <tpl hier="11" item="4"/>
          <tpl hier="12" item="5"/>
          <tpl hier="26" item="4294967295"/>
        </tpls>
      </n>
      <n v="1">
        <tpls c="8">
          <tpl hier="2" item="0"/>
          <tpl hier="4" item="3"/>
          <tpl fld="3" item="17"/>
          <tpl fld="2" item="6"/>
          <tpl hier="9" item="1"/>
          <tpl hier="11" item="4"/>
          <tpl hier="12" item="5"/>
          <tpl hier="26" item="4294967295"/>
        </tpls>
      </n>
      <n v="1">
        <tpls c="8">
          <tpl hier="2" item="0"/>
          <tpl hier="4" item="3"/>
          <tpl fld="3" item="48"/>
          <tpl fld="2" item="8"/>
          <tpl hier="9" item="1"/>
          <tpl hier="11" item="4"/>
          <tpl hier="12" item="5"/>
          <tpl hier="26" item="4294967295"/>
        </tpls>
      </n>
      <n v="1">
        <tpls c="8">
          <tpl hier="2" item="0"/>
          <tpl hier="4" item="3"/>
          <tpl fld="3" item="25"/>
          <tpl fld="2" item="8"/>
          <tpl hier="9" item="1"/>
          <tpl hier="11" item="4"/>
          <tpl hier="12" item="5"/>
          <tpl hier="26" item="4294967295"/>
        </tpls>
      </n>
      <n v="1">
        <tpls c="8">
          <tpl hier="2" item="0"/>
          <tpl hier="4" item="3"/>
          <tpl fld="3" item="6"/>
          <tpl fld="2" item="8"/>
          <tpl hier="9" item="1"/>
          <tpl hier="11" item="4"/>
          <tpl hier="12" item="5"/>
          <tpl hier="26" item="4294967295"/>
        </tpls>
      </n>
      <n v="1">
        <tpls c="8">
          <tpl hier="2" item="0"/>
          <tpl hier="4" item="3"/>
          <tpl fld="3" item="34"/>
          <tpl fld="2" item="0"/>
          <tpl hier="9" item="1"/>
          <tpl hier="11" item="4"/>
          <tpl hier="12" item="5"/>
          <tpl hier="26" item="4294967295"/>
        </tpls>
      </n>
      <n v="1">
        <tpls c="8">
          <tpl hier="2" item="0"/>
          <tpl hier="4" item="3"/>
          <tpl fld="3" item="12"/>
          <tpl fld="2" item="0"/>
          <tpl hier="9" item="1"/>
          <tpl hier="11" item="4"/>
          <tpl hier="12" item="5"/>
          <tpl hier="26" item="4294967295"/>
        </tpls>
      </n>
      <n v="1">
        <tpls c="8">
          <tpl hier="2" item="0"/>
          <tpl hier="4" item="3"/>
          <tpl fld="3" item="55"/>
          <tpl fld="2" item="0"/>
          <tpl hier="9" item="1"/>
          <tpl hier="11" item="4"/>
          <tpl hier="12" item="5"/>
          <tpl hier="26" item="4294967295"/>
        </tpls>
      </n>
      <n v="1">
        <tpls c="8">
          <tpl hier="2" item="0"/>
          <tpl hier="4" item="3"/>
          <tpl fld="3" item="18"/>
          <tpl fld="2" item="1"/>
          <tpl hier="9" item="1"/>
          <tpl hier="11" item="4"/>
          <tpl hier="12" item="5"/>
          <tpl hier="26" item="4294967295"/>
        </tpls>
      </n>
      <n v="1">
        <tpls c="8">
          <tpl hier="2" item="0"/>
          <tpl hier="4" item="3"/>
          <tpl fld="3" item="3"/>
          <tpl fld="2" item="1"/>
          <tpl hier="9" item="1"/>
          <tpl hier="11" item="4"/>
          <tpl hier="12" item="5"/>
          <tpl hier="26" item="4294967295"/>
        </tpls>
      </n>
      <n v="1">
        <tpls c="8">
          <tpl hier="2" item="0"/>
          <tpl hier="4" item="3"/>
          <tpl fld="3" item="49"/>
          <tpl fld="2" item="1"/>
          <tpl hier="9" item="1"/>
          <tpl hier="11" item="4"/>
          <tpl hier="12" item="5"/>
          <tpl hier="26" item="4294967295"/>
        </tpls>
      </n>
      <n v="1">
        <tpls c="8">
          <tpl hier="2" item="0"/>
          <tpl hier="4" item="3"/>
          <tpl fld="3" item="8"/>
          <tpl fld="2" item="3"/>
          <tpl hier="9" item="1"/>
          <tpl hier="11" item="4"/>
          <tpl hier="12" item="5"/>
          <tpl hier="26" item="4294967295"/>
        </tpls>
      </n>
      <n v="1">
        <tpls c="8">
          <tpl hier="2" item="0"/>
          <tpl hier="4" item="3"/>
          <tpl fld="3" item="51"/>
          <tpl fld="2" item="3"/>
          <tpl hier="9" item="1"/>
          <tpl hier="11" item="4"/>
          <tpl hier="12" item="5"/>
          <tpl hier="26" item="4294967295"/>
        </tpls>
      </n>
      <n v="1">
        <tpls c="8">
          <tpl hier="2" item="0"/>
          <tpl hier="4" item="3"/>
          <tpl fld="3" item="19"/>
          <tpl fld="2" item="3"/>
          <tpl hier="9" item="1"/>
          <tpl hier="11" item="4"/>
          <tpl hier="12" item="5"/>
          <tpl hier="26" item="4294967295"/>
        </tpls>
      </n>
      <n v="1">
        <tpls c="8">
          <tpl hier="2" item="0"/>
          <tpl hier="4" item="3"/>
          <tpl fld="3" item="56"/>
          <tpl fld="2" item="5"/>
          <tpl hier="9" item="1"/>
          <tpl hier="11" item="4"/>
          <tpl hier="12" item="5"/>
          <tpl hier="26" item="4294967295"/>
        </tpls>
      </n>
      <n v="1">
        <tpls c="8">
          <tpl hier="2" item="0"/>
          <tpl hier="4" item="3"/>
          <tpl fld="3" item="42"/>
          <tpl fld="2" item="5"/>
          <tpl hier="9" item="1"/>
          <tpl hier="11" item="4"/>
          <tpl hier="12" item="5"/>
          <tpl hier="26" item="4294967295"/>
        </tpls>
      </n>
      <n v="1">
        <tpls c="8">
          <tpl hier="2" item="0"/>
          <tpl hier="4" item="3"/>
          <tpl fld="3" item="23"/>
          <tpl fld="2" item="5"/>
          <tpl hier="9" item="1"/>
          <tpl hier="11" item="4"/>
          <tpl hier="12" item="5"/>
          <tpl hier="26" item="4294967295"/>
        </tpls>
      </n>
      <n v="1">
        <tpls c="8">
          <tpl hier="2" item="0"/>
          <tpl hier="4" item="3"/>
          <tpl fld="3" item="40"/>
          <tpl fld="2" item="7"/>
          <tpl hier="9" item="1"/>
          <tpl hier="11" item="4"/>
          <tpl hier="12" item="5"/>
          <tpl hier="26" item="4294967295"/>
        </tpls>
      </n>
      <n v="1">
        <tpls c="8">
          <tpl hier="2" item="0"/>
          <tpl hier="4" item="3"/>
          <tpl fld="3" item="30"/>
          <tpl fld="2" item="7"/>
          <tpl hier="9" item="1"/>
          <tpl hier="11" item="4"/>
          <tpl hier="12" item="5"/>
          <tpl hier="26" item="4294967295"/>
        </tpls>
      </n>
      <n v="1">
        <tpls c="8">
          <tpl hier="2" item="0"/>
          <tpl hier="4" item="3"/>
          <tpl fld="3" item="9"/>
          <tpl fld="2" item="7"/>
          <tpl hier="9" item="1"/>
          <tpl hier="11" item="4"/>
          <tpl hier="12" item="5"/>
          <tpl hier="26" item="4294967295"/>
        </tpls>
      </n>
      <n v="1">
        <tpls c="8">
          <tpl hier="2" item="0"/>
          <tpl hier="4" item="3"/>
          <tpl fld="3" item="39"/>
          <tpl fld="1" item="0"/>
          <tpl hier="9" item="1"/>
          <tpl hier="11" item="4"/>
          <tpl hier="12" item="5"/>
          <tpl hier="26" item="4294967295"/>
        </tpls>
      </n>
      <n v="1">
        <tpls c="8">
          <tpl hier="2" item="0"/>
          <tpl hier="4" item="3"/>
          <tpl fld="3" item="14"/>
          <tpl fld="1" item="0"/>
          <tpl hier="9" item="1"/>
          <tpl hier="11" item="4"/>
          <tpl hier="12" item="5"/>
          <tpl hier="26" item="4294967295"/>
        </tpls>
      </n>
      <n v="1">
        <tpls c="8">
          <tpl hier="2" item="0"/>
          <tpl hier="4" item="3"/>
          <tpl fld="3" item="42"/>
          <tpl fld="2" item="2"/>
          <tpl hier="9" item="1"/>
          <tpl hier="11" item="4"/>
          <tpl hier="12" item="5"/>
          <tpl hier="26" item="4294967295"/>
        </tpls>
      </n>
      <n v="1">
        <tpls c="8">
          <tpl hier="2" item="0"/>
          <tpl hier="4" item="3"/>
          <tpl fld="3" item="9"/>
          <tpl fld="2" item="2"/>
          <tpl hier="9" item="1"/>
          <tpl hier="11" item="4"/>
          <tpl hier="12" item="5"/>
          <tpl hier="26" item="4294967295"/>
        </tpls>
      </n>
      <n v="1">
        <tpls c="8">
          <tpl hier="2" item="0"/>
          <tpl hier="4" item="3"/>
          <tpl fld="3" item="46"/>
          <tpl fld="2" item="4"/>
          <tpl hier="9" item="1"/>
          <tpl hier="11" item="4"/>
          <tpl hier="12" item="5"/>
          <tpl hier="26" item="4294967295"/>
        </tpls>
      </n>
      <n v="1">
        <tpls c="8">
          <tpl hier="2" item="0"/>
          <tpl hier="4" item="3"/>
          <tpl fld="3" item="30"/>
          <tpl fld="2" item="4"/>
          <tpl hier="9" item="1"/>
          <tpl hier="11" item="4"/>
          <tpl hier="12" item="5"/>
          <tpl hier="26" item="4294967295"/>
        </tpls>
      </n>
      <n v="1">
        <tpls c="8">
          <tpl hier="2" item="0"/>
          <tpl hier="4" item="3"/>
          <tpl fld="3" item="36"/>
          <tpl fld="2" item="6"/>
          <tpl hier="9" item="1"/>
          <tpl hier="11" item="4"/>
          <tpl hier="12" item="5"/>
          <tpl hier="26" item="4294967295"/>
        </tpls>
      </n>
      <n v="1">
        <tpls c="8">
          <tpl hier="2" item="0"/>
          <tpl hier="4" item="3"/>
          <tpl fld="3" item="14"/>
          <tpl fld="2" item="6"/>
          <tpl hier="9" item="1"/>
          <tpl hier="11" item="4"/>
          <tpl hier="12" item="5"/>
          <tpl hier="26" item="4294967295"/>
        </tpls>
      </n>
      <n v="1">
        <tpls c="8">
          <tpl hier="2" item="0"/>
          <tpl hier="4" item="3"/>
          <tpl fld="3" item="44"/>
          <tpl fld="2" item="8"/>
          <tpl hier="9" item="1"/>
          <tpl hier="11" item="4"/>
          <tpl hier="12" item="5"/>
          <tpl hier="26" item="4294967295"/>
        </tpls>
      </n>
      <n v="1">
        <tpls c="8">
          <tpl hier="2" item="0"/>
          <tpl hier="4" item="3"/>
          <tpl fld="3" item="22"/>
          <tpl fld="2" item="8"/>
          <tpl hier="9" item="1"/>
          <tpl hier="11" item="4"/>
          <tpl hier="12" item="5"/>
          <tpl hier="26" item="4294967295"/>
        </tpls>
      </n>
      <n v="1">
        <tpls c="8">
          <tpl hier="2" item="0"/>
          <tpl hier="4" item="3"/>
          <tpl fld="3" item="2"/>
          <tpl fld="2" item="8"/>
          <tpl hier="9" item="1"/>
          <tpl hier="11" item="4"/>
          <tpl hier="12" item="5"/>
          <tpl hier="26" item="4294967295"/>
        </tpls>
      </n>
      <n v="1">
        <tpls c="8">
          <tpl hier="2" item="0"/>
          <tpl hier="4" item="3"/>
          <tpl fld="3" item="32"/>
          <tpl fld="2" item="0"/>
          <tpl hier="9" item="1"/>
          <tpl hier="11" item="4"/>
          <tpl hier="12" item="5"/>
          <tpl hier="26" item="4294967295"/>
        </tpls>
      </n>
      <n v="1">
        <tpls c="8">
          <tpl hier="2" item="0"/>
          <tpl hier="4" item="3"/>
          <tpl fld="3" item="7"/>
          <tpl fld="2" item="0"/>
          <tpl hier="9" item="1"/>
          <tpl hier="11" item="4"/>
          <tpl hier="12" item="5"/>
          <tpl hier="26" item="4294967295"/>
        </tpls>
      </n>
      <n v="1">
        <tpls c="8">
          <tpl hier="2" item="0"/>
          <tpl hier="4" item="3"/>
          <tpl fld="3" item="52"/>
          <tpl fld="2" item="0"/>
          <tpl hier="9" item="1"/>
          <tpl hier="11" item="4"/>
          <tpl hier="12" item="5"/>
          <tpl hier="26" item="4294967295"/>
        </tpls>
      </n>
      <n v="1">
        <tpls c="8">
          <tpl hier="2" item="0"/>
          <tpl hier="4" item="3"/>
          <tpl fld="3" item="16"/>
          <tpl fld="2" item="1"/>
          <tpl hier="9" item="1"/>
          <tpl hier="11" item="4"/>
          <tpl hier="12" item="5"/>
          <tpl hier="26" item="4294967295"/>
        </tpls>
      </n>
      <n v="1">
        <tpls c="8">
          <tpl hier="2" item="0"/>
          <tpl hier="4" item="3"/>
          <tpl fld="3" item="0"/>
          <tpl fld="2" item="1"/>
          <tpl hier="9" item="1"/>
          <tpl hier="11" item="4"/>
          <tpl hier="12" item="5"/>
          <tpl hier="26" item="4294967295"/>
        </tpls>
      </n>
      <n v="1">
        <tpls c="8">
          <tpl hier="2" item="0"/>
          <tpl hier="4" item="3"/>
          <tpl fld="3" item="47"/>
          <tpl fld="2" item="1"/>
          <tpl hier="9" item="1"/>
          <tpl hier="11" item="4"/>
          <tpl hier="12" item="5"/>
          <tpl hier="26" item="4294967295"/>
        </tpls>
      </n>
      <n v="1">
        <tpls c="8">
          <tpl hier="2" item="0"/>
          <tpl hier="4" item="3"/>
          <tpl fld="3" item="4"/>
          <tpl fld="2" item="3"/>
          <tpl hier="9" item="1"/>
          <tpl hier="11" item="4"/>
          <tpl hier="12" item="5"/>
          <tpl hier="26" item="4294967295"/>
        </tpls>
      </n>
      <n v="1">
        <tpls c="8">
          <tpl hier="2" item="0"/>
          <tpl hier="4" item="3"/>
          <tpl fld="3" item="50"/>
          <tpl fld="2" item="3"/>
          <tpl hier="9" item="1"/>
          <tpl hier="11" item="4"/>
          <tpl hier="12" item="5"/>
          <tpl hier="26" item="4294967295"/>
        </tpls>
      </n>
      <n v="1">
        <tpls c="8">
          <tpl hier="2" item="0"/>
          <tpl hier="4" item="3"/>
          <tpl fld="3" item="33"/>
          <tpl fld="2" item="3"/>
          <tpl hier="9" item="1"/>
          <tpl hier="11" item="4"/>
          <tpl hier="12" item="5"/>
          <tpl hier="26" item="4294967295"/>
        </tpls>
      </n>
      <n v="1">
        <tpls c="8">
          <tpl hier="2" item="0"/>
          <tpl hier="4" item="3"/>
          <tpl fld="3" item="54"/>
          <tpl fld="2" item="5"/>
          <tpl hier="9" item="1"/>
          <tpl hier="11" item="4"/>
          <tpl hier="12" item="5"/>
          <tpl hier="26" item="4294967295"/>
        </tpls>
      </n>
      <n v="1">
        <tpls c="8">
          <tpl hier="2" item="0"/>
          <tpl hier="4" item="3"/>
          <tpl fld="3" item="28"/>
          <tpl fld="2" item="5"/>
          <tpl hier="9" item="1"/>
          <tpl hier="11" item="4"/>
          <tpl hier="12" item="5"/>
          <tpl hier="26" item="4294967295"/>
        </tpls>
      </n>
      <n v="1">
        <tpls c="8">
          <tpl hier="2" item="0"/>
          <tpl hier="4" item="3"/>
          <tpl fld="3" item="21"/>
          <tpl fld="2" item="5"/>
          <tpl hier="9" item="1"/>
          <tpl hier="11" item="4"/>
          <tpl hier="12" item="5"/>
          <tpl hier="26" item="4294967295"/>
        </tpls>
      </n>
      <n v="1">
        <tpls c="8">
          <tpl hier="2" item="0"/>
          <tpl hier="4" item="3"/>
          <tpl fld="3" item="46"/>
          <tpl fld="2" item="7"/>
          <tpl hier="9" item="1"/>
          <tpl hier="11" item="4"/>
          <tpl hier="12" item="5"/>
          <tpl hier="26" item="4294967295"/>
        </tpls>
      </n>
      <n v="1">
        <tpls c="8">
          <tpl hier="2" item="0"/>
          <tpl hier="4" item="3"/>
          <tpl fld="3" item="24"/>
          <tpl fld="2" item="7"/>
          <tpl hier="9" item="1"/>
          <tpl hier="11" item="4"/>
          <tpl hier="12" item="5"/>
          <tpl hier="26" item="4294967295"/>
        </tpls>
      </n>
      <n v="1">
        <tpls c="8">
          <tpl hier="2" item="0"/>
          <tpl hier="4" item="3"/>
          <tpl fld="3" item="5"/>
          <tpl fld="2" item="7"/>
          <tpl hier="9" item="1"/>
          <tpl hier="11" item="4"/>
          <tpl hier="12" item="5"/>
          <tpl hier="26" item="4294967295"/>
        </tpls>
      </n>
      <n v="1">
        <tpls c="8">
          <tpl hier="2" item="0"/>
          <tpl hier="4" item="3"/>
          <tpl fld="3" item="36"/>
          <tpl fld="1" item="0"/>
          <tpl hier="9" item="1"/>
          <tpl hier="11" item="4"/>
          <tpl hier="12" item="5"/>
          <tpl hier="26" item="4294967295"/>
        </tpls>
      </n>
      <n v="1">
        <tpls c="8">
          <tpl hier="2" item="0"/>
          <tpl hier="4" item="3"/>
          <tpl fld="3" item="11"/>
          <tpl fld="1" item="0"/>
          <tpl hier="9" item="1"/>
          <tpl hier="11" item="4"/>
          <tpl hier="12" item="5"/>
          <tpl hier="26" item="4294967295"/>
        </tpls>
      </n>
      <n v="1">
        <tpls c="8">
          <tpl hier="2" item="0"/>
          <tpl hier="4" item="3"/>
          <tpl fld="3" item="26"/>
          <tpl fld="2" item="11"/>
          <tpl hier="9" item="1"/>
          <tpl hier="11" item="4"/>
          <tpl hier="12" item="5"/>
          <tpl hier="26" item="4294967295"/>
        </tpls>
      </n>
      <n v="1">
        <tpls c="8">
          <tpl hier="2" item="0"/>
          <tpl hier="4" item="3"/>
          <tpl fld="3" item="7"/>
          <tpl fld="2" item="11"/>
          <tpl hier="9" item="1"/>
          <tpl hier="11" item="4"/>
          <tpl hier="12" item="5"/>
          <tpl hier="26" item="4294967295"/>
        </tpls>
      </n>
      <n v="1">
        <tpls c="8">
          <tpl hier="2" item="0"/>
          <tpl hier="4" item="3"/>
          <tpl fld="3" item="47"/>
          <tpl fld="2" item="11"/>
          <tpl hier="9" item="1"/>
          <tpl hier="11" item="4"/>
          <tpl hier="12" item="5"/>
          <tpl hier="26" item="4294967295"/>
        </tpls>
      </n>
      <n v="1">
        <tpls c="8">
          <tpl hier="2" item="0"/>
          <tpl hier="4" item="3"/>
          <tpl fld="3" item="10"/>
          <tpl fld="2" item="15"/>
          <tpl hier="9" item="1"/>
          <tpl hier="11" item="4"/>
          <tpl hier="12" item="5"/>
          <tpl hier="26" item="4294967295"/>
        </tpls>
      </n>
      <n v="1">
        <tpls c="8">
          <tpl hier="2" item="0"/>
          <tpl hier="4" item="3"/>
          <tpl fld="3" item="0"/>
          <tpl fld="2" item="15"/>
          <tpl hier="9" item="1"/>
          <tpl hier="11" item="4"/>
          <tpl hier="12" item="5"/>
          <tpl hier="26" item="4294967295"/>
        </tpls>
      </n>
      <n v="1">
        <tpls c="8">
          <tpl hier="2" item="0"/>
          <tpl hier="4" item="3"/>
          <tpl fld="3" item="33"/>
          <tpl fld="2" item="15"/>
          <tpl hier="9" item="1"/>
          <tpl hier="11" item="4"/>
          <tpl hier="12" item="5"/>
          <tpl hier="26" item="4294967295"/>
        </tpls>
      </n>
      <n v="1">
        <tpls c="8">
          <tpl hier="2" item="0"/>
          <tpl hier="4" item="3"/>
          <tpl fld="3" item="57"/>
          <tpl fld="2" item="19"/>
          <tpl hier="9" item="1"/>
          <tpl hier="11" item="4"/>
          <tpl hier="12" item="5"/>
          <tpl hier="26" item="4294967295"/>
        </tpls>
      </n>
      <n v="1">
        <tpls c="8">
          <tpl hier="2" item="0"/>
          <tpl hier="4" item="3"/>
          <tpl fld="3" item="50"/>
          <tpl fld="2" item="19"/>
          <tpl hier="9" item="1"/>
          <tpl hier="11" item="4"/>
          <tpl hier="12" item="5"/>
          <tpl hier="26" item="4294967295"/>
        </tpls>
      </n>
      <n v="1">
        <tpls c="8">
          <tpl hier="2" item="0"/>
          <tpl hier="4" item="3"/>
          <tpl fld="3" item="21"/>
          <tpl fld="2" item="19"/>
          <tpl hier="9" item="1"/>
          <tpl hier="11" item="4"/>
          <tpl hier="12" item="5"/>
          <tpl hier="26" item="4294967295"/>
        </tpls>
      </n>
      <n v="1">
        <tpls c="8">
          <tpl hier="2" item="0"/>
          <tpl hier="4" item="3"/>
          <tpl fld="3" item="20"/>
          <tpl fld="2" item="2"/>
          <tpl hier="9" item="1"/>
          <tpl hier="11" item="4"/>
          <tpl hier="12" item="5"/>
          <tpl hier="26" item="4294967295"/>
        </tpls>
      </n>
      <n v="1">
        <tpls c="8">
          <tpl hier="2" item="0"/>
          <tpl hier="4" item="3"/>
          <tpl fld="3" item="28"/>
          <tpl fld="2" item="2"/>
          <tpl hier="9" item="1"/>
          <tpl hier="11" item="4"/>
          <tpl hier="12" item="5"/>
          <tpl hier="26" item="4294967295"/>
        </tpls>
      </n>
      <n v="1">
        <tpls c="8">
          <tpl hier="2" item="0"/>
          <tpl hier="4" item="3"/>
          <tpl fld="3" item="5"/>
          <tpl fld="2" item="2"/>
          <tpl hier="9" item="1"/>
          <tpl hier="11" item="4"/>
          <tpl hier="12" item="5"/>
          <tpl hier="26" item="4294967295"/>
        </tpls>
      </n>
      <n v="1">
        <tpls c="8">
          <tpl hier="2" item="0"/>
          <tpl hier="4" item="3"/>
          <tpl fld="3" item="43"/>
          <tpl fld="2" item="4"/>
          <tpl hier="9" item="1"/>
          <tpl hier="11" item="4"/>
          <tpl hier="12" item="5"/>
          <tpl hier="26" item="4294967295"/>
        </tpls>
      </n>
      <n v="1">
        <tpls c="8">
          <tpl hier="2" item="0"/>
          <tpl hier="4" item="3"/>
          <tpl fld="3" item="24"/>
          <tpl fld="2" item="4"/>
          <tpl hier="9" item="1"/>
          <tpl hier="11" item="4"/>
          <tpl hier="12" item="5"/>
          <tpl hier="26" item="4294967295"/>
        </tpls>
      </n>
      <n v="1">
        <tpls c="8">
          <tpl hier="2" item="0"/>
          <tpl hier="4" item="3"/>
          <tpl fld="3" item="35"/>
          <tpl fld="2" item="6"/>
          <tpl hier="9" item="1"/>
          <tpl hier="11" item="4"/>
          <tpl hier="12" item="5"/>
          <tpl hier="26" item="4294967295"/>
        </tpls>
      </n>
      <n v="1">
        <tpls c="8">
          <tpl hier="2" item="0"/>
          <tpl hier="4" item="3"/>
          <tpl fld="3" item="31"/>
          <tpl fld="2" item="6"/>
          <tpl hier="9" item="1"/>
          <tpl hier="11" item="4"/>
          <tpl hier="12" item="5"/>
          <tpl hier="26" item="4294967295"/>
        </tpls>
      </n>
      <n v="1">
        <tpls c="8">
          <tpl hier="2" item="0"/>
          <tpl hier="4" item="3"/>
          <tpl fld="3" item="11"/>
          <tpl fld="2" item="6"/>
          <tpl hier="9" item="1"/>
          <tpl hier="11" item="4"/>
          <tpl hier="12" item="5"/>
          <tpl hier="26" item="4294967295"/>
        </tpls>
      </n>
      <n v="1">
        <tpls c="8">
          <tpl hier="2" item="0"/>
          <tpl hier="4" item="3"/>
          <tpl fld="3" item="37"/>
          <tpl fld="2" item="8"/>
          <tpl hier="9" item="1"/>
          <tpl hier="11" item="4"/>
          <tpl hier="12" item="5"/>
          <tpl hier="26" item="4294967295"/>
        </tpls>
      </n>
      <n v="1">
        <tpls c="8">
          <tpl hier="2" item="0"/>
          <tpl hier="4" item="3"/>
          <tpl fld="3" item="15"/>
          <tpl fld="2" item="8"/>
          <tpl hier="9" item="1"/>
          <tpl hier="11" item="4"/>
          <tpl hier="12" item="5"/>
          <tpl hier="26" item="4294967295"/>
        </tpls>
      </n>
      <n v="1">
        <tpls c="8">
          <tpl hier="2" item="0"/>
          <tpl hier="4" item="3"/>
          <tpl fld="3" item="1"/>
          <tpl fld="2" item="8"/>
          <tpl hier="9" item="1"/>
          <tpl hier="11" item="4"/>
          <tpl hier="12" item="5"/>
          <tpl hier="26" item="4294967295"/>
        </tpls>
      </n>
      <n v="1">
        <tpls c="8">
          <tpl hier="2" item="0"/>
          <tpl hier="4" item="3"/>
          <tpl fld="3" item="26"/>
          <tpl fld="2" item="0"/>
          <tpl hier="9" item="1"/>
          <tpl hier="11" item="4"/>
          <tpl hier="12" item="5"/>
          <tpl hier="26" item="4294967295"/>
        </tpls>
      </n>
      <n v="1">
        <tpls c="8">
          <tpl hier="2" item="0"/>
          <tpl hier="4" item="3"/>
          <tpl fld="3" item="58"/>
          <tpl fld="2" item="0"/>
          <tpl hier="9" item="1"/>
          <tpl hier="11" item="4"/>
          <tpl hier="12" item="5"/>
          <tpl hier="26" item="4294967295"/>
        </tpls>
      </n>
      <n v="1">
        <tpls c="8">
          <tpl hier="2" item="0"/>
          <tpl hier="4" item="3"/>
          <tpl fld="3" item="38"/>
          <tpl fld="2" item="0"/>
          <tpl hier="9" item="1"/>
          <tpl hier="11" item="4"/>
          <tpl hier="12" item="5"/>
          <tpl hier="26" item="4294967295"/>
        </tpls>
      </n>
      <n v="1">
        <tpls c="8">
          <tpl hier="2" item="0"/>
          <tpl hier="4" item="3"/>
          <tpl fld="3" item="10"/>
          <tpl fld="2" item="1"/>
          <tpl hier="9" item="1"/>
          <tpl hier="11" item="4"/>
          <tpl hier="12" item="5"/>
          <tpl hier="26" item="4294967295"/>
        </tpls>
      </n>
      <n v="1">
        <tpls c="8">
          <tpl hier="2" item="0"/>
          <tpl hier="4" item="3"/>
          <tpl fld="3" item="53"/>
          <tpl fld="2" item="1"/>
          <tpl hier="9" item="1"/>
          <tpl hier="11" item="4"/>
          <tpl hier="12" item="5"/>
          <tpl hier="26" item="4294967295"/>
        </tpls>
      </n>
      <n v="1">
        <tpls c="8">
          <tpl hier="2" item="0"/>
          <tpl hier="4" item="3"/>
          <tpl fld="3" item="41"/>
          <tpl fld="2" item="1"/>
          <tpl hier="9" item="1"/>
          <tpl hier="11" item="4"/>
          <tpl hier="12" item="5"/>
          <tpl hier="26" item="4294967295"/>
        </tpls>
      </n>
      <n v="1">
        <tpls c="8">
          <tpl hier="2" item="0"/>
          <tpl hier="4" item="3"/>
          <tpl fld="3" item="57"/>
          <tpl fld="2" item="3"/>
          <tpl hier="9" item="1"/>
          <tpl hier="11" item="4"/>
          <tpl hier="12" item="5"/>
          <tpl hier="26" item="4294967295"/>
        </tpls>
      </n>
      <n v="1">
        <tpls c="8">
          <tpl hier="2" item="0"/>
          <tpl hier="4" item="3"/>
          <tpl fld="3" item="45"/>
          <tpl fld="2" item="3"/>
          <tpl hier="9" item="1"/>
          <tpl hier="11" item="4"/>
          <tpl hier="12" item="5"/>
          <tpl hier="26" item="4294967295"/>
        </tpls>
      </n>
      <n v="1">
        <tpls c="8">
          <tpl hier="2" item="0"/>
          <tpl hier="4" item="3"/>
          <tpl fld="3" item="29"/>
          <tpl fld="2" item="3"/>
          <tpl hier="9" item="1"/>
          <tpl hier="11" item="4"/>
          <tpl hier="12" item="5"/>
          <tpl hier="26" item="4294967295"/>
        </tpls>
      </n>
      <n v="1">
        <tpls c="8">
          <tpl hier="2" item="0"/>
          <tpl hier="4" item="3"/>
          <tpl fld="3" item="20"/>
          <tpl fld="2" item="5"/>
          <tpl hier="9" item="1"/>
          <tpl hier="11" item="4"/>
          <tpl hier="12" item="5"/>
          <tpl hier="26" item="4294967295"/>
        </tpls>
      </n>
      <n v="1">
        <tpls c="8">
          <tpl hier="2" item="0"/>
          <tpl hier="4" item="3"/>
          <tpl fld="3" item="27"/>
          <tpl fld="2" item="5"/>
          <tpl hier="9" item="1"/>
          <tpl hier="11" item="4"/>
          <tpl hier="12" item="5"/>
          <tpl hier="26" item="4294967295"/>
        </tpls>
      </n>
      <n v="1">
        <tpls c="8">
          <tpl hier="2" item="0"/>
          <tpl hier="4" item="3"/>
          <tpl fld="3" item="13"/>
          <tpl fld="2" item="5"/>
          <tpl hier="9" item="1"/>
          <tpl hier="11" item="4"/>
          <tpl hier="12" item="5"/>
          <tpl hier="26" item="4294967295"/>
        </tpls>
      </n>
      <n v="1">
        <tpls c="8">
          <tpl hier="2" item="0"/>
          <tpl hier="4" item="3"/>
          <tpl fld="3" item="43"/>
          <tpl fld="2" item="7"/>
          <tpl hier="9" item="1"/>
          <tpl hier="11" item="4"/>
          <tpl hier="12" item="5"/>
          <tpl hier="26" item="4294967295"/>
        </tpls>
      </n>
      <n v="1">
        <tpls c="8">
          <tpl hier="2" item="0"/>
          <tpl hier="4" item="3"/>
          <tpl fld="3" item="17"/>
          <tpl fld="2" item="7"/>
          <tpl hier="9" item="1"/>
          <tpl hier="11" item="4"/>
          <tpl hier="12" item="5"/>
          <tpl hier="26" item="4294967295"/>
        </tpls>
      </n>
      <n v="1">
        <tpls c="8">
          <tpl hier="2" item="0"/>
          <tpl hier="4" item="3"/>
          <tpl fld="3" item="31"/>
          <tpl fld="1" item="0"/>
          <tpl hier="9" item="1"/>
          <tpl hier="11" item="4"/>
          <tpl hier="12" item="5"/>
          <tpl hier="26" item="4294967295"/>
        </tpls>
      </n>
      <n v="1">
        <tpls c="8">
          <tpl hier="2" item="0"/>
          <tpl hier="4" item="3"/>
          <tpl fld="3" item="6"/>
          <tpl fld="1" item="0"/>
          <tpl hier="9" item="1"/>
          <tpl hier="11" item="4"/>
          <tpl hier="12" item="5"/>
          <tpl hier="26" item="4294967295"/>
        </tpls>
      </n>
      <n v="1">
        <tpls c="8">
          <tpl hier="2" item="0"/>
          <tpl hier="4" item="3"/>
          <tpl fld="3" item="12"/>
          <tpl fld="2" item="12"/>
          <tpl hier="9" item="1"/>
          <tpl hier="11" item="4"/>
          <tpl hier="12" item="5"/>
          <tpl hier="26" item="4294967295"/>
        </tpls>
      </n>
      <n v="1">
        <tpls c="8">
          <tpl hier="2" item="0"/>
          <tpl hier="4" item="3"/>
          <tpl fld="3" item="11"/>
          <tpl fld="2" item="12"/>
          <tpl hier="9" item="1"/>
          <tpl hier="11" item="4"/>
          <tpl hier="12" item="5"/>
          <tpl hier="26" item="4294967295"/>
        </tpls>
      </n>
      <n v="1">
        <tpls c="8">
          <tpl hier="2" item="0"/>
          <tpl hier="4" item="3"/>
          <tpl fld="3" item="9"/>
          <tpl fld="2" item="12"/>
          <tpl hier="9" item="1"/>
          <tpl hier="11" item="4"/>
          <tpl hier="12" item="5"/>
          <tpl hier="26" item="4294967295"/>
        </tpls>
      </n>
      <n v="1">
        <tpls c="8">
          <tpl hier="2" item="0"/>
          <tpl hier="4" item="3"/>
          <tpl fld="3" item="57"/>
          <tpl fld="2" item="18"/>
          <tpl hier="9" item="1"/>
          <tpl hier="11" item="4"/>
          <tpl hier="12" item="5"/>
          <tpl hier="26" item="4294967295"/>
        </tpls>
      </n>
      <n v="1">
        <tpls c="8">
          <tpl hier="2" item="0"/>
          <tpl hier="4" item="3"/>
          <tpl fld="3" item="3"/>
          <tpl fld="2" item="18"/>
          <tpl hier="9" item="1"/>
          <tpl hier="11" item="4"/>
          <tpl hier="12" item="5"/>
          <tpl hier="26" item="4294967295"/>
        </tpls>
      </n>
      <n v="1">
        <tpls c="8">
          <tpl hier="2" item="0"/>
          <tpl hier="4" item="3"/>
          <tpl fld="3" item="1"/>
          <tpl fld="2" item="18"/>
          <tpl hier="9" item="1"/>
          <tpl hier="11" item="4"/>
          <tpl hier="12" item="5"/>
          <tpl hier="26" item="4294967295"/>
        </tpls>
      </n>
      <n v="1">
        <tpls c="8">
          <tpl hier="2" item="0"/>
          <tpl hier="4" item="3"/>
          <tpl fld="3" item="20"/>
          <tpl fld="2" item="20"/>
          <tpl hier="9" item="1"/>
          <tpl hier="11" item="4"/>
          <tpl hier="12" item="5"/>
          <tpl hier="26" item="4294967295"/>
        </tpls>
      </n>
      <n v="1">
        <tpls c="8">
          <tpl hier="2" item="0"/>
          <tpl hier="4" item="3"/>
          <tpl fld="3" item="51"/>
          <tpl fld="2" item="20"/>
          <tpl hier="9" item="1"/>
          <tpl hier="11" item="4"/>
          <tpl hier="12" item="5"/>
          <tpl hier="26" item="4294967295"/>
        </tpls>
      </n>
      <n v="1">
        <tpls c="8">
          <tpl hier="2" item="0"/>
          <tpl hier="4" item="3"/>
          <tpl fld="3" item="38"/>
          <tpl fld="2" item="20"/>
          <tpl hier="9" item="1"/>
          <tpl hier="11" item="4"/>
          <tpl hier="12" item="5"/>
          <tpl hier="26" item="4294967295"/>
        </tpls>
      </n>
      <n v="1">
        <tpls c="8">
          <tpl hier="2" item="0"/>
          <tpl hier="4" item="3"/>
          <tpl fld="3" item="44"/>
          <tpl fld="2" item="32"/>
          <tpl hier="9" item="1"/>
          <tpl hier="11" item="4"/>
          <tpl hier="12" item="5"/>
          <tpl hier="26" item="4294967295"/>
        </tpls>
      </n>
      <n v="1">
        <tpls c="8">
          <tpl hier="2" item="0"/>
          <tpl hier="4" item="3"/>
          <tpl fld="3" item="31"/>
          <tpl fld="2" item="32"/>
          <tpl hier="9" item="1"/>
          <tpl hier="11" item="4"/>
          <tpl hier="12" item="5"/>
          <tpl hier="26" item="4294967295"/>
        </tpls>
      </n>
      <n v="1">
        <tpls c="8">
          <tpl hier="2" item="0"/>
          <tpl hier="4" item="3"/>
          <tpl fld="3" item="55"/>
          <tpl fld="2" item="32"/>
          <tpl hier="9" item="1"/>
          <tpl hier="11" item="4"/>
          <tpl hier="12" item="5"/>
          <tpl hier="26" item="4294967295"/>
        </tpls>
      </n>
      <n v="1">
        <tpls c="8">
          <tpl hier="2" item="0"/>
          <tpl hier="4" item="3"/>
          <tpl fld="3" item="34"/>
          <tpl fld="2" item="9"/>
          <tpl hier="9" item="1"/>
          <tpl hier="11" item="4"/>
          <tpl hier="12" item="5"/>
          <tpl hier="26" item="4294967295"/>
        </tpls>
      </n>
      <n v="1">
        <tpls c="8">
          <tpl hier="2" item="0"/>
          <tpl hier="4" item="3"/>
          <tpl fld="3" item="15"/>
          <tpl fld="2" item="9"/>
          <tpl hier="9" item="1"/>
          <tpl hier="11" item="4"/>
          <tpl hier="12" item="5"/>
          <tpl hier="26" item="4294967295"/>
        </tpls>
      </n>
      <n v="1">
        <tpls c="8">
          <tpl hier="2" item="0"/>
          <tpl hier="4" item="3"/>
          <tpl fld="3" item="49"/>
          <tpl fld="2" item="9"/>
          <tpl hier="9" item="1"/>
          <tpl hier="11" item="4"/>
          <tpl hier="12" item="5"/>
          <tpl hier="26" item="4294967295"/>
        </tpls>
      </n>
      <n v="1">
        <tpls c="8">
          <tpl hier="2" item="0"/>
          <tpl hier="4" item="3"/>
          <tpl fld="3" item="18"/>
          <tpl fld="2" item="11"/>
          <tpl hier="9" item="1"/>
          <tpl hier="11" item="4"/>
          <tpl hier="12" item="5"/>
          <tpl hier="26" item="4294967295"/>
        </tpls>
      </n>
      <n v="1">
        <tpls c="8">
          <tpl hier="2" item="0"/>
          <tpl hier="4" item="3"/>
          <tpl fld="3" item="58"/>
          <tpl fld="2" item="11"/>
          <tpl hier="9" item="1"/>
          <tpl hier="11" item="4"/>
          <tpl hier="12" item="5"/>
          <tpl hier="26" item="4294967295"/>
        </tpls>
      </n>
      <n v="1">
        <tpls c="8">
          <tpl hier="2" item="0"/>
          <tpl hier="4" item="3"/>
          <tpl fld="3" item="19"/>
          <tpl fld="2" item="11"/>
          <tpl hier="9" item="1"/>
          <tpl hier="11" item="4"/>
          <tpl hier="12" item="5"/>
          <tpl hier="26" item="4294967295"/>
        </tpls>
      </n>
      <n v="1">
        <tpls c="8">
          <tpl hier="2" item="0"/>
          <tpl hier="4" item="3"/>
          <tpl fld="3" item="8"/>
          <tpl fld="2" item="15"/>
          <tpl hier="9" item="1"/>
          <tpl hier="11" item="4"/>
          <tpl hier="12" item="5"/>
          <tpl hier="26" item="4294967295"/>
        </tpls>
      </n>
      <n v="1">
        <tpls c="8">
          <tpl hier="2" item="0"/>
          <tpl hier="4" item="3"/>
          <tpl fld="3" item="53"/>
          <tpl fld="2" item="15"/>
          <tpl hier="9" item="1"/>
          <tpl hier="11" item="4"/>
          <tpl hier="12" item="5"/>
          <tpl hier="26" item="4294967295"/>
        </tpls>
      </n>
      <n v="1">
        <tpls c="8">
          <tpl hier="2" item="0"/>
          <tpl hier="4" item="3"/>
          <tpl fld="3" item="23"/>
          <tpl fld="2" item="15"/>
          <tpl hier="9" item="1"/>
          <tpl hier="11" item="4"/>
          <tpl hier="12" item="5"/>
          <tpl hier="26" item="4294967295"/>
        </tpls>
      </n>
      <n v="1">
        <tpls c="8">
          <tpl hier="2" item="0"/>
          <tpl hier="4" item="3"/>
          <tpl fld="3" item="56"/>
          <tpl fld="2" item="19"/>
          <tpl hier="9" item="1"/>
          <tpl hier="11" item="4"/>
          <tpl hier="12" item="5"/>
          <tpl hier="26" item="4294967295"/>
        </tpls>
      </n>
      <n v="1">
        <tpls c="8">
          <tpl hier="2" item="0"/>
          <tpl hier="4" item="3"/>
          <tpl fld="3" item="45"/>
          <tpl fld="2" item="19"/>
          <tpl hier="9" item="1"/>
          <tpl hier="11" item="4"/>
          <tpl hier="12" item="5"/>
          <tpl hier="26" item="4294967295"/>
        </tpls>
      </n>
      <n v="1">
        <tpls c="8">
          <tpl hier="2" item="0"/>
          <tpl hier="4" item="3"/>
          <tpl fld="3" item="9"/>
          <tpl fld="2" item="19"/>
          <tpl hier="9" item="1"/>
          <tpl hier="11" item="4"/>
          <tpl hier="12" item="5"/>
          <tpl hier="26" item="4294967295"/>
        </tpls>
      </n>
      <n v="1">
        <tpls c="8">
          <tpl hier="2" item="0"/>
          <tpl hier="4" item="3"/>
          <tpl fld="3" item="40"/>
          <tpl fld="2" item="2"/>
          <tpl hier="9" item="1"/>
          <tpl hier="11" item="4"/>
          <tpl hier="12" item="5"/>
          <tpl hier="26" item="4294967295"/>
        </tpls>
      </n>
      <n v="1">
        <tpls c="8">
          <tpl hier="2" item="0"/>
          <tpl hier="4" item="3"/>
          <tpl fld="3" item="27"/>
          <tpl fld="2" item="2"/>
          <tpl hier="9" item="1"/>
          <tpl hier="11" item="4"/>
          <tpl hier="12" item="5"/>
          <tpl hier="26" item="4294967295"/>
        </tpls>
      </n>
      <n v="1">
        <tpls c="8">
          <tpl hier="2" item="0"/>
          <tpl hier="4" item="3"/>
          <tpl fld="3" item="39"/>
          <tpl fld="2" item="4"/>
          <tpl hier="9" item="1"/>
          <tpl hier="11" item="4"/>
          <tpl hier="12" item="5"/>
          <tpl hier="26" item="4294967295"/>
        </tpls>
      </n>
      <n v="1">
        <tpls c="8">
          <tpl hier="2" item="0"/>
          <tpl hier="4" item="3"/>
          <tpl fld="3" item="17"/>
          <tpl fld="2" item="4"/>
          <tpl hier="9" item="1"/>
          <tpl hier="11" item="4"/>
          <tpl hier="12" item="5"/>
          <tpl hier="26" item="4294967295"/>
        </tpls>
      </n>
      <n v="1">
        <tpls c="8">
          <tpl hier="2" item="0"/>
          <tpl hier="4" item="3"/>
          <tpl fld="3" item="44"/>
          <tpl fld="2" item="6"/>
          <tpl hier="9" item="1"/>
          <tpl hier="11" item="4"/>
          <tpl hier="12" item="5"/>
          <tpl hier="26" item="4294967295"/>
        </tpls>
      </n>
      <n v="1">
        <tpls c="8">
          <tpl hier="2" item="0"/>
          <tpl hier="4" item="3"/>
          <tpl fld="3" item="25"/>
          <tpl fld="2" item="6"/>
          <tpl hier="9" item="1"/>
          <tpl hier="11" item="4"/>
          <tpl hier="12" item="5"/>
          <tpl hier="26" item="4294967295"/>
        </tpls>
      </n>
      <n v="1">
        <tpls c="8">
          <tpl hier="2" item="0"/>
          <tpl hier="4" item="3"/>
          <tpl fld="3" item="6"/>
          <tpl fld="2" item="6"/>
          <tpl hier="9" item="1"/>
          <tpl hier="11" item="4"/>
          <tpl hier="12" item="5"/>
          <tpl hier="26" item="4294967295"/>
        </tpls>
      </n>
      <n v="1">
        <tpls c="8">
          <tpl hier="2" item="0"/>
          <tpl hier="4" item="3"/>
          <tpl fld="3" item="32"/>
          <tpl fld="2" item="8"/>
          <tpl hier="9" item="1"/>
          <tpl hier="11" item="4"/>
          <tpl hier="12" item="5"/>
          <tpl hier="26" item="4294967295"/>
        </tpls>
      </n>
      <n v="1">
        <tpls c="8">
          <tpl hier="2" item="0"/>
          <tpl hier="4" item="3"/>
          <tpl fld="3" item="12"/>
          <tpl fld="2" item="8"/>
          <tpl hier="9" item="1"/>
          <tpl hier="11" item="4"/>
          <tpl hier="12" item="5"/>
          <tpl hier="26" item="4294967295"/>
        </tpls>
      </n>
      <n v="1">
        <tpls c="8">
          <tpl hier="2" item="0"/>
          <tpl hier="4" item="3"/>
          <tpl fld="3" item="55"/>
          <tpl fld="2" item="8"/>
          <tpl hier="9" item="1"/>
          <tpl hier="11" item="4"/>
          <tpl hier="12" item="5"/>
          <tpl hier="26" item="4294967295"/>
        </tpls>
      </n>
      <n v="1">
        <tpls c="8">
          <tpl hier="2" item="0"/>
          <tpl hier="4" item="3"/>
          <tpl fld="3" item="16"/>
          <tpl fld="2" item="0"/>
          <tpl hier="9" item="1"/>
          <tpl hier="11" item="4"/>
          <tpl hier="12" item="5"/>
          <tpl hier="26" item="4294967295"/>
        </tpls>
      </n>
      <n v="1">
        <tpls c="8">
          <tpl hier="2" item="0"/>
          <tpl hier="4" item="3"/>
          <tpl fld="3" item="3"/>
          <tpl fld="2" item="0"/>
          <tpl hier="9" item="1"/>
          <tpl hier="11" item="4"/>
          <tpl hier="12" item="5"/>
          <tpl hier="26" item="4294967295"/>
        </tpls>
      </n>
      <n v="1">
        <tpls c="8">
          <tpl hier="2" item="0"/>
          <tpl hier="4" item="3"/>
          <tpl fld="3" item="49"/>
          <tpl fld="2" item="0"/>
          <tpl hier="9" item="1"/>
          <tpl hier="11" item="4"/>
          <tpl hier="12" item="5"/>
          <tpl hier="26" item="4294967295"/>
        </tpls>
      </n>
      <n v="1">
        <tpls c="8">
          <tpl hier="2" item="0"/>
          <tpl hier="4" item="3"/>
          <tpl fld="3" item="4"/>
          <tpl fld="2" item="1"/>
          <tpl hier="9" item="1"/>
          <tpl hier="11" item="4"/>
          <tpl hier="12" item="5"/>
          <tpl hier="26" item="4294967295"/>
        </tpls>
      </n>
      <n v="1">
        <tpls c="8">
          <tpl hier="2" item="0"/>
          <tpl hier="4" item="3"/>
          <tpl fld="3" item="51"/>
          <tpl fld="2" item="1"/>
          <tpl hier="9" item="1"/>
          <tpl hier="11" item="4"/>
          <tpl hier="12" item="5"/>
          <tpl hier="26" item="4294967295"/>
        </tpls>
      </n>
      <n v="1">
        <tpls c="8">
          <tpl hier="2" item="0"/>
          <tpl hier="4" item="3"/>
          <tpl fld="3" item="19"/>
          <tpl fld="2" item="1"/>
          <tpl hier="9" item="1"/>
          <tpl hier="11" item="4"/>
          <tpl hier="12" item="5"/>
          <tpl hier="26" item="4294967295"/>
        </tpls>
      </n>
      <n v="1">
        <tpls c="8">
          <tpl hier="2" item="0"/>
          <tpl hier="4" item="3"/>
          <tpl fld="3" item="54"/>
          <tpl fld="2" item="3"/>
          <tpl hier="9" item="1"/>
          <tpl hier="11" item="4"/>
          <tpl hier="12" item="5"/>
          <tpl hier="26" item="4294967295"/>
        </tpls>
      </n>
      <n v="1">
        <tpls c="8">
          <tpl hier="2" item="0"/>
          <tpl hier="4" item="3"/>
          <tpl fld="3" item="42"/>
          <tpl fld="2" item="3"/>
          <tpl hier="9" item="1"/>
          <tpl hier="11" item="4"/>
          <tpl hier="12" item="5"/>
          <tpl hier="26" item="4294967295"/>
        </tpls>
      </n>
      <n v="1">
        <tpls c="8">
          <tpl hier="2" item="0"/>
          <tpl hier="4" item="3"/>
          <tpl fld="3" item="23"/>
          <tpl fld="2" item="3"/>
          <tpl hier="9" item="1"/>
          <tpl hier="11" item="4"/>
          <tpl hier="12" item="5"/>
          <tpl hier="26" item="4294967295"/>
        </tpls>
      </n>
      <n v="1">
        <tpls c="8">
          <tpl hier="2" item="0"/>
          <tpl hier="4" item="3"/>
          <tpl fld="3" item="46"/>
          <tpl fld="2" item="5"/>
          <tpl hier="9" item="1"/>
          <tpl hier="11" item="4"/>
          <tpl hier="12" item="5"/>
          <tpl hier="26" item="4294967295"/>
        </tpls>
      </n>
      <n v="1">
        <tpls c="8">
          <tpl hier="2" item="0"/>
          <tpl hier="4" item="3"/>
          <tpl fld="3" item="30"/>
          <tpl fld="2" item="5"/>
          <tpl hier="9" item="1"/>
          <tpl hier="11" item="4"/>
          <tpl hier="12" item="5"/>
          <tpl hier="26" item="4294967295"/>
        </tpls>
      </n>
      <n v="1">
        <tpls c="8">
          <tpl hier="2" item="0"/>
          <tpl hier="4" item="3"/>
          <tpl fld="3" item="9"/>
          <tpl fld="2" item="5"/>
          <tpl hier="9" item="1"/>
          <tpl hier="11" item="4"/>
          <tpl hier="12" item="5"/>
          <tpl hier="26" item="4294967295"/>
        </tpls>
      </n>
      <n v="1">
        <tpls c="8">
          <tpl hier="2" item="0"/>
          <tpl hier="4" item="3"/>
          <tpl fld="3" item="36"/>
          <tpl fld="2" item="7"/>
          <tpl hier="9" item="1"/>
          <tpl hier="11" item="4"/>
          <tpl hier="12" item="5"/>
          <tpl hier="26" item="4294967295"/>
        </tpls>
      </n>
      <n v="1">
        <tpls c="8">
          <tpl hier="2" item="0"/>
          <tpl hier="4" item="3"/>
          <tpl fld="3" item="14"/>
          <tpl fld="2" item="7"/>
          <tpl hier="9" item="1"/>
          <tpl hier="11" item="4"/>
          <tpl hier="12" item="5"/>
          <tpl hier="26" item="4294967295"/>
        </tpls>
      </n>
      <n v="1">
        <tpls c="8">
          <tpl hier="2" item="0"/>
          <tpl hier="4" item="3"/>
          <tpl fld="3" item="22"/>
          <tpl fld="1" item="0"/>
          <tpl hier="9" item="1"/>
          <tpl hier="11" item="4"/>
          <tpl hier="12" item="5"/>
          <tpl hier="26" item="4294967295"/>
        </tpls>
      </n>
      <n v="1">
        <tpls c="8">
          <tpl hier="2" item="0"/>
          <tpl hier="4" item="3"/>
          <tpl fld="3" item="2"/>
          <tpl fld="1" item="0"/>
          <tpl hier="9" item="1"/>
          <tpl hier="11" item="4"/>
          <tpl hier="12" item="5"/>
          <tpl hier="26" item="4294967295"/>
        </tpls>
      </n>
      <n v="1">
        <tpls c="8">
          <tpl hier="2" item="0"/>
          <tpl hier="4" item="3"/>
          <tpl fld="3" item="14"/>
          <tpl fld="2" item="30"/>
          <tpl hier="9" item="1"/>
          <tpl hier="11" item="4"/>
          <tpl hier="12" item="5"/>
          <tpl hier="26" item="4294967295"/>
        </tpls>
      </n>
      <n v="1">
        <tpls c="8">
          <tpl hier="2" item="0"/>
          <tpl hier="4" item="3"/>
          <tpl fld="3" item="13"/>
          <tpl fld="2" item="30"/>
          <tpl hier="9" item="1"/>
          <tpl hier="11" item="4"/>
          <tpl hier="12" item="5"/>
          <tpl hier="26" item="4294967295"/>
        </tpls>
      </n>
      <n v="1">
        <tpls c="8">
          <tpl hier="2" item="0"/>
          <tpl hier="4" item="3"/>
          <tpl fld="3" item="4"/>
          <tpl fld="2" item="45"/>
          <tpl hier="9" item="1"/>
          <tpl hier="11" item="4"/>
          <tpl hier="12" item="5"/>
          <tpl hier="26" item="4294967295"/>
        </tpls>
      </n>
      <n v="1">
        <tpls c="8">
          <tpl hier="2" item="0"/>
          <tpl hier="4" item="3"/>
          <tpl fld="3" item="58"/>
          <tpl fld="2" item="45"/>
          <tpl hier="9" item="1"/>
          <tpl hier="11" item="4"/>
          <tpl hier="12" item="5"/>
          <tpl hier="26" item="4294967295"/>
        </tpls>
      </n>
      <n v="1">
        <tpls c="8">
          <tpl hier="2" item="0"/>
          <tpl hier="4" item="3"/>
          <tpl fld="3" item="2"/>
          <tpl fld="2" item="45"/>
          <tpl hier="9" item="1"/>
          <tpl hier="11" item="4"/>
          <tpl hier="12" item="5"/>
          <tpl hier="26" item="4294967295"/>
        </tpls>
      </n>
      <n v="1">
        <tpls c="8">
          <tpl hier="2" item="0"/>
          <tpl hier="4" item="3"/>
          <tpl fld="3" item="54"/>
          <tpl fld="2" item="25"/>
          <tpl hier="9" item="1"/>
          <tpl hier="11" item="4"/>
          <tpl hier="12" item="5"/>
          <tpl hier="26" item="4294967295"/>
        </tpls>
      </n>
      <n v="1">
        <tpls c="8">
          <tpl hier="2" item="0"/>
          <tpl hier="4" item="3"/>
          <tpl fld="3" item="53"/>
          <tpl fld="2" item="25"/>
          <tpl hier="9" item="1"/>
          <tpl hier="11" item="4"/>
          <tpl hier="12" item="5"/>
          <tpl hier="26" item="4294967295"/>
        </tpls>
      </n>
      <n v="1">
        <tpls c="8">
          <tpl hier="2" item="0"/>
          <tpl hier="4" item="3"/>
          <tpl fld="3" item="52"/>
          <tpl fld="2" item="25"/>
          <tpl hier="9" item="1"/>
          <tpl hier="11" item="4"/>
          <tpl hier="12" item="5"/>
          <tpl hier="26" item="4294967295"/>
        </tpls>
      </n>
      <n v="1">
        <tpls c="8">
          <tpl hier="2" item="0"/>
          <tpl hier="4" item="3"/>
          <tpl fld="3" item="48"/>
          <tpl fld="2" item="38"/>
          <tpl hier="9" item="1"/>
          <tpl hier="11" item="4"/>
          <tpl hier="12" item="5"/>
          <tpl hier="26" item="4294967295"/>
        </tpls>
      </n>
      <n v="1">
        <tpls c="8">
          <tpl hier="2" item="0"/>
          <tpl hier="4" item="3"/>
          <tpl fld="3" item="46"/>
          <tpl fld="2" item="38"/>
          <tpl hier="9" item="1"/>
          <tpl hier="11" item="4"/>
          <tpl hier="12" item="5"/>
          <tpl hier="26" item="4294967295"/>
        </tpls>
      </n>
      <n v="1">
        <tpls c="8">
          <tpl hier="2" item="0"/>
          <tpl hier="4" item="3"/>
          <tpl fld="3" item="45"/>
          <tpl fld="2" item="38"/>
          <tpl hier="9" item="1"/>
          <tpl hier="11" item="4"/>
          <tpl hier="12" item="5"/>
          <tpl hier="26" item="4294967295"/>
        </tpls>
      </n>
      <n v="1">
        <tpls c="8">
          <tpl hier="2" item="0"/>
          <tpl hier="4" item="3"/>
          <tpl fld="3" item="47"/>
          <tpl fld="2" item="38"/>
          <tpl hier="9" item="1"/>
          <tpl hier="11" item="4"/>
          <tpl hier="12" item="5"/>
          <tpl hier="26" item="4294967295"/>
        </tpls>
      </n>
      <n v="1">
        <tpls c="8">
          <tpl hier="2" item="0"/>
          <tpl hier="4" item="3"/>
          <tpl fld="3" item="34"/>
          <tpl fld="2" item="16"/>
          <tpl hier="9" item="1"/>
          <tpl hier="11" item="4"/>
          <tpl hier="12" item="5"/>
          <tpl hier="26" item="4294967295"/>
        </tpls>
      </n>
      <n v="1">
        <tpls c="8">
          <tpl hier="2" item="0"/>
          <tpl hier="4" item="3"/>
          <tpl fld="3" item="36"/>
          <tpl fld="2" item="16"/>
          <tpl hier="9" item="1"/>
          <tpl hier="11" item="4"/>
          <tpl hier="12" item="5"/>
          <tpl hier="26" item="4294967295"/>
        </tpls>
      </n>
      <n v="1">
        <tpls c="8">
          <tpl hier="2" item="0"/>
          <tpl hier="4" item="3"/>
          <tpl fld="3" item="27"/>
          <tpl fld="2" item="16"/>
          <tpl hier="9" item="1"/>
          <tpl hier="11" item="4"/>
          <tpl hier="12" item="5"/>
          <tpl hier="26" item="4294967295"/>
        </tpls>
      </n>
      <n v="1">
        <tpls c="8">
          <tpl hier="2" item="0"/>
          <tpl hier="4" item="3"/>
          <tpl fld="3" item="33"/>
          <tpl fld="2" item="16"/>
          <tpl hier="9" item="1"/>
          <tpl hier="11" item="4"/>
          <tpl hier="12" item="5"/>
          <tpl hier="26" item="4294967295"/>
        </tpls>
      </n>
      <n v="1">
        <tpls c="8">
          <tpl hier="2" item="0"/>
          <tpl hier="4" item="3"/>
          <tpl fld="3" item="18"/>
          <tpl fld="2" item="10"/>
          <tpl hier="9" item="1"/>
          <tpl hier="11" item="4"/>
          <tpl hier="12" item="5"/>
          <tpl hier="26" item="4294967295"/>
        </tpls>
      </n>
      <n v="1">
        <tpls c="8">
          <tpl hier="2" item="0"/>
          <tpl hier="4" item="3"/>
          <tpl fld="3" item="22"/>
          <tpl fld="2" item="10"/>
          <tpl hier="9" item="1"/>
          <tpl hier="11" item="4"/>
          <tpl hier="12" item="5"/>
          <tpl hier="26" item="4294967295"/>
        </tpls>
      </n>
      <n v="1">
        <tpls c="8">
          <tpl hier="2" item="0"/>
          <tpl hier="4" item="3"/>
          <tpl fld="3" item="17"/>
          <tpl fld="2" item="10"/>
          <tpl hier="9" item="1"/>
          <tpl hier="11" item="4"/>
          <tpl hier="12" item="5"/>
          <tpl hier="26" item="4294967295"/>
        </tpls>
      </n>
      <n v="1">
        <tpls c="8">
          <tpl hier="2" item="0"/>
          <tpl hier="4" item="3"/>
          <tpl fld="3" item="21"/>
          <tpl fld="2" item="10"/>
          <tpl hier="9" item="1"/>
          <tpl hier="11" item="4"/>
          <tpl hier="12" item="5"/>
          <tpl hier="26" item="4294967295"/>
        </tpls>
      </n>
      <n v="1">
        <tpls c="8">
          <tpl hier="2" item="0"/>
          <tpl hier="4" item="3"/>
          <tpl fld="3" item="8"/>
          <tpl fld="2" item="12"/>
          <tpl hier="9" item="1"/>
          <tpl hier="11" item="4"/>
          <tpl hier="12" item="5"/>
          <tpl hier="26" item="4294967295"/>
        </tpls>
      </n>
      <n v="1">
        <tpls c="8">
          <tpl hier="2" item="0"/>
          <tpl hier="4" item="3"/>
          <tpl fld="3" item="7"/>
          <tpl fld="2" item="12"/>
          <tpl hier="9" item="1"/>
          <tpl hier="11" item="4"/>
          <tpl hier="12" item="5"/>
          <tpl hier="26" item="4294967295"/>
        </tpls>
      </n>
      <n v="1">
        <tpls c="8">
          <tpl hier="2" item="0"/>
          <tpl hier="4" item="3"/>
          <tpl fld="3" item="6"/>
          <tpl fld="2" item="12"/>
          <tpl hier="9" item="1"/>
          <tpl hier="11" item="4"/>
          <tpl hier="12" item="5"/>
          <tpl hier="26" item="4294967295"/>
        </tpls>
      </n>
      <n v="1">
        <tpls c="8">
          <tpl hier="2" item="0"/>
          <tpl hier="4" item="3"/>
          <tpl fld="3" item="5"/>
          <tpl fld="2" item="12"/>
          <tpl hier="9" item="1"/>
          <tpl hier="11" item="4"/>
          <tpl hier="12" item="5"/>
          <tpl hier="26" item="4294967295"/>
        </tpls>
      </n>
      <n v="1">
        <tpls c="8">
          <tpl hier="2" item="0"/>
          <tpl hier="4" item="3"/>
          <tpl fld="3" item="56"/>
          <tpl fld="2" item="18"/>
          <tpl hier="9" item="1"/>
          <tpl hier="11" item="4"/>
          <tpl hier="12" item="5"/>
          <tpl hier="26" item="4294967295"/>
        </tpls>
      </n>
      <n v="1">
        <tpls c="8">
          <tpl hier="2" item="0"/>
          <tpl hier="4" item="3"/>
          <tpl fld="3" item="0"/>
          <tpl fld="2" item="18"/>
          <tpl hier="9" item="1"/>
          <tpl hier="11" item="4"/>
          <tpl hier="12" item="5"/>
          <tpl hier="26" item="4294967295"/>
        </tpls>
      </n>
      <n v="1">
        <tpls c="8">
          <tpl hier="2" item="0"/>
          <tpl hier="4" item="3"/>
          <tpl fld="3" item="55"/>
          <tpl fld="2" item="18"/>
          <tpl hier="9" item="1"/>
          <tpl hier="11" item="4"/>
          <tpl hier="12" item="5"/>
          <tpl hier="26" item="4294967295"/>
        </tpls>
      </n>
      <n v="1">
        <tpls c="8">
          <tpl hier="2" item="0"/>
          <tpl hier="4" item="3"/>
          <tpl fld="3" item="35"/>
          <tpl fld="2" item="20"/>
          <tpl hier="9" item="1"/>
          <tpl hier="11" item="4"/>
          <tpl hier="12" item="5"/>
          <tpl hier="26" item="4294967295"/>
        </tpls>
      </n>
      <n v="1">
        <tpls c="8">
          <tpl hier="2" item="0"/>
          <tpl hier="4" item="3"/>
          <tpl fld="3" item="40"/>
          <tpl fld="2" item="20"/>
          <tpl hier="9" item="1"/>
          <tpl hier="11" item="4"/>
          <tpl hier="12" item="5"/>
          <tpl hier="26" item="4294967295"/>
        </tpls>
      </n>
      <n v="1">
        <tpls c="8">
          <tpl hier="2" item="0"/>
          <tpl hier="4" item="3"/>
          <tpl fld="3" item="50"/>
          <tpl fld="2" item="20"/>
          <tpl hier="9" item="1"/>
          <tpl hier="11" item="4"/>
          <tpl hier="12" item="5"/>
          <tpl hier="26" item="4294967295"/>
        </tpls>
      </n>
      <n v="1">
        <tpls c="8">
          <tpl hier="2" item="0"/>
          <tpl hier="4" item="3"/>
          <tpl fld="3" item="49"/>
          <tpl fld="2" item="20"/>
          <tpl hier="9" item="1"/>
          <tpl hier="11" item="4"/>
          <tpl hier="12" item="5"/>
          <tpl hier="26" item="4294967295"/>
        </tpls>
      </n>
      <n v="1">
        <tpls c="8">
          <tpl hier="2" item="0"/>
          <tpl hier="4" item="3"/>
          <tpl fld="3" item="37"/>
          <tpl fld="2" item="32"/>
          <tpl hier="9" item="1"/>
          <tpl hier="11" item="4"/>
          <tpl hier="12" item="5"/>
          <tpl hier="26" item="4294967295"/>
        </tpls>
      </n>
      <n v="1">
        <tpls c="8">
          <tpl hier="2" item="0"/>
          <tpl hier="4" item="3"/>
          <tpl fld="3" item="12"/>
          <tpl fld="2" item="32"/>
          <tpl hier="9" item="1"/>
          <tpl hier="11" item="4"/>
          <tpl hier="12" item="5"/>
          <tpl hier="26" item="4294967295"/>
        </tpls>
      </n>
      <n v="1">
        <tpls c="8">
          <tpl hier="2" item="0"/>
          <tpl hier="4" item="3"/>
          <tpl fld="3" item="52"/>
          <tpl fld="2" item="32"/>
          <tpl hier="9" item="1"/>
          <tpl hier="11" item="4"/>
          <tpl hier="12" item="5"/>
          <tpl hier="26" item="4294967295"/>
        </tpls>
      </n>
      <n v="1">
        <tpls c="8">
          <tpl hier="2" item="0"/>
          <tpl hier="4" item="3"/>
          <tpl fld="3" item="32"/>
          <tpl fld="2" item="9"/>
          <tpl hier="9" item="1"/>
          <tpl hier="11" item="4"/>
          <tpl hier="12" item="5"/>
          <tpl hier="26" item="4294967295"/>
        </tpls>
      </n>
      <n v="1">
        <tpls c="8">
          <tpl hier="2" item="0"/>
          <tpl hier="4" item="3"/>
          <tpl fld="3" item="3"/>
          <tpl fld="2" item="9"/>
          <tpl hier="9" item="1"/>
          <tpl hier="11" item="4"/>
          <tpl hier="12" item="5"/>
          <tpl hier="26" item="4294967295"/>
        </tpls>
      </n>
      <n v="1">
        <tpls c="8">
          <tpl hier="2" item="0"/>
          <tpl hier="4" item="3"/>
          <tpl fld="3" item="47"/>
          <tpl fld="2" item="9"/>
          <tpl hier="9" item="1"/>
          <tpl hier="11" item="4"/>
          <tpl hier="12" item="5"/>
          <tpl hier="26" item="4294967295"/>
        </tpls>
      </n>
      <n v="1">
        <tpls c="8">
          <tpl hier="2" item="0"/>
          <tpl hier="4" item="3"/>
          <tpl fld="3" item="16"/>
          <tpl fld="2" item="11"/>
          <tpl hier="9" item="1"/>
          <tpl hier="11" item="4"/>
          <tpl hier="12" item="5"/>
          <tpl hier="26" item="4294967295"/>
        </tpls>
      </n>
      <n v="1">
        <tpls c="8">
          <tpl hier="2" item="0"/>
          <tpl hier="4" item="3"/>
          <tpl fld="3" item="51"/>
          <tpl fld="2" item="11"/>
          <tpl hier="9" item="1"/>
          <tpl hier="11" item="4"/>
          <tpl hier="12" item="5"/>
          <tpl hier="26" item="4294967295"/>
        </tpls>
      </n>
      <n v="1">
        <tpls c="8">
          <tpl hier="2" item="0"/>
          <tpl hier="4" item="3"/>
          <tpl fld="3" item="33"/>
          <tpl fld="2" item="11"/>
          <tpl hier="9" item="1"/>
          <tpl hier="11" item="4"/>
          <tpl hier="12" item="5"/>
          <tpl hier="26" item="4294967295"/>
        </tpls>
      </n>
      <n v="1">
        <tpls c="8">
          <tpl hier="2" item="0"/>
          <tpl hier="4" item="3"/>
          <tpl fld="3" item="4"/>
          <tpl fld="2" item="15"/>
          <tpl hier="9" item="1"/>
          <tpl hier="11" item="4"/>
          <tpl hier="12" item="5"/>
          <tpl hier="26" item="4294967295"/>
        </tpls>
      </n>
      <n v="1">
        <tpls c="8">
          <tpl hier="2" item="0"/>
          <tpl hier="4" item="3"/>
          <tpl fld="3" item="42"/>
          <tpl fld="2" item="15"/>
          <tpl hier="9" item="1"/>
          <tpl hier="11" item="4"/>
          <tpl hier="12" item="5"/>
          <tpl hier="26" item="4294967295"/>
        </tpls>
      </n>
      <n v="1">
        <tpls c="8">
          <tpl hier="2" item="0"/>
          <tpl hier="4" item="3"/>
          <tpl fld="3" item="21"/>
          <tpl fld="2" item="15"/>
          <tpl hier="9" item="1"/>
          <tpl hier="11" item="4"/>
          <tpl hier="12" item="5"/>
          <tpl hier="26" item="4294967295"/>
        </tpls>
      </n>
      <n v="1">
        <tpls c="8">
          <tpl hier="2" item="0"/>
          <tpl hier="4" item="3"/>
          <tpl fld="3" item="54"/>
          <tpl fld="2" item="19"/>
          <tpl hier="9" item="1"/>
          <tpl hier="11" item="4"/>
          <tpl hier="12" item="5"/>
          <tpl hier="26" item="4294967295"/>
        </tpls>
      </n>
      <n v="1">
        <tpls c="8">
          <tpl hier="2" item="0"/>
          <tpl hier="4" item="3"/>
          <tpl fld="3" item="30"/>
          <tpl fld="2" item="19"/>
          <tpl hier="9" item="1"/>
          <tpl hier="11" item="4"/>
          <tpl hier="12" item="5"/>
          <tpl hier="26" item="4294967295"/>
        </tpls>
      </n>
      <n v="1">
        <tpls c="8">
          <tpl hier="2" item="0"/>
          <tpl hier="4" item="3"/>
          <tpl fld="3" item="5"/>
          <tpl fld="2" item="19"/>
          <tpl hier="9" item="1"/>
          <tpl hier="11" item="4"/>
          <tpl hier="12" item="5"/>
          <tpl hier="26" item="4294967295"/>
        </tpls>
      </n>
      <n v="1">
        <tpls c="8">
          <tpl hier="2" item="0"/>
          <tpl hier="4" item="3"/>
          <tpl fld="3" item="46"/>
          <tpl fld="2" item="2"/>
          <tpl hier="9" item="1"/>
          <tpl hier="11" item="4"/>
          <tpl hier="12" item="5"/>
          <tpl hier="26" item="4294967295"/>
        </tpls>
      </n>
      <n v="1">
        <tpls c="8">
          <tpl hier="2" item="0"/>
          <tpl hier="4" item="3"/>
          <tpl fld="3" item="14"/>
          <tpl fld="2" item="2"/>
          <tpl hier="9" item="1"/>
          <tpl hier="11" item="4"/>
          <tpl hier="12" item="5"/>
          <tpl hier="26" item="4294967295"/>
        </tpls>
      </n>
      <n v="1">
        <tpls c="8">
          <tpl hier="2" item="0"/>
          <tpl hier="4" item="3"/>
          <tpl fld="3" item="35"/>
          <tpl fld="2" item="4"/>
          <tpl hier="9" item="1"/>
          <tpl hier="11" item="4"/>
          <tpl hier="12" item="5"/>
          <tpl hier="26" item="4294967295"/>
        </tpls>
      </n>
      <n v="1">
        <tpls c="8">
          <tpl hier="2" item="0"/>
          <tpl hier="4" item="3"/>
          <tpl fld="3" item="36"/>
          <tpl fld="2" item="4"/>
          <tpl hier="9" item="1"/>
          <tpl hier="11" item="4"/>
          <tpl hier="12" item="5"/>
          <tpl hier="26" item="4294967295"/>
        </tpls>
      </n>
      <n v="1">
        <tpls c="8">
          <tpl hier="2" item="0"/>
          <tpl hier="4" item="3"/>
          <tpl fld="3" item="2"/>
          <tpl fld="2" item="4"/>
          <tpl hier="9" item="1"/>
          <tpl hier="11" item="4"/>
          <tpl hier="12" item="5"/>
          <tpl hier="26" item="4294967295"/>
        </tpls>
      </n>
      <n v="1">
        <tpls c="8">
          <tpl hier="2" item="0"/>
          <tpl hier="4" item="3"/>
          <tpl fld="3" item="37"/>
          <tpl fld="2" item="6"/>
          <tpl hier="9" item="1"/>
          <tpl hier="11" item="4"/>
          <tpl hier="12" item="5"/>
          <tpl hier="26" item="4294967295"/>
        </tpls>
      </n>
      <n v="1">
        <tpls c="8">
          <tpl hier="2" item="0"/>
          <tpl hier="4" item="3"/>
          <tpl fld="3" item="22"/>
          <tpl fld="2" item="6"/>
          <tpl hier="9" item="1"/>
          <tpl hier="11" item="4"/>
          <tpl hier="12" item="5"/>
          <tpl hier="26" item="4294967295"/>
        </tpls>
      </n>
      <n v="1">
        <tpls c="8">
          <tpl hier="2" item="0"/>
          <tpl hier="4" item="3"/>
          <tpl fld="3" item="52"/>
          <tpl fld="2" item="6"/>
          <tpl hier="9" item="1"/>
          <tpl hier="11" item="4"/>
          <tpl hier="12" item="5"/>
          <tpl hier="26" item="4294967295"/>
        </tpls>
      </n>
      <n v="1">
        <tpls c="8">
          <tpl hier="2" item="0"/>
          <tpl hier="4" item="3"/>
          <tpl fld="3" item="26"/>
          <tpl fld="2" item="8"/>
          <tpl hier="9" item="1"/>
          <tpl hier="11" item="4"/>
          <tpl hier="12" item="5"/>
          <tpl hier="26" item="4294967295"/>
        </tpls>
      </n>
      <n v="1">
        <tpls c="8">
          <tpl hier="2" item="0"/>
          <tpl hier="4" item="3"/>
          <tpl fld="3" item="7"/>
          <tpl fld="2" item="8"/>
          <tpl hier="9" item="1"/>
          <tpl hier="11" item="4"/>
          <tpl hier="12" item="5"/>
          <tpl hier="26" item="4294967295"/>
        </tpls>
      </n>
      <n v="1">
        <tpls c="8">
          <tpl hier="2" item="0"/>
          <tpl hier="4" item="3"/>
          <tpl fld="3" item="47"/>
          <tpl fld="2" item="8"/>
          <tpl hier="9" item="1"/>
          <tpl hier="11" item="4"/>
          <tpl hier="12" item="5"/>
          <tpl hier="26" item="4294967295"/>
        </tpls>
      </n>
      <n v="1">
        <tpls c="8">
          <tpl hier="2" item="0"/>
          <tpl hier="4" item="3"/>
          <tpl fld="3" item="10"/>
          <tpl fld="2" item="0"/>
          <tpl hier="9" item="1"/>
          <tpl hier="11" item="4"/>
          <tpl hier="12" item="5"/>
          <tpl hier="26" item="4294967295"/>
        </tpls>
      </n>
      <n v="1">
        <tpls c="8">
          <tpl hier="2" item="0"/>
          <tpl hier="4" item="3"/>
          <tpl fld="3" item="0"/>
          <tpl fld="2" item="0"/>
          <tpl hier="9" item="1"/>
          <tpl hier="11" item="4"/>
          <tpl hier="12" item="5"/>
          <tpl hier="26" item="4294967295"/>
        </tpls>
      </n>
      <n v="1">
        <tpls c="8">
          <tpl hier="2" item="0"/>
          <tpl hier="4" item="3"/>
          <tpl fld="3" item="33"/>
          <tpl fld="2" item="0"/>
          <tpl hier="9" item="1"/>
          <tpl hier="11" item="4"/>
          <tpl hier="12" item="5"/>
          <tpl hier="26" item="4294967295"/>
        </tpls>
      </n>
      <n v="1">
        <tpls c="8">
          <tpl hier="2" item="0"/>
          <tpl hier="4" item="3"/>
          <tpl fld="3" item="57"/>
          <tpl fld="2" item="1"/>
          <tpl hier="9" item="1"/>
          <tpl hier="11" item="4"/>
          <tpl hier="12" item="5"/>
          <tpl hier="26" item="4294967295"/>
        </tpls>
      </n>
      <n v="1">
        <tpls c="8">
          <tpl hier="2" item="0"/>
          <tpl hier="4" item="3"/>
          <tpl fld="3" item="50"/>
          <tpl fld="2" item="1"/>
          <tpl hier="9" item="1"/>
          <tpl hier="11" item="4"/>
          <tpl hier="12" item="5"/>
          <tpl hier="26" item="4294967295"/>
        </tpls>
      </n>
      <n v="1">
        <tpls c="8">
          <tpl hier="2" item="0"/>
          <tpl hier="4" item="3"/>
          <tpl fld="3" item="21"/>
          <tpl fld="2" item="1"/>
          <tpl hier="9" item="1"/>
          <tpl hier="11" item="4"/>
          <tpl hier="12" item="5"/>
          <tpl hier="26" item="4294967295"/>
        </tpls>
      </n>
      <n v="1">
        <tpls c="8">
          <tpl hier="2" item="0"/>
          <tpl hier="4" item="3"/>
          <tpl fld="3" item="20"/>
          <tpl fld="2" item="3"/>
          <tpl hier="9" item="1"/>
          <tpl hier="11" item="4"/>
          <tpl hier="12" item="5"/>
          <tpl hier="26" item="4294967295"/>
        </tpls>
      </n>
      <n v="1">
        <tpls c="8">
          <tpl hier="2" item="0"/>
          <tpl hier="4" item="3"/>
          <tpl fld="3" item="28"/>
          <tpl fld="2" item="3"/>
          <tpl hier="9" item="1"/>
          <tpl hier="11" item="4"/>
          <tpl hier="12" item="5"/>
          <tpl hier="26" item="4294967295"/>
        </tpls>
      </n>
      <n v="1">
        <tpls c="8">
          <tpl hier="2" item="0"/>
          <tpl hier="4" item="3"/>
          <tpl fld="3" item="5"/>
          <tpl fld="2" item="3"/>
          <tpl hier="9" item="1"/>
          <tpl hier="11" item="4"/>
          <tpl hier="12" item="5"/>
          <tpl hier="26" item="4294967295"/>
        </tpls>
      </n>
      <n v="1">
        <tpls c="8">
          <tpl hier="2" item="0"/>
          <tpl hier="4" item="3"/>
          <tpl fld="3" item="43"/>
          <tpl fld="2" item="5"/>
          <tpl hier="9" item="1"/>
          <tpl hier="11" item="4"/>
          <tpl hier="12" item="5"/>
          <tpl hier="26" item="4294967295"/>
        </tpls>
      </n>
      <n v="1">
        <tpls c="8">
          <tpl hier="2" item="0"/>
          <tpl hier="4" item="3"/>
          <tpl fld="3" item="24"/>
          <tpl fld="2" item="5"/>
          <tpl hier="9" item="1"/>
          <tpl hier="11" item="4"/>
          <tpl hier="12" item="5"/>
          <tpl hier="26" item="4294967295"/>
        </tpls>
      </n>
      <n v="1">
        <tpls c="8">
          <tpl hier="2" item="0"/>
          <tpl hier="4" item="3"/>
          <tpl fld="3" item="35"/>
          <tpl fld="2" item="7"/>
          <tpl hier="9" item="1"/>
          <tpl hier="11" item="4"/>
          <tpl hier="12" item="5"/>
          <tpl hier="26" item="4294967295"/>
        </tpls>
      </n>
      <n v="1">
        <tpls c="8">
          <tpl hier="2" item="0"/>
          <tpl hier="4" item="3"/>
          <tpl fld="3" item="31"/>
          <tpl fld="2" item="7"/>
          <tpl hier="9" item="1"/>
          <tpl hier="11" item="4"/>
          <tpl hier="12" item="5"/>
          <tpl hier="26" item="4294967295"/>
        </tpls>
      </n>
      <n v="1">
        <tpls c="8">
          <tpl hier="2" item="0"/>
          <tpl hier="4" item="3"/>
          <tpl fld="3" item="11"/>
          <tpl fld="2" item="7"/>
          <tpl hier="9" item="1"/>
          <tpl hier="11" item="4"/>
          <tpl hier="12" item="5"/>
          <tpl hier="26" item="4294967295"/>
        </tpls>
      </n>
      <n v="1">
        <tpls c="8">
          <tpl hier="2" item="0"/>
          <tpl hier="4" item="3"/>
          <tpl fld="3" item="37"/>
          <tpl fld="1" item="0"/>
          <tpl hier="9" item="1"/>
          <tpl hier="11" item="4"/>
          <tpl hier="12" item="5"/>
          <tpl hier="26" item="4294967295"/>
        </tpls>
      </n>
      <n v="1">
        <tpls c="8">
          <tpl hier="2" item="0"/>
          <tpl hier="4" item="3"/>
          <tpl fld="3" item="15"/>
          <tpl fld="1" item="0"/>
          <tpl hier="9" item="1"/>
          <tpl hier="11" item="4"/>
          <tpl hier="12" item="5"/>
          <tpl hier="26" item="4294967295"/>
        </tpls>
      </n>
      <n v="1">
        <tpls c="8">
          <tpl hier="2" item="0"/>
          <tpl hier="4" item="3"/>
          <tpl fld="3" item="1"/>
          <tpl fld="1" item="0"/>
          <tpl hier="9" item="1"/>
          <tpl hier="11" item="4"/>
          <tpl hier="12" item="5"/>
          <tpl hier="26" item="4294967295"/>
        </tpls>
      </n>
      <n v="1">
        <tpls c="8">
          <tpl hier="2" item="0"/>
          <tpl hier="4" item="3"/>
          <tpl fld="3" item="20"/>
          <tpl fld="2" item="19"/>
          <tpl hier="9" item="1"/>
          <tpl hier="11" item="4"/>
          <tpl hier="12" item="5"/>
          <tpl hier="26" item="4294967295"/>
        </tpls>
      </n>
      <n v="1">
        <tpls c="8">
          <tpl hier="2" item="0"/>
          <tpl hier="4" item="3"/>
          <tpl fld="3" item="24"/>
          <tpl fld="2" item="19"/>
          <tpl hier="9" item="1"/>
          <tpl hier="11" item="4"/>
          <tpl hier="12" item="5"/>
          <tpl hier="26" item="4294967295"/>
        </tpls>
      </n>
      <n v="1">
        <tpls c="8">
          <tpl hier="2" item="0"/>
          <tpl hier="4" item="3"/>
          <tpl fld="3" item="43"/>
          <tpl fld="2" item="2"/>
          <tpl hier="9" item="1"/>
          <tpl hier="11" item="4"/>
          <tpl hier="12" item="5"/>
          <tpl hier="26" item="4294967295"/>
        </tpls>
      </n>
      <n v="1">
        <tpls c="8">
          <tpl hier="2" item="0"/>
          <tpl hier="4" item="3"/>
          <tpl fld="3" item="11"/>
          <tpl fld="2" item="2"/>
          <tpl hier="9" item="1"/>
          <tpl hier="11" item="4"/>
          <tpl hier="12" item="5"/>
          <tpl hier="26" item="4294967295"/>
        </tpls>
      </n>
      <n v="1">
        <tpls c="8">
          <tpl hier="2" item="0"/>
          <tpl hier="4" item="3"/>
          <tpl fld="3" item="48"/>
          <tpl fld="2" item="4"/>
          <tpl hier="9" item="1"/>
          <tpl hier="11" item="4"/>
          <tpl hier="12" item="5"/>
          <tpl hier="26" item="4294967295"/>
        </tpls>
      </n>
      <n v="1">
        <tpls c="8">
          <tpl hier="2" item="0"/>
          <tpl hier="4" item="3"/>
          <tpl fld="3" item="31"/>
          <tpl fld="2" item="4"/>
          <tpl hier="9" item="1"/>
          <tpl hier="11" item="4"/>
          <tpl hier="12" item="5"/>
          <tpl hier="26" item="4294967295"/>
        </tpls>
      </n>
      <n v="1">
        <tpls c="8">
          <tpl hier="2" item="0"/>
          <tpl hier="4" item="3"/>
          <tpl fld="3" item="1"/>
          <tpl fld="2" item="4"/>
          <tpl hier="9" item="1"/>
          <tpl hier="11" item="4"/>
          <tpl hier="12" item="5"/>
          <tpl hier="26" item="4294967295"/>
        </tpls>
      </n>
      <n v="1">
        <tpls c="8">
          <tpl hier="2" item="0"/>
          <tpl hier="4" item="3"/>
          <tpl fld="3" item="34"/>
          <tpl fld="2" item="6"/>
          <tpl hier="9" item="1"/>
          <tpl hier="11" item="4"/>
          <tpl hier="12" item="5"/>
          <tpl hier="26" item="4294967295"/>
        </tpls>
      </n>
      <n v="1">
        <tpls c="8">
          <tpl hier="2" item="0"/>
          <tpl hier="4" item="3"/>
          <tpl fld="3" item="15"/>
          <tpl fld="2" item="6"/>
          <tpl hier="9" item="1"/>
          <tpl hier="11" item="4"/>
          <tpl hier="12" item="5"/>
          <tpl hier="26" item="4294967295"/>
        </tpls>
      </n>
      <n v="1">
        <tpls c="8">
          <tpl hier="2" item="0"/>
          <tpl hier="4" item="3"/>
          <tpl fld="3" item="38"/>
          <tpl fld="2" item="6"/>
          <tpl hier="9" item="1"/>
          <tpl hier="11" item="4"/>
          <tpl hier="12" item="5"/>
          <tpl hier="26" item="4294967295"/>
        </tpls>
      </n>
      <n v="1">
        <tpls c="8">
          <tpl hier="2" item="0"/>
          <tpl hier="4" item="3"/>
          <tpl fld="3" item="18"/>
          <tpl fld="2" item="8"/>
          <tpl hier="9" item="1"/>
          <tpl hier="11" item="4"/>
          <tpl hier="12" item="5"/>
          <tpl hier="26" item="4294967295"/>
        </tpls>
      </n>
      <n v="1">
        <tpls c="8">
          <tpl hier="2" item="0"/>
          <tpl hier="4" item="3"/>
          <tpl fld="3" item="58"/>
          <tpl fld="2" item="8"/>
          <tpl hier="9" item="1"/>
          <tpl hier="11" item="4"/>
          <tpl hier="12" item="5"/>
          <tpl hier="26" item="4294967295"/>
        </tpls>
      </n>
      <n v="1">
        <tpls c="8">
          <tpl hier="2" item="0"/>
          <tpl hier="4" item="3"/>
          <tpl fld="3" item="41"/>
          <tpl fld="2" item="8"/>
          <tpl hier="9" item="1"/>
          <tpl hier="11" item="4"/>
          <tpl hier="12" item="5"/>
          <tpl hier="26" item="4294967295"/>
        </tpls>
      </n>
      <n v="1">
        <tpls c="8">
          <tpl hier="2" item="0"/>
          <tpl hier="4" item="3"/>
          <tpl fld="3" item="8"/>
          <tpl fld="2" item="0"/>
          <tpl hier="9" item="1"/>
          <tpl hier="11" item="4"/>
          <tpl hier="12" item="5"/>
          <tpl hier="26" item="4294967295"/>
        </tpls>
      </n>
      <n v="1">
        <tpls c="8">
          <tpl hier="2" item="0"/>
          <tpl hier="4" item="3"/>
          <tpl fld="3" item="53"/>
          <tpl fld="2" item="0"/>
          <tpl hier="9" item="1"/>
          <tpl hier="11" item="4"/>
          <tpl hier="12" item="5"/>
          <tpl hier="26" item="4294967295"/>
        </tpls>
      </n>
      <n v="1">
        <tpls c="8">
          <tpl hier="2" item="0"/>
          <tpl hier="4" item="3"/>
          <tpl fld="3" item="29"/>
          <tpl fld="2" item="0"/>
          <tpl hier="9" item="1"/>
          <tpl hier="11" item="4"/>
          <tpl hier="12" item="5"/>
          <tpl hier="26" item="4294967295"/>
        </tpls>
      </n>
      <n v="1">
        <tpls c="8">
          <tpl hier="2" item="0"/>
          <tpl hier="4" item="3"/>
          <tpl fld="3" item="56"/>
          <tpl fld="2" item="1"/>
          <tpl hier="9" item="1"/>
          <tpl hier="11" item="4"/>
          <tpl hier="12" item="5"/>
          <tpl hier="26" item="4294967295"/>
        </tpls>
      </n>
      <n v="1">
        <tpls c="8">
          <tpl hier="2" item="0"/>
          <tpl hier="4" item="3"/>
          <tpl fld="3" item="45"/>
          <tpl fld="2" item="1"/>
          <tpl hier="9" item="1"/>
          <tpl hier="11" item="4"/>
          <tpl hier="12" item="5"/>
          <tpl hier="26" item="4294967295"/>
        </tpls>
      </n>
      <n v="1">
        <tpls c="8">
          <tpl hier="2" item="0"/>
          <tpl hier="4" item="3"/>
          <tpl fld="3" item="13"/>
          <tpl fld="2" item="1"/>
          <tpl hier="9" item="1"/>
          <tpl hier="11" item="4"/>
          <tpl hier="12" item="5"/>
          <tpl hier="26" item="4294967295"/>
        </tpls>
      </n>
      <n v="1">
        <tpls c="8">
          <tpl hier="2" item="0"/>
          <tpl hier="4" item="3"/>
          <tpl fld="3" item="40"/>
          <tpl fld="2" item="3"/>
          <tpl hier="9" item="1"/>
          <tpl hier="11" item="4"/>
          <tpl hier="12" item="5"/>
          <tpl hier="26" item="4294967295"/>
        </tpls>
      </n>
      <n v="1">
        <tpls c="8">
          <tpl hier="2" item="0"/>
          <tpl hier="4" item="3"/>
          <tpl fld="3" item="27"/>
          <tpl fld="2" item="3"/>
          <tpl hier="9" item="1"/>
          <tpl hier="11" item="4"/>
          <tpl hier="12" item="5"/>
          <tpl hier="26" item="4294967295"/>
        </tpls>
      </n>
      <n v="1">
        <tpls c="8">
          <tpl hier="2" item="0"/>
          <tpl hier="4" item="3"/>
          <tpl fld="3" item="39"/>
          <tpl fld="2" item="5"/>
          <tpl hier="9" item="1"/>
          <tpl hier="11" item="4"/>
          <tpl hier="12" item="5"/>
          <tpl hier="26" item="4294967295"/>
        </tpls>
      </n>
      <n v="1">
        <tpls c="8">
          <tpl hier="2" item="0"/>
          <tpl hier="4" item="3"/>
          <tpl fld="3" item="17"/>
          <tpl fld="2" item="5"/>
          <tpl hier="9" item="1"/>
          <tpl hier="11" item="4"/>
          <tpl hier="12" item="5"/>
          <tpl hier="26" item="4294967295"/>
        </tpls>
      </n>
      <n v="1">
        <tpls c="8">
          <tpl hier="2" item="0"/>
          <tpl hier="4" item="3"/>
          <tpl fld="3" item="48"/>
          <tpl fld="2" item="7"/>
          <tpl hier="9" item="1"/>
          <tpl hier="11" item="4"/>
          <tpl hier="12" item="5"/>
          <tpl hier="26" item="4294967295"/>
        </tpls>
      </n>
      <n v="1">
        <tpls c="8">
          <tpl hier="2" item="0"/>
          <tpl hier="4" item="3"/>
          <tpl fld="3" item="25"/>
          <tpl fld="2" item="7"/>
          <tpl hier="9" item="1"/>
          <tpl hier="11" item="4"/>
          <tpl hier="12" item="5"/>
          <tpl hier="26" item="4294967295"/>
        </tpls>
      </n>
      <n v="1">
        <tpls c="8">
          <tpl hier="2" item="0"/>
          <tpl hier="4" item="3"/>
          <tpl fld="3" item="6"/>
          <tpl fld="2" item="7"/>
          <tpl hier="9" item="1"/>
          <tpl hier="11" item="4"/>
          <tpl hier="12" item="5"/>
          <tpl hier="26" item="4294967295"/>
        </tpls>
      </n>
      <n v="1">
        <tpls c="8">
          <tpl hier="2" item="0"/>
          <tpl hier="4" item="3"/>
          <tpl fld="3" item="34"/>
          <tpl fld="1" item="0"/>
          <tpl hier="9" item="1"/>
          <tpl hier="11" item="4"/>
          <tpl hier="12" item="5"/>
          <tpl hier="26" item="4294967295"/>
        </tpls>
      </n>
      <n v="1">
        <tpls c="8">
          <tpl hier="2" item="0"/>
          <tpl hier="4" item="3"/>
          <tpl fld="3" item="12"/>
          <tpl fld="1" item="0"/>
          <tpl hier="9" item="1"/>
          <tpl hier="11" item="4"/>
          <tpl hier="12" item="5"/>
          <tpl hier="26" item="4294967295"/>
        </tpls>
      </n>
      <n v="1">
        <tpls c="8">
          <tpl hier="2" item="0"/>
          <tpl hier="4" item="3"/>
          <tpl fld="3" item="55"/>
          <tpl fld="1" item="0"/>
          <tpl hier="9" item="1"/>
          <tpl hier="11" item="4"/>
          <tpl hier="12" item="5"/>
          <tpl hier="26" item="4294967295"/>
        </tpls>
      </n>
      <n v="1">
        <tpls c="8">
          <tpl hier="2" item="0"/>
          <tpl hier="4" item="3"/>
          <tpl fld="3" item="6"/>
          <tpl fld="2" item="30"/>
          <tpl hier="9" item="1"/>
          <tpl hier="11" item="4"/>
          <tpl hier="12" item="5"/>
          <tpl hier="26" item="4294967295"/>
        </tpls>
      </n>
      <n v="1">
        <tpls c="8">
          <tpl hier="2" item="0"/>
          <tpl hier="4" item="3"/>
          <tpl fld="3" item="5"/>
          <tpl fld="2" item="30"/>
          <tpl hier="9" item="1"/>
          <tpl hier="11" item="4"/>
          <tpl hier="12" item="5"/>
          <tpl hier="26" item="4294967295"/>
        </tpls>
      </n>
      <n v="1">
        <tpls c="8">
          <tpl hier="2" item="0"/>
          <tpl hier="4" item="3"/>
          <tpl fld="3" item="56"/>
          <tpl fld="2" item="45"/>
          <tpl hier="9" item="1"/>
          <tpl hier="11" item="4"/>
          <tpl hier="12" item="5"/>
          <tpl hier="26" item="4294967295"/>
        </tpls>
      </n>
      <n v="1">
        <tpls c="8">
          <tpl hier="2" item="0"/>
          <tpl hier="4" item="3"/>
          <tpl fld="3" item="0"/>
          <tpl fld="2" item="45"/>
          <tpl hier="9" item="1"/>
          <tpl hier="11" item="4"/>
          <tpl hier="12" item="5"/>
          <tpl hier="26" item="4294967295"/>
        </tpls>
      </n>
      <n v="1">
        <tpls c="8">
          <tpl hier="2" item="0"/>
          <tpl hier="4" item="3"/>
          <tpl fld="3" item="55"/>
          <tpl fld="2" item="45"/>
          <tpl hier="9" item="1"/>
          <tpl hier="11" item="4"/>
          <tpl hier="12" item="5"/>
          <tpl hier="26" item="4294967295"/>
        </tpls>
      </n>
      <n v="1">
        <tpls c="8">
          <tpl hier="2" item="0"/>
          <tpl hier="4" item="3"/>
          <tpl fld="3" item="35"/>
          <tpl fld="2" item="25"/>
          <tpl hier="9" item="1"/>
          <tpl hier="11" item="4"/>
          <tpl hier="12" item="5"/>
          <tpl hier="26" item="4294967295"/>
        </tpls>
      </n>
      <n v="1">
        <tpls c="8">
          <tpl hier="2" item="0"/>
          <tpl hier="4" item="3"/>
          <tpl fld="3" item="40"/>
          <tpl fld="2" item="25"/>
          <tpl hier="9" item="1"/>
          <tpl hier="11" item="4"/>
          <tpl hier="12" item="5"/>
          <tpl hier="26" item="4294967295"/>
        </tpls>
      </n>
      <n v="1">
        <tpls c="8">
          <tpl hier="2" item="0"/>
          <tpl hier="4" item="3"/>
          <tpl fld="3" item="50"/>
          <tpl fld="2" item="25"/>
          <tpl hier="9" item="1"/>
          <tpl hier="11" item="4"/>
          <tpl hier="12" item="5"/>
          <tpl hier="26" item="4294967295"/>
        </tpls>
      </n>
      <n v="1">
        <tpls c="8">
          <tpl hier="2" item="0"/>
          <tpl hier="4" item="3"/>
          <tpl fld="3" item="49"/>
          <tpl fld="2" item="25"/>
          <tpl hier="9" item="1"/>
          <tpl hier="11" item="4"/>
          <tpl hier="12" item="5"/>
          <tpl hier="26" item="4294967295"/>
        </tpls>
      </n>
      <n v="1">
        <tpls c="8">
          <tpl hier="2" item="0"/>
          <tpl hier="4" item="3"/>
          <tpl fld="3" item="37"/>
          <tpl fld="2" item="38"/>
          <tpl hier="9" item="1"/>
          <tpl hier="11" item="4"/>
          <tpl hier="12" item="5"/>
          <tpl hier="26" item="4294967295"/>
        </tpls>
      </n>
      <n v="1">
        <tpls c="8">
          <tpl hier="2" item="0"/>
          <tpl hier="4" item="3"/>
          <tpl fld="3" item="39"/>
          <tpl fld="2" item="38"/>
          <tpl hier="9" item="1"/>
          <tpl hier="11" item="4"/>
          <tpl hier="12" item="5"/>
          <tpl hier="26" item="4294967295"/>
        </tpls>
      </n>
      <n v="1">
        <tpls c="8">
          <tpl hier="2" item="0"/>
          <tpl hier="4" item="3"/>
          <tpl fld="3" item="28"/>
          <tpl fld="2" item="38"/>
          <tpl hier="9" item="1"/>
          <tpl hier="11" item="4"/>
          <tpl hier="12" item="5"/>
          <tpl hier="26" item="4294967295"/>
        </tpls>
      </n>
      <n v="1">
        <tpls c="8">
          <tpl hier="2" item="0"/>
          <tpl hier="4" item="3"/>
          <tpl fld="3" item="19"/>
          <tpl fld="2" item="38"/>
          <tpl hier="9" item="1"/>
          <tpl hier="11" item="4"/>
          <tpl hier="12" item="5"/>
          <tpl hier="26" item="4294967295"/>
        </tpls>
      </n>
      <n v="1">
        <tpls c="8">
          <tpl hier="2" item="0"/>
          <tpl hier="4" item="3"/>
          <tpl fld="3" item="26"/>
          <tpl fld="2" item="16"/>
          <tpl hier="9" item="1"/>
          <tpl hier="11" item="4"/>
          <tpl hier="12" item="5"/>
          <tpl hier="26" item="4294967295"/>
        </tpls>
      </n>
      <n v="1">
        <tpls c="8">
          <tpl hier="2" item="0"/>
          <tpl hier="4" item="3"/>
          <tpl fld="3" item="25"/>
          <tpl fld="2" item="16"/>
          <tpl hier="9" item="1"/>
          <tpl hier="11" item="4"/>
          <tpl hier="12" item="5"/>
          <tpl hier="26" item="4294967295"/>
        </tpls>
      </n>
      <n v="1">
        <tpls c="8">
          <tpl hier="2" item="0"/>
          <tpl hier="4" item="3"/>
          <tpl fld="3" item="24"/>
          <tpl fld="2" item="16"/>
          <tpl hier="9" item="1"/>
          <tpl hier="11" item="4"/>
          <tpl hier="12" item="5"/>
          <tpl hier="26" item="4294967295"/>
        </tpls>
      </n>
      <n v="1">
        <tpls c="8">
          <tpl hier="2" item="0"/>
          <tpl hier="4" item="3"/>
          <tpl fld="3" item="23"/>
          <tpl fld="2" item="16"/>
          <tpl hier="9" item="1"/>
          <tpl hier="11" item="4"/>
          <tpl hier="12" item="5"/>
          <tpl hier="26" item="4294967295"/>
        </tpls>
      </n>
      <n v="1">
        <tpls c="8">
          <tpl hier="2" item="0"/>
          <tpl hier="4" item="3"/>
          <tpl fld="3" item="10"/>
          <tpl fld="2" item="10"/>
          <tpl hier="9" item="1"/>
          <tpl hier="11" item="4"/>
          <tpl hier="12" item="5"/>
          <tpl hier="26" item="4294967295"/>
        </tpls>
      </n>
      <n v="1">
        <tpls c="8">
          <tpl hier="2" item="0"/>
          <tpl hier="4" item="3"/>
          <tpl fld="3" item="12"/>
          <tpl fld="2" item="10"/>
          <tpl hier="9" item="1"/>
          <tpl hier="11" item="4"/>
          <tpl hier="12" item="5"/>
          <tpl hier="26" item="4294967295"/>
        </tpls>
      </n>
      <n v="1">
        <tpls c="8">
          <tpl hier="2" item="0"/>
          <tpl hier="4" item="3"/>
          <tpl fld="3" item="11"/>
          <tpl fld="2" item="10"/>
          <tpl hier="9" item="1"/>
          <tpl hier="11" item="4"/>
          <tpl hier="12" item="5"/>
          <tpl hier="26" item="4294967295"/>
        </tpls>
      </n>
      <n v="1">
        <tpls c="8">
          <tpl hier="2" item="0"/>
          <tpl hier="4" item="3"/>
          <tpl fld="3" item="9"/>
          <tpl fld="2" item="10"/>
          <tpl hier="9" item="1"/>
          <tpl hier="11" item="4"/>
          <tpl hier="12" item="5"/>
          <tpl hier="26" item="4294967295"/>
        </tpls>
      </n>
      <n v="1">
        <tpls c="8">
          <tpl hier="2" item="0"/>
          <tpl hier="4" item="3"/>
          <tpl fld="3" item="57"/>
          <tpl fld="2" item="12"/>
          <tpl hier="9" item="1"/>
          <tpl hier="11" item="4"/>
          <tpl hier="12" item="5"/>
          <tpl hier="26" item="4294967295"/>
        </tpls>
      </n>
      <n v="1">
        <tpls c="8">
          <tpl hier="2" item="0"/>
          <tpl hier="4" item="3"/>
          <tpl fld="3" item="3"/>
          <tpl fld="2" item="12"/>
          <tpl hier="9" item="1"/>
          <tpl hier="11" item="4"/>
          <tpl hier="12" item="5"/>
          <tpl hier="26" item="4294967295"/>
        </tpls>
      </n>
      <n v="1">
        <tpls c="8">
          <tpl hier="2" item="0"/>
          <tpl hier="4" item="3"/>
          <tpl fld="3" item="1"/>
          <tpl fld="2" item="12"/>
          <tpl hier="9" item="1"/>
          <tpl hier="11" item="4"/>
          <tpl hier="12" item="5"/>
          <tpl hier="26" item="4294967295"/>
        </tpls>
      </n>
      <n v="1">
        <tpls c="8">
          <tpl hier="2" item="0"/>
          <tpl hier="4" item="3"/>
          <tpl fld="3" item="20"/>
          <tpl fld="2" item="18"/>
          <tpl hier="9" item="1"/>
          <tpl hier="11" item="4"/>
          <tpl hier="12" item="5"/>
          <tpl hier="26" item="4294967295"/>
        </tpls>
      </n>
      <n v="1">
        <tpls c="8">
          <tpl hier="2" item="0"/>
          <tpl hier="4" item="3"/>
          <tpl fld="3" item="51"/>
          <tpl fld="2" item="18"/>
          <tpl hier="9" item="1"/>
          <tpl hier="11" item="4"/>
          <tpl hier="12" item="5"/>
          <tpl hier="26" item="4294967295"/>
        </tpls>
      </n>
      <n v="1">
        <tpls c="8">
          <tpl hier="2" item="0"/>
          <tpl hier="4" item="3"/>
          <tpl fld="3" item="38"/>
          <tpl fld="2" item="18"/>
          <tpl hier="9" item="1"/>
          <tpl hier="11" item="4"/>
          <tpl hier="12" item="5"/>
          <tpl hier="26" item="4294967295"/>
        </tpls>
      </n>
      <n v="1">
        <tpls c="8">
          <tpl hier="2" item="0"/>
          <tpl hier="4" item="3"/>
          <tpl fld="3" item="44"/>
          <tpl fld="2" item="20"/>
          <tpl hier="9" item="1"/>
          <tpl hier="11" item="4"/>
          <tpl hier="12" item="5"/>
          <tpl hier="26" item="4294967295"/>
        </tpls>
      </n>
      <n v="1">
        <tpls c="8">
          <tpl hier="2" item="0"/>
          <tpl hier="4" item="3"/>
          <tpl fld="3" item="43"/>
          <tpl fld="2" item="20"/>
          <tpl hier="9" item="1"/>
          <tpl hier="11" item="4"/>
          <tpl hier="12" item="5"/>
          <tpl hier="26" item="4294967295"/>
        </tpls>
      </n>
      <n v="1">
        <tpls c="8">
          <tpl hier="2" item="0"/>
          <tpl hier="4" item="3"/>
          <tpl fld="3" item="42"/>
          <tpl fld="2" item="20"/>
          <tpl hier="9" item="1"/>
          <tpl hier="11" item="4"/>
          <tpl hier="12" item="5"/>
          <tpl hier="26" item="4294967295"/>
        </tpls>
      </n>
      <n v="1">
        <tpls c="8">
          <tpl hier="2" item="0"/>
          <tpl hier="4" item="3"/>
          <tpl fld="3" item="41"/>
          <tpl fld="2" item="20"/>
          <tpl hier="9" item="1"/>
          <tpl hier="11" item="4"/>
          <tpl hier="12" item="5"/>
          <tpl hier="26" item="4294967295"/>
        </tpls>
      </n>
      <n v="1">
        <tpls c="8">
          <tpl hier="2" item="0"/>
          <tpl hier="4" item="3"/>
          <tpl fld="3" item="32"/>
          <tpl fld="2" item="32"/>
          <tpl hier="9" item="1"/>
          <tpl hier="11" item="4"/>
          <tpl hier="12" item="5"/>
          <tpl hier="26" item="4294967295"/>
        </tpls>
      </n>
      <n v="1">
        <tpls c="8">
          <tpl hier="2" item="0"/>
          <tpl hier="4" item="3"/>
          <tpl fld="3" item="58"/>
          <tpl fld="2" item="32"/>
          <tpl hier="9" item="1"/>
          <tpl hier="11" item="4"/>
          <tpl hier="12" item="5"/>
          <tpl hier="26" item="4294967295"/>
        </tpls>
      </n>
      <n v="1">
        <tpls c="8">
          <tpl hier="2" item="0"/>
          <tpl hier="4" item="3"/>
          <tpl fld="3" item="49"/>
          <tpl fld="2" item="32"/>
          <tpl hier="9" item="1"/>
          <tpl hier="11" item="4"/>
          <tpl hier="12" item="5"/>
          <tpl hier="26" item="4294967295"/>
        </tpls>
      </n>
      <n v="1">
        <tpls c="8">
          <tpl hier="2" item="0"/>
          <tpl hier="4" item="3"/>
          <tpl fld="3" item="18"/>
          <tpl fld="2" item="9"/>
          <tpl hier="9" item="1"/>
          <tpl hier="11" item="4"/>
          <tpl hier="12" item="5"/>
          <tpl hier="26" item="4294967295"/>
        </tpls>
      </n>
      <n v="1">
        <tpls c="8">
          <tpl hier="2" item="0"/>
          <tpl hier="4" item="3"/>
          <tpl fld="3" item="53"/>
          <tpl fld="2" item="9"/>
          <tpl hier="9" item="1"/>
          <tpl hier="11" item="4"/>
          <tpl hier="12" item="5"/>
          <tpl hier="26" item="4294967295"/>
        </tpls>
      </n>
      <n v="1">
        <tpls c="8">
          <tpl hier="2" item="0"/>
          <tpl hier="4" item="3"/>
          <tpl fld="3" item="19"/>
          <tpl fld="2" item="9"/>
          <tpl hier="9" item="1"/>
          <tpl hier="11" item="4"/>
          <tpl hier="12" item="5"/>
          <tpl hier="26" item="4294967295"/>
        </tpls>
      </n>
      <n v="1">
        <tpls c="8">
          <tpl hier="2" item="0"/>
          <tpl hier="4" item="3"/>
          <tpl fld="3" item="8"/>
          <tpl fld="2" item="11"/>
          <tpl hier="9" item="1"/>
          <tpl hier="11" item="4"/>
          <tpl hier="12" item="5"/>
          <tpl hier="26" item="4294967295"/>
        </tpls>
      </n>
      <n v="1">
        <tpls c="8">
          <tpl hier="2" item="0"/>
          <tpl hier="4" item="3"/>
          <tpl fld="3" item="45"/>
          <tpl fld="2" item="11"/>
          <tpl hier="9" item="1"/>
          <tpl hier="11" item="4"/>
          <tpl hier="12" item="5"/>
          <tpl hier="26" item="4294967295"/>
        </tpls>
      </n>
      <n v="1">
        <tpls c="8">
          <tpl hier="2" item="0"/>
          <tpl hier="4" item="3"/>
          <tpl fld="3" item="23"/>
          <tpl fld="2" item="11"/>
          <tpl hier="9" item="1"/>
          <tpl hier="11" item="4"/>
          <tpl hier="12" item="5"/>
          <tpl hier="26" item="4294967295"/>
        </tpls>
      </n>
      <n v="1">
        <tpls c="8">
          <tpl hier="2" item="0"/>
          <tpl hier="4" item="3"/>
          <tpl fld="3" item="56"/>
          <tpl fld="2" item="15"/>
          <tpl hier="9" item="1"/>
          <tpl hier="11" item="4"/>
          <tpl hier="12" item="5"/>
          <tpl hier="26" item="4294967295"/>
        </tpls>
      </n>
      <n v="1">
        <tpls c="8">
          <tpl hier="2" item="0"/>
          <tpl hier="4" item="3"/>
          <tpl fld="3" item="27"/>
          <tpl fld="2" item="15"/>
          <tpl hier="9" item="1"/>
          <tpl hier="11" item="4"/>
          <tpl hier="12" item="5"/>
          <tpl hier="26" item="4294967295"/>
        </tpls>
      </n>
      <n v="1">
        <tpls c="8">
          <tpl hier="2" item="0"/>
          <tpl hier="4" item="3"/>
          <tpl fld="3" item="9"/>
          <tpl fld="2" item="15"/>
          <tpl hier="9" item="1"/>
          <tpl hier="11" item="4"/>
          <tpl hier="12" item="5"/>
          <tpl hier="26" item="4294967295"/>
        </tpls>
      </n>
      <n v="1">
        <tpls c="8">
          <tpl hier="2" item="0"/>
          <tpl hier="4" item="3"/>
          <tpl fld="3" item="40"/>
          <tpl fld="2" item="19"/>
          <tpl hier="9" item="1"/>
          <tpl hier="11" item="4"/>
          <tpl hier="12" item="5"/>
          <tpl hier="26" item="4294967295"/>
        </tpls>
      </n>
      <n v="1">
        <tpls c="8">
          <tpl hier="2" item="0"/>
          <tpl hier="4" item="3"/>
          <tpl fld="3" item="17"/>
          <tpl fld="2" item="19"/>
          <tpl hier="9" item="1"/>
          <tpl hier="11" item="4"/>
          <tpl hier="12" item="5"/>
          <tpl hier="26" item="4294967295"/>
        </tpls>
      </n>
      <n v="1">
        <tpls c="8">
          <tpl hier="2" item="0"/>
          <tpl hier="4" item="3"/>
          <tpl fld="3" item="39"/>
          <tpl fld="2" item="2"/>
          <tpl hier="9" item="1"/>
          <tpl hier="11" item="4"/>
          <tpl hier="12" item="5"/>
          <tpl hier="26" item="4294967295"/>
        </tpls>
      </n>
      <n v="1">
        <tpls c="8">
          <tpl hier="2" item="0"/>
          <tpl hier="4" item="3"/>
          <tpl fld="3" item="6"/>
          <tpl fld="2" item="2"/>
          <tpl hier="9" item="1"/>
          <tpl hier="11" item="4"/>
          <tpl hier="12" item="5"/>
          <tpl hier="26" item="4294967295"/>
        </tpls>
      </n>
      <n v="1">
        <tpls c="8">
          <tpl hier="2" item="0"/>
          <tpl hier="4" item="3"/>
          <tpl fld="3" item="44"/>
          <tpl fld="2" item="4"/>
          <tpl hier="9" item="1"/>
          <tpl hier="11" item="4"/>
          <tpl hier="12" item="5"/>
          <tpl hier="26" item="4294967295"/>
        </tpls>
      </n>
      <n v="1">
        <tpls c="8">
          <tpl hier="2" item="0"/>
          <tpl hier="4" item="3"/>
          <tpl fld="3" item="25"/>
          <tpl fld="2" item="4"/>
          <tpl hier="9" item="1"/>
          <tpl hier="11" item="4"/>
          <tpl hier="12" item="5"/>
          <tpl hier="26" item="4294967295"/>
        </tpls>
      </n>
      <n v="1">
        <tpls c="8">
          <tpl hier="2" item="0"/>
          <tpl hier="4" item="3"/>
          <tpl fld="3" item="55"/>
          <tpl fld="2" item="4"/>
          <tpl hier="9" item="1"/>
          <tpl hier="11" item="4"/>
          <tpl hier="12" item="5"/>
          <tpl hier="26" item="4294967295"/>
        </tpls>
      </n>
      <n v="1">
        <tpls c="8">
          <tpl hier="2" item="0"/>
          <tpl hier="4" item="3"/>
          <tpl fld="3" item="32"/>
          <tpl fld="2" item="6"/>
          <tpl hier="9" item="1"/>
          <tpl hier="11" item="4"/>
          <tpl hier="12" item="5"/>
          <tpl hier="26" item="4294967295"/>
        </tpls>
      </n>
      <n v="1">
        <tpls c="8">
          <tpl hier="2" item="0"/>
          <tpl hier="4" item="3"/>
          <tpl fld="3" item="12"/>
          <tpl fld="2" item="6"/>
          <tpl hier="9" item="1"/>
          <tpl hier="11" item="4"/>
          <tpl hier="12" item="5"/>
          <tpl hier="26" item="4294967295"/>
        </tpls>
      </n>
      <n v="1">
        <tpls c="8">
          <tpl hier="2" item="0"/>
          <tpl hier="4" item="3"/>
          <tpl fld="3" item="49"/>
          <tpl fld="2" item="6"/>
          <tpl hier="9" item="1"/>
          <tpl hier="11" item="4"/>
          <tpl hier="12" item="5"/>
          <tpl hier="26" item="4294967295"/>
        </tpls>
      </n>
      <n v="1">
        <tpls c="8">
          <tpl hier="2" item="0"/>
          <tpl hier="4" item="3"/>
          <tpl fld="3" item="16"/>
          <tpl fld="2" item="8"/>
          <tpl hier="9" item="1"/>
          <tpl hier="11" item="4"/>
          <tpl hier="12" item="5"/>
          <tpl hier="26" item="4294967295"/>
        </tpls>
      </n>
      <n v="1">
        <tpls c="8">
          <tpl hier="2" item="0"/>
          <tpl hier="4" item="3"/>
          <tpl fld="3" item="3"/>
          <tpl fld="2" item="8"/>
          <tpl hier="9" item="1"/>
          <tpl hier="11" item="4"/>
          <tpl hier="12" item="5"/>
          <tpl hier="26" item="4294967295"/>
        </tpls>
      </n>
      <n v="1">
        <tpls c="8">
          <tpl hier="2" item="0"/>
          <tpl hier="4" item="3"/>
          <tpl fld="3" item="19"/>
          <tpl fld="2" item="8"/>
          <tpl hier="9" item="1"/>
          <tpl hier="11" item="4"/>
          <tpl hier="12" item="5"/>
          <tpl hier="26" item="4294967295"/>
        </tpls>
      </n>
      <n v="1">
        <tpls c="8">
          <tpl hier="2" item="0"/>
          <tpl hier="4" item="3"/>
          <tpl fld="3" item="4"/>
          <tpl fld="2" item="0"/>
          <tpl hier="9" item="1"/>
          <tpl hier="11" item="4"/>
          <tpl hier="12" item="5"/>
          <tpl hier="26" item="4294967295"/>
        </tpls>
      </n>
      <n v="1">
        <tpls c="8">
          <tpl hier="2" item="0"/>
          <tpl hier="4" item="3"/>
          <tpl fld="3" item="51"/>
          <tpl fld="2" item="0"/>
          <tpl hier="9" item="1"/>
          <tpl hier="11" item="4"/>
          <tpl hier="12" item="5"/>
          <tpl hier="26" item="4294967295"/>
        </tpls>
      </n>
      <n v="1">
        <tpls c="8">
          <tpl hier="2" item="0"/>
          <tpl hier="4" item="3"/>
          <tpl fld="3" item="23"/>
          <tpl fld="2" item="0"/>
          <tpl hier="9" item="1"/>
          <tpl hier="11" item="4"/>
          <tpl hier="12" item="5"/>
          <tpl hier="26" item="4294967295"/>
        </tpls>
      </n>
      <n v="1">
        <tpls c="8">
          <tpl hier="2" item="0"/>
          <tpl hier="4" item="3"/>
          <tpl fld="3" item="54"/>
          <tpl fld="2" item="1"/>
          <tpl hier="9" item="1"/>
          <tpl hier="11" item="4"/>
          <tpl hier="12" item="5"/>
          <tpl hier="26" item="4294967295"/>
        </tpls>
      </n>
      <n v="1">
        <tpls c="8">
          <tpl hier="2" item="0"/>
          <tpl hier="4" item="3"/>
          <tpl fld="3" item="42"/>
          <tpl fld="2" item="1"/>
          <tpl hier="9" item="1"/>
          <tpl hier="11" item="4"/>
          <tpl hier="12" item="5"/>
          <tpl hier="26" item="4294967295"/>
        </tpls>
      </n>
      <n v="1">
        <tpls c="8">
          <tpl hier="2" item="0"/>
          <tpl hier="4" item="3"/>
          <tpl fld="3" item="9"/>
          <tpl fld="2" item="1"/>
          <tpl hier="9" item="1"/>
          <tpl hier="11" item="4"/>
          <tpl hier="12" item="5"/>
          <tpl hier="26" item="4294967295"/>
        </tpls>
      </n>
      <n v="1">
        <tpls c="8">
          <tpl hier="2" item="0"/>
          <tpl hier="4" item="3"/>
          <tpl fld="3" item="46"/>
          <tpl fld="2" item="3"/>
          <tpl hier="9" item="1"/>
          <tpl hier="11" item="4"/>
          <tpl hier="12" item="5"/>
          <tpl hier="26" item="4294967295"/>
        </tpls>
      </n>
      <n v="1">
        <tpls c="8">
          <tpl hier="2" item="0"/>
          <tpl hier="4" item="3"/>
          <tpl fld="3" item="30"/>
          <tpl fld="2" item="3"/>
          <tpl hier="9" item="1"/>
          <tpl hier="11" item="4"/>
          <tpl hier="12" item="5"/>
          <tpl hier="26" item="4294967295"/>
        </tpls>
      </n>
      <n v="1">
        <tpls c="8">
          <tpl hier="2" item="0"/>
          <tpl hier="4" item="3"/>
          <tpl fld="3" item="36"/>
          <tpl fld="2" item="5"/>
          <tpl hier="9" item="1"/>
          <tpl hier="11" item="4"/>
          <tpl hier="12" item="5"/>
          <tpl hier="26" item="4294967295"/>
        </tpls>
      </n>
      <n v="1">
        <tpls c="8">
          <tpl hier="2" item="0"/>
          <tpl hier="4" item="3"/>
          <tpl fld="3" item="14"/>
          <tpl fld="2" item="5"/>
          <tpl hier="9" item="1"/>
          <tpl hier="11" item="4"/>
          <tpl hier="12" item="5"/>
          <tpl hier="26" item="4294967295"/>
        </tpls>
      </n>
      <n v="1">
        <tpls c="8">
          <tpl hier="2" item="0"/>
          <tpl hier="4" item="3"/>
          <tpl fld="3" item="44"/>
          <tpl fld="2" item="7"/>
          <tpl hier="9" item="1"/>
          <tpl hier="11" item="4"/>
          <tpl hier="12" item="5"/>
          <tpl hier="26" item="4294967295"/>
        </tpls>
      </n>
      <n v="1">
        <tpls c="8">
          <tpl hier="2" item="0"/>
          <tpl hier="4" item="3"/>
          <tpl fld="3" item="22"/>
          <tpl fld="2" item="7"/>
          <tpl hier="9" item="1"/>
          <tpl hier="11" item="4"/>
          <tpl hier="12" item="5"/>
          <tpl hier="26" item="4294967295"/>
        </tpls>
      </n>
      <n v="1">
        <tpls c="8">
          <tpl hier="2" item="0"/>
          <tpl hier="4" item="3"/>
          <tpl fld="3" item="2"/>
          <tpl fld="2" item="7"/>
          <tpl hier="9" item="1"/>
          <tpl hier="11" item="4"/>
          <tpl hier="12" item="5"/>
          <tpl hier="26" item="4294967295"/>
        </tpls>
      </n>
      <n v="1">
        <tpls c="8">
          <tpl hier="2" item="0"/>
          <tpl hier="4" item="3"/>
          <tpl fld="3" item="32"/>
          <tpl fld="1" item="0"/>
          <tpl hier="9" item="1"/>
          <tpl hier="11" item="4"/>
          <tpl hier="12" item="5"/>
          <tpl hier="26" item="4294967295"/>
        </tpls>
      </n>
      <n v="1">
        <tpls c="8">
          <tpl hier="2" item="0"/>
          <tpl hier="4" item="3"/>
          <tpl fld="3" item="7"/>
          <tpl fld="1" item="0"/>
          <tpl hier="9" item="1"/>
          <tpl hier="11" item="4"/>
          <tpl hier="12" item="5"/>
          <tpl hier="26" item="4294967295"/>
        </tpls>
      </n>
      <n v="1">
        <tpls c="8">
          <tpl hier="2" item="0"/>
          <tpl hier="4" item="3"/>
          <tpl fld="3" item="52"/>
          <tpl fld="1" item="0"/>
          <tpl hier="9" item="1"/>
          <tpl hier="11" item="4"/>
          <tpl hier="12" item="5"/>
          <tpl hier="26" item="4294967295"/>
        </tpls>
      </n>
      <n v="1">
        <tpls c="8">
          <tpl hier="2" item="0"/>
          <tpl hier="4" item="3"/>
          <tpl fld="3" item="24"/>
          <tpl fld="2" item="15"/>
          <tpl hier="9" item="1"/>
          <tpl hier="11" item="4"/>
          <tpl hier="12" item="5"/>
          <tpl hier="26" item="4294967295"/>
        </tpls>
      </n>
      <n v="1">
        <tpls c="8">
          <tpl hier="2" item="0"/>
          <tpl hier="4" item="3"/>
          <tpl fld="3" item="5"/>
          <tpl fld="2" item="15"/>
          <tpl hier="9" item="1"/>
          <tpl hier="11" item="4"/>
          <tpl hier="12" item="5"/>
          <tpl hier="26" item="4294967295"/>
        </tpls>
      </n>
      <n v="1">
        <tpls c="8">
          <tpl hier="2" item="0"/>
          <tpl hier="4" item="3"/>
          <tpl fld="3" item="46"/>
          <tpl fld="2" item="19"/>
          <tpl hier="9" item="1"/>
          <tpl hier="11" item="4"/>
          <tpl hier="12" item="5"/>
          <tpl hier="26" item="4294967295"/>
        </tpls>
      </n>
      <n v="1">
        <tpls c="8">
          <tpl hier="2" item="0"/>
          <tpl hier="4" item="3"/>
          <tpl fld="3" item="11"/>
          <tpl fld="2" item="19"/>
          <tpl hier="9" item="1"/>
          <tpl hier="11" item="4"/>
          <tpl hier="12" item="5"/>
          <tpl hier="26" item="4294967295"/>
        </tpls>
      </n>
      <n v="1">
        <tpls c="8">
          <tpl hier="2" item="0"/>
          <tpl hier="4" item="3"/>
          <tpl fld="3" item="35"/>
          <tpl fld="2" item="2"/>
          <tpl hier="9" item="1"/>
          <tpl hier="11" item="4"/>
          <tpl hier="12" item="5"/>
          <tpl hier="26" item="4294967295"/>
        </tpls>
      </n>
      <n v="1">
        <tpls c="8">
          <tpl hier="2" item="0"/>
          <tpl hier="4" item="3"/>
          <tpl fld="3" item="36"/>
          <tpl fld="2" item="2"/>
          <tpl hier="9" item="1"/>
          <tpl hier="11" item="4"/>
          <tpl hier="12" item="5"/>
          <tpl hier="26" item="4294967295"/>
        </tpls>
      </n>
      <n v="1">
        <tpls c="8">
          <tpl hier="2" item="0"/>
          <tpl hier="4" item="3"/>
          <tpl fld="3" item="1"/>
          <tpl fld="2" item="2"/>
          <tpl hier="9" item="1"/>
          <tpl hier="11" item="4"/>
          <tpl hier="12" item="5"/>
          <tpl hier="26" item="4294967295"/>
        </tpls>
      </n>
      <n v="1">
        <tpls c="8">
          <tpl hier="2" item="0"/>
          <tpl hier="4" item="3"/>
          <tpl fld="3" item="37"/>
          <tpl fld="2" item="4"/>
          <tpl hier="9" item="1"/>
          <tpl hier="11" item="4"/>
          <tpl hier="12" item="5"/>
          <tpl hier="26" item="4294967295"/>
        </tpls>
      </n>
      <n v="1">
        <tpls c="8">
          <tpl hier="2" item="0"/>
          <tpl hier="4" item="3"/>
          <tpl fld="3" item="22"/>
          <tpl fld="2" item="4"/>
          <tpl hier="9" item="1"/>
          <tpl hier="11" item="4"/>
          <tpl hier="12" item="5"/>
          <tpl hier="26" item="4294967295"/>
        </tpls>
      </n>
      <n v="1">
        <tpls c="8">
          <tpl hier="2" item="0"/>
          <tpl hier="4" item="3"/>
          <tpl fld="3" item="38"/>
          <tpl fld="2" item="4"/>
          <tpl hier="9" item="1"/>
          <tpl hier="11" item="4"/>
          <tpl hier="12" item="5"/>
          <tpl hier="26" item="4294967295"/>
        </tpls>
      </n>
      <n v="1">
        <tpls c="8">
          <tpl hier="2" item="0"/>
          <tpl hier="4" item="3"/>
          <tpl fld="3" item="26"/>
          <tpl fld="2" item="6"/>
          <tpl hier="9" item="1"/>
          <tpl hier="11" item="4"/>
          <tpl hier="12" item="5"/>
          <tpl hier="26" item="4294967295"/>
        </tpls>
      </n>
      <n v="1">
        <tpls c="8">
          <tpl hier="2" item="0"/>
          <tpl hier="4" item="3"/>
          <tpl fld="3" item="7"/>
          <tpl fld="2" item="6"/>
          <tpl hier="9" item="1"/>
          <tpl hier="11" item="4"/>
          <tpl hier="12" item="5"/>
          <tpl hier="26" item="4294967295"/>
        </tpls>
      </n>
      <n v="1">
        <tpls c="8">
          <tpl hier="2" item="0"/>
          <tpl hier="4" item="3"/>
          <tpl fld="3" item="41"/>
          <tpl fld="2" item="6"/>
          <tpl hier="9" item="1"/>
          <tpl hier="11" item="4"/>
          <tpl hier="12" item="5"/>
          <tpl hier="26" item="4294967295"/>
        </tpls>
      </n>
      <n v="1">
        <tpls c="8">
          <tpl hier="2" item="0"/>
          <tpl hier="4" item="3"/>
          <tpl fld="3" item="10"/>
          <tpl fld="2" item="8"/>
          <tpl hier="9" item="1"/>
          <tpl hier="11" item="4"/>
          <tpl hier="12" item="5"/>
          <tpl hier="26" item="4294967295"/>
        </tpls>
      </n>
      <n v="1">
        <tpls c="8">
          <tpl hier="2" item="0"/>
          <tpl hier="4" item="3"/>
          <tpl fld="3" item="0"/>
          <tpl fld="2" item="8"/>
          <tpl hier="9" item="1"/>
          <tpl hier="11" item="4"/>
          <tpl hier="12" item="5"/>
          <tpl hier="26" item="4294967295"/>
        </tpls>
      </n>
      <n v="1">
        <tpls c="8">
          <tpl hier="2" item="0"/>
          <tpl hier="4" item="3"/>
          <tpl fld="3" item="29"/>
          <tpl fld="2" item="8"/>
          <tpl hier="9" item="1"/>
          <tpl hier="11" item="4"/>
          <tpl hier="12" item="5"/>
          <tpl hier="26" item="4294967295"/>
        </tpls>
      </n>
      <n v="1">
        <tpls c="8">
          <tpl hier="2" item="0"/>
          <tpl hier="4" item="3"/>
          <tpl fld="3" item="57"/>
          <tpl fld="2" item="0"/>
          <tpl hier="9" item="1"/>
          <tpl hier="11" item="4"/>
          <tpl hier="12" item="5"/>
          <tpl hier="26" item="4294967295"/>
        </tpls>
      </n>
      <n v="1">
        <tpls c="8">
          <tpl hier="2" item="0"/>
          <tpl hier="4" item="3"/>
          <tpl fld="3" item="50"/>
          <tpl fld="2" item="0"/>
          <tpl hier="9" item="1"/>
          <tpl hier="11" item="4"/>
          <tpl hier="12" item="5"/>
          <tpl hier="26" item="4294967295"/>
        </tpls>
      </n>
      <n v="1">
        <tpls c="8">
          <tpl hier="2" item="0"/>
          <tpl hier="4" item="3"/>
          <tpl fld="3" item="13"/>
          <tpl fld="2" item="0"/>
          <tpl hier="9" item="1"/>
          <tpl hier="11" item="4"/>
          <tpl hier="12" item="5"/>
          <tpl hier="26" item="4294967295"/>
        </tpls>
      </n>
      <n v="1">
        <tpls c="8">
          <tpl hier="2" item="0"/>
          <tpl hier="4" item="3"/>
          <tpl fld="3" item="20"/>
          <tpl fld="2" item="1"/>
          <tpl hier="9" item="1"/>
          <tpl hier="11" item="4"/>
          <tpl hier="12" item="5"/>
          <tpl hier="26" item="4294967295"/>
        </tpls>
      </n>
      <n v="1">
        <tpls c="8">
          <tpl hier="2" item="0"/>
          <tpl hier="4" item="3"/>
          <tpl fld="3" item="28"/>
          <tpl fld="2" item="1"/>
          <tpl hier="9" item="1"/>
          <tpl hier="11" item="4"/>
          <tpl hier="12" item="5"/>
          <tpl hier="26" item="4294967295"/>
        </tpls>
      </n>
      <n v="1">
        <tpls c="8">
          <tpl hier="2" item="0"/>
          <tpl hier="4" item="3"/>
          <tpl fld="3" item="43"/>
          <tpl fld="2" item="3"/>
          <tpl hier="9" item="1"/>
          <tpl hier="11" item="4"/>
          <tpl hier="12" item="5"/>
          <tpl hier="26" item="4294967295"/>
        </tpls>
      </n>
      <n v="1">
        <tpls c="8">
          <tpl hier="2" item="0"/>
          <tpl hier="4" item="3"/>
          <tpl fld="3" item="24"/>
          <tpl fld="2" item="3"/>
          <tpl hier="9" item="1"/>
          <tpl hier="11" item="4"/>
          <tpl hier="12" item="5"/>
          <tpl hier="26" item="4294967295"/>
        </tpls>
      </n>
      <n v="1">
        <tpls c="8">
          <tpl hier="2" item="0"/>
          <tpl hier="4" item="3"/>
          <tpl fld="3" item="48"/>
          <tpl fld="2" item="5"/>
          <tpl hier="9" item="1"/>
          <tpl hier="11" item="4"/>
          <tpl hier="12" item="5"/>
          <tpl hier="26" item="4294967295"/>
        </tpls>
      </n>
      <n v="1">
        <tpls c="8">
          <tpl hier="2" item="0"/>
          <tpl hier="4" item="3"/>
          <tpl fld="3" item="31"/>
          <tpl fld="2" item="5"/>
          <tpl hier="9" item="1"/>
          <tpl hier="11" item="4"/>
          <tpl hier="12" item="5"/>
          <tpl hier="26" item="4294967295"/>
        </tpls>
      </n>
      <n v="1">
        <tpls c="8">
          <tpl hier="2" item="0"/>
          <tpl hier="4" item="3"/>
          <tpl fld="3" item="11"/>
          <tpl fld="2" item="5"/>
          <tpl hier="9" item="1"/>
          <tpl hier="11" item="4"/>
          <tpl hier="12" item="5"/>
          <tpl hier="26" item="4294967295"/>
        </tpls>
      </n>
      <n v="1">
        <tpls c="8">
          <tpl hier="2" item="0"/>
          <tpl hier="4" item="3"/>
          <tpl fld="3" item="34"/>
          <tpl fld="2" item="7"/>
          <tpl hier="9" item="1"/>
          <tpl hier="11" item="4"/>
          <tpl hier="12" item="5"/>
          <tpl hier="26" item="4294967295"/>
        </tpls>
      </n>
      <n v="1">
        <tpls c="8">
          <tpl hier="2" item="0"/>
          <tpl hier="4" item="3"/>
          <tpl fld="3" item="15"/>
          <tpl fld="2" item="7"/>
          <tpl hier="9" item="1"/>
          <tpl hier="11" item="4"/>
          <tpl hier="12" item="5"/>
          <tpl hier="26" item="4294967295"/>
        </tpls>
      </n>
      <n v="1">
        <tpls c="8">
          <tpl hier="2" item="0"/>
          <tpl hier="4" item="3"/>
          <tpl fld="3" item="1"/>
          <tpl fld="2" item="7"/>
          <tpl hier="9" item="1"/>
          <tpl hier="11" item="4"/>
          <tpl hier="12" item="5"/>
          <tpl hier="26" item="4294967295"/>
        </tpls>
      </n>
      <n v="1">
        <tpls c="8">
          <tpl hier="2" item="0"/>
          <tpl hier="4" item="3"/>
          <tpl fld="3" item="18"/>
          <tpl fld="1" item="0"/>
          <tpl hier="9" item="1"/>
          <tpl hier="11" item="4"/>
          <tpl hier="12" item="5"/>
          <tpl hier="26" item="4294967295"/>
        </tpls>
      </n>
      <n v="1">
        <tpls c="8">
          <tpl hier="2" item="0"/>
          <tpl hier="4" item="3"/>
          <tpl fld="3" item="58"/>
          <tpl fld="1" item="0"/>
          <tpl hier="9" item="1"/>
          <tpl hier="11" item="4"/>
          <tpl hier="12" item="5"/>
          <tpl hier="26" item="4294967295"/>
        </tpls>
      </n>
      <n v="1">
        <tpls c="8">
          <tpl hier="2" item="0"/>
          <tpl hier="4" item="3"/>
          <tpl fld="3" item="38"/>
          <tpl fld="1" item="0"/>
          <tpl hier="9" item="1"/>
          <tpl hier="11" item="4"/>
          <tpl hier="12" item="5"/>
          <tpl hier="26" item="4294967295"/>
        </tpls>
      </n>
      <n v="1">
        <tpls c="8">
          <tpl hier="2" item="0"/>
          <tpl hier="4" item="3"/>
          <tpl fld="3" item="48"/>
          <tpl fld="2" item="2"/>
          <tpl hier="9" item="1"/>
          <tpl hier="11" item="4"/>
          <tpl hier="12" item="5"/>
          <tpl hier="26" item="4294967295"/>
        </tpls>
      </n>
      <n v="1">
        <tpls c="8">
          <tpl hier="2" item="0"/>
          <tpl hier="4" item="3"/>
          <tpl fld="3" item="15"/>
          <tpl fld="2" item="2"/>
          <tpl hier="9" item="1"/>
          <tpl hier="11" item="4"/>
          <tpl hier="12" item="5"/>
          <tpl hier="26" item="4294967295"/>
        </tpls>
      </n>
      <n v="1">
        <tpls c="8">
          <tpl hier="2" item="0"/>
          <tpl hier="4" item="3"/>
          <tpl fld="3" item="55"/>
          <tpl fld="2" item="2"/>
          <tpl hier="9" item="1"/>
          <tpl hier="11" item="4"/>
          <tpl hier="12" item="5"/>
          <tpl hier="26" item="4294967295"/>
        </tpls>
      </n>
      <n v="1">
        <tpls c="8">
          <tpl hier="2" item="0"/>
          <tpl hier="4" item="3"/>
          <tpl fld="3" item="34"/>
          <tpl fld="2" item="4"/>
          <tpl hier="9" item="1"/>
          <tpl hier="11" item="4"/>
          <tpl hier="12" item="5"/>
          <tpl hier="26" item="4294967295"/>
        </tpls>
      </n>
      <n v="1">
        <tpls c="8">
          <tpl hier="2" item="0"/>
          <tpl hier="4" item="3"/>
          <tpl fld="3" item="58"/>
          <tpl fld="2" item="4"/>
          <tpl hier="9" item="1"/>
          <tpl hier="11" item="4"/>
          <tpl hier="12" item="5"/>
          <tpl hier="26" item="4294967295"/>
        </tpls>
      </n>
      <n v="1">
        <tpls c="8">
          <tpl hier="2" item="0"/>
          <tpl hier="4" item="3"/>
          <tpl fld="3" item="49"/>
          <tpl fld="2" item="4"/>
          <tpl hier="9" item="1"/>
          <tpl hier="11" item="4"/>
          <tpl hier="12" item="5"/>
          <tpl hier="26" item="4294967295"/>
        </tpls>
      </n>
      <n v="1">
        <tpls c="8">
          <tpl hier="2" item="0"/>
          <tpl hier="4" item="3"/>
          <tpl fld="3" item="18"/>
          <tpl fld="2" item="6"/>
          <tpl hier="9" item="1"/>
          <tpl hier="11" item="4"/>
          <tpl hier="12" item="5"/>
          <tpl hier="26" item="4294967295"/>
        </tpls>
      </n>
      <n v="1">
        <tpls c="8">
          <tpl hier="2" item="0"/>
          <tpl hier="4" item="3"/>
          <tpl fld="3" item="53"/>
          <tpl fld="2" item="6"/>
          <tpl hier="9" item="1"/>
          <tpl hier="11" item="4"/>
          <tpl hier="12" item="5"/>
          <tpl hier="26" item="4294967295"/>
        </tpls>
      </n>
      <n v="1">
        <tpls c="8">
          <tpl hier="2" item="0"/>
          <tpl hier="4" item="3"/>
          <tpl fld="3" item="19"/>
          <tpl fld="2" item="6"/>
          <tpl hier="9" item="1"/>
          <tpl hier="11" item="4"/>
          <tpl hier="12" item="5"/>
          <tpl hier="26" item="4294967295"/>
        </tpls>
      </n>
      <n v="1">
        <tpls c="8">
          <tpl hier="2" item="0"/>
          <tpl hier="4" item="3"/>
          <tpl fld="3" item="8"/>
          <tpl fld="2" item="8"/>
          <tpl hier="9" item="1"/>
          <tpl hier="11" item="4"/>
          <tpl hier="12" item="5"/>
          <tpl hier="26" item="4294967295"/>
        </tpls>
      </n>
      <n v="1">
        <tpls c="8">
          <tpl hier="2" item="0"/>
          <tpl hier="4" item="3"/>
          <tpl fld="3" item="45"/>
          <tpl fld="2" item="8"/>
          <tpl hier="9" item="1"/>
          <tpl hier="11" item="4"/>
          <tpl hier="12" item="5"/>
          <tpl hier="26" item="4294967295"/>
        </tpls>
      </n>
      <n v="1">
        <tpls c="8">
          <tpl hier="2" item="0"/>
          <tpl hier="4" item="3"/>
          <tpl fld="3" item="23"/>
          <tpl fld="2" item="8"/>
          <tpl hier="9" item="1"/>
          <tpl hier="11" item="4"/>
          <tpl hier="12" item="5"/>
          <tpl hier="26" item="4294967295"/>
        </tpls>
      </n>
      <n v="1">
        <tpls c="8">
          <tpl hier="2" item="0"/>
          <tpl hier="4" item="3"/>
          <tpl fld="3" item="56"/>
          <tpl fld="2" item="0"/>
          <tpl hier="9" item="1"/>
          <tpl hier="11" item="4"/>
          <tpl hier="12" item="5"/>
          <tpl hier="26" item="4294967295"/>
        </tpls>
      </n>
      <n v="1">
        <tpls c="8">
          <tpl hier="2" item="0"/>
          <tpl hier="4" item="3"/>
          <tpl fld="3" item="27"/>
          <tpl fld="2" item="0"/>
          <tpl hier="9" item="1"/>
          <tpl hier="11" item="4"/>
          <tpl hier="12" item="5"/>
          <tpl hier="26" item="4294967295"/>
        </tpls>
      </n>
      <n v="1">
        <tpls c="8">
          <tpl hier="2" item="0"/>
          <tpl hier="4" item="3"/>
          <tpl fld="3" item="9"/>
          <tpl fld="2" item="0"/>
          <tpl hier="9" item="1"/>
          <tpl hier="11" item="4"/>
          <tpl hier="12" item="5"/>
          <tpl hier="26" item="4294967295"/>
        </tpls>
      </n>
      <n v="1">
        <tpls c="8">
          <tpl hier="2" item="0"/>
          <tpl hier="4" item="3"/>
          <tpl fld="3" item="40"/>
          <tpl fld="2" item="1"/>
          <tpl hier="9" item="1"/>
          <tpl hier="11" item="4"/>
          <tpl hier="12" item="5"/>
          <tpl hier="26" item="4294967295"/>
        </tpls>
      </n>
      <n v="1">
        <tpls c="8">
          <tpl hier="2" item="0"/>
          <tpl hier="4" item="3"/>
          <tpl fld="3" item="17"/>
          <tpl fld="2" item="1"/>
          <tpl hier="9" item="1"/>
          <tpl hier="11" item="4"/>
          <tpl hier="12" item="5"/>
          <tpl hier="26" item="4294967295"/>
        </tpls>
      </n>
      <n v="1">
        <tpls c="8">
          <tpl hier="2" item="0"/>
          <tpl hier="4" item="3"/>
          <tpl fld="3" item="39"/>
          <tpl fld="2" item="3"/>
          <tpl hier="9" item="1"/>
          <tpl hier="11" item="4"/>
          <tpl hier="12" item="5"/>
          <tpl hier="26" item="4294967295"/>
        </tpls>
      </n>
      <n v="1">
        <tpls c="8">
          <tpl hier="2" item="0"/>
          <tpl hier="4" item="3"/>
          <tpl fld="3" item="6"/>
          <tpl fld="2" item="3"/>
          <tpl hier="9" item="1"/>
          <tpl hier="11" item="4"/>
          <tpl hier="12" item="5"/>
          <tpl hier="26" item="4294967295"/>
        </tpls>
      </n>
      <n v="1">
        <tpls c="8">
          <tpl hier="2" item="0"/>
          <tpl hier="4" item="3"/>
          <tpl fld="3" item="44"/>
          <tpl fld="2" item="5"/>
          <tpl hier="9" item="1"/>
          <tpl hier="11" item="4"/>
          <tpl hier="12" item="5"/>
          <tpl hier="26" item="4294967295"/>
        </tpls>
      </n>
      <n v="1">
        <tpls c="8">
          <tpl hier="2" item="0"/>
          <tpl hier="4" item="3"/>
          <tpl fld="3" item="25"/>
          <tpl fld="2" item="5"/>
          <tpl hier="9" item="1"/>
          <tpl hier="11" item="4"/>
          <tpl hier="12" item="5"/>
          <tpl hier="26" item="4294967295"/>
        </tpls>
      </n>
      <n v="1">
        <tpls c="8">
          <tpl hier="2" item="0"/>
          <tpl hier="4" item="3"/>
          <tpl fld="3" item="55"/>
          <tpl fld="2" item="5"/>
          <tpl hier="9" item="1"/>
          <tpl hier="11" item="4"/>
          <tpl hier="12" item="5"/>
          <tpl hier="26" item="4294967295"/>
        </tpls>
      </n>
      <n v="1">
        <tpls c="8">
          <tpl hier="2" item="0"/>
          <tpl hier="4" item="3"/>
          <tpl fld="3" item="32"/>
          <tpl fld="2" item="7"/>
          <tpl hier="9" item="1"/>
          <tpl hier="11" item="4"/>
          <tpl hier="12" item="5"/>
          <tpl hier="26" item="4294967295"/>
        </tpls>
      </n>
      <n v="1">
        <tpls c="8">
          <tpl hier="2" item="0"/>
          <tpl hier="4" item="3"/>
          <tpl fld="3" item="12"/>
          <tpl fld="2" item="7"/>
          <tpl hier="9" item="1"/>
          <tpl hier="11" item="4"/>
          <tpl hier="12" item="5"/>
          <tpl hier="26" item="4294967295"/>
        </tpls>
      </n>
      <n v="1">
        <tpls c="8">
          <tpl hier="2" item="0"/>
          <tpl hier="4" item="3"/>
          <tpl fld="3" item="49"/>
          <tpl fld="2" item="7"/>
          <tpl hier="9" item="1"/>
          <tpl hier="11" item="4"/>
          <tpl hier="12" item="5"/>
          <tpl hier="26" item="4294967295"/>
        </tpls>
      </n>
      <n v="1">
        <tpls c="8">
          <tpl hier="2" item="0"/>
          <tpl hier="4" item="3"/>
          <tpl fld="3" item="16"/>
          <tpl fld="1" item="0"/>
          <tpl hier="9" item="1"/>
          <tpl hier="11" item="4"/>
          <tpl hier="12" item="5"/>
          <tpl hier="26" item="4294967295"/>
        </tpls>
      </n>
      <n v="1">
        <tpls c="8">
          <tpl hier="2" item="0"/>
          <tpl hier="4" item="3"/>
          <tpl fld="3" item="3"/>
          <tpl fld="1" item="0"/>
          <tpl hier="9" item="1"/>
          <tpl hier="11" item="4"/>
          <tpl hier="12" item="5"/>
          <tpl hier="26" item="4294967295"/>
        </tpls>
      </n>
      <n v="1">
        <tpls c="8">
          <tpl hier="2" item="0"/>
          <tpl hier="4" item="3"/>
          <tpl fld="3" item="19"/>
          <tpl fld="1" item="0"/>
          <tpl hier="9" item="1"/>
          <tpl hier="11" item="4"/>
          <tpl hier="12" item="5"/>
          <tpl hier="26" item="4294967295"/>
        </tpls>
      </n>
      <n v="1">
        <tpls c="8">
          <tpl hier="2" item="0"/>
          <tpl hier="4" item="3"/>
          <tpl fld="3" item="14"/>
          <tpl fld="2" item="15"/>
          <tpl hier="9" item="1"/>
          <tpl hier="11" item="4"/>
          <tpl hier="12" item="5"/>
          <tpl hier="26" item="4294967295"/>
        </tpls>
      </n>
      <n v="1">
        <tpls c="8">
          <tpl hier="2" item="0"/>
          <tpl hier="4" item="3"/>
          <tpl fld="3" item="25"/>
          <tpl fld="2" item="19"/>
          <tpl hier="9" item="1"/>
          <tpl hier="11" item="4"/>
          <tpl hier="12" item="5"/>
          <tpl hier="26" item="4294967295"/>
        </tpls>
      </n>
      <n v="1">
        <tpls c="8">
          <tpl hier="2" item="0"/>
          <tpl hier="4" item="3"/>
          <tpl fld="3" item="2"/>
          <tpl fld="2" item="19"/>
          <tpl hier="9" item="1"/>
          <tpl hier="11" item="4"/>
          <tpl hier="12" item="5"/>
          <tpl hier="26" item="4294967295"/>
        </tpls>
      </n>
      <n v="1">
        <tpls c="8">
          <tpl hier="2" item="0"/>
          <tpl hier="4" item="3"/>
          <tpl fld="3" item="44"/>
          <tpl fld="2" item="2"/>
          <tpl hier="9" item="1"/>
          <tpl hier="11" item="4"/>
          <tpl hier="12" item="5"/>
          <tpl hier="26" item="4294967295"/>
        </tpls>
      </n>
      <n v="1">
        <tpls c="8">
          <tpl hier="2" item="0"/>
          <tpl hier="4" item="3"/>
          <tpl fld="3" item="12"/>
          <tpl fld="2" item="2"/>
          <tpl hier="9" item="1"/>
          <tpl hier="11" item="4"/>
          <tpl hier="12" item="5"/>
          <tpl hier="26" item="4294967295"/>
        </tpls>
      </n>
      <n v="1">
        <tpls c="8">
          <tpl hier="2" item="0"/>
          <tpl hier="4" item="3"/>
          <tpl fld="3" item="52"/>
          <tpl fld="2" item="2"/>
          <tpl hier="9" item="1"/>
          <tpl hier="11" item="4"/>
          <tpl hier="12" item="5"/>
          <tpl hier="26" item="4294967295"/>
        </tpls>
      </n>
      <n v="1">
        <tpls c="8">
          <tpl hier="2" item="0"/>
          <tpl hier="4" item="3"/>
          <tpl fld="3" item="32"/>
          <tpl fld="2" item="4"/>
          <tpl hier="9" item="1"/>
          <tpl hier="11" item="4"/>
          <tpl hier="12" item="5"/>
          <tpl hier="26" item="4294967295"/>
        </tpls>
      </n>
      <n v="1">
        <tpls c="8">
          <tpl hier="2" item="0"/>
          <tpl hier="4" item="3"/>
          <tpl fld="3" item="3"/>
          <tpl fld="2" item="4"/>
          <tpl hier="9" item="1"/>
          <tpl hier="11" item="4"/>
          <tpl hier="12" item="5"/>
          <tpl hier="26" item="4294967295"/>
        </tpls>
      </n>
      <n v="1">
        <tpls c="8">
          <tpl hier="2" item="0"/>
          <tpl hier="4" item="3"/>
          <tpl fld="3" item="47"/>
          <tpl fld="2" item="4"/>
          <tpl hier="9" item="1"/>
          <tpl hier="11" item="4"/>
          <tpl hier="12" item="5"/>
          <tpl hier="26" item="4294967295"/>
        </tpls>
      </n>
      <n v="1">
        <tpls c="8">
          <tpl hier="2" item="0"/>
          <tpl hier="4" item="3"/>
          <tpl fld="3" item="16"/>
          <tpl fld="2" item="6"/>
          <tpl hier="9" item="1"/>
          <tpl hier="11" item="4"/>
          <tpl hier="12" item="5"/>
          <tpl hier="26" item="4294967295"/>
        </tpls>
      </n>
      <n v="1">
        <tpls c="8">
          <tpl hier="2" item="0"/>
          <tpl hier="4" item="3"/>
          <tpl fld="3" item="51"/>
          <tpl fld="2" item="6"/>
          <tpl hier="9" item="1"/>
          <tpl hier="11" item="4"/>
          <tpl hier="12" item="5"/>
          <tpl hier="26" item="4294967295"/>
        </tpls>
      </n>
      <n v="1">
        <tpls c="8">
          <tpl hier="2" item="0"/>
          <tpl hier="4" item="3"/>
          <tpl fld="3" item="33"/>
          <tpl fld="2" item="6"/>
          <tpl hier="9" item="1"/>
          <tpl hier="11" item="4"/>
          <tpl hier="12" item="5"/>
          <tpl hier="26" item="4294967295"/>
        </tpls>
      </n>
      <n v="1">
        <tpls c="8">
          <tpl hier="2" item="0"/>
          <tpl hier="4" item="3"/>
          <tpl fld="3" item="4"/>
          <tpl fld="2" item="8"/>
          <tpl hier="9" item="1"/>
          <tpl hier="11" item="4"/>
          <tpl hier="12" item="5"/>
          <tpl hier="26" item="4294967295"/>
        </tpls>
      </n>
      <n v="1">
        <tpls c="8">
          <tpl hier="2" item="0"/>
          <tpl hier="4" item="3"/>
          <tpl fld="3" item="42"/>
          <tpl fld="2" item="8"/>
          <tpl hier="9" item="1"/>
          <tpl hier="11" item="4"/>
          <tpl hier="12" item="5"/>
          <tpl hier="26" item="4294967295"/>
        </tpls>
      </n>
      <n v="1">
        <tpls c="8">
          <tpl hier="2" item="0"/>
          <tpl hier="4" item="3"/>
          <tpl fld="3" item="21"/>
          <tpl fld="2" item="8"/>
          <tpl hier="9" item="1"/>
          <tpl hier="11" item="4"/>
          <tpl hier="12" item="5"/>
          <tpl hier="26" item="4294967295"/>
        </tpls>
      </n>
      <n v="1">
        <tpls c="8">
          <tpl hier="2" item="0"/>
          <tpl hier="4" item="3"/>
          <tpl fld="3" item="54"/>
          <tpl fld="2" item="0"/>
          <tpl hier="9" item="1"/>
          <tpl hier="11" item="4"/>
          <tpl hier="12" item="5"/>
          <tpl hier="26" item="4294967295"/>
        </tpls>
      </n>
      <n v="1">
        <tpls c="8">
          <tpl hier="2" item="0"/>
          <tpl hier="4" item="3"/>
          <tpl fld="3" item="30"/>
          <tpl fld="2" item="0"/>
          <tpl hier="9" item="1"/>
          <tpl hier="11" item="4"/>
          <tpl hier="12" item="5"/>
          <tpl hier="26" item="4294967295"/>
        </tpls>
      </n>
      <n v="1">
        <tpls c="8">
          <tpl hier="2" item="0"/>
          <tpl hier="4" item="3"/>
          <tpl fld="3" item="5"/>
          <tpl fld="2" item="0"/>
          <tpl hier="9" item="1"/>
          <tpl hier="11" item="4"/>
          <tpl hier="12" item="5"/>
          <tpl hier="26" item="4294967295"/>
        </tpls>
      </n>
      <n v="1">
        <tpls c="8">
          <tpl hier="2" item="0"/>
          <tpl hier="4" item="3"/>
          <tpl fld="3" item="46"/>
          <tpl fld="2" item="1"/>
          <tpl hier="9" item="1"/>
          <tpl hier="11" item="4"/>
          <tpl hier="12" item="5"/>
          <tpl hier="26" item="4294967295"/>
        </tpls>
      </n>
      <n v="1">
        <tpls c="8">
          <tpl hier="2" item="0"/>
          <tpl hier="4" item="3"/>
          <tpl fld="3" item="14"/>
          <tpl fld="2" item="1"/>
          <tpl hier="9" item="1"/>
          <tpl hier="11" item="4"/>
          <tpl hier="12" item="5"/>
          <tpl hier="26" item="4294967295"/>
        </tpls>
      </n>
      <n v="1">
        <tpls c="8">
          <tpl hier="2" item="0"/>
          <tpl hier="4" item="3"/>
          <tpl fld="3" item="35"/>
          <tpl fld="2" item="3"/>
          <tpl hier="9" item="1"/>
          <tpl hier="11" item="4"/>
          <tpl hier="12" item="5"/>
          <tpl hier="26" item="4294967295"/>
        </tpls>
      </n>
      <n v="1">
        <tpls c="8">
          <tpl hier="2" item="0"/>
          <tpl hier="4" item="3"/>
          <tpl fld="3" item="36"/>
          <tpl fld="2" item="3"/>
          <tpl hier="9" item="1"/>
          <tpl hier="11" item="4"/>
          <tpl hier="12" item="5"/>
          <tpl hier="26" item="4294967295"/>
        </tpls>
      </n>
      <n v="1">
        <tpls c="8">
          <tpl hier="2" item="0"/>
          <tpl hier="4" item="3"/>
          <tpl fld="3" item="2"/>
          <tpl fld="2" item="3"/>
          <tpl hier="9" item="1"/>
          <tpl hier="11" item="4"/>
          <tpl hier="12" item="5"/>
          <tpl hier="26" item="4294967295"/>
        </tpls>
      </n>
      <n v="1">
        <tpls c="8">
          <tpl hier="2" item="0"/>
          <tpl hier="4" item="3"/>
          <tpl fld="3" item="37"/>
          <tpl fld="2" item="5"/>
          <tpl hier="9" item="1"/>
          <tpl hier="11" item="4"/>
          <tpl hier="12" item="5"/>
          <tpl hier="26" item="4294967295"/>
        </tpls>
      </n>
      <n v="1">
        <tpls c="8">
          <tpl hier="2" item="0"/>
          <tpl hier="4" item="3"/>
          <tpl fld="3" item="22"/>
          <tpl fld="2" item="5"/>
          <tpl hier="9" item="1"/>
          <tpl hier="11" item="4"/>
          <tpl hier="12" item="5"/>
          <tpl hier="26" item="4294967295"/>
        </tpls>
      </n>
      <n v="1">
        <tpls c="8">
          <tpl hier="2" item="0"/>
          <tpl hier="4" item="3"/>
          <tpl fld="3" item="52"/>
          <tpl fld="2" item="5"/>
          <tpl hier="9" item="1"/>
          <tpl hier="11" item="4"/>
          <tpl hier="12" item="5"/>
          <tpl hier="26" item="4294967295"/>
        </tpls>
      </n>
      <n v="1">
        <tpls c="8">
          <tpl hier="2" item="0"/>
          <tpl hier="4" item="3"/>
          <tpl fld="3" item="26"/>
          <tpl fld="2" item="7"/>
          <tpl hier="9" item="1"/>
          <tpl hier="11" item="4"/>
          <tpl hier="12" item="5"/>
          <tpl hier="26" item="4294967295"/>
        </tpls>
      </n>
      <n v="1">
        <tpls c="8">
          <tpl hier="2" item="0"/>
          <tpl hier="4" item="3"/>
          <tpl fld="3" item="7"/>
          <tpl fld="2" item="7"/>
          <tpl hier="9" item="1"/>
          <tpl hier="11" item="4"/>
          <tpl hier="12" item="5"/>
          <tpl hier="26" item="4294967295"/>
        </tpls>
      </n>
      <n v="1">
        <tpls c="8">
          <tpl hier="2" item="0"/>
          <tpl hier="4" item="3"/>
          <tpl fld="3" item="47"/>
          <tpl fld="2" item="7"/>
          <tpl hier="9" item="1"/>
          <tpl hier="11" item="4"/>
          <tpl hier="12" item="5"/>
          <tpl hier="26" item="4294967295"/>
        </tpls>
      </n>
      <n v="1">
        <tpls c="8">
          <tpl hier="2" item="0"/>
          <tpl hier="4" item="3"/>
          <tpl fld="3" item="10"/>
          <tpl fld="1" item="0"/>
          <tpl hier="9" item="1"/>
          <tpl hier="11" item="4"/>
          <tpl hier="12" item="5"/>
          <tpl hier="26" item="4294967295"/>
        </tpls>
      </n>
      <n v="1">
        <tpls c="8">
          <tpl hier="2" item="0"/>
          <tpl hier="4" item="3"/>
          <tpl fld="3" item="0"/>
          <tpl fld="1" item="0"/>
          <tpl hier="9" item="1"/>
          <tpl hier="11" item="4"/>
          <tpl hier="12" item="5"/>
          <tpl hier="26" item="4294967295"/>
        </tpls>
      </n>
      <n v="1">
        <tpls c="8">
          <tpl hier="2" item="0"/>
          <tpl hier="4" item="3"/>
          <tpl fld="3" item="33"/>
          <tpl fld="1" item="0"/>
          <tpl hier="9" item="1"/>
          <tpl hier="11" item="4"/>
          <tpl hier="12" item="5"/>
          <tpl hier="26" item="4294967295"/>
        </tpls>
      </n>
      <n v="1">
        <tpls c="8">
          <tpl hier="2" item="0"/>
          <tpl hier="4" item="3"/>
          <tpl fld="3" item="38"/>
          <tpl fld="2" item="2"/>
          <tpl hier="9" item="1"/>
          <tpl hier="11" item="4"/>
          <tpl hier="12" item="5"/>
          <tpl hier="26" item="4294967295"/>
        </tpls>
      </n>
      <n v="1">
        <tpls c="8">
          <tpl hier="2" item="0"/>
          <tpl hier="4" item="3"/>
          <tpl fld="3" item="26"/>
          <tpl fld="2" item="4"/>
          <tpl hier="9" item="1"/>
          <tpl hier="11" item="4"/>
          <tpl hier="12" item="5"/>
          <tpl hier="26" item="4294967295"/>
        </tpls>
      </n>
      <n v="1">
        <tpls c="8">
          <tpl hier="2" item="0"/>
          <tpl hier="4" item="3"/>
          <tpl fld="3" item="0"/>
          <tpl fld="2" item="4"/>
          <tpl hier="9" item="1"/>
          <tpl hier="11" item="4"/>
          <tpl hier="12" item="5"/>
          <tpl hier="26" item="4294967295"/>
        </tpls>
      </n>
      <n v="1">
        <tpls c="8">
          <tpl hier="2" item="0"/>
          <tpl hier="4" item="3"/>
          <tpl fld="3" item="41"/>
          <tpl fld="2" item="4"/>
          <tpl hier="9" item="1"/>
          <tpl hier="11" item="4"/>
          <tpl hier="12" item="5"/>
          <tpl hier="26" item="4294967295"/>
        </tpls>
      </n>
      <n v="1">
        <tpls c="8">
          <tpl hier="2" item="0"/>
          <tpl hier="4" item="3"/>
          <tpl fld="3" item="10"/>
          <tpl fld="2" item="6"/>
          <tpl hier="9" item="1"/>
          <tpl hier="11" item="4"/>
          <tpl hier="12" item="5"/>
          <tpl hier="26" item="4294967295"/>
        </tpls>
      </n>
      <n v="1">
        <tpls c="8">
          <tpl hier="2" item="0"/>
          <tpl hier="4" item="3"/>
          <tpl fld="3" item="50"/>
          <tpl fld="2" item="6"/>
          <tpl hier="9" item="1"/>
          <tpl hier="11" item="4"/>
          <tpl hier="12" item="5"/>
          <tpl hier="26" item="4294967295"/>
        </tpls>
      </n>
      <n v="1">
        <tpls c="8">
          <tpl hier="2" item="0"/>
          <tpl hier="4" item="3"/>
          <tpl fld="3" item="29"/>
          <tpl fld="2" item="6"/>
          <tpl hier="9" item="1"/>
          <tpl hier="11" item="4"/>
          <tpl hier="12" item="5"/>
          <tpl hier="26" item="4294967295"/>
        </tpls>
      </n>
      <n v="1">
        <tpls c="8">
          <tpl hier="2" item="0"/>
          <tpl hier="4" item="3"/>
          <tpl fld="3" item="57"/>
          <tpl fld="2" item="8"/>
          <tpl hier="9" item="1"/>
          <tpl hier="11" item="4"/>
          <tpl hier="12" item="5"/>
          <tpl hier="26" item="4294967295"/>
        </tpls>
      </n>
      <n v="1">
        <tpls c="8">
          <tpl hier="2" item="0"/>
          <tpl hier="4" item="3"/>
          <tpl fld="3" item="28"/>
          <tpl fld="2" item="8"/>
          <tpl hier="9" item="1"/>
          <tpl hier="11" item="4"/>
          <tpl hier="12" item="5"/>
          <tpl hier="26" item="4294967295"/>
        </tpls>
      </n>
      <n v="1">
        <tpls c="8">
          <tpl hier="2" item="0"/>
          <tpl hier="4" item="3"/>
          <tpl fld="3" item="13"/>
          <tpl fld="2" item="8"/>
          <tpl hier="9" item="1"/>
          <tpl hier="11" item="4"/>
          <tpl hier="12" item="5"/>
          <tpl hier="26" item="4294967295"/>
        </tpls>
      </n>
      <n v="1">
        <tpls c="8">
          <tpl hier="2" item="0"/>
          <tpl hier="4" item="3"/>
          <tpl fld="3" item="20"/>
          <tpl fld="2" item="0"/>
          <tpl hier="9" item="1"/>
          <tpl hier="11" item="4"/>
          <tpl hier="12" item="5"/>
          <tpl hier="26" item="4294967295"/>
        </tpls>
      </n>
      <n v="1">
        <tpls c="8">
          <tpl hier="2" item="0"/>
          <tpl hier="4" item="3"/>
          <tpl fld="3" item="24"/>
          <tpl fld="2" item="0"/>
          <tpl hier="9" item="1"/>
          <tpl hier="11" item="4"/>
          <tpl hier="12" item="5"/>
          <tpl hier="26" item="4294967295"/>
        </tpls>
      </n>
      <n v="1">
        <tpls c="8">
          <tpl hier="2" item="0"/>
          <tpl hier="4" item="3"/>
          <tpl fld="3" item="43"/>
          <tpl fld="2" item="1"/>
          <tpl hier="9" item="1"/>
          <tpl hier="11" item="4"/>
          <tpl hier="12" item="5"/>
          <tpl hier="26" item="4294967295"/>
        </tpls>
      </n>
      <n v="1">
        <tpls c="8">
          <tpl hier="2" item="0"/>
          <tpl hier="4" item="3"/>
          <tpl fld="3" item="11"/>
          <tpl fld="2" item="1"/>
          <tpl hier="9" item="1"/>
          <tpl hier="11" item="4"/>
          <tpl hier="12" item="5"/>
          <tpl hier="26" item="4294967295"/>
        </tpls>
      </n>
      <n v="1">
        <tpls c="8">
          <tpl hier="2" item="0"/>
          <tpl hier="4" item="3"/>
          <tpl fld="3" item="48"/>
          <tpl fld="2" item="3"/>
          <tpl hier="9" item="1"/>
          <tpl hier="11" item="4"/>
          <tpl hier="12" item="5"/>
          <tpl hier="26" item="4294967295"/>
        </tpls>
      </n>
      <n v="1">
        <tpls c="8">
          <tpl hier="2" item="0"/>
          <tpl hier="4" item="3"/>
          <tpl fld="3" item="31"/>
          <tpl fld="2" item="3"/>
          <tpl hier="9" item="1"/>
          <tpl hier="11" item="4"/>
          <tpl hier="12" item="5"/>
          <tpl hier="26" item="4294967295"/>
        </tpls>
      </n>
      <n v="1">
        <tpls c="8">
          <tpl hier="2" item="0"/>
          <tpl hier="4" item="3"/>
          <tpl fld="3" item="1"/>
          <tpl fld="2" item="3"/>
          <tpl hier="9" item="1"/>
          <tpl hier="11" item="4"/>
          <tpl hier="12" item="5"/>
          <tpl hier="26" item="4294967295"/>
        </tpls>
      </n>
      <n v="1">
        <tpls c="8">
          <tpl hier="2" item="0"/>
          <tpl hier="4" item="3"/>
          <tpl fld="3" item="34"/>
          <tpl fld="2" item="5"/>
          <tpl hier="9" item="1"/>
          <tpl hier="11" item="4"/>
          <tpl hier="12" item="5"/>
          <tpl hier="26" item="4294967295"/>
        </tpls>
      </n>
      <n v="1">
        <tpls c="8">
          <tpl hier="2" item="0"/>
          <tpl hier="4" item="3"/>
          <tpl fld="3" item="15"/>
          <tpl fld="2" item="5"/>
          <tpl hier="9" item="1"/>
          <tpl hier="11" item="4"/>
          <tpl hier="12" item="5"/>
          <tpl hier="26" item="4294967295"/>
        </tpls>
      </n>
      <n v="1">
        <tpls c="8">
          <tpl hier="2" item="0"/>
          <tpl hier="4" item="3"/>
          <tpl fld="3" item="38"/>
          <tpl fld="2" item="5"/>
          <tpl hier="9" item="1"/>
          <tpl hier="11" item="4"/>
          <tpl hier="12" item="5"/>
          <tpl hier="26" item="4294967295"/>
        </tpls>
      </n>
      <n v="1">
        <tpls c="8">
          <tpl hier="2" item="0"/>
          <tpl hier="4" item="3"/>
          <tpl fld="3" item="18"/>
          <tpl fld="2" item="7"/>
          <tpl hier="9" item="1"/>
          <tpl hier="11" item="4"/>
          <tpl hier="12" item="5"/>
          <tpl hier="26" item="4294967295"/>
        </tpls>
      </n>
      <n v="1">
        <tpls c="8">
          <tpl hier="2" item="0"/>
          <tpl hier="4" item="3"/>
          <tpl fld="3" item="58"/>
          <tpl fld="2" item="7"/>
          <tpl hier="9" item="1"/>
          <tpl hier="11" item="4"/>
          <tpl hier="12" item="5"/>
          <tpl hier="26" item="4294967295"/>
        </tpls>
      </n>
      <n v="1">
        <tpls c="8">
          <tpl hier="2" item="0"/>
          <tpl hier="4" item="3"/>
          <tpl fld="3" item="41"/>
          <tpl fld="2" item="7"/>
          <tpl hier="9" item="1"/>
          <tpl hier="11" item="4"/>
          <tpl hier="12" item="5"/>
          <tpl hier="26" item="4294967295"/>
        </tpls>
      </n>
      <n v="1">
        <tpls c="8">
          <tpl hier="2" item="0"/>
          <tpl hier="4" item="3"/>
          <tpl fld="3" item="8"/>
          <tpl fld="1" item="0"/>
          <tpl hier="9" item="1"/>
          <tpl hier="11" item="4"/>
          <tpl hier="12" item="5"/>
          <tpl hier="26" item="4294967295"/>
        </tpls>
      </n>
      <n v="1">
        <tpls c="8">
          <tpl hier="2" item="0"/>
          <tpl hier="4" item="3"/>
          <tpl fld="3" item="53"/>
          <tpl fld="1" item="0"/>
          <tpl hier="9" item="1"/>
          <tpl hier="11" item="4"/>
          <tpl hier="12" item="5"/>
          <tpl hier="26" item="4294967295"/>
        </tpls>
      </n>
      <n v="1">
        <tpls c="8">
          <tpl hier="2" item="0"/>
          <tpl hier="4" item="3"/>
          <tpl fld="3" item="29"/>
          <tpl fld="1" item="0"/>
          <tpl hier="9" item="1"/>
          <tpl hier="11" item="4"/>
          <tpl hier="12" item="5"/>
          <tpl hier="26" item="4294967295"/>
        </tpls>
      </n>
      <n v="1">
        <tpls c="8">
          <tpl hier="2" item="0"/>
          <tpl hier="4" item="3"/>
          <tpl fld="3" item="13"/>
          <tpl fld="2" item="9"/>
          <tpl hier="9" item="1"/>
          <tpl hier="11" item="4"/>
          <tpl hier="12" item="5"/>
          <tpl hier="26" item="4294967295"/>
        </tpls>
      </n>
      <n v="1">
        <tpls c="8">
          <tpl hier="2" item="0"/>
          <tpl hier="4" item="3"/>
          <tpl fld="3" item="39"/>
          <tpl fld="2" item="11"/>
          <tpl hier="9" item="1"/>
          <tpl hier="11" item="4"/>
          <tpl hier="12" item="5"/>
          <tpl hier="26" item="4294967295"/>
        </tpls>
      </n>
      <n v="1">
        <tpls c="8">
          <tpl hier="2" item="0"/>
          <tpl hier="4" item="3"/>
          <tpl fld="3" item="17"/>
          <tpl fld="2" item="11"/>
          <tpl hier="9" item="1"/>
          <tpl hier="11" item="4"/>
          <tpl hier="12" item="5"/>
          <tpl hier="26" item="4294967295"/>
        </tpls>
      </n>
      <n v="1">
        <tpls c="8">
          <tpl hier="2" item="0"/>
          <tpl hier="4" item="3"/>
          <tpl fld="3" item="25"/>
          <tpl fld="2" item="15"/>
          <tpl hier="9" item="1"/>
          <tpl hier="11" item="4"/>
          <tpl hier="12" item="5"/>
          <tpl hier="26" item="4294967295"/>
        </tpls>
      </n>
      <n v="1">
        <tpls c="8">
          <tpl hier="2" item="0"/>
          <tpl hier="4" item="3"/>
          <tpl fld="3" item="6"/>
          <tpl fld="2" item="15"/>
          <tpl hier="9" item="1"/>
          <tpl hier="11" item="4"/>
          <tpl hier="12" item="5"/>
          <tpl hier="26" item="4294967295"/>
        </tpls>
      </n>
      <n v="1">
        <tpls c="8">
          <tpl hier="2" item="0"/>
          <tpl hier="4" item="3"/>
          <tpl fld="3" item="48"/>
          <tpl fld="2" item="19"/>
          <tpl hier="9" item="1"/>
          <tpl hier="11" item="4"/>
          <tpl hier="12" item="5"/>
          <tpl hier="26" item="4294967295"/>
        </tpls>
      </n>
      <n v="1">
        <tpls c="8">
          <tpl hier="2" item="0"/>
          <tpl hier="4" item="3"/>
          <tpl fld="3" item="12"/>
          <tpl fld="2" item="19"/>
          <tpl hier="9" item="1"/>
          <tpl hier="11" item="4"/>
          <tpl hier="12" item="5"/>
          <tpl hier="26" item="4294967295"/>
        </tpls>
      </n>
      <n v="1">
        <tpls c="8">
          <tpl hier="2" item="0"/>
          <tpl hier="4" item="3"/>
          <tpl fld="3" item="55"/>
          <tpl fld="2" item="19"/>
          <tpl hier="9" item="1"/>
          <tpl hier="11" item="4"/>
          <tpl hier="12" item="5"/>
          <tpl hier="26" item="4294967295"/>
        </tpls>
      </n>
      <n v="1">
        <tpls c="8">
          <tpl hier="2" item="0"/>
          <tpl hier="4" item="3"/>
          <tpl fld="3" item="34"/>
          <tpl fld="2" item="2"/>
          <tpl hier="9" item="1"/>
          <tpl hier="11" item="4"/>
          <tpl hier="12" item="5"/>
          <tpl hier="26" item="4294967295"/>
        </tpls>
      </n>
      <n v="1">
        <tpls c="8">
          <tpl hier="2" item="0"/>
          <tpl hier="4" item="3"/>
          <tpl fld="3" item="3"/>
          <tpl fld="2" item="2"/>
          <tpl hier="9" item="1"/>
          <tpl hier="11" item="4"/>
          <tpl hier="12" item="5"/>
          <tpl hier="26" item="4294967295"/>
        </tpls>
      </n>
      <n v="1">
        <tpls c="8">
          <tpl hier="2" item="0"/>
          <tpl hier="4" item="3"/>
          <tpl fld="3" item="49"/>
          <tpl fld="2" item="2"/>
          <tpl hier="9" item="1"/>
          <tpl hier="11" item="4"/>
          <tpl hier="12" item="5"/>
          <tpl hier="26" item="4294967295"/>
        </tpls>
      </n>
      <n v="1">
        <tpls c="8">
          <tpl hier="2" item="0"/>
          <tpl hier="4" item="3"/>
          <tpl fld="3" item="18"/>
          <tpl fld="2" item="4"/>
          <tpl hier="9" item="1"/>
          <tpl hier="11" item="4"/>
          <tpl hier="12" item="5"/>
          <tpl hier="26" item="4294967295"/>
        </tpls>
      </n>
      <n v="1">
        <tpls c="8">
          <tpl hier="2" item="0"/>
          <tpl hier="4" item="3"/>
          <tpl fld="3" item="51"/>
          <tpl fld="2" item="4"/>
          <tpl hier="9" item="1"/>
          <tpl hier="11" item="4"/>
          <tpl hier="12" item="5"/>
          <tpl hier="26" item="4294967295"/>
        </tpls>
      </n>
      <n v="1">
        <tpls c="8">
          <tpl hier="2" item="0"/>
          <tpl hier="4" item="3"/>
          <tpl fld="3" item="19"/>
          <tpl fld="2" item="4"/>
          <tpl hier="9" item="1"/>
          <tpl hier="11" item="4"/>
          <tpl hier="12" item="5"/>
          <tpl hier="26" item="4294967295"/>
        </tpls>
      </n>
      <n v="1">
        <tpls c="8">
          <tpl hier="2" item="0"/>
          <tpl hier="4" item="3"/>
          <tpl fld="3" item="8"/>
          <tpl fld="2" item="6"/>
          <tpl hier="9" item="1"/>
          <tpl hier="11" item="4"/>
          <tpl hier="12" item="5"/>
          <tpl hier="26" item="4294967295"/>
        </tpls>
      </n>
      <n v="1">
        <tpls c="8">
          <tpl hier="2" item="0"/>
          <tpl hier="4" item="3"/>
          <tpl fld="3" item="42"/>
          <tpl fld="2" item="6"/>
          <tpl hier="9" item="1"/>
          <tpl hier="11" item="4"/>
          <tpl hier="12" item="5"/>
          <tpl hier="26" item="4294967295"/>
        </tpls>
      </n>
      <n v="1">
        <tpls c="8">
          <tpl hier="2" item="0"/>
          <tpl hier="4" item="3"/>
          <tpl fld="3" item="23"/>
          <tpl fld="2" item="6"/>
          <tpl hier="9" item="1"/>
          <tpl hier="11" item="4"/>
          <tpl hier="12" item="5"/>
          <tpl hier="26" item="4294967295"/>
        </tpls>
      </n>
      <n v="1">
        <tpls c="8">
          <tpl hier="2" item="0"/>
          <tpl hier="4" item="3"/>
          <tpl fld="3" item="56"/>
          <tpl fld="2" item="8"/>
          <tpl hier="9" item="1"/>
          <tpl hier="11" item="4"/>
          <tpl hier="12" item="5"/>
          <tpl hier="26" item="4294967295"/>
        </tpls>
      </n>
      <n v="1">
        <tpls c="8">
          <tpl hier="2" item="0"/>
          <tpl hier="4" item="3"/>
          <tpl fld="3" item="30"/>
          <tpl fld="2" item="8"/>
          <tpl hier="9" item="1"/>
          <tpl hier="11" item="4"/>
          <tpl hier="12" item="5"/>
          <tpl hier="26" item="4294967295"/>
        </tpls>
      </n>
      <n v="1">
        <tpls c="8">
          <tpl hier="2" item="0"/>
          <tpl hier="4" item="3"/>
          <tpl fld="3" item="9"/>
          <tpl fld="2" item="8"/>
          <tpl hier="9" item="1"/>
          <tpl hier="11" item="4"/>
          <tpl hier="12" item="5"/>
          <tpl hier="26" item="4294967295"/>
        </tpls>
      </n>
      <n v="1">
        <tpls c="8">
          <tpl hier="2" item="0"/>
          <tpl hier="4" item="3"/>
          <tpl fld="3" item="40"/>
          <tpl fld="2" item="0"/>
          <tpl hier="9" item="1"/>
          <tpl hier="11" item="4"/>
          <tpl hier="12" item="5"/>
          <tpl hier="26" item="4294967295"/>
        </tpls>
      </n>
      <n v="1">
        <tpls c="8">
          <tpl hier="2" item="0"/>
          <tpl hier="4" item="3"/>
          <tpl fld="3" item="14"/>
          <tpl fld="2" item="0"/>
          <tpl hier="9" item="1"/>
          <tpl hier="11" item="4"/>
          <tpl hier="12" item="5"/>
          <tpl hier="26" item="4294967295"/>
        </tpls>
      </n>
      <n v="1">
        <tpls c="8">
          <tpl hier="2" item="0"/>
          <tpl hier="4" item="3"/>
          <tpl fld="3" item="39"/>
          <tpl fld="2" item="1"/>
          <tpl hier="9" item="1"/>
          <tpl hier="11" item="4"/>
          <tpl hier="12" item="5"/>
          <tpl hier="26" item="4294967295"/>
        </tpls>
      </n>
      <n v="1">
        <tpls c="8">
          <tpl hier="2" item="0"/>
          <tpl hier="4" item="3"/>
          <tpl fld="3" item="2"/>
          <tpl fld="2" item="1"/>
          <tpl hier="9" item="1"/>
          <tpl hier="11" item="4"/>
          <tpl hier="12" item="5"/>
          <tpl hier="26" item="4294967295"/>
        </tpls>
      </n>
      <n v="1">
        <tpls c="8">
          <tpl hier="2" item="0"/>
          <tpl hier="4" item="3"/>
          <tpl fld="3" item="44"/>
          <tpl fld="2" item="3"/>
          <tpl hier="9" item="1"/>
          <tpl hier="11" item="4"/>
          <tpl hier="12" item="5"/>
          <tpl hier="26" item="4294967295"/>
        </tpls>
      </n>
      <n v="1">
        <tpls c="8">
          <tpl hier="2" item="0"/>
          <tpl hier="4" item="3"/>
          <tpl fld="3" item="25"/>
          <tpl fld="2" item="3"/>
          <tpl hier="9" item="1"/>
          <tpl hier="11" item="4"/>
          <tpl hier="12" item="5"/>
          <tpl hier="26" item="4294967295"/>
        </tpls>
      </n>
      <n v="1">
        <tpls c="8">
          <tpl hier="2" item="0"/>
          <tpl hier="4" item="3"/>
          <tpl fld="3" item="52"/>
          <tpl fld="2" item="3"/>
          <tpl hier="9" item="1"/>
          <tpl hier="11" item="4"/>
          <tpl hier="12" item="5"/>
          <tpl hier="26" item="4294967295"/>
        </tpls>
      </n>
      <n v="1">
        <tpls c="8">
          <tpl hier="2" item="0"/>
          <tpl hier="4" item="3"/>
          <tpl fld="3" item="32"/>
          <tpl fld="2" item="5"/>
          <tpl hier="9" item="1"/>
          <tpl hier="11" item="4"/>
          <tpl hier="12" item="5"/>
          <tpl hier="26" item="4294967295"/>
        </tpls>
      </n>
      <n v="1">
        <tpls c="8">
          <tpl hier="2" item="0"/>
          <tpl hier="4" item="3"/>
          <tpl fld="3" item="12"/>
          <tpl fld="2" item="5"/>
          <tpl hier="9" item="1"/>
          <tpl hier="11" item="4"/>
          <tpl hier="12" item="5"/>
          <tpl hier="26" item="4294967295"/>
        </tpls>
      </n>
      <n v="1">
        <tpls c="8">
          <tpl hier="2" item="0"/>
          <tpl hier="4" item="3"/>
          <tpl fld="3" item="47"/>
          <tpl fld="2" item="5"/>
          <tpl hier="9" item="1"/>
          <tpl hier="11" item="4"/>
          <tpl hier="12" item="5"/>
          <tpl hier="26" item="4294967295"/>
        </tpls>
      </n>
      <n v="1">
        <tpls c="8">
          <tpl hier="2" item="0"/>
          <tpl hier="4" item="3"/>
          <tpl fld="3" item="16"/>
          <tpl fld="2" item="7"/>
          <tpl hier="9" item="1"/>
          <tpl hier="11" item="4"/>
          <tpl hier="12" item="5"/>
          <tpl hier="26" item="4294967295"/>
        </tpls>
      </n>
      <n v="1">
        <tpls c="8">
          <tpl hier="2" item="0"/>
          <tpl hier="4" item="3"/>
          <tpl fld="3" item="3"/>
          <tpl fld="2" item="7"/>
          <tpl hier="9" item="1"/>
          <tpl hier="11" item="4"/>
          <tpl hier="12" item="5"/>
          <tpl hier="26" item="4294967295"/>
        </tpls>
      </n>
      <n v="1">
        <tpls c="8">
          <tpl hier="2" item="0"/>
          <tpl hier="4" item="3"/>
          <tpl fld="3" item="33"/>
          <tpl fld="2" item="7"/>
          <tpl hier="9" item="1"/>
          <tpl hier="11" item="4"/>
          <tpl hier="12" item="5"/>
          <tpl hier="26" item="4294967295"/>
        </tpls>
      </n>
      <n v="1">
        <tpls c="8">
          <tpl hier="2" item="0"/>
          <tpl hier="4" item="3"/>
          <tpl fld="3" item="4"/>
          <tpl fld="1" item="0"/>
          <tpl hier="9" item="1"/>
          <tpl hier="11" item="4"/>
          <tpl hier="12" item="5"/>
          <tpl hier="26" item="4294967295"/>
        </tpls>
      </n>
      <n v="1">
        <tpls c="8">
          <tpl hier="2" item="0"/>
          <tpl hier="4" item="3"/>
          <tpl fld="3" item="51"/>
          <tpl fld="1" item="0"/>
          <tpl hier="9" item="1"/>
          <tpl hier="11" item="4"/>
          <tpl hier="12" item="5"/>
          <tpl hier="26" item="4294967295"/>
        </tpls>
      </n>
      <n v="1">
        <tpls c="8">
          <tpl hier="2" item="0"/>
          <tpl hier="4" item="3"/>
          <tpl fld="3" item="21"/>
          <tpl fld="1" item="0"/>
          <tpl hier="9" item="1"/>
          <tpl hier="11" item="4"/>
          <tpl hier="12" item="5"/>
          <tpl hier="26" item="4294967295"/>
        </tpls>
      </n>
      <n v="1">
        <tpls c="8">
          <tpl hier="2" item="0"/>
          <tpl hier="4" item="3"/>
          <tpl fld="3" item="29"/>
          <tpl fld="2" item="18"/>
          <tpl hier="9" item="1"/>
          <tpl hier="11" item="4"/>
          <tpl hier="12" item="5"/>
          <tpl hier="26" item="4294967295"/>
        </tpls>
      </n>
      <n v="1">
        <tpls c="8">
          <tpl hier="2" item="0"/>
          <tpl hier="4" item="3"/>
          <tpl fld="3" item="16"/>
          <tpl fld="2" item="20"/>
          <tpl hier="9" item="1"/>
          <tpl hier="11" item="4"/>
          <tpl hier="12" item="5"/>
          <tpl hier="26" item="4294967295"/>
        </tpls>
      </n>
      <n v="1">
        <tpls c="8">
          <tpl hier="2" item="0"/>
          <tpl hier="4" item="3"/>
          <tpl fld="3" item="15"/>
          <tpl fld="2" item="20"/>
          <tpl hier="9" item="1"/>
          <tpl hier="11" item="4"/>
          <tpl hier="12" item="5"/>
          <tpl hier="26" item="4294967295"/>
        </tpls>
      </n>
      <n v="1">
        <tpls c="8">
          <tpl hier="2" item="0"/>
          <tpl hier="4" item="3"/>
          <tpl fld="3" item="14"/>
          <tpl fld="2" item="20"/>
          <tpl hier="9" item="1"/>
          <tpl hier="11" item="4"/>
          <tpl hier="12" item="5"/>
          <tpl hier="26" item="4294967295"/>
        </tpls>
      </n>
      <n v="1">
        <tpls c="8">
          <tpl hier="2" item="0"/>
          <tpl hier="4" item="3"/>
          <tpl fld="3" item="13"/>
          <tpl fld="2" item="20"/>
          <tpl hier="9" item="1"/>
          <tpl hier="11" item="4"/>
          <tpl hier="12" item="5"/>
          <tpl hier="26" item="4294967295"/>
        </tpls>
      </n>
      <n v="1">
        <tpls c="8">
          <tpl hier="2" item="0"/>
          <tpl hier="4" item="3"/>
          <tpl fld="3" item="54"/>
          <tpl fld="2" item="32"/>
          <tpl hier="9" item="1"/>
          <tpl hier="11" item="4"/>
          <tpl hier="12" item="5"/>
          <tpl hier="26" item="4294967295"/>
        </tpls>
      </n>
      <n v="1">
        <tpls c="8">
          <tpl hier="2" item="0"/>
          <tpl hier="4" item="3"/>
          <tpl fld="3" item="42"/>
          <tpl fld="2" item="32"/>
          <tpl hier="9" item="1"/>
          <tpl hier="11" item="4"/>
          <tpl hier="12" item="5"/>
          <tpl hier="26" item="4294967295"/>
        </tpls>
      </n>
      <n v="1">
        <tpls c="8">
          <tpl hier="2" item="0"/>
          <tpl hier="4" item="3"/>
          <tpl fld="3" item="9"/>
          <tpl fld="2" item="32"/>
          <tpl hier="9" item="1"/>
          <tpl hier="11" item="4"/>
          <tpl hier="12" item="5"/>
          <tpl hier="26" item="4294967295"/>
        </tpls>
      </n>
      <n v="1">
        <tpls c="8">
          <tpl hier="2" item="0"/>
          <tpl hier="4" item="3"/>
          <tpl fld="3" item="46"/>
          <tpl fld="2" item="9"/>
          <tpl hier="9" item="1"/>
          <tpl hier="11" item="4"/>
          <tpl hier="12" item="5"/>
          <tpl hier="26" item="4294967295"/>
        </tpls>
      </n>
      <n v="1">
        <tpls c="8">
          <tpl hier="2" item="0"/>
          <tpl hier="4" item="3"/>
          <tpl fld="3" item="30"/>
          <tpl fld="2" item="9"/>
          <tpl hier="9" item="1"/>
          <tpl hier="11" item="4"/>
          <tpl hier="12" item="5"/>
          <tpl hier="26" item="4294967295"/>
        </tpls>
      </n>
      <n v="1">
        <tpls c="8">
          <tpl hier="2" item="0"/>
          <tpl hier="4" item="3"/>
          <tpl fld="3" item="36"/>
          <tpl fld="2" item="11"/>
          <tpl hier="9" item="1"/>
          <tpl hier="11" item="4"/>
          <tpl hier="12" item="5"/>
          <tpl hier="26" item="4294967295"/>
        </tpls>
      </n>
      <n v="1">
        <tpls c="8">
          <tpl hier="2" item="0"/>
          <tpl hier="4" item="3"/>
          <tpl fld="3" item="14"/>
          <tpl fld="2" item="11"/>
          <tpl hier="9" item="1"/>
          <tpl hier="11" item="4"/>
          <tpl hier="12" item="5"/>
          <tpl hier="26" item="4294967295"/>
        </tpls>
      </n>
      <n v="1">
        <tpls c="8">
          <tpl hier="2" item="0"/>
          <tpl hier="4" item="3"/>
          <tpl fld="3" item="44"/>
          <tpl fld="2" item="15"/>
          <tpl hier="9" item="1"/>
          <tpl hier="11" item="4"/>
          <tpl hier="12" item="5"/>
          <tpl hier="26" item="4294967295"/>
        </tpls>
      </n>
      <n v="1">
        <tpls c="8">
          <tpl hier="2" item="0"/>
          <tpl hier="4" item="3"/>
          <tpl fld="3" item="22"/>
          <tpl fld="2" item="15"/>
          <tpl hier="9" item="1"/>
          <tpl hier="11" item="4"/>
          <tpl hier="12" item="5"/>
          <tpl hier="26" item="4294967295"/>
        </tpls>
      </n>
      <n v="1">
        <tpls c="8">
          <tpl hier="2" item="0"/>
          <tpl hier="4" item="3"/>
          <tpl fld="3" item="2"/>
          <tpl fld="2" item="15"/>
          <tpl hier="9" item="1"/>
          <tpl hier="11" item="4"/>
          <tpl hier="12" item="5"/>
          <tpl hier="26" item="4294967295"/>
        </tpls>
      </n>
      <n v="1">
        <tpls c="8">
          <tpl hier="2" item="0"/>
          <tpl hier="4" item="3"/>
          <tpl fld="3" item="32"/>
          <tpl fld="2" item="19"/>
          <tpl hier="9" item="1"/>
          <tpl hier="11" item="4"/>
          <tpl hier="12" item="5"/>
          <tpl hier="26" item="4294967295"/>
        </tpls>
      </n>
      <n v="1">
        <tpls c="8">
          <tpl hier="2" item="0"/>
          <tpl hier="4" item="3"/>
          <tpl fld="3" item="7"/>
          <tpl fld="2" item="19"/>
          <tpl hier="9" item="1"/>
          <tpl hier="11" item="4"/>
          <tpl hier="12" item="5"/>
          <tpl hier="26" item="4294967295"/>
        </tpls>
      </n>
      <n v="1">
        <tpls c="8">
          <tpl hier="2" item="0"/>
          <tpl hier="4" item="3"/>
          <tpl fld="3" item="52"/>
          <tpl fld="2" item="19"/>
          <tpl hier="9" item="1"/>
          <tpl hier="11" item="4"/>
          <tpl hier="12" item="5"/>
          <tpl hier="26" item="4294967295"/>
        </tpls>
      </n>
      <n v="1">
        <tpls c="8">
          <tpl hier="2" item="0"/>
          <tpl hier="4" item="3"/>
          <tpl fld="3" item="16"/>
          <tpl fld="2" item="2"/>
          <tpl hier="9" item="1"/>
          <tpl hier="11" item="4"/>
          <tpl hier="12" item="5"/>
          <tpl hier="26" item="4294967295"/>
        </tpls>
      </n>
      <n v="1">
        <tpls c="8">
          <tpl hier="2" item="0"/>
          <tpl hier="4" item="3"/>
          <tpl fld="3" item="0"/>
          <tpl fld="2" item="2"/>
          <tpl hier="9" item="1"/>
          <tpl hier="11" item="4"/>
          <tpl hier="12" item="5"/>
          <tpl hier="26" item="4294967295"/>
        </tpls>
      </n>
      <n v="1">
        <tpls c="8">
          <tpl hier="2" item="0"/>
          <tpl hier="4" item="3"/>
          <tpl fld="3" item="47"/>
          <tpl fld="2" item="2"/>
          <tpl hier="9" item="1"/>
          <tpl hier="11" item="4"/>
          <tpl hier="12" item="5"/>
          <tpl hier="26" item="4294967295"/>
        </tpls>
      </n>
      <n v="1">
        <tpls c="8">
          <tpl hier="2" item="0"/>
          <tpl hier="4" item="3"/>
          <tpl fld="3" item="4"/>
          <tpl fld="2" item="4"/>
          <tpl hier="9" item="1"/>
          <tpl hier="11" item="4"/>
          <tpl hier="12" item="5"/>
          <tpl hier="26" item="4294967295"/>
        </tpls>
      </n>
      <n v="1">
        <tpls c="8">
          <tpl hier="2" item="0"/>
          <tpl hier="4" item="3"/>
          <tpl fld="3" item="50"/>
          <tpl fld="2" item="4"/>
          <tpl hier="9" item="1"/>
          <tpl hier="11" item="4"/>
          <tpl hier="12" item="5"/>
          <tpl hier="26" item="4294967295"/>
        </tpls>
      </n>
      <n v="1">
        <tpls c="8">
          <tpl hier="2" item="0"/>
          <tpl hier="4" item="3"/>
          <tpl fld="3" item="33"/>
          <tpl fld="2" item="4"/>
          <tpl hier="9" item="1"/>
          <tpl hier="11" item="4"/>
          <tpl hier="12" item="5"/>
          <tpl hier="26" item="4294967295"/>
        </tpls>
      </n>
      <n v="1">
        <tpls c="8">
          <tpl hier="2" item="0"/>
          <tpl hier="4" item="3"/>
          <tpl fld="3" item="54"/>
          <tpl fld="2" item="6"/>
          <tpl hier="9" item="1"/>
          <tpl hier="11" item="4"/>
          <tpl hier="12" item="5"/>
          <tpl hier="26" item="4294967295"/>
        </tpls>
      </n>
      <n v="1">
        <tpls c="8">
          <tpl hier="2" item="0"/>
          <tpl hier="4" item="3"/>
          <tpl fld="3" item="28"/>
          <tpl fld="2" item="6"/>
          <tpl hier="9" item="1"/>
          <tpl hier="11" item="4"/>
          <tpl hier="12" item="5"/>
          <tpl hier="26" item="4294967295"/>
        </tpls>
      </n>
      <n v="1">
        <tpls c="8">
          <tpl hier="2" item="0"/>
          <tpl hier="4" item="3"/>
          <tpl fld="3" item="21"/>
          <tpl fld="2" item="6"/>
          <tpl hier="9" item="1"/>
          <tpl hier="11" item="4"/>
          <tpl hier="12" item="5"/>
          <tpl hier="26" item="4294967295"/>
        </tpls>
      </n>
      <n v="1">
        <tpls c="8">
          <tpl hier="2" item="0"/>
          <tpl hier="4" item="3"/>
          <tpl fld="3" item="46"/>
          <tpl fld="2" item="8"/>
          <tpl hier="9" item="1"/>
          <tpl hier="11" item="4"/>
          <tpl hier="12" item="5"/>
          <tpl hier="26" item="4294967295"/>
        </tpls>
      </n>
      <n v="1">
        <tpls c="8">
          <tpl hier="2" item="0"/>
          <tpl hier="4" item="3"/>
          <tpl fld="3" item="24"/>
          <tpl fld="2" item="8"/>
          <tpl hier="9" item="1"/>
          <tpl hier="11" item="4"/>
          <tpl hier="12" item="5"/>
          <tpl hier="26" item="4294967295"/>
        </tpls>
      </n>
      <n v="1">
        <tpls c="8">
          <tpl hier="2" item="0"/>
          <tpl hier="4" item="3"/>
          <tpl fld="3" item="5"/>
          <tpl fld="2" item="8"/>
          <tpl hier="9" item="1"/>
          <tpl hier="11" item="4"/>
          <tpl hier="12" item="5"/>
          <tpl hier="26" item="4294967295"/>
        </tpls>
      </n>
      <n v="1">
        <tpls c="8">
          <tpl hier="2" item="0"/>
          <tpl hier="4" item="3"/>
          <tpl fld="3" item="36"/>
          <tpl fld="2" item="0"/>
          <tpl hier="9" item="1"/>
          <tpl hier="11" item="4"/>
          <tpl hier="12" item="5"/>
          <tpl hier="26" item="4294967295"/>
        </tpls>
      </n>
      <n v="1">
        <tpls c="8">
          <tpl hier="2" item="0"/>
          <tpl hier="4" item="3"/>
          <tpl fld="3" item="11"/>
          <tpl fld="2" item="0"/>
          <tpl hier="9" item="1"/>
          <tpl hier="11" item="4"/>
          <tpl hier="12" item="5"/>
          <tpl hier="26" item="4294967295"/>
        </tpls>
      </n>
      <n v="1">
        <tpls c="8">
          <tpl hier="2" item="0"/>
          <tpl hier="4" item="3"/>
          <tpl fld="3" item="35"/>
          <tpl fld="2" item="1"/>
          <tpl hier="9" item="1"/>
          <tpl hier="11" item="4"/>
          <tpl hier="12" item="5"/>
          <tpl hier="26" item="4294967295"/>
        </tpls>
      </n>
      <n v="1">
        <tpls c="8">
          <tpl hier="2" item="0"/>
          <tpl hier="4" item="3"/>
          <tpl fld="3" item="22"/>
          <tpl fld="2" item="1"/>
          <tpl hier="9" item="1"/>
          <tpl hier="11" item="4"/>
          <tpl hier="12" item="5"/>
          <tpl hier="26" item="4294967295"/>
        </tpls>
      </n>
      <n v="1">
        <tpls c="8">
          <tpl hier="2" item="0"/>
          <tpl hier="4" item="3"/>
          <tpl fld="3" item="1"/>
          <tpl fld="2" item="1"/>
          <tpl hier="9" item="1"/>
          <tpl hier="11" item="4"/>
          <tpl hier="12" item="5"/>
          <tpl hier="26" item="4294967295"/>
        </tpls>
      </n>
      <n v="1">
        <tpls c="8">
          <tpl hier="2" item="0"/>
          <tpl hier="4" item="3"/>
          <tpl fld="3" item="37"/>
          <tpl fld="2" item="3"/>
          <tpl hier="9" item="1"/>
          <tpl hier="11" item="4"/>
          <tpl hier="12" item="5"/>
          <tpl hier="26" item="4294967295"/>
        </tpls>
      </n>
      <n v="1">
        <tpls c="8">
          <tpl hier="2" item="0"/>
          <tpl hier="4" item="3"/>
          <tpl fld="3" item="7"/>
          <tpl fld="2" item="3"/>
          <tpl hier="9" item="1"/>
          <tpl hier="11" item="4"/>
          <tpl hier="12" item="5"/>
          <tpl hier="26" item="4294967295"/>
        </tpls>
      </n>
      <n v="1">
        <tpls c="8">
          <tpl hier="2" item="0"/>
          <tpl hier="4" item="3"/>
          <tpl fld="3" item="38"/>
          <tpl fld="2" item="3"/>
          <tpl hier="9" item="1"/>
          <tpl hier="11" item="4"/>
          <tpl hier="12" item="5"/>
          <tpl hier="26" item="4294967295"/>
        </tpls>
      </n>
      <n v="1">
        <tpls c="8">
          <tpl hier="2" item="0"/>
          <tpl hier="4" item="3"/>
          <tpl fld="3" item="26"/>
          <tpl fld="2" item="5"/>
          <tpl hier="9" item="1"/>
          <tpl hier="11" item="4"/>
          <tpl hier="12" item="5"/>
          <tpl hier="26" item="4294967295"/>
        </tpls>
      </n>
      <n v="1">
        <tpls c="8">
          <tpl hier="2" item="0"/>
          <tpl hier="4" item="3"/>
          <tpl fld="3" item="0"/>
          <tpl fld="2" item="5"/>
          <tpl hier="9" item="1"/>
          <tpl hier="11" item="4"/>
          <tpl hier="12" item="5"/>
          <tpl hier="26" item="4294967295"/>
        </tpls>
      </n>
      <n v="1">
        <tpls c="8">
          <tpl hier="2" item="0"/>
          <tpl hier="4" item="3"/>
          <tpl fld="3" item="41"/>
          <tpl fld="2" item="5"/>
          <tpl hier="9" item="1"/>
          <tpl hier="11" item="4"/>
          <tpl hier="12" item="5"/>
          <tpl hier="26" item="4294967295"/>
        </tpls>
      </n>
      <n v="1">
        <tpls c="8">
          <tpl hier="2" item="0"/>
          <tpl hier="4" item="3"/>
          <tpl fld="3" item="10"/>
          <tpl fld="2" item="7"/>
          <tpl hier="9" item="1"/>
          <tpl hier="11" item="4"/>
          <tpl hier="12" item="5"/>
          <tpl hier="26" item="4294967295"/>
        </tpls>
      </n>
      <n v="1">
        <tpls c="8">
          <tpl hier="2" item="0"/>
          <tpl hier="4" item="3"/>
          <tpl fld="3" item="50"/>
          <tpl fld="2" item="7"/>
          <tpl hier="9" item="1"/>
          <tpl hier="11" item="4"/>
          <tpl hier="12" item="5"/>
          <tpl hier="26" item="4294967295"/>
        </tpls>
      </n>
      <n v="1">
        <tpls c="8">
          <tpl hier="2" item="0"/>
          <tpl hier="4" item="3"/>
          <tpl fld="3" item="29"/>
          <tpl fld="2" item="7"/>
          <tpl hier="9" item="1"/>
          <tpl hier="11" item="4"/>
          <tpl hier="12" item="5"/>
          <tpl hier="26" item="4294967295"/>
        </tpls>
      </n>
      <n v="1">
        <tpls c="8">
          <tpl hier="2" item="0"/>
          <tpl hier="4" item="3"/>
          <tpl fld="3" item="57"/>
          <tpl fld="1" item="0"/>
          <tpl hier="9" item="1"/>
          <tpl hier="11" item="4"/>
          <tpl hier="12" item="5"/>
          <tpl hier="26" item="4294967295"/>
        </tpls>
      </n>
      <n v="1">
        <tpls c="8">
          <tpl hier="2" item="0"/>
          <tpl hier="4" item="3"/>
          <tpl fld="3" item="28"/>
          <tpl fld="1" item="0"/>
          <tpl hier="9" item="1"/>
          <tpl hier="11" item="4"/>
          <tpl hier="12" item="5"/>
          <tpl hier="26" item="4294967295"/>
        </tpls>
      </n>
      <n v="1">
        <tpls c="8">
          <tpl hier="2" item="0"/>
          <tpl hier="4" item="3"/>
          <tpl fld="3" item="13"/>
          <tpl fld="1" item="0"/>
          <tpl hier="9" item="1"/>
          <tpl hier="11" item="4"/>
          <tpl hier="12" item="5"/>
          <tpl hier="26" item="4294967295"/>
        </tpls>
      </n>
      <n v="1">
        <tpls c="8">
          <tpl hier="2" item="0"/>
          <tpl hier="4" item="3"/>
          <tpl fld="3" item="25"/>
          <tpl fld="2" item="32"/>
          <tpl hier="9" item="1"/>
          <tpl hier="11" item="4"/>
          <tpl hier="12" item="5"/>
          <tpl hier="26" item="4294967295"/>
        </tpls>
      </n>
      <n v="1">
        <tpls c="8">
          <tpl hier="2" item="0"/>
          <tpl hier="4" item="3"/>
          <tpl fld="3" item="24"/>
          <tpl fld="2" item="32"/>
          <tpl hier="9" item="1"/>
          <tpl hier="11" item="4"/>
          <tpl hier="12" item="5"/>
          <tpl hier="26" item="4294967295"/>
        </tpls>
      </n>
      <n v="1">
        <tpls c="8">
          <tpl hier="2" item="0"/>
          <tpl hier="4" item="3"/>
          <tpl fld="3" item="23"/>
          <tpl fld="2" item="32"/>
          <tpl hier="9" item="1"/>
          <tpl hier="11" item="4"/>
          <tpl hier="12" item="5"/>
          <tpl hier="26" item="4294967295"/>
        </tpls>
      </n>
      <n v="1">
        <tpls c="8">
          <tpl hier="2" item="0"/>
          <tpl hier="4" item="3"/>
          <tpl fld="3" item="10"/>
          <tpl fld="2" item="9"/>
          <tpl hier="9" item="1"/>
          <tpl hier="11" item="4"/>
          <tpl hier="12" item="5"/>
          <tpl hier="26" item="4294967295"/>
        </tpls>
      </n>
      <n v="1">
        <tpls c="8">
          <tpl hier="2" item="0"/>
          <tpl hier="4" item="3"/>
          <tpl fld="3" item="12"/>
          <tpl fld="2" item="9"/>
          <tpl hier="9" item="1"/>
          <tpl hier="11" item="4"/>
          <tpl hier="12" item="5"/>
          <tpl hier="26" item="4294967295"/>
        </tpls>
      </n>
      <n v="1">
        <tpls c="8">
          <tpl hier="2" item="0"/>
          <tpl hier="4" item="3"/>
          <tpl fld="3" item="11"/>
          <tpl fld="2" item="9"/>
          <tpl hier="9" item="1"/>
          <tpl hier="11" item="4"/>
          <tpl hier="12" item="5"/>
          <tpl hier="26" item="4294967295"/>
        </tpls>
      </n>
      <n v="1">
        <tpls c="8">
          <tpl hier="2" item="0"/>
          <tpl hier="4" item="3"/>
          <tpl fld="3" item="9"/>
          <tpl fld="2" item="9"/>
          <tpl hier="9" item="1"/>
          <tpl hier="11" item="4"/>
          <tpl hier="12" item="5"/>
          <tpl hier="26" item="4294967295"/>
        </tpls>
      </n>
      <n v="1">
        <tpls c="8">
          <tpl hier="2" item="0"/>
          <tpl hier="4" item="3"/>
          <tpl fld="3" item="57"/>
          <tpl fld="2" item="11"/>
          <tpl hier="9" item="1"/>
          <tpl hier="11" item="4"/>
          <tpl hier="12" item="5"/>
          <tpl hier="26" item="4294967295"/>
        </tpls>
      </n>
      <n v="1">
        <tpls c="8">
          <tpl hier="2" item="0"/>
          <tpl hier="4" item="3"/>
          <tpl fld="3" item="3"/>
          <tpl fld="2" item="11"/>
          <tpl hier="9" item="1"/>
          <tpl hier="11" item="4"/>
          <tpl hier="12" item="5"/>
          <tpl hier="26" item="4294967295"/>
        </tpls>
      </n>
      <n v="1">
        <tpls c="8">
          <tpl hier="2" item="0"/>
          <tpl hier="4" item="3"/>
          <tpl fld="3" item="1"/>
          <tpl fld="2" item="11"/>
          <tpl hier="9" item="1"/>
          <tpl hier="11" item="4"/>
          <tpl hier="12" item="5"/>
          <tpl hier="26" item="4294967295"/>
        </tpls>
      </n>
      <n v="1">
        <tpls c="8">
          <tpl hier="2" item="0"/>
          <tpl hier="4" item="3"/>
          <tpl fld="3" item="20"/>
          <tpl fld="2" item="15"/>
          <tpl hier="9" item="1"/>
          <tpl hier="11" item="4"/>
          <tpl hier="12" item="5"/>
          <tpl hier="26" item="4294967295"/>
        </tpls>
      </n>
      <n v="1">
        <tpls c="8">
          <tpl hier="2" item="0"/>
          <tpl hier="4" item="3"/>
          <tpl fld="3" item="51"/>
          <tpl fld="2" item="15"/>
          <tpl hier="9" item="1"/>
          <tpl hier="11" item="4"/>
          <tpl hier="12" item="5"/>
          <tpl hier="26" item="4294967295"/>
        </tpls>
      </n>
      <n v="1">
        <tpls c="8">
          <tpl hier="2" item="0"/>
          <tpl hier="4" item="3"/>
          <tpl fld="3" item="38"/>
          <tpl fld="2" item="15"/>
          <tpl hier="9" item="1"/>
          <tpl hier="11" item="4"/>
          <tpl hier="12" item="5"/>
          <tpl hier="26" item="4294967295"/>
        </tpls>
      </n>
      <n v="1">
        <tpls c="8">
          <tpl hier="2" item="0"/>
          <tpl hier="4" item="3"/>
          <tpl fld="3" item="44"/>
          <tpl fld="2" item="19"/>
          <tpl hier="9" item="1"/>
          <tpl hier="11" item="4"/>
          <tpl hier="12" item="5"/>
          <tpl hier="26" item="4294967295"/>
        </tpls>
      </n>
      <n v="1">
        <tpls c="8">
          <tpl hier="2" item="0"/>
          <tpl hier="4" item="3"/>
          <tpl fld="3" item="43"/>
          <tpl fld="2" item="19"/>
          <tpl hier="9" item="1"/>
          <tpl hier="11" item="4"/>
          <tpl hier="12" item="5"/>
          <tpl hier="26" item="4294967295"/>
        </tpls>
      </n>
      <n v="1">
        <tpls c="8">
          <tpl hier="2" item="0"/>
          <tpl hier="4" item="3"/>
          <tpl fld="3" item="42"/>
          <tpl fld="2" item="19"/>
          <tpl hier="9" item="1"/>
          <tpl hier="11" item="4"/>
          <tpl hier="12" item="5"/>
          <tpl hier="26" item="4294967295"/>
        </tpls>
      </n>
      <n v="1">
        <tpls c="8">
          <tpl hier="2" item="0"/>
          <tpl hier="4" item="3"/>
          <tpl fld="3" item="41"/>
          <tpl fld="2" item="19"/>
          <tpl hier="9" item="1"/>
          <tpl hier="11" item="4"/>
          <tpl hier="12" item="5"/>
          <tpl hier="26" item="4294967295"/>
        </tpls>
      </n>
      <n v="1">
        <tpls c="8">
          <tpl hier="2" item="0"/>
          <tpl hier="4" item="3"/>
          <tpl fld="3" item="32"/>
          <tpl fld="2" item="2"/>
          <tpl hier="9" item="1"/>
          <tpl hier="11" item="4"/>
          <tpl hier="12" item="5"/>
          <tpl hier="26" item="4294967295"/>
        </tpls>
      </n>
      <n v="1">
        <tpls c="8">
          <tpl hier="2" item="0"/>
          <tpl hier="4" item="3"/>
          <tpl fld="3" item="31"/>
          <tpl fld="2" item="2"/>
          <tpl hier="9" item="1"/>
          <tpl hier="11" item="4"/>
          <tpl hier="12" item="5"/>
          <tpl hier="26" item="4294967295"/>
        </tpls>
      </n>
      <n v="1">
        <tpls c="8">
          <tpl hier="2" item="0"/>
          <tpl hier="4" item="3"/>
          <tpl fld="3" item="30"/>
          <tpl fld="2" item="2"/>
          <tpl hier="9" item="1"/>
          <tpl hier="11" item="4"/>
          <tpl hier="12" item="5"/>
          <tpl hier="26" item="4294967295"/>
        </tpls>
      </n>
      <n v="1">
        <tpls c="8">
          <tpl hier="2" item="0"/>
          <tpl hier="4" item="3"/>
          <tpl fld="3" item="29"/>
          <tpl fld="2" item="2"/>
          <tpl hier="9" item="1"/>
          <tpl hier="11" item="4"/>
          <tpl hier="12" item="5"/>
          <tpl hier="26" item="4294967295"/>
        </tpls>
      </n>
      <n v="1">
        <tpls c="8">
          <tpl hier="2" item="0"/>
          <tpl hier="4" item="3"/>
          <tpl fld="3" item="16"/>
          <tpl fld="2" item="4"/>
          <tpl hier="9" item="1"/>
          <tpl hier="11" item="4"/>
          <tpl hier="12" item="5"/>
          <tpl hier="26" item="4294967295"/>
        </tpls>
      </n>
      <n v="1">
        <tpls c="8">
          <tpl hier="2" item="0"/>
          <tpl hier="4" item="3"/>
          <tpl fld="3" item="15"/>
          <tpl fld="2" item="4"/>
          <tpl hier="9" item="1"/>
          <tpl hier="11" item="4"/>
          <tpl hier="12" item="5"/>
          <tpl hier="26" item="4294967295"/>
        </tpls>
      </n>
      <n v="1">
        <tpls c="8">
          <tpl hier="2" item="0"/>
          <tpl hier="4" item="3"/>
          <tpl fld="3" item="14"/>
          <tpl fld="2" item="4"/>
          <tpl hier="9" item="1"/>
          <tpl hier="11" item="4"/>
          <tpl hier="12" item="5"/>
          <tpl hier="26" item="4294967295"/>
        </tpls>
      </n>
      <n v="1">
        <tpls c="8">
          <tpl hier="2" item="0"/>
          <tpl hier="4" item="3"/>
          <tpl fld="3" item="13"/>
          <tpl fld="2" item="4"/>
          <tpl hier="9" item="1"/>
          <tpl hier="11" item="4"/>
          <tpl hier="12" item="5"/>
          <tpl hier="26" item="4294967295"/>
        </tpls>
      </n>
      <n v="1">
        <tpls c="8">
          <tpl hier="2" item="0"/>
          <tpl hier="4" item="3"/>
          <tpl fld="3" item="4"/>
          <tpl fld="2" item="6"/>
          <tpl hier="9" item="1"/>
          <tpl hier="11" item="4"/>
          <tpl hier="12" item="5"/>
          <tpl hier="26" item="4294967295"/>
        </tpls>
      </n>
      <n v="1">
        <tpls c="8">
          <tpl hier="2" item="0"/>
          <tpl hier="4" item="3"/>
          <tpl fld="3" item="58"/>
          <tpl fld="2" item="6"/>
          <tpl hier="9" item="1"/>
          <tpl hier="11" item="4"/>
          <tpl hier="12" item="5"/>
          <tpl hier="26" item="4294967295"/>
        </tpls>
      </n>
      <n v="1">
        <tpls c="8">
          <tpl hier="2" item="0"/>
          <tpl hier="4" item="3"/>
          <tpl fld="3" item="2"/>
          <tpl fld="2" item="6"/>
          <tpl hier="9" item="1"/>
          <tpl hier="11" item="4"/>
          <tpl hier="12" item="5"/>
          <tpl hier="26" item="4294967295"/>
        </tpls>
      </n>
      <n v="1">
        <tpls c="8">
          <tpl hier="2" item="0"/>
          <tpl hier="4" item="3"/>
          <tpl fld="3" item="54"/>
          <tpl fld="2" item="8"/>
          <tpl hier="9" item="1"/>
          <tpl hier="11" item="4"/>
          <tpl hier="12" item="5"/>
          <tpl hier="26" item="4294967295"/>
        </tpls>
      </n>
      <n v="1">
        <tpls c="8">
          <tpl hier="2" item="0"/>
          <tpl hier="4" item="3"/>
          <tpl fld="3" item="53"/>
          <tpl fld="2" item="8"/>
          <tpl hier="9" item="1"/>
          <tpl hier="11" item="4"/>
          <tpl hier="12" item="5"/>
          <tpl hier="26" item="4294967295"/>
        </tpls>
      </n>
      <n v="1">
        <tpls c="8">
          <tpl hier="2" item="0"/>
          <tpl hier="4" item="3"/>
          <tpl fld="3" item="52"/>
          <tpl fld="2" item="8"/>
          <tpl hier="9" item="1"/>
          <tpl hier="11" item="4"/>
          <tpl hier="12" item="5"/>
          <tpl hier="26" item="4294967295"/>
        </tpls>
      </n>
      <n v="1">
        <tpls c="8">
          <tpl hier="2" item="0"/>
          <tpl hier="4" item="3"/>
          <tpl fld="3" item="48"/>
          <tpl fld="2" item="0"/>
          <tpl hier="9" item="1"/>
          <tpl hier="11" item="4"/>
          <tpl hier="12" item="5"/>
          <tpl hier="26" item="4294967295"/>
        </tpls>
      </n>
      <n v="1">
        <tpls c="8">
          <tpl hier="2" item="0"/>
          <tpl hier="4" item="3"/>
          <tpl fld="3" item="46"/>
          <tpl fld="2" item="0"/>
          <tpl hier="9" item="1"/>
          <tpl hier="11" item="4"/>
          <tpl hier="12" item="5"/>
          <tpl hier="26" item="4294967295"/>
        </tpls>
      </n>
      <n v="1">
        <tpls c="8">
          <tpl hier="2" item="0"/>
          <tpl hier="4" item="3"/>
          <tpl fld="3" item="45"/>
          <tpl fld="2" item="0"/>
          <tpl hier="9" item="1"/>
          <tpl hier="11" item="4"/>
          <tpl hier="12" item="5"/>
          <tpl hier="26" item="4294967295"/>
        </tpls>
      </n>
      <n v="1">
        <tpls c="8">
          <tpl hier="2" item="0"/>
          <tpl hier="4" item="3"/>
          <tpl fld="3" item="47"/>
          <tpl fld="2" item="0"/>
          <tpl hier="9" item="1"/>
          <tpl hier="11" item="4"/>
          <tpl hier="12" item="5"/>
          <tpl hier="26" item="4294967295"/>
        </tpls>
      </n>
      <n v="1">
        <tpls c="8">
          <tpl hier="2" item="0"/>
          <tpl hier="4" item="3"/>
          <tpl fld="3" item="34"/>
          <tpl fld="2" item="1"/>
          <tpl hier="9" item="1"/>
          <tpl hier="11" item="4"/>
          <tpl hier="12" item="5"/>
          <tpl hier="26" item="4294967295"/>
        </tpls>
      </n>
      <n v="1">
        <tpls c="8">
          <tpl hier="2" item="0"/>
          <tpl hier="4" item="3"/>
          <tpl fld="3" item="36"/>
          <tpl fld="2" item="1"/>
          <tpl hier="9" item="1"/>
          <tpl hier="11" item="4"/>
          <tpl hier="12" item="5"/>
          <tpl hier="26" item="4294967295"/>
        </tpls>
      </n>
      <n v="1">
        <tpls c="8">
          <tpl hier="2" item="0"/>
          <tpl hier="4" item="3"/>
          <tpl fld="3" item="27"/>
          <tpl fld="2" item="1"/>
          <tpl hier="9" item="1"/>
          <tpl hier="11" item="4"/>
          <tpl hier="12" item="5"/>
          <tpl hier="26" item="4294967295"/>
        </tpls>
      </n>
      <n v="1">
        <tpls c="8">
          <tpl hier="2" item="0"/>
          <tpl hier="4" item="3"/>
          <tpl fld="3" item="33"/>
          <tpl fld="2" item="1"/>
          <tpl hier="9" item="1"/>
          <tpl hier="11" item="4"/>
          <tpl hier="12" item="5"/>
          <tpl hier="26" item="4294967295"/>
        </tpls>
      </n>
      <n v="1">
        <tpls c="8">
          <tpl hier="2" item="0"/>
          <tpl hier="4" item="3"/>
          <tpl fld="3" item="18"/>
          <tpl fld="2" item="3"/>
          <tpl hier="9" item="1"/>
          <tpl hier="11" item="4"/>
          <tpl hier="12" item="5"/>
          <tpl hier="26" item="4294967295"/>
        </tpls>
      </n>
      <n v="1">
        <tpls c="8">
          <tpl hier="2" item="0"/>
          <tpl hier="4" item="3"/>
          <tpl fld="3" item="22"/>
          <tpl fld="2" item="3"/>
          <tpl hier="9" item="1"/>
          <tpl hier="11" item="4"/>
          <tpl hier="12" item="5"/>
          <tpl hier="26" item="4294967295"/>
        </tpls>
      </n>
      <n v="1">
        <tpls c="8">
          <tpl hier="2" item="0"/>
          <tpl hier="4" item="3"/>
          <tpl fld="3" item="17"/>
          <tpl fld="2" item="3"/>
          <tpl hier="9" item="1"/>
          <tpl hier="11" item="4"/>
          <tpl hier="12" item="5"/>
          <tpl hier="26" item="4294967295"/>
        </tpls>
      </n>
      <n v="1">
        <tpls c="8">
          <tpl hier="2" item="0"/>
          <tpl hier="4" item="3"/>
          <tpl fld="3" item="21"/>
          <tpl fld="2" item="3"/>
          <tpl hier="9" item="1"/>
          <tpl hier="11" item="4"/>
          <tpl hier="12" item="5"/>
          <tpl hier="26" item="4294967295"/>
        </tpls>
      </n>
      <n v="1">
        <tpls c="8">
          <tpl hier="2" item="0"/>
          <tpl hier="4" item="3"/>
          <tpl fld="3" item="8"/>
          <tpl fld="2" item="5"/>
          <tpl hier="9" item="1"/>
          <tpl hier="11" item="4"/>
          <tpl hier="12" item="5"/>
          <tpl hier="26" item="4294967295"/>
        </tpls>
      </n>
      <n v="1">
        <tpls c="8">
          <tpl hier="2" item="0"/>
          <tpl hier="4" item="3"/>
          <tpl fld="3" item="7"/>
          <tpl fld="2" item="5"/>
          <tpl hier="9" item="1"/>
          <tpl hier="11" item="4"/>
          <tpl hier="12" item="5"/>
          <tpl hier="26" item="4294967295"/>
        </tpls>
      </n>
      <n v="1">
        <tpls c="8">
          <tpl hier="2" item="0"/>
          <tpl hier="4" item="3"/>
          <tpl fld="3" item="6"/>
          <tpl fld="2" item="5"/>
          <tpl hier="9" item="1"/>
          <tpl hier="11" item="4"/>
          <tpl hier="12" item="5"/>
          <tpl hier="26" item="4294967295"/>
        </tpls>
      </n>
      <n v="1">
        <tpls c="8">
          <tpl hier="2" item="0"/>
          <tpl hier="4" item="3"/>
          <tpl fld="3" item="5"/>
          <tpl fld="2" item="5"/>
          <tpl hier="9" item="1"/>
          <tpl hier="11" item="4"/>
          <tpl hier="12" item="5"/>
          <tpl hier="26" item="4294967295"/>
        </tpls>
      </n>
      <n v="1">
        <tpls c="8">
          <tpl hier="2" item="0"/>
          <tpl hier="4" item="3"/>
          <tpl fld="3" item="56"/>
          <tpl fld="2" item="7"/>
          <tpl hier="9" item="1"/>
          <tpl hier="11" item="4"/>
          <tpl hier="12" item="5"/>
          <tpl hier="26" item="4294967295"/>
        </tpls>
      </n>
      <n v="1">
        <tpls c="8">
          <tpl hier="2" item="0"/>
          <tpl hier="4" item="3"/>
          <tpl fld="3" item="0"/>
          <tpl fld="2" item="7"/>
          <tpl hier="9" item="1"/>
          <tpl hier="11" item="4"/>
          <tpl hier="12" item="5"/>
          <tpl hier="26" item="4294967295"/>
        </tpls>
      </n>
      <n v="1">
        <tpls c="8">
          <tpl hier="2" item="0"/>
          <tpl hier="4" item="3"/>
          <tpl fld="3" item="55"/>
          <tpl fld="2" item="7"/>
          <tpl hier="9" item="1"/>
          <tpl hier="11" item="4"/>
          <tpl hier="12" item="5"/>
          <tpl hier="26" item="4294967295"/>
        </tpls>
      </n>
      <n v="1">
        <tpls c="8">
          <tpl hier="2" item="0"/>
          <tpl hier="4" item="3"/>
          <tpl fld="3" item="35"/>
          <tpl fld="1" item="0"/>
          <tpl hier="9" item="1"/>
          <tpl hier="11" item="4"/>
          <tpl hier="12" item="5"/>
          <tpl hier="26" item="4294967295"/>
        </tpls>
      </n>
      <n v="1">
        <tpls c="8">
          <tpl hier="2" item="0"/>
          <tpl hier="4" item="3"/>
          <tpl fld="3" item="40"/>
          <tpl fld="1" item="0"/>
          <tpl hier="9" item="1"/>
          <tpl hier="11" item="4"/>
          <tpl hier="12" item="5"/>
          <tpl hier="26" item="4294967295"/>
        </tpls>
      </n>
      <n v="1">
        <tpls c="8">
          <tpl hier="2" item="0"/>
          <tpl hier="4" item="3"/>
          <tpl fld="3" item="50"/>
          <tpl fld="1" item="0"/>
          <tpl hier="9" item="1"/>
          <tpl hier="11" item="4"/>
          <tpl hier="12" item="5"/>
          <tpl hier="26" item="4294967295"/>
        </tpls>
      </n>
      <n v="1">
        <tpls c="8">
          <tpl hier="2" item="0"/>
          <tpl hier="4" item="3"/>
          <tpl fld="3" item="49"/>
          <tpl fld="1" item="0"/>
          <tpl hier="9" item="1"/>
          <tpl hier="11" item="4"/>
          <tpl hier="12" item="5"/>
          <tpl hier="26" item="4294967295"/>
        </tpls>
      </n>
      <n v="1">
        <tpls c="8">
          <tpl hier="2" item="0"/>
          <tpl hier="4" item="3"/>
          <tpl fld="3" item="18"/>
          <tpl fld="2" item="32"/>
          <tpl hier="9" item="1"/>
          <tpl hier="11" item="4"/>
          <tpl hier="12" item="5"/>
          <tpl hier="26" item="4294967295"/>
        </tpls>
      </n>
      <n v="1">
        <tpls c="8">
          <tpl hier="2" item="0"/>
          <tpl hier="4" item="3"/>
          <tpl fld="3" item="22"/>
          <tpl fld="2" item="32"/>
          <tpl hier="9" item="1"/>
          <tpl hier="11" item="4"/>
          <tpl hier="12" item="5"/>
          <tpl hier="26" item="4294967295"/>
        </tpls>
      </n>
      <n v="1">
        <tpls c="8">
          <tpl hier="2" item="0"/>
          <tpl hier="4" item="3"/>
          <tpl fld="3" item="17"/>
          <tpl fld="2" item="32"/>
          <tpl hier="9" item="1"/>
          <tpl hier="11" item="4"/>
          <tpl hier="12" item="5"/>
          <tpl hier="26" item="4294967295"/>
        </tpls>
      </n>
      <n v="1">
        <tpls c="8">
          <tpl hier="2" item="0"/>
          <tpl hier="4" item="3"/>
          <tpl fld="3" item="21"/>
          <tpl fld="2" item="32"/>
          <tpl hier="9" item="1"/>
          <tpl hier="11" item="4"/>
          <tpl hier="12" item="5"/>
          <tpl hier="26" item="4294967295"/>
        </tpls>
      </n>
      <n v="1">
        <tpls c="8">
          <tpl hier="2" item="0"/>
          <tpl hier="4" item="3"/>
          <tpl fld="3" item="8"/>
          <tpl fld="2" item="9"/>
          <tpl hier="9" item="1"/>
          <tpl hier="11" item="4"/>
          <tpl hier="12" item="5"/>
          <tpl hier="26" item="4294967295"/>
        </tpls>
      </n>
      <n v="1">
        <tpls c="8">
          <tpl hier="2" item="0"/>
          <tpl hier="4" item="3"/>
          <tpl fld="3" item="7"/>
          <tpl fld="2" item="9"/>
          <tpl hier="9" item="1"/>
          <tpl hier="11" item="4"/>
          <tpl hier="12" item="5"/>
          <tpl hier="26" item="4294967295"/>
        </tpls>
      </n>
      <n v="1">
        <tpls c="8">
          <tpl hier="2" item="0"/>
          <tpl hier="4" item="3"/>
          <tpl fld="3" item="6"/>
          <tpl fld="2" item="9"/>
          <tpl hier="9" item="1"/>
          <tpl hier="11" item="4"/>
          <tpl hier="12" item="5"/>
          <tpl hier="26" item="4294967295"/>
        </tpls>
      </n>
      <n v="1">
        <tpls c="8">
          <tpl hier="2" item="0"/>
          <tpl hier="4" item="3"/>
          <tpl fld="3" item="5"/>
          <tpl fld="2" item="9"/>
          <tpl hier="9" item="1"/>
          <tpl hier="11" item="4"/>
          <tpl hier="12" item="5"/>
          <tpl hier="26" item="4294967295"/>
        </tpls>
      </n>
      <n v="1">
        <tpls c="8">
          <tpl hier="2" item="0"/>
          <tpl hier="4" item="3"/>
          <tpl fld="3" item="56"/>
          <tpl fld="2" item="11"/>
          <tpl hier="9" item="1"/>
          <tpl hier="11" item="4"/>
          <tpl hier="12" item="5"/>
          <tpl hier="26" item="4294967295"/>
        </tpls>
      </n>
      <n v="1">
        <tpls c="8">
          <tpl hier="2" item="0"/>
          <tpl hier="4" item="3"/>
          <tpl fld="3" item="0"/>
          <tpl fld="2" item="11"/>
          <tpl hier="9" item="1"/>
          <tpl hier="11" item="4"/>
          <tpl hier="12" item="5"/>
          <tpl hier="26" item="4294967295"/>
        </tpls>
      </n>
      <n v="1">
        <tpls c="8">
          <tpl hier="2" item="0"/>
          <tpl hier="4" item="3"/>
          <tpl fld="3" item="55"/>
          <tpl fld="2" item="11"/>
          <tpl hier="9" item="1"/>
          <tpl hier="11" item="4"/>
          <tpl hier="12" item="5"/>
          <tpl hier="26" item="4294967295"/>
        </tpls>
      </n>
      <n v="1">
        <tpls c="8">
          <tpl hier="2" item="0"/>
          <tpl hier="4" item="3"/>
          <tpl fld="3" item="35"/>
          <tpl fld="2" item="15"/>
          <tpl hier="9" item="1"/>
          <tpl hier="11" item="4"/>
          <tpl hier="12" item="5"/>
          <tpl hier="26" item="4294967295"/>
        </tpls>
      </n>
      <n v="1">
        <tpls c="8">
          <tpl hier="2" item="0"/>
          <tpl hier="4" item="3"/>
          <tpl fld="3" item="40"/>
          <tpl fld="2" item="15"/>
          <tpl hier="9" item="1"/>
          <tpl hier="11" item="4"/>
          <tpl hier="12" item="5"/>
          <tpl hier="26" item="4294967295"/>
        </tpls>
      </n>
      <n v="1">
        <tpls c="8">
          <tpl hier="2" item="0"/>
          <tpl hier="4" item="3"/>
          <tpl fld="3" item="50"/>
          <tpl fld="2" item="15"/>
          <tpl hier="9" item="1"/>
          <tpl hier="11" item="4"/>
          <tpl hier="12" item="5"/>
          <tpl hier="26" item="4294967295"/>
        </tpls>
      </n>
      <n v="1">
        <tpls c="8">
          <tpl hier="2" item="0"/>
          <tpl hier="4" item="3"/>
          <tpl fld="3" item="49"/>
          <tpl fld="2" item="15"/>
          <tpl hier="9" item="1"/>
          <tpl hier="11" item="4"/>
          <tpl hier="12" item="5"/>
          <tpl hier="26" item="4294967295"/>
        </tpls>
      </n>
      <n v="1">
        <tpls c="8">
          <tpl hier="2" item="0"/>
          <tpl hier="4" item="3"/>
          <tpl fld="3" item="37"/>
          <tpl fld="2" item="19"/>
          <tpl hier="9" item="1"/>
          <tpl hier="11" item="4"/>
          <tpl hier="12" item="5"/>
          <tpl hier="26" item="4294967295"/>
        </tpls>
      </n>
      <n v="1">
        <tpls c="8">
          <tpl hier="2" item="0"/>
          <tpl hier="4" item="3"/>
          <tpl fld="3" item="39"/>
          <tpl fld="2" item="19"/>
          <tpl hier="9" item="1"/>
          <tpl hier="11" item="4"/>
          <tpl hier="12" item="5"/>
          <tpl hier="26" item="4294967295"/>
        </tpls>
      </n>
      <n v="1">
        <tpls c="8">
          <tpl hier="2" item="0"/>
          <tpl hier="4" item="3"/>
          <tpl fld="3" item="28"/>
          <tpl fld="2" item="19"/>
          <tpl hier="9" item="1"/>
          <tpl hier="11" item="4"/>
          <tpl hier="12" item="5"/>
          <tpl hier="26" item="4294967295"/>
        </tpls>
      </n>
      <n v="1">
        <tpls c="8">
          <tpl hier="2" item="0"/>
          <tpl hier="4" item="3"/>
          <tpl fld="3" item="19"/>
          <tpl fld="2" item="19"/>
          <tpl hier="9" item="1"/>
          <tpl hier="11" item="4"/>
          <tpl hier="12" item="5"/>
          <tpl hier="26" item="4294967295"/>
        </tpls>
      </n>
      <n v="1">
        <tpls c="8">
          <tpl hier="2" item="0"/>
          <tpl hier="4" item="3"/>
          <tpl fld="3" item="26"/>
          <tpl fld="2" item="2"/>
          <tpl hier="9" item="1"/>
          <tpl hier="11" item="4"/>
          <tpl hier="12" item="5"/>
          <tpl hier="26" item="4294967295"/>
        </tpls>
      </n>
      <n v="1">
        <tpls c="8">
          <tpl hier="2" item="0"/>
          <tpl hier="4" item="3"/>
          <tpl fld="3" item="25"/>
          <tpl fld="2" item="2"/>
          <tpl hier="9" item="1"/>
          <tpl hier="11" item="4"/>
          <tpl hier="12" item="5"/>
          <tpl hier="26" item="4294967295"/>
        </tpls>
      </n>
      <n v="1">
        <tpls c="8">
          <tpl hier="2" item="0"/>
          <tpl hier="4" item="3"/>
          <tpl fld="3" item="24"/>
          <tpl fld="2" item="2"/>
          <tpl hier="9" item="1"/>
          <tpl hier="11" item="4"/>
          <tpl hier="12" item="5"/>
          <tpl hier="26" item="4294967295"/>
        </tpls>
      </n>
      <n v="1">
        <tpls c="8">
          <tpl hier="2" item="0"/>
          <tpl hier="4" item="3"/>
          <tpl fld="3" item="23"/>
          <tpl fld="2" item="2"/>
          <tpl hier="9" item="1"/>
          <tpl hier="11" item="4"/>
          <tpl hier="12" item="5"/>
          <tpl hier="26" item="4294967295"/>
        </tpls>
      </n>
      <n v="1">
        <tpls c="8">
          <tpl hier="2" item="0"/>
          <tpl hier="4" item="3"/>
          <tpl fld="3" item="10"/>
          <tpl fld="2" item="4"/>
          <tpl hier="9" item="1"/>
          <tpl hier="11" item="4"/>
          <tpl hier="12" item="5"/>
          <tpl hier="26" item="4294967295"/>
        </tpls>
      </n>
      <n v="1">
        <tpls c="8">
          <tpl hier="2" item="0"/>
          <tpl hier="4" item="3"/>
          <tpl fld="3" item="12"/>
          <tpl fld="2" item="4"/>
          <tpl hier="9" item="1"/>
          <tpl hier="11" item="4"/>
          <tpl hier="12" item="5"/>
          <tpl hier="26" item="4294967295"/>
        </tpls>
      </n>
      <n v="1">
        <tpls c="8">
          <tpl hier="2" item="0"/>
          <tpl hier="4" item="3"/>
          <tpl fld="3" item="11"/>
          <tpl fld="2" item="4"/>
          <tpl hier="9" item="1"/>
          <tpl hier="11" item="4"/>
          <tpl hier="12" item="5"/>
          <tpl hier="26" item="4294967295"/>
        </tpls>
      </n>
      <n v="1">
        <tpls c="8">
          <tpl hier="2" item="0"/>
          <tpl hier="4" item="3"/>
          <tpl fld="3" item="9"/>
          <tpl fld="2" item="4"/>
          <tpl hier="9" item="1"/>
          <tpl hier="11" item="4"/>
          <tpl hier="12" item="5"/>
          <tpl hier="26" item="4294967295"/>
        </tpls>
      </n>
      <n v="1">
        <tpls c="8">
          <tpl hier="2" item="0"/>
          <tpl hier="4" item="3"/>
          <tpl fld="3" item="57"/>
          <tpl fld="2" item="6"/>
          <tpl hier="9" item="1"/>
          <tpl hier="11" item="4"/>
          <tpl hier="12" item="5"/>
          <tpl hier="26" item="4294967295"/>
        </tpls>
      </n>
      <n v="1">
        <tpls c="8">
          <tpl hier="2" item="0"/>
          <tpl hier="4" item="3"/>
          <tpl fld="3" item="3"/>
          <tpl fld="2" item="6"/>
          <tpl hier="9" item="1"/>
          <tpl hier="11" item="4"/>
          <tpl hier="12" item="5"/>
          <tpl hier="26" item="4294967295"/>
        </tpls>
      </n>
      <n v="1">
        <tpls c="8">
          <tpl hier="2" item="0"/>
          <tpl hier="4" item="3"/>
          <tpl fld="3" item="1"/>
          <tpl fld="2" item="6"/>
          <tpl hier="9" item="1"/>
          <tpl hier="11" item="4"/>
          <tpl hier="12" item="5"/>
          <tpl hier="26" item="4294967295"/>
        </tpls>
      </n>
      <n v="1">
        <tpls c="8">
          <tpl hier="2" item="0"/>
          <tpl hier="4" item="3"/>
          <tpl fld="3" item="20"/>
          <tpl fld="2" item="8"/>
          <tpl hier="9" item="1"/>
          <tpl hier="11" item="4"/>
          <tpl hier="12" item="5"/>
          <tpl hier="26" item="4294967295"/>
        </tpls>
      </n>
      <n v="1">
        <tpls c="8">
          <tpl hier="2" item="0"/>
          <tpl hier="4" item="3"/>
          <tpl fld="3" item="51"/>
          <tpl fld="2" item="8"/>
          <tpl hier="9" item="1"/>
          <tpl hier="11" item="4"/>
          <tpl hier="12" item="5"/>
          <tpl hier="26" item="4294967295"/>
        </tpls>
      </n>
      <n v="1">
        <tpls c="8">
          <tpl hier="2" item="0"/>
          <tpl hier="4" item="3"/>
          <tpl fld="3" item="38"/>
          <tpl fld="2" item="8"/>
          <tpl hier="9" item="1"/>
          <tpl hier="11" item="4"/>
          <tpl hier="12" item="5"/>
          <tpl hier="26" item="4294967295"/>
        </tpls>
      </n>
      <n v="1">
        <tpls c="8">
          <tpl hier="2" item="0"/>
          <tpl hier="4" item="3"/>
          <tpl fld="3" item="44"/>
          <tpl fld="2" item="0"/>
          <tpl hier="9" item="1"/>
          <tpl hier="11" item="4"/>
          <tpl hier="12" item="5"/>
          <tpl hier="26" item="4294967295"/>
        </tpls>
      </n>
      <n v="1">
        <tpls c="8">
          <tpl hier="2" item="0"/>
          <tpl hier="4" item="3"/>
          <tpl fld="3" item="43"/>
          <tpl fld="2" item="0"/>
          <tpl hier="9" item="1"/>
          <tpl hier="11" item="4"/>
          <tpl hier="12" item="5"/>
          <tpl hier="26" item="4294967295"/>
        </tpls>
      </n>
      <n v="1">
        <tpls c="8">
          <tpl hier="2" item="0"/>
          <tpl hier="4" item="3"/>
          <tpl fld="3" item="42"/>
          <tpl fld="2" item="0"/>
          <tpl hier="9" item="1"/>
          <tpl hier="11" item="4"/>
          <tpl hier="12" item="5"/>
          <tpl hier="26" item="4294967295"/>
        </tpls>
      </n>
      <n v="1">
        <tpls c="8">
          <tpl hier="2" item="0"/>
          <tpl hier="4" item="3"/>
          <tpl fld="3" item="41"/>
          <tpl fld="2" item="0"/>
          <tpl hier="9" item="1"/>
          <tpl hier="11" item="4"/>
          <tpl hier="12" item="5"/>
          <tpl hier="26" item="4294967295"/>
        </tpls>
      </n>
      <n v="1">
        <tpls c="8">
          <tpl hier="2" item="0"/>
          <tpl hier="4" item="3"/>
          <tpl fld="3" item="32"/>
          <tpl fld="2" item="1"/>
          <tpl hier="9" item="1"/>
          <tpl hier="11" item="4"/>
          <tpl hier="12" item="5"/>
          <tpl hier="26" item="4294967295"/>
        </tpls>
      </n>
      <n v="1">
        <tpls c="8">
          <tpl hier="2" item="0"/>
          <tpl hier="4" item="3"/>
          <tpl fld="3" item="31"/>
          <tpl fld="2" item="1"/>
          <tpl hier="9" item="1"/>
          <tpl hier="11" item="4"/>
          <tpl hier="12" item="5"/>
          <tpl hier="26" item="4294967295"/>
        </tpls>
      </n>
      <n v="1">
        <tpls c="8">
          <tpl hier="2" item="0"/>
          <tpl hier="4" item="3"/>
          <tpl fld="3" item="30"/>
          <tpl fld="2" item="1"/>
          <tpl hier="9" item="1"/>
          <tpl hier="11" item="4"/>
          <tpl hier="12" item="5"/>
          <tpl hier="26" item="4294967295"/>
        </tpls>
      </n>
      <n v="1">
        <tpls c="8">
          <tpl hier="2" item="0"/>
          <tpl hier="4" item="3"/>
          <tpl fld="3" item="29"/>
          <tpl fld="2" item="1"/>
          <tpl hier="9" item="1"/>
          <tpl hier="11" item="4"/>
          <tpl hier="12" item="5"/>
          <tpl hier="26" item="4294967295"/>
        </tpls>
      </n>
      <n v="1">
        <tpls c="8">
          <tpl hier="2" item="0"/>
          <tpl hier="4" item="3"/>
          <tpl fld="3" item="16"/>
          <tpl fld="2" item="3"/>
          <tpl hier="9" item="1"/>
          <tpl hier="11" item="4"/>
          <tpl hier="12" item="5"/>
          <tpl hier="26" item="4294967295"/>
        </tpls>
      </n>
      <n v="1">
        <tpls c="8">
          <tpl hier="2" item="0"/>
          <tpl hier="4" item="3"/>
          <tpl fld="3" item="15"/>
          <tpl fld="2" item="3"/>
          <tpl hier="9" item="1"/>
          <tpl hier="11" item="4"/>
          <tpl hier="12" item="5"/>
          <tpl hier="26" item="4294967295"/>
        </tpls>
      </n>
      <n v="1">
        <tpls c="8">
          <tpl hier="2" item="0"/>
          <tpl hier="4" item="3"/>
          <tpl fld="3" item="14"/>
          <tpl fld="2" item="3"/>
          <tpl hier="9" item="1"/>
          <tpl hier="11" item="4"/>
          <tpl hier="12" item="5"/>
          <tpl hier="26" item="4294967295"/>
        </tpls>
      </n>
      <n v="1">
        <tpls c="8">
          <tpl hier="2" item="0"/>
          <tpl hier="4" item="3"/>
          <tpl fld="3" item="13"/>
          <tpl fld="2" item="3"/>
          <tpl hier="9" item="1"/>
          <tpl hier="11" item="4"/>
          <tpl hier="12" item="5"/>
          <tpl hier="26" item="4294967295"/>
        </tpls>
      </n>
      <n v="1">
        <tpls c="8">
          <tpl hier="2" item="0"/>
          <tpl hier="4" item="3"/>
          <tpl fld="3" item="4"/>
          <tpl fld="2" item="5"/>
          <tpl hier="9" item="1"/>
          <tpl hier="11" item="4"/>
          <tpl hier="12" item="5"/>
          <tpl hier="26" item="4294967295"/>
        </tpls>
      </n>
      <n v="1">
        <tpls c="8">
          <tpl hier="2" item="0"/>
          <tpl hier="4" item="3"/>
          <tpl fld="3" item="58"/>
          <tpl fld="2" item="5"/>
          <tpl hier="9" item="1"/>
          <tpl hier="11" item="4"/>
          <tpl hier="12" item="5"/>
          <tpl hier="26" item="4294967295"/>
        </tpls>
      </n>
      <n v="1">
        <tpls c="8">
          <tpl hier="2" item="0"/>
          <tpl hier="4" item="3"/>
          <tpl fld="3" item="2"/>
          <tpl fld="2" item="5"/>
          <tpl hier="9" item="1"/>
          <tpl hier="11" item="4"/>
          <tpl hier="12" item="5"/>
          <tpl hier="26" item="4294967295"/>
        </tpls>
      </n>
      <n v="1">
        <tpls c="8">
          <tpl hier="2" item="0"/>
          <tpl hier="4" item="3"/>
          <tpl fld="3" item="54"/>
          <tpl fld="2" item="7"/>
          <tpl hier="9" item="1"/>
          <tpl hier="11" item="4"/>
          <tpl hier="12" item="5"/>
          <tpl hier="26" item="4294967295"/>
        </tpls>
      </n>
      <n v="1">
        <tpls c="8">
          <tpl hier="2" item="0"/>
          <tpl hier="4" item="3"/>
          <tpl fld="3" item="53"/>
          <tpl fld="2" item="7"/>
          <tpl hier="9" item="1"/>
          <tpl hier="11" item="4"/>
          <tpl hier="12" item="5"/>
          <tpl hier="26" item="4294967295"/>
        </tpls>
      </n>
      <n v="1">
        <tpls c="8">
          <tpl hier="2" item="0"/>
          <tpl hier="4" item="3"/>
          <tpl fld="3" item="52"/>
          <tpl fld="2" item="7"/>
          <tpl hier="9" item="1"/>
          <tpl hier="11" item="4"/>
          <tpl hier="12" item="5"/>
          <tpl hier="26" item="4294967295"/>
        </tpls>
      </n>
      <n v="1">
        <tpls c="8">
          <tpl hier="2" item="0"/>
          <tpl hier="4" item="3"/>
          <tpl fld="3" item="48"/>
          <tpl fld="1" item="0"/>
          <tpl hier="9" item="1"/>
          <tpl hier="11" item="4"/>
          <tpl hier="12" item="5"/>
          <tpl hier="26" item="4294967295"/>
        </tpls>
      </n>
      <n v="1">
        <tpls c="8">
          <tpl hier="2" item="0"/>
          <tpl hier="4" item="3"/>
          <tpl fld="3" item="46"/>
          <tpl fld="1" item="0"/>
          <tpl hier="9" item="1"/>
          <tpl hier="11" item="4"/>
          <tpl hier="12" item="5"/>
          <tpl hier="26" item="4294967295"/>
        </tpls>
      </n>
      <n v="1">
        <tpls c="8">
          <tpl hier="2" item="0"/>
          <tpl hier="4" item="3"/>
          <tpl fld="3" item="45"/>
          <tpl fld="1" item="0"/>
          <tpl hier="9" item="1"/>
          <tpl hier="11" item="4"/>
          <tpl hier="12" item="5"/>
          <tpl hier="26" item="4294967295"/>
        </tpls>
      </n>
      <n v="1">
        <tpls c="8">
          <tpl hier="2" item="0"/>
          <tpl hier="4" item="3"/>
          <tpl fld="3" item="47"/>
          <tpl fld="1" item="0"/>
          <tpl hier="9" item="1"/>
          <tpl hier="11" item="4"/>
          <tpl hier="12" item="5"/>
          <tpl hier="26" item="4294967295"/>
        </tpls>
      </n>
      <n v="1">
        <tpls c="8">
          <tpl hier="2" item="0"/>
          <tpl hier="4" item="3"/>
          <tpl fld="3" item="16"/>
          <tpl fld="2" item="32"/>
          <tpl hier="9" item="1"/>
          <tpl hier="11" item="4"/>
          <tpl hier="12" item="5"/>
          <tpl hier="26" item="4294967295"/>
        </tpls>
      </n>
      <n v="1">
        <tpls c="8">
          <tpl hier="2" item="0"/>
          <tpl hier="4" item="3"/>
          <tpl fld="3" item="15"/>
          <tpl fld="2" item="32"/>
          <tpl hier="9" item="1"/>
          <tpl hier="11" item="4"/>
          <tpl hier="12" item="5"/>
          <tpl hier="26" item="4294967295"/>
        </tpls>
      </n>
      <n v="1">
        <tpls c="8">
          <tpl hier="2" item="0"/>
          <tpl hier="4" item="3"/>
          <tpl fld="3" item="14"/>
          <tpl fld="2" item="32"/>
          <tpl hier="9" item="1"/>
          <tpl hier="11" item="4"/>
          <tpl hier="12" item="5"/>
          <tpl hier="26" item="4294967295"/>
        </tpls>
      </n>
      <n v="1">
        <tpls c="8">
          <tpl hier="2" item="0"/>
          <tpl hier="4" item="3"/>
          <tpl fld="3" item="13"/>
          <tpl fld="2" item="32"/>
          <tpl hier="9" item="1"/>
          <tpl hier="11" item="4"/>
          <tpl hier="12" item="5"/>
          <tpl hier="26" item="4294967295"/>
        </tpls>
      </n>
      <n v="1">
        <tpls c="8">
          <tpl hier="2" item="0"/>
          <tpl hier="4" item="3"/>
          <tpl fld="3" item="4"/>
          <tpl fld="2" item="9"/>
          <tpl hier="9" item="1"/>
          <tpl hier="11" item="4"/>
          <tpl hier="12" item="5"/>
          <tpl hier="26" item="4294967295"/>
        </tpls>
      </n>
      <n v="1">
        <tpls c="8">
          <tpl hier="2" item="0"/>
          <tpl hier="4" item="3"/>
          <tpl fld="3" item="58"/>
          <tpl fld="2" item="9"/>
          <tpl hier="9" item="1"/>
          <tpl hier="11" item="4"/>
          <tpl hier="12" item="5"/>
          <tpl hier="26" item="4294967295"/>
        </tpls>
      </n>
      <n v="1">
        <tpls c="8">
          <tpl hier="2" item="0"/>
          <tpl hier="4" item="3"/>
          <tpl fld="3" item="2"/>
          <tpl fld="2" item="9"/>
          <tpl hier="9" item="1"/>
          <tpl hier="11" item="4"/>
          <tpl hier="12" item="5"/>
          <tpl hier="26" item="4294967295"/>
        </tpls>
      </n>
      <n v="1">
        <tpls c="8">
          <tpl hier="2" item="0"/>
          <tpl hier="4" item="3"/>
          <tpl fld="3" item="54"/>
          <tpl fld="2" item="11"/>
          <tpl hier="9" item="1"/>
          <tpl hier="11" item="4"/>
          <tpl hier="12" item="5"/>
          <tpl hier="26" item="4294967295"/>
        </tpls>
      </n>
      <n v="1">
        <tpls c="8">
          <tpl hier="2" item="0"/>
          <tpl hier="4" item="3"/>
          <tpl fld="3" item="53"/>
          <tpl fld="2" item="11"/>
          <tpl hier="9" item="1"/>
          <tpl hier="11" item="4"/>
          <tpl hier="12" item="5"/>
          <tpl hier="26" item="4294967295"/>
        </tpls>
      </n>
      <n v="1">
        <tpls c="8">
          <tpl hier="2" item="0"/>
          <tpl hier="4" item="3"/>
          <tpl fld="3" item="52"/>
          <tpl fld="2" item="11"/>
          <tpl hier="9" item="1"/>
          <tpl hier="11" item="4"/>
          <tpl hier="12" item="5"/>
          <tpl hier="26" item="4294967295"/>
        </tpls>
      </n>
      <n v="1">
        <tpls c="8">
          <tpl hier="2" item="0"/>
          <tpl hier="4" item="3"/>
          <tpl fld="3" item="48"/>
          <tpl fld="2" item="15"/>
          <tpl hier="9" item="1"/>
          <tpl hier="11" item="4"/>
          <tpl hier="12" item="5"/>
          <tpl hier="26" item="4294967295"/>
        </tpls>
      </n>
      <n v="1">
        <tpls c="8">
          <tpl hier="2" item="0"/>
          <tpl hier="4" item="3"/>
          <tpl fld="3" item="46"/>
          <tpl fld="2" item="15"/>
          <tpl hier="9" item="1"/>
          <tpl hier="11" item="4"/>
          <tpl hier="12" item="5"/>
          <tpl hier="26" item="4294967295"/>
        </tpls>
      </n>
      <n v="1">
        <tpls c="8">
          <tpl hier="2" item="0"/>
          <tpl hier="4" item="3"/>
          <tpl fld="3" item="45"/>
          <tpl fld="2" item="15"/>
          <tpl hier="9" item="1"/>
          <tpl hier="11" item="4"/>
          <tpl hier="12" item="5"/>
          <tpl hier="26" item="4294967295"/>
        </tpls>
      </n>
      <n v="1">
        <tpls c="8">
          <tpl hier="2" item="0"/>
          <tpl hier="4" item="3"/>
          <tpl fld="3" item="47"/>
          <tpl fld="2" item="15"/>
          <tpl hier="9" item="1"/>
          <tpl hier="11" item="4"/>
          <tpl hier="12" item="5"/>
          <tpl hier="26" item="4294967295"/>
        </tpls>
      </n>
      <n v="1">
        <tpls c="8">
          <tpl hier="2" item="0"/>
          <tpl hier="4" item="3"/>
          <tpl fld="3" item="34"/>
          <tpl fld="2" item="19"/>
          <tpl hier="9" item="1"/>
          <tpl hier="11" item="4"/>
          <tpl hier="12" item="5"/>
          <tpl hier="26" item="4294967295"/>
        </tpls>
      </n>
      <n v="1">
        <tpls c="8">
          <tpl hier="2" item="0"/>
          <tpl hier="4" item="3"/>
          <tpl fld="3" item="36"/>
          <tpl fld="2" item="19"/>
          <tpl hier="9" item="1"/>
          <tpl hier="11" item="4"/>
          <tpl hier="12" item="5"/>
          <tpl hier="26" item="4294967295"/>
        </tpls>
      </n>
      <n v="1">
        <tpls c="8">
          <tpl hier="2" item="0"/>
          <tpl hier="4" item="3"/>
          <tpl fld="3" item="27"/>
          <tpl fld="2" item="19"/>
          <tpl hier="9" item="1"/>
          <tpl hier="11" item="4"/>
          <tpl hier="12" item="5"/>
          <tpl hier="26" item="4294967295"/>
        </tpls>
      </n>
      <n v="1">
        <tpls c="8">
          <tpl hier="2" item="0"/>
          <tpl hier="4" item="3"/>
          <tpl fld="3" item="33"/>
          <tpl fld="2" item="19"/>
          <tpl hier="9" item="1"/>
          <tpl hier="11" item="4"/>
          <tpl hier="12" item="5"/>
          <tpl hier="26" item="4294967295"/>
        </tpls>
      </n>
      <n v="1">
        <tpls c="8">
          <tpl hier="2" item="0"/>
          <tpl hier="4" item="3"/>
          <tpl fld="3" item="18"/>
          <tpl fld="2" item="2"/>
          <tpl hier="9" item="1"/>
          <tpl hier="11" item="4"/>
          <tpl hier="12" item="5"/>
          <tpl hier="26" item="4294967295"/>
        </tpls>
      </n>
      <n v="1">
        <tpls c="8">
          <tpl hier="2" item="0"/>
          <tpl hier="4" item="3"/>
          <tpl fld="3" item="22"/>
          <tpl fld="2" item="2"/>
          <tpl hier="9" item="1"/>
          <tpl hier="11" item="4"/>
          <tpl hier="12" item="5"/>
          <tpl hier="26" item="4294967295"/>
        </tpls>
      </n>
      <n v="1">
        <tpls c="8">
          <tpl hier="2" item="0"/>
          <tpl hier="4" item="3"/>
          <tpl fld="3" item="17"/>
          <tpl fld="2" item="2"/>
          <tpl hier="9" item="1"/>
          <tpl hier="11" item="4"/>
          <tpl hier="12" item="5"/>
          <tpl hier="26" item="4294967295"/>
        </tpls>
      </n>
      <n v="1">
        <tpls c="8">
          <tpl hier="2" item="0"/>
          <tpl hier="4" item="3"/>
          <tpl fld="3" item="21"/>
          <tpl fld="2" item="2"/>
          <tpl hier="9" item="1"/>
          <tpl hier="11" item="4"/>
          <tpl hier="12" item="5"/>
          <tpl hier="26" item="4294967295"/>
        </tpls>
      </n>
      <n v="1">
        <tpls c="8">
          <tpl hier="2" item="0"/>
          <tpl hier="4" item="3"/>
          <tpl fld="3" item="8"/>
          <tpl fld="2" item="4"/>
          <tpl hier="9" item="1"/>
          <tpl hier="11" item="4"/>
          <tpl hier="12" item="5"/>
          <tpl hier="26" item="4294967295"/>
        </tpls>
      </n>
      <n v="1">
        <tpls c="8">
          <tpl hier="2" item="0"/>
          <tpl hier="4" item="3"/>
          <tpl fld="3" item="7"/>
          <tpl fld="2" item="4"/>
          <tpl hier="9" item="1"/>
          <tpl hier="11" item="4"/>
          <tpl hier="12" item="5"/>
          <tpl hier="26" item="4294967295"/>
        </tpls>
      </n>
      <n v="1">
        <tpls c="8">
          <tpl hier="2" item="0"/>
          <tpl hier="4" item="3"/>
          <tpl fld="3" item="6"/>
          <tpl fld="2" item="4"/>
          <tpl hier="9" item="1"/>
          <tpl hier="11" item="4"/>
          <tpl hier="12" item="5"/>
          <tpl hier="26" item="4294967295"/>
        </tpls>
      </n>
      <n v="1">
        <tpls c="8">
          <tpl hier="2" item="0"/>
          <tpl hier="4" item="3"/>
          <tpl fld="3" item="5"/>
          <tpl fld="2" item="4"/>
          <tpl hier="9" item="1"/>
          <tpl hier="11" item="4"/>
          <tpl hier="12" item="5"/>
          <tpl hier="26" item="4294967295"/>
        </tpls>
      </n>
      <n v="1">
        <tpls c="8">
          <tpl hier="2" item="0"/>
          <tpl hier="4" item="3"/>
          <tpl fld="3" item="56"/>
          <tpl fld="2" item="6"/>
          <tpl hier="9" item="1"/>
          <tpl hier="11" item="4"/>
          <tpl hier="12" item="5"/>
          <tpl hier="26" item="4294967295"/>
        </tpls>
      </n>
      <n v="1">
        <tpls c="8">
          <tpl hier="2" item="0"/>
          <tpl hier="4" item="3"/>
          <tpl fld="3" item="0"/>
          <tpl fld="2" item="6"/>
          <tpl hier="9" item="1"/>
          <tpl hier="11" item="4"/>
          <tpl hier="12" item="5"/>
          <tpl hier="26" item="4294967295"/>
        </tpls>
      </n>
      <n v="1">
        <tpls c="8">
          <tpl hier="2" item="0"/>
          <tpl hier="4" item="3"/>
          <tpl fld="3" item="55"/>
          <tpl fld="2" item="6"/>
          <tpl hier="9" item="1"/>
          <tpl hier="11" item="4"/>
          <tpl hier="12" item="5"/>
          <tpl hier="26" item="4294967295"/>
        </tpls>
      </n>
      <n v="1">
        <tpls c="8">
          <tpl hier="2" item="0"/>
          <tpl hier="4" item="3"/>
          <tpl fld="3" item="35"/>
          <tpl fld="2" item="8"/>
          <tpl hier="9" item="1"/>
          <tpl hier="11" item="4"/>
          <tpl hier="12" item="5"/>
          <tpl hier="26" item="4294967295"/>
        </tpls>
      </n>
      <n v="1">
        <tpls c="8">
          <tpl hier="2" item="0"/>
          <tpl hier="4" item="3"/>
          <tpl fld="3" item="40"/>
          <tpl fld="2" item="8"/>
          <tpl hier="9" item="1"/>
          <tpl hier="11" item="4"/>
          <tpl hier="12" item="5"/>
          <tpl hier="26" item="4294967295"/>
        </tpls>
      </n>
      <n v="1">
        <tpls c="8">
          <tpl hier="2" item="0"/>
          <tpl hier="4" item="3"/>
          <tpl fld="3" item="50"/>
          <tpl fld="2" item="8"/>
          <tpl hier="9" item="1"/>
          <tpl hier="11" item="4"/>
          <tpl hier="12" item="5"/>
          <tpl hier="26" item="4294967295"/>
        </tpls>
      </n>
      <n v="1">
        <tpls c="8">
          <tpl hier="2" item="0"/>
          <tpl hier="4" item="3"/>
          <tpl fld="3" item="49"/>
          <tpl fld="2" item="8"/>
          <tpl hier="9" item="1"/>
          <tpl hier="11" item="4"/>
          <tpl hier="12" item="5"/>
          <tpl hier="26" item="4294967295"/>
        </tpls>
      </n>
      <n v="1">
        <tpls c="8">
          <tpl hier="2" item="0"/>
          <tpl hier="4" item="3"/>
          <tpl fld="3" item="37"/>
          <tpl fld="2" item="0"/>
          <tpl hier="9" item="1"/>
          <tpl hier="11" item="4"/>
          <tpl hier="12" item="5"/>
          <tpl hier="26" item="4294967295"/>
        </tpls>
      </n>
      <n v="1">
        <tpls c="8">
          <tpl hier="2" item="0"/>
          <tpl hier="4" item="3"/>
          <tpl fld="3" item="39"/>
          <tpl fld="2" item="0"/>
          <tpl hier="9" item="1"/>
          <tpl hier="11" item="4"/>
          <tpl hier="12" item="5"/>
          <tpl hier="26" item="4294967295"/>
        </tpls>
      </n>
      <n v="1">
        <tpls c="8">
          <tpl hier="2" item="0"/>
          <tpl hier="4" item="3"/>
          <tpl fld="3" item="28"/>
          <tpl fld="2" item="0"/>
          <tpl hier="9" item="1"/>
          <tpl hier="11" item="4"/>
          <tpl hier="12" item="5"/>
          <tpl hier="26" item="4294967295"/>
        </tpls>
      </n>
      <n v="1">
        <tpls c="8">
          <tpl hier="2" item="0"/>
          <tpl hier="4" item="3"/>
          <tpl fld="3" item="19"/>
          <tpl fld="2" item="0"/>
          <tpl hier="9" item="1"/>
          <tpl hier="11" item="4"/>
          <tpl hier="12" item="5"/>
          <tpl hier="26" item="4294967295"/>
        </tpls>
      </n>
      <n v="1">
        <tpls c="8">
          <tpl hier="2" item="0"/>
          <tpl hier="4" item="3"/>
          <tpl fld="3" item="26"/>
          <tpl fld="2" item="1"/>
          <tpl hier="9" item="1"/>
          <tpl hier="11" item="4"/>
          <tpl hier="12" item="5"/>
          <tpl hier="26" item="4294967295"/>
        </tpls>
      </n>
      <n v="1">
        <tpls c="8">
          <tpl hier="2" item="0"/>
          <tpl hier="4" item="3"/>
          <tpl fld="3" item="25"/>
          <tpl fld="2" item="1"/>
          <tpl hier="9" item="1"/>
          <tpl hier="11" item="4"/>
          <tpl hier="12" item="5"/>
          <tpl hier="26" item="4294967295"/>
        </tpls>
      </n>
      <n v="1">
        <tpls c="8">
          <tpl hier="2" item="0"/>
          <tpl hier="4" item="3"/>
          <tpl fld="3" item="24"/>
          <tpl fld="2" item="1"/>
          <tpl hier="9" item="1"/>
          <tpl hier="11" item="4"/>
          <tpl hier="12" item="5"/>
          <tpl hier="26" item="4294967295"/>
        </tpls>
      </n>
      <n v="1">
        <tpls c="8">
          <tpl hier="2" item="0"/>
          <tpl hier="4" item="3"/>
          <tpl fld="3" item="23"/>
          <tpl fld="2" item="1"/>
          <tpl hier="9" item="1"/>
          <tpl hier="11" item="4"/>
          <tpl hier="12" item="5"/>
          <tpl hier="26" item="4294967295"/>
        </tpls>
      </n>
      <n v="1">
        <tpls c="8">
          <tpl hier="2" item="0"/>
          <tpl hier="4" item="3"/>
          <tpl fld="3" item="10"/>
          <tpl fld="2" item="3"/>
          <tpl hier="9" item="1"/>
          <tpl hier="11" item="4"/>
          <tpl hier="12" item="5"/>
          <tpl hier="26" item="4294967295"/>
        </tpls>
      </n>
      <n v="1">
        <tpls c="8">
          <tpl hier="2" item="0"/>
          <tpl hier="4" item="3"/>
          <tpl fld="3" item="12"/>
          <tpl fld="2" item="3"/>
          <tpl hier="9" item="1"/>
          <tpl hier="11" item="4"/>
          <tpl hier="12" item="5"/>
          <tpl hier="26" item="4294967295"/>
        </tpls>
      </n>
      <n v="1">
        <tpls c="8">
          <tpl hier="2" item="0"/>
          <tpl hier="4" item="3"/>
          <tpl fld="3" item="11"/>
          <tpl fld="2" item="3"/>
          <tpl hier="9" item="1"/>
          <tpl hier="11" item="4"/>
          <tpl hier="12" item="5"/>
          <tpl hier="26" item="4294967295"/>
        </tpls>
      </n>
      <n v="1">
        <tpls c="8">
          <tpl hier="2" item="0"/>
          <tpl hier="4" item="3"/>
          <tpl fld="3" item="9"/>
          <tpl fld="2" item="3"/>
          <tpl hier="9" item="1"/>
          <tpl hier="11" item="4"/>
          <tpl hier="12" item="5"/>
          <tpl hier="26" item="4294967295"/>
        </tpls>
      </n>
      <n v="1">
        <tpls c="8">
          <tpl hier="2" item="0"/>
          <tpl hier="4" item="3"/>
          <tpl fld="3" item="57"/>
          <tpl fld="2" item="5"/>
          <tpl hier="9" item="1"/>
          <tpl hier="11" item="4"/>
          <tpl hier="12" item="5"/>
          <tpl hier="26" item="4294967295"/>
        </tpls>
      </n>
      <n v="1">
        <tpls c="8">
          <tpl hier="2" item="0"/>
          <tpl hier="4" item="3"/>
          <tpl fld="3" item="3"/>
          <tpl fld="2" item="5"/>
          <tpl hier="9" item="1"/>
          <tpl hier="11" item="4"/>
          <tpl hier="12" item="5"/>
          <tpl hier="26" item="4294967295"/>
        </tpls>
      </n>
      <n v="1">
        <tpls c="8">
          <tpl hier="2" item="0"/>
          <tpl hier="4" item="3"/>
          <tpl fld="3" item="1"/>
          <tpl fld="2" item="5"/>
          <tpl hier="9" item="1"/>
          <tpl hier="11" item="4"/>
          <tpl hier="12" item="5"/>
          <tpl hier="26" item="4294967295"/>
        </tpls>
      </n>
      <n v="1">
        <tpls c="8">
          <tpl hier="2" item="0"/>
          <tpl hier="4" item="3"/>
          <tpl fld="3" item="20"/>
          <tpl fld="2" item="7"/>
          <tpl hier="9" item="1"/>
          <tpl hier="11" item="4"/>
          <tpl hier="12" item="5"/>
          <tpl hier="26" item="4294967295"/>
        </tpls>
      </n>
      <n v="1">
        <tpls c="8">
          <tpl hier="2" item="0"/>
          <tpl hier="4" item="3"/>
          <tpl fld="3" item="51"/>
          <tpl fld="2" item="7"/>
          <tpl hier="9" item="1"/>
          <tpl hier="11" item="4"/>
          <tpl hier="12" item="5"/>
          <tpl hier="26" item="4294967295"/>
        </tpls>
      </n>
      <n v="1">
        <tpls c="8">
          <tpl hier="2" item="0"/>
          <tpl hier="4" item="3"/>
          <tpl fld="3" item="38"/>
          <tpl fld="2" item="7"/>
          <tpl hier="9" item="1"/>
          <tpl hier="11" item="4"/>
          <tpl hier="12" item="5"/>
          <tpl hier="26" item="4294967295"/>
        </tpls>
      </n>
      <n v="1">
        <tpls c="8">
          <tpl hier="2" item="0"/>
          <tpl hier="4" item="3"/>
          <tpl fld="3" item="44"/>
          <tpl fld="1" item="0"/>
          <tpl hier="9" item="1"/>
          <tpl hier="11" item="4"/>
          <tpl hier="12" item="5"/>
          <tpl hier="26" item="4294967295"/>
        </tpls>
      </n>
      <n v="1">
        <tpls c="8">
          <tpl hier="2" item="0"/>
          <tpl hier="4" item="3"/>
          <tpl fld="3" item="43"/>
          <tpl fld="1" item="0"/>
          <tpl hier="9" item="1"/>
          <tpl hier="11" item="4"/>
          <tpl hier="12" item="5"/>
          <tpl hier="26" item="4294967295"/>
        </tpls>
      </n>
      <n v="1">
        <tpls c="8">
          <tpl hier="2" item="0"/>
          <tpl hier="4" item="3"/>
          <tpl fld="3" item="42"/>
          <tpl fld="1" item="0"/>
          <tpl hier="9" item="1"/>
          <tpl hier="11" item="4"/>
          <tpl hier="12" item="5"/>
          <tpl hier="26" item="4294967295"/>
        </tpls>
      </n>
      <n v="1">
        <tpls c="8">
          <tpl hier="2" item="0"/>
          <tpl hier="4" item="3"/>
          <tpl fld="3" item="41"/>
          <tpl fld="1" item="0"/>
          <tpl hier="9" item="1"/>
          <tpl hier="11" item="4"/>
          <tpl hier="12" item="5"/>
          <tpl hier="26" item="4294967295"/>
        </tpls>
      </n>
      <n v="1">
        <tpls c="8">
          <tpl hier="2" item="0"/>
          <tpl hier="4" item="3"/>
          <tpl fld="3" item="57"/>
          <tpl fld="2" item="32"/>
          <tpl hier="9" item="1"/>
          <tpl hier="11" item="4"/>
          <tpl hier="12" item="5"/>
          <tpl hier="26" item="4294967295"/>
        </tpls>
      </n>
      <n v="1">
        <tpls c="8">
          <tpl hier="2" item="0"/>
          <tpl hier="4" item="3"/>
          <tpl fld="3" item="3"/>
          <tpl fld="2" item="32"/>
          <tpl hier="9" item="1"/>
          <tpl hier="11" item="4"/>
          <tpl hier="12" item="5"/>
          <tpl hier="26" item="4294967295"/>
        </tpls>
      </n>
      <n v="1">
        <tpls c="8">
          <tpl hier="2" item="0"/>
          <tpl hier="4" item="3"/>
          <tpl fld="3" item="1"/>
          <tpl fld="2" item="32"/>
          <tpl hier="9" item="1"/>
          <tpl hier="11" item="4"/>
          <tpl hier="12" item="5"/>
          <tpl hier="26" item="4294967295"/>
        </tpls>
      </n>
      <n v="1">
        <tpls c="8">
          <tpl hier="2" item="0"/>
          <tpl hier="4" item="3"/>
          <tpl fld="3" item="20"/>
          <tpl fld="2" item="9"/>
          <tpl hier="9" item="1"/>
          <tpl hier="11" item="4"/>
          <tpl hier="12" item="5"/>
          <tpl hier="26" item="4294967295"/>
        </tpls>
      </n>
      <n v="1">
        <tpls c="8">
          <tpl hier="2" item="0"/>
          <tpl hier="4" item="3"/>
          <tpl fld="3" item="51"/>
          <tpl fld="2" item="9"/>
          <tpl hier="9" item="1"/>
          <tpl hier="11" item="4"/>
          <tpl hier="12" item="5"/>
          <tpl hier="26" item="4294967295"/>
        </tpls>
      </n>
      <n v="1">
        <tpls c="8">
          <tpl hier="2" item="0"/>
          <tpl hier="4" item="3"/>
          <tpl fld="3" item="38"/>
          <tpl fld="2" item="9"/>
          <tpl hier="9" item="1"/>
          <tpl hier="11" item="4"/>
          <tpl hier="12" item="5"/>
          <tpl hier="26" item="4294967295"/>
        </tpls>
      </n>
      <n v="1">
        <tpls c="8">
          <tpl hier="2" item="0"/>
          <tpl hier="4" item="3"/>
          <tpl fld="3" item="44"/>
          <tpl fld="2" item="11"/>
          <tpl hier="9" item="1"/>
          <tpl hier="11" item="4"/>
          <tpl hier="12" item="5"/>
          <tpl hier="26" item="4294967295"/>
        </tpls>
      </n>
      <n v="1">
        <tpls c="8">
          <tpl hier="2" item="0"/>
          <tpl hier="4" item="3"/>
          <tpl fld="3" item="43"/>
          <tpl fld="2" item="11"/>
          <tpl hier="9" item="1"/>
          <tpl hier="11" item="4"/>
          <tpl hier="12" item="5"/>
          <tpl hier="26" item="4294967295"/>
        </tpls>
      </n>
      <n v="1">
        <tpls c="8">
          <tpl hier="2" item="0"/>
          <tpl hier="4" item="3"/>
          <tpl fld="3" item="42"/>
          <tpl fld="2" item="11"/>
          <tpl hier="9" item="1"/>
          <tpl hier="11" item="4"/>
          <tpl hier="12" item="5"/>
          <tpl hier="26" item="4294967295"/>
        </tpls>
      </n>
      <n v="1">
        <tpls c="8">
          <tpl hier="2" item="0"/>
          <tpl hier="4" item="3"/>
          <tpl fld="3" item="41"/>
          <tpl fld="2" item="11"/>
          <tpl hier="9" item="1"/>
          <tpl hier="11" item="4"/>
          <tpl hier="12" item="5"/>
          <tpl hier="26" item="4294967295"/>
        </tpls>
      </n>
      <n v="1">
        <tpls c="8">
          <tpl hier="2" item="0"/>
          <tpl hier="4" item="3"/>
          <tpl fld="3" item="32"/>
          <tpl fld="2" item="15"/>
          <tpl hier="9" item="1"/>
          <tpl hier="11" item="4"/>
          <tpl hier="12" item="5"/>
          <tpl hier="26" item="4294967295"/>
        </tpls>
      </n>
      <n v="1">
        <tpls c="8">
          <tpl hier="2" item="0"/>
          <tpl hier="4" item="3"/>
          <tpl fld="3" item="31"/>
          <tpl fld="2" item="15"/>
          <tpl hier="9" item="1"/>
          <tpl hier="11" item="4"/>
          <tpl hier="12" item="5"/>
          <tpl hier="26" item="4294967295"/>
        </tpls>
      </n>
      <n v="1">
        <tpls c="8">
          <tpl hier="2" item="0"/>
          <tpl hier="4" item="3"/>
          <tpl fld="3" item="30"/>
          <tpl fld="2" item="15"/>
          <tpl hier="9" item="1"/>
          <tpl hier="11" item="4"/>
          <tpl hier="12" item="5"/>
          <tpl hier="26" item="4294967295"/>
        </tpls>
      </n>
      <n v="1">
        <tpls c="8">
          <tpl hier="2" item="0"/>
          <tpl hier="4" item="3"/>
          <tpl fld="3" item="29"/>
          <tpl fld="2" item="15"/>
          <tpl hier="9" item="1"/>
          <tpl hier="11" item="4"/>
          <tpl hier="12" item="5"/>
          <tpl hier="26" item="4294967295"/>
        </tpls>
      </n>
      <n v="1">
        <tpls c="8">
          <tpl hier="2" item="0"/>
          <tpl hier="4" item="3"/>
          <tpl fld="3" item="16"/>
          <tpl fld="2" item="19"/>
          <tpl hier="9" item="1"/>
          <tpl hier="11" item="4"/>
          <tpl hier="12" item="5"/>
          <tpl hier="26" item="4294967295"/>
        </tpls>
      </n>
      <n v="1">
        <tpls c="8">
          <tpl hier="2" item="0"/>
          <tpl hier="4" item="3"/>
          <tpl fld="3" item="15"/>
          <tpl fld="2" item="19"/>
          <tpl hier="9" item="1"/>
          <tpl hier="11" item="4"/>
          <tpl hier="12" item="5"/>
          <tpl hier="26" item="4294967295"/>
        </tpls>
      </n>
      <n v="1">
        <tpls c="8">
          <tpl hier="2" item="0"/>
          <tpl hier="4" item="3"/>
          <tpl fld="3" item="14"/>
          <tpl fld="2" item="19"/>
          <tpl hier="9" item="1"/>
          <tpl hier="11" item="4"/>
          <tpl hier="12" item="5"/>
          <tpl hier="26" item="4294967295"/>
        </tpls>
      </n>
      <n v="1">
        <tpls c="8">
          <tpl hier="2" item="0"/>
          <tpl hier="4" item="3"/>
          <tpl fld="3" item="13"/>
          <tpl fld="2" item="19"/>
          <tpl hier="9" item="1"/>
          <tpl hier="11" item="4"/>
          <tpl hier="12" item="5"/>
          <tpl hier="26" item="4294967295"/>
        </tpls>
      </n>
      <n v="1">
        <tpls c="8">
          <tpl hier="2" item="0"/>
          <tpl hier="4" item="3"/>
          <tpl fld="3" item="4"/>
          <tpl fld="2" item="2"/>
          <tpl hier="9" item="1"/>
          <tpl hier="11" item="4"/>
          <tpl hier="12" item="5"/>
          <tpl hier="26" item="4294967295"/>
        </tpls>
      </n>
      <n v="1">
        <tpls c="8">
          <tpl hier="2" item="0"/>
          <tpl hier="4" item="3"/>
          <tpl fld="3" item="58"/>
          <tpl fld="2" item="2"/>
          <tpl hier="9" item="1"/>
          <tpl hier="11" item="4"/>
          <tpl hier="12" item="5"/>
          <tpl hier="26" item="4294967295"/>
        </tpls>
      </n>
      <n v="1">
        <tpls c="8">
          <tpl hier="2" item="0"/>
          <tpl hier="4" item="3"/>
          <tpl fld="3" item="2"/>
          <tpl fld="2" item="2"/>
          <tpl hier="9" item="1"/>
          <tpl hier="11" item="4"/>
          <tpl hier="12" item="5"/>
          <tpl hier="26" item="4294967295"/>
        </tpls>
      </n>
      <n v="1">
        <tpls c="8">
          <tpl hier="2" item="0"/>
          <tpl hier="4" item="3"/>
          <tpl fld="3" item="54"/>
          <tpl fld="2" item="4"/>
          <tpl hier="9" item="1"/>
          <tpl hier="11" item="4"/>
          <tpl hier="12" item="5"/>
          <tpl hier="26" item="4294967295"/>
        </tpls>
      </n>
      <n v="1">
        <tpls c="8">
          <tpl hier="2" item="0"/>
          <tpl hier="4" item="3"/>
          <tpl fld="3" item="53"/>
          <tpl fld="2" item="4"/>
          <tpl hier="9" item="1"/>
          <tpl hier="11" item="4"/>
          <tpl hier="12" item="5"/>
          <tpl hier="26" item="4294967295"/>
        </tpls>
      </n>
      <n v="1">
        <tpls c="8">
          <tpl hier="2" item="0"/>
          <tpl hier="4" item="3"/>
          <tpl fld="3" item="52"/>
          <tpl fld="2" item="4"/>
          <tpl hier="9" item="1"/>
          <tpl hier="11" item="4"/>
          <tpl hier="12" item="5"/>
          <tpl hier="26" item="4294967295"/>
        </tpls>
      </n>
      <n v="1">
        <tpls c="8">
          <tpl hier="2" item="0"/>
          <tpl hier="4" item="3"/>
          <tpl fld="3" item="48"/>
          <tpl fld="2" item="6"/>
          <tpl hier="9" item="1"/>
          <tpl hier="11" item="4"/>
          <tpl hier="12" item="5"/>
          <tpl hier="26" item="4294967295"/>
        </tpls>
      </n>
      <n v="1">
        <tpls c="8">
          <tpl hier="2" item="0"/>
          <tpl hier="4" item="3"/>
          <tpl fld="3" item="46"/>
          <tpl fld="2" item="6"/>
          <tpl hier="9" item="1"/>
          <tpl hier="11" item="4"/>
          <tpl hier="12" item="5"/>
          <tpl hier="26" item="4294967295"/>
        </tpls>
      </n>
      <n v="1">
        <tpls c="8">
          <tpl hier="2" item="0"/>
          <tpl hier="4" item="3"/>
          <tpl fld="3" item="45"/>
          <tpl fld="2" item="6"/>
          <tpl hier="9" item="1"/>
          <tpl hier="11" item="4"/>
          <tpl hier="12" item="5"/>
          <tpl hier="26" item="4294967295"/>
        </tpls>
      </n>
      <n v="1">
        <tpls c="8">
          <tpl hier="2" item="0"/>
          <tpl hier="4" item="3"/>
          <tpl fld="3" item="47"/>
          <tpl fld="2" item="6"/>
          <tpl hier="9" item="1"/>
          <tpl hier="11" item="4"/>
          <tpl hier="12" item="5"/>
          <tpl hier="26" item="4294967295"/>
        </tpls>
      </n>
      <n v="1">
        <tpls c="8">
          <tpl hier="2" item="0"/>
          <tpl hier="4" item="3"/>
          <tpl fld="3" item="34"/>
          <tpl fld="2" item="8"/>
          <tpl hier="9" item="1"/>
          <tpl hier="11" item="4"/>
          <tpl hier="12" item="5"/>
          <tpl hier="26" item="4294967295"/>
        </tpls>
      </n>
      <n v="1">
        <tpls c="8">
          <tpl hier="2" item="0"/>
          <tpl hier="4" item="3"/>
          <tpl fld="3" item="36"/>
          <tpl fld="2" item="8"/>
          <tpl hier="9" item="1"/>
          <tpl hier="11" item="4"/>
          <tpl hier="12" item="5"/>
          <tpl hier="26" item="4294967295"/>
        </tpls>
      </n>
      <n v="1">
        <tpls c="8">
          <tpl hier="2" item="0"/>
          <tpl hier="4" item="3"/>
          <tpl fld="3" item="27"/>
          <tpl fld="2" item="8"/>
          <tpl hier="9" item="1"/>
          <tpl hier="11" item="4"/>
          <tpl hier="12" item="5"/>
          <tpl hier="26" item="4294967295"/>
        </tpls>
      </n>
      <n v="1">
        <tpls c="8">
          <tpl hier="2" item="0"/>
          <tpl hier="4" item="3"/>
          <tpl fld="3" item="33"/>
          <tpl fld="2" item="8"/>
          <tpl hier="9" item="1"/>
          <tpl hier="11" item="4"/>
          <tpl hier="12" item="5"/>
          <tpl hier="26" item="4294967295"/>
        </tpls>
      </n>
      <n v="1">
        <tpls c="8">
          <tpl hier="2" item="0"/>
          <tpl hier="4" item="3"/>
          <tpl fld="3" item="18"/>
          <tpl fld="2" item="0"/>
          <tpl hier="9" item="1"/>
          <tpl hier="11" item="4"/>
          <tpl hier="12" item="5"/>
          <tpl hier="26" item="4294967295"/>
        </tpls>
      </n>
      <n v="1">
        <tpls c="8">
          <tpl hier="2" item="0"/>
          <tpl hier="4" item="3"/>
          <tpl fld="3" item="22"/>
          <tpl fld="2" item="0"/>
          <tpl hier="9" item="1"/>
          <tpl hier="11" item="4"/>
          <tpl hier="12" item="5"/>
          <tpl hier="26" item="4294967295"/>
        </tpls>
      </n>
      <n v="1">
        <tpls c="8">
          <tpl hier="2" item="0"/>
          <tpl hier="4" item="3"/>
          <tpl fld="3" item="17"/>
          <tpl fld="2" item="0"/>
          <tpl hier="9" item="1"/>
          <tpl hier="11" item="4"/>
          <tpl hier="12" item="5"/>
          <tpl hier="26" item="4294967295"/>
        </tpls>
      </n>
      <n v="1">
        <tpls c="8">
          <tpl hier="2" item="0"/>
          <tpl hier="4" item="3"/>
          <tpl fld="3" item="21"/>
          <tpl fld="2" item="0"/>
          <tpl hier="9" item="1"/>
          <tpl hier="11" item="4"/>
          <tpl hier="12" item="5"/>
          <tpl hier="26" item="4294967295"/>
        </tpls>
      </n>
      <n v="1">
        <tpls c="8">
          <tpl hier="2" item="0"/>
          <tpl hier="4" item="3"/>
          <tpl fld="3" item="8"/>
          <tpl fld="2" item="1"/>
          <tpl hier="9" item="1"/>
          <tpl hier="11" item="4"/>
          <tpl hier="12" item="5"/>
          <tpl hier="26" item="4294967295"/>
        </tpls>
      </n>
      <n v="1">
        <tpls c="8">
          <tpl hier="2" item="0"/>
          <tpl hier="4" item="3"/>
          <tpl fld="3" item="7"/>
          <tpl fld="2" item="1"/>
          <tpl hier="9" item="1"/>
          <tpl hier="11" item="4"/>
          <tpl hier="12" item="5"/>
          <tpl hier="26" item="4294967295"/>
        </tpls>
      </n>
      <n v="1">
        <tpls c="8">
          <tpl hier="2" item="0"/>
          <tpl hier="4" item="3"/>
          <tpl fld="3" item="6"/>
          <tpl fld="2" item="1"/>
          <tpl hier="9" item="1"/>
          <tpl hier="11" item="4"/>
          <tpl hier="12" item="5"/>
          <tpl hier="26" item="4294967295"/>
        </tpls>
      </n>
      <n v="1">
        <tpls c="8">
          <tpl hier="2" item="0"/>
          <tpl hier="4" item="3"/>
          <tpl fld="3" item="5"/>
          <tpl fld="2" item="1"/>
          <tpl hier="9" item="1"/>
          <tpl hier="11" item="4"/>
          <tpl hier="12" item="5"/>
          <tpl hier="26" item="4294967295"/>
        </tpls>
      </n>
      <n v="1">
        <tpls c="8">
          <tpl hier="2" item="0"/>
          <tpl hier="4" item="3"/>
          <tpl fld="3" item="56"/>
          <tpl fld="2" item="3"/>
          <tpl hier="9" item="1"/>
          <tpl hier="11" item="4"/>
          <tpl hier="12" item="5"/>
          <tpl hier="26" item="4294967295"/>
        </tpls>
      </n>
      <n v="1">
        <tpls c="8">
          <tpl hier="2" item="0"/>
          <tpl hier="4" item="3"/>
          <tpl fld="3" item="0"/>
          <tpl fld="2" item="3"/>
          <tpl hier="9" item="1"/>
          <tpl hier="11" item="4"/>
          <tpl hier="12" item="5"/>
          <tpl hier="26" item="4294967295"/>
        </tpls>
      </n>
      <n v="1">
        <tpls c="8">
          <tpl hier="2" item="0"/>
          <tpl hier="4" item="3"/>
          <tpl fld="3" item="55"/>
          <tpl fld="2" item="3"/>
          <tpl hier="9" item="1"/>
          <tpl hier="11" item="4"/>
          <tpl hier="12" item="5"/>
          <tpl hier="26" item="4294967295"/>
        </tpls>
      </n>
      <n v="1">
        <tpls c="8">
          <tpl hier="2" item="0"/>
          <tpl hier="4" item="3"/>
          <tpl fld="3" item="35"/>
          <tpl fld="2" item="5"/>
          <tpl hier="9" item="1"/>
          <tpl hier="11" item="4"/>
          <tpl hier="12" item="5"/>
          <tpl hier="26" item="4294967295"/>
        </tpls>
      </n>
      <n v="1">
        <tpls c="8">
          <tpl hier="2" item="0"/>
          <tpl hier="4" item="3"/>
          <tpl fld="3" item="40"/>
          <tpl fld="2" item="5"/>
          <tpl hier="9" item="1"/>
          <tpl hier="11" item="4"/>
          <tpl hier="12" item="5"/>
          <tpl hier="26" item="4294967295"/>
        </tpls>
      </n>
      <n v="1">
        <tpls c="8">
          <tpl hier="2" item="0"/>
          <tpl hier="4" item="3"/>
          <tpl fld="3" item="50"/>
          <tpl fld="2" item="5"/>
          <tpl hier="9" item="1"/>
          <tpl hier="11" item="4"/>
          <tpl hier="12" item="5"/>
          <tpl hier="26" item="4294967295"/>
        </tpls>
      </n>
      <n v="1">
        <tpls c="8">
          <tpl hier="2" item="0"/>
          <tpl hier="4" item="3"/>
          <tpl fld="3" item="49"/>
          <tpl fld="2" item="5"/>
          <tpl hier="9" item="1"/>
          <tpl hier="11" item="4"/>
          <tpl hier="12" item="5"/>
          <tpl hier="26" item="4294967295"/>
        </tpls>
      </n>
      <n v="1">
        <tpls c="8">
          <tpl hier="2" item="0"/>
          <tpl hier="4" item="3"/>
          <tpl fld="3" item="37"/>
          <tpl fld="2" item="7"/>
          <tpl hier="9" item="1"/>
          <tpl hier="11" item="4"/>
          <tpl hier="12" item="5"/>
          <tpl hier="26" item="4294967295"/>
        </tpls>
      </n>
      <n v="1">
        <tpls c="8">
          <tpl hier="2" item="0"/>
          <tpl hier="4" item="3"/>
          <tpl fld="3" item="39"/>
          <tpl fld="2" item="7"/>
          <tpl hier="9" item="1"/>
          <tpl hier="11" item="4"/>
          <tpl hier="12" item="5"/>
          <tpl hier="26" item="4294967295"/>
        </tpls>
      </n>
      <n v="1">
        <tpls c="8">
          <tpl hier="2" item="0"/>
          <tpl hier="4" item="3"/>
          <tpl fld="3" item="28"/>
          <tpl fld="2" item="7"/>
          <tpl hier="9" item="1"/>
          <tpl hier="11" item="4"/>
          <tpl hier="12" item="5"/>
          <tpl hier="26" item="4294967295"/>
        </tpls>
      </n>
      <n v="1">
        <tpls c="8">
          <tpl hier="2" item="0"/>
          <tpl hier="4" item="3"/>
          <tpl fld="3" item="19"/>
          <tpl fld="2" item="7"/>
          <tpl hier="9" item="1"/>
          <tpl hier="11" item="4"/>
          <tpl hier="12" item="5"/>
          <tpl hier="26" item="4294967295"/>
        </tpls>
      </n>
      <n v="1">
        <tpls c="8">
          <tpl hier="2" item="0"/>
          <tpl hier="4" item="3"/>
          <tpl fld="3" item="26"/>
          <tpl fld="1" item="0"/>
          <tpl hier="9" item="1"/>
          <tpl hier="11" item="4"/>
          <tpl hier="12" item="5"/>
          <tpl hier="26" item="4294967295"/>
        </tpls>
      </n>
      <n v="1">
        <tpls c="8">
          <tpl hier="2" item="0"/>
          <tpl hier="4" item="3"/>
          <tpl fld="3" item="25"/>
          <tpl fld="1" item="0"/>
          <tpl hier="9" item="1"/>
          <tpl hier="11" item="4"/>
          <tpl hier="12" item="5"/>
          <tpl hier="26" item="4294967295"/>
        </tpls>
      </n>
      <n v="1">
        <tpls c="8">
          <tpl hier="2" item="0"/>
          <tpl hier="4" item="3"/>
          <tpl fld="3" item="24"/>
          <tpl fld="1" item="0"/>
          <tpl hier="9" item="1"/>
          <tpl hier="11" item="4"/>
          <tpl hier="12" item="5"/>
          <tpl hier="26" item="4294967295"/>
        </tpls>
      </n>
      <n v="1">
        <tpls c="8">
          <tpl hier="2" item="0"/>
          <tpl hier="4" item="3"/>
          <tpl fld="3" item="23"/>
          <tpl fld="1" item="0"/>
          <tpl hier="9" item="1"/>
          <tpl hier="11" item="4"/>
          <tpl hier="12" item="5"/>
          <tpl hier="26" item="4294967295"/>
        </tpls>
      </n>
      <n v="1">
        <tpls c="8">
          <tpl hier="2" item="0"/>
          <tpl hier="4" item="3"/>
          <tpl fld="3" item="52"/>
          <tpl fld="2" item="74"/>
          <tpl hier="9" item="1"/>
          <tpl hier="11" item="4"/>
          <tpl hier="12" item="5"/>
          <tpl hier="26" item="4294967295"/>
        </tpls>
      </n>
      <n v="1">
        <tpls c="8">
          <tpl hier="2" item="0"/>
          <tpl hier="4" item="3"/>
          <tpl fld="3" item="55"/>
          <tpl fld="2" item="84"/>
          <tpl hier="9" item="1"/>
          <tpl hier="11" item="4"/>
          <tpl hier="12" item="5"/>
          <tpl hier="26" item="4294967295"/>
        </tpls>
      </n>
      <n v="1047881952">
        <tpls c="8">
          <tpl hier="1" item="6"/>
          <tpl hier="4" item="3"/>
          <tpl fld="3" item="10"/>
          <tpl fld="2" item="58"/>
          <tpl hier="9" item="1"/>
          <tpl hier="11" item="4"/>
          <tpl hier="12" item="5"/>
          <tpl fld="4" item="0"/>
        </tpls>
      </n>
      <n v="4325800123680">
        <tpls c="8">
          <tpl hier="1" item="6"/>
          <tpl hier="4" item="3"/>
          <tpl fld="3" item="1"/>
          <tpl fld="2" item="69"/>
          <tpl hier="9" item="1"/>
          <tpl hier="11" item="4"/>
          <tpl hier="12" item="5"/>
          <tpl fld="4" item="0"/>
        </tpls>
      </n>
      <n v="340170867712">
        <tpls c="8">
          <tpl hier="1" item="6"/>
          <tpl hier="4" item="3"/>
          <tpl fld="3" item="50"/>
          <tpl fld="2" item="70"/>
          <tpl hier="9" item="1"/>
          <tpl hier="11" item="4"/>
          <tpl hier="12" item="5"/>
          <tpl fld="4" item="0"/>
        </tpls>
      </n>
      <n v="655810638976">
        <tpls c="8">
          <tpl hier="1" item="6"/>
          <tpl hier="4" item="3"/>
          <tpl fld="3" item="36"/>
          <tpl fld="2" item="83"/>
          <tpl hier="9" item="1"/>
          <tpl hier="11" item="4"/>
          <tpl hier="12" item="5"/>
          <tpl fld="4" item="0"/>
        </tpls>
      </n>
      <n v="6182264876032">
        <tpls c="8">
          <tpl hier="1" item="6"/>
          <tpl hier="4" item="3"/>
          <tpl fld="3" item="11"/>
          <tpl fld="2" item="71"/>
          <tpl hier="9" item="1"/>
          <tpl hier="11" item="4"/>
          <tpl hier="12" item="5"/>
          <tpl fld="4" item="0"/>
        </tpls>
      </n>
      <n v="3078957697024">
        <tpls c="8">
          <tpl hier="1" item="6"/>
          <tpl hier="4" item="3"/>
          <tpl fld="3" item="42"/>
          <tpl fld="2" item="71"/>
          <tpl hier="9" item="1"/>
          <tpl hier="11" item="4"/>
          <tpl hier="12" item="5"/>
          <tpl fld="4" item="0"/>
        </tpls>
      </n>
      <n v="7720684881920">
        <tpls c="8">
          <tpl hier="1" item="6"/>
          <tpl hier="4" item="3"/>
          <tpl fld="3" item="41"/>
          <tpl fld="2" item="57"/>
          <tpl hier="9" item="1"/>
          <tpl hier="11" item="4"/>
          <tpl hier="12" item="5"/>
          <tpl fld="4" item="0"/>
        </tpls>
      </n>
      <n v="343435578704">
        <tpls c="8">
          <tpl hier="1" item="6"/>
          <tpl hier="4" item="3"/>
          <tpl fld="3" item="46"/>
          <tpl fld="2" item="76"/>
          <tpl hier="9" item="1"/>
          <tpl hier="11" item="4"/>
          <tpl hier="12" item="5"/>
          <tpl fld="4" item="0"/>
        </tpls>
      </n>
      <n v="17036651168">
        <tpls c="8">
          <tpl hier="1" item="6"/>
          <tpl hier="4" item="3"/>
          <tpl fld="3" item="10"/>
          <tpl fld="2" item="73"/>
          <tpl hier="9" item="1"/>
          <tpl hier="11" item="4"/>
          <tpl hier="12" item="5"/>
          <tpl fld="4" item="0"/>
        </tpls>
      </n>
      <n v="1629028848640">
        <tpls c="8">
          <tpl hier="1" item="6"/>
          <tpl hier="4" item="3"/>
          <tpl fld="3" item="3"/>
          <tpl fld="2" item="69"/>
          <tpl hier="9" item="1"/>
          <tpl hier="11" item="4"/>
          <tpl hier="12" item="5"/>
          <tpl fld="4" item="0"/>
        </tpls>
      </n>
      <n v="86249201920">
        <tpls c="8">
          <tpl hier="1" item="6"/>
          <tpl hier="4" item="3"/>
          <tpl fld="3" item="40"/>
          <tpl fld="2" item="70"/>
          <tpl hier="9" item="1"/>
          <tpl hier="11" item="4"/>
          <tpl hier="12" item="5"/>
          <tpl fld="4" item="0"/>
        </tpls>
      </n>
      <n v="34873085952">
        <tpls c="8">
          <tpl hier="1" item="6"/>
          <tpl hier="4" item="3"/>
          <tpl fld="3" item="34"/>
          <tpl fld="2" item="83"/>
          <tpl hier="9" item="1"/>
          <tpl hier="11" item="4"/>
          <tpl hier="12" item="5"/>
          <tpl fld="4" item="0"/>
        </tpls>
      </n>
      <n v="5546327705600">
        <tpls c="8">
          <tpl hier="1" item="6"/>
          <tpl hier="4" item="3"/>
          <tpl fld="3" item="14"/>
          <tpl fld="2" item="71"/>
          <tpl hier="9" item="1"/>
          <tpl hier="11" item="4"/>
          <tpl hier="12" item="5"/>
          <tpl fld="4" item="0"/>
        </tpls>
      </n>
      <n v="3141879966208">
        <tpls c="8">
          <tpl hier="1" item="6"/>
          <tpl hier="4" item="3"/>
          <tpl fld="3" item="13"/>
          <tpl fld="2" item="79"/>
          <tpl hier="9" item="1"/>
          <tpl hier="11" item="4"/>
          <tpl hier="12" item="5"/>
          <tpl fld="4" item="0"/>
        </tpls>
      </n>
      <n v="496405650496">
        <tpls c="8">
          <tpl hier="1" item="6"/>
          <tpl hier="4" item="3"/>
          <tpl fld="3" item="57"/>
          <tpl fld="2" item="69"/>
          <tpl hier="9" item="1"/>
          <tpl hier="11" item="4"/>
          <tpl hier="12" item="5"/>
          <tpl fld="4" item="0"/>
        </tpls>
      </n>
      <n v="6261000192">
        <tpls c="8">
          <tpl hier="1" item="6"/>
          <tpl hier="4" item="3"/>
          <tpl fld="3" item="35"/>
          <tpl fld="2" item="70"/>
          <tpl hier="9" item="1"/>
          <tpl hier="11" item="4"/>
          <tpl hier="12" item="5"/>
          <tpl fld="4" item="0"/>
        </tpls>
      </n>
      <n v="2310826179072">
        <tpls c="8">
          <tpl hier="1" item="6"/>
          <tpl hier="4" item="3"/>
          <tpl fld="3" item="47"/>
          <tpl fld="2" item="76"/>
          <tpl hier="9" item="1"/>
          <tpl hier="11" item="4"/>
          <tpl hier="12" item="5"/>
          <tpl fld="4" item="0"/>
        </tpls>
      </n>
      <n v="686676663776">
        <tpls c="8">
          <tpl hier="1" item="6"/>
          <tpl hier="4" item="3"/>
          <tpl fld="3" item="9"/>
          <tpl fld="2" item="73"/>
          <tpl hier="9" item="1"/>
          <tpl hier="11" item="4"/>
          <tpl hier="12" item="5"/>
          <tpl fld="4" item="0"/>
        </tpls>
      </n>
      <n v="1070213291416">
        <tpls c="8">
          <tpl hier="1" item="6"/>
          <tpl hier="4" item="3"/>
          <tpl fld="3" item="45"/>
          <tpl fld="2" item="76"/>
          <tpl hier="9" item="1"/>
          <tpl hier="11" item="4"/>
          <tpl hier="12" item="5"/>
          <tpl fld="4" item="0"/>
        </tpls>
      </n>
      <n v="11438530382">
        <tpls c="8">
          <tpl hier="1" item="6"/>
          <tpl hier="4" item="3"/>
          <tpl fld="3" item="35"/>
          <tpl fld="2" item="57"/>
          <tpl hier="9" item="1"/>
          <tpl hier="11" item="4"/>
          <tpl hier="12" item="5"/>
          <tpl fld="4" item="0"/>
        </tpls>
      </n>
      <n v="15458975232">
        <tpls c="8">
          <tpl hier="1" item="6"/>
          <tpl hier="4" item="3"/>
          <tpl fld="3" item="48"/>
          <tpl fld="2" item="76"/>
          <tpl hier="9" item="1"/>
          <tpl hier="11" item="4"/>
          <tpl hier="12" item="5"/>
          <tpl fld="4" item="0"/>
        </tpls>
      </n>
      <n v="52741322113024">
        <tpls c="8">
          <tpl hier="1" item="6"/>
          <tpl hier="4" item="3"/>
          <tpl fld="3" item="13"/>
          <tpl fld="2" item="71"/>
          <tpl hier="9" item="1"/>
          <tpl hier="11" item="4"/>
          <tpl hier="12" item="5"/>
          <tpl fld="4" item="0"/>
        </tpls>
      </n>
      <n v="1599418030336">
        <tpls c="8">
          <tpl hier="1" item="6"/>
          <tpl hier="4" item="3"/>
          <tpl fld="3" item="27"/>
          <tpl fld="2" item="83"/>
          <tpl hier="9" item="1"/>
          <tpl hier="11" item="4"/>
          <tpl hier="12" item="5"/>
          <tpl fld="4" item="0"/>
        </tpls>
      </n>
      <n v="1091597153792">
        <tpls c="8">
          <tpl hier="1" item="6"/>
          <tpl hier="4" item="3"/>
          <tpl fld="3" item="49"/>
          <tpl fld="2" item="70"/>
          <tpl hier="9" item="1"/>
          <tpl hier="11" item="4"/>
          <tpl hier="12" item="5"/>
          <tpl fld="4" item="0"/>
        </tpls>
      </n>
      <n v="185426008">
        <tpls c="8">
          <tpl hier="1" item="6"/>
          <tpl hier="4" item="3"/>
          <tpl fld="3" item="20"/>
          <tpl fld="2" item="82"/>
          <tpl hier="9" item="1"/>
          <tpl hier="11" item="4"/>
          <tpl hier="12" item="5"/>
          <tpl fld="4" item="0"/>
        </tpls>
      </n>
      <n v="1279223104896">
        <tpls c="8">
          <tpl hier="1" item="6"/>
          <tpl hier="4" item="3"/>
          <tpl fld="3" item="2"/>
          <tpl fld="2" item="53"/>
          <tpl hier="9" item="1"/>
          <tpl hier="11" item="4"/>
          <tpl hier="12" item="5"/>
          <tpl fld="4" item="0"/>
        </tpls>
      </n>
      <n v="126485438464">
        <tpls c="8">
          <tpl hier="1" item="6"/>
          <tpl hier="4" item="3"/>
          <tpl fld="3" item="37"/>
          <tpl fld="2" item="72"/>
          <tpl hier="9" item="1"/>
          <tpl hier="11" item="4"/>
          <tpl hier="12" item="5"/>
          <tpl fld="4" item="0"/>
        </tpls>
      </n>
      <n v="167370590048">
        <tpls c="8">
          <tpl hier="1" item="6"/>
          <tpl hier="4" item="3"/>
          <tpl fld="3" item="35"/>
          <tpl fld="2" item="71"/>
          <tpl hier="9" item="1"/>
          <tpl hier="11" item="4"/>
          <tpl hier="12" item="5"/>
          <tpl fld="4" item="0"/>
        </tpls>
      </n>
      <n v="717015075328">
        <tpls c="8">
          <tpl hier="1" item="6"/>
          <tpl hier="4" item="3"/>
          <tpl fld="3" item="51"/>
          <tpl fld="2" item="66"/>
          <tpl hier="9" item="1"/>
          <tpl hier="11" item="4"/>
          <tpl hier="12" item="5"/>
          <tpl fld="4" item="0"/>
        </tpls>
      </n>
      <n v="485057495872">
        <tpls c="8">
          <tpl hier="1" item="6"/>
          <tpl hier="4" item="3"/>
          <tpl fld="3" item="57"/>
          <tpl fld="2" item="71"/>
          <tpl hier="9" item="1"/>
          <tpl hier="11" item="4"/>
          <tpl hier="12" item="5"/>
          <tpl fld="4" item="0"/>
        </tpls>
      </n>
      <n v="6630128117376">
        <tpls c="8">
          <tpl hier="1" item="6"/>
          <tpl hier="4" item="3"/>
          <tpl fld="3" item="28"/>
          <tpl fld="2" item="72"/>
          <tpl hier="9" item="1"/>
          <tpl hier="11" item="4"/>
          <tpl hier="12" item="5"/>
          <tpl fld="4" item="0"/>
        </tpls>
      </n>
      <n v="1292544782080">
        <tpls c="8">
          <tpl hier="1" item="6"/>
          <tpl hier="4" item="3"/>
          <tpl fld="3" item="58"/>
          <tpl fld="2" item="71"/>
          <tpl hier="9" item="1"/>
          <tpl hier="11" item="4"/>
          <tpl hier="12" item="5"/>
          <tpl fld="4" item="0"/>
        </tpls>
      </n>
      <n v="7780611840">
        <tpls c="8">
          <tpl hier="1" item="6"/>
          <tpl hier="4" item="3"/>
          <tpl fld="3" item="44"/>
          <tpl fld="2" item="48"/>
          <tpl hier="9" item="1"/>
          <tpl hier="11" item="4"/>
          <tpl hier="12" item="5"/>
          <tpl fld="4" item="0"/>
        </tpls>
      </n>
      <n v="267118427328">
        <tpls c="8">
          <tpl hier="1" item="6"/>
          <tpl hier="4" item="3"/>
          <tpl fld="3" item="16"/>
          <tpl fld="2" item="71"/>
          <tpl hier="9" item="1"/>
          <tpl hier="11" item="4"/>
          <tpl hier="12" item="5"/>
          <tpl fld="4" item="0"/>
        </tpls>
      </n>
      <n v="8832250327040">
        <tpls c="8">
          <tpl hier="1" item="6"/>
          <tpl hier="4" item="3"/>
          <tpl fld="3" item="2"/>
          <tpl fld="2" item="71"/>
          <tpl hier="9" item="1"/>
          <tpl hier="11" item="4"/>
          <tpl hier="12" item="5"/>
          <tpl fld="4" item="0"/>
        </tpls>
      </n>
      <n v="1312588505216">
        <tpls c="8">
          <tpl hier="1" item="6"/>
          <tpl hier="4" item="3"/>
          <tpl fld="3" item="21"/>
          <tpl fld="2" item="75"/>
          <tpl hier="9" item="1"/>
          <tpl hier="11" item="4"/>
          <tpl hier="12" item="5"/>
          <tpl fld="4" item="0"/>
        </tpls>
      </n>
      <n v="246786891776">
        <tpls c="8">
          <tpl hier="1" item="6"/>
          <tpl hier="4" item="3"/>
          <tpl fld="3" item="26"/>
          <tpl fld="2" item="78"/>
          <tpl hier="9" item="1"/>
          <tpl hier="11" item="4"/>
          <tpl hier="12" item="5"/>
          <tpl fld="4" item="0"/>
        </tpls>
      </n>
      <n v="148434930272">
        <tpls c="8">
          <tpl hier="1" item="6"/>
          <tpl hier="4" item="3"/>
          <tpl fld="3" item="43"/>
          <tpl fld="2" item="48"/>
          <tpl hier="9" item="1"/>
          <tpl hier="11" item="4"/>
          <tpl hier="12" item="5"/>
          <tpl fld="4" item="0"/>
        </tpls>
      </n>
      <n v="848320916096">
        <tpls c="8">
          <tpl hier="1" item="6"/>
          <tpl hier="4" item="3"/>
          <tpl fld="3" item="55"/>
          <tpl fld="2" item="35"/>
          <tpl hier="9" item="1"/>
          <tpl hier="11" item="4"/>
          <tpl hier="12" item="5"/>
          <tpl fld="4" item="0"/>
        </tpls>
      </n>
      <n v="139567476736">
        <tpls c="8">
          <tpl hier="1" item="6"/>
          <tpl hier="4" item="3"/>
          <tpl fld="3" item="56"/>
          <tpl fld="2" item="84"/>
          <tpl hier="9" item="1"/>
          <tpl hier="11" item="4"/>
          <tpl hier="12" item="5"/>
          <tpl fld="4" item="0"/>
        </tpls>
      </n>
      <n v="506344684032">
        <tpls c="8">
          <tpl hier="1" item="6"/>
          <tpl hier="4" item="3"/>
          <tpl fld="3" item="0"/>
          <tpl fld="2" item="84"/>
          <tpl hier="9" item="1"/>
          <tpl hier="11" item="4"/>
          <tpl hier="12" item="5"/>
          <tpl fld="4" item="0"/>
        </tpls>
      </n>
      <n v="265508698176">
        <tpls c="8">
          <tpl hier="1" item="6"/>
          <tpl hier="4" item="3"/>
          <tpl fld="3" item="32"/>
          <tpl fld="2" item="71"/>
          <tpl hier="9" item="1"/>
          <tpl hier="11" item="4"/>
          <tpl hier="12" item="5"/>
          <tpl fld="4" item="0"/>
        </tpls>
      </n>
      <n v="235171852224">
        <tpls c="8">
          <tpl hier="1" item="6"/>
          <tpl hier="4" item="3"/>
          <tpl fld="3" item="20"/>
          <tpl fld="2" item="66"/>
          <tpl hier="9" item="1"/>
          <tpl hier="11" item="4"/>
          <tpl hier="12" item="5"/>
          <tpl fld="4" item="0"/>
        </tpls>
      </n>
      <n v="17582696448">
        <tpls c="8">
          <tpl hier="1" item="6"/>
          <tpl hier="4" item="3"/>
          <tpl fld="3" item="18"/>
          <tpl fld="2" item="75"/>
          <tpl hier="9" item="1"/>
          <tpl hier="11" item="4"/>
          <tpl hier="12" item="5"/>
          <tpl fld="4" item="0"/>
        </tpls>
      </n>
      <n v="1538931788532.25">
        <tpls c="8">
          <tpl hier="1" item="6"/>
          <tpl hier="4" item="3"/>
          <tpl fld="3" item="58"/>
          <tpl fld="2" item="60"/>
          <tpl hier="9" item="1"/>
          <tpl hier="11" item="4"/>
          <tpl hier="12" item="5"/>
          <tpl fld="4" item="0"/>
        </tpls>
      </n>
      <n v="153005890984">
        <tpls c="8">
          <tpl hier="1" item="6"/>
          <tpl hier="4" item="3"/>
          <tpl fld="3" item="48"/>
          <tpl fld="2" item="71"/>
          <tpl hier="9" item="1"/>
          <tpl hier="11" item="4"/>
          <tpl hier="12" item="5"/>
          <tpl fld="4" item="0"/>
        </tpls>
      </n>
      <n v="292496884704">
        <tpls c="8">
          <tpl hier="1" item="6"/>
          <tpl hier="4" item="3"/>
          <tpl fld="3" item="22"/>
          <tpl fld="2" item="75"/>
          <tpl hier="9" item="1"/>
          <tpl hier="11" item="4"/>
          <tpl hier="12" item="5"/>
          <tpl fld="4" item="0"/>
        </tpls>
      </n>
      <n v="3874060177.59375">
        <tpls c="8">
          <tpl hier="1" item="6"/>
          <tpl hier="4" item="3"/>
          <tpl fld="3" item="45"/>
          <tpl fld="2" item="42"/>
          <tpl hier="9" item="1"/>
          <tpl hier="11" item="4"/>
          <tpl hier="12" item="5"/>
          <tpl fld="4" item="0"/>
        </tpls>
      </n>
      <n v="169248247424">
        <tpls c="8">
          <tpl hier="1" item="6"/>
          <tpl hier="4" item="3"/>
          <tpl fld="3" item="44"/>
          <tpl fld="2" item="71"/>
          <tpl hier="9" item="1"/>
          <tpl hier="11" item="4"/>
          <tpl hier="12" item="5"/>
          <tpl fld="4" item="0"/>
        </tpls>
      </n>
      <n v="10574395097088">
        <tpls c="8">
          <tpl hier="1" item="6"/>
          <tpl hier="4" item="3"/>
          <tpl fld="3" item="19"/>
          <tpl fld="2" item="72"/>
          <tpl hier="9" item="1"/>
          <tpl hier="11" item="4"/>
          <tpl hier="12" item="5"/>
          <tpl fld="4" item="0"/>
        </tpls>
      </n>
      <n v="4073139408">
        <tpls c="8">
          <tpl hier="1" item="6"/>
          <tpl hier="4" item="3"/>
          <tpl fld="3" item="17"/>
          <tpl fld="2" item="77"/>
          <tpl hier="9" item="1"/>
          <tpl hier="11" item="4"/>
          <tpl hier="12" item="5"/>
          <tpl fld="4" item="0"/>
        </tpls>
      </n>
      <n v="320945061422">
        <tpls c="8">
          <tpl hier="1" item="6"/>
          <tpl hier="4" item="3"/>
          <tpl fld="3" item="10"/>
          <tpl fld="2" item="71"/>
          <tpl hier="9" item="1"/>
          <tpl hier="11" item="4"/>
          <tpl hier="12" item="5"/>
          <tpl fld="4" item="0"/>
        </tpls>
      </n>
      <n v="858966458112">
        <tpls c="8">
          <tpl hier="1" item="6"/>
          <tpl hier="4" item="3"/>
          <tpl fld="3" item="8"/>
          <tpl fld="2" item="80"/>
          <tpl hier="9" item="1"/>
          <tpl hier="11" item="4"/>
          <tpl hier="12" item="5"/>
          <tpl fld="4" item="0"/>
        </tpls>
      </n>
      <n v="5912078473216">
        <tpls c="8">
          <tpl hier="1" item="6"/>
          <tpl hier="4" item="3"/>
          <tpl fld="3" item="25"/>
          <tpl fld="2" item="78"/>
          <tpl hier="9" item="1"/>
          <tpl hier="11" item="4"/>
          <tpl hier="12" item="5"/>
          <tpl fld="4" item="0"/>
        </tpls>
      </n>
      <n v="627967312128">
        <tpls c="8">
          <tpl hier="1" item="6"/>
          <tpl hier="4" item="3"/>
          <tpl fld="3" item="42"/>
          <tpl fld="2" item="48"/>
          <tpl hier="9" item="1"/>
          <tpl hier="11" item="4"/>
          <tpl hier="12" item="5"/>
          <tpl fld="4" item="0"/>
        </tpls>
      </n>
      <n v="155892742392">
        <tpls c="8">
          <tpl hier="1" item="6"/>
          <tpl hier="4" item="3"/>
          <tpl fld="3" item="19"/>
          <tpl fld="2" item="54"/>
          <tpl hier="9" item="1"/>
          <tpl hier="11" item="4"/>
          <tpl hier="12" item="5"/>
          <tpl fld="4" item="0"/>
        </tpls>
      </n>
      <n v="14657210149888">
        <tpls c="8">
          <tpl hier="1" item="6"/>
          <tpl hier="4" item="3"/>
          <tpl fld="3" item="5"/>
          <tpl fld="2" item="80"/>
          <tpl hier="9" item="1"/>
          <tpl hier="11" item="4"/>
          <tpl hier="12" item="5"/>
          <tpl fld="4" item="0"/>
        </tpls>
      </n>
      <n v="632126035712">
        <tpls c="8">
          <tpl hier="1" item="6"/>
          <tpl hier="4" item="3"/>
          <tpl fld="3" item="43"/>
          <tpl fld="2" item="71"/>
          <tpl hier="9" item="1"/>
          <tpl hier="11" item="4"/>
          <tpl hier="12" item="5"/>
          <tpl fld="4" item="0"/>
        </tpls>
      </n>
      <n v="1237707982848">
        <tpls c="8">
          <tpl hier="1" item="6"/>
          <tpl hier="4" item="3"/>
          <tpl fld="3" item="15"/>
          <tpl fld="2" item="71"/>
          <tpl hier="9" item="1"/>
          <tpl hier="11" item="4"/>
          <tpl hier="12" item="5"/>
          <tpl fld="4" item="0"/>
        </tpls>
      </n>
      <n v="1887343942656">
        <tpls c="8">
          <tpl hier="1" item="6"/>
          <tpl hier="4" item="3"/>
          <tpl fld="3" item="50"/>
          <tpl fld="2" item="71"/>
          <tpl hier="9" item="1"/>
          <tpl hier="11" item="4"/>
          <tpl hier="12" item="5"/>
          <tpl fld="4" item="0"/>
        </tpls>
      </n>
      <n v="3489424841856">
        <tpls c="8">
          <tpl hier="1" item="6"/>
          <tpl hier="4" item="3"/>
          <tpl fld="3" item="33"/>
          <tpl fld="2" item="83"/>
          <tpl hier="9" item="1"/>
          <tpl hier="11" item="4"/>
          <tpl hier="12" item="5"/>
          <tpl fld="4" item="0"/>
        </tpls>
      </n>
      <n v="27539040421">
        <tpls c="8">
          <tpl hier="1" item="6"/>
          <tpl hier="4" item="3"/>
          <tpl fld="3" item="31"/>
          <tpl fld="2" item="52"/>
          <tpl hier="9" item="1"/>
          <tpl hier="11" item="4"/>
          <tpl hier="12" item="5"/>
          <tpl fld="4" item="0"/>
        </tpls>
      </n>
      <n v="391500686208">
        <tpls c="8">
          <tpl hier="1" item="6"/>
          <tpl hier="4" item="3"/>
          <tpl fld="3" item="4"/>
          <tpl fld="2" item="71"/>
          <tpl hier="9" item="1"/>
          <tpl hier="11" item="4"/>
          <tpl hier="12" item="5"/>
          <tpl fld="4" item="0"/>
        </tpls>
      </n>
      <n v="2508081049600">
        <tpls c="8">
          <tpl hier="1" item="6"/>
          <tpl hier="4" item="3"/>
          <tpl fld="3" item="39"/>
          <tpl fld="2" item="72"/>
          <tpl hier="9" item="1"/>
          <tpl hier="11" item="4"/>
          <tpl hier="12" item="5"/>
          <tpl fld="4" item="0"/>
        </tpls>
      </n>
      <n v="2682367350784">
        <tpls c="8">
          <tpl hier="1" item="6"/>
          <tpl hier="4" item="3"/>
          <tpl fld="3" item="38"/>
          <tpl fld="2" item="66"/>
          <tpl hier="9" item="1"/>
          <tpl hier="11" item="4"/>
          <tpl hier="12" item="5"/>
          <tpl fld="4" item="0"/>
        </tpls>
      </n>
      <n v="726298315008">
        <tpls c="8">
          <tpl hier="1" item="6"/>
          <tpl hier="4" item="3"/>
          <tpl fld="3" item="17"/>
          <tpl fld="2" item="75"/>
          <tpl hier="9" item="1"/>
          <tpl hier="11" item="4"/>
          <tpl hier="12" item="5"/>
          <tpl fld="4" item="0"/>
        </tpls>
      </n>
      <n v="609186460864">
        <tpls c="8">
          <tpl hier="1" item="6"/>
          <tpl hier="4" item="3"/>
          <tpl fld="3" item="40"/>
          <tpl fld="2" item="71"/>
          <tpl hier="9" item="1"/>
          <tpl hier="11" item="4"/>
          <tpl hier="12" item="5"/>
          <tpl fld="4" item="0"/>
        </tpls>
      </n>
      <n v="375385123744">
        <tpls c="8">
          <tpl hier="1" item="6"/>
          <tpl hier="4" item="3"/>
          <tpl fld="3" item="54"/>
          <tpl fld="2" item="74"/>
          <tpl hier="9" item="1"/>
          <tpl hier="11" item="4"/>
          <tpl hier="12" item="5"/>
          <tpl fld="4" item="0"/>
        </tpls>
      </n>
      <n v="4671654072064">
        <tpls c="8">
          <tpl hier="1" item="6"/>
          <tpl hier="4" item="3"/>
          <tpl fld="3" item="7"/>
          <tpl fld="2" item="80"/>
          <tpl hier="9" item="1"/>
          <tpl hier="11" item="4"/>
          <tpl hier="12" item="5"/>
          <tpl fld="4" item="0"/>
        </tpls>
      </n>
      <n v="22397989830656">
        <tpls c="8">
          <tpl hier="1" item="6"/>
          <tpl hier="4" item="3"/>
          <tpl fld="3" item="24"/>
          <tpl fld="2" item="78"/>
          <tpl hier="9" item="1"/>
          <tpl hier="11" item="4"/>
          <tpl hier="12" item="5"/>
          <tpl fld="4" item="0"/>
        </tpls>
      </n>
      <n v="1138518140592">
        <tpls c="8">
          <tpl hier="1" item="6"/>
          <tpl hier="4" item="3"/>
          <tpl fld="3" item="19"/>
          <tpl fld="2" item="48"/>
          <tpl hier="9" item="1"/>
          <tpl hier="11" item="4"/>
          <tpl hier="12" item="5"/>
          <tpl fld="4" item="0"/>
        </tpls>
      </n>
      <n v="65032865016">
        <tpls c="8">
          <tpl hier="1" item="6"/>
          <tpl hier="4" item="3"/>
          <tpl fld="3" item="2"/>
          <tpl fld="2" item="85"/>
          <tpl hier="9" item="1"/>
          <tpl hier="11" item="4"/>
          <tpl hier="12" item="5"/>
          <tpl fld="4" item="0"/>
        </tpls>
      </n>
      <n v="530839021312">
        <tpls c="8">
          <tpl hier="1" item="6"/>
          <tpl hier="4" item="3"/>
          <tpl fld="3" item="46"/>
          <tpl fld="2" item="71"/>
          <tpl hier="9" item="1"/>
          <tpl hier="11" item="4"/>
          <tpl hier="12" item="5"/>
          <tpl fld="4" item="0"/>
        </tpls>
      </n>
      <n v="1568279521856">
        <tpls c="8">
          <tpl hier="1" item="6"/>
          <tpl hier="4" item="3"/>
          <tpl fld="3" item="53"/>
          <tpl fld="2" item="74"/>
          <tpl hier="9" item="1"/>
          <tpl hier="11" item="4"/>
          <tpl hier="12" item="5"/>
          <tpl fld="4" item="0"/>
        </tpls>
      </n>
      <n v="9555776182784">
        <tpls c="8">
          <tpl hier="1" item="6"/>
          <tpl hier="4" item="3"/>
          <tpl fld="3" item="6"/>
          <tpl fld="2" item="80"/>
          <tpl hier="9" item="1"/>
          <tpl hier="11" item="4"/>
          <tpl hier="12" item="5"/>
          <tpl fld="4" item="0"/>
        </tpls>
      </n>
      <n v="22462686375936">
        <tpls c="8">
          <tpl hier="1" item="6"/>
          <tpl hier="4" item="3"/>
          <tpl fld="3" item="23"/>
          <tpl fld="2" item="78"/>
          <tpl hier="9" item="1"/>
          <tpl hier="11" item="4"/>
          <tpl hier="12" item="5"/>
          <tpl fld="4" item="0"/>
        </tpls>
      </n>
      <n v="16584711280">
        <tpls c="8">
          <tpl hier="1" item="6"/>
          <tpl hier="4" item="3"/>
          <tpl fld="3" item="18"/>
          <tpl fld="2" item="53"/>
          <tpl hier="9" item="1"/>
          <tpl hier="11" item="4"/>
          <tpl hier="12" item="5"/>
          <tpl fld="4" item="0"/>
        </tpls>
      </n>
      <n v="32567032712">
        <tpls c="8">
          <tpl hier="1" item="6"/>
          <tpl hier="4" item="3"/>
          <tpl fld="3" item="58"/>
          <tpl fld="2" item="41"/>
          <tpl hier="9" item="1"/>
          <tpl hier="11" item="4"/>
          <tpl hier="12" item="5"/>
          <tpl fld="4" item="0"/>
        </tpls>
      </n>
      <n v="182501508832">
        <tpls c="8">
          <tpl hier="1" item="6"/>
          <tpl hier="4" item="3"/>
          <tpl fld="3" item="12"/>
          <tpl fld="2" item="53"/>
          <tpl hier="9" item="1"/>
          <tpl hier="11" item="4"/>
          <tpl hier="12" item="5"/>
          <tpl fld="4" item="0"/>
        </tpls>
      </n>
      <n v="57045404832">
        <tpls c="8">
          <tpl hier="1" item="6"/>
          <tpl hier="4" item="3"/>
          <tpl fld="3" item="12"/>
          <tpl fld="2" item="73"/>
          <tpl hier="9" item="1"/>
          <tpl hier="11" item="4"/>
          <tpl hier="12" item="5"/>
          <tpl fld="4" item="0"/>
        </tpls>
      </n>
      <n v="214451640928">
        <tpls c="8">
          <tpl hier="1" item="6"/>
          <tpl hier="4" item="3"/>
          <tpl fld="3" item="11"/>
          <tpl fld="2" item="73"/>
          <tpl hier="9" item="1"/>
          <tpl hier="11" item="4"/>
          <tpl hier="12" item="5"/>
          <tpl fld="4" item="0"/>
        </tpls>
      </n>
      <n v="2394128189952">
        <tpls c="8">
          <tpl hier="1" item="6"/>
          <tpl hier="4" item="3"/>
          <tpl fld="3" item="45"/>
          <tpl fld="2" item="71"/>
          <tpl hier="9" item="1"/>
          <tpl hier="11" item="4"/>
          <tpl hier="12" item="5"/>
          <tpl fld="4" item="0"/>
        </tpls>
      </n>
      <n v="3598431522816">
        <tpls c="8">
          <tpl hier="1" item="6"/>
          <tpl hier="4" item="3"/>
          <tpl fld="3" item="28"/>
          <tpl fld="2" item="71"/>
          <tpl hier="9" item="1"/>
          <tpl hier="11" item="4"/>
          <tpl hier="12" item="5"/>
          <tpl fld="4" item="0"/>
        </tpls>
      </n>
      <n v="4015918284800">
        <tpls c="8">
          <tpl hier="1" item="6"/>
          <tpl hier="4" item="3"/>
          <tpl fld="3" item="27"/>
          <tpl fld="2" item="71"/>
          <tpl hier="9" item="1"/>
          <tpl hier="11" item="4"/>
          <tpl hier="12" item="5"/>
          <tpl fld="4" item="0"/>
        </tpls>
      </n>
      <n v="7062276039808">
        <tpls c="8">
          <tpl hier="1" item="6"/>
          <tpl hier="4" item="3"/>
          <tpl fld="3" item="5"/>
          <tpl fld="2" item="74"/>
          <tpl hier="9" item="1"/>
          <tpl hier="11" item="4"/>
          <tpl hier="12" item="5"/>
          <tpl fld="4" item="0"/>
        </tpls>
      </n>
      <n v="46360629755904">
        <tpls c="8">
          <tpl hier="1" item="6"/>
          <tpl hier="4" item="3"/>
          <tpl fld="3" item="29"/>
          <tpl fld="2" item="71"/>
          <tpl hier="9" item="1"/>
          <tpl hier="11" item="4"/>
          <tpl hier="12" item="5"/>
          <tpl fld="4" item="0"/>
        </tpls>
      </n>
      <n v="206367241488">
        <tpls c="8">
          <tpl hier="1" item="6"/>
          <tpl hier="4" item="3"/>
          <tpl fld="3" item="4"/>
          <tpl fld="2" item="74"/>
          <tpl hier="9" item="1"/>
          <tpl hier="11" item="4"/>
          <tpl hier="12" item="5"/>
          <tpl fld="4" item="0"/>
        </tpls>
      </n>
      <n v="889809526368">
        <tpls c="8">
          <tpl hier="1" item="6"/>
          <tpl hier="4" item="3"/>
          <tpl fld="3" item="58"/>
          <tpl fld="2" item="74"/>
          <tpl hier="9" item="1"/>
          <tpl hier="11" item="4"/>
          <tpl hier="12" item="5"/>
          <tpl fld="4" item="0"/>
        </tpls>
      </n>
      <n v="227918148480">
        <tpls c="8">
          <tpl hier="1" item="6"/>
          <tpl hier="4" item="3"/>
          <tpl fld="3" item="54"/>
          <tpl fld="2" item="76"/>
          <tpl hier="9" item="1"/>
          <tpl hier="11" item="4"/>
          <tpl hier="12" item="5"/>
          <tpl fld="4" item="0"/>
        </tpls>
      </n>
      <n v="1493523907584">
        <tpls c="8">
          <tpl hier="1" item="6"/>
          <tpl hier="4" item="3"/>
          <tpl fld="3" item="45"/>
          <tpl fld="2" item="83"/>
          <tpl hier="9" item="1"/>
          <tpl hier="11" item="4"/>
          <tpl hier="12" item="5"/>
          <tpl fld="4" item="0"/>
        </tpls>
      </n>
      <n v="2742854095296">
        <tpls c="8">
          <tpl hier="1" item="6"/>
          <tpl hier="4" item="3"/>
          <tpl fld="3" item="22"/>
          <tpl fld="2" item="80"/>
          <tpl hier="9" item="1"/>
          <tpl hier="11" item="4"/>
          <tpl hier="12" item="5"/>
          <tpl fld="4" item="0"/>
        </tpls>
      </n>
      <n v="1657187456">
        <tpls c="8">
          <tpl hier="1" item="6"/>
          <tpl hier="4" item="3"/>
          <tpl fld="3" item="26"/>
          <tpl fld="2" item="73"/>
          <tpl hier="9" item="1"/>
          <tpl hier="11" item="4"/>
          <tpl hier="12" item="5"/>
          <tpl fld="4" item="0"/>
        </tpls>
      </n>
      <n v="895618386176">
        <tpls c="8">
          <tpl hier="1" item="6"/>
          <tpl hier="4" item="3"/>
          <tpl fld="3" item="25"/>
          <tpl fld="2" item="71"/>
          <tpl hier="9" item="1"/>
          <tpl hier="11" item="4"/>
          <tpl hier="12" item="5"/>
          <tpl fld="4" item="0"/>
        </tpls>
      </n>
      <n v="47810530983936">
        <tpls c="8">
          <tpl hier="1" item="6"/>
          <tpl hier="4" item="3"/>
          <tpl fld="3" item="23"/>
          <tpl fld="2" item="71"/>
          <tpl hier="9" item="1"/>
          <tpl hier="11" item="4"/>
          <tpl hier="12" item="5"/>
          <tpl fld="4" item="0"/>
        </tpls>
      </n>
      <n v="1194494850048">
        <tpls c="8">
          <tpl hier="1" item="6"/>
          <tpl hier="4" item="3"/>
          <tpl fld="3" item="12"/>
          <tpl fld="2" item="71"/>
          <tpl hier="9" item="1"/>
          <tpl hier="11" item="4"/>
          <tpl hier="12" item="5"/>
          <tpl fld="4" item="0"/>
        </tpls>
      </n>
      <n v="248585680608">
        <tpls c="8">
          <tpl hier="1" item="6"/>
          <tpl hier="4" item="3"/>
          <tpl fld="3" item="57"/>
          <tpl fld="2" item="74"/>
          <tpl hier="9" item="1"/>
          <tpl hier="11" item="4"/>
          <tpl hier="12" item="5"/>
          <tpl fld="4" item="0"/>
        </tpls>
      </n>
      <n v="3453687965184">
        <tpls c="8">
          <tpl hier="1" item="6"/>
          <tpl hier="4" item="3"/>
          <tpl fld="3" item="1"/>
          <tpl fld="2" item="74"/>
          <tpl hier="9" item="1"/>
          <tpl hier="11" item="4"/>
          <tpl hier="12" item="5"/>
          <tpl fld="4" item="0"/>
        </tpls>
      </n>
      <n v="1030283052864">
        <tpls c="8">
          <tpl hier="1" item="6"/>
          <tpl hier="4" item="3"/>
          <tpl fld="3" item="51"/>
          <tpl fld="2" item="76"/>
          <tpl hier="9" item="1"/>
          <tpl hier="11" item="4"/>
          <tpl hier="12" item="5"/>
          <tpl fld="4" item="0"/>
        </tpls>
      </n>
      <n v="28617609216">
        <tpls c="8">
          <tpl hier="1" item="6"/>
          <tpl hier="4" item="3"/>
          <tpl fld="3" item="44"/>
          <tpl fld="2" item="83"/>
          <tpl hier="9" item="1"/>
          <tpl hier="11" item="4"/>
          <tpl hier="12" item="5"/>
          <tpl fld="4" item="0"/>
        </tpls>
      </n>
      <n v="1736824680704">
        <tpls c="8">
          <tpl hier="1" item="6"/>
          <tpl hier="4" item="3"/>
          <tpl fld="3" item="42"/>
          <tpl fld="2" item="83"/>
          <tpl hier="9" item="1"/>
          <tpl hier="11" item="4"/>
          <tpl hier="12" item="5"/>
          <tpl fld="4" item="0"/>
        </tpls>
      </n>
      <n v="3514930826720">
        <tpls c="8">
          <tpl hier="1" item="6"/>
          <tpl hier="4" item="3"/>
          <tpl fld="3" item="41"/>
          <tpl fld="2" item="83"/>
          <tpl hier="9" item="1"/>
          <tpl hier="11" item="4"/>
          <tpl hier="12" item="5"/>
          <tpl fld="4" item="0"/>
        </tpls>
      </n>
      <n v="291274198120">
        <tpls c="8">
          <tpl hier="1" item="6"/>
          <tpl hier="4" item="3"/>
          <tpl fld="3" item="31"/>
          <tpl fld="2" item="75"/>
          <tpl hier="9" item="1"/>
          <tpl hier="11" item="4"/>
          <tpl hier="12" item="5"/>
          <tpl fld="4" item="0"/>
        </tpls>
      </n>
      <n v="738894922368">
        <tpls c="8">
          <tpl hier="1" item="6"/>
          <tpl hier="4" item="3"/>
          <tpl fld="3" item="30"/>
          <tpl fld="2" item="75"/>
          <tpl hier="9" item="1"/>
          <tpl hier="11" item="4"/>
          <tpl hier="12" item="5"/>
          <tpl fld="4" item="0"/>
        </tpls>
      </n>
      <n v="731301852288">
        <tpls c="8">
          <tpl hier="1" item="6"/>
          <tpl hier="4" item="3"/>
          <tpl fld="3" item="16"/>
          <tpl fld="2" item="80"/>
          <tpl hier="9" item="1"/>
          <tpl hier="11" item="4"/>
          <tpl hier="12" item="5"/>
          <tpl fld="4" item="0"/>
        </tpls>
      </n>
      <n v="7386597629952">
        <tpls c="8">
          <tpl hier="1" item="6"/>
          <tpl hier="4" item="3"/>
          <tpl fld="3" item="14"/>
          <tpl fld="2" item="80"/>
          <tpl hier="9" item="1"/>
          <tpl hier="11" item="4"/>
          <tpl hier="12" item="5"/>
          <tpl fld="4" item="0"/>
        </tpls>
      </n>
      <n v="13948803151872">
        <tpls c="8">
          <tpl hier="1" item="6"/>
          <tpl hier="4" item="3"/>
          <tpl fld="3" item="13"/>
          <tpl fld="2" item="80"/>
          <tpl hier="9" item="1"/>
          <tpl hier="11" item="4"/>
          <tpl hier="12" item="5"/>
          <tpl fld="4" item="0"/>
        </tpls>
      </n>
      <n v="401328173312">
        <tpls c="8">
          <tpl hier="1" item="6"/>
          <tpl hier="4" item="3"/>
          <tpl fld="3" item="58"/>
          <tpl fld="2" item="84"/>
          <tpl hier="9" item="1"/>
          <tpl hier="11" item="4"/>
          <tpl hier="12" item="5"/>
          <tpl fld="4" item="0"/>
        </tpls>
      </n>
      <n v="76634866816">
        <tpls c="8">
          <tpl hier="1" item="6"/>
          <tpl hier="4" item="3"/>
          <tpl fld="3" item="54"/>
          <tpl fld="2" item="70"/>
          <tpl hier="9" item="1"/>
          <tpl hier="11" item="4"/>
          <tpl hier="12" item="5"/>
          <tpl fld="4" item="0"/>
        </tpls>
      </n>
      <n v="998928269568">
        <tpls c="8">
          <tpl hier="1" item="6"/>
          <tpl hier="4" item="3"/>
          <tpl fld="3" item="52"/>
          <tpl fld="2" item="70"/>
          <tpl hier="9" item="1"/>
          <tpl hier="11" item="4"/>
          <tpl hier="12" item="5"/>
          <tpl fld="4" item="0"/>
        </tpls>
      </n>
      <n v="1688096756992">
        <tpls c="8">
          <tpl hier="1" item="6"/>
          <tpl hier="4" item="3"/>
          <tpl fld="3" item="46"/>
          <tpl fld="2" item="72"/>
          <tpl hier="9" item="1"/>
          <tpl hier="11" item="4"/>
          <tpl hier="12" item="5"/>
          <tpl fld="4" item="0"/>
        </tpls>
      </n>
      <n v="181284233216">
        <tpls c="8">
          <tpl hier="1" item="6"/>
          <tpl hier="4" item="3"/>
          <tpl fld="3" item="34"/>
          <tpl fld="2" item="78"/>
          <tpl hier="9" item="1"/>
          <tpl hier="11" item="4"/>
          <tpl hier="12" item="5"/>
          <tpl fld="4" item="0"/>
        </tpls>
      </n>
      <n v="25731699548160">
        <tpls c="8">
          <tpl hier="1" item="6"/>
          <tpl hier="4" item="3"/>
          <tpl fld="3" item="33"/>
          <tpl fld="2" item="78"/>
          <tpl hier="9" item="1"/>
          <tpl hier="11" item="4"/>
          <tpl hier="12" item="5"/>
          <tpl fld="4" item="0"/>
        </tpls>
      </n>
      <n v="200457617472">
        <tpls c="8">
          <tpl hier="1" item="6"/>
          <tpl hier="4" item="3"/>
          <tpl fld="3" item="17"/>
          <tpl fld="2" item="73"/>
          <tpl hier="9" item="1"/>
          <tpl hier="11" item="4"/>
          <tpl hier="12" item="5"/>
          <tpl fld="4" item="0"/>
        </tpls>
      </n>
      <n v="1481310986560">
        <tpls c="8">
          <tpl hier="1" item="6"/>
          <tpl hier="4" item="3"/>
          <tpl fld="3" item="7"/>
          <tpl fld="2" item="69"/>
          <tpl hier="9" item="1"/>
          <tpl hier="11" item="4"/>
          <tpl hier="12" item="5"/>
          <tpl fld="4" item="0"/>
        </tpls>
      </n>
      <n v="194742865136">
        <tpls c="8">
          <tpl hier="1" item="6"/>
          <tpl hier="4" item="3"/>
          <tpl fld="3" item="22"/>
          <tpl fld="2" item="53"/>
          <tpl hier="9" item="1"/>
          <tpl hier="11" item="4"/>
          <tpl hier="12" item="5"/>
          <tpl fld="4" item="0"/>
        </tpls>
      </n>
      <n v="240246895616">
        <tpls c="8">
          <tpl hier="1" item="6"/>
          <tpl hier="4" item="3"/>
          <tpl fld="3" item="18"/>
          <tpl fld="2" item="71"/>
          <tpl hier="9" item="1"/>
          <tpl hier="11" item="4"/>
          <tpl hier="12" item="5"/>
          <tpl fld="4" item="0"/>
        </tpls>
      </n>
      <n v="1023866656128">
        <tpls c="8">
          <tpl hier="1" item="6"/>
          <tpl hier="4" item="3"/>
          <tpl fld="3" item="22"/>
          <tpl fld="2" item="71"/>
          <tpl hier="9" item="1"/>
          <tpl hier="11" item="4"/>
          <tpl hier="12" item="5"/>
          <tpl fld="4" item="0"/>
        </tpls>
      </n>
      <n v="4977235236864">
        <tpls c="8">
          <tpl hier="1" item="6"/>
          <tpl hier="4" item="3"/>
          <tpl fld="3" item="17"/>
          <tpl fld="2" item="71"/>
          <tpl hier="9" item="1"/>
          <tpl hier="11" item="4"/>
          <tpl hier="12" item="5"/>
          <tpl fld="4" item="0"/>
        </tpls>
      </n>
      <n v="47961076006912">
        <tpls c="8">
          <tpl hier="1" item="6"/>
          <tpl hier="4" item="3"/>
          <tpl fld="3" item="21"/>
          <tpl fld="2" item="71"/>
          <tpl hier="9" item="1"/>
          <tpl hier="11" item="4"/>
          <tpl hier="12" item="5"/>
          <tpl fld="4" item="0"/>
        </tpls>
      </n>
      <n v="347312852160">
        <tpls c="8">
          <tpl hier="1" item="6"/>
          <tpl hier="4" item="3"/>
          <tpl fld="3" item="8"/>
          <tpl fld="2" item="71"/>
          <tpl hier="9" item="1"/>
          <tpl hier="11" item="4"/>
          <tpl hier="12" item="5"/>
          <tpl fld="4" item="0"/>
        </tpls>
      </n>
      <n v="1108858873536">
        <tpls c="8">
          <tpl hier="1" item="6"/>
          <tpl hier="4" item="3"/>
          <tpl fld="3" item="7"/>
          <tpl fld="2" item="71"/>
          <tpl hier="9" item="1"/>
          <tpl hier="11" item="4"/>
          <tpl hier="12" item="5"/>
          <tpl fld="4" item="0"/>
        </tpls>
      </n>
      <n v="7251176896512">
        <tpls c="8">
          <tpl hier="1" item="6"/>
          <tpl hier="4" item="3"/>
          <tpl fld="3" item="6"/>
          <tpl fld="2" item="71"/>
          <tpl hier="9" item="1"/>
          <tpl hier="11" item="4"/>
          <tpl hier="12" item="5"/>
          <tpl fld="4" item="0"/>
        </tpls>
      </n>
      <n v="33933509099520">
        <tpls c="8">
          <tpl hier="1" item="6"/>
          <tpl hier="4" item="3"/>
          <tpl fld="3" item="5"/>
          <tpl fld="2" item="71"/>
          <tpl hier="9" item="1"/>
          <tpl hier="11" item="4"/>
          <tpl hier="12" item="5"/>
          <tpl fld="4" item="0"/>
        </tpls>
      </n>
      <n v="346769533640">
        <tpls c="8">
          <tpl hier="1" item="6"/>
          <tpl hier="4" item="3"/>
          <tpl fld="3" item="56"/>
          <tpl fld="2" item="74"/>
          <tpl hier="9" item="1"/>
          <tpl hier="11" item="4"/>
          <tpl hier="12" item="5"/>
          <tpl fld="4" item="0"/>
        </tpls>
      </n>
      <n v="1532361176576">
        <tpls c="8">
          <tpl hier="1" item="6"/>
          <tpl hier="4" item="3"/>
          <tpl fld="3" item="0"/>
          <tpl fld="2" item="74"/>
          <tpl hier="9" item="1"/>
          <tpl hier="11" item="4"/>
          <tpl hier="12" item="5"/>
          <tpl fld="4" item="0"/>
        </tpls>
      </n>
      <n v="3742027142144">
        <tpls c="8">
          <tpl hier="1" item="6"/>
          <tpl hier="4" item="3"/>
          <tpl fld="3" item="55"/>
          <tpl fld="2" item="74"/>
          <tpl hier="9" item="1"/>
          <tpl hier="11" item="4"/>
          <tpl hier="12" item="5"/>
          <tpl fld="4" item="0"/>
        </tpls>
      </n>
      <n v="14573304320">
        <tpls c="8">
          <tpl hier="1" item="6"/>
          <tpl hier="4" item="3"/>
          <tpl fld="3" item="35"/>
          <tpl fld="2" item="76"/>
          <tpl hier="9" item="1"/>
          <tpl hier="11" item="4"/>
          <tpl hier="12" item="5"/>
          <tpl fld="4" item="0"/>
        </tpls>
      </n>
      <n v="295066275072">
        <tpls c="8">
          <tpl hier="1" item="6"/>
          <tpl hier="4" item="3"/>
          <tpl fld="3" item="40"/>
          <tpl fld="2" item="76"/>
          <tpl hier="9" item="1"/>
          <tpl hier="11" item="4"/>
          <tpl hier="12" item="5"/>
          <tpl fld="4" item="0"/>
        </tpls>
      </n>
      <n v="993849755072">
        <tpls c="8">
          <tpl hier="1" item="6"/>
          <tpl hier="4" item="3"/>
          <tpl fld="3" item="50"/>
          <tpl fld="2" item="76"/>
          <tpl hier="9" item="1"/>
          <tpl hier="11" item="4"/>
          <tpl hier="12" item="5"/>
          <tpl fld="4" item="0"/>
        </tpls>
      </n>
      <n v="2277872775680">
        <tpls c="8">
          <tpl hier="1" item="6"/>
          <tpl hier="4" item="3"/>
          <tpl fld="3" item="49"/>
          <tpl fld="2" item="76"/>
          <tpl hier="9" item="1"/>
          <tpl hier="11" item="4"/>
          <tpl hier="12" item="5"/>
          <tpl fld="4" item="0"/>
        </tpls>
      </n>
      <n v="32016340992">
        <tpls c="8">
          <tpl hier="1" item="6"/>
          <tpl hier="4" item="3"/>
          <tpl fld="3" item="37"/>
          <tpl fld="2" item="83"/>
          <tpl hier="9" item="1"/>
          <tpl hier="11" item="4"/>
          <tpl hier="12" item="5"/>
          <tpl fld="4" item="0"/>
        </tpls>
      </n>
      <n v="770883547392">
        <tpls c="8">
          <tpl hier="1" item="6"/>
          <tpl hier="4" item="3"/>
          <tpl fld="3" item="39"/>
          <tpl fld="2" item="83"/>
          <tpl hier="9" item="1"/>
          <tpl hier="11" item="4"/>
          <tpl hier="12" item="5"/>
          <tpl fld="4" item="0"/>
        </tpls>
      </n>
      <n v="1704913644032">
        <tpls c="8">
          <tpl hier="1" item="6"/>
          <tpl hier="4" item="3"/>
          <tpl fld="3" item="28"/>
          <tpl fld="2" item="83"/>
          <tpl hier="9" item="1"/>
          <tpl hier="11" item="4"/>
          <tpl hier="12" item="5"/>
          <tpl fld="4" item="0"/>
        </tpls>
      </n>
      <n v="3359330379552">
        <tpls c="8">
          <tpl hier="1" item="6"/>
          <tpl hier="4" item="3"/>
          <tpl fld="3" item="19"/>
          <tpl fld="2" item="83"/>
          <tpl hier="9" item="1"/>
          <tpl hier="11" item="4"/>
          <tpl hier="12" item="5"/>
          <tpl fld="4" item="0"/>
        </tpls>
      </n>
      <n v="18680122368">
        <tpls c="8">
          <tpl hier="1" item="6"/>
          <tpl hier="4" item="3"/>
          <tpl fld="3" item="26"/>
          <tpl fld="2" item="75"/>
          <tpl hier="9" item="1"/>
          <tpl hier="11" item="4"/>
          <tpl hier="12" item="5"/>
          <tpl fld="4" item="0"/>
        </tpls>
      </n>
      <n v="282272684537.5">
        <tpls c="8">
          <tpl hier="1" item="6"/>
          <tpl hier="4" item="3"/>
          <tpl fld="3" item="25"/>
          <tpl fld="2" item="75"/>
          <tpl hier="9" item="1"/>
          <tpl hier="11" item="4"/>
          <tpl hier="12" item="5"/>
          <tpl fld="4" item="0"/>
        </tpls>
      </n>
      <n v="749044657308">
        <tpls c="8">
          <tpl hier="1" item="6"/>
          <tpl hier="4" item="3"/>
          <tpl fld="3" item="24"/>
          <tpl fld="2" item="75"/>
          <tpl hier="9" item="1"/>
          <tpl hier="11" item="4"/>
          <tpl hier="12" item="5"/>
          <tpl fld="4" item="0"/>
        </tpls>
      </n>
      <n v="1275488079616">
        <tpls c="8">
          <tpl hier="1" item="6"/>
          <tpl hier="4" item="3"/>
          <tpl fld="3" item="23"/>
          <tpl fld="2" item="75"/>
          <tpl hier="9" item="1"/>
          <tpl hier="11" item="4"/>
          <tpl hier="12" item="5"/>
          <tpl fld="4" item="0"/>
        </tpls>
      </n>
      <n v="773454543936">
        <tpls c="8">
          <tpl hier="1" item="6"/>
          <tpl hier="4" item="3"/>
          <tpl fld="3" item="10"/>
          <tpl fld="2" item="80"/>
          <tpl hier="9" item="1"/>
          <tpl hier="11" item="4"/>
          <tpl hier="12" item="5"/>
          <tpl fld="4" item="0"/>
        </tpls>
      </n>
      <n v="3891260353152">
        <tpls c="8">
          <tpl hier="1" item="6"/>
          <tpl hier="4" item="3"/>
          <tpl fld="3" item="12"/>
          <tpl fld="2" item="80"/>
          <tpl hier="9" item="1"/>
          <tpl hier="11" item="4"/>
          <tpl hier="12" item="5"/>
          <tpl fld="4" item="0"/>
        </tpls>
      </n>
      <n v="7914284266496">
        <tpls c="8">
          <tpl hier="1" item="6"/>
          <tpl hier="4" item="3"/>
          <tpl fld="3" item="11"/>
          <tpl fld="2" item="80"/>
          <tpl hier="9" item="1"/>
          <tpl hier="11" item="4"/>
          <tpl hier="12" item="5"/>
          <tpl fld="4" item="0"/>
        </tpls>
      </n>
      <n v="14983799318528">
        <tpls c="8">
          <tpl hier="1" item="6"/>
          <tpl hier="4" item="3"/>
          <tpl fld="3" item="9"/>
          <tpl fld="2" item="80"/>
          <tpl hier="9" item="1"/>
          <tpl hier="11" item="4"/>
          <tpl hier="12" item="5"/>
          <tpl fld="4" item="0"/>
        </tpls>
      </n>
      <n v="127982201344">
        <tpls c="8">
          <tpl hier="1" item="6"/>
          <tpl hier="4" item="3"/>
          <tpl fld="3" item="57"/>
          <tpl fld="2" item="84"/>
          <tpl hier="9" item="1"/>
          <tpl hier="11" item="4"/>
          <tpl hier="12" item="5"/>
          <tpl fld="4" item="0"/>
        </tpls>
      </n>
      <n v="415917302528">
        <tpls c="8">
          <tpl hier="1" item="6"/>
          <tpl hier="4" item="3"/>
          <tpl fld="3" item="3"/>
          <tpl fld="2" item="84"/>
          <tpl hier="9" item="1"/>
          <tpl hier="11" item="4"/>
          <tpl hier="12" item="5"/>
          <tpl fld="4" item="0"/>
        </tpls>
      </n>
      <n v="1258370862336">
        <tpls c="8">
          <tpl hier="1" item="6"/>
          <tpl hier="4" item="3"/>
          <tpl fld="3" item="1"/>
          <tpl fld="2" item="84"/>
          <tpl hier="9" item="1"/>
          <tpl hier="11" item="4"/>
          <tpl hier="12" item="5"/>
          <tpl fld="4" item="0"/>
        </tpls>
      </n>
      <n v="76671773952">
        <tpls c="8">
          <tpl hier="1" item="6"/>
          <tpl hier="4" item="3"/>
          <tpl fld="3" item="20"/>
          <tpl fld="2" item="70"/>
          <tpl hier="9" item="1"/>
          <tpl hier="11" item="4"/>
          <tpl hier="12" item="5"/>
          <tpl fld="4" item="0"/>
        </tpls>
      </n>
      <n v="332260763136">
        <tpls c="8">
          <tpl hier="1" item="6"/>
          <tpl hier="4" item="3"/>
          <tpl fld="3" item="51"/>
          <tpl fld="2" item="70"/>
          <tpl hier="9" item="1"/>
          <tpl hier="11" item="4"/>
          <tpl hier="12" item="5"/>
          <tpl fld="4" item="0"/>
        </tpls>
      </n>
      <n v="1171023404544">
        <tpls c="8">
          <tpl hier="1" item="6"/>
          <tpl hier="4" item="3"/>
          <tpl fld="3" item="38"/>
          <tpl fld="2" item="70"/>
          <tpl hier="9" item="1"/>
          <tpl hier="11" item="4"/>
          <tpl hier="12" item="5"/>
          <tpl fld="4" item="0"/>
        </tpls>
      </n>
      <n v="115512565760">
        <tpls c="8">
          <tpl hier="1" item="6"/>
          <tpl hier="4" item="3"/>
          <tpl fld="3" item="44"/>
          <tpl fld="2" item="72"/>
          <tpl hier="9" item="1"/>
          <tpl hier="11" item="4"/>
          <tpl hier="12" item="5"/>
          <tpl fld="4" item="0"/>
        </tpls>
      </n>
      <n v="2102867513408">
        <tpls c="8">
          <tpl hier="1" item="6"/>
          <tpl hier="4" item="3"/>
          <tpl fld="3" item="43"/>
          <tpl fld="2" item="72"/>
          <tpl hier="9" item="1"/>
          <tpl hier="11" item="4"/>
          <tpl hier="12" item="5"/>
          <tpl fld="4" item="0"/>
        </tpls>
      </n>
      <n v="6002420024320">
        <tpls c="8">
          <tpl hier="1" item="6"/>
          <tpl hier="4" item="3"/>
          <tpl fld="3" item="42"/>
          <tpl fld="2" item="72"/>
          <tpl hier="9" item="1"/>
          <tpl hier="11" item="4"/>
          <tpl hier="12" item="5"/>
          <tpl fld="4" item="0"/>
        </tpls>
      </n>
      <n v="11629375688704">
        <tpls c="8">
          <tpl hier="1" item="6"/>
          <tpl hier="4" item="3"/>
          <tpl fld="3" item="41"/>
          <tpl fld="2" item="72"/>
          <tpl hier="9" item="1"/>
          <tpl hier="11" item="4"/>
          <tpl hier="12" item="5"/>
          <tpl fld="4" item="0"/>
        </tpls>
      </n>
      <n v="210570698752">
        <tpls c="8">
          <tpl hier="1" item="6"/>
          <tpl hier="4" item="3"/>
          <tpl fld="3" item="32"/>
          <tpl fld="2" item="78"/>
          <tpl hier="9" item="1"/>
          <tpl hier="11" item="4"/>
          <tpl hier="12" item="5"/>
          <tpl fld="4" item="0"/>
        </tpls>
      </n>
      <n v="5457719593984">
        <tpls c="8">
          <tpl hier="1" item="6"/>
          <tpl hier="4" item="3"/>
          <tpl fld="3" item="31"/>
          <tpl fld="2" item="78"/>
          <tpl hier="9" item="1"/>
          <tpl hier="11" item="4"/>
          <tpl hier="12" item="5"/>
          <tpl fld="4" item="0"/>
        </tpls>
      </n>
      <n v="20005504679936">
        <tpls c="8">
          <tpl hier="1" item="6"/>
          <tpl hier="4" item="3"/>
          <tpl fld="3" item="30"/>
          <tpl fld="2" item="78"/>
          <tpl hier="9" item="1"/>
          <tpl hier="11" item="4"/>
          <tpl hier="12" item="5"/>
          <tpl fld="4" item="0"/>
        </tpls>
      </n>
      <n v="24561592877056">
        <tpls c="8">
          <tpl hier="1" item="6"/>
          <tpl hier="4" item="3"/>
          <tpl fld="3" item="29"/>
          <tpl fld="2" item="78"/>
          <tpl hier="9" item="1"/>
          <tpl hier="11" item="4"/>
          <tpl hier="12" item="5"/>
          <tpl fld="4" item="0"/>
        </tpls>
      </n>
      <n v="2101751360">
        <tpls c="8">
          <tpl hier="1" item="6"/>
          <tpl hier="4" item="3"/>
          <tpl fld="3" item="16"/>
          <tpl fld="2" item="73"/>
          <tpl hier="9" item="1"/>
          <tpl hier="11" item="4"/>
          <tpl hier="12" item="5"/>
          <tpl fld="4" item="0"/>
        </tpls>
      </n>
      <n v="44504208480">
        <tpls c="8">
          <tpl hier="1" item="6"/>
          <tpl hier="4" item="3"/>
          <tpl fld="3" item="15"/>
          <tpl fld="2" item="73"/>
          <tpl hier="9" item="1"/>
          <tpl hier="11" item="4"/>
          <tpl hier="12" item="5"/>
          <tpl fld="4" item="0"/>
        </tpls>
      </n>
      <n v="202728981816">
        <tpls c="8">
          <tpl hier="1" item="6"/>
          <tpl hier="4" item="3"/>
          <tpl fld="3" item="14"/>
          <tpl fld="2" item="73"/>
          <tpl hier="9" item="1"/>
          <tpl hier="11" item="4"/>
          <tpl hier="12" item="5"/>
          <tpl fld="4" item="0"/>
        </tpls>
      </n>
      <n v="640942090864">
        <tpls c="8">
          <tpl hier="1" item="6"/>
          <tpl hier="4" item="3"/>
          <tpl fld="3" item="13"/>
          <tpl fld="2" item="73"/>
          <tpl hier="9" item="1"/>
          <tpl hier="11" item="4"/>
          <tpl hier="12" item="5"/>
          <tpl fld="4" item="0"/>
        </tpls>
      </n>
      <n v="387472051456">
        <tpls c="8">
          <tpl hier="1" item="6"/>
          <tpl hier="4" item="3"/>
          <tpl fld="3" item="4"/>
          <tpl fld="2" item="69"/>
          <tpl hier="9" item="1"/>
          <tpl hier="11" item="4"/>
          <tpl hier="12" item="5"/>
          <tpl fld="4" item="0"/>
        </tpls>
      </n>
      <n v="1602108851328">
        <tpls c="8">
          <tpl hier="1" item="6"/>
          <tpl hier="4" item="3"/>
          <tpl fld="3" item="58"/>
          <tpl fld="2" item="69"/>
          <tpl hier="9" item="1"/>
          <tpl hier="11" item="4"/>
          <tpl hier="12" item="5"/>
          <tpl fld="4" item="0"/>
        </tpls>
      </n>
      <n v="4126680739712">
        <tpls c="8">
          <tpl hier="1" item="6"/>
          <tpl hier="4" item="3"/>
          <tpl fld="3" item="2"/>
          <tpl fld="2" item="69"/>
          <tpl hier="9" item="1"/>
          <tpl hier="11" item="4"/>
          <tpl hier="12" item="5"/>
          <tpl fld="4" item="0"/>
        </tpls>
      </n>
      <n v="214407884928">
        <tpls c="8">
          <tpl hier="1" item="6"/>
          <tpl hier="4" item="3"/>
          <tpl fld="3" item="54"/>
          <tpl fld="2" item="66"/>
          <tpl hier="9" item="1"/>
          <tpl hier="11" item="4"/>
          <tpl hier="12" item="5"/>
          <tpl fld="4" item="0"/>
        </tpls>
      </n>
      <n v="676052432832">
        <tpls c="8">
          <tpl hier="1" item="6"/>
          <tpl hier="4" item="3"/>
          <tpl fld="3" item="53"/>
          <tpl fld="2" item="66"/>
          <tpl hier="9" item="1"/>
          <tpl hier="11" item="4"/>
          <tpl hier="12" item="5"/>
          <tpl fld="4" item="0"/>
        </tpls>
      </n>
      <n v="2310263516160">
        <tpls c="8">
          <tpl hier="1" item="6"/>
          <tpl hier="4" item="3"/>
          <tpl fld="3" item="52"/>
          <tpl fld="2" item="66"/>
          <tpl hier="9" item="1"/>
          <tpl hier="11" item="4"/>
          <tpl hier="12" item="5"/>
          <tpl fld="4" item="0"/>
        </tpls>
      </n>
      <n v="7302829568">
        <tpls c="8">
          <tpl hier="1" item="6"/>
          <tpl hier="4" item="3"/>
          <tpl fld="3" item="48"/>
          <tpl fld="2" item="48"/>
          <tpl hier="9" item="1"/>
          <tpl hier="11" item="4"/>
          <tpl hier="12" item="5"/>
          <tpl fld="4" item="0"/>
        </tpls>
      </n>
      <n v="128340996576">
        <tpls c="8">
          <tpl hier="1" item="6"/>
          <tpl hier="4" item="3"/>
          <tpl fld="3" item="46"/>
          <tpl fld="2" item="48"/>
          <tpl hier="9" item="1"/>
          <tpl hier="11" item="4"/>
          <tpl hier="12" item="5"/>
          <tpl fld="4" item="0"/>
        </tpls>
      </n>
      <n v="525718641824">
        <tpls c="8">
          <tpl hier="1" item="6"/>
          <tpl hier="4" item="3"/>
          <tpl fld="3" item="45"/>
          <tpl fld="2" item="48"/>
          <tpl hier="9" item="1"/>
          <tpl hier="11" item="4"/>
          <tpl hier="12" item="5"/>
          <tpl fld="4" item="0"/>
        </tpls>
      </n>
      <n v="1276139917408">
        <tpls c="8">
          <tpl hier="1" item="6"/>
          <tpl hier="4" item="3"/>
          <tpl fld="3" item="41"/>
          <tpl fld="2" item="48"/>
          <tpl hier="9" item="1"/>
          <tpl hier="11" item="4"/>
          <tpl hier="12" item="5"/>
          <tpl fld="4" item="0"/>
        </tpls>
      </n>
      <n v="13351089272">
        <tpls c="8">
          <tpl hier="1" item="6"/>
          <tpl hier="4" item="3"/>
          <tpl fld="3" item="26"/>
          <tpl fld="2" item="53"/>
          <tpl hier="9" item="1"/>
          <tpl hier="11" item="4"/>
          <tpl hier="12" item="5"/>
          <tpl fld="4" item="0"/>
        </tpls>
      </n>
      <n v="185496975708">
        <tpls c="8">
          <tpl hier="1" item="6"/>
          <tpl hier="4" item="3"/>
          <tpl fld="3" item="15"/>
          <tpl fld="2" item="53"/>
          <tpl hier="9" item="1"/>
          <tpl hier="11" item="4"/>
          <tpl hier="12" item="5"/>
          <tpl fld="4" item="0"/>
        </tpls>
      </n>
      <n v="1044923706880">
        <tpls c="8">
          <tpl hier="1" item="6"/>
          <tpl hier="4" item="3"/>
          <tpl fld="3" item="6"/>
          <tpl fld="2" item="53"/>
          <tpl hier="9" item="1"/>
          <tpl hier="11" item="4"/>
          <tpl hier="12" item="5"/>
          <tpl fld="4" item="0"/>
        </tpls>
      </n>
      <n v="5552850034688">
        <tpls c="8">
          <tpl hier="1" item="6"/>
          <tpl hier="4" item="3"/>
          <tpl fld="3" item="49"/>
          <tpl fld="2" item="57"/>
          <tpl hier="9" item="1"/>
          <tpl hier="11" item="4"/>
          <tpl hier="12" item="5"/>
          <tpl fld="4" item="0"/>
        </tpls>
      </n>
      <n v="2911854629888">
        <tpls c="8">
          <tpl hier="1" item="6"/>
          <tpl hier="4" item="3"/>
          <tpl fld="3" item="23"/>
          <tpl fld="2" item="79"/>
          <tpl hier="9" item="1"/>
          <tpl hier="11" item="4"/>
          <tpl hier="12" item="5"/>
          <tpl fld="4" item="0"/>
        </tpls>
      </n>
      <n v="836862752">
        <tpls c="8">
          <tpl hier="1" item="6"/>
          <tpl hier="4" item="3"/>
          <tpl fld="3" item="18"/>
          <tpl fld="2" item="58"/>
          <tpl hier="9" item="1"/>
          <tpl hier="11" item="4"/>
          <tpl hier="12" item="5"/>
          <tpl fld="4" item="0"/>
        </tpls>
      </n>
      <n v="195614040">
        <tpls c="8">
          <tpl hier="1" item="6"/>
          <tpl hier="4" item="3"/>
          <tpl fld="3" item="56"/>
          <tpl fld="2" item="82"/>
          <tpl hier="9" item="1"/>
          <tpl hier="11" item="4"/>
          <tpl hier="12" item="5"/>
          <tpl fld="4" item="0"/>
        </tpls>
      </n>
      <n v="22802257144">
        <tpls c="8">
          <tpl hier="1" item="6"/>
          <tpl hier="4" item="3"/>
          <tpl fld="3" item="39"/>
          <tpl fld="2" item="52"/>
          <tpl hier="9" item="1"/>
          <tpl hier="11" item="4"/>
          <tpl hier="12" item="5"/>
          <tpl fld="4" item="0"/>
        </tpls>
      </n>
      <n v="1213246808576">
        <tpls c="8">
          <tpl hier="1" item="6"/>
          <tpl hier="4" item="3"/>
          <tpl fld="3" item="12"/>
          <tpl fld="2" item="60"/>
          <tpl hier="9" item="1"/>
          <tpl hier="11" item="4"/>
          <tpl hier="12" item="5"/>
          <tpl fld="4" item="0"/>
        </tpls>
      </n>
      <n v="4571904851">
        <tpls c="8">
          <tpl hier="1" item="6"/>
          <tpl hier="4" item="3"/>
          <tpl fld="3" item="51"/>
          <tpl fld="2" item="42"/>
          <tpl hier="9" item="1"/>
          <tpl hier="11" item="4"/>
          <tpl hier="12" item="5"/>
          <tpl fld="4" item="0"/>
        </tpls>
      </n>
      <n v="4350346824">
        <tpls c="8">
          <tpl hier="1" item="6"/>
          <tpl hier="4" item="3"/>
          <tpl fld="3" item="30"/>
          <tpl fld="2" item="77"/>
          <tpl hier="9" item="1"/>
          <tpl hier="11" item="4"/>
          <tpl hier="12" item="5"/>
          <tpl fld="4" item="0"/>
        </tpls>
      </n>
      <n v="539880088448">
        <tpls c="8">
          <tpl hier="1" item="6"/>
          <tpl hier="4" item="3"/>
          <tpl fld="3" item="2"/>
          <tpl fld="2" item="35"/>
          <tpl hier="9" item="1"/>
          <tpl hier="11" item="4"/>
          <tpl hier="12" item="5"/>
          <tpl fld="4" item="0"/>
        </tpls>
      </n>
      <n v="123148241760">
        <tpls c="8">
          <tpl hier="1" item="6"/>
          <tpl hier="4" item="3"/>
          <tpl fld="3" item="47"/>
          <tpl fld="2" item="54"/>
          <tpl hier="9" item="1"/>
          <tpl hier="11" item="4"/>
          <tpl hier="12" item="5"/>
          <tpl fld="4" item="0"/>
        </tpls>
      </n>
      <n v="35146400496">
        <tpls c="8">
          <tpl hier="1" item="6"/>
          <tpl hier="4" item="3"/>
          <tpl fld="3" item="12"/>
          <tpl fld="2" item="85"/>
          <tpl hier="9" item="1"/>
          <tpl hier="11" item="4"/>
          <tpl hier="12" item="5"/>
          <tpl fld="4" item="0"/>
        </tpls>
      </n>
      <n v="367968800">
        <tpls c="8">
          <tpl hier="1" item="6"/>
          <tpl hier="4" item="3"/>
          <tpl fld="3" item="18"/>
          <tpl fld="2" item="21"/>
          <tpl hier="9" item="1"/>
          <tpl hier="11" item="4"/>
          <tpl hier="12" item="5"/>
          <tpl fld="4" item="0"/>
        </tpls>
      </n>
      <n v="1420377735168">
        <tpls c="8">
          <tpl hier="1" item="6"/>
          <tpl hier="4" item="3"/>
          <tpl fld="3" item="3"/>
          <tpl fld="2" item="71"/>
          <tpl hier="9" item="1"/>
          <tpl hier="11" item="4"/>
          <tpl hier="12" item="5"/>
          <tpl fld="4" item="0"/>
        </tpls>
      </n>
      <n v="10382315378688">
        <tpls c="8">
          <tpl hier="1" item="6"/>
          <tpl hier="4" item="3"/>
          <tpl fld="3" item="1"/>
          <tpl fld="2" item="71"/>
          <tpl hier="9" item="1"/>
          <tpl hier="11" item="4"/>
          <tpl hier="12" item="5"/>
          <tpl fld="4" item="0"/>
        </tpls>
      </n>
      <n v="398605612848">
        <tpls c="8">
          <tpl hier="1" item="6"/>
          <tpl hier="4" item="3"/>
          <tpl fld="3" item="20"/>
          <tpl fld="2" item="74"/>
          <tpl hier="9" item="1"/>
          <tpl hier="11" item="4"/>
          <tpl hier="12" item="5"/>
          <tpl fld="4" item="0"/>
        </tpls>
      </n>
      <n v="1557266948416">
        <tpls c="8">
          <tpl hier="1" item="6"/>
          <tpl hier="4" item="3"/>
          <tpl fld="3" item="51"/>
          <tpl fld="2" item="74"/>
          <tpl hier="9" item="1"/>
          <tpl hier="11" item="4"/>
          <tpl hier="12" item="5"/>
          <tpl fld="4" item="0"/>
        </tpls>
      </n>
      <n v="5287009271296">
        <tpls c="8">
          <tpl hier="1" item="6"/>
          <tpl hier="4" item="3"/>
          <tpl fld="3" item="38"/>
          <tpl fld="2" item="74"/>
          <tpl hier="9" item="1"/>
          <tpl hier="11" item="4"/>
          <tpl hier="12" item="5"/>
          <tpl fld="4" item="0"/>
        </tpls>
      </n>
      <n v="16690862080">
        <tpls c="8">
          <tpl hier="1" item="6"/>
          <tpl hier="4" item="3"/>
          <tpl fld="3" item="44"/>
          <tpl fld="2" item="76"/>
          <tpl hier="9" item="1"/>
          <tpl hier="11" item="4"/>
          <tpl hier="12" item="5"/>
          <tpl fld="4" item="0"/>
        </tpls>
      </n>
      <n v="411385973248">
        <tpls c="8">
          <tpl hier="1" item="6"/>
          <tpl hier="4" item="3"/>
          <tpl fld="3" item="43"/>
          <tpl fld="2" item="76"/>
          <tpl hier="9" item="1"/>
          <tpl hier="11" item="4"/>
          <tpl hier="12" item="5"/>
          <tpl fld="4" item="0"/>
        </tpls>
      </n>
      <n v="1268393490176">
        <tpls c="8">
          <tpl hier="1" item="6"/>
          <tpl hier="4" item="3"/>
          <tpl fld="3" item="42"/>
          <tpl fld="2" item="76"/>
          <tpl hier="9" item="1"/>
          <tpl hier="11" item="4"/>
          <tpl hier="12" item="5"/>
          <tpl fld="4" item="0"/>
        </tpls>
      </n>
      <n v="2566285221376">
        <tpls c="8">
          <tpl hier="1" item="6"/>
          <tpl hier="4" item="3"/>
          <tpl fld="3" item="41"/>
          <tpl fld="2" item="76"/>
          <tpl hier="9" item="1"/>
          <tpl hier="11" item="4"/>
          <tpl hier="12" item="5"/>
          <tpl fld="4" item="0"/>
        </tpls>
      </n>
      <n v="37447843840">
        <tpls c="8">
          <tpl hier="1" item="6"/>
          <tpl hier="4" item="3"/>
          <tpl fld="3" item="32"/>
          <tpl fld="2" item="83"/>
          <tpl hier="9" item="1"/>
          <tpl hier="11" item="4"/>
          <tpl hier="12" item="5"/>
          <tpl fld="4" item="0"/>
        </tpls>
      </n>
      <n v="597884113152">
        <tpls c="8">
          <tpl hier="1" item="6"/>
          <tpl hier="4" item="3"/>
          <tpl fld="3" item="31"/>
          <tpl fld="2" item="83"/>
          <tpl hier="9" item="1"/>
          <tpl hier="11" item="4"/>
          <tpl hier="12" item="5"/>
          <tpl fld="4" item="0"/>
        </tpls>
      </n>
      <n v="1639544079360">
        <tpls c="8">
          <tpl hier="1" item="6"/>
          <tpl hier="4" item="3"/>
          <tpl fld="3" item="30"/>
          <tpl fld="2" item="83"/>
          <tpl hier="9" item="1"/>
          <tpl hier="11" item="4"/>
          <tpl hier="12" item="5"/>
          <tpl fld="4" item="0"/>
        </tpls>
      </n>
      <n v="3597846059904">
        <tpls c="8">
          <tpl hier="1" item="6"/>
          <tpl hier="4" item="3"/>
          <tpl fld="3" item="29"/>
          <tpl fld="2" item="83"/>
          <tpl hier="9" item="1"/>
          <tpl hier="11" item="4"/>
          <tpl hier="12" item="5"/>
          <tpl fld="4" item="0"/>
        </tpls>
      </n>
      <n v="20064622592">
        <tpls c="8">
          <tpl hier="1" item="6"/>
          <tpl hier="4" item="3"/>
          <tpl fld="3" item="16"/>
          <tpl fld="2" item="75"/>
          <tpl hier="9" item="1"/>
          <tpl hier="11" item="4"/>
          <tpl hier="12" item="5"/>
          <tpl fld="4" item="0"/>
        </tpls>
      </n>
      <n v="306423313920">
        <tpls c="8">
          <tpl hier="1" item="6"/>
          <tpl hier="4" item="3"/>
          <tpl fld="3" item="15"/>
          <tpl fld="2" item="75"/>
          <tpl hier="9" item="1"/>
          <tpl hier="11" item="4"/>
          <tpl hier="12" item="5"/>
          <tpl fld="4" item="0"/>
        </tpls>
      </n>
      <n v="741683937472">
        <tpls c="8">
          <tpl hier="1" item="6"/>
          <tpl hier="4" item="3"/>
          <tpl fld="3" item="14"/>
          <tpl fld="2" item="75"/>
          <tpl hier="9" item="1"/>
          <tpl hier="11" item="4"/>
          <tpl hier="12" item="5"/>
          <tpl fld="4" item="0"/>
        </tpls>
      </n>
      <n v="1410173599136">
        <tpls c="8">
          <tpl hier="1" item="6"/>
          <tpl hier="4" item="3"/>
          <tpl fld="3" item="13"/>
          <tpl fld="2" item="75"/>
          <tpl hier="9" item="1"/>
          <tpl hier="11" item="4"/>
          <tpl hier="12" item="5"/>
          <tpl fld="4" item="0"/>
        </tpls>
      </n>
      <n v="1045452180992">
        <tpls c="8">
          <tpl hier="1" item="6"/>
          <tpl hier="4" item="3"/>
          <tpl fld="3" item="4"/>
          <tpl fld="2" item="80"/>
          <tpl hier="9" item="1"/>
          <tpl hier="11" item="4"/>
          <tpl hier="12" item="5"/>
          <tpl fld="4" item="0"/>
        </tpls>
      </n>
      <n v="5134594535424">
        <tpls c="8">
          <tpl hier="1" item="6"/>
          <tpl hier="4" item="3"/>
          <tpl fld="3" item="58"/>
          <tpl fld="2" item="80"/>
          <tpl hier="9" item="1"/>
          <tpl hier="11" item="4"/>
          <tpl hier="12" item="5"/>
          <tpl fld="4" item="0"/>
        </tpls>
      </n>
      <n v="10975915354112">
        <tpls c="8">
          <tpl hier="1" item="6"/>
          <tpl hier="4" item="3"/>
          <tpl fld="3" item="2"/>
          <tpl fld="2" item="80"/>
          <tpl hier="9" item="1"/>
          <tpl hier="11" item="4"/>
          <tpl hier="12" item="5"/>
          <tpl fld="4" item="0"/>
        </tpls>
      </n>
      <n v="153184108672">
        <tpls c="8">
          <tpl hier="1" item="6"/>
          <tpl hier="4" item="3"/>
          <tpl fld="3" item="54"/>
          <tpl fld="2" item="84"/>
          <tpl hier="9" item="1"/>
          <tpl hier="11" item="4"/>
          <tpl hier="12" item="5"/>
          <tpl fld="4" item="0"/>
        </tpls>
      </n>
      <n v="545502959616">
        <tpls c="8">
          <tpl hier="1" item="6"/>
          <tpl hier="4" item="3"/>
          <tpl fld="3" item="53"/>
          <tpl fld="2" item="84"/>
          <tpl hier="9" item="1"/>
          <tpl hier="11" item="4"/>
          <tpl hier="12" item="5"/>
          <tpl fld="4" item="0"/>
        </tpls>
      </n>
      <n v="1620277163520">
        <tpls c="8">
          <tpl hier="1" item="6"/>
          <tpl hier="4" item="3"/>
          <tpl fld="3" item="52"/>
          <tpl fld="2" item="84"/>
          <tpl hier="9" item="1"/>
          <tpl hier="11" item="4"/>
          <tpl hier="12" item="5"/>
          <tpl fld="4" item="0"/>
        </tpls>
      </n>
      <n v="5007333376">
        <tpls c="8">
          <tpl hier="1" item="6"/>
          <tpl hier="4" item="3"/>
          <tpl fld="3" item="48"/>
          <tpl fld="2" item="70"/>
          <tpl hier="9" item="1"/>
          <tpl hier="11" item="4"/>
          <tpl hier="12" item="5"/>
          <tpl fld="4" item="0"/>
        </tpls>
      </n>
      <n v="87551170688">
        <tpls c="8">
          <tpl hier="1" item="6"/>
          <tpl hier="4" item="3"/>
          <tpl fld="3" item="46"/>
          <tpl fld="2" item="70"/>
          <tpl hier="9" item="1"/>
          <tpl hier="11" item="4"/>
          <tpl hier="12" item="5"/>
          <tpl fld="4" item="0"/>
        </tpls>
      </n>
      <n v="383588855296">
        <tpls c="8">
          <tpl hier="1" item="6"/>
          <tpl hier="4" item="3"/>
          <tpl fld="3" item="45"/>
          <tpl fld="2" item="70"/>
          <tpl hier="9" item="1"/>
          <tpl hier="11" item="4"/>
          <tpl hier="12" item="5"/>
          <tpl fld="4" item="0"/>
        </tpls>
      </n>
      <n v="1241967474176">
        <tpls c="8">
          <tpl hier="1" item="6"/>
          <tpl hier="4" item="3"/>
          <tpl fld="3" item="47"/>
          <tpl fld="2" item="70"/>
          <tpl hier="9" item="1"/>
          <tpl hier="11" item="4"/>
          <tpl hier="12" item="5"/>
          <tpl fld="4" item="0"/>
        </tpls>
      </n>
      <n v="136217571328">
        <tpls c="8">
          <tpl hier="1" item="6"/>
          <tpl hier="4" item="3"/>
          <tpl fld="3" item="34"/>
          <tpl fld="2" item="72"/>
          <tpl hier="9" item="1"/>
          <tpl hier="11" item="4"/>
          <tpl hier="12" item="5"/>
          <tpl fld="4" item="0"/>
        </tpls>
      </n>
      <n v="2263567961856">
        <tpls c="8">
          <tpl hier="1" item="6"/>
          <tpl hier="4" item="3"/>
          <tpl fld="3" item="36"/>
          <tpl fld="2" item="72"/>
          <tpl hier="9" item="1"/>
          <tpl hier="11" item="4"/>
          <tpl hier="12" item="5"/>
          <tpl fld="4" item="0"/>
        </tpls>
      </n>
      <n v="6344205243136">
        <tpls c="8">
          <tpl hier="1" item="6"/>
          <tpl hier="4" item="3"/>
          <tpl fld="3" item="27"/>
          <tpl fld="2" item="72"/>
          <tpl hier="9" item="1"/>
          <tpl hier="11" item="4"/>
          <tpl hier="12" item="5"/>
          <tpl fld="4" item="0"/>
        </tpls>
      </n>
      <n v="10830884847104">
        <tpls c="8">
          <tpl hier="1" item="6"/>
          <tpl hier="4" item="3"/>
          <tpl fld="3" item="33"/>
          <tpl fld="2" item="72"/>
          <tpl hier="9" item="1"/>
          <tpl hier="11" item="4"/>
          <tpl hier="12" item="5"/>
          <tpl fld="4" item="0"/>
        </tpls>
      </n>
      <n v="292205412352">
        <tpls c="8">
          <tpl hier="1" item="6"/>
          <tpl hier="4" item="3"/>
          <tpl fld="3" item="18"/>
          <tpl fld="2" item="78"/>
          <tpl hier="9" item="1"/>
          <tpl hier="11" item="4"/>
          <tpl hier="12" item="5"/>
          <tpl fld="4" item="0"/>
        </tpls>
      </n>
      <n v="6311117400064">
        <tpls c="8">
          <tpl hier="1" item="6"/>
          <tpl hier="4" item="3"/>
          <tpl fld="3" item="22"/>
          <tpl fld="2" item="78"/>
          <tpl hier="9" item="1"/>
          <tpl hier="11" item="4"/>
          <tpl hier="12" item="5"/>
          <tpl fld="4" item="0"/>
        </tpls>
      </n>
      <n v="24100013670400">
        <tpls c="8">
          <tpl hier="1" item="6"/>
          <tpl hier="4" item="3"/>
          <tpl fld="3" item="17"/>
          <tpl fld="2" item="78"/>
          <tpl hier="9" item="1"/>
          <tpl hier="11" item="4"/>
          <tpl hier="12" item="5"/>
          <tpl fld="4" item="0"/>
        </tpls>
      </n>
      <n v="24894861430784">
        <tpls c="8">
          <tpl hier="1" item="6"/>
          <tpl hier="4" item="3"/>
          <tpl fld="3" item="21"/>
          <tpl fld="2" item="78"/>
          <tpl hier="9" item="1"/>
          <tpl hier="11" item="4"/>
          <tpl hier="12" item="5"/>
          <tpl fld="4" item="0"/>
        </tpls>
      </n>
      <n v="17996531148">
        <tpls c="8">
          <tpl hier="1" item="6"/>
          <tpl hier="4" item="3"/>
          <tpl fld="3" item="8"/>
          <tpl fld="2" item="73"/>
          <tpl hier="9" item="1"/>
          <tpl hier="11" item="4"/>
          <tpl hier="12" item="5"/>
          <tpl fld="4" item="0"/>
        </tpls>
      </n>
      <n v="68190422560">
        <tpls c="8">
          <tpl hier="1" item="6"/>
          <tpl hier="4" item="3"/>
          <tpl fld="3" item="7"/>
          <tpl fld="2" item="73"/>
          <tpl hier="9" item="1"/>
          <tpl hier="11" item="4"/>
          <tpl hier="12" item="5"/>
          <tpl fld="4" item="0"/>
        </tpls>
      </n>
      <n v="256006609302">
        <tpls c="8">
          <tpl hier="1" item="6"/>
          <tpl hier="4" item="3"/>
          <tpl fld="3" item="6"/>
          <tpl fld="2" item="73"/>
          <tpl hier="9" item="1"/>
          <tpl hier="11" item="4"/>
          <tpl hier="12" item="5"/>
          <tpl fld="4" item="0"/>
        </tpls>
      </n>
      <n v="684733632192">
        <tpls c="8">
          <tpl hier="1" item="6"/>
          <tpl hier="4" item="3"/>
          <tpl fld="3" item="5"/>
          <tpl fld="2" item="73"/>
          <tpl hier="9" item="1"/>
          <tpl hier="11" item="4"/>
          <tpl hier="12" item="5"/>
          <tpl fld="4" item="0"/>
        </tpls>
      </n>
      <n v="587318631424">
        <tpls c="8">
          <tpl hier="1" item="6"/>
          <tpl hier="4" item="3"/>
          <tpl fld="3" item="56"/>
          <tpl fld="2" item="69"/>
          <tpl hier="9" item="1"/>
          <tpl hier="11" item="4"/>
          <tpl hier="12" item="5"/>
          <tpl fld="4" item="0"/>
        </tpls>
      </n>
      <n v="1954936953856">
        <tpls c="8">
          <tpl hier="1" item="6"/>
          <tpl hier="4" item="3"/>
          <tpl fld="3" item="0"/>
          <tpl fld="2" item="69"/>
          <tpl hier="9" item="1"/>
          <tpl hier="11" item="4"/>
          <tpl hier="12" item="5"/>
          <tpl fld="4" item="0"/>
        </tpls>
      </n>
      <n v="4707695129016">
        <tpls c="8">
          <tpl hier="1" item="6"/>
          <tpl hier="4" item="3"/>
          <tpl fld="3" item="55"/>
          <tpl fld="2" item="69"/>
          <tpl hier="9" item="1"/>
          <tpl hier="11" item="4"/>
          <tpl hier="12" item="5"/>
          <tpl fld="4" item="0"/>
        </tpls>
      </n>
      <n v="11179615232">
        <tpls c="8">
          <tpl hier="1" item="6"/>
          <tpl hier="4" item="3"/>
          <tpl fld="3" item="35"/>
          <tpl fld="2" item="66"/>
          <tpl hier="9" item="1"/>
          <tpl hier="11" item="4"/>
          <tpl hier="12" item="5"/>
          <tpl fld="4" item="0"/>
        </tpls>
      </n>
      <n v="262028417472">
        <tpls c="8">
          <tpl hier="1" item="6"/>
          <tpl hier="4" item="3"/>
          <tpl fld="3" item="40"/>
          <tpl fld="2" item="66"/>
          <tpl hier="9" item="1"/>
          <tpl hier="11" item="4"/>
          <tpl hier="12" item="5"/>
          <tpl fld="4" item="0"/>
        </tpls>
      </n>
      <n v="667502069952">
        <tpls c="8">
          <tpl hier="1" item="6"/>
          <tpl hier="4" item="3"/>
          <tpl fld="3" item="50"/>
          <tpl fld="2" item="66"/>
          <tpl hier="9" item="1"/>
          <tpl hier="11" item="4"/>
          <tpl hier="12" item="5"/>
          <tpl fld="4" item="0"/>
        </tpls>
      </n>
      <n v="2160395877888">
        <tpls c="8">
          <tpl hier="1" item="6"/>
          <tpl hier="4" item="3"/>
          <tpl fld="3" item="49"/>
          <tpl fld="2" item="66"/>
          <tpl hier="9" item="1"/>
          <tpl hier="11" item="4"/>
          <tpl hier="12" item="5"/>
          <tpl fld="4" item="0"/>
        </tpls>
      </n>
      <n v="8468704256">
        <tpls c="8">
          <tpl hier="1" item="6"/>
          <tpl hier="4" item="3"/>
          <tpl fld="3" item="37"/>
          <tpl fld="2" item="48"/>
          <tpl hier="9" item="1"/>
          <tpl hier="11" item="4"/>
          <tpl hier="12" item="5"/>
          <tpl fld="4" item="0"/>
        </tpls>
      </n>
      <n v="181812197376">
        <tpls c="8">
          <tpl hier="1" item="6"/>
          <tpl hier="4" item="3"/>
          <tpl fld="3" item="39"/>
          <tpl fld="2" item="48"/>
          <tpl hier="9" item="1"/>
          <tpl hier="11" item="4"/>
          <tpl hier="12" item="5"/>
          <tpl fld="4" item="0"/>
        </tpls>
      </n>
      <n v="647795659904">
        <tpls c="8">
          <tpl hier="1" item="6"/>
          <tpl hier="4" item="3"/>
          <tpl fld="3" item="28"/>
          <tpl fld="2" item="48"/>
          <tpl hier="9" item="1"/>
          <tpl hier="11" item="4"/>
          <tpl hier="12" item="5"/>
          <tpl fld="4" item="0"/>
        </tpls>
      </n>
      <n v="1205083161536">
        <tpls c="8">
          <tpl hier="1" item="6"/>
          <tpl hier="4" item="3"/>
          <tpl fld="3" item="33"/>
          <tpl fld="2" item="48"/>
          <tpl hier="9" item="1"/>
          <tpl hier="11" item="4"/>
          <tpl hier="12" item="5"/>
          <tpl fld="4" item="0"/>
        </tpls>
      </n>
      <n v="19874011648">
        <tpls c="8">
          <tpl hier="1" item="6"/>
          <tpl hier="4" item="3"/>
          <tpl fld="3" item="16"/>
          <tpl fld="2" item="53"/>
          <tpl hier="9" item="1"/>
          <tpl hier="11" item="4"/>
          <tpl hier="12" item="5"/>
          <tpl fld="4" item="0"/>
        </tpls>
      </n>
      <n v="211597662656">
        <tpls c="8">
          <tpl hier="1" item="6"/>
          <tpl hier="4" item="3"/>
          <tpl fld="3" item="7"/>
          <tpl fld="2" item="53"/>
          <tpl hier="9" item="1"/>
          <tpl hier="11" item="4"/>
          <tpl hier="12" item="5"/>
          <tpl fld="4" item="0"/>
        </tpls>
      </n>
      <n v="1454033475584">
        <tpls c="8">
          <tpl hier="1" item="6"/>
          <tpl hier="4" item="3"/>
          <tpl fld="3" item="1"/>
          <tpl fld="2" item="53"/>
          <tpl hier="9" item="1"/>
          <tpl hier="11" item="4"/>
          <tpl hier="12" item="5"/>
          <tpl fld="4" item="0"/>
        </tpls>
      </n>
      <n v="19334229040">
        <tpls c="8">
          <tpl hier="1" item="6"/>
          <tpl hier="4" item="3"/>
          <tpl fld="3" item="44"/>
          <tpl fld="2" item="57"/>
          <tpl hier="9" item="1"/>
          <tpl hier="11" item="4"/>
          <tpl hier="12" item="5"/>
          <tpl fld="4" item="0"/>
        </tpls>
      </n>
      <n v="42558164992">
        <tpls c="8">
          <tpl hier="1" item="6"/>
          <tpl hier="4" item="3"/>
          <tpl fld="3" item="37"/>
          <tpl fld="2" item="61"/>
          <tpl hier="9" item="1"/>
          <tpl hier="11" item="4"/>
          <tpl hier="12" item="5"/>
          <tpl fld="4" item="0"/>
        </tpls>
      </n>
      <n v="772002428544">
        <tpls c="8">
          <tpl hier="1" item="6"/>
          <tpl hier="4" item="3"/>
          <tpl fld="3" item="10"/>
          <tpl fld="2" item="46"/>
          <tpl hier="9" item="1"/>
          <tpl hier="11" item="4"/>
          <tpl hier="12" item="5"/>
          <tpl fld="4" item="0"/>
        </tpls>
      </n>
      <n v="10961900064">
        <tpls c="8">
          <tpl hier="1" item="6"/>
          <tpl hier="4" item="3"/>
          <tpl fld="3" item="22"/>
          <tpl fld="2" item="58"/>
          <tpl hier="9" item="1"/>
          <tpl hier="11" item="4"/>
          <tpl hier="12" item="5"/>
          <tpl fld="4" item="0"/>
        </tpls>
      </n>
      <n v="2663286983.5">
        <tpls c="8">
          <tpl hier="1" item="6"/>
          <tpl hier="4" item="3"/>
          <tpl fld="3" item="0"/>
          <tpl fld="2" item="82"/>
          <tpl hier="9" item="1"/>
          <tpl hier="11" item="4"/>
          <tpl hier="12" item="5"/>
          <tpl fld="4" item="0"/>
        </tpls>
      </n>
      <n v="37392316217.5">
        <tpls c="8">
          <tpl hier="1" item="6"/>
          <tpl hier="4" item="3"/>
          <tpl fld="3" item="28"/>
          <tpl fld="2" item="52"/>
          <tpl hier="9" item="1"/>
          <tpl hier="11" item="4"/>
          <tpl hier="12" item="5"/>
          <tpl fld="4" item="0"/>
        </tpls>
      </n>
      <n v="2358807959296">
        <tpls c="8">
          <tpl hier="1" item="6"/>
          <tpl hier="4" item="3"/>
          <tpl fld="3" item="11"/>
          <tpl fld="2" item="60"/>
          <tpl hier="9" item="1"/>
          <tpl hier="11" item="4"/>
          <tpl hier="12" item="5"/>
          <tpl fld="4" item="0"/>
        </tpls>
      </n>
      <n v="7504706603.875">
        <tpls c="8">
          <tpl hier="1" item="6"/>
          <tpl hier="4" item="3"/>
          <tpl fld="3" item="38"/>
          <tpl fld="2" item="42"/>
          <tpl hier="9" item="1"/>
          <tpl hier="11" item="4"/>
          <tpl hier="12" item="5"/>
          <tpl fld="4" item="0"/>
        </tpls>
      </n>
      <n v="9059846793">
        <tpls c="8">
          <tpl hier="1" item="6"/>
          <tpl hier="4" item="3"/>
          <tpl fld="3" item="29"/>
          <tpl fld="2" item="77"/>
          <tpl hier="9" item="1"/>
          <tpl hier="11" item="4"/>
          <tpl hier="12" item="5"/>
          <tpl fld="4" item="0"/>
        </tpls>
      </n>
      <n v="1269187641">
        <tpls c="8">
          <tpl hier="1" item="6"/>
          <tpl hier="4" item="3"/>
          <tpl fld="3" item="34"/>
          <tpl fld="2" item="59"/>
          <tpl hier="9" item="1"/>
          <tpl hier="11" item="4"/>
          <tpl hier="12" item="5"/>
          <tpl fld="4" item="0"/>
        </tpls>
      </n>
      <n v="6062383760">
        <tpls c="8">
          <tpl hier="1" item="6"/>
          <tpl hier="4" item="3"/>
          <tpl fld="3" item="48"/>
          <tpl fld="2" item="49"/>
          <tpl hier="9" item="1"/>
          <tpl hier="11" item="4"/>
          <tpl hier="12" item="5"/>
          <tpl fld="4" item="0"/>
        </tpls>
      </n>
      <n v="5458179899">
        <tpls c="8">
          <tpl hier="1" item="6"/>
          <tpl hier="4" item="3"/>
          <tpl fld="3" item="48"/>
          <tpl fld="2" item="14"/>
          <tpl hier="9" item="1"/>
          <tpl hier="11" item="4"/>
          <tpl hier="12" item="5"/>
          <tpl fld="4" item="0"/>
        </tpls>
      </n>
      <n v="12693902147584">
        <tpls c="8">
          <tpl hier="1" item="6"/>
          <tpl hier="4" item="3"/>
          <tpl fld="3" item="55"/>
          <tpl fld="2" item="71"/>
          <tpl hier="9" item="1"/>
          <tpl hier="11" item="4"/>
          <tpl hier="12" item="5"/>
          <tpl fld="4" item="0"/>
        </tpls>
      </n>
      <n v="421879849664">
        <tpls c="8">
          <tpl hier="1" item="6"/>
          <tpl hier="4" item="3"/>
          <tpl fld="3" item="40"/>
          <tpl fld="2" item="74"/>
          <tpl hier="9" item="1"/>
          <tpl hier="11" item="4"/>
          <tpl hier="12" item="5"/>
          <tpl fld="4" item="0"/>
        </tpls>
      </n>
      <n v="1253964300160">
        <tpls c="8">
          <tpl hier="1" item="6"/>
          <tpl hier="4" item="3"/>
          <tpl fld="3" item="28"/>
          <tpl fld="2" item="76"/>
          <tpl hier="9" item="1"/>
          <tpl hier="11" item="4"/>
          <tpl hier="12" item="5"/>
          <tpl fld="4" item="0"/>
        </tpls>
      </n>
      <n v="2444242276352">
        <tpls c="8">
          <tpl hier="1" item="6"/>
          <tpl hier="4" item="3"/>
          <tpl fld="3" item="19"/>
          <tpl fld="2" item="76"/>
          <tpl hier="9" item="1"/>
          <tpl hier="11" item="4"/>
          <tpl hier="12" item="5"/>
          <tpl fld="4" item="0"/>
        </tpls>
      </n>
      <n v="40143908864">
        <tpls c="8">
          <tpl hier="1" item="6"/>
          <tpl hier="4" item="3"/>
          <tpl fld="3" item="26"/>
          <tpl fld="2" item="83"/>
          <tpl hier="9" item="1"/>
          <tpl hier="11" item="4"/>
          <tpl hier="12" item="5"/>
          <tpl fld="4" item="0"/>
        </tpls>
      </n>
      <n v="569305026368">
        <tpls c="8">
          <tpl hier="1" item="6"/>
          <tpl hier="4" item="3"/>
          <tpl fld="3" item="25"/>
          <tpl fld="2" item="83"/>
          <tpl hier="9" item="1"/>
          <tpl hier="11" item="4"/>
          <tpl hier="12" item="5"/>
          <tpl fld="4" item="0"/>
        </tpls>
      </n>
      <n v="1647345408512">
        <tpls c="8">
          <tpl hier="1" item="6"/>
          <tpl hier="4" item="3"/>
          <tpl fld="3" item="24"/>
          <tpl fld="2" item="83"/>
          <tpl hier="9" item="1"/>
          <tpl hier="11" item="4"/>
          <tpl hier="12" item="5"/>
          <tpl fld="4" item="0"/>
        </tpls>
      </n>
      <n v="3163391610368">
        <tpls c="8">
          <tpl hier="1" item="6"/>
          <tpl hier="4" item="3"/>
          <tpl fld="3" item="23"/>
          <tpl fld="2" item="83"/>
          <tpl hier="9" item="1"/>
          <tpl hier="11" item="4"/>
          <tpl hier="12" item="5"/>
          <tpl fld="4" item="0"/>
        </tpls>
      </n>
      <n v="70377329568">
        <tpls c="8">
          <tpl hier="1" item="6"/>
          <tpl hier="4" item="3"/>
          <tpl fld="3" item="10"/>
          <tpl fld="2" item="75"/>
          <tpl hier="9" item="1"/>
          <tpl hier="11" item="4"/>
          <tpl hier="12" item="5"/>
          <tpl fld="4" item="0"/>
        </tpls>
      </n>
      <n v="390785423924">
        <tpls c="8">
          <tpl hier="1" item="6"/>
          <tpl hier="4" item="3"/>
          <tpl fld="3" item="12"/>
          <tpl fld="2" item="75"/>
          <tpl hier="9" item="1"/>
          <tpl hier="11" item="4"/>
          <tpl hier="12" item="5"/>
          <tpl fld="4" item="0"/>
        </tpls>
      </n>
      <n v="793836673856">
        <tpls c="8">
          <tpl hier="1" item="6"/>
          <tpl hier="4" item="3"/>
          <tpl fld="3" item="11"/>
          <tpl fld="2" item="75"/>
          <tpl hier="9" item="1"/>
          <tpl hier="11" item="4"/>
          <tpl hier="12" item="5"/>
          <tpl fld="4" item="0"/>
        </tpls>
      </n>
      <n v="1533667302144">
        <tpls c="8">
          <tpl hier="1" item="6"/>
          <tpl hier="4" item="3"/>
          <tpl fld="3" item="9"/>
          <tpl fld="2" item="75"/>
          <tpl hier="9" item="1"/>
          <tpl hier="11" item="4"/>
          <tpl hier="12" item="5"/>
          <tpl fld="4" item="0"/>
        </tpls>
      </n>
      <n v="1348158578688">
        <tpls c="8">
          <tpl hier="1" item="6"/>
          <tpl hier="4" item="3"/>
          <tpl fld="3" item="57"/>
          <tpl fld="2" item="80"/>
          <tpl hier="9" item="1"/>
          <tpl hier="11" item="4"/>
          <tpl hier="12" item="5"/>
          <tpl fld="4" item="0"/>
        </tpls>
      </n>
      <n v="5231613335040">
        <tpls c="8">
          <tpl hier="1" item="6"/>
          <tpl hier="4" item="3"/>
          <tpl fld="3" item="3"/>
          <tpl fld="2" item="80"/>
          <tpl hier="9" item="1"/>
          <tpl hier="11" item="4"/>
          <tpl hier="12" item="5"/>
          <tpl fld="4" item="0"/>
        </tpls>
      </n>
      <n v="11451179773184">
        <tpls c="8">
          <tpl hier="1" item="6"/>
          <tpl hier="4" item="3"/>
          <tpl fld="3" item="1"/>
          <tpl fld="2" item="80"/>
          <tpl hier="9" item="1"/>
          <tpl hier="11" item="4"/>
          <tpl hier="12" item="5"/>
          <tpl fld="4" item="0"/>
        </tpls>
      </n>
      <n v="178655783168">
        <tpls c="8">
          <tpl hier="1" item="6"/>
          <tpl hier="4" item="3"/>
          <tpl fld="3" item="20"/>
          <tpl fld="2" item="84"/>
          <tpl hier="9" item="1"/>
          <tpl hier="11" item="4"/>
          <tpl hier="12" item="5"/>
          <tpl fld="4" item="0"/>
        </tpls>
      </n>
      <n v="591603755264">
        <tpls c="8">
          <tpl hier="1" item="6"/>
          <tpl hier="4" item="3"/>
          <tpl fld="3" item="51"/>
          <tpl fld="2" item="84"/>
          <tpl hier="9" item="1"/>
          <tpl hier="11" item="4"/>
          <tpl hier="12" item="5"/>
          <tpl fld="4" item="0"/>
        </tpls>
      </n>
      <n v="1776405312768">
        <tpls c="8">
          <tpl hier="1" item="6"/>
          <tpl hier="4" item="3"/>
          <tpl fld="3" item="38"/>
          <tpl fld="2" item="84"/>
          <tpl hier="9" item="1"/>
          <tpl hier="11" item="4"/>
          <tpl hier="12" item="5"/>
          <tpl fld="4" item="0"/>
        </tpls>
      </n>
      <n v="5969333248">
        <tpls c="8">
          <tpl hier="1" item="6"/>
          <tpl hier="4" item="3"/>
          <tpl fld="3" item="44"/>
          <tpl fld="2" item="70"/>
          <tpl hier="9" item="1"/>
          <tpl hier="11" item="4"/>
          <tpl hier="12" item="5"/>
          <tpl fld="4" item="0"/>
        </tpls>
      </n>
      <n v="106441092096">
        <tpls c="8">
          <tpl hier="1" item="6"/>
          <tpl hier="4" item="3"/>
          <tpl fld="3" item="43"/>
          <tpl fld="2" item="70"/>
          <tpl hier="9" item="1"/>
          <tpl hier="11" item="4"/>
          <tpl hier="12" item="5"/>
          <tpl fld="4" item="0"/>
        </tpls>
      </n>
      <n v="530598533120">
        <tpls c="8">
          <tpl hier="1" item="6"/>
          <tpl hier="4" item="3"/>
          <tpl fld="3" item="42"/>
          <tpl fld="2" item="70"/>
          <tpl hier="9" item="1"/>
          <tpl hier="11" item="4"/>
          <tpl hier="12" item="5"/>
          <tpl fld="4" item="0"/>
        </tpls>
      </n>
      <n v="1399369876960">
        <tpls c="8">
          <tpl hier="1" item="6"/>
          <tpl hier="4" item="3"/>
          <tpl fld="3" item="41"/>
          <tpl fld="2" item="70"/>
          <tpl hier="9" item="1"/>
          <tpl hier="11" item="4"/>
          <tpl hier="12" item="5"/>
          <tpl fld="4" item="0"/>
        </tpls>
      </n>
      <n v="147660316672">
        <tpls c="8">
          <tpl hier="1" item="6"/>
          <tpl hier="4" item="3"/>
          <tpl fld="3" item="32"/>
          <tpl fld="2" item="72"/>
          <tpl hier="9" item="1"/>
          <tpl hier="11" item="4"/>
          <tpl hier="12" item="5"/>
          <tpl fld="4" item="0"/>
        </tpls>
      </n>
      <n v="2236084573056">
        <tpls c="8">
          <tpl hier="1" item="6"/>
          <tpl hier="4" item="3"/>
          <tpl fld="3" item="31"/>
          <tpl fld="2" item="72"/>
          <tpl hier="9" item="1"/>
          <tpl hier="11" item="4"/>
          <tpl hier="12" item="5"/>
          <tpl fld="4" item="0"/>
        </tpls>
      </n>
      <n v="6496779072256">
        <tpls c="8">
          <tpl hier="1" item="6"/>
          <tpl hier="4" item="3"/>
          <tpl fld="3" item="30"/>
          <tpl fld="2" item="72"/>
          <tpl hier="9" item="1"/>
          <tpl hier="11" item="4"/>
          <tpl hier="12" item="5"/>
          <tpl fld="4" item="0"/>
        </tpls>
      </n>
      <n v="10988004238336">
        <tpls c="8">
          <tpl hier="1" item="6"/>
          <tpl hier="4" item="3"/>
          <tpl fld="3" item="29"/>
          <tpl fld="2" item="72"/>
          <tpl hier="9" item="1"/>
          <tpl hier="11" item="4"/>
          <tpl hier="12" item="5"/>
          <tpl fld="4" item="0"/>
        </tpls>
      </n>
      <n v="343279992832">
        <tpls c="8">
          <tpl hier="1" item="6"/>
          <tpl hier="4" item="3"/>
          <tpl fld="3" item="16"/>
          <tpl fld="2" item="78"/>
          <tpl hier="9" item="1"/>
          <tpl hier="11" item="4"/>
          <tpl hier="12" item="5"/>
          <tpl fld="4" item="0"/>
        </tpls>
      </n>
      <n v="6662829477888">
        <tpls c="8">
          <tpl hier="1" item="6"/>
          <tpl hier="4" item="3"/>
          <tpl fld="3" item="15"/>
          <tpl fld="2" item="78"/>
          <tpl hier="9" item="1"/>
          <tpl hier="11" item="4"/>
          <tpl hier="12" item="5"/>
          <tpl fld="4" item="0"/>
        </tpls>
      </n>
      <n v="21154238427136">
        <tpls c="8">
          <tpl hier="1" item="6"/>
          <tpl hier="4" item="3"/>
          <tpl fld="3" item="14"/>
          <tpl fld="2" item="78"/>
          <tpl hier="9" item="1"/>
          <tpl hier="11" item="4"/>
          <tpl hier="12" item="5"/>
          <tpl fld="4" item="0"/>
        </tpls>
      </n>
      <n v="24863203110912">
        <tpls c="8">
          <tpl hier="1" item="6"/>
          <tpl hier="4" item="3"/>
          <tpl fld="3" item="13"/>
          <tpl fld="2" item="78"/>
          <tpl hier="9" item="1"/>
          <tpl hier="11" item="4"/>
          <tpl hier="12" item="5"/>
          <tpl fld="4" item="0"/>
        </tpls>
      </n>
      <n v="20235939541">
        <tpls c="8">
          <tpl hier="1" item="6"/>
          <tpl hier="4" item="3"/>
          <tpl fld="3" item="4"/>
          <tpl fld="2" item="73"/>
          <tpl hier="9" item="1"/>
          <tpl hier="11" item="4"/>
          <tpl hier="12" item="5"/>
          <tpl fld="4" item="0"/>
        </tpls>
      </n>
      <n v="77080442112">
        <tpls c="8">
          <tpl hier="1" item="6"/>
          <tpl hier="4" item="3"/>
          <tpl fld="3" item="58"/>
          <tpl fld="2" item="73"/>
          <tpl hier="9" item="1"/>
          <tpl hier="11" item="4"/>
          <tpl hier="12" item="5"/>
          <tpl fld="4" item="0"/>
        </tpls>
      </n>
      <n v="313981601986">
        <tpls c="8">
          <tpl hier="1" item="6"/>
          <tpl hier="4" item="3"/>
          <tpl fld="3" item="2"/>
          <tpl fld="2" item="73"/>
          <tpl hier="9" item="1"/>
          <tpl hier="11" item="4"/>
          <tpl hier="12" item="5"/>
          <tpl fld="4" item="0"/>
        </tpls>
      </n>
      <n v="640904714688">
        <tpls c="8">
          <tpl hier="1" item="6"/>
          <tpl hier="4" item="3"/>
          <tpl fld="3" item="54"/>
          <tpl fld="2" item="69"/>
          <tpl hier="9" item="1"/>
          <tpl hier="11" item="4"/>
          <tpl hier="12" item="5"/>
          <tpl fld="4" item="0"/>
        </tpls>
      </n>
      <n v="2016398899200">
        <tpls c="8">
          <tpl hier="1" item="6"/>
          <tpl hier="4" item="3"/>
          <tpl fld="3" item="53"/>
          <tpl fld="2" item="69"/>
          <tpl hier="9" item="1"/>
          <tpl hier="11" item="4"/>
          <tpl hier="12" item="5"/>
          <tpl fld="4" item="0"/>
        </tpls>
      </n>
      <n v="5426611315104">
        <tpls c="8">
          <tpl hier="1" item="6"/>
          <tpl hier="4" item="3"/>
          <tpl fld="3" item="52"/>
          <tpl fld="2" item="69"/>
          <tpl hier="9" item="1"/>
          <tpl hier="11" item="4"/>
          <tpl hier="12" item="5"/>
          <tpl fld="4" item="0"/>
        </tpls>
      </n>
      <n v="12039806464">
        <tpls c="8">
          <tpl hier="1" item="6"/>
          <tpl hier="4" item="3"/>
          <tpl fld="3" item="48"/>
          <tpl fld="2" item="66"/>
          <tpl hier="9" item="1"/>
          <tpl hier="11" item="4"/>
          <tpl hier="12" item="5"/>
          <tpl fld="4" item="0"/>
        </tpls>
      </n>
      <n v="277462050672">
        <tpls c="8">
          <tpl hier="1" item="6"/>
          <tpl hier="4" item="3"/>
          <tpl fld="3" item="46"/>
          <tpl fld="2" item="66"/>
          <tpl hier="9" item="1"/>
          <tpl hier="11" item="4"/>
          <tpl hier="12" item="5"/>
          <tpl fld="4" item="0"/>
        </tpls>
      </n>
      <n v="707393045248">
        <tpls c="8">
          <tpl hier="1" item="6"/>
          <tpl hier="4" item="3"/>
          <tpl fld="3" item="45"/>
          <tpl fld="2" item="66"/>
          <tpl hier="9" item="1"/>
          <tpl hier="11" item="4"/>
          <tpl hier="12" item="5"/>
          <tpl fld="4" item="0"/>
        </tpls>
      </n>
      <n v="2422655117312">
        <tpls c="8">
          <tpl hier="1" item="6"/>
          <tpl hier="4" item="3"/>
          <tpl fld="3" item="47"/>
          <tpl fld="2" item="66"/>
          <tpl hier="9" item="1"/>
          <tpl hier="11" item="4"/>
          <tpl hier="12" item="5"/>
          <tpl fld="4" item="0"/>
        </tpls>
      </n>
      <n v="9377785344">
        <tpls c="8">
          <tpl hier="1" item="6"/>
          <tpl hier="4" item="3"/>
          <tpl fld="3" item="34"/>
          <tpl fld="2" item="48"/>
          <tpl hier="9" item="1"/>
          <tpl hier="11" item="4"/>
          <tpl hier="12" item="5"/>
          <tpl fld="4" item="0"/>
        </tpls>
      </n>
      <n v="175623741568">
        <tpls c="8">
          <tpl hier="1" item="6"/>
          <tpl hier="4" item="3"/>
          <tpl fld="3" item="36"/>
          <tpl fld="2" item="48"/>
          <tpl hier="9" item="1"/>
          <tpl hier="11" item="4"/>
          <tpl hier="12" item="5"/>
          <tpl fld="4" item="0"/>
        </tpls>
      </n>
      <n v="628797062656">
        <tpls c="8">
          <tpl hier="1" item="6"/>
          <tpl hier="4" item="3"/>
          <tpl fld="3" item="27"/>
          <tpl fld="2" item="48"/>
          <tpl hier="9" item="1"/>
          <tpl hier="11" item="4"/>
          <tpl hier="12" item="5"/>
          <tpl fld="4" item="0"/>
        </tpls>
      </n>
      <n v="1228582866976">
        <tpls c="8">
          <tpl hier="1" item="6"/>
          <tpl hier="4" item="3"/>
          <tpl fld="3" item="29"/>
          <tpl fld="2" item="48"/>
          <tpl hier="9" item="1"/>
          <tpl hier="11" item="4"/>
          <tpl hier="12" item="5"/>
          <tpl fld="4" item="0"/>
        </tpls>
      </n>
      <n v="22787958552">
        <tpls c="8">
          <tpl hier="1" item="6"/>
          <tpl hier="4" item="3"/>
          <tpl fld="3" item="10"/>
          <tpl fld="2" item="53"/>
          <tpl hier="9" item="1"/>
          <tpl hier="11" item="4"/>
          <tpl hier="12" item="5"/>
          <tpl fld="4" item="0"/>
        </tpls>
      </n>
      <n v="269550068480">
        <tpls c="8">
          <tpl hier="1" item="6"/>
          <tpl hier="4" item="3"/>
          <tpl fld="3" item="58"/>
          <tpl fld="2" item="53"/>
          <tpl hier="9" item="1"/>
          <tpl hier="11" item="4"/>
          <tpl hier="12" item="5"/>
          <tpl fld="4" item="0"/>
        </tpls>
      </n>
      <n v="1695854725056">
        <tpls c="8">
          <tpl hier="1" item="6"/>
          <tpl hier="4" item="3"/>
          <tpl fld="3" item="55"/>
          <tpl fld="2" item="53"/>
          <tpl hier="9" item="1"/>
          <tpl hier="11" item="4"/>
          <tpl hier="12" item="5"/>
          <tpl fld="4" item="0"/>
        </tpls>
      </n>
      <n v="16456254528">
        <tpls c="8">
          <tpl hier="1" item="6"/>
          <tpl hier="4" item="3"/>
          <tpl fld="3" item="37"/>
          <tpl fld="2" item="57"/>
          <tpl hier="9" item="1"/>
          <tpl hier="11" item="4"/>
          <tpl hier="12" item="5"/>
          <tpl fld="4" item="0"/>
        </tpls>
      </n>
      <n v="57199716352">
        <tpls c="8">
          <tpl hier="1" item="6"/>
          <tpl hier="4" item="3"/>
          <tpl fld="3" item="32"/>
          <tpl fld="2" item="61"/>
          <tpl hier="9" item="1"/>
          <tpl hier="11" item="4"/>
          <tpl hier="12" item="5"/>
          <tpl fld="4" item="0"/>
        </tpls>
      </n>
      <n v="977573752832">
        <tpls c="8">
          <tpl hier="1" item="6"/>
          <tpl hier="4" item="3"/>
          <tpl fld="3" item="4"/>
          <tpl fld="2" item="46"/>
          <tpl hier="9" item="1"/>
          <tpl hier="11" item="4"/>
          <tpl hier="12" item="5"/>
          <tpl fld="4" item="0"/>
        </tpls>
      </n>
      <n v="13444500128">
        <tpls c="8">
          <tpl hier="1" item="6"/>
          <tpl hier="4" item="3"/>
          <tpl fld="3" item="12"/>
          <tpl fld="2" item="58"/>
          <tpl hier="9" item="1"/>
          <tpl hier="11" item="4"/>
          <tpl hier="12" item="5"/>
          <tpl fld="4" item="0"/>
        </tpls>
      </n>
      <n v="3129829190">
        <tpls c="8">
          <tpl hier="1" item="6"/>
          <tpl hier="4" item="3"/>
          <tpl fld="3" item="51"/>
          <tpl fld="2" item="82"/>
          <tpl hier="9" item="1"/>
          <tpl hier="11" item="4"/>
          <tpl hier="12" item="5"/>
          <tpl fld="4" item="0"/>
        </tpls>
      </n>
      <n v="44074830700">
        <tpls c="8">
          <tpl hier="1" item="6"/>
          <tpl hier="4" item="3"/>
          <tpl fld="3" item="30"/>
          <tpl fld="2" item="52"/>
          <tpl hier="9" item="1"/>
          <tpl hier="11" item="4"/>
          <tpl hier="12" item="5"/>
          <tpl fld="4" item="0"/>
        </tpls>
      </n>
      <n v="3148243890944">
        <tpls c="8">
          <tpl hier="1" item="6"/>
          <tpl hier="4" item="3"/>
          <tpl fld="3" item="2"/>
          <tpl fld="2" item="60"/>
          <tpl hier="9" item="1"/>
          <tpl hier="11" item="4"/>
          <tpl hier="12" item="5"/>
          <tpl fld="4" item="0"/>
        </tpls>
      </n>
      <n v="9358238856">
        <tpls c="8">
          <tpl hier="1" item="6"/>
          <tpl hier="4" item="3"/>
          <tpl fld="3" item="47"/>
          <tpl fld="2" item="42"/>
          <tpl hier="9" item="1"/>
          <tpl hier="11" item="4"/>
          <tpl hier="12" item="5"/>
          <tpl fld="4" item="0"/>
        </tpls>
      </n>
      <n v="8780448602">
        <tpls c="8">
          <tpl hier="1" item="6"/>
          <tpl hier="4" item="3"/>
          <tpl fld="3" item="21"/>
          <tpl fld="2" item="77"/>
          <tpl hier="9" item="1"/>
          <tpl hier="11" item="4"/>
          <tpl hier="12" item="5"/>
          <tpl fld="4" item="0"/>
        </tpls>
      </n>
      <n v="22764537604">
        <tpls c="8">
          <tpl hier="1" item="6"/>
          <tpl hier="4" item="3"/>
          <tpl fld="3" item="35"/>
          <tpl fld="2" item="40"/>
          <tpl hier="9" item="1"/>
          <tpl hier="11" item="4"/>
          <tpl hier="12" item="5"/>
          <tpl fld="4" item="0"/>
        </tpls>
      </n>
      <n v="1545045477">
        <tpls c="8">
          <tpl hier="1" item="6"/>
          <tpl hier="4" item="3"/>
          <tpl fld="3" item="26"/>
          <tpl fld="2" item="59"/>
          <tpl hier="9" item="1"/>
          <tpl hier="11" item="4"/>
          <tpl hier="12" item="5"/>
          <tpl fld="4" item="0"/>
        </tpls>
      </n>
      <n v="41041157728">
        <tpls c="8">
          <tpl hier="1" item="6"/>
          <tpl hier="4" item="3"/>
          <tpl fld="3" item="31"/>
          <tpl fld="2" item="49"/>
          <tpl hier="9" item="1"/>
          <tpl hier="11" item="4"/>
          <tpl hier="12" item="5"/>
          <tpl fld="4" item="0"/>
        </tpls>
      </n>
      <n v="6889832156">
        <tpls c="8">
          <tpl hier="1" item="6"/>
          <tpl hier="4" item="3"/>
          <tpl fld="3" item="18"/>
          <tpl fld="2" item="29"/>
          <tpl hier="9" item="1"/>
          <tpl hier="11" item="4"/>
          <tpl hier="12" item="5"/>
          <tpl fld="4" item="0"/>
        </tpls>
      </n>
      <n v="18277016576">
        <tpls c="8">
          <tpl hier="1" item="6"/>
          <tpl hier="4" item="3"/>
          <tpl fld="3" item="37"/>
          <tpl fld="2" item="76"/>
          <tpl hier="9" item="1"/>
          <tpl hier="11" item="4"/>
          <tpl hier="12" item="5"/>
          <tpl fld="4" item="0"/>
        </tpls>
      </n>
      <n v="16489324814336">
        <tpls c="8">
          <tpl hier="1" item="6"/>
          <tpl hier="4" item="3"/>
          <tpl fld="3" item="52"/>
          <tpl fld="2" item="71"/>
          <tpl hier="9" item="1"/>
          <tpl hier="11" item="4"/>
          <tpl hier="12" item="5"/>
          <tpl fld="4" item="0"/>
        </tpls>
      </n>
      <n v="1590128521216">
        <tpls c="8">
          <tpl hier="1" item="6"/>
          <tpl hier="4" item="3"/>
          <tpl fld="3" item="45"/>
          <tpl fld="2" item="74"/>
          <tpl hier="9" item="1"/>
          <tpl hier="11" item="4"/>
          <tpl hier="12" item="5"/>
          <tpl fld="4" item="0"/>
        </tpls>
      </n>
      <n v="399051949592">
        <tpls c="8">
          <tpl hier="1" item="6"/>
          <tpl hier="4" item="3"/>
          <tpl fld="3" item="36"/>
          <tpl fld="2" item="76"/>
          <tpl hier="9" item="1"/>
          <tpl hier="11" item="4"/>
          <tpl hier="12" item="5"/>
          <tpl fld="4" item="0"/>
        </tpls>
      </n>
      <n v="42930165760">
        <tpls c="8">
          <tpl hier="1" item="6"/>
          <tpl hier="4" item="3"/>
          <tpl fld="3" item="18"/>
          <tpl fld="2" item="83"/>
          <tpl hier="9" item="1"/>
          <tpl hier="11" item="4"/>
          <tpl hier="12" item="5"/>
          <tpl fld="4" item="0"/>
        </tpls>
      </n>
      <n v="566904376064">
        <tpls c="8">
          <tpl hier="1" item="6"/>
          <tpl hier="4" item="3"/>
          <tpl fld="3" item="22"/>
          <tpl fld="2" item="83"/>
          <tpl hier="9" item="1"/>
          <tpl hier="11" item="4"/>
          <tpl hier="12" item="5"/>
          <tpl fld="4" item="0"/>
        </tpls>
      </n>
      <n v="3290485118976">
        <tpls c="8">
          <tpl hier="1" item="6"/>
          <tpl hier="4" item="3"/>
          <tpl fld="3" item="21"/>
          <tpl fld="2" item="83"/>
          <tpl hier="9" item="1"/>
          <tpl hier="11" item="4"/>
          <tpl hier="12" item="5"/>
          <tpl fld="4" item="0"/>
        </tpls>
      </n>
      <n v="1499854405888">
        <tpls c="8">
          <tpl hier="1" item="6"/>
          <tpl hier="4" item="3"/>
          <tpl fld="3" item="5"/>
          <tpl fld="2" item="75"/>
          <tpl hier="9" item="1"/>
          <tpl hier="11" item="4"/>
          <tpl hier="12" item="5"/>
          <tpl fld="4" item="0"/>
        </tpls>
      </n>
      <n v="1473326571264">
        <tpls c="8">
          <tpl hier="1" item="6"/>
          <tpl hier="4" item="3"/>
          <tpl fld="3" item="56"/>
          <tpl fld="2" item="80"/>
          <tpl hier="9" item="1"/>
          <tpl hier="11" item="4"/>
          <tpl hier="12" item="5"/>
          <tpl fld="4" item="0"/>
        </tpls>
      </n>
      <n v="6408985249792">
        <tpls c="8">
          <tpl hier="1" item="6"/>
          <tpl hier="4" item="3"/>
          <tpl fld="3" item="0"/>
          <tpl fld="2" item="80"/>
          <tpl hier="9" item="1"/>
          <tpl hier="11" item="4"/>
          <tpl hier="12" item="5"/>
          <tpl fld="4" item="0"/>
        </tpls>
      </n>
      <n v="12172346300416">
        <tpls c="8">
          <tpl hier="1" item="6"/>
          <tpl hier="4" item="3"/>
          <tpl fld="3" item="55"/>
          <tpl fld="2" item="80"/>
          <tpl hier="9" item="1"/>
          <tpl hier="11" item="4"/>
          <tpl hier="12" item="5"/>
          <tpl fld="4" item="0"/>
        </tpls>
      </n>
      <n v="20861937332">
        <tpls c="8">
          <tpl hier="1" item="6"/>
          <tpl hier="4" item="3"/>
          <tpl fld="3" item="35"/>
          <tpl fld="2" item="84"/>
          <tpl hier="9" item="1"/>
          <tpl hier="11" item="4"/>
          <tpl hier="12" item="5"/>
          <tpl fld="4" item="0"/>
        </tpls>
      </n>
      <n v="198898980096">
        <tpls c="8">
          <tpl hier="1" item="6"/>
          <tpl hier="4" item="3"/>
          <tpl fld="3" item="40"/>
          <tpl fld="2" item="84"/>
          <tpl hier="9" item="1"/>
          <tpl hier="11" item="4"/>
          <tpl hier="12" item="5"/>
          <tpl fld="4" item="0"/>
        </tpls>
      </n>
      <n v="553688415488">
        <tpls c="8">
          <tpl hier="1" item="6"/>
          <tpl hier="4" item="3"/>
          <tpl fld="3" item="50"/>
          <tpl fld="2" item="84"/>
          <tpl hier="9" item="1"/>
          <tpl hier="11" item="4"/>
          <tpl hier="12" item="5"/>
          <tpl fld="4" item="0"/>
        </tpls>
      </n>
      <n v="1570257760256">
        <tpls c="8">
          <tpl hier="1" item="6"/>
          <tpl hier="4" item="3"/>
          <tpl fld="3" item="49"/>
          <tpl fld="2" item="84"/>
          <tpl hier="9" item="1"/>
          <tpl hier="11" item="4"/>
          <tpl hier="12" item="5"/>
          <tpl fld="4" item="0"/>
        </tpls>
      </n>
      <n v="115969255680">
        <tpls c="8">
          <tpl hier="1" item="6"/>
          <tpl hier="4" item="3"/>
          <tpl fld="3" item="39"/>
          <tpl fld="2" item="70"/>
          <tpl hier="9" item="1"/>
          <tpl hier="11" item="4"/>
          <tpl hier="12" item="5"/>
          <tpl fld="4" item="0"/>
        </tpls>
      </n>
      <n v="2292541355136">
        <tpls c="8">
          <tpl hier="1" item="6"/>
          <tpl hier="4" item="3"/>
          <tpl fld="3" item="25"/>
          <tpl fld="2" item="72"/>
          <tpl hier="9" item="1"/>
          <tpl hier="11" item="4"/>
          <tpl hier="12" item="5"/>
          <tpl fld="4" item="0"/>
        </tpls>
      </n>
      <n v="6409666560000">
        <tpls c="8">
          <tpl hier="1" item="6"/>
          <tpl hier="4" item="3"/>
          <tpl fld="3" item="24"/>
          <tpl fld="2" item="72"/>
          <tpl hier="9" item="1"/>
          <tpl hier="11" item="4"/>
          <tpl hier="12" item="5"/>
          <tpl fld="4" item="0"/>
        </tpls>
      </n>
      <n v="9462622387712">
        <tpls c="8">
          <tpl hier="1" item="6"/>
          <tpl hier="4" item="3"/>
          <tpl fld="3" item="23"/>
          <tpl fld="2" item="72"/>
          <tpl hier="9" item="1"/>
          <tpl hier="11" item="4"/>
          <tpl hier="12" item="5"/>
          <tpl fld="4" item="0"/>
        </tpls>
      </n>
      <n v="1125515529216">
        <tpls c="8">
          <tpl hier="1" item="6"/>
          <tpl hier="4" item="3"/>
          <tpl fld="3" item="10"/>
          <tpl fld="2" item="78"/>
          <tpl hier="9" item="1"/>
          <tpl hier="11" item="4"/>
          <tpl hier="12" item="5"/>
          <tpl fld="4" item="0"/>
        </tpls>
      </n>
      <n v="9649269407744">
        <tpls c="8">
          <tpl hier="1" item="6"/>
          <tpl hier="4" item="3"/>
          <tpl fld="3" item="12"/>
          <tpl fld="2" item="78"/>
          <tpl hier="9" item="1"/>
          <tpl hier="11" item="4"/>
          <tpl hier="12" item="5"/>
          <tpl fld="4" item="0"/>
        </tpls>
      </n>
      <n v="20209404342272">
        <tpls c="8">
          <tpl hier="1" item="6"/>
          <tpl hier="4" item="3"/>
          <tpl fld="3" item="11"/>
          <tpl fld="2" item="78"/>
          <tpl hier="9" item="1"/>
          <tpl hier="11" item="4"/>
          <tpl hier="12" item="5"/>
          <tpl fld="4" item="0"/>
        </tpls>
      </n>
      <n v="25423746086912">
        <tpls c="8">
          <tpl hier="1" item="6"/>
          <tpl hier="4" item="3"/>
          <tpl fld="3" item="9"/>
          <tpl fld="2" item="78"/>
          <tpl hier="9" item="1"/>
          <tpl hier="11" item="4"/>
          <tpl hier="12" item="5"/>
          <tpl fld="4" item="0"/>
        </tpls>
      </n>
      <n v="25471780232">
        <tpls c="8">
          <tpl hier="1" item="6"/>
          <tpl hier="4" item="3"/>
          <tpl fld="3" item="57"/>
          <tpl fld="2" item="73"/>
          <tpl hier="9" item="1"/>
          <tpl hier="11" item="4"/>
          <tpl hier="12" item="5"/>
          <tpl fld="4" item="0"/>
        </tpls>
      </n>
      <n v="82746511296">
        <tpls c="8">
          <tpl hier="1" item="6"/>
          <tpl hier="4" item="3"/>
          <tpl fld="3" item="3"/>
          <tpl fld="2" item="73"/>
          <tpl hier="9" item="1"/>
          <tpl hier="11" item="4"/>
          <tpl hier="12" item="5"/>
          <tpl fld="4" item="0"/>
        </tpls>
      </n>
      <n v="345665028928">
        <tpls c="8">
          <tpl hier="1" item="6"/>
          <tpl hier="4" item="3"/>
          <tpl fld="3" item="1"/>
          <tpl fld="2" item="73"/>
          <tpl hier="9" item="1"/>
          <tpl hier="11" item="4"/>
          <tpl hier="12" item="5"/>
          <tpl fld="4" item="0"/>
        </tpls>
      </n>
      <n v="705986537472">
        <tpls c="8">
          <tpl hier="1" item="6"/>
          <tpl hier="4" item="3"/>
          <tpl fld="3" item="20"/>
          <tpl fld="2" item="69"/>
          <tpl hier="9" item="1"/>
          <tpl hier="11" item="4"/>
          <tpl hier="12" item="5"/>
          <tpl fld="4" item="0"/>
        </tpls>
      </n>
      <n v="2203849977856">
        <tpls c="8">
          <tpl hier="1" item="6"/>
          <tpl hier="4" item="3"/>
          <tpl fld="3" item="51"/>
          <tpl fld="2" item="69"/>
          <tpl hier="9" item="1"/>
          <tpl hier="11" item="4"/>
          <tpl hier="12" item="5"/>
          <tpl fld="4" item="0"/>
        </tpls>
      </n>
      <n v="5974331002112">
        <tpls c="8">
          <tpl hier="1" item="6"/>
          <tpl hier="4" item="3"/>
          <tpl fld="3" item="38"/>
          <tpl fld="2" item="69"/>
          <tpl hier="9" item="1"/>
          <tpl hier="11" item="4"/>
          <tpl hier="12" item="5"/>
          <tpl fld="4" item="0"/>
        </tpls>
      </n>
      <n v="12912317952">
        <tpls c="8">
          <tpl hier="1" item="6"/>
          <tpl hier="4" item="3"/>
          <tpl fld="3" item="44"/>
          <tpl fld="2" item="66"/>
          <tpl hier="9" item="1"/>
          <tpl hier="11" item="4"/>
          <tpl hier="12" item="5"/>
          <tpl fld="4" item="0"/>
        </tpls>
      </n>
      <n v="314356696000">
        <tpls c="8">
          <tpl hier="1" item="6"/>
          <tpl hier="4" item="3"/>
          <tpl fld="3" item="43"/>
          <tpl fld="2" item="66"/>
          <tpl hier="9" item="1"/>
          <tpl hier="11" item="4"/>
          <tpl hier="12" item="5"/>
          <tpl fld="4" item="0"/>
        </tpls>
      </n>
      <n v="843866030592">
        <tpls c="8">
          <tpl hier="1" item="6"/>
          <tpl hier="4" item="3"/>
          <tpl fld="3" item="42"/>
          <tpl fld="2" item="66"/>
          <tpl hier="9" item="1"/>
          <tpl hier="11" item="4"/>
          <tpl hier="12" item="5"/>
          <tpl fld="4" item="0"/>
        </tpls>
      </n>
      <n v="2827916075008">
        <tpls c="8">
          <tpl hier="1" item="6"/>
          <tpl hier="4" item="3"/>
          <tpl fld="3" item="41"/>
          <tpl fld="2" item="66"/>
          <tpl hier="9" item="1"/>
          <tpl hier="11" item="4"/>
          <tpl hier="12" item="5"/>
          <tpl fld="4" item="0"/>
        </tpls>
      </n>
      <n v="10251196416">
        <tpls c="8">
          <tpl hier="1" item="6"/>
          <tpl hier="4" item="3"/>
          <tpl fld="3" item="32"/>
          <tpl fld="2" item="48"/>
          <tpl hier="9" item="1"/>
          <tpl hier="11" item="4"/>
          <tpl hier="12" item="5"/>
          <tpl fld="4" item="0"/>
        </tpls>
      </n>
      <n v="168299918144">
        <tpls c="8">
          <tpl hier="1" item="6"/>
          <tpl hier="4" item="3"/>
          <tpl fld="3" item="31"/>
          <tpl fld="2" item="48"/>
          <tpl hier="9" item="1"/>
          <tpl hier="11" item="4"/>
          <tpl hier="12" item="5"/>
          <tpl fld="4" item="0"/>
        </tpls>
      </n>
      <n v="673745606272">
        <tpls c="8">
          <tpl hier="1" item="6"/>
          <tpl hier="4" item="3"/>
          <tpl fld="3" item="30"/>
          <tpl fld="2" item="48"/>
          <tpl hier="9" item="1"/>
          <tpl hier="11" item="4"/>
          <tpl hier="12" item="5"/>
          <tpl fld="4" item="0"/>
        </tpls>
      </n>
      <n v="1087839641920">
        <tpls c="8">
          <tpl hier="1" item="6"/>
          <tpl hier="4" item="3"/>
          <tpl fld="3" item="23"/>
          <tpl fld="2" item="48"/>
          <tpl hier="9" item="1"/>
          <tpl hier="11" item="4"/>
          <tpl hier="12" item="5"/>
          <tpl fld="4" item="0"/>
        </tpls>
      </n>
      <n v="26019018464">
        <tpls c="8">
          <tpl hier="1" item="6"/>
          <tpl hier="4" item="3"/>
          <tpl fld="3" item="8"/>
          <tpl fld="2" item="53"/>
          <tpl hier="9" item="1"/>
          <tpl hier="11" item="4"/>
          <tpl hier="12" item="5"/>
          <tpl fld="4" item="0"/>
        </tpls>
      </n>
      <n v="314907339200">
        <tpls c="8">
          <tpl hier="1" item="6"/>
          <tpl hier="4" item="3"/>
          <tpl fld="3" item="3"/>
          <tpl fld="2" item="53"/>
          <tpl hier="9" item="1"/>
          <tpl hier="11" item="4"/>
          <tpl hier="12" item="5"/>
          <tpl fld="4" item="0"/>
        </tpls>
      </n>
      <n v="2185575178752">
        <tpls c="8">
          <tpl hier="1" item="6"/>
          <tpl hier="4" item="3"/>
          <tpl fld="3" item="38"/>
          <tpl fld="2" item="53"/>
          <tpl hier="9" item="1"/>
          <tpl hier="11" item="4"/>
          <tpl hier="12" item="5"/>
          <tpl fld="4" item="0"/>
        </tpls>
      </n>
      <n v="15203763671">
        <tpls c="8">
          <tpl hier="1" item="6"/>
          <tpl hier="4" item="3"/>
          <tpl fld="3" item="34"/>
          <tpl fld="2" item="57"/>
          <tpl hier="9" item="1"/>
          <tpl hier="11" item="4"/>
          <tpl hier="12" item="5"/>
          <tpl fld="4" item="0"/>
        </tpls>
      </n>
      <n v="1141185895424">
        <tpls c="8">
          <tpl hier="1" item="6"/>
          <tpl hier="4" item="3"/>
          <tpl fld="3" item="39"/>
          <tpl fld="2" item="61"/>
          <tpl hier="9" item="1"/>
          <tpl hier="11" item="4"/>
          <tpl hier="12" item="5"/>
          <tpl fld="4" item="0"/>
        </tpls>
      </n>
      <n v="3152592386816">
        <tpls c="8">
          <tpl hier="1" item="6"/>
          <tpl hier="4" item="3"/>
          <tpl fld="3" item="12"/>
          <tpl fld="2" item="46"/>
          <tpl hier="9" item="1"/>
          <tpl hier="11" item="4"/>
          <tpl hier="12" item="5"/>
          <tpl fld="4" item="0"/>
        </tpls>
      </n>
      <n v="47316666144">
        <tpls c="8">
          <tpl hier="1" item="6"/>
          <tpl hier="4" item="3"/>
          <tpl fld="3" item="17"/>
          <tpl fld="2" item="58"/>
          <tpl hier="9" item="1"/>
          <tpl hier="11" item="4"/>
          <tpl hier="12" item="5"/>
          <tpl fld="4" item="0"/>
        </tpls>
      </n>
      <n v="7283715264">
        <tpls c="8">
          <tpl hier="1" item="6"/>
          <tpl hier="4" item="3"/>
          <tpl fld="3" item="55"/>
          <tpl fld="2" item="82"/>
          <tpl hier="9" item="1"/>
          <tpl hier="11" item="4"/>
          <tpl hier="12" item="5"/>
          <tpl fld="4" item="0"/>
        </tpls>
      </n>
      <n v="145538174096">
        <tpls c="8">
          <tpl hier="1" item="6"/>
          <tpl hier="4" item="3"/>
          <tpl fld="3" item="19"/>
          <tpl fld="2" item="52"/>
          <tpl hier="9" item="1"/>
          <tpl hier="11" item="4"/>
          <tpl hier="12" item="5"/>
          <tpl fld="4" item="0"/>
        </tpls>
      </n>
      <n v="8553070204416">
        <tpls c="8">
          <tpl hier="1" item="6"/>
          <tpl hier="4" item="3"/>
          <tpl fld="3" item="9"/>
          <tpl fld="2" item="60"/>
          <tpl hier="9" item="1"/>
          <tpl hier="11" item="4"/>
          <tpl hier="12" item="5"/>
          <tpl fld="4" item="0"/>
        </tpls>
      </n>
      <n v="1261455360">
        <tpls c="8">
          <tpl hier="1" item="6"/>
          <tpl hier="4" item="3"/>
          <tpl fld="3" item="44"/>
          <tpl fld="2" item="62"/>
          <tpl hier="9" item="1"/>
          <tpl hier="11" item="4"/>
          <tpl hier="12" item="5"/>
          <tpl fld="4" item="0"/>
        </tpls>
      </n>
      <n v="2064466874">
        <tpls c="8">
          <tpl hier="1" item="6"/>
          <tpl hier="4" item="3"/>
          <tpl fld="3" item="16"/>
          <tpl fld="2" item="28"/>
          <tpl hier="9" item="1"/>
          <tpl hier="11" item="4"/>
          <tpl hier="12" item="5"/>
          <tpl fld="4" item="0"/>
        </tpls>
      </n>
      <n v="65702485152">
        <tpls c="8">
          <tpl hier="1" item="6"/>
          <tpl hier="4" item="3"/>
          <tpl fld="3" item="54"/>
          <tpl fld="2" item="40"/>
          <tpl hier="9" item="1"/>
          <tpl hier="11" item="4"/>
          <tpl hier="12" item="5"/>
          <tpl fld="4" item="0"/>
        </tpls>
      </n>
      <n v="10976577088">
        <tpls c="8">
          <tpl hier="1" item="6"/>
          <tpl hier="4" item="3"/>
          <tpl fld="3" item="36"/>
          <tpl fld="2" item="59"/>
          <tpl hier="9" item="1"/>
          <tpl hier="11" item="4"/>
          <tpl hier="12" item="5"/>
          <tpl fld="4" item="0"/>
        </tpls>
      </n>
      <n v="151274026048">
        <tpls c="8">
          <tpl hier="1" item="6"/>
          <tpl hier="4" item="3"/>
          <tpl fld="3" item="11"/>
          <tpl fld="2" item="49"/>
          <tpl hier="9" item="1"/>
          <tpl hier="11" item="4"/>
          <tpl hier="12" item="5"/>
          <tpl fld="4" item="0"/>
        </tpls>
      </n>
      <n v="60278755586">
        <tpls c="8">
          <tpl hier="1" item="6"/>
          <tpl hier="4" item="3"/>
          <tpl fld="3" item="56"/>
          <tpl fld="2" item="26"/>
          <tpl hier="9" item="1"/>
          <tpl hier="11" item="4"/>
          <tpl hier="12" item="5"/>
          <tpl fld="4" item="0"/>
        </tpls>
      </n>
      <n v="59352369774592">
        <tpls c="8">
          <tpl hier="1" item="6"/>
          <tpl hier="4" item="3"/>
          <tpl fld="3" item="9"/>
          <tpl fld="2" item="71"/>
          <tpl hier="9" item="1"/>
          <tpl hier="11" item="4"/>
          <tpl hier="12" item="5"/>
          <tpl fld="4" item="0"/>
        </tpls>
      </n>
      <n v="1474169304064">
        <tpls c="8">
          <tpl hier="1" item="6"/>
          <tpl hier="4" item="3"/>
          <tpl fld="3" item="0"/>
          <tpl fld="2" item="71"/>
          <tpl hier="9" item="1"/>
          <tpl hier="11" item="4"/>
          <tpl hier="12" item="5"/>
          <tpl fld="4" item="0"/>
        </tpls>
      </n>
      <n v="1523377384032">
        <tpls c="8">
          <tpl hier="1" item="6"/>
          <tpl hier="4" item="3"/>
          <tpl fld="3" item="50"/>
          <tpl fld="2" item="74"/>
          <tpl hier="9" item="1"/>
          <tpl hier="11" item="4"/>
          <tpl hier="12" item="5"/>
          <tpl fld="4" item="0"/>
        </tpls>
      </n>
      <n v="81923522576">
        <tpls c="8">
          <tpl hier="1" item="6"/>
          <tpl hier="4" item="3"/>
          <tpl fld="3" item="48"/>
          <tpl fld="2" item="74"/>
          <tpl hier="9" item="1"/>
          <tpl hier="11" item="4"/>
          <tpl hier="12" item="5"/>
          <tpl fld="4" item="0"/>
        </tpls>
      </n>
      <n v="2550339095552">
        <tpls c="8">
          <tpl hier="1" item="6"/>
          <tpl hier="4" item="3"/>
          <tpl fld="3" item="33"/>
          <tpl fld="2" item="76"/>
          <tpl hier="9" item="1"/>
          <tpl hier="11" item="4"/>
          <tpl hier="12" item="5"/>
          <tpl fld="4" item="0"/>
        </tpls>
      </n>
      <n v="947362029248">
        <tpls c="8">
          <tpl hier="1" item="6"/>
          <tpl hier="4" item="3"/>
          <tpl fld="3" item="6"/>
          <tpl fld="2" item="75"/>
          <tpl hier="9" item="1"/>
          <tpl hier="11" item="4"/>
          <tpl hier="12" item="5"/>
          <tpl fld="4" item="0"/>
        </tpls>
      </n>
      <n v="1378627577824">
        <tpls c="8">
          <tpl hier="1" item="6"/>
          <tpl hier="4" item="3"/>
          <tpl fld="3" item="19"/>
          <tpl fld="2" item="70"/>
          <tpl hier="9" item="1"/>
          <tpl hier="11" item="4"/>
          <tpl hier="12" item="5"/>
          <tpl fld="4" item="0"/>
        </tpls>
      </n>
      <n v="1792058555904">
        <tpls c="8">
          <tpl hier="1" item="6"/>
          <tpl hier="4" item="3"/>
          <tpl fld="3" item="51"/>
          <tpl fld="2" item="71"/>
          <tpl hier="9" item="1"/>
          <tpl hier="11" item="4"/>
          <tpl hier="12" item="5"/>
          <tpl fld="4" item="0"/>
        </tpls>
      </n>
      <n v="511178346496">
        <tpls c="8">
          <tpl hier="1" item="6"/>
          <tpl hier="4" item="3"/>
          <tpl fld="3" item="43"/>
          <tpl fld="2" item="74"/>
          <tpl hier="9" item="1"/>
          <tpl hier="11" item="4"/>
          <tpl hier="12" item="5"/>
          <tpl fld="4" item="0"/>
        </tpls>
      </n>
      <n v="1810570514432">
        <tpls c="8">
          <tpl hier="1" item="6"/>
          <tpl hier="4" item="3"/>
          <tpl fld="3" item="42"/>
          <tpl fld="2" item="74"/>
          <tpl hier="9" item="1"/>
          <tpl hier="11" item="4"/>
          <tpl hier="12" item="5"/>
          <tpl fld="4" item="0"/>
        </tpls>
      </n>
      <n v="21702162432">
        <tpls c="8">
          <tpl hier="1" item="6"/>
          <tpl hier="4" item="3"/>
          <tpl fld="3" item="32"/>
          <tpl fld="2" item="76"/>
          <tpl hier="9" item="1"/>
          <tpl hier="11" item="4"/>
          <tpl hier="12" item="5"/>
          <tpl fld="4" item="0"/>
        </tpls>
      </n>
      <n v="2623041401088">
        <tpls c="8">
          <tpl hier="1" item="6"/>
          <tpl hier="4" item="3"/>
          <tpl fld="3" item="29"/>
          <tpl fld="2" item="76"/>
          <tpl hier="9" item="1"/>
          <tpl hier="11" item="4"/>
          <tpl hier="12" item="5"/>
          <tpl fld="4" item="0"/>
        </tpls>
      </n>
      <n v="47608975360">
        <tpls c="8">
          <tpl hier="1" item="6"/>
          <tpl hier="4" item="3"/>
          <tpl fld="3" item="16"/>
          <tpl fld="2" item="83"/>
          <tpl hier="9" item="1"/>
          <tpl hier="11" item="4"/>
          <tpl hier="12" item="5"/>
          <tpl fld="4" item="0"/>
        </tpls>
      </n>
      <n v="576610646080">
        <tpls c="8">
          <tpl hier="1" item="6"/>
          <tpl hier="4" item="3"/>
          <tpl fld="3" item="15"/>
          <tpl fld="2" item="83"/>
          <tpl hier="9" item="1"/>
          <tpl hier="11" item="4"/>
          <tpl hier="12" item="5"/>
          <tpl fld="4" item="0"/>
        </tpls>
      </n>
      <n v="1591701764992">
        <tpls c="8">
          <tpl hier="1" item="6"/>
          <tpl hier="4" item="3"/>
          <tpl fld="3" item="14"/>
          <tpl fld="2" item="83"/>
          <tpl hier="9" item="1"/>
          <tpl hier="11" item="4"/>
          <tpl hier="12" item="5"/>
          <tpl fld="4" item="0"/>
        </tpls>
      </n>
      <n v="3511034687488">
        <tpls c="8">
          <tpl hier="1" item="6"/>
          <tpl hier="4" item="3"/>
          <tpl fld="3" item="13"/>
          <tpl fld="2" item="83"/>
          <tpl hier="9" item="1"/>
          <tpl hier="11" item="4"/>
          <tpl hier="12" item="5"/>
          <tpl fld="4" item="0"/>
        </tpls>
      </n>
      <n v="86084342024">
        <tpls c="8">
          <tpl hier="1" item="6"/>
          <tpl hier="4" item="3"/>
          <tpl fld="3" item="4"/>
          <tpl fld="2" item="75"/>
          <tpl hier="9" item="1"/>
          <tpl hier="11" item="4"/>
          <tpl hier="12" item="5"/>
          <tpl fld="4" item="0"/>
        </tpls>
      </n>
      <n v="572116255296">
        <tpls c="8">
          <tpl hier="1" item="6"/>
          <tpl hier="4" item="3"/>
          <tpl fld="3" item="58"/>
          <tpl fld="2" item="75"/>
          <tpl hier="9" item="1"/>
          <tpl hier="11" item="4"/>
          <tpl hier="12" item="5"/>
          <tpl fld="4" item="0"/>
        </tpls>
      </n>
      <n v="1098376617088">
        <tpls c="8">
          <tpl hier="1" item="6"/>
          <tpl hier="4" item="3"/>
          <tpl fld="3" item="2"/>
          <tpl fld="2" item="75"/>
          <tpl hier="9" item="1"/>
          <tpl hier="11" item="4"/>
          <tpl hier="12" item="5"/>
          <tpl fld="4" item="0"/>
        </tpls>
      </n>
      <n v="1861710045824">
        <tpls c="8">
          <tpl hier="1" item="6"/>
          <tpl hier="4" item="3"/>
          <tpl fld="3" item="54"/>
          <tpl fld="2" item="80"/>
          <tpl hier="9" item="1"/>
          <tpl hier="11" item="4"/>
          <tpl hier="12" item="5"/>
          <tpl fld="4" item="0"/>
        </tpls>
      </n>
      <n v="6405882076672">
        <tpls c="8">
          <tpl hier="1" item="6"/>
          <tpl hier="4" item="3"/>
          <tpl fld="3" item="53"/>
          <tpl fld="2" item="80"/>
          <tpl hier="9" item="1"/>
          <tpl hier="11" item="4"/>
          <tpl hier="12" item="5"/>
          <tpl fld="4" item="0"/>
        </tpls>
      </n>
      <n v="13931057340416">
        <tpls c="8">
          <tpl hier="1" item="6"/>
          <tpl hier="4" item="3"/>
          <tpl fld="3" item="52"/>
          <tpl fld="2" item="80"/>
          <tpl hier="9" item="1"/>
          <tpl hier="11" item="4"/>
          <tpl hier="12" item="5"/>
          <tpl fld="4" item="0"/>
        </tpls>
      </n>
      <n v="21995423984">
        <tpls c="8">
          <tpl hier="1" item="6"/>
          <tpl hier="4" item="3"/>
          <tpl fld="3" item="48"/>
          <tpl fld="2" item="84"/>
          <tpl hier="9" item="1"/>
          <tpl hier="11" item="4"/>
          <tpl hier="12" item="5"/>
          <tpl fld="4" item="0"/>
        </tpls>
      </n>
      <n v="235547281152">
        <tpls c="8">
          <tpl hier="1" item="6"/>
          <tpl hier="4" item="3"/>
          <tpl fld="3" item="46"/>
          <tpl fld="2" item="84"/>
          <tpl hier="9" item="1"/>
          <tpl hier="11" item="4"/>
          <tpl hier="12" item="5"/>
          <tpl fld="4" item="0"/>
        </tpls>
      </n>
      <n v="589993759744">
        <tpls c="8">
          <tpl hier="1" item="6"/>
          <tpl hier="4" item="3"/>
          <tpl fld="3" item="45"/>
          <tpl fld="2" item="84"/>
          <tpl hier="9" item="1"/>
          <tpl hier="11" item="4"/>
          <tpl hier="12" item="5"/>
          <tpl fld="4" item="0"/>
        </tpls>
      </n>
      <n v="1446873868032">
        <tpls c="8">
          <tpl hier="1" item="6"/>
          <tpl hier="4" item="3"/>
          <tpl fld="3" item="47"/>
          <tpl fld="2" item="84"/>
          <tpl hier="9" item="1"/>
          <tpl hier="11" item="4"/>
          <tpl hier="12" item="5"/>
          <tpl fld="4" item="0"/>
        </tpls>
      </n>
      <n v="7308000000">
        <tpls c="8">
          <tpl hier="1" item="6"/>
          <tpl hier="4" item="3"/>
          <tpl fld="3" item="34"/>
          <tpl fld="2" item="70"/>
          <tpl hier="9" item="1"/>
          <tpl hier="11" item="4"/>
          <tpl hier="12" item="5"/>
          <tpl fld="4" item="0"/>
        </tpls>
      </n>
      <n v="121885820672">
        <tpls c="8">
          <tpl hier="1" item="6"/>
          <tpl hier="4" item="3"/>
          <tpl fld="3" item="36"/>
          <tpl fld="2" item="70"/>
          <tpl hier="9" item="1"/>
          <tpl hier="11" item="4"/>
          <tpl hier="12" item="5"/>
          <tpl fld="4" item="0"/>
        </tpls>
      </n>
      <n v="605719483392">
        <tpls c="8">
          <tpl hier="1" item="6"/>
          <tpl hier="4" item="3"/>
          <tpl fld="3" item="27"/>
          <tpl fld="2" item="70"/>
          <tpl hier="9" item="1"/>
          <tpl hier="11" item="4"/>
          <tpl hier="12" item="5"/>
          <tpl fld="4" item="0"/>
        </tpls>
      </n>
      <n v="1545137324544">
        <tpls c="8">
          <tpl hier="1" item="6"/>
          <tpl hier="4" item="3"/>
          <tpl fld="3" item="33"/>
          <tpl fld="2" item="70"/>
          <tpl hier="9" item="1"/>
          <tpl hier="11" item="4"/>
          <tpl hier="12" item="5"/>
          <tpl fld="4" item="0"/>
        </tpls>
      </n>
      <n v="176268886016">
        <tpls c="8">
          <tpl hier="1" item="6"/>
          <tpl hier="4" item="3"/>
          <tpl fld="3" item="18"/>
          <tpl fld="2" item="72"/>
          <tpl hier="9" item="1"/>
          <tpl hier="11" item="4"/>
          <tpl hier="12" item="5"/>
          <tpl fld="4" item="0"/>
        </tpls>
      </n>
      <n v="2306354713088">
        <tpls c="8">
          <tpl hier="1" item="6"/>
          <tpl hier="4" item="3"/>
          <tpl fld="3" item="22"/>
          <tpl fld="2" item="72"/>
          <tpl hier="9" item="1"/>
          <tpl hier="11" item="4"/>
          <tpl hier="12" item="5"/>
          <tpl fld="4" item="0"/>
        </tpls>
      </n>
      <n v="5994856291072">
        <tpls c="8">
          <tpl hier="1" item="6"/>
          <tpl hier="4" item="3"/>
          <tpl fld="3" item="17"/>
          <tpl fld="2" item="72"/>
          <tpl hier="9" item="1"/>
          <tpl hier="11" item="4"/>
          <tpl hier="12" item="5"/>
          <tpl fld="4" item="0"/>
        </tpls>
      </n>
      <n v="9723659543040">
        <tpls c="8">
          <tpl hier="1" item="6"/>
          <tpl hier="4" item="3"/>
          <tpl fld="3" item="21"/>
          <tpl fld="2" item="72"/>
          <tpl hier="9" item="1"/>
          <tpl hier="11" item="4"/>
          <tpl hier="12" item="5"/>
          <tpl fld="4" item="0"/>
        </tpls>
      </n>
      <n v="1258826952192">
        <tpls c="8">
          <tpl hier="1" item="6"/>
          <tpl hier="4" item="3"/>
          <tpl fld="3" item="8"/>
          <tpl fld="2" item="78"/>
          <tpl hier="9" item="1"/>
          <tpl hier="11" item="4"/>
          <tpl hier="12" item="5"/>
          <tpl fld="4" item="0"/>
        </tpls>
      </n>
      <n v="11714264924160">
        <tpls c="8">
          <tpl hier="1" item="6"/>
          <tpl hier="4" item="3"/>
          <tpl fld="3" item="7"/>
          <tpl fld="2" item="78"/>
          <tpl hier="9" item="1"/>
          <tpl hier="11" item="4"/>
          <tpl hier="12" item="5"/>
          <tpl fld="4" item="0"/>
        </tpls>
      </n>
      <n v="21866380673024">
        <tpls c="8">
          <tpl hier="1" item="6"/>
          <tpl hier="4" item="3"/>
          <tpl fld="3" item="6"/>
          <tpl fld="2" item="78"/>
          <tpl hier="9" item="1"/>
          <tpl hier="11" item="4"/>
          <tpl hier="12" item="5"/>
          <tpl fld="4" item="0"/>
        </tpls>
      </n>
      <n v="10345307439104">
        <tpls c="8">
          <tpl hier="1" item="6"/>
          <tpl hier="4" item="3"/>
          <tpl fld="3" item="5"/>
          <tpl fld="2" item="78"/>
          <tpl hier="9" item="1"/>
          <tpl hier="11" item="4"/>
          <tpl hier="12" item="5"/>
          <tpl fld="4" item="0"/>
        </tpls>
      </n>
      <n v="29712661504">
        <tpls c="8">
          <tpl hier="1" item="6"/>
          <tpl hier="4" item="3"/>
          <tpl fld="3" item="56"/>
          <tpl fld="2" item="73"/>
          <tpl hier="9" item="1"/>
          <tpl hier="11" item="4"/>
          <tpl hier="12" item="5"/>
          <tpl fld="4" item="0"/>
        </tpls>
      </n>
      <n v="101072035712">
        <tpls c="8">
          <tpl hier="1" item="6"/>
          <tpl hier="4" item="3"/>
          <tpl fld="3" item="0"/>
          <tpl fld="2" item="73"/>
          <tpl hier="9" item="1"/>
          <tpl hier="11" item="4"/>
          <tpl hier="12" item="5"/>
          <tpl fld="4" item="0"/>
        </tpls>
      </n>
      <n v="395269123264">
        <tpls c="8">
          <tpl hier="1" item="6"/>
          <tpl hier="4" item="3"/>
          <tpl fld="3" item="55"/>
          <tpl fld="2" item="73"/>
          <tpl hier="9" item="1"/>
          <tpl hier="11" item="4"/>
          <tpl hier="12" item="5"/>
          <tpl fld="4" item="0"/>
        </tpls>
      </n>
      <n v="26984509440">
        <tpls c="8">
          <tpl hier="1" item="6"/>
          <tpl hier="4" item="3"/>
          <tpl fld="3" item="35"/>
          <tpl fld="2" item="69"/>
          <tpl hier="9" item="1"/>
          <tpl hier="11" item="4"/>
          <tpl hier="12" item="5"/>
          <tpl fld="4" item="0"/>
        </tpls>
      </n>
      <n v="798152156928">
        <tpls c="8">
          <tpl hier="1" item="6"/>
          <tpl hier="4" item="3"/>
          <tpl fld="3" item="40"/>
          <tpl fld="2" item="69"/>
          <tpl hier="9" item="1"/>
          <tpl hier="11" item="4"/>
          <tpl hier="12" item="5"/>
          <tpl fld="4" item="0"/>
        </tpls>
      </n>
      <n v="2127734771712">
        <tpls c="8">
          <tpl hier="1" item="6"/>
          <tpl hier="4" item="3"/>
          <tpl fld="3" item="50"/>
          <tpl fld="2" item="69"/>
          <tpl hier="9" item="1"/>
          <tpl hier="11" item="4"/>
          <tpl hier="12" item="5"/>
          <tpl fld="4" item="0"/>
        </tpls>
      </n>
      <n v="5338272961536">
        <tpls c="8">
          <tpl hier="1" item="6"/>
          <tpl hier="4" item="3"/>
          <tpl fld="3" item="49"/>
          <tpl fld="2" item="69"/>
          <tpl hier="9" item="1"/>
          <tpl hier="11" item="4"/>
          <tpl hier="12" item="5"/>
          <tpl fld="4" item="0"/>
        </tpls>
      </n>
      <n v="14196768256">
        <tpls c="8">
          <tpl hier="1" item="6"/>
          <tpl hier="4" item="3"/>
          <tpl fld="3" item="37"/>
          <tpl fld="2" item="66"/>
          <tpl hier="9" item="1"/>
          <tpl hier="11" item="4"/>
          <tpl hier="12" item="5"/>
          <tpl fld="4" item="0"/>
        </tpls>
      </n>
      <n v="382915835152">
        <tpls c="8">
          <tpl hier="1" item="6"/>
          <tpl hier="4" item="3"/>
          <tpl fld="3" item="39"/>
          <tpl fld="2" item="66"/>
          <tpl hier="9" item="1"/>
          <tpl hier="11" item="4"/>
          <tpl hier="12" item="5"/>
          <tpl fld="4" item="0"/>
        </tpls>
      </n>
      <n v="915886209024">
        <tpls c="8">
          <tpl hier="1" item="6"/>
          <tpl hier="4" item="3"/>
          <tpl fld="3" item="28"/>
          <tpl fld="2" item="66"/>
          <tpl hier="9" item="1"/>
          <tpl hier="11" item="4"/>
          <tpl hier="12" item="5"/>
          <tpl fld="4" item="0"/>
        </tpls>
      </n>
      <n v="2889554194432">
        <tpls c="8">
          <tpl hier="1" item="6"/>
          <tpl hier="4" item="3"/>
          <tpl fld="3" item="19"/>
          <tpl fld="2" item="66"/>
          <tpl hier="9" item="1"/>
          <tpl hier="11" item="4"/>
          <tpl hier="12" item="5"/>
          <tpl fld="4" item="0"/>
        </tpls>
      </n>
      <n v="11471558144">
        <tpls c="8">
          <tpl hier="1" item="6"/>
          <tpl hier="4" item="3"/>
          <tpl fld="3" item="26"/>
          <tpl fld="2" item="48"/>
          <tpl hier="9" item="1"/>
          <tpl hier="11" item="4"/>
          <tpl hier="12" item="5"/>
          <tpl fld="4" item="0"/>
        </tpls>
      </n>
      <n v="150699898448">
        <tpls c="8">
          <tpl hier="1" item="6"/>
          <tpl hier="4" item="3"/>
          <tpl fld="3" item="25"/>
          <tpl fld="2" item="48"/>
          <tpl hier="9" item="1"/>
          <tpl hier="11" item="4"/>
          <tpl hier="12" item="5"/>
          <tpl fld="4" item="0"/>
        </tpls>
      </n>
      <n v="693098333312">
        <tpls c="8">
          <tpl hier="1" item="6"/>
          <tpl hier="4" item="3"/>
          <tpl fld="3" item="24"/>
          <tpl fld="2" item="48"/>
          <tpl hier="9" item="1"/>
          <tpl hier="11" item="4"/>
          <tpl hier="12" item="5"/>
          <tpl fld="4" item="0"/>
        </tpls>
      </n>
      <n v="1127095643456">
        <tpls c="8">
          <tpl hier="1" item="6"/>
          <tpl hier="4" item="3"/>
          <tpl fld="3" item="21"/>
          <tpl fld="2" item="48"/>
          <tpl hier="9" item="1"/>
          <tpl hier="11" item="4"/>
          <tpl hier="12" item="5"/>
          <tpl fld="4" item="0"/>
        </tpls>
      </n>
      <n v="29617042896">
        <tpls c="8">
          <tpl hier="1" item="6"/>
          <tpl hier="4" item="3"/>
          <tpl fld="3" item="4"/>
          <tpl fld="2" item="53"/>
          <tpl hier="9" item="1"/>
          <tpl hier="11" item="4"/>
          <tpl hier="12" item="5"/>
          <tpl fld="4" item="0"/>
        </tpls>
      </n>
      <n v="371085219200">
        <tpls c="8">
          <tpl hier="1" item="6"/>
          <tpl hier="4" item="3"/>
          <tpl fld="3" item="0"/>
          <tpl fld="2" item="53"/>
          <tpl hier="9" item="1"/>
          <tpl hier="11" item="4"/>
          <tpl hier="12" item="5"/>
          <tpl fld="4" item="0"/>
        </tpls>
      </n>
      <n v="1987460591616">
        <tpls c="8">
          <tpl hier="1" item="6"/>
          <tpl hier="4" item="3"/>
          <tpl fld="3" item="49"/>
          <tpl fld="2" item="53"/>
          <tpl hier="9" item="1"/>
          <tpl hier="11" item="4"/>
          <tpl hier="12" item="5"/>
          <tpl fld="4" item="0"/>
        </tpls>
      </n>
      <n v="20036657964">
        <tpls c="8">
          <tpl hier="1" item="6"/>
          <tpl hier="4" item="3"/>
          <tpl fld="3" item="32"/>
          <tpl fld="2" item="57"/>
          <tpl hier="9" item="1"/>
          <tpl hier="11" item="4"/>
          <tpl hier="12" item="5"/>
          <tpl fld="4" item="0"/>
        </tpls>
      </n>
      <n v="972700200960">
        <tpls c="8">
          <tpl hier="1" item="6"/>
          <tpl hier="4" item="3"/>
          <tpl fld="3" item="31"/>
          <tpl fld="2" item="61"/>
          <tpl hier="9" item="1"/>
          <tpl hier="11" item="4"/>
          <tpl hier="12" item="5"/>
          <tpl fld="4" item="0"/>
        </tpls>
      </n>
      <n v="4658843088896">
        <tpls c="8">
          <tpl hier="1" item="6"/>
          <tpl hier="4" item="3"/>
          <tpl fld="3" item="58"/>
          <tpl fld="2" item="46"/>
          <tpl hier="9" item="1"/>
          <tpl hier="11" item="4"/>
          <tpl hier="12" item="5"/>
          <tpl fld="4" item="0"/>
        </tpls>
      </n>
      <n v="50447669728">
        <tpls c="8">
          <tpl hier="1" item="6"/>
          <tpl hier="4" item="3"/>
          <tpl fld="3" item="11"/>
          <tpl fld="2" item="58"/>
          <tpl hier="9" item="1"/>
          <tpl hier="11" item="4"/>
          <tpl hier="12" item="5"/>
          <tpl fld="4" item="0"/>
        </tpls>
      </n>
      <n v="8279713968">
        <tpls c="8">
          <tpl hier="1" item="6"/>
          <tpl hier="4" item="3"/>
          <tpl fld="3" item="38"/>
          <tpl fld="2" item="82"/>
          <tpl hier="9" item="1"/>
          <tpl hier="11" item="4"/>
          <tpl hier="12" item="5"/>
          <tpl fld="4" item="0"/>
        </tpls>
      </n>
      <n v="174671150258">
        <tpls c="8">
          <tpl hier="1" item="6"/>
          <tpl hier="4" item="3"/>
          <tpl fld="3" item="29"/>
          <tpl fld="2" item="52"/>
          <tpl hier="9" item="1"/>
          <tpl hier="11" item="4"/>
          <tpl hier="12" item="5"/>
          <tpl fld="4" item="0"/>
        </tpls>
      </n>
      <n v="3554121356">
        <tpls c="8">
          <tpl hier="1" item="6"/>
          <tpl hier="4" item="3"/>
          <tpl fld="3" item="34"/>
          <tpl fld="2" item="62"/>
          <tpl hier="9" item="1"/>
          <tpl hier="11" item="4"/>
          <tpl hier="12" item="5"/>
          <tpl fld="4" item="0"/>
        </tpls>
      </n>
      <n v="2218563004">
        <tpls c="8">
          <tpl hier="1" item="6"/>
          <tpl hier="4" item="3"/>
          <tpl fld="3" item="8"/>
          <tpl fld="2" item="28"/>
          <tpl hier="9" item="1"/>
          <tpl hier="11" item="4"/>
          <tpl hier="12" item="5"/>
          <tpl fld="4" item="0"/>
        </tpls>
      </n>
      <n v="98616878528">
        <tpls c="8">
          <tpl hier="1" item="6"/>
          <tpl hier="4" item="3"/>
          <tpl fld="3" item="40"/>
          <tpl fld="2" item="40"/>
          <tpl hier="9" item="1"/>
          <tpl hier="11" item="4"/>
          <tpl hier="12" item="5"/>
          <tpl fld="4" item="0"/>
        </tpls>
      </n>
      <n v="11639623840">
        <tpls c="8">
          <tpl hier="1" item="6"/>
          <tpl hier="4" item="3"/>
          <tpl fld="3" item="25"/>
          <tpl fld="2" item="59"/>
          <tpl hier="9" item="1"/>
          <tpl hier="11" item="4"/>
          <tpl hier="12" item="5"/>
          <tpl fld="4" item="0"/>
        </tpls>
      </n>
      <n v="9571428180">
        <tpls c="8">
          <tpl hier="1" item="6"/>
          <tpl hier="4" item="3"/>
          <tpl fld="3" item="35"/>
          <tpl fld="2" item="44"/>
          <tpl hier="9" item="1"/>
          <tpl hier="11" item="4"/>
          <tpl hier="12" item="5"/>
          <tpl fld="4" item="0"/>
        </tpls>
      </n>
      <n v="1018046179328">
        <tpls c="8">
          <tpl hier="1" item="6"/>
          <tpl hier="4" item="3"/>
          <tpl fld="3" item="39"/>
          <tpl fld="2" item="17"/>
          <tpl hier="9" item="1"/>
          <tpl hier="11" item="4"/>
          <tpl hier="12" item="5"/>
          <tpl fld="4" item="0"/>
        </tpls>
      </n>
      <n v="84019171680">
        <tpls c="8">
          <tpl hier="1" item="6"/>
          <tpl hier="4" item="3"/>
          <tpl fld="3" item="35"/>
          <tpl fld="2" item="74"/>
          <tpl hier="9" item="1"/>
          <tpl hier="11" item="4"/>
          <tpl hier="12" item="5"/>
          <tpl fld="4" item="0"/>
        </tpls>
      </n>
      <n v="572718058368">
        <tpls c="8">
          <tpl hier="1" item="6"/>
          <tpl hier="4" item="3"/>
          <tpl fld="3" item="54"/>
          <tpl fld="2" item="71"/>
          <tpl hier="9" item="1"/>
          <tpl hier="11" item="4"/>
          <tpl hier="12" item="5"/>
          <tpl fld="4" item="0"/>
        </tpls>
      </n>
      <n v="19919534080">
        <tpls c="8">
          <tpl hier="1" item="6"/>
          <tpl hier="4" item="3"/>
          <tpl fld="3" item="34"/>
          <tpl fld="2" item="76"/>
          <tpl hier="9" item="1"/>
          <tpl hier="11" item="4"/>
          <tpl hier="12" item="5"/>
          <tpl fld="4" item="0"/>
        </tpls>
      </n>
      <n v="75368222464">
        <tpls c="8">
          <tpl hier="1" item="6"/>
          <tpl hier="4" item="3"/>
          <tpl fld="3" item="8"/>
          <tpl fld="2" item="75"/>
          <tpl hier="9" item="1"/>
          <tpl hier="11" item="4"/>
          <tpl hier="12" item="5"/>
          <tpl fld="4" item="0"/>
        </tpls>
      </n>
      <n v="162576195584">
        <tpls c="8">
          <tpl hier="1" item="6"/>
          <tpl hier="4" item="3"/>
          <tpl fld="3" item="26"/>
          <tpl fld="2" item="72"/>
          <tpl hier="9" item="1"/>
          <tpl hier="11" item="4"/>
          <tpl hier="12" item="5"/>
          <tpl fld="4" item="0"/>
        </tpls>
      </n>
      <n v="533285562720">
        <tpls c="8">
          <tpl hier="1" item="6"/>
          <tpl hier="4" item="3"/>
          <tpl fld="3" item="20"/>
          <tpl fld="2" item="71"/>
          <tpl hier="9" item="1"/>
          <tpl hier="11" item="4"/>
          <tpl hier="12" item="5"/>
          <tpl fld="4" item="0"/>
        </tpls>
      </n>
      <n v="90166225760">
        <tpls c="8">
          <tpl hier="1" item="6"/>
          <tpl hier="4" item="3"/>
          <tpl fld="3" item="44"/>
          <tpl fld="2" item="74"/>
          <tpl hier="9" item="1"/>
          <tpl hier="11" item="4"/>
          <tpl hier="12" item="5"/>
          <tpl fld="4" item="0"/>
        </tpls>
      </n>
      <n v="7003086028288">
        <tpls c="8">
          <tpl hier="1" item="6"/>
          <tpl hier="4" item="3"/>
          <tpl fld="3" item="41"/>
          <tpl fld="2" item="74"/>
          <tpl hier="9" item="1"/>
          <tpl hier="11" item="4"/>
          <tpl hier="12" item="5"/>
          <tpl fld="4" item="0"/>
        </tpls>
      </n>
      <n v="1973350433536">
        <tpls c="8">
          <tpl hier="1" item="6"/>
          <tpl hier="4" item="3"/>
          <tpl fld="3" item="28"/>
          <tpl fld="2" item="74"/>
          <tpl hier="9" item="1"/>
          <tpl hier="11" item="4"/>
          <tpl hier="12" item="5"/>
          <tpl fld="4" item="0"/>
        </tpls>
      </n>
      <n v="398083197184">
        <tpls c="8">
          <tpl hier="1" item="6"/>
          <tpl hier="4" item="3"/>
          <tpl fld="3" item="25"/>
          <tpl fld="2" item="76"/>
          <tpl hier="9" item="1"/>
          <tpl hier="11" item="4"/>
          <tpl hier="12" item="5"/>
          <tpl fld="4" item="0"/>
        </tpls>
      </n>
      <n v="749059348224">
        <tpls c="8">
          <tpl hier="1" item="6"/>
          <tpl hier="4" item="3"/>
          <tpl fld="3" item="12"/>
          <tpl fld="2" item="83"/>
          <tpl hier="9" item="1"/>
          <tpl hier="11" item="4"/>
          <tpl hier="12" item="5"/>
          <tpl fld="4" item="0"/>
        </tpls>
      </n>
      <n v="624500537344">
        <tpls c="8">
          <tpl hier="1" item="6"/>
          <tpl hier="4" item="3"/>
          <tpl fld="3" item="3"/>
          <tpl fld="2" item="75"/>
          <tpl hier="9" item="1"/>
          <tpl hier="11" item="4"/>
          <tpl hier="12" item="5"/>
          <tpl fld="4" item="0"/>
        </tpls>
      </n>
      <n v="7014647325952">
        <tpls c="8">
          <tpl hier="1" item="6"/>
          <tpl hier="4" item="3"/>
          <tpl fld="3" item="51"/>
          <tpl fld="2" item="80"/>
          <tpl hier="9" item="1"/>
          <tpl hier="11" item="4"/>
          <tpl hier="12" item="5"/>
          <tpl fld="4" item="0"/>
        </tpls>
      </n>
      <n v="685761474048">
        <tpls c="8">
          <tpl hier="1" item="6"/>
          <tpl hier="4" item="3"/>
          <tpl fld="3" item="42"/>
          <tpl fld="2" item="84"/>
          <tpl hier="9" item="1"/>
          <tpl hier="11" item="4"/>
          <tpl hier="12" item="5"/>
          <tpl fld="4" item="0"/>
        </tpls>
      </n>
      <n v="1632103686144">
        <tpls c="8">
          <tpl hier="1" item="6"/>
          <tpl hier="4" item="3"/>
          <tpl fld="3" item="29"/>
          <tpl fld="2" item="70"/>
          <tpl hier="9" item="1"/>
          <tpl hier="11" item="4"/>
          <tpl hier="12" item="5"/>
          <tpl fld="4" item="0"/>
        </tpls>
      </n>
      <n v="1628014538752">
        <tpls c="8">
          <tpl hier="1" item="6"/>
          <tpl hier="4" item="3"/>
          <tpl fld="3" item="4"/>
          <tpl fld="2" item="78"/>
          <tpl hier="9" item="1"/>
          <tpl hier="11" item="4"/>
          <tpl hier="12" item="5"/>
          <tpl fld="4" item="0"/>
        </tpls>
      </n>
      <n v="27847593888">
        <tpls c="8">
          <tpl hier="1" item="6"/>
          <tpl hier="4" item="3"/>
          <tpl fld="3" item="54"/>
          <tpl fld="2" item="73"/>
          <tpl hier="9" item="1"/>
          <tpl hier="11" item="4"/>
          <tpl hier="12" item="5"/>
          <tpl fld="4" item="0"/>
        </tpls>
      </n>
      <n v="949766613376">
        <tpls c="8">
          <tpl hier="1" item="6"/>
          <tpl hier="4" item="3"/>
          <tpl fld="3" item="46"/>
          <tpl fld="2" item="69"/>
          <tpl hier="9" item="1"/>
          <tpl hier="11" item="4"/>
          <tpl hier="12" item="5"/>
          <tpl fld="4" item="0"/>
        </tpls>
      </n>
      <n v="2958103871488">
        <tpls c="8">
          <tpl hier="1" item="6"/>
          <tpl hier="4" item="3"/>
          <tpl fld="3" item="33"/>
          <tpl fld="2" item="66"/>
          <tpl hier="9" item="1"/>
          <tpl hier="11" item="4"/>
          <tpl hier="12" item="5"/>
          <tpl fld="4" item="0"/>
        </tpls>
      </n>
      <n v="2497513845760">
        <tpls c="8">
          <tpl hier="1" item="6"/>
          <tpl hier="4" item="3"/>
          <tpl fld="3" item="47"/>
          <tpl fld="2" item="53"/>
          <tpl hier="9" item="1"/>
          <tpl hier="11" item="4"/>
          <tpl hier="12" item="5"/>
          <tpl fld="4" item="0"/>
        </tpls>
      </n>
      <n v="4482686820">
        <tpls c="8">
          <tpl hier="1" item="6"/>
          <tpl hier="4" item="3"/>
          <tpl fld="3" item="15"/>
          <tpl fld="2" item="28"/>
          <tpl hier="9" item="1"/>
          <tpl hier="11" item="4"/>
          <tpl hier="12" item="5"/>
          <tpl fld="4" item="0"/>
        </tpls>
      </n>
      <n v="504225550976">
        <tpls c="8">
          <tpl hier="1" item="6"/>
          <tpl hier="4" item="3"/>
          <tpl fld="3" item="56"/>
          <tpl fld="2" item="71"/>
          <tpl hier="9" item="1"/>
          <tpl hier="11" item="4"/>
          <tpl hier="12" item="5"/>
          <tpl fld="4" item="0"/>
        </tpls>
      </n>
      <n v="453501237504">
        <tpls c="8">
          <tpl hier="1" item="6"/>
          <tpl hier="4" item="3"/>
          <tpl fld="3" item="39"/>
          <tpl fld="2" item="76"/>
          <tpl hier="9" item="1"/>
          <tpl hier="11" item="4"/>
          <tpl hier="12" item="5"/>
          <tpl fld="4" item="0"/>
        </tpls>
      </n>
      <n v="444512318528">
        <tpls c="8">
          <tpl hier="1" item="6"/>
          <tpl hier="4" item="3"/>
          <tpl fld="3" item="46"/>
          <tpl fld="2" item="74"/>
          <tpl hier="9" item="1"/>
          <tpl hier="11" item="4"/>
          <tpl hier="12" item="5"/>
          <tpl fld="4" item="0"/>
        </tpls>
      </n>
      <n v="1602175371776">
        <tpls c="8">
          <tpl hier="1" item="6"/>
          <tpl hier="4" item="3"/>
          <tpl fld="3" item="17"/>
          <tpl fld="2" item="83"/>
          <tpl hier="9" item="1"/>
          <tpl hier="11" item="4"/>
          <tpl hier="12" item="5"/>
          <tpl fld="4" item="0"/>
        </tpls>
      </n>
      <n v="579372647936">
        <tpls c="8">
          <tpl hier="1" item="6"/>
          <tpl hier="4" item="3"/>
          <tpl fld="3" item="28"/>
          <tpl fld="2" item="70"/>
          <tpl hier="9" item="1"/>
          <tpl hier="11" item="4"/>
          <tpl hier="12" item="5"/>
          <tpl fld="4" item="0"/>
        </tpls>
      </n>
      <n v="1191726912160">
        <tpls c="8">
          <tpl hier="1" item="6"/>
          <tpl hier="4" item="3"/>
          <tpl fld="3" item="30"/>
          <tpl fld="2" item="76"/>
          <tpl hier="9" item="1"/>
          <tpl hier="11" item="4"/>
          <tpl hier="12" item="5"/>
          <tpl fld="4" item="0"/>
        </tpls>
      </n>
      <n v="22784531832832">
        <tpls c="8">
          <tpl hier="1" item="6"/>
          <tpl hier="4" item="3"/>
          <tpl fld="3" item="49"/>
          <tpl fld="2" item="71"/>
          <tpl hier="9" item="1"/>
          <tpl hier="11" item="4"/>
          <tpl hier="12" item="5"/>
          <tpl fld="4" item="0"/>
        </tpls>
      </n>
      <n v="569648882752">
        <tpls c="8">
          <tpl hier="1" item="6"/>
          <tpl hier="4" item="3"/>
          <tpl fld="3" item="39"/>
          <tpl fld="2" item="74"/>
          <tpl hier="9" item="1"/>
          <tpl hier="11" item="4"/>
          <tpl hier="12" item="5"/>
          <tpl fld="4" item="0"/>
        </tpls>
      </n>
      <n v="7809202604800">
        <tpls c="8">
          <tpl hier="1" item="6"/>
          <tpl hier="4" item="3"/>
          <tpl fld="3" item="19"/>
          <tpl fld="2" item="74"/>
          <tpl hier="9" item="1"/>
          <tpl hier="11" item="4"/>
          <tpl hier="12" item="5"/>
          <tpl fld="4" item="0"/>
        </tpls>
      </n>
      <n v="1194024585280">
        <tpls c="8">
          <tpl hier="1" item="6"/>
          <tpl hier="4" item="3"/>
          <tpl fld="3" item="24"/>
          <tpl fld="2" item="76"/>
          <tpl hier="9" item="1"/>
          <tpl hier="11" item="4"/>
          <tpl hier="12" item="5"/>
          <tpl fld="4" item="0"/>
        </tpls>
      </n>
      <n v="205733952448">
        <tpls c="8">
          <tpl hier="1" item="6"/>
          <tpl hier="4" item="3"/>
          <tpl fld="3" item="10"/>
          <tpl fld="2" item="83"/>
          <tpl hier="9" item="1"/>
          <tpl hier="11" item="4"/>
          <tpl hier="12" item="5"/>
          <tpl fld="4" item="0"/>
        </tpls>
      </n>
      <n v="1767379156008">
        <tpls c="8">
          <tpl hier="1" item="6"/>
          <tpl hier="4" item="3"/>
          <tpl fld="3" item="11"/>
          <tpl fld="2" item="83"/>
          <tpl hier="9" item="1"/>
          <tpl hier="11" item="4"/>
          <tpl hier="12" item="5"/>
          <tpl fld="4" item="0"/>
        </tpls>
      </n>
      <n v="110723206544">
        <tpls c="8">
          <tpl hier="1" item="6"/>
          <tpl hier="4" item="3"/>
          <tpl fld="3" item="57"/>
          <tpl fld="2" item="75"/>
          <tpl hier="9" item="1"/>
          <tpl hier="11" item="4"/>
          <tpl hier="12" item="5"/>
          <tpl fld="4" item="0"/>
        </tpls>
      </n>
      <n v="1156331296256">
        <tpls c="8">
          <tpl hier="1" item="6"/>
          <tpl hier="4" item="3"/>
          <tpl fld="3" item="1"/>
          <tpl fld="2" item="75"/>
          <tpl hier="9" item="1"/>
          <tpl hier="11" item="4"/>
          <tpl hier="12" item="5"/>
          <tpl fld="4" item="0"/>
        </tpls>
      </n>
      <n v="1957505888256">
        <tpls c="8">
          <tpl hier="1" item="6"/>
          <tpl hier="4" item="3"/>
          <tpl fld="3" item="20"/>
          <tpl fld="2" item="80"/>
          <tpl hier="9" item="1"/>
          <tpl hier="11" item="4"/>
          <tpl hier="12" item="5"/>
          <tpl fld="4" item="0"/>
        </tpls>
      </n>
      <n v="15241467933696">
        <tpls c="8">
          <tpl hier="1" item="6"/>
          <tpl hier="4" item="3"/>
          <tpl fld="3" item="38"/>
          <tpl fld="2" item="80"/>
          <tpl hier="9" item="1"/>
          <tpl hier="11" item="4"/>
          <tpl hier="12" item="5"/>
          <tpl fld="4" item="0"/>
        </tpls>
      </n>
      <n v="285902891008">
        <tpls c="8">
          <tpl hier="1" item="6"/>
          <tpl hier="4" item="3"/>
          <tpl fld="3" item="43"/>
          <tpl fld="2" item="84"/>
          <tpl hier="9" item="1"/>
          <tpl hier="11" item="4"/>
          <tpl hier="12" item="5"/>
          <tpl fld="4" item="0"/>
        </tpls>
      </n>
      <n v="7933999872">
        <tpls c="8">
          <tpl hier="1" item="6"/>
          <tpl hier="4" item="3"/>
          <tpl fld="3" item="32"/>
          <tpl fld="2" item="70"/>
          <tpl hier="9" item="1"/>
          <tpl hier="11" item="4"/>
          <tpl hier="12" item="5"/>
          <tpl fld="4" item="0"/>
        </tpls>
      </n>
      <n v="128959416064">
        <tpls c="8">
          <tpl hier="1" item="6"/>
          <tpl hier="4" item="3"/>
          <tpl fld="3" item="31"/>
          <tpl fld="2" item="70"/>
          <tpl hier="9" item="1"/>
          <tpl hier="11" item="4"/>
          <tpl hier="12" item="5"/>
          <tpl fld="4" item="0"/>
        </tpls>
      </n>
      <n v="194660827136">
        <tpls c="8">
          <tpl hier="1" item="6"/>
          <tpl hier="4" item="3"/>
          <tpl fld="3" item="16"/>
          <tpl fld="2" item="72"/>
          <tpl hier="9" item="1"/>
          <tpl hier="11" item="4"/>
          <tpl hier="12" item="5"/>
          <tpl fld="4" item="0"/>
        </tpls>
      </n>
      <n v="6130245218432">
        <tpls c="8">
          <tpl hier="1" item="6"/>
          <tpl hier="4" item="3"/>
          <tpl fld="3" item="14"/>
          <tpl fld="2" item="72"/>
          <tpl hier="9" item="1"/>
          <tpl hier="11" item="4"/>
          <tpl hier="12" item="5"/>
          <tpl fld="4" item="0"/>
        </tpls>
      </n>
      <n v="14235722702848">
        <tpls c="8">
          <tpl hier="1" item="6"/>
          <tpl hier="4" item="3"/>
          <tpl fld="3" item="58"/>
          <tpl fld="2" item="78"/>
          <tpl hier="9" item="1"/>
          <tpl hier="11" item="4"/>
          <tpl hier="12" item="5"/>
          <tpl fld="4" item="0"/>
        </tpls>
      </n>
      <n v="479094101536">
        <tpls c="8">
          <tpl hier="1" item="6"/>
          <tpl hier="4" item="3"/>
          <tpl fld="3" item="52"/>
          <tpl fld="2" item="73"/>
          <tpl hier="9" item="1"/>
          <tpl hier="11" item="4"/>
          <tpl hier="12" item="5"/>
          <tpl fld="4" item="0"/>
        </tpls>
      </n>
      <n v="2318131070208">
        <tpls c="8">
          <tpl hier="1" item="6"/>
          <tpl hier="4" item="3"/>
          <tpl fld="3" item="45"/>
          <tpl fld="2" item="69"/>
          <tpl hier="9" item="1"/>
          <tpl hier="11" item="4"/>
          <tpl hier="12" item="5"/>
          <tpl fld="4" item="0"/>
        </tpls>
      </n>
      <n v="378332370528">
        <tpls c="8">
          <tpl hier="1" item="6"/>
          <tpl hier="4" item="3"/>
          <tpl fld="3" item="36"/>
          <tpl fld="2" item="66"/>
          <tpl hier="9" item="1"/>
          <tpl hier="11" item="4"/>
          <tpl hier="12" item="5"/>
          <tpl fld="4" item="0"/>
        </tpls>
      </n>
      <n v="140002992576">
        <tpls c="8">
          <tpl hier="1" item="6"/>
          <tpl hier="4" item="3"/>
          <tpl fld="3" item="22"/>
          <tpl fld="2" item="48"/>
          <tpl hier="9" item="1"/>
          <tpl hier="11" item="4"/>
          <tpl hier="12" item="5"/>
          <tpl fld="4" item="0"/>
        </tpls>
      </n>
      <n v="1228006717952">
        <tpls c="8">
          <tpl hier="1" item="6"/>
          <tpl hier="4" item="3"/>
          <tpl fld="3" item="13"/>
          <tpl fld="2" item="48"/>
          <tpl hier="9" item="1"/>
          <tpl hier="11" item="4"/>
          <tpl hier="12" item="5"/>
          <tpl fld="4" item="0"/>
        </tpls>
      </n>
      <n v="498734824960">
        <tpls c="8">
          <tpl hier="1" item="6"/>
          <tpl hier="4" item="3"/>
          <tpl fld="3" item="51"/>
          <tpl fld="2" item="53"/>
          <tpl hier="9" item="1"/>
          <tpl hier="11" item="4"/>
          <tpl hier="12" item="5"/>
          <tpl fld="4" item="0"/>
        </tpls>
      </n>
      <n v="24990724535.5">
        <tpls c="8">
          <tpl hier="1" item="6"/>
          <tpl hier="4" item="3"/>
          <tpl fld="3" item="26"/>
          <tpl fld="2" item="57"/>
          <tpl hier="9" item="1"/>
          <tpl hier="11" item="4"/>
          <tpl hier="12" item="5"/>
          <tpl fld="4" item="0"/>
        </tpls>
      </n>
      <n v="9088434803712">
        <tpls c="8">
          <tpl hier="1" item="6"/>
          <tpl hier="4" item="3"/>
          <tpl fld="3" item="11"/>
          <tpl fld="2" item="46"/>
          <tpl hier="9" item="1"/>
          <tpl hier="11" item="4"/>
          <tpl hier="12" item="5"/>
          <tpl fld="4" item="0"/>
        </tpls>
      </n>
      <n v="64894356512">
        <tpls c="8">
          <tpl hier="1" item="6"/>
          <tpl hier="4" item="3"/>
          <tpl fld="3" item="21"/>
          <tpl fld="2" item="58"/>
          <tpl hier="9" item="1"/>
          <tpl hier="11" item="4"/>
          <tpl hier="12" item="5"/>
          <tpl fld="4" item="0"/>
        </tpls>
      </n>
      <n v="225103205.25">
        <tpls c="8">
          <tpl hier="1" item="6"/>
          <tpl hier="4" item="3"/>
          <tpl fld="3" item="26"/>
          <tpl fld="2" item="56"/>
          <tpl hier="9" item="1"/>
          <tpl hier="11" item="4"/>
          <tpl hier="12" item="5"/>
          <tpl fld="4" item="0"/>
        </tpls>
      </n>
      <n v="3663161004">
        <tpls c="8">
          <tpl hier="1" item="6"/>
          <tpl hier="4" item="3"/>
          <tpl fld="3" item="57"/>
          <tpl fld="2" item="55"/>
          <tpl hier="9" item="1"/>
          <tpl hier="11" item="4"/>
          <tpl hier="12" item="5"/>
          <tpl fld="4" item="0"/>
        </tpls>
      </n>
      <n v="242549353728">
        <tpls c="8">
          <tpl hier="1" item="6"/>
          <tpl hier="4" item="3"/>
          <tpl fld="3" item="53"/>
          <tpl fld="2" item="40"/>
          <tpl hier="9" item="1"/>
          <tpl hier="11" item="4"/>
          <tpl hier="12" item="5"/>
          <tpl fld="4" item="0"/>
        </tpls>
      </n>
      <n v="11569183948">
        <tpls c="8">
          <tpl hier="1" item="6"/>
          <tpl hier="4" item="3"/>
          <tpl fld="3" item="30"/>
          <tpl fld="2" item="59"/>
          <tpl hier="9" item="1"/>
          <tpl hier="11" item="4"/>
          <tpl hier="12" item="5"/>
          <tpl fld="4" item="0"/>
        </tpls>
      </n>
      <n v="94373638464">
        <tpls c="8">
          <tpl hier="1" item="6"/>
          <tpl hier="4" item="3"/>
          <tpl fld="3" item="39"/>
          <tpl fld="2" item="44"/>
          <tpl hier="9" item="1"/>
          <tpl hier="11" item="4"/>
          <tpl hier="12" item="5"/>
          <tpl fld="4" item="0"/>
        </tpls>
      </n>
      <n v="8185889520">
        <tpls c="8">
          <tpl hier="1" item="6"/>
          <tpl hier="4" item="3"/>
          <tpl fld="3" item="12"/>
          <tpl fld="2" item="23"/>
          <tpl hier="9" item="1"/>
          <tpl hier="11" item="4"/>
          <tpl hier="12" item="5"/>
          <tpl fld="4" item="0"/>
        </tpls>
      </n>
      <n v="1581219588096">
        <tpls c="8">
          <tpl hier="1" item="6"/>
          <tpl hier="4" item="3"/>
          <tpl fld="3" item="53"/>
          <tpl fld="2" item="71"/>
          <tpl hier="9" item="1"/>
          <tpl hier="11" item="4"/>
          <tpl hier="12" item="5"/>
          <tpl fld="4" item="0"/>
        </tpls>
      </n>
      <n v="29095659520000">
        <tpls c="8">
          <tpl hier="1" item="6"/>
          <tpl hier="4" item="3"/>
          <tpl fld="3" item="47"/>
          <tpl fld="2" item="71"/>
          <tpl hier="9" item="1"/>
          <tpl hier="11" item="4"/>
          <tpl hier="12" item="5"/>
          <tpl fld="4" item="0"/>
        </tpls>
      </n>
      <n v="111576406208">
        <tpls c="8">
          <tpl hier="1" item="6"/>
          <tpl hier="4" item="3"/>
          <tpl fld="3" item="34"/>
          <tpl fld="2" item="74"/>
          <tpl hier="9" item="1"/>
          <tpl hier="11" item="4"/>
          <tpl hier="12" item="5"/>
          <tpl fld="4" item="0"/>
        </tpls>
      </n>
      <n v="667182964096">
        <tpls c="8">
          <tpl hier="1" item="6"/>
          <tpl hier="4" item="3"/>
          <tpl fld="3" item="36"/>
          <tpl fld="2" item="74"/>
          <tpl hier="9" item="1"/>
          <tpl hier="11" item="4"/>
          <tpl hier="12" item="5"/>
          <tpl fld="4" item="0"/>
        </tpls>
      </n>
      <n v="2151416631936">
        <tpls c="8">
          <tpl hier="1" item="6"/>
          <tpl hier="4" item="3"/>
          <tpl fld="3" item="27"/>
          <tpl fld="2" item="74"/>
          <tpl hier="9" item="1"/>
          <tpl hier="11" item="4"/>
          <tpl hier="12" item="5"/>
          <tpl fld="4" item="0"/>
        </tpls>
      </n>
      <n v="7908378057984">
        <tpls c="8">
          <tpl hier="1" item="6"/>
          <tpl hier="4" item="3"/>
          <tpl fld="3" item="33"/>
          <tpl fld="2" item="74"/>
          <tpl hier="9" item="1"/>
          <tpl hier="11" item="4"/>
          <tpl hier="12" item="5"/>
          <tpl fld="4" item="0"/>
        </tpls>
      </n>
      <n v="24766106624">
        <tpls c="8">
          <tpl hier="1" item="6"/>
          <tpl hier="4" item="3"/>
          <tpl fld="3" item="18"/>
          <tpl fld="2" item="76"/>
          <tpl hier="9" item="1"/>
          <tpl hier="11" item="4"/>
          <tpl hier="12" item="5"/>
          <tpl fld="4" item="0"/>
        </tpls>
      </n>
      <n v="386117262976">
        <tpls c="8">
          <tpl hier="1" item="6"/>
          <tpl hier="4" item="3"/>
          <tpl fld="3" item="22"/>
          <tpl fld="2" item="76"/>
          <tpl hier="9" item="1"/>
          <tpl hier="11" item="4"/>
          <tpl hier="12" item="5"/>
          <tpl fld="4" item="0"/>
        </tpls>
      </n>
      <n v="1121737398656">
        <tpls c="8">
          <tpl hier="1" item="6"/>
          <tpl hier="4" item="3"/>
          <tpl fld="3" item="17"/>
          <tpl fld="2" item="76"/>
          <tpl hier="9" item="1"/>
          <tpl hier="11" item="4"/>
          <tpl hier="12" item="5"/>
          <tpl fld="4" item="0"/>
        </tpls>
      </n>
      <n v="2382424600064">
        <tpls c="8">
          <tpl hier="1" item="6"/>
          <tpl hier="4" item="3"/>
          <tpl fld="3" item="21"/>
          <tpl fld="2" item="76"/>
          <tpl hier="9" item="1"/>
          <tpl hier="11" item="4"/>
          <tpl hier="12" item="5"/>
          <tpl fld="4" item="0"/>
        </tpls>
      </n>
      <n v="222993015680">
        <tpls c="8">
          <tpl hier="1" item="6"/>
          <tpl hier="4" item="3"/>
          <tpl fld="3" item="8"/>
          <tpl fld="2" item="83"/>
          <tpl hier="9" item="1"/>
          <tpl hier="11" item="4"/>
          <tpl hier="12" item="5"/>
          <tpl fld="4" item="0"/>
        </tpls>
      </n>
      <n v="910055201344">
        <tpls c="8">
          <tpl hier="1" item="6"/>
          <tpl hier="4" item="3"/>
          <tpl fld="3" item="7"/>
          <tpl fld="2" item="83"/>
          <tpl hier="9" item="1"/>
          <tpl hier="11" item="4"/>
          <tpl hier="12" item="5"/>
          <tpl fld="4" item="0"/>
        </tpls>
      </n>
      <n v="2111700200064">
        <tpls c="8">
          <tpl hier="1" item="6"/>
          <tpl hier="4" item="3"/>
          <tpl fld="3" item="6"/>
          <tpl fld="2" item="83"/>
          <tpl hier="9" item="1"/>
          <tpl hier="11" item="4"/>
          <tpl hier="12" item="5"/>
          <tpl fld="4" item="0"/>
        </tpls>
      </n>
      <n v="3671649600000">
        <tpls c="8">
          <tpl hier="1" item="6"/>
          <tpl hier="4" item="3"/>
          <tpl fld="3" item="5"/>
          <tpl fld="2" item="83"/>
          <tpl hier="9" item="1"/>
          <tpl hier="11" item="4"/>
          <tpl hier="12" item="5"/>
          <tpl fld="4" item="0"/>
        </tpls>
      </n>
      <n v="141384550080">
        <tpls c="8">
          <tpl hier="1" item="6"/>
          <tpl hier="4" item="3"/>
          <tpl fld="3" item="56"/>
          <tpl fld="2" item="75"/>
          <tpl hier="9" item="1"/>
          <tpl hier="11" item="4"/>
          <tpl hier="12" item="5"/>
          <tpl fld="4" item="0"/>
        </tpls>
      </n>
      <n v="726448233600">
        <tpls c="8">
          <tpl hier="1" item="6"/>
          <tpl hier="4" item="3"/>
          <tpl fld="3" item="0"/>
          <tpl fld="2" item="75"/>
          <tpl hier="9" item="1"/>
          <tpl hier="11" item="4"/>
          <tpl hier="12" item="5"/>
          <tpl fld="4" item="0"/>
        </tpls>
      </n>
      <n v="1236047505920">
        <tpls c="8">
          <tpl hier="1" item="6"/>
          <tpl hier="4" item="3"/>
          <tpl fld="3" item="55"/>
          <tpl fld="2" item="75"/>
          <tpl hier="9" item="1"/>
          <tpl hier="11" item="4"/>
          <tpl hier="12" item="5"/>
          <tpl fld="4" item="0"/>
        </tpls>
      </n>
      <n v="340150547136">
        <tpls c="8">
          <tpl hier="1" item="6"/>
          <tpl hier="4" item="3"/>
          <tpl fld="3" item="35"/>
          <tpl fld="2" item="80"/>
          <tpl hier="9" item="1"/>
          <tpl hier="11" item="4"/>
          <tpl hier="12" item="5"/>
          <tpl fld="4" item="0"/>
        </tpls>
      </n>
      <n v="2148983696960">
        <tpls c="8">
          <tpl hier="1" item="6"/>
          <tpl hier="4" item="3"/>
          <tpl fld="3" item="40"/>
          <tpl fld="2" item="80"/>
          <tpl hier="9" item="1"/>
          <tpl hier="11" item="4"/>
          <tpl hier="12" item="5"/>
          <tpl fld="4" item="0"/>
        </tpls>
      </n>
      <n v="6554747460608">
        <tpls c="8">
          <tpl hier="1" item="6"/>
          <tpl hier="4" item="3"/>
          <tpl fld="3" item="50"/>
          <tpl fld="2" item="80"/>
          <tpl hier="9" item="1"/>
          <tpl hier="11" item="4"/>
          <tpl hier="12" item="5"/>
          <tpl fld="4" item="0"/>
        </tpls>
      </n>
      <n v="13699789164544">
        <tpls c="8">
          <tpl hier="1" item="6"/>
          <tpl hier="4" item="3"/>
          <tpl fld="3" item="49"/>
          <tpl fld="2" item="80"/>
          <tpl hier="9" item="1"/>
          <tpl hier="11" item="4"/>
          <tpl hier="12" item="5"/>
          <tpl fld="4" item="0"/>
        </tpls>
      </n>
      <n v="30052419648">
        <tpls c="8">
          <tpl hier="1" item="6"/>
          <tpl hier="4" item="3"/>
          <tpl fld="3" item="37"/>
          <tpl fld="2" item="84"/>
          <tpl hier="9" item="1"/>
          <tpl hier="11" item="4"/>
          <tpl hier="12" item="5"/>
          <tpl fld="4" item="0"/>
        </tpls>
      </n>
      <n v="306527480960">
        <tpls c="8">
          <tpl hier="1" item="6"/>
          <tpl hier="4" item="3"/>
          <tpl fld="3" item="39"/>
          <tpl fld="2" item="84"/>
          <tpl hier="9" item="1"/>
          <tpl hier="11" item="4"/>
          <tpl hier="12" item="5"/>
          <tpl fld="4" item="0"/>
        </tpls>
      </n>
      <n v="729024437760">
        <tpls c="8">
          <tpl hier="1" item="6"/>
          <tpl hier="4" item="3"/>
          <tpl fld="3" item="28"/>
          <tpl fld="2" item="84"/>
          <tpl hier="9" item="1"/>
          <tpl hier="11" item="4"/>
          <tpl hier="12" item="5"/>
          <tpl fld="4" item="0"/>
        </tpls>
      </n>
      <n v="1225225561248">
        <tpls c="8">
          <tpl hier="1" item="6"/>
          <tpl hier="4" item="3"/>
          <tpl fld="3" item="19"/>
          <tpl fld="2" item="84"/>
          <tpl hier="9" item="1"/>
          <tpl hier="11" item="4"/>
          <tpl hier="12" item="5"/>
          <tpl fld="4" item="0"/>
        </tpls>
      </n>
      <n v="8020666880">
        <tpls c="8">
          <tpl hier="1" item="6"/>
          <tpl hier="4" item="3"/>
          <tpl fld="3" item="26"/>
          <tpl fld="2" item="70"/>
          <tpl hier="9" item="1"/>
          <tpl hier="11" item="4"/>
          <tpl hier="12" item="5"/>
          <tpl fld="4" item="0"/>
        </tpls>
      </n>
      <n v="141840967936">
        <tpls c="8">
          <tpl hier="1" item="6"/>
          <tpl hier="4" item="3"/>
          <tpl fld="3" item="25"/>
          <tpl fld="2" item="70"/>
          <tpl hier="9" item="1"/>
          <tpl hier="11" item="4"/>
          <tpl hier="12" item="5"/>
          <tpl fld="4" item="0"/>
        </tpls>
      </n>
      <n v="635078077440">
        <tpls c="8">
          <tpl hier="1" item="6"/>
          <tpl hier="4" item="3"/>
          <tpl fld="3" item="24"/>
          <tpl fld="2" item="70"/>
          <tpl hier="9" item="1"/>
          <tpl hier="11" item="4"/>
          <tpl hier="12" item="5"/>
          <tpl fld="4" item="0"/>
        </tpls>
      </n>
      <n v="1578293155840">
        <tpls c="8">
          <tpl hier="1" item="6"/>
          <tpl hier="4" item="3"/>
          <tpl fld="3" item="23"/>
          <tpl fld="2" item="70"/>
          <tpl hier="9" item="1"/>
          <tpl hier="11" item="4"/>
          <tpl hier="12" item="5"/>
          <tpl fld="4" item="0"/>
        </tpls>
      </n>
      <n v="653886948192">
        <tpls c="8">
          <tpl hier="1" item="6"/>
          <tpl hier="4" item="3"/>
          <tpl fld="3" item="10"/>
          <tpl fld="2" item="72"/>
          <tpl hier="9" item="1"/>
          <tpl hier="11" item="4"/>
          <tpl hier="12" item="5"/>
          <tpl fld="4" item="0"/>
        </tpls>
      </n>
      <n v="3252335789056">
        <tpls c="8">
          <tpl hier="1" item="6"/>
          <tpl hier="4" item="3"/>
          <tpl fld="3" item="12"/>
          <tpl fld="2" item="72"/>
          <tpl hier="9" item="1"/>
          <tpl hier="11" item="4"/>
          <tpl hier="12" item="5"/>
          <tpl fld="4" item="0"/>
        </tpls>
      </n>
      <n v="6612065228800">
        <tpls c="8">
          <tpl hier="1" item="6"/>
          <tpl hier="4" item="3"/>
          <tpl fld="3" item="11"/>
          <tpl fld="2" item="72"/>
          <tpl hier="9" item="1"/>
          <tpl hier="11" item="4"/>
          <tpl hier="12" item="5"/>
          <tpl fld="4" item="0"/>
        </tpls>
      </n>
      <n v="10938293611520">
        <tpls c="8">
          <tpl hier="1" item="6"/>
          <tpl hier="4" item="3"/>
          <tpl fld="3" item="9"/>
          <tpl fld="2" item="72"/>
          <tpl hier="9" item="1"/>
          <tpl hier="11" item="4"/>
          <tpl hier="12" item="5"/>
          <tpl fld="4" item="0"/>
        </tpls>
      </n>
      <n v="2202789429376">
        <tpls c="8">
          <tpl hier="1" item="6"/>
          <tpl hier="4" item="3"/>
          <tpl fld="3" item="57"/>
          <tpl fld="2" item="78"/>
          <tpl hier="9" item="1"/>
          <tpl hier="11" item="4"/>
          <tpl hier="12" item="5"/>
          <tpl fld="4" item="0"/>
        </tpls>
      </n>
      <n v="14289902276608">
        <tpls c="8">
          <tpl hier="1" item="6"/>
          <tpl hier="4" item="3"/>
          <tpl fld="3" item="3"/>
          <tpl fld="2" item="78"/>
          <tpl hier="9" item="1"/>
          <tpl hier="11" item="4"/>
          <tpl hier="12" item="5"/>
          <tpl fld="4" item="0"/>
        </tpls>
      </n>
      <n v="23758330757120">
        <tpls c="8">
          <tpl hier="1" item="6"/>
          <tpl hier="4" item="3"/>
          <tpl fld="3" item="1"/>
          <tpl fld="2" item="78"/>
          <tpl hier="9" item="1"/>
          <tpl hier="11" item="4"/>
          <tpl hier="12" item="5"/>
          <tpl fld="4" item="0"/>
        </tpls>
      </n>
      <n v="29899536640">
        <tpls c="8">
          <tpl hier="1" item="6"/>
          <tpl hier="4" item="3"/>
          <tpl fld="3" item="20"/>
          <tpl fld="2" item="73"/>
          <tpl hier="9" item="1"/>
          <tpl hier="11" item="4"/>
          <tpl hier="12" item="5"/>
          <tpl fld="4" item="0"/>
        </tpls>
      </n>
      <n v="119329315200">
        <tpls c="8">
          <tpl hier="1" item="6"/>
          <tpl hier="4" item="3"/>
          <tpl fld="3" item="51"/>
          <tpl fld="2" item="73"/>
          <tpl hier="9" item="1"/>
          <tpl hier="11" item="4"/>
          <tpl hier="12" item="5"/>
          <tpl fld="4" item="0"/>
        </tpls>
      </n>
      <n v="525767186112">
        <tpls c="8">
          <tpl hier="1" item="6"/>
          <tpl hier="4" item="3"/>
          <tpl fld="3" item="38"/>
          <tpl fld="2" item="73"/>
          <tpl hier="9" item="1"/>
          <tpl hier="11" item="4"/>
          <tpl hier="12" item="5"/>
          <tpl fld="4" item="0"/>
        </tpls>
      </n>
      <n v="31822412800">
        <tpls c="8">
          <tpl hier="1" item="6"/>
          <tpl hier="4" item="3"/>
          <tpl fld="3" item="44"/>
          <tpl fld="2" item="69"/>
          <tpl hier="9" item="1"/>
          <tpl hier="11" item="4"/>
          <tpl hier="12" item="5"/>
          <tpl fld="4" item="0"/>
        </tpls>
      </n>
      <n v="1095733731968">
        <tpls c="8">
          <tpl hier="1" item="6"/>
          <tpl hier="4" item="3"/>
          <tpl fld="3" item="43"/>
          <tpl fld="2" item="69"/>
          <tpl hier="9" item="1"/>
          <tpl hier="11" item="4"/>
          <tpl hier="12" item="5"/>
          <tpl fld="4" item="0"/>
        </tpls>
      </n>
      <n v="2772127430656">
        <tpls c="8">
          <tpl hier="1" item="6"/>
          <tpl hier="4" item="3"/>
          <tpl fld="3" item="42"/>
          <tpl fld="2" item="69"/>
          <tpl hier="9" item="1"/>
          <tpl hier="11" item="4"/>
          <tpl hier="12" item="5"/>
          <tpl fld="4" item="0"/>
        </tpls>
      </n>
      <n v="5886755006656">
        <tpls c="8">
          <tpl hier="1" item="6"/>
          <tpl hier="4" item="3"/>
          <tpl fld="3" item="41"/>
          <tpl fld="2" item="69"/>
          <tpl hier="9" item="1"/>
          <tpl hier="11" item="4"/>
          <tpl hier="12" item="5"/>
          <tpl fld="4" item="0"/>
        </tpls>
      </n>
      <n v="17244489216">
        <tpls c="8">
          <tpl hier="1" item="6"/>
          <tpl hier="4" item="3"/>
          <tpl fld="3" item="32"/>
          <tpl fld="2" item="66"/>
          <tpl hier="9" item="1"/>
          <tpl hier="11" item="4"/>
          <tpl hier="12" item="5"/>
          <tpl fld="4" item="0"/>
        </tpls>
      </n>
      <n v="373416254656">
        <tpls c="8">
          <tpl hier="1" item="6"/>
          <tpl hier="4" item="3"/>
          <tpl fld="3" item="31"/>
          <tpl fld="2" item="66"/>
          <tpl hier="9" item="1"/>
          <tpl hier="11" item="4"/>
          <tpl hier="12" item="5"/>
          <tpl fld="4" item="0"/>
        </tpls>
      </n>
      <n v="879975288576">
        <tpls c="8">
          <tpl hier="1" item="6"/>
          <tpl hier="4" item="3"/>
          <tpl fld="3" item="30"/>
          <tpl fld="2" item="66"/>
          <tpl hier="9" item="1"/>
          <tpl hier="11" item="4"/>
          <tpl hier="12" item="5"/>
          <tpl fld="4" item="0"/>
        </tpls>
      </n>
      <n v="2838110345216">
        <tpls c="8">
          <tpl hier="1" item="6"/>
          <tpl hier="4" item="3"/>
          <tpl fld="3" item="29"/>
          <tpl fld="2" item="66"/>
          <tpl hier="9" item="1"/>
          <tpl hier="11" item="4"/>
          <tpl hier="12" item="5"/>
          <tpl fld="4" item="0"/>
        </tpls>
      </n>
      <n v="13939441152">
        <tpls c="8">
          <tpl hier="1" item="6"/>
          <tpl hier="4" item="3"/>
          <tpl fld="3" item="16"/>
          <tpl fld="2" item="48"/>
          <tpl hier="9" item="1"/>
          <tpl hier="11" item="4"/>
          <tpl hier="12" item="5"/>
          <tpl fld="4" item="0"/>
        </tpls>
      </n>
      <n v="150082960496">
        <tpls c="8">
          <tpl hier="1" item="6"/>
          <tpl hier="4" item="3"/>
          <tpl fld="3" item="15"/>
          <tpl fld="2" item="48"/>
          <tpl hier="9" item="1"/>
          <tpl hier="11" item="4"/>
          <tpl hier="12" item="5"/>
          <tpl fld="4" item="0"/>
        </tpls>
      </n>
      <n v="665342364160">
        <tpls c="8">
          <tpl hier="1" item="6"/>
          <tpl hier="4" item="3"/>
          <tpl fld="3" item="14"/>
          <tpl fld="2" item="48"/>
          <tpl hier="9" item="1"/>
          <tpl hier="11" item="4"/>
          <tpl hier="12" item="5"/>
          <tpl fld="4" item="0"/>
        </tpls>
      </n>
      <n v="1341681120256">
        <tpls c="8">
          <tpl hier="1" item="6"/>
          <tpl hier="4" item="3"/>
          <tpl fld="3" item="9"/>
          <tpl fld="2" item="48"/>
          <tpl hier="9" item="1"/>
          <tpl hier="11" item="4"/>
          <tpl hier="12" item="5"/>
          <tpl fld="4" item="0"/>
        </tpls>
      </n>
      <n v="54893070336">
        <tpls c="8">
          <tpl hier="1" item="6"/>
          <tpl hier="4" item="3"/>
          <tpl fld="3" item="56"/>
          <tpl fld="2" item="53"/>
          <tpl hier="9" item="1"/>
          <tpl hier="11" item="4"/>
          <tpl hier="12" item="5"/>
          <tpl fld="4" item="0"/>
        </tpls>
      </n>
      <n v="580659830528">
        <tpls c="8">
          <tpl hier="1" item="6"/>
          <tpl hier="4" item="3"/>
          <tpl fld="3" item="50"/>
          <tpl fld="2" item="53"/>
          <tpl hier="9" item="1"/>
          <tpl hier="11" item="4"/>
          <tpl hier="12" item="5"/>
          <tpl fld="4" item="0"/>
        </tpls>
      </n>
      <n v="2877965132544">
        <tpls c="8">
          <tpl hier="1" item="6"/>
          <tpl hier="4" item="3"/>
          <tpl fld="3" item="41"/>
          <tpl fld="2" item="53"/>
          <tpl hier="9" item="1"/>
          <tpl hier="11" item="4"/>
          <tpl hier="12" item="5"/>
          <tpl fld="4" item="0"/>
        </tpls>
      </n>
      <n v="41250453888">
        <tpls c="8">
          <tpl hier="1" item="6"/>
          <tpl hier="4" item="3"/>
          <tpl fld="3" item="16"/>
          <tpl fld="2" item="57"/>
          <tpl hier="9" item="1"/>
          <tpl hier="11" item="4"/>
          <tpl hier="12" item="5"/>
          <tpl fld="4" item="0"/>
        </tpls>
      </n>
      <n v="3270970256128">
        <tpls c="8">
          <tpl hier="1" item="6"/>
          <tpl hier="4" item="3"/>
          <tpl fld="3" item="30"/>
          <tpl fld="2" item="61"/>
          <tpl hier="9" item="1"/>
          <tpl hier="11" item="4"/>
          <tpl hier="12" item="5"/>
          <tpl fld="4" item="0"/>
        </tpls>
      </n>
      <n v="12071313945600">
        <tpls c="8">
          <tpl hier="1" item="6"/>
          <tpl hier="4" item="3"/>
          <tpl fld="3" item="2"/>
          <tpl fld="2" item="46"/>
          <tpl hier="9" item="1"/>
          <tpl hier="11" item="4"/>
          <tpl hier="12" item="5"/>
          <tpl fld="4" item="0"/>
        </tpls>
      </n>
      <n v="66075160704">
        <tpls c="8">
          <tpl hier="1" item="6"/>
          <tpl hier="4" item="3"/>
          <tpl fld="3" item="9"/>
          <tpl fld="2" item="58"/>
          <tpl hier="9" item="1"/>
          <tpl hier="11" item="4"/>
          <tpl hier="12" item="5"/>
          <tpl fld="4" item="0"/>
        </tpls>
      </n>
      <n v="1297321532">
        <tpls c="8">
          <tpl hier="1" item="6"/>
          <tpl hier="4" item="3"/>
          <tpl fld="3" item="44"/>
          <tpl fld="2" item="47"/>
          <tpl hier="9" item="1"/>
          <tpl hier="11" item="4"/>
          <tpl hier="12" item="5"/>
          <tpl fld="4" item="0"/>
        </tpls>
      </n>
      <n v="312700175.5">
        <tpls c="8">
          <tpl hier="1" item="6"/>
          <tpl hier="4" item="3"/>
          <tpl fld="3" item="16"/>
          <tpl fld="2" item="56"/>
          <tpl hier="9" item="1"/>
          <tpl hier="11" item="4"/>
          <tpl hier="12" item="5"/>
          <tpl fld="4" item="0"/>
        </tpls>
      </n>
      <n v="4995134936">
        <tpls c="8">
          <tpl hier="1" item="6"/>
          <tpl hier="4" item="3"/>
          <tpl fld="3" item="54"/>
          <tpl fld="2" item="55"/>
          <tpl hier="9" item="1"/>
          <tpl hier="11" item="4"/>
          <tpl hier="12" item="5"/>
          <tpl fld="4" item="0"/>
        </tpls>
      </n>
      <n v="37451114240">
        <tpls c="8">
          <tpl hier="1" item="6"/>
          <tpl hier="4" item="3"/>
          <tpl fld="3" item="36"/>
          <tpl fld="2" item="62"/>
          <tpl hier="9" item="1"/>
          <tpl hier="11" item="4"/>
          <tpl hier="12" item="5"/>
          <tpl fld="4" item="0"/>
        </tpls>
      </n>
      <n v="5218247088">
        <tpls c="8">
          <tpl hier="1" item="6"/>
          <tpl hier="4" item="3"/>
          <tpl fld="3" item="7"/>
          <tpl fld="2" item="28"/>
          <tpl hier="9" item="1"/>
          <tpl hier="11" item="4"/>
          <tpl hier="12" item="5"/>
          <tpl fld="4" item="0"/>
        </tpls>
      </n>
      <n v="329722729216">
        <tpls c="8">
          <tpl hier="1" item="6"/>
          <tpl hier="4" item="3"/>
          <tpl fld="3" item="50"/>
          <tpl fld="2" item="40"/>
          <tpl hier="9" item="1"/>
          <tpl hier="11" item="4"/>
          <tpl hier="12" item="5"/>
          <tpl fld="4" item="0"/>
        </tpls>
      </n>
      <n v="18639791940">
        <tpls c="8">
          <tpl hier="1" item="6"/>
          <tpl hier="4" item="3"/>
          <tpl fld="3" item="17"/>
          <tpl fld="2" item="59"/>
          <tpl hier="9" item="1"/>
          <tpl hier="11" item="4"/>
          <tpl hier="12" item="5"/>
          <tpl fld="4" item="0"/>
        </tpls>
      </n>
      <n v="103490743936">
        <tpls c="8">
          <tpl hier="1" item="6"/>
          <tpl hier="4" item="3"/>
          <tpl fld="3" item="24"/>
          <tpl fld="2" item="44"/>
          <tpl hier="9" item="1"/>
          <tpl hier="11" item="4"/>
          <tpl hier="12" item="5"/>
          <tpl fld="4" item="0"/>
        </tpls>
      </n>
      <n v="940272654592">
        <tpls c="8">
          <tpl hier="1" item="6"/>
          <tpl hier="4" item="3"/>
          <tpl fld="3" item="1"/>
          <tpl fld="2" item="45"/>
          <tpl hier="9" item="1"/>
          <tpl hier="11" item="4"/>
          <tpl hier="12" item="5"/>
          <tpl fld="4" item="0"/>
        </tpls>
      </n>
      <n v="4742376300032">
        <tpls c="8">
          <tpl hier="1" item="6"/>
          <tpl hier="4" item="3"/>
          <tpl fld="3" item="49"/>
          <tpl fld="2" item="74"/>
          <tpl hier="9" item="1"/>
          <tpl hier="11" item="4"/>
          <tpl hier="12" item="5"/>
          <tpl fld="4" item="0"/>
        </tpls>
      </n>
      <n v="5708537609984">
        <tpls c="8">
          <tpl hier="1" item="6"/>
          <tpl hier="4" item="3"/>
          <tpl fld="3" item="47"/>
          <tpl fld="2" item="74"/>
          <tpl hier="9" item="1"/>
          <tpl hier="11" item="4"/>
          <tpl hier="12" item="5"/>
          <tpl fld="4" item="0"/>
        </tpls>
      </n>
      <n v="1153446312192">
        <tpls c="8">
          <tpl hier="1" item="6"/>
          <tpl hier="4" item="3"/>
          <tpl fld="3" item="27"/>
          <tpl fld="2" item="76"/>
          <tpl hier="9" item="1"/>
          <tpl hier="11" item="4"/>
          <tpl hier="12" item="5"/>
          <tpl fld="4" item="0"/>
        </tpls>
      </n>
      <n v="480817889728">
        <tpls c="8">
          <tpl hier="1" item="6"/>
          <tpl hier="4" item="3"/>
          <tpl fld="3" item="7"/>
          <tpl fld="2" item="75"/>
          <tpl hier="9" item="1"/>
          <tpl hier="11" item="4"/>
          <tpl hier="12" item="5"/>
          <tpl fld="4" item="0"/>
        </tpls>
      </n>
      <n v="6793333248">
        <tpls c="8">
          <tpl hier="1" item="6"/>
          <tpl hier="4" item="3"/>
          <tpl fld="3" item="37"/>
          <tpl fld="2" item="70"/>
          <tpl hier="9" item="1"/>
          <tpl hier="11" item="4"/>
          <tpl hier="12" item="5"/>
          <tpl fld="4" item="0"/>
        </tpls>
      </n>
      <n v="21275851243520">
        <tpls c="8">
          <tpl hier="1" item="6"/>
          <tpl hier="4" item="3"/>
          <tpl fld="3" item="38"/>
          <tpl fld="2" item="71"/>
          <tpl hier="9" item="1"/>
          <tpl hier="11" item="4"/>
          <tpl hier="12" item="5"/>
          <tpl fld="4" item="0"/>
        </tpls>
      </n>
      <n v="395083836976">
        <tpls c="8">
          <tpl hier="1" item="6"/>
          <tpl hier="4" item="3"/>
          <tpl fld="3" item="31"/>
          <tpl fld="2" item="76"/>
          <tpl hier="9" item="1"/>
          <tpl hier="11" item="4"/>
          <tpl hier="12" item="5"/>
          <tpl fld="4" item="0"/>
        </tpls>
      </n>
      <n v="100528953648">
        <tpls c="8">
          <tpl hier="1" item="6"/>
          <tpl hier="4" item="3"/>
          <tpl fld="3" item="37"/>
          <tpl fld="2" item="74"/>
          <tpl hier="9" item="1"/>
          <tpl hier="11" item="4"/>
          <tpl hier="12" item="5"/>
          <tpl fld="4" item="0"/>
        </tpls>
      </n>
      <n v="23069114368">
        <tpls c="8">
          <tpl hier="1" item="6"/>
          <tpl hier="4" item="3"/>
          <tpl fld="3" item="26"/>
          <tpl fld="2" item="76"/>
          <tpl hier="9" item="1"/>
          <tpl hier="11" item="4"/>
          <tpl hier="12" item="5"/>
          <tpl fld="4" item="0"/>
        </tpls>
      </n>
      <n v="2295713583360">
        <tpls c="8">
          <tpl hier="1" item="6"/>
          <tpl hier="4" item="3"/>
          <tpl fld="3" item="23"/>
          <tpl fld="2" item="76"/>
          <tpl hier="9" item="1"/>
          <tpl hier="11" item="4"/>
          <tpl hier="12" item="5"/>
          <tpl fld="4" item="0"/>
        </tpls>
      </n>
      <n v="3761995481216">
        <tpls c="8">
          <tpl hier="1" item="6"/>
          <tpl hier="4" item="3"/>
          <tpl fld="3" item="9"/>
          <tpl fld="2" item="83"/>
          <tpl hier="9" item="1"/>
          <tpl hier="11" item="4"/>
          <tpl hier="12" item="5"/>
          <tpl fld="4" item="0"/>
        </tpls>
      </n>
      <n v="25917560768">
        <tpls c="8">
          <tpl hier="1" item="6"/>
          <tpl hier="4" item="3"/>
          <tpl fld="3" item="44"/>
          <tpl fld="2" item="84"/>
          <tpl hier="9" item="1"/>
          <tpl hier="11" item="4"/>
          <tpl hier="12" item="5"/>
          <tpl fld="4" item="0"/>
        </tpls>
      </n>
      <n v="1395707690688">
        <tpls c="8">
          <tpl hier="1" item="6"/>
          <tpl hier="4" item="3"/>
          <tpl fld="3" item="41"/>
          <tpl fld="2" item="84"/>
          <tpl hier="9" item="1"/>
          <tpl hier="11" item="4"/>
          <tpl hier="12" item="5"/>
          <tpl fld="4" item="0"/>
        </tpls>
      </n>
      <n v="613468977152">
        <tpls c="8">
          <tpl hier="1" item="6"/>
          <tpl hier="4" item="3"/>
          <tpl fld="3" item="30"/>
          <tpl fld="2" item="70"/>
          <tpl hier="9" item="1"/>
          <tpl hier="11" item="4"/>
          <tpl hier="12" item="5"/>
          <tpl fld="4" item="0"/>
        </tpls>
      </n>
      <n v="2383787530624">
        <tpls c="8">
          <tpl hier="1" item="6"/>
          <tpl hier="4" item="3"/>
          <tpl fld="3" item="15"/>
          <tpl fld="2" item="72"/>
          <tpl hier="9" item="1"/>
          <tpl hier="11" item="4"/>
          <tpl hier="12" item="5"/>
          <tpl fld="4" item="0"/>
        </tpls>
      </n>
      <n v="10258748236800">
        <tpls c="8">
          <tpl hier="1" item="6"/>
          <tpl hier="4" item="3"/>
          <tpl fld="3" item="13"/>
          <tpl fld="2" item="72"/>
          <tpl hier="9" item="1"/>
          <tpl hier="11" item="4"/>
          <tpl hier="12" item="5"/>
          <tpl fld="4" item="0"/>
        </tpls>
      </n>
      <n v="23849329065984">
        <tpls c="8">
          <tpl hier="1" item="6"/>
          <tpl hier="4" item="3"/>
          <tpl fld="3" item="2"/>
          <tpl fld="2" item="78"/>
          <tpl hier="9" item="1"/>
          <tpl hier="11" item="4"/>
          <tpl hier="12" item="5"/>
          <tpl fld="4" item="0"/>
        </tpls>
      </n>
      <n v="109885604352">
        <tpls c="8">
          <tpl hier="1" item="6"/>
          <tpl hier="4" item="3"/>
          <tpl fld="3" item="53"/>
          <tpl fld="2" item="73"/>
          <tpl hier="9" item="1"/>
          <tpl hier="11" item="4"/>
          <tpl hier="12" item="5"/>
          <tpl fld="4" item="0"/>
        </tpls>
      </n>
      <n v="29407367168">
        <tpls c="8">
          <tpl hier="1" item="6"/>
          <tpl hier="4" item="3"/>
          <tpl fld="3" item="48"/>
          <tpl fld="2" item="69"/>
          <tpl hier="9" item="1"/>
          <tpl hier="11" item="4"/>
          <tpl hier="12" item="5"/>
          <tpl fld="4" item="0"/>
        </tpls>
      </n>
      <n v="5412933634048">
        <tpls c="8">
          <tpl hier="1" item="6"/>
          <tpl hier="4" item="3"/>
          <tpl fld="3" item="47"/>
          <tpl fld="2" item="69"/>
          <tpl hier="9" item="1"/>
          <tpl hier="11" item="4"/>
          <tpl hier="12" item="5"/>
          <tpl fld="4" item="0"/>
        </tpls>
      </n>
      <n v="15981985792">
        <tpls c="8">
          <tpl hier="1" item="6"/>
          <tpl hier="4" item="3"/>
          <tpl fld="3" item="34"/>
          <tpl fld="2" item="66"/>
          <tpl hier="9" item="1"/>
          <tpl hier="11" item="4"/>
          <tpl hier="12" item="5"/>
          <tpl fld="4" item="0"/>
        </tpls>
      </n>
      <n v="922437542656">
        <tpls c="8">
          <tpl hier="1" item="6"/>
          <tpl hier="4" item="3"/>
          <tpl fld="3" item="27"/>
          <tpl fld="2" item="66"/>
          <tpl hier="9" item="1"/>
          <tpl hier="11" item="4"/>
          <tpl hier="12" item="5"/>
          <tpl fld="4" item="0"/>
        </tpls>
      </n>
      <n v="12696053760">
        <tpls c="8">
          <tpl hier="1" item="6"/>
          <tpl hier="4" item="3"/>
          <tpl fld="3" item="18"/>
          <tpl fld="2" item="48"/>
          <tpl hier="9" item="1"/>
          <tpl hier="11" item="4"/>
          <tpl hier="12" item="5"/>
          <tpl fld="4" item="0"/>
        </tpls>
      </n>
      <n v="651402519360">
        <tpls c="8">
          <tpl hier="1" item="6"/>
          <tpl hier="4" item="3"/>
          <tpl fld="3" item="17"/>
          <tpl fld="2" item="48"/>
          <tpl hier="9" item="1"/>
          <tpl hier="11" item="4"/>
          <tpl hier="12" item="5"/>
          <tpl fld="4" item="0"/>
        </tpls>
      </n>
      <n v="38632346256">
        <tpls c="8">
          <tpl hier="1" item="6"/>
          <tpl hier="4" item="3"/>
          <tpl fld="3" item="57"/>
          <tpl fld="2" item="53"/>
          <tpl hier="9" item="1"/>
          <tpl hier="11" item="4"/>
          <tpl hier="12" item="5"/>
          <tpl fld="4" item="0"/>
        </tpls>
      </n>
      <n v="3275723820032">
        <tpls c="8">
          <tpl hier="1" item="6"/>
          <tpl hier="4" item="3"/>
          <tpl fld="3" item="28"/>
          <tpl fld="2" item="61"/>
          <tpl hier="9" item="1"/>
          <tpl hier="11" item="4"/>
          <tpl hier="12" item="5"/>
          <tpl fld="4" item="0"/>
        </tpls>
      </n>
      <n v="1168551890">
        <tpls c="8">
          <tpl hier="1" item="6"/>
          <tpl hier="4" item="3"/>
          <tpl fld="3" item="35"/>
          <tpl fld="2" item="47"/>
          <tpl hier="9" item="1"/>
          <tpl hier="11" item="4"/>
          <tpl hier="12" item="5"/>
          <tpl fld="4" item="0"/>
        </tpls>
      </n>
      <n v="28500226688">
        <tpls c="8">
          <tpl hier="1" item="6"/>
          <tpl hier="4" item="3"/>
          <tpl fld="3" item="43"/>
          <tpl fld="2" item="62"/>
          <tpl hier="9" item="1"/>
          <tpl hier="11" item="4"/>
          <tpl hier="12" item="5"/>
          <tpl fld="4" item="0"/>
        </tpls>
      </n>
      <n v="34049460846592">
        <tpls c="8">
          <tpl hier="1" item="6"/>
          <tpl hier="4" item="3"/>
          <tpl fld="3" item="41"/>
          <tpl fld="2" item="71"/>
          <tpl hier="9" item="1"/>
          <tpl hier="11" item="4"/>
          <tpl hier="12" item="5"/>
          <tpl fld="4" item="0"/>
        </tpls>
      </n>
      <n v="115769459360">
        <tpls c="8">
          <tpl hier="1" item="6"/>
          <tpl hier="4" item="3"/>
          <tpl fld="3" item="32"/>
          <tpl fld="2" item="74"/>
          <tpl hier="9" item="1"/>
          <tpl hier="11" item="4"/>
          <tpl hier="12" item="5"/>
          <tpl fld="4" item="0"/>
        </tpls>
      </n>
      <n v="727569308160">
        <tpls c="8">
          <tpl hier="1" item="6"/>
          <tpl hier="4" item="3"/>
          <tpl fld="3" item="31"/>
          <tpl fld="2" item="74"/>
          <tpl hier="9" item="1"/>
          <tpl hier="11" item="4"/>
          <tpl hier="12" item="5"/>
          <tpl fld="4" item="0"/>
        </tpls>
      </n>
      <n v="1997041889408">
        <tpls c="8">
          <tpl hier="1" item="6"/>
          <tpl hier="4" item="3"/>
          <tpl fld="3" item="30"/>
          <tpl fld="2" item="74"/>
          <tpl hier="9" item="1"/>
          <tpl hier="11" item="4"/>
          <tpl hier="12" item="5"/>
          <tpl fld="4" item="0"/>
        </tpls>
      </n>
      <n v="7377383104768">
        <tpls c="8">
          <tpl hier="1" item="6"/>
          <tpl hier="4" item="3"/>
          <tpl fld="3" item="29"/>
          <tpl fld="2" item="74"/>
          <tpl hier="9" item="1"/>
          <tpl hier="11" item="4"/>
          <tpl hier="12" item="5"/>
          <tpl fld="4" item="0"/>
        </tpls>
      </n>
      <n v="27054133248">
        <tpls c="8">
          <tpl hier="1" item="6"/>
          <tpl hier="4" item="3"/>
          <tpl fld="3" item="16"/>
          <tpl fld="2" item="76"/>
          <tpl hier="9" item="1"/>
          <tpl hier="11" item="4"/>
          <tpl hier="12" item="5"/>
          <tpl fld="4" item="0"/>
        </tpls>
      </n>
      <n v="399904720512">
        <tpls c="8">
          <tpl hier="1" item="6"/>
          <tpl hier="4" item="3"/>
          <tpl fld="3" item="15"/>
          <tpl fld="2" item="76"/>
          <tpl hier="9" item="1"/>
          <tpl hier="11" item="4"/>
          <tpl hier="12" item="5"/>
          <tpl fld="4" item="0"/>
        </tpls>
      </n>
      <n v="1134323600640">
        <tpls c="8">
          <tpl hier="1" item="6"/>
          <tpl hier="4" item="3"/>
          <tpl fld="3" item="14"/>
          <tpl fld="2" item="76"/>
          <tpl hier="9" item="1"/>
          <tpl hier="11" item="4"/>
          <tpl hier="12" item="5"/>
          <tpl fld="4" item="0"/>
        </tpls>
      </n>
      <n v="2530946597376">
        <tpls c="8">
          <tpl hier="1" item="6"/>
          <tpl hier="4" item="3"/>
          <tpl fld="3" item="13"/>
          <tpl fld="2" item="76"/>
          <tpl hier="9" item="1"/>
          <tpl hier="11" item="4"/>
          <tpl hier="12" item="5"/>
          <tpl fld="4" item="0"/>
        </tpls>
      </n>
      <n v="266258598208">
        <tpls c="8">
          <tpl hier="1" item="6"/>
          <tpl hier="4" item="3"/>
          <tpl fld="3" item="4"/>
          <tpl fld="2" item="83"/>
          <tpl hier="9" item="1"/>
          <tpl hier="11" item="4"/>
          <tpl hier="12" item="5"/>
          <tpl fld="4" item="0"/>
        </tpls>
      </n>
      <n v="1006837527808">
        <tpls c="8">
          <tpl hier="1" item="6"/>
          <tpl hier="4" item="3"/>
          <tpl fld="3" item="58"/>
          <tpl fld="2" item="83"/>
          <tpl hier="9" item="1"/>
          <tpl hier="11" item="4"/>
          <tpl hier="12" item="5"/>
          <tpl fld="4" item="0"/>
        </tpls>
      </n>
      <n v="2447783033856">
        <tpls c="8">
          <tpl hier="1" item="6"/>
          <tpl hier="4" item="3"/>
          <tpl fld="3" item="2"/>
          <tpl fld="2" item="83"/>
          <tpl hier="9" item="1"/>
          <tpl hier="11" item="4"/>
          <tpl hier="12" item="5"/>
          <tpl fld="4" item="0"/>
        </tpls>
      </n>
      <n v="170420215936">
        <tpls c="8">
          <tpl hier="1" item="6"/>
          <tpl hier="4" item="3"/>
          <tpl fld="3" item="54"/>
          <tpl fld="2" item="75"/>
          <tpl hier="9" item="1"/>
          <tpl hier="11" item="4"/>
          <tpl hier="12" item="5"/>
          <tpl fld="4" item="0"/>
        </tpls>
      </n>
      <n v="631561252224">
        <tpls c="8">
          <tpl hier="1" item="6"/>
          <tpl hier="4" item="3"/>
          <tpl fld="3" item="53"/>
          <tpl fld="2" item="75"/>
          <tpl hier="9" item="1"/>
          <tpl hier="11" item="4"/>
          <tpl hier="12" item="5"/>
          <tpl fld="4" item="0"/>
        </tpls>
      </n>
      <n v="1460667635712">
        <tpls c="8">
          <tpl hier="1" item="6"/>
          <tpl hier="4" item="3"/>
          <tpl fld="3" item="52"/>
          <tpl fld="2" item="75"/>
          <tpl hier="9" item="1"/>
          <tpl hier="11" item="4"/>
          <tpl hier="12" item="5"/>
          <tpl fld="4" item="0"/>
        </tpls>
      </n>
      <n v="378727496768">
        <tpls c="8">
          <tpl hier="1" item="6"/>
          <tpl hier="4" item="3"/>
          <tpl fld="3" item="48"/>
          <tpl fld="2" item="80"/>
          <tpl hier="9" item="1"/>
          <tpl hier="11" item="4"/>
          <tpl hier="12" item="5"/>
          <tpl fld="4" item="0"/>
        </tpls>
      </n>
      <n v="2609944242432">
        <tpls c="8">
          <tpl hier="1" item="6"/>
          <tpl hier="4" item="3"/>
          <tpl fld="3" item="46"/>
          <tpl fld="2" item="80"/>
          <tpl hier="9" item="1"/>
          <tpl hier="11" item="4"/>
          <tpl hier="12" item="5"/>
          <tpl fld="4" item="0"/>
        </tpls>
      </n>
      <n v="6959074374912">
        <tpls c="8">
          <tpl hier="1" item="6"/>
          <tpl hier="4" item="3"/>
          <tpl fld="3" item="45"/>
          <tpl fld="2" item="80"/>
          <tpl hier="9" item="1"/>
          <tpl hier="11" item="4"/>
          <tpl hier="12" item="5"/>
          <tpl fld="4" item="0"/>
        </tpls>
      </n>
      <n v="13660813275392">
        <tpls c="8">
          <tpl hier="1" item="6"/>
          <tpl hier="4" item="3"/>
          <tpl fld="3" item="47"/>
          <tpl fld="2" item="80"/>
          <tpl hier="9" item="1"/>
          <tpl hier="11" item="4"/>
          <tpl hier="12" item="5"/>
          <tpl fld="4" item="0"/>
        </tpls>
      </n>
      <n v="35171300928">
        <tpls c="8">
          <tpl hier="1" item="6"/>
          <tpl hier="4" item="3"/>
          <tpl fld="3" item="34"/>
          <tpl fld="2" item="84"/>
          <tpl hier="9" item="1"/>
          <tpl hier="11" item="4"/>
          <tpl hier="12" item="5"/>
          <tpl fld="4" item="0"/>
        </tpls>
      </n>
      <n v="281991842304">
        <tpls c="8">
          <tpl hier="1" item="6"/>
          <tpl hier="4" item="3"/>
          <tpl fld="3" item="36"/>
          <tpl fld="2" item="84"/>
          <tpl hier="9" item="1"/>
          <tpl hier="11" item="4"/>
          <tpl hier="12" item="5"/>
          <tpl fld="4" item="0"/>
        </tpls>
      </n>
      <n v="723218094336">
        <tpls c="8">
          <tpl hier="1" item="6"/>
          <tpl hier="4" item="3"/>
          <tpl fld="3" item="27"/>
          <tpl fld="2" item="84"/>
          <tpl hier="9" item="1"/>
          <tpl hier="11" item="4"/>
          <tpl hier="12" item="5"/>
          <tpl fld="4" item="0"/>
        </tpls>
      </n>
      <n v="1201243150848">
        <tpls c="8">
          <tpl hier="1" item="6"/>
          <tpl hier="4" item="3"/>
          <tpl fld="3" item="33"/>
          <tpl fld="2" item="84"/>
          <tpl hier="9" item="1"/>
          <tpl hier="11" item="4"/>
          <tpl hier="12" item="5"/>
          <tpl fld="4" item="0"/>
        </tpls>
      </n>
      <n v="9195999744">
        <tpls c="8">
          <tpl hier="1" item="6"/>
          <tpl hier="4" item="3"/>
          <tpl fld="3" item="18"/>
          <tpl fld="2" item="70"/>
          <tpl hier="9" item="1"/>
          <tpl hier="11" item="4"/>
          <tpl hier="12" item="5"/>
          <tpl fld="4" item="0"/>
        </tpls>
      </n>
      <n v="135871836672">
        <tpls c="8">
          <tpl hier="1" item="6"/>
          <tpl hier="4" item="3"/>
          <tpl fld="3" item="22"/>
          <tpl fld="2" item="70"/>
          <tpl hier="9" item="1"/>
          <tpl hier="11" item="4"/>
          <tpl hier="12" item="5"/>
          <tpl fld="4" item="0"/>
        </tpls>
      </n>
      <n v="721073479504">
        <tpls c="8">
          <tpl hier="1" item="6"/>
          <tpl hier="4" item="3"/>
          <tpl fld="3" item="17"/>
          <tpl fld="2" item="70"/>
          <tpl hier="9" item="1"/>
          <tpl hier="11" item="4"/>
          <tpl hier="12" item="5"/>
          <tpl fld="4" item="0"/>
        </tpls>
      </n>
      <n v="1675336648704">
        <tpls c="8">
          <tpl hier="1" item="6"/>
          <tpl hier="4" item="3"/>
          <tpl fld="3" item="21"/>
          <tpl fld="2" item="70"/>
          <tpl hier="9" item="1"/>
          <tpl hier="11" item="4"/>
          <tpl hier="12" item="5"/>
          <tpl fld="4" item="0"/>
        </tpls>
      </n>
      <n v="705829738624">
        <tpls c="8">
          <tpl hier="1" item="6"/>
          <tpl hier="4" item="3"/>
          <tpl fld="3" item="8"/>
          <tpl fld="2" item="72"/>
          <tpl hier="9" item="1"/>
          <tpl hier="11" item="4"/>
          <tpl hier="12" item="5"/>
          <tpl fld="4" item="0"/>
        </tpls>
      </n>
      <n v="4051828655872">
        <tpls c="8">
          <tpl hier="1" item="6"/>
          <tpl hier="4" item="3"/>
          <tpl fld="3" item="7"/>
          <tpl fld="2" item="72"/>
          <tpl hier="9" item="1"/>
          <tpl hier="11" item="4"/>
          <tpl hier="12" item="5"/>
          <tpl fld="4" item="0"/>
        </tpls>
      </n>
      <n v="8030508957696">
        <tpls c="8">
          <tpl hier="1" item="6"/>
          <tpl hier="4" item="3"/>
          <tpl fld="3" item="6"/>
          <tpl fld="2" item="72"/>
          <tpl hier="9" item="1"/>
          <tpl hier="11" item="4"/>
          <tpl hier="12" item="5"/>
          <tpl fld="4" item="0"/>
        </tpls>
      </n>
      <n v="10502797064320">
        <tpls c="8">
          <tpl hier="1" item="6"/>
          <tpl hier="4" item="3"/>
          <tpl fld="3" item="5"/>
          <tpl fld="2" item="72"/>
          <tpl hier="9" item="1"/>
          <tpl hier="11" item="4"/>
          <tpl hier="12" item="5"/>
          <tpl fld="4" item="0"/>
        </tpls>
      </n>
      <n v="2455586646528">
        <tpls c="8">
          <tpl hier="1" item="6"/>
          <tpl hier="4" item="3"/>
          <tpl fld="3" item="56"/>
          <tpl fld="2" item="78"/>
          <tpl hier="9" item="1"/>
          <tpl hier="11" item="4"/>
          <tpl hier="12" item="5"/>
          <tpl fld="4" item="0"/>
        </tpls>
      </n>
      <n v="14711609421824">
        <tpls c="8">
          <tpl hier="1" item="6"/>
          <tpl hier="4" item="3"/>
          <tpl fld="3" item="0"/>
          <tpl fld="2" item="78"/>
          <tpl hier="9" item="1"/>
          <tpl hier="11" item="4"/>
          <tpl hier="12" item="5"/>
          <tpl fld="4" item="0"/>
        </tpls>
      </n>
      <n v="22896125464576">
        <tpls c="8">
          <tpl hier="1" item="6"/>
          <tpl hier="4" item="3"/>
          <tpl fld="3" item="55"/>
          <tpl fld="2" item="78"/>
          <tpl hier="9" item="1"/>
          <tpl hier="11" item="4"/>
          <tpl hier="12" item="5"/>
          <tpl fld="4" item="0"/>
        </tpls>
      </n>
      <n v="1197306720">
        <tpls c="8">
          <tpl hier="1" item="6"/>
          <tpl hier="4" item="3"/>
          <tpl fld="3" item="35"/>
          <tpl fld="2" item="73"/>
          <tpl hier="9" item="1"/>
          <tpl hier="11" item="4"/>
          <tpl hier="12" item="5"/>
          <tpl fld="4" item="0"/>
        </tpls>
      </n>
      <n v="31488776704">
        <tpls c="8">
          <tpl hier="1" item="6"/>
          <tpl hier="4" item="3"/>
          <tpl fld="3" item="40"/>
          <tpl fld="2" item="73"/>
          <tpl hier="9" item="1"/>
          <tpl hier="11" item="4"/>
          <tpl hier="12" item="5"/>
          <tpl fld="4" item="0"/>
        </tpls>
      </n>
      <n v="120415983616">
        <tpls c="8">
          <tpl hier="1" item="6"/>
          <tpl hier="4" item="3"/>
          <tpl fld="3" item="50"/>
          <tpl fld="2" item="73"/>
          <tpl hier="9" item="1"/>
          <tpl hier="11" item="4"/>
          <tpl hier="12" item="5"/>
          <tpl fld="4" item="0"/>
        </tpls>
      </n>
      <n v="433965013504">
        <tpls c="8">
          <tpl hier="1" item="6"/>
          <tpl hier="4" item="3"/>
          <tpl fld="3" item="49"/>
          <tpl fld="2" item="73"/>
          <tpl hier="9" item="1"/>
          <tpl hier="11" item="4"/>
          <tpl hier="12" item="5"/>
          <tpl fld="4" item="0"/>
        </tpls>
      </n>
      <n v="37453324288">
        <tpls c="8">
          <tpl hier="1" item="6"/>
          <tpl hier="4" item="3"/>
          <tpl fld="3" item="37"/>
          <tpl fld="2" item="69"/>
          <tpl hier="9" item="1"/>
          <tpl hier="11" item="4"/>
          <tpl hier="12" item="5"/>
          <tpl fld="4" item="0"/>
        </tpls>
      </n>
      <n v="1193181931392">
        <tpls c="8">
          <tpl hier="1" item="6"/>
          <tpl hier="4" item="3"/>
          <tpl fld="3" item="39"/>
          <tpl fld="2" item="69"/>
          <tpl hier="9" item="1"/>
          <tpl hier="11" item="4"/>
          <tpl hier="12" item="5"/>
          <tpl fld="4" item="0"/>
        </tpls>
      </n>
      <n v="2781345546752">
        <tpls c="8">
          <tpl hier="1" item="6"/>
          <tpl hier="4" item="3"/>
          <tpl fld="3" item="28"/>
          <tpl fld="2" item="69"/>
          <tpl hier="9" item="1"/>
          <tpl hier="11" item="4"/>
          <tpl hier="12" item="5"/>
          <tpl fld="4" item="0"/>
        </tpls>
      </n>
      <n v="5576896777408">
        <tpls c="8">
          <tpl hier="1" item="6"/>
          <tpl hier="4" item="3"/>
          <tpl fld="3" item="19"/>
          <tpl fld="2" item="69"/>
          <tpl hier="9" item="1"/>
          <tpl hier="11" item="4"/>
          <tpl hier="12" item="5"/>
          <tpl fld="4" item="0"/>
        </tpls>
      </n>
      <n v="18865056768">
        <tpls c="8">
          <tpl hier="1" item="6"/>
          <tpl hier="4" item="3"/>
          <tpl fld="3" item="26"/>
          <tpl fld="2" item="66"/>
          <tpl hier="9" item="1"/>
          <tpl hier="11" item="4"/>
          <tpl hier="12" item="5"/>
          <tpl fld="4" item="0"/>
        </tpls>
      </n>
      <n v="364199072256">
        <tpls c="8">
          <tpl hier="1" item="6"/>
          <tpl hier="4" item="3"/>
          <tpl fld="3" item="25"/>
          <tpl fld="2" item="66"/>
          <tpl hier="9" item="1"/>
          <tpl hier="11" item="4"/>
          <tpl hier="12" item="5"/>
          <tpl fld="4" item="0"/>
        </tpls>
      </n>
      <n v="923527156736">
        <tpls c="8">
          <tpl hier="1" item="6"/>
          <tpl hier="4" item="3"/>
          <tpl fld="3" item="24"/>
          <tpl fld="2" item="66"/>
          <tpl hier="9" item="1"/>
          <tpl hier="11" item="4"/>
          <tpl hier="12" item="5"/>
          <tpl fld="4" item="0"/>
        </tpls>
      </n>
      <n v="2210256436224">
        <tpls c="8">
          <tpl hier="1" item="6"/>
          <tpl hier="4" item="3"/>
          <tpl fld="3" item="23"/>
          <tpl fld="2" item="66"/>
          <tpl hier="9" item="1"/>
          <tpl hier="11" item="4"/>
          <tpl hier="12" item="5"/>
          <tpl fld="4" item="0"/>
        </tpls>
      </n>
      <n v="48579318912">
        <tpls c="8">
          <tpl hier="1" item="6"/>
          <tpl hier="4" item="3"/>
          <tpl fld="3" item="10"/>
          <tpl fld="2" item="48"/>
          <tpl hier="9" item="1"/>
          <tpl hier="11" item="4"/>
          <tpl hier="12" item="5"/>
          <tpl fld="4" item="0"/>
        </tpls>
      </n>
      <n v="208806207632">
        <tpls c="8">
          <tpl hier="1" item="6"/>
          <tpl hier="4" item="3"/>
          <tpl fld="3" item="12"/>
          <tpl fld="2" item="48"/>
          <tpl hier="9" item="1"/>
          <tpl hier="11" item="4"/>
          <tpl hier="12" item="5"/>
          <tpl fld="4" item="0"/>
        </tpls>
      </n>
      <n v="720871306340">
        <tpls c="8">
          <tpl hier="1" item="6"/>
          <tpl hier="4" item="3"/>
          <tpl fld="3" item="11"/>
          <tpl fld="2" item="48"/>
          <tpl hier="9" item="1"/>
          <tpl hier="11" item="4"/>
          <tpl hier="12" item="5"/>
          <tpl fld="4" item="0"/>
        </tpls>
      </n>
      <n v="1333353309840">
        <tpls c="8">
          <tpl hier="1" item="6"/>
          <tpl hier="4" item="3"/>
          <tpl fld="3" item="5"/>
          <tpl fld="2" item="48"/>
          <tpl hier="9" item="1"/>
          <tpl hier="11" item="4"/>
          <tpl hier="12" item="5"/>
          <tpl fld="4" item="0"/>
        </tpls>
      </n>
      <n v="63773828480">
        <tpls c="8">
          <tpl hier="1" item="6"/>
          <tpl hier="4" item="3"/>
          <tpl fld="3" item="20"/>
          <tpl fld="2" item="53"/>
          <tpl hier="9" item="1"/>
          <tpl hier="11" item="4"/>
          <tpl hier="12" item="5"/>
          <tpl fld="4" item="0"/>
        </tpls>
      </n>
      <n v="706100900352">
        <tpls c="8">
          <tpl hier="1" item="6"/>
          <tpl hier="4" item="3"/>
          <tpl fld="3" item="45"/>
          <tpl fld="2" item="53"/>
          <tpl hier="9" item="1"/>
          <tpl hier="11" item="4"/>
          <tpl hier="12" item="5"/>
          <tpl fld="4" item="0"/>
        </tpls>
      </n>
      <n v="2991810859008">
        <tpls c="8">
          <tpl hier="1" item="6"/>
          <tpl hier="4" item="3"/>
          <tpl fld="3" item="19"/>
          <tpl fld="2" item="53"/>
          <tpl hier="9" item="1"/>
          <tpl hier="11" item="4"/>
          <tpl hier="12" item="5"/>
          <tpl fld="4" item="0"/>
        </tpls>
      </n>
      <n v="52945425312">
        <tpls c="8">
          <tpl hier="1" item="6"/>
          <tpl hier="4" item="3"/>
          <tpl fld="3" item="8"/>
          <tpl fld="2" item="57"/>
          <tpl hier="9" item="1"/>
          <tpl hier="11" item="4"/>
          <tpl hier="12" item="5"/>
          <tpl fld="4" item="0"/>
        </tpls>
      </n>
      <n v="6862907198208">
        <tpls c="8">
          <tpl hier="1" item="6"/>
          <tpl hier="4" item="3"/>
          <tpl fld="3" item="19"/>
          <tpl fld="2" item="61"/>
          <tpl hier="9" item="1"/>
          <tpl hier="11" item="4"/>
          <tpl hier="12" item="5"/>
          <tpl fld="4" item="0"/>
        </tpls>
      </n>
      <n v="14687076368896">
        <tpls c="8">
          <tpl hier="1" item="6"/>
          <tpl hier="4" item="3"/>
          <tpl fld="3" item="9"/>
          <tpl fld="2" item="46"/>
          <tpl hier="9" item="1"/>
          <tpl hier="11" item="4"/>
          <tpl hier="12" item="5"/>
          <tpl fld="4" item="0"/>
        </tpls>
      </n>
      <n v="2917124710983.5">
        <tpls c="8">
          <tpl hier="1" item="6"/>
          <tpl hier="4" item="3"/>
          <tpl fld="3" item="34"/>
          <tpl fld="1" item="1"/>
          <tpl hier="9" item="1"/>
          <tpl hier="11" item="4"/>
          <tpl hier="12" item="5"/>
          <tpl fld="4" item="0"/>
        </tpls>
      </n>
      <n v="37269263232">
        <tpls c="8">
          <tpl hier="1" item="6"/>
          <tpl hier="4" item="3"/>
          <tpl fld="3" item="8"/>
          <tpl fld="2" item="63"/>
          <tpl hier="9" item="1"/>
          <tpl hier="11" item="4"/>
          <tpl hier="12" item="5"/>
          <tpl fld="4" item="0"/>
        </tpls>
      </n>
      <n v="4381011154.5">
        <tpls c="8">
          <tpl hier="1" item="6"/>
          <tpl hier="4" item="3"/>
          <tpl fld="3" item="40"/>
          <tpl fld="2" item="47"/>
          <tpl hier="9" item="1"/>
          <tpl hier="11" item="4"/>
          <tpl hier="12" item="5"/>
          <tpl fld="4" item="0"/>
        </tpls>
      </n>
      <n v="8152516259">
        <tpls c="8">
          <tpl hier="1" item="6"/>
          <tpl hier="4" item="3"/>
          <tpl fld="3" item="25"/>
          <tpl fld="2" item="56"/>
          <tpl hier="9" item="1"/>
          <tpl hier="11" item="4"/>
          <tpl hier="12" item="5"/>
          <tpl fld="4" item="0"/>
        </tpls>
      </n>
      <n v="12532794630">
        <tpls c="8">
          <tpl hier="1" item="6"/>
          <tpl hier="4" item="3"/>
          <tpl fld="3" item="3"/>
          <tpl fld="2" item="55"/>
          <tpl hier="9" item="1"/>
          <tpl hier="11" item="4"/>
          <tpl hier="12" item="5"/>
          <tpl fld="4" item="0"/>
        </tpls>
      </n>
      <n v="47816316960">
        <tpls c="8">
          <tpl hier="1" item="6"/>
          <tpl hier="4" item="3"/>
          <tpl fld="3" item="42"/>
          <tpl fld="2" item="62"/>
          <tpl hier="9" item="1"/>
          <tpl hier="11" item="4"/>
          <tpl hier="12" item="5"/>
          <tpl fld="4" item="0"/>
        </tpls>
      </n>
      <n v="8005078680">
        <tpls c="8">
          <tpl hier="1" item="6"/>
          <tpl hier="4" item="3"/>
          <tpl fld="3" item="14"/>
          <tpl fld="2" item="28"/>
          <tpl hier="9" item="1"/>
          <tpl hier="11" item="4"/>
          <tpl hier="12" item="5"/>
          <tpl fld="4" item="0"/>
        </tpls>
      </n>
      <n v="997271555968">
        <tpls c="8">
          <tpl hier="1" item="6"/>
          <tpl hier="4" item="3"/>
          <tpl fld="3" item="52"/>
          <tpl fld="2" item="40"/>
          <tpl hier="9" item="1"/>
          <tpl hier="11" item="4"/>
          <tpl hier="12" item="5"/>
          <tpl fld="4" item="0"/>
        </tpls>
      </n>
      <n v="47289813086">
        <tpls c="8">
          <tpl hier="1" item="6"/>
          <tpl hier="4" item="3"/>
          <tpl fld="3" item="21"/>
          <tpl fld="2" item="59"/>
          <tpl hier="9" item="1"/>
          <tpl hier="11" item="4"/>
          <tpl hier="12" item="5"/>
          <tpl fld="4" item="0"/>
        </tpls>
      </n>
      <n v="548882070792">
        <tpls c="8">
          <tpl hier="1" item="6"/>
          <tpl hier="4" item="3"/>
          <tpl fld="3" item="5"/>
          <tpl fld="2" item="44"/>
          <tpl hier="9" item="1"/>
          <tpl hier="11" item="4"/>
          <tpl hier="12" item="5"/>
          <tpl fld="4" item="0"/>
        </tpls>
      </n>
      <n v="12344182244.25">
        <tpls c="8">
          <tpl hier="1" item="6"/>
          <tpl hier="4" item="3"/>
          <tpl fld="3" item="43"/>
          <tpl fld="2" item="16"/>
          <tpl hier="9" item="1"/>
          <tpl hier="11" item="4"/>
          <tpl hier="12" item="5"/>
          <tpl fld="4" item="0"/>
        </tpls>
      </n>
      <n v="200600495360">
        <tpls c="8">
          <tpl hier="1" item="6"/>
          <tpl hier="4" item="3"/>
          <tpl fld="3" item="37"/>
          <tpl fld="2" item="71"/>
          <tpl hier="9" item="1"/>
          <tpl hier="11" item="4"/>
          <tpl hier="12" item="5"/>
          <tpl fld="4" item="0"/>
        </tpls>
      </n>
      <n v="673749350528">
        <tpls c="8">
          <tpl hier="1" item="6"/>
          <tpl hier="4" item="3"/>
          <tpl fld="3" item="39"/>
          <tpl fld="2" item="71"/>
          <tpl hier="9" item="1"/>
          <tpl hier="11" item="4"/>
          <tpl hier="12" item="5"/>
          <tpl fld="4" item="0"/>
        </tpls>
      </n>
      <n v="38191870459904">
        <tpls c="8">
          <tpl hier="1" item="6"/>
          <tpl hier="4" item="3"/>
          <tpl fld="3" item="19"/>
          <tpl fld="2" item="71"/>
          <tpl hier="9" item="1"/>
          <tpl hier="11" item="4"/>
          <tpl hier="12" item="5"/>
          <tpl fld="4" item="0"/>
        </tpls>
      </n>
      <n v="127555496608">
        <tpls c="8">
          <tpl hier="1" item="6"/>
          <tpl hier="4" item="3"/>
          <tpl fld="3" item="26"/>
          <tpl fld="2" item="74"/>
          <tpl hier="9" item="1"/>
          <tpl hier="11" item="4"/>
          <tpl hier="12" item="5"/>
          <tpl fld="4" item="0"/>
        </tpls>
      </n>
      <n v="655191787776">
        <tpls c="8">
          <tpl hier="1" item="6"/>
          <tpl hier="4" item="3"/>
          <tpl fld="3" item="25"/>
          <tpl fld="2" item="74"/>
          <tpl hier="9" item="1"/>
          <tpl hier="11" item="4"/>
          <tpl hier="12" item="5"/>
          <tpl fld="4" item="0"/>
        </tpls>
      </n>
      <n v="1942945580032">
        <tpls c="8">
          <tpl hier="1" item="6"/>
          <tpl hier="4" item="3"/>
          <tpl fld="3" item="24"/>
          <tpl fld="2" item="74"/>
          <tpl hier="9" item="1"/>
          <tpl hier="11" item="4"/>
          <tpl hier="12" item="5"/>
          <tpl fld="4" item="0"/>
        </tpls>
      </n>
      <n v="6780983278400">
        <tpls c="8">
          <tpl hier="1" item="6"/>
          <tpl hier="4" item="3"/>
          <tpl fld="3" item="23"/>
          <tpl fld="2" item="74"/>
          <tpl hier="9" item="1"/>
          <tpl hier="11" item="4"/>
          <tpl hier="12" item="5"/>
          <tpl fld="4" item="0"/>
        </tpls>
      </n>
      <n v="103649962318">
        <tpls c="8">
          <tpl hier="1" item="6"/>
          <tpl hier="4" item="3"/>
          <tpl fld="3" item="10"/>
          <tpl fld="2" item="76"/>
          <tpl hier="9" item="1"/>
          <tpl hier="11" item="4"/>
          <tpl hier="12" item="5"/>
          <tpl fld="4" item="0"/>
        </tpls>
      </n>
      <n v="534004349424">
        <tpls c="8">
          <tpl hier="1" item="6"/>
          <tpl hier="4" item="3"/>
          <tpl fld="3" item="12"/>
          <tpl fld="2" item="76"/>
          <tpl hier="9" item="1"/>
          <tpl hier="11" item="4"/>
          <tpl hier="12" item="5"/>
          <tpl fld="4" item="0"/>
        </tpls>
      </n>
      <n v="1216019660368">
        <tpls c="8">
          <tpl hier="1" item="6"/>
          <tpl hier="4" item="3"/>
          <tpl fld="3" item="11"/>
          <tpl fld="2" item="76"/>
          <tpl hier="9" item="1"/>
          <tpl hier="11" item="4"/>
          <tpl hier="12" item="5"/>
          <tpl fld="4" item="0"/>
        </tpls>
      </n>
      <n v="2770615851008">
        <tpls c="8">
          <tpl hier="1" item="6"/>
          <tpl hier="4" item="3"/>
          <tpl fld="3" item="9"/>
          <tpl fld="2" item="76"/>
          <tpl hier="9" item="1"/>
          <tpl hier="11" item="4"/>
          <tpl hier="12" item="5"/>
          <tpl fld="4" item="0"/>
        </tpls>
      </n>
      <n v="339291485888">
        <tpls c="8">
          <tpl hier="1" item="6"/>
          <tpl hier="4" item="3"/>
          <tpl fld="3" item="57"/>
          <tpl fld="2" item="83"/>
          <tpl hier="9" item="1"/>
          <tpl hier="11" item="4"/>
          <tpl hier="12" item="5"/>
          <tpl fld="4" item="0"/>
        </tpls>
      </n>
      <n v="1045562679552">
        <tpls c="8">
          <tpl hier="1" item="6"/>
          <tpl hier="4" item="3"/>
          <tpl fld="3" item="3"/>
          <tpl fld="2" item="83"/>
          <tpl hier="9" item="1"/>
          <tpl hier="11" item="4"/>
          <tpl hier="12" item="5"/>
          <tpl fld="4" item="0"/>
        </tpls>
      </n>
      <n v="2597657172992">
        <tpls c="8">
          <tpl hier="1" item="6"/>
          <tpl hier="4" item="3"/>
          <tpl fld="3" item="1"/>
          <tpl fld="2" item="83"/>
          <tpl hier="9" item="1"/>
          <tpl hier="11" item="4"/>
          <tpl hier="12" item="5"/>
          <tpl fld="4" item="0"/>
        </tpls>
      </n>
      <n v="179144484480">
        <tpls c="8">
          <tpl hier="1" item="6"/>
          <tpl hier="4" item="3"/>
          <tpl fld="3" item="20"/>
          <tpl fld="2" item="75"/>
          <tpl hier="9" item="1"/>
          <tpl hier="11" item="4"/>
          <tpl hier="12" item="5"/>
          <tpl fld="4" item="0"/>
        </tpls>
      </n>
      <n v="563366817920">
        <tpls c="8">
          <tpl hier="1" item="6"/>
          <tpl hier="4" item="3"/>
          <tpl fld="3" item="51"/>
          <tpl fld="2" item="75"/>
          <tpl hier="9" item="1"/>
          <tpl hier="11" item="4"/>
          <tpl hier="12" item="5"/>
          <tpl fld="4" item="0"/>
        </tpls>
      </n>
      <n v="1619103873152">
        <tpls c="8">
          <tpl hier="1" item="6"/>
          <tpl hier="4" item="3"/>
          <tpl fld="3" item="38"/>
          <tpl fld="2" item="75"/>
          <tpl hier="9" item="1"/>
          <tpl hier="11" item="4"/>
          <tpl hier="12" item="5"/>
          <tpl fld="4" item="0"/>
        </tpls>
      </n>
      <n v="423720870080">
        <tpls c="8">
          <tpl hier="1" item="6"/>
          <tpl hier="4" item="3"/>
          <tpl fld="3" item="44"/>
          <tpl fld="2" item="80"/>
          <tpl hier="9" item="1"/>
          <tpl hier="11" item="4"/>
          <tpl hier="12" item="5"/>
          <tpl fld="4" item="0"/>
        </tpls>
      </n>
      <n v="3150759862528">
        <tpls c="8">
          <tpl hier="1" item="6"/>
          <tpl hier="4" item="3"/>
          <tpl fld="3" item="43"/>
          <tpl fld="2" item="80"/>
          <tpl hier="9" item="1"/>
          <tpl hier="11" item="4"/>
          <tpl hier="12" item="5"/>
          <tpl fld="4" item="0"/>
        </tpls>
      </n>
      <n v="8018184107520">
        <tpls c="8">
          <tpl hier="1" item="6"/>
          <tpl hier="4" item="3"/>
          <tpl fld="3" item="42"/>
          <tpl fld="2" item="80"/>
          <tpl hier="9" item="1"/>
          <tpl hier="11" item="4"/>
          <tpl hier="12" item="5"/>
          <tpl fld="4" item="0"/>
        </tpls>
      </n>
      <n v="14961913735168">
        <tpls c="8">
          <tpl hier="1" item="6"/>
          <tpl hier="4" item="3"/>
          <tpl fld="3" item="41"/>
          <tpl fld="2" item="80"/>
          <tpl hier="9" item="1"/>
          <tpl hier="11" item="4"/>
          <tpl hier="12" item="5"/>
          <tpl fld="4" item="0"/>
        </tpls>
      </n>
      <n v="37974891904">
        <tpls c="8">
          <tpl hier="1" item="6"/>
          <tpl hier="4" item="3"/>
          <tpl fld="3" item="32"/>
          <tpl fld="2" item="84"/>
          <tpl hier="9" item="1"/>
          <tpl hier="11" item="4"/>
          <tpl hier="12" item="5"/>
          <tpl fld="4" item="0"/>
        </tpls>
      </n>
      <n v="296533568768">
        <tpls c="8">
          <tpl hier="1" item="6"/>
          <tpl hier="4" item="3"/>
          <tpl fld="3" item="31"/>
          <tpl fld="2" item="84"/>
          <tpl hier="9" item="1"/>
          <tpl hier="11" item="4"/>
          <tpl hier="12" item="5"/>
          <tpl fld="4" item="0"/>
        </tpls>
      </n>
      <n v="709719630720">
        <tpls c="8">
          <tpl hier="1" item="6"/>
          <tpl hier="4" item="3"/>
          <tpl fld="3" item="30"/>
          <tpl fld="2" item="84"/>
          <tpl hier="9" item="1"/>
          <tpl hier="11" item="4"/>
          <tpl hier="12" item="5"/>
          <tpl fld="4" item="0"/>
        </tpls>
      </n>
      <n v="1208086846784">
        <tpls c="8">
          <tpl hier="1" item="6"/>
          <tpl hier="4" item="3"/>
          <tpl fld="3" item="29"/>
          <tpl fld="2" item="84"/>
          <tpl hier="9" item="1"/>
          <tpl hier="11" item="4"/>
          <tpl hier="12" item="5"/>
          <tpl fld="4" item="0"/>
        </tpls>
      </n>
      <n v="10596333056">
        <tpls c="8">
          <tpl hier="1" item="6"/>
          <tpl hier="4" item="3"/>
          <tpl fld="3" item="16"/>
          <tpl fld="2" item="70"/>
          <tpl hier="9" item="1"/>
          <tpl hier="11" item="4"/>
          <tpl hier="12" item="5"/>
          <tpl fld="4" item="0"/>
        </tpls>
      </n>
      <n v="131795945856">
        <tpls c="8">
          <tpl hier="1" item="6"/>
          <tpl hier="4" item="3"/>
          <tpl fld="3" item="15"/>
          <tpl fld="2" item="70"/>
          <tpl hier="9" item="1"/>
          <tpl hier="11" item="4"/>
          <tpl hier="12" item="5"/>
          <tpl fld="4" item="0"/>
        </tpls>
      </n>
      <n v="700756028416">
        <tpls c="8">
          <tpl hier="1" item="6"/>
          <tpl hier="4" item="3"/>
          <tpl fld="3" item="14"/>
          <tpl fld="2" item="70"/>
          <tpl hier="9" item="1"/>
          <tpl hier="11" item="4"/>
          <tpl hier="12" item="5"/>
          <tpl fld="4" item="0"/>
        </tpls>
      </n>
      <n v="1842084908288">
        <tpls c="8">
          <tpl hier="1" item="6"/>
          <tpl hier="4" item="3"/>
          <tpl fld="3" item="13"/>
          <tpl fld="2" item="70"/>
          <tpl hier="9" item="1"/>
          <tpl hier="11" item="4"/>
          <tpl hier="12" item="5"/>
          <tpl fld="4" item="0"/>
        </tpls>
      </n>
      <n v="815195288576">
        <tpls c="8">
          <tpl hier="1" item="6"/>
          <tpl hier="4" item="3"/>
          <tpl fld="3" item="4"/>
          <tpl fld="2" item="72"/>
          <tpl hier="9" item="1"/>
          <tpl hier="11" item="4"/>
          <tpl hier="12" item="5"/>
          <tpl fld="4" item="0"/>
        </tpls>
      </n>
      <n v="4465518341984">
        <tpls c="8">
          <tpl hier="1" item="6"/>
          <tpl hier="4" item="3"/>
          <tpl fld="3" item="58"/>
          <tpl fld="2" item="72"/>
          <tpl hier="9" item="1"/>
          <tpl hier="11" item="4"/>
          <tpl hier="12" item="5"/>
          <tpl fld="4" item="0"/>
        </tpls>
      </n>
      <n v="9184683442176">
        <tpls c="8">
          <tpl hier="1" item="6"/>
          <tpl hier="4" item="3"/>
          <tpl fld="3" item="2"/>
          <tpl fld="2" item="72"/>
          <tpl hier="9" item="1"/>
          <tpl hier="11" item="4"/>
          <tpl hier="12" item="5"/>
          <tpl fld="4" item="0"/>
        </tpls>
      </n>
      <n v="2593239686112">
        <tpls c="8">
          <tpl hier="1" item="6"/>
          <tpl hier="4" item="3"/>
          <tpl fld="3" item="54"/>
          <tpl fld="2" item="78"/>
          <tpl hier="9" item="1"/>
          <tpl hier="11" item="4"/>
          <tpl hier="12" item="5"/>
          <tpl fld="4" item="0"/>
        </tpls>
      </n>
      <n v="16719290290176">
        <tpls c="8">
          <tpl hier="1" item="6"/>
          <tpl hier="4" item="3"/>
          <tpl fld="3" item="53"/>
          <tpl fld="2" item="78"/>
          <tpl hier="9" item="1"/>
          <tpl hier="11" item="4"/>
          <tpl hier="12" item="5"/>
          <tpl fld="4" item="0"/>
        </tpls>
      </n>
      <n v="23017695682560">
        <tpls c="8">
          <tpl hier="1" item="6"/>
          <tpl hier="4" item="3"/>
          <tpl fld="3" item="52"/>
          <tpl fld="2" item="78"/>
          <tpl hier="9" item="1"/>
          <tpl hier="11" item="4"/>
          <tpl hier="12" item="5"/>
          <tpl fld="4" item="0"/>
        </tpls>
      </n>
      <n v="1261812576">
        <tpls c="8">
          <tpl hier="1" item="6"/>
          <tpl hier="4" item="3"/>
          <tpl fld="3" item="48"/>
          <tpl fld="2" item="73"/>
          <tpl hier="9" item="1"/>
          <tpl hier="11" item="4"/>
          <tpl hier="12" item="5"/>
          <tpl fld="4" item="0"/>
        </tpls>
      </n>
      <n v="38442267104">
        <tpls c="8">
          <tpl hier="1" item="6"/>
          <tpl hier="4" item="3"/>
          <tpl fld="3" item="46"/>
          <tpl fld="2" item="73"/>
          <tpl hier="9" item="1"/>
          <tpl hier="11" item="4"/>
          <tpl hier="12" item="5"/>
          <tpl fld="4" item="0"/>
        </tpls>
      </n>
      <n v="134540294368">
        <tpls c="8">
          <tpl hier="1" item="6"/>
          <tpl hier="4" item="3"/>
          <tpl fld="3" item="45"/>
          <tpl fld="2" item="73"/>
          <tpl hier="9" item="1"/>
          <tpl hier="11" item="4"/>
          <tpl hier="12" item="5"/>
          <tpl fld="4" item="0"/>
        </tpls>
      </n>
      <n v="475785464224">
        <tpls c="8">
          <tpl hier="1" item="6"/>
          <tpl hier="4" item="3"/>
          <tpl fld="3" item="47"/>
          <tpl fld="2" item="73"/>
          <tpl hier="9" item="1"/>
          <tpl hier="11" item="4"/>
          <tpl hier="12" item="5"/>
          <tpl fld="4" item="0"/>
        </tpls>
      </n>
      <n v="42451640320">
        <tpls c="8">
          <tpl hier="1" item="6"/>
          <tpl hier="4" item="3"/>
          <tpl fld="3" item="34"/>
          <tpl fld="2" item="69"/>
          <tpl hier="9" item="1"/>
          <tpl hier="11" item="4"/>
          <tpl hier="12" item="5"/>
          <tpl fld="4" item="0"/>
        </tpls>
      </n>
      <n v="1024542452480">
        <tpls c="8">
          <tpl hier="1" item="6"/>
          <tpl hier="4" item="3"/>
          <tpl fld="3" item="36"/>
          <tpl fld="2" item="69"/>
          <tpl hier="9" item="1"/>
          <tpl hier="11" item="4"/>
          <tpl hier="12" item="5"/>
          <tpl fld="4" item="0"/>
        </tpls>
      </n>
      <n v="2644824671232">
        <tpls c="8">
          <tpl hier="1" item="6"/>
          <tpl hier="4" item="3"/>
          <tpl fld="3" item="27"/>
          <tpl fld="2" item="69"/>
          <tpl hier="9" item="1"/>
          <tpl hier="11" item="4"/>
          <tpl hier="12" item="5"/>
          <tpl fld="4" item="0"/>
        </tpls>
      </n>
      <n v="5811270908928">
        <tpls c="8">
          <tpl hier="1" item="6"/>
          <tpl hier="4" item="3"/>
          <tpl fld="3" item="33"/>
          <tpl fld="2" item="69"/>
          <tpl hier="9" item="1"/>
          <tpl hier="11" item="4"/>
          <tpl hier="12" item="5"/>
          <tpl fld="4" item="0"/>
        </tpls>
      </n>
      <n v="20153392128">
        <tpls c="8">
          <tpl hier="1" item="6"/>
          <tpl hier="4" item="3"/>
          <tpl fld="3" item="18"/>
          <tpl fld="2" item="66"/>
          <tpl hier="9" item="1"/>
          <tpl hier="11" item="4"/>
          <tpl hier="12" item="5"/>
          <tpl fld="4" item="0"/>
        </tpls>
      </n>
      <n v="374246800616.5">
        <tpls c="8">
          <tpl hier="1" item="6"/>
          <tpl hier="4" item="3"/>
          <tpl fld="3" item="22"/>
          <tpl fld="2" item="66"/>
          <tpl hier="9" item="1"/>
          <tpl hier="11" item="4"/>
          <tpl hier="12" item="5"/>
          <tpl fld="4" item="0"/>
        </tpls>
      </n>
      <n v="1005700567040">
        <tpls c="8">
          <tpl hier="1" item="6"/>
          <tpl hier="4" item="3"/>
          <tpl fld="3" item="17"/>
          <tpl fld="2" item="66"/>
          <tpl hier="9" item="1"/>
          <tpl hier="11" item="4"/>
          <tpl hier="12" item="5"/>
          <tpl fld="4" item="0"/>
        </tpls>
      </n>
      <n v="2095285978112">
        <tpls c="8">
          <tpl hier="1" item="6"/>
          <tpl hier="4" item="3"/>
          <tpl fld="3" item="21"/>
          <tpl fld="2" item="66"/>
          <tpl hier="9" item="1"/>
          <tpl hier="11" item="4"/>
          <tpl hier="12" item="5"/>
          <tpl fld="4" item="0"/>
        </tpls>
      </n>
      <n v="54971098961">
        <tpls c="8">
          <tpl hier="1" item="6"/>
          <tpl hier="4" item="3"/>
          <tpl fld="3" item="8"/>
          <tpl fld="2" item="48"/>
          <tpl hier="9" item="1"/>
          <tpl hier="11" item="4"/>
          <tpl hier="12" item="5"/>
          <tpl fld="4" item="0"/>
        </tpls>
      </n>
      <n v="264807412416">
        <tpls c="8">
          <tpl hier="1" item="6"/>
          <tpl hier="4" item="3"/>
          <tpl fld="3" item="7"/>
          <tpl fld="2" item="48"/>
          <tpl hier="9" item="1"/>
          <tpl hier="11" item="4"/>
          <tpl hier="12" item="5"/>
          <tpl fld="4" item="0"/>
        </tpls>
      </n>
      <n v="863589371136">
        <tpls c="8">
          <tpl hier="1" item="6"/>
          <tpl hier="4" item="3"/>
          <tpl fld="3" item="6"/>
          <tpl fld="2" item="48"/>
          <tpl hier="9" item="1"/>
          <tpl hier="11" item="4"/>
          <tpl hier="12" item="5"/>
          <tpl fld="4" item="0"/>
        </tpls>
      </n>
      <n v="68712519992">
        <tpls c="8">
          <tpl hier="1" item="6"/>
          <tpl hier="4" item="3"/>
          <tpl fld="3" item="40"/>
          <tpl fld="2" item="53"/>
          <tpl hier="9" item="1"/>
          <tpl hier="11" item="4"/>
          <tpl hier="12" item="5"/>
          <tpl fld="4" item="0"/>
        </tpls>
      </n>
      <n v="876326764416">
        <tpls c="8">
          <tpl hier="1" item="6"/>
          <tpl hier="4" item="3"/>
          <tpl fld="3" item="42"/>
          <tpl fld="2" item="53"/>
          <tpl hier="9" item="1"/>
          <tpl hier="11" item="4"/>
          <tpl hier="12" item="5"/>
          <tpl fld="4" item="0"/>
        </tpls>
      </n>
      <n v="3174296962560">
        <tpls c="8">
          <tpl hier="1" item="6"/>
          <tpl hier="4" item="3"/>
          <tpl fld="3" item="29"/>
          <tpl fld="2" item="53"/>
          <tpl hier="9" item="1"/>
          <tpl hier="11" item="4"/>
          <tpl hier="12" item="5"/>
          <tpl fld="4" item="0"/>
        </tpls>
      </n>
      <n v="57583112601.75">
        <tpls c="8">
          <tpl hier="1" item="6"/>
          <tpl hier="4" item="3"/>
          <tpl fld="3" item="4"/>
          <tpl fld="2" item="57"/>
          <tpl hier="9" item="1"/>
          <tpl hier="11" item="4"/>
          <tpl hier="12" item="5"/>
          <tpl fld="4" item="0"/>
        </tpls>
      </n>
      <n v="7164614205056">
        <tpls c="8">
          <tpl hier="1" item="6"/>
          <tpl hier="4" item="3"/>
          <tpl fld="3" item="29"/>
          <tpl fld="2" item="61"/>
          <tpl hier="9" item="1"/>
          <tpl hier="11" item="4"/>
          <tpl hier="12" item="5"/>
          <tpl fld="4" item="0"/>
        </tpls>
      </n>
      <n v="3436390800879.5">
        <tpls c="8">
          <tpl hier="1" item="6"/>
          <tpl hier="4" item="3"/>
          <tpl fld="3" item="26"/>
          <tpl fld="1" item="1"/>
          <tpl hier="9" item="1"/>
          <tpl hier="11" item="4"/>
          <tpl hier="12" item="5"/>
          <tpl fld="4" item="0"/>
        </tpls>
      </n>
      <n v="38685230688">
        <tpls c="8">
          <tpl hier="1" item="6"/>
          <tpl hier="4" item="3"/>
          <tpl fld="3" item="57"/>
          <tpl fld="2" item="63"/>
          <tpl hier="9" item="1"/>
          <tpl hier="11" item="4"/>
          <tpl hier="12" item="5"/>
          <tpl fld="4" item="0"/>
        </tpls>
      </n>
      <n v="6754374455.5">
        <tpls c="8">
          <tpl hier="1" item="6"/>
          <tpl hier="4" item="3"/>
          <tpl fld="3" item="43"/>
          <tpl fld="2" item="47"/>
          <tpl hier="9" item="1"/>
          <tpl hier="11" item="4"/>
          <tpl hier="12" item="5"/>
          <tpl fld="4" item="0"/>
        </tpls>
      </n>
      <n v="8131999411.875">
        <tpls c="8">
          <tpl hier="1" item="6"/>
          <tpl hier="4" item="3"/>
          <tpl fld="3" item="15"/>
          <tpl fld="2" item="56"/>
          <tpl hier="9" item="1"/>
          <tpl hier="11" item="4"/>
          <tpl hier="12" item="5"/>
          <tpl fld="4" item="0"/>
        </tpls>
      </n>
      <n v="14988411000">
        <tpls c="8">
          <tpl hier="1" item="6"/>
          <tpl hier="4" item="3"/>
          <tpl fld="3" item="53"/>
          <tpl fld="2" item="55"/>
          <tpl hier="9" item="1"/>
          <tpl hier="11" item="4"/>
          <tpl hier="12" item="5"/>
          <tpl fld="4" item="0"/>
        </tpls>
      </n>
      <n v="55379039393">
        <tpls c="8">
          <tpl hier="1" item="6"/>
          <tpl hier="4" item="3"/>
          <tpl fld="3" item="27"/>
          <tpl fld="2" item="62"/>
          <tpl hier="9" item="1"/>
          <tpl hier="11" item="4"/>
          <tpl hier="12" item="5"/>
          <tpl fld="4" item="0"/>
        </tpls>
      </n>
      <n v="13253522856">
        <tpls c="8">
          <tpl hier="1" item="6"/>
          <tpl hier="4" item="3"/>
          <tpl fld="3" item="6"/>
          <tpl fld="2" item="28"/>
          <tpl hier="9" item="1"/>
          <tpl hier="11" item="4"/>
          <tpl hier="12" item="5"/>
          <tpl fld="4" item="0"/>
        </tpls>
      </n>
      <n v="1117901668352">
        <tpls c="8">
          <tpl hier="1" item="6"/>
          <tpl hier="4" item="3"/>
          <tpl fld="3" item="49"/>
          <tpl fld="2" item="40"/>
          <tpl hier="9" item="1"/>
          <tpl hier="11" item="4"/>
          <tpl hier="12" item="5"/>
          <tpl fld="4" item="0"/>
        </tpls>
      </n>
      <n v="62837873188">
        <tpls c="8">
          <tpl hier="1" item="6"/>
          <tpl hier="4" item="3"/>
          <tpl fld="3" item="9"/>
          <tpl fld="2" item="59"/>
          <tpl hier="9" item="1"/>
          <tpl hier="11" item="4"/>
          <tpl hier="12" item="5"/>
          <tpl fld="4" item="0"/>
        </tpls>
      </n>
      <n v="3488753280">
        <tpls c="8">
          <tpl hier="1" item="6"/>
          <tpl hier="4" item="3"/>
          <tpl fld="3" item="39"/>
          <tpl fld="2" item="34"/>
          <tpl hier="9" item="1"/>
          <tpl hier="11" item="4"/>
          <tpl hier="12" item="5"/>
          <tpl fld="4" item="0"/>
        </tpls>
      </n>
      <n v="1880018050784">
        <tpls c="8">
          <tpl hier="1" item="6"/>
          <tpl hier="4" item="3"/>
          <tpl fld="3" item="13"/>
          <tpl fld="2" item="12"/>
          <tpl hier="9" item="1"/>
          <tpl hier="11" item="4"/>
          <tpl hier="12" item="5"/>
          <tpl fld="4" item="0"/>
        </tpls>
      </n>
      <n v="240073883008">
        <tpls c="8">
          <tpl hier="1" item="6"/>
          <tpl hier="4" item="3"/>
          <tpl fld="3" item="34"/>
          <tpl fld="2" item="71"/>
          <tpl hier="9" item="1"/>
          <tpl hier="11" item="4"/>
          <tpl hier="12" item="5"/>
          <tpl fld="4" item="0"/>
        </tpls>
      </n>
      <n v="692372766466">
        <tpls c="8">
          <tpl hier="1" item="6"/>
          <tpl hier="4" item="3"/>
          <tpl fld="3" item="36"/>
          <tpl fld="2" item="71"/>
          <tpl hier="9" item="1"/>
          <tpl hier="11" item="4"/>
          <tpl hier="12" item="5"/>
          <tpl fld="4" item="0"/>
        </tpls>
      </n>
      <n v="42496700907520">
        <tpls c="8">
          <tpl hier="1" item="6"/>
          <tpl hier="4" item="3"/>
          <tpl fld="3" item="33"/>
          <tpl fld="2" item="71"/>
          <tpl hier="9" item="1"/>
          <tpl hier="11" item="4"/>
          <tpl hier="12" item="5"/>
          <tpl fld="4" item="0"/>
        </tpls>
      </n>
      <n v="136761722144">
        <tpls c="8">
          <tpl hier="1" item="6"/>
          <tpl hier="4" item="3"/>
          <tpl fld="3" item="18"/>
          <tpl fld="2" item="74"/>
          <tpl hier="9" item="1"/>
          <tpl hier="11" item="4"/>
          <tpl hier="12" item="5"/>
          <tpl fld="4" item="0"/>
        </tpls>
      </n>
      <n v="719329450368">
        <tpls c="8">
          <tpl hier="1" item="6"/>
          <tpl hier="4" item="3"/>
          <tpl fld="3" item="22"/>
          <tpl fld="2" item="74"/>
          <tpl hier="9" item="1"/>
          <tpl hier="11" item="4"/>
          <tpl hier="12" item="5"/>
          <tpl fld="4" item="0"/>
        </tpls>
      </n>
      <n v="2092440498304">
        <tpls c="8">
          <tpl hier="1" item="6"/>
          <tpl hier="4" item="3"/>
          <tpl fld="3" item="17"/>
          <tpl fld="2" item="74"/>
          <tpl hier="9" item="1"/>
          <tpl hier="11" item="4"/>
          <tpl hier="12" item="5"/>
          <tpl fld="4" item="0"/>
        </tpls>
      </n>
      <n v="6034194887296">
        <tpls c="8">
          <tpl hier="1" item="6"/>
          <tpl hier="4" item="3"/>
          <tpl fld="3" item="21"/>
          <tpl fld="2" item="74"/>
          <tpl hier="9" item="1"/>
          <tpl hier="11" item="4"/>
          <tpl hier="12" item="5"/>
          <tpl fld="4" item="0"/>
        </tpls>
      </n>
      <n v="117041538844">
        <tpls c="8">
          <tpl hier="1" item="6"/>
          <tpl hier="4" item="3"/>
          <tpl fld="3" item="8"/>
          <tpl fld="2" item="76"/>
          <tpl hier="9" item="1"/>
          <tpl hier="11" item="4"/>
          <tpl hier="12" item="5"/>
          <tpl fld="4" item="0"/>
        </tpls>
      </n>
      <n v="654799792722">
        <tpls c="8">
          <tpl hier="1" item="6"/>
          <tpl hier="4" item="3"/>
          <tpl fld="3" item="7"/>
          <tpl fld="2" item="76"/>
          <tpl hier="9" item="1"/>
          <tpl hier="11" item="4"/>
          <tpl hier="12" item="5"/>
          <tpl fld="4" item="0"/>
        </tpls>
      </n>
      <n v="1463888161792">
        <tpls c="8">
          <tpl hier="1" item="6"/>
          <tpl hier="4" item="3"/>
          <tpl fld="3" item="6"/>
          <tpl fld="2" item="76"/>
          <tpl hier="9" item="1"/>
          <tpl hier="11" item="4"/>
          <tpl hier="12" item="5"/>
          <tpl fld="4" item="0"/>
        </tpls>
      </n>
      <n v="2730292714496">
        <tpls c="8">
          <tpl hier="1" item="6"/>
          <tpl hier="4" item="3"/>
          <tpl fld="3" item="5"/>
          <tpl fld="2" item="76"/>
          <tpl hier="9" item="1"/>
          <tpl hier="11" item="4"/>
          <tpl hier="12" item="5"/>
          <tpl fld="4" item="0"/>
        </tpls>
      </n>
      <n v="394529988672">
        <tpls c="8">
          <tpl hier="1" item="6"/>
          <tpl hier="4" item="3"/>
          <tpl fld="3" item="56"/>
          <tpl fld="2" item="83"/>
          <tpl hier="9" item="1"/>
          <tpl hier="11" item="4"/>
          <tpl hier="12" item="5"/>
          <tpl fld="4" item="0"/>
        </tpls>
      </n>
      <n v="1268558377232">
        <tpls c="8">
          <tpl hier="1" item="6"/>
          <tpl hier="4" item="3"/>
          <tpl fld="3" item="0"/>
          <tpl fld="2" item="83"/>
          <tpl hier="9" item="1"/>
          <tpl hier="11" item="4"/>
          <tpl hier="12" item="5"/>
          <tpl fld="4" item="0"/>
        </tpls>
      </n>
      <n v="2770938617856">
        <tpls c="8">
          <tpl hier="1" item="6"/>
          <tpl hier="4" item="3"/>
          <tpl fld="3" item="55"/>
          <tpl fld="2" item="83"/>
          <tpl hier="9" item="1"/>
          <tpl hier="11" item="4"/>
          <tpl hier="12" item="5"/>
          <tpl fld="4" item="0"/>
        </tpls>
      </n>
      <n v="11837916672">
        <tpls c="8">
          <tpl hier="1" item="6"/>
          <tpl hier="4" item="3"/>
          <tpl fld="3" item="35"/>
          <tpl fld="2" item="75"/>
          <tpl hier="9" item="1"/>
          <tpl hier="11" item="4"/>
          <tpl hier="12" item="5"/>
          <tpl fld="4" item="0"/>
        </tpls>
      </n>
      <n v="187701984704">
        <tpls c="8">
          <tpl hier="1" item="6"/>
          <tpl hier="4" item="3"/>
          <tpl fld="3" item="40"/>
          <tpl fld="2" item="75"/>
          <tpl hier="9" item="1"/>
          <tpl hier="11" item="4"/>
          <tpl hier="12" item="5"/>
          <tpl fld="4" item="0"/>
        </tpls>
      </n>
      <n v="462935579616">
        <tpls c="8">
          <tpl hier="1" item="6"/>
          <tpl hier="4" item="3"/>
          <tpl fld="3" item="50"/>
          <tpl fld="2" item="75"/>
          <tpl hier="9" item="1"/>
          <tpl hier="11" item="4"/>
          <tpl hier="12" item="5"/>
          <tpl fld="4" item="0"/>
        </tpls>
      </n>
      <n v="1361375241472">
        <tpls c="8">
          <tpl hier="1" item="6"/>
          <tpl hier="4" item="3"/>
          <tpl fld="3" item="49"/>
          <tpl fld="2" item="75"/>
          <tpl hier="9" item="1"/>
          <tpl hier="11" item="4"/>
          <tpl hier="12" item="5"/>
          <tpl fld="4" item="0"/>
        </tpls>
      </n>
      <n v="474136297472">
        <tpls c="8">
          <tpl hier="1" item="6"/>
          <tpl hier="4" item="3"/>
          <tpl fld="3" item="37"/>
          <tpl fld="2" item="80"/>
          <tpl hier="9" item="1"/>
          <tpl hier="11" item="4"/>
          <tpl hier="12" item="5"/>
          <tpl fld="4" item="0"/>
        </tpls>
      </n>
      <n v="3592416477184">
        <tpls c="8">
          <tpl hier="1" item="6"/>
          <tpl hier="4" item="3"/>
          <tpl fld="3" item="39"/>
          <tpl fld="2" item="80"/>
          <tpl hier="9" item="1"/>
          <tpl hier="11" item="4"/>
          <tpl hier="12" item="5"/>
          <tpl fld="4" item="0"/>
        </tpls>
      </n>
      <n v="8038762609152">
        <tpls c="8">
          <tpl hier="1" item="6"/>
          <tpl hier="4" item="3"/>
          <tpl fld="3" item="28"/>
          <tpl fld="2" item="80"/>
          <tpl hier="9" item="1"/>
          <tpl hier="11" item="4"/>
          <tpl hier="12" item="5"/>
          <tpl fld="4" item="0"/>
        </tpls>
      </n>
      <n v="14061745030656">
        <tpls c="8">
          <tpl hier="1" item="6"/>
          <tpl hier="4" item="3"/>
          <tpl fld="3" item="19"/>
          <tpl fld="2" item="80"/>
          <tpl hier="9" item="1"/>
          <tpl hier="11" item="4"/>
          <tpl hier="12" item="5"/>
          <tpl fld="4" item="0"/>
        </tpls>
      </n>
      <n v="40502317760">
        <tpls c="8">
          <tpl hier="1" item="6"/>
          <tpl hier="4" item="3"/>
          <tpl fld="3" item="26"/>
          <tpl fld="2" item="84"/>
          <tpl hier="9" item="1"/>
          <tpl hier="11" item="4"/>
          <tpl hier="12" item="5"/>
          <tpl fld="4" item="0"/>
        </tpls>
      </n>
      <n v="266177703552">
        <tpls c="8">
          <tpl hier="1" item="6"/>
          <tpl hier="4" item="3"/>
          <tpl fld="3" item="25"/>
          <tpl fld="2" item="84"/>
          <tpl hier="9" item="1"/>
          <tpl hier="11" item="4"/>
          <tpl hier="12" item="5"/>
          <tpl fld="4" item="0"/>
        </tpls>
      </n>
      <n v="734931081248">
        <tpls c="8">
          <tpl hier="1" item="6"/>
          <tpl hier="4" item="3"/>
          <tpl fld="3" item="24"/>
          <tpl fld="2" item="84"/>
          <tpl hier="9" item="1"/>
          <tpl hier="11" item="4"/>
          <tpl hier="12" item="5"/>
          <tpl fld="4" item="0"/>
        </tpls>
      </n>
      <n v="1005040604416">
        <tpls c="8">
          <tpl hier="1" item="6"/>
          <tpl hier="4" item="3"/>
          <tpl fld="3" item="23"/>
          <tpl fld="2" item="84"/>
          <tpl hier="9" item="1"/>
          <tpl hier="11" item="4"/>
          <tpl hier="12" item="5"/>
          <tpl fld="4" item="0"/>
        </tpls>
      </n>
      <n v="37552293248">
        <tpls c="8">
          <tpl hier="1" item="6"/>
          <tpl hier="4" item="3"/>
          <tpl fld="3" item="10"/>
          <tpl fld="2" item="70"/>
          <tpl hier="9" item="1"/>
          <tpl hier="11" item="4"/>
          <tpl hier="12" item="5"/>
          <tpl fld="4" item="0"/>
        </tpls>
      </n>
      <n v="157657187328">
        <tpls c="8">
          <tpl hier="1" item="6"/>
          <tpl hier="4" item="3"/>
          <tpl fld="3" item="12"/>
          <tpl fld="2" item="70"/>
          <tpl hier="9" item="1"/>
          <tpl hier="11" item="4"/>
          <tpl hier="12" item="5"/>
          <tpl fld="4" item="0"/>
        </tpls>
      </n>
      <n v="652815277824">
        <tpls c="8">
          <tpl hier="1" item="6"/>
          <tpl hier="4" item="3"/>
          <tpl fld="3" item="11"/>
          <tpl fld="2" item="70"/>
          <tpl hier="9" item="1"/>
          <tpl hier="11" item="4"/>
          <tpl hier="12" item="5"/>
          <tpl fld="4" item="0"/>
        </tpls>
      </n>
      <n v="1946980333696">
        <tpls c="8">
          <tpl hier="1" item="6"/>
          <tpl hier="4" item="3"/>
          <tpl fld="3" item="9"/>
          <tpl fld="2" item="70"/>
          <tpl hier="9" item="1"/>
          <tpl hier="11" item="4"/>
          <tpl hier="12" item="5"/>
          <tpl fld="4" item="0"/>
        </tpls>
      </n>
      <n v="979413620480">
        <tpls c="8">
          <tpl hier="1" item="6"/>
          <tpl hier="4" item="3"/>
          <tpl fld="3" item="57"/>
          <tpl fld="2" item="72"/>
          <tpl hier="9" item="1"/>
          <tpl hier="11" item="4"/>
          <tpl hier="12" item="5"/>
          <tpl fld="4" item="0"/>
        </tpls>
      </n>
      <n v="4665726975488">
        <tpls c="8">
          <tpl hier="1" item="6"/>
          <tpl hier="4" item="3"/>
          <tpl fld="3" item="3"/>
          <tpl fld="2" item="72"/>
          <tpl hier="9" item="1"/>
          <tpl hier="11" item="4"/>
          <tpl hier="12" item="5"/>
          <tpl fld="4" item="0"/>
        </tpls>
      </n>
      <n v="9471066645504">
        <tpls c="8">
          <tpl hier="1" item="6"/>
          <tpl hier="4" item="3"/>
          <tpl fld="3" item="1"/>
          <tpl fld="2" item="72"/>
          <tpl hier="9" item="1"/>
          <tpl hier="11" item="4"/>
          <tpl hier="12" item="5"/>
          <tpl fld="4" item="0"/>
        </tpls>
      </n>
      <n v="2907104457984">
        <tpls c="8">
          <tpl hier="1" item="6"/>
          <tpl hier="4" item="3"/>
          <tpl fld="3" item="20"/>
          <tpl fld="2" item="78"/>
          <tpl hier="9" item="1"/>
          <tpl hier="11" item="4"/>
          <tpl hier="12" item="5"/>
          <tpl fld="4" item="0"/>
        </tpls>
      </n>
      <n v="18124577398784">
        <tpls c="8">
          <tpl hier="1" item="6"/>
          <tpl hier="4" item="3"/>
          <tpl fld="3" item="51"/>
          <tpl fld="2" item="78"/>
          <tpl hier="9" item="1"/>
          <tpl hier="11" item="4"/>
          <tpl hier="12" item="5"/>
          <tpl fld="4" item="0"/>
        </tpls>
      </n>
      <n v="25470894950400">
        <tpls c="8">
          <tpl hier="1" item="6"/>
          <tpl hier="4" item="3"/>
          <tpl fld="3" item="38"/>
          <tpl fld="2" item="78"/>
          <tpl hier="9" item="1"/>
          <tpl hier="11" item="4"/>
          <tpl hier="12" item="5"/>
          <tpl fld="4" item="0"/>
        </tpls>
      </n>
      <n v="1346649280">
        <tpls c="8">
          <tpl hier="1" item="6"/>
          <tpl hier="4" item="3"/>
          <tpl fld="3" item="44"/>
          <tpl fld="2" item="73"/>
          <tpl hier="9" item="1"/>
          <tpl hier="11" item="4"/>
          <tpl hier="12" item="5"/>
          <tpl fld="4" item="0"/>
        </tpls>
      </n>
      <n v="43552698240">
        <tpls c="8">
          <tpl hier="1" item="6"/>
          <tpl hier="4" item="3"/>
          <tpl fld="3" item="43"/>
          <tpl fld="2" item="73"/>
          <tpl hier="9" item="1"/>
          <tpl hier="11" item="4"/>
          <tpl hier="12" item="5"/>
          <tpl fld="4" item="0"/>
        </tpls>
      </n>
      <n v="157955965456">
        <tpls c="8">
          <tpl hier="1" item="6"/>
          <tpl hier="4" item="3"/>
          <tpl fld="3" item="42"/>
          <tpl fld="2" item="73"/>
          <tpl hier="9" item="1"/>
          <tpl hier="11" item="4"/>
          <tpl hier="12" item="5"/>
          <tpl fld="4" item="0"/>
        </tpls>
      </n>
      <n v="532873140608">
        <tpls c="8">
          <tpl hier="1" item="6"/>
          <tpl hier="4" item="3"/>
          <tpl fld="3" item="41"/>
          <tpl fld="2" item="73"/>
          <tpl hier="9" item="1"/>
          <tpl hier="11" item="4"/>
          <tpl hier="12" item="5"/>
          <tpl fld="4" item="0"/>
        </tpls>
      </n>
      <n v="46204958720">
        <tpls c="8">
          <tpl hier="1" item="6"/>
          <tpl hier="4" item="3"/>
          <tpl fld="3" item="32"/>
          <tpl fld="2" item="69"/>
          <tpl hier="9" item="1"/>
          <tpl hier="11" item="4"/>
          <tpl hier="12" item="5"/>
          <tpl fld="4" item="0"/>
        </tpls>
      </n>
      <n v="988103795200">
        <tpls c="8">
          <tpl hier="1" item="6"/>
          <tpl hier="4" item="3"/>
          <tpl fld="3" item="31"/>
          <tpl fld="2" item="69"/>
          <tpl hier="9" item="1"/>
          <tpl hier="11" item="4"/>
          <tpl hier="12" item="5"/>
          <tpl fld="4" item="0"/>
        </tpls>
      </n>
      <n v="2766996306944">
        <tpls c="8">
          <tpl hier="1" item="6"/>
          <tpl hier="4" item="3"/>
          <tpl fld="3" item="30"/>
          <tpl fld="2" item="69"/>
          <tpl hier="9" item="1"/>
          <tpl hier="11" item="4"/>
          <tpl hier="12" item="5"/>
          <tpl fld="4" item="0"/>
        </tpls>
      </n>
      <n v="5898449342976">
        <tpls c="8">
          <tpl hier="1" item="6"/>
          <tpl hier="4" item="3"/>
          <tpl fld="3" item="29"/>
          <tpl fld="2" item="69"/>
          <tpl hier="9" item="1"/>
          <tpl hier="11" item="4"/>
          <tpl hier="12" item="5"/>
          <tpl fld="4" item="0"/>
        </tpls>
      </n>
      <n v="21971206144">
        <tpls c="8">
          <tpl hier="1" item="6"/>
          <tpl hier="4" item="3"/>
          <tpl fld="3" item="16"/>
          <tpl fld="2" item="66"/>
          <tpl hier="9" item="1"/>
          <tpl hier="11" item="4"/>
          <tpl hier="12" item="5"/>
          <tpl fld="4" item="0"/>
        </tpls>
      </n>
      <n v="396072195072">
        <tpls c="8">
          <tpl hier="1" item="6"/>
          <tpl hier="4" item="3"/>
          <tpl fld="3" item="15"/>
          <tpl fld="2" item="66"/>
          <tpl hier="9" item="1"/>
          <tpl hier="11" item="4"/>
          <tpl hier="12" item="5"/>
          <tpl fld="4" item="0"/>
        </tpls>
      </n>
      <n v="1017761878784">
        <tpls c="8">
          <tpl hier="1" item="6"/>
          <tpl hier="4" item="3"/>
          <tpl fld="3" item="14"/>
          <tpl fld="2" item="66"/>
          <tpl hier="9" item="1"/>
          <tpl hier="11" item="4"/>
          <tpl hier="12" item="5"/>
          <tpl fld="4" item="0"/>
        </tpls>
      </n>
      <n v="2264094353408">
        <tpls c="8">
          <tpl hier="1" item="6"/>
          <tpl hier="4" item="3"/>
          <tpl fld="3" item="13"/>
          <tpl fld="2" item="66"/>
          <tpl hier="9" item="1"/>
          <tpl hier="11" item="4"/>
          <tpl hier="12" item="5"/>
          <tpl fld="4" item="0"/>
        </tpls>
      </n>
      <n v="66568591250">
        <tpls c="8">
          <tpl hier="1" item="6"/>
          <tpl hier="4" item="3"/>
          <tpl fld="3" item="4"/>
          <tpl fld="2" item="48"/>
          <tpl hier="9" item="1"/>
          <tpl hier="11" item="4"/>
          <tpl hier="12" item="5"/>
          <tpl fld="4" item="0"/>
        </tpls>
      </n>
      <n v="312761952896">
        <tpls c="8">
          <tpl hier="1" item="6"/>
          <tpl hier="4" item="3"/>
          <tpl fld="3" item="58"/>
          <tpl fld="2" item="48"/>
          <tpl hier="9" item="1"/>
          <tpl hier="11" item="4"/>
          <tpl hier="12" item="5"/>
          <tpl fld="4" item="0"/>
        </tpls>
      </n>
      <n v="987297012160">
        <tpls c="8">
          <tpl hier="1" item="6"/>
          <tpl hier="4" item="3"/>
          <tpl fld="3" item="2"/>
          <tpl fld="2" item="48"/>
          <tpl hier="9" item="1"/>
          <tpl hier="11" item="4"/>
          <tpl hier="12" item="5"/>
          <tpl fld="4" item="0"/>
        </tpls>
      </n>
      <n v="78888362624">
        <tpls c="8">
          <tpl hier="1" item="6"/>
          <tpl hier="4" item="3"/>
          <tpl fld="3" item="46"/>
          <tpl fld="2" item="53"/>
          <tpl hier="9" item="1"/>
          <tpl hier="11" item="4"/>
          <tpl hier="12" item="5"/>
          <tpl fld="4" item="0"/>
        </tpls>
      </n>
      <n v="946137068544">
        <tpls c="8">
          <tpl hier="1" item="6"/>
          <tpl hier="4" item="3"/>
          <tpl fld="3" item="28"/>
          <tpl fld="2" item="53"/>
          <tpl hier="9" item="1"/>
          <tpl hier="11" item="4"/>
          <tpl hier="12" item="5"/>
          <tpl fld="4" item="0"/>
        </tpls>
      </n>
      <n v="3005340779008">
        <tpls c="8">
          <tpl hier="1" item="6"/>
          <tpl hier="4" item="3"/>
          <tpl fld="3" item="23"/>
          <tpl fld="2" item="53"/>
          <tpl hier="9" item="1"/>
          <tpl hier="11" item="4"/>
          <tpl hier="12" item="5"/>
          <tpl fld="4" item="0"/>
        </tpls>
      </n>
      <n v="107086769088">
        <tpls c="8">
          <tpl hier="1" item="6"/>
          <tpl hier="4" item="3"/>
          <tpl fld="3" item="56"/>
          <tpl fld="2" item="57"/>
          <tpl hier="9" item="1"/>
          <tpl hier="11" item="4"/>
          <tpl hier="12" item="5"/>
          <tpl fld="4" item="0"/>
        </tpls>
      </n>
      <n v="142224085056">
        <tpls c="8">
          <tpl hier="1" item="6"/>
          <tpl hier="4" item="3"/>
          <tpl fld="3" item="26"/>
          <tpl fld="2" item="79"/>
          <tpl hier="9" item="1"/>
          <tpl hier="11" item="4"/>
          <tpl hier="12" item="5"/>
          <tpl fld="4" item="0"/>
        </tpls>
      </n>
      <n v="6791965560320">
        <tpls c="8">
          <tpl hier="1" item="6"/>
          <tpl hier="4" item="3"/>
          <tpl fld="3" item="57"/>
          <tpl fld="2" item="51"/>
          <tpl hier="9" item="1"/>
          <tpl hier="11" item="4"/>
          <tpl hier="12" item="5"/>
          <tpl fld="4" item="0"/>
        </tpls>
      </n>
      <n v="35529208532232">
        <tpls c="8">
          <tpl hier="1" item="6"/>
          <tpl hier="4" item="3"/>
          <tpl fld="3" item="36"/>
          <tpl fld="1" item="1"/>
          <tpl hier="9" item="1"/>
          <tpl hier="11" item="4"/>
          <tpl hier="12" item="5"/>
          <tpl fld="4" item="0"/>
        </tpls>
      </n>
      <n v="111202084480">
        <tpls c="8">
          <tpl hier="1" item="6"/>
          <tpl hier="4" item="3"/>
          <tpl fld="3" item="7"/>
          <tpl fld="2" item="63"/>
          <tpl hier="9" item="1"/>
          <tpl hier="11" item="4"/>
          <tpl hier="12" item="5"/>
          <tpl fld="4" item="0"/>
        </tpls>
      </n>
      <n v="12180805412">
        <tpls c="8">
          <tpl hier="1" item="6"/>
          <tpl hier="4" item="3"/>
          <tpl fld="3" item="50"/>
          <tpl fld="2" item="47"/>
          <tpl hier="9" item="1"/>
          <tpl hier="11" item="4"/>
          <tpl hier="12" item="5"/>
          <tpl fld="4" item="0"/>
        </tpls>
      </n>
      <n v="35430495572">
        <tpls c="8">
          <tpl hier="1" item="6"/>
          <tpl hier="4" item="3"/>
          <tpl fld="3" item="24"/>
          <tpl fld="2" item="56"/>
          <tpl hier="9" item="1"/>
          <tpl hier="11" item="4"/>
          <tpl hier="12" item="5"/>
          <tpl fld="4" item="0"/>
        </tpls>
      </n>
      <n v="22187276128">
        <tpls c="8">
          <tpl hier="1" item="6"/>
          <tpl hier="4" item="3"/>
          <tpl fld="3" item="1"/>
          <tpl fld="2" item="55"/>
          <tpl hier="9" item="1"/>
          <tpl hier="11" item="4"/>
          <tpl hier="12" item="5"/>
          <tpl fld="4" item="0"/>
        </tpls>
      </n>
      <n v="151174969462">
        <tpls c="8">
          <tpl hier="1" item="6"/>
          <tpl hier="4" item="3"/>
          <tpl fld="3" item="41"/>
          <tpl fld="2" item="62"/>
          <tpl hier="9" item="1"/>
          <tpl hier="11" item="4"/>
          <tpl hier="12" item="5"/>
          <tpl fld="4" item="0"/>
        </tpls>
      </n>
      <n v="52112798976">
        <tpls c="8">
          <tpl hier="1" item="6"/>
          <tpl hier="4" item="3"/>
          <tpl fld="3" item="13"/>
          <tpl fld="2" item="28"/>
          <tpl hier="9" item="1"/>
          <tpl hier="11" item="4"/>
          <tpl hier="12" item="5"/>
          <tpl fld="4" item="0"/>
        </tpls>
      </n>
      <n v="4266073632">
        <tpls c="8">
          <tpl hier="1" item="6"/>
          <tpl hier="4" item="3"/>
          <tpl fld="3" item="48"/>
          <tpl fld="2" item="54"/>
          <tpl hier="9" item="1"/>
          <tpl hier="11" item="4"/>
          <tpl hier="12" item="5"/>
          <tpl fld="4" item="0"/>
        </tpls>
      </n>
      <n v="9381232696">
        <tpls c="8">
          <tpl hier="1" item="6"/>
          <tpl hier="4" item="3"/>
          <tpl fld="3" item="57"/>
          <tpl fld="2" item="65"/>
          <tpl hier="9" item="1"/>
          <tpl hier="11" item="4"/>
          <tpl hier="12" item="5"/>
          <tpl fld="4" item="0"/>
        </tpls>
      </n>
      <n v="5293333376">
        <tpls c="8">
          <tpl hier="1" item="6"/>
          <tpl hier="4" item="3"/>
          <tpl fld="3" item="11"/>
          <tpl fld="2" item="34"/>
          <tpl hier="9" item="1"/>
          <tpl hier="11" item="4"/>
          <tpl hier="12" item="5"/>
          <tpl fld="4" item="0"/>
        </tpls>
      </n>
      <n v="86093656">
        <tpls c="8">
          <tpl hier="1" item="6"/>
          <tpl hier="4" item="3"/>
          <tpl fld="3" item="56"/>
          <tpl fld="2" item="9"/>
          <tpl hier="9" item="1"/>
          <tpl hier="11" item="4"/>
          <tpl hier="12" item="5"/>
          <tpl fld="4" item="0"/>
        </tpls>
      </n>
      <n v="803327174656">
        <tpls c="8">
          <tpl hier="1" item="6"/>
          <tpl hier="4" item="3"/>
          <tpl fld="3" item="31"/>
          <tpl fld="2" item="71"/>
          <tpl hier="9" item="1"/>
          <tpl hier="11" item="4"/>
          <tpl hier="12" item="5"/>
          <tpl fld="4" item="0"/>
        </tpls>
      </n>
      <n v="4220714059776">
        <tpls c="8">
          <tpl hier="1" item="6"/>
          <tpl hier="4" item="3"/>
          <tpl fld="3" item="30"/>
          <tpl fld="2" item="71"/>
          <tpl hier="9" item="1"/>
          <tpl hier="11" item="4"/>
          <tpl hier="12" item="5"/>
          <tpl fld="4" item="0"/>
        </tpls>
      </n>
      <n v="152042884096">
        <tpls c="8">
          <tpl hier="1" item="6"/>
          <tpl hier="4" item="3"/>
          <tpl fld="3" item="16"/>
          <tpl fld="2" item="74"/>
          <tpl hier="9" item="1"/>
          <tpl hier="11" item="4"/>
          <tpl hier="12" item="5"/>
          <tpl fld="4" item="0"/>
        </tpls>
      </n>
      <n v="688443076224">
        <tpls c="8">
          <tpl hier="1" item="6"/>
          <tpl hier="4" item="3"/>
          <tpl fld="3" item="15"/>
          <tpl fld="2" item="74"/>
          <tpl hier="9" item="1"/>
          <tpl hier="11" item="4"/>
          <tpl hier="12" item="5"/>
          <tpl fld="4" item="0"/>
        </tpls>
      </n>
      <n v="1921848144544">
        <tpls c="8">
          <tpl hier="1" item="6"/>
          <tpl hier="4" item="3"/>
          <tpl fld="3" item="14"/>
          <tpl fld="2" item="74"/>
          <tpl hier="9" item="1"/>
          <tpl hier="11" item="4"/>
          <tpl hier="12" item="5"/>
          <tpl fld="4" item="0"/>
        </tpls>
      </n>
      <n v="6673690653568">
        <tpls c="8">
          <tpl hier="1" item="6"/>
          <tpl hier="4" item="3"/>
          <tpl fld="3" item="13"/>
          <tpl fld="2" item="74"/>
          <tpl hier="9" item="1"/>
          <tpl hier="11" item="4"/>
          <tpl hier="12" item="5"/>
          <tpl fld="4" item="0"/>
        </tpls>
      </n>
      <n v="140823278828">
        <tpls c="8">
          <tpl hier="1" item="6"/>
          <tpl hier="4" item="3"/>
          <tpl fld="3" item="4"/>
          <tpl fld="2" item="76"/>
          <tpl hier="9" item="1"/>
          <tpl hier="11" item="4"/>
          <tpl hier="12" item="5"/>
          <tpl fld="4" item="0"/>
        </tpls>
      </n>
      <n v="712186253312">
        <tpls c="8">
          <tpl hier="1" item="6"/>
          <tpl hier="4" item="3"/>
          <tpl fld="3" item="58"/>
          <tpl fld="2" item="76"/>
          <tpl hier="9" item="1"/>
          <tpl hier="11" item="4"/>
          <tpl hier="12" item="5"/>
          <tpl fld="4" item="0"/>
        </tpls>
      </n>
      <n v="1685849493248">
        <tpls c="8">
          <tpl hier="1" item="6"/>
          <tpl hier="4" item="3"/>
          <tpl fld="3" item="2"/>
          <tpl fld="2" item="76"/>
          <tpl hier="9" item="1"/>
          <tpl hier="11" item="4"/>
          <tpl hier="12" item="5"/>
          <tpl fld="4" item="0"/>
        </tpls>
      </n>
      <n v="420394250512">
        <tpls c="8">
          <tpl hier="1" item="6"/>
          <tpl hier="4" item="3"/>
          <tpl fld="3" item="54"/>
          <tpl fld="2" item="83"/>
          <tpl hier="9" item="1"/>
          <tpl hier="11" item="4"/>
          <tpl hier="12" item="5"/>
          <tpl fld="4" item="0"/>
        </tpls>
      </n>
      <n v="1293880612480">
        <tpls c="8">
          <tpl hier="1" item="6"/>
          <tpl hier="4" item="3"/>
          <tpl fld="3" item="53"/>
          <tpl fld="2" item="83"/>
          <tpl hier="9" item="1"/>
          <tpl hier="11" item="4"/>
          <tpl hier="12" item="5"/>
          <tpl fld="4" item="0"/>
        </tpls>
      </n>
      <n v="3182279238144">
        <tpls c="8">
          <tpl hier="1" item="6"/>
          <tpl hier="4" item="3"/>
          <tpl fld="3" item="52"/>
          <tpl fld="2" item="83"/>
          <tpl hier="9" item="1"/>
          <tpl hier="11" item="4"/>
          <tpl hier="12" item="5"/>
          <tpl fld="4" item="0"/>
        </tpls>
      </n>
      <n v="12669232128">
        <tpls c="8">
          <tpl hier="1" item="6"/>
          <tpl hier="4" item="3"/>
          <tpl fld="3" item="48"/>
          <tpl fld="2" item="75"/>
          <tpl hier="9" item="1"/>
          <tpl hier="11" item="4"/>
          <tpl hier="12" item="5"/>
          <tpl fld="4" item="0"/>
        </tpls>
      </n>
      <n v="199919107936">
        <tpls c="8">
          <tpl hier="1" item="6"/>
          <tpl hier="4" item="3"/>
          <tpl fld="3" item="46"/>
          <tpl fld="2" item="75"/>
          <tpl hier="9" item="1"/>
          <tpl hier="11" item="4"/>
          <tpl hier="12" item="5"/>
          <tpl fld="4" item="0"/>
        </tpls>
      </n>
      <n v="547353598080">
        <tpls c="8">
          <tpl hier="1" item="6"/>
          <tpl hier="4" item="3"/>
          <tpl fld="3" item="45"/>
          <tpl fld="2" item="75"/>
          <tpl hier="9" item="1"/>
          <tpl hier="11" item="4"/>
          <tpl hier="12" item="5"/>
          <tpl fld="4" item="0"/>
        </tpls>
      </n>
      <n v="1366624230080">
        <tpls c="8">
          <tpl hier="1" item="6"/>
          <tpl hier="4" item="3"/>
          <tpl fld="3" item="47"/>
          <tpl fld="2" item="75"/>
          <tpl hier="9" item="1"/>
          <tpl hier="11" item="4"/>
          <tpl hier="12" item="5"/>
          <tpl fld="4" item="0"/>
        </tpls>
      </n>
      <n v="509167833216">
        <tpls c="8">
          <tpl hier="1" item="6"/>
          <tpl hier="4" item="3"/>
          <tpl fld="3" item="34"/>
          <tpl fld="2" item="80"/>
          <tpl hier="9" item="1"/>
          <tpl hier="11" item="4"/>
          <tpl hier="12" item="5"/>
          <tpl fld="4" item="0"/>
        </tpls>
      </n>
      <n v="3148727204096">
        <tpls c="8">
          <tpl hier="1" item="6"/>
          <tpl hier="4" item="3"/>
          <tpl fld="3" item="36"/>
          <tpl fld="2" item="80"/>
          <tpl hier="9" item="1"/>
          <tpl hier="11" item="4"/>
          <tpl hier="12" item="5"/>
          <tpl fld="4" item="0"/>
        </tpls>
      </n>
      <n v="7432636369536">
        <tpls c="8">
          <tpl hier="1" item="6"/>
          <tpl hier="4" item="3"/>
          <tpl fld="3" item="27"/>
          <tpl fld="2" item="80"/>
          <tpl hier="9" item="1"/>
          <tpl hier="11" item="4"/>
          <tpl hier="12" item="5"/>
          <tpl fld="4" item="0"/>
        </tpls>
      </n>
      <n v="14710249108480">
        <tpls c="8">
          <tpl hier="1" item="6"/>
          <tpl hier="4" item="3"/>
          <tpl fld="3" item="33"/>
          <tpl fld="2" item="80"/>
          <tpl hier="9" item="1"/>
          <tpl hier="11" item="4"/>
          <tpl hier="12" item="5"/>
          <tpl fld="4" item="0"/>
        </tpls>
      </n>
      <n v="44183695616">
        <tpls c="8">
          <tpl hier="1" item="6"/>
          <tpl hier="4" item="3"/>
          <tpl fld="3" item="18"/>
          <tpl fld="2" item="84"/>
          <tpl hier="9" item="1"/>
          <tpl hier="11" item="4"/>
          <tpl hier="12" item="5"/>
          <tpl fld="4" item="0"/>
        </tpls>
      </n>
      <n v="263535405056">
        <tpls c="8">
          <tpl hier="1" item="6"/>
          <tpl hier="4" item="3"/>
          <tpl fld="3" item="22"/>
          <tpl fld="2" item="84"/>
          <tpl hier="9" item="1"/>
          <tpl hier="11" item="4"/>
          <tpl hier="12" item="5"/>
          <tpl fld="4" item="0"/>
        </tpls>
      </n>
      <n v="709763101952">
        <tpls c="8">
          <tpl hier="1" item="6"/>
          <tpl hier="4" item="3"/>
          <tpl fld="3" item="17"/>
          <tpl fld="2" item="84"/>
          <tpl hier="9" item="1"/>
          <tpl hier="11" item="4"/>
          <tpl hier="12" item="5"/>
          <tpl fld="4" item="0"/>
        </tpls>
      </n>
      <n v="995180186112">
        <tpls c="8">
          <tpl hier="1" item="6"/>
          <tpl hier="4" item="3"/>
          <tpl fld="3" item="21"/>
          <tpl fld="2" item="84"/>
          <tpl hier="9" item="1"/>
          <tpl hier="11" item="4"/>
          <tpl hier="12" item="5"/>
          <tpl fld="4" item="0"/>
        </tpls>
      </n>
      <n v="38472653824">
        <tpls c="8">
          <tpl hier="1" item="6"/>
          <tpl hier="4" item="3"/>
          <tpl fld="3" item="8"/>
          <tpl fld="2" item="70"/>
          <tpl hier="9" item="1"/>
          <tpl hier="11" item="4"/>
          <tpl hier="12" item="5"/>
          <tpl fld="4" item="0"/>
        </tpls>
      </n>
      <n v="186624315136">
        <tpls c="8">
          <tpl hier="1" item="6"/>
          <tpl hier="4" item="3"/>
          <tpl fld="3" item="7"/>
          <tpl fld="2" item="70"/>
          <tpl hier="9" item="1"/>
          <tpl hier="11" item="4"/>
          <tpl hier="12" item="5"/>
          <tpl fld="4" item="0"/>
        </tpls>
      </n>
      <n v="684546667072">
        <tpls c="8">
          <tpl hier="1" item="6"/>
          <tpl hier="4" item="3"/>
          <tpl fld="3" item="6"/>
          <tpl fld="2" item="70"/>
          <tpl hier="9" item="1"/>
          <tpl hier="11" item="4"/>
          <tpl hier="12" item="5"/>
          <tpl fld="4" item="0"/>
        </tpls>
      </n>
      <n v="789695889408">
        <tpls c="8">
          <tpl hier="1" item="6"/>
          <tpl hier="4" item="3"/>
          <tpl fld="3" item="5"/>
          <tpl fld="2" item="70"/>
          <tpl hier="9" item="1"/>
          <tpl hier="11" item="4"/>
          <tpl hier="12" item="5"/>
          <tpl fld="4" item="0"/>
        </tpls>
      </n>
      <n v="1119732534272">
        <tpls c="8">
          <tpl hier="1" item="6"/>
          <tpl hier="4" item="3"/>
          <tpl fld="3" item="56"/>
          <tpl fld="2" item="72"/>
          <tpl hier="9" item="1"/>
          <tpl hier="11" item="4"/>
          <tpl hier="12" item="5"/>
          <tpl fld="4" item="0"/>
        </tpls>
      </n>
      <n v="5862896649216">
        <tpls c="8">
          <tpl hier="1" item="6"/>
          <tpl hier="4" item="3"/>
          <tpl fld="3" item="0"/>
          <tpl fld="2" item="72"/>
          <tpl hier="9" item="1"/>
          <tpl hier="11" item="4"/>
          <tpl hier="12" item="5"/>
          <tpl fld="4" item="0"/>
        </tpls>
      </n>
      <n v="10033319240704">
        <tpls c="8">
          <tpl hier="1" item="6"/>
          <tpl hier="4" item="3"/>
          <tpl fld="3" item="55"/>
          <tpl fld="2" item="72"/>
          <tpl hier="9" item="1"/>
          <tpl hier="11" item="4"/>
          <tpl hier="12" item="5"/>
          <tpl fld="4" item="0"/>
        </tpls>
      </n>
      <n v="106725502976">
        <tpls c="8">
          <tpl hier="1" item="6"/>
          <tpl hier="4" item="3"/>
          <tpl fld="3" item="35"/>
          <tpl fld="2" item="78"/>
          <tpl hier="9" item="1"/>
          <tpl hier="11" item="4"/>
          <tpl hier="12" item="5"/>
          <tpl fld="4" item="0"/>
        </tpls>
      </n>
      <n v="3519303855104">
        <tpls c="8">
          <tpl hier="1" item="6"/>
          <tpl hier="4" item="3"/>
          <tpl fld="3" item="40"/>
          <tpl fld="2" item="78"/>
          <tpl hier="9" item="1"/>
          <tpl hier="11" item="4"/>
          <tpl hier="12" item="5"/>
          <tpl fld="4" item="0"/>
        </tpls>
      </n>
      <n v="20477775585280">
        <tpls c="8">
          <tpl hier="1" item="6"/>
          <tpl hier="4" item="3"/>
          <tpl fld="3" item="50"/>
          <tpl fld="2" item="78"/>
          <tpl hier="9" item="1"/>
          <tpl hier="11" item="4"/>
          <tpl hier="12" item="5"/>
          <tpl fld="4" item="0"/>
        </tpls>
      </n>
      <n v="25429025894400">
        <tpls c="8">
          <tpl hier="1" item="6"/>
          <tpl hier="4" item="3"/>
          <tpl fld="3" item="49"/>
          <tpl fld="2" item="78"/>
          <tpl hier="9" item="1"/>
          <tpl hier="11" item="4"/>
          <tpl hier="12" item="5"/>
          <tpl fld="4" item="0"/>
        </tpls>
      </n>
      <n v="1535700416">
        <tpls c="8">
          <tpl hier="1" item="6"/>
          <tpl hier="4" item="3"/>
          <tpl fld="3" item="37"/>
          <tpl fld="2" item="73"/>
          <tpl hier="9" item="1"/>
          <tpl hier="11" item="4"/>
          <tpl hier="12" item="5"/>
          <tpl fld="4" item="0"/>
        </tpls>
      </n>
      <n v="46805444224">
        <tpls c="8">
          <tpl hier="1" item="6"/>
          <tpl hier="4" item="3"/>
          <tpl fld="3" item="39"/>
          <tpl fld="2" item="73"/>
          <tpl hier="9" item="1"/>
          <tpl hier="11" item="4"/>
          <tpl hier="12" item="5"/>
          <tpl fld="4" item="0"/>
        </tpls>
      </n>
      <n v="161726602664">
        <tpls c="8">
          <tpl hier="1" item="6"/>
          <tpl hier="4" item="3"/>
          <tpl fld="3" item="28"/>
          <tpl fld="2" item="73"/>
          <tpl hier="9" item="1"/>
          <tpl hier="11" item="4"/>
          <tpl hier="12" item="5"/>
          <tpl fld="4" item="0"/>
        </tpls>
      </n>
      <n v="519239555392">
        <tpls c="8">
          <tpl hier="1" item="6"/>
          <tpl hier="4" item="3"/>
          <tpl fld="3" item="19"/>
          <tpl fld="2" item="73"/>
          <tpl hier="9" item="1"/>
          <tpl hier="11" item="4"/>
          <tpl hier="12" item="5"/>
          <tpl fld="4" item="0"/>
        </tpls>
      </n>
      <n v="50708514816">
        <tpls c="8">
          <tpl hier="1" item="6"/>
          <tpl hier="4" item="3"/>
          <tpl fld="3" item="26"/>
          <tpl fld="2" item="69"/>
          <tpl hier="9" item="1"/>
          <tpl hier="11" item="4"/>
          <tpl hier="12" item="5"/>
          <tpl fld="4" item="0"/>
        </tpls>
      </n>
      <n v="972860514208">
        <tpls c="8">
          <tpl hier="1" item="6"/>
          <tpl hier="4" item="3"/>
          <tpl fld="3" item="25"/>
          <tpl fld="2" item="69"/>
          <tpl hier="9" item="1"/>
          <tpl hier="11" item="4"/>
          <tpl hier="12" item="5"/>
          <tpl fld="4" item="0"/>
        </tpls>
      </n>
      <n v="2861855524480">
        <tpls c="8">
          <tpl hier="1" item="6"/>
          <tpl hier="4" item="3"/>
          <tpl fld="3" item="24"/>
          <tpl fld="2" item="69"/>
          <tpl hier="9" item="1"/>
          <tpl hier="11" item="4"/>
          <tpl hier="12" item="5"/>
          <tpl fld="4" item="0"/>
        </tpls>
      </n>
      <n v="5315596820480">
        <tpls c="8">
          <tpl hier="1" item="6"/>
          <tpl hier="4" item="3"/>
          <tpl fld="3" item="23"/>
          <tpl fld="2" item="69"/>
          <tpl hier="9" item="1"/>
          <tpl hier="11" item="4"/>
          <tpl hier="12" item="5"/>
          <tpl fld="4" item="0"/>
        </tpls>
      </n>
      <n v="94156603232">
        <tpls c="8">
          <tpl hier="1" item="6"/>
          <tpl hier="4" item="3"/>
          <tpl fld="3" item="10"/>
          <tpl fld="2" item="66"/>
          <tpl hier="9" item="1"/>
          <tpl hier="11" item="4"/>
          <tpl hier="12" item="5"/>
          <tpl fld="4" item="0"/>
        </tpls>
      </n>
      <n v="459931135744">
        <tpls c="8">
          <tpl hier="1" item="6"/>
          <tpl hier="4" item="3"/>
          <tpl fld="3" item="12"/>
          <tpl fld="2" item="66"/>
          <tpl hier="9" item="1"/>
          <tpl hier="11" item="4"/>
          <tpl hier="12" item="5"/>
          <tpl fld="4" item="0"/>
        </tpls>
      </n>
      <n v="1108717932672">
        <tpls c="8">
          <tpl hier="1" item="6"/>
          <tpl hier="4" item="3"/>
          <tpl fld="3" item="11"/>
          <tpl fld="2" item="66"/>
          <tpl hier="9" item="1"/>
          <tpl hier="11" item="4"/>
          <tpl hier="12" item="5"/>
          <tpl fld="4" item="0"/>
        </tpls>
      </n>
      <n v="2481176484864">
        <tpls c="8">
          <tpl hier="1" item="6"/>
          <tpl hier="4" item="3"/>
          <tpl fld="3" item="9"/>
          <tpl fld="2" item="66"/>
          <tpl hier="9" item="1"/>
          <tpl hier="11" item="4"/>
          <tpl hier="12" item="5"/>
          <tpl fld="4" item="0"/>
        </tpls>
      </n>
      <n v="86963640352">
        <tpls c="8">
          <tpl hier="1" item="6"/>
          <tpl hier="4" item="3"/>
          <tpl fld="3" item="57"/>
          <tpl fld="2" item="48"/>
          <tpl hier="9" item="1"/>
          <tpl hier="11" item="4"/>
          <tpl hier="12" item="5"/>
          <tpl fld="4" item="0"/>
        </tpls>
      </n>
      <n v="337263983872">
        <tpls c="8">
          <tpl hier="1" item="6"/>
          <tpl hier="4" item="3"/>
          <tpl fld="3" item="3"/>
          <tpl fld="2" item="48"/>
          <tpl hier="9" item="1"/>
          <tpl hier="11" item="4"/>
          <tpl hier="12" item="5"/>
          <tpl fld="4" item="0"/>
        </tpls>
      </n>
      <n v="1019421489600">
        <tpls c="8">
          <tpl hier="1" item="6"/>
          <tpl hier="4" item="3"/>
          <tpl fld="3" item="1"/>
          <tpl fld="2" item="48"/>
          <tpl hier="9" item="1"/>
          <tpl hier="11" item="4"/>
          <tpl hier="12" item="5"/>
          <tpl fld="4" item="0"/>
        </tpls>
      </n>
      <n v="9401052398">
        <tpls c="8">
          <tpl hier="1" item="6"/>
          <tpl hier="4" item="3"/>
          <tpl fld="3" item="35"/>
          <tpl fld="2" item="53"/>
          <tpl hier="9" item="1"/>
          <tpl hier="11" item="4"/>
          <tpl hier="12" item="5"/>
          <tpl fld="4" item="0"/>
        </tpls>
      </n>
      <n v="101841366688">
        <tpls c="8">
          <tpl hier="1" item="6"/>
          <tpl hier="4" item="3"/>
          <tpl fld="3" item="43"/>
          <tpl fld="2" item="53"/>
          <tpl hier="9" item="1"/>
          <tpl hier="11" item="4"/>
          <tpl hier="12" item="5"/>
          <tpl fld="4" item="0"/>
        </tpls>
      </n>
      <n v="845274703360">
        <tpls c="8">
          <tpl hier="1" item="6"/>
          <tpl hier="4" item="3"/>
          <tpl fld="3" item="30"/>
          <tpl fld="2" item="53"/>
          <tpl hier="9" item="1"/>
          <tpl hier="11" item="4"/>
          <tpl hier="12" item="5"/>
          <tpl fld="4" item="0"/>
        </tpls>
      </n>
      <n v="3022521384960">
        <tpls c="8">
          <tpl hier="1" item="6"/>
          <tpl hier="4" item="3"/>
          <tpl fld="3" item="21"/>
          <tpl fld="2" item="53"/>
          <tpl hier="9" item="1"/>
          <tpl hier="11" item="4"/>
          <tpl hier="12" item="5"/>
          <tpl fld="4" item="0"/>
        </tpls>
      </n>
      <n v="215307394112">
        <tpls c="8">
          <tpl hier="1" item="6"/>
          <tpl hier="4" item="3"/>
          <tpl fld="3" item="40"/>
          <tpl fld="2" item="57"/>
          <tpl hier="9" item="1"/>
          <tpl hier="11" item="4"/>
          <tpl hier="12" item="5"/>
          <tpl fld="4" item="0"/>
        </tpls>
      </n>
      <n v="167436200096">
        <tpls c="8">
          <tpl hier="1" item="6"/>
          <tpl hier="4" item="3"/>
          <tpl fld="3" item="16"/>
          <tpl fld="2" item="79"/>
          <tpl hier="9" item="1"/>
          <tpl hier="11" item="4"/>
          <tpl hier="12" item="5"/>
          <tpl fld="4" item="0"/>
        </tpls>
      </n>
      <n v="7849894480896">
        <tpls c="8">
          <tpl hier="1" item="6"/>
          <tpl hier="4" item="3"/>
          <tpl fld="3" item="54"/>
          <tpl fld="2" item="51"/>
          <tpl hier="9" item="1"/>
          <tpl hier="11" item="4"/>
          <tpl hier="12" item="5"/>
          <tpl fld="4" item="0"/>
        </tpls>
      </n>
      <n v="36386900797841.5">
        <tpls c="8">
          <tpl hier="1" item="6"/>
          <tpl hier="4" item="3"/>
          <tpl fld="3" item="25"/>
          <tpl fld="1" item="1"/>
          <tpl hier="9" item="1"/>
          <tpl hier="11" item="4"/>
          <tpl hier="12" item="5"/>
          <tpl fld="4" item="0"/>
        </tpls>
      </n>
      <n v="132162530304">
        <tpls c="8">
          <tpl hier="1" item="6"/>
          <tpl hier="4" item="3"/>
          <tpl fld="3" item="3"/>
          <tpl fld="2" item="63"/>
          <tpl hier="9" item="1"/>
          <tpl hier="11" item="4"/>
          <tpl hier="12" item="5"/>
          <tpl fld="4" item="0"/>
        </tpls>
      </n>
      <n v="12077144040">
        <tpls c="8">
          <tpl hier="1" item="6"/>
          <tpl hier="4" item="3"/>
          <tpl fld="3" item="42"/>
          <tpl fld="2" item="47"/>
          <tpl hier="9" item="1"/>
          <tpl hier="11" item="4"/>
          <tpl hier="12" item="5"/>
          <tpl fld="4" item="0"/>
        </tpls>
      </n>
      <n v="35447176752">
        <tpls c="8">
          <tpl hier="1" item="6"/>
          <tpl hier="4" item="3"/>
          <tpl fld="3" item="14"/>
          <tpl fld="2" item="56"/>
          <tpl hier="9" item="1"/>
          <tpl hier="11" item="4"/>
          <tpl hier="12" item="5"/>
          <tpl fld="4" item="0"/>
        </tpls>
      </n>
      <n v="27080291736">
        <tpls c="8">
          <tpl hier="1" item="6"/>
          <tpl hier="4" item="3"/>
          <tpl fld="3" item="52"/>
          <tpl fld="2" item="55"/>
          <tpl hier="9" item="1"/>
          <tpl hier="11" item="4"/>
          <tpl hier="12" item="5"/>
          <tpl fld="4" item="0"/>
        </tpls>
      </n>
      <n v="165385486160">
        <tpls c="8">
          <tpl hier="1" item="6"/>
          <tpl hier="4" item="3"/>
          <tpl fld="3" item="33"/>
          <tpl fld="2" item="62"/>
          <tpl hier="9" item="1"/>
          <tpl hier="11" item="4"/>
          <tpl hier="12" item="5"/>
          <tpl fld="4" item="0"/>
        </tpls>
      </n>
      <n v="59304767560">
        <tpls c="8">
          <tpl hier="1" item="6"/>
          <tpl hier="4" item="3"/>
          <tpl fld="3" item="5"/>
          <tpl fld="2" item="28"/>
          <tpl hier="9" item="1"/>
          <tpl hier="11" item="4"/>
          <tpl hier="12" item="5"/>
          <tpl fld="4" item="0"/>
        </tpls>
      </n>
      <n v="3498936128">
        <tpls c="8">
          <tpl hier="1" item="6"/>
          <tpl hier="4" item="3"/>
          <tpl fld="3" item="37"/>
          <tpl fld="2" item="54"/>
          <tpl hier="9" item="1"/>
          <tpl hier="11" item="4"/>
          <tpl hier="12" item="5"/>
          <tpl fld="4" item="0"/>
        </tpls>
      </n>
      <n v="13887743191">
        <tpls c="8">
          <tpl hier="1" item="6"/>
          <tpl hier="4" item="3"/>
          <tpl fld="3" item="20"/>
          <tpl fld="2" item="65"/>
          <tpl hier="9" item="1"/>
          <tpl hier="11" item="4"/>
          <tpl hier="12" item="5"/>
          <tpl fld="4" item="0"/>
        </tpls>
      </n>
      <n v="1452284832">
        <tpls c="8">
          <tpl hier="1" item="6"/>
          <tpl hier="4" item="3"/>
          <tpl fld="3" item="26"/>
          <tpl fld="2" item="64"/>
          <tpl hier="9" item="1"/>
          <tpl hier="11" item="4"/>
          <tpl hier="12" item="5"/>
          <tpl fld="4" item="0"/>
        </tpls>
      </n>
      <n v="7380938848">
        <tpls c="8">
          <tpl hier="1" item="6"/>
          <tpl hier="4" item="3"/>
          <tpl fld="3" item="32"/>
          <tpl fld="2" item="3"/>
          <tpl hier="9" item="1"/>
          <tpl hier="11" item="4"/>
          <tpl hier="12" item="5"/>
          <tpl fld="4" item="0"/>
        </tpls>
      </n>
      <n v="170809230184">
        <tpls c="8">
          <tpl hier="1" item="6"/>
          <tpl hier="4" item="3"/>
          <tpl fld="3" item="10"/>
          <tpl fld="2" item="74"/>
          <tpl hier="9" item="1"/>
          <tpl hier="11" item="4"/>
          <tpl hier="12" item="5"/>
          <tpl fld="4" item="0"/>
        </tpls>
      </n>
      <n v="692908866176">
        <tpls c="8">
          <tpl hier="1" item="6"/>
          <tpl hier="4" item="3"/>
          <tpl fld="3" item="12"/>
          <tpl fld="2" item="74"/>
          <tpl hier="9" item="1"/>
          <tpl hier="11" item="4"/>
          <tpl hier="12" item="5"/>
          <tpl fld="4" item="0"/>
        </tpls>
      </n>
      <n v="1998587797952">
        <tpls c="8">
          <tpl hier="1" item="6"/>
          <tpl hier="4" item="3"/>
          <tpl fld="3" item="11"/>
          <tpl fld="2" item="74"/>
          <tpl hier="9" item="1"/>
          <tpl hier="11" item="4"/>
          <tpl hier="12" item="5"/>
          <tpl fld="4" item="0"/>
        </tpls>
      </n>
      <n v="7210026603264">
        <tpls c="8">
          <tpl hier="1" item="6"/>
          <tpl hier="4" item="3"/>
          <tpl fld="3" item="9"/>
          <tpl fld="2" item="74"/>
          <tpl hier="9" item="1"/>
          <tpl hier="11" item="4"/>
          <tpl hier="12" item="5"/>
          <tpl fld="4" item="0"/>
        </tpls>
      </n>
      <n v="178733106704">
        <tpls c="8">
          <tpl hier="1" item="6"/>
          <tpl hier="4" item="3"/>
          <tpl fld="3" item="57"/>
          <tpl fld="2" item="76"/>
          <tpl hier="9" item="1"/>
          <tpl hier="11" item="4"/>
          <tpl hier="12" item="5"/>
          <tpl fld="4" item="0"/>
        </tpls>
      </n>
      <n v="725557955456">
        <tpls c="8">
          <tpl hier="1" item="6"/>
          <tpl hier="4" item="3"/>
          <tpl fld="3" item="3"/>
          <tpl fld="2" item="76"/>
          <tpl hier="9" item="1"/>
          <tpl hier="11" item="4"/>
          <tpl hier="12" item="5"/>
          <tpl fld="4" item="0"/>
        </tpls>
      </n>
      <n v="1863552047616">
        <tpls c="8">
          <tpl hier="1" item="6"/>
          <tpl hier="4" item="3"/>
          <tpl fld="3" item="1"/>
          <tpl fld="2" item="76"/>
          <tpl hier="9" item="1"/>
          <tpl hier="11" item="4"/>
          <tpl hier="12" item="5"/>
          <tpl fld="4" item="0"/>
        </tpls>
      </n>
      <n v="463743890992">
        <tpls c="8">
          <tpl hier="1" item="6"/>
          <tpl hier="4" item="3"/>
          <tpl fld="3" item="20"/>
          <tpl fld="2" item="83"/>
          <tpl hier="9" item="1"/>
          <tpl hier="11" item="4"/>
          <tpl hier="12" item="5"/>
          <tpl fld="4" item="0"/>
        </tpls>
      </n>
      <n v="1423257312192">
        <tpls c="8">
          <tpl hier="1" item="6"/>
          <tpl hier="4" item="3"/>
          <tpl fld="3" item="51"/>
          <tpl fld="2" item="83"/>
          <tpl hier="9" item="1"/>
          <tpl hier="11" item="4"/>
          <tpl hier="12" item="5"/>
          <tpl fld="4" item="0"/>
        </tpls>
      </n>
      <n v="3500551188480">
        <tpls c="8">
          <tpl hier="1" item="6"/>
          <tpl hier="4" item="3"/>
          <tpl fld="3" item="38"/>
          <tpl fld="2" item="83"/>
          <tpl hier="9" item="1"/>
          <tpl hier="11" item="4"/>
          <tpl hier="12" item="5"/>
          <tpl fld="4" item="0"/>
        </tpls>
      </n>
      <n v="13751620096">
        <tpls c="8">
          <tpl hier="1" item="6"/>
          <tpl hier="4" item="3"/>
          <tpl fld="3" item="44"/>
          <tpl fld="2" item="75"/>
          <tpl hier="9" item="1"/>
          <tpl hier="11" item="4"/>
          <tpl hier="12" item="5"/>
          <tpl fld="4" item="0"/>
        </tpls>
      </n>
      <n v="250081564384">
        <tpls c="8">
          <tpl hier="1" item="6"/>
          <tpl hier="4" item="3"/>
          <tpl fld="3" item="43"/>
          <tpl fld="2" item="75"/>
          <tpl hier="9" item="1"/>
          <tpl hier="11" item="4"/>
          <tpl hier="12" item="5"/>
          <tpl fld="4" item="0"/>
        </tpls>
      </n>
      <n v="713898621184">
        <tpls c="8">
          <tpl hier="1" item="6"/>
          <tpl hier="4" item="3"/>
          <tpl fld="3" item="42"/>
          <tpl fld="2" item="75"/>
          <tpl hier="9" item="1"/>
          <tpl hier="11" item="4"/>
          <tpl hier="12" item="5"/>
          <tpl fld="4" item="0"/>
        </tpls>
      </n>
      <n v="1510637091712">
        <tpls c="8">
          <tpl hier="1" item="6"/>
          <tpl hier="4" item="3"/>
          <tpl fld="3" item="41"/>
          <tpl fld="2" item="75"/>
          <tpl hier="9" item="1"/>
          <tpl hier="11" item="4"/>
          <tpl hier="12" item="5"/>
          <tpl fld="4" item="0"/>
        </tpls>
      </n>
      <n v="555044260352">
        <tpls c="8">
          <tpl hier="1" item="6"/>
          <tpl hier="4" item="3"/>
          <tpl fld="3" item="32"/>
          <tpl fld="2" item="80"/>
          <tpl hier="9" item="1"/>
          <tpl hier="11" item="4"/>
          <tpl hier="12" item="5"/>
          <tpl fld="4" item="0"/>
        </tpls>
      </n>
      <n v="2999392122368">
        <tpls c="8">
          <tpl hier="1" item="6"/>
          <tpl hier="4" item="3"/>
          <tpl fld="3" item="31"/>
          <tpl fld="2" item="80"/>
          <tpl hier="9" item="1"/>
          <tpl hier="11" item="4"/>
          <tpl hier="12" item="5"/>
          <tpl fld="4" item="0"/>
        </tpls>
      </n>
      <n v="7790675107840">
        <tpls c="8">
          <tpl hier="1" item="6"/>
          <tpl hier="4" item="3"/>
          <tpl fld="3" item="30"/>
          <tpl fld="2" item="80"/>
          <tpl hier="9" item="1"/>
          <tpl hier="11" item="4"/>
          <tpl hier="12" item="5"/>
          <tpl fld="4" item="0"/>
        </tpls>
      </n>
      <n v="14998877751296">
        <tpls c="8">
          <tpl hier="1" item="6"/>
          <tpl hier="4" item="3"/>
          <tpl fld="3" item="29"/>
          <tpl fld="2" item="80"/>
          <tpl hier="9" item="1"/>
          <tpl hier="11" item="4"/>
          <tpl hier="12" item="5"/>
          <tpl fld="4" item="0"/>
        </tpls>
      </n>
      <n v="51796671744">
        <tpls c="8">
          <tpl hier="1" item="6"/>
          <tpl hier="4" item="3"/>
          <tpl fld="3" item="16"/>
          <tpl fld="2" item="84"/>
          <tpl hier="9" item="1"/>
          <tpl hier="11" item="4"/>
          <tpl hier="12" item="5"/>
          <tpl fld="4" item="0"/>
        </tpls>
      </n>
      <n v="263846193920">
        <tpls c="8">
          <tpl hier="1" item="6"/>
          <tpl hier="4" item="3"/>
          <tpl fld="3" item="15"/>
          <tpl fld="2" item="84"/>
          <tpl hier="9" item="1"/>
          <tpl hier="11" item="4"/>
          <tpl hier="12" item="5"/>
          <tpl fld="4" item="0"/>
        </tpls>
      </n>
      <n v="737018723584">
        <tpls c="8">
          <tpl hier="1" item="6"/>
          <tpl hier="4" item="3"/>
          <tpl fld="3" item="14"/>
          <tpl fld="2" item="84"/>
          <tpl hier="9" item="1"/>
          <tpl hier="11" item="4"/>
          <tpl hier="12" item="5"/>
          <tpl fld="4" item="0"/>
        </tpls>
      </n>
      <n v="1057009316800">
        <tpls c="8">
          <tpl hier="1" item="6"/>
          <tpl hier="4" item="3"/>
          <tpl fld="3" item="13"/>
          <tpl fld="2" item="84"/>
          <tpl hier="9" item="1"/>
          <tpl hier="11" item="4"/>
          <tpl hier="12" item="5"/>
          <tpl fld="4" item="0"/>
        </tpls>
      </n>
      <n v="47174643328">
        <tpls c="8">
          <tpl hier="1" item="6"/>
          <tpl hier="4" item="3"/>
          <tpl fld="3" item="4"/>
          <tpl fld="2" item="70"/>
          <tpl hier="9" item="1"/>
          <tpl hier="11" item="4"/>
          <tpl hier="12" item="5"/>
          <tpl fld="4" item="0"/>
        </tpls>
      </n>
      <n v="219374836992">
        <tpls c="8">
          <tpl hier="1" item="6"/>
          <tpl hier="4" item="3"/>
          <tpl fld="3" item="58"/>
          <tpl fld="2" item="70"/>
          <tpl hier="9" item="1"/>
          <tpl hier="11" item="4"/>
          <tpl hier="12" item="5"/>
          <tpl fld="4" item="0"/>
        </tpls>
      </n>
      <n v="748582851768">
        <tpls c="8">
          <tpl hier="1" item="6"/>
          <tpl hier="4" item="3"/>
          <tpl fld="3" item="2"/>
          <tpl fld="2" item="70"/>
          <tpl hier="9" item="1"/>
          <tpl hier="11" item="4"/>
          <tpl hier="12" item="5"/>
          <tpl fld="4" item="0"/>
        </tpls>
      </n>
      <n v="1214298762496">
        <tpls c="8">
          <tpl hier="1" item="6"/>
          <tpl hier="4" item="3"/>
          <tpl fld="3" item="54"/>
          <tpl fld="2" item="72"/>
          <tpl hier="9" item="1"/>
          <tpl hier="11" item="4"/>
          <tpl hier="12" item="5"/>
          <tpl fld="4" item="0"/>
        </tpls>
      </n>
      <n v="6120449149696">
        <tpls c="8">
          <tpl hier="1" item="6"/>
          <tpl hier="4" item="3"/>
          <tpl fld="3" item="53"/>
          <tpl fld="2" item="72"/>
          <tpl hier="9" item="1"/>
          <tpl hier="11" item="4"/>
          <tpl hier="12" item="5"/>
          <tpl fld="4" item="0"/>
        </tpls>
      </n>
      <n v="11406890695680">
        <tpls c="8">
          <tpl hier="1" item="6"/>
          <tpl hier="4" item="3"/>
          <tpl fld="3" item="52"/>
          <tpl fld="2" item="72"/>
          <tpl hier="9" item="1"/>
          <tpl hier="11" item="4"/>
          <tpl hier="12" item="5"/>
          <tpl fld="4" item="0"/>
        </tpls>
      </n>
      <n v="121089908736">
        <tpls c="8">
          <tpl hier="1" item="6"/>
          <tpl hier="4" item="3"/>
          <tpl fld="3" item="48"/>
          <tpl fld="2" item="78"/>
          <tpl hier="9" item="1"/>
          <tpl hier="11" item="4"/>
          <tpl hier="12" item="5"/>
          <tpl fld="4" item="0"/>
        </tpls>
      </n>
      <n v="4832981302272">
        <tpls c="8">
          <tpl hier="1" item="6"/>
          <tpl hier="4" item="3"/>
          <tpl fld="3" item="46"/>
          <tpl fld="2" item="78"/>
          <tpl hier="9" item="1"/>
          <tpl hier="11" item="4"/>
          <tpl hier="12" item="5"/>
          <tpl fld="4" item="0"/>
        </tpls>
      </n>
      <n v="22465154064384">
        <tpls c="8">
          <tpl hier="1" item="6"/>
          <tpl hier="4" item="3"/>
          <tpl fld="3" item="45"/>
          <tpl fld="2" item="78"/>
          <tpl hier="9" item="1"/>
          <tpl hier="11" item="4"/>
          <tpl hier="12" item="5"/>
          <tpl fld="4" item="0"/>
        </tpls>
      </n>
      <n v="28067896598528">
        <tpls c="8">
          <tpl hier="1" item="6"/>
          <tpl hier="4" item="3"/>
          <tpl fld="3" item="47"/>
          <tpl fld="2" item="78"/>
          <tpl hier="9" item="1"/>
          <tpl hier="11" item="4"/>
          <tpl hier="12" item="5"/>
          <tpl fld="4" item="0"/>
        </tpls>
      </n>
      <n v="1567632000">
        <tpls c="8">
          <tpl hier="1" item="6"/>
          <tpl hier="4" item="3"/>
          <tpl fld="3" item="34"/>
          <tpl fld="2" item="73"/>
          <tpl hier="9" item="1"/>
          <tpl hier="11" item="4"/>
          <tpl hier="12" item="5"/>
          <tpl fld="4" item="0"/>
        </tpls>
      </n>
      <n v="41185154576">
        <tpls c="8">
          <tpl hier="1" item="6"/>
          <tpl hier="4" item="3"/>
          <tpl fld="3" item="36"/>
          <tpl fld="2" item="73"/>
          <tpl hier="9" item="1"/>
          <tpl hier="11" item="4"/>
          <tpl hier="12" item="5"/>
          <tpl fld="4" item="0"/>
        </tpls>
      </n>
      <n v="156756411552">
        <tpls c="8">
          <tpl hier="1" item="6"/>
          <tpl hier="4" item="3"/>
          <tpl fld="3" item="27"/>
          <tpl fld="2" item="73"/>
          <tpl hier="9" item="1"/>
          <tpl hier="11" item="4"/>
          <tpl hier="12" item="5"/>
          <tpl fld="4" item="0"/>
        </tpls>
      </n>
      <n v="565090734432">
        <tpls c="8">
          <tpl hier="1" item="6"/>
          <tpl hier="4" item="3"/>
          <tpl fld="3" item="33"/>
          <tpl fld="2" item="73"/>
          <tpl hier="9" item="1"/>
          <tpl hier="11" item="4"/>
          <tpl hier="12" item="5"/>
          <tpl fld="4" item="0"/>
        </tpls>
      </n>
      <n v="56194281472">
        <tpls c="8">
          <tpl hier="1" item="6"/>
          <tpl hier="4" item="3"/>
          <tpl fld="3" item="18"/>
          <tpl fld="2" item="69"/>
          <tpl hier="9" item="1"/>
          <tpl hier="11" item="4"/>
          <tpl hier="12" item="5"/>
          <tpl fld="4" item="0"/>
        </tpls>
      </n>
      <n v="944176643808">
        <tpls c="8">
          <tpl hier="1" item="6"/>
          <tpl hier="4" item="3"/>
          <tpl fld="3" item="22"/>
          <tpl fld="2" item="69"/>
          <tpl hier="9" item="1"/>
          <tpl hier="11" item="4"/>
          <tpl hier="12" item="5"/>
          <tpl fld="4" item="0"/>
        </tpls>
      </n>
      <n v="2782674963792">
        <tpls c="8">
          <tpl hier="1" item="6"/>
          <tpl hier="4" item="3"/>
          <tpl fld="3" item="17"/>
          <tpl fld="2" item="69"/>
          <tpl hier="9" item="1"/>
          <tpl hier="11" item="4"/>
          <tpl hier="12" item="5"/>
          <tpl fld="4" item="0"/>
        </tpls>
      </n>
      <n v="5332824723200">
        <tpls c="8">
          <tpl hier="1" item="6"/>
          <tpl hier="4" item="3"/>
          <tpl fld="3" item="21"/>
          <tpl fld="2" item="69"/>
          <tpl hier="9" item="1"/>
          <tpl hier="11" item="4"/>
          <tpl hier="12" item="5"/>
          <tpl fld="4" item="0"/>
        </tpls>
      </n>
      <n v="104385864416">
        <tpls c="8">
          <tpl hier="1" item="6"/>
          <tpl hier="4" item="3"/>
          <tpl fld="3" item="8"/>
          <tpl fld="2" item="66"/>
          <tpl hier="9" item="1"/>
          <tpl hier="11" item="4"/>
          <tpl hier="12" item="5"/>
          <tpl fld="4" item="0"/>
        </tpls>
      </n>
      <n v="530866614656">
        <tpls c="8">
          <tpl hier="1" item="6"/>
          <tpl hier="4" item="3"/>
          <tpl fld="3" item="7"/>
          <tpl fld="2" item="66"/>
          <tpl hier="9" item="1"/>
          <tpl hier="11" item="4"/>
          <tpl hier="12" item="5"/>
          <tpl fld="4" item="0"/>
        </tpls>
      </n>
      <n v="1276999134080">
        <tpls c="8">
          <tpl hier="1" item="6"/>
          <tpl hier="4" item="3"/>
          <tpl fld="3" item="6"/>
          <tpl fld="2" item="66"/>
          <tpl hier="9" item="1"/>
          <tpl hier="11" item="4"/>
          <tpl hier="12" item="5"/>
          <tpl fld="4" item="0"/>
        </tpls>
      </n>
      <n v="2305512114688">
        <tpls c="8">
          <tpl hier="1" item="6"/>
          <tpl hier="4" item="3"/>
          <tpl fld="3" item="5"/>
          <tpl fld="2" item="66"/>
          <tpl hier="9" item="1"/>
          <tpl hier="11" item="4"/>
          <tpl hier="12" item="5"/>
          <tpl fld="4" item="0"/>
        </tpls>
      </n>
      <n v="98984115008">
        <tpls c="8">
          <tpl hier="1" item="6"/>
          <tpl hier="4" item="3"/>
          <tpl fld="3" item="56"/>
          <tpl fld="2" item="48"/>
          <tpl hier="9" item="1"/>
          <tpl hier="11" item="4"/>
          <tpl hier="12" item="5"/>
          <tpl fld="4" item="0"/>
        </tpls>
      </n>
      <n v="432769941056">
        <tpls c="8">
          <tpl hier="1" item="6"/>
          <tpl hier="4" item="3"/>
          <tpl fld="3" item="0"/>
          <tpl fld="2" item="48"/>
          <tpl hier="9" item="1"/>
          <tpl hier="11" item="4"/>
          <tpl hier="12" item="5"/>
          <tpl fld="4" item="0"/>
        </tpls>
      </n>
      <n v="1087044420224">
        <tpls c="8">
          <tpl hier="1" item="6"/>
          <tpl hier="4" item="3"/>
          <tpl fld="3" item="55"/>
          <tpl fld="2" item="48"/>
          <tpl hier="9" item="1"/>
          <tpl hier="11" item="4"/>
          <tpl hier="12" item="5"/>
          <tpl fld="4" item="0"/>
        </tpls>
      </n>
      <n v="9902443228">
        <tpls c="8">
          <tpl hier="1" item="6"/>
          <tpl hier="4" item="3"/>
          <tpl fld="3" item="48"/>
          <tpl fld="2" item="53"/>
          <tpl hier="9" item="1"/>
          <tpl hier="11" item="4"/>
          <tpl hier="12" item="5"/>
          <tpl fld="4" item="0"/>
        </tpls>
      </n>
      <n v="132397902144">
        <tpls c="8">
          <tpl hier="1" item="6"/>
          <tpl hier="4" item="3"/>
          <tpl fld="3" item="39"/>
          <tpl fld="2" item="53"/>
          <tpl hier="9" item="1"/>
          <tpl hier="11" item="4"/>
          <tpl hier="12" item="5"/>
          <tpl fld="4" item="0"/>
        </tpls>
      </n>
      <n v="883316896384">
        <tpls c="8">
          <tpl hier="1" item="6"/>
          <tpl hier="4" item="3"/>
          <tpl fld="3" item="24"/>
          <tpl fld="2" item="53"/>
          <tpl hier="9" item="1"/>
          <tpl hier="11" item="4"/>
          <tpl hier="12" item="5"/>
          <tpl fld="4" item="0"/>
        </tpls>
      </n>
      <n v="3287414552576">
        <tpls c="8">
          <tpl hier="1" item="6"/>
          <tpl hier="4" item="3"/>
          <tpl fld="3" item="13"/>
          <tpl fld="2" item="53"/>
          <tpl hier="9" item="1"/>
          <tpl hier="11" item="4"/>
          <tpl hier="12" item="5"/>
          <tpl fld="4" item="0"/>
        </tpls>
      </n>
      <n v="373495856384">
        <tpls c="8">
          <tpl hier="1" item="6"/>
          <tpl hier="4" item="3"/>
          <tpl fld="3" item="43"/>
          <tpl fld="2" item="57"/>
          <tpl hier="9" item="1"/>
          <tpl hier="11" item="4"/>
          <tpl hier="12" item="5"/>
          <tpl fld="4" item="0"/>
        </tpls>
      </n>
      <n v="582056300544">
        <tpls c="8">
          <tpl hier="1" item="6"/>
          <tpl hier="4" item="3"/>
          <tpl fld="3" item="25"/>
          <tpl fld="2" item="79"/>
          <tpl hier="9" item="1"/>
          <tpl hier="11" item="4"/>
          <tpl hier="12" item="5"/>
          <tpl fld="4" item="0"/>
        </tpls>
      </n>
      <n v="26284056791040">
        <tpls c="8">
          <tpl hier="1" item="6"/>
          <tpl hier="4" item="3"/>
          <tpl fld="3" item="3"/>
          <tpl fld="2" item="51"/>
          <tpl hier="9" item="1"/>
          <tpl hier="11" item="4"/>
          <tpl hier="12" item="5"/>
          <tpl fld="4" item="0"/>
        </tpls>
      </n>
      <n v="104578971503232">
        <tpls c="8">
          <tpl hier="1" item="6"/>
          <tpl hier="4" item="3"/>
          <tpl fld="3" item="27"/>
          <tpl fld="1" item="1"/>
          <tpl hier="9" item="1"/>
          <tpl hier="11" item="4"/>
          <tpl hier="12" item="5"/>
          <tpl fld="4" item="0"/>
        </tpls>
      </n>
      <n v="294075475456">
        <tpls c="8">
          <tpl hier="1" item="6"/>
          <tpl hier="4" item="3"/>
          <tpl fld="3" item="6"/>
          <tpl fld="2" item="63"/>
          <tpl hier="9" item="1"/>
          <tpl hier="11" item="4"/>
          <tpl hier="12" item="5"/>
          <tpl fld="4" item="0"/>
        </tpls>
      </n>
      <n v="46470900432">
        <tpls c="8">
          <tpl hier="1" item="6"/>
          <tpl hier="4" item="3"/>
          <tpl fld="3" item="49"/>
          <tpl fld="2" item="47"/>
          <tpl hier="9" item="1"/>
          <tpl hier="11" item="4"/>
          <tpl hier="12" item="5"/>
          <tpl fld="4" item="0"/>
        </tpls>
      </n>
      <n v="91950398992">
        <tpls c="8">
          <tpl hier="1" item="6"/>
          <tpl hier="4" item="3"/>
          <tpl fld="3" item="23"/>
          <tpl fld="2" item="56"/>
          <tpl hier="9" item="1"/>
          <tpl hier="11" item="4"/>
          <tpl hier="12" item="5"/>
          <tpl fld="4" item="0"/>
        </tpls>
      </n>
      <n v="744062127">
        <tpls c="8">
          <tpl hier="1" item="6"/>
          <tpl hier="4" item="3"/>
          <tpl fld="3" item="32"/>
          <tpl fld="2" item="77"/>
          <tpl hier="9" item="1"/>
          <tpl hier="11" item="4"/>
          <tpl hier="12" item="5"/>
          <tpl fld="4" item="0"/>
        </tpls>
      </n>
      <n v="56731932080">
        <tpls c="8">
          <tpl hier="1" item="6"/>
          <tpl hier="4" item="3"/>
          <tpl fld="3" item="4"/>
          <tpl fld="2" item="35"/>
          <tpl hier="9" item="1"/>
          <tpl hier="11" item="4"/>
          <tpl hier="12" item="5"/>
          <tpl fld="4" item="0"/>
        </tpls>
      </n>
      <n v="16581263872">
        <tpls c="8">
          <tpl hier="1" item="6"/>
          <tpl hier="4" item="3"/>
          <tpl fld="3" item="46"/>
          <tpl fld="2" item="54"/>
          <tpl hier="9" item="1"/>
          <tpl hier="11" item="4"/>
          <tpl hier="12" item="5"/>
          <tpl fld="4" item="0"/>
        </tpls>
      </n>
      <n v="47747612016">
        <tpls c="8">
          <tpl hier="1" item="6"/>
          <tpl hier="4" item="3"/>
          <tpl fld="3" item="51"/>
          <tpl fld="2" item="65"/>
          <tpl hier="9" item="1"/>
          <tpl hier="11" item="4"/>
          <tpl hier="12" item="5"/>
          <tpl fld="4" item="0"/>
        </tpls>
      </n>
      <n v="26457648328">
        <tpls c="8">
          <tpl hier="1" item="6"/>
          <tpl hier="4" item="3"/>
          <tpl fld="3" item="53"/>
          <tpl fld="2" item="64"/>
          <tpl hier="9" item="1"/>
          <tpl hier="11" item="4"/>
          <tpl hier="12" item="5"/>
          <tpl fld="4" item="0"/>
        </tpls>
      </n>
      <n v="4455226232832">
        <tpls c="8">
          <tpl hier="1" item="6"/>
          <tpl hier="4" item="3"/>
          <tpl fld="3" item="24"/>
          <tpl fld="2" item="71"/>
          <tpl hier="9" item="1"/>
          <tpl hier="11" item="4"/>
          <tpl hier="12" item="5"/>
          <tpl fld="4" item="0"/>
        </tpls>
      </n>
      <n v="184747042320">
        <tpls c="8">
          <tpl hier="1" item="6"/>
          <tpl hier="4" item="3"/>
          <tpl fld="3" item="8"/>
          <tpl fld="2" item="74"/>
          <tpl hier="9" item="1"/>
          <tpl hier="11" item="4"/>
          <tpl hier="12" item="5"/>
          <tpl fld="4" item="0"/>
        </tpls>
      </n>
      <n v="2341679976352">
        <tpls c="8">
          <tpl hier="1" item="6"/>
          <tpl hier="4" item="3"/>
          <tpl fld="3" item="6"/>
          <tpl fld="2" item="74"/>
          <tpl hier="9" item="1"/>
          <tpl hier="11" item="4"/>
          <tpl hier="12" item="5"/>
          <tpl fld="4" item="0"/>
        </tpls>
      </n>
      <n v="210435512288">
        <tpls c="8">
          <tpl hier="1" item="6"/>
          <tpl hier="4" item="3"/>
          <tpl fld="3" item="56"/>
          <tpl fld="2" item="76"/>
          <tpl hier="9" item="1"/>
          <tpl hier="11" item="4"/>
          <tpl hier="12" item="5"/>
          <tpl fld="4" item="0"/>
        </tpls>
      </n>
      <n v="897552223792">
        <tpls c="8">
          <tpl hier="1" item="6"/>
          <tpl hier="4" item="3"/>
          <tpl fld="3" item="0"/>
          <tpl fld="2" item="76"/>
          <tpl hier="9" item="1"/>
          <tpl hier="11" item="4"/>
          <tpl hier="12" item="5"/>
          <tpl fld="4" item="0"/>
        </tpls>
      </n>
      <n v="2000828322816">
        <tpls c="8">
          <tpl hier="1" item="6"/>
          <tpl hier="4" item="3"/>
          <tpl fld="3" item="55"/>
          <tpl fld="2" item="76"/>
          <tpl hier="9" item="1"/>
          <tpl hier="11" item="4"/>
          <tpl hier="12" item="5"/>
          <tpl fld="4" item="0"/>
        </tpls>
      </n>
      <n v="24926468096">
        <tpls c="8">
          <tpl hier="1" item="6"/>
          <tpl hier="4" item="3"/>
          <tpl fld="3" item="35"/>
          <tpl fld="2" item="83"/>
          <tpl hier="9" item="1"/>
          <tpl hier="11" item="4"/>
          <tpl hier="12" item="5"/>
          <tpl fld="4" item="0"/>
        </tpls>
      </n>
      <n v="527002340992">
        <tpls c="8">
          <tpl hier="1" item="6"/>
          <tpl hier="4" item="3"/>
          <tpl fld="3" item="40"/>
          <tpl fld="2" item="83"/>
          <tpl hier="9" item="1"/>
          <tpl hier="11" item="4"/>
          <tpl hier="12" item="5"/>
          <tpl fld="4" item="0"/>
        </tpls>
      </n>
      <n v="1358087547264">
        <tpls c="8">
          <tpl hier="1" item="6"/>
          <tpl hier="4" item="3"/>
          <tpl fld="3" item="50"/>
          <tpl fld="2" item="83"/>
          <tpl hier="9" item="1"/>
          <tpl hier="11" item="4"/>
          <tpl hier="12" item="5"/>
          <tpl fld="4" item="0"/>
        </tpls>
      </n>
      <n v="3094875181568">
        <tpls c="8">
          <tpl hier="1" item="6"/>
          <tpl hier="4" item="3"/>
          <tpl fld="3" item="49"/>
          <tpl fld="2" item="83"/>
          <tpl hier="9" item="1"/>
          <tpl hier="11" item="4"/>
          <tpl hier="12" item="5"/>
          <tpl fld="4" item="0"/>
        </tpls>
      </n>
      <n v="15504291328">
        <tpls c="8">
          <tpl hier="1" item="6"/>
          <tpl hier="4" item="3"/>
          <tpl fld="3" item="37"/>
          <tpl fld="2" item="75"/>
          <tpl hier="9" item="1"/>
          <tpl hier="11" item="4"/>
          <tpl hier="12" item="5"/>
          <tpl fld="4" item="0"/>
        </tpls>
      </n>
      <n v="303078616384">
        <tpls c="8">
          <tpl hier="1" item="6"/>
          <tpl hier="4" item="3"/>
          <tpl fld="3" item="39"/>
          <tpl fld="2" item="75"/>
          <tpl hier="9" item="1"/>
          <tpl hier="11" item="4"/>
          <tpl hier="12" item="5"/>
          <tpl fld="4" item="0"/>
        </tpls>
      </n>
      <n v="706018155872">
        <tpls c="8">
          <tpl hier="1" item="6"/>
          <tpl hier="4" item="3"/>
          <tpl fld="3" item="28"/>
          <tpl fld="2" item="75"/>
          <tpl hier="9" item="1"/>
          <tpl hier="11" item="4"/>
          <tpl hier="12" item="5"/>
          <tpl fld="4" item="0"/>
        </tpls>
      </n>
      <n v="1415606279296">
        <tpls c="8">
          <tpl hier="1" item="6"/>
          <tpl hier="4" item="3"/>
          <tpl fld="3" item="19"/>
          <tpl fld="2" item="75"/>
          <tpl hier="9" item="1"/>
          <tpl hier="11" item="4"/>
          <tpl hier="12" item="5"/>
          <tpl fld="4" item="0"/>
        </tpls>
      </n>
      <n v="600848367008">
        <tpls c="8">
          <tpl hier="1" item="6"/>
          <tpl hier="4" item="3"/>
          <tpl fld="3" item="26"/>
          <tpl fld="2" item="80"/>
          <tpl hier="9" item="1"/>
          <tpl hier="11" item="4"/>
          <tpl hier="12" item="5"/>
          <tpl fld="4" item="0"/>
        </tpls>
      </n>
      <n v="2864417411648">
        <tpls c="8">
          <tpl hier="1" item="6"/>
          <tpl hier="4" item="3"/>
          <tpl fld="3" item="25"/>
          <tpl fld="2" item="80"/>
          <tpl hier="9" item="1"/>
          <tpl hier="11" item="4"/>
          <tpl hier="12" item="5"/>
          <tpl fld="4" item="0"/>
        </tpls>
      </n>
      <n v="7796769071616">
        <tpls c="8">
          <tpl hier="1" item="6"/>
          <tpl hier="4" item="3"/>
          <tpl fld="3" item="24"/>
          <tpl fld="2" item="80"/>
          <tpl hier="9" item="1"/>
          <tpl hier="11" item="4"/>
          <tpl hier="12" item="5"/>
          <tpl fld="4" item="0"/>
        </tpls>
      </n>
      <n v="13062399078400">
        <tpls c="8">
          <tpl hier="1" item="6"/>
          <tpl hier="4" item="3"/>
          <tpl fld="3" item="23"/>
          <tpl fld="2" item="80"/>
          <tpl hier="9" item="1"/>
          <tpl hier="11" item="4"/>
          <tpl hier="12" item="5"/>
          <tpl fld="4" item="0"/>
        </tpls>
      </n>
      <n v="72023959296">
        <tpls c="8">
          <tpl hier="1" item="6"/>
          <tpl hier="4" item="3"/>
          <tpl fld="3" item="10"/>
          <tpl fld="2" item="84"/>
          <tpl hier="9" item="1"/>
          <tpl hier="11" item="4"/>
          <tpl hier="12" item="5"/>
          <tpl fld="4" item="0"/>
        </tpls>
      </n>
      <n v="308758061056">
        <tpls c="8">
          <tpl hier="1" item="6"/>
          <tpl hier="4" item="3"/>
          <tpl fld="3" item="12"/>
          <tpl fld="2" item="84"/>
          <tpl hier="9" item="1"/>
          <tpl hier="11" item="4"/>
          <tpl hier="12" item="5"/>
          <tpl fld="4" item="0"/>
        </tpls>
      </n>
      <n v="806109138432">
        <tpls c="8">
          <tpl hier="1" item="6"/>
          <tpl hier="4" item="3"/>
          <tpl fld="3" item="11"/>
          <tpl fld="2" item="84"/>
          <tpl hier="9" item="1"/>
          <tpl hier="11" item="4"/>
          <tpl hier="12" item="5"/>
          <tpl fld="4" item="0"/>
        </tpls>
      </n>
      <n v="1149683549696">
        <tpls c="8">
          <tpl hier="1" item="6"/>
          <tpl hier="4" item="3"/>
          <tpl fld="3" item="9"/>
          <tpl fld="2" item="84"/>
          <tpl hier="9" item="1"/>
          <tpl hier="11" item="4"/>
          <tpl hier="12" item="5"/>
          <tpl fld="4" item="0"/>
        </tpls>
      </n>
      <n v="61528824576">
        <tpls c="8">
          <tpl hier="1" item="6"/>
          <tpl hier="4" item="3"/>
          <tpl fld="3" item="57"/>
          <tpl fld="2" item="70"/>
          <tpl hier="9" item="1"/>
          <tpl hier="11" item="4"/>
          <tpl hier="12" item="5"/>
          <tpl fld="4" item="0"/>
        </tpls>
      </n>
      <n v="220416878336">
        <tpls c="8">
          <tpl hier="1" item="6"/>
          <tpl hier="4" item="3"/>
          <tpl fld="3" item="3"/>
          <tpl fld="2" item="70"/>
          <tpl hier="9" item="1"/>
          <tpl hier="11" item="4"/>
          <tpl hier="12" item="5"/>
          <tpl fld="4" item="0"/>
        </tpls>
      </n>
      <n v="798691715568">
        <tpls c="8">
          <tpl hier="1" item="6"/>
          <tpl hier="4" item="3"/>
          <tpl fld="3" item="1"/>
          <tpl fld="2" item="70"/>
          <tpl hier="9" item="1"/>
          <tpl hier="11" item="4"/>
          <tpl hier="12" item="5"/>
          <tpl fld="4" item="0"/>
        </tpls>
      </n>
      <n v="1239200409856">
        <tpls c="8">
          <tpl hier="1" item="6"/>
          <tpl hier="4" item="3"/>
          <tpl fld="3" item="20"/>
          <tpl fld="2" item="72"/>
          <tpl hier="9" item="1"/>
          <tpl hier="11" item="4"/>
          <tpl hier="12" item="5"/>
          <tpl fld="4" item="0"/>
        </tpls>
      </n>
      <n v="6470934690176">
        <tpls c="8">
          <tpl hier="1" item="6"/>
          <tpl hier="4" item="3"/>
          <tpl fld="3" item="51"/>
          <tpl fld="2" item="72"/>
          <tpl hier="9" item="1"/>
          <tpl hier="11" item="4"/>
          <tpl hier="12" item="5"/>
          <tpl fld="4" item="0"/>
        </tpls>
      </n>
      <n v="12207000801280">
        <tpls c="8">
          <tpl hier="1" item="6"/>
          <tpl hier="4" item="3"/>
          <tpl fld="3" item="38"/>
          <tpl fld="2" item="72"/>
          <tpl hier="9" item="1"/>
          <tpl hier="11" item="4"/>
          <tpl hier="12" item="5"/>
          <tpl fld="4" item="0"/>
        </tpls>
      </n>
      <n v="138558545920">
        <tpls c="8">
          <tpl hier="1" item="6"/>
          <tpl hier="4" item="3"/>
          <tpl fld="3" item="44"/>
          <tpl fld="2" item="78"/>
          <tpl hier="9" item="1"/>
          <tpl hier="11" item="4"/>
          <tpl hier="12" item="5"/>
          <tpl fld="4" item="0"/>
        </tpls>
      </n>
      <n v="5082616593408">
        <tpls c="8">
          <tpl hier="1" item="6"/>
          <tpl hier="4" item="3"/>
          <tpl fld="3" item="43"/>
          <tpl fld="2" item="78"/>
          <tpl hier="9" item="1"/>
          <tpl hier="11" item="4"/>
          <tpl hier="12" item="5"/>
          <tpl fld="4" item="0"/>
        </tpls>
      </n>
      <n v="24950874177536">
        <tpls c="8">
          <tpl hier="1" item="6"/>
          <tpl hier="4" item="3"/>
          <tpl fld="3" item="42"/>
          <tpl fld="2" item="78"/>
          <tpl hier="9" item="1"/>
          <tpl hier="11" item="4"/>
          <tpl hier="12" item="5"/>
          <tpl fld="4" item="0"/>
        </tpls>
      </n>
      <n v="30279491084288">
        <tpls c="8">
          <tpl hier="1" item="6"/>
          <tpl hier="4" item="3"/>
          <tpl fld="3" item="41"/>
          <tpl fld="2" item="78"/>
          <tpl hier="9" item="1"/>
          <tpl hier="11" item="4"/>
          <tpl hier="12" item="5"/>
          <tpl fld="4" item="0"/>
        </tpls>
      </n>
      <n v="1645496512">
        <tpls c="8">
          <tpl hier="1" item="6"/>
          <tpl hier="4" item="3"/>
          <tpl fld="3" item="32"/>
          <tpl fld="2" item="73"/>
          <tpl hier="9" item="1"/>
          <tpl hier="11" item="4"/>
          <tpl hier="12" item="5"/>
          <tpl fld="4" item="0"/>
        </tpls>
      </n>
      <n v="39706764864">
        <tpls c="8">
          <tpl hier="1" item="6"/>
          <tpl hier="4" item="3"/>
          <tpl fld="3" item="31"/>
          <tpl fld="2" item="73"/>
          <tpl hier="9" item="1"/>
          <tpl hier="11" item="4"/>
          <tpl hier="12" item="5"/>
          <tpl fld="4" item="0"/>
        </tpls>
      </n>
      <n v="168271446016">
        <tpls c="8">
          <tpl hier="1" item="6"/>
          <tpl hier="4" item="3"/>
          <tpl fld="3" item="30"/>
          <tpl fld="2" item="73"/>
          <tpl hier="9" item="1"/>
          <tpl hier="11" item="4"/>
          <tpl hier="12" item="5"/>
          <tpl fld="4" item="0"/>
        </tpls>
      </n>
      <n v="646122007666">
        <tpls c="8">
          <tpl hier="1" item="6"/>
          <tpl hier="4" item="3"/>
          <tpl fld="3" item="29"/>
          <tpl fld="2" item="73"/>
          <tpl hier="9" item="1"/>
          <tpl hier="11" item="4"/>
          <tpl hier="12" item="5"/>
          <tpl fld="4" item="0"/>
        </tpls>
      </n>
      <n v="259680435744">
        <tpls c="8">
          <tpl hier="1" item="6"/>
          <tpl hier="4" item="3"/>
          <tpl fld="3" item="16"/>
          <tpl fld="2" item="69"/>
          <tpl hier="9" item="1"/>
          <tpl hier="11" item="4"/>
          <tpl hier="12" item="5"/>
          <tpl fld="4" item="0"/>
        </tpls>
      </n>
      <n v="949182047488">
        <tpls c="8">
          <tpl hier="1" item="6"/>
          <tpl hier="4" item="3"/>
          <tpl fld="3" item="15"/>
          <tpl fld="2" item="69"/>
          <tpl hier="9" item="1"/>
          <tpl hier="11" item="4"/>
          <tpl hier="12" item="5"/>
          <tpl fld="4" item="0"/>
        </tpls>
      </n>
      <n v="2835476623104">
        <tpls c="8">
          <tpl hier="1" item="6"/>
          <tpl hier="4" item="3"/>
          <tpl fld="3" item="14"/>
          <tpl fld="2" item="69"/>
          <tpl hier="9" item="1"/>
          <tpl hier="11" item="4"/>
          <tpl hier="12" item="5"/>
          <tpl fld="4" item="0"/>
        </tpls>
      </n>
      <n v="5781447535616">
        <tpls c="8">
          <tpl hier="1" item="6"/>
          <tpl hier="4" item="3"/>
          <tpl fld="3" item="13"/>
          <tpl fld="2" item="69"/>
          <tpl hier="9" item="1"/>
          <tpl hier="11" item="4"/>
          <tpl hier="12" item="5"/>
          <tpl fld="4" item="0"/>
        </tpls>
      </n>
      <n v="117131157584">
        <tpls c="8">
          <tpl hier="1" item="6"/>
          <tpl hier="4" item="3"/>
          <tpl fld="3" item="4"/>
          <tpl fld="2" item="66"/>
          <tpl hier="9" item="1"/>
          <tpl hier="11" item="4"/>
          <tpl hier="12" item="5"/>
          <tpl fld="4" item="0"/>
        </tpls>
      </n>
      <n v="566556876480">
        <tpls c="8">
          <tpl hier="1" item="6"/>
          <tpl hier="4" item="3"/>
          <tpl fld="3" item="58"/>
          <tpl fld="2" item="66"/>
          <tpl hier="9" item="1"/>
          <tpl hier="11" item="4"/>
          <tpl hier="12" item="5"/>
          <tpl fld="4" item="0"/>
        </tpls>
      </n>
      <n v="1492905650688">
        <tpls c="8">
          <tpl hier="1" item="6"/>
          <tpl hier="4" item="3"/>
          <tpl fld="3" item="2"/>
          <tpl fld="2" item="66"/>
          <tpl hier="9" item="1"/>
          <tpl hier="11" item="4"/>
          <tpl hier="12" item="5"/>
          <tpl fld="4" item="0"/>
        </tpls>
      </n>
      <n v="101078362752">
        <tpls c="8">
          <tpl hier="1" item="6"/>
          <tpl hier="4" item="3"/>
          <tpl fld="3" item="54"/>
          <tpl fld="2" item="48"/>
          <tpl hier="9" item="1"/>
          <tpl hier="11" item="4"/>
          <tpl hier="12" item="5"/>
          <tpl fld="4" item="0"/>
        </tpls>
      </n>
      <n v="479339934592">
        <tpls c="8">
          <tpl hier="1" item="6"/>
          <tpl hier="4" item="3"/>
          <tpl fld="3" item="53"/>
          <tpl fld="2" item="48"/>
          <tpl hier="9" item="1"/>
          <tpl hier="11" item="4"/>
          <tpl hier="12" item="5"/>
          <tpl fld="4" item="0"/>
        </tpls>
      </n>
      <n v="1250912799360">
        <tpls c="8">
          <tpl hier="1" item="6"/>
          <tpl hier="4" item="3"/>
          <tpl fld="3" item="52"/>
          <tpl fld="2" item="48"/>
          <tpl hier="9" item="1"/>
          <tpl hier="11" item="4"/>
          <tpl hier="12" item="5"/>
          <tpl fld="4" item="0"/>
        </tpls>
      </n>
      <n v="11315477336">
        <tpls c="8">
          <tpl hier="1" item="6"/>
          <tpl hier="4" item="3"/>
          <tpl fld="3" item="44"/>
          <tpl fld="2" item="53"/>
          <tpl hier="9" item="1"/>
          <tpl hier="11" item="4"/>
          <tpl hier="12" item="5"/>
          <tpl fld="4" item="0"/>
        </tpls>
      </n>
      <n v="168454678000">
        <tpls c="8">
          <tpl hier="1" item="6"/>
          <tpl hier="4" item="3"/>
          <tpl fld="3" item="31"/>
          <tpl fld="2" item="53"/>
          <tpl hier="9" item="1"/>
          <tpl hier="11" item="4"/>
          <tpl hier="12" item="5"/>
          <tpl fld="4" item="0"/>
        </tpls>
      </n>
      <n v="1022494354432">
        <tpls c="8">
          <tpl hier="1" item="6"/>
          <tpl hier="4" item="3"/>
          <tpl fld="3" item="17"/>
          <tpl fld="2" item="53"/>
          <tpl hier="9" item="1"/>
          <tpl hier="11" item="4"/>
          <tpl hier="12" item="5"/>
          <tpl fld="4" item="0"/>
        </tpls>
      </n>
      <n v="3615681506304">
        <tpls c="8">
          <tpl hier="1" item="6"/>
          <tpl hier="4" item="3"/>
          <tpl fld="3" item="9"/>
          <tpl fld="2" item="53"/>
          <tpl hier="9" item="1"/>
          <tpl hier="11" item="4"/>
          <tpl hier="12" item="5"/>
          <tpl fld="4" item="0"/>
        </tpls>
      </n>
      <n v="363132916864">
        <tpls c="8">
          <tpl hier="1" item="6"/>
          <tpl hier="4" item="3"/>
          <tpl fld="3" item="39"/>
          <tpl fld="2" item="57"/>
          <tpl hier="9" item="1"/>
          <tpl hier="11" item="4"/>
          <tpl hier="12" item="5"/>
          <tpl fld="4" item="0"/>
        </tpls>
      </n>
      <n v="641341237696">
        <tpls c="8">
          <tpl hier="1" item="6"/>
          <tpl hier="4" item="3"/>
          <tpl fld="3" item="15"/>
          <tpl fld="2" item="79"/>
          <tpl hier="9" item="1"/>
          <tpl hier="11" item="4"/>
          <tpl hier="12" item="5"/>
          <tpl fld="4" item="0"/>
        </tpls>
      </n>
      <n v="28464103117184">
        <tpls c="8">
          <tpl hier="1" item="6"/>
          <tpl hier="4" item="3"/>
          <tpl fld="3" item="53"/>
          <tpl fld="2" item="51"/>
          <tpl hier="9" item="1"/>
          <tpl hier="11" item="4"/>
          <tpl hier="12" item="5"/>
          <tpl fld="4" item="0"/>
        </tpls>
      </n>
      <n v="111380389878460">
        <tpls c="8">
          <tpl hier="1" item="6"/>
          <tpl hier="4" item="3"/>
          <tpl fld="3" item="24"/>
          <tpl fld="1" item="1"/>
          <tpl hier="9" item="1"/>
          <tpl hier="11" item="4"/>
          <tpl hier="12" item="5"/>
          <tpl fld="4" item="0"/>
        </tpls>
      </n>
      <n v="356642019328">
        <tpls c="8">
          <tpl hier="1" item="6"/>
          <tpl hier="4" item="3"/>
          <tpl fld="3" item="1"/>
          <tpl fld="2" item="63"/>
          <tpl hier="9" item="1"/>
          <tpl hier="11" item="4"/>
          <tpl hier="12" item="5"/>
          <tpl fld="4" item="0"/>
        </tpls>
      </n>
      <n v="51694225936">
        <tpls c="8">
          <tpl hier="1" item="6"/>
          <tpl hier="4" item="3"/>
          <tpl fld="3" item="41"/>
          <tpl fld="2" item="47"/>
          <tpl hier="9" item="1"/>
          <tpl hier="11" item="4"/>
          <tpl hier="12" item="5"/>
          <tpl fld="4" item="0"/>
        </tpls>
      </n>
      <n v="100154137040">
        <tpls c="8">
          <tpl hier="1" item="6"/>
          <tpl hier="4" item="3"/>
          <tpl fld="3" item="13"/>
          <tpl fld="2" item="56"/>
          <tpl hier="9" item="1"/>
          <tpl hier="11" item="4"/>
          <tpl hier="12" item="5"/>
          <tpl fld="4" item="0"/>
        </tpls>
      </n>
      <n v="916462014">
        <tpls c="8">
          <tpl hier="1" item="6"/>
          <tpl hier="4" item="3"/>
          <tpl fld="3" item="48"/>
          <tpl fld="2" item="42"/>
          <tpl hier="9" item="1"/>
          <tpl hier="11" item="4"/>
          <tpl hier="12" item="5"/>
          <tpl fld="4" item="0"/>
        </tpls>
      </n>
      <n v="901126069">
        <tpls c="8">
          <tpl hier="1" item="6"/>
          <tpl hier="4" item="3"/>
          <tpl fld="3" item="18"/>
          <tpl fld="2" item="77"/>
          <tpl hier="9" item="1"/>
          <tpl hier="11" item="4"/>
          <tpl hier="12" item="5"/>
          <tpl fld="4" item="0"/>
        </tpls>
      </n>
      <n v="80544101028">
        <tpls c="8">
          <tpl hier="1" item="6"/>
          <tpl hier="4" item="3"/>
          <tpl fld="3" item="56"/>
          <tpl fld="2" item="35"/>
          <tpl hier="9" item="1"/>
          <tpl hier="11" item="4"/>
          <tpl hier="12" item="5"/>
          <tpl fld="4" item="0"/>
        </tpls>
      </n>
      <n v="15943422464">
        <tpls c="8">
          <tpl hier="1" item="6"/>
          <tpl hier="4" item="3"/>
          <tpl fld="3" item="39"/>
          <tpl fld="2" item="54"/>
          <tpl hier="9" item="1"/>
          <tpl hier="11" item="4"/>
          <tpl hier="12" item="5"/>
          <tpl fld="4" item="0"/>
        </tpls>
      </n>
      <n v="58671869936">
        <tpls c="8">
          <tpl hier="1" item="6"/>
          <tpl hier="4" item="3"/>
          <tpl fld="3" item="45"/>
          <tpl fld="2" item="65"/>
          <tpl hier="9" item="1"/>
          <tpl hier="11" item="4"/>
          <tpl hier="12" item="5"/>
          <tpl fld="4" item="0"/>
        </tpls>
      </n>
      <n v="2320938726400">
        <tpls c="8">
          <tpl hier="1" item="6"/>
          <tpl hier="4" item="3"/>
          <tpl fld="3" item="52"/>
          <tpl fld="2" item="76"/>
          <tpl hier="9" item="1"/>
          <tpl hier="11" item="4"/>
          <tpl hier="12" item="5"/>
          <tpl fld="4" item="0"/>
        </tpls>
      </n>
      <n v="619913121344">
        <tpls c="8">
          <tpl hier="1" item="6"/>
          <tpl hier="4" item="3"/>
          <tpl fld="3" item="46"/>
          <tpl fld="2" item="83"/>
          <tpl hier="9" item="1"/>
          <tpl hier="11" item="4"/>
          <tpl hier="12" item="5"/>
          <tpl fld="4" item="0"/>
        </tpls>
      </n>
      <n v="17141755904">
        <tpls c="8">
          <tpl hier="1" item="6"/>
          <tpl hier="4" item="3"/>
          <tpl fld="3" item="34"/>
          <tpl fld="2" item="75"/>
          <tpl hier="9" item="1"/>
          <tpl hier="11" item="4"/>
          <tpl hier="12" item="5"/>
          <tpl fld="4" item="0"/>
        </tpls>
      </n>
      <n v="695724986432">
        <tpls c="8">
          <tpl hier="1" item="6"/>
          <tpl hier="4" item="3"/>
          <tpl fld="3" item="27"/>
          <tpl fld="2" item="75"/>
          <tpl hier="9" item="1"/>
          <tpl hier="11" item="4"/>
          <tpl hier="12" item="5"/>
          <tpl fld="4" item="0"/>
        </tpls>
      </n>
      <n v="657944596576">
        <tpls c="8">
          <tpl hier="1" item="6"/>
          <tpl hier="4" item="3"/>
          <tpl fld="3" item="18"/>
          <tpl fld="2" item="80"/>
          <tpl hier="9" item="1"/>
          <tpl hier="11" item="4"/>
          <tpl hier="12" item="5"/>
          <tpl fld="4" item="0"/>
        </tpls>
      </n>
      <n v="13213573057536">
        <tpls c="8">
          <tpl hier="1" item="6"/>
          <tpl hier="4" item="3"/>
          <tpl fld="3" item="21"/>
          <tpl fld="2" item="80"/>
          <tpl hier="9" item="1"/>
          <tpl hier="11" item="4"/>
          <tpl hier="12" item="5"/>
          <tpl fld="4" item="0"/>
        </tpls>
      </n>
      <n v="80160769792">
        <tpls c="8">
          <tpl hier="1" item="6"/>
          <tpl hier="4" item="3"/>
          <tpl fld="3" item="8"/>
          <tpl fld="2" item="84"/>
          <tpl hier="9" item="1"/>
          <tpl hier="11" item="4"/>
          <tpl hier="12" item="5"/>
          <tpl fld="4" item="0"/>
        </tpls>
      </n>
      <n v="1042875394304">
        <tpls c="8">
          <tpl hier="1" item="6"/>
          <tpl hier="4" item="3"/>
          <tpl fld="3" item="6"/>
          <tpl fld="2" item="84"/>
          <tpl hier="9" item="1"/>
          <tpl hier="11" item="4"/>
          <tpl hier="12" item="5"/>
          <tpl fld="4" item="0"/>
        </tpls>
      </n>
      <n v="1114767734154">
        <tpls c="8">
          <tpl hier="1" item="6"/>
          <tpl hier="4" item="3"/>
          <tpl fld="3" item="5"/>
          <tpl fld="2" item="84"/>
          <tpl hier="9" item="1"/>
          <tpl hier="11" item="4"/>
          <tpl hier="12" item="5"/>
          <tpl fld="4" item="0"/>
        </tpls>
      </n>
      <n v="79637331968">
        <tpls c="8">
          <tpl hier="1" item="6"/>
          <tpl hier="4" item="3"/>
          <tpl fld="3" item="56"/>
          <tpl fld="2" item="70"/>
          <tpl hier="9" item="1"/>
          <tpl hier="11" item="4"/>
          <tpl hier="12" item="5"/>
          <tpl fld="4" item="0"/>
        </tpls>
      </n>
      <n v="863213643536">
        <tpls c="8">
          <tpl hier="1" item="6"/>
          <tpl hier="4" item="3"/>
          <tpl fld="3" item="55"/>
          <tpl fld="2" item="70"/>
          <tpl hier="9" item="1"/>
          <tpl hier="11" item="4"/>
          <tpl hier="12" item="5"/>
          <tpl fld="4" item="0"/>
        </tpls>
      </n>
      <n v="89784582144">
        <tpls c="8">
          <tpl hier="1" item="6"/>
          <tpl hier="4" item="3"/>
          <tpl fld="3" item="35"/>
          <tpl fld="2" item="72"/>
          <tpl hier="9" item="1"/>
          <tpl hier="11" item="4"/>
          <tpl hier="12" item="5"/>
          <tpl fld="4" item="0"/>
        </tpls>
      </n>
      <n v="1397651831168">
        <tpls c="8">
          <tpl hier="1" item="6"/>
          <tpl hier="4" item="3"/>
          <tpl fld="3" item="40"/>
          <tpl fld="2" item="72"/>
          <tpl hier="9" item="1"/>
          <tpl hier="11" item="4"/>
          <tpl hier="12" item="5"/>
          <tpl fld="4" item="0"/>
        </tpls>
      </n>
      <n v="5293334520368">
        <tpls c="8">
          <tpl hier="1" item="6"/>
          <tpl hier="4" item="3"/>
          <tpl fld="3" item="50"/>
          <tpl fld="2" item="72"/>
          <tpl hier="9" item="1"/>
          <tpl hier="11" item="4"/>
          <tpl hier="12" item="5"/>
          <tpl fld="4" item="0"/>
        </tpls>
      </n>
      <n v="10846786314240">
        <tpls c="8">
          <tpl hier="1" item="6"/>
          <tpl hier="4" item="3"/>
          <tpl fld="3" item="49"/>
          <tpl fld="2" item="72"/>
          <tpl hier="9" item="1"/>
          <tpl hier="11" item="4"/>
          <tpl hier="12" item="5"/>
          <tpl fld="4" item="0"/>
        </tpls>
      </n>
      <n v="162912518144">
        <tpls c="8">
          <tpl hier="1" item="6"/>
          <tpl hier="4" item="3"/>
          <tpl fld="3" item="37"/>
          <tpl fld="2" item="78"/>
          <tpl hier="9" item="1"/>
          <tpl hier="11" item="4"/>
          <tpl hier="12" item="5"/>
          <tpl fld="4" item="0"/>
        </tpls>
      </n>
      <n v="5330121416704">
        <tpls c="8">
          <tpl hier="1" item="6"/>
          <tpl hier="4" item="3"/>
          <tpl fld="3" item="39"/>
          <tpl fld="2" item="78"/>
          <tpl hier="9" item="1"/>
          <tpl hier="11" item="4"/>
          <tpl hier="12" item="5"/>
          <tpl fld="4" item="0"/>
        </tpls>
      </n>
      <n v="30480501972992">
        <tpls c="8">
          <tpl hier="1" item="6"/>
          <tpl hier="4" item="3"/>
          <tpl fld="3" item="19"/>
          <tpl fld="2" item="78"/>
          <tpl hier="9" item="1"/>
          <tpl hier="11" item="4"/>
          <tpl hier="12" item="5"/>
          <tpl fld="4" item="0"/>
        </tpls>
      </n>
      <n v="40385423520">
        <tpls c="8">
          <tpl hier="1" item="6"/>
          <tpl hier="4" item="3"/>
          <tpl fld="3" item="25"/>
          <tpl fld="2" item="73"/>
          <tpl hier="9" item="1"/>
          <tpl hier="11" item="4"/>
          <tpl hier="12" item="5"/>
          <tpl fld="4" item="0"/>
        </tpls>
      </n>
      <n v="195028065472">
        <tpls c="8">
          <tpl hier="1" item="6"/>
          <tpl hier="4" item="3"/>
          <tpl fld="3" item="24"/>
          <tpl fld="2" item="73"/>
          <tpl hier="9" item="1"/>
          <tpl hier="11" item="4"/>
          <tpl hier="12" item="5"/>
          <tpl fld="4" item="0"/>
        </tpls>
      </n>
      <n v="591823992256">
        <tpls c="8">
          <tpl hier="1" item="6"/>
          <tpl hier="4" item="3"/>
          <tpl fld="3" item="23"/>
          <tpl fld="2" item="73"/>
          <tpl hier="9" item="1"/>
          <tpl hier="11" item="4"/>
          <tpl hier="12" item="5"/>
          <tpl fld="4" item="0"/>
        </tpls>
      </n>
      <n v="293755107264">
        <tpls c="8">
          <tpl hier="1" item="6"/>
          <tpl hier="4" item="3"/>
          <tpl fld="3" item="10"/>
          <tpl fld="2" item="69"/>
          <tpl hier="9" item="1"/>
          <tpl hier="11" item="4"/>
          <tpl hier="12" item="5"/>
          <tpl fld="4" item="0"/>
        </tpls>
      </n>
      <n v="1243085065472">
        <tpls c="8">
          <tpl hier="1" item="6"/>
          <tpl hier="4" item="3"/>
          <tpl fld="3" item="12"/>
          <tpl fld="2" item="69"/>
          <tpl hier="9" item="1"/>
          <tpl hier="11" item="4"/>
          <tpl hier="12" item="5"/>
          <tpl fld="4" item="0"/>
        </tpls>
      </n>
      <n v="3021148704064">
        <tpls c="8">
          <tpl hier="1" item="6"/>
          <tpl hier="4" item="3"/>
          <tpl fld="3" item="11"/>
          <tpl fld="2" item="69"/>
          <tpl hier="9" item="1"/>
          <tpl hier="11" item="4"/>
          <tpl hier="12" item="5"/>
          <tpl fld="4" item="0"/>
        </tpls>
      </n>
      <n v="6315007548928">
        <tpls c="8">
          <tpl hier="1" item="6"/>
          <tpl hier="4" item="3"/>
          <tpl fld="3" item="9"/>
          <tpl fld="2" item="69"/>
          <tpl hier="9" item="1"/>
          <tpl hier="11" item="4"/>
          <tpl hier="12" item="5"/>
          <tpl fld="4" item="0"/>
        </tpls>
      </n>
      <n v="149146621472">
        <tpls c="8">
          <tpl hier="1" item="6"/>
          <tpl hier="4" item="3"/>
          <tpl fld="3" item="57"/>
          <tpl fld="2" item="66"/>
          <tpl hier="9" item="1"/>
          <tpl hier="11" item="4"/>
          <tpl hier="12" item="5"/>
          <tpl fld="4" item="0"/>
        </tpls>
      </n>
      <n v="579721767744">
        <tpls c="8">
          <tpl hier="1" item="6"/>
          <tpl hier="4" item="3"/>
          <tpl fld="3" item="3"/>
          <tpl fld="2" item="66"/>
          <tpl hier="9" item="1"/>
          <tpl hier="11" item="4"/>
          <tpl hier="12" item="5"/>
          <tpl fld="4" item="0"/>
        </tpls>
      </n>
      <n v="1771759774720">
        <tpls c="8">
          <tpl hier="1" item="6"/>
          <tpl hier="4" item="3"/>
          <tpl fld="3" item="1"/>
          <tpl fld="2" item="66"/>
          <tpl hier="9" item="1"/>
          <tpl hier="11" item="4"/>
          <tpl hier="12" item="5"/>
          <tpl fld="4" item="0"/>
        </tpls>
      </n>
      <n v="106917321216">
        <tpls c="8">
          <tpl hier="1" item="6"/>
          <tpl hier="4" item="3"/>
          <tpl fld="3" item="20"/>
          <tpl fld="2" item="48"/>
          <tpl hier="9" item="1"/>
          <tpl hier="11" item="4"/>
          <tpl hier="12" item="5"/>
          <tpl fld="4" item="0"/>
        </tpls>
      </n>
      <n v="567695710016">
        <tpls c="8">
          <tpl hier="1" item="6"/>
          <tpl hier="4" item="3"/>
          <tpl fld="3" item="51"/>
          <tpl fld="2" item="48"/>
          <tpl hier="9" item="1"/>
          <tpl hier="11" item="4"/>
          <tpl hier="12" item="5"/>
          <tpl fld="4" item="0"/>
        </tpls>
      </n>
      <n v="1356695587456">
        <tpls c="8">
          <tpl hier="1" item="6"/>
          <tpl hier="4" item="3"/>
          <tpl fld="3" item="38"/>
          <tpl fld="2" item="48"/>
          <tpl hier="9" item="1"/>
          <tpl hier="11" item="4"/>
          <tpl hier="12" item="5"/>
          <tpl fld="4" item="0"/>
        </tpls>
      </n>
      <n v="9927405528.5">
        <tpls c="8">
          <tpl hier="1" item="6"/>
          <tpl hier="4" item="3"/>
          <tpl fld="3" item="37"/>
          <tpl fld="2" item="53"/>
          <tpl hier="9" item="1"/>
          <tpl hier="11" item="4"/>
          <tpl hier="12" item="5"/>
          <tpl fld="4" item="0"/>
        </tpls>
      </n>
      <n v="179004100488">
        <tpls c="8">
          <tpl hier="1" item="6"/>
          <tpl hier="4" item="3"/>
          <tpl fld="3" item="25"/>
          <tpl fld="2" item="53"/>
          <tpl hier="9" item="1"/>
          <tpl hier="11" item="4"/>
          <tpl hier="12" item="5"/>
          <tpl fld="4" item="0"/>
        </tpls>
      </n>
      <n v="928041815040">
        <tpls c="8">
          <tpl hier="1" item="6"/>
          <tpl hier="4" item="3"/>
          <tpl fld="3" item="14"/>
          <tpl fld="2" item="53"/>
          <tpl hier="9" item="1"/>
          <tpl hier="11" item="4"/>
          <tpl hier="12" item="5"/>
          <tpl fld="4" item="0"/>
        </tpls>
      </n>
      <n v="3558470211072">
        <tpls c="8">
          <tpl hier="1" item="6"/>
          <tpl hier="4" item="3"/>
          <tpl fld="3" item="5"/>
          <tpl fld="2" item="53"/>
          <tpl hier="9" item="1"/>
          <tpl hier="11" item="4"/>
          <tpl hier="12" item="5"/>
          <tpl fld="4" item="0"/>
        </tpls>
      </n>
      <n v="2143150299392">
        <tpls c="8">
          <tpl hier="1" item="6"/>
          <tpl hier="4" item="3"/>
          <tpl fld="3" item="50"/>
          <tpl fld="2" item="57"/>
          <tpl hier="9" item="1"/>
          <tpl hier="11" item="4"/>
          <tpl hier="12" item="5"/>
          <tpl fld="4" item="0"/>
        </tpls>
      </n>
      <n v="1543641611136">
        <tpls c="8">
          <tpl hier="1" item="6"/>
          <tpl hier="4" item="3"/>
          <tpl fld="3" item="24"/>
          <tpl fld="2" item="79"/>
          <tpl hier="9" item="1"/>
          <tpl hier="11" item="4"/>
          <tpl hier="12" item="5"/>
          <tpl fld="4" item="0"/>
        </tpls>
      </n>
      <n v="62145129267200">
        <tpls c="8">
          <tpl hier="1" item="6"/>
          <tpl hier="4" item="3"/>
          <tpl fld="3" item="1"/>
          <tpl fld="2" item="51"/>
          <tpl hier="9" item="1"/>
          <tpl hier="11" item="4"/>
          <tpl hier="12" item="5"/>
          <tpl fld="4" item="0"/>
        </tpls>
      </n>
      <n v="196590223620416">
        <tpls c="8">
          <tpl hier="1" item="6"/>
          <tpl hier="4" item="3"/>
          <tpl fld="3" item="33"/>
          <tpl fld="1" item="1"/>
          <tpl hier="9" item="1"/>
          <tpl hier="11" item="4"/>
          <tpl hier="12" item="5"/>
          <tpl fld="4" item="0"/>
        </tpls>
      </n>
      <n v="1551251378176">
        <tpls c="8">
          <tpl hier="1" item="6"/>
          <tpl hier="4" item="3"/>
          <tpl fld="3" item="5"/>
          <tpl fld="2" item="63"/>
          <tpl hier="9" item="1"/>
          <tpl hier="11" item="4"/>
          <tpl hier="12" item="5"/>
          <tpl fld="4" item="0"/>
        </tpls>
      </n>
      <n v="2370058686">
        <tpls c="8">
          <tpl hier="1" item="6"/>
          <tpl hier="4" item="3"/>
          <tpl fld="3" item="37"/>
          <tpl fld="2" item="52"/>
          <tpl hier="9" item="1"/>
          <tpl hier="11" item="4"/>
          <tpl hier="12" item="5"/>
          <tpl fld="4" item="0"/>
        </tpls>
      </n>
      <n v="196691978128">
        <tpls c="8">
          <tpl hier="1" item="6"/>
          <tpl hier="4" item="3"/>
          <tpl fld="3" item="10"/>
          <tpl fld="2" item="60"/>
          <tpl hier="9" item="1"/>
          <tpl hier="11" item="4"/>
          <tpl hier="12" item="5"/>
          <tpl fld="4" item="0"/>
        </tpls>
      </n>
      <n v="1909458545">
        <tpls c="8">
          <tpl hier="1" item="6"/>
          <tpl hier="4" item="3"/>
          <tpl fld="3" item="20"/>
          <tpl fld="2" item="42"/>
          <tpl hier="9" item="1"/>
          <tpl hier="11" item="4"/>
          <tpl hier="12" item="5"/>
          <tpl fld="4" item="0"/>
        </tpls>
      </n>
      <n v="3334297368.75">
        <tpls c="8">
          <tpl hier="1" item="6"/>
          <tpl hier="4" item="3"/>
          <tpl fld="3" item="31"/>
          <tpl fld="2" item="77"/>
          <tpl hier="9" item="1"/>
          <tpl hier="11" item="4"/>
          <tpl hier="12" item="5"/>
          <tpl fld="4" item="0"/>
        </tpls>
      </n>
      <n v="137167463872">
        <tpls c="8">
          <tpl hier="1" item="6"/>
          <tpl hier="4" item="3"/>
          <tpl fld="3" item="58"/>
          <tpl fld="2" item="35"/>
          <tpl hier="9" item="1"/>
          <tpl hier="11" item="4"/>
          <tpl hier="12" item="5"/>
          <tpl fld="4" item="0"/>
        </tpls>
      </n>
      <n v="26449526814">
        <tpls c="8">
          <tpl hier="1" item="6"/>
          <tpl hier="4" item="3"/>
          <tpl fld="3" item="45"/>
          <tpl fld="2" item="54"/>
          <tpl hier="9" item="1"/>
          <tpl hier="11" item="4"/>
          <tpl hier="12" item="5"/>
          <tpl fld="4" item="0"/>
        </tpls>
      </n>
      <n v="195730309806">
        <tpls c="8">
          <tpl hier="1" item="6"/>
          <tpl hier="4" item="3"/>
          <tpl fld="3" item="47"/>
          <tpl fld="2" item="65"/>
          <tpl hier="9" item="1"/>
          <tpl hier="11" item="4"/>
          <tpl hier="12" item="5"/>
          <tpl fld="4" item="0"/>
        </tpls>
      </n>
      <n v="54881636288">
        <tpls c="8">
          <tpl hier="1" item="6"/>
          <tpl hier="4" item="3"/>
          <tpl fld="3" item="1"/>
          <tpl fld="2" item="33"/>
          <tpl hier="9" item="1"/>
          <tpl hier="11" item="4"/>
          <tpl hier="12" item="5"/>
          <tpl fld="4" item="0"/>
        </tpls>
      </n>
      <n v="244956652176">
        <tpls c="8">
          <tpl hier="1" item="6"/>
          <tpl hier="4" item="3"/>
          <tpl fld="3" item="26"/>
          <tpl fld="2" item="71"/>
          <tpl hier="9" item="1"/>
          <tpl hier="11" item="4"/>
          <tpl hier="12" item="5"/>
          <tpl fld="4" item="0"/>
        </tpls>
      </n>
      <n v="713836014976">
        <tpls c="8">
          <tpl hier="1" item="6"/>
          <tpl hier="4" item="3"/>
          <tpl fld="3" item="7"/>
          <tpl fld="2" item="74"/>
          <tpl hier="9" item="1"/>
          <tpl hier="11" item="4"/>
          <tpl hier="12" item="5"/>
          <tpl fld="4" item="0"/>
        </tpls>
      </n>
      <n v="3041141057792">
        <tpls c="8">
          <tpl hier="1" item="6"/>
          <tpl hier="4" item="3"/>
          <tpl fld="3" item="2"/>
          <tpl fld="2" item="74"/>
          <tpl hier="9" item="1"/>
          <tpl hier="11" item="4"/>
          <tpl hier="12" item="5"/>
          <tpl fld="4" item="0"/>
        </tpls>
      </n>
      <n v="931866551936">
        <tpls c="8">
          <tpl hier="1" item="6"/>
          <tpl hier="4" item="3"/>
          <tpl fld="3" item="53"/>
          <tpl fld="2" item="76"/>
          <tpl hier="9" item="1"/>
          <tpl hier="11" item="4"/>
          <tpl hier="12" item="5"/>
          <tpl fld="4" item="0"/>
        </tpls>
      </n>
      <n v="26639881216">
        <tpls c="8">
          <tpl hier="1" item="6"/>
          <tpl hier="4" item="3"/>
          <tpl fld="3" item="48"/>
          <tpl fld="2" item="83"/>
          <tpl hier="9" item="1"/>
          <tpl hier="11" item="4"/>
          <tpl hier="12" item="5"/>
          <tpl fld="4" item="0"/>
        </tpls>
      </n>
      <n v="3204006927360">
        <tpls c="8">
          <tpl hier="1" item="6"/>
          <tpl hier="4" item="3"/>
          <tpl fld="3" item="47"/>
          <tpl fld="2" item="83"/>
          <tpl hier="9" item="1"/>
          <tpl hier="11" item="4"/>
          <tpl hier="12" item="5"/>
          <tpl fld="4" item="0"/>
        </tpls>
      </n>
      <n v="292251177824">
        <tpls c="8">
          <tpl hier="1" item="6"/>
          <tpl hier="4" item="3"/>
          <tpl fld="3" item="36"/>
          <tpl fld="2" item="75"/>
          <tpl hier="9" item="1"/>
          <tpl hier="11" item="4"/>
          <tpl hier="12" item="5"/>
          <tpl fld="4" item="0"/>
        </tpls>
      </n>
      <n v="1471341815680">
        <tpls c="8">
          <tpl hier="1" item="6"/>
          <tpl hier="4" item="3"/>
          <tpl fld="3" item="33"/>
          <tpl fld="2" item="75"/>
          <tpl hier="9" item="1"/>
          <tpl hier="11" item="4"/>
          <tpl hier="12" item="5"/>
          <tpl fld="4" item="0"/>
        </tpls>
      </n>
      <n v="7312483772416">
        <tpls c="8">
          <tpl hier="1" item="6"/>
          <tpl hier="4" item="3"/>
          <tpl fld="3" item="17"/>
          <tpl fld="2" item="80"/>
          <tpl hier="9" item="1"/>
          <tpl hier="11" item="4"/>
          <tpl hier="12" item="5"/>
          <tpl fld="4" item="0"/>
        </tpls>
      </n>
      <n v="343764195264">
        <tpls c="8">
          <tpl hier="1" item="6"/>
          <tpl hier="4" item="3"/>
          <tpl fld="3" item="7"/>
          <tpl fld="2" item="84"/>
          <tpl hier="9" item="1"/>
          <tpl hier="11" item="4"/>
          <tpl hier="12" item="5"/>
          <tpl fld="4" item="0"/>
        </tpls>
      </n>
      <n v="259175587840">
        <tpls c="8">
          <tpl hier="1" item="6"/>
          <tpl hier="4" item="3"/>
          <tpl fld="3" item="0"/>
          <tpl fld="2" item="70"/>
          <tpl hier="9" item="1"/>
          <tpl hier="11" item="4"/>
          <tpl hier="12" item="5"/>
          <tpl fld="4" item="0"/>
        </tpls>
      </n>
      <n v="23934237628416">
        <tpls c="8">
          <tpl hier="1" item="6"/>
          <tpl hier="4" item="3"/>
          <tpl fld="3" item="28"/>
          <tpl fld="2" item="78"/>
          <tpl hier="9" item="1"/>
          <tpl hier="11" item="4"/>
          <tpl hier="12" item="5"/>
          <tpl fld="4" item="0"/>
        </tpls>
      </n>
      <n v="1204976010240">
        <tpls c="8">
          <tpl hier="1" item="6"/>
          <tpl hier="4" item="3"/>
          <tpl fld="3" item="3"/>
          <tpl fld="2" item="74"/>
          <tpl hier="9" item="1"/>
          <tpl hier="11" item="4"/>
          <tpl hier="12" item="5"/>
          <tpl fld="4" item="0"/>
        </tpls>
      </n>
      <n v="250486383520">
        <tpls c="8">
          <tpl hier="1" item="6"/>
          <tpl hier="4" item="3"/>
          <tpl fld="3" item="20"/>
          <tpl fld="2" item="76"/>
          <tpl hier="9" item="1"/>
          <tpl hier="11" item="4"/>
          <tpl hier="12" item="5"/>
          <tpl fld="4" item="0"/>
        </tpls>
      </n>
      <n v="2560720031744">
        <tpls c="8">
          <tpl hier="1" item="6"/>
          <tpl hier="4" item="3"/>
          <tpl fld="3" item="38"/>
          <tpl fld="2" item="76"/>
          <tpl hier="9" item="1"/>
          <tpl hier="11" item="4"/>
          <tpl hier="12" item="5"/>
          <tpl fld="4" item="0"/>
        </tpls>
      </n>
      <n v="716803144192">
        <tpls c="8">
          <tpl hier="1" item="6"/>
          <tpl hier="4" item="3"/>
          <tpl fld="3" item="43"/>
          <tpl fld="2" item="83"/>
          <tpl hier="9" item="1"/>
          <tpl hier="11" item="4"/>
          <tpl hier="12" item="5"/>
          <tpl fld="4" item="0"/>
        </tpls>
      </n>
      <n v="18373865472">
        <tpls c="8">
          <tpl hier="1" item="6"/>
          <tpl hier="4" item="3"/>
          <tpl fld="3" item="32"/>
          <tpl fld="2" item="75"/>
          <tpl hier="9" item="1"/>
          <tpl hier="11" item="4"/>
          <tpl hier="12" item="5"/>
          <tpl fld="4" item="0"/>
        </tpls>
      </n>
      <n v="1480012009856">
        <tpls c="8">
          <tpl hier="1" item="6"/>
          <tpl hier="4" item="3"/>
          <tpl fld="3" item="29"/>
          <tpl fld="2" item="75"/>
          <tpl hier="9" item="1"/>
          <tpl hier="11" item="4"/>
          <tpl hier="12" item="5"/>
          <tpl fld="4" item="0"/>
        </tpls>
      </n>
      <n v="2856229366472">
        <tpls c="8">
          <tpl hier="1" item="6"/>
          <tpl hier="4" item="3"/>
          <tpl fld="3" item="15"/>
          <tpl fld="2" item="80"/>
          <tpl hier="9" item="1"/>
          <tpl hier="11" item="4"/>
          <tpl hier="12" item="5"/>
          <tpl fld="4" item="0"/>
        </tpls>
      </n>
      <n v="93225400320">
        <tpls c="8">
          <tpl hier="1" item="6"/>
          <tpl hier="4" item="3"/>
          <tpl fld="3" item="4"/>
          <tpl fld="2" item="84"/>
          <tpl hier="9" item="1"/>
          <tpl hier="11" item="4"/>
          <tpl hier="12" item="5"/>
          <tpl fld="4" item="0"/>
        </tpls>
      </n>
      <n v="1230004867328">
        <tpls c="8">
          <tpl hier="1" item="6"/>
          <tpl hier="4" item="3"/>
          <tpl fld="3" item="2"/>
          <tpl fld="2" item="84"/>
          <tpl hier="9" item="1"/>
          <tpl hier="11" item="4"/>
          <tpl hier="12" item="5"/>
          <tpl fld="4" item="0"/>
        </tpls>
      </n>
      <n v="297367362560">
        <tpls c="8">
          <tpl hier="1" item="6"/>
          <tpl hier="4" item="3"/>
          <tpl fld="3" item="53"/>
          <tpl fld="2" item="70"/>
          <tpl hier="9" item="1"/>
          <tpl hier="11" item="4"/>
          <tpl hier="12" item="5"/>
          <tpl fld="4" item="0"/>
        </tpls>
      </n>
      <n v="100855025664">
        <tpls c="8">
          <tpl hier="1" item="6"/>
          <tpl hier="4" item="3"/>
          <tpl fld="3" item="48"/>
          <tpl fld="2" item="72"/>
          <tpl hier="9" item="1"/>
          <tpl hier="11" item="4"/>
          <tpl hier="12" item="5"/>
          <tpl fld="4" item="0"/>
        </tpls>
      </n>
      <n v="5510636424192">
        <tpls c="8">
          <tpl hier="1" item="6"/>
          <tpl hier="4" item="3"/>
          <tpl fld="3" item="45"/>
          <tpl fld="2" item="72"/>
          <tpl hier="9" item="1"/>
          <tpl hier="11" item="4"/>
          <tpl hier="12" item="5"/>
          <tpl fld="4" item="0"/>
        </tpls>
      </n>
      <n v="10781705326592">
        <tpls c="8">
          <tpl hier="1" item="6"/>
          <tpl hier="4" item="3"/>
          <tpl fld="3" item="47"/>
          <tpl fld="2" item="72"/>
          <tpl hier="9" item="1"/>
          <tpl hier="11" item="4"/>
          <tpl hier="12" item="5"/>
          <tpl fld="4" item="0"/>
        </tpls>
      </n>
      <n v="5862174917632">
        <tpls c="8">
          <tpl hier="1" item="6"/>
          <tpl hier="4" item="3"/>
          <tpl fld="3" item="36"/>
          <tpl fld="2" item="78"/>
          <tpl hier="9" item="1"/>
          <tpl hier="11" item="4"/>
          <tpl hier="12" item="5"/>
          <tpl fld="4" item="0"/>
        </tpls>
      </n>
      <n v="21981029724160">
        <tpls c="8">
          <tpl hier="1" item="6"/>
          <tpl hier="4" item="3"/>
          <tpl fld="3" item="27"/>
          <tpl fld="2" item="78"/>
          <tpl hier="9" item="1"/>
          <tpl hier="11" item="4"/>
          <tpl hier="12" item="5"/>
          <tpl fld="4" item="0"/>
        </tpls>
      </n>
      <n v="1813865216">
        <tpls c="8">
          <tpl hier="1" item="6"/>
          <tpl hier="4" item="3"/>
          <tpl fld="3" item="18"/>
          <tpl fld="2" item="73"/>
          <tpl hier="9" item="1"/>
          <tpl hier="11" item="4"/>
          <tpl hier="12" item="5"/>
          <tpl fld="4" item="0"/>
        </tpls>
      </n>
      <n v="42588060192">
        <tpls c="8">
          <tpl hier="1" item="6"/>
          <tpl hier="4" item="3"/>
          <tpl fld="3" item="22"/>
          <tpl fld="2" item="73"/>
          <tpl hier="9" item="1"/>
          <tpl hier="11" item="4"/>
          <tpl hier="12" item="5"/>
          <tpl fld="4" item="0"/>
        </tpls>
      </n>
      <n v="607013716544">
        <tpls c="8">
          <tpl hier="1" item="6"/>
          <tpl hier="4" item="3"/>
          <tpl fld="3" item="21"/>
          <tpl fld="2" item="73"/>
          <tpl hier="9" item="1"/>
          <tpl hier="11" item="4"/>
          <tpl hier="12" item="5"/>
          <tpl fld="4" item="0"/>
        </tpls>
      </n>
      <n v="330311916608">
        <tpls c="8">
          <tpl hier="1" item="6"/>
          <tpl hier="4" item="3"/>
          <tpl fld="3" item="8"/>
          <tpl fld="2" item="69"/>
          <tpl hier="9" item="1"/>
          <tpl hier="11" item="4"/>
          <tpl hier="12" item="5"/>
          <tpl fld="4" item="0"/>
        </tpls>
      </n>
      <n v="3624439205120">
        <tpls c="8">
          <tpl hier="1" item="6"/>
          <tpl hier="4" item="3"/>
          <tpl fld="3" item="6"/>
          <tpl fld="2" item="69"/>
          <tpl hier="9" item="1"/>
          <tpl hier="11" item="4"/>
          <tpl hier="12" item="5"/>
          <tpl fld="4" item="0"/>
        </tpls>
      </n>
      <n v="6265714903552">
        <tpls c="8">
          <tpl hier="1" item="6"/>
          <tpl hier="4" item="3"/>
          <tpl fld="3" item="5"/>
          <tpl fld="2" item="69"/>
          <tpl hier="9" item="1"/>
          <tpl hier="11" item="4"/>
          <tpl hier="12" item="5"/>
          <tpl fld="4" item="0"/>
        </tpls>
      </n>
      <n v="176582255360">
        <tpls c="8">
          <tpl hier="1" item="6"/>
          <tpl hier="4" item="3"/>
          <tpl fld="3" item="56"/>
          <tpl fld="2" item="66"/>
          <tpl hier="9" item="1"/>
          <tpl hier="11" item="4"/>
          <tpl hier="12" item="5"/>
          <tpl fld="4" item="0"/>
        </tpls>
      </n>
      <n v="672331708672">
        <tpls c="8">
          <tpl hier="1" item="6"/>
          <tpl hier="4" item="3"/>
          <tpl fld="3" item="0"/>
          <tpl fld="2" item="66"/>
          <tpl hier="9" item="1"/>
          <tpl hier="11" item="4"/>
          <tpl hier="12" item="5"/>
          <tpl fld="4" item="0"/>
        </tpls>
      </n>
      <n v="1998323140608">
        <tpls c="8">
          <tpl hier="1" item="6"/>
          <tpl hier="4" item="3"/>
          <tpl fld="3" item="55"/>
          <tpl fld="2" item="66"/>
          <tpl hier="9" item="1"/>
          <tpl hier="11" item="4"/>
          <tpl hier="12" item="5"/>
          <tpl fld="4" item="0"/>
        </tpls>
      </n>
      <n v="6807487232">
        <tpls c="8">
          <tpl hier="1" item="6"/>
          <tpl hier="4" item="3"/>
          <tpl fld="3" item="35"/>
          <tpl fld="2" item="48"/>
          <tpl hier="9" item="1"/>
          <tpl hier="11" item="4"/>
          <tpl hier="12" item="5"/>
          <tpl fld="4" item="0"/>
        </tpls>
      </n>
      <n v="116176001760">
        <tpls c="8">
          <tpl hier="1" item="6"/>
          <tpl hier="4" item="3"/>
          <tpl fld="3" item="40"/>
          <tpl fld="2" item="48"/>
          <tpl hier="9" item="1"/>
          <tpl hier="11" item="4"/>
          <tpl hier="12" item="5"/>
          <tpl fld="4" item="0"/>
        </tpls>
      </n>
      <n v="498397887633">
        <tpls c="8">
          <tpl hier="1" item="6"/>
          <tpl hier="4" item="3"/>
          <tpl fld="3" item="50"/>
          <tpl fld="2" item="48"/>
          <tpl hier="9" item="1"/>
          <tpl hier="11" item="4"/>
          <tpl hier="12" item="5"/>
          <tpl fld="4" item="0"/>
        </tpls>
      </n>
      <n v="1232089654720">
        <tpls c="8">
          <tpl hier="1" item="6"/>
          <tpl hier="4" item="3"/>
          <tpl fld="3" item="49"/>
          <tpl fld="2" item="48"/>
          <tpl hier="9" item="1"/>
          <tpl hier="11" item="4"/>
          <tpl hier="12" item="5"/>
          <tpl fld="4" item="0"/>
        </tpls>
      </n>
      <n v="12386233498">
        <tpls c="8">
          <tpl hier="1" item="6"/>
          <tpl hier="4" item="3"/>
          <tpl fld="3" item="32"/>
          <tpl fld="2" item="53"/>
          <tpl hier="9" item="1"/>
          <tpl hier="11" item="4"/>
          <tpl hier="12" item="5"/>
          <tpl fld="4" item="0"/>
        </tpls>
      </n>
      <n v="960344444032">
        <tpls c="8">
          <tpl hier="1" item="6"/>
          <tpl hier="4" item="3"/>
          <tpl fld="3" item="11"/>
          <tpl fld="2" item="53"/>
          <tpl hier="9" item="1"/>
          <tpl hier="11" item="4"/>
          <tpl hier="12" item="5"/>
          <tpl fld="4" item="0"/>
        </tpls>
      </n>
      <n v="3129386392576">
        <tpls c="8">
          <tpl hier="1" item="6"/>
          <tpl hier="4" item="3"/>
          <tpl fld="3" item="42"/>
          <tpl fld="2" item="57"/>
          <tpl hier="9" item="1"/>
          <tpl hier="11" item="4"/>
          <tpl hier="12" item="5"/>
          <tpl fld="4" item="0"/>
        </tpls>
      </n>
      <n v="1416898332032">
        <tpls c="8">
          <tpl hier="1" item="6"/>
          <tpl hier="4" item="3"/>
          <tpl fld="3" item="14"/>
          <tpl fld="2" item="79"/>
          <tpl hier="9" item="1"/>
          <tpl hier="11" item="4"/>
          <tpl hier="12" item="5"/>
          <tpl fld="4" item="0"/>
        </tpls>
      </n>
      <n v="69003775303680">
        <tpls c="8">
          <tpl hier="1" item="6"/>
          <tpl hier="4" item="3"/>
          <tpl fld="3" item="52"/>
          <tpl fld="2" item="51"/>
          <tpl hier="9" item="1"/>
          <tpl hier="11" item="4"/>
          <tpl hier="12" item="5"/>
          <tpl fld="4" item="0"/>
        </tpls>
      </n>
      <n v="193674470531904">
        <tpls c="8">
          <tpl hier="1" item="6"/>
          <tpl hier="4" item="3"/>
          <tpl fld="3" item="23"/>
          <tpl fld="1" item="1"/>
          <tpl hier="9" item="1"/>
          <tpl hier="11" item="4"/>
          <tpl hier="12" item="5"/>
          <tpl fld="4" item="0"/>
        </tpls>
      </n>
      <n v="3167325452">
        <tpls c="8">
          <tpl hier="1" item="6"/>
          <tpl hier="4" item="3"/>
          <tpl fld="3" item="32"/>
          <tpl fld="2" item="52"/>
          <tpl hier="9" item="1"/>
          <tpl hier="11" item="4"/>
          <tpl hier="12" item="5"/>
          <tpl fld="4" item="0"/>
        </tpls>
      </n>
      <n v="275369194656">
        <tpls c="8">
          <tpl hier="1" item="6"/>
          <tpl hier="4" item="3"/>
          <tpl fld="3" item="4"/>
          <tpl fld="2" item="60"/>
          <tpl hier="9" item="1"/>
          <tpl hier="11" item="4"/>
          <tpl hier="12" item="5"/>
          <tpl fld="4" item="0"/>
        </tpls>
      </n>
      <n v="2587138840">
        <tpls c="8">
          <tpl hier="1" item="6"/>
          <tpl hier="4" item="3"/>
          <tpl fld="3" item="46"/>
          <tpl fld="2" item="42"/>
          <tpl hier="9" item="1"/>
          <tpl hier="11" item="4"/>
          <tpl hier="12" item="5"/>
          <tpl fld="4" item="0"/>
        </tpls>
      </n>
      <n v="2921938883.125">
        <tpls c="8">
          <tpl hier="1" item="6"/>
          <tpl hier="4" item="3"/>
          <tpl fld="3" item="22"/>
          <tpl fld="2" item="77"/>
          <tpl hier="9" item="1"/>
          <tpl hier="11" item="4"/>
          <tpl hier="12" item="5"/>
          <tpl fld="4" item="0"/>
        </tpls>
      </n>
      <n v="176421296064">
        <tpls c="8">
          <tpl hier="1" item="6"/>
          <tpl hier="4" item="3"/>
          <tpl fld="3" item="0"/>
          <tpl fld="2" item="35"/>
          <tpl hier="9" item="1"/>
          <tpl hier="11" item="4"/>
          <tpl hier="12" item="5"/>
          <tpl fld="4" item="0"/>
        </tpls>
      </n>
      <n v="28823911012">
        <tpls c="8">
          <tpl hier="1" item="6"/>
          <tpl hier="4" item="3"/>
          <tpl fld="3" item="28"/>
          <tpl fld="2" item="54"/>
          <tpl hier="9" item="1"/>
          <tpl hier="11" item="4"/>
          <tpl hier="12" item="5"/>
          <tpl fld="4" item="0"/>
        </tpls>
      </n>
      <n v="5083494526">
        <tpls c="8">
          <tpl hier="1" item="6"/>
          <tpl hier="4" item="3"/>
          <tpl fld="3" item="18"/>
          <tpl fld="2" item="85"/>
          <tpl hier="9" item="1"/>
          <tpl hier="11" item="4"/>
          <tpl hier="12" item="5"/>
          <tpl fld="4" item="0"/>
        </tpls>
      </n>
      <n v="198968739264">
        <tpls c="8">
          <tpl hier="1" item="6"/>
          <tpl hier="4" item="3"/>
          <tpl fld="3" item="38"/>
          <tpl fld="2" item="43"/>
          <tpl hier="9" item="1"/>
          <tpl hier="11" item="4"/>
          <tpl hier="12" item="5"/>
          <tpl fld="4" item="0"/>
        </tpls>
      </n>
      <n v="166623331200">
        <tpls c="8">
          <tpl hier="1" item="6"/>
          <tpl hier="4" item="3"/>
          <tpl fld="3" item="20"/>
          <tpl fld="2" item="57"/>
          <tpl hier="9" item="1"/>
          <tpl hier="11" item="4"/>
          <tpl hier="12" item="5"/>
          <tpl fld="4" item="0"/>
        </tpls>
      </n>
      <n v="1951496338432">
        <tpls c="8">
          <tpl hier="1" item="6"/>
          <tpl hier="4" item="3"/>
          <tpl fld="3" item="51"/>
          <tpl fld="2" item="57"/>
          <tpl hier="9" item="1"/>
          <tpl hier="11" item="4"/>
          <tpl hier="12" item="5"/>
          <tpl fld="4" item="0"/>
        </tpls>
      </n>
      <n v="6284461893376">
        <tpls c="8">
          <tpl hier="1" item="6"/>
          <tpl hier="4" item="3"/>
          <tpl fld="3" item="38"/>
          <tpl fld="2" item="57"/>
          <tpl hier="9" item="1"/>
          <tpl hier="11" item="4"/>
          <tpl hier="12" item="5"/>
          <tpl fld="4" item="0"/>
        </tpls>
      </n>
      <n v="38065448960">
        <tpls c="8">
          <tpl hier="1" item="6"/>
          <tpl hier="4" item="3"/>
          <tpl fld="3" item="44"/>
          <tpl fld="2" item="61"/>
          <tpl hier="9" item="1"/>
          <tpl hier="11" item="4"/>
          <tpl hier="12" item="5"/>
          <tpl fld="4" item="0"/>
        </tpls>
      </n>
      <n v="1055908077760">
        <tpls c="8">
          <tpl hier="1" item="6"/>
          <tpl hier="4" item="3"/>
          <tpl fld="3" item="43"/>
          <tpl fld="2" item="61"/>
          <tpl hier="9" item="1"/>
          <tpl hier="11" item="4"/>
          <tpl hier="12" item="5"/>
          <tpl fld="4" item="0"/>
        </tpls>
      </n>
      <n v="3122867193344">
        <tpls c="8">
          <tpl hier="1" item="6"/>
          <tpl hier="4" item="3"/>
          <tpl fld="3" item="42"/>
          <tpl fld="2" item="61"/>
          <tpl hier="9" item="1"/>
          <tpl hier="11" item="4"/>
          <tpl hier="12" item="5"/>
          <tpl fld="4" item="0"/>
        </tpls>
      </n>
      <n v="7603759341056">
        <tpls c="8">
          <tpl hier="1" item="6"/>
          <tpl hier="4" item="3"/>
          <tpl fld="3" item="41"/>
          <tpl fld="2" item="61"/>
          <tpl hier="9" item="1"/>
          <tpl hier="11" item="4"/>
          <tpl hier="12" item="5"/>
          <tpl fld="4" item="0"/>
        </tpls>
      </n>
      <n v="133588012192">
        <tpls c="8">
          <tpl hier="1" item="6"/>
          <tpl hier="4" item="3"/>
          <tpl fld="3" item="32"/>
          <tpl fld="2" item="79"/>
          <tpl hier="9" item="1"/>
          <tpl hier="11" item="4"/>
          <tpl hier="12" item="5"/>
          <tpl fld="4" item="0"/>
        </tpls>
      </n>
      <n v="620182871680">
        <tpls c="8">
          <tpl hier="1" item="6"/>
          <tpl hier="4" item="3"/>
          <tpl fld="3" item="31"/>
          <tpl fld="2" item="79"/>
          <tpl hier="9" item="1"/>
          <tpl hier="11" item="4"/>
          <tpl hier="12" item="5"/>
          <tpl fld="4" item="0"/>
        </tpls>
      </n>
      <n v="1514424159872">
        <tpls c="8">
          <tpl hier="1" item="6"/>
          <tpl hier="4" item="3"/>
          <tpl fld="3" item="30"/>
          <tpl fld="2" item="79"/>
          <tpl hier="9" item="1"/>
          <tpl hier="11" item="4"/>
          <tpl hier="12" item="5"/>
          <tpl fld="4" item="0"/>
        </tpls>
      </n>
      <n v="3299248258432">
        <tpls c="8">
          <tpl hier="1" item="6"/>
          <tpl hier="4" item="3"/>
          <tpl fld="3" item="29"/>
          <tpl fld="2" item="79"/>
          <tpl hier="9" item="1"/>
          <tpl hier="11" item="4"/>
          <tpl hier="12" item="5"/>
          <tpl fld="4" item="0"/>
        </tpls>
      </n>
      <n v="116464705536">
        <tpls c="8">
          <tpl hier="1" item="6"/>
          <tpl hier="4" item="3"/>
          <tpl fld="3" item="16"/>
          <tpl fld="2" item="46"/>
          <tpl hier="9" item="1"/>
          <tpl hier="11" item="4"/>
          <tpl hier="12" item="5"/>
          <tpl fld="4" item="0"/>
        </tpls>
      </n>
      <n v="2632185889792">
        <tpls c="8">
          <tpl hier="1" item="6"/>
          <tpl hier="4" item="3"/>
          <tpl fld="3" item="15"/>
          <tpl fld="2" item="46"/>
          <tpl hier="9" item="1"/>
          <tpl hier="11" item="4"/>
          <tpl hier="12" item="5"/>
          <tpl fld="4" item="0"/>
        </tpls>
      </n>
      <n v="8391544445440">
        <tpls c="8">
          <tpl hier="1" item="6"/>
          <tpl hier="4" item="3"/>
          <tpl fld="3" item="14"/>
          <tpl fld="2" item="46"/>
          <tpl hier="9" item="1"/>
          <tpl hier="11" item="4"/>
          <tpl hier="12" item="5"/>
          <tpl fld="4" item="0"/>
        </tpls>
      </n>
      <n v="13758331671040">
        <tpls c="8">
          <tpl hier="1" item="6"/>
          <tpl hier="4" item="3"/>
          <tpl fld="3" item="13"/>
          <tpl fld="2" item="46"/>
          <tpl hier="9" item="1"/>
          <tpl hier="11" item="4"/>
          <tpl hier="12" item="5"/>
          <tpl fld="4" item="0"/>
        </tpls>
      </n>
      <n v="6042821363456">
        <tpls c="8">
          <tpl hier="1" item="6"/>
          <tpl hier="4" item="3"/>
          <tpl fld="3" item="4"/>
          <tpl fld="2" item="51"/>
          <tpl hier="9" item="1"/>
          <tpl hier="11" item="4"/>
          <tpl hier="12" item="5"/>
          <tpl fld="4" item="0"/>
        </tpls>
      </n>
      <n v="24485768425472">
        <tpls c="8">
          <tpl hier="1" item="6"/>
          <tpl hier="4" item="3"/>
          <tpl fld="3" item="58"/>
          <tpl fld="2" item="51"/>
          <tpl hier="9" item="1"/>
          <tpl hier="11" item="4"/>
          <tpl hier="12" item="5"/>
          <tpl fld="4" item="0"/>
        </tpls>
      </n>
      <n v="57981226786816">
        <tpls c="8">
          <tpl hier="1" item="6"/>
          <tpl hier="4" item="3"/>
          <tpl fld="3" item="2"/>
          <tpl fld="2" item="51"/>
          <tpl hier="9" item="1"/>
          <tpl hier="11" item="4"/>
          <tpl hier="12" item="5"/>
          <tpl fld="4" item="0"/>
        </tpls>
      </n>
      <n v="2681424906332.5">
        <tpls c="8">
          <tpl hier="1" item="6"/>
          <tpl hier="4" item="3"/>
          <tpl fld="3" item="37"/>
          <tpl fld="1" item="1"/>
          <tpl hier="9" item="1"/>
          <tpl hier="11" item="4"/>
          <tpl hier="12" item="5"/>
          <tpl fld="4" item="0"/>
        </tpls>
      </n>
      <n v="34585613345872">
        <tpls c="8">
          <tpl hier="1" item="6"/>
          <tpl hier="4" item="3"/>
          <tpl fld="3" item="39"/>
          <tpl fld="1" item="1"/>
          <tpl hier="9" item="1"/>
          <tpl hier="11" item="4"/>
          <tpl hier="12" item="5"/>
          <tpl fld="4" item="0"/>
        </tpls>
      </n>
      <n v="104273973863048">
        <tpls c="8">
          <tpl hier="1" item="6"/>
          <tpl hier="4" item="3"/>
          <tpl fld="3" item="28"/>
          <tpl fld="1" item="1"/>
          <tpl hier="9" item="1"/>
          <tpl hier="11" item="4"/>
          <tpl hier="12" item="5"/>
          <tpl fld="4" item="0"/>
        </tpls>
      </n>
      <n v="195403475031376">
        <tpls c="8">
          <tpl hier="1" item="6"/>
          <tpl hier="4" item="3"/>
          <tpl fld="3" item="19"/>
          <tpl fld="1" item="1"/>
          <tpl hier="9" item="1"/>
          <tpl hier="11" item="4"/>
          <tpl hier="12" item="5"/>
          <tpl fld="4" item="0"/>
        </tpls>
      </n>
      <n v="734019584">
        <tpls c="8">
          <tpl hier="1" item="6"/>
          <tpl hier="4" item="3"/>
          <tpl fld="3" item="26"/>
          <tpl fld="2" item="58"/>
          <tpl hier="9" item="1"/>
          <tpl hier="11" item="4"/>
          <tpl hier="12" item="5"/>
          <tpl fld="4" item="0"/>
        </tpls>
      </n>
      <n v="9686400000">
        <tpls c="8">
          <tpl hier="1" item="6"/>
          <tpl hier="4" item="3"/>
          <tpl fld="3" item="25"/>
          <tpl fld="2" item="58"/>
          <tpl hier="9" item="1"/>
          <tpl hier="11" item="4"/>
          <tpl hier="12" item="5"/>
          <tpl fld="4" item="0"/>
        </tpls>
      </n>
      <n v="44798367392">
        <tpls c="8">
          <tpl hier="1" item="6"/>
          <tpl hier="4" item="3"/>
          <tpl fld="3" item="24"/>
          <tpl fld="2" item="58"/>
          <tpl hier="9" item="1"/>
          <tpl hier="11" item="4"/>
          <tpl hier="12" item="5"/>
          <tpl fld="4" item="0"/>
        </tpls>
      </n>
      <n v="63513571360">
        <tpls c="8">
          <tpl hier="1" item="6"/>
          <tpl hier="4" item="3"/>
          <tpl fld="3" item="23"/>
          <tpl fld="2" item="58"/>
          <tpl hier="9" item="1"/>
          <tpl hier="11" item="4"/>
          <tpl hier="12" item="5"/>
          <tpl fld="4" item="0"/>
        </tpls>
      </n>
      <n v="41219246240">
        <tpls c="8">
          <tpl hier="1" item="6"/>
          <tpl hier="4" item="3"/>
          <tpl fld="3" item="10"/>
          <tpl fld="2" item="63"/>
          <tpl hier="9" item="1"/>
          <tpl hier="11" item="4"/>
          <tpl hier="12" item="5"/>
          <tpl fld="4" item="0"/>
        </tpls>
      </n>
      <n v="99970605440">
        <tpls c="8">
          <tpl hier="1" item="6"/>
          <tpl hier="4" item="3"/>
          <tpl fld="3" item="12"/>
          <tpl fld="2" item="63"/>
          <tpl hier="9" item="1"/>
          <tpl hier="11" item="4"/>
          <tpl hier="12" item="5"/>
          <tpl fld="4" item="0"/>
        </tpls>
      </n>
      <n v="268947717120">
        <tpls c="8">
          <tpl hier="1" item="6"/>
          <tpl hier="4" item="3"/>
          <tpl fld="3" item="11"/>
          <tpl fld="2" item="63"/>
          <tpl hier="9" item="1"/>
          <tpl hier="11" item="4"/>
          <tpl hier="12" item="5"/>
          <tpl fld="4" item="0"/>
        </tpls>
      </n>
      <n v="1397645854720">
        <tpls c="8">
          <tpl hier="1" item="6"/>
          <tpl hier="4" item="3"/>
          <tpl fld="3" item="9"/>
          <tpl fld="2" item="63"/>
          <tpl hier="9" item="1"/>
          <tpl hier="11" item="4"/>
          <tpl hier="12" item="5"/>
          <tpl fld="4" item="0"/>
        </tpls>
      </n>
      <n v="152576688">
        <tpls c="8">
          <tpl hier="1" item="6"/>
          <tpl hier="4" item="3"/>
          <tpl fld="3" item="57"/>
          <tpl fld="2" item="82"/>
          <tpl hier="9" item="1"/>
          <tpl hier="11" item="4"/>
          <tpl hier="12" item="5"/>
          <tpl fld="4" item="0"/>
        </tpls>
      </n>
      <n v="2438392322">
        <tpls c="8">
          <tpl hier="1" item="6"/>
          <tpl hier="4" item="3"/>
          <tpl fld="3" item="3"/>
          <tpl fld="2" item="82"/>
          <tpl hier="9" item="1"/>
          <tpl hier="11" item="4"/>
          <tpl hier="12" item="5"/>
          <tpl fld="4" item="0"/>
        </tpls>
      </n>
      <n v="6520998712">
        <tpls c="8">
          <tpl hier="1" item="6"/>
          <tpl hier="4" item="3"/>
          <tpl fld="3" item="1"/>
          <tpl fld="2" item="82"/>
          <tpl hier="9" item="1"/>
          <tpl hier="11" item="4"/>
          <tpl hier="12" item="5"/>
          <tpl fld="4" item="0"/>
        </tpls>
      </n>
      <n v="3994302469">
        <tpls c="8">
          <tpl hier="1" item="6"/>
          <tpl hier="4" item="3"/>
          <tpl fld="3" item="20"/>
          <tpl fld="2" item="47"/>
          <tpl hier="9" item="1"/>
          <tpl hier="11" item="4"/>
          <tpl hier="12" item="5"/>
          <tpl fld="4" item="0"/>
        </tpls>
      </n>
      <n v="9258132914.25">
        <tpls c="8">
          <tpl hier="1" item="6"/>
          <tpl hier="4" item="3"/>
          <tpl fld="3" item="51"/>
          <tpl fld="2" item="47"/>
          <tpl hier="9" item="1"/>
          <tpl hier="11" item="4"/>
          <tpl hier="12" item="5"/>
          <tpl fld="4" item="0"/>
        </tpls>
      </n>
      <n v="46929487680">
        <tpls c="8">
          <tpl hier="1" item="6"/>
          <tpl hier="4" item="3"/>
          <tpl fld="3" item="38"/>
          <tpl fld="2" item="47"/>
          <tpl hier="9" item="1"/>
          <tpl hier="11" item="4"/>
          <tpl hier="12" item="5"/>
          <tpl fld="4" item="0"/>
        </tpls>
      </n>
      <n v="2240674208">
        <tpls c="8">
          <tpl hier="1" item="6"/>
          <tpl hier="4" item="3"/>
          <tpl fld="3" item="44"/>
          <tpl fld="2" item="52"/>
          <tpl hier="9" item="1"/>
          <tpl hier="11" item="4"/>
          <tpl hier="12" item="5"/>
          <tpl fld="4" item="0"/>
        </tpls>
      </n>
      <n v="23378027488">
        <tpls c="8">
          <tpl hier="1" item="6"/>
          <tpl hier="4" item="3"/>
          <tpl fld="3" item="43"/>
          <tpl fld="2" item="52"/>
          <tpl hier="9" item="1"/>
          <tpl hier="11" item="4"/>
          <tpl hier="12" item="5"/>
          <tpl fld="4" item="0"/>
        </tpls>
      </n>
      <n v="33933909530">
        <tpls c="8">
          <tpl hier="1" item="6"/>
          <tpl hier="4" item="3"/>
          <tpl fld="3" item="42"/>
          <tpl fld="2" item="52"/>
          <tpl hier="9" item="1"/>
          <tpl hier="11" item="4"/>
          <tpl hier="12" item="5"/>
          <tpl fld="4" item="0"/>
        </tpls>
      </n>
      <n v="129542326864">
        <tpls c="8">
          <tpl hier="1" item="6"/>
          <tpl hier="4" item="3"/>
          <tpl fld="3" item="41"/>
          <tpl fld="2" item="52"/>
          <tpl hier="9" item="1"/>
          <tpl hier="11" item="4"/>
          <tpl hier="12" item="5"/>
          <tpl fld="4" item="0"/>
        </tpls>
      </n>
      <n v="200557879.875">
        <tpls c="8">
          <tpl hier="1" item="6"/>
          <tpl hier="4" item="3"/>
          <tpl fld="3" item="32"/>
          <tpl fld="2" item="56"/>
          <tpl hier="9" item="1"/>
          <tpl hier="11" item="4"/>
          <tpl hier="12" item="5"/>
          <tpl fld="4" item="0"/>
        </tpls>
      </n>
      <n v="7273964216">
        <tpls c="8">
          <tpl hier="1" item="6"/>
          <tpl hier="4" item="3"/>
          <tpl fld="3" item="31"/>
          <tpl fld="2" item="56"/>
          <tpl hier="9" item="1"/>
          <tpl hier="11" item="4"/>
          <tpl hier="12" item="5"/>
          <tpl fld="4" item="0"/>
        </tpls>
      </n>
      <n v="32664969328">
        <tpls c="8">
          <tpl hier="1" item="6"/>
          <tpl hier="4" item="3"/>
          <tpl fld="3" item="30"/>
          <tpl fld="2" item="56"/>
          <tpl hier="9" item="1"/>
          <tpl hier="11" item="4"/>
          <tpl hier="12" item="5"/>
          <tpl fld="4" item="0"/>
        </tpls>
      </n>
      <n v="104649813728">
        <tpls c="8">
          <tpl hier="1" item="6"/>
          <tpl hier="4" item="3"/>
          <tpl fld="3" item="29"/>
          <tpl fld="2" item="56"/>
          <tpl hier="9" item="1"/>
          <tpl hier="11" item="4"/>
          <tpl hier="12" item="5"/>
          <tpl fld="4" item="0"/>
        </tpls>
      </n>
      <n v="172059173730">
        <tpls c="8">
          <tpl hier="1" item="6"/>
          <tpl hier="4" item="3"/>
          <tpl fld="3" item="16"/>
          <tpl fld="2" item="60"/>
          <tpl hier="9" item="1"/>
          <tpl hier="11" item="4"/>
          <tpl hier="12" item="5"/>
          <tpl fld="4" item="0"/>
        </tpls>
      </n>
      <n v="1034206930944">
        <tpls c="8">
          <tpl hier="1" item="6"/>
          <tpl hier="4" item="3"/>
          <tpl fld="3" item="15"/>
          <tpl fld="2" item="60"/>
          <tpl hier="9" item="1"/>
          <tpl hier="11" item="4"/>
          <tpl hier="12" item="5"/>
          <tpl fld="4" item="0"/>
        </tpls>
      </n>
      <n v="2583725596800">
        <tpls c="8">
          <tpl hier="1" item="6"/>
          <tpl hier="4" item="3"/>
          <tpl fld="3" item="14"/>
          <tpl fld="2" item="60"/>
          <tpl hier="9" item="1"/>
          <tpl hier="11" item="4"/>
          <tpl hier="12" item="5"/>
          <tpl fld="4" item="0"/>
        </tpls>
      </n>
      <n v="9275518524288">
        <tpls c="8">
          <tpl hier="1" item="6"/>
          <tpl hier="4" item="3"/>
          <tpl fld="3" item="13"/>
          <tpl fld="2" item="60"/>
          <tpl hier="9" item="1"/>
          <tpl hier="11" item="4"/>
          <tpl hier="12" item="5"/>
          <tpl fld="4" item="0"/>
        </tpls>
      </n>
      <n v="3206065232">
        <tpls c="8">
          <tpl hier="1" item="6"/>
          <tpl hier="4" item="3"/>
          <tpl fld="3" item="4"/>
          <tpl fld="2" item="55"/>
          <tpl hier="9" item="1"/>
          <tpl hier="11" item="4"/>
          <tpl hier="12" item="5"/>
          <tpl fld="4" item="0"/>
        </tpls>
      </n>
      <n v="12753704047">
        <tpls c="8">
          <tpl hier="1" item="6"/>
          <tpl hier="4" item="3"/>
          <tpl fld="3" item="58"/>
          <tpl fld="2" item="55"/>
          <tpl hier="9" item="1"/>
          <tpl hier="11" item="4"/>
          <tpl hier="12" item="5"/>
          <tpl fld="4" item="0"/>
        </tpls>
      </n>
      <n v="19687430096">
        <tpls c="8">
          <tpl hier="1" item="6"/>
          <tpl hier="4" item="3"/>
          <tpl fld="3" item="2"/>
          <tpl fld="2" item="55"/>
          <tpl hier="9" item="1"/>
          <tpl hier="11" item="4"/>
          <tpl hier="12" item="5"/>
          <tpl fld="4" item="0"/>
        </tpls>
      </n>
      <n v="1741836182.5">
        <tpls c="8">
          <tpl hier="1" item="6"/>
          <tpl hier="4" item="3"/>
          <tpl fld="3" item="54"/>
          <tpl fld="2" item="42"/>
          <tpl hier="9" item="1"/>
          <tpl hier="11" item="4"/>
          <tpl hier="12" item="5"/>
          <tpl fld="4" item="0"/>
        </tpls>
      </n>
      <n v="5065996686.5">
        <tpls c="8">
          <tpl hier="1" item="6"/>
          <tpl hier="4" item="3"/>
          <tpl fld="3" item="53"/>
          <tpl fld="2" item="42"/>
          <tpl hier="9" item="1"/>
          <tpl hier="11" item="4"/>
          <tpl hier="12" item="5"/>
          <tpl fld="4" item="0"/>
        </tpls>
      </n>
      <n v="6348090869.5">
        <tpls c="8">
          <tpl hier="1" item="6"/>
          <tpl hier="4" item="3"/>
          <tpl fld="3" item="52"/>
          <tpl fld="2" item="42"/>
          <tpl hier="9" item="1"/>
          <tpl hier="11" item="4"/>
          <tpl hier="12" item="5"/>
          <tpl fld="4" item="0"/>
        </tpls>
      </n>
      <n v="1298355904">
        <tpls c="8">
          <tpl hier="1" item="6"/>
          <tpl hier="4" item="3"/>
          <tpl fld="3" item="48"/>
          <tpl fld="2" item="62"/>
          <tpl hier="9" item="1"/>
          <tpl hier="11" item="4"/>
          <tpl hier="12" item="5"/>
          <tpl fld="4" item="0"/>
        </tpls>
      </n>
      <n v="22070072240">
        <tpls c="8">
          <tpl hier="1" item="6"/>
          <tpl hier="4" item="3"/>
          <tpl fld="3" item="46"/>
          <tpl fld="2" item="62"/>
          <tpl hier="9" item="1"/>
          <tpl hier="11" item="4"/>
          <tpl hier="12" item="5"/>
          <tpl fld="4" item="0"/>
        </tpls>
      </n>
      <n v="52332296048">
        <tpls c="8">
          <tpl hier="1" item="6"/>
          <tpl hier="4" item="3"/>
          <tpl fld="3" item="45"/>
          <tpl fld="2" item="62"/>
          <tpl hier="9" item="1"/>
          <tpl hier="11" item="4"/>
          <tpl hier="12" item="5"/>
          <tpl fld="4" item="0"/>
        </tpls>
      </n>
      <n v="132044969552">
        <tpls c="8">
          <tpl hier="1" item="6"/>
          <tpl hier="4" item="3"/>
          <tpl fld="3" item="47"/>
          <tpl fld="2" item="62"/>
          <tpl hier="9" item="1"/>
          <tpl hier="11" item="4"/>
          <tpl hier="12" item="5"/>
          <tpl fld="4" item="0"/>
        </tpls>
      </n>
      <n v="707171185">
        <tpls c="8">
          <tpl hier="1" item="6"/>
          <tpl hier="4" item="3"/>
          <tpl fld="3" item="34"/>
          <tpl fld="2" item="77"/>
          <tpl hier="9" item="1"/>
          <tpl hier="11" item="4"/>
          <tpl hier="12" item="5"/>
          <tpl fld="4" item="0"/>
        </tpls>
      </n>
      <n v="3202548151">
        <tpls c="8">
          <tpl hier="1" item="6"/>
          <tpl hier="4" item="3"/>
          <tpl fld="3" item="36"/>
          <tpl fld="2" item="77"/>
          <tpl hier="9" item="1"/>
          <tpl hier="11" item="4"/>
          <tpl hier="12" item="5"/>
          <tpl fld="4" item="0"/>
        </tpls>
      </n>
      <n v="4297417324">
        <tpls c="8">
          <tpl hier="1" item="6"/>
          <tpl hier="4" item="3"/>
          <tpl fld="3" item="27"/>
          <tpl fld="2" item="77"/>
          <tpl hier="9" item="1"/>
          <tpl hier="11" item="4"/>
          <tpl hier="12" item="5"/>
          <tpl fld="4" item="0"/>
        </tpls>
      </n>
      <n v="7674435657">
        <tpls c="8">
          <tpl hier="1" item="6"/>
          <tpl hier="4" item="3"/>
          <tpl fld="3" item="33"/>
          <tpl fld="2" item="77"/>
          <tpl hier="9" item="1"/>
          <tpl hier="11" item="4"/>
          <tpl hier="12" item="5"/>
          <tpl fld="4" item="0"/>
        </tpls>
      </n>
      <n v="2000481830">
        <tpls c="8">
          <tpl hier="1" item="6"/>
          <tpl hier="4" item="3"/>
          <tpl fld="3" item="18"/>
          <tpl fld="2" item="28"/>
          <tpl hier="9" item="1"/>
          <tpl hier="11" item="4"/>
          <tpl hier="12" item="5"/>
          <tpl fld="4" item="0"/>
        </tpls>
      </n>
      <n v="4096422500">
        <tpls c="8">
          <tpl hier="1" item="6"/>
          <tpl hier="4" item="3"/>
          <tpl fld="3" item="22"/>
          <tpl fld="2" item="28"/>
          <tpl hier="9" item="1"/>
          <tpl hier="11" item="4"/>
          <tpl hier="12" item="5"/>
          <tpl fld="4" item="0"/>
        </tpls>
      </n>
      <n v="6292631734">
        <tpls c="8">
          <tpl hier="1" item="6"/>
          <tpl hier="4" item="3"/>
          <tpl fld="3" item="17"/>
          <tpl fld="2" item="28"/>
          <tpl hier="9" item="1"/>
          <tpl hier="11" item="4"/>
          <tpl hier="12" item="5"/>
          <tpl fld="4" item="0"/>
        </tpls>
      </n>
      <n v="50707024632">
        <tpls c="8">
          <tpl hier="1" item="6"/>
          <tpl hier="4" item="3"/>
          <tpl fld="3" item="21"/>
          <tpl fld="2" item="28"/>
          <tpl hier="9" item="1"/>
          <tpl hier="11" item="4"/>
          <tpl hier="12" item="5"/>
          <tpl fld="4" item="0"/>
        </tpls>
      </n>
      <n v="52955494597">
        <tpls c="8">
          <tpl hier="1" item="6"/>
          <tpl hier="4" item="3"/>
          <tpl fld="3" item="8"/>
          <tpl fld="2" item="35"/>
          <tpl hier="9" item="1"/>
          <tpl hier="11" item="4"/>
          <tpl hier="12" item="5"/>
          <tpl fld="4" item="0"/>
        </tpls>
      </n>
      <n v="113945308096">
        <tpls c="8">
          <tpl hier="1" item="6"/>
          <tpl hier="4" item="3"/>
          <tpl fld="3" item="7"/>
          <tpl fld="2" item="35"/>
          <tpl hier="9" item="1"/>
          <tpl hier="11" item="4"/>
          <tpl hier="12" item="5"/>
          <tpl fld="4" item="0"/>
        </tpls>
      </n>
      <n v="409616215568">
        <tpls c="8">
          <tpl hier="1" item="6"/>
          <tpl hier="4" item="3"/>
          <tpl fld="3" item="6"/>
          <tpl fld="2" item="35"/>
          <tpl hier="9" item="1"/>
          <tpl hier="11" item="4"/>
          <tpl hier="12" item="5"/>
          <tpl fld="4" item="0"/>
        </tpls>
      </n>
      <n v="1405563534720">
        <tpls c="8">
          <tpl hier="1" item="6"/>
          <tpl hier="4" item="3"/>
          <tpl fld="3" item="5"/>
          <tpl fld="2" item="35"/>
          <tpl hier="9" item="1"/>
          <tpl hier="11" item="4"/>
          <tpl hier="12" item="5"/>
          <tpl fld="4" item="0"/>
        </tpls>
      </n>
      <n v="64069112016">
        <tpls c="8">
          <tpl hier="1" item="6"/>
          <tpl hier="4" item="3"/>
          <tpl fld="3" item="56"/>
          <tpl fld="2" item="40"/>
          <tpl hier="9" item="1"/>
          <tpl hier="11" item="4"/>
          <tpl hier="12" item="5"/>
          <tpl fld="4" item="0"/>
        </tpls>
      </n>
      <n v="234926460928">
        <tpls c="8">
          <tpl hier="1" item="6"/>
          <tpl hier="4" item="3"/>
          <tpl fld="3" item="0"/>
          <tpl fld="2" item="40"/>
          <tpl hier="9" item="1"/>
          <tpl hier="11" item="4"/>
          <tpl hier="12" item="5"/>
          <tpl fld="4" item="0"/>
        </tpls>
      </n>
      <n v="792387140288">
        <tpls c="8">
          <tpl hier="1" item="6"/>
          <tpl hier="4" item="3"/>
          <tpl fld="3" item="55"/>
          <tpl fld="2" item="40"/>
          <tpl hier="9" item="1"/>
          <tpl hier="11" item="4"/>
          <tpl hier="12" item="5"/>
          <tpl fld="4" item="0"/>
        </tpls>
      </n>
      <n v="3628111168">
        <tpls c="8">
          <tpl hier="1" item="6"/>
          <tpl hier="4" item="3"/>
          <tpl fld="3" item="35"/>
          <tpl fld="2" item="54"/>
          <tpl hier="9" item="1"/>
          <tpl hier="11" item="4"/>
          <tpl hier="12" item="5"/>
          <tpl fld="4" item="0"/>
        </tpls>
      </n>
      <n v="13931938176">
        <tpls c="8">
          <tpl hier="1" item="6"/>
          <tpl hier="4" item="3"/>
          <tpl fld="3" item="40"/>
          <tpl fld="2" item="54"/>
          <tpl hier="9" item="1"/>
          <tpl hier="11" item="4"/>
          <tpl hier="12" item="5"/>
          <tpl fld="4" item="0"/>
        </tpls>
      </n>
      <n v="11791384320">
        <tpls c="8">
          <tpl hier="1" item="6"/>
          <tpl hier="4" item="3"/>
          <tpl fld="3" item="50"/>
          <tpl fld="2" item="54"/>
          <tpl hier="9" item="1"/>
          <tpl hier="11" item="4"/>
          <tpl hier="12" item="5"/>
          <tpl fld="4" item="0"/>
        </tpls>
      </n>
      <n v="94206993940">
        <tpls c="8">
          <tpl hier="1" item="6"/>
          <tpl hier="4" item="3"/>
          <tpl fld="3" item="49"/>
          <tpl fld="2" item="54"/>
          <tpl hier="9" item="1"/>
          <tpl hier="11" item="4"/>
          <tpl hier="12" item="5"/>
          <tpl fld="4" item="0"/>
        </tpls>
      </n>
      <n v="1233822536.25">
        <tpls c="8">
          <tpl hier="1" item="6"/>
          <tpl hier="4" item="3"/>
          <tpl fld="3" item="37"/>
          <tpl fld="2" item="59"/>
          <tpl hier="9" item="1"/>
          <tpl hier="11" item="4"/>
          <tpl hier="12" item="5"/>
          <tpl fld="4" item="0"/>
        </tpls>
      </n>
      <n v="8962987669.75">
        <tpls c="8">
          <tpl hier="1" item="6"/>
          <tpl hier="4" item="3"/>
          <tpl fld="3" item="39"/>
          <tpl fld="2" item="59"/>
          <tpl hier="9" item="1"/>
          <tpl hier="11" item="4"/>
          <tpl hier="12" item="5"/>
          <tpl fld="4" item="0"/>
        </tpls>
      </n>
      <n v="13109097600">
        <tpls c="8">
          <tpl hier="1" item="6"/>
          <tpl hier="4" item="3"/>
          <tpl fld="3" item="27"/>
          <tpl fld="2" item="59"/>
          <tpl hier="9" item="1"/>
          <tpl hier="11" item="4"/>
          <tpl hier="12" item="5"/>
          <tpl fld="4" item="0"/>
        </tpls>
      </n>
      <n v="49208845824">
        <tpls c="8">
          <tpl hier="1" item="6"/>
          <tpl hier="4" item="3"/>
          <tpl fld="3" item="23"/>
          <tpl fld="2" item="59"/>
          <tpl hier="9" item="1"/>
          <tpl hier="11" item="4"/>
          <tpl hier="12" item="5"/>
          <tpl fld="4" item="0"/>
        </tpls>
      </n>
      <n v="7785037745.125">
        <tpls c="8">
          <tpl hier="1" item="6"/>
          <tpl hier="4" item="3"/>
          <tpl fld="3" item="4"/>
          <tpl fld="2" item="65"/>
          <tpl hier="9" item="1"/>
          <tpl hier="11" item="4"/>
          <tpl hier="12" item="5"/>
          <tpl fld="4" item="0"/>
        </tpls>
      </n>
      <n v="33984169280">
        <tpls c="8">
          <tpl hier="1" item="6"/>
          <tpl hier="4" item="3"/>
          <tpl fld="3" item="0"/>
          <tpl fld="2" item="65"/>
          <tpl hier="9" item="1"/>
          <tpl hier="11" item="4"/>
          <tpl hier="12" item="5"/>
          <tpl fld="4" item="0"/>
        </tpls>
      </n>
      <n v="160578546352">
        <tpls c="8">
          <tpl hier="1" item="6"/>
          <tpl hier="4" item="3"/>
          <tpl fld="3" item="49"/>
          <tpl fld="2" item="65"/>
          <tpl hier="9" item="1"/>
          <tpl hier="11" item="4"/>
          <tpl hier="12" item="5"/>
          <tpl fld="4" item="0"/>
        </tpls>
      </n>
      <n v="4217824777">
        <tpls c="8">
          <tpl hier="1" item="6"/>
          <tpl hier="4" item="3"/>
          <tpl fld="3" item="26"/>
          <tpl fld="2" item="85"/>
          <tpl hier="9" item="1"/>
          <tpl hier="11" item="4"/>
          <tpl hier="12" item="5"/>
          <tpl fld="4" item="0"/>
        </tpls>
      </n>
      <n v="27764583152">
        <tpls c="8">
          <tpl hier="1" item="6"/>
          <tpl hier="4" item="3"/>
          <tpl fld="3" item="15"/>
          <tpl fld="2" item="85"/>
          <tpl hier="9" item="1"/>
          <tpl hier="11" item="4"/>
          <tpl hier="12" item="5"/>
          <tpl fld="4" item="0"/>
        </tpls>
      </n>
      <n v="57971376728">
        <tpls c="8">
          <tpl hier="1" item="6"/>
          <tpl hier="4" item="3"/>
          <tpl fld="3" item="6"/>
          <tpl fld="2" item="85"/>
          <tpl hier="9" item="1"/>
          <tpl hier="11" item="4"/>
          <tpl hier="12" item="5"/>
          <tpl fld="4" item="0"/>
        </tpls>
      </n>
      <n v="4139515728">
        <tpls c="8">
          <tpl hier="1" item="6"/>
          <tpl hier="4" item="3"/>
          <tpl fld="3" item="35"/>
          <tpl fld="2" item="49"/>
          <tpl hier="9" item="1"/>
          <tpl hier="11" item="4"/>
          <tpl hier="12" item="5"/>
          <tpl fld="4" item="0"/>
        </tpls>
      </n>
      <n v="37376289472">
        <tpls c="8">
          <tpl hier="1" item="6"/>
          <tpl hier="4" item="3"/>
          <tpl fld="3" item="39"/>
          <tpl fld="2" item="49"/>
          <tpl hier="9" item="1"/>
          <tpl hier="11" item="4"/>
          <tpl hier="12" item="5"/>
          <tpl fld="4" item="0"/>
        </tpls>
      </n>
      <n v="139024289408">
        <tpls c="8">
          <tpl hier="1" item="6"/>
          <tpl hier="4" item="3"/>
          <tpl fld="3" item="17"/>
          <tpl fld="2" item="49"/>
          <tpl hier="9" item="1"/>
          <tpl hier="11" item="4"/>
          <tpl hier="12" item="5"/>
          <tpl fld="4" item="0"/>
        </tpls>
      </n>
      <n v="74944492732">
        <tpls c="8">
          <tpl hier="1" item="6"/>
          <tpl hier="4" item="3"/>
          <tpl fld="3" item="43"/>
          <tpl fld="2" item="44"/>
          <tpl hier="9" item="1"/>
          <tpl hier="11" item="4"/>
          <tpl hier="12" item="5"/>
          <tpl fld="4" item="0"/>
        </tpls>
      </n>
      <n v="143329927936">
        <tpls c="8">
          <tpl hier="1" item="6"/>
          <tpl hier="4" item="3"/>
          <tpl fld="3" item="30"/>
          <tpl fld="2" item="44"/>
          <tpl hier="9" item="1"/>
          <tpl hier="11" item="4"/>
          <tpl hier="12" item="5"/>
          <tpl fld="4" item="0"/>
        </tpls>
      </n>
      <n v="551250966272">
        <tpls c="8">
          <tpl hier="1" item="6"/>
          <tpl hier="4" item="3"/>
          <tpl fld="3" item="9"/>
          <tpl fld="2" item="44"/>
          <tpl hier="9" item="1"/>
          <tpl hier="11" item="4"/>
          <tpl hier="12" item="5"/>
          <tpl fld="4" item="0"/>
        </tpls>
      </n>
      <n v="2412493824">
        <tpls c="8">
          <tpl hier="1" item="6"/>
          <tpl hier="4" item="3"/>
          <tpl fld="3" item="46"/>
          <tpl fld="2" item="34"/>
          <tpl hier="9" item="1"/>
          <tpl hier="11" item="4"/>
          <tpl hier="12" item="5"/>
          <tpl fld="4" item="0"/>
        </tpls>
      </n>
      <n v="4754054272">
        <tpls c="8">
          <tpl hier="1" item="6"/>
          <tpl hier="4" item="3"/>
          <tpl fld="3" item="14"/>
          <tpl fld="2" item="34"/>
          <tpl hier="9" item="1"/>
          <tpl hier="11" item="4"/>
          <tpl hier="12" item="5"/>
          <tpl fld="4" item="0"/>
        </tpls>
      </n>
      <n v="1109702911">
        <tpls c="8">
          <tpl hier="1" item="6"/>
          <tpl hier="4" item="3"/>
          <tpl fld="3" item="34"/>
          <tpl fld="2" item="64"/>
          <tpl hier="9" item="1"/>
          <tpl hier="11" item="4"/>
          <tpl hier="12" item="5"/>
          <tpl fld="4" item="0"/>
        </tpls>
      </n>
      <n v="21085497196">
        <tpls c="8">
          <tpl hier="1" item="6"/>
          <tpl hier="4" item="3"/>
          <tpl fld="3" item="3"/>
          <tpl fld="2" item="64"/>
          <tpl hier="9" item="1"/>
          <tpl hier="11" item="4"/>
          <tpl hier="12" item="5"/>
          <tpl fld="4" item="0"/>
        </tpls>
      </n>
      <n v="46091817536">
        <tpls c="8">
          <tpl hier="1" item="6"/>
          <tpl hier="4" item="3"/>
          <tpl fld="3" item="2"/>
          <tpl fld="2" item="33"/>
          <tpl hier="9" item="1"/>
          <tpl hier="11" item="4"/>
          <tpl hier="12" item="5"/>
          <tpl fld="4" item="0"/>
        </tpls>
      </n>
      <n v="61441053680">
        <tpls c="8">
          <tpl hier="1" item="6"/>
          <tpl hier="4" item="3"/>
          <tpl fld="3" item="42"/>
          <tpl fld="2" item="43"/>
          <tpl hier="9" item="1"/>
          <tpl hier="11" item="4"/>
          <tpl hier="12" item="5"/>
          <tpl fld="4" item="0"/>
        </tpls>
      </n>
      <n v="368948608">
        <tpls c="8">
          <tpl hier="1" item="6"/>
          <tpl hier="4" item="3"/>
          <tpl fld="3" item="32"/>
          <tpl fld="2" item="21"/>
          <tpl hier="9" item="1"/>
          <tpl hier="11" item="4"/>
          <tpl hier="12" item="5"/>
          <tpl fld="4" item="0"/>
        </tpls>
      </n>
      <n v="32746108024">
        <tpls c="8">
          <tpl hier="1" item="6"/>
          <tpl hier="4" item="3"/>
          <tpl fld="3" item="7"/>
          <tpl fld="2" item="41"/>
          <tpl hier="9" item="1"/>
          <tpl hier="11" item="4"/>
          <tpl hier="12" item="5"/>
          <tpl fld="4" item="0"/>
        </tpls>
      </n>
      <n v="5097853843">
        <tpls c="8">
          <tpl hier="1" item="6"/>
          <tpl hier="4" item="3"/>
          <tpl fld="3" item="35"/>
          <tpl fld="2" item="14"/>
          <tpl hier="9" item="1"/>
          <tpl hier="11" item="4"/>
          <tpl hier="12" item="5"/>
          <tpl fld="4" item="0"/>
        </tpls>
      </n>
      <n v="6186357524">
        <tpls c="8">
          <tpl hier="1" item="6"/>
          <tpl hier="4" item="3"/>
          <tpl fld="3" item="26"/>
          <tpl fld="2" item="29"/>
          <tpl hier="9" item="1"/>
          <tpl hier="11" item="4"/>
          <tpl hier="12" item="5"/>
          <tpl fld="4" item="0"/>
        </tpls>
      </n>
      <n v="44667769576">
        <tpls c="8">
          <tpl hier="1" item="6"/>
          <tpl hier="4" item="3"/>
          <tpl fld="3" item="57"/>
          <tpl fld="2" item="26"/>
          <tpl hier="9" item="1"/>
          <tpl hier="11" item="4"/>
          <tpl hier="12" item="5"/>
          <tpl fld="4" item="0"/>
        </tpls>
      </n>
      <n v="670595521024">
        <tpls c="8">
          <tpl hier="1" item="6"/>
          <tpl hier="4" item="3"/>
          <tpl fld="3" item="43"/>
          <tpl fld="2" item="17"/>
          <tpl hier="9" item="1"/>
          <tpl hier="11" item="4"/>
          <tpl hier="12" item="5"/>
          <tpl fld="4" item="0"/>
        </tpls>
      </n>
      <n v="8077767760">
        <tpls c="8">
          <tpl hier="1" item="6"/>
          <tpl hier="4" item="3"/>
          <tpl fld="3" item="15"/>
          <tpl fld="2" item="23"/>
          <tpl hier="9" item="1"/>
          <tpl hier="11" item="4"/>
          <tpl hier="12" item="5"/>
          <tpl fld="4" item="0"/>
        </tpls>
      </n>
      <n v="600089653120">
        <tpls c="8">
          <tpl hier="1" item="6"/>
          <tpl hier="4" item="3"/>
          <tpl fld="3" item="6"/>
          <tpl fld="2" item="45"/>
          <tpl hier="9" item="1"/>
          <tpl hier="11" item="4"/>
          <tpl hier="12" item="5"/>
          <tpl fld="4" item="0"/>
        </tpls>
      </n>
      <n v="10306689272">
        <tpls c="8">
          <tpl hier="1" item="6"/>
          <tpl hier="4" item="3"/>
          <tpl fld="3" item="46"/>
          <tpl fld="2" item="16"/>
          <tpl hier="9" item="1"/>
          <tpl hier="11" item="4"/>
          <tpl hier="12" item="5"/>
          <tpl fld="4" item="0"/>
        </tpls>
      </n>
      <n v="1786443997184">
        <tpls c="8">
          <tpl hier="1" item="6"/>
          <tpl hier="4" item="3"/>
          <tpl fld="3" item="21"/>
          <tpl fld="2" item="12"/>
          <tpl hier="9" item="1"/>
          <tpl hier="11" item="4"/>
          <tpl hier="12" item="5"/>
          <tpl fld="4" item="0"/>
        </tpls>
      </n>
      <n v="73645560">
        <tpls c="8">
          <tpl hier="1" item="6"/>
          <tpl hier="4" item="3"/>
          <tpl fld="3" item="57"/>
          <tpl fld="2" item="9"/>
          <tpl hier="9" item="1"/>
          <tpl hier="11" item="4"/>
          <tpl hier="12" item="5"/>
          <tpl fld="4" item="0"/>
        </tpls>
      </n>
      <n v="7539285688">
        <tpls c="8">
          <tpl hier="1" item="6"/>
          <tpl hier="4" item="3"/>
          <tpl fld="3" item="34"/>
          <tpl fld="2" item="3"/>
          <tpl hier="9" item="1"/>
          <tpl hier="11" item="4"/>
          <tpl hier="12" item="5"/>
          <tpl fld="4" item="0"/>
        </tpls>
      </n>
      <n v="55724473280">
        <tpls c="8">
          <tpl hier="1" item="6"/>
          <tpl hier="4" item="3"/>
          <tpl fld="3" item="54"/>
          <tpl fld="2" item="53"/>
          <tpl hier="9" item="1"/>
          <tpl hier="11" item="4"/>
          <tpl hier="12" item="5"/>
          <tpl fld="4" item="0"/>
        </tpls>
      </n>
      <n v="444148283264">
        <tpls c="8">
          <tpl hier="1" item="6"/>
          <tpl hier="4" item="3"/>
          <tpl fld="3" item="53"/>
          <tpl fld="2" item="53"/>
          <tpl hier="9" item="1"/>
          <tpl hier="11" item="4"/>
          <tpl hier="12" item="5"/>
          <tpl fld="4" item="0"/>
        </tpls>
      </n>
      <n v="1963039938560">
        <tpls c="8">
          <tpl hier="1" item="6"/>
          <tpl hier="4" item="3"/>
          <tpl fld="3" item="52"/>
          <tpl fld="2" item="53"/>
          <tpl hier="9" item="1"/>
          <tpl hier="11" item="4"/>
          <tpl hier="12" item="5"/>
          <tpl fld="4" item="0"/>
        </tpls>
      </n>
      <n v="13543063837.5">
        <tpls c="8">
          <tpl hier="1" item="6"/>
          <tpl hier="4" item="3"/>
          <tpl fld="3" item="48"/>
          <tpl fld="2" item="57"/>
          <tpl hier="9" item="1"/>
          <tpl hier="11" item="4"/>
          <tpl hier="12" item="5"/>
          <tpl fld="4" item="0"/>
        </tpls>
      </n>
      <n v="292899151040">
        <tpls c="8">
          <tpl hier="1" item="6"/>
          <tpl hier="4" item="3"/>
          <tpl fld="3" item="46"/>
          <tpl fld="2" item="57"/>
          <tpl hier="9" item="1"/>
          <tpl hier="11" item="4"/>
          <tpl hier="12" item="5"/>
          <tpl fld="4" item="0"/>
        </tpls>
      </n>
      <n v="2546231948032">
        <tpls c="8">
          <tpl hier="1" item="6"/>
          <tpl hier="4" item="3"/>
          <tpl fld="3" item="45"/>
          <tpl fld="2" item="57"/>
          <tpl hier="9" item="1"/>
          <tpl hier="11" item="4"/>
          <tpl hier="12" item="5"/>
          <tpl fld="4" item="0"/>
        </tpls>
      </n>
      <n v="6859067359232">
        <tpls c="8">
          <tpl hier="1" item="6"/>
          <tpl hier="4" item="3"/>
          <tpl fld="3" item="47"/>
          <tpl fld="2" item="57"/>
          <tpl hier="9" item="1"/>
          <tpl hier="11" item="4"/>
          <tpl hier="12" item="5"/>
          <tpl fld="4" item="0"/>
        </tpls>
      </n>
      <n v="49403824128">
        <tpls c="8">
          <tpl hier="1" item="6"/>
          <tpl hier="4" item="3"/>
          <tpl fld="3" item="34"/>
          <tpl fld="2" item="61"/>
          <tpl hier="9" item="1"/>
          <tpl hier="11" item="4"/>
          <tpl hier="12" item="5"/>
          <tpl fld="4" item="0"/>
        </tpls>
      </n>
      <n v="999240904704">
        <tpls c="8">
          <tpl hier="1" item="6"/>
          <tpl hier="4" item="3"/>
          <tpl fld="3" item="36"/>
          <tpl fld="2" item="61"/>
          <tpl hier="9" item="1"/>
          <tpl hier="11" item="4"/>
          <tpl hier="12" item="5"/>
          <tpl fld="4" item="0"/>
        </tpls>
      </n>
      <n v="3085460773760">
        <tpls c="8">
          <tpl hier="1" item="6"/>
          <tpl hier="4" item="3"/>
          <tpl fld="3" item="27"/>
          <tpl fld="2" item="61"/>
          <tpl hier="9" item="1"/>
          <tpl hier="11" item="4"/>
          <tpl hier="12" item="5"/>
          <tpl fld="4" item="0"/>
        </tpls>
      </n>
      <n v="7036449769216">
        <tpls c="8">
          <tpl hier="1" item="6"/>
          <tpl hier="4" item="3"/>
          <tpl fld="3" item="33"/>
          <tpl fld="2" item="61"/>
          <tpl hier="9" item="1"/>
          <tpl hier="11" item="4"/>
          <tpl hier="12" item="5"/>
          <tpl fld="4" item="0"/>
        </tpls>
      </n>
      <n v="151630524704">
        <tpls c="8">
          <tpl hier="1" item="6"/>
          <tpl hier="4" item="3"/>
          <tpl fld="3" item="18"/>
          <tpl fld="2" item="79"/>
          <tpl hier="9" item="1"/>
          <tpl hier="11" item="4"/>
          <tpl hier="12" item="5"/>
          <tpl fld="4" item="0"/>
        </tpls>
      </n>
      <n v="611257620768">
        <tpls c="8">
          <tpl hier="1" item="6"/>
          <tpl hier="4" item="3"/>
          <tpl fld="3" item="22"/>
          <tpl fld="2" item="79"/>
          <tpl hier="9" item="1"/>
          <tpl hier="11" item="4"/>
          <tpl hier="12" item="5"/>
          <tpl fld="4" item="0"/>
        </tpls>
      </n>
      <n v="1527772952576">
        <tpls c="8">
          <tpl hier="1" item="6"/>
          <tpl hier="4" item="3"/>
          <tpl fld="3" item="17"/>
          <tpl fld="2" item="79"/>
          <tpl hier="9" item="1"/>
          <tpl hier="11" item="4"/>
          <tpl hier="12" item="5"/>
          <tpl fld="4" item="0"/>
        </tpls>
      </n>
      <n v="2966127798016">
        <tpls c="8">
          <tpl hier="1" item="6"/>
          <tpl hier="4" item="3"/>
          <tpl fld="3" item="21"/>
          <tpl fld="2" item="79"/>
          <tpl hier="9" item="1"/>
          <tpl hier="11" item="4"/>
          <tpl hier="12" item="5"/>
          <tpl fld="4" item="0"/>
        </tpls>
      </n>
      <n v="862763149696">
        <tpls c="8">
          <tpl hier="1" item="6"/>
          <tpl hier="4" item="3"/>
          <tpl fld="3" item="8"/>
          <tpl fld="2" item="46"/>
          <tpl hier="9" item="1"/>
          <tpl hier="11" item="4"/>
          <tpl hier="12" item="5"/>
          <tpl fld="4" item="0"/>
        </tpls>
      </n>
      <n v="3855217278464">
        <tpls c="8">
          <tpl hier="1" item="6"/>
          <tpl hier="4" item="3"/>
          <tpl fld="3" item="7"/>
          <tpl fld="2" item="46"/>
          <tpl hier="9" item="1"/>
          <tpl hier="11" item="4"/>
          <tpl hier="12" item="5"/>
          <tpl fld="4" item="0"/>
        </tpls>
      </n>
      <n v="10349913598976">
        <tpls c="8">
          <tpl hier="1" item="6"/>
          <tpl hier="4" item="3"/>
          <tpl fld="3" item="6"/>
          <tpl fld="2" item="46"/>
          <tpl hier="9" item="1"/>
          <tpl hier="11" item="4"/>
          <tpl hier="12" item="5"/>
          <tpl fld="4" item="0"/>
        </tpls>
      </n>
      <n v="14644690737152">
        <tpls c="8">
          <tpl hier="1" item="6"/>
          <tpl hier="4" item="3"/>
          <tpl fld="3" item="5"/>
          <tpl fld="2" item="46"/>
          <tpl hier="9" item="1"/>
          <tpl hier="11" item="4"/>
          <tpl hier="12" item="5"/>
          <tpl fld="4" item="0"/>
        </tpls>
      </n>
      <n v="7346683488832">
        <tpls c="8">
          <tpl hier="1" item="6"/>
          <tpl hier="4" item="3"/>
          <tpl fld="3" item="56"/>
          <tpl fld="2" item="51"/>
          <tpl hier="9" item="1"/>
          <tpl hier="11" item="4"/>
          <tpl hier="12" item="5"/>
          <tpl fld="4" item="0"/>
        </tpls>
      </n>
      <n v="27651707344896">
        <tpls c="8">
          <tpl hier="1" item="6"/>
          <tpl hier="4" item="3"/>
          <tpl fld="3" item="0"/>
          <tpl fld="2" item="51"/>
          <tpl hier="9" item="1"/>
          <tpl hier="11" item="4"/>
          <tpl hier="12" item="5"/>
          <tpl fld="4" item="0"/>
        </tpls>
      </n>
      <n v="66334703132672">
        <tpls c="8">
          <tpl hier="1" item="6"/>
          <tpl hier="4" item="3"/>
          <tpl fld="3" item="55"/>
          <tpl fld="2" item="51"/>
          <tpl hier="9" item="1"/>
          <tpl hier="11" item="4"/>
          <tpl hier="12" item="5"/>
          <tpl fld="4" item="0"/>
        </tpls>
      </n>
      <n v="3194707013702">
        <tpls c="8">
          <tpl hier="1" item="6"/>
          <tpl hier="4" item="3"/>
          <tpl fld="3" item="32"/>
          <tpl fld="1" item="1"/>
          <tpl hier="9" item="1"/>
          <tpl hier="11" item="4"/>
          <tpl hier="12" item="5"/>
          <tpl fld="4" item="0"/>
        </tpls>
      </n>
      <n v="35161274024904">
        <tpls c="8">
          <tpl hier="1" item="6"/>
          <tpl hier="4" item="3"/>
          <tpl fld="3" item="31"/>
          <tpl fld="1" item="1"/>
          <tpl hier="9" item="1"/>
          <tpl hier="11" item="4"/>
          <tpl hier="12" item="5"/>
          <tpl fld="4" item="0"/>
        </tpls>
      </n>
      <n v="105214599322912">
        <tpls c="8">
          <tpl hier="1" item="6"/>
          <tpl hier="4" item="3"/>
          <tpl fld="3" item="30"/>
          <tpl fld="1" item="1"/>
          <tpl hier="9" item="1"/>
          <tpl hier="11" item="4"/>
          <tpl hier="12" item="5"/>
          <tpl fld="4" item="0"/>
        </tpls>
      </n>
      <n v="201667843437778">
        <tpls c="8">
          <tpl hier="1" item="6"/>
          <tpl hier="4" item="3"/>
          <tpl fld="3" item="29"/>
          <tpl fld="1" item="1"/>
          <tpl hier="9" item="1"/>
          <tpl hier="11" item="4"/>
          <tpl hier="12" item="5"/>
          <tpl fld="4" item="0"/>
        </tpls>
      </n>
      <n v="993529408">
        <tpls c="8">
          <tpl hier="1" item="6"/>
          <tpl hier="4" item="3"/>
          <tpl fld="3" item="16"/>
          <tpl fld="2" item="58"/>
          <tpl hier="9" item="1"/>
          <tpl hier="11" item="4"/>
          <tpl hier="12" item="5"/>
          <tpl fld="4" item="0"/>
        </tpls>
      </n>
      <n v="12683199520">
        <tpls c="8">
          <tpl hier="1" item="6"/>
          <tpl hier="4" item="3"/>
          <tpl fld="3" item="15"/>
          <tpl fld="2" item="58"/>
          <tpl hier="9" item="1"/>
          <tpl hier="11" item="4"/>
          <tpl hier="12" item="5"/>
          <tpl fld="4" item="0"/>
        </tpls>
      </n>
      <n v="47210891808">
        <tpls c="8">
          <tpl hier="1" item="6"/>
          <tpl hier="4" item="3"/>
          <tpl fld="3" item="14"/>
          <tpl fld="2" item="58"/>
          <tpl hier="9" item="1"/>
          <tpl hier="11" item="4"/>
          <tpl hier="12" item="5"/>
          <tpl fld="4" item="0"/>
        </tpls>
      </n>
      <n v="65520339488">
        <tpls c="8">
          <tpl hier="1" item="6"/>
          <tpl hier="4" item="3"/>
          <tpl fld="3" item="13"/>
          <tpl fld="2" item="58"/>
          <tpl hier="9" item="1"/>
          <tpl hier="11" item="4"/>
          <tpl hier="12" item="5"/>
          <tpl fld="4" item="0"/>
        </tpls>
      </n>
      <n v="29056130624">
        <tpls c="8">
          <tpl hier="1" item="6"/>
          <tpl hier="4" item="3"/>
          <tpl fld="3" item="4"/>
          <tpl fld="2" item="63"/>
          <tpl hier="9" item="1"/>
          <tpl hier="11" item="4"/>
          <tpl hier="12" item="5"/>
          <tpl fld="4" item="0"/>
        </tpls>
      </n>
      <n v="121739195904">
        <tpls c="8">
          <tpl hier="1" item="6"/>
          <tpl hier="4" item="3"/>
          <tpl fld="3" item="58"/>
          <tpl fld="2" item="63"/>
          <tpl hier="9" item="1"/>
          <tpl hier="11" item="4"/>
          <tpl hier="12" item="5"/>
          <tpl fld="4" item="0"/>
        </tpls>
      </n>
      <n v="325034404352">
        <tpls c="8">
          <tpl hier="1" item="6"/>
          <tpl hier="4" item="3"/>
          <tpl fld="3" item="2"/>
          <tpl fld="2" item="63"/>
          <tpl hier="9" item="1"/>
          <tpl hier="11" item="4"/>
          <tpl hier="12" item="5"/>
          <tpl fld="4" item="0"/>
        </tpls>
      </n>
      <n v="223867400">
        <tpls c="8">
          <tpl hier="1" item="6"/>
          <tpl hier="4" item="3"/>
          <tpl fld="3" item="54"/>
          <tpl fld="2" item="82"/>
          <tpl hier="9" item="1"/>
          <tpl hier="11" item="4"/>
          <tpl hier="12" item="5"/>
          <tpl fld="4" item="0"/>
        </tpls>
      </n>
      <n v="2790872480">
        <tpls c="8">
          <tpl hier="1" item="6"/>
          <tpl hier="4" item="3"/>
          <tpl fld="3" item="53"/>
          <tpl fld="2" item="82"/>
          <tpl hier="9" item="1"/>
          <tpl hier="11" item="4"/>
          <tpl hier="12" item="5"/>
          <tpl fld="4" item="0"/>
        </tpls>
      </n>
      <n v="7582319226">
        <tpls c="8">
          <tpl hier="1" item="6"/>
          <tpl hier="4" item="3"/>
          <tpl fld="3" item="52"/>
          <tpl fld="2" item="82"/>
          <tpl hier="9" item="1"/>
          <tpl hier="11" item="4"/>
          <tpl hier="12" item="5"/>
          <tpl fld="4" item="0"/>
        </tpls>
      </n>
      <n v="1175221144">
        <tpls c="8">
          <tpl hier="1" item="6"/>
          <tpl hier="4" item="3"/>
          <tpl fld="3" item="48"/>
          <tpl fld="2" item="47"/>
          <tpl hier="9" item="1"/>
          <tpl hier="11" item="4"/>
          <tpl hier="12" item="5"/>
          <tpl fld="4" item="0"/>
        </tpls>
      </n>
      <n v="5224120014">
        <tpls c="8">
          <tpl hier="1" item="6"/>
          <tpl hier="4" item="3"/>
          <tpl fld="3" item="46"/>
          <tpl fld="2" item="47"/>
          <tpl hier="9" item="1"/>
          <tpl hier="11" item="4"/>
          <tpl hier="12" item="5"/>
          <tpl fld="4" item="0"/>
        </tpls>
      </n>
      <n v="9094705866">
        <tpls c="8">
          <tpl hier="1" item="6"/>
          <tpl hier="4" item="3"/>
          <tpl fld="3" item="45"/>
          <tpl fld="2" item="47"/>
          <tpl hier="9" item="1"/>
          <tpl hier="11" item="4"/>
          <tpl hier="12" item="5"/>
          <tpl fld="4" item="0"/>
        </tpls>
      </n>
      <n v="46465021728">
        <tpls c="8">
          <tpl hier="1" item="6"/>
          <tpl hier="4" item="3"/>
          <tpl fld="3" item="47"/>
          <tpl fld="2" item="47"/>
          <tpl hier="9" item="1"/>
          <tpl hier="11" item="4"/>
          <tpl hier="12" item="5"/>
          <tpl fld="4" item="0"/>
        </tpls>
      </n>
      <n v="2883966760">
        <tpls c="8">
          <tpl hier="1" item="6"/>
          <tpl hier="4" item="3"/>
          <tpl fld="3" item="34"/>
          <tpl fld="2" item="52"/>
          <tpl hier="9" item="1"/>
          <tpl hier="11" item="4"/>
          <tpl hier="12" item="5"/>
          <tpl fld="4" item="0"/>
        </tpls>
      </n>
      <n v="28847965692">
        <tpls c="8">
          <tpl hier="1" item="6"/>
          <tpl hier="4" item="3"/>
          <tpl fld="3" item="36"/>
          <tpl fld="2" item="52"/>
          <tpl hier="9" item="1"/>
          <tpl hier="11" item="4"/>
          <tpl hier="12" item="5"/>
          <tpl fld="4" item="0"/>
        </tpls>
      </n>
      <n v="40437103460">
        <tpls c="8">
          <tpl hier="1" item="6"/>
          <tpl hier="4" item="3"/>
          <tpl fld="3" item="27"/>
          <tpl fld="2" item="52"/>
          <tpl hier="9" item="1"/>
          <tpl hier="11" item="4"/>
          <tpl hier="12" item="5"/>
          <tpl fld="4" item="0"/>
        </tpls>
      </n>
      <n v="162157117862">
        <tpls c="8">
          <tpl hier="1" item="6"/>
          <tpl hier="4" item="3"/>
          <tpl fld="3" item="33"/>
          <tpl fld="2" item="52"/>
          <tpl hier="9" item="1"/>
          <tpl hier="11" item="4"/>
          <tpl hier="12" item="5"/>
          <tpl fld="4" item="0"/>
        </tpls>
      </n>
      <n v="260320781">
        <tpls c="8">
          <tpl hier="1" item="6"/>
          <tpl hier="4" item="3"/>
          <tpl fld="3" item="18"/>
          <tpl fld="2" item="56"/>
          <tpl hier="9" item="1"/>
          <tpl hier="11" item="4"/>
          <tpl hier="12" item="5"/>
          <tpl fld="4" item="0"/>
        </tpls>
      </n>
      <n v="8582151788">
        <tpls c="8">
          <tpl hier="1" item="6"/>
          <tpl hier="4" item="3"/>
          <tpl fld="3" item="22"/>
          <tpl fld="2" item="56"/>
          <tpl hier="9" item="1"/>
          <tpl hier="11" item="4"/>
          <tpl hier="12" item="5"/>
          <tpl fld="4" item="0"/>
        </tpls>
      </n>
      <n v="37093538624">
        <tpls c="8">
          <tpl hier="1" item="6"/>
          <tpl hier="4" item="3"/>
          <tpl fld="3" item="17"/>
          <tpl fld="2" item="56"/>
          <tpl hier="9" item="1"/>
          <tpl hier="11" item="4"/>
          <tpl hier="12" item="5"/>
          <tpl fld="4" item="0"/>
        </tpls>
      </n>
      <n v="96717160256">
        <tpls c="8">
          <tpl hier="1" item="6"/>
          <tpl hier="4" item="3"/>
          <tpl fld="3" item="21"/>
          <tpl fld="2" item="56"/>
          <tpl hier="9" item="1"/>
          <tpl hier="11" item="4"/>
          <tpl hier="12" item="5"/>
          <tpl fld="4" item="0"/>
        </tpls>
      </n>
      <n v="230719072320">
        <tpls c="8">
          <tpl hier="1" item="6"/>
          <tpl hier="4" item="3"/>
          <tpl fld="3" item="8"/>
          <tpl fld="2" item="60"/>
          <tpl hier="9" item="1"/>
          <tpl hier="11" item="4"/>
          <tpl hier="12" item="5"/>
          <tpl fld="4" item="0"/>
        </tpls>
      </n>
      <n v="1357832390805.3984">
        <tpls c="8">
          <tpl hier="1" item="6"/>
          <tpl hier="4" item="3"/>
          <tpl fld="3" item="7"/>
          <tpl fld="2" item="60"/>
          <tpl hier="9" item="1"/>
          <tpl hier="11" item="4"/>
          <tpl hier="12" item="5"/>
          <tpl fld="4" item="0"/>
        </tpls>
      </n>
      <n v="2600910109312">
        <tpls c="8">
          <tpl hier="1" item="6"/>
          <tpl hier="4" item="3"/>
          <tpl fld="3" item="6"/>
          <tpl fld="2" item="60"/>
          <tpl hier="9" item="1"/>
          <tpl hier="11" item="4"/>
          <tpl hier="12" item="5"/>
          <tpl fld="4" item="0"/>
        </tpls>
      </n>
      <n v="8342987218944">
        <tpls c="8">
          <tpl hier="1" item="6"/>
          <tpl hier="4" item="3"/>
          <tpl fld="3" item="5"/>
          <tpl fld="2" item="60"/>
          <tpl hier="9" item="1"/>
          <tpl hier="11" item="4"/>
          <tpl hier="12" item="5"/>
          <tpl fld="4" item="0"/>
        </tpls>
      </n>
      <n v="4077012020">
        <tpls c="8">
          <tpl hier="1" item="6"/>
          <tpl hier="4" item="3"/>
          <tpl fld="3" item="56"/>
          <tpl fld="2" item="55"/>
          <tpl hier="9" item="1"/>
          <tpl hier="11" item="4"/>
          <tpl hier="12" item="5"/>
          <tpl fld="4" item="0"/>
        </tpls>
      </n>
      <n v="14826300108">
        <tpls c="8">
          <tpl hier="1" item="6"/>
          <tpl hier="4" item="3"/>
          <tpl fld="3" item="0"/>
          <tpl fld="2" item="55"/>
          <tpl hier="9" item="1"/>
          <tpl hier="11" item="4"/>
          <tpl hier="12" item="5"/>
          <tpl fld="4" item="0"/>
        </tpls>
      </n>
      <n v="23483143808">
        <tpls c="8">
          <tpl hier="1" item="6"/>
          <tpl hier="4" item="3"/>
          <tpl fld="3" item="55"/>
          <tpl fld="2" item="55"/>
          <tpl hier="9" item="1"/>
          <tpl hier="11" item="4"/>
          <tpl hier="12" item="5"/>
          <tpl fld="4" item="0"/>
        </tpls>
      </n>
      <n v="869319978">
        <tpls c="8">
          <tpl hier="1" item="6"/>
          <tpl hier="4" item="3"/>
          <tpl fld="3" item="35"/>
          <tpl fld="2" item="42"/>
          <tpl hier="9" item="1"/>
          <tpl hier="11" item="4"/>
          <tpl hier="12" item="5"/>
          <tpl fld="4" item="0"/>
        </tpls>
      </n>
      <n v="2362909911.625">
        <tpls c="8">
          <tpl hier="1" item="6"/>
          <tpl hier="4" item="3"/>
          <tpl fld="3" item="40"/>
          <tpl fld="2" item="42"/>
          <tpl hier="9" item="1"/>
          <tpl hier="11" item="4"/>
          <tpl hier="12" item="5"/>
          <tpl fld="4" item="0"/>
        </tpls>
      </n>
      <n v="4049771061.5">
        <tpls c="8">
          <tpl hier="1" item="6"/>
          <tpl hier="4" item="3"/>
          <tpl fld="3" item="50"/>
          <tpl fld="2" item="42"/>
          <tpl hier="9" item="1"/>
          <tpl hier="11" item="4"/>
          <tpl hier="12" item="5"/>
          <tpl fld="4" item="0"/>
        </tpls>
      </n>
      <n v="8255170743">
        <tpls c="8">
          <tpl hier="1" item="6"/>
          <tpl hier="4" item="3"/>
          <tpl fld="3" item="49"/>
          <tpl fld="2" item="42"/>
          <tpl hier="9" item="1"/>
          <tpl hier="11" item="4"/>
          <tpl hier="12" item="5"/>
          <tpl fld="4" item="0"/>
        </tpls>
      </n>
      <n v="1343272448">
        <tpls c="8">
          <tpl hier="1" item="6"/>
          <tpl hier="4" item="3"/>
          <tpl fld="3" item="37"/>
          <tpl fld="2" item="62"/>
          <tpl hier="9" item="1"/>
          <tpl hier="11" item="4"/>
          <tpl hier="12" item="5"/>
          <tpl fld="4" item="0"/>
        </tpls>
      </n>
      <n v="32140914324">
        <tpls c="8">
          <tpl hier="1" item="6"/>
          <tpl hier="4" item="3"/>
          <tpl fld="3" item="39"/>
          <tpl fld="2" item="62"/>
          <tpl hier="9" item="1"/>
          <tpl hier="11" item="4"/>
          <tpl hier="12" item="5"/>
          <tpl fld="4" item="0"/>
        </tpls>
      </n>
      <n v="52706784822">
        <tpls c="8">
          <tpl hier="1" item="6"/>
          <tpl hier="4" item="3"/>
          <tpl fld="3" item="28"/>
          <tpl fld="2" item="62"/>
          <tpl hier="9" item="1"/>
          <tpl hier="11" item="4"/>
          <tpl hier="12" item="5"/>
          <tpl fld="4" item="0"/>
        </tpls>
      </n>
      <n v="149308307263.5">
        <tpls c="8">
          <tpl hier="1" item="6"/>
          <tpl hier="4" item="3"/>
          <tpl fld="3" item="19"/>
          <tpl fld="2" item="62"/>
          <tpl hier="9" item="1"/>
          <tpl hier="11" item="4"/>
          <tpl hier="12" item="5"/>
          <tpl fld="4" item="0"/>
        </tpls>
      </n>
      <n v="766257341.75">
        <tpls c="8">
          <tpl hier="1" item="6"/>
          <tpl hier="4" item="3"/>
          <tpl fld="3" item="26"/>
          <tpl fld="2" item="77"/>
          <tpl hier="9" item="1"/>
          <tpl hier="11" item="4"/>
          <tpl hier="12" item="5"/>
          <tpl fld="4" item="0"/>
        </tpls>
      </n>
      <n v="3041695703">
        <tpls c="8">
          <tpl hier="1" item="6"/>
          <tpl hier="4" item="3"/>
          <tpl fld="3" item="25"/>
          <tpl fld="2" item="77"/>
          <tpl hier="9" item="1"/>
          <tpl hier="11" item="4"/>
          <tpl hier="12" item="5"/>
          <tpl fld="4" item="0"/>
        </tpls>
      </n>
      <n v="4437487088">
        <tpls c="8">
          <tpl hier="1" item="6"/>
          <tpl hier="4" item="3"/>
          <tpl fld="3" item="24"/>
          <tpl fld="2" item="77"/>
          <tpl hier="9" item="1"/>
          <tpl hier="11" item="4"/>
          <tpl hier="12" item="5"/>
          <tpl fld="4" item="0"/>
        </tpls>
      </n>
      <n v="7851026070">
        <tpls c="8">
          <tpl hier="1" item="6"/>
          <tpl hier="4" item="3"/>
          <tpl fld="3" item="23"/>
          <tpl fld="2" item="77"/>
          <tpl hier="9" item="1"/>
          <tpl hier="11" item="4"/>
          <tpl hier="12" item="5"/>
          <tpl fld="4" item="0"/>
        </tpls>
      </n>
      <n v="2077840698">
        <tpls c="8">
          <tpl hier="1" item="6"/>
          <tpl hier="4" item="3"/>
          <tpl fld="3" item="10"/>
          <tpl fld="2" item="28"/>
          <tpl hier="9" item="1"/>
          <tpl hier="11" item="4"/>
          <tpl hier="12" item="5"/>
          <tpl fld="4" item="0"/>
        </tpls>
      </n>
      <n v="4687151048">
        <tpls c="8">
          <tpl hier="1" item="6"/>
          <tpl hier="4" item="3"/>
          <tpl fld="3" item="12"/>
          <tpl fld="2" item="28"/>
          <tpl hier="9" item="1"/>
          <tpl hier="11" item="4"/>
          <tpl hier="12" item="5"/>
          <tpl fld="4" item="0"/>
        </tpls>
      </n>
      <n v="9521869251">
        <tpls c="8">
          <tpl hier="1" item="6"/>
          <tpl hier="4" item="3"/>
          <tpl fld="3" item="11"/>
          <tpl fld="2" item="28"/>
          <tpl hier="9" item="1"/>
          <tpl hier="11" item="4"/>
          <tpl hier="12" item="5"/>
          <tpl fld="4" item="0"/>
        </tpls>
      </n>
      <n v="58572363312">
        <tpls c="8">
          <tpl hier="1" item="6"/>
          <tpl hier="4" item="3"/>
          <tpl fld="3" item="9"/>
          <tpl fld="2" item="28"/>
          <tpl hier="9" item="1"/>
          <tpl hier="11" item="4"/>
          <tpl hier="12" item="5"/>
          <tpl fld="4" item="0"/>
        </tpls>
      </n>
      <n v="77537653376">
        <tpls c="8">
          <tpl hier="1" item="6"/>
          <tpl hier="4" item="3"/>
          <tpl fld="3" item="57"/>
          <tpl fld="2" item="35"/>
          <tpl hier="9" item="1"/>
          <tpl hier="11" item="4"/>
          <tpl hier="12" item="5"/>
          <tpl fld="4" item="0"/>
        </tpls>
      </n>
      <n v="160145106368">
        <tpls c="8">
          <tpl hier="1" item="6"/>
          <tpl hier="4" item="3"/>
          <tpl fld="3" item="3"/>
          <tpl fld="2" item="35"/>
          <tpl hier="9" item="1"/>
          <tpl hier="11" item="4"/>
          <tpl hier="12" item="5"/>
          <tpl fld="4" item="0"/>
        </tpls>
      </n>
      <n v="670745937856">
        <tpls c="8">
          <tpl hier="1" item="6"/>
          <tpl hier="4" item="3"/>
          <tpl fld="3" item="1"/>
          <tpl fld="2" item="35"/>
          <tpl hier="9" item="1"/>
          <tpl hier="11" item="4"/>
          <tpl hier="12" item="5"/>
          <tpl fld="4" item="0"/>
        </tpls>
      </n>
      <n v="77502183296">
        <tpls c="8">
          <tpl hier="1" item="6"/>
          <tpl hier="4" item="3"/>
          <tpl fld="3" item="20"/>
          <tpl fld="2" item="40"/>
          <tpl hier="9" item="1"/>
          <tpl hier="11" item="4"/>
          <tpl hier="12" item="5"/>
          <tpl fld="4" item="0"/>
        </tpls>
      </n>
      <n v="286210839488">
        <tpls c="8">
          <tpl hier="1" item="6"/>
          <tpl hier="4" item="3"/>
          <tpl fld="3" item="51"/>
          <tpl fld="2" item="40"/>
          <tpl hier="9" item="1"/>
          <tpl hier="11" item="4"/>
          <tpl hier="12" item="5"/>
          <tpl fld="4" item="0"/>
        </tpls>
      </n>
      <n v="1185828419072">
        <tpls c="8">
          <tpl hier="1" item="6"/>
          <tpl hier="4" item="3"/>
          <tpl fld="3" item="38"/>
          <tpl fld="2" item="40"/>
          <tpl hier="9" item="1"/>
          <tpl hier="11" item="4"/>
          <tpl hier="12" item="5"/>
          <tpl fld="4" item="0"/>
        </tpls>
      </n>
      <n v="6704567552">
        <tpls c="8">
          <tpl hier="1" item="6"/>
          <tpl hier="4" item="3"/>
          <tpl fld="3" item="44"/>
          <tpl fld="2" item="54"/>
          <tpl hier="9" item="1"/>
          <tpl hier="11" item="4"/>
          <tpl hier="12" item="5"/>
          <tpl fld="4" item="0"/>
        </tpls>
      </n>
      <n v="16294413952">
        <tpls c="8">
          <tpl hier="1" item="6"/>
          <tpl hier="4" item="3"/>
          <tpl fld="3" item="43"/>
          <tpl fld="2" item="54"/>
          <tpl hier="9" item="1"/>
          <tpl hier="11" item="4"/>
          <tpl hier="12" item="5"/>
          <tpl fld="4" item="0"/>
        </tpls>
      </n>
      <n v="26598298564">
        <tpls c="8">
          <tpl hier="1" item="6"/>
          <tpl hier="4" item="3"/>
          <tpl fld="3" item="42"/>
          <tpl fld="2" item="54"/>
          <tpl hier="9" item="1"/>
          <tpl hier="11" item="4"/>
          <tpl hier="12" item="5"/>
          <tpl fld="4" item="0"/>
        </tpls>
      </n>
      <n v="146248441376">
        <tpls c="8">
          <tpl hier="1" item="6"/>
          <tpl hier="4" item="3"/>
          <tpl fld="3" item="41"/>
          <tpl fld="2" item="54"/>
          <tpl hier="9" item="1"/>
          <tpl hier="11" item="4"/>
          <tpl hier="12" item="5"/>
          <tpl fld="4" item="0"/>
        </tpls>
      </n>
      <n v="1378134822">
        <tpls c="8">
          <tpl hier="1" item="6"/>
          <tpl hier="4" item="3"/>
          <tpl fld="3" item="32"/>
          <tpl fld="2" item="59"/>
          <tpl hier="9" item="1"/>
          <tpl hier="11" item="4"/>
          <tpl hier="12" item="5"/>
          <tpl fld="4" item="0"/>
        </tpls>
      </n>
      <n v="12813238400">
        <tpls c="8">
          <tpl hier="1" item="6"/>
          <tpl hier="4" item="3"/>
          <tpl fld="3" item="31"/>
          <tpl fld="2" item="59"/>
          <tpl hier="9" item="1"/>
          <tpl hier="11" item="4"/>
          <tpl hier="12" item="5"/>
          <tpl fld="4" item="0"/>
        </tpls>
      </n>
      <n v="13539477004">
        <tpls c="8">
          <tpl hier="1" item="6"/>
          <tpl hier="4" item="3"/>
          <tpl fld="3" item="24"/>
          <tpl fld="2" item="59"/>
          <tpl hier="9" item="1"/>
          <tpl hier="11" item="4"/>
          <tpl hier="12" item="5"/>
          <tpl fld="4" item="0"/>
        </tpls>
      </n>
      <n v="48554106436">
        <tpls c="8">
          <tpl hier="1" item="6"/>
          <tpl hier="4" item="3"/>
          <tpl fld="3" item="13"/>
          <tpl fld="2" item="59"/>
          <tpl hier="9" item="1"/>
          <tpl hier="11" item="4"/>
          <tpl hier="12" item="5"/>
          <tpl fld="4" item="0"/>
        </tpls>
      </n>
      <n v="10395193168">
        <tpls c="8">
          <tpl hier="1" item="6"/>
          <tpl hier="4" item="3"/>
          <tpl fld="3" item="56"/>
          <tpl fld="2" item="65"/>
          <tpl hier="9" item="1"/>
          <tpl hier="11" item="4"/>
          <tpl hier="12" item="5"/>
          <tpl fld="4" item="0"/>
        </tpls>
      </n>
      <n v="53633018072">
        <tpls c="8">
          <tpl hier="1" item="6"/>
          <tpl hier="4" item="3"/>
          <tpl fld="3" item="50"/>
          <tpl fld="2" item="65"/>
          <tpl hier="9" item="1"/>
          <tpl hier="11" item="4"/>
          <tpl hier="12" item="5"/>
          <tpl fld="4" item="0"/>
        </tpls>
      </n>
      <n v="242081611672">
        <tpls c="8">
          <tpl hier="1" item="6"/>
          <tpl hier="4" item="3"/>
          <tpl fld="3" item="19"/>
          <tpl fld="2" item="65"/>
          <tpl hier="9" item="1"/>
          <tpl hier="11" item="4"/>
          <tpl hier="12" item="5"/>
          <tpl fld="4" item="0"/>
        </tpls>
      </n>
      <n v="5338856030">
        <tpls c="8">
          <tpl hier="1" item="6"/>
          <tpl hier="4" item="3"/>
          <tpl fld="3" item="16"/>
          <tpl fld="2" item="85"/>
          <tpl hier="9" item="1"/>
          <tpl hier="11" item="4"/>
          <tpl hier="12" item="5"/>
          <tpl fld="4" item="0"/>
        </tpls>
      </n>
      <n v="37414245100">
        <tpls c="8">
          <tpl hier="1" item="6"/>
          <tpl hier="4" item="3"/>
          <tpl fld="3" item="7"/>
          <tpl fld="2" item="85"/>
          <tpl hier="9" item="1"/>
          <tpl hier="11" item="4"/>
          <tpl hier="12" item="5"/>
          <tpl fld="4" item="0"/>
        </tpls>
      </n>
      <n v="72731355264">
        <tpls c="8">
          <tpl hier="1" item="6"/>
          <tpl hier="4" item="3"/>
          <tpl fld="3" item="1"/>
          <tpl fld="2" item="85"/>
          <tpl hier="9" item="1"/>
          <tpl hier="11" item="4"/>
          <tpl hier="12" item="5"/>
          <tpl fld="4" item="0"/>
        </tpls>
      </n>
      <n v="7037968528">
        <tpls c="8">
          <tpl hier="1" item="6"/>
          <tpl hier="4" item="3"/>
          <tpl fld="3" item="44"/>
          <tpl fld="2" item="49"/>
          <tpl hier="9" item="1"/>
          <tpl hier="11" item="4"/>
          <tpl hier="12" item="5"/>
          <tpl fld="4" item="0"/>
        </tpls>
      </n>
      <n v="44797611308">
        <tpls c="8">
          <tpl hier="1" item="6"/>
          <tpl hier="4" item="3"/>
          <tpl fld="3" item="25"/>
          <tpl fld="2" item="49"/>
          <tpl hier="9" item="1"/>
          <tpl hier="11" item="4"/>
          <tpl hier="12" item="5"/>
          <tpl fld="4" item="0"/>
        </tpls>
      </n>
      <n v="129886075880">
        <tpls c="8">
          <tpl hier="1" item="6"/>
          <tpl hier="4" item="3"/>
          <tpl fld="3" item="2"/>
          <tpl fld="2" item="49"/>
          <tpl hier="9" item="1"/>
          <tpl hier="11" item="4"/>
          <tpl hier="12" item="5"/>
          <tpl fld="4" item="0"/>
        </tpls>
      </n>
      <n v="8699395096">
        <tpls c="8">
          <tpl hier="1" item="6"/>
          <tpl hier="4" item="3"/>
          <tpl fld="3" item="48"/>
          <tpl fld="2" item="44"/>
          <tpl hier="9" item="1"/>
          <tpl hier="11" item="4"/>
          <tpl hier="12" item="5"/>
          <tpl fld="4" item="0"/>
        </tpls>
      </n>
      <n v="112270039328">
        <tpls c="8">
          <tpl hier="1" item="6"/>
          <tpl hier="4" item="3"/>
          <tpl fld="3" item="36"/>
          <tpl fld="2" item="44"/>
          <tpl hier="9" item="1"/>
          <tpl hier="11" item="4"/>
          <tpl hier="12" item="5"/>
          <tpl fld="4" item="0"/>
        </tpls>
      </n>
      <n v="128356410304">
        <tpls c="8">
          <tpl hier="1" item="6"/>
          <tpl hier="4" item="3"/>
          <tpl fld="3" item="14"/>
          <tpl fld="2" item="44"/>
          <tpl hier="9" item="1"/>
          <tpl hier="11" item="4"/>
          <tpl hier="12" item="5"/>
          <tpl fld="4" item="0"/>
        </tpls>
      </n>
      <n v="3446225920">
        <tpls c="8">
          <tpl hier="1" item="6"/>
          <tpl hier="4" item="3"/>
          <tpl fld="3" item="31"/>
          <tpl fld="2" item="34"/>
          <tpl hier="9" item="1"/>
          <tpl hier="11" item="4"/>
          <tpl hier="12" item="5"/>
          <tpl fld="4" item="0"/>
        </tpls>
      </n>
      <n v="7757373952">
        <tpls c="8">
          <tpl hier="1" item="6"/>
          <tpl hier="4" item="3"/>
          <tpl fld="3" item="2"/>
          <tpl fld="2" item="34"/>
          <tpl hier="9" item="1"/>
          <tpl hier="11" item="4"/>
          <tpl hier="12" item="5"/>
          <tpl fld="4" item="0"/>
        </tpls>
      </n>
      <n v="1766584648.625">
        <tpls c="8">
          <tpl hier="1" item="6"/>
          <tpl hier="4" item="3"/>
          <tpl fld="3" item="16"/>
          <tpl fld="2" item="64"/>
          <tpl hier="9" item="1"/>
          <tpl hier="11" item="4"/>
          <tpl hier="12" item="5"/>
          <tpl fld="4" item="0"/>
        </tpls>
      </n>
      <n v="26299487194">
        <tpls c="8">
          <tpl hier="1" item="6"/>
          <tpl hier="4" item="3"/>
          <tpl fld="3" item="51"/>
          <tpl fld="2" item="64"/>
          <tpl hier="9" item="1"/>
          <tpl hier="11" item="4"/>
          <tpl hier="12" item="5"/>
          <tpl fld="4" item="0"/>
        </tpls>
      </n>
      <n v="6279450140">
        <tpls c="8">
          <tpl hier="1" item="6"/>
          <tpl hier="4" item="3"/>
          <tpl fld="3" item="48"/>
          <tpl fld="2" item="33"/>
          <tpl hier="9" item="1"/>
          <tpl hier="11" item="4"/>
          <tpl hier="12" item="5"/>
          <tpl fld="4" item="0"/>
        </tpls>
      </n>
      <n v="125192025104">
        <tpls c="8">
          <tpl hier="1" item="6"/>
          <tpl hier="4" item="3"/>
          <tpl fld="3" item="52"/>
          <tpl fld="2" item="33"/>
          <tpl hier="9" item="1"/>
          <tpl hier="11" item="4"/>
          <tpl hier="12" item="5"/>
          <tpl fld="4" item="0"/>
        </tpls>
      </n>
      <n v="209939095840">
        <tpls c="8">
          <tpl hier="1" item="6"/>
          <tpl hier="4" item="3"/>
          <tpl fld="3" item="47"/>
          <tpl fld="2" item="43"/>
          <tpl hier="9" item="1"/>
          <tpl hier="11" item="4"/>
          <tpl hier="12" item="5"/>
          <tpl fld="4" item="0"/>
        </tpls>
      </n>
      <n v="391820416">
        <tpls c="8">
          <tpl hier="1" item="6"/>
          <tpl hier="4" item="3"/>
          <tpl fld="3" item="16"/>
          <tpl fld="2" item="21"/>
          <tpl hier="9" item="1"/>
          <tpl hier="11" item="4"/>
          <tpl hier="12" item="5"/>
          <tpl fld="4" item="0"/>
        </tpls>
      </n>
      <n v="47901554368">
        <tpls c="8">
          <tpl hier="1" item="6"/>
          <tpl hier="4" item="3"/>
          <tpl fld="3" item="14"/>
          <tpl fld="2" item="41"/>
          <tpl hier="9" item="1"/>
          <tpl hier="11" item="4"/>
          <tpl hier="12" item="5"/>
          <tpl fld="4" item="0"/>
        </tpls>
      </n>
      <n v="25309029104">
        <tpls c="8">
          <tpl hier="1" item="6"/>
          <tpl hier="4" item="3"/>
          <tpl fld="3" item="40"/>
          <tpl fld="2" item="14"/>
          <tpl hier="9" item="1"/>
          <tpl hier="11" item="4"/>
          <tpl hier="12" item="5"/>
          <tpl fld="4" item="0"/>
        </tpls>
      </n>
      <n v="17987803008">
        <tpls c="8">
          <tpl hier="1" item="6"/>
          <tpl hier="4" item="3"/>
          <tpl fld="3" item="25"/>
          <tpl fld="2" item="29"/>
          <tpl hier="9" item="1"/>
          <tpl hier="11" item="4"/>
          <tpl hier="12" item="5"/>
          <tpl fld="4" item="0"/>
        </tpls>
      </n>
      <n v="224581224832">
        <tpls c="8">
          <tpl hier="1" item="6"/>
          <tpl hier="4" item="3"/>
          <tpl fld="3" item="3"/>
          <tpl fld="2" item="26"/>
          <tpl hier="9" item="1"/>
          <tpl hier="11" item="4"/>
          <tpl hier="12" item="5"/>
          <tpl fld="4" item="0"/>
        </tpls>
      </n>
      <n v="1869805655040">
        <tpls c="8">
          <tpl hier="1" item="6"/>
          <tpl hier="4" item="3"/>
          <tpl fld="3" item="42"/>
          <tpl fld="2" item="17"/>
          <tpl hier="9" item="1"/>
          <tpl hier="11" item="4"/>
          <tpl hier="12" item="5"/>
          <tpl fld="4" item="0"/>
        </tpls>
      </n>
      <n v="27573534720">
        <tpls c="8">
          <tpl hier="1" item="6"/>
          <tpl hier="4" item="3"/>
          <tpl fld="3" item="14"/>
          <tpl fld="2" item="23"/>
          <tpl hier="9" item="1"/>
          <tpl hier="11" item="4"/>
          <tpl hier="12" item="5"/>
          <tpl fld="4" item="0"/>
        </tpls>
      </n>
      <n v="30505851060">
        <tpls c="8">
          <tpl hier="1" item="6"/>
          <tpl hier="4" item="3"/>
          <tpl fld="3" item="44"/>
          <tpl fld="2" item="25"/>
          <tpl hier="9" item="1"/>
          <tpl hier="11" item="4"/>
          <tpl hier="12" item="5"/>
          <tpl fld="4" item="0"/>
        </tpls>
      </n>
      <n v="20322364848">
        <tpls c="8">
          <tpl hier="1" item="6"/>
          <tpl hier="4" item="3"/>
          <tpl fld="3" item="30"/>
          <tpl fld="2" item="16"/>
          <tpl hier="9" item="1"/>
          <tpl hier="11" item="4"/>
          <tpl hier="12" item="5"/>
          <tpl fld="4" item="0"/>
        </tpls>
      </n>
      <n v="54155500384">
        <tpls c="8">
          <tpl hier="1" item="6"/>
          <tpl hier="4" item="3"/>
          <tpl fld="3" item="46"/>
          <tpl fld="2" item="18"/>
          <tpl hier="9" item="1"/>
          <tpl hier="11" item="4"/>
          <tpl hier="12" item="5"/>
          <tpl fld="4" item="0"/>
        </tpls>
      </n>
      <n v="3515893045.5">
        <tpls c="8">
          <tpl hier="1" item="6"/>
          <tpl hier="4" item="3"/>
          <tpl fld="3" item="17"/>
          <tpl fld="2" item="9"/>
          <tpl hier="9" item="1"/>
          <tpl hier="11" item="4"/>
          <tpl hier="12" item="5"/>
          <tpl fld="4" item="0"/>
        </tpls>
      </n>
      <n v="93520728704">
        <tpls c="8">
          <tpl hier="1" item="6"/>
          <tpl hier="4" item="3"/>
          <tpl fld="3" item="23"/>
          <tpl fld="2" item="7"/>
          <tpl hier="9" item="1"/>
          <tpl hier="11" item="4"/>
          <tpl hier="12" item="5"/>
          <tpl fld="4" item="0"/>
        </tpls>
      </n>
      <n v="255591016832">
        <tpls c="8">
          <tpl hier="1" item="6"/>
          <tpl hier="4" item="3"/>
          <tpl fld="3" item="33"/>
          <tpl fld="2" item="65"/>
          <tpl hier="9" item="1"/>
          <tpl hier="11" item="4"/>
          <tpl hier="12" item="5"/>
          <tpl fld="4" item="0"/>
        </tpls>
      </n>
      <n v="5726005988">
        <tpls c="8">
          <tpl hier="1" item="6"/>
          <tpl hier="4" item="3"/>
          <tpl fld="3" item="10"/>
          <tpl fld="2" item="85"/>
          <tpl hier="9" item="1"/>
          <tpl hier="11" item="4"/>
          <tpl hier="12" item="5"/>
          <tpl fld="4" item="0"/>
        </tpls>
      </n>
      <n v="37482863936">
        <tpls c="8">
          <tpl hier="1" item="6"/>
          <tpl hier="4" item="3"/>
          <tpl fld="3" item="58"/>
          <tpl fld="2" item="85"/>
          <tpl hier="9" item="1"/>
          <tpl hier="11" item="4"/>
          <tpl hier="12" item="5"/>
          <tpl fld="4" item="0"/>
        </tpls>
      </n>
      <n v="75254450704">
        <tpls c="8">
          <tpl hier="1" item="6"/>
          <tpl hier="4" item="3"/>
          <tpl fld="3" item="55"/>
          <tpl fld="2" item="85"/>
          <tpl hier="9" item="1"/>
          <tpl hier="11" item="4"/>
          <tpl hier="12" item="5"/>
          <tpl fld="4" item="0"/>
        </tpls>
      </n>
      <n v="7851820848">
        <tpls c="8">
          <tpl hier="1" item="6"/>
          <tpl hier="4" item="3"/>
          <tpl fld="3" item="37"/>
          <tpl fld="2" item="49"/>
          <tpl hier="9" item="1"/>
          <tpl hier="11" item="4"/>
          <tpl hier="12" item="5"/>
          <tpl fld="4" item="0"/>
        </tpls>
      </n>
      <n v="53858576800">
        <tpls c="8">
          <tpl hier="1" item="6"/>
          <tpl hier="4" item="3"/>
          <tpl fld="3" item="22"/>
          <tpl fld="2" item="49"/>
          <tpl hier="9" item="1"/>
          <tpl hier="11" item="4"/>
          <tpl hier="12" item="5"/>
          <tpl fld="4" item="0"/>
        </tpls>
      </n>
      <n v="192715436352">
        <tpls c="8">
          <tpl hier="1" item="6"/>
          <tpl hier="4" item="3"/>
          <tpl fld="3" item="1"/>
          <tpl fld="2" item="49"/>
          <tpl hier="9" item="1"/>
          <tpl hier="11" item="4"/>
          <tpl hier="12" item="5"/>
          <tpl fld="4" item="0"/>
        </tpls>
      </n>
      <n v="9982347374">
        <tpls c="8">
          <tpl hier="1" item="6"/>
          <tpl hier="4" item="3"/>
          <tpl fld="3" item="44"/>
          <tpl fld="2" item="44"/>
          <tpl hier="9" item="1"/>
          <tpl hier="11" item="4"/>
          <tpl hier="12" item="5"/>
          <tpl fld="4" item="0"/>
        </tpls>
      </n>
      <n v="99848499776">
        <tpls c="8">
          <tpl hier="1" item="6"/>
          <tpl hier="4" item="3"/>
          <tpl fld="3" item="31"/>
          <tpl fld="2" item="44"/>
          <tpl hier="9" item="1"/>
          <tpl hier="11" item="4"/>
          <tpl hier="12" item="5"/>
          <tpl fld="4" item="0"/>
        </tpls>
      </n>
      <n v="149190019776">
        <tpls c="8">
          <tpl hier="1" item="6"/>
          <tpl hier="4" item="3"/>
          <tpl fld="3" item="11"/>
          <tpl fld="2" item="44"/>
          <tpl hier="9" item="1"/>
          <tpl hier="11" item="4"/>
          <tpl hier="12" item="5"/>
          <tpl fld="4" item="0"/>
        </tpls>
      </n>
      <n v="354615288">
        <tpls c="8">
          <tpl hier="1" item="6"/>
          <tpl hier="4" item="3"/>
          <tpl fld="3" item="48"/>
          <tpl fld="2" item="34"/>
          <tpl hier="9" item="1"/>
          <tpl hier="11" item="4"/>
          <tpl hier="12" item="5"/>
          <tpl fld="4" item="0"/>
        </tpls>
      </n>
      <n v="3232369152">
        <tpls c="8">
          <tpl hier="1" item="6"/>
          <tpl hier="4" item="3"/>
          <tpl fld="3" item="25"/>
          <tpl fld="2" item="34"/>
          <tpl hier="9" item="1"/>
          <tpl hier="11" item="4"/>
          <tpl hier="12" item="5"/>
          <tpl fld="4" item="0"/>
        </tpls>
      </n>
      <n v="8615826176">
        <tpls c="8">
          <tpl hier="1" item="6"/>
          <tpl hier="4" item="3"/>
          <tpl fld="3" item="1"/>
          <tpl fld="2" item="34"/>
          <tpl hier="9" item="1"/>
          <tpl hier="11" item="4"/>
          <tpl hier="12" item="5"/>
          <tpl fld="4" item="0"/>
        </tpls>
      </n>
      <n v="2248032409.5">
        <tpls c="8">
          <tpl hier="1" item="6"/>
          <tpl hier="4" item="3"/>
          <tpl fld="3" item="10"/>
          <tpl fld="2" item="64"/>
          <tpl hier="9" item="1"/>
          <tpl hier="11" item="4"/>
          <tpl hier="12" item="5"/>
          <tpl fld="4" item="0"/>
        </tpls>
      </n>
      <n v="21405481380">
        <tpls c="8">
          <tpl hier="1" item="6"/>
          <tpl hier="4" item="3"/>
          <tpl fld="3" item="50"/>
          <tpl fld="2" item="64"/>
          <tpl hier="9" item="1"/>
          <tpl hier="11" item="4"/>
          <tpl hier="12" item="5"/>
          <tpl fld="4" item="0"/>
        </tpls>
      </n>
      <n v="6913978712">
        <tpls c="8">
          <tpl hier="1" item="6"/>
          <tpl hier="4" item="3"/>
          <tpl fld="3" item="44"/>
          <tpl fld="2" item="33"/>
          <tpl hier="9" item="1"/>
          <tpl hier="11" item="4"/>
          <tpl hier="12" item="5"/>
          <tpl fld="4" item="0"/>
        </tpls>
      </n>
      <n v="145481692160">
        <tpls c="8">
          <tpl hier="1" item="6"/>
          <tpl hier="4" item="3"/>
          <tpl fld="3" item="38"/>
          <tpl fld="2" item="33"/>
          <tpl hier="9" item="1"/>
          <tpl hier="11" item="4"/>
          <tpl hier="12" item="5"/>
          <tpl fld="4" item="0"/>
        </tpls>
      </n>
      <n v="242201114560">
        <tpls c="8">
          <tpl hier="1" item="6"/>
          <tpl hier="4" item="3"/>
          <tpl fld="3" item="41"/>
          <tpl fld="2" item="43"/>
          <tpl hier="9" item="1"/>
          <tpl hier="11" item="4"/>
          <tpl hier="12" item="5"/>
          <tpl fld="4" item="0"/>
        </tpls>
      </n>
      <n v="2934380032">
        <tpls c="8">
          <tpl hier="1" item="6"/>
          <tpl hier="4" item="3"/>
          <tpl fld="3" item="31"/>
          <tpl fld="2" item="21"/>
          <tpl hier="9" item="1"/>
          <tpl hier="11" item="4"/>
          <tpl hier="12" item="5"/>
          <tpl fld="4" item="0"/>
        </tpls>
      </n>
      <n v="52411058256">
        <tpls c="8">
          <tpl hier="1" item="6"/>
          <tpl hier="4" item="3"/>
          <tpl fld="3" item="6"/>
          <tpl fld="2" item="41"/>
          <tpl hier="9" item="1"/>
          <tpl hier="11" item="4"/>
          <tpl hier="12" item="5"/>
          <tpl fld="4" item="0"/>
        </tpls>
      </n>
      <n v="29443265760">
        <tpls c="8">
          <tpl hier="1" item="6"/>
          <tpl hier="4" item="3"/>
          <tpl fld="3" item="46"/>
          <tpl fld="2" item="14"/>
          <tpl hier="9" item="1"/>
          <tpl hier="11" item="4"/>
          <tpl hier="12" item="5"/>
          <tpl fld="4" item="0"/>
        </tpls>
      </n>
      <n v="15575784136">
        <tpls c="8">
          <tpl hier="1" item="6"/>
          <tpl hier="4" item="3"/>
          <tpl fld="3" item="22"/>
          <tpl fld="2" item="29"/>
          <tpl hier="9" item="1"/>
          <tpl hier="11" item="4"/>
          <tpl hier="12" item="5"/>
          <tpl fld="4" item="0"/>
        </tpls>
      </n>
      <n v="262142359680">
        <tpls c="8">
          <tpl hier="1" item="6"/>
          <tpl hier="4" item="3"/>
          <tpl fld="3" item="0"/>
          <tpl fld="2" item="26"/>
          <tpl hier="9" item="1"/>
          <tpl hier="11" item="4"/>
          <tpl hier="12" item="5"/>
          <tpl fld="4" item="0"/>
        </tpls>
      </n>
      <n v="2151842677760">
        <tpls c="8">
          <tpl hier="1" item="6"/>
          <tpl hier="4" item="3"/>
          <tpl fld="3" item="28"/>
          <tpl fld="2" item="17"/>
          <tpl hier="9" item="1"/>
          <tpl hier="11" item="4"/>
          <tpl hier="12" item="5"/>
          <tpl fld="4" item="0"/>
        </tpls>
      </n>
      <n v="26956402224">
        <tpls c="8">
          <tpl hier="1" item="6"/>
          <tpl hier="4" item="3"/>
          <tpl fld="3" item="11"/>
          <tpl fld="2" item="23"/>
          <tpl hier="9" item="1"/>
          <tpl hier="11" item="4"/>
          <tpl hier="12" item="5"/>
          <tpl fld="4" item="0"/>
        </tpls>
      </n>
      <n v="33882827534">
        <tpls c="8">
          <tpl hier="1" item="6"/>
          <tpl hier="4" item="3"/>
          <tpl fld="3" item="37"/>
          <tpl fld="2" item="25"/>
          <tpl hier="9" item="1"/>
          <tpl hier="11" item="4"/>
          <tpl hier="12" item="5"/>
          <tpl fld="4" item="0"/>
        </tpls>
      </n>
      <n v="20316382476">
        <tpls c="8">
          <tpl hier="1" item="6"/>
          <tpl hier="4" item="3"/>
          <tpl fld="3" item="17"/>
          <tpl fld="2" item="16"/>
          <tpl hier="9" item="1"/>
          <tpl hier="11" item="4"/>
          <tpl hier="12" item="5"/>
          <tpl fld="4" item="0"/>
        </tpls>
      </n>
      <n v="62493100352">
        <tpls c="8">
          <tpl hier="1" item="6"/>
          <tpl hier="4" item="3"/>
          <tpl fld="3" item="43"/>
          <tpl fld="2" item="18"/>
          <tpl hier="9" item="1"/>
          <tpl hier="11" item="4"/>
          <tpl hier="12" item="5"/>
          <tpl fld="4" item="0"/>
        </tpls>
      </n>
      <n v="4048955968">
        <tpls c="8">
          <tpl hier="1" item="6"/>
          <tpl hier="4" item="3"/>
          <tpl fld="3" item="1"/>
          <tpl fld="2" item="9"/>
          <tpl hier="9" item="1"/>
          <tpl hier="11" item="4"/>
          <tpl hier="12" item="5"/>
          <tpl fld="4" item="0"/>
        </tpls>
      </n>
      <n v="97878578512">
        <tpls c="8">
          <tpl hier="1" item="6"/>
          <tpl hier="4" item="3"/>
          <tpl fld="3" item="21"/>
          <tpl fld="2" item="7"/>
          <tpl hier="9" item="1"/>
          <tpl hier="11" item="4"/>
          <tpl hier="12" item="5"/>
          <tpl fld="4" item="0"/>
        </tpls>
      </n>
      <n v="3361132892160">
        <tpls c="8">
          <tpl hier="1" item="6"/>
          <tpl hier="4" item="3"/>
          <tpl fld="3" item="28"/>
          <tpl fld="2" item="57"/>
          <tpl hier="9" item="1"/>
          <tpl hier="11" item="4"/>
          <tpl hier="12" item="5"/>
          <tpl fld="4" item="0"/>
        </tpls>
      </n>
      <n v="7861427660800">
        <tpls c="8">
          <tpl hier="1" item="6"/>
          <tpl hier="4" item="3"/>
          <tpl fld="3" item="19"/>
          <tpl fld="2" item="57"/>
          <tpl hier="9" item="1"/>
          <tpl hier="11" item="4"/>
          <tpl hier="12" item="5"/>
          <tpl fld="4" item="0"/>
        </tpls>
      </n>
      <n v="63022583808">
        <tpls c="8">
          <tpl hier="1" item="6"/>
          <tpl hier="4" item="3"/>
          <tpl fld="3" item="26"/>
          <tpl fld="2" item="61"/>
          <tpl hier="9" item="1"/>
          <tpl hier="11" item="4"/>
          <tpl hier="12" item="5"/>
          <tpl fld="4" item="0"/>
        </tpls>
      </n>
      <n v="858881563904">
        <tpls c="8">
          <tpl hier="1" item="6"/>
          <tpl hier="4" item="3"/>
          <tpl fld="3" item="25"/>
          <tpl fld="2" item="61"/>
          <tpl hier="9" item="1"/>
          <tpl hier="11" item="4"/>
          <tpl hier="12" item="5"/>
          <tpl fld="4" item="0"/>
        </tpls>
      </n>
      <n v="3390851773440">
        <tpls c="8">
          <tpl hier="1" item="6"/>
          <tpl hier="4" item="3"/>
          <tpl fld="3" item="24"/>
          <tpl fld="2" item="61"/>
          <tpl hier="9" item="1"/>
          <tpl hier="11" item="4"/>
          <tpl hier="12" item="5"/>
          <tpl fld="4" item="0"/>
        </tpls>
      </n>
      <n v="6365723689984">
        <tpls c="8">
          <tpl hier="1" item="6"/>
          <tpl hier="4" item="3"/>
          <tpl fld="3" item="23"/>
          <tpl fld="2" item="61"/>
          <tpl hier="9" item="1"/>
          <tpl hier="11" item="4"/>
          <tpl hier="12" item="5"/>
          <tpl fld="4" item="0"/>
        </tpls>
      </n>
      <n v="234119047040">
        <tpls c="8">
          <tpl hier="1" item="6"/>
          <tpl hier="4" item="3"/>
          <tpl fld="3" item="10"/>
          <tpl fld="2" item="79"/>
          <tpl hier="9" item="1"/>
          <tpl hier="11" item="4"/>
          <tpl hier="12" item="5"/>
          <tpl fld="4" item="0"/>
        </tpls>
      </n>
      <n v="817955193008">
        <tpls c="8">
          <tpl hier="1" item="6"/>
          <tpl hier="4" item="3"/>
          <tpl fld="3" item="12"/>
          <tpl fld="2" item="79"/>
          <tpl hier="9" item="1"/>
          <tpl hier="11" item="4"/>
          <tpl hier="12" item="5"/>
          <tpl fld="4" item="0"/>
        </tpls>
      </n>
      <n v="1529958815648">
        <tpls c="8">
          <tpl hier="1" item="6"/>
          <tpl hier="4" item="3"/>
          <tpl fld="3" item="11"/>
          <tpl fld="2" item="79"/>
          <tpl hier="9" item="1"/>
          <tpl hier="11" item="4"/>
          <tpl hier="12" item="5"/>
          <tpl fld="4" item="0"/>
        </tpls>
      </n>
      <n v="3254898708480">
        <tpls c="8">
          <tpl hier="1" item="6"/>
          <tpl hier="4" item="3"/>
          <tpl fld="3" item="9"/>
          <tpl fld="2" item="79"/>
          <tpl hier="9" item="1"/>
          <tpl hier="11" item="4"/>
          <tpl hier="12" item="5"/>
          <tpl fld="4" item="0"/>
        </tpls>
      </n>
      <n v="1122483159552">
        <tpls c="8">
          <tpl hier="1" item="6"/>
          <tpl hier="4" item="3"/>
          <tpl fld="3" item="57"/>
          <tpl fld="2" item="46"/>
          <tpl hier="9" item="1"/>
          <tpl hier="11" item="4"/>
          <tpl hier="12" item="5"/>
          <tpl fld="4" item="0"/>
        </tpls>
      </n>
      <n v="4756903268352">
        <tpls c="8">
          <tpl hier="1" item="6"/>
          <tpl hier="4" item="3"/>
          <tpl fld="3" item="3"/>
          <tpl fld="2" item="46"/>
          <tpl hier="9" item="1"/>
          <tpl hier="11" item="4"/>
          <tpl hier="12" item="5"/>
          <tpl fld="4" item="0"/>
        </tpls>
      </n>
      <n v="12789647978496">
        <tpls c="8">
          <tpl hier="1" item="6"/>
          <tpl hier="4" item="3"/>
          <tpl fld="3" item="1"/>
          <tpl fld="2" item="46"/>
          <tpl hier="9" item="1"/>
          <tpl hier="11" item="4"/>
          <tpl hier="12" item="5"/>
          <tpl fld="4" item="0"/>
        </tpls>
      </n>
      <n v="8809934068224">
        <tpls c="8">
          <tpl hier="1" item="6"/>
          <tpl hier="4" item="3"/>
          <tpl fld="3" item="20"/>
          <tpl fld="2" item="51"/>
          <tpl hier="9" item="1"/>
          <tpl hier="11" item="4"/>
          <tpl hier="12" item="5"/>
          <tpl fld="4" item="0"/>
        </tpls>
      </n>
      <n v="30075548119040">
        <tpls c="8">
          <tpl hier="1" item="6"/>
          <tpl hier="4" item="3"/>
          <tpl fld="3" item="51"/>
          <tpl fld="2" item="51"/>
          <tpl hier="9" item="1"/>
          <tpl hier="11" item="4"/>
          <tpl hier="12" item="5"/>
          <tpl fld="4" item="0"/>
        </tpls>
      </n>
      <n v="69707164860416">
        <tpls c="8">
          <tpl hier="1" item="6"/>
          <tpl hier="4" item="3"/>
          <tpl fld="3" item="38"/>
          <tpl fld="2" item="51"/>
          <tpl hier="9" item="1"/>
          <tpl hier="11" item="4"/>
          <tpl hier="12" item="5"/>
          <tpl fld="4" item="0"/>
        </tpls>
      </n>
      <n v="3754934686128">
        <tpls c="8">
          <tpl hier="1" item="6"/>
          <tpl hier="4" item="3"/>
          <tpl fld="3" item="18"/>
          <tpl fld="1" item="1"/>
          <tpl hier="9" item="1"/>
          <tpl hier="11" item="4"/>
          <tpl hier="12" item="5"/>
          <tpl fld="4" item="0"/>
        </tpls>
      </n>
      <n v="38920952674072.5">
        <tpls c="8">
          <tpl hier="1" item="6"/>
          <tpl hier="4" item="3"/>
          <tpl fld="3" item="22"/>
          <tpl fld="1" item="1"/>
          <tpl hier="9" item="1"/>
          <tpl hier="11" item="4"/>
          <tpl hier="12" item="5"/>
          <tpl fld="4" item="0"/>
        </tpls>
      </n>
      <n v="115921183311392">
        <tpls c="8">
          <tpl hier="1" item="6"/>
          <tpl hier="4" item="3"/>
          <tpl fld="3" item="17"/>
          <tpl fld="1" item="1"/>
          <tpl hier="9" item="1"/>
          <tpl hier="11" item="4"/>
          <tpl hier="12" item="5"/>
          <tpl fld="4" item="0"/>
        </tpls>
      </n>
      <n v="196884085832320">
        <tpls c="8">
          <tpl hier="1" item="6"/>
          <tpl hier="4" item="3"/>
          <tpl fld="3" item="21"/>
          <tpl fld="1" item="1"/>
          <tpl hier="9" item="1"/>
          <tpl hier="11" item="4"/>
          <tpl hier="12" item="5"/>
          <tpl fld="4" item="0"/>
        </tpls>
      </n>
      <n v="1115990592">
        <tpls c="8">
          <tpl hier="1" item="6"/>
          <tpl hier="4" item="3"/>
          <tpl fld="3" item="8"/>
          <tpl fld="2" item="58"/>
          <tpl hier="9" item="1"/>
          <tpl hier="11" item="4"/>
          <tpl hier="12" item="5"/>
          <tpl fld="4" item="0"/>
        </tpls>
      </n>
      <n v="14652699360">
        <tpls c="8">
          <tpl hier="1" item="6"/>
          <tpl hier="4" item="3"/>
          <tpl fld="3" item="7"/>
          <tpl fld="2" item="58"/>
          <tpl hier="9" item="1"/>
          <tpl hier="11" item="4"/>
          <tpl hier="12" item="5"/>
          <tpl fld="4" item="0"/>
        </tpls>
      </n>
      <n v="50342718368">
        <tpls c="8">
          <tpl hier="1" item="6"/>
          <tpl hier="4" item="3"/>
          <tpl fld="3" item="6"/>
          <tpl fld="2" item="58"/>
          <tpl hier="9" item="1"/>
          <tpl hier="11" item="4"/>
          <tpl hier="12" item="5"/>
          <tpl fld="4" item="0"/>
        </tpls>
      </n>
      <n v="25134737408">
        <tpls c="8">
          <tpl hier="1" item="6"/>
          <tpl hier="4" item="3"/>
          <tpl fld="3" item="5"/>
          <tpl fld="2" item="58"/>
          <tpl hier="9" item="1"/>
          <tpl hier="11" item="4"/>
          <tpl hier="12" item="5"/>
          <tpl fld="4" item="0"/>
        </tpls>
      </n>
      <n v="54763396744">
        <tpls c="8">
          <tpl hier="1" item="6"/>
          <tpl hier="4" item="3"/>
          <tpl fld="3" item="56"/>
          <tpl fld="2" item="63"/>
          <tpl hier="9" item="1"/>
          <tpl hier="11" item="4"/>
          <tpl hier="12" item="5"/>
          <tpl fld="4" item="0"/>
        </tpls>
      </n>
      <n v="145511783040">
        <tpls c="8">
          <tpl hier="1" item="6"/>
          <tpl hier="4" item="3"/>
          <tpl fld="3" item="0"/>
          <tpl fld="2" item="63"/>
          <tpl hier="9" item="1"/>
          <tpl hier="11" item="4"/>
          <tpl hier="12" item="5"/>
          <tpl fld="4" item="0"/>
        </tpls>
      </n>
      <n v="377792069120">
        <tpls c="8">
          <tpl hier="1" item="6"/>
          <tpl hier="4" item="3"/>
          <tpl fld="3" item="55"/>
          <tpl fld="2" item="63"/>
          <tpl hier="9" item="1"/>
          <tpl hier="11" item="4"/>
          <tpl hier="12" item="5"/>
          <tpl fld="4" item="0"/>
        </tpls>
      </n>
      <n v="59719794">
        <tpls c="8">
          <tpl hier="1" item="6"/>
          <tpl hier="4" item="3"/>
          <tpl fld="3" item="35"/>
          <tpl fld="2" item="82"/>
          <tpl hier="9" item="1"/>
          <tpl hier="11" item="4"/>
          <tpl hier="12" item="5"/>
          <tpl fld="4" item="0"/>
        </tpls>
      </n>
      <n v="229700000">
        <tpls c="8">
          <tpl hier="1" item="6"/>
          <tpl hier="4" item="3"/>
          <tpl fld="3" item="40"/>
          <tpl fld="2" item="82"/>
          <tpl hier="9" item="1"/>
          <tpl hier="11" item="4"/>
          <tpl hier="12" item="5"/>
          <tpl fld="4" item="0"/>
        </tpls>
      </n>
      <n v="3337618218">
        <tpls c="8">
          <tpl hier="1" item="6"/>
          <tpl hier="4" item="3"/>
          <tpl fld="3" item="50"/>
          <tpl fld="2" item="82"/>
          <tpl hier="9" item="1"/>
          <tpl hier="11" item="4"/>
          <tpl hier="12" item="5"/>
          <tpl fld="4" item="0"/>
        </tpls>
      </n>
      <n v="7547684654">
        <tpls c="8">
          <tpl hier="1" item="6"/>
          <tpl hier="4" item="3"/>
          <tpl fld="3" item="49"/>
          <tpl fld="2" item="82"/>
          <tpl hier="9" item="1"/>
          <tpl hier="11" item="4"/>
          <tpl hier="12" item="5"/>
          <tpl fld="4" item="0"/>
        </tpls>
      </n>
      <n v="1387664702">
        <tpls c="8">
          <tpl hier="1" item="6"/>
          <tpl hier="4" item="3"/>
          <tpl fld="3" item="37"/>
          <tpl fld="2" item="47"/>
          <tpl hier="9" item="1"/>
          <tpl hier="11" item="4"/>
          <tpl hier="12" item="5"/>
          <tpl fld="4" item="0"/>
        </tpls>
      </n>
      <n v="7770036704">
        <tpls c="8">
          <tpl hier="1" item="6"/>
          <tpl hier="4" item="3"/>
          <tpl fld="3" item="39"/>
          <tpl fld="2" item="47"/>
          <tpl hier="9" item="1"/>
          <tpl hier="11" item="4"/>
          <tpl hier="12" item="5"/>
          <tpl fld="4" item="0"/>
        </tpls>
      </n>
      <n v="12672206726">
        <tpls c="8">
          <tpl hier="1" item="6"/>
          <tpl hier="4" item="3"/>
          <tpl fld="3" item="28"/>
          <tpl fld="2" item="47"/>
          <tpl hier="9" item="1"/>
          <tpl hier="11" item="4"/>
          <tpl hier="12" item="5"/>
          <tpl fld="4" item="0"/>
        </tpls>
      </n>
      <n v="54867672056">
        <tpls c="8">
          <tpl hier="1" item="6"/>
          <tpl hier="4" item="3"/>
          <tpl fld="3" item="19"/>
          <tpl fld="2" item="47"/>
          <tpl hier="9" item="1"/>
          <tpl hier="11" item="4"/>
          <tpl hier="12" item="5"/>
          <tpl fld="4" item="0"/>
        </tpls>
      </n>
      <n v="3530291210">
        <tpls c="8">
          <tpl hier="1" item="6"/>
          <tpl hier="4" item="3"/>
          <tpl fld="3" item="26"/>
          <tpl fld="2" item="52"/>
          <tpl hier="9" item="1"/>
          <tpl hier="11" item="4"/>
          <tpl hier="12" item="5"/>
          <tpl fld="4" item="0"/>
        </tpls>
      </n>
      <n v="26763396976">
        <tpls c="8">
          <tpl hier="1" item="6"/>
          <tpl hier="4" item="3"/>
          <tpl fld="3" item="25"/>
          <tpl fld="2" item="52"/>
          <tpl hier="9" item="1"/>
          <tpl hier="11" item="4"/>
          <tpl hier="12" item="5"/>
          <tpl fld="4" item="0"/>
        </tpls>
      </n>
      <n v="41239985010">
        <tpls c="8">
          <tpl hier="1" item="6"/>
          <tpl hier="4" item="3"/>
          <tpl fld="3" item="24"/>
          <tpl fld="2" item="52"/>
          <tpl hier="9" item="1"/>
          <tpl hier="11" item="4"/>
          <tpl hier="12" item="5"/>
          <tpl fld="4" item="0"/>
        </tpls>
      </n>
      <n v="164490197952">
        <tpls c="8">
          <tpl hier="1" item="6"/>
          <tpl hier="4" item="3"/>
          <tpl fld="3" item="23"/>
          <tpl fld="2" item="52"/>
          <tpl hier="9" item="1"/>
          <tpl hier="11" item="4"/>
          <tpl hier="12" item="5"/>
          <tpl fld="4" item="0"/>
        </tpls>
      </n>
      <n v="394641814">
        <tpls c="8">
          <tpl hier="1" item="6"/>
          <tpl hier="4" item="3"/>
          <tpl fld="3" item="10"/>
          <tpl fld="2" item="56"/>
          <tpl hier="9" item="1"/>
          <tpl hier="11" item="4"/>
          <tpl hier="12" item="5"/>
          <tpl fld="4" item="0"/>
        </tpls>
      </n>
      <n v="9844447730">
        <tpls c="8">
          <tpl hier="1" item="6"/>
          <tpl hier="4" item="3"/>
          <tpl fld="3" item="12"/>
          <tpl fld="2" item="56"/>
          <tpl hier="9" item="1"/>
          <tpl hier="11" item="4"/>
          <tpl hier="12" item="5"/>
          <tpl fld="4" item="0"/>
        </tpls>
      </n>
      <n v="34439251600">
        <tpls c="8">
          <tpl hier="1" item="6"/>
          <tpl hier="4" item="3"/>
          <tpl fld="3" item="11"/>
          <tpl fld="2" item="56"/>
          <tpl hier="9" item="1"/>
          <tpl hier="11" item="4"/>
          <tpl hier="12" item="5"/>
          <tpl fld="4" item="0"/>
        </tpls>
      </n>
      <n v="108255291904">
        <tpls c="8">
          <tpl hier="1" item="6"/>
          <tpl hier="4" item="3"/>
          <tpl fld="3" item="9"/>
          <tpl fld="2" item="56"/>
          <tpl hier="9" item="1"/>
          <tpl hier="11" item="4"/>
          <tpl hier="12" item="5"/>
          <tpl fld="4" item="0"/>
        </tpls>
      </n>
      <n v="372669789440">
        <tpls c="8">
          <tpl hier="1" item="6"/>
          <tpl hier="4" item="3"/>
          <tpl fld="3" item="57"/>
          <tpl fld="2" item="60"/>
          <tpl hier="9" item="1"/>
          <tpl hier="11" item="4"/>
          <tpl hier="12" item="5"/>
          <tpl fld="4" item="0"/>
        </tpls>
      </n>
      <n v="2103809249280">
        <tpls c="8">
          <tpl hier="1" item="6"/>
          <tpl hier="4" item="3"/>
          <tpl fld="3" item="3"/>
          <tpl fld="2" item="60"/>
          <tpl hier="9" item="1"/>
          <tpl hier="11" item="4"/>
          <tpl hier="12" item="5"/>
          <tpl fld="4" item="0"/>
        </tpls>
      </n>
      <n v="4123454011008">
        <tpls c="8">
          <tpl hier="1" item="6"/>
          <tpl hier="4" item="3"/>
          <tpl fld="3" item="1"/>
          <tpl fld="2" item="60"/>
          <tpl hier="9" item="1"/>
          <tpl hier="11" item="4"/>
          <tpl hier="12" item="5"/>
          <tpl fld="4" item="0"/>
        </tpls>
      </n>
      <n v="5077719608">
        <tpls c="8">
          <tpl hier="1" item="6"/>
          <tpl hier="4" item="3"/>
          <tpl fld="3" item="20"/>
          <tpl fld="2" item="55"/>
          <tpl hier="9" item="1"/>
          <tpl hier="11" item="4"/>
          <tpl hier="12" item="5"/>
          <tpl fld="4" item="0"/>
        </tpls>
      </n>
      <n v="10768237773.5">
        <tpls c="8">
          <tpl hier="1" item="6"/>
          <tpl hier="4" item="3"/>
          <tpl fld="3" item="51"/>
          <tpl fld="2" item="55"/>
          <tpl hier="9" item="1"/>
          <tpl hier="11" item="4"/>
          <tpl hier="12" item="5"/>
          <tpl fld="4" item="0"/>
        </tpls>
      </n>
      <n v="33915669056">
        <tpls c="8">
          <tpl hier="1" item="6"/>
          <tpl hier="4" item="3"/>
          <tpl fld="3" item="38"/>
          <tpl fld="2" item="55"/>
          <tpl hier="9" item="1"/>
          <tpl hier="11" item="4"/>
          <tpl hier="12" item="5"/>
          <tpl fld="4" item="0"/>
        </tpls>
      </n>
      <n v="970528004">
        <tpls c="8">
          <tpl hier="1" item="6"/>
          <tpl hier="4" item="3"/>
          <tpl fld="3" item="44"/>
          <tpl fld="2" item="42"/>
          <tpl hier="9" item="1"/>
          <tpl hier="11" item="4"/>
          <tpl hier="12" item="5"/>
          <tpl fld="4" item="0"/>
        </tpls>
      </n>
      <n v="3370548864">
        <tpls c="8">
          <tpl hier="1" item="6"/>
          <tpl hier="4" item="3"/>
          <tpl fld="3" item="43"/>
          <tpl fld="2" item="42"/>
          <tpl hier="9" item="1"/>
          <tpl hier="11" item="4"/>
          <tpl hier="12" item="5"/>
          <tpl fld="4" item="0"/>
        </tpls>
      </n>
      <n v="4243794125.5">
        <tpls c="8">
          <tpl hier="1" item="6"/>
          <tpl hier="4" item="3"/>
          <tpl fld="3" item="42"/>
          <tpl fld="2" item="42"/>
          <tpl hier="9" item="1"/>
          <tpl hier="11" item="4"/>
          <tpl hier="12" item="5"/>
          <tpl fld="4" item="0"/>
        </tpls>
      </n>
      <n v="10180975320">
        <tpls c="8">
          <tpl hier="1" item="6"/>
          <tpl hier="4" item="3"/>
          <tpl fld="3" item="41"/>
          <tpl fld="2" item="42"/>
          <tpl hier="9" item="1"/>
          <tpl hier="11" item="4"/>
          <tpl hier="12" item="5"/>
          <tpl fld="4" item="0"/>
        </tpls>
      </n>
      <n v="3665773224">
        <tpls c="8">
          <tpl hier="1" item="6"/>
          <tpl hier="4" item="3"/>
          <tpl fld="3" item="32"/>
          <tpl fld="2" item="62"/>
          <tpl hier="9" item="1"/>
          <tpl hier="11" item="4"/>
          <tpl hier="12" item="5"/>
          <tpl fld="4" item="0"/>
        </tpls>
      </n>
      <n v="38863034624">
        <tpls c="8">
          <tpl hier="1" item="6"/>
          <tpl hier="4" item="3"/>
          <tpl fld="3" item="31"/>
          <tpl fld="2" item="62"/>
          <tpl hier="9" item="1"/>
          <tpl hier="11" item="4"/>
          <tpl hier="12" item="5"/>
          <tpl fld="4" item="0"/>
        </tpls>
      </n>
      <n v="54011153075">
        <tpls c="8">
          <tpl hier="1" item="6"/>
          <tpl hier="4" item="3"/>
          <tpl fld="3" item="30"/>
          <tpl fld="2" item="62"/>
          <tpl hier="9" item="1"/>
          <tpl hier="11" item="4"/>
          <tpl hier="12" item="5"/>
          <tpl fld="4" item="0"/>
        </tpls>
      </n>
      <n v="179365738640">
        <tpls c="8">
          <tpl hier="1" item="6"/>
          <tpl hier="4" item="3"/>
          <tpl fld="3" item="29"/>
          <tpl fld="2" item="62"/>
          <tpl hier="9" item="1"/>
          <tpl hier="11" item="4"/>
          <tpl hier="12" item="5"/>
          <tpl fld="4" item="0"/>
        </tpls>
      </n>
      <n v="864308989">
        <tpls c="8">
          <tpl hier="1" item="6"/>
          <tpl hier="4" item="3"/>
          <tpl fld="3" item="16"/>
          <tpl fld="2" item="77"/>
          <tpl hier="9" item="1"/>
          <tpl hier="11" item="4"/>
          <tpl hier="12" item="5"/>
          <tpl fld="4" item="0"/>
        </tpls>
      </n>
      <n v="4020511008">
        <tpls c="8">
          <tpl hier="1" item="6"/>
          <tpl hier="4" item="3"/>
          <tpl fld="3" item="15"/>
          <tpl fld="2" item="77"/>
          <tpl hier="9" item="1"/>
          <tpl hier="11" item="4"/>
          <tpl hier="12" item="5"/>
          <tpl fld="4" item="0"/>
        </tpls>
      </n>
      <n v="4093051080">
        <tpls c="8">
          <tpl hier="1" item="6"/>
          <tpl hier="4" item="3"/>
          <tpl fld="3" item="14"/>
          <tpl fld="2" item="77"/>
          <tpl hier="9" item="1"/>
          <tpl hier="11" item="4"/>
          <tpl hier="12" item="5"/>
          <tpl fld="4" item="0"/>
        </tpls>
      </n>
      <n v="10229392824">
        <tpls c="8">
          <tpl hier="1" item="6"/>
          <tpl hier="4" item="3"/>
          <tpl fld="3" item="13"/>
          <tpl fld="2" item="77"/>
          <tpl hier="9" item="1"/>
          <tpl hier="11" item="4"/>
          <tpl hier="12" item="5"/>
          <tpl fld="4" item="0"/>
        </tpls>
      </n>
      <n v="2577146660">
        <tpls c="8">
          <tpl hier="1" item="6"/>
          <tpl hier="4" item="3"/>
          <tpl fld="3" item="4"/>
          <tpl fld="2" item="28"/>
          <tpl hier="9" item="1"/>
          <tpl hier="11" item="4"/>
          <tpl hier="12" item="5"/>
          <tpl fld="4" item="0"/>
        </tpls>
      </n>
      <n v="6631742244">
        <tpls c="8">
          <tpl hier="1" item="6"/>
          <tpl hier="4" item="3"/>
          <tpl fld="3" item="58"/>
          <tpl fld="2" item="28"/>
          <tpl hier="9" item="1"/>
          <tpl hier="11" item="4"/>
          <tpl hier="12" item="5"/>
          <tpl fld="4" item="0"/>
        </tpls>
      </n>
      <n v="22501810581">
        <tpls c="8">
          <tpl hier="1" item="6"/>
          <tpl hier="4" item="3"/>
          <tpl fld="3" item="2"/>
          <tpl fld="2" item="28"/>
          <tpl hier="9" item="1"/>
          <tpl hier="11" item="4"/>
          <tpl hier="12" item="5"/>
          <tpl fld="4" item="0"/>
        </tpls>
      </n>
      <n v="38498895824">
        <tpls c="8">
          <tpl hier="1" item="6"/>
          <tpl hier="4" item="3"/>
          <tpl fld="3" item="54"/>
          <tpl fld="2" item="35"/>
          <tpl hier="9" item="1"/>
          <tpl hier="11" item="4"/>
          <tpl hier="12" item="5"/>
          <tpl fld="4" item="0"/>
        </tpls>
      </n>
      <n v="198988286080">
        <tpls c="8">
          <tpl hier="1" item="6"/>
          <tpl hier="4" item="3"/>
          <tpl fld="3" item="53"/>
          <tpl fld="2" item="35"/>
          <tpl hier="9" item="1"/>
          <tpl hier="11" item="4"/>
          <tpl hier="12" item="5"/>
          <tpl fld="4" item="0"/>
        </tpls>
      </n>
      <n v="956662634192">
        <tpls c="8">
          <tpl hier="1" item="6"/>
          <tpl hier="4" item="3"/>
          <tpl fld="3" item="52"/>
          <tpl fld="2" item="35"/>
          <tpl hier="9" item="1"/>
          <tpl hier="11" item="4"/>
          <tpl hier="12" item="5"/>
          <tpl fld="4" item="0"/>
        </tpls>
      </n>
      <n v="24455691991.09375">
        <tpls c="8">
          <tpl hier="1" item="6"/>
          <tpl hier="4" item="3"/>
          <tpl fld="3" item="48"/>
          <tpl fld="2" item="40"/>
          <tpl hier="9" item="1"/>
          <tpl hier="11" item="4"/>
          <tpl hier="12" item="5"/>
          <tpl fld="4" item="0"/>
        </tpls>
      </n>
      <n v="117134664448">
        <tpls c="8">
          <tpl hier="1" item="6"/>
          <tpl hier="4" item="3"/>
          <tpl fld="3" item="46"/>
          <tpl fld="2" item="40"/>
          <tpl hier="9" item="1"/>
          <tpl hier="11" item="4"/>
          <tpl hier="12" item="5"/>
          <tpl fld="4" item="0"/>
        </tpls>
      </n>
      <n v="407482067456">
        <tpls c="8">
          <tpl hier="1" item="6"/>
          <tpl hier="4" item="3"/>
          <tpl fld="3" item="45"/>
          <tpl fld="2" item="40"/>
          <tpl hier="9" item="1"/>
          <tpl hier="11" item="4"/>
          <tpl hier="12" item="5"/>
          <tpl fld="4" item="0"/>
        </tpls>
      </n>
      <n v="1369896711488">
        <tpls c="8">
          <tpl hier="1" item="6"/>
          <tpl hier="4" item="3"/>
          <tpl fld="3" item="47"/>
          <tpl fld="2" item="40"/>
          <tpl hier="9" item="1"/>
          <tpl hier="11" item="4"/>
          <tpl hier="12" item="5"/>
          <tpl fld="4" item="0"/>
        </tpls>
      </n>
      <n v="4678294656">
        <tpls c="8">
          <tpl hier="1" item="6"/>
          <tpl hier="4" item="3"/>
          <tpl fld="3" item="34"/>
          <tpl fld="2" item="54"/>
          <tpl hier="9" item="1"/>
          <tpl hier="11" item="4"/>
          <tpl hier="12" item="5"/>
          <tpl fld="4" item="0"/>
        </tpls>
      </n>
      <n v="14145815168">
        <tpls c="8">
          <tpl hier="1" item="6"/>
          <tpl hier="4" item="3"/>
          <tpl fld="3" item="36"/>
          <tpl fld="2" item="54"/>
          <tpl hier="9" item="1"/>
          <tpl hier="11" item="4"/>
          <tpl hier="12" item="5"/>
          <tpl fld="4" item="0"/>
        </tpls>
      </n>
      <n v="27120131968">
        <tpls c="8">
          <tpl hier="1" item="6"/>
          <tpl hier="4" item="3"/>
          <tpl fld="3" item="27"/>
          <tpl fld="2" item="54"/>
          <tpl hier="9" item="1"/>
          <tpl hier="11" item="4"/>
          <tpl hier="12" item="5"/>
          <tpl fld="4" item="0"/>
        </tpls>
      </n>
      <n v="179504177632">
        <tpls c="8">
          <tpl hier="1" item="6"/>
          <tpl hier="4" item="3"/>
          <tpl fld="3" item="33"/>
          <tpl fld="2" item="54"/>
          <tpl hier="9" item="1"/>
          <tpl hier="11" item="4"/>
          <tpl hier="12" item="5"/>
          <tpl fld="4" item="0"/>
        </tpls>
      </n>
      <n v="1660707218.5">
        <tpls c="8">
          <tpl hier="1" item="6"/>
          <tpl hier="4" item="3"/>
          <tpl fld="3" item="18"/>
          <tpl fld="2" item="59"/>
          <tpl hier="9" item="1"/>
          <tpl hier="11" item="4"/>
          <tpl hier="12" item="5"/>
          <tpl fld="4" item="0"/>
        </tpls>
      </n>
      <n v="12191177984">
        <tpls c="8">
          <tpl hier="1" item="6"/>
          <tpl hier="4" item="3"/>
          <tpl fld="3" item="22"/>
          <tpl fld="2" item="59"/>
          <tpl hier="9" item="1"/>
          <tpl hier="11" item="4"/>
          <tpl hier="12" item="5"/>
          <tpl fld="4" item="0"/>
        </tpls>
      </n>
      <n v="16219029100.75">
        <tpls c="8">
          <tpl hier="1" item="6"/>
          <tpl hier="4" item="3"/>
          <tpl fld="3" item="14"/>
          <tpl fld="2" item="59"/>
          <tpl hier="9" item="1"/>
          <tpl hier="11" item="4"/>
          <tpl hier="12" item="5"/>
          <tpl fld="4" item="0"/>
        </tpls>
      </n>
      <n v="53887470252">
        <tpls c="8">
          <tpl hier="1" item="6"/>
          <tpl hier="4" item="3"/>
          <tpl fld="3" item="5"/>
          <tpl fld="2" item="59"/>
          <tpl hier="9" item="1"/>
          <tpl hier="11" item="4"/>
          <tpl hier="12" item="5"/>
          <tpl fld="4" item="0"/>
        </tpls>
      </n>
      <n v="18354105500">
        <tpls c="8">
          <tpl hier="1" item="6"/>
          <tpl hier="4" item="3"/>
          <tpl fld="3" item="40"/>
          <tpl fld="2" item="65"/>
          <tpl hier="9" item="1"/>
          <tpl hier="11" item="4"/>
          <tpl hier="12" item="5"/>
          <tpl fld="4" item="0"/>
        </tpls>
      </n>
      <n v="65299824597">
        <tpls c="8">
          <tpl hier="1" item="6"/>
          <tpl hier="4" item="3"/>
          <tpl fld="3" item="28"/>
          <tpl fld="2" item="65"/>
          <tpl hier="9" item="1"/>
          <tpl hier="11" item="4"/>
          <tpl hier="12" item="5"/>
          <tpl fld="4" item="0"/>
        </tpls>
      </n>
      <n v="260910395488">
        <tpls c="8">
          <tpl hier="1" item="6"/>
          <tpl hier="4" item="3"/>
          <tpl fld="3" item="29"/>
          <tpl fld="2" item="65"/>
          <tpl hier="9" item="1"/>
          <tpl hier="11" item="4"/>
          <tpl hier="12" item="5"/>
          <tpl fld="4" item="0"/>
        </tpls>
      </n>
      <n v="6064451220">
        <tpls c="8">
          <tpl hier="1" item="6"/>
          <tpl hier="4" item="3"/>
          <tpl fld="3" item="8"/>
          <tpl fld="2" item="85"/>
          <tpl hier="9" item="1"/>
          <tpl hier="11" item="4"/>
          <tpl hier="12" item="5"/>
          <tpl fld="4" item="0"/>
        </tpls>
      </n>
      <n v="34869430944">
        <tpls c="8">
          <tpl hier="1" item="6"/>
          <tpl hier="4" item="3"/>
          <tpl fld="3" item="3"/>
          <tpl fld="2" item="85"/>
          <tpl hier="9" item="1"/>
          <tpl hier="11" item="4"/>
          <tpl hier="12" item="5"/>
          <tpl fld="4" item="0"/>
        </tpls>
      </n>
      <n v="84179112832">
        <tpls c="8">
          <tpl hier="1" item="6"/>
          <tpl hier="4" item="3"/>
          <tpl fld="3" item="52"/>
          <tpl fld="2" item="85"/>
          <tpl hier="9" item="1"/>
          <tpl hier="11" item="4"/>
          <tpl hier="12" item="5"/>
          <tpl fld="4" item="0"/>
        </tpls>
      </n>
      <n v="7049580448">
        <tpls c="8">
          <tpl hier="1" item="6"/>
          <tpl hier="4" item="3"/>
          <tpl fld="3" item="32"/>
          <tpl fld="2" item="49"/>
          <tpl hier="9" item="1"/>
          <tpl hier="11" item="4"/>
          <tpl hier="12" item="5"/>
          <tpl fld="4" item="0"/>
        </tpls>
      </n>
      <n v="34048763766">
        <tpls c="8">
          <tpl hier="1" item="6"/>
          <tpl hier="4" item="3"/>
          <tpl fld="3" item="12"/>
          <tpl fld="2" item="49"/>
          <tpl hier="9" item="1"/>
          <tpl hier="11" item="4"/>
          <tpl hier="12" item="5"/>
          <tpl fld="4" item="0"/>
        </tpls>
      </n>
      <n v="204429663872">
        <tpls c="8">
          <tpl hier="1" item="6"/>
          <tpl hier="4" item="3"/>
          <tpl fld="3" item="55"/>
          <tpl fld="2" item="49"/>
          <tpl hier="9" item="1"/>
          <tpl hier="11" item="4"/>
          <tpl hier="12" item="5"/>
          <tpl fld="4" item="0"/>
        </tpls>
      </n>
      <n v="12060244124">
        <tpls c="8">
          <tpl hier="1" item="6"/>
          <tpl hier="4" item="3"/>
          <tpl fld="3" item="37"/>
          <tpl fld="2" item="44"/>
          <tpl hier="9" item="1"/>
          <tpl hier="11" item="4"/>
          <tpl hier="12" item="5"/>
          <tpl fld="4" item="0"/>
        </tpls>
      </n>
      <n v="86257045572">
        <tpls c="8">
          <tpl hier="1" item="6"/>
          <tpl hier="4" item="3"/>
          <tpl fld="3" item="25"/>
          <tpl fld="2" item="44"/>
          <tpl hier="9" item="1"/>
          <tpl hier="11" item="4"/>
          <tpl hier="12" item="5"/>
          <tpl fld="4" item="0"/>
        </tpls>
      </n>
      <n v="165845456040">
        <tpls c="8">
          <tpl hier="1" item="6"/>
          <tpl hier="4" item="3"/>
          <tpl fld="3" item="6"/>
          <tpl fld="2" item="44"/>
          <tpl hier="9" item="1"/>
          <tpl hier="11" item="4"/>
          <tpl hier="12" item="5"/>
          <tpl fld="4" item="0"/>
        </tpls>
      </n>
      <n v="370482304">
        <tpls c="8">
          <tpl hier="1" item="6"/>
          <tpl hier="4" item="3"/>
          <tpl fld="3" item="44"/>
          <tpl fld="2" item="34"/>
          <tpl hier="9" item="1"/>
          <tpl hier="11" item="4"/>
          <tpl hier="12" item="5"/>
          <tpl fld="4" item="0"/>
        </tpls>
      </n>
      <n v="3351965056">
        <tpls c="8">
          <tpl hier="1" item="6"/>
          <tpl hier="4" item="3"/>
          <tpl fld="3" item="22"/>
          <tpl fld="2" item="34"/>
          <tpl hier="9" item="1"/>
          <tpl hier="11" item="4"/>
          <tpl hier="12" item="5"/>
          <tpl fld="4" item="0"/>
        </tpls>
      </n>
      <n v="8709914112">
        <tpls c="8">
          <tpl hier="1" item="6"/>
          <tpl hier="4" item="3"/>
          <tpl fld="3" item="55"/>
          <tpl fld="2" item="34"/>
          <tpl hier="9" item="1"/>
          <tpl hier="11" item="4"/>
          <tpl hier="12" item="5"/>
          <tpl fld="4" item="0"/>
        </tpls>
      </n>
      <n v="2653921111">
        <tpls c="8">
          <tpl hier="1" item="6"/>
          <tpl hier="4" item="3"/>
          <tpl fld="3" item="8"/>
          <tpl fld="2" item="64"/>
          <tpl hier="9" item="1"/>
          <tpl hier="11" item="4"/>
          <tpl hier="12" item="5"/>
          <tpl fld="4" item="0"/>
        </tpls>
      </n>
      <n v="28535671266">
        <tpls c="8">
          <tpl hier="1" item="6"/>
          <tpl hier="4" item="3"/>
          <tpl fld="3" item="27"/>
          <tpl fld="2" item="64"/>
          <tpl hier="9" item="1"/>
          <tpl hier="11" item="4"/>
          <tpl hier="12" item="5"/>
          <tpl fld="4" item="0"/>
        </tpls>
      </n>
      <n v="9186785970">
        <tpls c="8">
          <tpl hier="1" item="6"/>
          <tpl hier="4" item="3"/>
          <tpl fld="3" item="4"/>
          <tpl fld="2" item="33"/>
          <tpl hier="9" item="1"/>
          <tpl hier="11" item="4"/>
          <tpl hier="12" item="5"/>
          <tpl fld="4" item="0"/>
        </tpls>
      </n>
      <n v="165318331488">
        <tpls c="8">
          <tpl hier="1" item="6"/>
          <tpl hier="4" item="3"/>
          <tpl fld="3" item="47"/>
          <tpl fld="2" item="33"/>
          <tpl hier="9" item="1"/>
          <tpl hier="11" item="4"/>
          <tpl hier="12" item="5"/>
          <tpl fld="4" item="0"/>
        </tpls>
      </n>
      <n v="927842677">
        <tpls c="8">
          <tpl hier="1" item="6"/>
          <tpl hier="4" item="3"/>
          <tpl fld="3" item="44"/>
          <tpl fld="2" item="22"/>
          <tpl hier="9" item="1"/>
          <tpl hier="11" item="4"/>
          <tpl hier="12" item="5"/>
          <tpl fld="4" item="0"/>
        </tpls>
      </n>
      <n v="3614339968">
        <tpls c="8">
          <tpl hier="1" item="6"/>
          <tpl hier="4" item="3"/>
          <tpl fld="3" item="22"/>
          <tpl fld="2" item="21"/>
          <tpl hier="9" item="1"/>
          <tpl hier="11" item="4"/>
          <tpl hier="12" item="5"/>
          <tpl fld="4" item="0"/>
        </tpls>
      </n>
      <n v="58413720560">
        <tpls c="8">
          <tpl hier="1" item="6"/>
          <tpl hier="4" item="3"/>
          <tpl fld="3" item="2"/>
          <tpl fld="2" item="41"/>
          <tpl hier="9" item="1"/>
          <tpl hier="11" item="4"/>
          <tpl hier="12" item="5"/>
          <tpl fld="4" item="0"/>
        </tpls>
      </n>
      <n v="32950701724">
        <tpls c="8">
          <tpl hier="1" item="6"/>
          <tpl hier="4" item="3"/>
          <tpl fld="3" item="50"/>
          <tpl fld="2" item="14"/>
          <tpl hier="9" item="1"/>
          <tpl hier="11" item="4"/>
          <tpl hier="12" item="5"/>
          <tpl fld="4" item="0"/>
        </tpls>
      </n>
      <n v="20772825808">
        <tpls c="8">
          <tpl hier="1" item="6"/>
          <tpl hier="4" item="3"/>
          <tpl fld="3" item="24"/>
          <tpl fld="2" item="29"/>
          <tpl hier="9" item="1"/>
          <tpl hier="11" item="4"/>
          <tpl hier="12" item="5"/>
          <tpl fld="4" item="0"/>
        </tpls>
      </n>
      <n v="986548543576">
        <tpls c="8">
          <tpl hier="1" item="6"/>
          <tpl hier="4" item="3"/>
          <tpl fld="3" item="1"/>
          <tpl fld="2" item="26"/>
          <tpl hier="9" item="1"/>
          <tpl hier="11" item="4"/>
          <tpl hier="12" item="5"/>
          <tpl fld="4" item="0"/>
        </tpls>
      </n>
      <n v="6310381468672">
        <tpls c="8">
          <tpl hier="1" item="6"/>
          <tpl hier="4" item="3"/>
          <tpl fld="3" item="41"/>
          <tpl fld="2" item="17"/>
          <tpl hier="9" item="1"/>
          <tpl hier="11" item="4"/>
          <tpl hier="12" item="5"/>
          <tpl fld="4" item="0"/>
        </tpls>
      </n>
      <n v="80744286944">
        <tpls c="8">
          <tpl hier="1" item="6"/>
          <tpl hier="4" item="3"/>
          <tpl fld="3" item="13"/>
          <tpl fld="2" item="23"/>
          <tpl hier="9" item="1"/>
          <tpl hier="11" item="4"/>
          <tpl hier="12" item="5"/>
          <tpl fld="4" item="0"/>
        </tpls>
      </n>
      <n v="153686567744">
        <tpls c="8">
          <tpl hier="1" item="6"/>
          <tpl hier="4" item="3"/>
          <tpl fld="3" item="31"/>
          <tpl fld="2" item="25"/>
          <tpl hier="9" item="1"/>
          <tpl hier="11" item="4"/>
          <tpl hier="12" item="5"/>
          <tpl fld="4" item="0"/>
        </tpls>
      </n>
      <n v="46207725568">
        <tpls c="8">
          <tpl hier="1" item="6"/>
          <tpl hier="4" item="3"/>
          <tpl fld="3" item="9"/>
          <tpl fld="2" item="16"/>
          <tpl hier="9" item="1"/>
          <tpl hier="11" item="4"/>
          <tpl hier="12" item="5"/>
          <tpl fld="4" item="0"/>
        </tpls>
      </n>
      <n v="267836700672">
        <tpls c="8">
          <tpl hier="1" item="6"/>
          <tpl hier="4" item="3"/>
          <tpl fld="3" item="30"/>
          <tpl fld="2" item="18"/>
          <tpl hier="9" item="1"/>
          <tpl hier="11" item="4"/>
          <tpl hier="12" item="5"/>
          <tpl fld="4" item="0"/>
        </tpls>
      </n>
      <n v="3469975808">
        <tpls c="8">
          <tpl hier="1" item="6"/>
          <tpl hier="4" item="3"/>
          <tpl fld="3" item="40"/>
          <tpl fld="2" item="11"/>
          <tpl hier="9" item="1"/>
          <tpl hier="11" item="4"/>
          <tpl hier="12" item="5"/>
          <tpl fld="4" item="0"/>
        </tpls>
      </n>
      <n v="404338643712">
        <tpls c="8">
          <tpl hier="1" item="6"/>
          <tpl hier="4" item="3"/>
          <tpl fld="3" item="36"/>
          <tpl fld="2" item="57"/>
          <tpl hier="9" item="1"/>
          <tpl hier="11" item="4"/>
          <tpl hier="12" item="5"/>
          <tpl fld="4" item="0"/>
        </tpls>
      </n>
      <n v="3180695934976">
        <tpls c="8">
          <tpl hier="1" item="6"/>
          <tpl hier="4" item="3"/>
          <tpl fld="3" item="27"/>
          <tpl fld="2" item="57"/>
          <tpl hier="9" item="1"/>
          <tpl hier="11" item="4"/>
          <tpl hier="12" item="5"/>
          <tpl fld="4" item="0"/>
        </tpls>
      </n>
      <n v="8288411057152">
        <tpls c="8">
          <tpl hier="1" item="6"/>
          <tpl hier="4" item="3"/>
          <tpl fld="3" item="33"/>
          <tpl fld="2" item="57"/>
          <tpl hier="9" item="1"/>
          <tpl hier="11" item="4"/>
          <tpl hier="12" item="5"/>
          <tpl fld="4" item="0"/>
        </tpls>
      </n>
      <n v="62664056832">
        <tpls c="8">
          <tpl hier="1" item="6"/>
          <tpl hier="4" item="3"/>
          <tpl fld="3" item="18"/>
          <tpl fld="2" item="61"/>
          <tpl hier="9" item="1"/>
          <tpl hier="11" item="4"/>
          <tpl hier="12" item="5"/>
          <tpl fld="4" item="0"/>
        </tpls>
      </n>
      <n v="873822992256">
        <tpls c="8">
          <tpl hier="1" item="6"/>
          <tpl hier="4" item="3"/>
          <tpl fld="3" item="22"/>
          <tpl fld="2" item="61"/>
          <tpl hier="9" item="1"/>
          <tpl hier="11" item="4"/>
          <tpl hier="12" item="5"/>
          <tpl fld="4" item="0"/>
        </tpls>
      </n>
      <n v="3265041037056">
        <tpls c="8">
          <tpl hier="1" item="6"/>
          <tpl hier="4" item="3"/>
          <tpl fld="3" item="17"/>
          <tpl fld="2" item="61"/>
          <tpl hier="9" item="1"/>
          <tpl hier="11" item="4"/>
          <tpl hier="12" item="5"/>
          <tpl fld="4" item="0"/>
        </tpls>
      </n>
      <n v="6575524801536">
        <tpls c="8">
          <tpl hier="1" item="6"/>
          <tpl hier="4" item="3"/>
          <tpl fld="3" item="21"/>
          <tpl fld="2" item="61"/>
          <tpl hier="9" item="1"/>
          <tpl hier="11" item="4"/>
          <tpl hier="12" item="5"/>
          <tpl fld="4" item="0"/>
        </tpls>
      </n>
      <n v="248068535776">
        <tpls c="8">
          <tpl hier="1" item="6"/>
          <tpl hier="4" item="3"/>
          <tpl fld="3" item="8"/>
          <tpl fld="2" item="79"/>
          <tpl hier="9" item="1"/>
          <tpl hier="11" item="4"/>
          <tpl hier="12" item="5"/>
          <tpl fld="4" item="0"/>
        </tpls>
      </n>
      <n v="985706334176">
        <tpls c="8">
          <tpl hier="1" item="6"/>
          <tpl hier="4" item="3"/>
          <tpl fld="3" item="7"/>
          <tpl fld="2" item="79"/>
          <tpl hier="9" item="1"/>
          <tpl hier="11" item="4"/>
          <tpl hier="12" item="5"/>
          <tpl fld="4" item="0"/>
        </tpls>
      </n>
      <n v="1887596752192">
        <tpls c="8">
          <tpl hier="1" item="6"/>
          <tpl hier="4" item="3"/>
          <tpl fld="3" item="6"/>
          <tpl fld="2" item="79"/>
          <tpl hier="9" item="1"/>
          <tpl hier="11" item="4"/>
          <tpl hier="12" item="5"/>
          <tpl fld="4" item="0"/>
        </tpls>
      </n>
      <n v="3145490571264">
        <tpls c="8">
          <tpl hier="1" item="6"/>
          <tpl hier="4" item="3"/>
          <tpl fld="3" item="5"/>
          <tpl fld="2" item="79"/>
          <tpl hier="9" item="1"/>
          <tpl hier="11" item="4"/>
          <tpl hier="12" item="5"/>
          <tpl fld="4" item="0"/>
        </tpls>
      </n>
      <n v="1211389948928">
        <tpls c="8">
          <tpl hier="1" item="6"/>
          <tpl hier="4" item="3"/>
          <tpl fld="3" item="56"/>
          <tpl fld="2" item="46"/>
          <tpl hier="9" item="1"/>
          <tpl hier="11" item="4"/>
          <tpl hier="12" item="5"/>
          <tpl fld="4" item="0"/>
        </tpls>
      </n>
      <n v="5511846844416">
        <tpls c="8">
          <tpl hier="1" item="6"/>
          <tpl hier="4" item="3"/>
          <tpl fld="3" item="0"/>
          <tpl fld="2" item="46"/>
          <tpl hier="9" item="1"/>
          <tpl hier="11" item="4"/>
          <tpl hier="12" item="5"/>
          <tpl fld="4" item="0"/>
        </tpls>
      </n>
      <n v="13774123470848">
        <tpls c="8">
          <tpl hier="1" item="6"/>
          <tpl hier="4" item="3"/>
          <tpl fld="3" item="55"/>
          <tpl fld="2" item="46"/>
          <tpl hier="9" item="1"/>
          <tpl hier="11" item="4"/>
          <tpl hier="12" item="5"/>
          <tpl fld="4" item="0"/>
        </tpls>
      </n>
      <n v="1130100031488">
        <tpls c="8">
          <tpl hier="1" item="6"/>
          <tpl hier="4" item="3"/>
          <tpl fld="3" item="35"/>
          <tpl fld="2" item="51"/>
          <tpl hier="9" item="1"/>
          <tpl hier="11" item="4"/>
          <tpl hier="12" item="5"/>
          <tpl fld="4" item="0"/>
        </tpls>
      </n>
      <n v="9835045011456">
        <tpls c="8">
          <tpl hier="1" item="6"/>
          <tpl hier="4" item="3"/>
          <tpl fld="3" item="40"/>
          <tpl fld="2" item="51"/>
          <tpl hier="9" item="1"/>
          <tpl hier="11" item="4"/>
          <tpl hier="12" item="5"/>
          <tpl fld="4" item="0"/>
        </tpls>
      </n>
      <n v="31597116268544">
        <tpls c="8">
          <tpl hier="1" item="6"/>
          <tpl hier="4" item="3"/>
          <tpl fld="3" item="50"/>
          <tpl fld="2" item="51"/>
          <tpl hier="9" item="1"/>
          <tpl hier="11" item="4"/>
          <tpl hier="12" item="5"/>
          <tpl fld="4" item="0"/>
        </tpls>
      </n>
      <n v="66968051499008">
        <tpls c="8">
          <tpl hier="1" item="6"/>
          <tpl hier="4" item="3"/>
          <tpl fld="3" item="49"/>
          <tpl fld="2" item="51"/>
          <tpl hier="9" item="1"/>
          <tpl hier="11" item="4"/>
          <tpl hier="12" item="5"/>
          <tpl fld="4" item="0"/>
        </tpls>
      </n>
      <n v="4338716246528">
        <tpls c="8">
          <tpl hier="1" item="6"/>
          <tpl hier="4" item="3"/>
          <tpl fld="3" item="16"/>
          <tpl fld="1" item="1"/>
          <tpl hier="9" item="1"/>
          <tpl hier="11" item="4"/>
          <tpl hier="12" item="5"/>
          <tpl fld="4" item="0"/>
        </tpls>
      </n>
      <n v="40912456275060">
        <tpls c="8">
          <tpl hier="1" item="6"/>
          <tpl hier="4" item="3"/>
          <tpl fld="3" item="15"/>
          <tpl fld="1" item="1"/>
          <tpl hier="9" item="1"/>
          <tpl hier="11" item="4"/>
          <tpl hier="12" item="5"/>
          <tpl fld="4" item="0"/>
        </tpls>
      </n>
      <n v="113748906056728">
        <tpls c="8">
          <tpl hier="1" item="6"/>
          <tpl hier="4" item="3"/>
          <tpl fld="3" item="14"/>
          <tpl fld="1" item="1"/>
          <tpl hier="9" item="1"/>
          <tpl hier="11" item="4"/>
          <tpl hier="12" item="5"/>
          <tpl fld="4" item="0"/>
        </tpls>
      </n>
      <n v="205879571903568">
        <tpls c="8">
          <tpl hier="1" item="6"/>
          <tpl hier="4" item="3"/>
          <tpl fld="3" item="13"/>
          <tpl fld="1" item="1"/>
          <tpl hier="9" item="1"/>
          <tpl hier="11" item="4"/>
          <tpl hier="12" item="5"/>
          <tpl fld="4" item="0"/>
        </tpls>
      </n>
      <n v="1150030336">
        <tpls c="8">
          <tpl hier="1" item="6"/>
          <tpl hier="4" item="3"/>
          <tpl fld="3" item="4"/>
          <tpl fld="2" item="58"/>
          <tpl hier="9" item="1"/>
          <tpl hier="11" item="4"/>
          <tpl hier="12" item="5"/>
          <tpl fld="4" item="0"/>
        </tpls>
      </n>
      <n v="5468900096">
        <tpls c="8">
          <tpl hier="1" item="6"/>
          <tpl hier="4" item="3"/>
          <tpl fld="3" item="58"/>
          <tpl fld="2" item="58"/>
          <tpl hier="9" item="1"/>
          <tpl hier="11" item="4"/>
          <tpl hier="12" item="5"/>
          <tpl fld="4" item="0"/>
        </tpls>
      </n>
      <n v="51947494784">
        <tpls c="8">
          <tpl hier="1" item="6"/>
          <tpl hier="4" item="3"/>
          <tpl fld="3" item="2"/>
          <tpl fld="2" item="58"/>
          <tpl hier="9" item="1"/>
          <tpl hier="11" item="4"/>
          <tpl hier="12" item="5"/>
          <tpl fld="4" item="0"/>
        </tpls>
      </n>
      <n v="82651929536">
        <tpls c="8">
          <tpl hier="1" item="6"/>
          <tpl hier="4" item="3"/>
          <tpl fld="3" item="54"/>
          <tpl fld="2" item="63"/>
          <tpl hier="9" item="1"/>
          <tpl hier="11" item="4"/>
          <tpl hier="12" item="5"/>
          <tpl fld="4" item="0"/>
        </tpls>
      </n>
      <n v="142596599680">
        <tpls c="8">
          <tpl hier="1" item="6"/>
          <tpl hier="4" item="3"/>
          <tpl fld="3" item="53"/>
          <tpl fld="2" item="63"/>
          <tpl hier="9" item="1"/>
          <tpl hier="11" item="4"/>
          <tpl hier="12" item="5"/>
          <tpl fld="4" item="0"/>
        </tpls>
      </n>
      <n v="422638690304">
        <tpls c="8">
          <tpl hier="1" item="6"/>
          <tpl hier="4" item="3"/>
          <tpl fld="3" item="52"/>
          <tpl fld="2" item="63"/>
          <tpl hier="9" item="1"/>
          <tpl hier="11" item="4"/>
          <tpl hier="12" item="5"/>
          <tpl fld="4" item="0"/>
        </tpls>
      </n>
      <n v="63558378">
        <tpls c="8">
          <tpl hier="1" item="6"/>
          <tpl hier="4" item="3"/>
          <tpl fld="3" item="48"/>
          <tpl fld="2" item="82"/>
          <tpl hier="9" item="1"/>
          <tpl hier="11" item="4"/>
          <tpl hier="12" item="5"/>
          <tpl fld="4" item="0"/>
        </tpls>
      </n>
      <n v="391750000">
        <tpls c="8">
          <tpl hier="1" item="6"/>
          <tpl hier="4" item="3"/>
          <tpl fld="3" item="46"/>
          <tpl fld="2" item="82"/>
          <tpl hier="9" item="1"/>
          <tpl hier="11" item="4"/>
          <tpl hier="12" item="5"/>
          <tpl fld="4" item="0"/>
        </tpls>
      </n>
      <n v="3426598750">
        <tpls c="8">
          <tpl hier="1" item="6"/>
          <tpl hier="4" item="3"/>
          <tpl fld="3" item="45"/>
          <tpl fld="2" item="82"/>
          <tpl hier="9" item="1"/>
          <tpl hier="11" item="4"/>
          <tpl hier="12" item="5"/>
          <tpl fld="4" item="0"/>
        </tpls>
      </n>
      <n v="7974308338">
        <tpls c="8">
          <tpl hier="1" item="6"/>
          <tpl hier="4" item="3"/>
          <tpl fld="3" item="47"/>
          <tpl fld="2" item="82"/>
          <tpl hier="9" item="1"/>
          <tpl hier="11" item="4"/>
          <tpl hier="12" item="5"/>
          <tpl fld="4" item="0"/>
        </tpls>
      </n>
      <n v="1550814866">
        <tpls c="8">
          <tpl hier="1" item="6"/>
          <tpl hier="4" item="3"/>
          <tpl fld="3" item="34"/>
          <tpl fld="2" item="47"/>
          <tpl hier="9" item="1"/>
          <tpl hier="11" item="4"/>
          <tpl hier="12" item="5"/>
          <tpl fld="4" item="0"/>
        </tpls>
      </n>
      <n v="7304426716">
        <tpls c="8">
          <tpl hier="1" item="6"/>
          <tpl hier="4" item="3"/>
          <tpl fld="3" item="36"/>
          <tpl fld="2" item="47"/>
          <tpl hier="9" item="1"/>
          <tpl hier="11" item="4"/>
          <tpl hier="12" item="5"/>
          <tpl fld="4" item="0"/>
        </tpls>
      </n>
      <n v="12452977094">
        <tpls c="8">
          <tpl hier="1" item="6"/>
          <tpl hier="4" item="3"/>
          <tpl fld="3" item="27"/>
          <tpl fld="2" item="47"/>
          <tpl hier="9" item="1"/>
          <tpl hier="11" item="4"/>
          <tpl hier="12" item="5"/>
          <tpl fld="4" item="0"/>
        </tpls>
      </n>
      <n v="63822318992">
        <tpls c="8">
          <tpl hier="1" item="6"/>
          <tpl hier="4" item="3"/>
          <tpl fld="3" item="33"/>
          <tpl fld="2" item="47"/>
          <tpl hier="9" item="1"/>
          <tpl hier="11" item="4"/>
          <tpl hier="12" item="5"/>
          <tpl fld="4" item="0"/>
        </tpls>
      </n>
      <n v="3749734332">
        <tpls c="8">
          <tpl hier="1" item="6"/>
          <tpl hier="4" item="3"/>
          <tpl fld="3" item="18"/>
          <tpl fld="2" item="52"/>
          <tpl hier="9" item="1"/>
          <tpl hier="11" item="4"/>
          <tpl hier="12" item="5"/>
          <tpl fld="4" item="0"/>
        </tpls>
      </n>
      <n v="30404614248">
        <tpls c="8">
          <tpl hier="1" item="6"/>
          <tpl hier="4" item="3"/>
          <tpl fld="3" item="22"/>
          <tpl fld="2" item="52"/>
          <tpl hier="9" item="1"/>
          <tpl hier="11" item="4"/>
          <tpl hier="12" item="5"/>
          <tpl fld="4" item="0"/>
        </tpls>
      </n>
      <n v="42055600874">
        <tpls c="8">
          <tpl hier="1" item="6"/>
          <tpl hier="4" item="3"/>
          <tpl fld="3" item="17"/>
          <tpl fld="2" item="52"/>
          <tpl hier="9" item="1"/>
          <tpl hier="11" item="4"/>
          <tpl hier="12" item="5"/>
          <tpl fld="4" item="0"/>
        </tpls>
      </n>
      <n v="167380290280">
        <tpls c="8">
          <tpl hier="1" item="6"/>
          <tpl hier="4" item="3"/>
          <tpl fld="3" item="21"/>
          <tpl fld="2" item="52"/>
          <tpl hier="9" item="1"/>
          <tpl hier="11" item="4"/>
          <tpl hier="12" item="5"/>
          <tpl fld="4" item="0"/>
        </tpls>
      </n>
      <n v="538204557.5">
        <tpls c="8">
          <tpl hier="1" item="6"/>
          <tpl hier="4" item="3"/>
          <tpl fld="3" item="8"/>
          <tpl fld="2" item="56"/>
          <tpl hier="9" item="1"/>
          <tpl hier="11" item="4"/>
          <tpl hier="12" item="5"/>
          <tpl fld="4" item="0"/>
        </tpls>
      </n>
      <n v="13302129696">
        <tpls c="8">
          <tpl hier="1" item="6"/>
          <tpl hier="4" item="3"/>
          <tpl fld="3" item="7"/>
          <tpl fld="2" item="56"/>
          <tpl hier="9" item="1"/>
          <tpl hier="11" item="4"/>
          <tpl hier="12" item="5"/>
          <tpl fld="4" item="0"/>
        </tpls>
      </n>
      <n v="45376170416">
        <tpls c="8">
          <tpl hier="1" item="6"/>
          <tpl hier="4" item="3"/>
          <tpl fld="3" item="6"/>
          <tpl fld="2" item="56"/>
          <tpl hier="9" item="1"/>
          <tpl hier="11" item="4"/>
          <tpl hier="12" item="5"/>
          <tpl fld="4" item="0"/>
        </tpls>
      </n>
      <n v="99770728096">
        <tpls c="8">
          <tpl hier="1" item="6"/>
          <tpl hier="4" item="3"/>
          <tpl fld="3" item="5"/>
          <tpl fld="2" item="56"/>
          <tpl hier="9" item="1"/>
          <tpl hier="11" item="4"/>
          <tpl hier="12" item="5"/>
          <tpl fld="4" item="0"/>
        </tpls>
      </n>
      <n v="497003614464">
        <tpls c="8">
          <tpl hier="1" item="6"/>
          <tpl hier="4" item="3"/>
          <tpl fld="3" item="56"/>
          <tpl fld="2" item="60"/>
          <tpl hier="9" item="1"/>
          <tpl hier="11" item="4"/>
          <tpl hier="12" item="5"/>
          <tpl fld="4" item="0"/>
        </tpls>
      </n>
      <n v="2063049786368">
        <tpls c="8">
          <tpl hier="1" item="6"/>
          <tpl hier="4" item="3"/>
          <tpl fld="3" item="0"/>
          <tpl fld="2" item="60"/>
          <tpl hier="9" item="1"/>
          <tpl hier="11" item="4"/>
          <tpl hier="12" item="5"/>
          <tpl fld="4" item="0"/>
        </tpls>
      </n>
      <n v="5115909480960">
        <tpls c="8">
          <tpl hier="1" item="6"/>
          <tpl hier="4" item="3"/>
          <tpl fld="3" item="55"/>
          <tpl fld="2" item="60"/>
          <tpl hier="9" item="1"/>
          <tpl hier="11" item="4"/>
          <tpl hier="12" item="5"/>
          <tpl fld="4" item="0"/>
        </tpls>
      </n>
      <n v="1460889034">
        <tpls c="8">
          <tpl hier="1" item="6"/>
          <tpl hier="4" item="3"/>
          <tpl fld="3" item="35"/>
          <tpl fld="2" item="55"/>
          <tpl hier="9" item="1"/>
          <tpl hier="11" item="4"/>
          <tpl hier="12" item="5"/>
          <tpl fld="4" item="0"/>
        </tpls>
      </n>
      <n v="5910499744">
        <tpls c="8">
          <tpl hier="1" item="6"/>
          <tpl hier="4" item="3"/>
          <tpl fld="3" item="40"/>
          <tpl fld="2" item="55"/>
          <tpl hier="9" item="1"/>
          <tpl hier="11" item="4"/>
          <tpl hier="12" item="5"/>
          <tpl fld="4" item="0"/>
        </tpls>
      </n>
      <n v="11277646272">
        <tpls c="8">
          <tpl hier="1" item="6"/>
          <tpl hier="4" item="3"/>
          <tpl fld="3" item="50"/>
          <tpl fld="2" item="55"/>
          <tpl hier="9" item="1"/>
          <tpl hier="11" item="4"/>
          <tpl hier="12" item="5"/>
          <tpl fld="4" item="0"/>
        </tpls>
      </n>
      <n v="34491802864">
        <tpls c="8">
          <tpl hier="1" item="6"/>
          <tpl hier="4" item="3"/>
          <tpl fld="3" item="49"/>
          <tpl fld="2" item="55"/>
          <tpl hier="9" item="1"/>
          <tpl hier="11" item="4"/>
          <tpl hier="12" item="5"/>
          <tpl fld="4" item="0"/>
        </tpls>
      </n>
      <n v="1115486044">
        <tpls c="8">
          <tpl hier="1" item="6"/>
          <tpl hier="4" item="3"/>
          <tpl fld="3" item="37"/>
          <tpl fld="2" item="42"/>
          <tpl hier="9" item="1"/>
          <tpl hier="11" item="4"/>
          <tpl hier="12" item="5"/>
          <tpl fld="4" item="0"/>
        </tpls>
      </n>
      <n v="3901633296">
        <tpls c="8">
          <tpl hier="1" item="6"/>
          <tpl hier="4" item="3"/>
          <tpl fld="3" item="39"/>
          <tpl fld="2" item="42"/>
          <tpl hier="9" item="1"/>
          <tpl hier="11" item="4"/>
          <tpl hier="12" item="5"/>
          <tpl fld="4" item="0"/>
        </tpls>
      </n>
      <n v="3607535538">
        <tpls c="8">
          <tpl hier="1" item="6"/>
          <tpl hier="4" item="3"/>
          <tpl fld="3" item="28"/>
          <tpl fld="2" item="42"/>
          <tpl hier="9" item="1"/>
          <tpl hier="11" item="4"/>
          <tpl hier="12" item="5"/>
          <tpl fld="4" item="0"/>
        </tpls>
      </n>
      <n v="10963721188">
        <tpls c="8">
          <tpl hier="1" item="6"/>
          <tpl hier="4" item="3"/>
          <tpl fld="3" item="19"/>
          <tpl fld="2" item="42"/>
          <tpl hier="9" item="1"/>
          <tpl hier="11" item="4"/>
          <tpl hier="12" item="5"/>
          <tpl fld="4" item="0"/>
        </tpls>
      </n>
      <n v="4681854616">
        <tpls c="8">
          <tpl hier="1" item="6"/>
          <tpl hier="4" item="3"/>
          <tpl fld="3" item="26"/>
          <tpl fld="2" item="62"/>
          <tpl hier="9" item="1"/>
          <tpl hier="11" item="4"/>
          <tpl hier="12" item="5"/>
          <tpl fld="4" item="0"/>
        </tpls>
      </n>
      <n v="38871363480">
        <tpls c="8">
          <tpl hier="1" item="6"/>
          <tpl hier="4" item="3"/>
          <tpl fld="3" item="25"/>
          <tpl fld="2" item="62"/>
          <tpl hier="9" item="1"/>
          <tpl hier="11" item="4"/>
          <tpl hier="12" item="5"/>
          <tpl fld="4" item="0"/>
        </tpls>
      </n>
      <n v="56413352090">
        <tpls c="8">
          <tpl hier="1" item="6"/>
          <tpl hier="4" item="3"/>
          <tpl fld="3" item="24"/>
          <tpl fld="2" item="62"/>
          <tpl hier="9" item="1"/>
          <tpl hier="11" item="4"/>
          <tpl hier="12" item="5"/>
          <tpl fld="4" item="0"/>
        </tpls>
      </n>
      <n v="155853390256">
        <tpls c="8">
          <tpl hier="1" item="6"/>
          <tpl hier="4" item="3"/>
          <tpl fld="3" item="23"/>
          <tpl fld="2" item="62"/>
          <tpl hier="9" item="1"/>
          <tpl hier="11" item="4"/>
          <tpl hier="12" item="5"/>
          <tpl fld="4" item="0"/>
        </tpls>
      </n>
      <n v="889641544">
        <tpls c="8">
          <tpl hier="1" item="6"/>
          <tpl hier="4" item="3"/>
          <tpl fld="3" item="10"/>
          <tpl fld="2" item="77"/>
          <tpl hier="9" item="1"/>
          <tpl hier="11" item="4"/>
          <tpl hier="12" item="5"/>
          <tpl fld="4" item="0"/>
        </tpls>
      </n>
      <n v="5047663589.625">
        <tpls c="8">
          <tpl hier="1" item="6"/>
          <tpl hier="4" item="3"/>
          <tpl fld="3" item="12"/>
          <tpl fld="2" item="77"/>
          <tpl hier="9" item="1"/>
          <tpl hier="11" item="4"/>
          <tpl hier="12" item="5"/>
          <tpl fld="4" item="0"/>
        </tpls>
      </n>
      <n v="4318031452">
        <tpls c="8">
          <tpl hier="1" item="6"/>
          <tpl hier="4" item="3"/>
          <tpl fld="3" item="11"/>
          <tpl fld="2" item="77"/>
          <tpl hier="9" item="1"/>
          <tpl hier="11" item="4"/>
          <tpl hier="12" item="5"/>
          <tpl fld="4" item="0"/>
        </tpls>
      </n>
      <n v="11146738652">
        <tpls c="8">
          <tpl hier="1" item="6"/>
          <tpl hier="4" item="3"/>
          <tpl fld="3" item="9"/>
          <tpl fld="2" item="77"/>
          <tpl hier="9" item="1"/>
          <tpl hier="11" item="4"/>
          <tpl hier="12" item="5"/>
          <tpl fld="4" item="0"/>
        </tpls>
      </n>
      <n v="2868443800">
        <tpls c="8">
          <tpl hier="1" item="6"/>
          <tpl hier="4" item="3"/>
          <tpl fld="3" item="57"/>
          <tpl fld="2" item="28"/>
          <tpl hier="9" item="1"/>
          <tpl hier="11" item="4"/>
          <tpl hier="12" item="5"/>
          <tpl fld="4" item="0"/>
        </tpls>
      </n>
      <n v="6333102552">
        <tpls c="8">
          <tpl hier="1" item="6"/>
          <tpl hier="4" item="3"/>
          <tpl fld="3" item="3"/>
          <tpl fld="2" item="28"/>
          <tpl hier="9" item="1"/>
          <tpl hier="11" item="4"/>
          <tpl hier="12" item="5"/>
          <tpl fld="4" item="0"/>
        </tpls>
      </n>
      <n v="33198664837.5">
        <tpls c="8">
          <tpl hier="1" item="6"/>
          <tpl hier="4" item="3"/>
          <tpl fld="3" item="1"/>
          <tpl fld="2" item="28"/>
          <tpl hier="9" item="1"/>
          <tpl hier="11" item="4"/>
          <tpl hier="12" item="5"/>
          <tpl fld="4" item="0"/>
        </tpls>
      </n>
      <n v="52198156508">
        <tpls c="8">
          <tpl hier="1" item="6"/>
          <tpl hier="4" item="3"/>
          <tpl fld="3" item="20"/>
          <tpl fld="2" item="35"/>
          <tpl hier="9" item="1"/>
          <tpl hier="11" item="4"/>
          <tpl hier="12" item="5"/>
          <tpl fld="4" item="0"/>
        </tpls>
      </n>
      <n v="239601905152">
        <tpls c="8">
          <tpl hier="1" item="6"/>
          <tpl hier="4" item="3"/>
          <tpl fld="3" item="51"/>
          <tpl fld="2" item="35"/>
          <tpl hier="9" item="1"/>
          <tpl hier="11" item="4"/>
          <tpl hier="12" item="5"/>
          <tpl fld="4" item="0"/>
        </tpls>
      </n>
      <n v="994772912896">
        <tpls c="8">
          <tpl hier="1" item="6"/>
          <tpl hier="4" item="3"/>
          <tpl fld="3" item="38"/>
          <tpl fld="2" item="35"/>
          <tpl hier="9" item="1"/>
          <tpl hier="11" item="4"/>
          <tpl hier="12" item="5"/>
          <tpl fld="4" item="0"/>
        </tpls>
      </n>
      <n v="23911953786">
        <tpls c="8">
          <tpl hier="1" item="6"/>
          <tpl hier="4" item="3"/>
          <tpl fld="3" item="44"/>
          <tpl fld="2" item="40"/>
          <tpl hier="9" item="1"/>
          <tpl hier="11" item="4"/>
          <tpl hier="12" item="5"/>
          <tpl fld="4" item="0"/>
        </tpls>
      </n>
      <n v="138194129824">
        <tpls c="8">
          <tpl hier="1" item="6"/>
          <tpl hier="4" item="3"/>
          <tpl fld="3" item="43"/>
          <tpl fld="2" item="40"/>
          <tpl hier="9" item="1"/>
          <tpl hier="11" item="4"/>
          <tpl hier="12" item="5"/>
          <tpl fld="4" item="0"/>
        </tpls>
      </n>
      <n v="459279811584">
        <tpls c="8">
          <tpl hier="1" item="6"/>
          <tpl hier="4" item="3"/>
          <tpl fld="3" item="42"/>
          <tpl fld="2" item="40"/>
          <tpl hier="9" item="1"/>
          <tpl hier="11" item="4"/>
          <tpl hier="12" item="5"/>
          <tpl fld="4" item="0"/>
        </tpls>
      </n>
      <n v="1630940435200">
        <tpls c="8">
          <tpl hier="1" item="6"/>
          <tpl hier="4" item="3"/>
          <tpl fld="3" item="41"/>
          <tpl fld="2" item="40"/>
          <tpl hier="9" item="1"/>
          <tpl hier="11" item="4"/>
          <tpl hier="12" item="5"/>
          <tpl fld="4" item="0"/>
        </tpls>
      </n>
      <n v="5281701568">
        <tpls c="8">
          <tpl hier="1" item="6"/>
          <tpl hier="4" item="3"/>
          <tpl fld="3" item="32"/>
          <tpl fld="2" item="54"/>
          <tpl hier="9" item="1"/>
          <tpl hier="11" item="4"/>
          <tpl hier="12" item="5"/>
          <tpl fld="4" item="0"/>
        </tpls>
      </n>
      <n v="14992721024">
        <tpls c="8">
          <tpl hier="1" item="6"/>
          <tpl hier="4" item="3"/>
          <tpl fld="3" item="31"/>
          <tpl fld="2" item="54"/>
          <tpl hier="9" item="1"/>
          <tpl hier="11" item="4"/>
          <tpl hier="12" item="5"/>
          <tpl fld="4" item="0"/>
        </tpls>
      </n>
      <n v="29523400532">
        <tpls c="8">
          <tpl hier="1" item="6"/>
          <tpl hier="4" item="3"/>
          <tpl fld="3" item="30"/>
          <tpl fld="2" item="54"/>
          <tpl hier="9" item="1"/>
          <tpl hier="11" item="4"/>
          <tpl hier="12" item="5"/>
          <tpl fld="4" item="0"/>
        </tpls>
      </n>
      <n v="198958157260">
        <tpls c="8">
          <tpl hier="1" item="6"/>
          <tpl hier="4" item="3"/>
          <tpl fld="3" item="29"/>
          <tpl fld="2" item="54"/>
          <tpl hier="9" item="1"/>
          <tpl hier="11" item="4"/>
          <tpl hier="12" item="5"/>
          <tpl fld="4" item="0"/>
        </tpls>
      </n>
      <n v="1789991179">
        <tpls c="8">
          <tpl hier="1" item="6"/>
          <tpl hier="4" item="3"/>
          <tpl fld="3" item="16"/>
          <tpl fld="2" item="59"/>
          <tpl hier="9" item="1"/>
          <tpl hier="11" item="4"/>
          <tpl hier="12" item="5"/>
          <tpl fld="4" item="0"/>
        </tpls>
      </n>
      <n v="11475451892">
        <tpls c="8">
          <tpl hier="1" item="6"/>
          <tpl hier="4" item="3"/>
          <tpl fld="3" item="15"/>
          <tpl fld="2" item="59"/>
          <tpl hier="9" item="1"/>
          <tpl hier="11" item="4"/>
          <tpl hier="12" item="5"/>
          <tpl fld="4" item="0"/>
        </tpls>
      </n>
      <n v="17702731742">
        <tpls c="8">
          <tpl hier="1" item="6"/>
          <tpl hier="4" item="3"/>
          <tpl fld="3" item="11"/>
          <tpl fld="2" item="59"/>
          <tpl hier="9" item="1"/>
          <tpl hier="11" item="4"/>
          <tpl hier="12" item="5"/>
          <tpl fld="4" item="0"/>
        </tpls>
      </n>
      <n v="20409546176">
        <tpls c="8">
          <tpl hier="1" item="6"/>
          <tpl hier="4" item="3"/>
          <tpl fld="3" item="46"/>
          <tpl fld="2" item="65"/>
          <tpl hier="9" item="1"/>
          <tpl hier="11" item="4"/>
          <tpl hier="12" item="5"/>
          <tpl fld="4" item="0"/>
        </tpls>
      </n>
      <n v="72073457024">
        <tpls c="8">
          <tpl hier="1" item="6"/>
          <tpl hier="4" item="3"/>
          <tpl fld="3" item="27"/>
          <tpl fld="2" item="65"/>
          <tpl hier="9" item="1"/>
          <tpl hier="11" item="4"/>
          <tpl hier="12" item="5"/>
          <tpl fld="4" item="0"/>
        </tpls>
      </n>
      <n v="281005701352">
        <tpls c="8">
          <tpl hier="1" item="6"/>
          <tpl hier="4" item="3"/>
          <tpl fld="3" item="23"/>
          <tpl fld="2" item="65"/>
          <tpl hier="9" item="1"/>
          <tpl hier="11" item="4"/>
          <tpl hier="12" item="5"/>
          <tpl fld="4" item="0"/>
        </tpls>
      </n>
      <n v="7126217168">
        <tpls c="8">
          <tpl hier="1" item="6"/>
          <tpl hier="4" item="3"/>
          <tpl fld="3" item="4"/>
          <tpl fld="2" item="85"/>
          <tpl hier="9" item="1"/>
          <tpl hier="11" item="4"/>
          <tpl hier="12" item="5"/>
          <tpl fld="4" item="0"/>
        </tpls>
      </n>
      <n v="38169590512">
        <tpls c="8">
          <tpl hier="1" item="6"/>
          <tpl hier="4" item="3"/>
          <tpl fld="3" item="0"/>
          <tpl fld="2" item="85"/>
          <tpl hier="9" item="1"/>
          <tpl hier="11" item="4"/>
          <tpl hier="12" item="5"/>
          <tpl fld="4" item="0"/>
        </tpls>
      </n>
      <n v="109549803328">
        <tpls c="8">
          <tpl hier="1" item="6"/>
          <tpl hier="4" item="3"/>
          <tpl fld="3" item="38"/>
          <tpl fld="2" item="85"/>
          <tpl hier="9" item="1"/>
          <tpl hier="11" item="4"/>
          <tpl hier="12" item="5"/>
          <tpl fld="4" item="0"/>
        </tpls>
      </n>
      <n v="7292801280">
        <tpls c="8">
          <tpl hier="1" item="6"/>
          <tpl hier="4" item="3"/>
          <tpl fld="3" item="26"/>
          <tpl fld="2" item="49"/>
          <tpl hier="9" item="1"/>
          <tpl hier="11" item="4"/>
          <tpl hier="12" item="5"/>
          <tpl fld="4" item="0"/>
        </tpls>
      </n>
      <n v="33295014176">
        <tpls c="8">
          <tpl hier="1" item="6"/>
          <tpl hier="4" item="3"/>
          <tpl fld="3" item="58"/>
          <tpl fld="2" item="49"/>
          <tpl hier="9" item="1"/>
          <tpl hier="11" item="4"/>
          <tpl hier="12" item="5"/>
          <tpl fld="4" item="0"/>
        </tpls>
      </n>
      <n v="232732738944">
        <tpls c="8">
          <tpl hier="1" item="6"/>
          <tpl hier="4" item="3"/>
          <tpl fld="3" item="52"/>
          <tpl fld="2" item="49"/>
          <tpl hier="9" item="1"/>
          <tpl hier="11" item="4"/>
          <tpl hier="12" item="5"/>
          <tpl fld="4" item="0"/>
        </tpls>
      </n>
      <n v="12795896928">
        <tpls c="8">
          <tpl hier="1" item="6"/>
          <tpl hier="4" item="3"/>
          <tpl fld="3" item="34"/>
          <tpl fld="2" item="44"/>
          <tpl hier="9" item="1"/>
          <tpl hier="11" item="4"/>
          <tpl hier="12" item="5"/>
          <tpl fld="4" item="0"/>
        </tpls>
      </n>
      <n v="86996591104">
        <tpls c="8">
          <tpl hier="1" item="6"/>
          <tpl hier="4" item="3"/>
          <tpl fld="3" item="15"/>
          <tpl fld="2" item="44"/>
          <tpl hier="9" item="1"/>
          <tpl hier="11" item="4"/>
          <tpl hier="12" item="5"/>
          <tpl fld="4" item="0"/>
        </tpls>
      </n>
      <n v="219995684320">
        <tpls c="8">
          <tpl hier="1" item="6"/>
          <tpl hier="4" item="3"/>
          <tpl fld="3" item="1"/>
          <tpl fld="2" item="44"/>
          <tpl hier="9" item="1"/>
          <tpl hier="11" item="4"/>
          <tpl hier="12" item="5"/>
          <tpl fld="4" item="0"/>
        </tpls>
      </n>
      <n v="401334832">
        <tpls c="8">
          <tpl hier="1" item="6"/>
          <tpl hier="4" item="3"/>
          <tpl fld="3" item="37"/>
          <tpl fld="2" item="34"/>
          <tpl hier="9" item="1"/>
          <tpl hier="11" item="4"/>
          <tpl hier="12" item="5"/>
          <tpl fld="4" item="0"/>
        </tpls>
      </n>
      <n v="3292907392">
        <tpls c="8">
          <tpl hier="1" item="6"/>
          <tpl hier="4" item="3"/>
          <tpl fld="3" item="15"/>
          <tpl fld="2" item="34"/>
          <tpl hier="9" item="1"/>
          <tpl hier="11" item="4"/>
          <tpl hier="12" item="5"/>
          <tpl fld="4" item="0"/>
        </tpls>
      </n>
      <n v="9927590656">
        <tpls c="8">
          <tpl hier="1" item="6"/>
          <tpl hier="4" item="3"/>
          <tpl fld="3" item="38"/>
          <tpl fld="2" item="34"/>
          <tpl hier="9" item="1"/>
          <tpl hier="11" item="4"/>
          <tpl hier="12" item="5"/>
          <tpl fld="4" item="0"/>
        </tpls>
      </n>
      <n v="3156086740">
        <tpls c="8">
          <tpl hier="1" item="6"/>
          <tpl hier="4" item="3"/>
          <tpl fld="3" item="4"/>
          <tpl fld="2" item="64"/>
          <tpl hier="9" item="1"/>
          <tpl hier="11" item="4"/>
          <tpl hier="12" item="5"/>
          <tpl fld="4" item="0"/>
        </tpls>
      </n>
      <n v="24472357632">
        <tpls c="8">
          <tpl hier="1" item="6"/>
          <tpl hier="4" item="3"/>
          <tpl fld="3" item="24"/>
          <tpl fld="2" item="64"/>
          <tpl hier="9" item="1"/>
          <tpl hier="11" item="4"/>
          <tpl hier="12" item="5"/>
          <tpl fld="4" item="0"/>
        </tpls>
      </n>
      <n v="10959859360">
        <tpls c="8">
          <tpl hier="1" item="6"/>
          <tpl hier="4" item="3"/>
          <tpl fld="3" item="57"/>
          <tpl fld="2" item="33"/>
          <tpl hier="9" item="1"/>
          <tpl hier="11" item="4"/>
          <tpl hier="12" item="5"/>
          <tpl fld="4" item="0"/>
        </tpls>
      </n>
      <n v="209216178352">
        <tpls c="8">
          <tpl hier="1" item="6"/>
          <tpl hier="4" item="3"/>
          <tpl fld="3" item="41"/>
          <tpl fld="2" item="33"/>
          <tpl hier="9" item="1"/>
          <tpl hier="11" item="4"/>
          <tpl hier="12" item="5"/>
          <tpl fld="4" item="0"/>
        </tpls>
      </n>
      <n v="1105529415">
        <tpls c="8">
          <tpl hier="1" item="6"/>
          <tpl hier="4" item="3"/>
          <tpl fld="3" item="34"/>
          <tpl fld="2" item="22"/>
          <tpl hier="9" item="1"/>
          <tpl hier="11" item="4"/>
          <tpl hier="12" item="5"/>
          <tpl fld="4" item="0"/>
        </tpls>
      </n>
      <n v="3999000448">
        <tpls c="8">
          <tpl hier="1" item="6"/>
          <tpl hier="4" item="3"/>
          <tpl fld="3" item="15"/>
          <tpl fld="2" item="21"/>
          <tpl hier="9" item="1"/>
          <tpl hier="11" item="4"/>
          <tpl hier="12" item="5"/>
          <tpl fld="4" item="0"/>
        </tpls>
      </n>
      <n v="134365151328">
        <tpls c="8">
          <tpl hier="1" item="6"/>
          <tpl hier="4" item="3"/>
          <tpl fld="3" item="13"/>
          <tpl fld="2" item="41"/>
          <tpl hier="9" item="1"/>
          <tpl hier="11" item="4"/>
          <tpl hier="12" item="5"/>
          <tpl fld="4" item="0"/>
        </tpls>
      </n>
      <n v="40322809364">
        <tpls c="8">
          <tpl hier="1" item="6"/>
          <tpl hier="4" item="3"/>
          <tpl fld="3" item="45"/>
          <tpl fld="2" item="14"/>
          <tpl hier="9" item="1"/>
          <tpl hier="11" item="4"/>
          <tpl hier="12" item="5"/>
          <tpl fld="4" item="0"/>
        </tpls>
      </n>
      <n v="22674428256">
        <tpls c="8">
          <tpl hier="1" item="6"/>
          <tpl hier="4" item="3"/>
          <tpl fld="3" item="17"/>
          <tpl fld="2" item="29"/>
          <tpl hier="9" item="1"/>
          <tpl hier="11" item="4"/>
          <tpl hier="12" item="5"/>
          <tpl fld="4" item="0"/>
        </tpls>
      </n>
      <n v="1115216423040">
        <tpls c="8">
          <tpl hier="1" item="6"/>
          <tpl hier="4" item="3"/>
          <tpl fld="3" item="55"/>
          <tpl fld="2" item="26"/>
          <tpl hier="9" item="1"/>
          <tpl hier="11" item="4"/>
          <tpl hier="12" item="5"/>
          <tpl fld="4" item="0"/>
        </tpls>
      </n>
      <n v="6464504973312">
        <tpls c="8">
          <tpl hier="1" item="6"/>
          <tpl hier="4" item="3"/>
          <tpl fld="3" item="19"/>
          <tpl fld="2" item="17"/>
          <tpl hier="9" item="1"/>
          <tpl hier="11" item="4"/>
          <tpl hier="12" item="5"/>
          <tpl fld="4" item="0"/>
        </tpls>
      </n>
      <n v="75096489984">
        <tpls c="8">
          <tpl hier="1" item="6"/>
          <tpl hier="4" item="3"/>
          <tpl fld="3" item="9"/>
          <tpl fld="2" item="23"/>
          <tpl hier="9" item="1"/>
          <tpl hier="11" item="4"/>
          <tpl hier="12" item="5"/>
          <tpl fld="4" item="0"/>
        </tpls>
      </n>
      <n v="148506787104">
        <tpls c="8">
          <tpl hier="1" item="6"/>
          <tpl hier="4" item="3"/>
          <tpl fld="3" item="25"/>
          <tpl fld="2" item="25"/>
          <tpl hier="9" item="1"/>
          <tpl hier="11" item="4"/>
          <tpl hier="12" item="5"/>
          <tpl fld="4" item="0"/>
        </tpls>
      </n>
      <n v="49395288064">
        <tpls c="8">
          <tpl hier="1" item="6"/>
          <tpl hier="4" item="3"/>
          <tpl fld="3" item="5"/>
          <tpl fld="2" item="16"/>
          <tpl hier="9" item="1"/>
          <tpl hier="11" item="4"/>
          <tpl hier="12" item="5"/>
          <tpl fld="4" item="0"/>
        </tpls>
      </n>
      <n v="291877499936">
        <tpls c="8">
          <tpl hier="1" item="6"/>
          <tpl hier="4" item="3"/>
          <tpl fld="3" item="24"/>
          <tpl fld="2" item="18"/>
          <tpl hier="9" item="1"/>
          <tpl hier="11" item="4"/>
          <tpl hier="12" item="5"/>
          <tpl fld="4" item="0"/>
        </tpls>
      </n>
      <n v="4704757116">
        <tpls c="8">
          <tpl hier="1" item="6"/>
          <tpl hier="4" item="3"/>
          <tpl fld="3" item="46"/>
          <tpl fld="2" item="11"/>
          <tpl hier="9" item="1"/>
          <tpl hier="11" item="4"/>
          <tpl hier="12" item="5"/>
          <tpl fld="4" item="0"/>
        </tpls>
      </n>
      <n v="429368978432">
        <tpls c="8">
          <tpl hier="1" item="6"/>
          <tpl hier="4" item="3"/>
          <tpl fld="3" item="31"/>
          <tpl fld="2" item="57"/>
          <tpl hier="9" item="1"/>
          <tpl hier="11" item="4"/>
          <tpl hier="12" item="5"/>
          <tpl fld="4" item="0"/>
        </tpls>
      </n>
      <n v="2198434234368">
        <tpls c="8">
          <tpl hier="1" item="6"/>
          <tpl hier="4" item="3"/>
          <tpl fld="3" item="30"/>
          <tpl fld="2" item="57"/>
          <tpl hier="9" item="1"/>
          <tpl hier="11" item="4"/>
          <tpl hier="12" item="5"/>
          <tpl fld="4" item="0"/>
        </tpls>
      </n>
      <n v="8829069396992">
        <tpls c="8">
          <tpl hier="1" item="6"/>
          <tpl hier="4" item="3"/>
          <tpl fld="3" item="29"/>
          <tpl fld="2" item="57"/>
          <tpl hier="9" item="1"/>
          <tpl hier="11" item="4"/>
          <tpl hier="12" item="5"/>
          <tpl fld="4" item="0"/>
        </tpls>
      </n>
      <n v="71691718656">
        <tpls c="8">
          <tpl hier="1" item="6"/>
          <tpl hier="4" item="3"/>
          <tpl fld="3" item="16"/>
          <tpl fld="2" item="61"/>
          <tpl hier="9" item="1"/>
          <tpl hier="11" item="4"/>
          <tpl hier="12" item="5"/>
          <tpl fld="4" item="0"/>
        </tpls>
      </n>
      <n v="918637221248">
        <tpls c="8">
          <tpl hier="1" item="6"/>
          <tpl hier="4" item="3"/>
          <tpl fld="3" item="15"/>
          <tpl fld="2" item="61"/>
          <tpl hier="9" item="1"/>
          <tpl hier="11" item="4"/>
          <tpl hier="12" item="5"/>
          <tpl fld="4" item="0"/>
        </tpls>
      </n>
      <n v="3412289374720">
        <tpls c="8">
          <tpl hier="1" item="6"/>
          <tpl hier="4" item="3"/>
          <tpl fld="3" item="14"/>
          <tpl fld="2" item="61"/>
          <tpl hier="9" item="1"/>
          <tpl hier="11" item="4"/>
          <tpl hier="12" item="5"/>
          <tpl fld="4" item="0"/>
        </tpls>
      </n>
      <n v="7045632778240">
        <tpls c="8">
          <tpl hier="1" item="6"/>
          <tpl hier="4" item="3"/>
          <tpl fld="3" item="13"/>
          <tpl fld="2" item="61"/>
          <tpl hier="9" item="1"/>
          <tpl hier="11" item="4"/>
          <tpl hier="12" item="5"/>
          <tpl fld="4" item="0"/>
        </tpls>
      </n>
      <n v="283939638528">
        <tpls c="8">
          <tpl hier="1" item="6"/>
          <tpl hier="4" item="3"/>
          <tpl fld="3" item="4"/>
          <tpl fld="2" item="79"/>
          <tpl hier="9" item="1"/>
          <tpl hier="11" item="4"/>
          <tpl hier="12" item="5"/>
          <tpl fld="4" item="0"/>
        </tpls>
      </n>
      <n v="1111436307072">
        <tpls c="8">
          <tpl hier="1" item="6"/>
          <tpl hier="4" item="3"/>
          <tpl fld="3" item="58"/>
          <tpl fld="2" item="79"/>
          <tpl hier="9" item="1"/>
          <tpl hier="11" item="4"/>
          <tpl hier="12" item="5"/>
          <tpl fld="4" item="0"/>
        </tpls>
      </n>
      <n v="2174504741600">
        <tpls c="8">
          <tpl hier="1" item="6"/>
          <tpl hier="4" item="3"/>
          <tpl fld="3" item="2"/>
          <tpl fld="2" item="79"/>
          <tpl hier="9" item="1"/>
          <tpl hier="11" item="4"/>
          <tpl hier="12" item="5"/>
          <tpl fld="4" item="0"/>
        </tpls>
      </n>
      <n v="1367995180544">
        <tpls c="8">
          <tpl hier="1" item="6"/>
          <tpl hier="4" item="3"/>
          <tpl fld="3" item="54"/>
          <tpl fld="2" item="46"/>
          <tpl hier="9" item="1"/>
          <tpl hier="11" item="4"/>
          <tpl hier="12" item="5"/>
          <tpl fld="4" item="0"/>
        </tpls>
      </n>
      <n v="5662734806016">
        <tpls c="8">
          <tpl hier="1" item="6"/>
          <tpl hier="4" item="3"/>
          <tpl fld="3" item="53"/>
          <tpl fld="2" item="46"/>
          <tpl hier="9" item="1"/>
          <tpl hier="11" item="4"/>
          <tpl hier="12" item="5"/>
          <tpl fld="4" item="0"/>
        </tpls>
      </n>
      <n v="15474161013760">
        <tpls c="8">
          <tpl hier="1" item="6"/>
          <tpl hier="4" item="3"/>
          <tpl fld="3" item="52"/>
          <tpl fld="2" item="46"/>
          <tpl hier="9" item="1"/>
          <tpl hier="11" item="4"/>
          <tpl hier="12" item="5"/>
          <tpl fld="4" item="0"/>
        </tpls>
      </n>
      <n v="1214299963392">
        <tpls c="8">
          <tpl hier="1" item="6"/>
          <tpl hier="4" item="3"/>
          <tpl fld="3" item="48"/>
          <tpl fld="2" item="51"/>
          <tpl hier="9" item="1"/>
          <tpl hier="11" item="4"/>
          <tpl hier="12" item="5"/>
          <tpl fld="4" item="0"/>
        </tpls>
      </n>
      <n v="11175209598976">
        <tpls c="8">
          <tpl hier="1" item="6"/>
          <tpl hier="4" item="3"/>
          <tpl fld="3" item="46"/>
          <tpl fld="2" item="51"/>
          <tpl hier="9" item="1"/>
          <tpl hier="11" item="4"/>
          <tpl hier="12" item="5"/>
          <tpl fld="4" item="0"/>
        </tpls>
      </n>
      <n v="33834649468928">
        <tpls c="8">
          <tpl hier="1" item="6"/>
          <tpl hier="4" item="3"/>
          <tpl fld="3" item="45"/>
          <tpl fld="2" item="51"/>
          <tpl hier="9" item="1"/>
          <tpl hier="11" item="4"/>
          <tpl hier="12" item="5"/>
          <tpl fld="4" item="0"/>
        </tpls>
      </n>
      <n v="70836908236800">
        <tpls c="8">
          <tpl hier="1" item="6"/>
          <tpl hier="4" item="3"/>
          <tpl fld="3" item="47"/>
          <tpl fld="2" item="51"/>
          <tpl hier="9" item="1"/>
          <tpl hier="11" item="4"/>
          <tpl hier="12" item="5"/>
          <tpl fld="4" item="0"/>
        </tpls>
      </n>
      <n v="10003022682518">
        <tpls c="8">
          <tpl hier="1" item="6"/>
          <tpl hier="4" item="3"/>
          <tpl fld="3" item="10"/>
          <tpl fld="1" item="1"/>
          <tpl hier="9" item="1"/>
          <tpl hier="11" item="4"/>
          <tpl hier="12" item="5"/>
          <tpl fld="4" item="0"/>
        </tpls>
      </n>
      <n v="48842616567268">
        <tpls c="8">
          <tpl hier="1" item="6"/>
          <tpl hier="4" item="3"/>
          <tpl fld="3" item="12"/>
          <tpl fld="1" item="1"/>
          <tpl hier="9" item="1"/>
          <tpl hier="11" item="4"/>
          <tpl hier="12" item="5"/>
          <tpl fld="4" item="0"/>
        </tpls>
      </n>
      <n v="117583054209820">
        <tpls c="8">
          <tpl hier="1" item="6"/>
          <tpl hier="4" item="3"/>
          <tpl fld="3" item="11"/>
          <tpl fld="1" item="1"/>
          <tpl hier="9" item="1"/>
          <tpl hier="11" item="4"/>
          <tpl hier="12" item="5"/>
          <tpl fld="4" item="0"/>
        </tpls>
      </n>
      <n v="198087953612512">
        <tpls c="8">
          <tpl hier="1" item="6"/>
          <tpl hier="4" item="3"/>
          <tpl fld="3" item="9"/>
          <tpl fld="1" item="1"/>
          <tpl hier="9" item="1"/>
          <tpl hier="11" item="4"/>
          <tpl hier="12" item="5"/>
          <tpl fld="4" item="0"/>
        </tpls>
      </n>
      <n v="1305748160">
        <tpls c="8">
          <tpl hier="1" item="6"/>
          <tpl hier="4" item="3"/>
          <tpl fld="3" item="57"/>
          <tpl fld="2" item="58"/>
          <tpl hier="9" item="1"/>
          <tpl hier="11" item="4"/>
          <tpl hier="12" item="5"/>
          <tpl fld="4" item="0"/>
        </tpls>
      </n>
      <n v="18978117744">
        <tpls c="8">
          <tpl hier="1" item="6"/>
          <tpl hier="4" item="3"/>
          <tpl fld="3" item="3"/>
          <tpl fld="2" item="58"/>
          <tpl hier="9" item="1"/>
          <tpl hier="11" item="4"/>
          <tpl hier="12" item="5"/>
          <tpl fld="4" item="0"/>
        </tpls>
      </n>
      <n v="56903416096">
        <tpls c="8">
          <tpl hier="1" item="6"/>
          <tpl hier="4" item="3"/>
          <tpl fld="3" item="1"/>
          <tpl fld="2" item="58"/>
          <tpl hier="9" item="1"/>
          <tpl hier="11" item="4"/>
          <tpl hier="12" item="5"/>
          <tpl fld="4" item="0"/>
        </tpls>
      </n>
      <n v="45837580912">
        <tpls c="8">
          <tpl hier="1" item="6"/>
          <tpl hier="4" item="3"/>
          <tpl fld="3" item="20"/>
          <tpl fld="2" item="63"/>
          <tpl hier="9" item="1"/>
          <tpl hier="11" item="4"/>
          <tpl hier="12" item="5"/>
          <tpl fld="4" item="0"/>
        </tpls>
      </n>
      <n v="146220001024">
        <tpls c="8">
          <tpl hier="1" item="6"/>
          <tpl hier="4" item="3"/>
          <tpl fld="3" item="51"/>
          <tpl fld="2" item="63"/>
          <tpl hier="9" item="1"/>
          <tpl hier="11" item="4"/>
          <tpl hier="12" item="5"/>
          <tpl fld="4" item="0"/>
        </tpls>
      </n>
      <n v="485456203776">
        <tpls c="8">
          <tpl hier="1" item="6"/>
          <tpl hier="4" item="3"/>
          <tpl fld="3" item="38"/>
          <tpl fld="2" item="63"/>
          <tpl hier="9" item="1"/>
          <tpl hier="11" item="4"/>
          <tpl hier="12" item="5"/>
          <tpl fld="4" item="0"/>
        </tpls>
      </n>
      <n v="67337184">
        <tpls c="8">
          <tpl hier="1" item="6"/>
          <tpl hier="4" item="3"/>
          <tpl fld="3" item="44"/>
          <tpl fld="2" item="82"/>
          <tpl hier="9" item="1"/>
          <tpl hier="11" item="4"/>
          <tpl hier="12" item="5"/>
          <tpl fld="4" item="0"/>
        </tpls>
      </n>
      <n v="436750000">
        <tpls c="8">
          <tpl hier="1" item="6"/>
          <tpl hier="4" item="3"/>
          <tpl fld="3" item="43"/>
          <tpl fld="2" item="82"/>
          <tpl hier="9" item="1"/>
          <tpl hier="11" item="4"/>
          <tpl hier="12" item="5"/>
          <tpl fld="4" item="0"/>
        </tpls>
      </n>
      <n v="3607091392">
        <tpls c="8">
          <tpl hier="1" item="6"/>
          <tpl hier="4" item="3"/>
          <tpl fld="3" item="42"/>
          <tpl fld="2" item="82"/>
          <tpl hier="9" item="1"/>
          <tpl hier="11" item="4"/>
          <tpl hier="12" item="5"/>
          <tpl fld="4" item="0"/>
        </tpls>
      </n>
      <n v="8703273012">
        <tpls c="8">
          <tpl hier="1" item="6"/>
          <tpl hier="4" item="3"/>
          <tpl fld="3" item="41"/>
          <tpl fld="2" item="82"/>
          <tpl hier="9" item="1"/>
          <tpl hier="11" item="4"/>
          <tpl hier="12" item="5"/>
          <tpl fld="4" item="0"/>
        </tpls>
      </n>
      <n v="1696363627.75">
        <tpls c="8">
          <tpl hier="1" item="6"/>
          <tpl hier="4" item="3"/>
          <tpl fld="3" item="32"/>
          <tpl fld="2" item="47"/>
          <tpl hier="9" item="1"/>
          <tpl hier="11" item="4"/>
          <tpl hier="12" item="5"/>
          <tpl fld="4" item="0"/>
        </tpls>
      </n>
      <n v="7245583189">
        <tpls c="8">
          <tpl hier="1" item="6"/>
          <tpl hier="4" item="3"/>
          <tpl fld="3" item="31"/>
          <tpl fld="2" item="47"/>
          <tpl hier="9" item="1"/>
          <tpl hier="11" item="4"/>
          <tpl hier="12" item="5"/>
          <tpl fld="4" item="0"/>
        </tpls>
      </n>
      <n v="13485601648">
        <tpls c="8">
          <tpl hier="1" item="6"/>
          <tpl hier="4" item="3"/>
          <tpl fld="3" item="30"/>
          <tpl fld="2" item="47"/>
          <tpl hier="9" item="1"/>
          <tpl hier="11" item="4"/>
          <tpl hier="12" item="5"/>
          <tpl fld="4" item="0"/>
        </tpls>
      </n>
      <n v="69329954912">
        <tpls c="8">
          <tpl hier="1" item="6"/>
          <tpl hier="4" item="3"/>
          <tpl fld="3" item="29"/>
          <tpl fld="2" item="47"/>
          <tpl hier="9" item="1"/>
          <tpl hier="11" item="4"/>
          <tpl hier="12" item="5"/>
          <tpl fld="4" item="0"/>
        </tpls>
      </n>
      <n v="3955536814">
        <tpls c="8">
          <tpl hier="1" item="6"/>
          <tpl hier="4" item="3"/>
          <tpl fld="3" item="16"/>
          <tpl fld="2" item="52"/>
          <tpl hier="9" item="1"/>
          <tpl hier="11" item="4"/>
          <tpl hier="12" item="5"/>
          <tpl fld="4" item="0"/>
        </tpls>
      </n>
      <n v="26289627952">
        <tpls c="8">
          <tpl hier="1" item="6"/>
          <tpl hier="4" item="3"/>
          <tpl fld="3" item="15"/>
          <tpl fld="2" item="52"/>
          <tpl hier="9" item="1"/>
          <tpl hier="11" item="4"/>
          <tpl hier="12" item="5"/>
          <tpl fld="4" item="0"/>
        </tpls>
      </n>
      <n v="40740475086">
        <tpls c="8">
          <tpl hier="1" item="6"/>
          <tpl hier="4" item="3"/>
          <tpl fld="3" item="14"/>
          <tpl fld="2" item="52"/>
          <tpl hier="9" item="1"/>
          <tpl hier="11" item="4"/>
          <tpl hier="12" item="5"/>
          <tpl fld="4" item="0"/>
        </tpls>
      </n>
      <n v="185576780224">
        <tpls c="8">
          <tpl hier="1" item="6"/>
          <tpl hier="4" item="3"/>
          <tpl fld="3" item="13"/>
          <tpl fld="2" item="52"/>
          <tpl hier="9" item="1"/>
          <tpl hier="11" item="4"/>
          <tpl hier="12" item="5"/>
          <tpl fld="4" item="0"/>
        </tpls>
      </n>
      <n v="711278114">
        <tpls c="8">
          <tpl hier="1" item="6"/>
          <tpl hier="4" item="3"/>
          <tpl fld="3" item="4"/>
          <tpl fld="2" item="56"/>
          <tpl hier="9" item="1"/>
          <tpl hier="11" item="4"/>
          <tpl hier="12" item="5"/>
          <tpl fld="4" item="0"/>
        </tpls>
      </n>
      <n v="18297224800">
        <tpls c="8">
          <tpl hier="1" item="6"/>
          <tpl hier="4" item="3"/>
          <tpl fld="3" item="58"/>
          <tpl fld="2" item="56"/>
          <tpl hier="9" item="1"/>
          <tpl hier="11" item="4"/>
          <tpl hier="12" item="5"/>
          <tpl fld="4" item="0"/>
        </tpls>
      </n>
      <n v="53962074208">
        <tpls c="8">
          <tpl hier="1" item="6"/>
          <tpl hier="4" item="3"/>
          <tpl fld="3" item="2"/>
          <tpl fld="2" item="56"/>
          <tpl hier="9" item="1"/>
          <tpl hier="11" item="4"/>
          <tpl hier="12" item="5"/>
          <tpl fld="4" item="0"/>
        </tpls>
      </n>
      <n v="602979739136">
        <tpls c="8">
          <tpl hier="1" item="6"/>
          <tpl hier="4" item="3"/>
          <tpl fld="3" item="54"/>
          <tpl fld="2" item="60"/>
          <tpl hier="9" item="1"/>
          <tpl hier="11" item="4"/>
          <tpl hier="12" item="5"/>
          <tpl fld="4" item="0"/>
        </tpls>
      </n>
      <n v="2717611665920">
        <tpls c="8">
          <tpl hier="1" item="6"/>
          <tpl hier="4" item="3"/>
          <tpl fld="3" item="53"/>
          <tpl fld="2" item="60"/>
          <tpl hier="9" item="1"/>
          <tpl hier="11" item="4"/>
          <tpl hier="12" item="5"/>
          <tpl fld="4" item="0"/>
        </tpls>
      </n>
      <n v="6479907344384">
        <tpls c="8">
          <tpl hier="1" item="6"/>
          <tpl hier="4" item="3"/>
          <tpl fld="3" item="52"/>
          <tpl fld="2" item="60"/>
          <tpl hier="9" item="1"/>
          <tpl hier="11" item="4"/>
          <tpl hier="12" item="5"/>
          <tpl fld="4" item="0"/>
        </tpls>
      </n>
      <n v="1586162906">
        <tpls c="8">
          <tpl hier="1" item="6"/>
          <tpl hier="4" item="3"/>
          <tpl fld="3" item="48"/>
          <tpl fld="2" item="55"/>
          <tpl hier="9" item="1"/>
          <tpl hier="11" item="4"/>
          <tpl hier="12" item="5"/>
          <tpl fld="4" item="0"/>
        </tpls>
      </n>
      <n v="7377930408">
        <tpls c="8">
          <tpl hier="1" item="6"/>
          <tpl hier="4" item="3"/>
          <tpl fld="3" item="46"/>
          <tpl fld="2" item="55"/>
          <tpl hier="9" item="1"/>
          <tpl hier="11" item="4"/>
          <tpl hier="12" item="5"/>
          <tpl fld="4" item="0"/>
        </tpls>
      </n>
      <n v="9501817282">
        <tpls c="8">
          <tpl hier="1" item="6"/>
          <tpl hier="4" item="3"/>
          <tpl fld="3" item="45"/>
          <tpl fld="2" item="55"/>
          <tpl hier="9" item="1"/>
          <tpl hier="11" item="4"/>
          <tpl hier="12" item="5"/>
          <tpl fld="4" item="0"/>
        </tpls>
      </n>
      <n v="39058614320">
        <tpls c="8">
          <tpl hier="1" item="6"/>
          <tpl hier="4" item="3"/>
          <tpl fld="3" item="47"/>
          <tpl fld="2" item="55"/>
          <tpl hier="9" item="1"/>
          <tpl hier="11" item="4"/>
          <tpl hier="12" item="5"/>
          <tpl fld="4" item="0"/>
        </tpls>
      </n>
      <n v="667405022.8125">
        <tpls c="8">
          <tpl hier="1" item="6"/>
          <tpl hier="4" item="3"/>
          <tpl fld="3" item="34"/>
          <tpl fld="2" item="42"/>
          <tpl hier="9" item="1"/>
          <tpl hier="11" item="4"/>
          <tpl hier="12" item="5"/>
          <tpl fld="4" item="0"/>
        </tpls>
      </n>
      <n v="4198432178">
        <tpls c="8">
          <tpl hier="1" item="6"/>
          <tpl hier="4" item="3"/>
          <tpl fld="3" item="36"/>
          <tpl fld="2" item="42"/>
          <tpl hier="9" item="1"/>
          <tpl hier="11" item="4"/>
          <tpl hier="12" item="5"/>
          <tpl fld="4" item="0"/>
        </tpls>
      </n>
      <n v="4157088130">
        <tpls c="8">
          <tpl hier="1" item="6"/>
          <tpl hier="4" item="3"/>
          <tpl fld="3" item="27"/>
          <tpl fld="2" item="42"/>
          <tpl hier="9" item="1"/>
          <tpl hier="11" item="4"/>
          <tpl hier="12" item="5"/>
          <tpl fld="4" item="0"/>
        </tpls>
      </n>
      <n v="11332594792">
        <tpls c="8">
          <tpl hier="1" item="6"/>
          <tpl hier="4" item="3"/>
          <tpl fld="3" item="33"/>
          <tpl fld="2" item="42"/>
          <tpl hier="9" item="1"/>
          <tpl hier="11" item="4"/>
          <tpl hier="12" item="5"/>
          <tpl fld="4" item="0"/>
        </tpls>
      </n>
      <n v="5340029960">
        <tpls c="8">
          <tpl hier="1" item="6"/>
          <tpl hier="4" item="3"/>
          <tpl fld="3" item="18"/>
          <tpl fld="2" item="62"/>
          <tpl hier="9" item="1"/>
          <tpl hier="11" item="4"/>
          <tpl hier="12" item="5"/>
          <tpl fld="4" item="0"/>
        </tpls>
      </n>
      <n v="42282872576">
        <tpls c="8">
          <tpl hier="1" item="6"/>
          <tpl hier="4" item="3"/>
          <tpl fld="3" item="22"/>
          <tpl fld="2" item="62"/>
          <tpl hier="9" item="1"/>
          <tpl hier="11" item="4"/>
          <tpl hier="12" item="5"/>
          <tpl fld="4" item="0"/>
        </tpls>
      </n>
      <n v="52925498288">
        <tpls c="8">
          <tpl hier="1" item="6"/>
          <tpl hier="4" item="3"/>
          <tpl fld="3" item="17"/>
          <tpl fld="2" item="62"/>
          <tpl hier="9" item="1"/>
          <tpl hier="11" item="4"/>
          <tpl hier="12" item="5"/>
          <tpl fld="4" item="0"/>
        </tpls>
      </n>
      <n v="162221063101.5">
        <tpls c="8">
          <tpl hier="1" item="6"/>
          <tpl hier="4" item="3"/>
          <tpl fld="3" item="21"/>
          <tpl fld="2" item="62"/>
          <tpl hier="9" item="1"/>
          <tpl hier="11" item="4"/>
          <tpl hier="12" item="5"/>
          <tpl fld="4" item="0"/>
        </tpls>
      </n>
      <n v="939077197">
        <tpls c="8">
          <tpl hier="1" item="6"/>
          <tpl hier="4" item="3"/>
          <tpl fld="3" item="8"/>
          <tpl fld="2" item="77"/>
          <tpl hier="9" item="1"/>
          <tpl hier="11" item="4"/>
          <tpl hier="12" item="5"/>
          <tpl fld="4" item="0"/>
        </tpls>
      </n>
      <n v="5379699684.75">
        <tpls c="8">
          <tpl hier="1" item="6"/>
          <tpl hier="4" item="3"/>
          <tpl fld="3" item="7"/>
          <tpl fld="2" item="77"/>
          <tpl hier="9" item="1"/>
          <tpl hier="11" item="4"/>
          <tpl hier="12" item="5"/>
          <tpl fld="4" item="0"/>
        </tpls>
      </n>
      <n v="4991755880.75">
        <tpls c="8">
          <tpl hier="1" item="6"/>
          <tpl hier="4" item="3"/>
          <tpl fld="3" item="6"/>
          <tpl fld="2" item="77"/>
          <tpl hier="9" item="1"/>
          <tpl hier="11" item="4"/>
          <tpl hier="12" item="5"/>
          <tpl fld="4" item="0"/>
        </tpls>
      </n>
      <n v="11193220872">
        <tpls c="8">
          <tpl hier="1" item="6"/>
          <tpl hier="4" item="3"/>
          <tpl fld="3" item="5"/>
          <tpl fld="2" item="77"/>
          <tpl hier="9" item="1"/>
          <tpl hier="11" item="4"/>
          <tpl hier="12" item="5"/>
          <tpl fld="4" item="0"/>
        </tpls>
      </n>
      <n v="2943455244">
        <tpls c="8">
          <tpl hier="1" item="6"/>
          <tpl hier="4" item="3"/>
          <tpl fld="3" item="56"/>
          <tpl fld="2" item="28"/>
          <tpl hier="9" item="1"/>
          <tpl hier="11" item="4"/>
          <tpl hier="12" item="5"/>
          <tpl fld="4" item="0"/>
        </tpls>
      </n>
      <n v="7514956216">
        <tpls c="8">
          <tpl hier="1" item="6"/>
          <tpl hier="4" item="3"/>
          <tpl fld="3" item="0"/>
          <tpl fld="2" item="28"/>
          <tpl hier="9" item="1"/>
          <tpl hier="11" item="4"/>
          <tpl hier="12" item="5"/>
          <tpl fld="4" item="0"/>
        </tpls>
      </n>
      <n v="37078290372">
        <tpls c="8">
          <tpl hier="1" item="6"/>
          <tpl hier="4" item="3"/>
          <tpl fld="3" item="55"/>
          <tpl fld="2" item="28"/>
          <tpl hier="9" item="1"/>
          <tpl hier="11" item="4"/>
          <tpl hier="12" item="5"/>
          <tpl fld="4" item="0"/>
        </tpls>
      </n>
      <n v="23357187763">
        <tpls c="8">
          <tpl hier="1" item="6"/>
          <tpl hier="4" item="3"/>
          <tpl fld="3" item="35"/>
          <tpl fld="2" item="35"/>
          <tpl hier="9" item="1"/>
          <tpl hier="11" item="4"/>
          <tpl hier="12" item="5"/>
          <tpl fld="4" item="0"/>
        </tpls>
      </n>
      <n v="69190646736">
        <tpls c="8">
          <tpl hier="1" item="6"/>
          <tpl hier="4" item="3"/>
          <tpl fld="3" item="40"/>
          <tpl fld="2" item="35"/>
          <tpl hier="9" item="1"/>
          <tpl hier="11" item="4"/>
          <tpl hier="12" item="5"/>
          <tpl fld="4" item="0"/>
        </tpls>
      </n>
      <n v="256139356800">
        <tpls c="8">
          <tpl hier="1" item="6"/>
          <tpl hier="4" item="3"/>
          <tpl fld="3" item="50"/>
          <tpl fld="2" item="35"/>
          <tpl hier="9" item="1"/>
          <tpl hier="11" item="4"/>
          <tpl hier="12" item="5"/>
          <tpl fld="4" item="0"/>
        </tpls>
      </n>
      <n v="919751238656">
        <tpls c="8">
          <tpl hier="1" item="6"/>
          <tpl hier="4" item="3"/>
          <tpl fld="3" item="49"/>
          <tpl fld="2" item="35"/>
          <tpl hier="9" item="1"/>
          <tpl hier="11" item="4"/>
          <tpl hier="12" item="5"/>
          <tpl fld="4" item="0"/>
        </tpls>
      </n>
      <n v="29522443944">
        <tpls c="8">
          <tpl hier="1" item="6"/>
          <tpl hier="4" item="3"/>
          <tpl fld="3" item="37"/>
          <tpl fld="2" item="40"/>
          <tpl hier="9" item="1"/>
          <tpl hier="11" item="4"/>
          <tpl hier="12" item="5"/>
          <tpl fld="4" item="0"/>
        </tpls>
      </n>
      <n v="166026069936">
        <tpls c="8">
          <tpl hier="1" item="6"/>
          <tpl hier="4" item="3"/>
          <tpl fld="3" item="39"/>
          <tpl fld="2" item="40"/>
          <tpl hier="9" item="1"/>
          <tpl hier="11" item="4"/>
          <tpl hier="12" item="5"/>
          <tpl fld="4" item="0"/>
        </tpls>
      </n>
      <n v="473555440576">
        <tpls c="8">
          <tpl hier="1" item="6"/>
          <tpl hier="4" item="3"/>
          <tpl fld="3" item="28"/>
          <tpl fld="2" item="40"/>
          <tpl hier="9" item="1"/>
          <tpl hier="11" item="4"/>
          <tpl hier="12" item="5"/>
          <tpl fld="4" item="0"/>
        </tpls>
      </n>
      <n v="1796990936576">
        <tpls c="8">
          <tpl hier="1" item="6"/>
          <tpl hier="4" item="3"/>
          <tpl fld="3" item="19"/>
          <tpl fld="2" item="40"/>
          <tpl hier="9" item="1"/>
          <tpl hier="11" item="4"/>
          <tpl hier="12" item="5"/>
          <tpl fld="4" item="0"/>
        </tpls>
      </n>
      <n v="3968198528">
        <tpls c="8">
          <tpl hier="1" item="6"/>
          <tpl hier="4" item="3"/>
          <tpl fld="3" item="26"/>
          <tpl fld="2" item="54"/>
          <tpl hier="9" item="1"/>
          <tpl hier="11" item="4"/>
          <tpl hier="12" item="5"/>
          <tpl fld="4" item="0"/>
        </tpls>
      </n>
      <n v="12742477056">
        <tpls c="8">
          <tpl hier="1" item="6"/>
          <tpl hier="4" item="3"/>
          <tpl fld="3" item="25"/>
          <tpl fld="2" item="54"/>
          <tpl hier="9" item="1"/>
          <tpl hier="11" item="4"/>
          <tpl hier="12" item="5"/>
          <tpl fld="4" item="0"/>
        </tpls>
      </n>
      <n v="22904210112">
        <tpls c="8">
          <tpl hier="1" item="6"/>
          <tpl hier="4" item="3"/>
          <tpl fld="3" item="24"/>
          <tpl fld="2" item="54"/>
          <tpl hier="9" item="1"/>
          <tpl hier="11" item="4"/>
          <tpl hier="12" item="5"/>
          <tpl fld="4" item="0"/>
        </tpls>
      </n>
      <n v="198542850200">
        <tpls c="8">
          <tpl hier="1" item="6"/>
          <tpl hier="4" item="3"/>
          <tpl fld="3" item="23"/>
          <tpl fld="2" item="54"/>
          <tpl hier="9" item="1"/>
          <tpl hier="11" item="4"/>
          <tpl hier="12" item="5"/>
          <tpl fld="4" item="0"/>
        </tpls>
      </n>
      <n v="1917938391.5">
        <tpls c="8">
          <tpl hier="1" item="6"/>
          <tpl hier="4" item="3"/>
          <tpl fld="3" item="10"/>
          <tpl fld="2" item="59"/>
          <tpl hier="9" item="1"/>
          <tpl hier="11" item="4"/>
          <tpl hier="12" item="5"/>
          <tpl fld="4" item="0"/>
        </tpls>
      </n>
      <n v="9096441312">
        <tpls c="8">
          <tpl hier="1" item="6"/>
          <tpl hier="4" item="3"/>
          <tpl fld="3" item="12"/>
          <tpl fld="2" item="59"/>
          <tpl hier="9" item="1"/>
          <tpl hier="11" item="4"/>
          <tpl hier="12" item="5"/>
          <tpl fld="4" item="0"/>
        </tpls>
      </n>
      <n v="20477197366">
        <tpls c="8">
          <tpl hier="1" item="6"/>
          <tpl hier="4" item="3"/>
          <tpl fld="3" item="6"/>
          <tpl fld="2" item="59"/>
          <tpl hier="9" item="1"/>
          <tpl hier="11" item="4"/>
          <tpl hier="12" item="5"/>
          <tpl fld="4" item="0"/>
        </tpls>
      </n>
      <n v="2862802351">
        <tpls c="8">
          <tpl hier="1" item="6"/>
          <tpl hier="4" item="3"/>
          <tpl fld="3" item="35"/>
          <tpl fld="2" item="65"/>
          <tpl hier="9" item="1"/>
          <tpl hier="11" item="4"/>
          <tpl hier="12" item="5"/>
          <tpl fld="4" item="0"/>
        </tpls>
      </n>
      <n v="26793882352">
        <tpls c="8">
          <tpl hier="1" item="6"/>
          <tpl hier="4" item="3"/>
          <tpl fld="3" item="39"/>
          <tpl fld="2" item="65"/>
          <tpl hier="9" item="1"/>
          <tpl hier="11" item="4"/>
          <tpl hier="12" item="5"/>
          <tpl fld="4" item="0"/>
        </tpls>
      </n>
      <n v="79885013696">
        <tpls c="8">
          <tpl hier="1" item="6"/>
          <tpl hier="4" item="3"/>
          <tpl fld="3" item="30"/>
          <tpl fld="2" item="65"/>
          <tpl hier="9" item="1"/>
          <tpl hier="11" item="4"/>
          <tpl hier="12" item="5"/>
          <tpl fld="4" item="0"/>
        </tpls>
      </n>
      <n v="296361631848">
        <tpls c="8">
          <tpl hier="1" item="6"/>
          <tpl hier="4" item="3"/>
          <tpl fld="3" item="21"/>
          <tpl fld="2" item="65"/>
          <tpl hier="9" item="1"/>
          <tpl hier="11" item="4"/>
          <tpl hier="12" item="5"/>
          <tpl fld="4" item="0"/>
        </tpls>
      </n>
      <n v="9831680516">
        <tpls c="8">
          <tpl hier="1" item="6"/>
          <tpl hier="4" item="3"/>
          <tpl fld="3" item="57"/>
          <tpl fld="2" item="85"/>
          <tpl hier="9" item="1"/>
          <tpl hier="11" item="4"/>
          <tpl hier="12" item="5"/>
          <tpl fld="4" item="0"/>
        </tpls>
      </n>
      <n v="37049250504">
        <tpls c="8">
          <tpl hier="1" item="6"/>
          <tpl hier="4" item="3"/>
          <tpl fld="3" item="53"/>
          <tpl fld="2" item="85"/>
          <tpl hier="9" item="1"/>
          <tpl hier="11" item="4"/>
          <tpl hier="12" item="5"/>
          <tpl fld="4" item="0"/>
        </tpls>
      </n>
      <n v="111503855392">
        <tpls c="8">
          <tpl hier="1" item="6"/>
          <tpl hier="4" item="3"/>
          <tpl fld="3" item="49"/>
          <tpl fld="2" item="85"/>
          <tpl hier="9" item="1"/>
          <tpl hier="11" item="4"/>
          <tpl hier="12" item="5"/>
          <tpl fld="4" item="0"/>
        </tpls>
      </n>
      <n v="7740456736">
        <tpls c="8">
          <tpl hier="1" item="6"/>
          <tpl hier="4" item="3"/>
          <tpl fld="3" item="18"/>
          <tpl fld="2" item="49"/>
          <tpl hier="9" item="1"/>
          <tpl hier="11" item="4"/>
          <tpl hier="12" item="5"/>
          <tpl fld="4" item="0"/>
        </tpls>
      </n>
      <n v="40437570776">
        <tpls c="8">
          <tpl hier="1" item="6"/>
          <tpl hier="4" item="3"/>
          <tpl fld="3" item="3"/>
          <tpl fld="2" item="49"/>
          <tpl hier="9" item="1"/>
          <tpl hier="11" item="4"/>
          <tpl hier="12" item="5"/>
          <tpl fld="4" item="0"/>
        </tpls>
      </n>
      <n v="252409615296">
        <tpls c="8">
          <tpl hier="1" item="6"/>
          <tpl hier="4" item="3"/>
          <tpl fld="3" item="38"/>
          <tpl fld="2" item="49"/>
          <tpl hier="9" item="1"/>
          <tpl hier="11" item="4"/>
          <tpl hier="12" item="5"/>
          <tpl fld="4" item="0"/>
        </tpls>
      </n>
      <n v="13004154431">
        <tpls c="8">
          <tpl hier="1" item="6"/>
          <tpl hier="4" item="3"/>
          <tpl fld="3" item="32"/>
          <tpl fld="2" item="44"/>
          <tpl hier="9" item="1"/>
          <tpl hier="11" item="4"/>
          <tpl hier="12" item="5"/>
          <tpl fld="4" item="0"/>
        </tpls>
      </n>
      <n v="77683201280">
        <tpls c="8">
          <tpl hier="1" item="6"/>
          <tpl hier="4" item="3"/>
          <tpl fld="3" item="12"/>
          <tpl fld="2" item="44"/>
          <tpl hier="9" item="1"/>
          <tpl hier="11" item="4"/>
          <tpl hier="12" item="5"/>
          <tpl fld="4" item="0"/>
        </tpls>
      </n>
      <n v="277420736896">
        <tpls c="8">
          <tpl hier="1" item="6"/>
          <tpl hier="4" item="3"/>
          <tpl fld="3" item="52"/>
          <tpl fld="2" item="44"/>
          <tpl hier="9" item="1"/>
          <tpl hier="11" item="4"/>
          <tpl hier="12" item="5"/>
          <tpl fld="4" item="0"/>
        </tpls>
      </n>
      <n v="419846368">
        <tpls c="8">
          <tpl hier="1" item="6"/>
          <tpl hier="4" item="3"/>
          <tpl fld="3" item="34"/>
          <tpl fld="2" item="34"/>
          <tpl hier="9" item="1"/>
          <tpl hier="11" item="4"/>
          <tpl hier="12" item="5"/>
          <tpl fld="4" item="0"/>
        </tpls>
      </n>
      <n v="3742686720">
        <tpls c="8">
          <tpl hier="1" item="6"/>
          <tpl hier="4" item="3"/>
          <tpl fld="3" item="12"/>
          <tpl fld="2" item="34"/>
          <tpl hier="9" item="1"/>
          <tpl hier="11" item="4"/>
          <tpl hier="12" item="5"/>
          <tpl fld="4" item="0"/>
        </tpls>
      </n>
      <n v="8816720128">
        <tpls c="8">
          <tpl hier="1" item="6"/>
          <tpl hier="4" item="3"/>
          <tpl fld="3" item="47"/>
          <tpl fld="2" item="34"/>
          <tpl hier="9" item="1"/>
          <tpl hier="11" item="4"/>
          <tpl hier="12" item="5"/>
          <tpl fld="4" item="0"/>
        </tpls>
      </n>
      <n v="4323723449">
        <tpls c="8">
          <tpl hier="1" item="6"/>
          <tpl hier="4" item="3"/>
          <tpl fld="3" item="57"/>
          <tpl fld="2" item="64"/>
          <tpl hier="9" item="1"/>
          <tpl hier="11" item="4"/>
          <tpl hier="12" item="5"/>
          <tpl fld="4" item="0"/>
        </tpls>
      </n>
      <n v="29641591353.900391">
        <tpls c="8">
          <tpl hier="1" item="6"/>
          <tpl hier="4" item="3"/>
          <tpl fld="3" item="14"/>
          <tpl fld="2" item="64"/>
          <tpl hier="9" item="1"/>
          <tpl hier="11" item="4"/>
          <tpl hier="12" item="5"/>
          <tpl fld="4" item="0"/>
        </tpls>
      </n>
      <n v="12813139064">
        <tpls c="8">
          <tpl hier="1" item="6"/>
          <tpl hier="4" item="3"/>
          <tpl fld="3" item="54"/>
          <tpl fld="2" item="33"/>
          <tpl hier="9" item="1"/>
          <tpl hier="11" item="4"/>
          <tpl hier="12" item="5"/>
          <tpl fld="4" item="0"/>
        </tpls>
      </n>
      <n v="1178058844.5">
        <tpls c="8">
          <tpl hier="1" item="6"/>
          <tpl hier="4" item="3"/>
          <tpl fld="3" item="32"/>
          <tpl fld="2" item="22"/>
          <tpl hier="9" item="1"/>
          <tpl hier="11" item="4"/>
          <tpl hier="12" item="5"/>
          <tpl fld="4" item="0"/>
        </tpls>
      </n>
      <n v="19577874080">
        <tpls c="8">
          <tpl hier="1" item="6"/>
          <tpl hier="4" item="3"/>
          <tpl fld="3" item="30"/>
          <tpl fld="2" item="21"/>
          <tpl hier="9" item="1"/>
          <tpl hier="11" item="4"/>
          <tpl hier="12" item="5"/>
          <tpl fld="4" item="0"/>
        </tpls>
      </n>
      <n v="140941094536">
        <tpls c="8">
          <tpl hier="1" item="6"/>
          <tpl hier="4" item="3"/>
          <tpl fld="3" item="5"/>
          <tpl fld="2" item="41"/>
          <tpl hier="9" item="1"/>
          <tpl hier="11" item="4"/>
          <tpl hier="12" item="5"/>
          <tpl fld="4" item="0"/>
        </tpls>
      </n>
      <n v="184189753472">
        <tpls c="8">
          <tpl hier="1" item="6"/>
          <tpl hier="4" item="3"/>
          <tpl fld="3" item="49"/>
          <tpl fld="2" item="14"/>
          <tpl hier="9" item="1"/>
          <tpl hier="11" item="4"/>
          <tpl hier="12" item="5"/>
          <tpl fld="4" item="0"/>
        </tpls>
      </n>
      <n v="58045511200">
        <tpls c="8">
          <tpl hier="1" item="6"/>
          <tpl hier="4" item="3"/>
          <tpl fld="3" item="23"/>
          <tpl fld="2" item="29"/>
          <tpl hier="9" item="1"/>
          <tpl hier="11" item="4"/>
          <tpl hier="12" item="5"/>
          <tpl fld="4" item="0"/>
        </tpls>
      </n>
      <n v="2843286630">
        <tpls c="8">
          <tpl hier="1" item="6"/>
          <tpl hier="4" item="3"/>
          <tpl fld="3" item="32"/>
          <tpl fld="2" item="13"/>
          <tpl hier="9" item="1"/>
          <tpl hier="11" item="4"/>
          <tpl hier="12" item="5"/>
          <tpl fld="4" item="0"/>
        </tpls>
      </n>
      <n v="2520626860">
        <tpls c="8">
          <tpl hier="1" item="6"/>
          <tpl hier="4" item="3"/>
          <tpl fld="3" item="4"/>
          <tpl fld="2" item="30"/>
          <tpl hier="9" item="1"/>
          <tpl hier="11" item="4"/>
          <tpl hier="12" item="5"/>
          <tpl fld="4" item="0"/>
        </tpls>
      </n>
      <n v="382467600448">
        <tpls c="8">
          <tpl hier="1" item="6"/>
          <tpl hier="4" item="3"/>
          <tpl fld="3" item="14"/>
          <tpl fld="2" item="25"/>
          <tpl hier="9" item="1"/>
          <tpl hier="11" item="4"/>
          <tpl hier="12" item="5"/>
          <tpl fld="4" item="0"/>
        </tpls>
      </n>
      <n v="77868380448">
        <tpls c="8">
          <tpl hier="1" item="6"/>
          <tpl hier="4" item="3"/>
          <tpl fld="3" item="20"/>
          <tpl fld="2" item="10"/>
          <tpl hier="9" item="1"/>
          <tpl hier="11" item="4"/>
          <tpl hier="12" item="5"/>
          <tpl fld="4" item="0"/>
        </tpls>
      </n>
      <n v="18538860372">
        <tpls c="8">
          <tpl hier="1" item="6"/>
          <tpl hier="4" item="3"/>
          <tpl fld="3" item="21"/>
          <tpl fld="2" item="11"/>
          <tpl hier="9" item="1"/>
          <tpl hier="11" item="4"/>
          <tpl hier="12" item="5"/>
          <tpl fld="4" item="0"/>
        </tpls>
      </n>
      <n v="482933780224">
        <tpls c="8">
          <tpl hier="1" item="6"/>
          <tpl hier="4" item="3"/>
          <tpl fld="3" item="25"/>
          <tpl fld="2" item="57"/>
          <tpl hier="9" item="1"/>
          <tpl hier="11" item="4"/>
          <tpl hier="12" item="5"/>
          <tpl fld="4" item="0"/>
        </tpls>
      </n>
      <n v="2795474451456">
        <tpls c="8">
          <tpl hier="1" item="6"/>
          <tpl hier="4" item="3"/>
          <tpl fld="3" item="24"/>
          <tpl fld="2" item="57"/>
          <tpl hier="9" item="1"/>
          <tpl hier="11" item="4"/>
          <tpl hier="12" item="5"/>
          <tpl fld="4" item="0"/>
        </tpls>
      </n>
      <n v="8605508677120">
        <tpls c="8">
          <tpl hier="1" item="6"/>
          <tpl hier="4" item="3"/>
          <tpl fld="3" item="23"/>
          <tpl fld="2" item="57"/>
          <tpl hier="9" item="1"/>
          <tpl hier="11" item="4"/>
          <tpl hier="12" item="5"/>
          <tpl fld="4" item="0"/>
        </tpls>
      </n>
      <n v="210691601152">
        <tpls c="8">
          <tpl hier="1" item="6"/>
          <tpl hier="4" item="3"/>
          <tpl fld="3" item="10"/>
          <tpl fld="2" item="61"/>
          <tpl hier="9" item="1"/>
          <tpl hier="11" item="4"/>
          <tpl hier="12" item="5"/>
          <tpl fld="4" item="0"/>
        </tpls>
      </n>
      <n v="1252846471680">
        <tpls c="8">
          <tpl hier="1" item="6"/>
          <tpl hier="4" item="3"/>
          <tpl fld="3" item="12"/>
          <tpl fld="2" item="61"/>
          <tpl hier="9" item="1"/>
          <tpl hier="11" item="4"/>
          <tpl hier="12" item="5"/>
          <tpl fld="4" item="0"/>
        </tpls>
      </n>
      <n v="3800645024256">
        <tpls c="8">
          <tpl hier="1" item="6"/>
          <tpl hier="4" item="3"/>
          <tpl fld="3" item="11"/>
          <tpl fld="2" item="61"/>
          <tpl hier="9" item="1"/>
          <tpl hier="11" item="4"/>
          <tpl hier="12" item="5"/>
          <tpl fld="4" item="0"/>
        </tpls>
      </n>
      <n v="7618071556096">
        <tpls c="8">
          <tpl hier="1" item="6"/>
          <tpl hier="4" item="3"/>
          <tpl fld="3" item="9"/>
          <tpl fld="2" item="61"/>
          <tpl hier="9" item="1"/>
          <tpl hier="11" item="4"/>
          <tpl hier="12" item="5"/>
          <tpl fld="4" item="0"/>
        </tpls>
      </n>
      <n v="341223594176">
        <tpls c="8">
          <tpl hier="1" item="6"/>
          <tpl hier="4" item="3"/>
          <tpl fld="3" item="57"/>
          <tpl fld="2" item="79"/>
          <tpl hier="9" item="1"/>
          <tpl hier="11" item="4"/>
          <tpl hier="12" item="5"/>
          <tpl fld="4" item="0"/>
        </tpls>
      </n>
      <n v="1178785379872">
        <tpls c="8">
          <tpl hier="1" item="6"/>
          <tpl hier="4" item="3"/>
          <tpl fld="3" item="3"/>
          <tpl fld="2" item="79"/>
          <tpl hier="9" item="1"/>
          <tpl hier="11" item="4"/>
          <tpl hier="12" item="5"/>
          <tpl fld="4" item="0"/>
        </tpls>
      </n>
      <n v="2246300576832">
        <tpls c="8">
          <tpl hier="1" item="6"/>
          <tpl hier="4" item="3"/>
          <tpl fld="3" item="1"/>
          <tpl fld="2" item="79"/>
          <tpl hier="9" item="1"/>
          <tpl hier="11" item="4"/>
          <tpl hier="12" item="5"/>
          <tpl fld="4" item="0"/>
        </tpls>
      </n>
      <n v="1349847776000">
        <tpls c="8">
          <tpl hier="1" item="6"/>
          <tpl hier="4" item="3"/>
          <tpl fld="3" item="20"/>
          <tpl fld="2" item="46"/>
          <tpl hier="9" item="1"/>
          <tpl hier="11" item="4"/>
          <tpl hier="12" item="5"/>
          <tpl fld="4" item="0"/>
        </tpls>
      </n>
      <n v="5868548486912">
        <tpls c="8">
          <tpl hier="1" item="6"/>
          <tpl hier="4" item="3"/>
          <tpl fld="3" item="51"/>
          <tpl fld="2" item="46"/>
          <tpl hier="9" item="1"/>
          <tpl hier="11" item="4"/>
          <tpl hier="12" item="5"/>
          <tpl fld="4" item="0"/>
        </tpls>
      </n>
      <n v="14620698586112">
        <tpls c="8">
          <tpl hier="1" item="6"/>
          <tpl hier="4" item="3"/>
          <tpl fld="3" item="38"/>
          <tpl fld="2" item="46"/>
          <tpl hier="9" item="1"/>
          <tpl hier="11" item="4"/>
          <tpl hier="12" item="5"/>
          <tpl fld="4" item="0"/>
        </tpls>
      </n>
      <n v="1281700003840">
        <tpls c="8">
          <tpl hier="1" item="6"/>
          <tpl hier="4" item="3"/>
          <tpl fld="3" item="44"/>
          <tpl fld="2" item="51"/>
          <tpl hier="9" item="1"/>
          <tpl hier="11" item="4"/>
          <tpl hier="12" item="5"/>
          <tpl fld="4" item="0"/>
        </tpls>
      </n>
      <n v="12485271121920">
        <tpls c="8">
          <tpl hier="1" item="6"/>
          <tpl hier="4" item="3"/>
          <tpl fld="3" item="43"/>
          <tpl fld="2" item="51"/>
          <tpl hier="9" item="1"/>
          <tpl hier="11" item="4"/>
          <tpl hier="12" item="5"/>
          <tpl fld="4" item="0"/>
        </tpls>
      </n>
      <n v="35719940481024">
        <tpls c="8">
          <tpl hier="1" item="6"/>
          <tpl hier="4" item="3"/>
          <tpl fld="3" item="42"/>
          <tpl fld="2" item="51"/>
          <tpl hier="9" item="1"/>
          <tpl hier="11" item="4"/>
          <tpl hier="12" item="5"/>
          <tpl fld="4" item="0"/>
        </tpls>
      </n>
      <n v="74202374676480">
        <tpls c="8">
          <tpl hier="1" item="6"/>
          <tpl hier="4" item="3"/>
          <tpl fld="3" item="41"/>
          <tpl fld="2" item="51"/>
          <tpl hier="9" item="1"/>
          <tpl hier="11" item="4"/>
          <tpl hier="12" item="5"/>
          <tpl fld="4" item="0"/>
        </tpls>
      </n>
      <n v="10950403933933">
        <tpls c="8">
          <tpl hier="1" item="6"/>
          <tpl hier="4" item="3"/>
          <tpl fld="3" item="8"/>
          <tpl fld="1" item="1"/>
          <tpl hier="9" item="1"/>
          <tpl hier="11" item="4"/>
          <tpl hier="12" item="5"/>
          <tpl fld="4" item="0"/>
        </tpls>
      </n>
      <n v="56150715598290">
        <tpls c="8">
          <tpl hier="1" item="6"/>
          <tpl hier="4" item="3"/>
          <tpl fld="3" item="7"/>
          <tpl fld="1" item="1"/>
          <tpl hier="9" item="1"/>
          <tpl hier="11" item="4"/>
          <tpl hier="12" item="5"/>
          <tpl fld="4" item="0"/>
        </tpls>
      </n>
      <n v="130062234485110">
        <tpls c="8">
          <tpl hier="1" item="6"/>
          <tpl hier="4" item="3"/>
          <tpl fld="3" item="6"/>
          <tpl fld="1" item="1"/>
          <tpl hier="9" item="1"/>
          <tpl hier="11" item="4"/>
          <tpl hier="12" item="5"/>
          <tpl fld="4" item="0"/>
        </tpls>
      </n>
      <n v="149398375404762">
        <tpls c="8">
          <tpl hier="1" item="6"/>
          <tpl hier="4" item="3"/>
          <tpl fld="3" item="5"/>
          <tpl fld="1" item="1"/>
          <tpl hier="9" item="1"/>
          <tpl hier="11" item="4"/>
          <tpl hier="12" item="5"/>
          <tpl fld="4" item="0"/>
        </tpls>
      </n>
      <n v="1294574528">
        <tpls c="8">
          <tpl hier="1" item="6"/>
          <tpl hier="4" item="3"/>
          <tpl fld="3" item="56"/>
          <tpl fld="2" item="58"/>
          <tpl hier="9" item="1"/>
          <tpl hier="11" item="4"/>
          <tpl hier="12" item="5"/>
          <tpl fld="4" item="0"/>
        </tpls>
      </n>
      <n v="19499193088">
        <tpls c="8">
          <tpl hier="1" item="6"/>
          <tpl hier="4" item="3"/>
          <tpl fld="3" item="0"/>
          <tpl fld="2" item="58"/>
          <tpl hier="9" item="1"/>
          <tpl hier="11" item="4"/>
          <tpl hier="12" item="5"/>
          <tpl fld="4" item="0"/>
        </tpls>
      </n>
      <n v="59208279584">
        <tpls c="8">
          <tpl hier="1" item="6"/>
          <tpl hier="4" item="3"/>
          <tpl fld="3" item="55"/>
          <tpl fld="2" item="58"/>
          <tpl hier="9" item="1"/>
          <tpl hier="11" item="4"/>
          <tpl hier="12" item="5"/>
          <tpl fld="4" item="0"/>
        </tpls>
      </n>
      <n v="22144133672">
        <tpls c="8">
          <tpl hier="1" item="6"/>
          <tpl hier="4" item="3"/>
          <tpl fld="3" item="35"/>
          <tpl fld="2" item="63"/>
          <tpl hier="9" item="1"/>
          <tpl hier="11" item="4"/>
          <tpl hier="12" item="5"/>
          <tpl fld="4" item="0"/>
        </tpls>
      </n>
      <n v="43940483744">
        <tpls c="8">
          <tpl hier="1" item="6"/>
          <tpl hier="4" item="3"/>
          <tpl fld="3" item="40"/>
          <tpl fld="2" item="63"/>
          <tpl hier="9" item="1"/>
          <tpl hier="11" item="4"/>
          <tpl hier="12" item="5"/>
          <tpl fld="4" item="0"/>
        </tpls>
      </n>
      <n v="154525112448">
        <tpls c="8">
          <tpl hier="1" item="6"/>
          <tpl hier="4" item="3"/>
          <tpl fld="3" item="50"/>
          <tpl fld="2" item="63"/>
          <tpl hier="9" item="1"/>
          <tpl hier="11" item="4"/>
          <tpl hier="12" item="5"/>
          <tpl fld="4" item="0"/>
        </tpls>
      </n>
      <n v="540105779200">
        <tpls c="8">
          <tpl hier="1" item="6"/>
          <tpl hier="4" item="3"/>
          <tpl fld="3" item="49"/>
          <tpl fld="2" item="63"/>
          <tpl hier="9" item="1"/>
          <tpl hier="11" item="4"/>
          <tpl hier="12" item="5"/>
          <tpl fld="4" item="0"/>
        </tpls>
      </n>
      <n v="72217768">
        <tpls c="8">
          <tpl hier="1" item="6"/>
          <tpl hier="4" item="3"/>
          <tpl fld="3" item="37"/>
          <tpl fld="2" item="82"/>
          <tpl hier="9" item="1"/>
          <tpl hier="11" item="4"/>
          <tpl hier="12" item="5"/>
          <tpl fld="4" item="0"/>
        </tpls>
      </n>
      <n v="1283386041">
        <tpls c="8">
          <tpl hier="1" item="6"/>
          <tpl hier="4" item="3"/>
          <tpl fld="3" item="39"/>
          <tpl fld="2" item="82"/>
          <tpl hier="9" item="1"/>
          <tpl hier="11" item="4"/>
          <tpl hier="12" item="5"/>
          <tpl fld="4" item="0"/>
        </tpls>
      </n>
      <n v="3726611004">
        <tpls c="8">
          <tpl hier="1" item="6"/>
          <tpl hier="4" item="3"/>
          <tpl fld="3" item="28"/>
          <tpl fld="2" item="82"/>
          <tpl hier="9" item="1"/>
          <tpl hier="11" item="4"/>
          <tpl hier="12" item="5"/>
          <tpl fld="4" item="0"/>
        </tpls>
      </n>
      <n v="9062604090">
        <tpls c="8">
          <tpl hier="1" item="6"/>
          <tpl hier="4" item="3"/>
          <tpl fld="3" item="19"/>
          <tpl fld="2" item="82"/>
          <tpl hier="9" item="1"/>
          <tpl hier="11" item="4"/>
          <tpl hier="12" item="5"/>
          <tpl fld="4" item="0"/>
        </tpls>
      </n>
      <n v="1827493642.1875">
        <tpls c="8">
          <tpl hier="1" item="6"/>
          <tpl hier="4" item="3"/>
          <tpl fld="3" item="26"/>
          <tpl fld="2" item="47"/>
          <tpl hier="9" item="1"/>
          <tpl hier="11" item="4"/>
          <tpl hier="12" item="5"/>
          <tpl fld="4" item="0"/>
        </tpls>
      </n>
      <n v="5848146708.5">
        <tpls c="8">
          <tpl hier="1" item="6"/>
          <tpl hier="4" item="3"/>
          <tpl fld="3" item="25"/>
          <tpl fld="2" item="47"/>
          <tpl hier="9" item="1"/>
          <tpl hier="11" item="4"/>
          <tpl hier="12" item="5"/>
          <tpl fld="4" item="0"/>
        </tpls>
      </n>
      <n v="18305707552">
        <tpls c="8">
          <tpl hier="1" item="6"/>
          <tpl hier="4" item="3"/>
          <tpl fld="3" item="24"/>
          <tpl fld="2" item="47"/>
          <tpl hier="9" item="1"/>
          <tpl hier="11" item="4"/>
          <tpl hier="12" item="5"/>
          <tpl fld="4" item="0"/>
        </tpls>
      </n>
      <n v="58416614760">
        <tpls c="8">
          <tpl hier="1" item="6"/>
          <tpl hier="4" item="3"/>
          <tpl fld="3" item="23"/>
          <tpl fld="2" item="47"/>
          <tpl hier="9" item="1"/>
          <tpl hier="11" item="4"/>
          <tpl hier="12" item="5"/>
          <tpl fld="4" item="0"/>
        </tpls>
      </n>
      <n v="5289122613.5">
        <tpls c="8">
          <tpl hier="1" item="6"/>
          <tpl hier="4" item="3"/>
          <tpl fld="3" item="10"/>
          <tpl fld="2" item="52"/>
          <tpl hier="9" item="1"/>
          <tpl hier="11" item="4"/>
          <tpl hier="12" item="5"/>
          <tpl fld="4" item="0"/>
        </tpls>
      </n>
      <n v="19686007280">
        <tpls c="8">
          <tpl hier="1" item="6"/>
          <tpl hier="4" item="3"/>
          <tpl fld="3" item="12"/>
          <tpl fld="2" item="52"/>
          <tpl hier="9" item="1"/>
          <tpl hier="11" item="4"/>
          <tpl hier="12" item="5"/>
          <tpl fld="4" item="0"/>
        </tpls>
      </n>
      <n v="40727701076">
        <tpls c="8">
          <tpl hier="1" item="6"/>
          <tpl hier="4" item="3"/>
          <tpl fld="3" item="11"/>
          <tpl fld="2" item="52"/>
          <tpl hier="9" item="1"/>
          <tpl hier="11" item="4"/>
          <tpl hier="12" item="5"/>
          <tpl fld="4" item="0"/>
        </tpls>
      </n>
      <n v="199034888960">
        <tpls c="8">
          <tpl hier="1" item="6"/>
          <tpl hier="4" item="3"/>
          <tpl fld="3" item="9"/>
          <tpl fld="2" item="52"/>
          <tpl hier="9" item="1"/>
          <tpl hier="11" item="4"/>
          <tpl hier="12" item="5"/>
          <tpl fld="4" item="0"/>
        </tpls>
      </n>
      <n v="1067132566">
        <tpls c="8">
          <tpl hier="1" item="6"/>
          <tpl hier="4" item="3"/>
          <tpl fld="3" item="57"/>
          <tpl fld="2" item="56"/>
          <tpl hier="9" item="1"/>
          <tpl hier="11" item="4"/>
          <tpl hier="12" item="5"/>
          <tpl fld="4" item="0"/>
        </tpls>
      </n>
      <n v="21391655792">
        <tpls c="8">
          <tpl hier="1" item="6"/>
          <tpl hier="4" item="3"/>
          <tpl fld="3" item="3"/>
          <tpl fld="2" item="56"/>
          <tpl hier="9" item="1"/>
          <tpl hier="11" item="4"/>
          <tpl hier="12" item="5"/>
          <tpl fld="4" item="0"/>
        </tpls>
      </n>
      <n v="60027829680">
        <tpls c="8">
          <tpl hier="1" item="6"/>
          <tpl hier="4" item="3"/>
          <tpl fld="3" item="1"/>
          <tpl fld="2" item="56"/>
          <tpl hier="9" item="1"/>
          <tpl hier="11" item="4"/>
          <tpl hier="12" item="5"/>
          <tpl fld="4" item="0"/>
        </tpls>
      </n>
      <n v="719507413248">
        <tpls c="8">
          <tpl hier="1" item="6"/>
          <tpl hier="4" item="3"/>
          <tpl fld="3" item="20"/>
          <tpl fld="2" item="60"/>
          <tpl hier="9" item="1"/>
          <tpl hier="11" item="4"/>
          <tpl hier="12" item="5"/>
          <tpl fld="4" item="0"/>
        </tpls>
      </n>
      <n v="1845367981184">
        <tpls c="8">
          <tpl hier="1" item="6"/>
          <tpl hier="4" item="3"/>
          <tpl fld="3" item="51"/>
          <tpl fld="2" item="60"/>
          <tpl hier="9" item="1"/>
          <tpl hier="11" item="4"/>
          <tpl hier="12" item="5"/>
          <tpl fld="4" item="0"/>
        </tpls>
      </n>
      <n v="7880734415104">
        <tpls c="8">
          <tpl hier="1" item="6"/>
          <tpl hier="4" item="3"/>
          <tpl fld="3" item="38"/>
          <tpl fld="2" item="60"/>
          <tpl hier="9" item="1"/>
          <tpl hier="11" item="4"/>
          <tpl hier="12" item="5"/>
          <tpl fld="4" item="0"/>
        </tpls>
      </n>
      <n v="1642470112">
        <tpls c="8">
          <tpl hier="1" item="6"/>
          <tpl hier="4" item="3"/>
          <tpl fld="3" item="44"/>
          <tpl fld="2" item="55"/>
          <tpl hier="9" item="1"/>
          <tpl hier="11" item="4"/>
          <tpl hier="12" item="5"/>
          <tpl fld="4" item="0"/>
        </tpls>
      </n>
      <n v="8612469734">
        <tpls c="8">
          <tpl hier="1" item="6"/>
          <tpl hier="4" item="3"/>
          <tpl fld="3" item="43"/>
          <tpl fld="2" item="55"/>
          <tpl hier="9" item="1"/>
          <tpl hier="11" item="4"/>
          <tpl hier="12" item="5"/>
          <tpl fld="4" item="0"/>
        </tpls>
      </n>
      <n v="11723155640">
        <tpls c="8">
          <tpl hier="1" item="6"/>
          <tpl hier="4" item="3"/>
          <tpl fld="3" item="42"/>
          <tpl fld="2" item="55"/>
          <tpl hier="9" item="1"/>
          <tpl hier="11" item="4"/>
          <tpl hier="12" item="5"/>
          <tpl fld="4" item="0"/>
        </tpls>
      </n>
      <n v="47955627680">
        <tpls c="8">
          <tpl hier="1" item="6"/>
          <tpl hier="4" item="3"/>
          <tpl fld="3" item="41"/>
          <tpl fld="2" item="55"/>
          <tpl hier="9" item="1"/>
          <tpl hier="11" item="4"/>
          <tpl hier="12" item="5"/>
          <tpl fld="4" item="0"/>
        </tpls>
      </n>
      <n v="689155440.75">
        <tpls c="8">
          <tpl hier="1" item="6"/>
          <tpl hier="4" item="3"/>
          <tpl fld="3" item="32"/>
          <tpl fld="2" item="42"/>
          <tpl hier="9" item="1"/>
          <tpl hier="11" item="4"/>
          <tpl hier="12" item="5"/>
          <tpl fld="4" item="0"/>
        </tpls>
      </n>
      <n v="4316182201.5">
        <tpls c="8">
          <tpl hier="1" item="6"/>
          <tpl hier="4" item="3"/>
          <tpl fld="3" item="31"/>
          <tpl fld="2" item="42"/>
          <tpl hier="9" item="1"/>
          <tpl hier="11" item="4"/>
          <tpl hier="12" item="5"/>
          <tpl fld="4" item="0"/>
        </tpls>
      </n>
      <n v="3817606590.5">
        <tpls c="8">
          <tpl hier="1" item="6"/>
          <tpl hier="4" item="3"/>
          <tpl fld="3" item="30"/>
          <tpl fld="2" item="42"/>
          <tpl hier="9" item="1"/>
          <tpl hier="11" item="4"/>
          <tpl hier="12" item="5"/>
          <tpl fld="4" item="0"/>
        </tpls>
      </n>
      <n v="12133331658">
        <tpls c="8">
          <tpl hier="1" item="6"/>
          <tpl hier="4" item="3"/>
          <tpl fld="3" item="29"/>
          <tpl fld="2" item="42"/>
          <tpl hier="9" item="1"/>
          <tpl hier="11" item="4"/>
          <tpl hier="12" item="5"/>
          <tpl fld="4" item="0"/>
        </tpls>
      </n>
      <n v="5802743601.5">
        <tpls c="8">
          <tpl hier="1" item="6"/>
          <tpl hier="4" item="3"/>
          <tpl fld="3" item="16"/>
          <tpl fld="2" item="62"/>
          <tpl hier="9" item="1"/>
          <tpl hier="11" item="4"/>
          <tpl hier="12" item="5"/>
          <tpl fld="4" item="0"/>
        </tpls>
      </n>
      <n v="44377575856">
        <tpls c="8">
          <tpl hier="1" item="6"/>
          <tpl hier="4" item="3"/>
          <tpl fld="3" item="15"/>
          <tpl fld="2" item="62"/>
          <tpl hier="9" item="1"/>
          <tpl hier="11" item="4"/>
          <tpl hier="12" item="5"/>
          <tpl fld="4" item="0"/>
        </tpls>
      </n>
      <n v="54690023754.875">
        <tpls c="8">
          <tpl hier="1" item="6"/>
          <tpl hier="4" item="3"/>
          <tpl fld="3" item="14"/>
          <tpl fld="2" item="62"/>
          <tpl hier="9" item="1"/>
          <tpl hier="11" item="4"/>
          <tpl hier="12" item="5"/>
          <tpl fld="4" item="0"/>
        </tpls>
      </n>
      <n v="173109843227">
        <tpls c="8">
          <tpl hier="1" item="6"/>
          <tpl hier="4" item="3"/>
          <tpl fld="3" item="13"/>
          <tpl fld="2" item="62"/>
          <tpl hier="9" item="1"/>
          <tpl hier="11" item="4"/>
          <tpl hier="12" item="5"/>
          <tpl fld="4" item="0"/>
        </tpls>
      </n>
      <n v="1051337650">
        <tpls c="8">
          <tpl hier="1" item="6"/>
          <tpl hier="4" item="3"/>
          <tpl fld="3" item="4"/>
          <tpl fld="2" item="77"/>
          <tpl hier="9" item="1"/>
          <tpl hier="11" item="4"/>
          <tpl hier="12" item="5"/>
          <tpl fld="4" item="0"/>
        </tpls>
      </n>
      <n v="5674077579">
        <tpls c="8">
          <tpl hier="1" item="6"/>
          <tpl hier="4" item="3"/>
          <tpl fld="3" item="58"/>
          <tpl fld="2" item="77"/>
          <tpl hier="9" item="1"/>
          <tpl hier="11" item="4"/>
          <tpl hier="12" item="5"/>
          <tpl fld="4" item="0"/>
        </tpls>
      </n>
      <n v="5437989550">
        <tpls c="8">
          <tpl hier="1" item="6"/>
          <tpl hier="4" item="3"/>
          <tpl fld="3" item="2"/>
          <tpl fld="2" item="77"/>
          <tpl hier="9" item="1"/>
          <tpl hier="11" item="4"/>
          <tpl hier="12" item="5"/>
          <tpl fld="4" item="0"/>
        </tpls>
      </n>
      <n v="3862534592">
        <tpls c="8">
          <tpl hier="1" item="6"/>
          <tpl hier="4" item="3"/>
          <tpl fld="3" item="54"/>
          <tpl fld="2" item="28"/>
          <tpl hier="9" item="1"/>
          <tpl hier="11" item="4"/>
          <tpl hier="12" item="5"/>
          <tpl fld="4" item="0"/>
        </tpls>
      </n>
      <n v="8199847062">
        <tpls c="8">
          <tpl hier="1" item="6"/>
          <tpl hier="4" item="3"/>
          <tpl fld="3" item="53"/>
          <tpl fld="2" item="28"/>
          <tpl hier="9" item="1"/>
          <tpl hier="11" item="4"/>
          <tpl hier="12" item="5"/>
          <tpl fld="4" item="0"/>
        </tpls>
      </n>
      <n v="46051344088">
        <tpls c="8">
          <tpl hier="1" item="6"/>
          <tpl hier="4" item="3"/>
          <tpl fld="3" item="52"/>
          <tpl fld="2" item="28"/>
          <tpl hier="9" item="1"/>
          <tpl hier="11" item="4"/>
          <tpl hier="12" item="5"/>
          <tpl fld="4" item="0"/>
        </tpls>
      </n>
      <n v="26287966504">
        <tpls c="8">
          <tpl hier="1" item="6"/>
          <tpl hier="4" item="3"/>
          <tpl fld="3" item="48"/>
          <tpl fld="2" item="35"/>
          <tpl hier="9" item="1"/>
          <tpl hier="11" item="4"/>
          <tpl hier="12" item="5"/>
          <tpl fld="4" item="0"/>
        </tpls>
      </n>
      <n v="80408669376">
        <tpls c="8">
          <tpl hier="1" item="6"/>
          <tpl hier="4" item="3"/>
          <tpl fld="3" item="46"/>
          <tpl fld="2" item="35"/>
          <tpl hier="9" item="1"/>
          <tpl hier="11" item="4"/>
          <tpl hier="12" item="5"/>
          <tpl fld="4" item="0"/>
        </tpls>
      </n>
      <n v="295357858336">
        <tpls c="8">
          <tpl hier="1" item="6"/>
          <tpl hier="4" item="3"/>
          <tpl fld="3" item="45"/>
          <tpl fld="2" item="35"/>
          <tpl hier="9" item="1"/>
          <tpl hier="11" item="4"/>
          <tpl hier="12" item="5"/>
          <tpl fld="4" item="0"/>
        </tpls>
      </n>
      <n v="1182492789248">
        <tpls c="8">
          <tpl hier="1" item="6"/>
          <tpl hier="4" item="3"/>
          <tpl fld="3" item="47"/>
          <tpl fld="2" item="35"/>
          <tpl hier="9" item="1"/>
          <tpl hier="11" item="4"/>
          <tpl hier="12" item="5"/>
          <tpl fld="4" item="0"/>
        </tpls>
      </n>
      <n v="27823504744">
        <tpls c="8">
          <tpl hier="1" item="6"/>
          <tpl hier="4" item="3"/>
          <tpl fld="3" item="34"/>
          <tpl fld="2" item="40"/>
          <tpl hier="9" item="1"/>
          <tpl hier="11" item="4"/>
          <tpl hier="12" item="5"/>
          <tpl fld="4" item="0"/>
        </tpls>
      </n>
      <n v="176801405824">
        <tpls c="8">
          <tpl hier="1" item="6"/>
          <tpl hier="4" item="3"/>
          <tpl fld="3" item="36"/>
          <tpl fld="2" item="40"/>
          <tpl hier="9" item="1"/>
          <tpl hier="11" item="4"/>
          <tpl hier="12" item="5"/>
          <tpl fld="4" item="0"/>
        </tpls>
      </n>
      <n v="514662665152">
        <tpls c="8">
          <tpl hier="1" item="6"/>
          <tpl hier="4" item="3"/>
          <tpl fld="3" item="27"/>
          <tpl fld="2" item="40"/>
          <tpl hier="9" item="1"/>
          <tpl hier="11" item="4"/>
          <tpl hier="12" item="5"/>
          <tpl fld="4" item="0"/>
        </tpls>
      </n>
      <n v="1851349778432">
        <tpls c="8">
          <tpl hier="1" item="6"/>
          <tpl hier="4" item="3"/>
          <tpl fld="3" item="33"/>
          <tpl fld="2" item="40"/>
          <tpl hier="9" item="1"/>
          <tpl hier="11" item="4"/>
          <tpl hier="12" item="5"/>
          <tpl fld="4" item="0"/>
        </tpls>
      </n>
      <n v="4662439808">
        <tpls c="8">
          <tpl hier="1" item="6"/>
          <tpl hier="4" item="3"/>
          <tpl fld="3" item="18"/>
          <tpl fld="2" item="54"/>
          <tpl hier="9" item="1"/>
          <tpl hier="11" item="4"/>
          <tpl hier="12" item="5"/>
          <tpl fld="4" item="0"/>
        </tpls>
      </n>
      <n v="10436915968">
        <tpls c="8">
          <tpl hier="1" item="6"/>
          <tpl hier="4" item="3"/>
          <tpl fld="3" item="22"/>
          <tpl fld="2" item="54"/>
          <tpl hier="9" item="1"/>
          <tpl hier="11" item="4"/>
          <tpl hier="12" item="5"/>
          <tpl fld="4" item="0"/>
        </tpls>
      </n>
      <n v="85313356726.75">
        <tpls c="8">
          <tpl hier="1" item="6"/>
          <tpl hier="4" item="3"/>
          <tpl fld="3" item="17"/>
          <tpl fld="2" item="54"/>
          <tpl hier="9" item="1"/>
          <tpl hier="11" item="4"/>
          <tpl hier="12" item="5"/>
          <tpl fld="4" item="0"/>
        </tpls>
      </n>
      <n v="199358320952">
        <tpls c="8">
          <tpl hier="1" item="6"/>
          <tpl hier="4" item="3"/>
          <tpl fld="3" item="21"/>
          <tpl fld="2" item="54"/>
          <tpl hier="9" item="1"/>
          <tpl hier="11" item="4"/>
          <tpl hier="12" item="5"/>
          <tpl fld="4" item="0"/>
        </tpls>
      </n>
      <n v="2100664848">
        <tpls c="8">
          <tpl hier="1" item="6"/>
          <tpl hier="4" item="3"/>
          <tpl fld="3" item="8"/>
          <tpl fld="2" item="59"/>
          <tpl hier="9" item="1"/>
          <tpl hier="11" item="4"/>
          <tpl hier="12" item="5"/>
          <tpl fld="4" item="0"/>
        </tpls>
      </n>
      <n v="10762034880">
        <tpls c="8">
          <tpl hier="1" item="6"/>
          <tpl hier="4" item="3"/>
          <tpl fld="3" item="7"/>
          <tpl fld="2" item="59"/>
          <tpl hier="9" item="1"/>
          <tpl hier="11" item="4"/>
          <tpl hier="12" item="5"/>
          <tpl fld="4" item="0"/>
        </tpls>
      </n>
      <n v="32951255274">
        <tpls c="8">
          <tpl hier="1" item="6"/>
          <tpl hier="4" item="3"/>
          <tpl fld="3" item="1"/>
          <tpl fld="2" item="59"/>
          <tpl hier="9" item="1"/>
          <tpl hier="11" item="4"/>
          <tpl hier="12" item="5"/>
          <tpl fld="4" item="0"/>
        </tpls>
      </n>
      <n v="2827504424">
        <tpls c="8">
          <tpl hier="1" item="6"/>
          <tpl hier="4" item="3"/>
          <tpl fld="3" item="48"/>
          <tpl fld="2" item="65"/>
          <tpl hier="9" item="1"/>
          <tpl hier="11" item="4"/>
          <tpl hier="12" item="5"/>
          <tpl fld="4" item="0"/>
        </tpls>
      </n>
      <n v="16054829328">
        <tpls c="8">
          <tpl hier="1" item="6"/>
          <tpl hier="4" item="3"/>
          <tpl fld="3" item="36"/>
          <tpl fld="2" item="65"/>
          <tpl hier="9" item="1"/>
          <tpl hier="11" item="4"/>
          <tpl hier="12" item="5"/>
          <tpl fld="4" item="0"/>
        </tpls>
      </n>
      <n v="81284430701">
        <tpls c="8">
          <tpl hier="1" item="6"/>
          <tpl hier="4" item="3"/>
          <tpl fld="3" item="24"/>
          <tpl fld="2" item="65"/>
          <tpl hier="9" item="1"/>
          <tpl hier="11" item="4"/>
          <tpl hier="12" item="5"/>
          <tpl fld="4" item="0"/>
        </tpls>
      </n>
      <n v="305613245504">
        <tpls c="8">
          <tpl hier="1" item="6"/>
          <tpl hier="4" item="3"/>
          <tpl fld="3" item="13"/>
          <tpl fld="2" item="65"/>
          <tpl hier="9" item="1"/>
          <tpl hier="11" item="4"/>
          <tpl hier="12" item="5"/>
          <tpl fld="4" item="0"/>
        </tpls>
      </n>
      <n v="12674967736">
        <tpls c="8">
          <tpl hier="1" item="6"/>
          <tpl hier="4" item="3"/>
          <tpl fld="3" item="56"/>
          <tpl fld="2" item="85"/>
          <tpl hier="9" item="1"/>
          <tpl hier="11" item="4"/>
          <tpl hier="12" item="5"/>
          <tpl fld="4" item="0"/>
        </tpls>
      </n>
      <n v="39827075312">
        <tpls c="8">
          <tpl hier="1" item="6"/>
          <tpl hier="4" item="3"/>
          <tpl fld="3" item="51"/>
          <tpl fld="2" item="85"/>
          <tpl hier="9" item="1"/>
          <tpl hier="11" item="4"/>
          <tpl hier="12" item="5"/>
          <tpl fld="4" item="0"/>
        </tpls>
      </n>
      <n v="114638035968">
        <tpls c="8">
          <tpl hier="1" item="6"/>
          <tpl hier="4" item="3"/>
          <tpl fld="3" item="41"/>
          <tpl fld="2" item="85"/>
          <tpl hier="9" item="1"/>
          <tpl hier="11" item="4"/>
          <tpl hier="12" item="5"/>
          <tpl fld="4" item="0"/>
        </tpls>
      </n>
      <n v="10441960792">
        <tpls c="8">
          <tpl hier="1" item="6"/>
          <tpl hier="4" item="3"/>
          <tpl fld="3" item="10"/>
          <tpl fld="2" item="49"/>
          <tpl hier="9" item="1"/>
          <tpl hier="11" item="4"/>
          <tpl hier="12" item="5"/>
          <tpl fld="4" item="0"/>
        </tpls>
      </n>
      <n v="40926471908">
        <tpls c="8">
          <tpl hier="1" item="6"/>
          <tpl hier="4" item="3"/>
          <tpl fld="3" item="0"/>
          <tpl fld="2" item="49"/>
          <tpl hier="9" item="1"/>
          <tpl hier="11" item="4"/>
          <tpl hier="12" item="5"/>
          <tpl fld="4" item="0"/>
        </tpls>
      </n>
      <n v="243746466128">
        <tpls c="8">
          <tpl hier="1" item="6"/>
          <tpl hier="4" item="3"/>
          <tpl fld="3" item="49"/>
          <tpl fld="2" item="49"/>
          <tpl hier="9" item="1"/>
          <tpl hier="11" item="4"/>
          <tpl hier="12" item="5"/>
          <tpl fld="4" item="0"/>
        </tpls>
      </n>
      <n v="13930336300">
        <tpls c="8">
          <tpl hier="1" item="6"/>
          <tpl hier="4" item="3"/>
          <tpl fld="3" item="26"/>
          <tpl fld="2" item="44"/>
          <tpl hier="9" item="1"/>
          <tpl hier="11" item="4"/>
          <tpl hier="12" item="5"/>
          <tpl fld="4" item="0"/>
        </tpls>
      </n>
      <n v="72109003520">
        <tpls c="8">
          <tpl hier="1" item="6"/>
          <tpl hier="4" item="3"/>
          <tpl fld="3" item="7"/>
          <tpl fld="2" item="44"/>
          <tpl hier="9" item="1"/>
          <tpl hier="11" item="4"/>
          <tpl hier="12" item="5"/>
          <tpl fld="4" item="0"/>
        </tpls>
      </n>
      <n v="344437414688">
        <tpls c="8">
          <tpl hier="1" item="6"/>
          <tpl hier="4" item="3"/>
          <tpl fld="3" item="38"/>
          <tpl fld="2" item="44"/>
          <tpl hier="9" item="1"/>
          <tpl hier="11" item="4"/>
          <tpl hier="12" item="5"/>
          <tpl fld="4" item="0"/>
        </tpls>
      </n>
      <n v="434323088">
        <tpls c="8">
          <tpl hier="1" item="6"/>
          <tpl hier="4" item="3"/>
          <tpl fld="3" item="32"/>
          <tpl fld="2" item="34"/>
          <tpl hier="9" item="1"/>
          <tpl hier="11" item="4"/>
          <tpl hier="12" item="5"/>
          <tpl fld="4" item="0"/>
        </tpls>
      </n>
      <n v="3206760256">
        <tpls c="8">
          <tpl hier="1" item="6"/>
          <tpl hier="4" item="3"/>
          <tpl fld="3" item="58"/>
          <tpl fld="2" item="34"/>
          <tpl hier="9" item="1"/>
          <tpl hier="11" item="4"/>
          <tpl hier="12" item="5"/>
          <tpl fld="4" item="0"/>
        </tpls>
      </n>
      <n v="11149530880">
        <tpls c="8">
          <tpl hier="1" item="6"/>
          <tpl hier="4" item="3"/>
          <tpl fld="3" item="19"/>
          <tpl fld="2" item="34"/>
          <tpl hier="9" item="1"/>
          <tpl hier="11" item="4"/>
          <tpl hier="12" item="5"/>
          <tpl fld="4" item="0"/>
        </tpls>
      </n>
      <n v="12901649032">
        <tpls c="8">
          <tpl hier="1" item="6"/>
          <tpl hier="4" item="3"/>
          <tpl fld="3" item="54"/>
          <tpl fld="2" item="64"/>
          <tpl hier="9" item="1"/>
          <tpl hier="11" item="4"/>
          <tpl hier="12" item="5"/>
          <tpl fld="4" item="0"/>
        </tpls>
      </n>
      <n v="31608014022.101563">
        <tpls c="8">
          <tpl hier="1" item="6"/>
          <tpl hier="4" item="3"/>
          <tpl fld="3" item="11"/>
          <tpl fld="2" item="64"/>
          <tpl hier="9" item="1"/>
          <tpl hier="11" item="4"/>
          <tpl hier="12" item="5"/>
          <tpl fld="4" item="0"/>
        </tpls>
      </n>
      <n v="11840765564">
        <tpls c="8">
          <tpl hier="1" item="6"/>
          <tpl hier="4" item="3"/>
          <tpl fld="3" item="20"/>
          <tpl fld="2" item="33"/>
          <tpl hier="9" item="1"/>
          <tpl hier="11" item="4"/>
          <tpl hier="12" item="5"/>
          <tpl fld="4" item="0"/>
        </tpls>
      </n>
      <n v="2949392088">
        <tpls c="8">
          <tpl hier="1" item="6"/>
          <tpl hier="4" item="3"/>
          <tpl fld="3" item="43"/>
          <tpl fld="2" item="22"/>
          <tpl hier="9" item="1"/>
          <tpl hier="11" item="4"/>
          <tpl hier="12" item="5"/>
          <tpl fld="4" item="0"/>
        </tpls>
      </n>
      <n v="22175127008">
        <tpls c="8">
          <tpl hier="1" item="6"/>
          <tpl hier="4" item="3"/>
          <tpl fld="3" item="17"/>
          <tpl fld="2" item="21"/>
          <tpl hier="9" item="1"/>
          <tpl hier="11" item="4"/>
          <tpl hier="12" item="5"/>
          <tpl fld="4" item="0"/>
        </tpls>
      </n>
      <n v="199665802064">
        <tpls c="8">
          <tpl hier="1" item="6"/>
          <tpl hier="4" item="3"/>
          <tpl fld="3" item="47"/>
          <tpl fld="2" item="14"/>
          <tpl hier="9" item="1"/>
          <tpl hier="11" item="4"/>
          <tpl hier="12" item="5"/>
          <tpl fld="4" item="0"/>
        </tpls>
      </n>
      <n v="61332429152">
        <tpls c="8">
          <tpl hier="1" item="6"/>
          <tpl hier="4" item="3"/>
          <tpl fld="3" item="21"/>
          <tpl fld="2" item="29"/>
          <tpl hier="9" item="1"/>
          <tpl hier="11" item="4"/>
          <tpl hier="12" item="5"/>
          <tpl fld="4" item="0"/>
        </tpls>
      </n>
      <n v="829416951">
        <tpls c="8">
          <tpl hier="1" item="6"/>
          <tpl hier="4" item="3"/>
          <tpl fld="3" item="35"/>
          <tpl fld="2" item="24"/>
          <tpl hier="9" item="1"/>
          <tpl hier="11" item="4"/>
          <tpl hier="12" item="5"/>
          <tpl fld="4" item="0"/>
        </tpls>
      </n>
      <n v="2671741725.875">
        <tpls c="8">
          <tpl hier="1" item="6"/>
          <tpl hier="4" item="3"/>
          <tpl fld="3" item="26"/>
          <tpl fld="2" item="13"/>
          <tpl hier="9" item="1"/>
          <tpl hier="11" item="4"/>
          <tpl hier="12" item="5"/>
          <tpl fld="4" item="0"/>
        </tpls>
      </n>
      <n v="3274535556">
        <tpls c="8">
          <tpl hier="1" item="6"/>
          <tpl hier="4" item="3"/>
          <tpl fld="3" item="57"/>
          <tpl fld="2" item="30"/>
          <tpl hier="9" item="1"/>
          <tpl hier="11" item="4"/>
          <tpl hier="12" item="5"/>
          <tpl fld="4" item="0"/>
        </tpls>
      </n>
      <n v="451832781184">
        <tpls c="8">
          <tpl hier="1" item="6"/>
          <tpl hier="4" item="3"/>
          <tpl fld="3" item="6"/>
          <tpl fld="2" item="25"/>
          <tpl hier="9" item="1"/>
          <tpl hier="11" item="4"/>
          <tpl hier="12" item="5"/>
          <tpl fld="4" item="0"/>
        </tpls>
      </n>
      <n v="87217040832">
        <tpls c="8">
          <tpl hier="1" item="6"/>
          <tpl hier="4" item="3"/>
          <tpl fld="3" item="40"/>
          <tpl fld="2" item="10"/>
          <tpl hier="9" item="1"/>
          <tpl hier="11" item="4"/>
          <tpl hier="12" item="5"/>
          <tpl fld="4" item="0"/>
        </tpls>
      </n>
      <n v="449799712">
        <tpls c="8">
          <tpl hier="1" item="6"/>
          <tpl hier="4" item="3"/>
          <tpl fld="3" item="48"/>
          <tpl fld="2" item="20"/>
          <tpl hier="9" item="1"/>
          <tpl hier="11" item="4"/>
          <tpl hier="12" item="5"/>
          <tpl fld="4" item="0"/>
        </tpls>
      </n>
      <n v="19968002454">
        <tpls c="8">
          <tpl hier="1" item="6"/>
          <tpl hier="4" item="3"/>
          <tpl fld="3" item="13"/>
          <tpl fld="2" item="11"/>
          <tpl hier="9" item="1"/>
          <tpl hier="11" item="4"/>
          <tpl hier="12" item="5"/>
          <tpl fld="4" item="0"/>
        </tpls>
      </n>
      <n v="1224886994816">
        <tpls c="8">
          <tpl hier="1" item="6"/>
          <tpl hier="4" item="3"/>
          <tpl fld="3" item="47"/>
          <tpl fld="2" item="48"/>
          <tpl hier="9" item="1"/>
          <tpl hier="11" item="4"/>
          <tpl hier="12" item="5"/>
          <tpl fld="4" item="0"/>
        </tpls>
      </n>
      <n v="10933917712.5">
        <tpls c="8">
          <tpl hier="1" item="6"/>
          <tpl hier="4" item="3"/>
          <tpl fld="3" item="34"/>
          <tpl fld="2" item="53"/>
          <tpl hier="9" item="1"/>
          <tpl hier="11" item="4"/>
          <tpl hier="12" item="5"/>
          <tpl fld="4" item="0"/>
        </tpls>
      </n>
      <n v="153876684032">
        <tpls c="8">
          <tpl hier="1" item="6"/>
          <tpl hier="4" item="3"/>
          <tpl fld="3" item="36"/>
          <tpl fld="2" item="53"/>
          <tpl hier="9" item="1"/>
          <tpl hier="11" item="4"/>
          <tpl hier="12" item="5"/>
          <tpl fld="4" item="0"/>
        </tpls>
      </n>
      <n v="993886762144">
        <tpls c="8">
          <tpl hier="1" item="6"/>
          <tpl hier="4" item="3"/>
          <tpl fld="3" item="27"/>
          <tpl fld="2" item="53"/>
          <tpl hier="9" item="1"/>
          <tpl hier="11" item="4"/>
          <tpl hier="12" item="5"/>
          <tpl fld="4" item="0"/>
        </tpls>
      </n>
      <n v="3111172926976">
        <tpls c="8">
          <tpl hier="1" item="6"/>
          <tpl hier="4" item="3"/>
          <tpl fld="3" item="33"/>
          <tpl fld="2" item="53"/>
          <tpl hier="9" item="1"/>
          <tpl hier="11" item="4"/>
          <tpl hier="12" item="5"/>
          <tpl fld="4" item="0"/>
        </tpls>
      </n>
      <n v="32498608288">
        <tpls c="8">
          <tpl hier="1" item="6"/>
          <tpl hier="4" item="3"/>
          <tpl fld="3" item="18"/>
          <tpl fld="2" item="57"/>
          <tpl hier="9" item="1"/>
          <tpl hier="11" item="4"/>
          <tpl hier="12" item="5"/>
          <tpl fld="4" item="0"/>
        </tpls>
      </n>
      <n v="538644003712">
        <tpls c="8">
          <tpl hier="1" item="6"/>
          <tpl hier="4" item="3"/>
          <tpl fld="3" item="22"/>
          <tpl fld="2" item="57"/>
          <tpl hier="9" item="1"/>
          <tpl hier="11" item="4"/>
          <tpl hier="12" item="5"/>
          <tpl fld="4" item="0"/>
        </tpls>
      </n>
      <n v="3269055971840">
        <tpls c="8">
          <tpl hier="1" item="6"/>
          <tpl hier="4" item="3"/>
          <tpl fld="3" item="17"/>
          <tpl fld="2" item="57"/>
          <tpl hier="9" item="1"/>
          <tpl hier="11" item="4"/>
          <tpl hier="12" item="5"/>
          <tpl fld="4" item="0"/>
        </tpls>
      </n>
      <n v="8751000242688">
        <tpls c="8">
          <tpl hier="1" item="6"/>
          <tpl hier="4" item="3"/>
          <tpl fld="3" item="21"/>
          <tpl fld="2" item="57"/>
          <tpl hier="9" item="1"/>
          <tpl hier="11" item="4"/>
          <tpl hier="12" item="5"/>
          <tpl fld="4" item="0"/>
        </tpls>
      </n>
      <n v="236052656996">
        <tpls c="8">
          <tpl hier="1" item="6"/>
          <tpl hier="4" item="3"/>
          <tpl fld="3" item="8"/>
          <tpl fld="2" item="61"/>
          <tpl hier="9" item="1"/>
          <tpl hier="11" item="4"/>
          <tpl hier="12" item="5"/>
          <tpl fld="4" item="0"/>
        </tpls>
      </n>
      <n v="1589913626112">
        <tpls c="8">
          <tpl hier="1" item="6"/>
          <tpl hier="4" item="3"/>
          <tpl fld="3" item="7"/>
          <tpl fld="2" item="61"/>
          <tpl hier="9" item="1"/>
          <tpl hier="11" item="4"/>
          <tpl hier="12" item="5"/>
          <tpl fld="4" item="0"/>
        </tpls>
      </n>
      <n v="4801624242432">
        <tpls c="8">
          <tpl hier="1" item="6"/>
          <tpl hier="4" item="3"/>
          <tpl fld="3" item="6"/>
          <tpl fld="2" item="61"/>
          <tpl hier="9" item="1"/>
          <tpl hier="11" item="4"/>
          <tpl hier="12" item="5"/>
          <tpl fld="4" item="0"/>
        </tpls>
      </n>
      <n v="7502747035648">
        <tpls c="8">
          <tpl hier="1" item="6"/>
          <tpl hier="4" item="3"/>
          <tpl fld="3" item="5"/>
          <tpl fld="2" item="61"/>
          <tpl hier="9" item="1"/>
          <tpl hier="11" item="4"/>
          <tpl hier="12" item="5"/>
          <tpl fld="4" item="0"/>
        </tpls>
      </n>
      <n v="389595679712">
        <tpls c="8">
          <tpl hier="1" item="6"/>
          <tpl hier="4" item="3"/>
          <tpl fld="3" item="56"/>
          <tpl fld="2" item="79"/>
          <tpl hier="9" item="1"/>
          <tpl hier="11" item="4"/>
          <tpl hier="12" item="5"/>
          <tpl fld="4" item="0"/>
        </tpls>
      </n>
      <n v="1383259292116">
        <tpls c="8">
          <tpl hier="1" item="6"/>
          <tpl hier="4" item="3"/>
          <tpl fld="3" item="0"/>
          <tpl fld="2" item="79"/>
          <tpl hier="9" item="1"/>
          <tpl hier="11" item="4"/>
          <tpl hier="12" item="5"/>
          <tpl fld="4" item="0"/>
        </tpls>
      </n>
      <n v="2466710053152">
        <tpls c="8">
          <tpl hier="1" item="6"/>
          <tpl hier="4" item="3"/>
          <tpl fld="3" item="55"/>
          <tpl fld="2" item="79"/>
          <tpl hier="9" item="1"/>
          <tpl hier="11" item="4"/>
          <tpl hier="12" item="5"/>
          <tpl fld="4" item="0"/>
        </tpls>
      </n>
      <n v="77741965312">
        <tpls c="8">
          <tpl hier="1" item="6"/>
          <tpl hier="4" item="3"/>
          <tpl fld="3" item="35"/>
          <tpl fld="2" item="46"/>
          <tpl hier="9" item="1"/>
          <tpl hier="11" item="4"/>
          <tpl hier="12" item="5"/>
          <tpl fld="4" item="0"/>
        </tpls>
      </n>
      <n v="1512063339520">
        <tpls c="8">
          <tpl hier="1" item="6"/>
          <tpl hier="4" item="3"/>
          <tpl fld="3" item="40"/>
          <tpl fld="2" item="46"/>
          <tpl hier="9" item="1"/>
          <tpl hier="11" item="4"/>
          <tpl hier="12" item="5"/>
          <tpl fld="4" item="0"/>
        </tpls>
      </n>
      <n v="5363042729408">
        <tpls c="8">
          <tpl hier="1" item="6"/>
          <tpl hier="4" item="3"/>
          <tpl fld="3" item="50"/>
          <tpl fld="2" item="46"/>
          <tpl hier="9" item="1"/>
          <tpl hier="11" item="4"/>
          <tpl hier="12" item="5"/>
          <tpl fld="4" item="0"/>
        </tpls>
      </n>
      <n v="11991857725440">
        <tpls c="8">
          <tpl hier="1" item="6"/>
          <tpl hier="4" item="3"/>
          <tpl fld="3" item="49"/>
          <tpl fld="2" item="46"/>
          <tpl hier="9" item="1"/>
          <tpl hier="11" item="4"/>
          <tpl hier="12" item="5"/>
          <tpl fld="4" item="0"/>
        </tpls>
      </n>
      <n v="1376500056064">
        <tpls c="8">
          <tpl hier="1" item="6"/>
          <tpl hier="4" item="3"/>
          <tpl fld="3" item="37"/>
          <tpl fld="2" item="51"/>
          <tpl hier="9" item="1"/>
          <tpl hier="11" item="4"/>
          <tpl hier="12" item="5"/>
          <tpl fld="4" item="0"/>
        </tpls>
      </n>
      <n v="13461699812352">
        <tpls c="8">
          <tpl hier="1" item="6"/>
          <tpl hier="4" item="3"/>
          <tpl fld="3" item="39"/>
          <tpl fld="2" item="51"/>
          <tpl hier="9" item="1"/>
          <tpl hier="11" item="4"/>
          <tpl hier="12" item="5"/>
          <tpl fld="4" item="0"/>
        </tpls>
      </n>
      <n v="37947982417920">
        <tpls c="8">
          <tpl hier="1" item="6"/>
          <tpl hier="4" item="3"/>
          <tpl fld="3" item="28"/>
          <tpl fld="2" item="51"/>
          <tpl hier="9" item="1"/>
          <tpl hier="11" item="4"/>
          <tpl hier="12" item="5"/>
          <tpl fld="4" item="0"/>
        </tpls>
      </n>
      <n v="77997034430464">
        <tpls c="8">
          <tpl hier="1" item="6"/>
          <tpl hier="4" item="3"/>
          <tpl fld="3" item="19"/>
          <tpl fld="2" item="51"/>
          <tpl hier="9" item="1"/>
          <tpl hier="11" item="4"/>
          <tpl hier="12" item="5"/>
          <tpl fld="4" item="0"/>
        </tpls>
      </n>
      <n v="12611396611108.75">
        <tpls c="8">
          <tpl hier="1" item="6"/>
          <tpl hier="4" item="3"/>
          <tpl fld="3" item="4"/>
          <tpl fld="1" item="1"/>
          <tpl hier="9" item="1"/>
          <tpl hier="11" item="4"/>
          <tpl hier="12" item="5"/>
          <tpl fld="4" item="0"/>
        </tpls>
      </n>
      <n v="63741785196864">
        <tpls c="8">
          <tpl hier="1" item="6"/>
          <tpl hier="4" item="3"/>
          <tpl fld="3" item="58"/>
          <tpl fld="1" item="1"/>
          <tpl hier="9" item="1"/>
          <tpl hier="11" item="4"/>
          <tpl hier="12" item="5"/>
          <tpl fld="4" item="0"/>
        </tpls>
      </n>
      <n v="144873795114138">
        <tpls c="8">
          <tpl hier="1" item="6"/>
          <tpl hier="4" item="3"/>
          <tpl fld="3" item="2"/>
          <tpl fld="1" item="1"/>
          <tpl hier="9" item="1"/>
          <tpl hier="11" item="4"/>
          <tpl hier="12" item="5"/>
          <tpl fld="4" item="0"/>
        </tpls>
      </n>
      <n v="1415988672">
        <tpls c="8">
          <tpl hier="1" item="6"/>
          <tpl hier="4" item="3"/>
          <tpl fld="3" item="54"/>
          <tpl fld="2" item="58"/>
          <tpl hier="9" item="1"/>
          <tpl hier="11" item="4"/>
          <tpl hier="12" item="5"/>
          <tpl fld="4" item="0"/>
        </tpls>
      </n>
      <n v="18728877072">
        <tpls c="8">
          <tpl hier="1" item="6"/>
          <tpl hier="4" item="3"/>
          <tpl fld="3" item="53"/>
          <tpl fld="2" item="58"/>
          <tpl hier="9" item="1"/>
          <tpl hier="11" item="4"/>
          <tpl hier="12" item="5"/>
          <tpl fld="4" item="0"/>
        </tpls>
      </n>
      <n v="61641320096">
        <tpls c="8">
          <tpl hier="1" item="6"/>
          <tpl hier="4" item="3"/>
          <tpl fld="3" item="52"/>
          <tpl fld="2" item="58"/>
          <tpl hier="9" item="1"/>
          <tpl hier="11" item="4"/>
          <tpl hier="12" item="5"/>
          <tpl fld="4" item="0"/>
        </tpls>
      </n>
      <n v="23177443603">
        <tpls c="8">
          <tpl hier="1" item="6"/>
          <tpl hier="4" item="3"/>
          <tpl fld="3" item="48"/>
          <tpl fld="2" item="63"/>
          <tpl hier="9" item="1"/>
          <tpl hier="11" item="4"/>
          <tpl hier="12" item="5"/>
          <tpl fld="4" item="0"/>
        </tpls>
      </n>
      <n v="59925976176">
        <tpls c="8">
          <tpl hier="1" item="6"/>
          <tpl hier="4" item="3"/>
          <tpl fld="3" item="46"/>
          <tpl fld="2" item="63"/>
          <tpl hier="9" item="1"/>
          <tpl hier="11" item="4"/>
          <tpl hier="12" item="5"/>
          <tpl fld="4" item="0"/>
        </tpls>
      </n>
      <n v="157920024192">
        <tpls c="8">
          <tpl hier="1" item="6"/>
          <tpl hier="4" item="3"/>
          <tpl fld="3" item="45"/>
          <tpl fld="2" item="63"/>
          <tpl hier="9" item="1"/>
          <tpl hier="11" item="4"/>
          <tpl hier="12" item="5"/>
          <tpl fld="4" item="0"/>
        </tpls>
      </n>
      <n v="602231043584">
        <tpls c="8">
          <tpl hier="1" item="6"/>
          <tpl hier="4" item="3"/>
          <tpl fld="3" item="47"/>
          <tpl fld="2" item="63"/>
          <tpl hier="9" item="1"/>
          <tpl hier="11" item="4"/>
          <tpl hier="12" item="5"/>
          <tpl fld="4" item="0"/>
        </tpls>
      </n>
      <n v="79930072">
        <tpls c="8">
          <tpl hier="1" item="6"/>
          <tpl hier="4" item="3"/>
          <tpl fld="3" item="34"/>
          <tpl fld="2" item="82"/>
          <tpl hier="9" item="1"/>
          <tpl hier="11" item="4"/>
          <tpl hier="12" item="5"/>
          <tpl fld="4" item="0"/>
        </tpls>
      </n>
      <n v="1277908828.25">
        <tpls c="8">
          <tpl hier="1" item="6"/>
          <tpl hier="4" item="3"/>
          <tpl fld="3" item="36"/>
          <tpl fld="2" item="82"/>
          <tpl hier="9" item="1"/>
          <tpl hier="11" item="4"/>
          <tpl hier="12" item="5"/>
          <tpl fld="4" item="0"/>
        </tpls>
      </n>
      <n v="3877698522">
        <tpls c="8">
          <tpl hier="1" item="6"/>
          <tpl hier="4" item="3"/>
          <tpl fld="3" item="27"/>
          <tpl fld="2" item="82"/>
          <tpl hier="9" item="1"/>
          <tpl hier="11" item="4"/>
          <tpl hier="12" item="5"/>
          <tpl fld="4" item="0"/>
        </tpls>
      </n>
      <n v="9507832702">
        <tpls c="8">
          <tpl hier="1" item="6"/>
          <tpl hier="4" item="3"/>
          <tpl fld="3" item="33"/>
          <tpl fld="2" item="82"/>
          <tpl hier="9" item="1"/>
          <tpl hier="11" item="4"/>
          <tpl hier="12" item="5"/>
          <tpl fld="4" item="0"/>
        </tpls>
      </n>
      <n v="1953543429">
        <tpls c="8">
          <tpl hier="1" item="6"/>
          <tpl hier="4" item="3"/>
          <tpl fld="3" item="18"/>
          <tpl fld="2" item="47"/>
          <tpl hier="9" item="1"/>
          <tpl hier="11" item="4"/>
          <tpl hier="12" item="5"/>
          <tpl fld="4" item="0"/>
        </tpls>
      </n>
      <n v="5695595333.75">
        <tpls c="8">
          <tpl hier="1" item="6"/>
          <tpl hier="4" item="3"/>
          <tpl fld="3" item="22"/>
          <tpl fld="2" item="47"/>
          <tpl hier="9" item="1"/>
          <tpl hier="11" item="4"/>
          <tpl hier="12" item="5"/>
          <tpl fld="4" item="0"/>
        </tpls>
      </n>
      <n v="17163069544">
        <tpls c="8">
          <tpl hier="1" item="6"/>
          <tpl hier="4" item="3"/>
          <tpl fld="3" item="17"/>
          <tpl fld="2" item="47"/>
          <tpl hier="9" item="1"/>
          <tpl hier="11" item="4"/>
          <tpl hier="12" item="5"/>
          <tpl fld="4" item="0"/>
        </tpls>
      </n>
      <n v="61650382388">
        <tpls c="8">
          <tpl hier="1" item="6"/>
          <tpl hier="4" item="3"/>
          <tpl fld="3" item="21"/>
          <tpl fld="2" item="47"/>
          <tpl hier="9" item="1"/>
          <tpl hier="11" item="4"/>
          <tpl hier="12" item="5"/>
          <tpl fld="4" item="0"/>
        </tpls>
      </n>
      <n v="5745367832">
        <tpls c="8">
          <tpl hier="1" item="6"/>
          <tpl hier="4" item="3"/>
          <tpl fld="3" item="8"/>
          <tpl fld="2" item="52"/>
          <tpl hier="9" item="1"/>
          <tpl hier="11" item="4"/>
          <tpl hier="12" item="5"/>
          <tpl fld="4" item="0"/>
        </tpls>
      </n>
      <n v="21419314688">
        <tpls c="8">
          <tpl hier="1" item="6"/>
          <tpl hier="4" item="3"/>
          <tpl fld="3" item="7"/>
          <tpl fld="2" item="52"/>
          <tpl hier="9" item="1"/>
          <tpl hier="11" item="4"/>
          <tpl hier="12" item="5"/>
          <tpl fld="4" item="0"/>
        </tpls>
      </n>
      <n v="42060538820">
        <tpls c="8">
          <tpl hier="1" item="6"/>
          <tpl hier="4" item="3"/>
          <tpl fld="3" item="6"/>
          <tpl fld="2" item="52"/>
          <tpl hier="9" item="1"/>
          <tpl hier="11" item="4"/>
          <tpl hier="12" item="5"/>
          <tpl fld="4" item="0"/>
        </tpls>
      </n>
      <n v="200990319904">
        <tpls c="8">
          <tpl hier="1" item="6"/>
          <tpl hier="4" item="3"/>
          <tpl fld="3" item="5"/>
          <tpl fld="2" item="52"/>
          <tpl hier="9" item="1"/>
          <tpl hier="11" item="4"/>
          <tpl hier="12" item="5"/>
          <tpl fld="4" item="0"/>
        </tpls>
      </n>
      <n v="1364232988">
        <tpls c="8">
          <tpl hier="1" item="6"/>
          <tpl hier="4" item="3"/>
          <tpl fld="3" item="56"/>
          <tpl fld="2" item="56"/>
          <tpl hier="9" item="1"/>
          <tpl hier="11" item="4"/>
          <tpl hier="12" item="5"/>
          <tpl fld="4" item="0"/>
        </tpls>
      </n>
      <n v="25602083952">
        <tpls c="8">
          <tpl hier="1" item="6"/>
          <tpl hier="4" item="3"/>
          <tpl fld="3" item="0"/>
          <tpl fld="2" item="56"/>
          <tpl hier="9" item="1"/>
          <tpl hier="11" item="4"/>
          <tpl hier="12" item="5"/>
          <tpl fld="4" item="0"/>
        </tpls>
      </n>
      <n v="61281420416">
        <tpls c="8">
          <tpl hier="1" item="6"/>
          <tpl hier="4" item="3"/>
          <tpl fld="3" item="55"/>
          <tpl fld="2" item="56"/>
          <tpl hier="9" item="1"/>
          <tpl hier="11" item="4"/>
          <tpl hier="12" item="5"/>
          <tpl fld="4" item="0"/>
        </tpls>
      </n>
      <n v="60395110449">
        <tpls c="8">
          <tpl hier="1" item="6"/>
          <tpl hier="4" item="3"/>
          <tpl fld="3" item="35"/>
          <tpl fld="2" item="60"/>
          <tpl hier="9" item="1"/>
          <tpl hier="11" item="4"/>
          <tpl hier="12" item="5"/>
          <tpl fld="4" item="0"/>
        </tpls>
      </n>
      <n v="820379223040">
        <tpls c="8">
          <tpl hier="1" item="6"/>
          <tpl hier="4" item="3"/>
          <tpl fld="3" item="40"/>
          <tpl fld="2" item="60"/>
          <tpl hier="9" item="1"/>
          <tpl hier="11" item="4"/>
          <tpl hier="12" item="5"/>
          <tpl fld="4" item="0"/>
        </tpls>
      </n>
      <n v="2029615875584">
        <tpls c="8">
          <tpl hier="1" item="6"/>
          <tpl hier="4" item="3"/>
          <tpl fld="3" item="50"/>
          <tpl fld="2" item="60"/>
          <tpl hier="9" item="1"/>
          <tpl hier="11" item="4"/>
          <tpl hier="12" item="5"/>
          <tpl fld="4" item="0"/>
        </tpls>
      </n>
      <n v="7529371447808">
        <tpls c="8">
          <tpl hier="1" item="6"/>
          <tpl hier="4" item="3"/>
          <tpl fld="3" item="49"/>
          <tpl fld="2" item="60"/>
          <tpl hier="9" item="1"/>
          <tpl hier="11" item="4"/>
          <tpl hier="12" item="5"/>
          <tpl fld="4" item="0"/>
        </tpls>
      </n>
      <n v="1688416651">
        <tpls c="8">
          <tpl hier="1" item="6"/>
          <tpl hier="4" item="3"/>
          <tpl fld="3" item="37"/>
          <tpl fld="2" item="55"/>
          <tpl hier="9" item="1"/>
          <tpl hier="11" item="4"/>
          <tpl hier="12" item="5"/>
          <tpl fld="4" item="0"/>
        </tpls>
      </n>
      <n v="9502104947">
        <tpls c="8">
          <tpl hier="1" item="6"/>
          <tpl hier="4" item="3"/>
          <tpl fld="3" item="39"/>
          <tpl fld="2" item="55"/>
          <tpl hier="9" item="1"/>
          <tpl hier="11" item="4"/>
          <tpl hier="12" item="5"/>
          <tpl fld="4" item="0"/>
        </tpls>
      </n>
      <n v="12649558980">
        <tpls c="8">
          <tpl hier="1" item="6"/>
          <tpl hier="4" item="3"/>
          <tpl fld="3" item="28"/>
          <tpl fld="2" item="55"/>
          <tpl hier="9" item="1"/>
          <tpl hier="11" item="4"/>
          <tpl hier="12" item="5"/>
          <tpl fld="4" item="0"/>
        </tpls>
      </n>
      <n v="50820332384">
        <tpls c="8">
          <tpl hier="1" item="6"/>
          <tpl hier="4" item="3"/>
          <tpl fld="3" item="19"/>
          <tpl fld="2" item="55"/>
          <tpl hier="9" item="1"/>
          <tpl hier="11" item="4"/>
          <tpl hier="12" item="5"/>
          <tpl fld="4" item="0"/>
        </tpls>
      </n>
      <n v="741525699.875">
        <tpls c="8">
          <tpl hier="1" item="6"/>
          <tpl hier="4" item="3"/>
          <tpl fld="3" item="26"/>
          <tpl fld="2" item="42"/>
          <tpl hier="9" item="1"/>
          <tpl hier="11" item="4"/>
          <tpl hier="12" item="5"/>
          <tpl fld="4" item="0"/>
        </tpls>
      </n>
      <n v="4732335668">
        <tpls c="8">
          <tpl hier="1" item="6"/>
          <tpl hier="4" item="3"/>
          <tpl fld="3" item="25"/>
          <tpl fld="2" item="42"/>
          <tpl hier="9" item="1"/>
          <tpl hier="11" item="4"/>
          <tpl hier="12" item="5"/>
          <tpl fld="4" item="0"/>
        </tpls>
      </n>
      <n v="3503162212">
        <tpls c="8">
          <tpl hier="1" item="6"/>
          <tpl hier="4" item="3"/>
          <tpl fld="3" item="24"/>
          <tpl fld="2" item="42"/>
          <tpl hier="9" item="1"/>
          <tpl hier="11" item="4"/>
          <tpl hier="12" item="5"/>
          <tpl fld="4" item="0"/>
        </tpls>
      </n>
      <n v="14510523157">
        <tpls c="8">
          <tpl hier="1" item="6"/>
          <tpl hier="4" item="3"/>
          <tpl fld="3" item="23"/>
          <tpl fld="2" item="42"/>
          <tpl hier="9" item="1"/>
          <tpl hier="11" item="4"/>
          <tpl hier="12" item="5"/>
          <tpl fld="4" item="0"/>
        </tpls>
      </n>
      <n v="6046833400">
        <tpls c="8">
          <tpl hier="1" item="6"/>
          <tpl hier="4" item="3"/>
          <tpl fld="3" item="10"/>
          <tpl fld="2" item="62"/>
          <tpl hier="9" item="1"/>
          <tpl hier="11" item="4"/>
          <tpl hier="12" item="5"/>
          <tpl fld="4" item="0"/>
        </tpls>
      </n>
      <n v="55064317052">
        <tpls c="8">
          <tpl hier="1" item="6"/>
          <tpl hier="4" item="3"/>
          <tpl fld="3" item="12"/>
          <tpl fld="2" item="62"/>
          <tpl hier="9" item="1"/>
          <tpl hier="11" item="4"/>
          <tpl hier="12" item="5"/>
          <tpl fld="4" item="0"/>
        </tpls>
      </n>
      <n v="60185131346.5">
        <tpls c="8">
          <tpl hier="1" item="6"/>
          <tpl hier="4" item="3"/>
          <tpl fld="3" item="11"/>
          <tpl fld="2" item="62"/>
          <tpl hier="9" item="1"/>
          <tpl hier="11" item="4"/>
          <tpl hier="12" item="5"/>
          <tpl fld="4" item="0"/>
        </tpls>
      </n>
      <n v="191271783457">
        <tpls c="8">
          <tpl hier="1" item="6"/>
          <tpl hier="4" item="3"/>
          <tpl fld="3" item="9"/>
          <tpl fld="2" item="62"/>
          <tpl hier="9" item="1"/>
          <tpl hier="11" item="4"/>
          <tpl hier="12" item="5"/>
          <tpl fld="4" item="0"/>
        </tpls>
      </n>
      <n v="1258186262">
        <tpls c="8">
          <tpl hier="1" item="6"/>
          <tpl hier="4" item="3"/>
          <tpl fld="3" item="57"/>
          <tpl fld="2" item="77"/>
          <tpl hier="9" item="1"/>
          <tpl hier="11" item="4"/>
          <tpl hier="12" item="5"/>
          <tpl fld="4" item="0"/>
        </tpls>
      </n>
      <n v="5634036543">
        <tpls c="8">
          <tpl hier="1" item="6"/>
          <tpl hier="4" item="3"/>
          <tpl fld="3" item="3"/>
          <tpl fld="2" item="77"/>
          <tpl hier="9" item="1"/>
          <tpl hier="11" item="4"/>
          <tpl hier="12" item="5"/>
          <tpl fld="4" item="0"/>
        </tpls>
      </n>
      <n v="5761632772">
        <tpls c="8">
          <tpl hier="1" item="6"/>
          <tpl hier="4" item="3"/>
          <tpl fld="3" item="1"/>
          <tpl fld="2" item="77"/>
          <tpl hier="9" item="1"/>
          <tpl hier="11" item="4"/>
          <tpl hier="12" item="5"/>
          <tpl fld="4" item="0"/>
        </tpls>
      </n>
      <n v="3869670144">
        <tpls c="8">
          <tpl hier="1" item="6"/>
          <tpl hier="4" item="3"/>
          <tpl fld="3" item="20"/>
          <tpl fld="2" item="28"/>
          <tpl hier="9" item="1"/>
          <tpl hier="11" item="4"/>
          <tpl hier="12" item="5"/>
          <tpl fld="4" item="0"/>
        </tpls>
      </n>
      <n v="8205118600">
        <tpls c="8">
          <tpl hier="1" item="6"/>
          <tpl hier="4" item="3"/>
          <tpl fld="3" item="51"/>
          <tpl fld="2" item="28"/>
          <tpl hier="9" item="1"/>
          <tpl hier="11" item="4"/>
          <tpl hier="12" item="5"/>
          <tpl fld="4" item="0"/>
        </tpls>
      </n>
      <n v="53926409028">
        <tpls c="8">
          <tpl hier="1" item="6"/>
          <tpl hier="4" item="3"/>
          <tpl fld="3" item="38"/>
          <tpl fld="2" item="28"/>
          <tpl hier="9" item="1"/>
          <tpl hier="11" item="4"/>
          <tpl hier="12" item="5"/>
          <tpl fld="4" item="0"/>
        </tpls>
      </n>
      <n v="27797695008">
        <tpls c="8">
          <tpl hier="1" item="6"/>
          <tpl hier="4" item="3"/>
          <tpl fld="3" item="44"/>
          <tpl fld="2" item="35"/>
          <tpl hier="9" item="1"/>
          <tpl hier="11" item="4"/>
          <tpl hier="12" item="5"/>
          <tpl fld="4" item="0"/>
        </tpls>
      </n>
      <n v="109748608896">
        <tpls c="8">
          <tpl hier="1" item="6"/>
          <tpl hier="4" item="3"/>
          <tpl fld="3" item="43"/>
          <tpl fld="2" item="35"/>
          <tpl hier="9" item="1"/>
          <tpl hier="11" item="4"/>
          <tpl hier="12" item="5"/>
          <tpl fld="4" item="0"/>
        </tpls>
      </n>
      <n v="386462452480">
        <tpls c="8">
          <tpl hier="1" item="6"/>
          <tpl hier="4" item="3"/>
          <tpl fld="3" item="42"/>
          <tpl fld="2" item="35"/>
          <tpl hier="9" item="1"/>
          <tpl hier="11" item="4"/>
          <tpl hier="12" item="5"/>
          <tpl fld="4" item="0"/>
        </tpls>
      </n>
      <n v="1366701332992">
        <tpls c="8">
          <tpl hier="1" item="6"/>
          <tpl hier="4" item="3"/>
          <tpl fld="3" item="41"/>
          <tpl fld="2" item="35"/>
          <tpl hier="9" item="1"/>
          <tpl hier="11" item="4"/>
          <tpl hier="12" item="5"/>
          <tpl fld="4" item="0"/>
        </tpls>
      </n>
      <n v="27457215296">
        <tpls c="8">
          <tpl hier="1" item="6"/>
          <tpl hier="4" item="3"/>
          <tpl fld="3" item="32"/>
          <tpl fld="2" item="40"/>
          <tpl hier="9" item="1"/>
          <tpl hier="11" item="4"/>
          <tpl hier="12" item="5"/>
          <tpl fld="4" item="0"/>
        </tpls>
      </n>
      <n v="187338113408">
        <tpls c="8">
          <tpl hier="1" item="6"/>
          <tpl hier="4" item="3"/>
          <tpl fld="3" item="31"/>
          <tpl fld="2" item="40"/>
          <tpl hier="9" item="1"/>
          <tpl hier="11" item="4"/>
          <tpl hier="12" item="5"/>
          <tpl fld="4" item="0"/>
        </tpls>
      </n>
      <n v="476054988352">
        <tpls c="8">
          <tpl hier="1" item="6"/>
          <tpl hier="4" item="3"/>
          <tpl fld="3" item="30"/>
          <tpl fld="2" item="40"/>
          <tpl hier="9" item="1"/>
          <tpl hier="11" item="4"/>
          <tpl hier="12" item="5"/>
          <tpl fld="4" item="0"/>
        </tpls>
      </n>
      <n v="1850109967360">
        <tpls c="8">
          <tpl hier="1" item="6"/>
          <tpl hier="4" item="3"/>
          <tpl fld="3" item="29"/>
          <tpl fld="2" item="40"/>
          <tpl hier="9" item="1"/>
          <tpl hier="11" item="4"/>
          <tpl hier="12" item="5"/>
          <tpl fld="4" item="0"/>
        </tpls>
      </n>
      <n v="5901291072">
        <tpls c="8">
          <tpl hier="1" item="6"/>
          <tpl hier="4" item="3"/>
          <tpl fld="3" item="16"/>
          <tpl fld="2" item="54"/>
          <tpl hier="9" item="1"/>
          <tpl hier="11" item="4"/>
          <tpl hier="12" item="5"/>
          <tpl fld="4" item="0"/>
        </tpls>
      </n>
      <n v="9984599808">
        <tpls c="8">
          <tpl hier="1" item="6"/>
          <tpl hier="4" item="3"/>
          <tpl fld="3" item="15"/>
          <tpl fld="2" item="54"/>
          <tpl hier="9" item="1"/>
          <tpl hier="11" item="4"/>
          <tpl hier="12" item="5"/>
          <tpl fld="4" item="0"/>
        </tpls>
      </n>
      <n v="33343541672">
        <tpls c="8">
          <tpl hier="1" item="6"/>
          <tpl hier="4" item="3"/>
          <tpl fld="3" item="14"/>
          <tpl fld="2" item="54"/>
          <tpl hier="9" item="1"/>
          <tpl hier="11" item="4"/>
          <tpl hier="12" item="5"/>
          <tpl fld="4" item="0"/>
        </tpls>
      </n>
      <n v="214091775392">
        <tpls c="8">
          <tpl hier="1" item="6"/>
          <tpl hier="4" item="3"/>
          <tpl fld="3" item="13"/>
          <tpl fld="2" item="54"/>
          <tpl hier="9" item="1"/>
          <tpl hier="11" item="4"/>
          <tpl hier="12" item="5"/>
          <tpl fld="4" item="0"/>
        </tpls>
      </n>
      <n v="2426771914">
        <tpls c="8">
          <tpl hier="1" item="6"/>
          <tpl hier="4" item="3"/>
          <tpl fld="3" item="4"/>
          <tpl fld="2" item="59"/>
          <tpl hier="9" item="1"/>
          <tpl hier="11" item="4"/>
          <tpl hier="12" item="5"/>
          <tpl fld="4" item="0"/>
        </tpls>
      </n>
      <n v="9551920855">
        <tpls c="8">
          <tpl hier="1" item="6"/>
          <tpl hier="4" item="3"/>
          <tpl fld="3" item="58"/>
          <tpl fld="2" item="59"/>
          <tpl hier="9" item="1"/>
          <tpl hier="11" item="4"/>
          <tpl hier="12" item="5"/>
          <tpl fld="4" item="0"/>
        </tpls>
      </n>
      <n v="41852730748">
        <tpls c="8">
          <tpl hier="1" item="6"/>
          <tpl hier="4" item="3"/>
          <tpl fld="3" item="55"/>
          <tpl fld="2" item="59"/>
          <tpl hier="9" item="1"/>
          <tpl hier="11" item="4"/>
          <tpl hier="12" item="5"/>
          <tpl fld="4" item="0"/>
        </tpls>
      </n>
      <n v="3263559563.25">
        <tpls c="8">
          <tpl hier="1" item="6"/>
          <tpl hier="4" item="3"/>
          <tpl fld="3" item="37"/>
          <tpl fld="2" item="65"/>
          <tpl hier="9" item="1"/>
          <tpl hier="11" item="4"/>
          <tpl hier="12" item="5"/>
          <tpl fld="4" item="0"/>
        </tpls>
      </n>
      <n v="15369614976">
        <tpls c="8">
          <tpl hier="1" item="6"/>
          <tpl hier="4" item="3"/>
          <tpl fld="3" item="31"/>
          <tpl fld="2" item="65"/>
          <tpl hier="9" item="1"/>
          <tpl hier="11" item="4"/>
          <tpl hier="12" item="5"/>
          <tpl fld="4" item="0"/>
        </tpls>
      </n>
      <n v="84788937200">
        <tpls c="8">
          <tpl hier="1" item="6"/>
          <tpl hier="4" item="3"/>
          <tpl fld="3" item="17"/>
          <tpl fld="2" item="65"/>
          <tpl hier="9" item="1"/>
          <tpl hier="11" item="4"/>
          <tpl hier="12" item="5"/>
          <tpl fld="4" item="0"/>
        </tpls>
      </n>
      <n v="316952860304">
        <tpls c="8">
          <tpl hier="1" item="6"/>
          <tpl hier="4" item="3"/>
          <tpl fld="3" item="9"/>
          <tpl fld="2" item="65"/>
          <tpl hier="9" item="1"/>
          <tpl hier="11" item="4"/>
          <tpl hier="12" item="5"/>
          <tpl fld="4" item="0"/>
        </tpls>
      </n>
      <n v="15290743993">
        <tpls c="8">
          <tpl hier="1" item="6"/>
          <tpl hier="4" item="3"/>
          <tpl fld="3" item="54"/>
          <tpl fld="2" item="85"/>
          <tpl hier="9" item="1"/>
          <tpl hier="11" item="4"/>
          <tpl hier="12" item="5"/>
          <tpl fld="4" item="0"/>
        </tpls>
      </n>
      <n v="39406018100">
        <tpls c="8">
          <tpl hier="1" item="6"/>
          <tpl hier="4" item="3"/>
          <tpl fld="3" item="50"/>
          <tpl fld="2" item="85"/>
          <tpl hier="9" item="1"/>
          <tpl hier="11" item="4"/>
          <tpl hier="12" item="5"/>
          <tpl fld="4" item="0"/>
        </tpls>
      </n>
      <n v="126397718336">
        <tpls c="8">
          <tpl hier="1" item="6"/>
          <tpl hier="4" item="3"/>
          <tpl fld="3" item="19"/>
          <tpl fld="2" item="85"/>
          <tpl hier="9" item="1"/>
          <tpl hier="11" item="4"/>
          <tpl hier="12" item="5"/>
          <tpl fld="4" item="0"/>
        </tpls>
      </n>
      <n v="12958021988">
        <tpls c="8">
          <tpl hier="1" item="6"/>
          <tpl hier="4" item="3"/>
          <tpl fld="3" item="4"/>
          <tpl fld="2" item="49"/>
          <tpl hier="9" item="1"/>
          <tpl hier="11" item="4"/>
          <tpl hier="12" item="5"/>
          <tpl fld="4" item="0"/>
        </tpls>
      </n>
      <n v="52757654772">
        <tpls c="8">
          <tpl hier="1" item="6"/>
          <tpl hier="4" item="3"/>
          <tpl fld="3" item="53"/>
          <tpl fld="2" item="49"/>
          <tpl hier="9" item="1"/>
          <tpl hier="11" item="4"/>
          <tpl hier="12" item="5"/>
          <tpl fld="4" item="0"/>
        </tpls>
      </n>
      <n v="277087540480">
        <tpls c="8">
          <tpl hier="1" item="6"/>
          <tpl hier="4" item="3"/>
          <tpl fld="3" item="47"/>
          <tpl fld="2" item="49"/>
          <tpl hier="9" item="1"/>
          <tpl hier="11" item="4"/>
          <tpl hier="12" item="5"/>
          <tpl fld="4" item="0"/>
        </tpls>
      </n>
      <n v="16607110144">
        <tpls c="8">
          <tpl hier="1" item="6"/>
          <tpl hier="4" item="3"/>
          <tpl fld="3" item="16"/>
          <tpl fld="2" item="44"/>
          <tpl hier="9" item="1"/>
          <tpl hier="11" item="4"/>
          <tpl hier="12" item="5"/>
          <tpl fld="4" item="0"/>
        </tpls>
      </n>
      <n v="72735460032">
        <tpls c="8">
          <tpl hier="1" item="6"/>
          <tpl hier="4" item="3"/>
          <tpl fld="3" item="3"/>
          <tpl fld="2" item="44"/>
          <tpl hier="9" item="1"/>
          <tpl hier="11" item="4"/>
          <tpl hier="12" item="5"/>
          <tpl fld="4" item="0"/>
        </tpls>
      </n>
      <n v="330782117056">
        <tpls c="8">
          <tpl hier="1" item="6"/>
          <tpl hier="4" item="3"/>
          <tpl fld="3" item="49"/>
          <tpl fld="2" item="44"/>
          <tpl hier="9" item="1"/>
          <tpl hier="11" item="4"/>
          <tpl hier="12" item="5"/>
          <tpl fld="4" item="0"/>
        </tpls>
      </n>
      <n v="465870944">
        <tpls c="8">
          <tpl hier="1" item="6"/>
          <tpl hier="4" item="3"/>
          <tpl fld="3" item="26"/>
          <tpl fld="2" item="34"/>
          <tpl hier="9" item="1"/>
          <tpl hier="11" item="4"/>
          <tpl hier="12" item="5"/>
          <tpl fld="4" item="0"/>
        </tpls>
      </n>
      <n v="3394533952">
        <tpls c="8">
          <tpl hier="1" item="6"/>
          <tpl hier="4" item="3"/>
          <tpl fld="3" item="3"/>
          <tpl fld="2" item="34"/>
          <tpl hier="9" item="1"/>
          <tpl hier="11" item="4"/>
          <tpl hier="12" item="5"/>
          <tpl fld="4" item="0"/>
        </tpls>
      </n>
      <n v="13308780032">
        <tpls c="8">
          <tpl hier="1" item="6"/>
          <tpl hier="4" item="3"/>
          <tpl fld="3" item="29"/>
          <tpl fld="2" item="34"/>
          <tpl hier="9" item="1"/>
          <tpl hier="11" item="4"/>
          <tpl hier="12" item="5"/>
          <tpl fld="4" item="0"/>
        </tpls>
      </n>
      <n v="17508539525">
        <tpls c="8">
          <tpl hier="1" item="6"/>
          <tpl hier="4" item="3"/>
          <tpl fld="3" item="20"/>
          <tpl fld="2" item="64"/>
          <tpl hier="9" item="1"/>
          <tpl hier="11" item="4"/>
          <tpl hier="12" item="5"/>
          <tpl fld="4" item="0"/>
        </tpls>
      </n>
      <n v="44308588372.699951">
        <tpls c="8">
          <tpl hier="1" item="6"/>
          <tpl hier="4" item="3"/>
          <tpl fld="3" item="2"/>
          <tpl fld="2" item="64"/>
          <tpl hier="9" item="1"/>
          <tpl hier="11" item="4"/>
          <tpl hier="12" item="5"/>
          <tpl fld="4" item="0"/>
        </tpls>
      </n>
      <n v="15219372713">
        <tpls c="8">
          <tpl hier="1" item="6"/>
          <tpl hier="4" item="3"/>
          <tpl fld="3" item="46"/>
          <tpl fld="2" item="33"/>
          <tpl hier="9" item="1"/>
          <tpl hier="11" item="4"/>
          <tpl hier="12" item="5"/>
          <tpl fld="4" item="0"/>
        </tpls>
      </n>
      <n v="6015874688">
        <tpls c="8">
          <tpl hier="1" item="6"/>
          <tpl hier="4" item="3"/>
          <tpl fld="3" item="48"/>
          <tpl fld="2" item="43"/>
          <tpl hier="9" item="1"/>
          <tpl hier="11" item="4"/>
          <tpl hier="12" item="5"/>
          <tpl fld="4" item="0"/>
        </tpls>
      </n>
      <n v="3089789142">
        <tpls c="8">
          <tpl hier="1" item="6"/>
          <tpl hier="4" item="3"/>
          <tpl fld="3" item="36"/>
          <tpl fld="2" item="22"/>
          <tpl hier="9" item="1"/>
          <tpl hier="11" item="4"/>
          <tpl hier="12" item="5"/>
          <tpl fld="4" item="0"/>
        </tpls>
      </n>
      <n v="20176928168">
        <tpls c="8">
          <tpl hier="1" item="6"/>
          <tpl hier="4" item="3"/>
          <tpl fld="3" item="14"/>
          <tpl fld="2" item="21"/>
          <tpl hier="9" item="1"/>
          <tpl hier="11" item="4"/>
          <tpl hier="12" item="5"/>
          <tpl fld="4" item="0"/>
        </tpls>
      </n>
      <n v="307375581104">
        <tpls c="8">
          <tpl hier="1" item="6"/>
          <tpl hier="4" item="3"/>
          <tpl fld="3" item="4"/>
          <tpl fld="2" item="39"/>
          <tpl hier="9" item="1"/>
          <tpl hier="11" item="4"/>
          <tpl hier="12" item="5"/>
          <tpl fld="4" item="0"/>
        </tpls>
      </n>
      <n v="175802243.25">
        <tpls c="8">
          <tpl hier="1" item="6"/>
          <tpl hier="4" item="3"/>
          <tpl fld="3" item="37"/>
          <tpl fld="2" item="31"/>
          <tpl hier="9" item="1"/>
          <tpl hier="11" item="4"/>
          <tpl hier="12" item="5"/>
          <tpl fld="4" item="0"/>
        </tpls>
      </n>
      <n v="1350774014">
        <tpls c="8">
          <tpl hier="1" item="6"/>
          <tpl hier="4" item="3"/>
          <tpl fld="3" item="10"/>
          <tpl fld="2" item="27"/>
          <tpl hier="9" item="1"/>
          <tpl hier="11" item="4"/>
          <tpl hier="12" item="5"/>
          <tpl fld="4" item="0"/>
        </tpls>
      </n>
      <n v="4521474212">
        <tpls c="8">
          <tpl hier="1" item="6"/>
          <tpl hier="4" item="3"/>
          <tpl fld="3" item="20"/>
          <tpl fld="2" item="24"/>
          <tpl hier="9" item="1"/>
          <tpl hier="11" item="4"/>
          <tpl hier="12" item="5"/>
          <tpl fld="4" item="0"/>
        </tpls>
      </n>
      <n v="10790597788">
        <tpls c="8">
          <tpl hier="1" item="6"/>
          <tpl hier="4" item="3"/>
          <tpl fld="3" item="31"/>
          <tpl fld="2" item="13"/>
          <tpl hier="9" item="1"/>
          <tpl hier="11" item="4"/>
          <tpl hier="12" item="5"/>
          <tpl fld="4" item="0"/>
        </tpls>
      </n>
      <n v="8508762984">
        <tpls c="8">
          <tpl hier="1" item="6"/>
          <tpl hier="4" item="3"/>
          <tpl fld="3" item="58"/>
          <tpl fld="2" item="30"/>
          <tpl hier="9" item="1"/>
          <tpl hier="11" item="4"/>
          <tpl hier="12" item="5"/>
          <tpl fld="4" item="0"/>
        </tpls>
      </n>
      <n v="264789118800">
        <tpls c="8">
          <tpl hier="1" item="6"/>
          <tpl hier="4" item="3"/>
          <tpl fld="3" item="28"/>
          <tpl fld="2" item="10"/>
          <tpl hier="9" item="1"/>
          <tpl hier="11" item="4"/>
          <tpl hier="12" item="5"/>
          <tpl fld="4" item="0"/>
        </tpls>
      </n>
      <n v="5212226716">
        <tpls c="8">
          <tpl hier="1" item="6"/>
          <tpl hier="4" item="3"/>
          <tpl fld="3" item="25"/>
          <tpl fld="2" item="20"/>
          <tpl hier="9" item="1"/>
          <tpl hier="11" item="4"/>
          <tpl hier="12" item="5"/>
          <tpl fld="4" item="0"/>
        </tpls>
      </n>
      <n v="512756093920">
        <tpls c="8">
          <tpl hier="1" item="6"/>
          <tpl hier="4" item="3"/>
          <tpl fld="3" item="3"/>
          <tpl fld="2" item="15"/>
          <tpl hier="9" item="1"/>
          <tpl hier="11" item="4"/>
          <tpl hier="12" item="5"/>
          <tpl fld="4" item="0"/>
        </tpls>
      </n>
      <n v="552939598336">
        <tpls c="8">
          <tpl hier="1" item="6"/>
          <tpl hier="4" item="3"/>
          <tpl fld="3" item="15"/>
          <tpl fld="2" item="57"/>
          <tpl hier="9" item="1"/>
          <tpl hier="11" item="4"/>
          <tpl hier="12" item="5"/>
          <tpl fld="4" item="0"/>
        </tpls>
      </n>
      <n v="3065874804736">
        <tpls c="8">
          <tpl hier="1" item="6"/>
          <tpl hier="4" item="3"/>
          <tpl fld="3" item="14"/>
          <tpl fld="2" item="57"/>
          <tpl hier="9" item="1"/>
          <tpl hier="11" item="4"/>
          <tpl hier="12" item="5"/>
          <tpl fld="4" item="0"/>
        </tpls>
      </n>
      <n v="9547304034304">
        <tpls c="8">
          <tpl hier="1" item="6"/>
          <tpl hier="4" item="3"/>
          <tpl fld="3" item="13"/>
          <tpl fld="2" item="57"/>
          <tpl hier="9" item="1"/>
          <tpl hier="11" item="4"/>
          <tpl hier="12" item="5"/>
          <tpl fld="4" item="0"/>
        </tpls>
      </n>
      <n v="299858448448">
        <tpls c="8">
          <tpl hier="1" item="6"/>
          <tpl hier="4" item="3"/>
          <tpl fld="3" item="4"/>
          <tpl fld="2" item="61"/>
          <tpl hier="9" item="1"/>
          <tpl hier="11" item="4"/>
          <tpl hier="12" item="5"/>
          <tpl fld="4" item="0"/>
        </tpls>
      </n>
      <n v="1884648100352">
        <tpls c="8">
          <tpl hier="1" item="6"/>
          <tpl hier="4" item="3"/>
          <tpl fld="3" item="58"/>
          <tpl fld="2" item="61"/>
          <tpl hier="9" item="1"/>
          <tpl hier="11" item="4"/>
          <tpl hier="12" item="5"/>
          <tpl fld="4" item="0"/>
        </tpls>
      </n>
      <n v="5619834701312">
        <tpls c="8">
          <tpl hier="1" item="6"/>
          <tpl hier="4" item="3"/>
          <tpl fld="3" item="2"/>
          <tpl fld="2" item="61"/>
          <tpl hier="9" item="1"/>
          <tpl hier="11" item="4"/>
          <tpl hier="12" item="5"/>
          <tpl fld="4" item="0"/>
        </tpls>
      </n>
      <n v="468305069814">
        <tpls c="8">
          <tpl hier="1" item="6"/>
          <tpl hier="4" item="3"/>
          <tpl fld="3" item="54"/>
          <tpl fld="2" item="79"/>
          <tpl hier="9" item="1"/>
          <tpl hier="11" item="4"/>
          <tpl hier="12" item="5"/>
          <tpl fld="4" item="0"/>
        </tpls>
      </n>
      <n v="1399591119872">
        <tpls c="8">
          <tpl hier="1" item="6"/>
          <tpl hier="4" item="3"/>
          <tpl fld="3" item="53"/>
          <tpl fld="2" item="79"/>
          <tpl hier="9" item="1"/>
          <tpl hier="11" item="4"/>
          <tpl hier="12" item="5"/>
          <tpl fld="4" item="0"/>
        </tpls>
      </n>
      <n v="2870828338176">
        <tpls c="8">
          <tpl hier="1" item="6"/>
          <tpl hier="4" item="3"/>
          <tpl fld="3" item="52"/>
          <tpl fld="2" item="79"/>
          <tpl hier="9" item="1"/>
          <tpl hier="11" item="4"/>
          <tpl hier="12" item="5"/>
          <tpl fld="4" item="0"/>
        </tpls>
      </n>
      <n v="81247567872">
        <tpls c="8">
          <tpl hier="1" item="6"/>
          <tpl hier="4" item="3"/>
          <tpl fld="3" item="48"/>
          <tpl fld="2" item="46"/>
          <tpl hier="9" item="1"/>
          <tpl hier="11" item="4"/>
          <tpl hier="12" item="5"/>
          <tpl fld="4" item="0"/>
        </tpls>
      </n>
      <n v="1873866103296">
        <tpls c="8">
          <tpl hier="1" item="6"/>
          <tpl hier="4" item="3"/>
          <tpl fld="3" item="46"/>
          <tpl fld="2" item="46"/>
          <tpl hier="9" item="1"/>
          <tpl hier="11" item="4"/>
          <tpl hier="12" item="5"/>
          <tpl fld="4" item="0"/>
        </tpls>
      </n>
      <n v="5852385722048">
        <tpls c="8">
          <tpl hier="1" item="6"/>
          <tpl hier="4" item="3"/>
          <tpl fld="3" item="45"/>
          <tpl fld="2" item="46"/>
          <tpl hier="9" item="1"/>
          <tpl hier="11" item="4"/>
          <tpl hier="12" item="5"/>
          <tpl fld="4" item="0"/>
        </tpls>
      </n>
      <n v="12530089382400">
        <tpls c="8">
          <tpl hier="1" item="6"/>
          <tpl hier="4" item="3"/>
          <tpl fld="3" item="47"/>
          <tpl fld="2" item="46"/>
          <tpl hier="9" item="1"/>
          <tpl hier="11" item="4"/>
          <tpl hier="12" item="5"/>
          <tpl fld="4" item="0"/>
        </tpls>
      </n>
      <n v="1492699971584">
        <tpls c="8">
          <tpl hier="1" item="6"/>
          <tpl hier="4" item="3"/>
          <tpl fld="3" item="34"/>
          <tpl fld="2" item="51"/>
          <tpl hier="9" item="1"/>
          <tpl hier="11" item="4"/>
          <tpl hier="12" item="5"/>
          <tpl fld="4" item="0"/>
        </tpls>
      </n>
      <n v="15154313558016">
        <tpls c="8">
          <tpl hier="1" item="6"/>
          <tpl hier="4" item="3"/>
          <tpl fld="3" item="36"/>
          <tpl fld="2" item="51"/>
          <tpl hier="9" item="1"/>
          <tpl hier="11" item="4"/>
          <tpl hier="12" item="5"/>
          <tpl fld="4" item="0"/>
        </tpls>
      </n>
      <n v="40966624124928">
        <tpls c="8">
          <tpl hier="1" item="6"/>
          <tpl hier="4" item="3"/>
          <tpl fld="3" item="27"/>
          <tpl fld="2" item="51"/>
          <tpl hier="9" item="1"/>
          <tpl hier="11" item="4"/>
          <tpl hier="12" item="5"/>
          <tpl fld="4" item="0"/>
        </tpls>
      </n>
      <n v="80831553830912">
        <tpls c="8">
          <tpl hier="1" item="6"/>
          <tpl hier="4" item="3"/>
          <tpl fld="3" item="33"/>
          <tpl fld="2" item="51"/>
          <tpl hier="9" item="1"/>
          <tpl hier="11" item="4"/>
          <tpl hier="12" item="5"/>
          <tpl fld="4" item="0"/>
        </tpls>
      </n>
      <n v="15120294007304">
        <tpls c="8">
          <tpl hier="1" item="6"/>
          <tpl hier="4" item="3"/>
          <tpl fld="3" item="57"/>
          <tpl fld="1" item="1"/>
          <tpl hier="9" item="1"/>
          <tpl hier="11" item="4"/>
          <tpl hier="12" item="5"/>
          <tpl fld="4" item="0"/>
        </tpls>
      </n>
      <n v="67045700225632">
        <tpls c="8">
          <tpl hier="1" item="6"/>
          <tpl hier="4" item="3"/>
          <tpl fld="3" item="3"/>
          <tpl fld="1" item="1"/>
          <tpl hier="9" item="1"/>
          <tpl hier="11" item="4"/>
          <tpl hier="12" item="5"/>
          <tpl fld="4" item="0"/>
        </tpls>
      </n>
      <n v="153261440898128">
        <tpls c="8">
          <tpl hier="1" item="6"/>
          <tpl hier="4" item="3"/>
          <tpl fld="3" item="1"/>
          <tpl fld="1" item="1"/>
          <tpl hier="9" item="1"/>
          <tpl hier="11" item="4"/>
          <tpl hier="12" item="5"/>
          <tpl fld="4" item="0"/>
        </tpls>
      </n>
      <n v="1208599936">
        <tpls c="8">
          <tpl hier="1" item="6"/>
          <tpl hier="4" item="3"/>
          <tpl fld="3" item="20"/>
          <tpl fld="2" item="58"/>
          <tpl hier="9" item="1"/>
          <tpl hier="11" item="4"/>
          <tpl hier="12" item="5"/>
          <tpl fld="4" item="0"/>
        </tpls>
      </n>
      <n v="18619264464">
        <tpls c="8">
          <tpl hier="1" item="6"/>
          <tpl hier="4" item="3"/>
          <tpl fld="3" item="51"/>
          <tpl fld="2" item="58"/>
          <tpl hier="9" item="1"/>
          <tpl hier="11" item="4"/>
          <tpl hier="12" item="5"/>
          <tpl fld="4" item="0"/>
        </tpls>
      </n>
      <n v="60665535008">
        <tpls c="8">
          <tpl hier="1" item="6"/>
          <tpl hier="4" item="3"/>
          <tpl fld="3" item="38"/>
          <tpl fld="2" item="58"/>
          <tpl hier="9" item="1"/>
          <tpl hier="11" item="4"/>
          <tpl hier="12" item="5"/>
          <tpl fld="4" item="0"/>
        </tpls>
      </n>
      <n v="24832624704">
        <tpls c="8">
          <tpl hier="1" item="6"/>
          <tpl hier="4" item="3"/>
          <tpl fld="3" item="44"/>
          <tpl fld="2" item="63"/>
          <tpl hier="9" item="1"/>
          <tpl hier="11" item="4"/>
          <tpl hier="12" item="5"/>
          <tpl fld="4" item="0"/>
        </tpls>
      </n>
      <n v="70391388032">
        <tpls c="8">
          <tpl hier="1" item="6"/>
          <tpl hier="4" item="3"/>
          <tpl fld="3" item="43"/>
          <tpl fld="2" item="63"/>
          <tpl hier="9" item="1"/>
          <tpl hier="11" item="4"/>
          <tpl hier="12" item="5"/>
          <tpl fld="4" item="0"/>
        </tpls>
      </n>
      <n v="179926076160">
        <tpls c="8">
          <tpl hier="1" item="6"/>
          <tpl hier="4" item="3"/>
          <tpl fld="3" item="42"/>
          <tpl fld="2" item="63"/>
          <tpl hier="9" item="1"/>
          <tpl hier="11" item="4"/>
          <tpl hier="12" item="5"/>
          <tpl fld="4" item="0"/>
        </tpls>
      </n>
      <n v="686087971840">
        <tpls c="8">
          <tpl hier="1" item="6"/>
          <tpl hier="4" item="3"/>
          <tpl fld="3" item="41"/>
          <tpl fld="2" item="63"/>
          <tpl hier="9" item="1"/>
          <tpl hier="11" item="4"/>
          <tpl hier="12" item="5"/>
          <tpl fld="4" item="0"/>
        </tpls>
      </n>
      <n v="88601400">
        <tpls c="8">
          <tpl hier="1" item="6"/>
          <tpl hier="4" item="3"/>
          <tpl fld="3" item="32"/>
          <tpl fld="2" item="82"/>
          <tpl hier="9" item="1"/>
          <tpl hier="11" item="4"/>
          <tpl hier="12" item="5"/>
          <tpl fld="4" item="0"/>
        </tpls>
      </n>
      <n v="1118330818.75">
        <tpls c="8">
          <tpl hier="1" item="6"/>
          <tpl hier="4" item="3"/>
          <tpl fld="3" item="31"/>
          <tpl fld="2" item="82"/>
          <tpl hier="9" item="1"/>
          <tpl hier="11" item="4"/>
          <tpl hier="12" item="5"/>
          <tpl fld="4" item="0"/>
        </tpls>
      </n>
      <n v="4069212428">
        <tpls c="8">
          <tpl hier="1" item="6"/>
          <tpl hier="4" item="3"/>
          <tpl fld="3" item="30"/>
          <tpl fld="2" item="82"/>
          <tpl hier="9" item="1"/>
          <tpl hier="11" item="4"/>
          <tpl hier="12" item="5"/>
          <tpl fld="4" item="0"/>
        </tpls>
      </n>
      <n v="9875450756">
        <tpls c="8">
          <tpl hier="1" item="6"/>
          <tpl hier="4" item="3"/>
          <tpl fld="3" item="29"/>
          <tpl fld="2" item="82"/>
          <tpl hier="9" item="1"/>
          <tpl hier="11" item="4"/>
          <tpl hier="12" item="5"/>
          <tpl fld="4" item="0"/>
        </tpls>
      </n>
      <n v="2036107945">
        <tpls c="8">
          <tpl hier="1" item="6"/>
          <tpl hier="4" item="3"/>
          <tpl fld="3" item="16"/>
          <tpl fld="2" item="47"/>
          <tpl hier="9" item="1"/>
          <tpl hier="11" item="4"/>
          <tpl hier="12" item="5"/>
          <tpl fld="4" item="0"/>
        </tpls>
      </n>
      <n v="5832114658.875">
        <tpls c="8">
          <tpl hier="1" item="6"/>
          <tpl hier="4" item="3"/>
          <tpl fld="3" item="15"/>
          <tpl fld="2" item="47"/>
          <tpl hier="9" item="1"/>
          <tpl hier="11" item="4"/>
          <tpl hier="12" item="5"/>
          <tpl fld="4" item="0"/>
        </tpls>
      </n>
      <n v="18371310656">
        <tpls c="8">
          <tpl hier="1" item="6"/>
          <tpl hier="4" item="3"/>
          <tpl fld="3" item="14"/>
          <tpl fld="2" item="47"/>
          <tpl hier="9" item="1"/>
          <tpl hier="11" item="4"/>
          <tpl hier="12" item="5"/>
          <tpl fld="4" item="0"/>
        </tpls>
      </n>
      <n v="66921899264">
        <tpls c="8">
          <tpl hier="1" item="6"/>
          <tpl hier="4" item="3"/>
          <tpl fld="3" item="13"/>
          <tpl fld="2" item="47"/>
          <tpl hier="9" item="1"/>
          <tpl hier="11" item="4"/>
          <tpl hier="12" item="5"/>
          <tpl fld="4" item="0"/>
        </tpls>
      </n>
      <n v="6563980680">
        <tpls c="8">
          <tpl hier="1" item="6"/>
          <tpl hier="4" item="3"/>
          <tpl fld="3" item="4"/>
          <tpl fld="2" item="52"/>
          <tpl hier="9" item="1"/>
          <tpl hier="11" item="4"/>
          <tpl hier="12" item="5"/>
          <tpl fld="4" item="0"/>
        </tpls>
      </n>
      <n v="22728057704">
        <tpls c="8">
          <tpl hier="1" item="6"/>
          <tpl hier="4" item="3"/>
          <tpl fld="3" item="58"/>
          <tpl fld="2" item="52"/>
          <tpl hier="9" item="1"/>
          <tpl hier="11" item="4"/>
          <tpl hier="12" item="5"/>
          <tpl fld="4" item="0"/>
        </tpls>
      </n>
      <n v="46312284408">
        <tpls c="8">
          <tpl hier="1" item="6"/>
          <tpl hier="4" item="3"/>
          <tpl fld="3" item="2"/>
          <tpl fld="2" item="52"/>
          <tpl hier="9" item="1"/>
          <tpl hier="11" item="4"/>
          <tpl hier="12" item="5"/>
          <tpl fld="4" item="0"/>
        </tpls>
      </n>
      <n v="2829155208">
        <tpls c="8">
          <tpl hier="1" item="6"/>
          <tpl hier="4" item="3"/>
          <tpl fld="3" item="54"/>
          <tpl fld="2" item="56"/>
          <tpl hier="9" item="1"/>
          <tpl hier="11" item="4"/>
          <tpl hier="12" item="5"/>
          <tpl fld="4" item="0"/>
        </tpls>
      </n>
      <n v="26063756032">
        <tpls c="8">
          <tpl hier="1" item="6"/>
          <tpl hier="4" item="3"/>
          <tpl fld="3" item="53"/>
          <tpl fld="2" item="56"/>
          <tpl hier="9" item="1"/>
          <tpl hier="11" item="4"/>
          <tpl hier="12" item="5"/>
          <tpl fld="4" item="0"/>
        </tpls>
      </n>
      <n v="68504228800">
        <tpls c="8">
          <tpl hier="1" item="6"/>
          <tpl hier="4" item="3"/>
          <tpl fld="3" item="52"/>
          <tpl fld="2" item="56"/>
          <tpl hier="9" item="1"/>
          <tpl hier="11" item="4"/>
          <tpl hier="12" item="5"/>
          <tpl fld="4" item="0"/>
        </tpls>
      </n>
      <n v="74097003344">
        <tpls c="8">
          <tpl hier="1" item="6"/>
          <tpl hier="4" item="3"/>
          <tpl fld="3" item="48"/>
          <tpl fld="2" item="60"/>
          <tpl hier="9" item="1"/>
          <tpl hier="11" item="4"/>
          <tpl hier="12" item="5"/>
          <tpl fld="4" item="0"/>
        </tpls>
      </n>
      <n v="929830198272">
        <tpls c="8">
          <tpl hier="1" item="6"/>
          <tpl hier="4" item="3"/>
          <tpl fld="3" item="46"/>
          <tpl fld="2" item="60"/>
          <tpl hier="9" item="1"/>
          <tpl hier="11" item="4"/>
          <tpl hier="12" item="5"/>
          <tpl fld="4" item="0"/>
        </tpls>
      </n>
      <n v="2566265614851">
        <tpls c="8">
          <tpl hier="1" item="6"/>
          <tpl hier="4" item="3"/>
          <tpl fld="3" item="45"/>
          <tpl fld="2" item="60"/>
          <tpl hier="9" item="1"/>
          <tpl hier="11" item="4"/>
          <tpl hier="12" item="5"/>
          <tpl fld="4" item="0"/>
        </tpls>
      </n>
      <n v="10081639045120">
        <tpls c="8">
          <tpl hier="1" item="6"/>
          <tpl hier="4" item="3"/>
          <tpl fld="3" item="47"/>
          <tpl fld="2" item="60"/>
          <tpl hier="9" item="1"/>
          <tpl hier="11" item="4"/>
          <tpl hier="12" item="5"/>
          <tpl fld="4" item="0"/>
        </tpls>
      </n>
      <n v="2191902756">
        <tpls c="8">
          <tpl hier="1" item="6"/>
          <tpl hier="4" item="3"/>
          <tpl fld="3" item="34"/>
          <tpl fld="2" item="55"/>
          <tpl hier="9" item="1"/>
          <tpl hier="11" item="4"/>
          <tpl hier="12" item="5"/>
          <tpl fld="4" item="0"/>
        </tpls>
      </n>
      <n v="8912588051">
        <tpls c="8">
          <tpl hier="1" item="6"/>
          <tpl hier="4" item="3"/>
          <tpl fld="3" item="36"/>
          <tpl fld="2" item="55"/>
          <tpl hier="9" item="1"/>
          <tpl hier="11" item="4"/>
          <tpl hier="12" item="5"/>
          <tpl fld="4" item="0"/>
        </tpls>
      </n>
      <n v="12118380528">
        <tpls c="8">
          <tpl hier="1" item="6"/>
          <tpl hier="4" item="3"/>
          <tpl fld="3" item="27"/>
          <tpl fld="2" item="55"/>
          <tpl hier="9" item="1"/>
          <tpl hier="11" item="4"/>
          <tpl hier="12" item="5"/>
          <tpl fld="4" item="0"/>
        </tpls>
      </n>
      <n v="54101063816">
        <tpls c="8">
          <tpl hier="1" item="6"/>
          <tpl hier="4" item="3"/>
          <tpl fld="3" item="33"/>
          <tpl fld="2" item="55"/>
          <tpl hier="9" item="1"/>
          <tpl hier="11" item="4"/>
          <tpl hier="12" item="5"/>
          <tpl fld="4" item="0"/>
        </tpls>
      </n>
      <n v="758560009.6015625">
        <tpls c="8">
          <tpl hier="1" item="6"/>
          <tpl hier="4" item="3"/>
          <tpl fld="3" item="18"/>
          <tpl fld="2" item="42"/>
          <tpl hier="9" item="1"/>
          <tpl hier="11" item="4"/>
          <tpl hier="12" item="5"/>
          <tpl fld="4" item="0"/>
        </tpls>
      </n>
      <n v="4261928823">
        <tpls c="8">
          <tpl hier="1" item="6"/>
          <tpl hier="4" item="3"/>
          <tpl fld="3" item="22"/>
          <tpl fld="2" item="42"/>
          <tpl hier="9" item="1"/>
          <tpl hier="11" item="4"/>
          <tpl hier="12" item="5"/>
          <tpl fld="4" item="0"/>
        </tpls>
      </n>
      <n v="3679595935">
        <tpls c="8">
          <tpl hier="1" item="6"/>
          <tpl hier="4" item="3"/>
          <tpl fld="3" item="17"/>
          <tpl fld="2" item="42"/>
          <tpl hier="9" item="1"/>
          <tpl hier="11" item="4"/>
          <tpl hier="12" item="5"/>
          <tpl fld="4" item="0"/>
        </tpls>
      </n>
      <n v="13457201598.5">
        <tpls c="8">
          <tpl hier="1" item="6"/>
          <tpl hier="4" item="3"/>
          <tpl fld="3" item="21"/>
          <tpl fld="2" item="42"/>
          <tpl hier="9" item="1"/>
          <tpl hier="11" item="4"/>
          <tpl hier="12" item="5"/>
          <tpl fld="4" item="0"/>
        </tpls>
      </n>
      <n v="6500329132">
        <tpls c="8">
          <tpl hier="1" item="6"/>
          <tpl hier="4" item="3"/>
          <tpl fld="3" item="8"/>
          <tpl fld="2" item="62"/>
          <tpl hier="9" item="1"/>
          <tpl hier="11" item="4"/>
          <tpl hier="12" item="5"/>
          <tpl fld="4" item="0"/>
        </tpls>
      </n>
      <n v="60872578178">
        <tpls c="8">
          <tpl hier="1" item="6"/>
          <tpl hier="4" item="3"/>
          <tpl fld="3" item="7"/>
          <tpl fld="2" item="62"/>
          <tpl hier="9" item="1"/>
          <tpl hier="11" item="4"/>
          <tpl hier="12" item="5"/>
          <tpl fld="4" item="0"/>
        </tpls>
      </n>
      <n v="73618809458">
        <tpls c="8">
          <tpl hier="1" item="6"/>
          <tpl hier="4" item="3"/>
          <tpl fld="3" item="6"/>
          <tpl fld="2" item="62"/>
          <tpl hier="9" item="1"/>
          <tpl hier="11" item="4"/>
          <tpl hier="12" item="5"/>
          <tpl fld="4" item="0"/>
        </tpls>
      </n>
      <n v="182916361094">
        <tpls c="8">
          <tpl hier="1" item="6"/>
          <tpl hier="4" item="3"/>
          <tpl fld="3" item="5"/>
          <tpl fld="2" item="62"/>
          <tpl hier="9" item="1"/>
          <tpl hier="11" item="4"/>
          <tpl hier="12" item="5"/>
          <tpl fld="4" item="0"/>
        </tpls>
      </n>
      <n v="1320279558.3125">
        <tpls c="8">
          <tpl hier="1" item="6"/>
          <tpl hier="4" item="3"/>
          <tpl fld="3" item="56"/>
          <tpl fld="2" item="77"/>
          <tpl hier="9" item="1"/>
          <tpl hier="11" item="4"/>
          <tpl hier="12" item="5"/>
          <tpl fld="4" item="0"/>
        </tpls>
      </n>
      <n v="6467726123">
        <tpls c="8">
          <tpl hier="1" item="6"/>
          <tpl hier="4" item="3"/>
          <tpl fld="3" item="0"/>
          <tpl fld="2" item="77"/>
          <tpl hier="9" item="1"/>
          <tpl hier="11" item="4"/>
          <tpl hier="12" item="5"/>
          <tpl fld="4" item="0"/>
        </tpls>
      </n>
      <n v="6328962248">
        <tpls c="8">
          <tpl hier="1" item="6"/>
          <tpl hier="4" item="3"/>
          <tpl fld="3" item="55"/>
          <tpl fld="2" item="77"/>
          <tpl hier="9" item="1"/>
          <tpl hier="11" item="4"/>
          <tpl hier="12" item="5"/>
          <tpl fld="4" item="0"/>
        </tpls>
      </n>
      <n v="1465625785">
        <tpls c="8">
          <tpl hier="1" item="6"/>
          <tpl hier="4" item="3"/>
          <tpl fld="3" item="35"/>
          <tpl fld="2" item="28"/>
          <tpl hier="9" item="1"/>
          <tpl hier="11" item="4"/>
          <tpl hier="12" item="5"/>
          <tpl fld="4" item="0"/>
        </tpls>
      </n>
      <n v="4434391648">
        <tpls c="8">
          <tpl hier="1" item="6"/>
          <tpl hier="4" item="3"/>
          <tpl fld="3" item="40"/>
          <tpl fld="2" item="28"/>
          <tpl hier="9" item="1"/>
          <tpl hier="11" item="4"/>
          <tpl hier="12" item="5"/>
          <tpl fld="4" item="0"/>
        </tpls>
      </n>
      <n v="6406427264">
        <tpls c="8">
          <tpl hier="1" item="6"/>
          <tpl hier="4" item="3"/>
          <tpl fld="3" item="50"/>
          <tpl fld="2" item="28"/>
          <tpl hier="9" item="1"/>
          <tpl hier="11" item="4"/>
          <tpl hier="12" item="5"/>
          <tpl fld="4" item="0"/>
        </tpls>
      </n>
      <n v="49737359344">
        <tpls c="8">
          <tpl hier="1" item="6"/>
          <tpl hier="4" item="3"/>
          <tpl fld="3" item="49"/>
          <tpl fld="2" item="28"/>
          <tpl hier="9" item="1"/>
          <tpl hier="11" item="4"/>
          <tpl hier="12" item="5"/>
          <tpl fld="4" item="0"/>
        </tpls>
      </n>
      <n v="29480324480">
        <tpls c="8">
          <tpl hier="1" item="6"/>
          <tpl hier="4" item="3"/>
          <tpl fld="3" item="37"/>
          <tpl fld="2" item="35"/>
          <tpl hier="9" item="1"/>
          <tpl hier="11" item="4"/>
          <tpl hier="12" item="5"/>
          <tpl fld="4" item="0"/>
        </tpls>
      </n>
      <n v="146682565888">
        <tpls c="8">
          <tpl hier="1" item="6"/>
          <tpl hier="4" item="3"/>
          <tpl fld="3" item="39"/>
          <tpl fld="2" item="35"/>
          <tpl hier="9" item="1"/>
          <tpl hier="11" item="4"/>
          <tpl hier="12" item="5"/>
          <tpl fld="4" item="0"/>
        </tpls>
      </n>
      <n v="408870353024">
        <tpls c="8">
          <tpl hier="1" item="6"/>
          <tpl hier="4" item="3"/>
          <tpl fld="3" item="28"/>
          <tpl fld="2" item="35"/>
          <tpl hier="9" item="1"/>
          <tpl hier="11" item="4"/>
          <tpl hier="12" item="5"/>
          <tpl fld="4" item="0"/>
        </tpls>
      </n>
      <n v="1433227432528">
        <tpls c="8">
          <tpl hier="1" item="6"/>
          <tpl hier="4" item="3"/>
          <tpl fld="3" item="19"/>
          <tpl fld="2" item="35"/>
          <tpl hier="9" item="1"/>
          <tpl hier="11" item="4"/>
          <tpl hier="12" item="5"/>
          <tpl fld="4" item="0"/>
        </tpls>
      </n>
      <n v="28232445016">
        <tpls c="8">
          <tpl hier="1" item="6"/>
          <tpl hier="4" item="3"/>
          <tpl fld="3" item="26"/>
          <tpl fld="2" item="40"/>
          <tpl hier="9" item="1"/>
          <tpl hier="11" item="4"/>
          <tpl hier="12" item="5"/>
          <tpl fld="4" item="0"/>
        </tpls>
      </n>
      <n v="184594603136">
        <tpls c="8">
          <tpl hier="1" item="6"/>
          <tpl hier="4" item="3"/>
          <tpl fld="3" item="25"/>
          <tpl fld="2" item="40"/>
          <tpl hier="9" item="1"/>
          <tpl hier="11" item="4"/>
          <tpl hier="12" item="5"/>
          <tpl fld="4" item="0"/>
        </tpls>
      </n>
      <n v="413113258656">
        <tpls c="8">
          <tpl hier="1" item="6"/>
          <tpl hier="4" item="3"/>
          <tpl fld="3" item="24"/>
          <tpl fld="2" item="40"/>
          <tpl hier="9" item="1"/>
          <tpl hier="11" item="4"/>
          <tpl hier="12" item="5"/>
          <tpl fld="4" item="0"/>
        </tpls>
      </n>
      <n v="1433989498624">
        <tpls c="8">
          <tpl hier="1" item="6"/>
          <tpl hier="4" item="3"/>
          <tpl fld="3" item="23"/>
          <tpl fld="2" item="40"/>
          <tpl hier="9" item="1"/>
          <tpl hier="11" item="4"/>
          <tpl hier="12" item="5"/>
          <tpl fld="4" item="0"/>
        </tpls>
      </n>
      <n v="5909916096">
        <tpls c="8">
          <tpl hier="1" item="6"/>
          <tpl hier="4" item="3"/>
          <tpl fld="3" item="10"/>
          <tpl fld="2" item="54"/>
          <tpl hier="9" item="1"/>
          <tpl hier="11" item="4"/>
          <tpl hier="12" item="5"/>
          <tpl fld="4" item="0"/>
        </tpls>
      </n>
      <n v="10832908800">
        <tpls c="8">
          <tpl hier="1" item="6"/>
          <tpl hier="4" item="3"/>
          <tpl fld="3" item="12"/>
          <tpl fld="2" item="54"/>
          <tpl hier="9" item="1"/>
          <tpl hier="11" item="4"/>
          <tpl hier="12" item="5"/>
          <tpl fld="4" item="0"/>
        </tpls>
      </n>
      <n v="40401399447.6875">
        <tpls c="8">
          <tpl hier="1" item="6"/>
          <tpl hier="4" item="3"/>
          <tpl fld="3" item="11"/>
          <tpl fld="2" item="54"/>
          <tpl hier="9" item="1"/>
          <tpl hier="11" item="4"/>
          <tpl hier="12" item="5"/>
          <tpl fld="4" item="0"/>
        </tpls>
      </n>
      <n v="255218313664">
        <tpls c="8">
          <tpl hier="1" item="6"/>
          <tpl hier="4" item="3"/>
          <tpl fld="3" item="9"/>
          <tpl fld="2" item="54"/>
          <tpl hier="9" item="1"/>
          <tpl hier="11" item="4"/>
          <tpl hier="12" item="5"/>
          <tpl fld="4" item="0"/>
        </tpls>
      </n>
      <n v="2974162168">
        <tpls c="8">
          <tpl hier="1" item="6"/>
          <tpl hier="4" item="3"/>
          <tpl fld="3" item="57"/>
          <tpl fld="2" item="59"/>
          <tpl hier="9" item="1"/>
          <tpl hier="11" item="4"/>
          <tpl hier="12" item="5"/>
          <tpl fld="4" item="0"/>
        </tpls>
      </n>
      <n v="10674430959">
        <tpls c="8">
          <tpl hier="1" item="6"/>
          <tpl hier="4" item="3"/>
          <tpl fld="3" item="3"/>
          <tpl fld="2" item="59"/>
          <tpl hier="9" item="1"/>
          <tpl hier="11" item="4"/>
          <tpl hier="12" item="5"/>
          <tpl fld="4" item="0"/>
        </tpls>
      </n>
      <n v="43859974544">
        <tpls c="8">
          <tpl hier="1" item="6"/>
          <tpl hier="4" item="3"/>
          <tpl fld="3" item="52"/>
          <tpl fld="2" item="59"/>
          <tpl hier="9" item="1"/>
          <tpl hier="11" item="4"/>
          <tpl hier="12" item="5"/>
          <tpl fld="4" item="0"/>
        </tpls>
      </n>
      <n v="3717895828.5">
        <tpls c="8">
          <tpl hier="1" item="6"/>
          <tpl hier="4" item="3"/>
          <tpl fld="3" item="34"/>
          <tpl fld="2" item="65"/>
          <tpl hier="9" item="1"/>
          <tpl hier="11" item="4"/>
          <tpl hier="12" item="5"/>
          <tpl fld="4" item="0"/>
        </tpls>
      </n>
      <n v="18136195362">
        <tpls c="8">
          <tpl hier="1" item="6"/>
          <tpl hier="4" item="3"/>
          <tpl fld="3" item="25"/>
          <tpl fld="2" item="65"/>
          <tpl hier="9" item="1"/>
          <tpl hier="11" item="4"/>
          <tpl hier="12" item="5"/>
          <tpl fld="4" item="0"/>
        </tpls>
      </n>
      <n v="88791287696">
        <tpls c="8">
          <tpl hier="1" item="6"/>
          <tpl hier="4" item="3"/>
          <tpl fld="3" item="14"/>
          <tpl fld="2" item="65"/>
          <tpl hier="9" item="1"/>
          <tpl hier="11" item="4"/>
          <tpl hier="12" item="5"/>
          <tpl fld="4" item="0"/>
        </tpls>
      </n>
      <n v="321147587776">
        <tpls c="8">
          <tpl hier="1" item="6"/>
          <tpl hier="4" item="3"/>
          <tpl fld="3" item="5"/>
          <tpl fld="2" item="65"/>
          <tpl hier="9" item="1"/>
          <tpl hier="11" item="4"/>
          <tpl hier="12" item="5"/>
          <tpl fld="4" item="0"/>
        </tpls>
      </n>
      <n v="18828996944">
        <tpls c="8">
          <tpl hier="1" item="6"/>
          <tpl hier="4" item="3"/>
          <tpl fld="3" item="20"/>
          <tpl fld="2" item="85"/>
          <tpl hier="9" item="1"/>
          <tpl hier="11" item="4"/>
          <tpl hier="12" item="5"/>
          <tpl fld="4" item="0"/>
        </tpls>
      </n>
      <n v="43126337296">
        <tpls c="8">
          <tpl hier="1" item="6"/>
          <tpl hier="4" item="3"/>
          <tpl fld="3" item="42"/>
          <tpl fld="2" item="85"/>
          <tpl hier="9" item="1"/>
          <tpl hier="11" item="4"/>
          <tpl hier="12" item="5"/>
          <tpl fld="4" item="0"/>
        </tpls>
      </n>
      <n v="142169985024">
        <tpls c="8">
          <tpl hier="1" item="6"/>
          <tpl hier="4" item="3"/>
          <tpl fld="3" item="33"/>
          <tpl fld="2" item="85"/>
          <tpl hier="9" item="1"/>
          <tpl hier="11" item="4"/>
          <tpl hier="12" item="5"/>
          <tpl fld="4" item="0"/>
        </tpls>
      </n>
      <n v="15266823544">
        <tpls c="8">
          <tpl hier="1" item="6"/>
          <tpl hier="4" item="3"/>
          <tpl fld="3" item="57"/>
          <tpl fld="2" item="49"/>
          <tpl hier="9" item="1"/>
          <tpl hier="11" item="4"/>
          <tpl hier="12" item="5"/>
          <tpl fld="4" item="0"/>
        </tpls>
      </n>
      <n v="64086178624">
        <tpls c="8">
          <tpl hier="1" item="6"/>
          <tpl hier="4" item="3"/>
          <tpl fld="3" item="51"/>
          <tpl fld="2" item="49"/>
          <tpl hier="9" item="1"/>
          <tpl hier="11" item="4"/>
          <tpl hier="12" item="5"/>
          <tpl fld="4" item="0"/>
        </tpls>
      </n>
      <n v="296861321040">
        <tpls c="8">
          <tpl hier="1" item="6"/>
          <tpl hier="4" item="3"/>
          <tpl fld="3" item="41"/>
          <tpl fld="2" item="49"/>
          <tpl hier="9" item="1"/>
          <tpl hier="11" item="4"/>
          <tpl hier="12" item="5"/>
          <tpl fld="4" item="0"/>
        </tpls>
      </n>
      <n v="15418399848">
        <tpls c="8">
          <tpl hier="1" item="6"/>
          <tpl hier="4" item="3"/>
          <tpl fld="3" item="10"/>
          <tpl fld="2" item="44"/>
          <tpl hier="9" item="1"/>
          <tpl hier="11" item="4"/>
          <tpl hier="12" item="5"/>
          <tpl fld="4" item="0"/>
        </tpls>
      </n>
      <n v="89350411936">
        <tpls c="8">
          <tpl hier="1" item="6"/>
          <tpl hier="4" item="3"/>
          <tpl fld="3" item="53"/>
          <tpl fld="2" item="44"/>
          <tpl hier="9" item="1"/>
          <tpl hier="11" item="4"/>
          <tpl hier="12" item="5"/>
          <tpl fld="4" item="0"/>
        </tpls>
      </n>
      <n v="375156402176">
        <tpls c="8">
          <tpl hier="1" item="6"/>
          <tpl hier="4" item="3"/>
          <tpl fld="3" item="47"/>
          <tpl fld="2" item="44"/>
          <tpl hier="9" item="1"/>
          <tpl hier="11" item="4"/>
          <tpl hier="12" item="5"/>
          <tpl fld="4" item="0"/>
        </tpls>
      </n>
      <n v="474521936">
        <tpls c="8">
          <tpl hier="1" item="6"/>
          <tpl hier="4" item="3"/>
          <tpl fld="3" item="18"/>
          <tpl fld="2" item="34"/>
          <tpl hier="9" item="1"/>
          <tpl hier="11" item="4"/>
          <tpl hier="12" item="5"/>
          <tpl fld="4" item="0"/>
        </tpls>
      </n>
      <n v="3802890112">
        <tpls c="8">
          <tpl hier="1" item="6"/>
          <tpl hier="4" item="3"/>
          <tpl fld="3" item="0"/>
          <tpl fld="2" item="34"/>
          <tpl hier="9" item="1"/>
          <tpl hier="11" item="4"/>
          <tpl hier="12" item="5"/>
          <tpl fld="4" item="0"/>
        </tpls>
      </n>
      <n v="12834632192">
        <tpls c="8">
          <tpl hier="1" item="6"/>
          <tpl hier="4" item="3"/>
          <tpl fld="3" item="23"/>
          <tpl fld="2" item="34"/>
          <tpl hier="9" item="1"/>
          <tpl hier="11" item="4"/>
          <tpl hier="12" item="5"/>
          <tpl fld="4" item="0"/>
        </tpls>
      </n>
      <n v="16338307175">
        <tpls c="8">
          <tpl hier="1" item="6"/>
          <tpl hier="4" item="3"/>
          <tpl fld="3" item="40"/>
          <tpl fld="2" item="64"/>
          <tpl hier="9" item="1"/>
          <tpl hier="11" item="4"/>
          <tpl hier="12" item="5"/>
          <tpl fld="4" item="0"/>
        </tpls>
      </n>
      <n v="57198268612">
        <tpls c="8">
          <tpl hier="1" item="6"/>
          <tpl hier="4" item="3"/>
          <tpl fld="3" item="1"/>
          <tpl fld="2" item="64"/>
          <tpl hier="9" item="1"/>
          <tpl hier="11" item="4"/>
          <tpl hier="12" item="5"/>
          <tpl fld="4" item="0"/>
        </tpls>
      </n>
      <n v="17077041735.25">
        <tpls c="8">
          <tpl hier="1" item="6"/>
          <tpl hier="4" item="3"/>
          <tpl fld="3" item="43"/>
          <tpl fld="2" item="33"/>
          <tpl hier="9" item="1"/>
          <tpl hier="11" item="4"/>
          <tpl hier="12" item="5"/>
          <tpl fld="4" item="0"/>
        </tpls>
      </n>
      <n v="7168214944">
        <tpls c="8">
          <tpl hier="1" item="6"/>
          <tpl hier="4" item="3"/>
          <tpl fld="3" item="44"/>
          <tpl fld="2" item="43"/>
          <tpl hier="9" item="1"/>
          <tpl hier="11" item="4"/>
          <tpl hier="12" item="5"/>
          <tpl fld="4" item="0"/>
        </tpls>
      </n>
      <n v="2397629634">
        <tpls c="8">
          <tpl hier="1" item="6"/>
          <tpl hier="4" item="3"/>
          <tpl fld="3" item="31"/>
          <tpl fld="2" item="22"/>
          <tpl hier="9" item="1"/>
          <tpl hier="11" item="4"/>
          <tpl hier="12" item="5"/>
          <tpl fld="4" item="0"/>
        </tpls>
      </n>
      <n v="46945224971.125">
        <tpls c="8">
          <tpl hier="1" item="6"/>
          <tpl hier="4" item="3"/>
          <tpl fld="3" item="29"/>
          <tpl fld="2" item="21"/>
          <tpl hier="9" item="1"/>
          <tpl hier="11" item="4"/>
          <tpl hier="12" item="5"/>
          <tpl fld="4" item="0"/>
        </tpls>
      </n>
      <n v="431872877440">
        <tpls c="8">
          <tpl hier="1" item="6"/>
          <tpl hier="4" item="3"/>
          <tpl fld="3" item="56"/>
          <tpl fld="2" item="39"/>
          <tpl hier="9" item="1"/>
          <tpl hier="11" item="4"/>
          <tpl hier="12" item="5"/>
          <tpl fld="4" item="0"/>
        </tpls>
      </n>
      <n v="188796777">
        <tpls c="8">
          <tpl hier="1" item="6"/>
          <tpl hier="4" item="3"/>
          <tpl fld="3" item="34"/>
          <tpl fld="2" item="31"/>
          <tpl hier="9" item="1"/>
          <tpl hier="11" item="4"/>
          <tpl hier="12" item="5"/>
          <tpl fld="4" item="0"/>
        </tpls>
      </n>
      <n v="1673245860">
        <tpls c="8">
          <tpl hier="1" item="6"/>
          <tpl hier="4" item="3"/>
          <tpl fld="3" item="8"/>
          <tpl fld="2" item="27"/>
          <tpl hier="9" item="1"/>
          <tpl hier="11" item="4"/>
          <tpl hier="12" item="5"/>
          <tpl fld="4" item="0"/>
        </tpls>
      </n>
      <n v="4444659116">
        <tpls c="8">
          <tpl hier="1" item="6"/>
          <tpl hier="4" item="3"/>
          <tpl fld="3" item="40"/>
          <tpl fld="2" item="24"/>
          <tpl hier="9" item="1"/>
          <tpl hier="11" item="4"/>
          <tpl hier="12" item="5"/>
          <tpl fld="4" item="0"/>
        </tpls>
      </n>
      <n v="10988448017">
        <tpls c="8">
          <tpl hier="1" item="6"/>
          <tpl hier="4" item="3"/>
          <tpl fld="3" item="25"/>
          <tpl fld="2" item="13"/>
          <tpl hier="9" item="1"/>
          <tpl hier="11" item="4"/>
          <tpl hier="12" item="5"/>
          <tpl fld="4" item="0"/>
        </tpls>
      </n>
      <n v="7731322856.5">
        <tpls c="8">
          <tpl hier="1" item="6"/>
          <tpl hier="4" item="3"/>
          <tpl fld="3" item="3"/>
          <tpl fld="2" item="30"/>
          <tpl hier="9" item="1"/>
          <tpl hier="11" item="4"/>
          <tpl hier="12" item="5"/>
          <tpl fld="4" item="0"/>
        </tpls>
      </n>
      <n v="4923765200">
        <tpls c="8">
          <tpl hier="1" item="6"/>
          <tpl hier="4" item="3"/>
          <tpl fld="3" item="35"/>
          <tpl fld="2" item="38"/>
          <tpl hier="9" item="1"/>
          <tpl hier="11" item="4"/>
          <tpl hier="12" item="5"/>
          <tpl fld="4" item="0"/>
        </tpls>
      </n>
      <n v="282994426416">
        <tpls c="8">
          <tpl hier="1" item="6"/>
          <tpl hier="4" item="3"/>
          <tpl fld="3" item="27"/>
          <tpl fld="2" item="10"/>
          <tpl hier="9" item="1"/>
          <tpl hier="11" item="4"/>
          <tpl hier="12" item="5"/>
          <tpl fld="4" item="0"/>
        </tpls>
      </n>
      <n v="5667907845">
        <tpls c="8">
          <tpl hier="1" item="6"/>
          <tpl hier="4" item="3"/>
          <tpl fld="3" item="22"/>
          <tpl fld="2" item="20"/>
          <tpl hier="9" item="1"/>
          <tpl hier="11" item="4"/>
          <tpl hier="12" item="5"/>
          <tpl fld="4" item="0"/>
        </tpls>
      </n>
      <n v="753036684800">
        <tpls c="8">
          <tpl hier="1" item="6"/>
          <tpl hier="4" item="3"/>
          <tpl fld="3" item="28"/>
          <tpl fld="2" item="15"/>
          <tpl hier="9" item="1"/>
          <tpl hier="11" item="4"/>
          <tpl hier="12" item="5"/>
          <tpl fld="4" item="0"/>
        </tpls>
      </n>
      <n v="47311440904">
        <tpls c="8">
          <tpl hier="1" item="6"/>
          <tpl hier="4" item="3"/>
          <tpl fld="3" item="10"/>
          <tpl fld="2" item="57"/>
          <tpl hier="9" item="1"/>
          <tpl hier="11" item="4"/>
          <tpl hier="12" item="5"/>
          <tpl fld="4" item="0"/>
        </tpls>
      </n>
      <n v="661581105152">
        <tpls c="8">
          <tpl hier="1" item="6"/>
          <tpl hier="4" item="3"/>
          <tpl fld="3" item="12"/>
          <tpl fld="2" item="57"/>
          <tpl hier="9" item="1"/>
          <tpl hier="11" item="4"/>
          <tpl hier="12" item="5"/>
          <tpl fld="4" item="0"/>
        </tpls>
      </n>
      <n v="3480275973120">
        <tpls c="8">
          <tpl hier="1" item="6"/>
          <tpl hier="4" item="3"/>
          <tpl fld="3" item="11"/>
          <tpl fld="2" item="57"/>
          <tpl hier="9" item="1"/>
          <tpl hier="11" item="4"/>
          <tpl hier="12" item="5"/>
          <tpl fld="4" item="0"/>
        </tpls>
      </n>
      <n v="10061884568576">
        <tpls c="8">
          <tpl hier="1" item="6"/>
          <tpl hier="4" item="3"/>
          <tpl fld="3" item="9"/>
          <tpl fld="2" item="57"/>
          <tpl hier="9" item="1"/>
          <tpl hier="11" item="4"/>
          <tpl hier="12" item="5"/>
          <tpl fld="4" item="0"/>
        </tpls>
      </n>
      <n v="393808230272">
        <tpls c="8">
          <tpl hier="1" item="6"/>
          <tpl hier="4" item="3"/>
          <tpl fld="3" item="57"/>
          <tpl fld="2" item="61"/>
          <tpl hier="9" item="1"/>
          <tpl hier="11" item="4"/>
          <tpl hier="12" item="5"/>
          <tpl fld="4" item="0"/>
        </tpls>
      </n>
      <n v="2083953264640">
        <tpls c="8">
          <tpl hier="1" item="6"/>
          <tpl hier="4" item="3"/>
          <tpl fld="3" item="3"/>
          <tpl fld="2" item="61"/>
          <tpl hier="9" item="1"/>
          <tpl hier="11" item="4"/>
          <tpl hier="12" item="5"/>
          <tpl fld="4" item="0"/>
        </tpls>
      </n>
      <n v="6052813535232">
        <tpls c="8">
          <tpl hier="1" item="6"/>
          <tpl hier="4" item="3"/>
          <tpl fld="3" item="1"/>
          <tpl fld="2" item="61"/>
          <tpl hier="9" item="1"/>
          <tpl hier="11" item="4"/>
          <tpl hier="12" item="5"/>
          <tpl fld="4" item="0"/>
        </tpls>
      </n>
      <n v="500861884032">
        <tpls c="8">
          <tpl hier="1" item="6"/>
          <tpl hier="4" item="3"/>
          <tpl fld="3" item="20"/>
          <tpl fld="2" item="79"/>
          <tpl hier="9" item="1"/>
          <tpl hier="11" item="4"/>
          <tpl hier="12" item="5"/>
          <tpl fld="4" item="0"/>
        </tpls>
      </n>
      <n v="1435790201608">
        <tpls c="8">
          <tpl hier="1" item="6"/>
          <tpl hier="4" item="3"/>
          <tpl fld="3" item="51"/>
          <tpl fld="2" item="79"/>
          <tpl hier="9" item="1"/>
          <tpl hier="11" item="4"/>
          <tpl hier="12" item="5"/>
          <tpl fld="4" item="0"/>
        </tpls>
      </n>
      <n v="3032385302368">
        <tpls c="8">
          <tpl hier="1" item="6"/>
          <tpl hier="4" item="3"/>
          <tpl fld="3" item="38"/>
          <tpl fld="2" item="79"/>
          <tpl hier="9" item="1"/>
          <tpl hier="11" item="4"/>
          <tpl hier="12" item="5"/>
          <tpl fld="4" item="0"/>
        </tpls>
      </n>
      <n v="86561964032">
        <tpls c="8">
          <tpl hier="1" item="6"/>
          <tpl hier="4" item="3"/>
          <tpl fld="3" item="44"/>
          <tpl fld="2" item="46"/>
          <tpl hier="9" item="1"/>
          <tpl hier="11" item="4"/>
          <tpl hier="12" item="5"/>
          <tpl fld="4" item="0"/>
        </tpls>
      </n>
      <n v="2392654898176">
        <tpls c="8">
          <tpl hier="1" item="6"/>
          <tpl hier="4" item="3"/>
          <tpl fld="3" item="43"/>
          <tpl fld="2" item="46"/>
          <tpl hier="9" item="1"/>
          <tpl hier="11" item="4"/>
          <tpl hier="12" item="5"/>
          <tpl fld="4" item="0"/>
        </tpls>
      </n>
      <n v="6720620636160">
        <tpls c="8">
          <tpl hier="1" item="6"/>
          <tpl hier="4" item="3"/>
          <tpl fld="3" item="42"/>
          <tpl fld="2" item="46"/>
          <tpl hier="9" item="1"/>
          <tpl hier="11" item="4"/>
          <tpl hier="12" item="5"/>
          <tpl fld="4" item="0"/>
        </tpls>
      </n>
      <n v="13548209415680">
        <tpls c="8">
          <tpl hier="1" item="6"/>
          <tpl hier="4" item="3"/>
          <tpl fld="3" item="41"/>
          <tpl fld="2" item="46"/>
          <tpl hier="9" item="1"/>
          <tpl hier="11" item="4"/>
          <tpl hier="12" item="5"/>
          <tpl fld="4" item="0"/>
        </tpls>
      </n>
      <n v="1635100000256">
        <tpls c="8">
          <tpl hier="1" item="6"/>
          <tpl hier="4" item="3"/>
          <tpl fld="3" item="32"/>
          <tpl fld="2" item="51"/>
          <tpl hier="9" item="1"/>
          <tpl hier="11" item="4"/>
          <tpl hier="12" item="5"/>
          <tpl fld="4" item="0"/>
        </tpls>
      </n>
      <n v="15577479699456">
        <tpls c="8">
          <tpl hier="1" item="6"/>
          <tpl hier="4" item="3"/>
          <tpl fld="3" item="31"/>
          <tpl fld="2" item="51"/>
          <tpl hier="9" item="1"/>
          <tpl hier="11" item="4"/>
          <tpl hier="12" item="5"/>
          <tpl fld="4" item="0"/>
        </tpls>
      </n>
      <n v="43402265100288">
        <tpls c="8">
          <tpl hier="1" item="6"/>
          <tpl hier="4" item="3"/>
          <tpl fld="3" item="30"/>
          <tpl fld="2" item="51"/>
          <tpl hier="9" item="1"/>
          <tpl hier="11" item="4"/>
          <tpl hier="12" item="5"/>
          <tpl fld="4" item="0"/>
        </tpls>
      </n>
      <n v="84758095003648">
        <tpls c="8">
          <tpl hier="1" item="6"/>
          <tpl hier="4" item="3"/>
          <tpl fld="3" item="29"/>
          <tpl fld="2" item="51"/>
          <tpl hier="9" item="1"/>
          <tpl hier="11" item="4"/>
          <tpl hier="12" item="5"/>
          <tpl fld="4" item="0"/>
        </tpls>
      </n>
      <n v="16848425349832">
        <tpls c="8">
          <tpl hier="1" item="6"/>
          <tpl hier="4" item="3"/>
          <tpl fld="3" item="56"/>
          <tpl fld="1" item="1"/>
          <tpl hier="9" item="1"/>
          <tpl hier="11" item="4"/>
          <tpl hier="12" item="5"/>
          <tpl fld="4" item="0"/>
        </tpls>
      </n>
      <n v="74481430410964">
        <tpls c="8">
          <tpl hier="1" item="6"/>
          <tpl hier="4" item="3"/>
          <tpl fld="3" item="0"/>
          <tpl fld="1" item="1"/>
          <tpl hier="9" item="1"/>
          <tpl hier="11" item="4"/>
          <tpl hier="12" item="5"/>
          <tpl fld="4" item="0"/>
        </tpls>
      </n>
      <n v="162168424085736">
        <tpls c="8">
          <tpl hier="1" item="6"/>
          <tpl hier="4" item="3"/>
          <tpl fld="3" item="55"/>
          <tpl fld="1" item="1"/>
          <tpl hier="9" item="1"/>
          <tpl hier="11" item="4"/>
          <tpl hier="12" item="5"/>
          <tpl fld="4" item="0"/>
        </tpls>
      </n>
      <n v="357548816">
        <tpls c="8">
          <tpl hier="1" item="6"/>
          <tpl hier="4" item="3"/>
          <tpl fld="3" item="35"/>
          <tpl fld="2" item="58"/>
          <tpl hier="9" item="1"/>
          <tpl hier="11" item="4"/>
          <tpl hier="12" item="5"/>
          <tpl fld="4" item="0"/>
        </tpls>
      </n>
      <n v="3443999968">
        <tpls c="8">
          <tpl hier="1" item="6"/>
          <tpl hier="4" item="3"/>
          <tpl fld="3" item="40"/>
          <tpl fld="2" item="58"/>
          <tpl hier="9" item="1"/>
          <tpl hier="11" item="4"/>
          <tpl hier="12" item="5"/>
          <tpl fld="4" item="0"/>
        </tpls>
      </n>
      <n v="18431525072">
        <tpls c="8">
          <tpl hier="1" item="6"/>
          <tpl hier="4" item="3"/>
          <tpl fld="3" item="50"/>
          <tpl fld="2" item="58"/>
          <tpl hier="9" item="1"/>
          <tpl hier="11" item="4"/>
          <tpl hier="12" item="5"/>
          <tpl fld="4" item="0"/>
        </tpls>
      </n>
      <n v="55833956096">
        <tpls c="8">
          <tpl hier="1" item="6"/>
          <tpl hier="4" item="3"/>
          <tpl fld="3" item="49"/>
          <tpl fld="2" item="58"/>
          <tpl hier="9" item="1"/>
          <tpl hier="11" item="4"/>
          <tpl hier="12" item="5"/>
          <tpl fld="4" item="0"/>
        </tpls>
      </n>
      <n v="26360394272">
        <tpls c="8">
          <tpl hier="1" item="6"/>
          <tpl hier="4" item="3"/>
          <tpl fld="3" item="37"/>
          <tpl fld="2" item="63"/>
          <tpl hier="9" item="1"/>
          <tpl hier="11" item="4"/>
          <tpl hier="12" item="5"/>
          <tpl fld="4" item="0"/>
        </tpls>
      </n>
      <n v="82793402400">
        <tpls c="8">
          <tpl hier="1" item="6"/>
          <tpl hier="4" item="3"/>
          <tpl fld="3" item="39"/>
          <tpl fld="2" item="63"/>
          <tpl hier="9" item="1"/>
          <tpl hier="11" item="4"/>
          <tpl hier="12" item="5"/>
          <tpl fld="4" item="0"/>
        </tpls>
      </n>
      <n v="219339178752">
        <tpls c="8">
          <tpl hier="1" item="6"/>
          <tpl hier="4" item="3"/>
          <tpl fld="3" item="28"/>
          <tpl fld="2" item="63"/>
          <tpl hier="9" item="1"/>
          <tpl hier="11" item="4"/>
          <tpl hier="12" item="5"/>
          <tpl fld="4" item="0"/>
        </tpls>
      </n>
      <n v="718995781632">
        <tpls c="8">
          <tpl hier="1" item="6"/>
          <tpl hier="4" item="3"/>
          <tpl fld="3" item="19"/>
          <tpl fld="2" item="63"/>
          <tpl hier="9" item="1"/>
          <tpl hier="11" item="4"/>
          <tpl hier="12" item="5"/>
          <tpl fld="4" item="0"/>
        </tpls>
      </n>
      <n v="94551724">
        <tpls c="8">
          <tpl hier="1" item="6"/>
          <tpl hier="4" item="3"/>
          <tpl fld="3" item="26"/>
          <tpl fld="2" item="82"/>
          <tpl hier="9" item="1"/>
          <tpl hier="11" item="4"/>
          <tpl hier="12" item="5"/>
          <tpl fld="4" item="0"/>
        </tpls>
      </n>
      <n v="1154190708.25">
        <tpls c="8">
          <tpl hier="1" item="6"/>
          <tpl hier="4" item="3"/>
          <tpl fld="3" item="25"/>
          <tpl fld="2" item="82"/>
          <tpl hier="9" item="1"/>
          <tpl hier="11" item="4"/>
          <tpl hier="12" item="5"/>
          <tpl fld="4" item="0"/>
        </tpls>
      </n>
      <n v="4496387174">
        <tpls c="8">
          <tpl hier="1" item="6"/>
          <tpl hier="4" item="3"/>
          <tpl fld="3" item="24"/>
          <tpl fld="2" item="82"/>
          <tpl hier="9" item="1"/>
          <tpl hier="11" item="4"/>
          <tpl hier="12" item="5"/>
          <tpl fld="4" item="0"/>
        </tpls>
      </n>
      <n v="10284769440">
        <tpls c="8">
          <tpl hier="1" item="6"/>
          <tpl hier="4" item="3"/>
          <tpl fld="3" item="23"/>
          <tpl fld="2" item="82"/>
          <tpl hier="9" item="1"/>
          <tpl hier="11" item="4"/>
          <tpl hier="12" item="5"/>
          <tpl fld="4" item="0"/>
        </tpls>
      </n>
      <n v="2116671122">
        <tpls c="8">
          <tpl hier="1" item="6"/>
          <tpl hier="4" item="3"/>
          <tpl fld="3" item="10"/>
          <tpl fld="2" item="47"/>
          <tpl hier="9" item="1"/>
          <tpl hier="11" item="4"/>
          <tpl hier="12" item="5"/>
          <tpl fld="4" item="0"/>
        </tpls>
      </n>
      <n v="6918137869.5">
        <tpls c="8">
          <tpl hier="1" item="6"/>
          <tpl hier="4" item="3"/>
          <tpl fld="3" item="12"/>
          <tpl fld="2" item="47"/>
          <tpl hier="9" item="1"/>
          <tpl hier="11" item="4"/>
          <tpl hier="12" item="5"/>
          <tpl fld="4" item="0"/>
        </tpls>
      </n>
      <n v="20390916936">
        <tpls c="8">
          <tpl hier="1" item="6"/>
          <tpl hier="4" item="3"/>
          <tpl fld="3" item="11"/>
          <tpl fld="2" item="47"/>
          <tpl hier="9" item="1"/>
          <tpl hier="11" item="4"/>
          <tpl hier="12" item="5"/>
          <tpl fld="4" item="0"/>
        </tpls>
      </n>
      <n v="75352977392">
        <tpls c="8">
          <tpl hier="1" item="6"/>
          <tpl hier="4" item="3"/>
          <tpl fld="3" item="9"/>
          <tpl fld="2" item="47"/>
          <tpl hier="9" item="1"/>
          <tpl hier="11" item="4"/>
          <tpl hier="12" item="5"/>
          <tpl fld="4" item="0"/>
        </tpls>
      </n>
      <n v="6798604767">
        <tpls c="8">
          <tpl hier="1" item="6"/>
          <tpl hier="4" item="3"/>
          <tpl fld="3" item="57"/>
          <tpl fld="2" item="52"/>
          <tpl hier="9" item="1"/>
          <tpl hier="11" item="4"/>
          <tpl hier="12" item="5"/>
          <tpl fld="4" item="0"/>
        </tpls>
      </n>
      <n v="23515675954">
        <tpls c="8">
          <tpl hier="1" item="6"/>
          <tpl hier="4" item="3"/>
          <tpl fld="3" item="3"/>
          <tpl fld="2" item="52"/>
          <tpl hier="9" item="1"/>
          <tpl hier="11" item="4"/>
          <tpl hier="12" item="5"/>
          <tpl fld="4" item="0"/>
        </tpls>
      </n>
      <n v="51904044168">
        <tpls c="8">
          <tpl hier="1" item="6"/>
          <tpl hier="4" item="3"/>
          <tpl fld="3" item="1"/>
          <tpl fld="2" item="52"/>
          <tpl hier="9" item="1"/>
          <tpl hier="11" item="4"/>
          <tpl hier="12" item="5"/>
          <tpl fld="4" item="0"/>
        </tpls>
      </n>
      <n v="3018742588">
        <tpls c="8">
          <tpl hier="1" item="6"/>
          <tpl hier="4" item="3"/>
          <tpl fld="3" item="20"/>
          <tpl fld="2" item="56"/>
          <tpl hier="9" item="1"/>
          <tpl hier="11" item="4"/>
          <tpl hier="12" item="5"/>
          <tpl fld="4" item="0"/>
        </tpls>
      </n>
      <n v="26054036368">
        <tpls c="8">
          <tpl hier="1" item="6"/>
          <tpl hier="4" item="3"/>
          <tpl fld="3" item="51"/>
          <tpl fld="2" item="56"/>
          <tpl hier="9" item="1"/>
          <tpl hier="11" item="4"/>
          <tpl hier="12" item="5"/>
          <tpl fld="4" item="0"/>
        </tpls>
      </n>
      <n v="67658611520">
        <tpls c="8">
          <tpl hier="1" item="6"/>
          <tpl hier="4" item="3"/>
          <tpl fld="3" item="38"/>
          <tpl fld="2" item="56"/>
          <tpl hier="9" item="1"/>
          <tpl hier="11" item="4"/>
          <tpl hier="12" item="5"/>
          <tpl fld="4" item="0"/>
        </tpls>
      </n>
      <n v="86060236092">
        <tpls c="8">
          <tpl hier="1" item="6"/>
          <tpl hier="4" item="3"/>
          <tpl fld="3" item="44"/>
          <tpl fld="2" item="60"/>
          <tpl hier="9" item="1"/>
          <tpl hier="11" item="4"/>
          <tpl hier="12" item="5"/>
          <tpl fld="4" item="0"/>
        </tpls>
      </n>
      <n v="1038549474112">
        <tpls c="8">
          <tpl hier="1" item="6"/>
          <tpl hier="4" item="3"/>
          <tpl fld="3" item="43"/>
          <tpl fld="2" item="60"/>
          <tpl hier="9" item="1"/>
          <tpl hier="11" item="4"/>
          <tpl hier="12" item="5"/>
          <tpl fld="4" item="0"/>
        </tpls>
      </n>
      <n v="3405727985664">
        <tpls c="8">
          <tpl hier="1" item="6"/>
          <tpl hier="4" item="3"/>
          <tpl fld="3" item="42"/>
          <tpl fld="2" item="60"/>
          <tpl hier="9" item="1"/>
          <tpl hier="11" item="4"/>
          <tpl hier="12" item="5"/>
          <tpl fld="4" item="0"/>
        </tpls>
      </n>
      <n v="11988729384960">
        <tpls c="8">
          <tpl hier="1" item="6"/>
          <tpl hier="4" item="3"/>
          <tpl fld="3" item="41"/>
          <tpl fld="2" item="60"/>
          <tpl hier="9" item="1"/>
          <tpl hier="11" item="4"/>
          <tpl hier="12" item="5"/>
          <tpl fld="4" item="0"/>
        </tpls>
      </n>
      <n v="2251523006">
        <tpls c="8">
          <tpl hier="1" item="6"/>
          <tpl hier="4" item="3"/>
          <tpl fld="3" item="32"/>
          <tpl fld="2" item="55"/>
          <tpl hier="9" item="1"/>
          <tpl hier="11" item="4"/>
          <tpl hier="12" item="5"/>
          <tpl fld="4" item="0"/>
        </tpls>
      </n>
      <n v="8823641112">
        <tpls c="8">
          <tpl hier="1" item="6"/>
          <tpl hier="4" item="3"/>
          <tpl fld="3" item="31"/>
          <tpl fld="2" item="55"/>
          <tpl hier="9" item="1"/>
          <tpl hier="11" item="4"/>
          <tpl hier="12" item="5"/>
          <tpl fld="4" item="0"/>
        </tpls>
      </n>
      <n v="13978867552">
        <tpls c="8">
          <tpl hier="1" item="6"/>
          <tpl hier="4" item="3"/>
          <tpl fld="3" item="30"/>
          <tpl fld="2" item="55"/>
          <tpl hier="9" item="1"/>
          <tpl hier="11" item="4"/>
          <tpl hier="12" item="5"/>
          <tpl fld="4" item="0"/>
        </tpls>
      </n>
      <n v="55122826912">
        <tpls c="8">
          <tpl hier="1" item="6"/>
          <tpl hier="4" item="3"/>
          <tpl fld="3" item="29"/>
          <tpl fld="2" item="55"/>
          <tpl hier="9" item="1"/>
          <tpl hier="11" item="4"/>
          <tpl hier="12" item="5"/>
          <tpl fld="4" item="0"/>
        </tpls>
      </n>
      <n v="787959983.1015625">
        <tpls c="8">
          <tpl hier="1" item="6"/>
          <tpl hier="4" item="3"/>
          <tpl fld="3" item="16"/>
          <tpl fld="2" item="42"/>
          <tpl hier="9" item="1"/>
          <tpl hier="11" item="4"/>
          <tpl hier="12" item="5"/>
          <tpl fld="4" item="0"/>
        </tpls>
      </n>
      <n v="5003100790.5">
        <tpls c="8">
          <tpl hier="1" item="6"/>
          <tpl hier="4" item="3"/>
          <tpl fld="3" item="15"/>
          <tpl fld="2" item="42"/>
          <tpl hier="9" item="1"/>
          <tpl hier="11" item="4"/>
          <tpl hier="12" item="5"/>
          <tpl fld="4" item="0"/>
        </tpls>
      </n>
      <n v="3716802049">
        <tpls c="8">
          <tpl hier="1" item="6"/>
          <tpl hier="4" item="3"/>
          <tpl fld="3" item="14"/>
          <tpl fld="2" item="42"/>
          <tpl hier="9" item="1"/>
          <tpl hier="11" item="4"/>
          <tpl hier="12" item="5"/>
          <tpl fld="4" item="0"/>
        </tpls>
      </n>
      <n v="14564726924">
        <tpls c="8">
          <tpl hier="1" item="6"/>
          <tpl hier="4" item="3"/>
          <tpl fld="3" item="13"/>
          <tpl fld="2" item="42"/>
          <tpl hier="9" item="1"/>
          <tpl hier="11" item="4"/>
          <tpl hier="12" item="5"/>
          <tpl fld="4" item="0"/>
        </tpls>
      </n>
      <n v="7352746592">
        <tpls c="8">
          <tpl hier="1" item="6"/>
          <tpl hier="4" item="3"/>
          <tpl fld="3" item="4"/>
          <tpl fld="2" item="62"/>
          <tpl hier="9" item="1"/>
          <tpl hier="11" item="4"/>
          <tpl hier="12" item="5"/>
          <tpl fld="4" item="0"/>
        </tpls>
      </n>
      <n v="60843739569">
        <tpls c="8">
          <tpl hier="1" item="6"/>
          <tpl hier="4" item="3"/>
          <tpl fld="3" item="58"/>
          <tpl fld="2" item="62"/>
          <tpl hier="9" item="1"/>
          <tpl hier="11" item="4"/>
          <tpl hier="12" item="5"/>
          <tpl fld="4" item="0"/>
        </tpls>
      </n>
      <n v="88810699450">
        <tpls c="8">
          <tpl hier="1" item="6"/>
          <tpl hier="4" item="3"/>
          <tpl fld="3" item="2"/>
          <tpl fld="2" item="62"/>
          <tpl hier="9" item="1"/>
          <tpl hier="11" item="4"/>
          <tpl hier="12" item="5"/>
          <tpl fld="4" item="0"/>
        </tpls>
      </n>
      <n v="1698609642">
        <tpls c="8">
          <tpl hier="1" item="6"/>
          <tpl hier="4" item="3"/>
          <tpl fld="3" item="54"/>
          <tpl fld="2" item="77"/>
          <tpl hier="9" item="1"/>
          <tpl hier="11" item="4"/>
          <tpl hier="12" item="5"/>
          <tpl fld="4" item="0"/>
        </tpls>
      </n>
      <n v="6202420911.5">
        <tpls c="8">
          <tpl hier="1" item="6"/>
          <tpl hier="4" item="3"/>
          <tpl fld="3" item="53"/>
          <tpl fld="2" item="77"/>
          <tpl hier="9" item="1"/>
          <tpl hier="11" item="4"/>
          <tpl hier="12" item="5"/>
          <tpl fld="4" item="0"/>
        </tpls>
      </n>
      <n v="7343163536">
        <tpls c="8">
          <tpl hier="1" item="6"/>
          <tpl hier="4" item="3"/>
          <tpl fld="3" item="52"/>
          <tpl fld="2" item="77"/>
          <tpl hier="9" item="1"/>
          <tpl hier="11" item="4"/>
          <tpl hier="12" item="5"/>
          <tpl fld="4" item="0"/>
        </tpls>
      </n>
      <n v="1557180326">
        <tpls c="8">
          <tpl hier="1" item="6"/>
          <tpl hier="4" item="3"/>
          <tpl fld="3" item="48"/>
          <tpl fld="2" item="28"/>
          <tpl hier="9" item="1"/>
          <tpl hier="11" item="4"/>
          <tpl hier="12" item="5"/>
          <tpl fld="4" item="0"/>
        </tpls>
      </n>
      <n v="5274638480">
        <tpls c="8">
          <tpl hier="1" item="6"/>
          <tpl hier="4" item="3"/>
          <tpl fld="3" item="46"/>
          <tpl fld="2" item="28"/>
          <tpl hier="9" item="1"/>
          <tpl hier="11" item="4"/>
          <tpl hier="12" item="5"/>
          <tpl fld="4" item="0"/>
        </tpls>
      </n>
      <n v="5484370048">
        <tpls c="8">
          <tpl hier="1" item="6"/>
          <tpl hier="4" item="3"/>
          <tpl fld="3" item="45"/>
          <tpl fld="2" item="28"/>
          <tpl hier="9" item="1"/>
          <tpl hier="11" item="4"/>
          <tpl hier="12" item="5"/>
          <tpl fld="4" item="0"/>
        </tpls>
      </n>
      <n v="58308066664">
        <tpls c="8">
          <tpl hier="1" item="6"/>
          <tpl hier="4" item="3"/>
          <tpl fld="3" item="47"/>
          <tpl fld="2" item="28"/>
          <tpl hier="9" item="1"/>
          <tpl hier="11" item="4"/>
          <tpl hier="12" item="5"/>
          <tpl fld="4" item="0"/>
        </tpls>
      </n>
      <n v="29824295716">
        <tpls c="8">
          <tpl hier="1" item="6"/>
          <tpl hier="4" item="3"/>
          <tpl fld="3" item="34"/>
          <tpl fld="2" item="35"/>
          <tpl hier="9" item="1"/>
          <tpl hier="11" item="4"/>
          <tpl hier="12" item="5"/>
          <tpl fld="4" item="0"/>
        </tpls>
      </n>
      <n v="167385167488">
        <tpls c="8">
          <tpl hier="1" item="6"/>
          <tpl hier="4" item="3"/>
          <tpl fld="3" item="36"/>
          <tpl fld="2" item="35"/>
          <tpl hier="9" item="1"/>
          <tpl hier="11" item="4"/>
          <tpl hier="12" item="5"/>
          <tpl fld="4" item="0"/>
        </tpls>
      </n>
      <n v="445025284896">
        <tpls c="8">
          <tpl hier="1" item="6"/>
          <tpl hier="4" item="3"/>
          <tpl fld="3" item="27"/>
          <tpl fld="2" item="35"/>
          <tpl hier="9" item="1"/>
          <tpl hier="11" item="4"/>
          <tpl hier="12" item="5"/>
          <tpl fld="4" item="0"/>
        </tpls>
      </n>
      <n v="1471176787584">
        <tpls c="8">
          <tpl hier="1" item="6"/>
          <tpl hier="4" item="3"/>
          <tpl fld="3" item="33"/>
          <tpl fld="2" item="35"/>
          <tpl hier="9" item="1"/>
          <tpl hier="11" item="4"/>
          <tpl hier="12" item="5"/>
          <tpl fld="4" item="0"/>
        </tpls>
      </n>
      <n v="30868216980">
        <tpls c="8">
          <tpl hier="1" item="6"/>
          <tpl hier="4" item="3"/>
          <tpl fld="3" item="18"/>
          <tpl fld="2" item="40"/>
          <tpl hier="9" item="1"/>
          <tpl hier="11" item="4"/>
          <tpl hier="12" item="5"/>
          <tpl fld="4" item="0"/>
        </tpls>
      </n>
      <n v="182492412896">
        <tpls c="8">
          <tpl hier="1" item="6"/>
          <tpl hier="4" item="3"/>
          <tpl fld="3" item="22"/>
          <tpl fld="2" item="40"/>
          <tpl hier="9" item="1"/>
          <tpl hier="11" item="4"/>
          <tpl hier="12" item="5"/>
          <tpl fld="4" item="0"/>
        </tpls>
      </n>
      <n v="474154330304">
        <tpls c="8">
          <tpl hier="1" item="6"/>
          <tpl hier="4" item="3"/>
          <tpl fld="3" item="17"/>
          <tpl fld="2" item="40"/>
          <tpl hier="9" item="1"/>
          <tpl hier="11" item="4"/>
          <tpl hier="12" item="5"/>
          <tpl fld="4" item="0"/>
        </tpls>
      </n>
      <n v="1379612961536">
        <tpls c="8">
          <tpl hier="1" item="6"/>
          <tpl hier="4" item="3"/>
          <tpl fld="3" item="21"/>
          <tpl fld="2" item="40"/>
          <tpl hier="9" item="1"/>
          <tpl hier="11" item="4"/>
          <tpl hier="12" item="5"/>
          <tpl fld="4" item="0"/>
        </tpls>
      </n>
      <n v="6825915392">
        <tpls c="8">
          <tpl hier="1" item="6"/>
          <tpl hier="4" item="3"/>
          <tpl fld="3" item="8"/>
          <tpl fld="2" item="54"/>
          <tpl hier="9" item="1"/>
          <tpl hier="11" item="4"/>
          <tpl hier="12" item="5"/>
          <tpl fld="4" item="0"/>
        </tpls>
      </n>
      <n v="11036511232">
        <tpls c="8">
          <tpl hier="1" item="6"/>
          <tpl hier="4" item="3"/>
          <tpl fld="3" item="7"/>
          <tpl fld="2" item="54"/>
          <tpl hier="9" item="1"/>
          <tpl hier="11" item="4"/>
          <tpl hier="12" item="5"/>
          <tpl fld="4" item="0"/>
        </tpls>
      </n>
      <n v="45952586767">
        <tpls c="8">
          <tpl hier="1" item="6"/>
          <tpl hier="4" item="3"/>
          <tpl fld="3" item="6"/>
          <tpl fld="2" item="54"/>
          <tpl hier="9" item="1"/>
          <tpl hier="11" item="4"/>
          <tpl hier="12" item="5"/>
          <tpl fld="4" item="0"/>
        </tpls>
      </n>
      <n v="247575077920">
        <tpls c="8">
          <tpl hier="1" item="6"/>
          <tpl hier="4" item="3"/>
          <tpl fld="3" item="5"/>
          <tpl fld="2" item="54"/>
          <tpl hier="9" item="1"/>
          <tpl hier="11" item="4"/>
          <tpl hier="12" item="5"/>
          <tpl fld="4" item="0"/>
        </tpls>
      </n>
      <n v="3433330136">
        <tpls c="8">
          <tpl hier="1" item="6"/>
          <tpl hier="4" item="3"/>
          <tpl fld="3" item="56"/>
          <tpl fld="2" item="59"/>
          <tpl hier="9" item="1"/>
          <tpl hier="11" item="4"/>
          <tpl hier="12" item="5"/>
          <tpl fld="4" item="0"/>
        </tpls>
      </n>
      <n v="13032173968">
        <tpls c="8">
          <tpl hier="1" item="6"/>
          <tpl hier="4" item="3"/>
          <tpl fld="3" item="0"/>
          <tpl fld="2" item="59"/>
          <tpl hier="9" item="1"/>
          <tpl hier="11" item="4"/>
          <tpl hier="12" item="5"/>
          <tpl fld="4" item="0"/>
        </tpls>
      </n>
      <n v="48750772130">
        <tpls c="8">
          <tpl hier="1" item="6"/>
          <tpl hier="4" item="3"/>
          <tpl fld="3" item="49"/>
          <tpl fld="2" item="59"/>
          <tpl hier="9" item="1"/>
          <tpl hier="11" item="4"/>
          <tpl hier="12" item="5"/>
          <tpl fld="4" item="0"/>
        </tpls>
      </n>
      <n v="4066093580">
        <tpls c="8">
          <tpl hier="1" item="6"/>
          <tpl hier="4" item="3"/>
          <tpl fld="3" item="32"/>
          <tpl fld="2" item="65"/>
          <tpl hier="9" item="1"/>
          <tpl hier="11" item="4"/>
          <tpl hier="12" item="5"/>
          <tpl fld="4" item="0"/>
        </tpls>
      </n>
      <n v="20889496570">
        <tpls c="8">
          <tpl hier="1" item="6"/>
          <tpl hier="4" item="3"/>
          <tpl fld="3" item="22"/>
          <tpl fld="2" item="65"/>
          <tpl hier="9" item="1"/>
          <tpl hier="11" item="4"/>
          <tpl hier="12" item="5"/>
          <tpl fld="4" item="0"/>
        </tpls>
      </n>
      <n v="91476234823">
        <tpls c="8">
          <tpl hier="1" item="6"/>
          <tpl hier="4" item="3"/>
          <tpl fld="3" item="11"/>
          <tpl fld="2" item="65"/>
          <tpl hier="9" item="1"/>
          <tpl hier="11" item="4"/>
          <tpl hier="12" item="5"/>
          <tpl fld="4" item="0"/>
        </tpls>
      </n>
      <n v="25748521816">
        <tpls c="8">
          <tpl hier="1" item="6"/>
          <tpl hier="4" item="3"/>
          <tpl fld="3" item="40"/>
          <tpl fld="2" item="85"/>
          <tpl hier="9" item="1"/>
          <tpl hier="11" item="4"/>
          <tpl hier="12" item="5"/>
          <tpl fld="4" item="0"/>
        </tpls>
      </n>
      <n v="46623491232">
        <tpls c="8">
          <tpl hier="1" item="6"/>
          <tpl hier="4" item="3"/>
          <tpl fld="3" item="28"/>
          <tpl fld="2" item="85"/>
          <tpl hier="9" item="1"/>
          <tpl hier="11" item="4"/>
          <tpl hier="12" item="5"/>
          <tpl fld="4" item="0"/>
        </tpls>
      </n>
      <n v="237263736440">
        <tpls c="8">
          <tpl hier="1" item="6"/>
          <tpl hier="4" item="3"/>
          <tpl fld="3" item="23"/>
          <tpl fld="2" item="85"/>
          <tpl hier="9" item="1"/>
          <tpl hier="11" item="4"/>
          <tpl hier="12" item="5"/>
          <tpl fld="4" item="0"/>
        </tpls>
      </n>
      <n v="18829540408">
        <tpls c="8">
          <tpl hier="1" item="6"/>
          <tpl hier="4" item="3"/>
          <tpl fld="3" item="56"/>
          <tpl fld="2" item="49"/>
          <tpl hier="9" item="1"/>
          <tpl hier="11" item="4"/>
          <tpl hier="12" item="5"/>
          <tpl fld="4" item="0"/>
        </tpls>
      </n>
      <n v="73546841120">
        <tpls c="8">
          <tpl hier="1" item="6"/>
          <tpl hier="4" item="3"/>
          <tpl fld="3" item="50"/>
          <tpl fld="2" item="49"/>
          <tpl hier="9" item="1"/>
          <tpl hier="11" item="4"/>
          <tpl hier="12" item="5"/>
          <tpl fld="4" item="0"/>
        </tpls>
      </n>
      <n v="310129977848">
        <tpls c="8">
          <tpl hier="1" item="6"/>
          <tpl hier="4" item="3"/>
          <tpl fld="3" item="19"/>
          <tpl fld="2" item="49"/>
          <tpl hier="9" item="1"/>
          <tpl hier="11" item="4"/>
          <tpl hier="12" item="5"/>
          <tpl fld="4" item="0"/>
        </tpls>
      </n>
      <n v="15673408400">
        <tpls c="8">
          <tpl hier="1" item="6"/>
          <tpl hier="4" item="3"/>
          <tpl fld="3" item="8"/>
          <tpl fld="2" item="44"/>
          <tpl hier="9" item="1"/>
          <tpl hier="11" item="4"/>
          <tpl hier="12" item="5"/>
          <tpl fld="4" item="0"/>
        </tpls>
      </n>
      <n v="96398291712">
        <tpls c="8">
          <tpl hier="1" item="6"/>
          <tpl hier="4" item="3"/>
          <tpl fld="3" item="51"/>
          <tpl fld="2" item="44"/>
          <tpl hier="9" item="1"/>
          <tpl hier="11" item="4"/>
          <tpl hier="12" item="5"/>
          <tpl fld="4" item="0"/>
        </tpls>
      </n>
      <n v="431960711168">
        <tpls c="8">
          <tpl hier="1" item="6"/>
          <tpl hier="4" item="3"/>
          <tpl fld="3" item="41"/>
          <tpl fld="2" item="44"/>
          <tpl hier="9" item="1"/>
          <tpl hier="11" item="4"/>
          <tpl hier="12" item="5"/>
          <tpl fld="4" item="0"/>
        </tpls>
      </n>
      <n v="516010976">
        <tpls c="8">
          <tpl hier="1" item="6"/>
          <tpl hier="4" item="3"/>
          <tpl fld="3" item="16"/>
          <tpl fld="2" item="34"/>
          <tpl hier="9" item="1"/>
          <tpl hier="11" item="4"/>
          <tpl hier="12" item="5"/>
          <tpl fld="4" item="0"/>
        </tpls>
      </n>
      <n v="4350765184">
        <tpls c="8">
          <tpl hier="1" item="6"/>
          <tpl hier="4" item="3"/>
          <tpl fld="3" item="51"/>
          <tpl fld="2" item="34"/>
          <tpl hier="9" item="1"/>
          <tpl hier="11" item="4"/>
          <tpl hier="12" item="5"/>
          <tpl fld="4" item="0"/>
        </tpls>
      </n>
      <n v="13664469248">
        <tpls c="8">
          <tpl hier="1" item="6"/>
          <tpl hier="4" item="3"/>
          <tpl fld="3" item="21"/>
          <tpl fld="2" item="34"/>
          <tpl hier="9" item="1"/>
          <tpl hier="11" item="4"/>
          <tpl hier="12" item="5"/>
          <tpl fld="4" item="0"/>
        </tpls>
      </n>
      <n v="23360359864">
        <tpls c="8">
          <tpl hier="1" item="6"/>
          <tpl hier="4" item="3"/>
          <tpl fld="3" item="36"/>
          <tpl fld="2" item="64"/>
          <tpl hier="9" item="1"/>
          <tpl hier="11" item="4"/>
          <tpl hier="12" item="5"/>
          <tpl fld="4" item="0"/>
        </tpls>
      </n>
      <n v="72967619440">
        <tpls c="8">
          <tpl hier="1" item="6"/>
          <tpl hier="4" item="3"/>
          <tpl fld="3" item="52"/>
          <tpl fld="2" item="64"/>
          <tpl hier="9" item="1"/>
          <tpl hier="11" item="4"/>
          <tpl hier="12" item="5"/>
          <tpl fld="4" item="0"/>
        </tpls>
      </n>
      <n v="23647596635.25">
        <tpls c="8">
          <tpl hier="1" item="6"/>
          <tpl hier="4" item="3"/>
          <tpl fld="3" item="58"/>
          <tpl fld="2" item="33"/>
          <tpl hier="9" item="1"/>
          <tpl hier="11" item="4"/>
          <tpl hier="12" item="5"/>
          <tpl fld="4" item="0"/>
        </tpls>
      </n>
      <n v="8217057920">
        <tpls c="8">
          <tpl hier="1" item="6"/>
          <tpl hier="4" item="3"/>
          <tpl fld="3" item="32"/>
          <tpl fld="2" item="43"/>
          <tpl hier="9" item="1"/>
          <tpl hier="11" item="4"/>
          <tpl hier="12" item="5"/>
          <tpl fld="4" item="0"/>
        </tpls>
      </n>
      <n v="3879325832">
        <tpls c="8">
          <tpl hier="1" item="6"/>
          <tpl hier="4" item="3"/>
          <tpl fld="3" item="42"/>
          <tpl fld="2" item="22"/>
          <tpl hier="9" item="1"/>
          <tpl hier="11" item="4"/>
          <tpl hier="12" item="5"/>
          <tpl fld="4" item="0"/>
        </tpls>
      </n>
      <n v="43982981384">
        <tpls c="8">
          <tpl hier="1" item="6"/>
          <tpl hier="4" item="3"/>
          <tpl fld="3" item="21"/>
          <tpl fld="2" item="21"/>
          <tpl hier="9" item="1"/>
          <tpl hier="11" item="4"/>
          <tpl hier="12" item="5"/>
          <tpl fld="4" item="0"/>
        </tpls>
      </n>
      <n v="439494583168">
        <tpls c="8">
          <tpl hier="1" item="6"/>
          <tpl hier="4" item="3"/>
          <tpl fld="3" item="54"/>
          <tpl fld="2" item="39"/>
          <tpl hier="9" item="1"/>
          <tpl hier="11" item="4"/>
          <tpl hier="12" item="5"/>
          <tpl fld="4" item="0"/>
        </tpls>
      </n>
      <n v="2570972539.5">
        <tpls c="8">
          <tpl hier="1" item="6"/>
          <tpl hier="4" item="3"/>
          <tpl fld="3" item="39"/>
          <tpl fld="2" item="31"/>
          <tpl hier="9" item="1"/>
          <tpl hier="11" item="4"/>
          <tpl hier="12" item="5"/>
          <tpl fld="4" item="0"/>
        </tpls>
      </n>
      <n v="5352093860.25">
        <tpls c="8">
          <tpl hier="1" item="6"/>
          <tpl hier="4" item="3"/>
          <tpl fld="3" item="12"/>
          <tpl fld="2" item="27"/>
          <tpl hier="9" item="1"/>
          <tpl hier="11" item="4"/>
          <tpl hier="12" item="5"/>
          <tpl fld="4" item="0"/>
        </tpls>
      </n>
      <n v="10215095900">
        <tpls c="8">
          <tpl hier="1" item="6"/>
          <tpl hier="4" item="3"/>
          <tpl fld="3" item="51"/>
          <tpl fld="2" item="24"/>
          <tpl hier="9" item="1"/>
          <tpl hier="11" item="4"/>
          <tpl hier="12" item="5"/>
          <tpl fld="4" item="0"/>
        </tpls>
      </n>
      <n v="23677532752">
        <tpls c="8">
          <tpl hier="1" item="6"/>
          <tpl hier="4" item="3"/>
          <tpl fld="3" item="30"/>
          <tpl fld="2" item="13"/>
          <tpl hier="9" item="1"/>
          <tpl hier="11" item="4"/>
          <tpl hier="12" item="5"/>
          <tpl fld="4" item="0"/>
        </tpls>
      </n>
      <n v="23015333644">
        <tpls c="8">
          <tpl hier="1" item="6"/>
          <tpl hier="4" item="3"/>
          <tpl fld="3" item="55"/>
          <tpl fld="2" item="30"/>
          <tpl hier="9" item="1"/>
          <tpl hier="11" item="4"/>
          <tpl hier="12" item="5"/>
          <tpl fld="4" item="0"/>
        </tpls>
      </n>
      <n v="36381494624">
        <tpls c="8">
          <tpl hier="1" item="6"/>
          <tpl hier="4" item="3"/>
          <tpl fld="3" item="36"/>
          <tpl fld="2" item="38"/>
          <tpl hier="9" item="1"/>
          <tpl hier="11" item="4"/>
          <tpl hier="12" item="5"/>
          <tpl fld="4" item="0"/>
        </tpls>
      </n>
      <n v="948957375488">
        <tpls c="8">
          <tpl hier="1" item="6"/>
          <tpl hier="4" item="3"/>
          <tpl fld="3" item="23"/>
          <tpl fld="2" item="10"/>
          <tpl hier="9" item="1"/>
          <tpl hier="11" item="4"/>
          <tpl hier="12" item="5"/>
          <tpl fld="4" item="0"/>
        </tpls>
      </n>
      <n v="15690386546">
        <tpls c="8">
          <tpl hier="1" item="6"/>
          <tpl hier="4" item="3"/>
          <tpl fld="3" item="55"/>
          <tpl fld="2" item="20"/>
          <tpl hier="9" item="1"/>
          <tpl hier="11" item="4"/>
          <tpl hier="12" item="5"/>
          <tpl fld="4" item="0"/>
        </tpls>
      </n>
      <n v="28612706498.5">
        <tpls c="8">
          <tpl hier="1" item="6"/>
          <tpl hier="4" item="3"/>
          <tpl fld="3" item="22"/>
          <tpl fld="2" item="19"/>
          <tpl hier="9" item="1"/>
          <tpl hier="11" item="4"/>
          <tpl hier="12" item="5"/>
          <tpl fld="4" item="0"/>
        </tpls>
      </n>
      <n v="847761040384">
        <tpls c="8">
          <tpl hier="1" item="6"/>
          <tpl hier="4" item="3"/>
          <tpl fld="3" item="7"/>
          <tpl fld="2" item="57"/>
          <tpl hier="9" item="1"/>
          <tpl hier="11" item="4"/>
          <tpl hier="12" item="5"/>
          <tpl fld="4" item="0"/>
        </tpls>
      </n>
      <n v="3941302781952">
        <tpls c="8">
          <tpl hier="1" item="6"/>
          <tpl hier="4" item="3"/>
          <tpl fld="3" item="6"/>
          <tpl fld="2" item="57"/>
          <tpl hier="9" item="1"/>
          <tpl hier="11" item="4"/>
          <tpl hier="12" item="5"/>
          <tpl fld="4" item="0"/>
        </tpls>
      </n>
      <n v="9575810430976">
        <tpls c="8">
          <tpl hier="1" item="6"/>
          <tpl hier="4" item="3"/>
          <tpl fld="3" item="5"/>
          <tpl fld="2" item="57"/>
          <tpl hier="9" item="1"/>
          <tpl hier="11" item="4"/>
          <tpl hier="12" item="5"/>
          <tpl fld="4" item="0"/>
        </tpls>
      </n>
      <n v="485208584192">
        <tpls c="8">
          <tpl hier="1" item="6"/>
          <tpl hier="4" item="3"/>
          <tpl fld="3" item="56"/>
          <tpl fld="2" item="61"/>
          <tpl hier="9" item="1"/>
          <tpl hier="11" item="4"/>
          <tpl hier="12" item="5"/>
          <tpl fld="4" item="0"/>
        </tpls>
      </n>
      <n v="2663391475712">
        <tpls c="8">
          <tpl hier="1" item="6"/>
          <tpl hier="4" item="3"/>
          <tpl fld="3" item="0"/>
          <tpl fld="2" item="61"/>
          <tpl hier="9" item="1"/>
          <tpl hier="11" item="4"/>
          <tpl hier="12" item="5"/>
          <tpl fld="4" item="0"/>
        </tpls>
      </n>
      <n v="6613204520960">
        <tpls c="8">
          <tpl hier="1" item="6"/>
          <tpl hier="4" item="3"/>
          <tpl fld="3" item="55"/>
          <tpl fld="2" item="61"/>
          <tpl hier="9" item="1"/>
          <tpl hier="11" item="4"/>
          <tpl hier="12" item="5"/>
          <tpl fld="4" item="0"/>
        </tpls>
      </n>
      <n v="87266876144">
        <tpls c="8">
          <tpl hier="1" item="6"/>
          <tpl hier="4" item="3"/>
          <tpl fld="3" item="35"/>
          <tpl fld="2" item="79"/>
          <tpl hier="9" item="1"/>
          <tpl hier="11" item="4"/>
          <tpl hier="12" item="5"/>
          <tpl fld="4" item="0"/>
        </tpls>
      </n>
      <n v="513556588696">
        <tpls c="8">
          <tpl hier="1" item="6"/>
          <tpl hier="4" item="3"/>
          <tpl fld="3" item="40"/>
          <tpl fld="2" item="79"/>
          <tpl hier="9" item="1"/>
          <tpl hier="11" item="4"/>
          <tpl hier="12" item="5"/>
          <tpl fld="4" item="0"/>
        </tpls>
      </n>
      <n v="1097603934208">
        <tpls c="8">
          <tpl hier="1" item="6"/>
          <tpl hier="4" item="3"/>
          <tpl fld="3" item="50"/>
          <tpl fld="2" item="79"/>
          <tpl hier="9" item="1"/>
          <tpl hier="11" item="4"/>
          <tpl hier="12" item="5"/>
          <tpl fld="4" item="0"/>
        </tpls>
      </n>
      <n v="2462264404992">
        <tpls c="8">
          <tpl hier="1" item="6"/>
          <tpl hier="4" item="3"/>
          <tpl fld="3" item="49"/>
          <tpl fld="2" item="79"/>
          <tpl hier="9" item="1"/>
          <tpl hier="11" item="4"/>
          <tpl hier="12" item="5"/>
          <tpl fld="4" item="0"/>
        </tpls>
      </n>
      <n v="94407557120">
        <tpls c="8">
          <tpl hier="1" item="6"/>
          <tpl hier="4" item="3"/>
          <tpl fld="3" item="37"/>
          <tpl fld="2" item="46"/>
          <tpl hier="9" item="1"/>
          <tpl hier="11" item="4"/>
          <tpl hier="12" item="5"/>
          <tpl fld="4" item="0"/>
        </tpls>
      </n>
      <n v="2970431820800">
        <tpls c="8">
          <tpl hier="1" item="6"/>
          <tpl hier="4" item="3"/>
          <tpl fld="3" item="39"/>
          <tpl fld="2" item="46"/>
          <tpl hier="9" item="1"/>
          <tpl hier="11" item="4"/>
          <tpl hier="12" item="5"/>
          <tpl fld="4" item="0"/>
        </tpls>
      </n>
      <n v="7123124448256">
        <tpls c="8">
          <tpl hier="1" item="6"/>
          <tpl hier="4" item="3"/>
          <tpl fld="3" item="28"/>
          <tpl fld="2" item="46"/>
          <tpl hier="9" item="1"/>
          <tpl hier="11" item="4"/>
          <tpl hier="12" item="5"/>
          <tpl fld="4" item="0"/>
        </tpls>
      </n>
      <n v="13673251412992">
        <tpls c="8">
          <tpl hier="1" item="6"/>
          <tpl hier="4" item="3"/>
          <tpl fld="3" item="19"/>
          <tpl fld="2" item="46"/>
          <tpl hier="9" item="1"/>
          <tpl hier="11" item="4"/>
          <tpl hier="12" item="5"/>
          <tpl fld="4" item="0"/>
        </tpls>
      </n>
      <n v="1728800030720">
        <tpls c="8">
          <tpl hier="1" item="6"/>
          <tpl hier="4" item="3"/>
          <tpl fld="3" item="26"/>
          <tpl fld="2" item="51"/>
          <tpl hier="9" item="1"/>
          <tpl hier="11" item="4"/>
          <tpl hier="12" item="5"/>
          <tpl fld="4" item="0"/>
        </tpls>
      </n>
      <n v="16781477336064">
        <tpls c="8">
          <tpl hier="1" item="6"/>
          <tpl hier="4" item="3"/>
          <tpl fld="3" item="25"/>
          <tpl fld="2" item="51"/>
          <tpl hier="9" item="1"/>
          <tpl hier="11" item="4"/>
          <tpl hier="12" item="5"/>
          <tpl fld="4" item="0"/>
        </tpls>
      </n>
      <n v="46140582100992">
        <tpls c="8">
          <tpl hier="1" item="6"/>
          <tpl hier="4" item="3"/>
          <tpl fld="3" item="24"/>
          <tpl fld="2" item="51"/>
          <tpl hier="9" item="1"/>
          <tpl hier="11" item="4"/>
          <tpl hier="12" item="5"/>
          <tpl fld="4" item="0"/>
        </tpls>
      </n>
      <n v="87778396438528">
        <tpls c="8">
          <tpl hier="1" item="6"/>
          <tpl hier="4" item="3"/>
          <tpl fld="3" item="23"/>
          <tpl fld="2" item="51"/>
          <tpl hier="9" item="1"/>
          <tpl hier="11" item="4"/>
          <tpl hier="12" item="5"/>
          <tpl fld="4" item="0"/>
        </tpls>
      </n>
      <n v="18524884225254">
        <tpls c="8">
          <tpl hier="1" item="6"/>
          <tpl hier="4" item="3"/>
          <tpl fld="3" item="54"/>
          <tpl fld="1" item="1"/>
          <tpl hier="9" item="1"/>
          <tpl hier="11" item="4"/>
          <tpl hier="12" item="5"/>
          <tpl fld="4" item="0"/>
        </tpls>
      </n>
      <n v="78456075089920">
        <tpls c="8">
          <tpl hier="1" item="6"/>
          <tpl hier="4" item="3"/>
          <tpl fld="3" item="53"/>
          <tpl fld="1" item="1"/>
          <tpl hier="9" item="1"/>
          <tpl hier="11" item="4"/>
          <tpl hier="12" item="5"/>
          <tpl fld="4" item="0"/>
        </tpls>
      </n>
      <n v="175416541091776">
        <tpls c="8">
          <tpl hier="1" item="6"/>
          <tpl hier="4" item="3"/>
          <tpl fld="3" item="52"/>
          <tpl fld="1" item="1"/>
          <tpl hier="9" item="1"/>
          <tpl hier="11" item="4"/>
          <tpl hier="12" item="5"/>
          <tpl fld="4" item="0"/>
        </tpls>
      </n>
      <n v="399313424">
        <tpls c="8">
          <tpl hier="1" item="6"/>
          <tpl hier="4" item="3"/>
          <tpl fld="3" item="48"/>
          <tpl fld="2" item="58"/>
          <tpl hier="9" item="1"/>
          <tpl hier="11" item="4"/>
          <tpl hier="12" item="5"/>
          <tpl fld="4" item="0"/>
        </tpls>
      </n>
      <n v="3928700000">
        <tpls c="8">
          <tpl hier="1" item="6"/>
          <tpl hier="4" item="3"/>
          <tpl fld="3" item="46"/>
          <tpl fld="2" item="58"/>
          <tpl hier="9" item="1"/>
          <tpl hier="11" item="4"/>
          <tpl hier="12" item="5"/>
          <tpl fld="4" item="0"/>
        </tpls>
      </n>
      <n v="19387107536">
        <tpls c="8">
          <tpl hier="1" item="6"/>
          <tpl hier="4" item="3"/>
          <tpl fld="3" item="45"/>
          <tpl fld="2" item="58"/>
          <tpl hier="9" item="1"/>
          <tpl hier="11" item="4"/>
          <tpl hier="12" item="5"/>
          <tpl fld="4" item="0"/>
        </tpls>
      </n>
      <n v="56355970528">
        <tpls c="8">
          <tpl hier="1" item="6"/>
          <tpl hier="4" item="3"/>
          <tpl fld="3" item="47"/>
          <tpl fld="2" item="58"/>
          <tpl hier="9" item="1"/>
          <tpl hier="11" item="4"/>
          <tpl hier="12" item="5"/>
          <tpl fld="4" item="0"/>
        </tpls>
      </n>
      <n v="27982009696">
        <tpls c="8">
          <tpl hier="1" item="6"/>
          <tpl hier="4" item="3"/>
          <tpl fld="3" item="34"/>
          <tpl fld="2" item="63"/>
          <tpl hier="9" item="1"/>
          <tpl hier="11" item="4"/>
          <tpl hier="12" item="5"/>
          <tpl fld="4" item="0"/>
        </tpls>
      </n>
      <n v="92818737664">
        <tpls c="8">
          <tpl hier="1" item="6"/>
          <tpl hier="4" item="3"/>
          <tpl fld="3" item="36"/>
          <tpl fld="2" item="63"/>
          <tpl hier="9" item="1"/>
          <tpl hier="11" item="4"/>
          <tpl hier="12" item="5"/>
          <tpl fld="4" item="0"/>
        </tpls>
      </n>
      <n v="229836054016">
        <tpls c="8">
          <tpl hier="1" item="6"/>
          <tpl hier="4" item="3"/>
          <tpl fld="3" item="27"/>
          <tpl fld="2" item="63"/>
          <tpl hier="9" item="1"/>
          <tpl hier="11" item="4"/>
          <tpl hier="12" item="5"/>
          <tpl fld="4" item="0"/>
        </tpls>
      </n>
      <n v="801891267584">
        <tpls c="8">
          <tpl hier="1" item="6"/>
          <tpl hier="4" item="3"/>
          <tpl fld="3" item="33"/>
          <tpl fld="2" item="63"/>
          <tpl hier="9" item="1"/>
          <tpl hier="11" item="4"/>
          <tpl hier="12" item="5"/>
          <tpl fld="4" item="0"/>
        </tpls>
      </n>
      <n v="88263472">
        <tpls c="8">
          <tpl hier="1" item="6"/>
          <tpl hier="4" item="3"/>
          <tpl fld="3" item="18"/>
          <tpl fld="2" item="82"/>
          <tpl hier="9" item="1"/>
          <tpl hier="11" item="4"/>
          <tpl hier="12" item="5"/>
          <tpl fld="4" item="0"/>
        </tpls>
      </n>
      <n v="1454612663">
        <tpls c="8">
          <tpl hier="1" item="6"/>
          <tpl hier="4" item="3"/>
          <tpl fld="3" item="22"/>
          <tpl fld="2" item="82"/>
          <tpl hier="9" item="1"/>
          <tpl hier="11" item="4"/>
          <tpl hier="12" item="5"/>
          <tpl fld="4" item="0"/>
        </tpls>
      </n>
      <n v="5246082752">
        <tpls c="8">
          <tpl hier="1" item="6"/>
          <tpl hier="4" item="3"/>
          <tpl fld="3" item="17"/>
          <tpl fld="2" item="82"/>
          <tpl hier="9" item="1"/>
          <tpl hier="11" item="4"/>
          <tpl hier="12" item="5"/>
          <tpl fld="4" item="0"/>
        </tpls>
      </n>
      <n v="10286384992">
        <tpls c="8">
          <tpl hier="1" item="6"/>
          <tpl hier="4" item="3"/>
          <tpl fld="3" item="21"/>
          <tpl fld="2" item="82"/>
          <tpl hier="9" item="1"/>
          <tpl hier="11" item="4"/>
          <tpl hier="12" item="5"/>
          <tpl fld="4" item="0"/>
        </tpls>
      </n>
      <n v="2262194839.3125">
        <tpls c="8">
          <tpl hier="1" item="6"/>
          <tpl hier="4" item="3"/>
          <tpl fld="3" item="8"/>
          <tpl fld="2" item="47"/>
          <tpl hier="9" item="1"/>
          <tpl hier="11" item="4"/>
          <tpl hier="12" item="5"/>
          <tpl fld="4" item="0"/>
        </tpls>
      </n>
      <n v="7795930790.5">
        <tpls c="8">
          <tpl hier="1" item="6"/>
          <tpl hier="4" item="3"/>
          <tpl fld="3" item="7"/>
          <tpl fld="2" item="47"/>
          <tpl hier="9" item="1"/>
          <tpl hier="11" item="4"/>
          <tpl hier="12" item="5"/>
          <tpl fld="4" item="0"/>
        </tpls>
      </n>
      <n v="25498456408">
        <tpls c="8">
          <tpl hier="1" item="6"/>
          <tpl hier="4" item="3"/>
          <tpl fld="3" item="6"/>
          <tpl fld="2" item="47"/>
          <tpl hier="9" item="1"/>
          <tpl hier="11" item="4"/>
          <tpl hier="12" item="5"/>
          <tpl fld="4" item="0"/>
        </tpls>
      </n>
      <n v="73901735640">
        <tpls c="8">
          <tpl hier="1" item="6"/>
          <tpl hier="4" item="3"/>
          <tpl fld="3" item="5"/>
          <tpl fld="2" item="47"/>
          <tpl hier="9" item="1"/>
          <tpl hier="11" item="4"/>
          <tpl hier="12" item="5"/>
          <tpl fld="4" item="0"/>
        </tpls>
      </n>
      <n v="9913669712">
        <tpls c="8">
          <tpl hier="1" item="6"/>
          <tpl hier="4" item="3"/>
          <tpl fld="3" item="56"/>
          <tpl fld="2" item="52"/>
          <tpl hier="9" item="1"/>
          <tpl hier="11" item="4"/>
          <tpl hier="12" item="5"/>
          <tpl fld="4" item="0"/>
        </tpls>
      </n>
      <n v="24592457349.75">
        <tpls c="8">
          <tpl hier="1" item="6"/>
          <tpl hier="4" item="3"/>
          <tpl fld="3" item="0"/>
          <tpl fld="2" item="52"/>
          <tpl hier="9" item="1"/>
          <tpl hier="11" item="4"/>
          <tpl hier="12" item="5"/>
          <tpl fld="4" item="0"/>
        </tpls>
      </n>
      <n v="63057346244">
        <tpls c="8">
          <tpl hier="1" item="6"/>
          <tpl hier="4" item="3"/>
          <tpl fld="3" item="55"/>
          <tpl fld="2" item="52"/>
          <tpl hier="9" item="1"/>
          <tpl hier="11" item="4"/>
          <tpl hier="12" item="5"/>
          <tpl fld="4" item="0"/>
        </tpls>
      </n>
      <n v="123097940">
        <tpls c="8">
          <tpl hier="1" item="6"/>
          <tpl hier="4" item="3"/>
          <tpl fld="3" item="35"/>
          <tpl fld="2" item="56"/>
          <tpl hier="9" item="1"/>
          <tpl hier="11" item="4"/>
          <tpl hier="12" item="5"/>
          <tpl fld="4" item="0"/>
        </tpls>
      </n>
      <n v="3551748884">
        <tpls c="8">
          <tpl hier="1" item="6"/>
          <tpl hier="4" item="3"/>
          <tpl fld="3" item="40"/>
          <tpl fld="2" item="56"/>
          <tpl hier="9" item="1"/>
          <tpl hier="11" item="4"/>
          <tpl hier="12" item="5"/>
          <tpl fld="4" item="0"/>
        </tpls>
      </n>
      <n v="26264642424">
        <tpls c="8">
          <tpl hier="1" item="6"/>
          <tpl hier="4" item="3"/>
          <tpl fld="3" item="50"/>
          <tpl fld="2" item="56"/>
          <tpl hier="9" item="1"/>
          <tpl hier="11" item="4"/>
          <tpl hier="12" item="5"/>
          <tpl fld="4" item="0"/>
        </tpls>
      </n>
      <n v="60806085472">
        <tpls c="8">
          <tpl hier="1" item="6"/>
          <tpl hier="4" item="3"/>
          <tpl fld="3" item="49"/>
          <tpl fld="2" item="56"/>
          <tpl hier="9" item="1"/>
          <tpl hier="11" item="4"/>
          <tpl hier="12" item="5"/>
          <tpl fld="4" item="0"/>
        </tpls>
      </n>
      <n v="77865924832">
        <tpls c="8">
          <tpl hier="1" item="6"/>
          <tpl hier="4" item="3"/>
          <tpl fld="3" item="37"/>
          <tpl fld="2" item="60"/>
          <tpl hier="9" item="1"/>
          <tpl hier="11" item="4"/>
          <tpl hier="12" item="5"/>
          <tpl fld="4" item="0"/>
        </tpls>
      </n>
      <n v="1094598402624">
        <tpls c="8">
          <tpl hier="1" item="6"/>
          <tpl hier="4" item="3"/>
          <tpl fld="3" item="39"/>
          <tpl fld="2" item="60"/>
          <tpl hier="9" item="1"/>
          <tpl hier="11" item="4"/>
          <tpl hier="12" item="5"/>
          <tpl fld="4" item="0"/>
        </tpls>
      </n>
      <n v="3742861530112">
        <tpls c="8">
          <tpl hier="1" item="6"/>
          <tpl hier="4" item="3"/>
          <tpl fld="3" item="28"/>
          <tpl fld="2" item="60"/>
          <tpl hier="9" item="1"/>
          <tpl hier="11" item="4"/>
          <tpl hier="12" item="5"/>
          <tpl fld="4" item="0"/>
        </tpls>
      </n>
      <n v="11287956457472">
        <tpls c="8">
          <tpl hier="1" item="6"/>
          <tpl hier="4" item="3"/>
          <tpl fld="3" item="19"/>
          <tpl fld="2" item="60"/>
          <tpl hier="9" item="1"/>
          <tpl hier="11" item="4"/>
          <tpl hier="12" item="5"/>
          <tpl fld="4" item="0"/>
        </tpls>
      </n>
      <n v="2416954736">
        <tpls c="8">
          <tpl hier="1" item="6"/>
          <tpl hier="4" item="3"/>
          <tpl fld="3" item="26"/>
          <tpl fld="2" item="55"/>
          <tpl hier="9" item="1"/>
          <tpl hier="11" item="4"/>
          <tpl hier="12" item="5"/>
          <tpl fld="4" item="0"/>
        </tpls>
      </n>
      <n v="7976484422.5">
        <tpls c="8">
          <tpl hier="1" item="6"/>
          <tpl hier="4" item="3"/>
          <tpl fld="3" item="25"/>
          <tpl fld="2" item="55"/>
          <tpl hier="9" item="1"/>
          <tpl hier="11" item="4"/>
          <tpl hier="12" item="5"/>
          <tpl fld="4" item="0"/>
        </tpls>
      </n>
      <n v="13251922086">
        <tpls c="8">
          <tpl hier="1" item="6"/>
          <tpl hier="4" item="3"/>
          <tpl fld="3" item="24"/>
          <tpl fld="2" item="55"/>
          <tpl hier="9" item="1"/>
          <tpl hier="11" item="4"/>
          <tpl hier="12" item="5"/>
          <tpl fld="4" item="0"/>
        </tpls>
      </n>
      <n v="60228286148">
        <tpls c="8">
          <tpl hier="1" item="6"/>
          <tpl hier="4" item="3"/>
          <tpl fld="3" item="23"/>
          <tpl fld="2" item="55"/>
          <tpl hier="9" item="1"/>
          <tpl hier="11" item="4"/>
          <tpl hier="12" item="5"/>
          <tpl fld="4" item="0"/>
        </tpls>
      </n>
      <n v="1009450280">
        <tpls c="8">
          <tpl hier="1" item="6"/>
          <tpl hier="4" item="3"/>
          <tpl fld="3" item="10"/>
          <tpl fld="2" item="42"/>
          <tpl hier="9" item="1"/>
          <tpl hier="11" item="4"/>
          <tpl hier="12" item="5"/>
          <tpl fld="4" item="0"/>
        </tpls>
      </n>
      <n v="5160333373">
        <tpls c="8">
          <tpl hier="1" item="6"/>
          <tpl hier="4" item="3"/>
          <tpl fld="3" item="12"/>
          <tpl fld="2" item="42"/>
          <tpl hier="9" item="1"/>
          <tpl hier="11" item="4"/>
          <tpl hier="12" item="5"/>
          <tpl fld="4" item="0"/>
        </tpls>
      </n>
      <n v="3538044740">
        <tpls c="8">
          <tpl hier="1" item="6"/>
          <tpl hier="4" item="3"/>
          <tpl fld="3" item="11"/>
          <tpl fld="2" item="42"/>
          <tpl hier="9" item="1"/>
          <tpl hier="11" item="4"/>
          <tpl hier="12" item="5"/>
          <tpl fld="4" item="0"/>
        </tpls>
      </n>
      <n v="13794209256.900024">
        <tpls c="8">
          <tpl hier="1" item="6"/>
          <tpl hier="4" item="3"/>
          <tpl fld="3" item="9"/>
          <tpl fld="2" item="42"/>
          <tpl hier="9" item="1"/>
          <tpl hier="11" item="4"/>
          <tpl hier="12" item="5"/>
          <tpl fld="4" item="0"/>
        </tpls>
      </n>
      <n v="8682758640">
        <tpls c="8">
          <tpl hier="1" item="6"/>
          <tpl hier="4" item="3"/>
          <tpl fld="3" item="57"/>
          <tpl fld="2" item="62"/>
          <tpl hier="9" item="1"/>
          <tpl hier="11" item="4"/>
          <tpl hier="12" item="5"/>
          <tpl fld="4" item="0"/>
        </tpls>
      </n>
      <n v="54294092544">
        <tpls c="8">
          <tpl hier="1" item="6"/>
          <tpl hier="4" item="3"/>
          <tpl fld="3" item="3"/>
          <tpl fld="2" item="62"/>
          <tpl hier="9" item="1"/>
          <tpl hier="11" item="4"/>
          <tpl hier="12" item="5"/>
          <tpl fld="4" item="0"/>
        </tpls>
      </n>
      <n v="91867042184">
        <tpls c="8">
          <tpl hier="1" item="6"/>
          <tpl hier="4" item="3"/>
          <tpl fld="3" item="1"/>
          <tpl fld="2" item="62"/>
          <tpl hier="9" item="1"/>
          <tpl hier="11" item="4"/>
          <tpl hier="12" item="5"/>
          <tpl fld="4" item="0"/>
        </tpls>
      </n>
      <n v="2030462454">
        <tpls c="8">
          <tpl hier="1" item="6"/>
          <tpl hier="4" item="3"/>
          <tpl fld="3" item="20"/>
          <tpl fld="2" item="77"/>
          <tpl hier="9" item="1"/>
          <tpl hier="11" item="4"/>
          <tpl hier="12" item="5"/>
          <tpl fld="4" item="0"/>
        </tpls>
      </n>
      <n v="6337759483">
        <tpls c="8">
          <tpl hier="1" item="6"/>
          <tpl hier="4" item="3"/>
          <tpl fld="3" item="51"/>
          <tpl fld="2" item="77"/>
          <tpl hier="9" item="1"/>
          <tpl hier="11" item="4"/>
          <tpl hier="12" item="5"/>
          <tpl fld="4" item="0"/>
        </tpls>
      </n>
      <n v="8495133295.3000488">
        <tpls c="8">
          <tpl hier="1" item="6"/>
          <tpl hier="4" item="3"/>
          <tpl fld="3" item="38"/>
          <tpl fld="2" item="77"/>
          <tpl hier="9" item="1"/>
          <tpl hier="11" item="4"/>
          <tpl hier="12" item="5"/>
          <tpl fld="4" item="0"/>
        </tpls>
      </n>
      <n v="1620367286">
        <tpls c="8">
          <tpl hier="1" item="6"/>
          <tpl hier="4" item="3"/>
          <tpl fld="3" item="44"/>
          <tpl fld="2" item="28"/>
          <tpl hier="9" item="1"/>
          <tpl hier="11" item="4"/>
          <tpl hier="12" item="5"/>
          <tpl fld="4" item="0"/>
        </tpls>
      </n>
      <n v="3378928160">
        <tpls c="8">
          <tpl hier="1" item="6"/>
          <tpl hier="4" item="3"/>
          <tpl fld="3" item="43"/>
          <tpl fld="2" item="28"/>
          <tpl hier="9" item="1"/>
          <tpl hier="11" item="4"/>
          <tpl hier="12" item="5"/>
          <tpl fld="4" item="0"/>
        </tpls>
      </n>
      <n v="6555143742">
        <tpls c="8">
          <tpl hier="1" item="6"/>
          <tpl hier="4" item="3"/>
          <tpl fld="3" item="42"/>
          <tpl fld="2" item="28"/>
          <tpl hier="9" item="1"/>
          <tpl hier="11" item="4"/>
          <tpl hier="12" item="5"/>
          <tpl fld="4" item="0"/>
        </tpls>
      </n>
      <n v="65429501156">
        <tpls c="8">
          <tpl hier="1" item="6"/>
          <tpl hier="4" item="3"/>
          <tpl fld="3" item="41"/>
          <tpl fld="2" item="28"/>
          <tpl hier="9" item="1"/>
          <tpl hier="11" item="4"/>
          <tpl hier="12" item="5"/>
          <tpl fld="4" item="0"/>
        </tpls>
      </n>
      <n v="35944818716">
        <tpls c="8">
          <tpl hier="1" item="6"/>
          <tpl hier="4" item="3"/>
          <tpl fld="3" item="32"/>
          <tpl fld="2" item="35"/>
          <tpl hier="9" item="1"/>
          <tpl hier="11" item="4"/>
          <tpl hier="12" item="5"/>
          <tpl fld="4" item="0"/>
        </tpls>
      </n>
      <n v="116851515840">
        <tpls c="8">
          <tpl hier="1" item="6"/>
          <tpl hier="4" item="3"/>
          <tpl fld="3" item="31"/>
          <tpl fld="2" item="35"/>
          <tpl hier="9" item="1"/>
          <tpl hier="11" item="4"/>
          <tpl hier="12" item="5"/>
          <tpl fld="4" item="0"/>
        </tpls>
      </n>
      <n v="427422278208">
        <tpls c="8">
          <tpl hier="1" item="6"/>
          <tpl hier="4" item="3"/>
          <tpl fld="3" item="30"/>
          <tpl fld="2" item="35"/>
          <tpl hier="9" item="1"/>
          <tpl hier="11" item="4"/>
          <tpl hier="12" item="5"/>
          <tpl fld="4" item="0"/>
        </tpls>
      </n>
      <n v="1375642871424">
        <tpls c="8">
          <tpl hier="1" item="6"/>
          <tpl hier="4" item="3"/>
          <tpl fld="3" item="29"/>
          <tpl fld="2" item="35"/>
          <tpl hier="9" item="1"/>
          <tpl hier="11" item="4"/>
          <tpl hier="12" item="5"/>
          <tpl fld="4" item="0"/>
        </tpls>
      </n>
      <n v="33362951980">
        <tpls c="8">
          <tpl hier="1" item="6"/>
          <tpl hier="4" item="3"/>
          <tpl fld="3" item="16"/>
          <tpl fld="2" item="40"/>
          <tpl hier="9" item="1"/>
          <tpl hier="11" item="4"/>
          <tpl hier="12" item="5"/>
          <tpl fld="4" item="0"/>
        </tpls>
      </n>
      <n v="168096964256">
        <tpls c="8">
          <tpl hier="1" item="6"/>
          <tpl hier="4" item="3"/>
          <tpl fld="3" item="15"/>
          <tpl fld="2" item="40"/>
          <tpl hier="9" item="1"/>
          <tpl hier="11" item="4"/>
          <tpl hier="12" item="5"/>
          <tpl fld="4" item="0"/>
        </tpls>
      </n>
      <n v="467416890944">
        <tpls c="8">
          <tpl hier="1" item="6"/>
          <tpl hier="4" item="3"/>
          <tpl fld="3" item="14"/>
          <tpl fld="2" item="40"/>
          <tpl hier="9" item="1"/>
          <tpl hier="11" item="4"/>
          <tpl hier="12" item="5"/>
          <tpl fld="4" item="0"/>
        </tpls>
      </n>
      <n v="1503467772384">
        <tpls c="8">
          <tpl hier="1" item="6"/>
          <tpl hier="4" item="3"/>
          <tpl fld="3" item="13"/>
          <tpl fld="2" item="40"/>
          <tpl hier="9" item="1"/>
          <tpl hier="11" item="4"/>
          <tpl hier="12" item="5"/>
          <tpl fld="4" item="0"/>
        </tpls>
      </n>
      <n v="7568226560">
        <tpls c="8">
          <tpl hier="1" item="6"/>
          <tpl hier="4" item="3"/>
          <tpl fld="3" item="4"/>
          <tpl fld="2" item="54"/>
          <tpl hier="9" item="1"/>
          <tpl hier="11" item="4"/>
          <tpl hier="12" item="5"/>
          <tpl fld="4" item="0"/>
        </tpls>
      </n>
      <n v="12708805376">
        <tpls c="8">
          <tpl hier="1" item="6"/>
          <tpl hier="4" item="3"/>
          <tpl fld="3" item="58"/>
          <tpl fld="2" item="54"/>
          <tpl hier="9" item="1"/>
          <tpl hier="11" item="4"/>
          <tpl hier="12" item="5"/>
          <tpl fld="4" item="0"/>
        </tpls>
      </n>
      <n v="51847933102">
        <tpls c="8">
          <tpl hier="1" item="6"/>
          <tpl hier="4" item="3"/>
          <tpl fld="3" item="2"/>
          <tpl fld="2" item="54"/>
          <tpl hier="9" item="1"/>
          <tpl hier="11" item="4"/>
          <tpl hier="12" item="5"/>
          <tpl fld="4" item="0"/>
        </tpls>
      </n>
      <n v="4034609993">
        <tpls c="8">
          <tpl hier="1" item="6"/>
          <tpl hier="4" item="3"/>
          <tpl fld="3" item="54"/>
          <tpl fld="2" item="59"/>
          <tpl hier="9" item="1"/>
          <tpl hier="11" item="4"/>
          <tpl hier="12" item="5"/>
          <tpl fld="4" item="0"/>
        </tpls>
      </n>
      <n v="12498292774">
        <tpls c="8">
          <tpl hier="1" item="6"/>
          <tpl hier="4" item="3"/>
          <tpl fld="3" item="53"/>
          <tpl fld="2" item="59"/>
          <tpl hier="9" item="1"/>
          <tpl hier="11" item="4"/>
          <tpl hier="12" item="5"/>
          <tpl fld="4" item="0"/>
        </tpls>
      </n>
      <n v="65862442860">
        <tpls c="8">
          <tpl hier="1" item="6"/>
          <tpl hier="4" item="3"/>
          <tpl fld="3" item="47"/>
          <tpl fld="2" item="59"/>
          <tpl hier="9" item="1"/>
          <tpl hier="11" item="4"/>
          <tpl hier="12" item="5"/>
          <tpl fld="4" item="0"/>
        </tpls>
      </n>
      <n v="4365548838">
        <tpls c="8">
          <tpl hier="1" item="6"/>
          <tpl hier="4" item="3"/>
          <tpl fld="3" item="26"/>
          <tpl fld="2" item="65"/>
          <tpl hier="9" item="1"/>
          <tpl hier="11" item="4"/>
          <tpl hier="12" item="5"/>
          <tpl fld="4" item="0"/>
        </tpls>
      </n>
      <n v="22521714000">
        <tpls c="8">
          <tpl hier="1" item="6"/>
          <tpl hier="4" item="3"/>
          <tpl fld="3" item="15"/>
          <tpl fld="2" item="65"/>
          <tpl hier="9" item="1"/>
          <tpl hier="11" item="4"/>
          <tpl hier="12" item="5"/>
          <tpl fld="4" item="0"/>
        </tpls>
      </n>
      <n v="95415632112">
        <tpls c="8">
          <tpl hier="1" item="6"/>
          <tpl hier="4" item="3"/>
          <tpl fld="3" item="6"/>
          <tpl fld="2" item="65"/>
          <tpl hier="9" item="1"/>
          <tpl hier="11" item="4"/>
          <tpl hier="12" item="5"/>
          <tpl fld="4" item="0"/>
        </tpls>
      </n>
      <n v="35931869080">
        <tpls c="8">
          <tpl hier="1" item="6"/>
          <tpl hier="4" item="3"/>
          <tpl fld="3" item="43"/>
          <tpl fld="2" item="85"/>
          <tpl hier="9" item="1"/>
          <tpl hier="11" item="4"/>
          <tpl hier="12" item="5"/>
          <tpl fld="4" item="0"/>
        </tpls>
      </n>
      <n v="46260188520">
        <tpls c="8">
          <tpl hier="1" item="6"/>
          <tpl hier="4" item="3"/>
          <tpl fld="3" item="27"/>
          <tpl fld="2" item="85"/>
          <tpl hier="9" item="1"/>
          <tpl hier="11" item="4"/>
          <tpl hier="12" item="5"/>
          <tpl fld="4" item="0"/>
        </tpls>
      </n>
      <n v="259841071616">
        <tpls c="8">
          <tpl hier="1" item="6"/>
          <tpl hier="4" item="3"/>
          <tpl fld="3" item="13"/>
          <tpl fld="2" item="85"/>
          <tpl hier="9" item="1"/>
          <tpl hier="11" item="4"/>
          <tpl hier="12" item="5"/>
          <tpl fld="4" item="0"/>
        </tpls>
      </n>
      <n v="22776709384">
        <tpls c="8">
          <tpl hier="1" item="6"/>
          <tpl hier="4" item="3"/>
          <tpl fld="3" item="54"/>
          <tpl fld="2" item="49"/>
          <tpl hier="9" item="1"/>
          <tpl hier="11" item="4"/>
          <tpl hier="12" item="5"/>
          <tpl fld="4" item="0"/>
        </tpls>
      </n>
      <n v="82790548864">
        <tpls c="8">
          <tpl hier="1" item="6"/>
          <tpl hier="4" item="3"/>
          <tpl fld="3" item="45"/>
          <tpl fld="2" item="49"/>
          <tpl hier="9" item="1"/>
          <tpl hier="11" item="4"/>
          <tpl hier="12" item="5"/>
          <tpl fld="4" item="0"/>
        </tpls>
      </n>
      <n v="342626003376">
        <tpls c="8">
          <tpl hier="1" item="6"/>
          <tpl hier="4" item="3"/>
          <tpl fld="3" item="29"/>
          <tpl fld="2" item="49"/>
          <tpl hier="9" item="1"/>
          <tpl hier="11" item="4"/>
          <tpl hier="12" item="5"/>
          <tpl fld="4" item="0"/>
        </tpls>
      </n>
      <n v="21232094260">
        <tpls c="8">
          <tpl hier="1" item="6"/>
          <tpl hier="4" item="3"/>
          <tpl fld="3" item="57"/>
          <tpl fld="2" item="44"/>
          <tpl hier="9" item="1"/>
          <tpl hier="11" item="4"/>
          <tpl hier="12" item="5"/>
          <tpl fld="4" item="0"/>
        </tpls>
      </n>
      <n v="97049135968">
        <tpls c="8">
          <tpl hier="1" item="6"/>
          <tpl hier="4" item="3"/>
          <tpl fld="3" item="50"/>
          <tpl fld="2" item="44"/>
          <tpl hier="9" item="1"/>
          <tpl hier="11" item="4"/>
          <tpl hier="12" item="5"/>
          <tpl fld="4" item="0"/>
        </tpls>
      </n>
      <n v="472514822144">
        <tpls c="8">
          <tpl hier="1" item="6"/>
          <tpl hier="4" item="3"/>
          <tpl fld="3" item="19"/>
          <tpl fld="2" item="44"/>
          <tpl hier="9" item="1"/>
          <tpl hier="11" item="4"/>
          <tpl hier="12" item="5"/>
          <tpl fld="4" item="0"/>
        </tpls>
      </n>
      <n v="623982576">
        <tpls c="8">
          <tpl hier="1" item="6"/>
          <tpl hier="4" item="3"/>
          <tpl fld="3" item="10"/>
          <tpl fld="2" item="34"/>
          <tpl hier="9" item="1"/>
          <tpl hier="11" item="4"/>
          <tpl hier="12" item="5"/>
          <tpl fld="4" item="0"/>
        </tpls>
      </n>
      <n v="5130865280">
        <tpls c="8">
          <tpl hier="1" item="6"/>
          <tpl hier="4" item="3"/>
          <tpl fld="3" item="45"/>
          <tpl fld="2" item="34"/>
          <tpl hier="9" item="1"/>
          <tpl hier="11" item="4"/>
          <tpl hier="12" item="5"/>
          <tpl fld="4" item="0"/>
        </tpls>
      </n>
      <n v="14701376000">
        <tpls c="8">
          <tpl hier="1" item="6"/>
          <tpl hier="4" item="3"/>
          <tpl fld="3" item="13"/>
          <tpl fld="2" item="34"/>
          <tpl hier="9" item="1"/>
          <tpl hier="11" item="4"/>
          <tpl hier="12" item="5"/>
          <tpl fld="4" item="0"/>
        </tpls>
      </n>
      <n v="20537965256">
        <tpls c="8">
          <tpl hier="1" item="6"/>
          <tpl hier="4" item="3"/>
          <tpl fld="3" item="25"/>
          <tpl fld="2" item="64"/>
          <tpl hier="9" item="1"/>
          <tpl hier="11" item="4"/>
          <tpl hier="12" item="5"/>
          <tpl fld="4" item="0"/>
        </tpls>
      </n>
      <n v="92608032108">
        <tpls c="8">
          <tpl hier="1" item="6"/>
          <tpl hier="4" item="3"/>
          <tpl fld="3" item="38"/>
          <tpl fld="2" item="64"/>
          <tpl hier="9" item="1"/>
          <tpl hier="11" item="4"/>
          <tpl hier="12" item="5"/>
          <tpl fld="4" item="0"/>
        </tpls>
      </n>
      <n v="23895227214.25">
        <tpls c="8">
          <tpl hier="1" item="6"/>
          <tpl hier="4" item="3"/>
          <tpl fld="3" item="3"/>
          <tpl fld="2" item="33"/>
          <tpl hier="9" item="1"/>
          <tpl hier="11" item="4"/>
          <tpl hier="12" item="5"/>
          <tpl fld="4" item="0"/>
        </tpls>
      </n>
      <n v="22097701504">
        <tpls c="8">
          <tpl hier="1" item="6"/>
          <tpl hier="4" item="3"/>
          <tpl fld="3" item="20"/>
          <tpl fld="2" item="43"/>
          <tpl hier="9" item="1"/>
          <tpl hier="11" item="4"/>
          <tpl hier="12" item="5"/>
          <tpl fld="4" item="0"/>
        </tpls>
      </n>
      <n v="4668138040">
        <tpls c="8">
          <tpl hier="1" item="6"/>
          <tpl hier="4" item="3"/>
          <tpl fld="3" item="27"/>
          <tpl fld="2" item="22"/>
          <tpl hier="9" item="1"/>
          <tpl hier="11" item="4"/>
          <tpl hier="12" item="5"/>
          <tpl fld="4" item="0"/>
        </tpls>
      </n>
      <n v="45431033984">
        <tpls c="8">
          <tpl hier="1" item="6"/>
          <tpl hier="4" item="3"/>
          <tpl fld="3" item="13"/>
          <tpl fld="2" item="21"/>
          <tpl hier="9" item="1"/>
          <tpl hier="11" item="4"/>
          <tpl hier="12" item="5"/>
          <tpl fld="4" item="0"/>
        </tpls>
      </n>
      <n v="1354853327872">
        <tpls c="8">
          <tpl hier="1" item="6"/>
          <tpl hier="4" item="3"/>
          <tpl fld="3" item="58"/>
          <tpl fld="2" item="39"/>
          <tpl hier="9" item="1"/>
          <tpl hier="11" item="4"/>
          <tpl hier="12" item="5"/>
          <tpl fld="4" item="0"/>
        </tpls>
      </n>
      <n v="2560243536.5">
        <tpls c="8">
          <tpl hier="1" item="6"/>
          <tpl hier="4" item="3"/>
          <tpl fld="3" item="36"/>
          <tpl fld="2" item="31"/>
          <tpl hier="9" item="1"/>
          <tpl hier="11" item="4"/>
          <tpl hier="12" item="5"/>
          <tpl fld="4" item="0"/>
        </tpls>
      </n>
      <n v="5524173310">
        <tpls c="8">
          <tpl hier="1" item="6"/>
          <tpl hier="4" item="3"/>
          <tpl fld="3" item="7"/>
          <tpl fld="2" item="27"/>
          <tpl hier="9" item="1"/>
          <tpl hier="11" item="4"/>
          <tpl hier="12" item="5"/>
          <tpl fld="4" item="0"/>
        </tpls>
      </n>
      <n v="8794557776">
        <tpls c="8">
          <tpl hier="1" item="6"/>
          <tpl hier="4" item="3"/>
          <tpl fld="3" item="50"/>
          <tpl fld="2" item="24"/>
          <tpl hier="9" item="1"/>
          <tpl hier="11" item="4"/>
          <tpl hier="12" item="5"/>
          <tpl fld="4" item="0"/>
        </tpls>
      </n>
      <n v="24263066664">
        <tpls c="8">
          <tpl hier="1" item="6"/>
          <tpl hier="4" item="3"/>
          <tpl fld="3" item="24"/>
          <tpl fld="2" item="13"/>
          <tpl hier="9" item="1"/>
          <tpl hier="11" item="4"/>
          <tpl hier="12" item="5"/>
          <tpl fld="4" item="0"/>
        </tpls>
      </n>
      <n v="27173646701.5">
        <tpls c="8">
          <tpl hier="1" item="6"/>
          <tpl hier="4" item="3"/>
          <tpl fld="3" item="52"/>
          <tpl fld="2" item="30"/>
          <tpl hier="9" item="1"/>
          <tpl hier="11" item="4"/>
          <tpl hier="12" item="5"/>
          <tpl fld="4" item="0"/>
        </tpls>
      </n>
      <n v="39131219808">
        <tpls c="8">
          <tpl hier="1" item="6"/>
          <tpl hier="4" item="3"/>
          <tpl fld="3" item="31"/>
          <tpl fld="2" item="38"/>
          <tpl hier="9" item="1"/>
          <tpl hier="11" item="4"/>
          <tpl hier="12" item="5"/>
          <tpl fld="4" item="0"/>
        </tpls>
      </n>
      <n v="1056521869984">
        <tpls c="8">
          <tpl hier="1" item="6"/>
          <tpl hier="4" item="3"/>
          <tpl fld="3" item="13"/>
          <tpl fld="2" item="10"/>
          <tpl hier="9" item="1"/>
          <tpl hier="11" item="4"/>
          <tpl hier="12" item="5"/>
          <tpl fld="4" item="0"/>
        </tpls>
      </n>
      <n v="19429774074">
        <tpls c="8">
          <tpl hier="1" item="6"/>
          <tpl hier="4" item="3"/>
          <tpl fld="3" item="52"/>
          <tpl fld="2" item="20"/>
          <tpl hier="9" item="1"/>
          <tpl hier="11" item="4"/>
          <tpl hier="12" item="5"/>
          <tpl fld="4" item="0"/>
        </tpls>
      </n>
      <n v="31971123126">
        <tpls c="8">
          <tpl hier="1" item="6"/>
          <tpl hier="4" item="3"/>
          <tpl fld="3" item="58"/>
          <tpl fld="2" item="19"/>
          <tpl hier="9" item="1"/>
          <tpl hier="11" item="4"/>
          <tpl hier="12" item="5"/>
          <tpl fld="4" item="0"/>
        </tpls>
      </n>
      <n v="1135542930432">
        <tpls c="8">
          <tpl hier="1" item="6"/>
          <tpl hier="4" item="3"/>
          <tpl fld="3" item="58"/>
          <tpl fld="2" item="57"/>
          <tpl hier="9" item="1"/>
          <tpl hier="11" item="4"/>
          <tpl hier="12" item="5"/>
          <tpl fld="4" item="0"/>
        </tpls>
      </n>
      <n v="4565161046016">
        <tpls c="8">
          <tpl hier="1" item="6"/>
          <tpl hier="4" item="3"/>
          <tpl fld="3" item="2"/>
          <tpl fld="2" item="57"/>
          <tpl hier="9" item="1"/>
          <tpl hier="11" item="4"/>
          <tpl hier="12" item="5"/>
          <tpl fld="4" item="0"/>
        </tpls>
      </n>
      <n v="589267085824">
        <tpls c="8">
          <tpl hier="1" item="6"/>
          <tpl hier="4" item="3"/>
          <tpl fld="3" item="54"/>
          <tpl fld="2" item="61"/>
          <tpl hier="9" item="1"/>
          <tpl hier="11" item="4"/>
          <tpl hier="12" item="5"/>
          <tpl fld="4" item="0"/>
        </tpls>
      </n>
      <n v="2860542269440">
        <tpls c="8">
          <tpl hier="1" item="6"/>
          <tpl hier="4" item="3"/>
          <tpl fld="3" item="53"/>
          <tpl fld="2" item="61"/>
          <tpl hier="9" item="1"/>
          <tpl hier="11" item="4"/>
          <tpl hier="12" item="5"/>
          <tpl fld="4" item="0"/>
        </tpls>
      </n>
      <n v="7705377835008">
        <tpls c="8">
          <tpl hier="1" item="6"/>
          <tpl hier="4" item="3"/>
          <tpl fld="3" item="52"/>
          <tpl fld="2" item="61"/>
          <tpl hier="9" item="1"/>
          <tpl hier="11" item="4"/>
          <tpl hier="12" item="5"/>
          <tpl fld="4" item="0"/>
        </tpls>
      </n>
      <n v="93677242356">
        <tpls c="8">
          <tpl hier="1" item="6"/>
          <tpl hier="4" item="3"/>
          <tpl fld="3" item="48"/>
          <tpl fld="2" item="79"/>
          <tpl hier="9" item="1"/>
          <tpl hier="11" item="4"/>
          <tpl hier="12" item="5"/>
          <tpl fld="4" item="0"/>
        </tpls>
      </n>
      <n v="554121492544">
        <tpls c="8">
          <tpl hier="1" item="6"/>
          <tpl hier="4" item="3"/>
          <tpl fld="3" item="46"/>
          <tpl fld="2" item="79"/>
          <tpl hier="9" item="1"/>
          <tpl hier="11" item="4"/>
          <tpl hier="12" item="5"/>
          <tpl fld="4" item="0"/>
        </tpls>
      </n>
      <n v="1217673882112">
        <tpls c="8">
          <tpl hier="1" item="6"/>
          <tpl hier="4" item="3"/>
          <tpl fld="3" item="45"/>
          <tpl fld="2" item="79"/>
          <tpl hier="9" item="1"/>
          <tpl hier="11" item="4"/>
          <tpl hier="12" item="5"/>
          <tpl fld="4" item="0"/>
        </tpls>
      </n>
      <n v="2837312976640">
        <tpls c="8">
          <tpl hier="1" item="6"/>
          <tpl hier="4" item="3"/>
          <tpl fld="3" item="47"/>
          <tpl fld="2" item="79"/>
          <tpl hier="9" item="1"/>
          <tpl hier="11" item="4"/>
          <tpl hier="12" item="5"/>
          <tpl fld="4" item="0"/>
        </tpls>
      </n>
      <n v="101824757760">
        <tpls c="8">
          <tpl hier="1" item="6"/>
          <tpl hier="4" item="3"/>
          <tpl fld="3" item="34"/>
          <tpl fld="2" item="46"/>
          <tpl hier="9" item="1"/>
          <tpl hier="11" item="4"/>
          <tpl hier="12" item="5"/>
          <tpl fld="4" item="0"/>
        </tpls>
      </n>
      <n v="2815295662080">
        <tpls c="8">
          <tpl hier="1" item="6"/>
          <tpl hier="4" item="3"/>
          <tpl fld="3" item="36"/>
          <tpl fld="2" item="46"/>
          <tpl hier="9" item="1"/>
          <tpl hier="11" item="4"/>
          <tpl hier="12" item="5"/>
          <tpl fld="4" item="0"/>
        </tpls>
      </n>
      <n v="7836799614976">
        <tpls c="8">
          <tpl hier="1" item="6"/>
          <tpl hier="4" item="3"/>
          <tpl fld="3" item="27"/>
          <tpl fld="2" item="46"/>
          <tpl hier="9" item="1"/>
          <tpl hier="11" item="4"/>
          <tpl hier="12" item="5"/>
          <tpl fld="4" item="0"/>
        </tpls>
      </n>
      <n v="14050839648256">
        <tpls c="8">
          <tpl hier="1" item="6"/>
          <tpl hier="4" item="3"/>
          <tpl fld="3" item="33"/>
          <tpl fld="2" item="46"/>
          <tpl hier="9" item="1"/>
          <tpl hier="11" item="4"/>
          <tpl hier="12" item="5"/>
          <tpl fld="4" item="0"/>
        </tpls>
      </n>
      <n v="1891100000256">
        <tpls c="8">
          <tpl hier="1" item="6"/>
          <tpl hier="4" item="3"/>
          <tpl fld="3" item="18"/>
          <tpl fld="2" item="51"/>
          <tpl hier="9" item="1"/>
          <tpl hier="11" item="4"/>
          <tpl hier="12" item="5"/>
          <tpl fld="4" item="0"/>
        </tpls>
      </n>
      <n v="18980247388160">
        <tpls c="8">
          <tpl hier="1" item="6"/>
          <tpl hier="4" item="3"/>
          <tpl fld="3" item="22"/>
          <tpl fld="2" item="51"/>
          <tpl hier="9" item="1"/>
          <tpl hier="11" item="4"/>
          <tpl hier="12" item="5"/>
          <tpl fld="4" item="0"/>
        </tpls>
      </n>
      <n v="49373997850624">
        <tpls c="8">
          <tpl hier="1" item="6"/>
          <tpl hier="4" item="3"/>
          <tpl fld="3" item="17"/>
          <tpl fld="2" item="51"/>
          <tpl hier="9" item="1"/>
          <tpl hier="11" item="4"/>
          <tpl hier="12" item="5"/>
          <tpl fld="4" item="0"/>
        </tpls>
      </n>
      <n v="89217227548672">
        <tpls c="8">
          <tpl hier="1" item="6"/>
          <tpl hier="4" item="3"/>
          <tpl fld="3" item="21"/>
          <tpl fld="2" item="51"/>
          <tpl hier="9" item="1"/>
          <tpl hier="11" item="4"/>
          <tpl hier="12" item="5"/>
          <tpl fld="4" item="0"/>
        </tpls>
      </n>
      <n v="20226694578368">
        <tpls c="8">
          <tpl hier="1" item="6"/>
          <tpl hier="4" item="3"/>
          <tpl fld="3" item="20"/>
          <tpl fld="1" item="1"/>
          <tpl hier="9" item="1"/>
          <tpl hier="11" item="4"/>
          <tpl hier="12" item="5"/>
          <tpl fld="4" item="0"/>
        </tpls>
      </n>
      <n v="83644665966856">
        <tpls c="8">
          <tpl hier="1" item="6"/>
          <tpl hier="4" item="3"/>
          <tpl fld="3" item="51"/>
          <tpl fld="1" item="1"/>
          <tpl hier="9" item="1"/>
          <tpl hier="11" item="4"/>
          <tpl hier="12" item="5"/>
          <tpl fld="4" item="0"/>
        </tpls>
      </n>
      <n v="183596930737184">
        <tpls c="8">
          <tpl hier="1" item="6"/>
          <tpl hier="4" item="3"/>
          <tpl fld="3" item="38"/>
          <tpl fld="1" item="1"/>
          <tpl hier="9" item="1"/>
          <tpl hier="11" item="4"/>
          <tpl hier="12" item="5"/>
          <tpl fld="4" item="0"/>
        </tpls>
      </n>
      <n v="447254608">
        <tpls c="8">
          <tpl hier="1" item="6"/>
          <tpl hier="4" item="3"/>
          <tpl fld="3" item="44"/>
          <tpl fld="2" item="58"/>
          <tpl hier="9" item="1"/>
          <tpl hier="11" item="4"/>
          <tpl hier="12" item="5"/>
          <tpl fld="4" item="0"/>
        </tpls>
      </n>
      <n v="6136400416">
        <tpls c="8">
          <tpl hier="1" item="6"/>
          <tpl hier="4" item="3"/>
          <tpl fld="3" item="43"/>
          <tpl fld="2" item="58"/>
          <tpl hier="9" item="1"/>
          <tpl hier="11" item="4"/>
          <tpl hier="12" item="5"/>
          <tpl fld="4" item="0"/>
        </tpls>
      </n>
      <n v="21454268672">
        <tpls c="8">
          <tpl hier="1" item="6"/>
          <tpl hier="4" item="3"/>
          <tpl fld="3" item="42"/>
          <tpl fld="2" item="58"/>
          <tpl hier="9" item="1"/>
          <tpl hier="11" item="4"/>
          <tpl hier="12" item="5"/>
          <tpl fld="4" item="0"/>
        </tpls>
      </n>
      <n v="57003802016">
        <tpls c="8">
          <tpl hier="1" item="6"/>
          <tpl hier="4" item="3"/>
          <tpl fld="3" item="41"/>
          <tpl fld="2" item="58"/>
          <tpl hier="9" item="1"/>
          <tpl hier="11" item="4"/>
          <tpl hier="12" item="5"/>
          <tpl fld="4" item="0"/>
        </tpls>
      </n>
      <n v="30009741568">
        <tpls c="8">
          <tpl hier="1" item="6"/>
          <tpl hier="4" item="3"/>
          <tpl fld="3" item="32"/>
          <tpl fld="2" item="63"/>
          <tpl hier="9" item="1"/>
          <tpl hier="11" item="4"/>
          <tpl hier="12" item="5"/>
          <tpl fld="4" item="0"/>
        </tpls>
      </n>
      <n v="85805412928">
        <tpls c="8">
          <tpl hier="1" item="6"/>
          <tpl hier="4" item="3"/>
          <tpl fld="3" item="31"/>
          <tpl fld="2" item="63"/>
          <tpl hier="9" item="1"/>
          <tpl hier="11" item="4"/>
          <tpl hier="12" item="5"/>
          <tpl fld="4" item="0"/>
        </tpls>
      </n>
      <n v="240312829184">
        <tpls c="8">
          <tpl hier="1" item="6"/>
          <tpl hier="4" item="3"/>
          <tpl fld="3" item="30"/>
          <tpl fld="2" item="63"/>
          <tpl hier="9" item="1"/>
          <tpl hier="11" item="4"/>
          <tpl hier="12" item="5"/>
          <tpl fld="4" item="0"/>
        </tpls>
      </n>
      <n v="912014660608">
        <tpls c="8">
          <tpl hier="1" item="6"/>
          <tpl hier="4" item="3"/>
          <tpl fld="3" item="29"/>
          <tpl fld="2" item="63"/>
          <tpl hier="9" item="1"/>
          <tpl hier="11" item="4"/>
          <tpl hier="12" item="5"/>
          <tpl fld="4" item="0"/>
        </tpls>
      </n>
      <n v="92934132">
        <tpls c="8">
          <tpl hier="1" item="6"/>
          <tpl hier="4" item="3"/>
          <tpl fld="3" item="16"/>
          <tpl fld="2" item="82"/>
          <tpl hier="9" item="1"/>
          <tpl hier="11" item="4"/>
          <tpl hier="12" item="5"/>
          <tpl fld="4" item="0"/>
        </tpls>
      </n>
      <n v="1348552553">
        <tpls c="8">
          <tpl hier="1" item="6"/>
          <tpl hier="4" item="3"/>
          <tpl fld="3" item="15"/>
          <tpl fld="2" item="82"/>
          <tpl hier="9" item="1"/>
          <tpl hier="11" item="4"/>
          <tpl hier="12" item="5"/>
          <tpl fld="4" item="0"/>
        </tpls>
      </n>
      <n v="5221420284">
        <tpls c="8">
          <tpl hier="1" item="6"/>
          <tpl hier="4" item="3"/>
          <tpl fld="3" item="14"/>
          <tpl fld="2" item="82"/>
          <tpl hier="9" item="1"/>
          <tpl hier="11" item="4"/>
          <tpl hier="12" item="5"/>
          <tpl fld="4" item="0"/>
        </tpls>
      </n>
      <n v="10581035368">
        <tpls c="8">
          <tpl hier="1" item="6"/>
          <tpl hier="4" item="3"/>
          <tpl fld="3" item="13"/>
          <tpl fld="2" item="82"/>
          <tpl hier="9" item="1"/>
          <tpl hier="11" item="4"/>
          <tpl hier="12" item="5"/>
          <tpl fld="4" item="0"/>
        </tpls>
      </n>
      <n v="2644532478">
        <tpls c="8">
          <tpl hier="1" item="6"/>
          <tpl hier="4" item="3"/>
          <tpl fld="3" item="4"/>
          <tpl fld="2" item="47"/>
          <tpl hier="9" item="1"/>
          <tpl hier="11" item="4"/>
          <tpl hier="12" item="5"/>
          <tpl fld="4" item="0"/>
        </tpls>
      </n>
      <n v="8040265969">
        <tpls c="8">
          <tpl hier="1" item="6"/>
          <tpl hier="4" item="3"/>
          <tpl fld="3" item="58"/>
          <tpl fld="2" item="47"/>
          <tpl hier="9" item="1"/>
          <tpl hier="11" item="4"/>
          <tpl hier="12" item="5"/>
          <tpl fld="4" item="0"/>
        </tpls>
      </n>
      <n v="29404653928">
        <tpls c="8">
          <tpl hier="1" item="6"/>
          <tpl hier="4" item="3"/>
          <tpl fld="3" item="2"/>
          <tpl fld="2" item="47"/>
          <tpl hier="9" item="1"/>
          <tpl hier="11" item="4"/>
          <tpl hier="12" item="5"/>
          <tpl fld="4" item="0"/>
        </tpls>
      </n>
      <n v="11175146224">
        <tpls c="8">
          <tpl hier="1" item="6"/>
          <tpl hier="4" item="3"/>
          <tpl fld="3" item="54"/>
          <tpl fld="2" item="52"/>
          <tpl hier="9" item="1"/>
          <tpl hier="11" item="4"/>
          <tpl hier="12" item="5"/>
          <tpl fld="4" item="0"/>
        </tpls>
      </n>
      <n v="27099376856">
        <tpls c="8">
          <tpl hier="1" item="6"/>
          <tpl hier="4" item="3"/>
          <tpl fld="3" item="53"/>
          <tpl fld="2" item="52"/>
          <tpl hier="9" item="1"/>
          <tpl hier="11" item="4"/>
          <tpl hier="12" item="5"/>
          <tpl fld="4" item="0"/>
        </tpls>
      </n>
      <n v="71844292488">
        <tpls c="8">
          <tpl hier="1" item="6"/>
          <tpl hier="4" item="3"/>
          <tpl fld="3" item="52"/>
          <tpl fld="2" item="52"/>
          <tpl hier="9" item="1"/>
          <tpl hier="11" item="4"/>
          <tpl hier="12" item="5"/>
          <tpl fld="4" item="0"/>
        </tpls>
      </n>
      <n v="134307864.25">
        <tpls c="8">
          <tpl hier="1" item="6"/>
          <tpl hier="4" item="3"/>
          <tpl fld="3" item="48"/>
          <tpl fld="2" item="56"/>
          <tpl hier="9" item="1"/>
          <tpl hier="11" item="4"/>
          <tpl hier="12" item="5"/>
          <tpl fld="4" item="0"/>
        </tpls>
      </n>
      <n v="4498824420">
        <tpls c="8">
          <tpl hier="1" item="6"/>
          <tpl hier="4" item="3"/>
          <tpl fld="3" item="46"/>
          <tpl fld="2" item="56"/>
          <tpl hier="9" item="1"/>
          <tpl hier="11" item="4"/>
          <tpl hier="12" item="5"/>
          <tpl fld="4" item="0"/>
        </tpls>
      </n>
      <n v="25785865612">
        <tpls c="8">
          <tpl hier="1" item="6"/>
          <tpl hier="4" item="3"/>
          <tpl fld="3" item="45"/>
          <tpl fld="2" item="56"/>
          <tpl hier="9" item="1"/>
          <tpl hier="11" item="4"/>
          <tpl hier="12" item="5"/>
          <tpl fld="4" item="0"/>
        </tpls>
      </n>
      <n v="77685524032">
        <tpls c="8">
          <tpl hier="1" item="6"/>
          <tpl hier="4" item="3"/>
          <tpl fld="3" item="47"/>
          <tpl fld="2" item="56"/>
          <tpl hier="9" item="1"/>
          <tpl hier="11" item="4"/>
          <tpl hier="12" item="5"/>
          <tpl fld="4" item="0"/>
        </tpls>
      </n>
      <n v="78749998592">
        <tpls c="8">
          <tpl hier="1" item="6"/>
          <tpl hier="4" item="3"/>
          <tpl fld="3" item="34"/>
          <tpl fld="2" item="60"/>
          <tpl hier="9" item="1"/>
          <tpl hier="11" item="4"/>
          <tpl hier="12" item="5"/>
          <tpl fld="4" item="0"/>
        </tpls>
      </n>
      <n v="1215334072032">
        <tpls c="8">
          <tpl hier="1" item="6"/>
          <tpl hier="4" item="3"/>
          <tpl fld="3" item="36"/>
          <tpl fld="2" item="60"/>
          <tpl hier="9" item="1"/>
          <tpl hier="11" item="4"/>
          <tpl hier="12" item="5"/>
          <tpl fld="4" item="0"/>
        </tpls>
      </n>
      <n v="3903390587904">
        <tpls c="8">
          <tpl hier="1" item="6"/>
          <tpl hier="4" item="3"/>
          <tpl fld="3" item="27"/>
          <tpl fld="2" item="60"/>
          <tpl hier="9" item="1"/>
          <tpl hier="11" item="4"/>
          <tpl hier="12" item="5"/>
          <tpl fld="4" item="0"/>
        </tpls>
      </n>
      <n v="11391823587328">
        <tpls c="8">
          <tpl hier="1" item="6"/>
          <tpl hier="4" item="3"/>
          <tpl fld="3" item="33"/>
          <tpl fld="2" item="60"/>
          <tpl hier="9" item="1"/>
          <tpl hier="11" item="4"/>
          <tpl hier="12" item="5"/>
          <tpl fld="4" item="0"/>
        </tpls>
      </n>
      <n v="2547169706">
        <tpls c="8">
          <tpl hier="1" item="6"/>
          <tpl hier="4" item="3"/>
          <tpl fld="3" item="18"/>
          <tpl fld="2" item="55"/>
          <tpl hier="9" item="1"/>
          <tpl hier="11" item="4"/>
          <tpl hier="12" item="5"/>
          <tpl fld="4" item="0"/>
        </tpls>
      </n>
      <n v="7341160031">
        <tpls c="8">
          <tpl hier="1" item="6"/>
          <tpl hier="4" item="3"/>
          <tpl fld="3" item="22"/>
          <tpl fld="2" item="55"/>
          <tpl hier="9" item="1"/>
          <tpl hier="11" item="4"/>
          <tpl hier="12" item="5"/>
          <tpl fld="4" item="0"/>
        </tpls>
      </n>
      <n v="10989008072">
        <tpls c="8">
          <tpl hier="1" item="6"/>
          <tpl hier="4" item="3"/>
          <tpl fld="3" item="17"/>
          <tpl fld="2" item="55"/>
          <tpl hier="9" item="1"/>
          <tpl hier="11" item="4"/>
          <tpl hier="12" item="5"/>
          <tpl fld="4" item="0"/>
        </tpls>
      </n>
      <n v="64607531120">
        <tpls c="8">
          <tpl hier="1" item="6"/>
          <tpl hier="4" item="3"/>
          <tpl fld="3" item="21"/>
          <tpl fld="2" item="55"/>
          <tpl hier="9" item="1"/>
          <tpl hier="11" item="4"/>
          <tpl hier="12" item="5"/>
          <tpl fld="4" item="0"/>
        </tpls>
      </n>
      <n v="1054181722">
        <tpls c="8">
          <tpl hier="1" item="6"/>
          <tpl hier="4" item="3"/>
          <tpl fld="3" item="8"/>
          <tpl fld="2" item="42"/>
          <tpl hier="9" item="1"/>
          <tpl hier="11" item="4"/>
          <tpl hier="12" item="5"/>
          <tpl fld="4" item="0"/>
        </tpls>
      </n>
      <n v="5053336165">
        <tpls c="8">
          <tpl hier="1" item="6"/>
          <tpl hier="4" item="3"/>
          <tpl fld="3" item="7"/>
          <tpl fld="2" item="42"/>
          <tpl hier="9" item="1"/>
          <tpl hier="11" item="4"/>
          <tpl hier="12" item="5"/>
          <tpl fld="4" item="0"/>
        </tpls>
      </n>
      <n v="3486592616">
        <tpls c="8">
          <tpl hier="1" item="6"/>
          <tpl hier="4" item="3"/>
          <tpl fld="3" item="6"/>
          <tpl fld="2" item="42"/>
          <tpl hier="9" item="1"/>
          <tpl hier="11" item="4"/>
          <tpl hier="12" item="5"/>
          <tpl fld="4" item="0"/>
        </tpls>
      </n>
      <n v="13647505370.5">
        <tpls c="8">
          <tpl hier="1" item="6"/>
          <tpl hier="4" item="3"/>
          <tpl fld="3" item="5"/>
          <tpl fld="2" item="42"/>
          <tpl hier="9" item="1"/>
          <tpl hier="11" item="4"/>
          <tpl hier="12" item="5"/>
          <tpl fld="4" item="0"/>
        </tpls>
      </n>
      <n v="11081086452">
        <tpls c="8">
          <tpl hier="1" item="6"/>
          <tpl hier="4" item="3"/>
          <tpl fld="3" item="56"/>
          <tpl fld="2" item="62"/>
          <tpl hier="9" item="1"/>
          <tpl hier="11" item="4"/>
          <tpl hier="12" item="5"/>
          <tpl fld="4" item="0"/>
        </tpls>
      </n>
      <n v="54222282100">
        <tpls c="8">
          <tpl hier="1" item="6"/>
          <tpl hier="4" item="3"/>
          <tpl fld="3" item="0"/>
          <tpl fld="2" item="62"/>
          <tpl hier="9" item="1"/>
          <tpl hier="11" item="4"/>
          <tpl hier="12" item="5"/>
          <tpl fld="4" item="0"/>
        </tpls>
      </n>
      <n v="99446965871">
        <tpls c="8">
          <tpl hier="1" item="6"/>
          <tpl hier="4" item="3"/>
          <tpl fld="3" item="55"/>
          <tpl fld="2" item="62"/>
          <tpl hier="9" item="1"/>
          <tpl hier="11" item="4"/>
          <tpl hier="12" item="5"/>
          <tpl fld="4" item="0"/>
        </tpls>
      </n>
      <n v="578977246">
        <tpls c="8">
          <tpl hier="1" item="6"/>
          <tpl hier="4" item="3"/>
          <tpl fld="3" item="35"/>
          <tpl fld="2" item="77"/>
          <tpl hier="9" item="1"/>
          <tpl hier="11" item="4"/>
          <tpl hier="12" item="5"/>
          <tpl fld="4" item="0"/>
        </tpls>
      </n>
      <n v="2348314882">
        <tpls c="8">
          <tpl hier="1" item="6"/>
          <tpl hier="4" item="3"/>
          <tpl fld="3" item="40"/>
          <tpl fld="2" item="77"/>
          <tpl hier="9" item="1"/>
          <tpl hier="11" item="4"/>
          <tpl hier="12" item="5"/>
          <tpl fld="4" item="0"/>
        </tpls>
      </n>
      <n v="5767859178">
        <tpls c="8">
          <tpl hier="1" item="6"/>
          <tpl hier="4" item="3"/>
          <tpl fld="3" item="50"/>
          <tpl fld="2" item="77"/>
          <tpl hier="9" item="1"/>
          <tpl hier="11" item="4"/>
          <tpl hier="12" item="5"/>
          <tpl fld="4" item="0"/>
        </tpls>
      </n>
      <n v="9224838957">
        <tpls c="8">
          <tpl hier="1" item="6"/>
          <tpl hier="4" item="3"/>
          <tpl fld="3" item="49"/>
          <tpl fld="2" item="77"/>
          <tpl hier="9" item="1"/>
          <tpl hier="11" item="4"/>
          <tpl hier="12" item="5"/>
          <tpl fld="4" item="0"/>
        </tpls>
      </n>
      <n v="1713285372">
        <tpls c="8">
          <tpl hier="1" item="6"/>
          <tpl hier="4" item="3"/>
          <tpl fld="3" item="37"/>
          <tpl fld="2" item="28"/>
          <tpl hier="9" item="1"/>
          <tpl hier="11" item="4"/>
          <tpl hier="12" item="5"/>
          <tpl fld="4" item="0"/>
        </tpls>
      </n>
      <n v="3468886304">
        <tpls c="8">
          <tpl hier="1" item="6"/>
          <tpl hier="4" item="3"/>
          <tpl fld="3" item="39"/>
          <tpl fld="2" item="28"/>
          <tpl hier="9" item="1"/>
          <tpl hier="11" item="4"/>
          <tpl hier="12" item="5"/>
          <tpl fld="4" item="0"/>
        </tpls>
      </n>
      <n v="7333574112">
        <tpls c="8">
          <tpl hier="1" item="6"/>
          <tpl hier="4" item="3"/>
          <tpl fld="3" item="28"/>
          <tpl fld="2" item="28"/>
          <tpl hier="9" item="1"/>
          <tpl hier="11" item="4"/>
          <tpl hier="12" item="5"/>
          <tpl fld="4" item="0"/>
        </tpls>
      </n>
      <n v="67535777696">
        <tpls c="8">
          <tpl hier="1" item="6"/>
          <tpl hier="4" item="3"/>
          <tpl fld="3" item="19"/>
          <tpl fld="2" item="28"/>
          <tpl hier="9" item="1"/>
          <tpl hier="11" item="4"/>
          <tpl hier="12" item="5"/>
          <tpl fld="4" item="0"/>
        </tpls>
      </n>
      <n v="35136079648">
        <tpls c="8">
          <tpl hier="1" item="6"/>
          <tpl hier="4" item="3"/>
          <tpl fld="3" item="26"/>
          <tpl fld="2" item="35"/>
          <tpl hier="9" item="1"/>
          <tpl hier="11" item="4"/>
          <tpl hier="12" item="5"/>
          <tpl fld="4" item="0"/>
        </tpls>
      </n>
      <n v="96802872576">
        <tpls c="8">
          <tpl hier="1" item="6"/>
          <tpl hier="4" item="3"/>
          <tpl fld="3" item="25"/>
          <tpl fld="2" item="35"/>
          <tpl hier="9" item="1"/>
          <tpl hier="11" item="4"/>
          <tpl hier="12" item="5"/>
          <tpl fld="4" item="0"/>
        </tpls>
      </n>
      <n v="392146827008">
        <tpls c="8">
          <tpl hier="1" item="6"/>
          <tpl hier="4" item="3"/>
          <tpl fld="3" item="24"/>
          <tpl fld="2" item="35"/>
          <tpl hier="9" item="1"/>
          <tpl hier="11" item="4"/>
          <tpl hier="12" item="5"/>
          <tpl fld="4" item="0"/>
        </tpls>
      </n>
      <n v="1278609255436">
        <tpls c="8">
          <tpl hier="1" item="6"/>
          <tpl hier="4" item="3"/>
          <tpl fld="3" item="23"/>
          <tpl fld="2" item="35"/>
          <tpl hier="9" item="1"/>
          <tpl hier="11" item="4"/>
          <tpl hier="12" item="5"/>
          <tpl fld="4" item="0"/>
        </tpls>
      </n>
      <n v="38042864344">
        <tpls c="8">
          <tpl hier="1" item="6"/>
          <tpl hier="4" item="3"/>
          <tpl fld="3" item="10"/>
          <tpl fld="2" item="40"/>
          <tpl hier="9" item="1"/>
          <tpl hier="11" item="4"/>
          <tpl hier="12" item="5"/>
          <tpl fld="4" item="0"/>
        </tpls>
      </n>
      <n v="172987783936">
        <tpls c="8">
          <tpl hier="1" item="6"/>
          <tpl hier="4" item="3"/>
          <tpl fld="3" item="12"/>
          <tpl fld="2" item="40"/>
          <tpl hier="9" item="1"/>
          <tpl hier="11" item="4"/>
          <tpl hier="12" item="5"/>
          <tpl fld="4" item="0"/>
        </tpls>
      </n>
      <n v="466996819488">
        <tpls c="8">
          <tpl hier="1" item="6"/>
          <tpl hier="4" item="3"/>
          <tpl fld="3" item="11"/>
          <tpl fld="2" item="40"/>
          <tpl hier="9" item="1"/>
          <tpl hier="11" item="4"/>
          <tpl hier="12" item="5"/>
          <tpl fld="4" item="0"/>
        </tpls>
      </n>
      <n v="1607033963512">
        <tpls c="8">
          <tpl hier="1" item="6"/>
          <tpl hier="4" item="3"/>
          <tpl fld="3" item="9"/>
          <tpl fld="2" item="40"/>
          <tpl hier="9" item="1"/>
          <tpl hier="11" item="4"/>
          <tpl hier="12" item="5"/>
          <tpl fld="4" item="0"/>
        </tpls>
      </n>
      <n v="9504906368">
        <tpls c="8">
          <tpl hier="1" item="6"/>
          <tpl hier="4" item="3"/>
          <tpl fld="3" item="57"/>
          <tpl fld="2" item="54"/>
          <tpl hier="9" item="1"/>
          <tpl hier="11" item="4"/>
          <tpl hier="12" item="5"/>
          <tpl fld="4" item="0"/>
        </tpls>
      </n>
      <n v="12873443072">
        <tpls c="8">
          <tpl hier="1" item="6"/>
          <tpl hier="4" item="3"/>
          <tpl fld="3" item="3"/>
          <tpl fld="2" item="54"/>
          <tpl hier="9" item="1"/>
          <tpl hier="11" item="4"/>
          <tpl hier="12" item="5"/>
          <tpl fld="4" item="0"/>
        </tpls>
      </n>
      <n v="61434713702">
        <tpls c="8">
          <tpl hier="1" item="6"/>
          <tpl hier="4" item="3"/>
          <tpl fld="3" item="1"/>
          <tpl fld="2" item="54"/>
          <tpl hier="9" item="1"/>
          <tpl hier="11" item="4"/>
          <tpl hier="12" item="5"/>
          <tpl fld="4" item="0"/>
        </tpls>
      </n>
      <n v="3939644661">
        <tpls c="8">
          <tpl hier="1" item="6"/>
          <tpl hier="4" item="3"/>
          <tpl fld="3" item="20"/>
          <tpl fld="2" item="59"/>
          <tpl hier="9" item="1"/>
          <tpl hier="11" item="4"/>
          <tpl hier="12" item="5"/>
          <tpl fld="4" item="0"/>
        </tpls>
      </n>
      <n v="9568746671">
        <tpls c="8">
          <tpl hier="1" item="6"/>
          <tpl hier="4" item="3"/>
          <tpl fld="3" item="50"/>
          <tpl fld="2" item="59"/>
          <tpl hier="9" item="1"/>
          <tpl hier="11" item="4"/>
          <tpl hier="12" item="5"/>
          <tpl fld="4" item="0"/>
        </tpls>
      </n>
      <n v="80028046398">
        <tpls c="8">
          <tpl hier="1" item="6"/>
          <tpl hier="4" item="3"/>
          <tpl fld="3" item="41"/>
          <tpl fld="2" item="59"/>
          <tpl hier="9" item="1"/>
          <tpl hier="11" item="4"/>
          <tpl hier="12" item="5"/>
          <tpl fld="4" item="0"/>
        </tpls>
      </n>
      <n v="4879033197">
        <tpls c="8">
          <tpl hier="1" item="6"/>
          <tpl hier="4" item="3"/>
          <tpl fld="3" item="18"/>
          <tpl fld="2" item="65"/>
          <tpl hier="9" item="1"/>
          <tpl hier="11" item="4"/>
          <tpl hier="12" item="5"/>
          <tpl fld="4" item="0"/>
        </tpls>
      </n>
      <n v="25619893144">
        <tpls c="8">
          <tpl hier="1" item="6"/>
          <tpl hier="4" item="3"/>
          <tpl fld="3" item="12"/>
          <tpl fld="2" item="65"/>
          <tpl hier="9" item="1"/>
          <tpl hier="11" item="4"/>
          <tpl hier="12" item="5"/>
          <tpl fld="4" item="0"/>
        </tpls>
      </n>
      <n v="103432947984">
        <tpls c="8">
          <tpl hier="1" item="6"/>
          <tpl hier="4" item="3"/>
          <tpl fld="3" item="2"/>
          <tpl fld="2" item="65"/>
          <tpl hier="9" item="1"/>
          <tpl hier="11" item="4"/>
          <tpl hier="12" item="5"/>
          <tpl fld="4" item="0"/>
        </tpls>
      </n>
      <n v="2406330676">
        <tpls c="8">
          <tpl hier="1" item="6"/>
          <tpl hier="4" item="3"/>
          <tpl fld="3" item="35"/>
          <tpl fld="2" item="85"/>
          <tpl hier="9" item="1"/>
          <tpl hier="11" item="4"/>
          <tpl hier="12" item="5"/>
          <tpl fld="4" item="0"/>
        </tpls>
      </n>
      <n v="40077201712">
        <tpls c="8">
          <tpl hier="1" item="6"/>
          <tpl hier="4" item="3"/>
          <tpl fld="3" item="39"/>
          <tpl fld="2" item="85"/>
          <tpl hier="9" item="1"/>
          <tpl hier="11" item="4"/>
          <tpl hier="12" item="5"/>
          <tpl fld="4" item="0"/>
        </tpls>
      </n>
      <n v="48553482784">
        <tpls c="8">
          <tpl hier="1" item="6"/>
          <tpl hier="4" item="3"/>
          <tpl fld="3" item="24"/>
          <tpl fld="2" item="85"/>
          <tpl hier="9" item="1"/>
          <tpl hier="11" item="4"/>
          <tpl hier="12" item="5"/>
          <tpl fld="4" item="0"/>
        </tpls>
      </n>
      <n v="286550598784">
        <tpls c="8">
          <tpl hier="1" item="6"/>
          <tpl hier="4" item="3"/>
          <tpl fld="3" item="9"/>
          <tpl fld="2" item="85"/>
          <tpl hier="9" item="1"/>
          <tpl hier="11" item="4"/>
          <tpl hier="12" item="5"/>
          <tpl fld="4" item="0"/>
        </tpls>
      </n>
      <n v="23668505776">
        <tpls c="8">
          <tpl hier="1" item="6"/>
          <tpl hier="4" item="3"/>
          <tpl fld="3" item="20"/>
          <tpl fld="2" item="49"/>
          <tpl hier="9" item="1"/>
          <tpl hier="11" item="4"/>
          <tpl hier="12" item="5"/>
          <tpl fld="4" item="0"/>
        </tpls>
      </n>
      <n v="92240968320">
        <tpls c="8">
          <tpl hier="1" item="6"/>
          <tpl hier="4" item="3"/>
          <tpl fld="3" item="42"/>
          <tpl fld="2" item="49"/>
          <tpl hier="9" item="1"/>
          <tpl hier="11" item="4"/>
          <tpl hier="12" item="5"/>
          <tpl fld="4" item="0"/>
        </tpls>
      </n>
      <n v="363354937720">
        <tpls c="8">
          <tpl hier="1" item="6"/>
          <tpl hier="4" item="3"/>
          <tpl fld="3" item="23"/>
          <tpl fld="2" item="49"/>
          <tpl hier="9" item="1"/>
          <tpl hier="11" item="4"/>
          <tpl hier="12" item="5"/>
          <tpl fld="4" item="0"/>
        </tpls>
      </n>
      <n v="40931281584">
        <tpls c="8">
          <tpl hier="1" item="6"/>
          <tpl hier="4" item="3"/>
          <tpl fld="3" item="54"/>
          <tpl fld="2" item="44"/>
          <tpl hier="9" item="1"/>
          <tpl hier="11" item="4"/>
          <tpl hier="12" item="5"/>
          <tpl fld="4" item="0"/>
        </tpls>
      </n>
      <n v="116639267328">
        <tpls c="8">
          <tpl hier="1" item="6"/>
          <tpl hier="4" item="3"/>
          <tpl fld="3" item="45"/>
          <tpl fld="2" item="44"/>
          <tpl hier="9" item="1"/>
          <tpl hier="11" item="4"/>
          <tpl hier="12" item="5"/>
          <tpl fld="4" item="0"/>
        </tpls>
      </n>
      <n v="508077957248">
        <tpls c="8">
          <tpl hier="1" item="6"/>
          <tpl hier="4" item="3"/>
          <tpl fld="3" item="33"/>
          <tpl fld="2" item="44"/>
          <tpl hier="9" item="1"/>
          <tpl hier="11" item="4"/>
          <tpl hier="12" item="5"/>
          <tpl fld="4" item="0"/>
        </tpls>
      </n>
      <n v="901478400">
        <tpls c="8">
          <tpl hier="1" item="6"/>
          <tpl hier="4" item="3"/>
          <tpl fld="3" item="4"/>
          <tpl fld="2" item="34"/>
          <tpl hier="9" item="1"/>
          <tpl hier="11" item="4"/>
          <tpl hier="12" item="5"/>
          <tpl fld="4" item="0"/>
        </tpls>
      </n>
      <n v="6067982592">
        <tpls c="8">
          <tpl hier="1" item="6"/>
          <tpl hier="4" item="3"/>
          <tpl fld="3" item="28"/>
          <tpl fld="2" item="34"/>
          <tpl hier="9" item="1"/>
          <tpl hier="11" item="4"/>
          <tpl hier="12" item="5"/>
          <tpl fld="4" item="0"/>
        </tpls>
      </n>
      <n v="15138934784">
        <tpls c="8">
          <tpl hier="1" item="6"/>
          <tpl hier="4" item="3"/>
          <tpl fld="3" item="9"/>
          <tpl fld="2" item="34"/>
          <tpl hier="9" item="1"/>
          <tpl hier="11" item="4"/>
          <tpl hier="12" item="5"/>
          <tpl fld="4" item="0"/>
        </tpls>
      </n>
      <n v="20710827876">
        <tpls c="8">
          <tpl hier="1" item="6"/>
          <tpl hier="4" item="3"/>
          <tpl fld="3" item="15"/>
          <tpl fld="2" item="64"/>
          <tpl hier="9" item="1"/>
          <tpl hier="11" item="4"/>
          <tpl hier="12" item="5"/>
          <tpl fld="4" item="0"/>
        </tpls>
      </n>
      <n v="105211668912">
        <tpls c="8">
          <tpl hier="1" item="6"/>
          <tpl hier="4" item="3"/>
          <tpl fld="3" item="33"/>
          <tpl fld="2" item="64"/>
          <tpl hier="9" item="1"/>
          <tpl hier="11" item="4"/>
          <tpl hier="12" item="5"/>
          <tpl fld="4" item="0"/>
        </tpls>
      </n>
      <n v="30329500065">
        <tpls c="8">
          <tpl hier="1" item="6"/>
          <tpl hier="4" item="3"/>
          <tpl fld="3" item="53"/>
          <tpl fld="2" item="33"/>
          <tpl hier="9" item="1"/>
          <tpl hier="11" item="4"/>
          <tpl hier="12" item="5"/>
          <tpl fld="4" item="0"/>
        </tpls>
      </n>
      <n v="30335790304">
        <tpls c="8">
          <tpl hier="1" item="6"/>
          <tpl hier="4" item="3"/>
          <tpl fld="3" item="46"/>
          <tpl fld="2" item="43"/>
          <tpl hier="9" item="1"/>
          <tpl hier="11" item="4"/>
          <tpl hier="12" item="5"/>
          <tpl fld="4" item="0"/>
        </tpls>
      </n>
      <n v="4391094224">
        <tpls c="8">
          <tpl hier="1" item="6"/>
          <tpl hier="4" item="3"/>
          <tpl fld="3" item="30"/>
          <tpl fld="2" item="22"/>
          <tpl hier="9" item="1"/>
          <tpl hier="11" item="4"/>
          <tpl hier="12" item="5"/>
          <tpl fld="4" item="0"/>
        </tpls>
      </n>
      <n v="5881627392">
        <tpls c="8">
          <tpl hier="1" item="6"/>
          <tpl hier="4" item="3"/>
          <tpl fld="3" item="16"/>
          <tpl fld="2" item="41"/>
          <tpl hier="9" item="1"/>
          <tpl hier="11" item="4"/>
          <tpl hier="12" item="5"/>
          <tpl fld="4" item="0"/>
        </tpls>
      </n>
      <n v="1495413625856">
        <tpls c="8">
          <tpl hier="1" item="6"/>
          <tpl hier="4" item="3"/>
          <tpl fld="3" item="0"/>
          <tpl fld="2" item="39"/>
          <tpl hier="9" item="1"/>
          <tpl hier="11" item="4"/>
          <tpl hier="12" item="5"/>
          <tpl fld="4" item="0"/>
        </tpls>
      </n>
      <n v="3825119232">
        <tpls c="8">
          <tpl hier="1" item="6"/>
          <tpl hier="4" item="3"/>
          <tpl fld="3" item="28"/>
          <tpl fld="2" item="31"/>
          <tpl hier="9" item="1"/>
          <tpl hier="11" item="4"/>
          <tpl hier="12" item="5"/>
          <tpl fld="4" item="0"/>
        </tpls>
      </n>
      <n v="16255661136">
        <tpls c="8">
          <tpl hier="1" item="6"/>
          <tpl hier="4" item="3"/>
          <tpl fld="3" item="11"/>
          <tpl fld="2" item="27"/>
          <tpl hier="9" item="1"/>
          <tpl hier="11" item="4"/>
          <tpl hier="12" item="5"/>
          <tpl fld="4" item="0"/>
        </tpls>
      </n>
      <n v="28404544224">
        <tpls c="8">
          <tpl hier="1" item="6"/>
          <tpl hier="4" item="3"/>
          <tpl fld="3" item="38"/>
          <tpl fld="2" item="24"/>
          <tpl hier="9" item="1"/>
          <tpl hier="11" item="4"/>
          <tpl hier="12" item="5"/>
          <tpl fld="4" item="0"/>
        </tpls>
      </n>
      <n v="111802120448">
        <tpls c="8">
          <tpl hier="1" item="6"/>
          <tpl hier="4" item="3"/>
          <tpl fld="3" item="29"/>
          <tpl fld="2" item="13"/>
          <tpl hier="9" item="1"/>
          <tpl hier="11" item="4"/>
          <tpl hier="12" item="5"/>
          <tpl fld="4" item="0"/>
        </tpls>
      </n>
      <n v="12019857568">
        <tpls c="8">
          <tpl hier="1" item="6"/>
          <tpl hier="4" item="3"/>
          <tpl fld="3" item="37"/>
          <tpl fld="2" item="45"/>
          <tpl hier="9" item="1"/>
          <tpl hier="11" item="4"/>
          <tpl hier="12" item="5"/>
          <tpl fld="4" item="0"/>
        </tpls>
      </n>
      <n v="83913885824">
        <tpls c="8">
          <tpl hier="1" item="6"/>
          <tpl hier="4" item="3"/>
          <tpl fld="3" item="17"/>
          <tpl fld="2" item="38"/>
          <tpl hier="9" item="1"/>
          <tpl hier="11" item="4"/>
          <tpl hier="12" item="5"/>
          <tpl fld="4" item="0"/>
        </tpls>
      </n>
      <n v="64541845056">
        <tpls c="8">
          <tpl hier="1" item="6"/>
          <tpl hier="4" item="3"/>
          <tpl fld="3" item="54"/>
          <tpl fld="2" item="12"/>
          <tpl hier="9" item="1"/>
          <tpl hier="11" item="4"/>
          <tpl hier="12" item="5"/>
          <tpl fld="4" item="0"/>
        </tpls>
      </n>
      <n v="6530459004">
        <tpls c="8">
          <tpl hier="1" item="6"/>
          <tpl hier="4" item="3"/>
          <tpl fld="3" item="8"/>
          <tpl fld="2" item="32"/>
          <tpl hier="9" item="1"/>
          <tpl hier="11" item="4"/>
          <tpl hier="12" item="5"/>
          <tpl fld="4" item="0"/>
        </tpls>
      </n>
      <n v="48704020487">
        <tpls c="8">
          <tpl hier="1" item="6"/>
          <tpl hier="4" item="3"/>
          <tpl fld="3" item="53"/>
          <tpl fld="2" item="2"/>
          <tpl hier="9" item="1"/>
          <tpl hier="11" item="4"/>
          <tpl hier="12" item="5"/>
          <tpl fld="4" item="0"/>
        </tpls>
      </n>
      <n v="76987289968">
        <tpls c="8">
          <tpl hier="1" item="6"/>
          <tpl hier="4" item="3"/>
          <tpl fld="3" item="57"/>
          <tpl fld="2" item="57"/>
          <tpl hier="9" item="1"/>
          <tpl hier="11" item="4"/>
          <tpl hier="12" item="5"/>
          <tpl fld="4" item="0"/>
        </tpls>
      </n>
      <n v="1374159120384">
        <tpls c="8">
          <tpl hier="1" item="6"/>
          <tpl hier="4" item="3"/>
          <tpl fld="3" item="3"/>
          <tpl fld="2" item="57"/>
          <tpl hier="9" item="1"/>
          <tpl hier="11" item="4"/>
          <tpl hier="12" item="5"/>
          <tpl fld="4" item="0"/>
        </tpls>
      </n>
      <n v="5302001412096">
        <tpls c="8">
          <tpl hier="1" item="6"/>
          <tpl hier="4" item="3"/>
          <tpl fld="3" item="1"/>
          <tpl fld="2" item="57"/>
          <tpl hier="9" item="1"/>
          <tpl hier="11" item="4"/>
          <tpl hier="12" item="5"/>
          <tpl fld="4" item="0"/>
        </tpls>
      </n>
      <n v="606559757824">
        <tpls c="8">
          <tpl hier="1" item="6"/>
          <tpl hier="4" item="3"/>
          <tpl fld="3" item="20"/>
          <tpl fld="2" item="61"/>
          <tpl hier="9" item="1"/>
          <tpl hier="11" item="4"/>
          <tpl hier="12" item="5"/>
          <tpl fld="4" item="0"/>
        </tpls>
      </n>
      <n v="3098459852800">
        <tpls c="8">
          <tpl hier="1" item="6"/>
          <tpl hier="4" item="3"/>
          <tpl fld="3" item="51"/>
          <tpl fld="2" item="61"/>
          <tpl hier="9" item="1"/>
          <tpl hier="11" item="4"/>
          <tpl hier="12" item="5"/>
          <tpl fld="4" item="0"/>
        </tpls>
      </n>
      <n v="8393307022336">
        <tpls c="8">
          <tpl hier="1" item="6"/>
          <tpl hier="4" item="3"/>
          <tpl fld="3" item="38"/>
          <tpl fld="2" item="61"/>
          <tpl hier="9" item="1"/>
          <tpl hier="11" item="4"/>
          <tpl hier="12" item="5"/>
          <tpl fld="4" item="0"/>
        </tpls>
      </n>
      <n v="100993006394">
        <tpls c="8">
          <tpl hier="1" item="6"/>
          <tpl hier="4" item="3"/>
          <tpl fld="3" item="44"/>
          <tpl fld="2" item="79"/>
          <tpl hier="9" item="1"/>
          <tpl hier="11" item="4"/>
          <tpl hier="12" item="5"/>
          <tpl fld="4" item="0"/>
        </tpls>
      </n>
      <n v="662840825408">
        <tpls c="8">
          <tpl hier="1" item="6"/>
          <tpl hier="4" item="3"/>
          <tpl fld="3" item="43"/>
          <tpl fld="2" item="79"/>
          <tpl hier="9" item="1"/>
          <tpl hier="11" item="4"/>
          <tpl hier="12" item="5"/>
          <tpl fld="4" item="0"/>
        </tpls>
      </n>
      <n v="1444433423872">
        <tpls c="8">
          <tpl hier="1" item="6"/>
          <tpl hier="4" item="3"/>
          <tpl fld="3" item="42"/>
          <tpl fld="2" item="79"/>
          <tpl hier="9" item="1"/>
          <tpl hier="11" item="4"/>
          <tpl hier="12" item="5"/>
          <tpl fld="4" item="0"/>
        </tpls>
      </n>
      <n v="3278831475200">
        <tpls c="8">
          <tpl hier="1" item="6"/>
          <tpl hier="4" item="3"/>
          <tpl fld="3" item="41"/>
          <tpl fld="2" item="79"/>
          <tpl hier="9" item="1"/>
          <tpl hier="11" item="4"/>
          <tpl hier="12" item="5"/>
          <tpl fld="4" item="0"/>
        </tpls>
      </n>
      <n v="108572753920">
        <tpls c="8">
          <tpl hier="1" item="6"/>
          <tpl hier="4" item="3"/>
          <tpl fld="3" item="32"/>
          <tpl fld="2" item="46"/>
          <tpl hier="9" item="1"/>
          <tpl hier="11" item="4"/>
          <tpl hier="12" item="5"/>
          <tpl fld="4" item="0"/>
        </tpls>
      </n>
      <n v="2693060132864">
        <tpls c="8">
          <tpl hier="1" item="6"/>
          <tpl hier="4" item="3"/>
          <tpl fld="3" item="31"/>
          <tpl fld="2" item="46"/>
          <tpl hier="9" item="1"/>
          <tpl hier="11" item="4"/>
          <tpl hier="12" item="5"/>
          <tpl fld="4" item="0"/>
        </tpls>
      </n>
      <n v="8310886949888">
        <tpls c="8">
          <tpl hier="1" item="6"/>
          <tpl hier="4" item="3"/>
          <tpl fld="3" item="30"/>
          <tpl fld="2" item="46"/>
          <tpl hier="9" item="1"/>
          <tpl hier="11" item="4"/>
          <tpl hier="12" item="5"/>
          <tpl fld="4" item="0"/>
        </tpls>
      </n>
      <n v="15364307073024">
        <tpls c="8">
          <tpl hier="1" item="6"/>
          <tpl hier="4" item="3"/>
          <tpl fld="3" item="29"/>
          <tpl fld="2" item="46"/>
          <tpl hier="9" item="1"/>
          <tpl hier="11" item="4"/>
          <tpl hier="12" item="5"/>
          <tpl fld="4" item="0"/>
        </tpls>
      </n>
      <n v="2045900029952">
        <tpls c="8">
          <tpl hier="1" item="6"/>
          <tpl hier="4" item="3"/>
          <tpl fld="3" item="16"/>
          <tpl fld="2" item="51"/>
          <tpl hier="9" item="1"/>
          <tpl hier="11" item="4"/>
          <tpl hier="12" item="5"/>
          <tpl fld="4" item="0"/>
        </tpls>
      </n>
      <n v="20172143669248">
        <tpls c="8">
          <tpl hier="1" item="6"/>
          <tpl hier="4" item="3"/>
          <tpl fld="3" item="15"/>
          <tpl fld="2" item="51"/>
          <tpl hier="9" item="1"/>
          <tpl hier="11" item="4"/>
          <tpl hier="12" item="5"/>
          <tpl fld="4" item="0"/>
        </tpls>
      </n>
      <n v="50314533961728">
        <tpls c="8">
          <tpl hier="1" item="6"/>
          <tpl hier="4" item="3"/>
          <tpl fld="3" item="14"/>
          <tpl fld="2" item="51"/>
          <tpl hier="9" item="1"/>
          <tpl hier="11" item="4"/>
          <tpl hier="12" item="5"/>
          <tpl fld="4" item="0"/>
        </tpls>
      </n>
      <n v="93088823941120">
        <tpls c="8">
          <tpl hier="1" item="6"/>
          <tpl hier="4" item="3"/>
          <tpl fld="3" item="13"/>
          <tpl fld="2" item="51"/>
          <tpl hier="9" item="1"/>
          <tpl hier="11" item="4"/>
          <tpl hier="12" item="5"/>
          <tpl fld="4" item="0"/>
        </tpls>
      </n>
      <n v="2088863470688">
        <tpls c="8">
          <tpl hier="1" item="6"/>
          <tpl hier="4" item="3"/>
          <tpl fld="3" item="35"/>
          <tpl fld="1" item="1"/>
          <tpl hier="9" item="1"/>
          <tpl hier="11" item="4"/>
          <tpl hier="12" item="5"/>
          <tpl fld="4" item="0"/>
        </tpls>
      </n>
      <n v="22804040698992">
        <tpls c="8">
          <tpl hier="1" item="6"/>
          <tpl hier="4" item="3"/>
          <tpl fld="3" item="40"/>
          <tpl fld="1" item="1"/>
          <tpl hier="9" item="1"/>
          <tpl hier="11" item="4"/>
          <tpl hier="12" item="5"/>
          <tpl fld="4" item="0"/>
        </tpls>
      </n>
      <n v="84356550523841">
        <tpls c="8">
          <tpl hier="1" item="6"/>
          <tpl hier="4" item="3"/>
          <tpl fld="3" item="50"/>
          <tpl fld="1" item="1"/>
          <tpl hier="9" item="1"/>
          <tpl hier="11" item="4"/>
          <tpl hier="12" item="5"/>
          <tpl fld="4" item="0"/>
        </tpls>
      </n>
      <n v="169742209186496">
        <tpls c="8">
          <tpl hier="1" item="6"/>
          <tpl hier="4" item="3"/>
          <tpl fld="3" item="49"/>
          <tpl fld="1" item="1"/>
          <tpl hier="9" item="1"/>
          <tpl hier="11" item="4"/>
          <tpl hier="12" item="5"/>
          <tpl fld="4" item="0"/>
        </tpls>
      </n>
      <n v="501666272">
        <tpls c="8">
          <tpl hier="1" item="6"/>
          <tpl hier="4" item="3"/>
          <tpl fld="3" item="37"/>
          <tpl fld="2" item="58"/>
          <tpl hier="9" item="1"/>
          <tpl hier="11" item="4"/>
          <tpl hier="12" item="5"/>
          <tpl fld="4" item="0"/>
        </tpls>
      </n>
      <n v="7425699968">
        <tpls c="8">
          <tpl hier="1" item="6"/>
          <tpl hier="4" item="3"/>
          <tpl fld="3" item="39"/>
          <tpl fld="2" item="58"/>
          <tpl hier="9" item="1"/>
          <tpl hier="11" item="4"/>
          <tpl hier="12" item="5"/>
          <tpl fld="4" item="0"/>
        </tpls>
      </n>
      <n v="23321369776">
        <tpls c="8">
          <tpl hier="1" item="6"/>
          <tpl hier="4" item="3"/>
          <tpl fld="3" item="28"/>
          <tpl fld="2" item="58"/>
          <tpl hier="9" item="1"/>
          <tpl hier="11" item="4"/>
          <tpl hier="12" item="5"/>
          <tpl fld="4" item="0"/>
        </tpls>
      </n>
      <n v="60416682048">
        <tpls c="8">
          <tpl hier="1" item="6"/>
          <tpl hier="4" item="3"/>
          <tpl fld="3" item="19"/>
          <tpl fld="2" item="58"/>
          <tpl hier="9" item="1"/>
          <tpl hier="11" item="4"/>
          <tpl hier="12" item="5"/>
          <tpl fld="4" item="0"/>
        </tpls>
      </n>
      <n v="34152205536">
        <tpls c="8">
          <tpl hier="1" item="6"/>
          <tpl hier="4" item="3"/>
          <tpl fld="3" item="26"/>
          <tpl fld="2" item="63"/>
          <tpl hier="9" item="1"/>
          <tpl hier="11" item="4"/>
          <tpl hier="12" item="5"/>
          <tpl fld="4" item="0"/>
        </tpls>
      </n>
      <n v="81770202240">
        <tpls c="8">
          <tpl hier="1" item="6"/>
          <tpl hier="4" item="3"/>
          <tpl fld="3" item="25"/>
          <tpl fld="2" item="63"/>
          <tpl hier="9" item="1"/>
          <tpl hier="11" item="4"/>
          <tpl hier="12" item="5"/>
          <tpl fld="4" item="0"/>
        </tpls>
      </n>
      <n v="247394335232">
        <tpls c="8">
          <tpl hier="1" item="6"/>
          <tpl hier="4" item="3"/>
          <tpl fld="3" item="24"/>
          <tpl fld="2" item="63"/>
          <tpl hier="9" item="1"/>
          <tpl hier="11" item="4"/>
          <tpl hier="12" item="5"/>
          <tpl fld="4" item="0"/>
        </tpls>
      </n>
      <n v="1017388764160">
        <tpls c="8">
          <tpl hier="1" item="6"/>
          <tpl hier="4" item="3"/>
          <tpl fld="3" item="23"/>
          <tpl fld="2" item="63"/>
          <tpl hier="9" item="1"/>
          <tpl hier="11" item="4"/>
          <tpl hier="12" item="5"/>
          <tpl fld="4" item="0"/>
        </tpls>
      </n>
      <n v="104730540">
        <tpls c="8">
          <tpl hier="1" item="6"/>
          <tpl hier="4" item="3"/>
          <tpl fld="3" item="10"/>
          <tpl fld="2" item="82"/>
          <tpl hier="9" item="1"/>
          <tpl hier="11" item="4"/>
          <tpl hier="12" item="5"/>
          <tpl fld="4" item="0"/>
        </tpls>
      </n>
      <n v="1488128472.5">
        <tpls c="8">
          <tpl hier="1" item="6"/>
          <tpl hier="4" item="3"/>
          <tpl fld="3" item="12"/>
          <tpl fld="2" item="82"/>
          <tpl hier="9" item="1"/>
          <tpl hier="11" item="4"/>
          <tpl hier="12" item="5"/>
          <tpl fld="4" item="0"/>
        </tpls>
      </n>
      <n v="5562680828">
        <tpls c="8">
          <tpl hier="1" item="6"/>
          <tpl hier="4" item="3"/>
          <tpl fld="3" item="11"/>
          <tpl fld="2" item="82"/>
          <tpl hier="9" item="1"/>
          <tpl hier="11" item="4"/>
          <tpl hier="12" item="5"/>
          <tpl fld="4" item="0"/>
        </tpls>
      </n>
      <n v="10771078346">
        <tpls c="8">
          <tpl hier="1" item="6"/>
          <tpl hier="4" item="3"/>
          <tpl fld="3" item="9"/>
          <tpl fld="2" item="82"/>
          <tpl hier="9" item="1"/>
          <tpl hier="11" item="4"/>
          <tpl hier="12" item="5"/>
          <tpl fld="4" item="0"/>
        </tpls>
      </n>
      <n v="3063408791">
        <tpls c="8">
          <tpl hier="1" item="6"/>
          <tpl hier="4" item="3"/>
          <tpl fld="3" item="57"/>
          <tpl fld="2" item="47"/>
          <tpl hier="9" item="1"/>
          <tpl hier="11" item="4"/>
          <tpl hier="12" item="5"/>
          <tpl fld="4" item="0"/>
        </tpls>
      </n>
      <n v="7275704499">
        <tpls c="8">
          <tpl hier="1" item="6"/>
          <tpl hier="4" item="3"/>
          <tpl fld="3" item="3"/>
          <tpl fld="2" item="47"/>
          <tpl hier="9" item="1"/>
          <tpl hier="11" item="4"/>
          <tpl hier="12" item="5"/>
          <tpl fld="4" item="0"/>
        </tpls>
      </n>
      <n v="30819845776">
        <tpls c="8">
          <tpl hier="1" item="6"/>
          <tpl hier="4" item="3"/>
          <tpl fld="3" item="1"/>
          <tpl fld="2" item="47"/>
          <tpl hier="9" item="1"/>
          <tpl hier="11" item="4"/>
          <tpl hier="12" item="5"/>
          <tpl fld="4" item="0"/>
        </tpls>
      </n>
      <n v="15546224776">
        <tpls c="8">
          <tpl hier="1" item="6"/>
          <tpl hier="4" item="3"/>
          <tpl fld="3" item="20"/>
          <tpl fld="2" item="52"/>
          <tpl hier="9" item="1"/>
          <tpl hier="11" item="4"/>
          <tpl hier="12" item="5"/>
          <tpl fld="4" item="0"/>
        </tpls>
      </n>
      <n v="28585974154">
        <tpls c="8">
          <tpl hier="1" item="6"/>
          <tpl hier="4" item="3"/>
          <tpl fld="3" item="51"/>
          <tpl fld="2" item="52"/>
          <tpl hier="9" item="1"/>
          <tpl hier="11" item="4"/>
          <tpl hier="12" item="5"/>
          <tpl fld="4" item="0"/>
        </tpls>
      </n>
      <n v="91964204592">
        <tpls c="8">
          <tpl hier="1" item="6"/>
          <tpl hier="4" item="3"/>
          <tpl fld="3" item="38"/>
          <tpl fld="2" item="52"/>
          <tpl hier="9" item="1"/>
          <tpl hier="11" item="4"/>
          <tpl hier="12" item="5"/>
          <tpl fld="4" item="0"/>
        </tpls>
      </n>
      <n v="144820356.75">
        <tpls c="8">
          <tpl hier="1" item="6"/>
          <tpl hier="4" item="3"/>
          <tpl fld="3" item="44"/>
          <tpl fld="2" item="56"/>
          <tpl hier="9" item="1"/>
          <tpl hier="11" item="4"/>
          <tpl hier="12" item="5"/>
          <tpl fld="4" item="0"/>
        </tpls>
      </n>
      <n v="6000516948">
        <tpls c="8">
          <tpl hier="1" item="6"/>
          <tpl hier="4" item="3"/>
          <tpl fld="3" item="43"/>
          <tpl fld="2" item="56"/>
          <tpl hier="9" item="1"/>
          <tpl hier="11" item="4"/>
          <tpl hier="12" item="5"/>
          <tpl fld="4" item="0"/>
        </tpls>
      </n>
      <n v="29356204950.5">
        <tpls c="8">
          <tpl hier="1" item="6"/>
          <tpl hier="4" item="3"/>
          <tpl fld="3" item="42"/>
          <tpl fld="2" item="56"/>
          <tpl hier="9" item="1"/>
          <tpl hier="11" item="4"/>
          <tpl hier="12" item="5"/>
          <tpl fld="4" item="0"/>
        </tpls>
      </n>
      <n v="95945921984">
        <tpls c="8">
          <tpl hier="1" item="6"/>
          <tpl hier="4" item="3"/>
          <tpl fld="3" item="41"/>
          <tpl fld="2" item="56"/>
          <tpl hier="9" item="1"/>
          <tpl hier="11" item="4"/>
          <tpl hier="12" item="5"/>
          <tpl fld="4" item="0"/>
        </tpls>
      </n>
      <n v="122543764240">
        <tpls c="8">
          <tpl hier="1" item="6"/>
          <tpl hier="4" item="3"/>
          <tpl fld="3" item="32"/>
          <tpl fld="2" item="60"/>
          <tpl hier="9" item="1"/>
          <tpl hier="11" item="4"/>
          <tpl hier="12" item="5"/>
          <tpl fld="4" item="0"/>
        </tpls>
      </n>
      <n v="1264867470912">
        <tpls c="8">
          <tpl hier="1" item="6"/>
          <tpl hier="4" item="3"/>
          <tpl fld="3" item="31"/>
          <tpl fld="2" item="60"/>
          <tpl hier="9" item="1"/>
          <tpl hier="11" item="4"/>
          <tpl hier="12" item="5"/>
          <tpl fld="4" item="0"/>
        </tpls>
      </n>
      <n v="3817604582144">
        <tpls c="8">
          <tpl hier="1" item="6"/>
          <tpl hier="4" item="3"/>
          <tpl fld="3" item="30"/>
          <tpl fld="2" item="60"/>
          <tpl hier="9" item="1"/>
          <tpl hier="11" item="4"/>
          <tpl hier="12" item="5"/>
          <tpl fld="4" item="0"/>
        </tpls>
      </n>
      <n v="11197307942912">
        <tpls c="8">
          <tpl hier="1" item="6"/>
          <tpl hier="4" item="3"/>
          <tpl fld="3" item="29"/>
          <tpl fld="2" item="60"/>
          <tpl hier="9" item="1"/>
          <tpl hier="11" item="4"/>
          <tpl hier="12" item="5"/>
          <tpl fld="4" item="0"/>
        </tpls>
      </n>
      <n v="2660021178">
        <tpls c="8">
          <tpl hier="1" item="6"/>
          <tpl hier="4" item="3"/>
          <tpl fld="3" item="16"/>
          <tpl fld="2" item="55"/>
          <tpl hier="9" item="1"/>
          <tpl hier="11" item="4"/>
          <tpl hier="12" item="5"/>
          <tpl fld="4" item="0"/>
        </tpls>
      </n>
      <n v="8144957332">
        <tpls c="8">
          <tpl hier="1" item="6"/>
          <tpl hier="4" item="3"/>
          <tpl fld="3" item="15"/>
          <tpl fld="2" item="55"/>
          <tpl hier="9" item="1"/>
          <tpl hier="11" item="4"/>
          <tpl hier="12" item="5"/>
          <tpl fld="4" item="0"/>
        </tpls>
      </n>
      <n v="11513162576.5">
        <tpls c="8">
          <tpl hier="1" item="6"/>
          <tpl hier="4" item="3"/>
          <tpl fld="3" item="14"/>
          <tpl fld="2" item="55"/>
          <tpl hier="9" item="1"/>
          <tpl hier="11" item="4"/>
          <tpl hier="12" item="5"/>
          <tpl fld="4" item="0"/>
        </tpls>
      </n>
      <n v="73304951728">
        <tpls c="8">
          <tpl hier="1" item="6"/>
          <tpl hier="4" item="3"/>
          <tpl fld="3" item="13"/>
          <tpl fld="2" item="55"/>
          <tpl hier="9" item="1"/>
          <tpl hier="11" item="4"/>
          <tpl hier="12" item="5"/>
          <tpl fld="4" item="0"/>
        </tpls>
      </n>
      <n v="1019256017">
        <tpls c="8">
          <tpl hier="1" item="6"/>
          <tpl hier="4" item="3"/>
          <tpl fld="3" item="4"/>
          <tpl fld="2" item="42"/>
          <tpl hier="9" item="1"/>
          <tpl hier="11" item="4"/>
          <tpl hier="12" item="5"/>
          <tpl fld="4" item="0"/>
        </tpls>
      </n>
      <n v="4713562533.3125">
        <tpls c="8">
          <tpl hier="1" item="6"/>
          <tpl hier="4" item="3"/>
          <tpl fld="3" item="58"/>
          <tpl fld="2" item="42"/>
          <tpl hier="9" item="1"/>
          <tpl hier="11" item="4"/>
          <tpl hier="12" item="5"/>
          <tpl fld="4" item="0"/>
        </tpls>
      </n>
      <n v="4112309276">
        <tpls c="8">
          <tpl hier="1" item="6"/>
          <tpl hier="4" item="3"/>
          <tpl fld="3" item="2"/>
          <tpl fld="2" item="42"/>
          <tpl hier="9" item="1"/>
          <tpl hier="11" item="4"/>
          <tpl hier="12" item="5"/>
          <tpl fld="4" item="0"/>
        </tpls>
      </n>
      <n v="13468501664">
        <tpls c="8">
          <tpl hier="1" item="6"/>
          <tpl hier="4" item="3"/>
          <tpl fld="3" item="54"/>
          <tpl fld="2" item="62"/>
          <tpl hier="9" item="1"/>
          <tpl hier="11" item="4"/>
          <tpl hier="12" item="5"/>
          <tpl fld="4" item="0"/>
        </tpls>
      </n>
      <n v="59745662186">
        <tpls c="8">
          <tpl hier="1" item="6"/>
          <tpl hier="4" item="3"/>
          <tpl fld="3" item="53"/>
          <tpl fld="2" item="62"/>
          <tpl hier="9" item="1"/>
          <tpl hier="11" item="4"/>
          <tpl hier="12" item="5"/>
          <tpl fld="4" item="0"/>
        </tpls>
      </n>
      <n v="115632186366">
        <tpls c="8">
          <tpl hier="1" item="6"/>
          <tpl hier="4" item="3"/>
          <tpl fld="3" item="52"/>
          <tpl fld="2" item="62"/>
          <tpl hier="9" item="1"/>
          <tpl hier="11" item="4"/>
          <tpl hier="12" item="5"/>
          <tpl fld="4" item="0"/>
        </tpls>
      </n>
      <n v="582007874">
        <tpls c="8">
          <tpl hier="1" item="6"/>
          <tpl hier="4" item="3"/>
          <tpl fld="3" item="48"/>
          <tpl fld="2" item="77"/>
          <tpl hier="9" item="1"/>
          <tpl hier="11" item="4"/>
          <tpl hier="12" item="5"/>
          <tpl fld="4" item="0"/>
        </tpls>
      </n>
      <n v="2810865972.25">
        <tpls c="8">
          <tpl hier="1" item="6"/>
          <tpl hier="4" item="3"/>
          <tpl fld="3" item="46"/>
          <tpl fld="2" item="77"/>
          <tpl hier="9" item="1"/>
          <tpl hier="11" item="4"/>
          <tpl hier="12" item="5"/>
          <tpl fld="4" item="0"/>
        </tpls>
      </n>
      <n v="3966105777.25">
        <tpls c="8">
          <tpl hier="1" item="6"/>
          <tpl hier="4" item="3"/>
          <tpl fld="3" item="45"/>
          <tpl fld="2" item="77"/>
          <tpl hier="9" item="1"/>
          <tpl hier="11" item="4"/>
          <tpl hier="12" item="5"/>
          <tpl fld="4" item="0"/>
        </tpls>
      </n>
      <n v="9799360049">
        <tpls c="8">
          <tpl hier="1" item="6"/>
          <tpl hier="4" item="3"/>
          <tpl fld="3" item="47"/>
          <tpl fld="2" item="77"/>
          <tpl hier="9" item="1"/>
          <tpl hier="11" item="4"/>
          <tpl hier="12" item="5"/>
          <tpl fld="4" item="0"/>
        </tpls>
      </n>
      <n v="1801835570">
        <tpls c="8">
          <tpl hier="1" item="6"/>
          <tpl hier="4" item="3"/>
          <tpl fld="3" item="34"/>
          <tpl fld="2" item="28"/>
          <tpl hier="9" item="1"/>
          <tpl hier="11" item="4"/>
          <tpl hier="12" item="5"/>
          <tpl fld="4" item="0"/>
        </tpls>
      </n>
      <n v="2903681424">
        <tpls c="8">
          <tpl hier="1" item="6"/>
          <tpl hier="4" item="3"/>
          <tpl fld="3" item="36"/>
          <tpl fld="2" item="28"/>
          <tpl hier="9" item="1"/>
          <tpl hier="11" item="4"/>
          <tpl hier="12" item="5"/>
          <tpl fld="4" item="0"/>
        </tpls>
      </n>
      <n v="7022913640">
        <tpls c="8">
          <tpl hier="1" item="6"/>
          <tpl hier="4" item="3"/>
          <tpl fld="3" item="27"/>
          <tpl fld="2" item="28"/>
          <tpl hier="9" item="1"/>
          <tpl hier="11" item="4"/>
          <tpl hier="12" item="5"/>
          <tpl fld="4" item="0"/>
        </tpls>
      </n>
      <n v="68082135816">
        <tpls c="8">
          <tpl hier="1" item="6"/>
          <tpl hier="4" item="3"/>
          <tpl fld="3" item="33"/>
          <tpl fld="2" item="28"/>
          <tpl hier="9" item="1"/>
          <tpl hier="11" item="4"/>
          <tpl hier="12" item="5"/>
          <tpl fld="4" item="0"/>
        </tpls>
      </n>
      <n v="36181509472">
        <tpls c="8">
          <tpl hier="1" item="6"/>
          <tpl hier="4" item="3"/>
          <tpl fld="3" item="18"/>
          <tpl fld="2" item="35"/>
          <tpl hier="9" item="1"/>
          <tpl hier="11" item="4"/>
          <tpl hier="12" item="5"/>
          <tpl fld="4" item="0"/>
        </tpls>
      </n>
      <n v="95899235200">
        <tpls c="8">
          <tpl hier="1" item="6"/>
          <tpl hier="4" item="3"/>
          <tpl fld="3" item="22"/>
          <tpl fld="2" item="35"/>
          <tpl hier="9" item="1"/>
          <tpl hier="11" item="4"/>
          <tpl hier="12" item="5"/>
          <tpl fld="4" item="0"/>
        </tpls>
      </n>
      <n v="412370676352">
        <tpls c="8">
          <tpl hier="1" item="6"/>
          <tpl hier="4" item="3"/>
          <tpl fld="3" item="17"/>
          <tpl fld="2" item="35"/>
          <tpl hier="9" item="1"/>
          <tpl hier="11" item="4"/>
          <tpl hier="12" item="5"/>
          <tpl fld="4" item="0"/>
        </tpls>
      </n>
      <n v="1297392852096">
        <tpls c="8">
          <tpl hier="1" item="6"/>
          <tpl hier="4" item="3"/>
          <tpl fld="3" item="21"/>
          <tpl fld="2" item="35"/>
          <tpl hier="9" item="1"/>
          <tpl hier="11" item="4"/>
          <tpl hier="12" item="5"/>
          <tpl fld="4" item="0"/>
        </tpls>
      </n>
      <n v="41342176896">
        <tpls c="8">
          <tpl hier="1" item="6"/>
          <tpl hier="4" item="3"/>
          <tpl fld="3" item="8"/>
          <tpl fld="2" item="40"/>
          <tpl hier="9" item="1"/>
          <tpl hier="11" item="4"/>
          <tpl hier="12" item="5"/>
          <tpl fld="4" item="0"/>
        </tpls>
      </n>
      <n v="179769081472">
        <tpls c="8">
          <tpl hier="1" item="6"/>
          <tpl hier="4" item="3"/>
          <tpl fld="3" item="7"/>
          <tpl fld="2" item="40"/>
          <tpl hier="9" item="1"/>
          <tpl hier="11" item="4"/>
          <tpl hier="12" item="5"/>
          <tpl fld="4" item="0"/>
        </tpls>
      </n>
      <n v="459144842176">
        <tpls c="8">
          <tpl hier="1" item="6"/>
          <tpl hier="4" item="3"/>
          <tpl fld="3" item="6"/>
          <tpl fld="2" item="40"/>
          <tpl hier="9" item="1"/>
          <tpl hier="11" item="4"/>
          <tpl hier="12" item="5"/>
          <tpl fld="4" item="0"/>
        </tpls>
      </n>
      <n v="1567518038016">
        <tpls c="8">
          <tpl hier="1" item="6"/>
          <tpl hier="4" item="3"/>
          <tpl fld="3" item="5"/>
          <tpl fld="2" item="40"/>
          <tpl hier="9" item="1"/>
          <tpl hier="11" item="4"/>
          <tpl hier="12" item="5"/>
          <tpl fld="4" item="0"/>
        </tpls>
      </n>
      <n v="11072389120">
        <tpls c="8">
          <tpl hier="1" item="6"/>
          <tpl hier="4" item="3"/>
          <tpl fld="3" item="56"/>
          <tpl fld="2" item="54"/>
          <tpl hier="9" item="1"/>
          <tpl hier="11" item="4"/>
          <tpl hier="12" item="5"/>
          <tpl fld="4" item="0"/>
        </tpls>
      </n>
      <n v="12257462528">
        <tpls c="8">
          <tpl hier="1" item="6"/>
          <tpl hier="4" item="3"/>
          <tpl fld="3" item="0"/>
          <tpl fld="2" item="54"/>
          <tpl hier="9" item="1"/>
          <tpl hier="11" item="4"/>
          <tpl hier="12" item="5"/>
          <tpl fld="4" item="0"/>
        </tpls>
      </n>
      <n v="72645291021">
        <tpls c="8">
          <tpl hier="1" item="6"/>
          <tpl hier="4" item="3"/>
          <tpl fld="3" item="55"/>
          <tpl fld="2" item="54"/>
          <tpl hier="9" item="1"/>
          <tpl hier="11" item="4"/>
          <tpl hier="12" item="5"/>
          <tpl fld="4" item="0"/>
        </tpls>
      </n>
      <n v="1229111265.5">
        <tpls c="8">
          <tpl hier="1" item="6"/>
          <tpl hier="4" item="3"/>
          <tpl fld="3" item="35"/>
          <tpl fld="2" item="59"/>
          <tpl hier="9" item="1"/>
          <tpl hier="11" item="4"/>
          <tpl hier="12" item="5"/>
          <tpl fld="4" item="0"/>
        </tpls>
      </n>
      <n v="3970703706.5">
        <tpls c="8">
          <tpl hier="1" item="6"/>
          <tpl hier="4" item="3"/>
          <tpl fld="3" item="40"/>
          <tpl fld="2" item="59"/>
          <tpl hier="9" item="1"/>
          <tpl hier="11" item="4"/>
          <tpl hier="12" item="5"/>
          <tpl fld="4" item="0"/>
        </tpls>
      </n>
      <n v="11347403562">
        <tpls c="8">
          <tpl hier="1" item="6"/>
          <tpl hier="4" item="3"/>
          <tpl fld="3" item="45"/>
          <tpl fld="2" item="59"/>
          <tpl hier="9" item="1"/>
          <tpl hier="11" item="4"/>
          <tpl hier="12" item="5"/>
          <tpl fld="4" item="0"/>
        </tpls>
      </n>
      <n v="74807615158">
        <tpls c="8">
          <tpl hier="1" item="6"/>
          <tpl hier="4" item="3"/>
          <tpl fld="3" item="19"/>
          <tpl fld="2" item="59"/>
          <tpl hier="9" item="1"/>
          <tpl hier="11" item="4"/>
          <tpl hier="12" item="5"/>
          <tpl fld="4" item="0"/>
        </tpls>
      </n>
      <n v="5421977383">
        <tpls c="8">
          <tpl hier="1" item="6"/>
          <tpl hier="4" item="3"/>
          <tpl fld="3" item="16"/>
          <tpl fld="2" item="65"/>
          <tpl hier="9" item="1"/>
          <tpl hier="11" item="4"/>
          <tpl hier="12" item="5"/>
          <tpl fld="4" item="0"/>
        </tpls>
      </n>
      <n v="26780520544">
        <tpls c="8">
          <tpl hier="1" item="6"/>
          <tpl hier="4" item="3"/>
          <tpl fld="3" item="7"/>
          <tpl fld="2" item="65"/>
          <tpl hier="9" item="1"/>
          <tpl hier="11" item="4"/>
          <tpl hier="12" item="5"/>
          <tpl fld="4" item="0"/>
        </tpls>
      </n>
      <n v="111731871840">
        <tpls c="8">
          <tpl hier="1" item="6"/>
          <tpl hier="4" item="3"/>
          <tpl fld="3" item="1"/>
          <tpl fld="2" item="65"/>
          <tpl hier="9" item="1"/>
          <tpl hier="11" item="4"/>
          <tpl hier="12" item="5"/>
          <tpl fld="4" item="0"/>
        </tpls>
      </n>
      <n v="2905625008">
        <tpls c="8">
          <tpl hier="1" item="6"/>
          <tpl hier="4" item="3"/>
          <tpl fld="3" item="44"/>
          <tpl fld="2" item="85"/>
          <tpl hier="9" item="1"/>
          <tpl hier="11" item="4"/>
          <tpl hier="12" item="5"/>
          <tpl fld="4" item="0"/>
        </tpls>
      </n>
      <n v="33027732096">
        <tpls c="8">
          <tpl hier="1" item="6"/>
          <tpl hier="4" item="3"/>
          <tpl fld="3" item="36"/>
          <tpl fld="2" item="85"/>
          <tpl hier="9" item="1"/>
          <tpl hier="11" item="4"/>
          <tpl hier="12" item="5"/>
          <tpl fld="4" item="0"/>
        </tpls>
      </n>
      <n v="41036502234">
        <tpls c="8">
          <tpl hier="1" item="6"/>
          <tpl hier="4" item="3"/>
          <tpl fld="3" item="17"/>
          <tpl fld="2" item="85"/>
          <tpl hier="9" item="1"/>
          <tpl hier="11" item="4"/>
          <tpl hier="12" item="5"/>
          <tpl fld="4" item="0"/>
        </tpls>
      </n>
      <n v="282273848960">
        <tpls c="8">
          <tpl hier="1" item="6"/>
          <tpl hier="4" item="3"/>
          <tpl fld="3" item="5"/>
          <tpl fld="2" item="85"/>
          <tpl hier="9" item="1"/>
          <tpl hier="11" item="4"/>
          <tpl hier="12" item="5"/>
          <tpl fld="4" item="0"/>
        </tpls>
      </n>
      <n v="26585035488">
        <tpls c="8">
          <tpl hier="1" item="6"/>
          <tpl hier="4" item="3"/>
          <tpl fld="3" item="40"/>
          <tpl fld="2" item="49"/>
          <tpl hier="9" item="1"/>
          <tpl hier="11" item="4"/>
          <tpl hier="12" item="5"/>
          <tpl fld="4" item="0"/>
        </tpls>
      </n>
      <n v="100954724848">
        <tpls c="8">
          <tpl hier="1" item="6"/>
          <tpl hier="4" item="3"/>
          <tpl fld="3" item="28"/>
          <tpl fld="2" item="49"/>
          <tpl hier="9" item="1"/>
          <tpl hier="11" item="4"/>
          <tpl hier="12" item="5"/>
          <tpl fld="4" item="0"/>
        </tpls>
      </n>
      <n v="386615605198">
        <tpls c="8">
          <tpl hier="1" item="6"/>
          <tpl hier="4" item="3"/>
          <tpl fld="3" item="21"/>
          <tpl fld="2" item="49"/>
          <tpl hier="9" item="1"/>
          <tpl hier="11" item="4"/>
          <tpl hier="12" item="5"/>
          <tpl fld="4" item="0"/>
        </tpls>
      </n>
      <n v="48766020000">
        <tpls c="8">
          <tpl hier="1" item="6"/>
          <tpl hier="4" item="3"/>
          <tpl fld="3" item="20"/>
          <tpl fld="2" item="44"/>
          <tpl hier="9" item="1"/>
          <tpl hier="11" item="4"/>
          <tpl hier="12" item="5"/>
          <tpl fld="4" item="0"/>
        </tpls>
      </n>
      <n v="125717120576">
        <tpls c="8">
          <tpl hier="1" item="6"/>
          <tpl hier="4" item="3"/>
          <tpl fld="3" item="42"/>
          <tpl fld="2" item="44"/>
          <tpl hier="9" item="1"/>
          <tpl hier="11" item="4"/>
          <tpl hier="12" item="5"/>
          <tpl fld="4" item="0"/>
        </tpls>
      </n>
      <n v="541659650048">
        <tpls c="8">
          <tpl hier="1" item="6"/>
          <tpl hier="4" item="3"/>
          <tpl fld="3" item="29"/>
          <tpl fld="2" item="44"/>
          <tpl hier="9" item="1"/>
          <tpl hier="11" item="4"/>
          <tpl hier="12" item="5"/>
          <tpl fld="4" item="0"/>
        </tpls>
      </n>
      <n v="1224628544">
        <tpls c="8">
          <tpl hier="1" item="6"/>
          <tpl hier="4" item="3"/>
          <tpl fld="3" item="57"/>
          <tpl fld="2" item="34"/>
          <tpl hier="9" item="1"/>
          <tpl hier="11" item="4"/>
          <tpl hier="12" item="5"/>
          <tpl fld="4" item="0"/>
        </tpls>
      </n>
      <n v="4674854016">
        <tpls c="8">
          <tpl hier="1" item="6"/>
          <tpl hier="4" item="3"/>
          <tpl fld="3" item="30"/>
          <tpl fld="2" item="34"/>
          <tpl hier="9" item="1"/>
          <tpl hier="11" item="4"/>
          <tpl hier="12" item="5"/>
          <tpl fld="4" item="0"/>
        </tpls>
      </n>
      <n v="18373045383">
        <tpls c="8">
          <tpl hier="1" item="6"/>
          <tpl hier="4" item="3"/>
          <tpl fld="3" item="12"/>
          <tpl fld="2" item="64"/>
          <tpl hier="9" item="1"/>
          <tpl hier="11" item="4"/>
          <tpl hier="12" item="5"/>
          <tpl fld="4" item="0"/>
        </tpls>
      </n>
      <n v="83572736512">
        <tpls c="8">
          <tpl hier="1" item="6"/>
          <tpl hier="4" item="3"/>
          <tpl fld="3" item="23"/>
          <tpl fld="2" item="64"/>
          <tpl hier="9" item="1"/>
          <tpl hier="11" item="4"/>
          <tpl hier="12" item="5"/>
          <tpl fld="4" item="0"/>
        </tpls>
      </n>
      <n v="29002664071.25">
        <tpls c="8">
          <tpl hier="1" item="6"/>
          <tpl hier="4" item="3"/>
          <tpl fld="3" item="51"/>
          <tpl fld="2" item="33"/>
          <tpl hier="9" item="1"/>
          <tpl hier="11" item="4"/>
          <tpl hier="12" item="5"/>
          <tpl fld="4" item="0"/>
        </tpls>
      </n>
      <n v="32613942368">
        <tpls c="8">
          <tpl hier="1" item="6"/>
          <tpl hier="4" item="3"/>
          <tpl fld="3" item="43"/>
          <tpl fld="2" item="43"/>
          <tpl hier="9" item="1"/>
          <tpl hier="11" item="4"/>
          <tpl hier="12" item="5"/>
          <tpl fld="4" item="0"/>
        </tpls>
      </n>
      <n v="14442363656">
        <tpls c="8">
          <tpl hier="1" item="6"/>
          <tpl hier="4" item="3"/>
          <tpl fld="3" item="41"/>
          <tpl fld="2" item="22"/>
          <tpl hier="9" item="1"/>
          <tpl hier="11" item="4"/>
          <tpl hier="12" item="5"/>
          <tpl fld="4" item="0"/>
        </tpls>
      </n>
      <n v="6195939168">
        <tpls c="8">
          <tpl hier="1" item="6"/>
          <tpl hier="4" item="3"/>
          <tpl fld="3" item="8"/>
          <tpl fld="2" item="41"/>
          <tpl hier="9" item="1"/>
          <tpl hier="11" item="4"/>
          <tpl hier="12" item="5"/>
          <tpl fld="4" item="0"/>
        </tpls>
      </n>
      <n v="1252205815268.125">
        <tpls c="8">
          <tpl hier="1" item="6"/>
          <tpl hier="4" item="3"/>
          <tpl fld="3" item="53"/>
          <tpl fld="2" item="39"/>
          <tpl hier="9" item="1"/>
          <tpl hier="11" item="4"/>
          <tpl hier="12" item="5"/>
          <tpl fld="4" item="0"/>
        </tpls>
      </n>
      <n v="4031574272">
        <tpls c="8">
          <tpl hier="1" item="6"/>
          <tpl hier="4" item="3"/>
          <tpl fld="3" item="27"/>
          <tpl fld="2" item="31"/>
          <tpl hier="9" item="1"/>
          <tpl hier="11" item="4"/>
          <tpl hier="12" item="5"/>
          <tpl fld="4" item="0"/>
        </tpls>
      </n>
      <n v="15362031512">
        <tpls c="8">
          <tpl hier="1" item="6"/>
          <tpl hier="4" item="3"/>
          <tpl fld="3" item="6"/>
          <tpl fld="2" item="27"/>
          <tpl hier="9" item="1"/>
          <tpl hier="11" item="4"/>
          <tpl hier="12" item="5"/>
          <tpl fld="4" item="0"/>
        </tpls>
      </n>
      <n v="25260323296">
        <tpls c="8">
          <tpl hier="1" item="6"/>
          <tpl hier="4" item="3"/>
          <tpl fld="3" item="49"/>
          <tpl fld="2" item="24"/>
          <tpl hier="9" item="1"/>
          <tpl hier="11" item="4"/>
          <tpl hier="12" item="5"/>
          <tpl fld="4" item="0"/>
        </tpls>
      </n>
      <n v="117946169088">
        <tpls c="8">
          <tpl hier="1" item="6"/>
          <tpl hier="4" item="3"/>
          <tpl fld="3" item="23"/>
          <tpl fld="2" item="13"/>
          <tpl hier="9" item="1"/>
          <tpl hier="11" item="4"/>
          <tpl hier="12" item="5"/>
          <tpl fld="4" item="0"/>
        </tpls>
      </n>
      <n v="12808343360">
        <tpls c="8">
          <tpl hier="1" item="6"/>
          <tpl hier="4" item="3"/>
          <tpl fld="3" item="34"/>
          <tpl fld="2" item="45"/>
          <tpl hier="9" item="1"/>
          <tpl hier="11" item="4"/>
          <tpl hier="12" item="5"/>
          <tpl fld="4" item="0"/>
        </tpls>
      </n>
      <n v="82679565824">
        <tpls c="8">
          <tpl hier="1" item="6"/>
          <tpl hier="4" item="3"/>
          <tpl fld="3" item="14"/>
          <tpl fld="2" item="38"/>
          <tpl hier="9" item="1"/>
          <tpl hier="11" item="4"/>
          <tpl hier="12" item="5"/>
          <tpl fld="4" item="0"/>
        </tpls>
      </n>
      <n v="72719421504">
        <tpls c="8">
          <tpl hier="1" item="6"/>
          <tpl hier="4" item="3"/>
          <tpl fld="3" item="20"/>
          <tpl fld="2" item="12"/>
          <tpl hier="9" item="1"/>
          <tpl hier="11" item="4"/>
          <tpl hier="12" item="5"/>
          <tpl fld="4" item="0"/>
        </tpls>
      </n>
      <n v="7675285192">
        <tpls c="8">
          <tpl hier="1" item="6"/>
          <tpl hier="4" item="3"/>
          <tpl fld="3" item="4"/>
          <tpl fld="2" item="32"/>
          <tpl hier="9" item="1"/>
          <tpl hier="11" item="4"/>
          <tpl hier="12" item="5"/>
          <tpl fld="4" item="0"/>
        </tpls>
      </n>
      <n v="31854534080">
        <tpls c="8">
          <tpl hier="1" item="6"/>
          <tpl hier="4" item="3"/>
          <tpl fld="3" item="51"/>
          <tpl fld="2" item="2"/>
          <tpl hier="9" item="1"/>
          <tpl hier="11" item="4"/>
          <tpl hier="12" item="5"/>
          <tpl fld="4" item="0"/>
        </tpls>
      </n>
      <n v="1565097991424">
        <tpls c="8">
          <tpl hier="1" item="6"/>
          <tpl hier="4" item="3"/>
          <tpl fld="3" item="0"/>
          <tpl fld="2" item="57"/>
          <tpl hier="9" item="1"/>
          <tpl hier="11" item="4"/>
          <tpl hier="12" item="5"/>
          <tpl fld="4" item="0"/>
        </tpls>
      </n>
      <n v="5985439964160">
        <tpls c="8">
          <tpl hier="1" item="6"/>
          <tpl hier="4" item="3"/>
          <tpl fld="3" item="55"/>
          <tpl fld="2" item="57"/>
          <tpl hier="9" item="1"/>
          <tpl hier="11" item="4"/>
          <tpl hier="12" item="5"/>
          <tpl fld="4" item="0"/>
        </tpls>
      </n>
      <n v="27605665792">
        <tpls c="8">
          <tpl hier="1" item="6"/>
          <tpl hier="4" item="3"/>
          <tpl fld="3" item="35"/>
          <tpl fld="2" item="61"/>
          <tpl hier="9" item="1"/>
          <tpl hier="11" item="4"/>
          <tpl hier="12" item="5"/>
          <tpl fld="4" item="0"/>
        </tpls>
      </n>
      <n v="668772476672">
        <tpls c="8">
          <tpl hier="1" item="6"/>
          <tpl hier="4" item="3"/>
          <tpl fld="3" item="40"/>
          <tpl fld="2" item="61"/>
          <tpl hier="9" item="1"/>
          <tpl hier="11" item="4"/>
          <tpl hier="12" item="5"/>
          <tpl fld="4" item="0"/>
        </tpls>
      </n>
      <n v="2602959633408">
        <tpls c="8">
          <tpl hier="1" item="6"/>
          <tpl hier="4" item="3"/>
          <tpl fld="3" item="50"/>
          <tpl fld="2" item="61"/>
          <tpl hier="9" item="1"/>
          <tpl hier="11" item="4"/>
          <tpl hier="12" item="5"/>
          <tpl fld="4" item="0"/>
        </tpls>
      </n>
      <n v="7501045637120">
        <tpls c="8">
          <tpl hier="1" item="6"/>
          <tpl hier="4" item="3"/>
          <tpl fld="3" item="49"/>
          <tpl fld="2" item="61"/>
          <tpl hier="9" item="1"/>
          <tpl hier="11" item="4"/>
          <tpl hier="12" item="5"/>
          <tpl fld="4" item="0"/>
        </tpls>
      </n>
      <n v="113214361364">
        <tpls c="8">
          <tpl hier="1" item="6"/>
          <tpl hier="4" item="3"/>
          <tpl fld="3" item="37"/>
          <tpl fld="2" item="79"/>
          <tpl hier="9" item="1"/>
          <tpl hier="11" item="4"/>
          <tpl hier="12" item="5"/>
          <tpl fld="4" item="0"/>
        </tpls>
      </n>
      <n v="761821625984">
        <tpls c="8">
          <tpl hier="1" item="6"/>
          <tpl hier="4" item="3"/>
          <tpl fld="3" item="39"/>
          <tpl fld="2" item="79"/>
          <tpl hier="9" item="1"/>
          <tpl hier="11" item="4"/>
          <tpl hier="12" item="5"/>
          <tpl fld="4" item="0"/>
        </tpls>
      </n>
      <n v="1563347223552">
        <tpls c="8">
          <tpl hier="1" item="6"/>
          <tpl hier="4" item="3"/>
          <tpl fld="3" item="28"/>
          <tpl fld="2" item="79"/>
          <tpl hier="9" item="1"/>
          <tpl hier="11" item="4"/>
          <tpl hier="12" item="5"/>
          <tpl fld="4" item="0"/>
        </tpls>
      </n>
      <n v="3143958022272">
        <tpls c="8">
          <tpl hier="1" item="6"/>
          <tpl hier="4" item="3"/>
          <tpl fld="3" item="19"/>
          <tpl fld="2" item="79"/>
          <tpl hier="9" item="1"/>
          <tpl hier="11" item="4"/>
          <tpl hier="12" item="5"/>
          <tpl fld="4" item="0"/>
        </tpls>
      </n>
      <n v="113116889088">
        <tpls c="8">
          <tpl hier="1" item="6"/>
          <tpl hier="4" item="3"/>
          <tpl fld="3" item="26"/>
          <tpl fld="2" item="46"/>
          <tpl hier="9" item="1"/>
          <tpl hier="11" item="4"/>
          <tpl hier="12" item="5"/>
          <tpl fld="4" item="0"/>
        </tpls>
      </n>
      <n v="2592494200832">
        <tpls c="8">
          <tpl hier="1" item="6"/>
          <tpl hier="4" item="3"/>
          <tpl fld="3" item="25"/>
          <tpl fld="2" item="46"/>
          <tpl hier="9" item="1"/>
          <tpl hier="11" item="4"/>
          <tpl hier="12" item="5"/>
          <tpl fld="4" item="0"/>
        </tpls>
      </n>
      <n v="8445219112960">
        <tpls c="8">
          <tpl hier="1" item="6"/>
          <tpl hier="4" item="3"/>
          <tpl fld="3" item="24"/>
          <tpl fld="2" item="46"/>
          <tpl hier="9" item="1"/>
          <tpl hier="11" item="4"/>
          <tpl hier="12" item="5"/>
          <tpl fld="4" item="0"/>
        </tpls>
      </n>
      <n v="14715511272448">
        <tpls c="8">
          <tpl hier="1" item="6"/>
          <tpl hier="4" item="3"/>
          <tpl fld="3" item="23"/>
          <tpl fld="2" item="46"/>
          <tpl hier="9" item="1"/>
          <tpl hier="11" item="4"/>
          <tpl hier="12" item="5"/>
          <tpl fld="4" item="0"/>
        </tpls>
      </n>
      <n v="5049578777344">
        <tpls c="8">
          <tpl hier="1" item="6"/>
          <tpl hier="4" item="3"/>
          <tpl fld="3" item="10"/>
          <tpl fld="2" item="51"/>
          <tpl hier="9" item="1"/>
          <tpl hier="11" item="4"/>
          <tpl hier="12" item="5"/>
          <tpl fld="4" item="0"/>
        </tpls>
      </n>
      <n v="21180233302016">
        <tpls c="8">
          <tpl hier="1" item="6"/>
          <tpl hier="4" item="3"/>
          <tpl fld="3" item="12"/>
          <tpl fld="2" item="51"/>
          <tpl hier="9" item="1"/>
          <tpl hier="11" item="4"/>
          <tpl hier="12" item="5"/>
          <tpl fld="4" item="0"/>
        </tpls>
      </n>
      <n v="51687704023040">
        <tpls c="8">
          <tpl hier="1" item="6"/>
          <tpl hier="4" item="3"/>
          <tpl fld="3" item="11"/>
          <tpl fld="2" item="51"/>
          <tpl hier="9" item="1"/>
          <tpl hier="11" item="4"/>
          <tpl hier="12" item="5"/>
          <tpl fld="4" item="0"/>
        </tpls>
      </n>
      <n v="78306990948352">
        <tpls c="8">
          <tpl hier="1" item="6"/>
          <tpl hier="4" item="3"/>
          <tpl fld="3" item="9"/>
          <tpl fld="2" item="51"/>
          <tpl hier="9" item="1"/>
          <tpl hier="11" item="4"/>
          <tpl hier="12" item="5"/>
          <tpl fld="4" item="0"/>
        </tpls>
      </n>
      <n v="2259255731853.5">
        <tpls c="8">
          <tpl hier="1" item="6"/>
          <tpl hier="4" item="3"/>
          <tpl fld="3" item="48"/>
          <tpl fld="1" item="1"/>
          <tpl hier="9" item="1"/>
          <tpl hier="11" item="4"/>
          <tpl hier="12" item="5"/>
          <tpl fld="4" item="0"/>
        </tpls>
      </n>
      <n v="27232150473532">
        <tpls c="8">
          <tpl hier="1" item="6"/>
          <tpl hier="4" item="3"/>
          <tpl fld="3" item="46"/>
          <tpl fld="1" item="1"/>
          <tpl hier="9" item="1"/>
          <tpl hier="11" item="4"/>
          <tpl hier="12" item="5"/>
          <tpl fld="4" item="0"/>
        </tpls>
      </n>
      <n v="91111001293400">
        <tpls c="8">
          <tpl hier="1" item="6"/>
          <tpl hier="4" item="3"/>
          <tpl fld="3" item="45"/>
          <tpl fld="1" item="1"/>
          <tpl hier="9" item="1"/>
          <tpl hier="11" item="4"/>
          <tpl hier="12" item="5"/>
          <tpl fld="4" item="0"/>
        </tpls>
      </n>
      <n v="180142743571936">
        <tpls c="8">
          <tpl hier="1" item="6"/>
          <tpl hier="4" item="3"/>
          <tpl fld="3" item="47"/>
          <tpl fld="1" item="1"/>
          <tpl hier="9" item="1"/>
          <tpl hier="11" item="4"/>
          <tpl hier="12" item="5"/>
          <tpl fld="4" item="0"/>
        </tpls>
      </n>
      <n v="565098048">
        <tpls c="8">
          <tpl hier="1" item="6"/>
          <tpl hier="4" item="3"/>
          <tpl fld="3" item="34"/>
          <tpl fld="2" item="58"/>
          <tpl hier="9" item="1"/>
          <tpl hier="11" item="4"/>
          <tpl hier="12" item="5"/>
          <tpl fld="4" item="0"/>
        </tpls>
      </n>
      <n v="7810699776">
        <tpls c="8">
          <tpl hier="1" item="6"/>
          <tpl hier="4" item="3"/>
          <tpl fld="3" item="36"/>
          <tpl fld="2" item="58"/>
          <tpl hier="9" item="1"/>
          <tpl hier="11" item="4"/>
          <tpl hier="12" item="5"/>
          <tpl fld="4" item="0"/>
        </tpls>
      </n>
      <n v="36639300736">
        <tpls c="8">
          <tpl hier="1" item="6"/>
          <tpl hier="4" item="3"/>
          <tpl fld="3" item="27"/>
          <tpl fld="2" item="58"/>
          <tpl hier="9" item="1"/>
          <tpl hier="11" item="4"/>
          <tpl hier="12" item="5"/>
          <tpl fld="4" item="0"/>
        </tpls>
      </n>
      <n v="59923663296">
        <tpls c="8">
          <tpl hier="1" item="6"/>
          <tpl hier="4" item="3"/>
          <tpl fld="3" item="33"/>
          <tpl fld="2" item="58"/>
          <tpl hier="9" item="1"/>
          <tpl hier="11" item="4"/>
          <tpl hier="12" item="5"/>
          <tpl fld="4" item="0"/>
        </tpls>
      </n>
      <n v="34457592368">
        <tpls c="8">
          <tpl hier="1" item="6"/>
          <tpl hier="4" item="3"/>
          <tpl fld="3" item="18"/>
          <tpl fld="2" item="63"/>
          <tpl hier="9" item="1"/>
          <tpl hier="11" item="4"/>
          <tpl hier="12" item="5"/>
          <tpl fld="4" item="0"/>
        </tpls>
      </n>
      <n v="85402717248">
        <tpls c="8">
          <tpl hier="1" item="6"/>
          <tpl hier="4" item="3"/>
          <tpl fld="3" item="22"/>
          <tpl fld="2" item="63"/>
          <tpl hier="9" item="1"/>
          <tpl hier="11" item="4"/>
          <tpl hier="12" item="5"/>
          <tpl fld="4" item="0"/>
        </tpls>
      </n>
      <n v="259964889344">
        <tpls c="8">
          <tpl hier="1" item="6"/>
          <tpl hier="4" item="3"/>
          <tpl fld="3" item="17"/>
          <tpl fld="2" item="63"/>
          <tpl hier="9" item="1"/>
          <tpl hier="11" item="4"/>
          <tpl hier="12" item="5"/>
          <tpl fld="4" item="0"/>
        </tpls>
      </n>
      <n v="1144234785792">
        <tpls c="8">
          <tpl hier="1" item="6"/>
          <tpl hier="4" item="3"/>
          <tpl fld="3" item="21"/>
          <tpl fld="2" item="63"/>
          <tpl hier="9" item="1"/>
          <tpl hier="11" item="4"/>
          <tpl hier="12" item="5"/>
          <tpl fld="4" item="0"/>
        </tpls>
      </n>
      <n v="116158536">
        <tpls c="8">
          <tpl hier="1" item="6"/>
          <tpl hier="4" item="3"/>
          <tpl fld="3" item="8"/>
          <tpl fld="2" item="82"/>
          <tpl hier="9" item="1"/>
          <tpl hier="11" item="4"/>
          <tpl hier="12" item="5"/>
          <tpl fld="4" item="0"/>
        </tpls>
      </n>
      <n v="1840564632.25">
        <tpls c="8">
          <tpl hier="1" item="6"/>
          <tpl hier="4" item="3"/>
          <tpl fld="3" item="7"/>
          <tpl fld="2" item="82"/>
          <tpl hier="9" item="1"/>
          <tpl hier="11" item="4"/>
          <tpl hier="12" item="5"/>
          <tpl fld="4" item="0"/>
        </tpls>
      </n>
      <n v="5830778540">
        <tpls c="8">
          <tpl hier="1" item="6"/>
          <tpl hier="4" item="3"/>
          <tpl fld="3" item="6"/>
          <tpl fld="2" item="82"/>
          <tpl hier="9" item="1"/>
          <tpl hier="11" item="4"/>
          <tpl hier="12" item="5"/>
          <tpl fld="4" item="0"/>
        </tpls>
      </n>
      <n v="10667524882">
        <tpls c="8">
          <tpl hier="1" item="6"/>
          <tpl hier="4" item="3"/>
          <tpl fld="3" item="5"/>
          <tpl fld="2" item="82"/>
          <tpl hier="9" item="1"/>
          <tpl hier="11" item="4"/>
          <tpl hier="12" item="5"/>
          <tpl fld="4" item="0"/>
        </tpls>
      </n>
      <n v="3374517664">
        <tpls c="8">
          <tpl hier="1" item="6"/>
          <tpl hier="4" item="3"/>
          <tpl fld="3" item="56"/>
          <tpl fld="2" item="47"/>
          <tpl hier="9" item="1"/>
          <tpl hier="11" item="4"/>
          <tpl hier="12" item="5"/>
          <tpl fld="4" item="0"/>
        </tpls>
      </n>
      <n v="9944631914">
        <tpls c="8">
          <tpl hier="1" item="6"/>
          <tpl hier="4" item="3"/>
          <tpl fld="3" item="0"/>
          <tpl fld="2" item="47"/>
          <tpl hier="9" item="1"/>
          <tpl hier="11" item="4"/>
          <tpl hier="12" item="5"/>
          <tpl fld="4" item="0"/>
        </tpls>
      </n>
      <n v="33169155128">
        <tpls c="8">
          <tpl hier="1" item="6"/>
          <tpl hier="4" item="3"/>
          <tpl fld="3" item="55"/>
          <tpl fld="2" item="47"/>
          <tpl hier="9" item="1"/>
          <tpl hier="11" item="4"/>
          <tpl hier="12" item="5"/>
          <tpl fld="4" item="0"/>
        </tpls>
      </n>
      <n v="1825052652">
        <tpls c="8">
          <tpl hier="1" item="6"/>
          <tpl hier="4" item="3"/>
          <tpl fld="3" item="35"/>
          <tpl fld="2" item="52"/>
          <tpl hier="9" item="1"/>
          <tpl hier="11" item="4"/>
          <tpl hier="12" item="5"/>
          <tpl fld="4" item="0"/>
        </tpls>
      </n>
      <n v="17793985784">
        <tpls c="8">
          <tpl hier="1" item="6"/>
          <tpl hier="4" item="3"/>
          <tpl fld="3" item="40"/>
          <tpl fld="2" item="52"/>
          <tpl hier="9" item="1"/>
          <tpl hier="11" item="4"/>
          <tpl hier="12" item="5"/>
          <tpl fld="4" item="0"/>
        </tpls>
      </n>
      <n v="28773251597.5">
        <tpls c="8">
          <tpl hier="1" item="6"/>
          <tpl hier="4" item="3"/>
          <tpl fld="3" item="50"/>
          <tpl fld="2" item="52"/>
          <tpl hier="9" item="1"/>
          <tpl hier="11" item="4"/>
          <tpl hier="12" item="5"/>
          <tpl fld="4" item="0"/>
        </tpls>
      </n>
      <n v="90791182680">
        <tpls c="8">
          <tpl hier="1" item="6"/>
          <tpl hier="4" item="3"/>
          <tpl fld="3" item="49"/>
          <tpl fld="2" item="52"/>
          <tpl hier="9" item="1"/>
          <tpl hier="11" item="4"/>
          <tpl hier="12" item="5"/>
          <tpl fld="4" item="0"/>
        </tpls>
      </n>
      <n v="159071937">
        <tpls c="8">
          <tpl hier="1" item="6"/>
          <tpl hier="4" item="3"/>
          <tpl fld="3" item="37"/>
          <tpl fld="2" item="56"/>
          <tpl hier="9" item="1"/>
          <tpl hier="11" item="4"/>
          <tpl hier="12" item="5"/>
          <tpl fld="4" item="0"/>
        </tpls>
      </n>
      <n v="7377492312">
        <tpls c="8">
          <tpl hier="1" item="6"/>
          <tpl hier="4" item="3"/>
          <tpl fld="3" item="39"/>
          <tpl fld="2" item="56"/>
          <tpl hier="9" item="1"/>
          <tpl hier="11" item="4"/>
          <tpl hier="12" item="5"/>
          <tpl fld="4" item="0"/>
        </tpls>
      </n>
      <n v="30087756562">
        <tpls c="8">
          <tpl hier="1" item="6"/>
          <tpl hier="4" item="3"/>
          <tpl fld="3" item="28"/>
          <tpl fld="2" item="56"/>
          <tpl hier="9" item="1"/>
          <tpl hier="11" item="4"/>
          <tpl hier="12" item="5"/>
          <tpl fld="4" item="0"/>
        </tpls>
      </n>
      <n v="92465984352">
        <tpls c="8">
          <tpl hier="1" item="6"/>
          <tpl hier="4" item="3"/>
          <tpl fld="3" item="19"/>
          <tpl fld="2" item="56"/>
          <tpl hier="9" item="1"/>
          <tpl hier="11" item="4"/>
          <tpl hier="12" item="5"/>
          <tpl fld="4" item="0"/>
        </tpls>
      </n>
      <n v="137152831488">
        <tpls c="8">
          <tpl hier="1" item="6"/>
          <tpl hier="4" item="3"/>
          <tpl fld="3" item="26"/>
          <tpl fld="2" item="60"/>
          <tpl hier="9" item="1"/>
          <tpl hier="11" item="4"/>
          <tpl hier="12" item="5"/>
          <tpl fld="4" item="0"/>
        </tpls>
      </n>
      <n v="915420782080">
        <tpls c="8">
          <tpl hier="1" item="6"/>
          <tpl hier="4" item="3"/>
          <tpl fld="3" item="25"/>
          <tpl fld="2" item="60"/>
          <tpl hier="9" item="1"/>
          <tpl hier="11" item="4"/>
          <tpl hier="12" item="5"/>
          <tpl fld="4" item="0"/>
        </tpls>
      </n>
      <n v="2680890535936">
        <tpls c="8">
          <tpl hier="1" item="6"/>
          <tpl hier="4" item="3"/>
          <tpl fld="3" item="24"/>
          <tpl fld="2" item="60"/>
          <tpl hier="9" item="1"/>
          <tpl hier="11" item="4"/>
          <tpl hier="12" item="5"/>
          <tpl fld="4" item="0"/>
        </tpls>
      </n>
      <n v="8215651460608">
        <tpls c="8">
          <tpl hier="1" item="6"/>
          <tpl hier="4" item="3"/>
          <tpl fld="3" item="23"/>
          <tpl fld="2" item="60"/>
          <tpl hier="9" item="1"/>
          <tpl hier="11" item="4"/>
          <tpl hier="12" item="5"/>
          <tpl fld="4" item="0"/>
        </tpls>
      </n>
      <n v="2499489416">
        <tpls c="8">
          <tpl hier="1" item="6"/>
          <tpl hier="4" item="3"/>
          <tpl fld="3" item="10"/>
          <tpl fld="2" item="55"/>
          <tpl hier="9" item="1"/>
          <tpl hier="11" item="4"/>
          <tpl hier="12" item="5"/>
          <tpl fld="4" item="0"/>
        </tpls>
      </n>
      <n v="10189097821.5">
        <tpls c="8">
          <tpl hier="1" item="6"/>
          <tpl hier="4" item="3"/>
          <tpl fld="3" item="12"/>
          <tpl fld="2" item="55"/>
          <tpl hier="9" item="1"/>
          <tpl hier="11" item="4"/>
          <tpl hier="12" item="5"/>
          <tpl fld="4" item="0"/>
        </tpls>
      </n>
      <n v="12996718614.5">
        <tpls c="8">
          <tpl hier="1" item="6"/>
          <tpl hier="4" item="3"/>
          <tpl fld="3" item="11"/>
          <tpl fld="2" item="55"/>
          <tpl hier="9" item="1"/>
          <tpl hier="11" item="4"/>
          <tpl hier="12" item="5"/>
          <tpl fld="4" item="0"/>
        </tpls>
      </n>
      <n v="84403749088">
        <tpls c="8">
          <tpl hier="1" item="6"/>
          <tpl hier="4" item="3"/>
          <tpl fld="3" item="9"/>
          <tpl fld="2" item="55"/>
          <tpl hier="9" item="1"/>
          <tpl hier="11" item="4"/>
          <tpl hier="12" item="5"/>
          <tpl fld="4" item="0"/>
        </tpls>
      </n>
      <n v="1270199698.875">
        <tpls c="8">
          <tpl hier="1" item="6"/>
          <tpl hier="4" item="3"/>
          <tpl fld="3" item="57"/>
          <tpl fld="2" item="42"/>
          <tpl hier="9" item="1"/>
          <tpl hier="11" item="4"/>
          <tpl hier="12" item="5"/>
          <tpl fld="4" item="0"/>
        </tpls>
      </n>
      <n v="4861693067.625">
        <tpls c="8">
          <tpl hier="1" item="6"/>
          <tpl hier="4" item="3"/>
          <tpl fld="3" item="3"/>
          <tpl fld="2" item="42"/>
          <tpl hier="9" item="1"/>
          <tpl hier="11" item="4"/>
          <tpl hier="12" item="5"/>
          <tpl fld="4" item="0"/>
        </tpls>
      </n>
      <n v="5304166095">
        <tpls c="8">
          <tpl hier="1" item="6"/>
          <tpl hier="4" item="3"/>
          <tpl fld="3" item="1"/>
          <tpl fld="2" item="42"/>
          <tpl hier="9" item="1"/>
          <tpl hier="11" item="4"/>
          <tpl hier="12" item="5"/>
          <tpl fld="4" item="0"/>
        </tpls>
      </n>
      <n v="14853867735">
        <tpls c="8">
          <tpl hier="1" item="6"/>
          <tpl hier="4" item="3"/>
          <tpl fld="3" item="20"/>
          <tpl fld="2" item="62"/>
          <tpl hier="9" item="1"/>
          <tpl hier="11" item="4"/>
          <tpl hier="12" item="5"/>
          <tpl fld="4" item="0"/>
        </tpls>
      </n>
      <n v="53904454928">
        <tpls c="8">
          <tpl hier="1" item="6"/>
          <tpl hier="4" item="3"/>
          <tpl fld="3" item="51"/>
          <tpl fld="2" item="62"/>
          <tpl hier="9" item="1"/>
          <tpl hier="11" item="4"/>
          <tpl hier="12" item="5"/>
          <tpl fld="4" item="0"/>
        </tpls>
      </n>
      <n v="138074256900">
        <tpls c="8">
          <tpl hier="1" item="6"/>
          <tpl hier="4" item="3"/>
          <tpl fld="3" item="38"/>
          <tpl fld="2" item="62"/>
          <tpl hier="9" item="1"/>
          <tpl hier="11" item="4"/>
          <tpl hier="12" item="5"/>
          <tpl fld="4" item="0"/>
        </tpls>
      </n>
      <n v="604041258">
        <tpls c="8">
          <tpl hier="1" item="6"/>
          <tpl hier="4" item="3"/>
          <tpl fld="3" item="44"/>
          <tpl fld="2" item="77"/>
          <tpl hier="9" item="1"/>
          <tpl hier="11" item="4"/>
          <tpl hier="12" item="5"/>
          <tpl fld="4" item="0"/>
        </tpls>
      </n>
      <n v="3194045182">
        <tpls c="8">
          <tpl hier="1" item="6"/>
          <tpl hier="4" item="3"/>
          <tpl fld="3" item="43"/>
          <tpl fld="2" item="77"/>
          <tpl hier="9" item="1"/>
          <tpl hier="11" item="4"/>
          <tpl hier="12" item="5"/>
          <tpl fld="4" item="0"/>
        </tpls>
      </n>
      <n v="5046948890">
        <tpls c="8">
          <tpl hier="1" item="6"/>
          <tpl hier="4" item="3"/>
          <tpl fld="3" item="42"/>
          <tpl fld="2" item="77"/>
          <tpl hier="9" item="1"/>
          <tpl hier="11" item="4"/>
          <tpl hier="12" item="5"/>
          <tpl fld="4" item="0"/>
        </tpls>
      </n>
      <n v="11101352231.5">
        <tpls c="8">
          <tpl hier="1" item="6"/>
          <tpl hier="4" item="3"/>
          <tpl fld="3" item="41"/>
          <tpl fld="2" item="77"/>
          <tpl hier="9" item="1"/>
          <tpl hier="11" item="4"/>
          <tpl hier="12" item="5"/>
          <tpl fld="4" item="0"/>
        </tpls>
      </n>
      <n v="1883444712">
        <tpls c="8">
          <tpl hier="1" item="6"/>
          <tpl hier="4" item="3"/>
          <tpl fld="3" item="32"/>
          <tpl fld="2" item="28"/>
          <tpl hier="9" item="1"/>
          <tpl hier="11" item="4"/>
          <tpl hier="12" item="5"/>
          <tpl fld="4" item="0"/>
        </tpls>
      </n>
      <n v="3557456735">
        <tpls c="8">
          <tpl hier="1" item="6"/>
          <tpl hier="4" item="3"/>
          <tpl fld="3" item="31"/>
          <tpl fld="2" item="28"/>
          <tpl hier="9" item="1"/>
          <tpl hier="11" item="4"/>
          <tpl hier="12" item="5"/>
          <tpl fld="4" item="0"/>
        </tpls>
      </n>
      <n v="7890442512">
        <tpls c="8">
          <tpl hier="1" item="6"/>
          <tpl hier="4" item="3"/>
          <tpl fld="3" item="30"/>
          <tpl fld="2" item="28"/>
          <tpl hier="9" item="1"/>
          <tpl hier="11" item="4"/>
          <tpl hier="12" item="5"/>
          <tpl fld="4" item="0"/>
        </tpls>
      </n>
      <n v="74136362880">
        <tpls c="8">
          <tpl hier="1" item="6"/>
          <tpl hier="4" item="3"/>
          <tpl fld="3" item="29"/>
          <tpl fld="2" item="28"/>
          <tpl hier="9" item="1"/>
          <tpl hier="11" item="4"/>
          <tpl hier="12" item="5"/>
          <tpl fld="4" item="0"/>
        </tpls>
      </n>
      <n v="42429355424">
        <tpls c="8">
          <tpl hier="1" item="6"/>
          <tpl hier="4" item="3"/>
          <tpl fld="3" item="16"/>
          <tpl fld="2" item="35"/>
          <tpl hier="9" item="1"/>
          <tpl hier="11" item="4"/>
          <tpl hier="12" item="5"/>
          <tpl fld="4" item="0"/>
        </tpls>
      </n>
      <n v="86875011188">
        <tpls c="8">
          <tpl hier="1" item="6"/>
          <tpl hier="4" item="3"/>
          <tpl fld="3" item="15"/>
          <tpl fld="2" item="35"/>
          <tpl hier="9" item="1"/>
          <tpl hier="11" item="4"/>
          <tpl hier="12" item="5"/>
          <tpl fld="4" item="0"/>
        </tpls>
      </n>
      <n v="383023444576">
        <tpls c="8">
          <tpl hier="1" item="6"/>
          <tpl hier="4" item="3"/>
          <tpl fld="3" item="14"/>
          <tpl fld="2" item="35"/>
          <tpl hier="9" item="1"/>
          <tpl hier="11" item="4"/>
          <tpl hier="12" item="5"/>
          <tpl fld="4" item="0"/>
        </tpls>
      </n>
      <n v="1424660489984">
        <tpls c="8">
          <tpl hier="1" item="6"/>
          <tpl hier="4" item="3"/>
          <tpl fld="3" item="13"/>
          <tpl fld="2" item="35"/>
          <tpl hier="9" item="1"/>
          <tpl hier="11" item="4"/>
          <tpl hier="12" item="5"/>
          <tpl fld="4" item="0"/>
        </tpls>
      </n>
      <n v="44868696672">
        <tpls c="8">
          <tpl hier="1" item="6"/>
          <tpl hier="4" item="3"/>
          <tpl fld="3" item="4"/>
          <tpl fld="2" item="40"/>
          <tpl hier="9" item="1"/>
          <tpl hier="11" item="4"/>
          <tpl hier="12" item="5"/>
          <tpl fld="4" item="0"/>
        </tpls>
      </n>
      <n v="194709359040">
        <tpls c="8">
          <tpl hier="1" item="6"/>
          <tpl hier="4" item="3"/>
          <tpl fld="3" item="58"/>
          <tpl fld="2" item="40"/>
          <tpl hier="9" item="1"/>
          <tpl hier="11" item="4"/>
          <tpl hier="12" item="5"/>
          <tpl fld="4" item="0"/>
        </tpls>
      </n>
      <n v="566967484032">
        <tpls c="8">
          <tpl hier="1" item="6"/>
          <tpl hier="4" item="3"/>
          <tpl fld="3" item="2"/>
          <tpl fld="2" item="40"/>
          <tpl hier="9" item="1"/>
          <tpl hier="11" item="4"/>
          <tpl hier="12" item="5"/>
          <tpl fld="4" item="0"/>
        </tpls>
      </n>
      <n v="11594756096">
        <tpls c="8">
          <tpl hier="1" item="6"/>
          <tpl hier="4" item="3"/>
          <tpl fld="3" item="54"/>
          <tpl fld="2" item="54"/>
          <tpl hier="9" item="1"/>
          <tpl hier="11" item="4"/>
          <tpl hier="12" item="5"/>
          <tpl fld="4" item="0"/>
        </tpls>
      </n>
      <n v="12333494528">
        <tpls c="8">
          <tpl hier="1" item="6"/>
          <tpl hier="4" item="3"/>
          <tpl fld="3" item="53"/>
          <tpl fld="2" item="54"/>
          <tpl hier="9" item="1"/>
          <tpl hier="11" item="4"/>
          <tpl hier="12" item="5"/>
          <tpl fld="4" item="0"/>
        </tpls>
      </n>
      <n v="90693522126">
        <tpls c="8">
          <tpl hier="1" item="6"/>
          <tpl hier="4" item="3"/>
          <tpl fld="3" item="52"/>
          <tpl fld="2" item="54"/>
          <tpl hier="9" item="1"/>
          <tpl hier="11" item="4"/>
          <tpl hier="12" item="5"/>
          <tpl fld="4" item="0"/>
        </tpls>
      </n>
      <n v="1169227630">
        <tpls c="8">
          <tpl hier="1" item="6"/>
          <tpl hier="4" item="3"/>
          <tpl fld="3" item="48"/>
          <tpl fld="2" item="59"/>
          <tpl hier="9" item="1"/>
          <tpl hier="11" item="4"/>
          <tpl hier="12" item="5"/>
          <tpl fld="4" item="0"/>
        </tpls>
      </n>
      <n v="4496561144">
        <tpls c="8">
          <tpl hier="1" item="6"/>
          <tpl hier="4" item="3"/>
          <tpl fld="3" item="46"/>
          <tpl fld="2" item="59"/>
          <tpl hier="9" item="1"/>
          <tpl hier="11" item="4"/>
          <tpl hier="12" item="5"/>
          <tpl fld="4" item="0"/>
        </tpls>
      </n>
      <n v="11302984006">
        <tpls c="8">
          <tpl hier="1" item="6"/>
          <tpl hier="4" item="3"/>
          <tpl fld="3" item="42"/>
          <tpl fld="2" item="59"/>
          <tpl hier="9" item="1"/>
          <tpl hier="11" item="4"/>
          <tpl hier="12" item="5"/>
          <tpl fld="4" item="0"/>
        </tpls>
      </n>
      <n v="75326575994">
        <tpls c="8">
          <tpl hier="1" item="6"/>
          <tpl hier="4" item="3"/>
          <tpl fld="3" item="33"/>
          <tpl fld="2" item="59"/>
          <tpl hier="9" item="1"/>
          <tpl hier="11" item="4"/>
          <tpl hier="12" item="5"/>
          <tpl fld="4" item="0"/>
        </tpls>
      </n>
      <n v="6397454404">
        <tpls c="8">
          <tpl hier="1" item="6"/>
          <tpl hier="4" item="3"/>
          <tpl fld="3" item="10"/>
          <tpl fld="2" item="65"/>
          <tpl hier="9" item="1"/>
          <tpl hier="11" item="4"/>
          <tpl hier="12" item="5"/>
          <tpl fld="4" item="0"/>
        </tpls>
      </n>
      <n v="27124822760">
        <tpls c="8">
          <tpl hier="1" item="6"/>
          <tpl hier="4" item="3"/>
          <tpl fld="3" item="58"/>
          <tpl fld="2" item="65"/>
          <tpl hier="9" item="1"/>
          <tpl hier="11" item="4"/>
          <tpl hier="12" item="5"/>
          <tpl fld="4" item="0"/>
        </tpls>
      </n>
      <n v="127482862192">
        <tpls c="8">
          <tpl hier="1" item="6"/>
          <tpl hier="4" item="3"/>
          <tpl fld="3" item="55"/>
          <tpl fld="2" item="65"/>
          <tpl hier="9" item="1"/>
          <tpl hier="11" item="4"/>
          <tpl hier="12" item="5"/>
          <tpl fld="4" item="0"/>
        </tpls>
      </n>
      <n v="3601197056">
        <tpls c="8">
          <tpl hier="1" item="6"/>
          <tpl hier="4" item="3"/>
          <tpl fld="3" item="37"/>
          <tpl fld="2" item="85"/>
          <tpl hier="9" item="1"/>
          <tpl hier="11" item="4"/>
          <tpl hier="12" item="5"/>
          <tpl fld="4" item="0"/>
        </tpls>
      </n>
      <n v="26187589188">
        <tpls c="8">
          <tpl hier="1" item="6"/>
          <tpl hier="4" item="3"/>
          <tpl fld="3" item="25"/>
          <tpl fld="2" item="85"/>
          <tpl hier="9" item="1"/>
          <tpl hier="11" item="4"/>
          <tpl hier="12" item="5"/>
          <tpl fld="4" item="0"/>
        </tpls>
      </n>
      <n v="42794528240">
        <tpls c="8">
          <tpl hier="1" item="6"/>
          <tpl hier="4" item="3"/>
          <tpl fld="3" item="14"/>
          <tpl fld="2" item="85"/>
          <tpl hier="9" item="1"/>
          <tpl hier="11" item="4"/>
          <tpl hier="12" item="5"/>
          <tpl fld="4" item="0"/>
        </tpls>
      </n>
      <n v="27325980992">
        <tpls c="8">
          <tpl hier="1" item="6"/>
          <tpl hier="4" item="3"/>
          <tpl fld="3" item="46"/>
          <tpl fld="2" item="49"/>
          <tpl hier="9" item="1"/>
          <tpl hier="11" item="4"/>
          <tpl hier="12" item="5"/>
          <tpl fld="4" item="0"/>
        </tpls>
      </n>
      <n v="124704925888">
        <tpls c="8">
          <tpl hier="1" item="6"/>
          <tpl hier="4" item="3"/>
          <tpl fld="3" item="30"/>
          <tpl fld="2" item="49"/>
          <tpl hier="9" item="1"/>
          <tpl hier="11" item="4"/>
          <tpl hier="12" item="5"/>
          <tpl fld="4" item="0"/>
        </tpls>
      </n>
      <n v="438134334062">
        <tpls c="8">
          <tpl hier="1" item="6"/>
          <tpl hier="4" item="3"/>
          <tpl fld="3" item="9"/>
          <tpl fld="2" item="49"/>
          <tpl hier="9" item="1"/>
          <tpl hier="11" item="4"/>
          <tpl hier="12" item="5"/>
          <tpl fld="4" item="0"/>
        </tpls>
      </n>
      <n v="59895229040">
        <tpls c="8">
          <tpl hier="1" item="6"/>
          <tpl hier="4" item="3"/>
          <tpl fld="3" item="40"/>
          <tpl fld="2" item="44"/>
          <tpl hier="9" item="1"/>
          <tpl hier="11" item="4"/>
          <tpl hier="12" item="5"/>
          <tpl fld="4" item="0"/>
        </tpls>
      </n>
      <n v="128700032296">
        <tpls c="8">
          <tpl hier="1" item="6"/>
          <tpl hier="4" item="3"/>
          <tpl fld="3" item="28"/>
          <tpl fld="2" item="44"/>
          <tpl hier="9" item="1"/>
          <tpl hier="11" item="4"/>
          <tpl hier="12" item="5"/>
          <tpl fld="4" item="0"/>
        </tpls>
      </n>
      <n v="505818241888">
        <tpls c="8">
          <tpl hier="1" item="6"/>
          <tpl hier="4" item="3"/>
          <tpl fld="3" item="23"/>
          <tpl fld="2" item="44"/>
          <tpl hier="9" item="1"/>
          <tpl hier="11" item="4"/>
          <tpl hier="12" item="5"/>
          <tpl fld="4" item="0"/>
        </tpls>
      </n>
      <n v="1624503360">
        <tpls c="8">
          <tpl hier="1" item="6"/>
          <tpl hier="4" item="3"/>
          <tpl fld="3" item="56"/>
          <tpl fld="2" item="34"/>
          <tpl hier="9" item="1"/>
          <tpl hier="11" item="4"/>
          <tpl hier="12" item="5"/>
          <tpl fld="4" item="0"/>
        </tpls>
      </n>
      <n v="5485885568">
        <tpls c="8">
          <tpl hier="1" item="6"/>
          <tpl hier="4" item="3"/>
          <tpl fld="3" item="24"/>
          <tpl fld="2" item="34"/>
          <tpl hier="9" item="1"/>
          <tpl hier="11" item="4"/>
          <tpl hier="12" item="5"/>
          <tpl fld="4" item="0"/>
        </tpls>
      </n>
      <n v="16017749380">
        <tpls c="8">
          <tpl hier="1" item="6"/>
          <tpl hier="4" item="3"/>
          <tpl fld="3" item="7"/>
          <tpl fld="2" item="64"/>
          <tpl hier="9" item="1"/>
          <tpl hier="11" item="4"/>
          <tpl hier="12" item="5"/>
          <tpl fld="4" item="0"/>
        </tpls>
      </n>
      <n v="80735450011.40625">
        <tpls c="8">
          <tpl hier="1" item="6"/>
          <tpl hier="4" item="3"/>
          <tpl fld="3" item="13"/>
          <tpl fld="2" item="64"/>
          <tpl hier="9" item="1"/>
          <tpl hier="11" item="4"/>
          <tpl hier="12" item="5"/>
          <tpl fld="4" item="0"/>
        </tpls>
      </n>
      <n v="26293102672">
        <tpls c="8">
          <tpl hier="1" item="6"/>
          <tpl hier="4" item="3"/>
          <tpl fld="3" item="45"/>
          <tpl fld="2" item="33"/>
          <tpl hier="9" item="1"/>
          <tpl hier="11" item="4"/>
          <tpl hier="12" item="5"/>
          <tpl fld="4" item="0"/>
        </tpls>
      </n>
      <n v="45189328384">
        <tpls c="8">
          <tpl hier="1" item="6"/>
          <tpl hier="4" item="3"/>
          <tpl fld="3" item="51"/>
          <tpl fld="2" item="43"/>
          <tpl hier="9" item="1"/>
          <tpl hier="11" item="4"/>
          <tpl hier="12" item="5"/>
          <tpl fld="4" item="0"/>
        </tpls>
      </n>
      <n v="15894369388">
        <tpls c="8">
          <tpl hier="1" item="6"/>
          <tpl hier="4" item="3"/>
          <tpl fld="3" item="33"/>
          <tpl fld="2" item="22"/>
          <tpl hier="9" item="1"/>
          <tpl hier="11" item="4"/>
          <tpl hier="12" item="5"/>
          <tpl fld="4" item="0"/>
        </tpls>
      </n>
      <n v="6404539280">
        <tpls c="8">
          <tpl hier="1" item="6"/>
          <tpl hier="4" item="3"/>
          <tpl fld="3" item="4"/>
          <tpl fld="2" item="41"/>
          <tpl hier="9" item="1"/>
          <tpl hier="11" item="4"/>
          <tpl hier="12" item="5"/>
          <tpl fld="4" item="0"/>
        </tpls>
      </n>
      <n v="5116908910592">
        <tpls c="8">
          <tpl hier="1" item="6"/>
          <tpl hier="4" item="3"/>
          <tpl fld="3" item="55"/>
          <tpl fld="2" item="39"/>
          <tpl hier="9" item="1"/>
          <tpl hier="11" item="4"/>
          <tpl hier="12" item="5"/>
          <tpl fld="4" item="0"/>
        </tpls>
      </n>
      <n v="16750942181.5">
        <tpls c="8">
          <tpl hier="1" item="6"/>
          <tpl hier="4" item="3"/>
          <tpl fld="3" item="19"/>
          <tpl fld="2" item="31"/>
          <tpl hier="9" item="1"/>
          <tpl hier="11" item="4"/>
          <tpl hier="12" item="5"/>
          <tpl fld="4" item="0"/>
        </tpls>
      </n>
      <n v="45161398016">
        <tpls c="8">
          <tpl hier="1" item="6"/>
          <tpl hier="4" item="3"/>
          <tpl fld="3" item="9"/>
          <tpl fld="2" item="27"/>
          <tpl hier="9" item="1"/>
          <tpl hier="11" item="4"/>
          <tpl hier="12" item="5"/>
          <tpl fld="4" item="0"/>
        </tpls>
      </n>
      <n v="86955756096">
        <tpls c="8">
          <tpl hier="1" item="6"/>
          <tpl hier="4" item="3"/>
          <tpl fld="3" item="44"/>
          <tpl fld="2" item="17"/>
          <tpl hier="9" item="1"/>
          <tpl hier="11" item="4"/>
          <tpl hier="12" item="5"/>
          <tpl fld="4" item="0"/>
        </tpls>
      </n>
      <n v="2802672014">
        <tpls c="8">
          <tpl hier="1" item="6"/>
          <tpl hier="4" item="3"/>
          <tpl fld="3" item="16"/>
          <tpl fld="2" item="23"/>
          <tpl hier="9" item="1"/>
          <tpl hier="11" item="4"/>
          <tpl hier="12" item="5"/>
          <tpl fld="4" item="0"/>
        </tpls>
      </n>
      <n v="419142276890.5">
        <tpls c="8">
          <tpl hier="1" item="6"/>
          <tpl hier="4" item="3"/>
          <tpl fld="3" item="22"/>
          <tpl fld="2" item="45"/>
          <tpl hier="9" item="1"/>
          <tpl hier="11" item="4"/>
          <tpl hier="12" item="5"/>
          <tpl fld="4" item="0"/>
        </tpls>
      </n>
      <n v="193740062720">
        <tpls c="8">
          <tpl hier="1" item="6"/>
          <tpl hier="4" item="3"/>
          <tpl fld="3" item="5"/>
          <tpl fld="2" item="38"/>
          <tpl hier="9" item="1"/>
          <tpl hier="11" item="4"/>
          <tpl hier="12" item="5"/>
          <tpl fld="4" item="0"/>
        </tpls>
      </n>
      <n v="342575644320">
        <tpls c="8">
          <tpl hier="1" item="6"/>
          <tpl hier="4" item="3"/>
          <tpl fld="3" item="42"/>
          <tpl fld="2" item="12"/>
          <tpl hier="9" item="1"/>
          <tpl hier="11" item="4"/>
          <tpl hier="12" item="5"/>
          <tpl fld="4" item="0"/>
        </tpls>
      </n>
      <n v="35202670496">
        <tpls c="8">
          <tpl hier="1" item="6"/>
          <tpl hier="4" item="3"/>
          <tpl fld="3" item="11"/>
          <tpl fld="2" item="32"/>
          <tpl hier="9" item="1"/>
          <tpl hier="11" item="4"/>
          <tpl hier="12" item="5"/>
          <tpl fld="4" item="0"/>
        </tpls>
      </n>
      <n v="5863649808">
        <tpls c="8">
          <tpl hier="1" item="6"/>
          <tpl hier="4" item="3"/>
          <tpl fld="3" item="43"/>
          <tpl fld="2" item="8"/>
          <tpl hier="9" item="1"/>
          <tpl hier="11" item="4"/>
          <tpl hier="12" item="5"/>
          <tpl fld="4" item="0"/>
        </tpls>
      </n>
      <n v="116274170048">
        <tpls c="8">
          <tpl hier="1" item="6"/>
          <tpl hier="4" item="3"/>
          <tpl fld="3" item="54"/>
          <tpl fld="2" item="57"/>
          <tpl hier="9" item="1"/>
          <tpl hier="11" item="4"/>
          <tpl hier="12" item="5"/>
          <tpl fld="4" item="0"/>
        </tpls>
      </n>
      <n v="1829198845952">
        <tpls c="8">
          <tpl hier="1" item="6"/>
          <tpl hier="4" item="3"/>
          <tpl fld="3" item="53"/>
          <tpl fld="2" item="57"/>
          <tpl hier="9" item="1"/>
          <tpl hier="11" item="4"/>
          <tpl hier="12" item="5"/>
          <tpl fld="4" item="0"/>
        </tpls>
      </n>
      <n v="6720249946112">
        <tpls c="8">
          <tpl hier="1" item="6"/>
          <tpl hier="4" item="3"/>
          <tpl fld="3" item="52"/>
          <tpl fld="2" item="57"/>
          <tpl hier="9" item="1"/>
          <tpl hier="11" item="4"/>
          <tpl hier="12" item="5"/>
          <tpl fld="4" item="0"/>
        </tpls>
      </n>
      <n v="32206835712">
        <tpls c="8">
          <tpl hier="1" item="6"/>
          <tpl hier="4" item="3"/>
          <tpl fld="3" item="48"/>
          <tpl fld="2" item="61"/>
          <tpl hier="9" item="1"/>
          <tpl hier="11" item="4"/>
          <tpl hier="12" item="5"/>
          <tpl fld="4" item="0"/>
        </tpls>
      </n>
      <n v="801252957276">
        <tpls c="8">
          <tpl hier="1" item="6"/>
          <tpl hier="4" item="3"/>
          <tpl fld="3" item="46"/>
          <tpl fld="2" item="61"/>
          <tpl hier="9" item="1"/>
          <tpl hier="11" item="4"/>
          <tpl hier="12" item="5"/>
          <tpl fld="4" item="0"/>
        </tpls>
      </n>
      <n v="2658509523456">
        <tpls c="8">
          <tpl hier="1" item="6"/>
          <tpl hier="4" item="3"/>
          <tpl fld="3" item="45"/>
          <tpl fld="2" item="61"/>
          <tpl hier="9" item="1"/>
          <tpl hier="11" item="4"/>
          <tpl hier="12" item="5"/>
          <tpl fld="4" item="0"/>
        </tpls>
      </n>
      <n v="7256339071488">
        <tpls c="8">
          <tpl hier="1" item="6"/>
          <tpl hier="4" item="3"/>
          <tpl fld="3" item="47"/>
          <tpl fld="2" item="61"/>
          <tpl hier="9" item="1"/>
          <tpl hier="11" item="4"/>
          <tpl hier="12" item="5"/>
          <tpl fld="4" item="0"/>
        </tpls>
      </n>
      <n v="125019711840">
        <tpls c="8">
          <tpl hier="1" item="6"/>
          <tpl hier="4" item="3"/>
          <tpl fld="3" item="34"/>
          <tpl fld="2" item="79"/>
          <tpl hier="9" item="1"/>
          <tpl hier="11" item="4"/>
          <tpl hier="12" item="5"/>
          <tpl fld="4" item="0"/>
        </tpls>
      </n>
      <n v="689814883488">
        <tpls c="8">
          <tpl hier="1" item="6"/>
          <tpl hier="4" item="3"/>
          <tpl fld="3" item="36"/>
          <tpl fld="2" item="79"/>
          <tpl hier="9" item="1"/>
          <tpl hier="11" item="4"/>
          <tpl hier="12" item="5"/>
          <tpl fld="4" item="0"/>
        </tpls>
      </n>
      <n v="1475873728896">
        <tpls c="8">
          <tpl hier="1" item="6"/>
          <tpl hier="4" item="3"/>
          <tpl fld="3" item="27"/>
          <tpl fld="2" item="79"/>
          <tpl hier="9" item="1"/>
          <tpl hier="11" item="4"/>
          <tpl hier="12" item="5"/>
          <tpl fld="4" item="0"/>
        </tpls>
      </n>
      <n v="3293549921312">
        <tpls c="8">
          <tpl hier="1" item="6"/>
          <tpl hier="4" item="3"/>
          <tpl fld="3" item="33"/>
          <tpl fld="2" item="79"/>
          <tpl hier="9" item="1"/>
          <tpl hier="11" item="4"/>
          <tpl hier="12" item="5"/>
          <tpl fld="4" item="0"/>
        </tpls>
      </n>
      <n v="107759910912">
        <tpls c="8">
          <tpl hier="1" item="6"/>
          <tpl hier="4" item="3"/>
          <tpl fld="3" item="18"/>
          <tpl fld="2" item="46"/>
          <tpl hier="9" item="1"/>
          <tpl hier="11" item="4"/>
          <tpl hier="12" item="5"/>
          <tpl fld="4" item="0"/>
        </tpls>
      </n>
      <n v="2496641882560">
        <tpls c="8">
          <tpl hier="1" item="6"/>
          <tpl hier="4" item="3"/>
          <tpl fld="3" item="22"/>
          <tpl fld="2" item="46"/>
          <tpl hier="9" item="1"/>
          <tpl hier="11" item="4"/>
          <tpl hier="12" item="5"/>
          <tpl fld="4" item="0"/>
        </tpls>
      </n>
      <n v="8441743578112">
        <tpls c="8">
          <tpl hier="1" item="6"/>
          <tpl hier="4" item="3"/>
          <tpl fld="3" item="17"/>
          <tpl fld="2" item="46"/>
          <tpl hier="9" item="1"/>
          <tpl hier="11" item="4"/>
          <tpl hier="12" item="5"/>
          <tpl fld="4" item="0"/>
        </tpls>
      </n>
      <n v="13667160017408">
        <tpls c="8">
          <tpl hier="1" item="6"/>
          <tpl hier="4" item="3"/>
          <tpl fld="3" item="21"/>
          <tpl fld="2" item="46"/>
          <tpl hier="9" item="1"/>
          <tpl hier="11" item="4"/>
          <tpl hier="12" item="5"/>
          <tpl fld="4" item="0"/>
        </tpls>
      </n>
      <n v="5474483344704">
        <tpls c="8">
          <tpl hier="1" item="6"/>
          <tpl hier="4" item="3"/>
          <tpl fld="3" item="8"/>
          <tpl fld="2" item="51"/>
          <tpl hier="9" item="1"/>
          <tpl hier="11" item="4"/>
          <tpl hier="12" item="5"/>
          <tpl fld="4" item="0"/>
        </tpls>
      </n>
      <n v="22587699159040">
        <tpls c="8">
          <tpl hier="1" item="6"/>
          <tpl hier="4" item="3"/>
          <tpl fld="3" item="7"/>
          <tpl fld="2" item="51"/>
          <tpl hier="9" item="1"/>
          <tpl hier="11" item="4"/>
          <tpl hier="12" item="5"/>
          <tpl fld="4" item="0"/>
        </tpls>
      </n>
      <n v="53971120840704">
        <tpls c="8">
          <tpl hier="1" item="6"/>
          <tpl hier="4" item="3"/>
          <tpl fld="3" item="6"/>
          <tpl fld="2" item="51"/>
          <tpl hier="9" item="1"/>
          <tpl hier="11" item="4"/>
          <tpl hier="12" item="5"/>
          <tpl fld="4" item="0"/>
        </tpls>
      </n>
      <n v="48008001421312">
        <tpls c="8">
          <tpl hier="1" item="6"/>
          <tpl hier="4" item="3"/>
          <tpl fld="3" item="5"/>
          <tpl fld="2" item="51"/>
          <tpl hier="9" item="1"/>
          <tpl hier="11" item="4"/>
          <tpl hier="12" item="5"/>
          <tpl fld="4" item="0"/>
        </tpls>
      </n>
      <n v="2450737314402">
        <tpls c="8">
          <tpl hier="1" item="6"/>
          <tpl hier="4" item="3"/>
          <tpl fld="3" item="44"/>
          <tpl fld="1" item="1"/>
          <tpl hier="9" item="1"/>
          <tpl hier="11" item="4"/>
          <tpl hier="12" item="5"/>
          <tpl fld="4" item="0"/>
        </tpls>
      </n>
      <n v="31292127183584">
        <tpls c="8">
          <tpl hier="1" item="6"/>
          <tpl hier="4" item="3"/>
          <tpl fld="3" item="43"/>
          <tpl fld="1" item="1"/>
          <tpl hier="9" item="1"/>
          <tpl hier="11" item="4"/>
          <tpl hier="12" item="5"/>
          <tpl fld="4" item="0"/>
        </tpls>
      </n>
      <n v="101133017253264">
        <tpls c="8">
          <tpl hier="1" item="6"/>
          <tpl hier="4" item="3"/>
          <tpl fld="3" item="42"/>
          <tpl fld="1" item="1"/>
          <tpl hier="9" item="1"/>
          <tpl hier="11" item="4"/>
          <tpl hier="12" item="5"/>
          <tpl fld="4" item="0"/>
        </tpls>
      </n>
      <n v="194016306306464">
        <tpls c="8">
          <tpl hier="1" item="6"/>
          <tpl hier="4" item="3"/>
          <tpl fld="3" item="41"/>
          <tpl fld="1" item="1"/>
          <tpl hier="9" item="1"/>
          <tpl hier="11" item="4"/>
          <tpl hier="12" item="5"/>
          <tpl fld="4" item="0"/>
        </tpls>
      </n>
      <n v="639509792">
        <tpls c="8">
          <tpl hier="1" item="6"/>
          <tpl hier="4" item="3"/>
          <tpl fld="3" item="32"/>
          <tpl fld="2" item="58"/>
          <tpl hier="9" item="1"/>
          <tpl hier="11" item="4"/>
          <tpl hier="12" item="5"/>
          <tpl fld="4" item="0"/>
        </tpls>
      </n>
      <n v="8791500128">
        <tpls c="8">
          <tpl hier="1" item="6"/>
          <tpl hier="4" item="3"/>
          <tpl fld="3" item="31"/>
          <tpl fld="2" item="58"/>
          <tpl hier="9" item="1"/>
          <tpl hier="11" item="4"/>
          <tpl hier="12" item="5"/>
          <tpl fld="4" item="0"/>
        </tpls>
      </n>
      <n v="39508967648">
        <tpls c="8">
          <tpl hier="1" item="6"/>
          <tpl hier="4" item="3"/>
          <tpl fld="3" item="30"/>
          <tpl fld="2" item="58"/>
          <tpl hier="9" item="1"/>
          <tpl hier="11" item="4"/>
          <tpl hier="12" item="5"/>
          <tpl fld="4" item="0"/>
        </tpls>
      </n>
      <n v="61497836800">
        <tpls c="8">
          <tpl hier="1" item="6"/>
          <tpl hier="4" item="3"/>
          <tpl fld="3" item="29"/>
          <tpl fld="2" item="58"/>
          <tpl hier="9" item="1"/>
          <tpl hier="11" item="4"/>
          <tpl hier="12" item="5"/>
          <tpl fld="4" item="0"/>
        </tpls>
      </n>
      <n v="38335045696">
        <tpls c="8">
          <tpl hier="1" item="6"/>
          <tpl hier="4" item="3"/>
          <tpl fld="3" item="16"/>
          <tpl fld="2" item="63"/>
          <tpl hier="9" item="1"/>
          <tpl hier="11" item="4"/>
          <tpl hier="12" item="5"/>
          <tpl fld="4" item="0"/>
        </tpls>
      </n>
      <n v="101983088768">
        <tpls c="8">
          <tpl hier="1" item="6"/>
          <tpl hier="4" item="3"/>
          <tpl fld="3" item="15"/>
          <tpl fld="2" item="63"/>
          <tpl hier="9" item="1"/>
          <tpl hier="11" item="4"/>
          <tpl hier="12" item="5"/>
          <tpl fld="4" item="0"/>
        </tpls>
      </n>
      <n v="264989337600">
        <tpls c="8">
          <tpl hier="1" item="6"/>
          <tpl hier="4" item="3"/>
          <tpl fld="3" item="14"/>
          <tpl fld="2" item="63"/>
          <tpl hier="9" item="1"/>
          <tpl hier="11" item="4"/>
          <tpl hier="12" item="5"/>
          <tpl fld="4" item="0"/>
        </tpls>
      </n>
      <n v="1271652413440">
        <tpls c="8">
          <tpl hier="1" item="6"/>
          <tpl hier="4" item="3"/>
          <tpl fld="3" item="13"/>
          <tpl fld="2" item="63"/>
          <tpl hier="9" item="1"/>
          <tpl hier="11" item="4"/>
          <tpl hier="12" item="5"/>
          <tpl fld="4" item="0"/>
        </tpls>
      </n>
      <n v="129187500">
        <tpls c="8">
          <tpl hier="1" item="6"/>
          <tpl hier="4" item="3"/>
          <tpl fld="3" item="4"/>
          <tpl fld="2" item="82"/>
          <tpl hier="9" item="1"/>
          <tpl hier="11" item="4"/>
          <tpl hier="12" item="5"/>
          <tpl fld="4" item="0"/>
        </tpls>
      </n>
      <n v="2112909304">
        <tpls c="8">
          <tpl hier="1" item="6"/>
          <tpl hier="4" item="3"/>
          <tpl fld="3" item="58"/>
          <tpl fld="2" item="82"/>
          <tpl hier="9" item="1"/>
          <tpl hier="11" item="4"/>
          <tpl hier="12" item="5"/>
          <tpl fld="4" item="0"/>
        </tpls>
      </n>
      <n v="6045475716">
        <tpls c="8">
          <tpl hier="1" item="6"/>
          <tpl hier="4" item="3"/>
          <tpl fld="3" item="2"/>
          <tpl fld="2" item="82"/>
          <tpl hier="9" item="1"/>
          <tpl hier="11" item="4"/>
          <tpl hier="12" item="5"/>
          <tpl fld="4" item="0"/>
        </tpls>
      </n>
      <n v="3984894094.5">
        <tpls c="8">
          <tpl hier="1" item="6"/>
          <tpl hier="4" item="3"/>
          <tpl fld="3" item="54"/>
          <tpl fld="2" item="47"/>
          <tpl hier="9" item="1"/>
          <tpl hier="11" item="4"/>
          <tpl hier="12" item="5"/>
          <tpl fld="4" item="0"/>
        </tpls>
      </n>
      <n v="10414758388">
        <tpls c="8">
          <tpl hier="1" item="6"/>
          <tpl hier="4" item="3"/>
          <tpl fld="3" item="53"/>
          <tpl fld="2" item="47"/>
          <tpl hier="9" item="1"/>
          <tpl hier="11" item="4"/>
          <tpl hier="12" item="5"/>
          <tpl fld="4" item="0"/>
        </tpls>
      </n>
      <n v="39895207824">
        <tpls c="8">
          <tpl hier="1" item="6"/>
          <tpl hier="4" item="3"/>
          <tpl fld="3" item="52"/>
          <tpl fld="2" item="47"/>
          <tpl hier="9" item="1"/>
          <tpl hier="11" item="4"/>
          <tpl hier="12" item="5"/>
          <tpl fld="4" item="0"/>
        </tpls>
      </n>
      <n v="2064282114">
        <tpls c="8">
          <tpl hier="1" item="6"/>
          <tpl hier="4" item="3"/>
          <tpl fld="3" item="48"/>
          <tpl fld="2" item="52"/>
          <tpl hier="9" item="1"/>
          <tpl hier="11" item="4"/>
          <tpl hier="12" item="5"/>
          <tpl fld="4" item="0"/>
        </tpls>
      </n>
      <n v="20303601376">
        <tpls c="8">
          <tpl hier="1" item="6"/>
          <tpl hier="4" item="3"/>
          <tpl fld="3" item="46"/>
          <tpl fld="2" item="52"/>
          <tpl hier="9" item="1"/>
          <tpl hier="11" item="4"/>
          <tpl hier="12" item="5"/>
          <tpl fld="4" item="0"/>
        </tpls>
      </n>
      <n v="30152502486">
        <tpls c="8">
          <tpl hier="1" item="6"/>
          <tpl hier="4" item="3"/>
          <tpl fld="3" item="45"/>
          <tpl fld="2" item="52"/>
          <tpl hier="9" item="1"/>
          <tpl hier="11" item="4"/>
          <tpl hier="12" item="5"/>
          <tpl fld="4" item="0"/>
        </tpls>
      </n>
      <n v="105234460704">
        <tpls c="8">
          <tpl hier="1" item="6"/>
          <tpl hier="4" item="3"/>
          <tpl fld="3" item="47"/>
          <tpl fld="2" item="52"/>
          <tpl hier="9" item="1"/>
          <tpl hier="11" item="4"/>
          <tpl hier="12" item="5"/>
          <tpl fld="4" item="0"/>
        </tpls>
      </n>
      <n v="173530642.75">
        <tpls c="8">
          <tpl hier="1" item="6"/>
          <tpl hier="4" item="3"/>
          <tpl fld="3" item="34"/>
          <tpl fld="2" item="56"/>
          <tpl hier="9" item="1"/>
          <tpl hier="11" item="4"/>
          <tpl hier="12" item="5"/>
          <tpl fld="4" item="0"/>
        </tpls>
      </n>
      <n v="7607026992">
        <tpls c="8">
          <tpl hier="1" item="6"/>
          <tpl hier="4" item="3"/>
          <tpl fld="3" item="36"/>
          <tpl fld="2" item="56"/>
          <tpl hier="9" item="1"/>
          <tpl hier="11" item="4"/>
          <tpl hier="12" item="5"/>
          <tpl fld="4" item="0"/>
        </tpls>
      </n>
      <n v="32854105928">
        <tpls c="8">
          <tpl hier="1" item="6"/>
          <tpl hier="4" item="3"/>
          <tpl fld="3" item="27"/>
          <tpl fld="2" item="56"/>
          <tpl hier="9" item="1"/>
          <tpl hier="11" item="4"/>
          <tpl hier="12" item="5"/>
          <tpl fld="4" item="0"/>
        </tpls>
      </n>
      <n v="96459954208">
        <tpls c="8">
          <tpl hier="1" item="6"/>
          <tpl hier="4" item="3"/>
          <tpl fld="3" item="33"/>
          <tpl fld="2" item="56"/>
          <tpl hier="9" item="1"/>
          <tpl hier="11" item="4"/>
          <tpl hier="12" item="5"/>
          <tpl fld="4" item="0"/>
        </tpls>
      </n>
      <n v="153833472928">
        <tpls c="8">
          <tpl hier="1" item="6"/>
          <tpl hier="4" item="3"/>
          <tpl fld="3" item="18"/>
          <tpl fld="2" item="60"/>
          <tpl hier="9" item="1"/>
          <tpl hier="11" item="4"/>
          <tpl hier="12" item="5"/>
          <tpl fld="4" item="0"/>
        </tpls>
      </n>
      <n v="955175719680">
        <tpls c="8">
          <tpl hier="1" item="6"/>
          <tpl hier="4" item="3"/>
          <tpl fld="3" item="22"/>
          <tpl fld="2" item="60"/>
          <tpl hier="9" item="1"/>
          <tpl hier="11" item="4"/>
          <tpl hier="12" item="5"/>
          <tpl fld="4" item="0"/>
        </tpls>
      </n>
      <n v="2986445692416">
        <tpls c="8">
          <tpl hier="1" item="6"/>
          <tpl hier="4" item="3"/>
          <tpl fld="3" item="17"/>
          <tpl fld="2" item="60"/>
          <tpl hier="9" item="1"/>
          <tpl hier="11" item="4"/>
          <tpl hier="12" item="5"/>
          <tpl fld="4" item="0"/>
        </tpls>
      </n>
      <n v="8082324485632">
        <tpls c="8">
          <tpl hier="1" item="6"/>
          <tpl hier="4" item="3"/>
          <tpl fld="3" item="21"/>
          <tpl fld="2" item="60"/>
          <tpl hier="9" item="1"/>
          <tpl hier="11" item="4"/>
          <tpl hier="12" item="5"/>
          <tpl fld="4" item="0"/>
        </tpls>
      </n>
      <n v="2726889600">
        <tpls c="8">
          <tpl hier="1" item="6"/>
          <tpl hier="4" item="3"/>
          <tpl fld="3" item="8"/>
          <tpl fld="2" item="55"/>
          <tpl hier="9" item="1"/>
          <tpl hier="11" item="4"/>
          <tpl hier="12" item="5"/>
          <tpl fld="4" item="0"/>
        </tpls>
      </n>
      <n v="11674474272">
        <tpls c="8">
          <tpl hier="1" item="6"/>
          <tpl hier="4" item="3"/>
          <tpl fld="3" item="7"/>
          <tpl fld="2" item="55"/>
          <tpl hier="9" item="1"/>
          <tpl hier="11" item="4"/>
          <tpl hier="12" item="5"/>
          <tpl fld="4" item="0"/>
        </tpls>
      </n>
      <n v="16952485776">
        <tpls c="8">
          <tpl hier="1" item="6"/>
          <tpl hier="4" item="3"/>
          <tpl fld="3" item="6"/>
          <tpl fld="2" item="55"/>
          <tpl hier="9" item="1"/>
          <tpl hier="11" item="4"/>
          <tpl hier="12" item="5"/>
          <tpl fld="4" item="0"/>
        </tpls>
      </n>
      <n v="78780987200">
        <tpls c="8">
          <tpl hier="1" item="6"/>
          <tpl hier="4" item="3"/>
          <tpl fld="3" item="5"/>
          <tpl fld="2" item="55"/>
          <tpl hier="9" item="1"/>
          <tpl hier="11" item="4"/>
          <tpl hier="12" item="5"/>
          <tpl fld="4" item="0"/>
        </tpls>
      </n>
      <n v="1419608866">
        <tpls c="8">
          <tpl hier="1" item="6"/>
          <tpl hier="4" item="3"/>
          <tpl fld="3" item="56"/>
          <tpl fld="2" item="42"/>
          <tpl hier="9" item="1"/>
          <tpl hier="11" item="4"/>
          <tpl hier="12" item="5"/>
          <tpl fld="4" item="0"/>
        </tpls>
      </n>
      <n v="4849202257">
        <tpls c="8">
          <tpl hier="1" item="6"/>
          <tpl hier="4" item="3"/>
          <tpl fld="3" item="0"/>
          <tpl fld="2" item="42"/>
          <tpl hier="9" item="1"/>
          <tpl hier="11" item="4"/>
          <tpl hier="12" item="5"/>
          <tpl fld="4" item="0"/>
        </tpls>
      </n>
      <n v="6075937291">
        <tpls c="8">
          <tpl hier="1" item="6"/>
          <tpl hier="4" item="3"/>
          <tpl fld="3" item="55"/>
          <tpl fld="2" item="42"/>
          <tpl hier="9" item="1"/>
          <tpl hier="11" item="4"/>
          <tpl hier="12" item="5"/>
          <tpl fld="4" item="0"/>
        </tpls>
      </n>
      <n v="1258083264">
        <tpls c="8">
          <tpl hier="1" item="6"/>
          <tpl hier="4" item="3"/>
          <tpl fld="3" item="35"/>
          <tpl fld="2" item="62"/>
          <tpl hier="9" item="1"/>
          <tpl hier="11" item="4"/>
          <tpl hier="12" item="5"/>
          <tpl fld="4" item="0"/>
        </tpls>
      </n>
      <n v="16170898704">
        <tpls c="8">
          <tpl hier="1" item="6"/>
          <tpl hier="4" item="3"/>
          <tpl fld="3" item="40"/>
          <tpl fld="2" item="62"/>
          <tpl hier="9" item="1"/>
          <tpl hier="11" item="4"/>
          <tpl hier="12" item="5"/>
          <tpl fld="4" item="0"/>
        </tpls>
      </n>
      <n v="71512988192">
        <tpls c="8">
          <tpl hier="1" item="6"/>
          <tpl hier="4" item="3"/>
          <tpl fld="3" item="50"/>
          <tpl fld="2" item="62"/>
          <tpl hier="9" item="1"/>
          <tpl hier="11" item="4"/>
          <tpl hier="12" item="5"/>
          <tpl fld="4" item="0"/>
        </tpls>
      </n>
      <n v="131316984952">
        <tpls c="8">
          <tpl hier="1" item="6"/>
          <tpl hier="4" item="3"/>
          <tpl fld="3" item="49"/>
          <tpl fld="2" item="62"/>
          <tpl hier="9" item="1"/>
          <tpl hier="11" item="4"/>
          <tpl hier="12" item="5"/>
          <tpl fld="4" item="0"/>
        </tpls>
      </n>
      <n v="671762198">
        <tpls c="8">
          <tpl hier="1" item="6"/>
          <tpl hier="4" item="3"/>
          <tpl fld="3" item="37"/>
          <tpl fld="2" item="77"/>
          <tpl hier="9" item="1"/>
          <tpl hier="11" item="4"/>
          <tpl hier="12" item="5"/>
          <tpl fld="4" item="0"/>
        </tpls>
      </n>
      <n v="3615077640.5">
        <tpls c="8">
          <tpl hier="1" item="6"/>
          <tpl hier="4" item="3"/>
          <tpl fld="3" item="39"/>
          <tpl fld="2" item="77"/>
          <tpl hier="9" item="1"/>
          <tpl hier="11" item="4"/>
          <tpl hier="12" item="5"/>
          <tpl fld="4" item="0"/>
        </tpls>
      </n>
      <n v="4491526933.5">
        <tpls c="8">
          <tpl hier="1" item="6"/>
          <tpl hier="4" item="3"/>
          <tpl fld="3" item="28"/>
          <tpl fld="2" item="77"/>
          <tpl hier="9" item="1"/>
          <tpl hier="11" item="4"/>
          <tpl hier="12" item="5"/>
          <tpl fld="4" item="0"/>
        </tpls>
      </n>
      <n v="11263881486.5">
        <tpls c="8">
          <tpl hier="1" item="6"/>
          <tpl hier="4" item="3"/>
          <tpl fld="3" item="19"/>
          <tpl fld="2" item="77"/>
          <tpl hier="9" item="1"/>
          <tpl hier="11" item="4"/>
          <tpl hier="12" item="5"/>
          <tpl fld="4" item="0"/>
        </tpls>
      </n>
      <n v="1977857608">
        <tpls c="8">
          <tpl hier="1" item="6"/>
          <tpl hier="4" item="3"/>
          <tpl fld="3" item="26"/>
          <tpl fld="2" item="28"/>
          <tpl hier="9" item="1"/>
          <tpl hier="11" item="4"/>
          <tpl hier="12" item="5"/>
          <tpl fld="4" item="0"/>
        </tpls>
      </n>
      <n v="3730554691.25">
        <tpls c="8">
          <tpl hier="1" item="6"/>
          <tpl hier="4" item="3"/>
          <tpl fld="3" item="25"/>
          <tpl fld="2" item="28"/>
          <tpl hier="9" item="1"/>
          <tpl hier="11" item="4"/>
          <tpl hier="12" item="5"/>
          <tpl fld="4" item="0"/>
        </tpls>
      </n>
      <n v="6794283239.5">
        <tpls c="8">
          <tpl hier="1" item="6"/>
          <tpl hier="4" item="3"/>
          <tpl fld="3" item="24"/>
          <tpl fld="2" item="28"/>
          <tpl hier="9" item="1"/>
          <tpl hier="11" item="4"/>
          <tpl hier="12" item="5"/>
          <tpl fld="4" item="0"/>
        </tpls>
      </n>
      <n v="56964834760">
        <tpls c="8">
          <tpl hier="1" item="6"/>
          <tpl hier="4" item="3"/>
          <tpl fld="3" item="23"/>
          <tpl fld="2" item="28"/>
          <tpl hier="9" item="1"/>
          <tpl hier="11" item="4"/>
          <tpl hier="12" item="5"/>
          <tpl fld="4" item="0"/>
        </tpls>
      </n>
      <n v="45667551376">
        <tpls c="8">
          <tpl hier="1" item="6"/>
          <tpl hier="4" item="3"/>
          <tpl fld="3" item="10"/>
          <tpl fld="2" item="35"/>
          <tpl hier="9" item="1"/>
          <tpl hier="11" item="4"/>
          <tpl hier="12" item="5"/>
          <tpl fld="4" item="0"/>
        </tpls>
      </n>
      <n v="93893379680">
        <tpls c="8">
          <tpl hier="1" item="6"/>
          <tpl hier="4" item="3"/>
          <tpl fld="3" item="12"/>
          <tpl fld="2" item="35"/>
          <tpl hier="9" item="1"/>
          <tpl hier="11" item="4"/>
          <tpl hier="12" item="5"/>
          <tpl fld="4" item="0"/>
        </tpls>
      </n>
      <n v="377739725888">
        <tpls c="8">
          <tpl hier="1" item="6"/>
          <tpl hier="4" item="3"/>
          <tpl fld="3" item="11"/>
          <tpl fld="2" item="35"/>
          <tpl hier="9" item="1"/>
          <tpl hier="11" item="4"/>
          <tpl hier="12" item="5"/>
          <tpl fld="4" item="0"/>
        </tpls>
      </n>
      <n v="1538265505152">
        <tpls c="8">
          <tpl hier="1" item="6"/>
          <tpl hier="4" item="3"/>
          <tpl fld="3" item="9"/>
          <tpl fld="2" item="35"/>
          <tpl hier="9" item="1"/>
          <tpl hier="11" item="4"/>
          <tpl hier="12" item="5"/>
          <tpl fld="4" item="0"/>
        </tpls>
      </n>
      <n v="53240443040">
        <tpls c="8">
          <tpl hier="1" item="6"/>
          <tpl hier="4" item="3"/>
          <tpl fld="3" item="57"/>
          <tpl fld="2" item="40"/>
          <tpl hier="9" item="1"/>
          <tpl hier="11" item="4"/>
          <tpl hier="12" item="5"/>
          <tpl fld="4" item="0"/>
        </tpls>
      </n>
      <n v="195136212800">
        <tpls c="8">
          <tpl hier="1" item="6"/>
          <tpl hier="4" item="3"/>
          <tpl fld="3" item="3"/>
          <tpl fld="2" item="40"/>
          <tpl hier="9" item="1"/>
          <tpl hier="11" item="4"/>
          <tpl hier="12" item="5"/>
          <tpl fld="4" item="0"/>
        </tpls>
      </n>
      <n v="708292984128">
        <tpls c="8">
          <tpl hier="1" item="6"/>
          <tpl hier="4" item="3"/>
          <tpl fld="3" item="1"/>
          <tpl fld="2" item="40"/>
          <tpl hier="9" item="1"/>
          <tpl hier="11" item="4"/>
          <tpl hier="12" item="5"/>
          <tpl fld="4" item="0"/>
        </tpls>
      </n>
      <n v="10772802944">
        <tpls c="8">
          <tpl hier="1" item="6"/>
          <tpl hier="4" item="3"/>
          <tpl fld="3" item="20"/>
          <tpl fld="2" item="54"/>
          <tpl hier="9" item="1"/>
          <tpl hier="11" item="4"/>
          <tpl hier="12" item="5"/>
          <tpl fld="4" item="0"/>
        </tpls>
      </n>
      <n v="9899168640">
        <tpls c="8">
          <tpl hier="1" item="6"/>
          <tpl hier="4" item="3"/>
          <tpl fld="3" item="51"/>
          <tpl fld="2" item="54"/>
          <tpl hier="9" item="1"/>
          <tpl hier="11" item="4"/>
          <tpl hier="12" item="5"/>
          <tpl fld="4" item="0"/>
        </tpls>
      </n>
      <n v="102035117060">
        <tpls c="8">
          <tpl hier="1" item="6"/>
          <tpl hier="4" item="3"/>
          <tpl fld="3" item="38"/>
          <tpl fld="2" item="54"/>
          <tpl hier="9" item="1"/>
          <tpl hier="11" item="4"/>
          <tpl hier="12" item="5"/>
          <tpl fld="4" item="0"/>
        </tpls>
      </n>
      <n v="1160963997">
        <tpls c="8">
          <tpl hier="1" item="6"/>
          <tpl hier="4" item="3"/>
          <tpl fld="3" item="44"/>
          <tpl fld="2" item="59"/>
          <tpl hier="9" item="1"/>
          <tpl hier="11" item="4"/>
          <tpl hier="12" item="5"/>
          <tpl fld="4" item="0"/>
        </tpls>
      </n>
      <n v="5805692997">
        <tpls c="8">
          <tpl hier="1" item="6"/>
          <tpl hier="4" item="3"/>
          <tpl fld="3" item="43"/>
          <tpl fld="2" item="59"/>
          <tpl hier="9" item="1"/>
          <tpl hier="11" item="4"/>
          <tpl hier="12" item="5"/>
          <tpl fld="4" item="0"/>
        </tpls>
      </n>
      <n v="13296039183.5">
        <tpls c="8">
          <tpl hier="1" item="6"/>
          <tpl hier="4" item="3"/>
          <tpl fld="3" item="28"/>
          <tpl fld="2" item="59"/>
          <tpl hier="9" item="1"/>
          <tpl hier="11" item="4"/>
          <tpl hier="12" item="5"/>
          <tpl fld="4" item="0"/>
        </tpls>
      </n>
      <n v="78416799112">
        <tpls c="8">
          <tpl hier="1" item="6"/>
          <tpl hier="4" item="3"/>
          <tpl fld="3" item="29"/>
          <tpl fld="2" item="59"/>
          <tpl hier="9" item="1"/>
          <tpl hier="11" item="4"/>
          <tpl hier="12" item="5"/>
          <tpl fld="4" item="0"/>
        </tpls>
      </n>
      <n v="6993748268">
        <tpls c="8">
          <tpl hier="1" item="6"/>
          <tpl hier="4" item="3"/>
          <tpl fld="3" item="8"/>
          <tpl fld="2" item="65"/>
          <tpl hier="9" item="1"/>
          <tpl hier="11" item="4"/>
          <tpl hier="12" item="5"/>
          <tpl fld="4" item="0"/>
        </tpls>
      </n>
      <n v="31056009664">
        <tpls c="8">
          <tpl hier="1" item="6"/>
          <tpl hier="4" item="3"/>
          <tpl fld="3" item="3"/>
          <tpl fld="2" item="65"/>
          <tpl hier="9" item="1"/>
          <tpl hier="11" item="4"/>
          <tpl hier="12" item="5"/>
          <tpl fld="4" item="0"/>
        </tpls>
      </n>
      <n v="168842027136">
        <tpls c="8">
          <tpl hier="1" item="6"/>
          <tpl hier="4" item="3"/>
          <tpl fld="3" item="38"/>
          <tpl fld="2" item="65"/>
          <tpl hier="9" item="1"/>
          <tpl hier="11" item="4"/>
          <tpl hier="12" item="5"/>
          <tpl fld="4" item="0"/>
        </tpls>
      </n>
      <n v="3616475808">
        <tpls c="8">
          <tpl hier="1" item="6"/>
          <tpl hier="4" item="3"/>
          <tpl fld="3" item="34"/>
          <tpl fld="2" item="85"/>
          <tpl hier="9" item="1"/>
          <tpl hier="11" item="4"/>
          <tpl hier="12" item="5"/>
          <tpl fld="4" item="0"/>
        </tpls>
      </n>
      <n v="26940197720">
        <tpls c="8">
          <tpl hier="1" item="6"/>
          <tpl hier="4" item="3"/>
          <tpl fld="3" item="22"/>
          <tpl fld="2" item="85"/>
          <tpl hier="9" item="1"/>
          <tpl hier="11" item="4"/>
          <tpl hier="12" item="5"/>
          <tpl fld="4" item="0"/>
        </tpls>
      </n>
      <n v="48289905728">
        <tpls c="8">
          <tpl hier="1" item="6"/>
          <tpl hier="4" item="3"/>
          <tpl fld="3" item="11"/>
          <tpl fld="2" item="85"/>
          <tpl hier="9" item="1"/>
          <tpl hier="11" item="4"/>
          <tpl hier="12" item="5"/>
          <tpl fld="4" item="0"/>
        </tpls>
      </n>
      <n v="32093752672">
        <tpls c="8">
          <tpl hier="1" item="6"/>
          <tpl hier="4" item="3"/>
          <tpl fld="3" item="43"/>
          <tpl fld="2" item="49"/>
          <tpl hier="9" item="1"/>
          <tpl hier="11" item="4"/>
          <tpl hier="12" item="5"/>
          <tpl fld="4" item="0"/>
        </tpls>
      </n>
      <n v="127324174336">
        <tpls c="8">
          <tpl hier="1" item="6"/>
          <tpl hier="4" item="3"/>
          <tpl fld="3" item="24"/>
          <tpl fld="2" item="49"/>
          <tpl hier="9" item="1"/>
          <tpl hier="11" item="4"/>
          <tpl hier="12" item="5"/>
          <tpl fld="4" item="0"/>
        </tpls>
      </n>
      <n v="64170985440">
        <tpls c="8">
          <tpl hier="1" item="6"/>
          <tpl hier="4" item="3"/>
          <tpl fld="3" item="46"/>
          <tpl fld="2" item="44"/>
          <tpl hier="9" item="1"/>
          <tpl hier="11" item="4"/>
          <tpl hier="12" item="5"/>
          <tpl fld="4" item="0"/>
        </tpls>
      </n>
      <n v="144892936128">
        <tpls c="8">
          <tpl hier="1" item="6"/>
          <tpl hier="4" item="3"/>
          <tpl fld="3" item="27"/>
          <tpl fld="2" item="44"/>
          <tpl hier="9" item="1"/>
          <tpl hier="11" item="4"/>
          <tpl hier="12" item="5"/>
          <tpl fld="4" item="0"/>
        </tpls>
      </n>
      <n v="530952934720">
        <tpls c="8">
          <tpl hier="1" item="6"/>
          <tpl hier="4" item="3"/>
          <tpl fld="3" item="13"/>
          <tpl fld="2" item="44"/>
          <tpl hier="9" item="1"/>
          <tpl hier="11" item="4"/>
          <tpl hier="12" item="5"/>
          <tpl fld="4" item="0"/>
        </tpls>
      </n>
      <n v="2013322176">
        <tpls c="8">
          <tpl hier="1" item="6"/>
          <tpl hier="4" item="3"/>
          <tpl fld="3" item="20"/>
          <tpl fld="2" item="34"/>
          <tpl hier="9" item="1"/>
          <tpl hier="11" item="4"/>
          <tpl hier="12" item="5"/>
          <tpl fld="4" item="0"/>
        </tpls>
      </n>
      <n v="4875753984">
        <tpls c="8">
          <tpl hier="1" item="6"/>
          <tpl hier="4" item="3"/>
          <tpl fld="3" item="17"/>
          <tpl fld="2" item="34"/>
          <tpl hier="9" item="1"/>
          <tpl hier="11" item="4"/>
          <tpl hier="12" item="5"/>
          <tpl fld="4" item="0"/>
        </tpls>
      </n>
      <n v="733994153.5">
        <tpls c="8">
          <tpl hier="1" item="6"/>
          <tpl hier="4" item="3"/>
          <tpl fld="3" item="35"/>
          <tpl fld="2" item="64"/>
          <tpl hier="9" item="1"/>
          <tpl hier="11" item="4"/>
          <tpl hier="12" item="5"/>
          <tpl fld="4" item="0"/>
        </tpls>
      </n>
      <n v="18979523958">
        <tpls c="8">
          <tpl hier="1" item="6"/>
          <tpl hier="4" item="3"/>
          <tpl fld="3" item="58"/>
          <tpl fld="2" item="64"/>
          <tpl hier="9" item="1"/>
          <tpl hier="11" item="4"/>
          <tpl hier="12" item="5"/>
          <tpl fld="4" item="0"/>
        </tpls>
      </n>
      <n v="90765079040">
        <tpls c="8">
          <tpl hier="1" item="6"/>
          <tpl hier="4" item="3"/>
          <tpl fld="3" item="9"/>
          <tpl fld="2" item="64"/>
          <tpl hier="9" item="1"/>
          <tpl hier="11" item="4"/>
          <tpl hier="12" item="5"/>
          <tpl fld="4" item="0"/>
        </tpls>
      </n>
      <n v="30662862040">
        <tpls c="8">
          <tpl hier="1" item="6"/>
          <tpl hier="4" item="3"/>
          <tpl fld="3" item="42"/>
          <tpl fld="2" item="33"/>
          <tpl hier="9" item="1"/>
          <tpl hier="11" item="4"/>
          <tpl hier="12" item="5"/>
          <tpl fld="4" item="0"/>
        </tpls>
      </n>
      <n v="54496752592">
        <tpls c="8">
          <tpl hier="1" item="6"/>
          <tpl hier="4" item="3"/>
          <tpl fld="3" item="45"/>
          <tpl fld="2" item="43"/>
          <tpl hier="9" item="1"/>
          <tpl hier="11" item="4"/>
          <tpl hier="12" item="5"/>
          <tpl fld="4" item="0"/>
        </tpls>
      </n>
      <n v="16761259629">
        <tpls c="8">
          <tpl hier="1" item="6"/>
          <tpl hier="4" item="3"/>
          <tpl fld="3" item="29"/>
          <tpl fld="2" item="22"/>
          <tpl hier="9" item="1"/>
          <tpl hier="11" item="4"/>
          <tpl hier="12" item="5"/>
          <tpl fld="4" item="0"/>
        </tpls>
      </n>
      <n v="28418645192">
        <tpls c="8">
          <tpl hier="1" item="6"/>
          <tpl hier="4" item="3"/>
          <tpl fld="3" item="15"/>
          <tpl fld="2" item="41"/>
          <tpl hier="9" item="1"/>
          <tpl hier="11" item="4"/>
          <tpl hier="12" item="5"/>
          <tpl fld="4" item="0"/>
        </tpls>
      </n>
      <n v="6611385774080">
        <tpls c="8">
          <tpl hier="1" item="6"/>
          <tpl hier="4" item="3"/>
          <tpl fld="3" item="52"/>
          <tpl fld="2" item="39"/>
          <tpl hier="9" item="1"/>
          <tpl hier="11" item="4"/>
          <tpl hier="12" item="5"/>
          <tpl fld="4" item="0"/>
        </tpls>
      </n>
      <n v="15865904216">
        <tpls c="8">
          <tpl hier="1" item="6"/>
          <tpl hier="4" item="3"/>
          <tpl fld="3" item="33"/>
          <tpl fld="2" item="31"/>
          <tpl hier="9" item="1"/>
          <tpl hier="11" item="4"/>
          <tpl hier="12" item="5"/>
          <tpl fld="4" item="0"/>
        </tpls>
      </n>
      <n v="48475930176">
        <tpls c="8">
          <tpl hier="1" item="6"/>
          <tpl hier="4" item="3"/>
          <tpl fld="3" item="5"/>
          <tpl fld="2" item="27"/>
          <tpl hier="9" item="1"/>
          <tpl hier="11" item="4"/>
          <tpl hier="12" item="5"/>
          <tpl fld="4" item="0"/>
        </tpls>
      </n>
      <n v="102290185024">
        <tpls c="8">
          <tpl hier="1" item="6"/>
          <tpl hier="4" item="3"/>
          <tpl fld="3" item="37"/>
          <tpl fld="2" item="17"/>
          <tpl hier="9" item="1"/>
          <tpl hier="11" item="4"/>
          <tpl hier="12" item="5"/>
          <tpl fld="4" item="0"/>
        </tpls>
      </n>
      <n v="2957026742">
        <tpls c="8">
          <tpl hier="1" item="6"/>
          <tpl hier="4" item="3"/>
          <tpl fld="3" item="10"/>
          <tpl fld="2" item="23"/>
          <tpl hier="9" item="1"/>
          <tpl hier="11" item="4"/>
          <tpl hier="12" item="5"/>
          <tpl fld="4" item="0"/>
        </tpls>
      </n>
      <n v="405381890749.75">
        <tpls c="8">
          <tpl hier="1" item="6"/>
          <tpl hier="4" item="3"/>
          <tpl fld="3" item="15"/>
          <tpl fld="2" item="45"/>
          <tpl hier="9" item="1"/>
          <tpl hier="11" item="4"/>
          <tpl hier="12" item="5"/>
          <tpl fld="4" item="0"/>
        </tpls>
      </n>
      <n v="394036292160">
        <tpls c="8">
          <tpl hier="1" item="6"/>
          <tpl hier="4" item="3"/>
          <tpl fld="3" item="28"/>
          <tpl fld="2" item="12"/>
          <tpl hier="9" item="1"/>
          <tpl hier="11" item="4"/>
          <tpl hier="12" item="5"/>
          <tpl fld="4" item="0"/>
        </tpls>
      </n>
      <n v="45867181396">
        <tpls c="8">
          <tpl hier="1" item="6"/>
          <tpl hier="4" item="3"/>
          <tpl fld="3" item="6"/>
          <tpl fld="2" item="32"/>
          <tpl hier="9" item="1"/>
          <tpl hier="11" item="4"/>
          <tpl hier="12" item="5"/>
          <tpl fld="4" item="0"/>
        </tpls>
      </n>
      <n v="6615539490.25">
        <tpls c="8">
          <tpl hier="1" item="6"/>
          <tpl hier="4" item="3"/>
          <tpl fld="3" item="39"/>
          <tpl fld="2" item="8"/>
          <tpl hier="9" item="1"/>
          <tpl hier="11" item="4"/>
          <tpl hier="12" item="5"/>
          <tpl fld="4" item="0"/>
        </tpls>
      </n>
      <n v="24992284124">
        <tpls c="8">
          <tpl hier="1" item="6"/>
          <tpl hier="4" item="3"/>
          <tpl fld="3" item="2"/>
          <tpl fld="2" item="59"/>
          <tpl hier="9" item="1"/>
          <tpl hier="11" item="4"/>
          <tpl hier="12" item="5"/>
          <tpl fld="4" item="0"/>
        </tpls>
      </n>
      <n v="11389887225">
        <tpls c="8">
          <tpl hier="1" item="6"/>
          <tpl hier="4" item="3"/>
          <tpl fld="3" item="54"/>
          <tpl fld="2" item="65"/>
          <tpl hier="9" item="1"/>
          <tpl hier="11" item="4"/>
          <tpl hier="12" item="5"/>
          <tpl fld="4" item="0"/>
        </tpls>
      </n>
      <n v="39545194336">
        <tpls c="8">
          <tpl hier="1" item="6"/>
          <tpl hier="4" item="3"/>
          <tpl fld="3" item="53"/>
          <tpl fld="2" item="65"/>
          <tpl hier="9" item="1"/>
          <tpl hier="11" item="4"/>
          <tpl hier="12" item="5"/>
          <tpl fld="4" item="0"/>
        </tpls>
      </n>
      <n v="149201638208">
        <tpls c="8">
          <tpl hier="1" item="6"/>
          <tpl hier="4" item="3"/>
          <tpl fld="3" item="52"/>
          <tpl fld="2" item="65"/>
          <tpl hier="9" item="1"/>
          <tpl hier="11" item="4"/>
          <tpl hier="12" item="5"/>
          <tpl fld="4" item="0"/>
        </tpls>
      </n>
      <n v="2452693984">
        <tpls c="8">
          <tpl hier="1" item="6"/>
          <tpl hier="4" item="3"/>
          <tpl fld="3" item="48"/>
          <tpl fld="2" item="85"/>
          <tpl hier="9" item="1"/>
          <tpl hier="11" item="4"/>
          <tpl hier="12" item="5"/>
          <tpl fld="4" item="0"/>
        </tpls>
      </n>
      <n v="31522847255">
        <tpls c="8">
          <tpl hier="1" item="6"/>
          <tpl hier="4" item="3"/>
          <tpl fld="3" item="46"/>
          <tpl fld="2" item="85"/>
          <tpl hier="9" item="1"/>
          <tpl hier="11" item="4"/>
          <tpl hier="12" item="5"/>
          <tpl fld="4" item="0"/>
        </tpls>
      </n>
      <n v="32225458576">
        <tpls c="8">
          <tpl hier="1" item="6"/>
          <tpl hier="4" item="3"/>
          <tpl fld="3" item="45"/>
          <tpl fld="2" item="85"/>
          <tpl hier="9" item="1"/>
          <tpl hier="11" item="4"/>
          <tpl hier="12" item="5"/>
          <tpl fld="4" item="0"/>
        </tpls>
      </n>
      <n v="117269236000">
        <tpls c="8">
          <tpl hier="1" item="6"/>
          <tpl hier="4" item="3"/>
          <tpl fld="3" item="47"/>
          <tpl fld="2" item="85"/>
          <tpl hier="9" item="1"/>
          <tpl hier="11" item="4"/>
          <tpl hier="12" item="5"/>
          <tpl fld="4" item="0"/>
        </tpls>
      </n>
      <n v="5856384224">
        <tpls c="8">
          <tpl hier="1" item="6"/>
          <tpl hier="4" item="3"/>
          <tpl fld="3" item="34"/>
          <tpl fld="2" item="49"/>
          <tpl hier="9" item="1"/>
          <tpl hier="11" item="4"/>
          <tpl hier="12" item="5"/>
          <tpl fld="4" item="0"/>
        </tpls>
      </n>
      <n v="39938376640">
        <tpls c="8">
          <tpl hier="1" item="6"/>
          <tpl hier="4" item="3"/>
          <tpl fld="3" item="36"/>
          <tpl fld="2" item="49"/>
          <tpl hier="9" item="1"/>
          <tpl hier="11" item="4"/>
          <tpl hier="12" item="5"/>
          <tpl fld="4" item="0"/>
        </tpls>
      </n>
      <n v="112467463168">
        <tpls c="8">
          <tpl hier="1" item="6"/>
          <tpl hier="4" item="3"/>
          <tpl fld="3" item="27"/>
          <tpl fld="2" item="49"/>
          <tpl hier="9" item="1"/>
          <tpl hier="11" item="4"/>
          <tpl hier="12" item="5"/>
          <tpl fld="4" item="0"/>
        </tpls>
      </n>
      <n v="319009651392">
        <tpls c="8">
          <tpl hier="1" item="6"/>
          <tpl hier="4" item="3"/>
          <tpl fld="3" item="33"/>
          <tpl fld="2" item="49"/>
          <tpl hier="9" item="1"/>
          <tpl hier="11" item="4"/>
          <tpl hier="12" item="5"/>
          <tpl fld="4" item="0"/>
        </tpls>
      </n>
      <n v="14142079744">
        <tpls c="8">
          <tpl hier="1" item="6"/>
          <tpl hier="4" item="3"/>
          <tpl fld="3" item="18"/>
          <tpl fld="2" item="44"/>
          <tpl hier="9" item="1"/>
          <tpl hier="11" item="4"/>
          <tpl hier="12" item="5"/>
          <tpl fld="4" item="0"/>
        </tpls>
      </n>
      <n v="84178457920">
        <tpls c="8">
          <tpl hier="1" item="6"/>
          <tpl hier="4" item="3"/>
          <tpl fld="3" item="22"/>
          <tpl fld="2" item="44"/>
          <tpl hier="9" item="1"/>
          <tpl hier="11" item="4"/>
          <tpl hier="12" item="5"/>
          <tpl fld="4" item="0"/>
        </tpls>
      </n>
      <n v="100936912832">
        <tpls c="8">
          <tpl hier="1" item="6"/>
          <tpl hier="4" item="3"/>
          <tpl fld="3" item="17"/>
          <tpl fld="2" item="44"/>
          <tpl hier="9" item="1"/>
          <tpl hier="11" item="4"/>
          <tpl hier="12" item="5"/>
          <tpl fld="4" item="0"/>
        </tpls>
      </n>
      <n v="502754756128">
        <tpls c="8">
          <tpl hier="1" item="6"/>
          <tpl hier="4" item="3"/>
          <tpl fld="3" item="21"/>
          <tpl fld="2" item="44"/>
          <tpl hier="9" item="1"/>
          <tpl hier="11" item="4"/>
          <tpl hier="12" item="5"/>
          <tpl fld="4" item="0"/>
        </tpls>
      </n>
      <n v="699637552">
        <tpls c="8">
          <tpl hier="1" item="6"/>
          <tpl hier="4" item="3"/>
          <tpl fld="3" item="8"/>
          <tpl fld="2" item="34"/>
          <tpl hier="9" item="1"/>
          <tpl hier="11" item="4"/>
          <tpl hier="12" item="5"/>
          <tpl fld="4" item="0"/>
        </tpls>
      </n>
      <n v="3413305664">
        <tpls c="8">
          <tpl hier="1" item="6"/>
          <tpl hier="4" item="3"/>
          <tpl fld="3" item="7"/>
          <tpl fld="2" item="34"/>
          <tpl hier="9" item="1"/>
          <tpl hier="11" item="4"/>
          <tpl hier="12" item="5"/>
          <tpl fld="4" item="0"/>
        </tpls>
      </n>
      <n v="6582911744">
        <tpls c="8">
          <tpl hier="1" item="6"/>
          <tpl hier="4" item="3"/>
          <tpl fld="3" item="6"/>
          <tpl fld="2" item="34"/>
          <tpl hier="9" item="1"/>
          <tpl hier="11" item="4"/>
          <tpl hier="12" item="5"/>
          <tpl fld="4" item="0"/>
        </tpls>
      </n>
      <n v="10622662656">
        <tpls c="8">
          <tpl hier="1" item="6"/>
          <tpl hier="4" item="3"/>
          <tpl fld="3" item="5"/>
          <tpl fld="2" item="34"/>
          <tpl hier="9" item="1"/>
          <tpl hier="11" item="4"/>
          <tpl hier="12" item="5"/>
          <tpl fld="4" item="0"/>
        </tpls>
      </n>
      <n v="9530110128">
        <tpls c="8">
          <tpl hier="1" item="6"/>
          <tpl hier="4" item="3"/>
          <tpl fld="3" item="56"/>
          <tpl fld="2" item="64"/>
          <tpl hier="9" item="1"/>
          <tpl hier="11" item="4"/>
          <tpl hier="12" item="5"/>
          <tpl fld="4" item="0"/>
        </tpls>
      </n>
      <n v="28213465424">
        <tpls c="8">
          <tpl hier="1" item="6"/>
          <tpl hier="4" item="3"/>
          <tpl fld="3" item="0"/>
          <tpl fld="2" item="64"/>
          <tpl hier="9" item="1"/>
          <tpl hier="11" item="4"/>
          <tpl hier="12" item="5"/>
          <tpl fld="4" item="0"/>
        </tpls>
      </n>
      <n v="57447811032">
        <tpls c="8">
          <tpl hier="1" item="6"/>
          <tpl hier="4" item="3"/>
          <tpl fld="3" item="55"/>
          <tpl fld="2" item="64"/>
          <tpl hier="9" item="1"/>
          <tpl hier="11" item="4"/>
          <tpl hier="12" item="5"/>
          <tpl fld="4" item="0"/>
        </tpls>
      </n>
      <n v="5992301656">
        <tpls c="8">
          <tpl hier="1" item="6"/>
          <tpl hier="4" item="3"/>
          <tpl fld="3" item="35"/>
          <tpl fld="2" item="33"/>
          <tpl hier="9" item="1"/>
          <tpl hier="11" item="4"/>
          <tpl hier="12" item="5"/>
          <tpl fld="4" item="0"/>
        </tpls>
      </n>
      <n v="13587664652">
        <tpls c="8">
          <tpl hier="1" item="6"/>
          <tpl hier="4" item="3"/>
          <tpl fld="3" item="40"/>
          <tpl fld="2" item="33"/>
          <tpl hier="9" item="1"/>
          <tpl hier="11" item="4"/>
          <tpl hier="12" item="5"/>
          <tpl fld="4" item="0"/>
        </tpls>
      </n>
      <n v="27526965184">
        <tpls c="8">
          <tpl hier="1" item="6"/>
          <tpl hier="4" item="3"/>
          <tpl fld="3" item="50"/>
          <tpl fld="2" item="33"/>
          <tpl hier="9" item="1"/>
          <tpl hier="11" item="4"/>
          <tpl hier="12" item="5"/>
          <tpl fld="4" item="0"/>
        </tpls>
      </n>
      <n v="136579143168">
        <tpls c="8">
          <tpl hier="1" item="6"/>
          <tpl hier="4" item="3"/>
          <tpl fld="3" item="49"/>
          <tpl fld="2" item="33"/>
          <tpl hier="9" item="1"/>
          <tpl hier="11" item="4"/>
          <tpl hier="12" item="5"/>
          <tpl fld="4" item="0"/>
        </tpls>
      </n>
      <n v="7627258944">
        <tpls c="8">
          <tpl hier="1" item="6"/>
          <tpl hier="4" item="3"/>
          <tpl fld="3" item="37"/>
          <tpl fld="2" item="43"/>
          <tpl hier="9" item="1"/>
          <tpl hier="11" item="4"/>
          <tpl hier="12" item="5"/>
          <tpl fld="4" item="0"/>
        </tpls>
      </n>
      <n v="35372752544">
        <tpls c="8">
          <tpl hier="1" item="6"/>
          <tpl hier="4" item="3"/>
          <tpl fld="3" item="39"/>
          <tpl fld="2" item="43"/>
          <tpl hier="9" item="1"/>
          <tpl hier="11" item="4"/>
          <tpl hier="12" item="5"/>
          <tpl fld="4" item="0"/>
        </tpls>
      </n>
      <n v="63314611400">
        <tpls c="8">
          <tpl hier="1" item="6"/>
          <tpl hier="4" item="3"/>
          <tpl fld="3" item="28"/>
          <tpl fld="2" item="43"/>
          <tpl hier="9" item="1"/>
          <tpl hier="11" item="4"/>
          <tpl hier="12" item="5"/>
          <tpl fld="4" item="0"/>
        </tpls>
      </n>
      <n v="254463360440">
        <tpls c="8">
          <tpl hier="1" item="6"/>
          <tpl hier="4" item="3"/>
          <tpl fld="3" item="19"/>
          <tpl fld="2" item="43"/>
          <tpl hier="9" item="1"/>
          <tpl hier="11" item="4"/>
          <tpl hier="12" item="5"/>
          <tpl fld="4" item="0"/>
        </tpls>
      </n>
      <n v="1307058832.5">
        <tpls c="8">
          <tpl hier="1" item="6"/>
          <tpl hier="4" item="3"/>
          <tpl fld="3" item="26"/>
          <tpl fld="2" item="22"/>
          <tpl hier="9" item="1"/>
          <tpl hier="11" item="4"/>
          <tpl hier="12" item="5"/>
          <tpl fld="4" item="0"/>
        </tpls>
      </n>
      <n v="2294500051">
        <tpls c="8">
          <tpl hier="1" item="6"/>
          <tpl hier="4" item="3"/>
          <tpl fld="3" item="25"/>
          <tpl fld="2" item="22"/>
          <tpl hier="9" item="1"/>
          <tpl hier="11" item="4"/>
          <tpl hier="12" item="5"/>
          <tpl fld="4" item="0"/>
        </tpls>
      </n>
      <n v="4208902152">
        <tpls c="8">
          <tpl hier="1" item="6"/>
          <tpl hier="4" item="3"/>
          <tpl fld="3" item="24"/>
          <tpl fld="2" item="22"/>
          <tpl hier="9" item="1"/>
          <tpl hier="11" item="4"/>
          <tpl hier="12" item="5"/>
          <tpl fld="4" item="0"/>
        </tpls>
      </n>
      <n v="16866096112">
        <tpls c="8">
          <tpl hier="1" item="6"/>
          <tpl hier="4" item="3"/>
          <tpl fld="3" item="23"/>
          <tpl fld="2" item="22"/>
          <tpl hier="9" item="1"/>
          <tpl hier="11" item="4"/>
          <tpl hier="12" item="5"/>
          <tpl fld="4" item="0"/>
        </tpls>
      </n>
      <n v="331200000">
        <tpls c="8">
          <tpl hier="1" item="6"/>
          <tpl hier="4" item="3"/>
          <tpl fld="3" item="10"/>
          <tpl fld="2" item="21"/>
          <tpl hier="9" item="1"/>
          <tpl hier="11" item="4"/>
          <tpl hier="12" item="5"/>
          <tpl fld="4" item="0"/>
        </tpls>
      </n>
      <n v="4620663040">
        <tpls c="8">
          <tpl hier="1" item="6"/>
          <tpl hier="4" item="3"/>
          <tpl fld="3" item="12"/>
          <tpl fld="2" item="21"/>
          <tpl hier="9" item="1"/>
          <tpl hier="11" item="4"/>
          <tpl hier="12" item="5"/>
          <tpl fld="4" item="0"/>
        </tpls>
      </n>
      <n v="19441460972">
        <tpls c="8">
          <tpl hier="1" item="6"/>
          <tpl hier="4" item="3"/>
          <tpl fld="3" item="11"/>
          <tpl fld="2" item="21"/>
          <tpl hier="9" item="1"/>
          <tpl hier="11" item="4"/>
          <tpl hier="12" item="5"/>
          <tpl fld="4" item="0"/>
        </tpls>
      </n>
      <n v="51580961026.699951">
        <tpls c="8">
          <tpl hier="1" item="6"/>
          <tpl hier="4" item="3"/>
          <tpl fld="3" item="9"/>
          <tpl fld="2" item="21"/>
          <tpl hier="9" item="1"/>
          <tpl hier="11" item="4"/>
          <tpl hier="12" item="5"/>
          <tpl fld="4" item="0"/>
        </tpls>
      </n>
      <n v="7558380784">
        <tpls c="8">
          <tpl hier="1" item="6"/>
          <tpl hier="4" item="3"/>
          <tpl fld="3" item="57"/>
          <tpl fld="2" item="41"/>
          <tpl hier="9" item="1"/>
          <tpl hier="11" item="4"/>
          <tpl hier="12" item="5"/>
          <tpl fld="4" item="0"/>
        </tpls>
      </n>
      <n v="30485302464">
        <tpls c="8">
          <tpl hier="1" item="6"/>
          <tpl hier="4" item="3"/>
          <tpl fld="3" item="3"/>
          <tpl fld="2" item="41"/>
          <tpl hier="9" item="1"/>
          <tpl hier="11" item="4"/>
          <tpl hier="12" item="5"/>
          <tpl fld="4" item="0"/>
        </tpls>
      </n>
      <n v="64116991376">
        <tpls c="8">
          <tpl hier="1" item="6"/>
          <tpl hier="4" item="3"/>
          <tpl fld="3" item="1"/>
          <tpl fld="2" item="41"/>
          <tpl hier="9" item="1"/>
          <tpl hier="11" item="4"/>
          <tpl hier="12" item="5"/>
          <tpl fld="4" item="0"/>
        </tpls>
      </n>
      <n v="462697713536">
        <tpls c="8">
          <tpl hier="1" item="6"/>
          <tpl hier="4" item="3"/>
          <tpl fld="3" item="20"/>
          <tpl fld="2" item="39"/>
          <tpl hier="9" item="1"/>
          <tpl hier="11" item="4"/>
          <tpl hier="12" item="5"/>
          <tpl fld="4" item="0"/>
        </tpls>
      </n>
      <n v="1353105823104">
        <tpls c="8">
          <tpl hier="1" item="6"/>
          <tpl hier="4" item="3"/>
          <tpl fld="3" item="51"/>
          <tpl fld="2" item="39"/>
          <tpl hier="9" item="1"/>
          <tpl hier="11" item="4"/>
          <tpl hier="12" item="5"/>
          <tpl fld="4" item="0"/>
        </tpls>
      </n>
      <n v="6598075955200">
        <tpls c="8">
          <tpl hier="1" item="6"/>
          <tpl hier="4" item="3"/>
          <tpl fld="3" item="38"/>
          <tpl fld="2" item="39"/>
          <tpl hier="9" item="1"/>
          <tpl hier="11" item="4"/>
          <tpl hier="12" item="5"/>
          <tpl fld="4" item="0"/>
        </tpls>
      </n>
      <n v="5674475956">
        <tpls c="8">
          <tpl hier="1" item="6"/>
          <tpl hier="4" item="3"/>
          <tpl fld="3" item="44"/>
          <tpl fld="2" item="14"/>
          <tpl hier="9" item="1"/>
          <tpl hier="11" item="4"/>
          <tpl hier="12" item="5"/>
          <tpl fld="4" item="0"/>
        </tpls>
      </n>
      <n v="31714873320">
        <tpls c="8">
          <tpl hier="1" item="6"/>
          <tpl hier="4" item="3"/>
          <tpl fld="3" item="43"/>
          <tpl fld="2" item="14"/>
          <tpl hier="9" item="1"/>
          <tpl hier="11" item="4"/>
          <tpl hier="12" item="5"/>
          <tpl fld="4" item="0"/>
        </tpls>
      </n>
      <n v="49343689832">
        <tpls c="8">
          <tpl hier="1" item="6"/>
          <tpl hier="4" item="3"/>
          <tpl fld="3" item="42"/>
          <tpl fld="2" item="14"/>
          <tpl hier="9" item="1"/>
          <tpl hier="11" item="4"/>
          <tpl hier="12" item="5"/>
          <tpl fld="4" item="0"/>
        </tpls>
      </n>
      <n v="212265233024">
        <tpls c="8">
          <tpl hier="1" item="6"/>
          <tpl hier="4" item="3"/>
          <tpl fld="3" item="41"/>
          <tpl fld="2" item="14"/>
          <tpl hier="9" item="1"/>
          <tpl hier="11" item="4"/>
          <tpl hier="12" item="5"/>
          <tpl fld="4" item="0"/>
        </tpls>
      </n>
      <n v="261071172.5">
        <tpls c="8">
          <tpl hier="1" item="6"/>
          <tpl hier="4" item="3"/>
          <tpl fld="3" item="32"/>
          <tpl fld="2" item="31"/>
          <tpl hier="9" item="1"/>
          <tpl hier="11" item="4"/>
          <tpl hier="12" item="5"/>
          <tpl fld="4" item="0"/>
        </tpls>
      </n>
      <n v="1464696440">
        <tpls c="8">
          <tpl hier="1" item="6"/>
          <tpl hier="4" item="3"/>
          <tpl fld="3" item="31"/>
          <tpl fld="2" item="31"/>
          <tpl hier="9" item="1"/>
          <tpl hier="11" item="4"/>
          <tpl hier="12" item="5"/>
          <tpl fld="4" item="0"/>
        </tpls>
      </n>
      <n v="4066776320">
        <tpls c="8">
          <tpl hier="1" item="6"/>
          <tpl hier="4" item="3"/>
          <tpl fld="3" item="30"/>
          <tpl fld="2" item="31"/>
          <tpl hier="9" item="1"/>
          <tpl hier="11" item="4"/>
          <tpl hier="12" item="5"/>
          <tpl fld="4" item="0"/>
        </tpls>
      </n>
      <n v="16409755208">
        <tpls c="8">
          <tpl hier="1" item="6"/>
          <tpl hier="4" item="3"/>
          <tpl fld="3" item="29"/>
          <tpl fld="2" item="31"/>
          <tpl hier="9" item="1"/>
          <tpl hier="11" item="4"/>
          <tpl hier="12" item="5"/>
          <tpl fld="4" item="0"/>
        </tpls>
      </n>
      <n v="7116163656">
        <tpls c="8">
          <tpl hier="1" item="6"/>
          <tpl hier="4" item="3"/>
          <tpl fld="3" item="16"/>
          <tpl fld="2" item="29"/>
          <tpl hier="9" item="1"/>
          <tpl hier="11" item="4"/>
          <tpl hier="12" item="5"/>
          <tpl fld="4" item="0"/>
        </tpls>
      </n>
      <n v="14675263024">
        <tpls c="8">
          <tpl hier="1" item="6"/>
          <tpl hier="4" item="3"/>
          <tpl fld="3" item="15"/>
          <tpl fld="2" item="29"/>
          <tpl hier="9" item="1"/>
          <tpl hier="11" item="4"/>
          <tpl hier="12" item="5"/>
          <tpl fld="4" item="0"/>
        </tpls>
      </n>
      <n v="27208919672">
        <tpls c="8">
          <tpl hier="1" item="6"/>
          <tpl hier="4" item="3"/>
          <tpl fld="3" item="14"/>
          <tpl fld="2" item="29"/>
          <tpl hier="9" item="1"/>
          <tpl hier="11" item="4"/>
          <tpl hier="12" item="5"/>
          <tpl fld="4" item="0"/>
        </tpls>
      </n>
      <n v="69234040992">
        <tpls c="8">
          <tpl hier="1" item="6"/>
          <tpl hier="4" item="3"/>
          <tpl fld="3" item="13"/>
          <tpl fld="2" item="29"/>
          <tpl hier="9" item="1"/>
          <tpl hier="11" item="4"/>
          <tpl hier="12" item="5"/>
          <tpl fld="4" item="0"/>
        </tpls>
      </n>
      <n v="1880114760">
        <tpls c="8">
          <tpl hier="1" item="6"/>
          <tpl hier="4" item="3"/>
          <tpl fld="3" item="4"/>
          <tpl fld="2" item="27"/>
          <tpl hier="9" item="1"/>
          <tpl hier="11" item="4"/>
          <tpl hier="12" item="5"/>
          <tpl fld="4" item="0"/>
        </tpls>
      </n>
      <n v="6513929804">
        <tpls c="8">
          <tpl hier="1" item="6"/>
          <tpl hier="4" item="3"/>
          <tpl fld="3" item="58"/>
          <tpl fld="2" item="27"/>
          <tpl hier="9" item="1"/>
          <tpl hier="11" item="4"/>
          <tpl hier="12" item="5"/>
          <tpl fld="4" item="0"/>
        </tpls>
      </n>
      <n v="16436868992.09375">
        <tpls c="8">
          <tpl hier="1" item="6"/>
          <tpl hier="4" item="3"/>
          <tpl fld="3" item="2"/>
          <tpl fld="2" item="27"/>
          <tpl hier="9" item="1"/>
          <tpl hier="11" item="4"/>
          <tpl hier="12" item="5"/>
          <tpl fld="4" item="0"/>
        </tpls>
      </n>
      <n v="56065081840">
        <tpls c="8">
          <tpl hier="1" item="6"/>
          <tpl hier="4" item="3"/>
          <tpl fld="3" item="54"/>
          <tpl fld="2" item="26"/>
          <tpl hier="9" item="1"/>
          <tpl hier="11" item="4"/>
          <tpl hier="12" item="5"/>
          <tpl fld="4" item="0"/>
        </tpls>
      </n>
      <n v="304012228480">
        <tpls c="8">
          <tpl hier="1" item="6"/>
          <tpl hier="4" item="3"/>
          <tpl fld="3" item="53"/>
          <tpl fld="2" item="26"/>
          <tpl hier="9" item="1"/>
          <tpl hier="11" item="4"/>
          <tpl hier="12" item="5"/>
          <tpl fld="4" item="0"/>
        </tpls>
      </n>
      <n v="1285363516160">
        <tpls c="8">
          <tpl hier="1" item="6"/>
          <tpl hier="4" item="3"/>
          <tpl fld="3" item="52"/>
          <tpl fld="2" item="26"/>
          <tpl hier="9" item="1"/>
          <tpl hier="11" item="4"/>
          <tpl hier="12" item="5"/>
          <tpl fld="4" item="0"/>
        </tpls>
      </n>
      <n v="874589262">
        <tpls c="8">
          <tpl hier="1" item="6"/>
          <tpl hier="4" item="3"/>
          <tpl fld="3" item="48"/>
          <tpl fld="2" item="24"/>
          <tpl hier="9" item="1"/>
          <tpl hier="11" item="4"/>
          <tpl hier="12" item="5"/>
          <tpl fld="4" item="0"/>
        </tpls>
      </n>
      <n v="4385951736">
        <tpls c="8">
          <tpl hier="1" item="6"/>
          <tpl hier="4" item="3"/>
          <tpl fld="3" item="46"/>
          <tpl fld="2" item="24"/>
          <tpl hier="9" item="1"/>
          <tpl hier="11" item="4"/>
          <tpl hier="12" item="5"/>
          <tpl fld="4" item="0"/>
        </tpls>
      </n>
      <n v="9908096112">
        <tpls c="8">
          <tpl hier="1" item="6"/>
          <tpl hier="4" item="3"/>
          <tpl fld="3" item="45"/>
          <tpl fld="2" item="24"/>
          <tpl hier="9" item="1"/>
          <tpl hier="11" item="4"/>
          <tpl hier="12" item="5"/>
          <tpl fld="4" item="0"/>
        </tpls>
      </n>
      <n v="31748835448">
        <tpls c="8">
          <tpl hier="1" item="6"/>
          <tpl hier="4" item="3"/>
          <tpl fld="3" item="47"/>
          <tpl fld="2" item="24"/>
          <tpl hier="9" item="1"/>
          <tpl hier="11" item="4"/>
          <tpl hier="12" item="5"/>
          <tpl fld="4" item="0"/>
        </tpls>
      </n>
      <n v="115458968384">
        <tpls c="8">
          <tpl hier="1" item="6"/>
          <tpl hier="4" item="3"/>
          <tpl fld="3" item="34"/>
          <tpl fld="2" item="17"/>
          <tpl hier="9" item="1"/>
          <tpl hier="11" item="4"/>
          <tpl hier="12" item="5"/>
          <tpl fld="4" item="0"/>
        </tpls>
      </n>
      <n v="1295036547840">
        <tpls c="8">
          <tpl hier="1" item="6"/>
          <tpl hier="4" item="3"/>
          <tpl fld="3" item="36"/>
          <tpl fld="2" item="17"/>
          <tpl hier="9" item="1"/>
          <tpl hier="11" item="4"/>
          <tpl hier="12" item="5"/>
          <tpl fld="4" item="0"/>
        </tpls>
      </n>
      <n v="2614158830912">
        <tpls c="8">
          <tpl hier="1" item="6"/>
          <tpl hier="4" item="3"/>
          <tpl fld="3" item="27"/>
          <tpl fld="2" item="17"/>
          <tpl hier="9" item="1"/>
          <tpl hier="11" item="4"/>
          <tpl hier="12" item="5"/>
          <tpl fld="4" item="0"/>
        </tpls>
      </n>
      <n v="6741853633536">
        <tpls c="8">
          <tpl hier="1" item="6"/>
          <tpl hier="4" item="3"/>
          <tpl fld="3" item="33"/>
          <tpl fld="2" item="17"/>
          <tpl hier="9" item="1"/>
          <tpl hier="11" item="4"/>
          <tpl hier="12" item="5"/>
          <tpl fld="4" item="0"/>
        </tpls>
      </n>
      <n v="2454703140.5">
        <tpls c="8">
          <tpl hier="1" item="6"/>
          <tpl hier="4" item="3"/>
          <tpl fld="3" item="18"/>
          <tpl fld="2" item="13"/>
          <tpl hier="9" item="1"/>
          <tpl hier="11" item="4"/>
          <tpl hier="12" item="5"/>
          <tpl fld="4" item="0"/>
        </tpls>
      </n>
      <n v="11683469792">
        <tpls c="8">
          <tpl hier="1" item="6"/>
          <tpl hier="4" item="3"/>
          <tpl fld="3" item="22"/>
          <tpl fld="2" item="13"/>
          <tpl hier="9" item="1"/>
          <tpl hier="11" item="4"/>
          <tpl hier="12" item="5"/>
          <tpl fld="4" item="0"/>
        </tpls>
      </n>
      <n v="27013074656">
        <tpls c="8">
          <tpl hier="1" item="6"/>
          <tpl hier="4" item="3"/>
          <tpl fld="3" item="17"/>
          <tpl fld="2" item="13"/>
          <tpl hier="9" item="1"/>
          <tpl hier="11" item="4"/>
          <tpl hier="12" item="5"/>
          <tpl fld="4" item="0"/>
        </tpls>
      </n>
      <n v="112459514496">
        <tpls c="8">
          <tpl hier="1" item="6"/>
          <tpl hier="4" item="3"/>
          <tpl fld="3" item="21"/>
          <tpl fld="2" item="13"/>
          <tpl hier="9" item="1"/>
          <tpl hier="11" item="4"/>
          <tpl hier="12" item="5"/>
          <tpl fld="4" item="0"/>
        </tpls>
      </n>
      <n v="3070726080">
        <tpls c="8">
          <tpl hier="1" item="6"/>
          <tpl hier="4" item="3"/>
          <tpl fld="3" item="8"/>
          <tpl fld="2" item="23"/>
          <tpl hier="9" item="1"/>
          <tpl hier="11" item="4"/>
          <tpl hier="12" item="5"/>
          <tpl fld="4" item="0"/>
        </tpls>
      </n>
      <n v="10495743880">
        <tpls c="8">
          <tpl hier="1" item="6"/>
          <tpl hier="4" item="3"/>
          <tpl fld="3" item="7"/>
          <tpl fld="2" item="23"/>
          <tpl hier="9" item="1"/>
          <tpl hier="11" item="4"/>
          <tpl hier="12" item="5"/>
          <tpl fld="4" item="0"/>
        </tpls>
      </n>
      <n v="27769943672">
        <tpls c="8">
          <tpl hier="1" item="6"/>
          <tpl hier="4" item="3"/>
          <tpl fld="3" item="6"/>
          <tpl fld="2" item="23"/>
          <tpl hier="9" item="1"/>
          <tpl hier="11" item="4"/>
          <tpl hier="12" item="5"/>
          <tpl fld="4" item="0"/>
        </tpls>
      </n>
      <n v="68378936260">
        <tpls c="8">
          <tpl hier="1" item="6"/>
          <tpl hier="4" item="3"/>
          <tpl fld="3" item="5"/>
          <tpl fld="2" item="23"/>
          <tpl hier="9" item="1"/>
          <tpl hier="11" item="4"/>
          <tpl hier="12" item="5"/>
          <tpl fld="4" item="0"/>
        </tpls>
      </n>
      <n v="3534042598">
        <tpls c="8">
          <tpl hier="1" item="6"/>
          <tpl hier="4" item="3"/>
          <tpl fld="3" item="56"/>
          <tpl fld="2" item="30"/>
          <tpl hier="9" item="1"/>
          <tpl hier="11" item="4"/>
          <tpl hier="12" item="5"/>
          <tpl fld="4" item="0"/>
        </tpls>
      </n>
      <n v="16640088240">
        <tpls c="8">
          <tpl hier="1" item="6"/>
          <tpl hier="4" item="3"/>
          <tpl fld="3" item="0"/>
          <tpl fld="2" item="30"/>
          <tpl hier="9" item="1"/>
          <tpl hier="11" item="4"/>
          <tpl hier="12" item="5"/>
          <tpl fld="4" item="0"/>
        </tpls>
      </n>
      <n v="35395588052">
        <tpls c="8">
          <tpl hier="1" item="6"/>
          <tpl hier="4" item="3"/>
          <tpl fld="3" item="38"/>
          <tpl fld="2" item="30"/>
          <tpl hier="9" item="1"/>
          <tpl hier="11" item="4"/>
          <tpl hier="12" item="5"/>
          <tpl fld="4" item="0"/>
        </tpls>
      </n>
      <n v="13809323632">
        <tpls c="8">
          <tpl hier="1" item="6"/>
          <tpl hier="4" item="3"/>
          <tpl fld="3" item="32"/>
          <tpl fld="2" item="45"/>
          <tpl hier="9" item="1"/>
          <tpl hier="11" item="4"/>
          <tpl hier="12" item="5"/>
          <tpl fld="4" item="0"/>
        </tpls>
      </n>
      <n v="304629369560.25">
        <tpls c="8">
          <tpl hier="1" item="6"/>
          <tpl hier="4" item="3"/>
          <tpl fld="3" item="12"/>
          <tpl fld="2" item="45"/>
          <tpl hier="9" item="1"/>
          <tpl hier="11" item="4"/>
          <tpl hier="12" item="5"/>
          <tpl fld="4" item="0"/>
        </tpls>
      </n>
      <n v="1451045289984">
        <tpls c="8">
          <tpl hier="1" item="6"/>
          <tpl hier="4" item="3"/>
          <tpl fld="3" item="52"/>
          <tpl fld="2" item="45"/>
          <tpl hier="9" item="1"/>
          <tpl hier="11" item="4"/>
          <tpl hier="12" item="5"/>
          <tpl fld="4" item="0"/>
        </tpls>
      </n>
      <n v="38478502424">
        <tpls c="8">
          <tpl hier="1" item="6"/>
          <tpl hier="4" item="3"/>
          <tpl fld="3" item="34"/>
          <tpl fld="2" item="25"/>
          <tpl hier="9" item="1"/>
          <tpl hier="11" item="4"/>
          <tpl hier="12" item="5"/>
          <tpl fld="4" item="0"/>
        </tpls>
      </n>
      <n v="158972444480">
        <tpls c="8">
          <tpl hier="1" item="6"/>
          <tpl hier="4" item="3"/>
          <tpl fld="3" item="22"/>
          <tpl fld="2" item="25"/>
          <tpl hier="9" item="1"/>
          <tpl hier="11" item="4"/>
          <tpl hier="12" item="5"/>
          <tpl fld="4" item="0"/>
        </tpls>
      </n>
      <n v="520275729600">
        <tpls c="8">
          <tpl hier="1" item="6"/>
          <tpl hier="4" item="3"/>
          <tpl fld="3" item="2"/>
          <tpl fld="2" item="25"/>
          <tpl hier="9" item="1"/>
          <tpl hier="11" item="4"/>
          <tpl hier="12" item="5"/>
          <tpl fld="4" item="0"/>
        </tpls>
      </n>
      <n v="6334407756">
        <tpls c="8">
          <tpl hier="1" item="6"/>
          <tpl hier="4" item="3"/>
          <tpl fld="3" item="44"/>
          <tpl fld="2" item="38"/>
          <tpl hier="9" item="1"/>
          <tpl hier="11" item="4"/>
          <tpl hier="12" item="5"/>
          <tpl fld="4" item="0"/>
        </tpls>
      </n>
      <n v="37129481864">
        <tpls c="8">
          <tpl hier="1" item="6"/>
          <tpl hier="4" item="3"/>
          <tpl fld="3" item="25"/>
          <tpl fld="2" item="38"/>
          <tpl hier="9" item="1"/>
          <tpl hier="11" item="4"/>
          <tpl hier="12" item="5"/>
          <tpl fld="4" item="0"/>
        </tpls>
      </n>
      <n v="84223413952">
        <tpls c="8">
          <tpl hier="1" item="6"/>
          <tpl hier="4" item="3"/>
          <tpl fld="3" item="11"/>
          <tpl fld="2" item="38"/>
          <tpl hier="9" item="1"/>
          <tpl hier="11" item="4"/>
          <tpl hier="12" item="5"/>
          <tpl fld="4" item="0"/>
        </tpls>
      </n>
      <n v="1082816364.75">
        <tpls c="8">
          <tpl hier="1" item="6"/>
          <tpl hier="4" item="3"/>
          <tpl fld="3" item="35"/>
          <tpl fld="2" item="16"/>
          <tpl hier="9" item="1"/>
          <tpl hier="11" item="4"/>
          <tpl hier="12" item="5"/>
          <tpl fld="4" item="0"/>
        </tpls>
      </n>
      <n v="13345171796">
        <tpls c="8">
          <tpl hier="1" item="6"/>
          <tpl hier="4" item="3"/>
          <tpl fld="3" item="39"/>
          <tpl fld="2" item="16"/>
          <tpl hier="9" item="1"/>
          <tpl hier="11" item="4"/>
          <tpl hier="12" item="5"/>
          <tpl fld="4" item="0"/>
        </tpls>
      </n>
      <n v="17578430808">
        <tpls c="8">
          <tpl hier="1" item="6"/>
          <tpl hier="4" item="3"/>
          <tpl fld="3" item="14"/>
          <tpl fld="2" item="16"/>
          <tpl hier="9" item="1"/>
          <tpl hier="11" item="4"/>
          <tpl hier="12" item="5"/>
          <tpl fld="4" item="0"/>
        </tpls>
      </n>
      <n v="64373151795">
        <tpls c="8">
          <tpl hier="1" item="6"/>
          <tpl hier="4" item="3"/>
          <tpl fld="3" item="46"/>
          <tpl fld="2" item="10"/>
          <tpl hier="9" item="1"/>
          <tpl hier="11" item="4"/>
          <tpl hier="12" item="5"/>
          <tpl fld="4" item="0"/>
        </tpls>
      </n>
      <n v="269994284660">
        <tpls c="8">
          <tpl hier="1" item="6"/>
          <tpl hier="4" item="3"/>
          <tpl fld="3" item="30"/>
          <tpl fld="2" item="10"/>
          <tpl hier="9" item="1"/>
          <tpl hier="11" item="4"/>
          <tpl hier="12" item="5"/>
          <tpl fld="4" item="0"/>
        </tpls>
      </n>
      <n v="877714238720">
        <tpls c="8">
          <tpl hier="1" item="6"/>
          <tpl hier="4" item="3"/>
          <tpl fld="3" item="5"/>
          <tpl fld="2" item="10"/>
          <tpl hier="9" item="1"/>
          <tpl hier="11" item="4"/>
          <tpl hier="12" item="5"/>
          <tpl fld="4" item="0"/>
        </tpls>
      </n>
      <n v="88513231488">
        <tpls c="8">
          <tpl hier="1" item="6"/>
          <tpl hier="4" item="3"/>
          <tpl fld="3" item="40"/>
          <tpl fld="2" item="12"/>
          <tpl hier="9" item="1"/>
          <tpl hier="11" item="4"/>
          <tpl hier="12" item="5"/>
          <tpl fld="4" item="0"/>
        </tpls>
      </n>
      <n v="414460605728">
        <tpls c="8">
          <tpl hier="1" item="6"/>
          <tpl hier="4" item="3"/>
          <tpl fld="3" item="27"/>
          <tpl fld="2" item="12"/>
          <tpl hier="9" item="1"/>
          <tpl hier="11" item="4"/>
          <tpl hier="12" item="5"/>
          <tpl fld="4" item="0"/>
        </tpls>
      </n>
      <n v="71114100160">
        <tpls c="8">
          <tpl hier="1" item="6"/>
          <tpl hier="4" item="3"/>
          <tpl fld="3" item="39"/>
          <tpl fld="2" item="18"/>
          <tpl hier="9" item="1"/>
          <tpl hier="11" item="4"/>
          <tpl hier="12" item="5"/>
          <tpl fld="4" item="0"/>
        </tpls>
      </n>
      <n v="315345949984">
        <tpls c="8">
          <tpl hier="1" item="6"/>
          <tpl hier="4" item="3"/>
          <tpl fld="3" item="17"/>
          <tpl fld="2" item="18"/>
          <tpl hier="9" item="1"/>
          <tpl hier="11" item="4"/>
          <tpl hier="12" item="5"/>
          <tpl fld="4" item="0"/>
        </tpls>
      </n>
      <n v="464364612">
        <tpls c="8">
          <tpl hier="1" item="6"/>
          <tpl hier="4" item="3"/>
          <tpl fld="3" item="37"/>
          <tpl fld="2" item="20"/>
          <tpl hier="9" item="1"/>
          <tpl hier="11" item="4"/>
          <tpl hier="12" item="5"/>
          <tpl fld="4" item="0"/>
        </tpls>
      </n>
      <n v="6920063514.75">
        <tpls c="8">
          <tpl hier="1" item="6"/>
          <tpl hier="4" item="3"/>
          <tpl fld="3" item="12"/>
          <tpl fld="2" item="20"/>
          <tpl hier="9" item="1"/>
          <tpl hier="11" item="4"/>
          <tpl hier="12" item="5"/>
          <tpl fld="4" item="0"/>
        </tpls>
      </n>
      <n v="29285761740">
        <tpls c="8">
          <tpl hier="1" item="6"/>
          <tpl hier="4" item="3"/>
          <tpl fld="3" item="47"/>
          <tpl fld="2" item="20"/>
          <tpl hier="9" item="1"/>
          <tpl hier="11" item="4"/>
          <tpl hier="12" item="5"/>
          <tpl fld="4" item="0"/>
        </tpls>
      </n>
      <n v="10517855184">
        <tpls c="8">
          <tpl hier="1" item="6"/>
          <tpl hier="4" item="3"/>
          <tpl fld="3" item="56"/>
          <tpl fld="2" item="32"/>
          <tpl hier="9" item="1"/>
          <tpl hier="11" item="4"/>
          <tpl hier="12" item="5"/>
          <tpl fld="4" item="0"/>
        </tpls>
      </n>
      <n v="52792685788">
        <tpls c="8">
          <tpl hier="1" item="6"/>
          <tpl hier="4" item="3"/>
          <tpl fld="3" item="2"/>
          <tpl fld="2" item="32"/>
          <tpl hier="9" item="1"/>
          <tpl hier="11" item="4"/>
          <tpl hier="12" item="5"/>
          <tpl fld="4" item="0"/>
        </tpls>
      </n>
      <n v="95423772">
        <tpls c="8">
          <tpl hier="1" item="6"/>
          <tpl hier="4" item="3"/>
          <tpl fld="3" item="54"/>
          <tpl fld="2" item="9"/>
          <tpl hier="9" item="1"/>
          <tpl hier="11" item="4"/>
          <tpl hier="12" item="5"/>
          <tpl fld="4" item="0"/>
        </tpls>
      </n>
      <n v="6178915696">
        <tpls c="8">
          <tpl hier="1" item="6"/>
          <tpl hier="4" item="3"/>
          <tpl fld="3" item="55"/>
          <tpl fld="2" item="9"/>
          <tpl hier="9" item="1"/>
          <tpl hier="11" item="4"/>
          <tpl hier="12" item="5"/>
          <tpl fld="4" item="0"/>
        </tpls>
      </n>
      <n v="5991629437.5">
        <tpls c="8">
          <tpl hier="1" item="6"/>
          <tpl hier="4" item="3"/>
          <tpl fld="3" item="31"/>
          <tpl fld="2" item="11"/>
          <tpl hier="9" item="1"/>
          <tpl hier="11" item="4"/>
          <tpl hier="12" item="5"/>
          <tpl fld="4" item="0"/>
        </tpls>
      </n>
      <n v="20022927744">
        <tpls c="8">
          <tpl hier="1" item="6"/>
          <tpl hier="4" item="3"/>
          <tpl fld="3" item="9"/>
          <tpl fld="2" item="11"/>
          <tpl hier="9" item="1"/>
          <tpl hier="11" item="4"/>
          <tpl hier="12" item="5"/>
          <tpl fld="4" item="0"/>
        </tpls>
      </n>
      <n v="706654313920">
        <tpls c="8">
          <tpl hier="1" item="6"/>
          <tpl hier="4" item="3"/>
          <tpl fld="3" item="17"/>
          <tpl fld="2" item="15"/>
          <tpl hier="9" item="1"/>
          <tpl hier="11" item="4"/>
          <tpl hier="12" item="5"/>
          <tpl fld="4" item="0"/>
        </tpls>
      </n>
      <n v="31898998234">
        <tpls c="8">
          <tpl hier="1" item="6"/>
          <tpl hier="4" item="3"/>
          <tpl fld="3" item="3"/>
          <tpl fld="2" item="19"/>
          <tpl hier="9" item="1"/>
          <tpl hier="11" item="4"/>
          <tpl hier="12" item="5"/>
          <tpl fld="4" item="0"/>
        </tpls>
      </n>
      <n v="281952595328">
        <tpls c="8">
          <tpl hier="1" item="6"/>
          <tpl hier="4" item="3"/>
          <tpl fld="3" item="41"/>
          <tpl fld="2" item="2"/>
          <tpl hier="9" item="1"/>
          <tpl hier="11" item="4"/>
          <tpl hier="12" item="5"/>
          <tpl fld="4" item="0"/>
        </tpls>
      </n>
      <n v="7095587540">
        <tpls c="8">
          <tpl hier="1" item="6"/>
          <tpl hier="4" item="3"/>
          <tpl fld="3" item="17"/>
          <tpl fld="2" item="8"/>
          <tpl hier="9" item="1"/>
          <tpl hier="11" item="4"/>
          <tpl hier="12" item="5"/>
          <tpl fld="4" item="0"/>
        </tpls>
      </n>
      <n v="40732883696">
        <tpls c="8">
          <tpl hier="1" item="6"/>
          <tpl hier="4" item="3"/>
          <tpl fld="3" item="58"/>
          <tpl fld="2" item="3"/>
          <tpl hier="9" item="1"/>
          <tpl hier="11" item="4"/>
          <tpl hier="12" item="5"/>
          <tpl fld="4" item="0"/>
        </tpls>
      </n>
      <n v="2639195655181.3125">
        <tpls c="8">
          <tpl hier="1" item="6"/>
          <tpl hier="4" item="3"/>
          <tpl fld="3" item="56"/>
          <tpl fld="1" item="0"/>
          <tpl hier="9" item="1"/>
          <tpl hier="11" item="4"/>
          <tpl hier="12" item="5"/>
          <tpl fld="4" item="0"/>
        </tpls>
      </n>
      <n v="7955901888">
        <tpls c="8">
          <tpl hier="1" item="6"/>
          <tpl hier="4" item="3"/>
          <tpl fld="3" item="34"/>
          <tpl fld="2" item="43"/>
          <tpl hier="9" item="1"/>
          <tpl hier="11" item="4"/>
          <tpl hier="12" item="5"/>
          <tpl fld="4" item="0"/>
        </tpls>
      </n>
      <n v="36811595264">
        <tpls c="8">
          <tpl hier="1" item="6"/>
          <tpl hier="4" item="3"/>
          <tpl fld="3" item="36"/>
          <tpl fld="2" item="43"/>
          <tpl hier="9" item="1"/>
          <tpl hier="11" item="4"/>
          <tpl hier="12" item="5"/>
          <tpl fld="4" item="0"/>
        </tpls>
      </n>
      <n v="72481184432">
        <tpls c="8">
          <tpl hier="1" item="6"/>
          <tpl hier="4" item="3"/>
          <tpl fld="3" item="27"/>
          <tpl fld="2" item="43"/>
          <tpl hier="9" item="1"/>
          <tpl hier="11" item="4"/>
          <tpl hier="12" item="5"/>
          <tpl fld="4" item="0"/>
        </tpls>
      </n>
      <n v="263119477952">
        <tpls c="8">
          <tpl hier="1" item="6"/>
          <tpl hier="4" item="3"/>
          <tpl fld="3" item="33"/>
          <tpl fld="2" item="43"/>
          <tpl hier="9" item="1"/>
          <tpl hier="11" item="4"/>
          <tpl hier="12" item="5"/>
          <tpl fld="4" item="0"/>
        </tpls>
      </n>
      <n v="1192750000">
        <tpls c="8">
          <tpl hier="1" item="6"/>
          <tpl hier="4" item="3"/>
          <tpl fld="3" item="18"/>
          <tpl fld="2" item="22"/>
          <tpl hier="9" item="1"/>
          <tpl hier="11" item="4"/>
          <tpl hier="12" item="5"/>
          <tpl fld="4" item="0"/>
        </tpls>
      </n>
      <n v="2133111646">
        <tpls c="8">
          <tpl hier="1" item="6"/>
          <tpl hier="4" item="3"/>
          <tpl fld="3" item="22"/>
          <tpl fld="2" item="22"/>
          <tpl hier="9" item="1"/>
          <tpl hier="11" item="4"/>
          <tpl hier="12" item="5"/>
          <tpl fld="4" item="0"/>
        </tpls>
      </n>
      <n v="4293787692">
        <tpls c="8">
          <tpl hier="1" item="6"/>
          <tpl hier="4" item="3"/>
          <tpl fld="3" item="17"/>
          <tpl fld="2" item="22"/>
          <tpl hier="9" item="1"/>
          <tpl hier="11" item="4"/>
          <tpl hier="12" item="5"/>
          <tpl fld="4" item="0"/>
        </tpls>
      </n>
      <n v="19010346952.5">
        <tpls c="8">
          <tpl hier="1" item="6"/>
          <tpl hier="4" item="3"/>
          <tpl fld="3" item="21"/>
          <tpl fld="2" item="22"/>
          <tpl hier="9" item="1"/>
          <tpl hier="11" item="4"/>
          <tpl hier="12" item="5"/>
          <tpl fld="4" item="0"/>
        </tpls>
      </n>
      <n v="362800000">
        <tpls c="8">
          <tpl hier="1" item="6"/>
          <tpl hier="4" item="3"/>
          <tpl fld="3" item="8"/>
          <tpl fld="2" item="21"/>
          <tpl hier="9" item="1"/>
          <tpl hier="11" item="4"/>
          <tpl hier="12" item="5"/>
          <tpl fld="4" item="0"/>
        </tpls>
      </n>
      <n v="4073499392">
        <tpls c="8">
          <tpl hier="1" item="6"/>
          <tpl hier="4" item="3"/>
          <tpl fld="3" item="7"/>
          <tpl fld="2" item="21"/>
          <tpl hier="9" item="1"/>
          <tpl hier="11" item="4"/>
          <tpl hier="12" item="5"/>
          <tpl fld="4" item="0"/>
        </tpls>
      </n>
      <n v="17855007600">
        <tpls c="8">
          <tpl hier="1" item="6"/>
          <tpl hier="4" item="3"/>
          <tpl fld="3" item="6"/>
          <tpl fld="2" item="21"/>
          <tpl hier="9" item="1"/>
          <tpl hier="11" item="4"/>
          <tpl hier="12" item="5"/>
          <tpl fld="4" item="0"/>
        </tpls>
      </n>
      <n v="43887397760">
        <tpls c="8">
          <tpl hier="1" item="6"/>
          <tpl hier="4" item="3"/>
          <tpl fld="3" item="5"/>
          <tpl fld="2" item="21"/>
          <tpl hier="9" item="1"/>
          <tpl hier="11" item="4"/>
          <tpl hier="12" item="5"/>
          <tpl fld="4" item="0"/>
        </tpls>
      </n>
      <n v="8749625008">
        <tpls c="8">
          <tpl hier="1" item="6"/>
          <tpl hier="4" item="3"/>
          <tpl fld="3" item="56"/>
          <tpl fld="2" item="41"/>
          <tpl hier="9" item="1"/>
          <tpl hier="11" item="4"/>
          <tpl hier="12" item="5"/>
          <tpl fld="4" item="0"/>
        </tpls>
      </n>
      <n v="28653841912">
        <tpls c="8">
          <tpl hier="1" item="6"/>
          <tpl hier="4" item="3"/>
          <tpl fld="3" item="0"/>
          <tpl fld="2" item="41"/>
          <tpl hier="9" item="1"/>
          <tpl hier="11" item="4"/>
          <tpl hier="12" item="5"/>
          <tpl fld="4" item="0"/>
        </tpls>
      </n>
      <n v="70422914112">
        <tpls c="8">
          <tpl hier="1" item="6"/>
          <tpl hier="4" item="3"/>
          <tpl fld="3" item="55"/>
          <tpl fld="2" item="41"/>
          <tpl hier="9" item="1"/>
          <tpl hier="11" item="4"/>
          <tpl hier="12" item="5"/>
          <tpl fld="4" item="0"/>
        </tpls>
      </n>
      <n v="172136521408">
        <tpls c="8">
          <tpl hier="1" item="6"/>
          <tpl hier="4" item="3"/>
          <tpl fld="3" item="35"/>
          <tpl fld="2" item="39"/>
          <tpl hier="9" item="1"/>
          <tpl hier="11" item="4"/>
          <tpl hier="12" item="5"/>
          <tpl fld="4" item="0"/>
        </tpls>
      </n>
      <n v="548413318496">
        <tpls c="8">
          <tpl hier="1" item="6"/>
          <tpl hier="4" item="3"/>
          <tpl fld="3" item="40"/>
          <tpl fld="2" item="39"/>
          <tpl hier="9" item="1"/>
          <tpl hier="11" item="4"/>
          <tpl hier="12" item="5"/>
          <tpl fld="4" item="0"/>
        </tpls>
      </n>
      <n v="1329963398736">
        <tpls c="8">
          <tpl hier="1" item="6"/>
          <tpl hier="4" item="3"/>
          <tpl fld="3" item="50"/>
          <tpl fld="2" item="39"/>
          <tpl hier="9" item="1"/>
          <tpl hier="11" item="4"/>
          <tpl hier="12" item="5"/>
          <tpl fld="4" item="0"/>
        </tpls>
      </n>
      <n v="7286787469312">
        <tpls c="8">
          <tpl hier="1" item="6"/>
          <tpl hier="4" item="3"/>
          <tpl fld="3" item="49"/>
          <tpl fld="2" item="39"/>
          <tpl hier="9" item="1"/>
          <tpl hier="11" item="4"/>
          <tpl hier="12" item="5"/>
          <tpl fld="4" item="0"/>
        </tpls>
      </n>
      <n v="6295034737.5">
        <tpls c="8">
          <tpl hier="1" item="6"/>
          <tpl hier="4" item="3"/>
          <tpl fld="3" item="37"/>
          <tpl fld="2" item="14"/>
          <tpl hier="9" item="1"/>
          <tpl hier="11" item="4"/>
          <tpl hier="12" item="5"/>
          <tpl fld="4" item="0"/>
        </tpls>
      </n>
      <n v="38437177664">
        <tpls c="8">
          <tpl hier="1" item="6"/>
          <tpl hier="4" item="3"/>
          <tpl fld="3" item="39"/>
          <tpl fld="2" item="14"/>
          <tpl hier="9" item="1"/>
          <tpl hier="11" item="4"/>
          <tpl hier="12" item="5"/>
          <tpl fld="4" item="0"/>
        </tpls>
      </n>
      <n v="61319442920">
        <tpls c="8">
          <tpl hier="1" item="6"/>
          <tpl hier="4" item="3"/>
          <tpl fld="3" item="28"/>
          <tpl fld="2" item="14"/>
          <tpl hier="9" item="1"/>
          <tpl hier="11" item="4"/>
          <tpl hier="12" item="5"/>
          <tpl fld="4" item="0"/>
        </tpls>
      </n>
      <n v="252039435104">
        <tpls c="8">
          <tpl hier="1" item="6"/>
          <tpl hier="4" item="3"/>
          <tpl fld="3" item="19"/>
          <tpl fld="2" item="14"/>
          <tpl hier="9" item="1"/>
          <tpl hier="11" item="4"/>
          <tpl hier="12" item="5"/>
          <tpl fld="4" item="0"/>
        </tpls>
      </n>
      <n v="274432629">
        <tpls c="8">
          <tpl hier="1" item="6"/>
          <tpl hier="4" item="3"/>
          <tpl fld="3" item="26"/>
          <tpl fld="2" item="31"/>
          <tpl hier="9" item="1"/>
          <tpl hier="11" item="4"/>
          <tpl hier="12" item="5"/>
          <tpl fld="4" item="0"/>
        </tpls>
      </n>
      <n v="1610722664">
        <tpls c="8">
          <tpl hier="1" item="6"/>
          <tpl hier="4" item="3"/>
          <tpl fld="3" item="25"/>
          <tpl fld="2" item="31"/>
          <tpl hier="9" item="1"/>
          <tpl hier="11" item="4"/>
          <tpl hier="12" item="5"/>
          <tpl fld="4" item="0"/>
        </tpls>
      </n>
      <n v="4039833664">
        <tpls c="8">
          <tpl hier="1" item="6"/>
          <tpl hier="4" item="3"/>
          <tpl fld="3" item="24"/>
          <tpl fld="2" item="31"/>
          <tpl hier="9" item="1"/>
          <tpl hier="11" item="4"/>
          <tpl hier="12" item="5"/>
          <tpl fld="4" item="0"/>
        </tpls>
      </n>
      <n v="15820054448">
        <tpls c="8">
          <tpl hier="1" item="6"/>
          <tpl hier="4" item="3"/>
          <tpl fld="3" item="23"/>
          <tpl fld="2" item="31"/>
          <tpl hier="9" item="1"/>
          <tpl hier="11" item="4"/>
          <tpl hier="12" item="5"/>
          <tpl fld="4" item="0"/>
        </tpls>
      </n>
      <n v="7285873444">
        <tpls c="8">
          <tpl hier="1" item="6"/>
          <tpl hier="4" item="3"/>
          <tpl fld="3" item="10"/>
          <tpl fld="2" item="29"/>
          <tpl hier="9" item="1"/>
          <tpl hier="11" item="4"/>
          <tpl hier="12" item="5"/>
          <tpl fld="4" item="0"/>
        </tpls>
      </n>
      <n v="16617449512">
        <tpls c="8">
          <tpl hier="1" item="6"/>
          <tpl hier="4" item="3"/>
          <tpl fld="3" item="12"/>
          <tpl fld="2" item="29"/>
          <tpl hier="9" item="1"/>
          <tpl hier="11" item="4"/>
          <tpl hier="12" item="5"/>
          <tpl fld="4" item="0"/>
        </tpls>
      </n>
      <n v="25904880192">
        <tpls c="8">
          <tpl hier="1" item="6"/>
          <tpl hier="4" item="3"/>
          <tpl fld="3" item="11"/>
          <tpl fld="2" item="29"/>
          <tpl hier="9" item="1"/>
          <tpl hier="11" item="4"/>
          <tpl hier="12" item="5"/>
          <tpl fld="4" item="0"/>
        </tpls>
      </n>
      <n v="72966488760">
        <tpls c="8">
          <tpl hier="1" item="6"/>
          <tpl hier="4" item="3"/>
          <tpl fld="3" item="9"/>
          <tpl fld="2" item="29"/>
          <tpl hier="9" item="1"/>
          <tpl hier="11" item="4"/>
          <tpl hier="12" item="5"/>
          <tpl fld="4" item="0"/>
        </tpls>
      </n>
      <n v="2103625042">
        <tpls c="8">
          <tpl hier="1" item="6"/>
          <tpl hier="4" item="3"/>
          <tpl fld="3" item="57"/>
          <tpl fld="2" item="27"/>
          <tpl hier="9" item="1"/>
          <tpl hier="11" item="4"/>
          <tpl hier="12" item="5"/>
          <tpl fld="4" item="0"/>
        </tpls>
      </n>
      <n v="7393550384">
        <tpls c="8">
          <tpl hier="1" item="6"/>
          <tpl hier="4" item="3"/>
          <tpl fld="3" item="3"/>
          <tpl fld="2" item="27"/>
          <tpl hier="9" item="1"/>
          <tpl hier="11" item="4"/>
          <tpl hier="12" item="5"/>
          <tpl fld="4" item="0"/>
        </tpls>
      </n>
      <n v="17415314168">
        <tpls c="8">
          <tpl hier="1" item="6"/>
          <tpl hier="4" item="3"/>
          <tpl fld="3" item="1"/>
          <tpl fld="2" item="27"/>
          <tpl hier="9" item="1"/>
          <tpl hier="11" item="4"/>
          <tpl hier="12" item="5"/>
          <tpl fld="4" item="0"/>
        </tpls>
      </n>
      <n v="67968943816">
        <tpls c="8">
          <tpl hier="1" item="6"/>
          <tpl hier="4" item="3"/>
          <tpl fld="3" item="20"/>
          <tpl fld="2" item="26"/>
          <tpl hier="9" item="1"/>
          <tpl hier="11" item="4"/>
          <tpl hier="12" item="5"/>
          <tpl fld="4" item="0"/>
        </tpls>
      </n>
      <n v="355219658496">
        <tpls c="8">
          <tpl hier="1" item="6"/>
          <tpl hier="4" item="3"/>
          <tpl fld="3" item="51"/>
          <tpl fld="2" item="26"/>
          <tpl hier="9" item="1"/>
          <tpl hier="11" item="4"/>
          <tpl hier="12" item="5"/>
          <tpl fld="4" item="0"/>
        </tpls>
      </n>
      <n v="1464971606272">
        <tpls c="8">
          <tpl hier="1" item="6"/>
          <tpl hier="4" item="3"/>
          <tpl fld="3" item="38"/>
          <tpl fld="2" item="26"/>
          <tpl hier="9" item="1"/>
          <tpl hier="11" item="4"/>
          <tpl hier="12" item="5"/>
          <tpl fld="4" item="0"/>
        </tpls>
      </n>
      <n v="921945435.1875">
        <tpls c="8">
          <tpl hier="1" item="6"/>
          <tpl hier="4" item="3"/>
          <tpl fld="3" item="44"/>
          <tpl fld="2" item="24"/>
          <tpl hier="9" item="1"/>
          <tpl hier="11" item="4"/>
          <tpl hier="12" item="5"/>
          <tpl fld="4" item="0"/>
        </tpls>
      </n>
      <n v="4877935232">
        <tpls c="8">
          <tpl hier="1" item="6"/>
          <tpl hier="4" item="3"/>
          <tpl fld="3" item="43"/>
          <tpl fld="2" item="24"/>
          <tpl hier="9" item="1"/>
          <tpl hier="11" item="4"/>
          <tpl hier="12" item="5"/>
          <tpl fld="4" item="0"/>
        </tpls>
      </n>
      <n v="10745022176">
        <tpls c="8">
          <tpl hier="1" item="6"/>
          <tpl hier="4" item="3"/>
          <tpl fld="3" item="42"/>
          <tpl fld="2" item="24"/>
          <tpl hier="9" item="1"/>
          <tpl hier="11" item="4"/>
          <tpl hier="12" item="5"/>
          <tpl fld="4" item="0"/>
        </tpls>
      </n>
      <n v="39646113600">
        <tpls c="8">
          <tpl hier="1" item="6"/>
          <tpl hier="4" item="3"/>
          <tpl fld="3" item="41"/>
          <tpl fld="2" item="24"/>
          <tpl hier="9" item="1"/>
          <tpl hier="11" item="4"/>
          <tpl hier="12" item="5"/>
          <tpl fld="4" item="0"/>
        </tpls>
      </n>
      <n v="127257946112">
        <tpls c="8">
          <tpl hier="1" item="6"/>
          <tpl hier="4" item="3"/>
          <tpl fld="3" item="32"/>
          <tpl fld="2" item="17"/>
          <tpl hier="9" item="1"/>
          <tpl hier="11" item="4"/>
          <tpl hier="12" item="5"/>
          <tpl fld="4" item="0"/>
        </tpls>
      </n>
      <n v="900800487680">
        <tpls c="8">
          <tpl hier="1" item="6"/>
          <tpl hier="4" item="3"/>
          <tpl fld="3" item="31"/>
          <tpl fld="2" item="17"/>
          <tpl hier="9" item="1"/>
          <tpl hier="11" item="4"/>
          <tpl hier="12" item="5"/>
          <tpl fld="4" item="0"/>
        </tpls>
      </n>
      <n v="2769858405376">
        <tpls c="8">
          <tpl hier="1" item="6"/>
          <tpl hier="4" item="3"/>
          <tpl fld="3" item="30"/>
          <tpl fld="2" item="17"/>
          <tpl hier="9" item="1"/>
          <tpl hier="11" item="4"/>
          <tpl hier="12" item="5"/>
          <tpl fld="4" item="0"/>
        </tpls>
      </n>
      <n v="6974655525888">
        <tpls c="8">
          <tpl hier="1" item="6"/>
          <tpl hier="4" item="3"/>
          <tpl fld="3" item="29"/>
          <tpl fld="2" item="17"/>
          <tpl hier="9" item="1"/>
          <tpl hier="11" item="4"/>
          <tpl hier="12" item="5"/>
          <tpl fld="4" item="0"/>
        </tpls>
      </n>
      <n v="2498864210">
        <tpls c="8">
          <tpl hier="1" item="6"/>
          <tpl hier="4" item="3"/>
          <tpl fld="3" item="16"/>
          <tpl fld="2" item="13"/>
          <tpl hier="9" item="1"/>
          <tpl hier="11" item="4"/>
          <tpl hier="12" item="5"/>
          <tpl fld="4" item="0"/>
        </tpls>
      </n>
      <n v="12063077240">
        <tpls c="8">
          <tpl hier="1" item="6"/>
          <tpl hier="4" item="3"/>
          <tpl fld="3" item="15"/>
          <tpl fld="2" item="13"/>
          <tpl hier="9" item="1"/>
          <tpl hier="11" item="4"/>
          <tpl hier="12" item="5"/>
          <tpl fld="4" item="0"/>
        </tpls>
      </n>
      <n v="32475772608">
        <tpls c="8">
          <tpl hier="1" item="6"/>
          <tpl hier="4" item="3"/>
          <tpl fld="3" item="14"/>
          <tpl fld="2" item="13"/>
          <tpl hier="9" item="1"/>
          <tpl hier="11" item="4"/>
          <tpl hier="12" item="5"/>
          <tpl fld="4" item="0"/>
        </tpls>
      </n>
      <n v="141162379776">
        <tpls c="8">
          <tpl hier="1" item="6"/>
          <tpl hier="4" item="3"/>
          <tpl fld="3" item="13"/>
          <tpl fld="2" item="13"/>
          <tpl hier="9" item="1"/>
          <tpl hier="11" item="4"/>
          <tpl hier="12" item="5"/>
          <tpl fld="4" item="0"/>
        </tpls>
      </n>
      <n v="3371932656">
        <tpls c="8">
          <tpl hier="1" item="6"/>
          <tpl hier="4" item="3"/>
          <tpl fld="3" item="4"/>
          <tpl fld="2" item="23"/>
          <tpl hier="9" item="1"/>
          <tpl hier="11" item="4"/>
          <tpl hier="12" item="5"/>
          <tpl fld="4" item="0"/>
        </tpls>
      </n>
      <n v="8095097088">
        <tpls c="8">
          <tpl hier="1" item="6"/>
          <tpl hier="4" item="3"/>
          <tpl fld="3" item="58"/>
          <tpl fld="2" item="23"/>
          <tpl hier="9" item="1"/>
          <tpl hier="11" item="4"/>
          <tpl hier="12" item="5"/>
          <tpl fld="4" item="0"/>
        </tpls>
      </n>
      <n v="30784965440">
        <tpls c="8">
          <tpl hier="1" item="6"/>
          <tpl hier="4" item="3"/>
          <tpl fld="3" item="2"/>
          <tpl fld="2" item="23"/>
          <tpl hier="9" item="1"/>
          <tpl hier="11" item="4"/>
          <tpl hier="12" item="5"/>
          <tpl fld="4" item="0"/>
        </tpls>
      </n>
      <n v="3771665374">
        <tpls c="8">
          <tpl hier="1" item="6"/>
          <tpl hier="4" item="3"/>
          <tpl fld="3" item="54"/>
          <tpl fld="2" item="30"/>
          <tpl hier="9" item="1"/>
          <tpl hier="11" item="4"/>
          <tpl hier="12" item="5"/>
          <tpl fld="4" item="0"/>
        </tpls>
      </n>
      <n v="15592915144">
        <tpls c="8">
          <tpl hier="1" item="6"/>
          <tpl hier="4" item="3"/>
          <tpl fld="3" item="53"/>
          <tpl fld="2" item="30"/>
          <tpl hier="9" item="1"/>
          <tpl hier="11" item="4"/>
          <tpl hier="12" item="5"/>
          <tpl fld="4" item="0"/>
        </tpls>
      </n>
      <n v="36184464759">
        <tpls c="8">
          <tpl hier="1" item="6"/>
          <tpl hier="4" item="3"/>
          <tpl fld="3" item="49"/>
          <tpl fld="2" item="30"/>
          <tpl hier="9" item="1"/>
          <tpl hier="11" item="4"/>
          <tpl hier="12" item="5"/>
          <tpl fld="4" item="0"/>
        </tpls>
      </n>
      <n v="11275654464">
        <tpls c="8">
          <tpl hier="1" item="6"/>
          <tpl hier="4" item="3"/>
          <tpl fld="3" item="18"/>
          <tpl fld="2" item="45"/>
          <tpl hier="9" item="1"/>
          <tpl hier="11" item="4"/>
          <tpl hier="12" item="5"/>
          <tpl fld="4" item="0"/>
        </tpls>
      </n>
      <n v="288754536396">
        <tpls c="8">
          <tpl hier="1" item="6"/>
          <tpl hier="4" item="3"/>
          <tpl fld="3" item="7"/>
          <tpl fld="2" item="45"/>
          <tpl hier="9" item="1"/>
          <tpl hier="11" item="4"/>
          <tpl hier="12" item="5"/>
          <tpl fld="4" item="0"/>
        </tpls>
      </n>
      <n v="1770932764928">
        <tpls c="8">
          <tpl hier="1" item="6"/>
          <tpl hier="4" item="3"/>
          <tpl fld="3" item="38"/>
          <tpl fld="2" item="45"/>
          <tpl hier="9" item="1"/>
          <tpl hier="11" item="4"/>
          <tpl hier="12" item="5"/>
          <tpl fld="4" item="0"/>
        </tpls>
      </n>
      <n v="40187151048">
        <tpls c="8">
          <tpl hier="1" item="6"/>
          <tpl hier="4" item="3"/>
          <tpl fld="3" item="32"/>
          <tpl fld="2" item="25"/>
          <tpl hier="9" item="1"/>
          <tpl hier="11" item="4"/>
          <tpl hier="12" item="5"/>
          <tpl fld="4" item="0"/>
        </tpls>
      </n>
      <n v="158896179968">
        <tpls c="8">
          <tpl hier="1" item="6"/>
          <tpl hier="4" item="3"/>
          <tpl fld="3" item="15"/>
          <tpl fld="2" item="25"/>
          <tpl hier="9" item="1"/>
          <tpl hier="11" item="4"/>
          <tpl hier="12" item="5"/>
          <tpl fld="4" item="0"/>
        </tpls>
      </n>
      <n v="584884994304">
        <tpls c="8">
          <tpl hier="1" item="6"/>
          <tpl hier="4" item="3"/>
          <tpl fld="3" item="1"/>
          <tpl fld="2" item="25"/>
          <tpl hier="9" item="1"/>
          <tpl hier="11" item="4"/>
          <tpl hier="12" item="5"/>
          <tpl fld="4" item="0"/>
        </tpls>
      </n>
      <n v="7313305372">
        <tpls c="8">
          <tpl hier="1" item="6"/>
          <tpl hier="4" item="3"/>
          <tpl fld="3" item="34"/>
          <tpl fld="2" item="38"/>
          <tpl hier="9" item="1"/>
          <tpl hier="11" item="4"/>
          <tpl hier="12" item="5"/>
          <tpl fld="4" item="0"/>
        </tpls>
      </n>
      <n v="37009694256">
        <tpls c="8">
          <tpl hier="1" item="6"/>
          <tpl hier="4" item="3"/>
          <tpl fld="3" item="22"/>
          <tpl fld="2" item="38"/>
          <tpl hier="9" item="1"/>
          <tpl hier="11" item="4"/>
          <tpl hier="12" item="5"/>
          <tpl fld="4" item="0"/>
        </tpls>
      </n>
      <n v="87163454848">
        <tpls c="8">
          <tpl hier="1" item="6"/>
          <tpl hier="4" item="3"/>
          <tpl fld="3" item="6"/>
          <tpl fld="2" item="38"/>
          <tpl hier="9" item="1"/>
          <tpl hier="11" item="4"/>
          <tpl hier="12" item="5"/>
          <tpl fld="4" item="0"/>
        </tpls>
      </n>
      <n v="1155056368.5">
        <tpls c="8">
          <tpl hier="1" item="6"/>
          <tpl hier="4" item="3"/>
          <tpl fld="3" item="48"/>
          <tpl fld="2" item="16"/>
          <tpl hier="9" item="1"/>
          <tpl hier="11" item="4"/>
          <tpl hier="12" item="5"/>
          <tpl fld="4" item="0"/>
        </tpls>
      </n>
      <n v="11939633466">
        <tpls c="8">
          <tpl hier="1" item="6"/>
          <tpl hier="4" item="3"/>
          <tpl fld="3" item="31"/>
          <tpl fld="2" item="16"/>
          <tpl hier="9" item="1"/>
          <tpl hier="11" item="4"/>
          <tpl hier="12" item="5"/>
          <tpl fld="4" item="0"/>
        </tpls>
      </n>
      <n v="16656117612">
        <tpls c="8">
          <tpl hier="1" item="6"/>
          <tpl hier="4" item="3"/>
          <tpl fld="3" item="11"/>
          <tpl fld="2" item="16"/>
          <tpl hier="9" item="1"/>
          <tpl hier="11" item="4"/>
          <tpl hier="12" item="5"/>
          <tpl fld="4" item="0"/>
        </tpls>
      </n>
      <n v="83141646560">
        <tpls c="8">
          <tpl hier="1" item="6"/>
          <tpl hier="4" item="3"/>
          <tpl fld="3" item="39"/>
          <tpl fld="2" item="10"/>
          <tpl hier="9" item="1"/>
          <tpl hier="11" item="4"/>
          <tpl hier="12" item="5"/>
          <tpl fld="4" item="0"/>
        </tpls>
      </n>
      <n v="243999301280">
        <tpls c="8">
          <tpl hier="1" item="6"/>
          <tpl hier="4" item="3"/>
          <tpl fld="3" item="24"/>
          <tpl fld="2" item="10"/>
          <tpl hier="9" item="1"/>
          <tpl hier="11" item="4"/>
          <tpl hier="12" item="5"/>
          <tpl fld="4" item="0"/>
        </tpls>
      </n>
      <n v="101946919296">
        <tpls c="8">
          <tpl hier="1" item="6"/>
          <tpl hier="4" item="3"/>
          <tpl fld="3" item="46"/>
          <tpl fld="2" item="12"/>
          <tpl hier="9" item="1"/>
          <tpl hier="11" item="4"/>
          <tpl hier="12" item="5"/>
          <tpl fld="4" item="0"/>
        </tpls>
      </n>
      <n v="418063474816">
        <tpls c="8">
          <tpl hier="1" item="6"/>
          <tpl hier="4" item="3"/>
          <tpl fld="3" item="24"/>
          <tpl fld="2" item="12"/>
          <tpl hier="9" item="1"/>
          <tpl hier="11" item="4"/>
          <tpl hier="12" item="5"/>
          <tpl fld="4" item="0"/>
        </tpls>
      </n>
      <n v="3699000064">
        <tpls c="8">
          <tpl hier="1" item="6"/>
          <tpl hier="4" item="3"/>
          <tpl fld="3" item="35"/>
          <tpl fld="2" item="18"/>
          <tpl hier="9" item="1"/>
          <tpl hier="11" item="4"/>
          <tpl hier="12" item="5"/>
          <tpl fld="4" item="0"/>
        </tpls>
      </n>
      <n v="78175998816">
        <tpls c="8">
          <tpl hier="1" item="6"/>
          <tpl hier="4" item="3"/>
          <tpl fld="3" item="36"/>
          <tpl fld="2" item="18"/>
          <tpl hier="9" item="1"/>
          <tpl hier="11" item="4"/>
          <tpl hier="12" item="5"/>
          <tpl fld="4" item="0"/>
        </tpls>
      </n>
      <n v="365835744112">
        <tpls c="8">
          <tpl hier="1" item="6"/>
          <tpl hier="4" item="3"/>
          <tpl fld="3" item="11"/>
          <tpl fld="2" item="18"/>
          <tpl hier="9" item="1"/>
          <tpl hier="11" item="4"/>
          <tpl hier="12" item="5"/>
          <tpl fld="4" item="0"/>
        </tpls>
      </n>
      <n v="543492754">
        <tpls c="8">
          <tpl hier="1" item="6"/>
          <tpl hier="4" item="3"/>
          <tpl fld="3" item="34"/>
          <tpl fld="2" item="20"/>
          <tpl hier="9" item="1"/>
          <tpl hier="11" item="4"/>
          <tpl hier="12" item="5"/>
          <tpl fld="4" item="0"/>
        </tpls>
      </n>
      <n v="7381283707.375">
        <tpls c="8">
          <tpl hier="1" item="6"/>
          <tpl hier="4" item="3"/>
          <tpl fld="3" item="7"/>
          <tpl fld="2" item="20"/>
          <tpl hier="9" item="1"/>
          <tpl hier="11" item="4"/>
          <tpl hier="12" item="5"/>
          <tpl fld="4" item="0"/>
        </tpls>
      </n>
      <n v="37287517052">
        <tpls c="8">
          <tpl hier="1" item="6"/>
          <tpl hier="4" item="3"/>
          <tpl fld="3" item="19"/>
          <tpl fld="2" item="20"/>
          <tpl hier="9" item="1"/>
          <tpl hier="11" item="4"/>
          <tpl hier="12" item="5"/>
          <tpl fld="4" item="0"/>
        </tpls>
      </n>
      <n v="13416658568">
        <tpls c="8">
          <tpl hier="1" item="6"/>
          <tpl hier="4" item="3"/>
          <tpl fld="3" item="20"/>
          <tpl fld="2" item="32"/>
          <tpl hier="9" item="1"/>
          <tpl hier="11" item="4"/>
          <tpl hier="12" item="5"/>
          <tpl fld="4" item="0"/>
        </tpls>
      </n>
      <n v="85267146848">
        <tpls c="8">
          <tpl hier="1" item="6"/>
          <tpl hier="4" item="3"/>
          <tpl fld="3" item="38"/>
          <tpl fld="2" item="32"/>
          <tpl hier="9" item="1"/>
          <tpl hier="11" item="4"/>
          <tpl hier="12" item="5"/>
          <tpl fld="4" item="0"/>
        </tpls>
      </n>
      <n v="326402052.375">
        <tpls c="8">
          <tpl hier="1" item="6"/>
          <tpl hier="4" item="3"/>
          <tpl fld="3" item="40"/>
          <tpl fld="2" item="9"/>
          <tpl hier="9" item="1"/>
          <tpl hier="11" item="4"/>
          <tpl hier="12" item="5"/>
          <tpl fld="4" item="0"/>
        </tpls>
      </n>
      <n v="6287715749">
        <tpls c="8">
          <tpl hier="1" item="6"/>
          <tpl hier="4" item="3"/>
          <tpl fld="3" item="52"/>
          <tpl fld="2" item="9"/>
          <tpl hier="9" item="1"/>
          <tpl hier="11" item="4"/>
          <tpl hier="12" item="5"/>
          <tpl fld="4" item="0"/>
        </tpls>
      </n>
      <n v="4523191146">
        <tpls c="8">
          <tpl hier="1" item="6"/>
          <tpl hier="4" item="3"/>
          <tpl fld="3" item="25"/>
          <tpl fld="2" item="11"/>
          <tpl hier="9" item="1"/>
          <tpl hier="11" item="4"/>
          <tpl hier="12" item="5"/>
          <tpl fld="4" item="0"/>
        </tpls>
      </n>
      <n v="11370480128">
        <tpls c="8">
          <tpl hier="1" item="6"/>
          <tpl hier="4" item="3"/>
          <tpl fld="3" item="5"/>
          <tpl fld="2" item="11"/>
          <tpl hier="9" item="1"/>
          <tpl hier="11" item="4"/>
          <tpl hier="12" item="5"/>
          <tpl fld="4" item="0"/>
        </tpls>
      </n>
      <n v="624063045248">
        <tpls c="8">
          <tpl hier="1" item="6"/>
          <tpl hier="4" item="3"/>
          <tpl fld="3" item="11"/>
          <tpl fld="2" item="15"/>
          <tpl hier="9" item="1"/>
          <tpl hier="11" item="4"/>
          <tpl hier="12" item="5"/>
          <tpl fld="4" item="0"/>
        </tpls>
      </n>
      <n v="40963496108">
        <tpls c="8">
          <tpl hier="1" item="6"/>
          <tpl hier="4" item="3"/>
          <tpl fld="3" item="53"/>
          <tpl fld="2" item="19"/>
          <tpl hier="9" item="1"/>
          <tpl hier="11" item="4"/>
          <tpl hier="12" item="5"/>
          <tpl fld="4" item="0"/>
        </tpls>
      </n>
      <n v="236353919616">
        <tpls c="8">
          <tpl hier="1" item="6"/>
          <tpl hier="4" item="3"/>
          <tpl fld="3" item="19"/>
          <tpl fld="2" item="2"/>
          <tpl hier="9" item="1"/>
          <tpl hier="11" item="4"/>
          <tpl hier="12" item="5"/>
          <tpl fld="4" item="0"/>
        </tpls>
      </n>
      <n v="7124850723">
        <tpls c="8">
          <tpl hier="1" item="6"/>
          <tpl hier="4" item="3"/>
          <tpl fld="3" item="14"/>
          <tpl fld="2" item="8"/>
          <tpl hier="9" item="1"/>
          <tpl hier="11" item="4"/>
          <tpl hier="12" item="5"/>
          <tpl fld="4" item="0"/>
        </tpls>
      </n>
      <n v="41612951032">
        <tpls c="8">
          <tpl hier="1" item="6"/>
          <tpl hier="4" item="3"/>
          <tpl fld="3" item="3"/>
          <tpl fld="2" item="3"/>
          <tpl hier="9" item="1"/>
          <tpl hier="11" item="4"/>
          <tpl hier="12" item="5"/>
          <tpl fld="4" item="0"/>
        </tpls>
      </n>
      <n v="2924814180257">
        <tpls c="8">
          <tpl hier="1" item="6"/>
          <tpl hier="4" item="3"/>
          <tpl fld="3" item="54"/>
          <tpl fld="1" item="0"/>
          <tpl hier="9" item="1"/>
          <tpl hier="11" item="4"/>
          <tpl hier="12" item="5"/>
          <tpl fld="4" item="0"/>
        </tpls>
      </n>
      <n v="35144334208">
        <tpls c="8">
          <tpl hier="1" item="6"/>
          <tpl hier="4" item="3"/>
          <tpl fld="3" item="31"/>
          <tpl fld="2" item="43"/>
          <tpl hier="9" item="1"/>
          <tpl hier="11" item="4"/>
          <tpl hier="12" item="5"/>
          <tpl fld="4" item="0"/>
        </tpls>
      </n>
      <n v="82081214080">
        <tpls c="8">
          <tpl hier="1" item="6"/>
          <tpl hier="4" item="3"/>
          <tpl fld="3" item="30"/>
          <tpl fld="2" item="43"/>
          <tpl hier="9" item="1"/>
          <tpl hier="11" item="4"/>
          <tpl hier="12" item="5"/>
          <tpl fld="4" item="0"/>
        </tpls>
      </n>
      <n v="284939165936">
        <tpls c="8">
          <tpl hier="1" item="6"/>
          <tpl hier="4" item="3"/>
          <tpl fld="3" item="29"/>
          <tpl fld="2" item="43"/>
          <tpl hier="9" item="1"/>
          <tpl hier="11" item="4"/>
          <tpl hier="12" item="5"/>
          <tpl fld="4" item="0"/>
        </tpls>
      </n>
      <n v="1296550000">
        <tpls c="8">
          <tpl hier="1" item="6"/>
          <tpl hier="4" item="3"/>
          <tpl fld="3" item="16"/>
          <tpl fld="2" item="22"/>
          <tpl hier="9" item="1"/>
          <tpl hier="11" item="4"/>
          <tpl hier="12" item="5"/>
          <tpl fld="4" item="0"/>
        </tpls>
      </n>
      <n v="2323709046">
        <tpls c="8">
          <tpl hier="1" item="6"/>
          <tpl hier="4" item="3"/>
          <tpl fld="3" item="15"/>
          <tpl fld="2" item="22"/>
          <tpl hier="9" item="1"/>
          <tpl hier="11" item="4"/>
          <tpl hier="12" item="5"/>
          <tpl fld="4" item="0"/>
        </tpls>
      </n>
      <n v="4208548244">
        <tpls c="8">
          <tpl hier="1" item="6"/>
          <tpl hier="4" item="3"/>
          <tpl fld="3" item="14"/>
          <tpl fld="2" item="22"/>
          <tpl hier="9" item="1"/>
          <tpl hier="11" item="4"/>
          <tpl hier="12" item="5"/>
          <tpl fld="4" item="0"/>
        </tpls>
      </n>
      <n v="18995904208">
        <tpls c="8">
          <tpl hier="1" item="6"/>
          <tpl hier="4" item="3"/>
          <tpl fld="3" item="13"/>
          <tpl fld="2" item="22"/>
          <tpl hier="9" item="1"/>
          <tpl hier="11" item="4"/>
          <tpl hier="12" item="5"/>
          <tpl fld="4" item="0"/>
        </tpls>
      </n>
      <n v="372000000">
        <tpls c="8">
          <tpl hier="1" item="6"/>
          <tpl hier="4" item="3"/>
          <tpl fld="3" item="4"/>
          <tpl fld="2" item="21"/>
          <tpl hier="9" item="1"/>
          <tpl hier="11" item="4"/>
          <tpl hier="12" item="5"/>
          <tpl fld="4" item="0"/>
        </tpls>
      </n>
      <n v="12632192936">
        <tpls c="8">
          <tpl hier="1" item="6"/>
          <tpl hier="4" item="3"/>
          <tpl fld="3" item="58"/>
          <tpl fld="2" item="21"/>
          <tpl hier="9" item="1"/>
          <tpl hier="11" item="4"/>
          <tpl hier="12" item="5"/>
          <tpl fld="4" item="0"/>
        </tpls>
      </n>
      <n v="20421090964">
        <tpls c="8">
          <tpl hier="1" item="6"/>
          <tpl hier="4" item="3"/>
          <tpl fld="3" item="2"/>
          <tpl fld="2" item="21"/>
          <tpl hier="9" item="1"/>
          <tpl hier="11" item="4"/>
          <tpl hier="12" item="5"/>
          <tpl fld="4" item="0"/>
        </tpls>
      </n>
      <n v="8647280992">
        <tpls c="8">
          <tpl hier="1" item="6"/>
          <tpl hier="4" item="3"/>
          <tpl fld="3" item="54"/>
          <tpl fld="2" item="41"/>
          <tpl hier="9" item="1"/>
          <tpl hier="11" item="4"/>
          <tpl hier="12" item="5"/>
          <tpl fld="4" item="0"/>
        </tpls>
      </n>
      <n v="27821485512">
        <tpls c="8">
          <tpl hier="1" item="6"/>
          <tpl hier="4" item="3"/>
          <tpl fld="3" item="53"/>
          <tpl fld="2" item="41"/>
          <tpl hier="9" item="1"/>
          <tpl hier="11" item="4"/>
          <tpl hier="12" item="5"/>
          <tpl fld="4" item="0"/>
        </tpls>
      </n>
      <n v="79673039520">
        <tpls c="8">
          <tpl hier="1" item="6"/>
          <tpl hier="4" item="3"/>
          <tpl fld="3" item="52"/>
          <tpl fld="2" item="41"/>
          <tpl hier="9" item="1"/>
          <tpl hier="11" item="4"/>
          <tpl hier="12" item="5"/>
          <tpl fld="4" item="0"/>
        </tpls>
      </n>
      <n v="185653204672">
        <tpls c="8">
          <tpl hier="1" item="6"/>
          <tpl hier="4" item="3"/>
          <tpl fld="3" item="48"/>
          <tpl fld="2" item="39"/>
          <tpl hier="9" item="1"/>
          <tpl hier="11" item="4"/>
          <tpl hier="12" item="5"/>
          <tpl fld="4" item="0"/>
        </tpls>
      </n>
      <n v="625644660448">
        <tpls c="8">
          <tpl hier="1" item="6"/>
          <tpl hier="4" item="3"/>
          <tpl fld="3" item="46"/>
          <tpl fld="2" item="39"/>
          <tpl hier="9" item="1"/>
          <tpl hier="11" item="4"/>
          <tpl hier="12" item="5"/>
          <tpl fld="4" item="0"/>
        </tpls>
      </n>
      <n v="1585893085248">
        <tpls c="8">
          <tpl hier="1" item="6"/>
          <tpl hier="4" item="3"/>
          <tpl fld="3" item="45"/>
          <tpl fld="2" item="39"/>
          <tpl hier="9" item="1"/>
          <tpl hier="11" item="4"/>
          <tpl hier="12" item="5"/>
          <tpl fld="4" item="0"/>
        </tpls>
      </n>
      <n v="9127051419648">
        <tpls c="8">
          <tpl hier="1" item="6"/>
          <tpl hier="4" item="3"/>
          <tpl fld="3" item="47"/>
          <tpl fld="2" item="39"/>
          <tpl hier="9" item="1"/>
          <tpl hier="11" item="4"/>
          <tpl hier="12" item="5"/>
          <tpl fld="4" item="0"/>
        </tpls>
      </n>
      <n v="6302493303">
        <tpls c="8">
          <tpl hier="1" item="6"/>
          <tpl hier="4" item="3"/>
          <tpl fld="3" item="34"/>
          <tpl fld="2" item="14"/>
          <tpl hier="9" item="1"/>
          <tpl hier="11" item="4"/>
          <tpl hier="12" item="5"/>
          <tpl fld="4" item="0"/>
        </tpls>
      </n>
      <n v="35902897552">
        <tpls c="8">
          <tpl hier="1" item="6"/>
          <tpl hier="4" item="3"/>
          <tpl fld="3" item="36"/>
          <tpl fld="2" item="14"/>
          <tpl hier="9" item="1"/>
          <tpl hier="11" item="4"/>
          <tpl hier="12" item="5"/>
          <tpl fld="4" item="0"/>
        </tpls>
      </n>
      <n v="66374155468">
        <tpls c="8">
          <tpl hier="1" item="6"/>
          <tpl hier="4" item="3"/>
          <tpl fld="3" item="27"/>
          <tpl fld="2" item="14"/>
          <tpl hier="9" item="1"/>
          <tpl hier="11" item="4"/>
          <tpl hier="12" item="5"/>
          <tpl fld="4" item="0"/>
        </tpls>
      </n>
      <n v="268196951984">
        <tpls c="8">
          <tpl hier="1" item="6"/>
          <tpl hier="4" item="3"/>
          <tpl fld="3" item="33"/>
          <tpl fld="2" item="14"/>
          <tpl hier="9" item="1"/>
          <tpl hier="11" item="4"/>
          <tpl hier="12" item="5"/>
          <tpl fld="4" item="0"/>
        </tpls>
      </n>
      <n v="285999971.75">
        <tpls c="8">
          <tpl hier="1" item="6"/>
          <tpl hier="4" item="3"/>
          <tpl fld="3" item="18"/>
          <tpl fld="2" item="31"/>
          <tpl hier="9" item="1"/>
          <tpl hier="11" item="4"/>
          <tpl hier="12" item="5"/>
          <tpl fld="4" item="0"/>
        </tpls>
      </n>
      <n v="1421363072">
        <tpls c="8">
          <tpl hier="1" item="6"/>
          <tpl hier="4" item="3"/>
          <tpl fld="3" item="22"/>
          <tpl fld="2" item="31"/>
          <tpl hier="9" item="1"/>
          <tpl hier="11" item="4"/>
          <tpl hier="12" item="5"/>
          <tpl fld="4" item="0"/>
        </tpls>
      </n>
      <n v="3993383936">
        <tpls c="8">
          <tpl hier="1" item="6"/>
          <tpl hier="4" item="3"/>
          <tpl fld="3" item="17"/>
          <tpl fld="2" item="31"/>
          <tpl hier="9" item="1"/>
          <tpl hier="11" item="4"/>
          <tpl hier="12" item="5"/>
          <tpl fld="4" item="0"/>
        </tpls>
      </n>
      <n v="14485368659">
        <tpls c="8">
          <tpl hier="1" item="6"/>
          <tpl hier="4" item="3"/>
          <tpl fld="3" item="21"/>
          <tpl fld="2" item="31"/>
          <tpl hier="9" item="1"/>
          <tpl hier="11" item="4"/>
          <tpl hier="12" item="5"/>
          <tpl fld="4" item="0"/>
        </tpls>
      </n>
      <n v="7581008788">
        <tpls c="8">
          <tpl hier="1" item="6"/>
          <tpl hier="4" item="3"/>
          <tpl fld="3" item="8"/>
          <tpl fld="2" item="29"/>
          <tpl hier="9" item="1"/>
          <tpl hier="11" item="4"/>
          <tpl hier="12" item="5"/>
          <tpl fld="4" item="0"/>
        </tpls>
      </n>
      <n v="12989762440">
        <tpls c="8">
          <tpl hier="1" item="6"/>
          <tpl hier="4" item="3"/>
          <tpl fld="3" item="7"/>
          <tpl fld="2" item="29"/>
          <tpl hier="9" item="1"/>
          <tpl hier="11" item="4"/>
          <tpl hier="12" item="5"/>
          <tpl fld="4" item="0"/>
        </tpls>
      </n>
      <n v="30755968864">
        <tpls c="8">
          <tpl hier="1" item="6"/>
          <tpl hier="4" item="3"/>
          <tpl fld="3" item="6"/>
          <tpl fld="2" item="29"/>
          <tpl hier="9" item="1"/>
          <tpl hier="11" item="4"/>
          <tpl hier="12" item="5"/>
          <tpl fld="4" item="0"/>
        </tpls>
      </n>
      <n v="71408200128">
        <tpls c="8">
          <tpl hier="1" item="6"/>
          <tpl hier="4" item="3"/>
          <tpl fld="3" item="5"/>
          <tpl fld="2" item="29"/>
          <tpl hier="9" item="1"/>
          <tpl hier="11" item="4"/>
          <tpl hier="12" item="5"/>
          <tpl fld="4" item="0"/>
        </tpls>
      </n>
      <n v="2679148804">
        <tpls c="8">
          <tpl hier="1" item="6"/>
          <tpl hier="4" item="3"/>
          <tpl fld="3" item="56"/>
          <tpl fld="2" item="27"/>
          <tpl hier="9" item="1"/>
          <tpl hier="11" item="4"/>
          <tpl hier="12" item="5"/>
          <tpl fld="4" item="0"/>
        </tpls>
      </n>
      <n v="8898050340">
        <tpls c="8">
          <tpl hier="1" item="6"/>
          <tpl hier="4" item="3"/>
          <tpl fld="3" item="0"/>
          <tpl fld="2" item="27"/>
          <tpl hier="9" item="1"/>
          <tpl hier="11" item="4"/>
          <tpl hier="12" item="5"/>
          <tpl fld="4" item="0"/>
        </tpls>
      </n>
      <n v="19471656760">
        <tpls c="8">
          <tpl hier="1" item="6"/>
          <tpl hier="4" item="3"/>
          <tpl fld="3" item="55"/>
          <tpl fld="2" item="27"/>
          <tpl hier="9" item="1"/>
          <tpl hier="11" item="4"/>
          <tpl hier="12" item="5"/>
          <tpl fld="4" item="0"/>
        </tpls>
      </n>
      <n v="14148003359.5">
        <tpls c="8">
          <tpl hier="1" item="6"/>
          <tpl hier="4" item="3"/>
          <tpl fld="3" item="35"/>
          <tpl fld="2" item="26"/>
          <tpl hier="9" item="1"/>
          <tpl hier="11" item="4"/>
          <tpl hier="12" item="5"/>
          <tpl fld="4" item="0"/>
        </tpls>
      </n>
      <n v="80235448448">
        <tpls c="8">
          <tpl hier="1" item="6"/>
          <tpl hier="4" item="3"/>
          <tpl fld="3" item="40"/>
          <tpl fld="2" item="26"/>
          <tpl hier="9" item="1"/>
          <tpl hier="11" item="4"/>
          <tpl hier="12" item="5"/>
          <tpl fld="4" item="0"/>
        </tpls>
      </n>
      <n v="412538635264">
        <tpls c="8">
          <tpl hier="1" item="6"/>
          <tpl hier="4" item="3"/>
          <tpl fld="3" item="50"/>
          <tpl fld="2" item="26"/>
          <tpl hier="9" item="1"/>
          <tpl hier="11" item="4"/>
          <tpl hier="12" item="5"/>
          <tpl fld="4" item="0"/>
        </tpls>
      </n>
      <n v="1224478772736">
        <tpls c="8">
          <tpl hier="1" item="6"/>
          <tpl hier="4" item="3"/>
          <tpl fld="3" item="49"/>
          <tpl fld="2" item="26"/>
          <tpl hier="9" item="1"/>
          <tpl hier="11" item="4"/>
          <tpl hier="12" item="5"/>
          <tpl fld="4" item="0"/>
        </tpls>
      </n>
      <n v="1243977344">
        <tpls c="8">
          <tpl hier="1" item="6"/>
          <tpl hier="4" item="3"/>
          <tpl fld="3" item="37"/>
          <tpl fld="2" item="24"/>
          <tpl hier="9" item="1"/>
          <tpl hier="11" item="4"/>
          <tpl hier="12" item="5"/>
          <tpl fld="4" item="0"/>
        </tpls>
      </n>
      <n v="5460160816">
        <tpls c="8">
          <tpl hier="1" item="6"/>
          <tpl hier="4" item="3"/>
          <tpl fld="3" item="39"/>
          <tpl fld="2" item="24"/>
          <tpl hier="9" item="1"/>
          <tpl hier="11" item="4"/>
          <tpl hier="12" item="5"/>
          <tpl fld="4" item="0"/>
        </tpls>
      </n>
      <n v="11022581248">
        <tpls c="8">
          <tpl hier="1" item="6"/>
          <tpl hier="4" item="3"/>
          <tpl fld="3" item="28"/>
          <tpl fld="2" item="24"/>
          <tpl hier="9" item="1"/>
          <tpl hier="11" item="4"/>
          <tpl hier="12" item="5"/>
          <tpl fld="4" item="0"/>
        </tpls>
      </n>
      <n v="43562354112">
        <tpls c="8">
          <tpl hier="1" item="6"/>
          <tpl hier="4" item="3"/>
          <tpl fld="3" item="19"/>
          <tpl fld="2" item="24"/>
          <tpl hier="9" item="1"/>
          <tpl hier="11" item="4"/>
          <tpl hier="12" item="5"/>
          <tpl fld="4" item="0"/>
        </tpls>
      </n>
      <n v="136811956928">
        <tpls c="8">
          <tpl hier="1" item="6"/>
          <tpl hier="4" item="3"/>
          <tpl fld="3" item="26"/>
          <tpl fld="2" item="17"/>
          <tpl hier="9" item="1"/>
          <tpl hier="11" item="4"/>
          <tpl hier="12" item="5"/>
          <tpl fld="4" item="0"/>
        </tpls>
      </n>
      <n v="773478548992">
        <tpls c="8">
          <tpl hier="1" item="6"/>
          <tpl hier="4" item="3"/>
          <tpl fld="3" item="25"/>
          <tpl fld="2" item="17"/>
          <tpl hier="9" item="1"/>
          <tpl hier="11" item="4"/>
          <tpl hier="12" item="5"/>
          <tpl fld="4" item="0"/>
        </tpls>
      </n>
      <n v="3135816555520">
        <tpls c="8">
          <tpl hier="1" item="6"/>
          <tpl hier="4" item="3"/>
          <tpl fld="3" item="24"/>
          <tpl fld="2" item="17"/>
          <tpl hier="9" item="1"/>
          <tpl hier="11" item="4"/>
          <tpl hier="12" item="5"/>
          <tpl fld="4" item="0"/>
        </tpls>
      </n>
      <n v="6349391369216">
        <tpls c="8">
          <tpl hier="1" item="6"/>
          <tpl hier="4" item="3"/>
          <tpl fld="3" item="23"/>
          <tpl fld="2" item="17"/>
          <tpl hier="9" item="1"/>
          <tpl hier="11" item="4"/>
          <tpl hier="12" item="5"/>
          <tpl fld="4" item="0"/>
        </tpls>
      </n>
      <n v="2729086414">
        <tpls c="8">
          <tpl hier="1" item="6"/>
          <tpl hier="4" item="3"/>
          <tpl fld="3" item="10"/>
          <tpl fld="2" item="13"/>
          <tpl hier="9" item="1"/>
          <tpl hier="11" item="4"/>
          <tpl hier="12" item="5"/>
          <tpl fld="4" item="0"/>
        </tpls>
      </n>
      <n v="12994095800">
        <tpls c="8">
          <tpl hier="1" item="6"/>
          <tpl hier="4" item="3"/>
          <tpl fld="3" item="12"/>
          <tpl fld="2" item="13"/>
          <tpl hier="9" item="1"/>
          <tpl hier="11" item="4"/>
          <tpl hier="12" item="5"/>
          <tpl fld="4" item="0"/>
        </tpls>
      </n>
      <n v="31677468620">
        <tpls c="8">
          <tpl hier="1" item="6"/>
          <tpl hier="4" item="3"/>
          <tpl fld="3" item="11"/>
          <tpl fld="2" item="13"/>
          <tpl hier="9" item="1"/>
          <tpl hier="11" item="4"/>
          <tpl hier="12" item="5"/>
          <tpl fld="4" item="0"/>
        </tpls>
      </n>
      <n v="166747878144">
        <tpls c="8">
          <tpl hier="1" item="6"/>
          <tpl hier="4" item="3"/>
          <tpl fld="3" item="9"/>
          <tpl fld="2" item="13"/>
          <tpl hier="9" item="1"/>
          <tpl hier="11" item="4"/>
          <tpl hier="12" item="5"/>
          <tpl fld="4" item="0"/>
        </tpls>
      </n>
      <n v="4307135032">
        <tpls c="8">
          <tpl hier="1" item="6"/>
          <tpl hier="4" item="3"/>
          <tpl fld="3" item="57"/>
          <tpl fld="2" item="23"/>
          <tpl hier="9" item="1"/>
          <tpl hier="11" item="4"/>
          <tpl hier="12" item="5"/>
          <tpl fld="4" item="0"/>
        </tpls>
      </n>
      <n v="4014107745.5">
        <tpls c="8">
          <tpl hier="1" item="6"/>
          <tpl hier="4" item="3"/>
          <tpl fld="3" item="3"/>
          <tpl fld="2" item="23"/>
          <tpl hier="9" item="1"/>
          <tpl hier="11" item="4"/>
          <tpl hier="12" item="5"/>
          <tpl fld="4" item="0"/>
        </tpls>
      </n>
      <n v="33921274208">
        <tpls c="8">
          <tpl hier="1" item="6"/>
          <tpl hier="4" item="3"/>
          <tpl fld="3" item="1"/>
          <tpl fld="2" item="23"/>
          <tpl hier="9" item="1"/>
          <tpl hier="11" item="4"/>
          <tpl hier="12" item="5"/>
          <tpl fld="4" item="0"/>
        </tpls>
      </n>
      <n v="3924820032">
        <tpls c="8">
          <tpl hier="1" item="6"/>
          <tpl hier="4" item="3"/>
          <tpl fld="3" item="20"/>
          <tpl fld="2" item="30"/>
          <tpl hier="9" item="1"/>
          <tpl hier="11" item="4"/>
          <tpl hier="12" item="5"/>
          <tpl fld="4" item="0"/>
        </tpls>
      </n>
      <n v="15383656612">
        <tpls c="8">
          <tpl hier="1" item="6"/>
          <tpl hier="4" item="3"/>
          <tpl fld="3" item="51"/>
          <tpl fld="2" item="30"/>
          <tpl hier="9" item="1"/>
          <tpl hier="11" item="4"/>
          <tpl hier="12" item="5"/>
          <tpl fld="4" item="0"/>
        </tpls>
      </n>
      <n v="40021724592">
        <tpls c="8">
          <tpl hier="1" item="6"/>
          <tpl hier="4" item="3"/>
          <tpl fld="3" item="47"/>
          <tpl fld="2" item="30"/>
          <tpl hier="9" item="1"/>
          <tpl hier="11" item="4"/>
          <tpl hier="12" item="5"/>
          <tpl fld="4" item="0"/>
        </tpls>
      </n>
      <n v="14567688816">
        <tpls c="8">
          <tpl hier="1" item="6"/>
          <tpl hier="4" item="3"/>
          <tpl fld="3" item="16"/>
          <tpl fld="2" item="45"/>
          <tpl hier="9" item="1"/>
          <tpl hier="11" item="4"/>
          <tpl hier="12" item="5"/>
          <tpl fld="4" item="0"/>
        </tpls>
      </n>
      <n v="264951124268.125">
        <tpls c="8">
          <tpl hier="1" item="6"/>
          <tpl hier="4" item="3"/>
          <tpl fld="3" item="3"/>
          <tpl fld="2" item="45"/>
          <tpl hier="9" item="1"/>
          <tpl hier="11" item="4"/>
          <tpl hier="12" item="5"/>
          <tpl fld="4" item="0"/>
        </tpls>
      </n>
      <n v="1474196643328">
        <tpls c="8">
          <tpl hier="1" item="6"/>
          <tpl hier="4" item="3"/>
          <tpl fld="3" item="49"/>
          <tpl fld="2" item="45"/>
          <tpl hier="9" item="1"/>
          <tpl hier="11" item="4"/>
          <tpl hier="12" item="5"/>
          <tpl fld="4" item="0"/>
        </tpls>
      </n>
      <n v="45665462208">
        <tpls c="8">
          <tpl hier="1" item="6"/>
          <tpl hier="4" item="3"/>
          <tpl fld="3" item="26"/>
          <tpl fld="2" item="25"/>
          <tpl hier="9" item="1"/>
          <tpl hier="11" item="4"/>
          <tpl hier="12" item="5"/>
          <tpl fld="4" item="0"/>
        </tpls>
      </n>
      <n v="172551934208">
        <tpls c="8">
          <tpl hier="1" item="6"/>
          <tpl hier="4" item="3"/>
          <tpl fld="3" item="7"/>
          <tpl fld="2" item="25"/>
          <tpl hier="9" item="1"/>
          <tpl hier="11" item="4"/>
          <tpl hier="12" item="5"/>
          <tpl fld="4" item="0"/>
        </tpls>
      </n>
      <n v="668073645312">
        <tpls c="8">
          <tpl hier="1" item="6"/>
          <tpl hier="4" item="3"/>
          <tpl fld="3" item="55"/>
          <tpl fld="2" item="25"/>
          <tpl hier="9" item="1"/>
          <tpl hier="11" item="4"/>
          <tpl hier="12" item="5"/>
          <tpl fld="4" item="0"/>
        </tpls>
      </n>
      <n v="8089867864">
        <tpls c="8">
          <tpl hier="1" item="6"/>
          <tpl hier="4" item="3"/>
          <tpl fld="3" item="32"/>
          <tpl fld="2" item="38"/>
          <tpl hier="9" item="1"/>
          <tpl hier="11" item="4"/>
          <tpl hier="12" item="5"/>
          <tpl fld="4" item="0"/>
        </tpls>
      </n>
      <n v="41653046528">
        <tpls c="8">
          <tpl hier="1" item="6"/>
          <tpl hier="4" item="3"/>
          <tpl fld="3" item="15"/>
          <tpl fld="2" item="38"/>
          <tpl hier="9" item="1"/>
          <tpl hier="11" item="4"/>
          <tpl hier="12" item="5"/>
          <tpl fld="4" item="0"/>
        </tpls>
      </n>
      <n v="96344354560">
        <tpls c="8">
          <tpl hier="1" item="6"/>
          <tpl hier="4" item="3"/>
          <tpl fld="3" item="2"/>
          <tpl fld="2" item="38"/>
          <tpl hier="9" item="1"/>
          <tpl hier="11" item="4"/>
          <tpl hier="12" item="5"/>
          <tpl fld="4" item="0"/>
        </tpls>
      </n>
      <n v="1236256381.25">
        <tpls c="8">
          <tpl hier="1" item="6"/>
          <tpl hier="4" item="3"/>
          <tpl fld="3" item="44"/>
          <tpl fld="2" item="16"/>
          <tpl hier="9" item="1"/>
          <tpl hier="11" item="4"/>
          <tpl hier="12" item="5"/>
          <tpl fld="4" item="0"/>
        </tpls>
      </n>
      <n v="13168375224">
        <tpls c="8">
          <tpl hier="1" item="6"/>
          <tpl hier="4" item="3"/>
          <tpl fld="3" item="22"/>
          <tpl fld="2" item="16"/>
          <tpl hier="9" item="1"/>
          <tpl hier="11" item="4"/>
          <tpl hier="12" item="5"/>
          <tpl fld="4" item="0"/>
        </tpls>
      </n>
      <n v="20342152488">
        <tpls c="8">
          <tpl hier="1" item="6"/>
          <tpl hier="4" item="3"/>
          <tpl fld="3" item="6"/>
          <tpl fld="2" item="16"/>
          <tpl hier="9" item="1"/>
          <tpl hier="11" item="4"/>
          <tpl hier="12" item="5"/>
          <tpl fld="4" item="0"/>
        </tpls>
      </n>
      <n v="17524061664">
        <tpls c="8">
          <tpl hier="1" item="6"/>
          <tpl hier="4" item="3"/>
          <tpl fld="3" item="35"/>
          <tpl fld="2" item="10"/>
          <tpl hier="9" item="1"/>
          <tpl hier="11" item="4"/>
          <tpl hier="12" item="5"/>
          <tpl fld="4" item="0"/>
        </tpls>
      </n>
      <n v="96655994432">
        <tpls c="8">
          <tpl hier="1" item="6"/>
          <tpl hier="4" item="3"/>
          <tpl fld="3" item="36"/>
          <tpl fld="2" item="10"/>
          <tpl hier="9" item="1"/>
          <tpl hier="11" item="4"/>
          <tpl hier="12" item="5"/>
          <tpl fld="4" item="0"/>
        </tpls>
      </n>
      <n v="253198628304">
        <tpls c="8">
          <tpl hier="1" item="6"/>
          <tpl hier="4" item="3"/>
          <tpl fld="3" item="14"/>
          <tpl fld="2" item="10"/>
          <tpl hier="9" item="1"/>
          <tpl hier="11" item="4"/>
          <tpl hier="12" item="5"/>
          <tpl fld="4" item="0"/>
        </tpls>
      </n>
      <n v="123305049856">
        <tpls c="8">
          <tpl hier="1" item="6"/>
          <tpl hier="4" item="3"/>
          <tpl fld="3" item="43"/>
          <tpl fld="2" item="12"/>
          <tpl hier="9" item="1"/>
          <tpl hier="11" item="4"/>
          <tpl hier="12" item="5"/>
          <tpl fld="4" item="0"/>
        </tpls>
      </n>
      <n v="495705669632">
        <tpls c="8">
          <tpl hier="1" item="6"/>
          <tpl hier="4" item="3"/>
          <tpl fld="3" item="17"/>
          <tpl fld="2" item="12"/>
          <tpl hier="9" item="1"/>
          <tpl hier="11" item="4"/>
          <tpl hier="12" item="5"/>
          <tpl fld="4" item="0"/>
        </tpls>
      </n>
      <n v="4141799936">
        <tpls c="8">
          <tpl hier="1" item="6"/>
          <tpl hier="4" item="3"/>
          <tpl fld="3" item="48"/>
          <tpl fld="2" item="18"/>
          <tpl hier="9" item="1"/>
          <tpl hier="11" item="4"/>
          <tpl hier="12" item="5"/>
          <tpl fld="4" item="0"/>
        </tpls>
      </n>
      <n v="81557600256">
        <tpls c="8">
          <tpl hier="1" item="6"/>
          <tpl hier="4" item="3"/>
          <tpl fld="3" item="31"/>
          <tpl fld="2" item="18"/>
          <tpl hier="9" item="1"/>
          <tpl hier="11" item="4"/>
          <tpl hier="12" item="5"/>
          <tpl fld="4" item="0"/>
        </tpls>
      </n>
      <n v="394045066080">
        <tpls c="8">
          <tpl hier="1" item="6"/>
          <tpl hier="4" item="3"/>
          <tpl fld="3" item="6"/>
          <tpl fld="2" item="18"/>
          <tpl hier="9" item="1"/>
          <tpl hier="11" item="4"/>
          <tpl hier="12" item="5"/>
          <tpl fld="4" item="0"/>
        </tpls>
      </n>
      <n v="472451492">
        <tpls c="8">
          <tpl hier="1" item="6"/>
          <tpl hier="4" item="3"/>
          <tpl fld="3" item="32"/>
          <tpl fld="2" item="20"/>
          <tpl hier="9" item="1"/>
          <tpl hier="11" item="4"/>
          <tpl hier="12" item="5"/>
          <tpl fld="4" item="0"/>
        </tpls>
      </n>
      <n v="8072547165">
        <tpls c="8">
          <tpl hier="1" item="6"/>
          <tpl hier="4" item="3"/>
          <tpl fld="3" item="3"/>
          <tpl fld="2" item="20"/>
          <tpl hier="9" item="1"/>
          <tpl hier="11" item="4"/>
          <tpl hier="12" item="5"/>
          <tpl fld="4" item="0"/>
        </tpls>
      </n>
      <n v="38822891608">
        <tpls c="8">
          <tpl hier="1" item="6"/>
          <tpl hier="4" item="3"/>
          <tpl fld="3" item="33"/>
          <tpl fld="2" item="20"/>
          <tpl hier="9" item="1"/>
          <tpl hier="11" item="4"/>
          <tpl hier="12" item="5"/>
          <tpl fld="4" item="0"/>
        </tpls>
      </n>
      <n v="14438746224">
        <tpls c="8">
          <tpl hier="1" item="6"/>
          <tpl hier="4" item="3"/>
          <tpl fld="3" item="40"/>
          <tpl fld="2" item="32"/>
          <tpl hier="9" item="1"/>
          <tpl hier="11" item="4"/>
          <tpl hier="12" item="5"/>
          <tpl fld="4" item="0"/>
        </tpls>
      </n>
      <n v="80505325240">
        <tpls c="8">
          <tpl hier="1" item="6"/>
          <tpl hier="4" item="3"/>
          <tpl fld="3" item="47"/>
          <tpl fld="2" item="32"/>
          <tpl hier="9" item="1"/>
          <tpl hier="11" item="4"/>
          <tpl hier="12" item="5"/>
          <tpl fld="4" item="0"/>
        </tpls>
      </n>
      <n v="610071108.75">
        <tpls c="8">
          <tpl hier="1" item="6"/>
          <tpl hier="4" item="3"/>
          <tpl fld="3" item="43"/>
          <tpl fld="2" item="9"/>
          <tpl hier="9" item="1"/>
          <tpl hier="11" item="4"/>
          <tpl hier="12" item="5"/>
          <tpl fld="4" item="0"/>
        </tpls>
      </n>
      <n v="6424144736">
        <tpls c="8">
          <tpl hier="1" item="6"/>
          <tpl hier="4" item="3"/>
          <tpl fld="3" item="41"/>
          <tpl fld="2" item="9"/>
          <tpl hier="9" item="1"/>
          <tpl hier="11" item="4"/>
          <tpl hier="12" item="5"/>
          <tpl fld="4" item="0"/>
        </tpls>
      </n>
      <n v="3900182944">
        <tpls c="8">
          <tpl hier="1" item="6"/>
          <tpl hier="4" item="3"/>
          <tpl fld="3" item="15"/>
          <tpl fld="2" item="11"/>
          <tpl hier="9" item="1"/>
          <tpl hier="11" item="4"/>
          <tpl hier="12" item="5"/>
          <tpl fld="4" item="0"/>
        </tpls>
      </n>
      <n v="73018897776">
        <tpls c="8">
          <tpl hier="1" item="6"/>
          <tpl hier="4" item="3"/>
          <tpl fld="3" item="37"/>
          <tpl fld="2" item="15"/>
          <tpl hier="9" item="1"/>
          <tpl hier="11" item="4"/>
          <tpl hier="12" item="5"/>
          <tpl fld="4" item="0"/>
        </tpls>
      </n>
      <n v="1310847032768">
        <tpls c="8">
          <tpl hier="1" item="6"/>
          <tpl hier="4" item="3"/>
          <tpl fld="3" item="1"/>
          <tpl fld="2" item="15"/>
          <tpl hier="9" item="1"/>
          <tpl hier="11" item="4"/>
          <tpl hier="12" item="5"/>
          <tpl fld="4" item="0"/>
        </tpls>
      </n>
      <n v="45078081864">
        <tpls c="8">
          <tpl hier="1" item="6"/>
          <tpl hier="4" item="3"/>
          <tpl fld="3" item="51"/>
          <tpl fld="2" item="19"/>
          <tpl hier="9" item="1"/>
          <tpl hier="11" item="4"/>
          <tpl hier="12" item="5"/>
          <tpl fld="4" item="0"/>
        </tpls>
      </n>
      <n v="914499968">
        <tpls c="8">
          <tpl hier="1" item="6"/>
          <tpl hier="4" item="3"/>
          <tpl fld="3" item="57"/>
          <tpl fld="2" item="4"/>
          <tpl hier="9" item="1"/>
          <tpl hier="11" item="4"/>
          <tpl hier="12" item="5"/>
          <tpl fld="4" item="0"/>
        </tpls>
      </n>
      <n v="160760195968">
        <tpls c="8">
          <tpl hier="1" item="6"/>
          <tpl hier="4" item="3"/>
          <tpl fld="3" item="49"/>
          <tpl fld="2" item="3"/>
          <tpl hier="9" item="1"/>
          <tpl hier="11" item="4"/>
          <tpl hier="12" item="5"/>
          <tpl fld="4" item="0"/>
        </tpls>
      </n>
      <n v="16038125766842.75">
        <tpls c="8">
          <tpl hier="1" item="6"/>
          <tpl hier="4" item="3"/>
          <tpl fld="3" item="27"/>
          <tpl fld="1" item="0"/>
          <tpl hier="9" item="1"/>
          <tpl hier="11" item="4"/>
          <tpl hier="12" item="5"/>
          <tpl fld="4" item="0"/>
        </tpls>
      </n>
      <n v="69337413504">
        <tpls c="8">
          <tpl hier="1" item="6"/>
          <tpl hier="4" item="3"/>
          <tpl fld="3" item="49"/>
          <tpl fld="2" item="64"/>
          <tpl hier="9" item="1"/>
          <tpl hier="11" item="4"/>
          <tpl hier="12" item="5"/>
          <tpl fld="4" item="0"/>
        </tpls>
      </n>
      <n v="7758615800">
        <tpls c="8">
          <tpl hier="1" item="6"/>
          <tpl hier="4" item="3"/>
          <tpl fld="3" item="37"/>
          <tpl fld="2" item="33"/>
          <tpl hier="9" item="1"/>
          <tpl hier="11" item="4"/>
          <tpl hier="12" item="5"/>
          <tpl fld="4" item="0"/>
        </tpls>
      </n>
      <n v="18616699512">
        <tpls c="8">
          <tpl hier="1" item="6"/>
          <tpl hier="4" item="3"/>
          <tpl fld="3" item="39"/>
          <tpl fld="2" item="33"/>
          <tpl hier="9" item="1"/>
          <tpl hier="11" item="4"/>
          <tpl hier="12" item="5"/>
          <tpl fld="4" item="0"/>
        </tpls>
      </n>
      <n v="34059581756">
        <tpls c="8">
          <tpl hier="1" item="6"/>
          <tpl hier="4" item="3"/>
          <tpl fld="3" item="28"/>
          <tpl fld="2" item="33"/>
          <tpl hier="9" item="1"/>
          <tpl hier="11" item="4"/>
          <tpl hier="12" item="5"/>
          <tpl fld="4" item="0"/>
        </tpls>
      </n>
      <n v="226611815552">
        <tpls c="8">
          <tpl hier="1" item="6"/>
          <tpl hier="4" item="3"/>
          <tpl fld="3" item="19"/>
          <tpl fld="2" item="33"/>
          <tpl hier="9" item="1"/>
          <tpl hier="11" item="4"/>
          <tpl hier="12" item="5"/>
          <tpl fld="4" item="0"/>
        </tpls>
      </n>
      <n v="8616061248">
        <tpls c="8">
          <tpl hier="1" item="6"/>
          <tpl hier="4" item="3"/>
          <tpl fld="3" item="26"/>
          <tpl fld="2" item="43"/>
          <tpl hier="9" item="1"/>
          <tpl hier="11" item="4"/>
          <tpl hier="12" item="5"/>
          <tpl fld="4" item="0"/>
        </tpls>
      </n>
      <n v="34852302240">
        <tpls c="8">
          <tpl hier="1" item="6"/>
          <tpl hier="4" item="3"/>
          <tpl fld="3" item="25"/>
          <tpl fld="2" item="43"/>
          <tpl hier="9" item="1"/>
          <tpl hier="11" item="4"/>
          <tpl hier="12" item="5"/>
          <tpl fld="4" item="0"/>
        </tpls>
      </n>
      <n v="78215206704">
        <tpls c="8">
          <tpl hier="1" item="6"/>
          <tpl hier="4" item="3"/>
          <tpl fld="3" item="24"/>
          <tpl fld="2" item="43"/>
          <tpl hier="9" item="1"/>
          <tpl hier="11" item="4"/>
          <tpl hier="12" item="5"/>
          <tpl fld="4" item="0"/>
        </tpls>
      </n>
      <n v="304583325232">
        <tpls c="8">
          <tpl hier="1" item="6"/>
          <tpl hier="4" item="3"/>
          <tpl fld="3" item="23"/>
          <tpl fld="2" item="43"/>
          <tpl hier="9" item="1"/>
          <tpl hier="11" item="4"/>
          <tpl hier="12" item="5"/>
          <tpl fld="4" item="0"/>
        </tpls>
      </n>
      <n v="1385150000">
        <tpls c="8">
          <tpl hier="1" item="6"/>
          <tpl hier="4" item="3"/>
          <tpl fld="3" item="10"/>
          <tpl fld="2" item="22"/>
          <tpl hier="9" item="1"/>
          <tpl hier="11" item="4"/>
          <tpl hier="12" item="5"/>
          <tpl fld="4" item="0"/>
        </tpls>
      </n>
      <n v="2555255760">
        <tpls c="8">
          <tpl hier="1" item="6"/>
          <tpl hier="4" item="3"/>
          <tpl fld="3" item="12"/>
          <tpl fld="2" item="22"/>
          <tpl hier="9" item="1"/>
          <tpl hier="11" item="4"/>
          <tpl hier="12" item="5"/>
          <tpl fld="4" item="0"/>
        </tpls>
      </n>
      <n v="4281487780">
        <tpls c="8">
          <tpl hier="1" item="6"/>
          <tpl hier="4" item="3"/>
          <tpl fld="3" item="11"/>
          <tpl fld="2" item="22"/>
          <tpl hier="9" item="1"/>
          <tpl hier="11" item="4"/>
          <tpl hier="12" item="5"/>
          <tpl fld="4" item="0"/>
        </tpls>
      </n>
      <n v="21685266528">
        <tpls c="8">
          <tpl hier="1" item="6"/>
          <tpl hier="4" item="3"/>
          <tpl fld="3" item="9"/>
          <tpl fld="2" item="22"/>
          <tpl hier="9" item="1"/>
          <tpl hier="11" item="4"/>
          <tpl hier="12" item="5"/>
          <tpl fld="4" item="0"/>
        </tpls>
      </n>
      <n v="466800000">
        <tpls c="8">
          <tpl hier="1" item="6"/>
          <tpl hier="4" item="3"/>
          <tpl fld="3" item="57"/>
          <tpl fld="2" item="21"/>
          <tpl hier="9" item="1"/>
          <tpl hier="11" item="4"/>
          <tpl hier="12" item="5"/>
          <tpl fld="4" item="0"/>
        </tpls>
      </n>
      <n v="12926902296">
        <tpls c="8">
          <tpl hier="1" item="6"/>
          <tpl hier="4" item="3"/>
          <tpl fld="3" item="3"/>
          <tpl fld="2" item="21"/>
          <tpl hier="9" item="1"/>
          <tpl hier="11" item="4"/>
          <tpl hier="12" item="5"/>
          <tpl fld="4" item="0"/>
        </tpls>
      </n>
      <n v="24122017948">
        <tpls c="8">
          <tpl hier="1" item="6"/>
          <tpl hier="4" item="3"/>
          <tpl fld="3" item="1"/>
          <tpl fld="2" item="21"/>
          <tpl hier="9" item="1"/>
          <tpl hier="11" item="4"/>
          <tpl hier="12" item="5"/>
          <tpl fld="4" item="0"/>
        </tpls>
      </n>
      <n v="10142719728">
        <tpls c="8">
          <tpl hier="1" item="6"/>
          <tpl hier="4" item="3"/>
          <tpl fld="3" item="20"/>
          <tpl fld="2" item="41"/>
          <tpl hier="9" item="1"/>
          <tpl hier="11" item="4"/>
          <tpl hier="12" item="5"/>
          <tpl fld="4" item="0"/>
        </tpls>
      </n>
      <n v="29570359456">
        <tpls c="8">
          <tpl hier="1" item="6"/>
          <tpl hier="4" item="3"/>
          <tpl fld="3" item="51"/>
          <tpl fld="2" item="41"/>
          <tpl hier="9" item="1"/>
          <tpl hier="11" item="4"/>
          <tpl hier="12" item="5"/>
          <tpl fld="4" item="0"/>
        </tpls>
      </n>
      <n v="87824332672">
        <tpls c="8">
          <tpl hier="1" item="6"/>
          <tpl hier="4" item="3"/>
          <tpl fld="3" item="38"/>
          <tpl fld="2" item="41"/>
          <tpl hier="9" item="1"/>
          <tpl hier="11" item="4"/>
          <tpl hier="12" item="5"/>
          <tpl fld="4" item="0"/>
        </tpls>
      </n>
      <n v="211185986048">
        <tpls c="8">
          <tpl hier="1" item="6"/>
          <tpl hier="4" item="3"/>
          <tpl fld="3" item="44"/>
          <tpl fld="2" item="39"/>
          <tpl hier="9" item="1"/>
          <tpl hier="11" item="4"/>
          <tpl hier="12" item="5"/>
          <tpl fld="4" item="0"/>
        </tpls>
      </n>
      <n v="696386924544">
        <tpls c="8">
          <tpl hier="1" item="6"/>
          <tpl hier="4" item="3"/>
          <tpl fld="3" item="43"/>
          <tpl fld="2" item="39"/>
          <tpl hier="9" item="1"/>
          <tpl hier="11" item="4"/>
          <tpl hier="12" item="5"/>
          <tpl fld="4" item="0"/>
        </tpls>
      </n>
      <n v="1764941803776">
        <tpls c="8">
          <tpl hier="1" item="6"/>
          <tpl hier="4" item="3"/>
          <tpl fld="3" item="42"/>
          <tpl fld="2" item="39"/>
          <tpl hier="9" item="1"/>
          <tpl hier="11" item="4"/>
          <tpl hier="12" item="5"/>
          <tpl fld="4" item="0"/>
        </tpls>
      </n>
      <n v="9987048673280">
        <tpls c="8">
          <tpl hier="1" item="6"/>
          <tpl hier="4" item="3"/>
          <tpl fld="3" item="41"/>
          <tpl fld="2" item="39"/>
          <tpl hier="9" item="1"/>
          <tpl hier="11" item="4"/>
          <tpl hier="12" item="5"/>
          <tpl fld="4" item="0"/>
        </tpls>
      </n>
      <n v="7458478932">
        <tpls c="8">
          <tpl hier="1" item="6"/>
          <tpl hier="4" item="3"/>
          <tpl fld="3" item="32"/>
          <tpl fld="2" item="14"/>
          <tpl hier="9" item="1"/>
          <tpl hier="11" item="4"/>
          <tpl hier="12" item="5"/>
          <tpl fld="4" item="0"/>
        </tpls>
      </n>
      <n v="32597456592">
        <tpls c="8">
          <tpl hier="1" item="6"/>
          <tpl hier="4" item="3"/>
          <tpl fld="3" item="31"/>
          <tpl fld="2" item="14"/>
          <tpl hier="9" item="1"/>
          <tpl hier="11" item="4"/>
          <tpl hier="12" item="5"/>
          <tpl fld="4" item="0"/>
        </tpls>
      </n>
      <n v="70806304480">
        <tpls c="8">
          <tpl hier="1" item="6"/>
          <tpl hier="4" item="3"/>
          <tpl fld="3" item="30"/>
          <tpl fld="2" item="14"/>
          <tpl hier="9" item="1"/>
          <tpl hier="11" item="4"/>
          <tpl hier="12" item="5"/>
          <tpl fld="4" item="0"/>
        </tpls>
      </n>
      <n v="299059307168">
        <tpls c="8">
          <tpl hier="1" item="6"/>
          <tpl hier="4" item="3"/>
          <tpl fld="3" item="29"/>
          <tpl fld="2" item="14"/>
          <tpl hier="9" item="1"/>
          <tpl hier="11" item="4"/>
          <tpl hier="12" item="5"/>
          <tpl fld="4" item="0"/>
        </tpls>
      </n>
      <n v="306483361.6875">
        <tpls c="8">
          <tpl hier="1" item="6"/>
          <tpl hier="4" item="3"/>
          <tpl fld="3" item="16"/>
          <tpl fld="2" item="31"/>
          <tpl hier="9" item="1"/>
          <tpl hier="11" item="4"/>
          <tpl hier="12" item="5"/>
          <tpl fld="4" item="0"/>
        </tpls>
      </n>
      <n v="1148130744">
        <tpls c="8">
          <tpl hier="1" item="6"/>
          <tpl hier="4" item="3"/>
          <tpl fld="3" item="15"/>
          <tpl fld="2" item="31"/>
          <tpl hier="9" item="1"/>
          <tpl hier="11" item="4"/>
          <tpl hier="12" item="5"/>
          <tpl fld="4" item="0"/>
        </tpls>
      </n>
      <n v="4112251136">
        <tpls c="8">
          <tpl hier="1" item="6"/>
          <tpl hier="4" item="3"/>
          <tpl fld="3" item="14"/>
          <tpl fld="2" item="31"/>
          <tpl hier="9" item="1"/>
          <tpl hier="11" item="4"/>
          <tpl hier="12" item="5"/>
          <tpl fld="4" item="0"/>
        </tpls>
      </n>
      <n v="15851312078">
        <tpls c="8">
          <tpl hier="1" item="6"/>
          <tpl hier="4" item="3"/>
          <tpl fld="3" item="13"/>
          <tpl fld="2" item="31"/>
          <tpl hier="9" item="1"/>
          <tpl hier="11" item="4"/>
          <tpl hier="12" item="5"/>
          <tpl fld="4" item="0"/>
        </tpls>
      </n>
      <n v="7837060083.5">
        <tpls c="8">
          <tpl hier="1" item="6"/>
          <tpl hier="4" item="3"/>
          <tpl fld="3" item="4"/>
          <tpl fld="2" item="29"/>
          <tpl hier="9" item="1"/>
          <tpl hier="11" item="4"/>
          <tpl hier="12" item="5"/>
          <tpl fld="4" item="0"/>
        </tpls>
      </n>
      <n v="12354481656">
        <tpls c="8">
          <tpl hier="1" item="6"/>
          <tpl hier="4" item="3"/>
          <tpl fld="3" item="58"/>
          <tpl fld="2" item="29"/>
          <tpl hier="9" item="1"/>
          <tpl hier="11" item="4"/>
          <tpl hier="12" item="5"/>
          <tpl fld="4" item="0"/>
        </tpls>
      </n>
      <n v="26423944288">
        <tpls c="8">
          <tpl hier="1" item="6"/>
          <tpl hier="4" item="3"/>
          <tpl fld="3" item="2"/>
          <tpl fld="2" item="29"/>
          <tpl hier="9" item="1"/>
          <tpl hier="11" item="4"/>
          <tpl hier="12" item="5"/>
          <tpl fld="4" item="0"/>
        </tpls>
      </n>
      <n v="3039824048">
        <tpls c="8">
          <tpl hier="1" item="6"/>
          <tpl hier="4" item="3"/>
          <tpl fld="3" item="54"/>
          <tpl fld="2" item="27"/>
          <tpl hier="9" item="1"/>
          <tpl hier="11" item="4"/>
          <tpl hier="12" item="5"/>
          <tpl fld="4" item="0"/>
        </tpls>
      </n>
      <n v="10487684232">
        <tpls c="8">
          <tpl hier="1" item="6"/>
          <tpl hier="4" item="3"/>
          <tpl fld="3" item="53"/>
          <tpl fld="2" item="27"/>
          <tpl hier="9" item="1"/>
          <tpl hier="11" item="4"/>
          <tpl hier="12" item="5"/>
          <tpl fld="4" item="0"/>
        </tpls>
      </n>
      <n v="22792888112">
        <tpls c="8">
          <tpl hier="1" item="6"/>
          <tpl hier="4" item="3"/>
          <tpl fld="3" item="52"/>
          <tpl fld="2" item="27"/>
          <tpl hier="9" item="1"/>
          <tpl hier="11" item="4"/>
          <tpl hier="12" item="5"/>
          <tpl fld="4" item="0"/>
        </tpls>
      </n>
      <n v="14967256911">
        <tpls c="8">
          <tpl hier="1" item="6"/>
          <tpl hier="4" item="3"/>
          <tpl fld="3" item="48"/>
          <tpl fld="2" item="26"/>
          <tpl hier="9" item="1"/>
          <tpl hier="11" item="4"/>
          <tpl hier="12" item="5"/>
          <tpl fld="4" item="0"/>
        </tpls>
      </n>
      <n v="98403834784">
        <tpls c="8">
          <tpl hier="1" item="6"/>
          <tpl hier="4" item="3"/>
          <tpl fld="3" item="46"/>
          <tpl fld="2" item="26"/>
          <tpl hier="9" item="1"/>
          <tpl hier="11" item="4"/>
          <tpl hier="12" item="5"/>
          <tpl fld="4" item="0"/>
        </tpls>
      </n>
      <n v="485356233152">
        <tpls c="8">
          <tpl hier="1" item="6"/>
          <tpl hier="4" item="3"/>
          <tpl fld="3" item="45"/>
          <tpl fld="2" item="26"/>
          <tpl hier="9" item="1"/>
          <tpl hier="11" item="4"/>
          <tpl hier="12" item="5"/>
          <tpl fld="4" item="0"/>
        </tpls>
      </n>
      <n v="1528819625728">
        <tpls c="8">
          <tpl hier="1" item="6"/>
          <tpl hier="4" item="3"/>
          <tpl fld="3" item="47"/>
          <tpl fld="2" item="26"/>
          <tpl hier="9" item="1"/>
          <tpl hier="11" item="4"/>
          <tpl hier="12" item="5"/>
          <tpl fld="4" item="0"/>
        </tpls>
      </n>
      <n v="1397515412">
        <tpls c="8">
          <tpl hier="1" item="6"/>
          <tpl hier="4" item="3"/>
          <tpl fld="3" item="34"/>
          <tpl fld="2" item="24"/>
          <tpl hier="9" item="1"/>
          <tpl hier="11" item="4"/>
          <tpl hier="12" item="5"/>
          <tpl fld="4" item="0"/>
        </tpls>
      </n>
      <n v="6015420518">
        <tpls c="8">
          <tpl hier="1" item="6"/>
          <tpl hier="4" item="3"/>
          <tpl fld="3" item="36"/>
          <tpl fld="2" item="24"/>
          <tpl hier="9" item="1"/>
          <tpl hier="11" item="4"/>
          <tpl hier="12" item="5"/>
          <tpl fld="4" item="0"/>
        </tpls>
      </n>
      <n v="10307599144">
        <tpls c="8">
          <tpl hier="1" item="6"/>
          <tpl hier="4" item="3"/>
          <tpl fld="3" item="27"/>
          <tpl fld="2" item="24"/>
          <tpl hier="9" item="1"/>
          <tpl hier="11" item="4"/>
          <tpl hier="12" item="5"/>
          <tpl fld="4" item="0"/>
        </tpls>
      </n>
      <n v="45650992256">
        <tpls c="8">
          <tpl hier="1" item="6"/>
          <tpl hier="4" item="3"/>
          <tpl fld="3" item="33"/>
          <tpl fld="2" item="24"/>
          <tpl hier="9" item="1"/>
          <tpl hier="11" item="4"/>
          <tpl hier="12" item="5"/>
          <tpl fld="4" item="0"/>
        </tpls>
      </n>
      <n v="149789102080">
        <tpls c="8">
          <tpl hier="1" item="6"/>
          <tpl hier="4" item="3"/>
          <tpl fld="3" item="18"/>
          <tpl fld="2" item="17"/>
          <tpl hier="9" item="1"/>
          <tpl hier="11" item="4"/>
          <tpl hier="12" item="5"/>
          <tpl fld="4" item="0"/>
        </tpls>
      </n>
      <n v="898730867712">
        <tpls c="8">
          <tpl hier="1" item="6"/>
          <tpl hier="4" item="3"/>
          <tpl fld="3" item="22"/>
          <tpl fld="2" item="17"/>
          <tpl hier="9" item="1"/>
          <tpl hier="11" item="4"/>
          <tpl hier="12" item="5"/>
          <tpl fld="4" item="0"/>
        </tpls>
      </n>
      <n v="3713309984768">
        <tpls c="8">
          <tpl hier="1" item="6"/>
          <tpl hier="4" item="3"/>
          <tpl fld="3" item="17"/>
          <tpl fld="2" item="17"/>
          <tpl hier="9" item="1"/>
          <tpl hier="11" item="4"/>
          <tpl hier="12" item="5"/>
          <tpl fld="4" item="0"/>
        </tpls>
      </n>
      <n v="5951544295424">
        <tpls c="8">
          <tpl hier="1" item="6"/>
          <tpl hier="4" item="3"/>
          <tpl fld="3" item="21"/>
          <tpl fld="2" item="17"/>
          <tpl hier="9" item="1"/>
          <tpl hier="11" item="4"/>
          <tpl hier="12" item="5"/>
          <tpl fld="4" item="0"/>
        </tpls>
      </n>
      <n v="2796049424">
        <tpls c="8">
          <tpl hier="1" item="6"/>
          <tpl hier="4" item="3"/>
          <tpl fld="3" item="8"/>
          <tpl fld="2" item="13"/>
          <tpl hier="9" item="1"/>
          <tpl hier="11" item="4"/>
          <tpl hier="12" item="5"/>
          <tpl fld="4" item="0"/>
        </tpls>
      </n>
      <n v="13538396216">
        <tpls c="8">
          <tpl hier="1" item="6"/>
          <tpl hier="4" item="3"/>
          <tpl fld="3" item="7"/>
          <tpl fld="2" item="13"/>
          <tpl hier="9" item="1"/>
          <tpl hier="11" item="4"/>
          <tpl hier="12" item="5"/>
          <tpl fld="4" item="0"/>
        </tpls>
      </n>
      <n v="32863313240">
        <tpls c="8">
          <tpl hier="1" item="6"/>
          <tpl hier="4" item="3"/>
          <tpl fld="3" item="6"/>
          <tpl fld="2" item="13"/>
          <tpl hier="9" item="1"/>
          <tpl hier="11" item="4"/>
          <tpl hier="12" item="5"/>
          <tpl fld="4" item="0"/>
        </tpls>
      </n>
      <n v="162068593664">
        <tpls c="8">
          <tpl hier="1" item="6"/>
          <tpl hier="4" item="3"/>
          <tpl fld="3" item="5"/>
          <tpl fld="2" item="13"/>
          <tpl hier="9" item="1"/>
          <tpl hier="11" item="4"/>
          <tpl hier="12" item="5"/>
          <tpl fld="4" item="0"/>
        </tpls>
      </n>
      <n v="5668563248">
        <tpls c="8">
          <tpl hier="1" item="6"/>
          <tpl hier="4" item="3"/>
          <tpl fld="3" item="56"/>
          <tpl fld="2" item="23"/>
          <tpl hier="9" item="1"/>
          <tpl hier="11" item="4"/>
          <tpl hier="12" item="5"/>
          <tpl fld="4" item="0"/>
        </tpls>
      </n>
      <n v="3949861621">
        <tpls c="8">
          <tpl hier="1" item="6"/>
          <tpl hier="4" item="3"/>
          <tpl fld="3" item="0"/>
          <tpl fld="2" item="23"/>
          <tpl hier="9" item="1"/>
          <tpl hier="11" item="4"/>
          <tpl hier="12" item="5"/>
          <tpl fld="4" item="0"/>
        </tpls>
      </n>
      <n v="37794402320">
        <tpls c="8">
          <tpl hier="1" item="6"/>
          <tpl hier="4" item="3"/>
          <tpl fld="3" item="55"/>
          <tpl fld="2" item="23"/>
          <tpl hier="9" item="1"/>
          <tpl hier="11" item="4"/>
          <tpl hier="12" item="5"/>
          <tpl fld="4" item="0"/>
        </tpls>
      </n>
      <n v="1571453274.5">
        <tpls c="8">
          <tpl hier="1" item="6"/>
          <tpl hier="4" item="3"/>
          <tpl fld="3" item="35"/>
          <tpl fld="2" item="30"/>
          <tpl hier="9" item="1"/>
          <tpl hier="11" item="4"/>
          <tpl hier="12" item="5"/>
          <tpl fld="4" item="0"/>
        </tpls>
      </n>
      <n v="4816495856">
        <tpls c="8">
          <tpl hier="1" item="6"/>
          <tpl hier="4" item="3"/>
          <tpl fld="3" item="40"/>
          <tpl fld="2" item="30"/>
          <tpl hier="9" item="1"/>
          <tpl hier="11" item="4"/>
          <tpl hier="12" item="5"/>
          <tpl fld="4" item="0"/>
        </tpls>
      </n>
      <n v="10222022456">
        <tpls c="8">
          <tpl hier="1" item="6"/>
          <tpl hier="4" item="3"/>
          <tpl fld="3" item="50"/>
          <tpl fld="2" item="30"/>
          <tpl hier="9" item="1"/>
          <tpl hier="11" item="4"/>
          <tpl hier="12" item="5"/>
          <tpl fld="4" item="0"/>
        </tpls>
      </n>
      <n v="43805137636.5">
        <tpls c="8">
          <tpl hier="1" item="6"/>
          <tpl hier="4" item="3"/>
          <tpl fld="3" item="41"/>
          <tpl fld="2" item="30"/>
          <tpl hier="9" item="1"/>
          <tpl hier="11" item="4"/>
          <tpl hier="12" item="5"/>
          <tpl fld="4" item="0"/>
        </tpls>
      </n>
      <n v="26736385952">
        <tpls c="8">
          <tpl hier="1" item="6"/>
          <tpl hier="4" item="3"/>
          <tpl fld="3" item="10"/>
          <tpl fld="2" item="45"/>
          <tpl hier="9" item="1"/>
          <tpl hier="11" item="4"/>
          <tpl hier="12" item="5"/>
          <tpl fld="4" item="0"/>
        </tpls>
      </n>
      <n v="296646484885.25">
        <tpls c="8">
          <tpl hier="1" item="6"/>
          <tpl hier="4" item="3"/>
          <tpl fld="3" item="53"/>
          <tpl fld="2" item="45"/>
          <tpl hier="9" item="1"/>
          <tpl hier="11" item="4"/>
          <tpl hier="12" item="5"/>
          <tpl fld="4" item="0"/>
        </tpls>
      </n>
      <n v="1839476257280">
        <tpls c="8">
          <tpl hier="1" item="6"/>
          <tpl hier="4" item="3"/>
          <tpl fld="3" item="47"/>
          <tpl fld="2" item="45"/>
          <tpl hier="9" item="1"/>
          <tpl hier="11" item="4"/>
          <tpl hier="12" item="5"/>
          <tpl fld="4" item="0"/>
        </tpls>
      </n>
      <n v="48862778384">
        <tpls c="8">
          <tpl hier="1" item="6"/>
          <tpl hier="4" item="3"/>
          <tpl fld="3" item="18"/>
          <tpl fld="2" item="25"/>
          <tpl hier="9" item="1"/>
          <tpl hier="11" item="4"/>
          <tpl hier="12" item="5"/>
          <tpl fld="4" item="0"/>
        </tpls>
      </n>
      <n v="192813852544">
        <tpls c="8">
          <tpl hier="1" item="6"/>
          <tpl hier="4" item="3"/>
          <tpl fld="3" item="58"/>
          <tpl fld="2" item="25"/>
          <tpl hier="9" item="1"/>
          <tpl hier="11" item="4"/>
          <tpl hier="12" item="5"/>
          <tpl fld="4" item="0"/>
        </tpls>
      </n>
      <n v="813298852096">
        <tpls c="8">
          <tpl hier="1" item="6"/>
          <tpl hier="4" item="3"/>
          <tpl fld="3" item="38"/>
          <tpl fld="2" item="25"/>
          <tpl hier="9" item="1"/>
          <tpl hier="11" item="4"/>
          <tpl hier="12" item="5"/>
          <tpl fld="4" item="0"/>
        </tpls>
      </n>
      <n v="8885997344">
        <tpls c="8">
          <tpl hier="1" item="6"/>
          <tpl hier="4" item="3"/>
          <tpl fld="3" item="26"/>
          <tpl fld="2" item="38"/>
          <tpl hier="9" item="1"/>
          <tpl hier="11" item="4"/>
          <tpl hier="12" item="5"/>
          <tpl fld="4" item="0"/>
        </tpls>
      </n>
      <n v="43490016480">
        <tpls c="8">
          <tpl hier="1" item="6"/>
          <tpl hier="4" item="3"/>
          <tpl fld="3" item="12"/>
          <tpl fld="2" item="38"/>
          <tpl hier="9" item="1"/>
          <tpl hier="11" item="4"/>
          <tpl hier="12" item="5"/>
          <tpl fld="4" item="0"/>
        </tpls>
      </n>
      <n v="119821095808">
        <tpls c="8">
          <tpl hier="1" item="6"/>
          <tpl hier="4" item="3"/>
          <tpl fld="3" item="55"/>
          <tpl fld="2" item="38"/>
          <tpl hier="9" item="1"/>
          <tpl hier="11" item="4"/>
          <tpl hier="12" item="5"/>
          <tpl fld="4" item="0"/>
        </tpls>
      </n>
      <n v="1385440154">
        <tpls c="8">
          <tpl hier="1" item="6"/>
          <tpl hier="4" item="3"/>
          <tpl fld="3" item="37"/>
          <tpl fld="2" item="16"/>
          <tpl hier="9" item="1"/>
          <tpl hier="11" item="4"/>
          <tpl hier="12" item="5"/>
          <tpl fld="4" item="0"/>
        </tpls>
      </n>
      <n v="12269850808">
        <tpls c="8">
          <tpl hier="1" item="6"/>
          <tpl hier="4" item="3"/>
          <tpl fld="3" item="15"/>
          <tpl fld="2" item="16"/>
          <tpl hier="9" item="1"/>
          <tpl hier="11" item="4"/>
          <tpl hier="12" item="5"/>
          <tpl fld="4" item="0"/>
        </tpls>
      </n>
      <n v="22872046312">
        <tpls c="8">
          <tpl hier="1" item="6"/>
          <tpl hier="4" item="3"/>
          <tpl fld="3" item="2"/>
          <tpl fld="2" item="16"/>
          <tpl hier="9" item="1"/>
          <tpl hier="11" item="4"/>
          <tpl hier="12" item="5"/>
          <tpl fld="4" item="0"/>
        </tpls>
      </n>
      <n v="19727294768">
        <tpls c="8">
          <tpl hier="1" item="6"/>
          <tpl hier="4" item="3"/>
          <tpl fld="3" item="48"/>
          <tpl fld="2" item="10"/>
          <tpl hier="9" item="1"/>
          <tpl hier="11" item="4"/>
          <tpl hier="12" item="5"/>
          <tpl fld="4" item="0"/>
        </tpls>
      </n>
      <n v="97415349888">
        <tpls c="8">
          <tpl hier="1" item="6"/>
          <tpl hier="4" item="3"/>
          <tpl fld="3" item="31"/>
          <tpl fld="2" item="10"/>
          <tpl hier="9" item="1"/>
          <tpl hier="11" item="4"/>
          <tpl hier="12" item="5"/>
          <tpl fld="4" item="0"/>
        </tpls>
      </n>
      <n v="286327852176">
        <tpls c="8">
          <tpl hier="1" item="6"/>
          <tpl hier="4" item="3"/>
          <tpl fld="3" item="6"/>
          <tpl fld="2" item="10"/>
          <tpl hier="9" item="1"/>
          <tpl hier="11" item="4"/>
          <tpl hier="12" item="5"/>
          <tpl fld="4" item="0"/>
        </tpls>
      </n>
      <n v="29036839184">
        <tpls c="8">
          <tpl hier="1" item="6"/>
          <tpl hier="4" item="3"/>
          <tpl fld="3" item="35"/>
          <tpl fld="2" item="12"/>
          <tpl hier="9" item="1"/>
          <tpl hier="11" item="4"/>
          <tpl hier="12" item="5"/>
          <tpl fld="4" item="0"/>
        </tpls>
      </n>
      <n v="144794102528">
        <tpls c="8">
          <tpl hier="1" item="6"/>
          <tpl hier="4" item="3"/>
          <tpl fld="3" item="39"/>
          <tpl fld="2" item="12"/>
          <tpl hier="9" item="1"/>
          <tpl hier="11" item="4"/>
          <tpl hier="12" item="5"/>
          <tpl fld="4" item="0"/>
        </tpls>
      </n>
      <n v="477273230912">
        <tpls c="8">
          <tpl hier="1" item="6"/>
          <tpl hier="4" item="3"/>
          <tpl fld="3" item="14"/>
          <tpl fld="2" item="12"/>
          <tpl hier="9" item="1"/>
          <tpl hier="11" item="4"/>
          <tpl hier="12" item="5"/>
          <tpl fld="4" item="0"/>
        </tpls>
      </n>
      <n v="11071200000">
        <tpls c="8">
          <tpl hier="1" item="6"/>
          <tpl hier="4" item="3"/>
          <tpl fld="3" item="44"/>
          <tpl fld="2" item="18"/>
          <tpl hier="9" item="1"/>
          <tpl hier="11" item="4"/>
          <tpl hier="12" item="5"/>
          <tpl fld="4" item="0"/>
        </tpls>
      </n>
      <n v="83529000704">
        <tpls c="8">
          <tpl hier="1" item="6"/>
          <tpl hier="4" item="3"/>
          <tpl fld="3" item="25"/>
          <tpl fld="2" item="18"/>
          <tpl hier="9" item="1"/>
          <tpl hier="11" item="4"/>
          <tpl hier="12" item="5"/>
          <tpl fld="4" item="0"/>
        </tpls>
      </n>
      <n v="414069510944">
        <tpls c="8">
          <tpl hier="1" item="6"/>
          <tpl hier="4" item="3"/>
          <tpl fld="3" item="2"/>
          <tpl fld="2" item="18"/>
          <tpl hier="9" item="1"/>
          <tpl hier="11" item="4"/>
          <tpl hier="12" item="5"/>
          <tpl fld="4" item="0"/>
        </tpls>
      </n>
      <n v="572338931">
        <tpls c="8">
          <tpl hier="1" item="6"/>
          <tpl hier="4" item="3"/>
          <tpl fld="3" item="26"/>
          <tpl fld="2" item="20"/>
          <tpl hier="9" item="1"/>
          <tpl hier="11" item="4"/>
          <tpl hier="12" item="5"/>
          <tpl fld="4" item="0"/>
        </tpls>
      </n>
      <n v="8507684016">
        <tpls c="8">
          <tpl hier="1" item="6"/>
          <tpl hier="4" item="3"/>
          <tpl fld="3" item="0"/>
          <tpl fld="2" item="20"/>
          <tpl hier="9" item="1"/>
          <tpl hier="11" item="4"/>
          <tpl hier="12" item="5"/>
          <tpl fld="4" item="0"/>
        </tpls>
      </n>
      <n v="39944026816">
        <tpls c="8">
          <tpl hier="1" item="6"/>
          <tpl hier="4" item="3"/>
          <tpl fld="3" item="29"/>
          <tpl fld="2" item="20"/>
          <tpl hier="9" item="1"/>
          <tpl hier="11" item="4"/>
          <tpl hier="12" item="5"/>
          <tpl fld="4" item="0"/>
        </tpls>
      </n>
      <n v="17505391110">
        <tpls c="8">
          <tpl hier="1" item="6"/>
          <tpl hier="4" item="3"/>
          <tpl fld="3" item="43"/>
          <tpl fld="2" item="32"/>
          <tpl hier="9" item="1"/>
          <tpl hier="11" item="4"/>
          <tpl hier="12" item="5"/>
          <tpl fld="4" item="0"/>
        </tpls>
      </n>
      <n v="88513152080">
        <tpls c="8">
          <tpl hier="1" item="6"/>
          <tpl hier="4" item="3"/>
          <tpl fld="3" item="41"/>
          <tpl fld="2" item="32"/>
          <tpl hier="9" item="1"/>
          <tpl hier="11" item="4"/>
          <tpl hier="12" item="5"/>
          <tpl fld="4" item="0"/>
        </tpls>
      </n>
      <n v="721394837.25">
        <tpls c="8">
          <tpl hier="1" item="6"/>
          <tpl hier="4" item="3"/>
          <tpl fld="3" item="39"/>
          <tpl fld="2" item="9"/>
          <tpl hier="9" item="1"/>
          <tpl hier="11" item="4"/>
          <tpl hier="12" item="5"/>
          <tpl fld="4" item="0"/>
        </tpls>
      </n>
      <n v="8199840360.6015625">
        <tpls c="8">
          <tpl hier="1" item="6"/>
          <tpl hier="4" item="3"/>
          <tpl fld="3" item="33"/>
          <tpl fld="2" item="9"/>
          <tpl hier="9" item="1"/>
          <tpl hier="11" item="4"/>
          <tpl hier="12" item="5"/>
          <tpl fld="4" item="0"/>
        </tpls>
      </n>
      <n v="2314192313">
        <tpls c="8">
          <tpl hier="1" item="6"/>
          <tpl hier="4" item="3"/>
          <tpl fld="3" item="12"/>
          <tpl fld="2" item="11"/>
          <tpl hier="9" item="1"/>
          <tpl hier="11" item="4"/>
          <tpl hier="12" item="5"/>
          <tpl fld="4" item="0"/>
        </tpls>
      </n>
      <n v="79743433360">
        <tpls c="8">
          <tpl hier="1" item="6"/>
          <tpl hier="4" item="3"/>
          <tpl fld="3" item="34"/>
          <tpl fld="2" item="15"/>
          <tpl hier="9" item="1"/>
          <tpl hier="11" item="4"/>
          <tpl hier="12" item="5"/>
          <tpl fld="4" item="0"/>
        </tpls>
      </n>
      <n v="1416561023232">
        <tpls c="8">
          <tpl hier="1" item="6"/>
          <tpl hier="4" item="3"/>
          <tpl fld="3" item="55"/>
          <tpl fld="2" item="15"/>
          <tpl hier="9" item="1"/>
          <tpl hier="11" item="4"/>
          <tpl hier="12" item="5"/>
          <tpl fld="4" item="0"/>
        </tpls>
      </n>
      <n v="89743355104">
        <tpls c="8">
          <tpl hier="1" item="6"/>
          <tpl hier="4" item="3"/>
          <tpl fld="3" item="6"/>
          <tpl fld="2" item="19"/>
          <tpl hier="9" item="1"/>
          <tpl hier="11" item="4"/>
          <tpl hier="12" item="5"/>
          <tpl fld="4" item="0"/>
        </tpls>
      </n>
      <n v="1118300000">
        <tpls c="8">
          <tpl hier="1" item="6"/>
          <tpl hier="4" item="3"/>
          <tpl fld="3" item="56"/>
          <tpl fld="2" item="4"/>
          <tpl hier="9" item="1"/>
          <tpl hier="11" item="4"/>
          <tpl hier="12" item="5"/>
          <tpl fld="4" item="0"/>
        </tpls>
      </n>
      <n v="201843382704">
        <tpls c="8">
          <tpl hier="1" item="6"/>
          <tpl hier="4" item="3"/>
          <tpl fld="3" item="47"/>
          <tpl fld="2" item="3"/>
          <tpl hier="9" item="1"/>
          <tpl hier="11" item="4"/>
          <tpl hier="12" item="5"/>
          <tpl fld="4" item="0"/>
        </tpls>
      </n>
      <n v="16095053630242.25">
        <tpls c="8">
          <tpl hier="1" item="6"/>
          <tpl hier="4" item="3"/>
          <tpl fld="3" item="30"/>
          <tpl fld="1" item="0"/>
          <tpl hier="9" item="1"/>
          <tpl hier="11" item="4"/>
          <tpl hier="12" item="5"/>
          <tpl fld="4" item="0"/>
        </tpls>
      </n>
      <n v="13254131248">
        <tpls c="8">
          <tpl hier="1" item="6"/>
          <tpl hier="4" item="3"/>
          <tpl fld="3" item="51"/>
          <tpl fld="2" item="59"/>
          <tpl hier="9" item="1"/>
          <tpl hier="11" item="4"/>
          <tpl hier="12" item="5"/>
          <tpl fld="4" item="0"/>
        </tpls>
      </n>
      <n v="60229535612">
        <tpls c="8">
          <tpl hier="1" item="6"/>
          <tpl hier="4" item="3"/>
          <tpl fld="3" item="38"/>
          <tpl fld="2" item="59"/>
          <tpl hier="9" item="1"/>
          <tpl hier="11" item="4"/>
          <tpl hier="12" item="5"/>
          <tpl fld="4" item="0"/>
        </tpls>
      </n>
      <n v="3037425312">
        <tpls c="8">
          <tpl hier="1" item="6"/>
          <tpl hier="4" item="3"/>
          <tpl fld="3" item="44"/>
          <tpl fld="2" item="65"/>
          <tpl hier="9" item="1"/>
          <tpl hier="11" item="4"/>
          <tpl hier="12" item="5"/>
          <tpl fld="4" item="0"/>
        </tpls>
      </n>
      <n v="22862855860">
        <tpls c="8">
          <tpl hier="1" item="6"/>
          <tpl hier="4" item="3"/>
          <tpl fld="3" item="43"/>
          <tpl fld="2" item="65"/>
          <tpl hier="9" item="1"/>
          <tpl hier="11" item="4"/>
          <tpl hier="12" item="5"/>
          <tpl fld="4" item="0"/>
        </tpls>
      </n>
      <n v="64555008018">
        <tpls c="8">
          <tpl hier="1" item="6"/>
          <tpl hier="4" item="3"/>
          <tpl fld="3" item="42"/>
          <tpl fld="2" item="65"/>
          <tpl hier="9" item="1"/>
          <tpl hier="11" item="4"/>
          <tpl hier="12" item="5"/>
          <tpl fld="4" item="0"/>
        </tpls>
      </n>
      <n v="220383200632">
        <tpls c="8">
          <tpl hier="1" item="6"/>
          <tpl hier="4" item="3"/>
          <tpl fld="3" item="41"/>
          <tpl fld="2" item="65"/>
          <tpl hier="9" item="1"/>
          <tpl hier="11" item="4"/>
          <tpl hier="12" item="5"/>
          <tpl fld="4" item="0"/>
        </tpls>
      </n>
      <n v="4029749128">
        <tpls c="8">
          <tpl hier="1" item="6"/>
          <tpl hier="4" item="3"/>
          <tpl fld="3" item="32"/>
          <tpl fld="2" item="85"/>
          <tpl hier="9" item="1"/>
          <tpl hier="11" item="4"/>
          <tpl hier="12" item="5"/>
          <tpl fld="4" item="0"/>
        </tpls>
      </n>
      <n v="29543213672">
        <tpls c="8">
          <tpl hier="1" item="6"/>
          <tpl hier="4" item="3"/>
          <tpl fld="3" item="31"/>
          <tpl fld="2" item="85"/>
          <tpl hier="9" item="1"/>
          <tpl hier="11" item="4"/>
          <tpl hier="12" item="5"/>
          <tpl fld="4" item="0"/>
        </tpls>
      </n>
      <n v="49290345656">
        <tpls c="8">
          <tpl hier="1" item="6"/>
          <tpl hier="4" item="3"/>
          <tpl fld="3" item="30"/>
          <tpl fld="2" item="85"/>
          <tpl hier="9" item="1"/>
          <tpl hier="11" item="4"/>
          <tpl hier="12" item="5"/>
          <tpl fld="4" item="0"/>
        </tpls>
      </n>
      <n v="158390165024">
        <tpls c="8">
          <tpl hier="1" item="6"/>
          <tpl hier="4" item="3"/>
          <tpl fld="3" item="29"/>
          <tpl fld="2" item="85"/>
          <tpl hier="9" item="1"/>
          <tpl hier="11" item="4"/>
          <tpl hier="12" item="5"/>
          <tpl fld="4" item="0"/>
        </tpls>
      </n>
      <n v="8799087552">
        <tpls c="8">
          <tpl hier="1" item="6"/>
          <tpl hier="4" item="3"/>
          <tpl fld="3" item="16"/>
          <tpl fld="2" item="49"/>
          <tpl hier="9" item="1"/>
          <tpl hier="11" item="4"/>
          <tpl hier="12" item="5"/>
          <tpl fld="4" item="0"/>
        </tpls>
      </n>
      <n v="28023424168">
        <tpls c="8">
          <tpl hier="1" item="6"/>
          <tpl hier="4" item="3"/>
          <tpl fld="3" item="15"/>
          <tpl fld="2" item="49"/>
          <tpl hier="9" item="1"/>
          <tpl hier="11" item="4"/>
          <tpl hier="12" item="5"/>
          <tpl fld="4" item="0"/>
        </tpls>
      </n>
      <n v="142914025920">
        <tpls c="8">
          <tpl hier="1" item="6"/>
          <tpl hier="4" item="3"/>
          <tpl fld="3" item="14"/>
          <tpl fld="2" item="49"/>
          <tpl hier="9" item="1"/>
          <tpl hier="11" item="4"/>
          <tpl hier="12" item="5"/>
          <tpl fld="4" item="0"/>
        </tpls>
      </n>
      <n v="404709415232">
        <tpls c="8">
          <tpl hier="1" item="6"/>
          <tpl hier="4" item="3"/>
          <tpl fld="3" item="13"/>
          <tpl fld="2" item="49"/>
          <tpl hier="9" item="1"/>
          <tpl hier="11" item="4"/>
          <tpl hier="12" item="5"/>
          <tpl fld="4" item="0"/>
        </tpls>
      </n>
      <n v="17497969544">
        <tpls c="8">
          <tpl hier="1" item="6"/>
          <tpl hier="4" item="3"/>
          <tpl fld="3" item="4"/>
          <tpl fld="2" item="44"/>
          <tpl hier="9" item="1"/>
          <tpl hier="11" item="4"/>
          <tpl hier="12" item="5"/>
          <tpl fld="4" item="0"/>
        </tpls>
      </n>
      <n v="67807260032">
        <tpls c="8">
          <tpl hier="1" item="6"/>
          <tpl hier="4" item="3"/>
          <tpl fld="3" item="58"/>
          <tpl fld="2" item="44"/>
          <tpl hier="9" item="1"/>
          <tpl hier="11" item="4"/>
          <tpl hier="12" item="5"/>
          <tpl fld="4" item="0"/>
        </tpls>
      </n>
      <n v="188853333952">
        <tpls c="8">
          <tpl hier="1" item="6"/>
          <tpl hier="4" item="3"/>
          <tpl fld="3" item="2"/>
          <tpl fld="2" item="44"/>
          <tpl hier="9" item="1"/>
          <tpl hier="11" item="4"/>
          <tpl hier="12" item="5"/>
          <tpl fld="4" item="0"/>
        </tpls>
      </n>
      <n v="1979714944">
        <tpls c="8">
          <tpl hier="1" item="6"/>
          <tpl hier="4" item="3"/>
          <tpl fld="3" item="54"/>
          <tpl fld="2" item="34"/>
          <tpl hier="9" item="1"/>
          <tpl hier="11" item="4"/>
          <tpl hier="12" item="5"/>
          <tpl fld="4" item="0"/>
        </tpls>
      </n>
      <n v="3951477248">
        <tpls c="8">
          <tpl hier="1" item="6"/>
          <tpl hier="4" item="3"/>
          <tpl fld="3" item="53"/>
          <tpl fld="2" item="34"/>
          <tpl hier="9" item="1"/>
          <tpl hier="11" item="4"/>
          <tpl hier="12" item="5"/>
          <tpl fld="4" item="0"/>
        </tpls>
      </n>
      <n v="9621331712">
        <tpls c="8">
          <tpl hier="1" item="6"/>
          <tpl hier="4" item="3"/>
          <tpl fld="3" item="52"/>
          <tpl fld="2" item="34"/>
          <tpl hier="9" item="1"/>
          <tpl hier="11" item="4"/>
          <tpl hier="12" item="5"/>
          <tpl fld="4" item="0"/>
        </tpls>
      </n>
      <n v="790485767.25">
        <tpls c="8">
          <tpl hier="1" item="6"/>
          <tpl hier="4" item="3"/>
          <tpl fld="3" item="48"/>
          <tpl fld="2" item="64"/>
          <tpl hier="9" item="1"/>
          <tpl hier="11" item="4"/>
          <tpl hier="12" item="5"/>
          <tpl fld="4" item="0"/>
        </tpls>
      </n>
      <n v="14155397424">
        <tpls c="8">
          <tpl hier="1" item="6"/>
          <tpl hier="4" item="3"/>
          <tpl fld="3" item="46"/>
          <tpl fld="2" item="64"/>
          <tpl hier="9" item="1"/>
          <tpl hier="11" item="4"/>
          <tpl hier="12" item="5"/>
          <tpl fld="4" item="0"/>
        </tpls>
      </n>
      <n v="21848898132">
        <tpls c="8">
          <tpl hier="1" item="6"/>
          <tpl hier="4" item="3"/>
          <tpl fld="3" item="45"/>
          <tpl fld="2" item="64"/>
          <tpl hier="9" item="1"/>
          <tpl hier="11" item="4"/>
          <tpl hier="12" item="5"/>
          <tpl fld="4" item="0"/>
        </tpls>
      </n>
      <n v="85427589456">
        <tpls c="8">
          <tpl hier="1" item="6"/>
          <tpl hier="4" item="3"/>
          <tpl fld="3" item="47"/>
          <tpl fld="2" item="64"/>
          <tpl hier="9" item="1"/>
          <tpl hier="11" item="4"/>
          <tpl hier="12" item="5"/>
          <tpl fld="4" item="0"/>
        </tpls>
      </n>
      <n v="8994055488">
        <tpls c="8">
          <tpl hier="1" item="6"/>
          <tpl hier="4" item="3"/>
          <tpl fld="3" item="34"/>
          <tpl fld="2" item="33"/>
          <tpl hier="9" item="1"/>
          <tpl hier="11" item="4"/>
          <tpl hier="12" item="5"/>
          <tpl fld="4" item="0"/>
        </tpls>
      </n>
      <n v="17346285255">
        <tpls c="8">
          <tpl hier="1" item="6"/>
          <tpl hier="4" item="3"/>
          <tpl fld="3" item="36"/>
          <tpl fld="2" item="33"/>
          <tpl hier="9" item="1"/>
          <tpl hier="11" item="4"/>
          <tpl hier="12" item="5"/>
          <tpl fld="4" item="0"/>
        </tpls>
      </n>
      <n v="33657429956">
        <tpls c="8">
          <tpl hier="1" item="6"/>
          <tpl hier="4" item="3"/>
          <tpl fld="3" item="27"/>
          <tpl fld="2" item="33"/>
          <tpl hier="9" item="1"/>
          <tpl hier="11" item="4"/>
          <tpl hier="12" item="5"/>
          <tpl fld="4" item="0"/>
        </tpls>
      </n>
      <n v="328843116896">
        <tpls c="8">
          <tpl hier="1" item="6"/>
          <tpl hier="4" item="3"/>
          <tpl fld="3" item="33"/>
          <tpl fld="2" item="33"/>
          <tpl hier="9" item="1"/>
          <tpl hier="11" item="4"/>
          <tpl hier="12" item="5"/>
          <tpl fld="4" item="0"/>
        </tpls>
      </n>
      <n v="9368893280">
        <tpls c="8">
          <tpl hier="1" item="6"/>
          <tpl hier="4" item="3"/>
          <tpl fld="3" item="18"/>
          <tpl fld="2" item="43"/>
          <tpl hier="9" item="1"/>
          <tpl hier="11" item="4"/>
          <tpl hier="12" item="5"/>
          <tpl fld="4" item="0"/>
        </tpls>
      </n>
      <n v="36548810496">
        <tpls c="8">
          <tpl hier="1" item="6"/>
          <tpl hier="4" item="3"/>
          <tpl fld="3" item="22"/>
          <tpl fld="2" item="43"/>
          <tpl hier="9" item="1"/>
          <tpl hier="11" item="4"/>
          <tpl hier="12" item="5"/>
          <tpl fld="4" item="0"/>
        </tpls>
      </n>
      <n v="83566057664">
        <tpls c="8">
          <tpl hier="1" item="6"/>
          <tpl hier="4" item="3"/>
          <tpl fld="3" item="17"/>
          <tpl fld="2" item="43"/>
          <tpl hier="9" item="1"/>
          <tpl hier="11" item="4"/>
          <tpl hier="12" item="5"/>
          <tpl fld="4" item="0"/>
        </tpls>
      </n>
      <n v="321264478088">
        <tpls c="8">
          <tpl hier="1" item="6"/>
          <tpl hier="4" item="3"/>
          <tpl fld="3" item="21"/>
          <tpl fld="2" item="43"/>
          <tpl hier="9" item="1"/>
          <tpl hier="11" item="4"/>
          <tpl hier="12" item="5"/>
          <tpl fld="4" item="0"/>
        </tpls>
      </n>
      <n v="1460549984">
        <tpls c="8">
          <tpl hier="1" item="6"/>
          <tpl hier="4" item="3"/>
          <tpl fld="3" item="8"/>
          <tpl fld="2" item="22"/>
          <tpl hier="9" item="1"/>
          <tpl hier="11" item="4"/>
          <tpl hier="12" item="5"/>
          <tpl fld="4" item="0"/>
        </tpls>
      </n>
      <n v="1964285722">
        <tpls c="8">
          <tpl hier="1" item="6"/>
          <tpl hier="4" item="3"/>
          <tpl fld="3" item="7"/>
          <tpl fld="2" item="22"/>
          <tpl hier="9" item="1"/>
          <tpl hier="11" item="4"/>
          <tpl hier="12" item="5"/>
          <tpl fld="4" item="0"/>
        </tpls>
      </n>
      <n v="4393476344">
        <tpls c="8">
          <tpl hier="1" item="6"/>
          <tpl hier="4" item="3"/>
          <tpl fld="3" item="6"/>
          <tpl fld="2" item="22"/>
          <tpl hier="9" item="1"/>
          <tpl hier="11" item="4"/>
          <tpl hier="12" item="5"/>
          <tpl fld="4" item="0"/>
        </tpls>
      </n>
      <n v="22322501440">
        <tpls c="8">
          <tpl hier="1" item="6"/>
          <tpl hier="4" item="3"/>
          <tpl fld="3" item="5"/>
          <tpl fld="2" item="22"/>
          <tpl hier="9" item="1"/>
          <tpl hier="11" item="4"/>
          <tpl hier="12" item="5"/>
          <tpl fld="4" item="0"/>
        </tpls>
      </n>
      <n v="565400000">
        <tpls c="8">
          <tpl hier="1" item="6"/>
          <tpl hier="4" item="3"/>
          <tpl fld="3" item="56"/>
          <tpl fld="2" item="21"/>
          <tpl hier="9" item="1"/>
          <tpl hier="11" item="4"/>
          <tpl hier="12" item="5"/>
          <tpl fld="4" item="0"/>
        </tpls>
      </n>
      <n v="14586331136">
        <tpls c="8">
          <tpl hier="1" item="6"/>
          <tpl hier="4" item="3"/>
          <tpl fld="3" item="0"/>
          <tpl fld="2" item="21"/>
          <tpl hier="9" item="1"/>
          <tpl hier="11" item="4"/>
          <tpl hier="12" item="5"/>
          <tpl fld="4" item="0"/>
        </tpls>
      </n>
      <n v="26499586908">
        <tpls c="8">
          <tpl hier="1" item="6"/>
          <tpl hier="4" item="3"/>
          <tpl fld="3" item="55"/>
          <tpl fld="2" item="21"/>
          <tpl hier="9" item="1"/>
          <tpl hier="11" item="4"/>
          <tpl hier="12" item="5"/>
          <tpl fld="4" item="0"/>
        </tpls>
      </n>
      <n v="2766034288">
        <tpls c="8">
          <tpl hier="1" item="6"/>
          <tpl hier="4" item="3"/>
          <tpl fld="3" item="35"/>
          <tpl fld="2" item="41"/>
          <tpl hier="9" item="1"/>
          <tpl hier="11" item="4"/>
          <tpl hier="12" item="5"/>
          <tpl fld="4" item="0"/>
        </tpls>
      </n>
      <n v="12542000528">
        <tpls c="8">
          <tpl hier="1" item="6"/>
          <tpl hier="4" item="3"/>
          <tpl fld="3" item="40"/>
          <tpl fld="2" item="41"/>
          <tpl hier="9" item="1"/>
          <tpl hier="11" item="4"/>
          <tpl hier="12" item="5"/>
          <tpl fld="4" item="0"/>
        </tpls>
      </n>
      <n v="31065033984">
        <tpls c="8">
          <tpl hier="1" item="6"/>
          <tpl hier="4" item="3"/>
          <tpl fld="3" item="50"/>
          <tpl fld="2" item="41"/>
          <tpl hier="9" item="1"/>
          <tpl hier="11" item="4"/>
          <tpl hier="12" item="5"/>
          <tpl fld="4" item="0"/>
        </tpls>
      </n>
      <n v="82147923552">
        <tpls c="8">
          <tpl hier="1" item="6"/>
          <tpl hier="4" item="3"/>
          <tpl fld="3" item="49"/>
          <tpl fld="2" item="41"/>
          <tpl hier="9" item="1"/>
          <tpl hier="11" item="4"/>
          <tpl hier="12" item="5"/>
          <tpl fld="4" item="0"/>
        </tpls>
      </n>
      <n v="244737424768">
        <tpls c="8">
          <tpl hier="1" item="6"/>
          <tpl hier="4" item="3"/>
          <tpl fld="3" item="37"/>
          <tpl fld="2" item="39"/>
          <tpl hier="9" item="1"/>
          <tpl hier="11" item="4"/>
          <tpl hier="12" item="5"/>
          <tpl fld="4" item="0"/>
        </tpls>
      </n>
      <n v="839428497664">
        <tpls c="8">
          <tpl hier="1" item="6"/>
          <tpl hier="4" item="3"/>
          <tpl fld="3" item="39"/>
          <tpl fld="2" item="39"/>
          <tpl hier="9" item="1"/>
          <tpl hier="11" item="4"/>
          <tpl hier="12" item="5"/>
          <tpl fld="4" item="0"/>
        </tpls>
      </n>
      <n v="1904108745216">
        <tpls c="8">
          <tpl hier="1" item="6"/>
          <tpl hier="4" item="3"/>
          <tpl fld="3" item="28"/>
          <tpl fld="2" item="39"/>
          <tpl hier="9" item="1"/>
          <tpl hier="11" item="4"/>
          <tpl hier="12" item="5"/>
          <tpl fld="4" item="0"/>
        </tpls>
      </n>
      <n v="10008820609024">
        <tpls c="8">
          <tpl hier="1" item="6"/>
          <tpl hier="4" item="3"/>
          <tpl fld="3" item="19"/>
          <tpl fld="2" item="39"/>
          <tpl hier="9" item="1"/>
          <tpl hier="11" item="4"/>
          <tpl hier="12" item="5"/>
          <tpl fld="4" item="0"/>
        </tpls>
      </n>
      <n v="7711617932">
        <tpls c="8">
          <tpl hier="1" item="6"/>
          <tpl hier="4" item="3"/>
          <tpl fld="3" item="26"/>
          <tpl fld="2" item="14"/>
          <tpl hier="9" item="1"/>
          <tpl hier="11" item="4"/>
          <tpl hier="12" item="5"/>
          <tpl fld="4" item="0"/>
        </tpls>
      </n>
      <n v="30264504112">
        <tpls c="8">
          <tpl hier="1" item="6"/>
          <tpl hier="4" item="3"/>
          <tpl fld="3" item="25"/>
          <tpl fld="2" item="14"/>
          <tpl hier="9" item="1"/>
          <tpl hier="11" item="4"/>
          <tpl hier="12" item="5"/>
          <tpl fld="4" item="0"/>
        </tpls>
      </n>
      <n v="65288582872">
        <tpls c="8">
          <tpl hier="1" item="6"/>
          <tpl hier="4" item="3"/>
          <tpl fld="3" item="24"/>
          <tpl fld="2" item="14"/>
          <tpl hier="9" item="1"/>
          <tpl hier="11" item="4"/>
          <tpl hier="12" item="5"/>
          <tpl fld="4" item="0"/>
        </tpls>
      </n>
      <n v="309334429024">
        <tpls c="8">
          <tpl hier="1" item="6"/>
          <tpl hier="4" item="3"/>
          <tpl fld="3" item="23"/>
          <tpl fld="2" item="14"/>
          <tpl hier="9" item="1"/>
          <tpl hier="11" item="4"/>
          <tpl hier="12" item="5"/>
          <tpl fld="4" item="0"/>
        </tpls>
      </n>
      <n v="315703801">
        <tpls c="8">
          <tpl hier="1" item="6"/>
          <tpl hier="4" item="3"/>
          <tpl fld="3" item="10"/>
          <tpl fld="2" item="31"/>
          <tpl hier="9" item="1"/>
          <tpl hier="11" item="4"/>
          <tpl hier="12" item="5"/>
          <tpl fld="4" item="0"/>
        </tpls>
      </n>
      <n v="1335433728">
        <tpls c="8">
          <tpl hier="1" item="6"/>
          <tpl hier="4" item="3"/>
          <tpl fld="3" item="12"/>
          <tpl fld="2" item="31"/>
          <tpl hier="9" item="1"/>
          <tpl hier="11" item="4"/>
          <tpl hier="12" item="5"/>
          <tpl fld="4" item="0"/>
        </tpls>
      </n>
      <n v="4200997568">
        <tpls c="8">
          <tpl hier="1" item="6"/>
          <tpl hier="4" item="3"/>
          <tpl fld="3" item="11"/>
          <tpl fld="2" item="31"/>
          <tpl hier="9" item="1"/>
          <tpl hier="11" item="4"/>
          <tpl hier="12" item="5"/>
          <tpl fld="4" item="0"/>
        </tpls>
      </n>
      <n v="17286338312">
        <tpls c="8">
          <tpl hier="1" item="6"/>
          <tpl hier="4" item="3"/>
          <tpl fld="3" item="9"/>
          <tpl fld="2" item="31"/>
          <tpl hier="9" item="1"/>
          <tpl hier="11" item="4"/>
          <tpl hier="12" item="5"/>
          <tpl fld="4" item="0"/>
        </tpls>
      </n>
      <n v="9210937944">
        <tpls c="8">
          <tpl hier="1" item="6"/>
          <tpl hier="4" item="3"/>
          <tpl fld="3" item="57"/>
          <tpl fld="2" item="29"/>
          <tpl hier="9" item="1"/>
          <tpl hier="11" item="4"/>
          <tpl hier="12" item="5"/>
          <tpl fld="4" item="0"/>
        </tpls>
      </n>
      <n v="13832090238">
        <tpls c="8">
          <tpl hier="1" item="6"/>
          <tpl hier="4" item="3"/>
          <tpl fld="3" item="3"/>
          <tpl fld="2" item="29"/>
          <tpl hier="9" item="1"/>
          <tpl hier="11" item="4"/>
          <tpl hier="12" item="5"/>
          <tpl fld="4" item="0"/>
        </tpls>
      </n>
      <n v="30026676832">
        <tpls c="8">
          <tpl hier="1" item="6"/>
          <tpl hier="4" item="3"/>
          <tpl fld="3" item="1"/>
          <tpl fld="2" item="29"/>
          <tpl hier="9" item="1"/>
          <tpl hier="11" item="4"/>
          <tpl hier="12" item="5"/>
          <tpl fld="4" item="0"/>
        </tpls>
      </n>
      <n v="3236582668">
        <tpls c="8">
          <tpl hier="1" item="6"/>
          <tpl hier="4" item="3"/>
          <tpl fld="3" item="20"/>
          <tpl fld="2" item="27"/>
          <tpl hier="9" item="1"/>
          <tpl hier="11" item="4"/>
          <tpl hier="12" item="5"/>
          <tpl fld="4" item="0"/>
        </tpls>
      </n>
      <n v="8313794940">
        <tpls c="8">
          <tpl hier="1" item="6"/>
          <tpl hier="4" item="3"/>
          <tpl fld="3" item="51"/>
          <tpl fld="2" item="27"/>
          <tpl hier="9" item="1"/>
          <tpl hier="11" item="4"/>
          <tpl hier="12" item="5"/>
          <tpl fld="4" item="0"/>
        </tpls>
      </n>
      <n v="27244125328">
        <tpls c="8">
          <tpl hier="1" item="6"/>
          <tpl hier="4" item="3"/>
          <tpl fld="3" item="38"/>
          <tpl fld="2" item="27"/>
          <tpl hier="9" item="1"/>
          <tpl hier="11" item="4"/>
          <tpl hier="12" item="5"/>
          <tpl fld="4" item="0"/>
        </tpls>
      </n>
      <n v="17262716936">
        <tpls c="8">
          <tpl hier="1" item="6"/>
          <tpl hier="4" item="3"/>
          <tpl fld="3" item="44"/>
          <tpl fld="2" item="26"/>
          <tpl hier="9" item="1"/>
          <tpl hier="11" item="4"/>
          <tpl hier="12" item="5"/>
          <tpl fld="4" item="0"/>
        </tpls>
      </n>
      <n v="131282589280">
        <tpls c="8">
          <tpl hier="1" item="6"/>
          <tpl hier="4" item="3"/>
          <tpl fld="3" item="43"/>
          <tpl fld="2" item="26"/>
          <tpl hier="9" item="1"/>
          <tpl hier="11" item="4"/>
          <tpl hier="12" item="5"/>
          <tpl fld="4" item="0"/>
        </tpls>
      </n>
      <n v="590718392040">
        <tpls c="8">
          <tpl hier="1" item="6"/>
          <tpl hier="4" item="3"/>
          <tpl fld="3" item="42"/>
          <tpl fld="2" item="26"/>
          <tpl hier="9" item="1"/>
          <tpl hier="11" item="4"/>
          <tpl hier="12" item="5"/>
          <tpl fld="4" item="0"/>
        </tpls>
      </n>
      <n v="1760996074752">
        <tpls c="8">
          <tpl hier="1" item="6"/>
          <tpl hier="4" item="3"/>
          <tpl fld="3" item="41"/>
          <tpl fld="2" item="26"/>
          <tpl hier="9" item="1"/>
          <tpl hier="11" item="4"/>
          <tpl hier="12" item="5"/>
          <tpl fld="4" item="0"/>
        </tpls>
      </n>
      <n v="1456000488">
        <tpls c="8">
          <tpl hier="1" item="6"/>
          <tpl hier="4" item="3"/>
          <tpl fld="3" item="32"/>
          <tpl fld="2" item="24"/>
          <tpl hier="9" item="1"/>
          <tpl hier="11" item="4"/>
          <tpl hier="12" item="5"/>
          <tpl fld="4" item="0"/>
        </tpls>
      </n>
      <n v="6013709632">
        <tpls c="8">
          <tpl hier="1" item="6"/>
          <tpl hier="4" item="3"/>
          <tpl fld="3" item="31"/>
          <tpl fld="2" item="24"/>
          <tpl hier="9" item="1"/>
          <tpl hier="11" item="4"/>
          <tpl hier="12" item="5"/>
          <tpl fld="4" item="0"/>
        </tpls>
      </n>
      <n v="10005059676">
        <tpls c="8">
          <tpl hier="1" item="6"/>
          <tpl hier="4" item="3"/>
          <tpl fld="3" item="30"/>
          <tpl fld="2" item="24"/>
          <tpl hier="9" item="1"/>
          <tpl hier="11" item="4"/>
          <tpl hier="12" item="5"/>
          <tpl fld="4" item="0"/>
        </tpls>
      </n>
      <n v="38259276768">
        <tpls c="8">
          <tpl hier="1" item="6"/>
          <tpl hier="4" item="3"/>
          <tpl fld="3" item="29"/>
          <tpl fld="2" item="24"/>
          <tpl hier="9" item="1"/>
          <tpl hier="11" item="4"/>
          <tpl hier="12" item="5"/>
          <tpl fld="4" item="0"/>
        </tpls>
      </n>
      <n v="163579787072">
        <tpls c="8">
          <tpl hier="1" item="6"/>
          <tpl hier="4" item="3"/>
          <tpl fld="3" item="16"/>
          <tpl fld="2" item="17"/>
          <tpl hier="9" item="1"/>
          <tpl hier="11" item="4"/>
          <tpl hier="12" item="5"/>
          <tpl fld="4" item="0"/>
        </tpls>
      </n>
      <n v="948916634368">
        <tpls c="8">
          <tpl hier="1" item="6"/>
          <tpl hier="4" item="3"/>
          <tpl fld="3" item="15"/>
          <tpl fld="2" item="17"/>
          <tpl hier="9" item="1"/>
          <tpl hier="11" item="4"/>
          <tpl hier="12" item="5"/>
          <tpl fld="4" item="0"/>
        </tpls>
      </n>
      <n v="3882194110976">
        <tpls c="8">
          <tpl hier="1" item="6"/>
          <tpl hier="4" item="3"/>
          <tpl fld="3" item="14"/>
          <tpl fld="2" item="17"/>
          <tpl hier="9" item="1"/>
          <tpl hier="11" item="4"/>
          <tpl hier="12" item="5"/>
          <tpl fld="4" item="0"/>
        </tpls>
      </n>
      <n v="6413469527040">
        <tpls c="8">
          <tpl hier="1" item="6"/>
          <tpl hier="4" item="3"/>
          <tpl fld="3" item="13"/>
          <tpl fld="2" item="17"/>
          <tpl hier="9" item="1"/>
          <tpl hier="11" item="4"/>
          <tpl hier="12" item="5"/>
          <tpl fld="4" item="0"/>
        </tpls>
      </n>
      <n v="3239703860">
        <tpls c="8">
          <tpl hier="1" item="6"/>
          <tpl hier="4" item="3"/>
          <tpl fld="3" item="4"/>
          <tpl fld="2" item="13"/>
          <tpl hier="9" item="1"/>
          <tpl hier="11" item="4"/>
          <tpl hier="12" item="5"/>
          <tpl fld="4" item="0"/>
        </tpls>
      </n>
      <n v="15907963328">
        <tpls c="8">
          <tpl hier="1" item="6"/>
          <tpl hier="4" item="3"/>
          <tpl fld="3" item="58"/>
          <tpl fld="2" item="13"/>
          <tpl hier="9" item="1"/>
          <tpl hier="11" item="4"/>
          <tpl hier="12" item="5"/>
          <tpl fld="4" item="0"/>
        </tpls>
      </n>
      <n v="38288058368">
        <tpls c="8">
          <tpl hier="1" item="6"/>
          <tpl hier="4" item="3"/>
          <tpl fld="3" item="2"/>
          <tpl fld="2" item="13"/>
          <tpl hier="9" item="1"/>
          <tpl hier="11" item="4"/>
          <tpl hier="12" item="5"/>
          <tpl fld="4" item="0"/>
        </tpls>
      </n>
      <n v="5475032560">
        <tpls c="8">
          <tpl hier="1" item="6"/>
          <tpl hier="4" item="3"/>
          <tpl fld="3" item="54"/>
          <tpl fld="2" item="23"/>
          <tpl hier="9" item="1"/>
          <tpl hier="11" item="4"/>
          <tpl hier="12" item="5"/>
          <tpl fld="4" item="0"/>
        </tpls>
      </n>
      <n v="5127686340">
        <tpls c="8">
          <tpl hier="1" item="6"/>
          <tpl hier="4" item="3"/>
          <tpl fld="3" item="53"/>
          <tpl fld="2" item="23"/>
          <tpl hier="9" item="1"/>
          <tpl hier="11" item="4"/>
          <tpl hier="12" item="5"/>
          <tpl fld="4" item="0"/>
        </tpls>
      </n>
      <n v="42332240320">
        <tpls c="8">
          <tpl hier="1" item="6"/>
          <tpl hier="4" item="3"/>
          <tpl fld="3" item="52"/>
          <tpl fld="2" item="23"/>
          <tpl hier="9" item="1"/>
          <tpl hier="11" item="4"/>
          <tpl hier="12" item="5"/>
          <tpl fld="4" item="0"/>
        </tpls>
      </n>
      <n v="1748092430">
        <tpls c="8">
          <tpl hier="1" item="6"/>
          <tpl hier="4" item="3"/>
          <tpl fld="3" item="48"/>
          <tpl fld="2" item="30"/>
          <tpl hier="9" item="1"/>
          <tpl hier="11" item="4"/>
          <tpl hier="12" item="5"/>
          <tpl fld="4" item="0"/>
        </tpls>
      </n>
      <n v="6868643872">
        <tpls c="8">
          <tpl hier="1" item="6"/>
          <tpl hier="4" item="3"/>
          <tpl fld="3" item="46"/>
          <tpl fld="2" item="30"/>
          <tpl hier="9" item="1"/>
          <tpl hier="11" item="4"/>
          <tpl hier="12" item="5"/>
          <tpl fld="4" item="0"/>
        </tpls>
      </n>
      <n v="9711362576">
        <tpls c="8">
          <tpl hier="1" item="6"/>
          <tpl hier="4" item="3"/>
          <tpl fld="3" item="45"/>
          <tpl fld="2" item="30"/>
          <tpl hier="9" item="1"/>
          <tpl hier="11" item="4"/>
          <tpl hier="12" item="5"/>
          <tpl fld="4" item="0"/>
        </tpls>
      </n>
      <n v="51152877822">
        <tpls c="8">
          <tpl hier="1" item="6"/>
          <tpl hier="4" item="3"/>
          <tpl fld="3" item="33"/>
          <tpl fld="2" item="30"/>
          <tpl hier="9" item="1"/>
          <tpl hier="11" item="4"/>
          <tpl hier="12" item="5"/>
          <tpl fld="4" item="0"/>
        </tpls>
      </n>
      <n v="19688141584">
        <tpls c="8">
          <tpl hier="1" item="6"/>
          <tpl hier="4" item="3"/>
          <tpl fld="3" item="8"/>
          <tpl fld="2" item="45"/>
          <tpl hier="9" item="1"/>
          <tpl hier="11" item="4"/>
          <tpl hier="12" item="5"/>
          <tpl fld="4" item="0"/>
        </tpls>
      </n>
      <n v="278629079760.75">
        <tpls c="8">
          <tpl hier="1" item="6"/>
          <tpl hier="4" item="3"/>
          <tpl fld="3" item="51"/>
          <tpl fld="2" item="45"/>
          <tpl hier="9" item="1"/>
          <tpl hier="11" item="4"/>
          <tpl hier="12" item="5"/>
          <tpl fld="4" item="0"/>
        </tpls>
      </n>
      <n v="2109352134912">
        <tpls c="8">
          <tpl hier="1" item="6"/>
          <tpl hier="4" item="3"/>
          <tpl fld="3" item="41"/>
          <tpl fld="2" item="45"/>
          <tpl hier="9" item="1"/>
          <tpl hier="11" item="4"/>
          <tpl hier="12" item="5"/>
          <tpl fld="4" item="0"/>
        </tpls>
      </n>
      <n v="49130294400">
        <tpls c="8">
          <tpl hier="1" item="6"/>
          <tpl hier="4" item="3"/>
          <tpl fld="3" item="16"/>
          <tpl fld="2" item="25"/>
          <tpl hier="9" item="1"/>
          <tpl hier="11" item="4"/>
          <tpl hier="12" item="5"/>
          <tpl fld="4" item="0"/>
        </tpls>
      </n>
      <n v="201984461056">
        <tpls c="8">
          <tpl hier="1" item="6"/>
          <tpl hier="4" item="3"/>
          <tpl fld="3" item="3"/>
          <tpl fld="2" item="25"/>
          <tpl hier="9" item="1"/>
          <tpl hier="11" item="4"/>
          <tpl hier="12" item="5"/>
          <tpl fld="4" item="0"/>
        </tpls>
      </n>
      <n v="845461945088">
        <tpls c="8">
          <tpl hier="1" item="6"/>
          <tpl hier="4" item="3"/>
          <tpl fld="3" item="47"/>
          <tpl fld="2" item="25"/>
          <tpl hier="9" item="1"/>
          <tpl hier="11" item="4"/>
          <tpl hier="12" item="5"/>
          <tpl fld="4" item="0"/>
        </tpls>
      </n>
      <n v="9463190092">
        <tpls c="8">
          <tpl hier="1" item="6"/>
          <tpl hier="4" item="3"/>
          <tpl fld="3" item="18"/>
          <tpl fld="2" item="38"/>
          <tpl hier="9" item="1"/>
          <tpl hier="11" item="4"/>
          <tpl hier="12" item="5"/>
          <tpl fld="4" item="0"/>
        </tpls>
      </n>
      <n v="44098855296">
        <tpls c="8">
          <tpl hier="1" item="6"/>
          <tpl hier="4" item="3"/>
          <tpl fld="3" item="7"/>
          <tpl fld="2" item="38"/>
          <tpl hier="9" item="1"/>
          <tpl hier="11" item="4"/>
          <tpl hier="12" item="5"/>
          <tpl fld="4" item="0"/>
        </tpls>
      </n>
      <n v="146194679168">
        <tpls c="8">
          <tpl hier="1" item="6"/>
          <tpl hier="4" item="3"/>
          <tpl fld="3" item="52"/>
          <tpl fld="2" item="38"/>
          <tpl hier="9" item="1"/>
          <tpl hier="11" item="4"/>
          <tpl hier="12" item="5"/>
          <tpl fld="4" item="0"/>
        </tpls>
      </n>
      <n v="1771978967">
        <tpls c="8">
          <tpl hier="1" item="6"/>
          <tpl hier="4" item="3"/>
          <tpl fld="3" item="32"/>
          <tpl fld="2" item="16"/>
          <tpl hier="9" item="1"/>
          <tpl hier="11" item="4"/>
          <tpl hier="12" item="5"/>
          <tpl fld="4" item="0"/>
        </tpls>
      </n>
      <n v="13488358880">
        <tpls c="8">
          <tpl hier="1" item="6"/>
          <tpl hier="4" item="3"/>
          <tpl fld="3" item="12"/>
          <tpl fld="2" item="16"/>
          <tpl hier="9" item="1"/>
          <tpl hier="11" item="4"/>
          <tpl hier="12" item="5"/>
          <tpl fld="4" item="0"/>
        </tpls>
      </n>
      <n v="9393496064">
        <tpls c="8">
          <tpl hier="1" item="6"/>
          <tpl hier="4" item="3"/>
          <tpl fld="3" item="1"/>
          <tpl fld="2" item="16"/>
          <tpl hier="9" item="1"/>
          <tpl hier="11" item="4"/>
          <tpl hier="12" item="5"/>
          <tpl fld="4" item="0"/>
        </tpls>
      </n>
      <n v="25166182481">
        <tpls c="8">
          <tpl hier="1" item="6"/>
          <tpl hier="4" item="3"/>
          <tpl fld="3" item="37"/>
          <tpl fld="2" item="10"/>
          <tpl hier="9" item="1"/>
          <tpl hier="11" item="4"/>
          <tpl hier="12" item="5"/>
          <tpl fld="4" item="0"/>
        </tpls>
      </n>
      <n v="75350339140">
        <tpls c="8">
          <tpl hier="1" item="6"/>
          <tpl hier="4" item="3"/>
          <tpl fld="3" item="25"/>
          <tpl fld="2" item="10"/>
          <tpl hier="9" item="1"/>
          <tpl hier="11" item="4"/>
          <tpl hier="12" item="5"/>
          <tpl fld="4" item="0"/>
        </tpls>
      </n>
      <n v="328730210988">
        <tpls c="8">
          <tpl hier="1" item="6"/>
          <tpl hier="4" item="3"/>
          <tpl fld="3" item="2"/>
          <tpl fld="2" item="10"/>
          <tpl hier="9" item="1"/>
          <tpl hier="11" item="4"/>
          <tpl hier="12" item="5"/>
          <tpl fld="4" item="0"/>
        </tpls>
      </n>
      <n v="19532813216">
        <tpls c="8">
          <tpl hier="1" item="6"/>
          <tpl hier="4" item="3"/>
          <tpl fld="3" item="48"/>
          <tpl fld="2" item="12"/>
          <tpl hier="9" item="1"/>
          <tpl hier="11" item="4"/>
          <tpl hier="12" item="5"/>
          <tpl fld="4" item="0"/>
        </tpls>
      </n>
      <n v="156403962392">
        <tpls c="8">
          <tpl hier="1" item="6"/>
          <tpl hier="4" item="3"/>
          <tpl fld="3" item="36"/>
          <tpl fld="2" item="12"/>
          <tpl hier="9" item="1"/>
          <tpl hier="11" item="4"/>
          <tpl hier="12" item="5"/>
          <tpl fld="4" item="0"/>
        </tpls>
      </n>
      <n v="578460375808">
        <tpls c="8">
          <tpl hier="1" item="6"/>
          <tpl hier="4" item="3"/>
          <tpl fld="3" item="2"/>
          <tpl fld="2" item="12"/>
          <tpl hier="9" item="1"/>
          <tpl hier="11" item="4"/>
          <tpl hier="12" item="5"/>
          <tpl fld="4" item="0"/>
        </tpls>
      </n>
      <n v="12279099808">
        <tpls c="8">
          <tpl hier="1" item="6"/>
          <tpl hier="4" item="3"/>
          <tpl fld="3" item="37"/>
          <tpl fld="2" item="18"/>
          <tpl hier="9" item="1"/>
          <tpl hier="11" item="4"/>
          <tpl hier="12" item="5"/>
          <tpl fld="4" item="0"/>
        </tpls>
      </n>
      <n v="92946799104">
        <tpls c="8">
          <tpl hier="1" item="6"/>
          <tpl hier="4" item="3"/>
          <tpl fld="3" item="22"/>
          <tpl fld="2" item="18"/>
          <tpl hier="9" item="1"/>
          <tpl hier="11" item="4"/>
          <tpl hier="12" item="5"/>
          <tpl fld="4" item="0"/>
        </tpls>
      </n>
      <n v="462002083136">
        <tpls c="8">
          <tpl hier="1" item="6"/>
          <tpl hier="4" item="3"/>
          <tpl fld="3" item="52"/>
          <tpl fld="2" item="18"/>
          <tpl hier="9" item="1"/>
          <tpl hier="11" item="4"/>
          <tpl hier="12" item="5"/>
          <tpl fld="4" item="0"/>
        </tpls>
      </n>
      <n v="613628499">
        <tpls c="8">
          <tpl hier="1" item="6"/>
          <tpl hier="4" item="3"/>
          <tpl fld="3" item="18"/>
          <tpl fld="2" item="20"/>
          <tpl hier="9" item="1"/>
          <tpl hier="11" item="4"/>
          <tpl hier="12" item="5"/>
          <tpl fld="4" item="0"/>
        </tpls>
      </n>
      <n v="6657007560">
        <tpls c="8">
          <tpl hier="1" item="6"/>
          <tpl hier="4" item="3"/>
          <tpl fld="3" item="53"/>
          <tpl fld="2" item="20"/>
          <tpl hier="9" item="1"/>
          <tpl hier="11" item="4"/>
          <tpl hier="12" item="5"/>
          <tpl fld="4" item="0"/>
        </tpls>
      </n>
      <n v="42451450352">
        <tpls c="8">
          <tpl hier="1" item="6"/>
          <tpl hier="4" item="3"/>
          <tpl fld="3" item="23"/>
          <tpl fld="2" item="20"/>
          <tpl hier="9" item="1"/>
          <tpl hier="11" item="4"/>
          <tpl hier="12" item="5"/>
          <tpl fld="4" item="0"/>
        </tpls>
      </n>
      <n v="22131654280">
        <tpls c="8">
          <tpl hier="1" item="6"/>
          <tpl hier="4" item="3"/>
          <tpl fld="3" item="39"/>
          <tpl fld="2" item="32"/>
          <tpl hier="9" item="1"/>
          <tpl hier="11" item="4"/>
          <tpl hier="12" item="5"/>
          <tpl fld="4" item="0"/>
        </tpls>
      </n>
      <n v="91057083200">
        <tpls c="8">
          <tpl hier="1" item="6"/>
          <tpl hier="4" item="3"/>
          <tpl fld="3" item="19"/>
          <tpl fld="2" item="32"/>
          <tpl hier="9" item="1"/>
          <tpl hier="11" item="4"/>
          <tpl hier="12" item="5"/>
          <tpl fld="4" item="0"/>
        </tpls>
      </n>
      <n v="656758350.125">
        <tpls c="8">
          <tpl hier="1" item="6"/>
          <tpl hier="4" item="3"/>
          <tpl fld="3" item="31"/>
          <tpl fld="2" item="9"/>
          <tpl hier="9" item="1"/>
          <tpl hier="11" item="4"/>
          <tpl hier="12" item="5"/>
          <tpl fld="4" item="0"/>
        </tpls>
      </n>
      <n v="8211912100">
        <tpls c="8">
          <tpl hier="1" item="6"/>
          <tpl hier="4" item="3"/>
          <tpl fld="3" item="29"/>
          <tpl fld="2" item="9"/>
          <tpl hier="9" item="1"/>
          <tpl hier="11" item="4"/>
          <tpl hier="12" item="5"/>
          <tpl fld="4" item="0"/>
        </tpls>
      </n>
      <n v="3618750278.09375">
        <tpls c="8">
          <tpl hier="1" item="6"/>
          <tpl hier="4" item="3"/>
          <tpl fld="3" item="50"/>
          <tpl fld="2" item="11"/>
          <tpl hier="9" item="1"/>
          <tpl hier="11" item="4"/>
          <tpl hier="12" item="5"/>
          <tpl fld="4" item="0"/>
        </tpls>
      </n>
      <n v="97946348736">
        <tpls c="8">
          <tpl hier="1" item="6"/>
          <tpl hier="4" item="3"/>
          <tpl fld="3" item="18"/>
          <tpl fld="2" item="15"/>
          <tpl hier="9" item="1"/>
          <tpl hier="11" item="4"/>
          <tpl hier="12" item="5"/>
          <tpl fld="4" item="0"/>
        </tpls>
      </n>
      <n v="2140167321856">
        <tpls c="8">
          <tpl hier="1" item="6"/>
          <tpl hier="4" item="3"/>
          <tpl fld="3" item="41"/>
          <tpl fld="2" item="15"/>
          <tpl hier="9" item="1"/>
          <tpl hier="11" item="4"/>
          <tpl hier="12" item="5"/>
          <tpl fld="4" item="0"/>
        </tpls>
      </n>
      <n v="114932845248">
        <tpls c="8">
          <tpl hier="1" item="6"/>
          <tpl hier="4" item="3"/>
          <tpl fld="3" item="1"/>
          <tpl fld="2" item="19"/>
          <tpl hier="9" item="1"/>
          <tpl hier="11" item="4"/>
          <tpl hier="12" item="5"/>
          <tpl fld="4" item="0"/>
        </tpls>
      </n>
      <n v="1786582080">
        <tpls c="8">
          <tpl hier="1" item="6"/>
          <tpl hier="4" item="3"/>
          <tpl fld="3" item="45"/>
          <tpl fld="2" item="4"/>
          <tpl hier="9" item="1"/>
          <tpl hier="11" item="4"/>
          <tpl hier="12" item="5"/>
          <tpl fld="4" item="0"/>
        </tpls>
      </n>
      <n v="24144333312">
        <tpls c="8">
          <tpl hier="1" item="6"/>
          <tpl hier="4" item="3"/>
          <tpl fld="3" item="31"/>
          <tpl fld="2" item="0"/>
          <tpl hier="9" item="1"/>
          <tpl hier="11" item="4"/>
          <tpl hier="12" item="5"/>
          <tpl fld="4" item="0"/>
        </tpls>
      </n>
      <n v="5195539008">
        <tpls c="8">
          <tpl hier="1" item="6"/>
          <tpl hier="4" item="3"/>
          <tpl fld="3" item="18"/>
          <tpl fld="2" item="5"/>
          <tpl hier="9" item="1"/>
          <tpl hier="11" item="4"/>
          <tpl hier="12" item="5"/>
          <tpl fld="4" item="0"/>
        </tpls>
      </n>
      <n v="58180789693572.602">
        <tpls c="8">
          <tpl hier="1" item="6"/>
          <tpl hier="4" item="3"/>
          <tpl fld="3" item="9"/>
          <tpl fld="1" item="0"/>
          <tpl hier="9" item="1"/>
          <tpl hier="11" item="4"/>
          <tpl hier="12" item="5"/>
          <tpl fld="4" item="0"/>
        </tpls>
      </n>
      <n v="880884765.75">
        <tpls c="8">
          <tpl hier="1" item="6"/>
          <tpl hier="4" item="3"/>
          <tpl fld="3" item="44"/>
          <tpl fld="2" item="64"/>
          <tpl hier="9" item="1"/>
          <tpl hier="11" item="4"/>
          <tpl hier="12" item="5"/>
          <tpl fld="4" item="0"/>
        </tpls>
      </n>
      <n v="16741879004">
        <tpls c="8">
          <tpl hier="1" item="6"/>
          <tpl hier="4" item="3"/>
          <tpl fld="3" item="43"/>
          <tpl fld="2" item="64"/>
          <tpl hier="9" item="1"/>
          <tpl hier="11" item="4"/>
          <tpl hier="12" item="5"/>
          <tpl fld="4" item="0"/>
        </tpls>
      </n>
      <n v="25359590362">
        <tpls c="8">
          <tpl hier="1" item="6"/>
          <tpl hier="4" item="3"/>
          <tpl fld="3" item="42"/>
          <tpl fld="2" item="64"/>
          <tpl hier="9" item="1"/>
          <tpl hier="11" item="4"/>
          <tpl hier="12" item="5"/>
          <tpl fld="4" item="0"/>
        </tpls>
      </n>
      <n v="108885011328">
        <tpls c="8">
          <tpl hier="1" item="6"/>
          <tpl hier="4" item="3"/>
          <tpl fld="3" item="41"/>
          <tpl fld="2" item="64"/>
          <tpl hier="9" item="1"/>
          <tpl hier="11" item="4"/>
          <tpl hier="12" item="5"/>
          <tpl fld="4" item="0"/>
        </tpls>
      </n>
      <n v="9174748864">
        <tpls c="8">
          <tpl hier="1" item="6"/>
          <tpl hier="4" item="3"/>
          <tpl fld="3" item="32"/>
          <tpl fld="2" item="33"/>
          <tpl hier="9" item="1"/>
          <tpl hier="11" item="4"/>
          <tpl hier="12" item="5"/>
          <tpl fld="4" item="0"/>
        </tpls>
      </n>
      <n v="16483813110.5">
        <tpls c="8">
          <tpl hier="1" item="6"/>
          <tpl hier="4" item="3"/>
          <tpl fld="3" item="31"/>
          <tpl fld="2" item="33"/>
          <tpl hier="9" item="1"/>
          <tpl hier="11" item="4"/>
          <tpl hier="12" item="5"/>
          <tpl fld="4" item="0"/>
        </tpls>
      </n>
      <n v="37189023112">
        <tpls c="8">
          <tpl hier="1" item="6"/>
          <tpl hier="4" item="3"/>
          <tpl fld="3" item="30"/>
          <tpl fld="2" item="33"/>
          <tpl hier="9" item="1"/>
          <tpl hier="11" item="4"/>
          <tpl hier="12" item="5"/>
          <tpl fld="4" item="0"/>
        </tpls>
      </n>
      <n v="285006612864">
        <tpls c="8">
          <tpl hier="1" item="6"/>
          <tpl hier="4" item="3"/>
          <tpl fld="3" item="29"/>
          <tpl fld="2" item="33"/>
          <tpl hier="9" item="1"/>
          <tpl hier="11" item="4"/>
          <tpl hier="12" item="5"/>
          <tpl fld="4" item="0"/>
        </tpls>
      </n>
      <n v="9564646848">
        <tpls c="8">
          <tpl hier="1" item="6"/>
          <tpl hier="4" item="3"/>
          <tpl fld="3" item="16"/>
          <tpl fld="2" item="43"/>
          <tpl hier="9" item="1"/>
          <tpl hier="11" item="4"/>
          <tpl hier="12" item="5"/>
          <tpl fld="4" item="0"/>
        </tpls>
      </n>
      <n v="36742531624">
        <tpls c="8">
          <tpl hier="1" item="6"/>
          <tpl hier="4" item="3"/>
          <tpl fld="3" item="15"/>
          <tpl fld="2" item="43"/>
          <tpl hier="9" item="1"/>
          <tpl hier="11" item="4"/>
          <tpl hier="12" item="5"/>
          <tpl fld="4" item="0"/>
        </tpls>
      </n>
      <n v="103132029440">
        <tpls c="8">
          <tpl hier="1" item="6"/>
          <tpl hier="4" item="3"/>
          <tpl fld="3" item="14"/>
          <tpl fld="2" item="43"/>
          <tpl hier="9" item="1"/>
          <tpl hier="11" item="4"/>
          <tpl hier="12" item="5"/>
          <tpl fld="4" item="0"/>
        </tpls>
      </n>
      <n v="346676071687.5">
        <tpls c="8">
          <tpl hier="1" item="6"/>
          <tpl hier="4" item="3"/>
          <tpl fld="3" item="13"/>
          <tpl fld="2" item="43"/>
          <tpl hier="9" item="1"/>
          <tpl hier="11" item="4"/>
          <tpl hier="12" item="5"/>
          <tpl fld="4" item="0"/>
        </tpls>
      </n>
      <n v="1487952405.25">
        <tpls c="8">
          <tpl hier="1" item="6"/>
          <tpl hier="4" item="3"/>
          <tpl fld="3" item="4"/>
          <tpl fld="2" item="22"/>
          <tpl hier="9" item="1"/>
          <tpl hier="11" item="4"/>
          <tpl hier="12" item="5"/>
          <tpl fld="4" item="0"/>
        </tpls>
      </n>
      <n v="2133699964">
        <tpls c="8">
          <tpl hier="1" item="6"/>
          <tpl hier="4" item="3"/>
          <tpl fld="3" item="58"/>
          <tpl fld="2" item="22"/>
          <tpl hier="9" item="1"/>
          <tpl hier="11" item="4"/>
          <tpl hier="12" item="5"/>
          <tpl fld="4" item="0"/>
        </tpls>
      </n>
      <n v="4832338880">
        <tpls c="8">
          <tpl hier="1" item="6"/>
          <tpl hier="4" item="3"/>
          <tpl fld="3" item="2"/>
          <tpl fld="2" item="22"/>
          <tpl hier="9" item="1"/>
          <tpl hier="11" item="4"/>
          <tpl hier="12" item="5"/>
          <tpl fld="4" item="0"/>
        </tpls>
      </n>
      <n v="681400000">
        <tpls c="8">
          <tpl hier="1" item="6"/>
          <tpl hier="4" item="3"/>
          <tpl fld="3" item="54"/>
          <tpl fld="2" item="21"/>
          <tpl hier="9" item="1"/>
          <tpl hier="11" item="4"/>
          <tpl hier="12" item="5"/>
          <tpl fld="4" item="0"/>
        </tpls>
      </n>
      <n v="16441633376">
        <tpls c="8">
          <tpl hier="1" item="6"/>
          <tpl hier="4" item="3"/>
          <tpl fld="3" item="53"/>
          <tpl fld="2" item="21"/>
          <tpl hier="9" item="1"/>
          <tpl hier="11" item="4"/>
          <tpl hier="12" item="5"/>
          <tpl fld="4" item="0"/>
        </tpls>
      </n>
      <n v="32399236288">
        <tpls c="8">
          <tpl hier="1" item="6"/>
          <tpl hier="4" item="3"/>
          <tpl fld="3" item="52"/>
          <tpl fld="2" item="21"/>
          <tpl hier="9" item="1"/>
          <tpl hier="11" item="4"/>
          <tpl hier="12" item="5"/>
          <tpl fld="4" item="0"/>
        </tpls>
      </n>
      <n v="3029190928">
        <tpls c="8">
          <tpl hier="1" item="6"/>
          <tpl hier="4" item="3"/>
          <tpl fld="3" item="48"/>
          <tpl fld="2" item="41"/>
          <tpl hier="9" item="1"/>
          <tpl hier="11" item="4"/>
          <tpl hier="12" item="5"/>
          <tpl fld="4" item="0"/>
        </tpls>
      </n>
      <n v="20112383020">
        <tpls c="8">
          <tpl hier="1" item="6"/>
          <tpl hier="4" item="3"/>
          <tpl fld="3" item="46"/>
          <tpl fld="2" item="41"/>
          <tpl hier="9" item="1"/>
          <tpl hier="11" item="4"/>
          <tpl hier="12" item="5"/>
          <tpl fld="4" item="0"/>
        </tpls>
      </n>
      <n v="30694382768">
        <tpls c="8">
          <tpl hier="1" item="6"/>
          <tpl hier="4" item="3"/>
          <tpl fld="3" item="45"/>
          <tpl fld="2" item="41"/>
          <tpl hier="9" item="1"/>
          <tpl hier="11" item="4"/>
          <tpl hier="12" item="5"/>
          <tpl fld="4" item="0"/>
        </tpls>
      </n>
      <n v="92112646924">
        <tpls c="8">
          <tpl hier="1" item="6"/>
          <tpl hier="4" item="3"/>
          <tpl fld="3" item="47"/>
          <tpl fld="2" item="41"/>
          <tpl hier="9" item="1"/>
          <tpl hier="11" item="4"/>
          <tpl hier="12" item="5"/>
          <tpl fld="4" item="0"/>
        </tpls>
      </n>
      <n v="257339662144">
        <tpls c="8">
          <tpl hier="1" item="6"/>
          <tpl hier="4" item="3"/>
          <tpl fld="3" item="34"/>
          <tpl fld="2" item="39"/>
          <tpl hier="9" item="1"/>
          <tpl hier="11" item="4"/>
          <tpl hier="12" item="5"/>
          <tpl fld="4" item="0"/>
        </tpls>
      </n>
      <n v="872222802304">
        <tpls c="8">
          <tpl hier="1" item="6"/>
          <tpl hier="4" item="3"/>
          <tpl fld="3" item="36"/>
          <tpl fld="2" item="39"/>
          <tpl hier="9" item="1"/>
          <tpl hier="11" item="4"/>
          <tpl hier="12" item="5"/>
          <tpl fld="4" item="0"/>
        </tpls>
      </n>
      <n v="2041153759232">
        <tpls c="8">
          <tpl hier="1" item="6"/>
          <tpl hier="4" item="3"/>
          <tpl fld="3" item="27"/>
          <tpl fld="2" item="39"/>
          <tpl hier="9" item="1"/>
          <tpl hier="11" item="4"/>
          <tpl hier="12" item="5"/>
          <tpl fld="4" item="0"/>
        </tpls>
      </n>
      <n v="10024488515584">
        <tpls c="8">
          <tpl hier="1" item="6"/>
          <tpl hier="4" item="3"/>
          <tpl fld="3" item="33"/>
          <tpl fld="2" item="39"/>
          <tpl hier="9" item="1"/>
          <tpl hier="11" item="4"/>
          <tpl hier="12" item="5"/>
          <tpl fld="4" item="0"/>
        </tpls>
      </n>
      <n v="8440340663.375">
        <tpls c="8">
          <tpl hier="1" item="6"/>
          <tpl hier="4" item="3"/>
          <tpl fld="3" item="18"/>
          <tpl fld="2" item="14"/>
          <tpl hier="9" item="1"/>
          <tpl hier="11" item="4"/>
          <tpl hier="12" item="5"/>
          <tpl fld="4" item="0"/>
        </tpls>
      </n>
      <n v="31406971968">
        <tpls c="8">
          <tpl hier="1" item="6"/>
          <tpl hier="4" item="3"/>
          <tpl fld="3" item="22"/>
          <tpl fld="2" item="14"/>
          <tpl hier="9" item="1"/>
          <tpl hier="11" item="4"/>
          <tpl hier="12" item="5"/>
          <tpl fld="4" item="0"/>
        </tpls>
      </n>
      <n v="64370019424">
        <tpls c="8">
          <tpl hier="1" item="6"/>
          <tpl hier="4" item="3"/>
          <tpl fld="3" item="17"/>
          <tpl fld="2" item="14"/>
          <tpl hier="9" item="1"/>
          <tpl hier="11" item="4"/>
          <tpl hier="12" item="5"/>
          <tpl fld="4" item="0"/>
        </tpls>
      </n>
      <n v="327746312512">
        <tpls c="8">
          <tpl hier="1" item="6"/>
          <tpl hier="4" item="3"/>
          <tpl fld="3" item="21"/>
          <tpl fld="2" item="14"/>
          <tpl hier="9" item="1"/>
          <tpl hier="11" item="4"/>
          <tpl hier="12" item="5"/>
          <tpl fld="4" item="0"/>
        </tpls>
      </n>
      <n v="351353873.25">
        <tpls c="8">
          <tpl hier="1" item="6"/>
          <tpl hier="4" item="3"/>
          <tpl fld="3" item="8"/>
          <tpl fld="2" item="31"/>
          <tpl hier="9" item="1"/>
          <tpl hier="11" item="4"/>
          <tpl hier="12" item="5"/>
          <tpl fld="4" item="0"/>
        </tpls>
      </n>
      <n v="1659686496">
        <tpls c="8">
          <tpl hier="1" item="6"/>
          <tpl hier="4" item="3"/>
          <tpl fld="3" item="7"/>
          <tpl fld="2" item="31"/>
          <tpl hier="9" item="1"/>
          <tpl hier="11" item="4"/>
          <tpl hier="12" item="5"/>
          <tpl fld="4" item="0"/>
        </tpls>
      </n>
      <n v="5492143936">
        <tpls c="8">
          <tpl hier="1" item="6"/>
          <tpl hier="4" item="3"/>
          <tpl fld="3" item="6"/>
          <tpl fld="2" item="31"/>
          <tpl hier="9" item="1"/>
          <tpl hier="11" item="4"/>
          <tpl hier="12" item="5"/>
          <tpl fld="4" item="0"/>
        </tpls>
      </n>
      <n v="15993400384">
        <tpls c="8">
          <tpl hier="1" item="6"/>
          <tpl hier="4" item="3"/>
          <tpl fld="3" item="5"/>
          <tpl fld="2" item="31"/>
          <tpl hier="9" item="1"/>
          <tpl hier="11" item="4"/>
          <tpl hier="12" item="5"/>
          <tpl fld="4" item="0"/>
        </tpls>
      </n>
      <n v="10254393068">
        <tpls c="8">
          <tpl hier="1" item="6"/>
          <tpl hier="4" item="3"/>
          <tpl fld="3" item="56"/>
          <tpl fld="2" item="29"/>
          <tpl hier="9" item="1"/>
          <tpl hier="11" item="4"/>
          <tpl hier="12" item="5"/>
          <tpl fld="4" item="0"/>
        </tpls>
      </n>
      <n v="16662180240">
        <tpls c="8">
          <tpl hier="1" item="6"/>
          <tpl hier="4" item="3"/>
          <tpl fld="3" item="0"/>
          <tpl fld="2" item="29"/>
          <tpl hier="9" item="1"/>
          <tpl hier="11" item="4"/>
          <tpl hier="12" item="5"/>
          <tpl fld="4" item="0"/>
        </tpls>
      </n>
      <n v="33405719264">
        <tpls c="8">
          <tpl hier="1" item="6"/>
          <tpl hier="4" item="3"/>
          <tpl fld="3" item="55"/>
          <tpl fld="2" item="29"/>
          <tpl hier="9" item="1"/>
          <tpl hier="11" item="4"/>
          <tpl hier="12" item="5"/>
          <tpl fld="4" item="0"/>
        </tpls>
      </n>
      <n v="783564340">
        <tpls c="8">
          <tpl hier="1" item="6"/>
          <tpl hier="4" item="3"/>
          <tpl fld="3" item="35"/>
          <tpl fld="2" item="27"/>
          <tpl hier="9" item="1"/>
          <tpl hier="11" item="4"/>
          <tpl hier="12" item="5"/>
          <tpl fld="4" item="0"/>
        </tpls>
      </n>
      <n v="4015393940">
        <tpls c="8">
          <tpl hier="1" item="6"/>
          <tpl hier="4" item="3"/>
          <tpl fld="3" item="40"/>
          <tpl fld="2" item="27"/>
          <tpl hier="9" item="1"/>
          <tpl hier="11" item="4"/>
          <tpl hier="12" item="5"/>
          <tpl fld="4" item="0"/>
        </tpls>
      </n>
      <n v="9188985076">
        <tpls c="8">
          <tpl hier="1" item="6"/>
          <tpl hier="4" item="3"/>
          <tpl fld="3" item="50"/>
          <tpl fld="2" item="27"/>
          <tpl hier="9" item="1"/>
          <tpl hier="11" item="4"/>
          <tpl hier="12" item="5"/>
          <tpl fld="4" item="0"/>
        </tpls>
      </n>
      <n v="31528206720">
        <tpls c="8">
          <tpl hier="1" item="6"/>
          <tpl hier="4" item="3"/>
          <tpl fld="3" item="49"/>
          <tpl fld="2" item="27"/>
          <tpl hier="9" item="1"/>
          <tpl hier="11" item="4"/>
          <tpl hier="12" item="5"/>
          <tpl fld="4" item="0"/>
        </tpls>
      </n>
      <n v="17886340732">
        <tpls c="8">
          <tpl hier="1" item="6"/>
          <tpl hier="4" item="3"/>
          <tpl fld="3" item="37"/>
          <tpl fld="2" item="26"/>
          <tpl hier="9" item="1"/>
          <tpl hier="11" item="4"/>
          <tpl hier="12" item="5"/>
          <tpl fld="4" item="0"/>
        </tpls>
      </n>
      <n v="151621072544">
        <tpls c="8">
          <tpl hier="1" item="6"/>
          <tpl hier="4" item="3"/>
          <tpl fld="3" item="39"/>
          <tpl fld="2" item="26"/>
          <tpl hier="9" item="1"/>
          <tpl hier="11" item="4"/>
          <tpl hier="12" item="5"/>
          <tpl fld="4" item="0"/>
        </tpls>
      </n>
      <n v="658296218432">
        <tpls c="8">
          <tpl hier="1" item="6"/>
          <tpl hier="4" item="3"/>
          <tpl fld="3" item="28"/>
          <tpl fld="2" item="26"/>
          <tpl hier="9" item="1"/>
          <tpl hier="11" item="4"/>
          <tpl hier="12" item="5"/>
          <tpl fld="4" item="0"/>
        </tpls>
      </n>
      <n v="1807951953536">
        <tpls c="8">
          <tpl hier="1" item="6"/>
          <tpl hier="4" item="3"/>
          <tpl fld="3" item="19"/>
          <tpl fld="2" item="26"/>
          <tpl hier="9" item="1"/>
          <tpl hier="11" item="4"/>
          <tpl hier="12" item="5"/>
          <tpl fld="4" item="0"/>
        </tpls>
      </n>
      <n v="1568256484">
        <tpls c="8">
          <tpl hier="1" item="6"/>
          <tpl hier="4" item="3"/>
          <tpl fld="3" item="26"/>
          <tpl fld="2" item="24"/>
          <tpl hier="9" item="1"/>
          <tpl hier="11" item="4"/>
          <tpl hier="12" item="5"/>
          <tpl fld="4" item="0"/>
        </tpls>
      </n>
      <n v="5953135980">
        <tpls c="8">
          <tpl hier="1" item="6"/>
          <tpl hier="4" item="3"/>
          <tpl fld="3" item="25"/>
          <tpl fld="2" item="24"/>
          <tpl hier="9" item="1"/>
          <tpl hier="11" item="4"/>
          <tpl hier="12" item="5"/>
          <tpl fld="4" item="0"/>
        </tpls>
      </n>
      <n v="9420333464">
        <tpls c="8">
          <tpl hier="1" item="6"/>
          <tpl hier="4" item="3"/>
          <tpl fld="3" item="24"/>
          <tpl fld="2" item="24"/>
          <tpl hier="9" item="1"/>
          <tpl hier="11" item="4"/>
          <tpl hier="12" item="5"/>
          <tpl fld="4" item="0"/>
        </tpls>
      </n>
      <n v="35690630656">
        <tpls c="8">
          <tpl hier="1" item="6"/>
          <tpl hier="4" item="3"/>
          <tpl fld="3" item="23"/>
          <tpl fld="2" item="24"/>
          <tpl hier="9" item="1"/>
          <tpl hier="11" item="4"/>
          <tpl hier="12" item="5"/>
          <tpl fld="4" item="0"/>
        </tpls>
      </n>
      <n v="180369974400">
        <tpls c="8">
          <tpl hier="1" item="6"/>
          <tpl hier="4" item="3"/>
          <tpl fld="3" item="10"/>
          <tpl fld="2" item="17"/>
          <tpl hier="9" item="1"/>
          <tpl hier="11" item="4"/>
          <tpl hier="12" item="5"/>
          <tpl fld="4" item="0"/>
        </tpls>
      </n>
      <n v="655097905536">
        <tpls c="8">
          <tpl hier="1" item="6"/>
          <tpl hier="4" item="3"/>
          <tpl fld="3" item="12"/>
          <tpl fld="2" item="17"/>
          <tpl hier="9" item="1"/>
          <tpl hier="11" item="4"/>
          <tpl hier="12" item="5"/>
          <tpl fld="4" item="0"/>
        </tpls>
      </n>
      <n v="3952232282112">
        <tpls c="8">
          <tpl hier="1" item="6"/>
          <tpl hier="4" item="3"/>
          <tpl fld="3" item="11"/>
          <tpl fld="2" item="17"/>
          <tpl hier="9" item="1"/>
          <tpl hier="11" item="4"/>
          <tpl hier="12" item="5"/>
          <tpl fld="4" item="0"/>
        </tpls>
      </n>
      <n v="6803724869632">
        <tpls c="8">
          <tpl hier="1" item="6"/>
          <tpl hier="4" item="3"/>
          <tpl fld="3" item="9"/>
          <tpl fld="2" item="17"/>
          <tpl hier="9" item="1"/>
          <tpl hier="11" item="4"/>
          <tpl hier="12" item="5"/>
          <tpl fld="4" item="0"/>
        </tpls>
      </n>
      <n v="3114157856">
        <tpls c="8">
          <tpl hier="1" item="6"/>
          <tpl hier="4" item="3"/>
          <tpl fld="3" item="57"/>
          <tpl fld="2" item="13"/>
          <tpl hier="9" item="1"/>
          <tpl hier="11" item="4"/>
          <tpl hier="12" item="5"/>
          <tpl fld="4" item="0"/>
        </tpls>
      </n>
      <n v="16044459616">
        <tpls c="8">
          <tpl hier="1" item="6"/>
          <tpl hier="4" item="3"/>
          <tpl fld="3" item="3"/>
          <tpl fld="2" item="13"/>
          <tpl hier="9" item="1"/>
          <tpl hier="11" item="4"/>
          <tpl hier="12" item="5"/>
          <tpl fld="4" item="0"/>
        </tpls>
      </n>
      <n v="42925963424">
        <tpls c="8">
          <tpl hier="1" item="6"/>
          <tpl hier="4" item="3"/>
          <tpl fld="3" item="1"/>
          <tpl fld="2" item="13"/>
          <tpl hier="9" item="1"/>
          <tpl hier="11" item="4"/>
          <tpl hier="12" item="5"/>
          <tpl fld="4" item="0"/>
        </tpls>
      </n>
      <n v="6293442738">
        <tpls c="8">
          <tpl hier="1" item="6"/>
          <tpl hier="4" item="3"/>
          <tpl fld="3" item="20"/>
          <tpl fld="2" item="23"/>
          <tpl hier="9" item="1"/>
          <tpl hier="11" item="4"/>
          <tpl hier="12" item="5"/>
          <tpl fld="4" item="0"/>
        </tpls>
      </n>
      <n v="5743486240">
        <tpls c="8">
          <tpl hier="1" item="6"/>
          <tpl hier="4" item="3"/>
          <tpl fld="3" item="51"/>
          <tpl fld="2" item="23"/>
          <tpl hier="9" item="1"/>
          <tpl hier="11" item="4"/>
          <tpl hier="12" item="5"/>
          <tpl fld="4" item="0"/>
        </tpls>
      </n>
      <n v="48843750816">
        <tpls c="8">
          <tpl hier="1" item="6"/>
          <tpl hier="4" item="3"/>
          <tpl fld="3" item="38"/>
          <tpl fld="2" item="23"/>
          <tpl hier="9" item="1"/>
          <tpl hier="11" item="4"/>
          <tpl hier="12" item="5"/>
          <tpl fld="4" item="0"/>
        </tpls>
      </n>
      <n v="1937827535">
        <tpls c="8">
          <tpl hier="1" item="6"/>
          <tpl hier="4" item="3"/>
          <tpl fld="3" item="44"/>
          <tpl fld="2" item="30"/>
          <tpl hier="9" item="1"/>
          <tpl hier="11" item="4"/>
          <tpl hier="12" item="5"/>
          <tpl fld="4" item="0"/>
        </tpls>
      </n>
      <n v="8422623536">
        <tpls c="8">
          <tpl hier="1" item="6"/>
          <tpl hier="4" item="3"/>
          <tpl fld="3" item="43"/>
          <tpl fld="2" item="30"/>
          <tpl hier="9" item="1"/>
          <tpl hier="11" item="4"/>
          <tpl hier="12" item="5"/>
          <tpl fld="4" item="0"/>
        </tpls>
      </n>
      <n v="11321697052">
        <tpls c="8">
          <tpl hier="1" item="6"/>
          <tpl hier="4" item="3"/>
          <tpl fld="3" item="42"/>
          <tpl fld="2" item="30"/>
          <tpl hier="9" item="1"/>
          <tpl hier="11" item="4"/>
          <tpl hier="12" item="5"/>
          <tpl fld="4" item="0"/>
        </tpls>
      </n>
      <n v="54450986224">
        <tpls c="8">
          <tpl hier="1" item="6"/>
          <tpl hier="4" item="3"/>
          <tpl fld="3" item="29"/>
          <tpl fld="2" item="30"/>
          <tpl hier="9" item="1"/>
          <tpl hier="11" item="4"/>
          <tpl hier="12" item="5"/>
          <tpl fld="4" item="0"/>
        </tpls>
      </n>
      <n v="34081311224">
        <tpls c="8">
          <tpl hier="1" item="6"/>
          <tpl hier="4" item="3"/>
          <tpl fld="3" item="57"/>
          <tpl fld="2" item="45"/>
          <tpl hier="9" item="1"/>
          <tpl hier="11" item="4"/>
          <tpl hier="12" item="5"/>
          <tpl fld="4" item="0"/>
        </tpls>
      </n>
      <n v="173048300975.5">
        <tpls c="8">
          <tpl hier="1" item="6"/>
          <tpl hier="4" item="3"/>
          <tpl fld="3" item="50"/>
          <tpl fld="2" item="45"/>
          <tpl hier="9" item="1"/>
          <tpl hier="11" item="4"/>
          <tpl hier="12" item="5"/>
          <tpl fld="4" item="0"/>
        </tpls>
      </n>
      <n v="2365178616576">
        <tpls c="8">
          <tpl hier="1" item="6"/>
          <tpl hier="4" item="3"/>
          <tpl fld="3" item="19"/>
          <tpl fld="2" item="45"/>
          <tpl hier="9" item="1"/>
          <tpl hier="11" item="4"/>
          <tpl hier="12" item="5"/>
          <tpl fld="4" item="0"/>
        </tpls>
      </n>
      <n v="61774329264">
        <tpls c="8">
          <tpl hier="1" item="6"/>
          <tpl hier="4" item="3"/>
          <tpl fld="3" item="8"/>
          <tpl fld="2" item="25"/>
          <tpl hier="9" item="1"/>
          <tpl hier="11" item="4"/>
          <tpl hier="12" item="5"/>
          <tpl fld="4" item="0"/>
        </tpls>
      </n>
      <n v="202089884864">
        <tpls c="8">
          <tpl hier="1" item="6"/>
          <tpl hier="4" item="3"/>
          <tpl fld="3" item="0"/>
          <tpl fld="2" item="25"/>
          <tpl hier="9" item="1"/>
          <tpl hier="11" item="4"/>
          <tpl hier="12" item="5"/>
          <tpl fld="4" item="0"/>
        </tpls>
      </n>
      <n v="1013122497792">
        <tpls c="8">
          <tpl hier="1" item="6"/>
          <tpl hier="4" item="3"/>
          <tpl fld="3" item="41"/>
          <tpl fld="2" item="25"/>
          <tpl hier="9" item="1"/>
          <tpl hier="11" item="4"/>
          <tpl hier="12" item="5"/>
          <tpl fld="4" item="0"/>
        </tpls>
      </n>
      <n v="10605662076">
        <tpls c="8">
          <tpl hier="1" item="6"/>
          <tpl hier="4" item="3"/>
          <tpl fld="3" item="16"/>
          <tpl fld="2" item="38"/>
          <tpl hier="9" item="1"/>
          <tpl hier="11" item="4"/>
          <tpl hier="12" item="5"/>
          <tpl fld="4" item="0"/>
        </tpls>
      </n>
      <n v="35999359528">
        <tpls c="8">
          <tpl hier="1" item="6"/>
          <tpl hier="4" item="3"/>
          <tpl fld="3" item="58"/>
          <tpl fld="2" item="38"/>
          <tpl hier="9" item="1"/>
          <tpl hier="11" item="4"/>
          <tpl hier="12" item="5"/>
          <tpl fld="4" item="0"/>
        </tpls>
      </n>
      <n v="179594807040">
        <tpls c="8">
          <tpl hier="1" item="6"/>
          <tpl hier="4" item="3"/>
          <tpl fld="3" item="38"/>
          <tpl fld="2" item="38"/>
          <tpl hier="9" item="1"/>
          <tpl hier="11" item="4"/>
          <tpl hier="12" item="5"/>
          <tpl fld="4" item="0"/>
        </tpls>
      </n>
      <n v="2213013935.375">
        <tpls c="8">
          <tpl hier="1" item="6"/>
          <tpl hier="4" item="3"/>
          <tpl fld="3" item="18"/>
          <tpl fld="2" item="16"/>
          <tpl hier="9" item="1"/>
          <tpl hier="11" item="4"/>
          <tpl hier="12" item="5"/>
          <tpl fld="4" item="0"/>
        </tpls>
      </n>
      <n v="15963365908">
        <tpls c="8">
          <tpl hier="1" item="6"/>
          <tpl hier="4" item="3"/>
          <tpl fld="3" item="7"/>
          <tpl fld="2" item="16"/>
          <tpl hier="9" item="1"/>
          <tpl hier="11" item="4"/>
          <tpl hier="12" item="5"/>
          <tpl fld="4" item="0"/>
        </tpls>
      </n>
      <n v="23984074240">
        <tpls c="8">
          <tpl hier="1" item="6"/>
          <tpl hier="4" item="3"/>
          <tpl fld="3" item="55"/>
          <tpl fld="2" item="16"/>
          <tpl hier="9" item="1"/>
          <tpl hier="11" item="4"/>
          <tpl hier="12" item="5"/>
          <tpl fld="4" item="0"/>
        </tpls>
      </n>
      <n v="29375015056">
        <tpls c="8">
          <tpl hier="1" item="6"/>
          <tpl hier="4" item="3"/>
          <tpl fld="3" item="34"/>
          <tpl fld="2" item="10"/>
          <tpl hier="9" item="1"/>
          <tpl hier="11" item="4"/>
          <tpl hier="12" item="5"/>
          <tpl fld="4" item="0"/>
        </tpls>
      </n>
      <n v="70962068064">
        <tpls c="8">
          <tpl hier="1" item="6"/>
          <tpl hier="4" item="3"/>
          <tpl fld="3" item="15"/>
          <tpl fld="2" item="10"/>
          <tpl hier="9" item="1"/>
          <tpl hier="11" item="4"/>
          <tpl hier="12" item="5"/>
          <tpl fld="4" item="0"/>
        </tpls>
      </n>
      <n v="381233723072">
        <tpls c="8">
          <tpl hier="1" item="6"/>
          <tpl hier="4" item="3"/>
          <tpl fld="3" item="1"/>
          <tpl fld="2" item="10"/>
          <tpl hier="9" item="1"/>
          <tpl hier="11" item="4"/>
          <tpl hier="12" item="5"/>
          <tpl fld="4" item="0"/>
        </tpls>
      </n>
      <n v="21319683608">
        <tpls c="8">
          <tpl hier="1" item="6"/>
          <tpl hier="4" item="3"/>
          <tpl fld="3" item="44"/>
          <tpl fld="2" item="12"/>
          <tpl hier="9" item="1"/>
          <tpl hier="11" item="4"/>
          <tpl hier="12" item="5"/>
          <tpl fld="4" item="0"/>
        </tpls>
      </n>
      <n v="145098579584">
        <tpls c="8">
          <tpl hier="1" item="6"/>
          <tpl hier="4" item="3"/>
          <tpl fld="3" item="25"/>
          <tpl fld="2" item="12"/>
          <tpl hier="9" item="1"/>
          <tpl hier="11" item="4"/>
          <tpl hier="12" item="5"/>
          <tpl fld="4" item="0"/>
        </tpls>
      </n>
      <n v="748329935488">
        <tpls c="8">
          <tpl hier="1" item="6"/>
          <tpl hier="4" item="3"/>
          <tpl fld="3" item="55"/>
          <tpl fld="2" item="12"/>
          <tpl hier="9" item="1"/>
          <tpl hier="11" item="4"/>
          <tpl hier="12" item="5"/>
          <tpl fld="4" item="0"/>
        </tpls>
      </n>
      <n v="13884599904">
        <tpls c="8">
          <tpl hier="1" item="6"/>
          <tpl hier="4" item="3"/>
          <tpl fld="3" item="34"/>
          <tpl fld="2" item="18"/>
          <tpl hier="9" item="1"/>
          <tpl hier="11" item="4"/>
          <tpl hier="12" item="5"/>
          <tpl fld="4" item="0"/>
        </tpls>
      </n>
      <n v="107227699616">
        <tpls c="8">
          <tpl hier="1" item="6"/>
          <tpl hier="4" item="3"/>
          <tpl fld="3" item="12"/>
          <tpl fld="2" item="18"/>
          <tpl hier="9" item="1"/>
          <tpl hier="11" item="4"/>
          <tpl hier="12" item="5"/>
          <tpl fld="4" item="0"/>
        </tpls>
      </n>
      <n v="484316802752">
        <tpls c="8">
          <tpl hier="1" item="6"/>
          <tpl hier="4" item="3"/>
          <tpl fld="3" item="49"/>
          <tpl fld="2" item="18"/>
          <tpl hier="9" item="1"/>
          <tpl hier="11" item="4"/>
          <tpl hier="12" item="5"/>
          <tpl fld="4" item="0"/>
        </tpls>
      </n>
      <n v="785897392">
        <tpls c="8">
          <tpl hier="1" item="6"/>
          <tpl hier="4" item="3"/>
          <tpl fld="3" item="10"/>
          <tpl fld="2" item="20"/>
          <tpl hier="9" item="1"/>
          <tpl hier="11" item="4"/>
          <tpl hier="12" item="5"/>
          <tpl fld="4" item="0"/>
        </tpls>
      </n>
      <n v="2947815868">
        <tpls c="8">
          <tpl hier="1" item="6"/>
          <tpl hier="4" item="3"/>
          <tpl fld="3" item="45"/>
          <tpl fld="2" item="20"/>
          <tpl hier="9" item="1"/>
          <tpl hier="11" item="4"/>
          <tpl hier="12" item="5"/>
          <tpl fld="4" item="0"/>
        </tpls>
      </n>
      <n v="43406787216">
        <tpls c="8">
          <tpl hier="1" item="6"/>
          <tpl hier="4" item="3"/>
          <tpl fld="3" item="21"/>
          <tpl fld="2" item="20"/>
          <tpl hier="9" item="1"/>
          <tpl hier="11" item="4"/>
          <tpl hier="12" item="5"/>
          <tpl fld="4" item="0"/>
        </tpls>
      </n>
      <n v="21737638096">
        <tpls c="8">
          <tpl hier="1" item="6"/>
          <tpl hier="4" item="3"/>
          <tpl fld="3" item="36"/>
          <tpl fld="2" item="32"/>
          <tpl hier="9" item="1"/>
          <tpl hier="11" item="4"/>
          <tpl hier="12" item="5"/>
          <tpl fld="4" item="0"/>
        </tpls>
      </n>
      <n v="96391728352">
        <tpls c="8">
          <tpl hier="1" item="6"/>
          <tpl hier="4" item="3"/>
          <tpl fld="3" item="33"/>
          <tpl fld="2" item="32"/>
          <tpl hier="9" item="1"/>
          <tpl hier="11" item="4"/>
          <tpl hier="12" item="5"/>
          <tpl fld="4" item="0"/>
        </tpls>
      </n>
      <n v="652181741.375">
        <tpls c="8">
          <tpl hier="1" item="6"/>
          <tpl hier="4" item="3"/>
          <tpl fld="3" item="25"/>
          <tpl fld="2" item="9"/>
          <tpl hier="9" item="1"/>
          <tpl hier="11" item="4"/>
          <tpl hier="12" item="5"/>
          <tpl fld="4" item="0"/>
        </tpls>
      </n>
      <n v="8193897577">
        <tpls c="8">
          <tpl hier="1" item="6"/>
          <tpl hier="4" item="3"/>
          <tpl fld="3" item="23"/>
          <tpl fld="2" item="9"/>
          <tpl hier="9" item="1"/>
          <tpl hier="11" item="4"/>
          <tpl hier="12" item="5"/>
          <tpl fld="4" item="0"/>
        </tpls>
      </n>
      <n v="4474435248">
        <tpls c="8">
          <tpl hier="1" item="6"/>
          <tpl hier="4" item="3"/>
          <tpl fld="3" item="28"/>
          <tpl fld="2" item="11"/>
          <tpl hier="9" item="1"/>
          <tpl hier="11" item="4"/>
          <tpl hier="12" item="5"/>
          <tpl fld="4" item="0"/>
        </tpls>
      </n>
      <n v="109746292384">
        <tpls c="8">
          <tpl hier="1" item="6"/>
          <tpl hier="4" item="3"/>
          <tpl fld="3" item="16"/>
          <tpl fld="2" item="15"/>
          <tpl hier="9" item="1"/>
          <tpl hier="11" item="4"/>
          <tpl hier="12" item="5"/>
          <tpl fld="4" item="0"/>
        </tpls>
      </n>
      <n v="2032846085632">
        <tpls c="8">
          <tpl hier="1" item="6"/>
          <tpl hier="4" item="3"/>
          <tpl fld="3" item="19"/>
          <tpl fld="2" item="15"/>
          <tpl hier="9" item="1"/>
          <tpl hier="11" item="4"/>
          <tpl hier="12" item="5"/>
          <tpl fld="4" item="0"/>
        </tpls>
      </n>
      <n v="175814816832">
        <tpls c="8">
          <tpl hier="1" item="6"/>
          <tpl hier="4" item="3"/>
          <tpl fld="3" item="38"/>
          <tpl fld="2" item="19"/>
          <tpl hier="9" item="1"/>
          <tpl hier="11" item="4"/>
          <tpl hier="12" item="5"/>
          <tpl fld="4" item="0"/>
        </tpls>
      </n>
      <n v="2022129024">
        <tpls c="8">
          <tpl hier="1" item="6"/>
          <tpl hier="4" item="3"/>
          <tpl fld="3" item="42"/>
          <tpl fld="2" item="4"/>
          <tpl hier="9" item="1"/>
          <tpl hier="11" item="4"/>
          <tpl hier="12" item="5"/>
          <tpl fld="4" item="0"/>
        </tpls>
      </n>
      <n v="23155375104">
        <tpls c="8">
          <tpl hier="1" item="6"/>
          <tpl hier="4" item="3"/>
          <tpl fld="3" item="25"/>
          <tpl fld="2" item="0"/>
          <tpl hier="9" item="1"/>
          <tpl hier="11" item="4"/>
          <tpl hier="12" item="5"/>
          <tpl fld="4" item="0"/>
        </tpls>
      </n>
      <n v="6209732288">
        <tpls c="8">
          <tpl hier="1" item="6"/>
          <tpl hier="4" item="3"/>
          <tpl fld="3" item="16"/>
          <tpl fld="2" item="5"/>
          <tpl hier="9" item="1"/>
          <tpl hier="11" item="4"/>
          <tpl hier="12" item="5"/>
          <tpl fld="4" item="0"/>
        </tpls>
      </n>
      <n v="56908334185585.578">
        <tpls c="8">
          <tpl hier="1" item="6"/>
          <tpl hier="4" item="3"/>
          <tpl fld="3" item="5"/>
          <tpl fld="1" item="0"/>
          <tpl hier="9" item="1"/>
          <tpl hier="11" item="4"/>
          <tpl hier="12" item="5"/>
          <tpl fld="4" item="0"/>
        </tpls>
      </n>
      <n v="243757288600">
        <tpls c="8">
          <tpl hier="1" item="6"/>
          <tpl hier="4" item="3"/>
          <tpl fld="3" item="21"/>
          <tpl fld="2" item="85"/>
          <tpl hier="9" item="1"/>
          <tpl hier="11" item="4"/>
          <tpl hier="12" item="5"/>
          <tpl fld="4" item="0"/>
        </tpls>
      </n>
      <n v="10931577672">
        <tpls c="8">
          <tpl hier="1" item="6"/>
          <tpl hier="4" item="3"/>
          <tpl fld="3" item="8"/>
          <tpl fld="2" item="49"/>
          <tpl hier="9" item="1"/>
          <tpl hier="11" item="4"/>
          <tpl hier="12" item="5"/>
          <tpl fld="4" item="0"/>
        </tpls>
      </n>
      <n v="34135962510">
        <tpls c="8">
          <tpl hier="1" item="6"/>
          <tpl hier="4" item="3"/>
          <tpl fld="3" item="7"/>
          <tpl fld="2" item="49"/>
          <tpl hier="9" item="1"/>
          <tpl hier="11" item="4"/>
          <tpl hier="12" item="5"/>
          <tpl fld="4" item="0"/>
        </tpls>
      </n>
      <n v="123793688450">
        <tpls c="8">
          <tpl hier="1" item="6"/>
          <tpl hier="4" item="3"/>
          <tpl fld="3" item="6"/>
          <tpl fld="2" item="49"/>
          <tpl hier="9" item="1"/>
          <tpl hier="11" item="4"/>
          <tpl hier="12" item="5"/>
          <tpl fld="4" item="0"/>
        </tpls>
      </n>
      <n v="455888315280">
        <tpls c="8">
          <tpl hier="1" item="6"/>
          <tpl hier="4" item="3"/>
          <tpl fld="3" item="5"/>
          <tpl fld="2" item="49"/>
          <tpl hier="9" item="1"/>
          <tpl hier="11" item="4"/>
          <tpl hier="12" item="5"/>
          <tpl fld="4" item="0"/>
        </tpls>
      </n>
      <n v="37033801296">
        <tpls c="8">
          <tpl hier="1" item="6"/>
          <tpl hier="4" item="3"/>
          <tpl fld="3" item="56"/>
          <tpl fld="2" item="44"/>
          <tpl hier="9" item="1"/>
          <tpl hier="11" item="4"/>
          <tpl hier="12" item="5"/>
          <tpl fld="4" item="0"/>
        </tpls>
      </n>
      <n v="80152370592">
        <tpls c="8">
          <tpl hier="1" item="6"/>
          <tpl hier="4" item="3"/>
          <tpl fld="3" item="0"/>
          <tpl fld="2" item="44"/>
          <tpl hier="9" item="1"/>
          <tpl hier="11" item="4"/>
          <tpl hier="12" item="5"/>
          <tpl fld="4" item="0"/>
        </tpls>
      </n>
      <n v="252756309792">
        <tpls c="8">
          <tpl hier="1" item="6"/>
          <tpl hier="4" item="3"/>
          <tpl fld="3" item="55"/>
          <tpl fld="2" item="44"/>
          <tpl hier="9" item="1"/>
          <tpl hier="11" item="4"/>
          <tpl hier="12" item="5"/>
          <tpl fld="4" item="0"/>
        </tpls>
      </n>
      <n v="337992696">
        <tpls c="8">
          <tpl hier="1" item="6"/>
          <tpl hier="4" item="3"/>
          <tpl fld="3" item="35"/>
          <tpl fld="2" item="34"/>
          <tpl hier="9" item="1"/>
          <tpl hier="11" item="4"/>
          <tpl hier="12" item="5"/>
          <tpl fld="4" item="0"/>
        </tpls>
      </n>
      <n v="2089927424">
        <tpls c="8">
          <tpl hier="1" item="6"/>
          <tpl hier="4" item="3"/>
          <tpl fld="3" item="40"/>
          <tpl fld="2" item="34"/>
          <tpl hier="9" item="1"/>
          <tpl hier="11" item="4"/>
          <tpl hier="12" item="5"/>
          <tpl fld="4" item="0"/>
        </tpls>
      </n>
      <n v="4623621888">
        <tpls c="8">
          <tpl hier="1" item="6"/>
          <tpl hier="4" item="3"/>
          <tpl fld="3" item="50"/>
          <tpl fld="2" item="34"/>
          <tpl hier="9" item="1"/>
          <tpl hier="11" item="4"/>
          <tpl hier="12" item="5"/>
          <tpl fld="4" item="0"/>
        </tpls>
      </n>
      <n v="8176993280">
        <tpls c="8">
          <tpl hier="1" item="6"/>
          <tpl hier="4" item="3"/>
          <tpl fld="3" item="49"/>
          <tpl fld="2" item="34"/>
          <tpl hier="9" item="1"/>
          <tpl hier="11" item="4"/>
          <tpl hier="12" item="5"/>
          <tpl fld="4" item="0"/>
        </tpls>
      </n>
      <n v="1035016797">
        <tpls c="8">
          <tpl hier="1" item="6"/>
          <tpl hier="4" item="3"/>
          <tpl fld="3" item="37"/>
          <tpl fld="2" item="64"/>
          <tpl hier="9" item="1"/>
          <tpl hier="11" item="4"/>
          <tpl hier="12" item="5"/>
          <tpl fld="4" item="0"/>
        </tpls>
      </n>
      <n v="23854530968">
        <tpls c="8">
          <tpl hier="1" item="6"/>
          <tpl hier="4" item="3"/>
          <tpl fld="3" item="39"/>
          <tpl fld="2" item="64"/>
          <tpl hier="9" item="1"/>
          <tpl hier="11" item="4"/>
          <tpl hier="12" item="5"/>
          <tpl fld="4" item="0"/>
        </tpls>
      </n>
      <n v="29485059512">
        <tpls c="8">
          <tpl hier="1" item="6"/>
          <tpl hier="4" item="3"/>
          <tpl fld="3" item="28"/>
          <tpl fld="2" item="64"/>
          <tpl hier="9" item="1"/>
          <tpl hier="11" item="4"/>
          <tpl hier="12" item="5"/>
          <tpl fld="4" item="0"/>
        </tpls>
      </n>
      <n v="104075008808">
        <tpls c="8">
          <tpl hier="1" item="6"/>
          <tpl hier="4" item="3"/>
          <tpl fld="3" item="19"/>
          <tpl fld="2" item="64"/>
          <tpl hier="9" item="1"/>
          <tpl hier="11" item="4"/>
          <tpl hier="12" item="5"/>
          <tpl fld="4" item="0"/>
        </tpls>
      </n>
      <n v="7580052398">
        <tpls c="8">
          <tpl hier="1" item="6"/>
          <tpl hier="4" item="3"/>
          <tpl fld="3" item="26"/>
          <tpl fld="2" item="33"/>
          <tpl hier="9" item="1"/>
          <tpl hier="11" item="4"/>
          <tpl hier="12" item="5"/>
          <tpl fld="4" item="0"/>
        </tpls>
      </n>
      <n v="12911358862">
        <tpls c="8">
          <tpl hier="1" item="6"/>
          <tpl hier="4" item="3"/>
          <tpl fld="3" item="25"/>
          <tpl fld="2" item="33"/>
          <tpl hier="9" item="1"/>
          <tpl hier="11" item="4"/>
          <tpl hier="12" item="5"/>
          <tpl fld="4" item="0"/>
        </tpls>
      </n>
      <n v="37248322476">
        <tpls c="8">
          <tpl hier="1" item="6"/>
          <tpl hier="4" item="3"/>
          <tpl fld="3" item="24"/>
          <tpl fld="2" item="33"/>
          <tpl hier="9" item="1"/>
          <tpl hier="11" item="4"/>
          <tpl hier="12" item="5"/>
          <tpl fld="4" item="0"/>
        </tpls>
      </n>
      <n v="267023460480">
        <tpls c="8">
          <tpl hier="1" item="6"/>
          <tpl hier="4" item="3"/>
          <tpl fld="3" item="23"/>
          <tpl fld="2" item="33"/>
          <tpl hier="9" item="1"/>
          <tpl hier="11" item="4"/>
          <tpl hier="12" item="5"/>
          <tpl fld="4" item="0"/>
        </tpls>
      </n>
      <n v="10605076576">
        <tpls c="8">
          <tpl hier="1" item="6"/>
          <tpl hier="4" item="3"/>
          <tpl fld="3" item="10"/>
          <tpl fld="2" item="43"/>
          <tpl hier="9" item="1"/>
          <tpl hier="11" item="4"/>
          <tpl hier="12" item="5"/>
          <tpl fld="4" item="0"/>
        </tpls>
      </n>
      <n v="28178114434">
        <tpls c="8">
          <tpl hier="1" item="6"/>
          <tpl hier="4" item="3"/>
          <tpl fld="3" item="12"/>
          <tpl fld="2" item="43"/>
          <tpl hier="9" item="1"/>
          <tpl hier="11" item="4"/>
          <tpl hier="12" item="5"/>
          <tpl fld="4" item="0"/>
        </tpls>
      </n>
      <n v="113190522944">
        <tpls c="8">
          <tpl hier="1" item="6"/>
          <tpl hier="4" item="3"/>
          <tpl fld="3" item="11"/>
          <tpl fld="2" item="43"/>
          <tpl hier="9" item="1"/>
          <tpl hier="11" item="4"/>
          <tpl hier="12" item="5"/>
          <tpl fld="4" item="0"/>
        </tpls>
      </n>
      <n v="354007236000">
        <tpls c="8">
          <tpl hier="1" item="6"/>
          <tpl hier="4" item="3"/>
          <tpl fld="3" item="9"/>
          <tpl fld="2" item="43"/>
          <tpl hier="9" item="1"/>
          <tpl hier="11" item="4"/>
          <tpl hier="12" item="5"/>
          <tpl fld="4" item="0"/>
        </tpls>
      </n>
      <n v="1594428589">
        <tpls c="8">
          <tpl hier="1" item="6"/>
          <tpl hier="4" item="3"/>
          <tpl fld="3" item="57"/>
          <tpl fld="2" item="22"/>
          <tpl hier="9" item="1"/>
          <tpl hier="11" item="4"/>
          <tpl hier="12" item="5"/>
          <tpl fld="4" item="0"/>
        </tpls>
      </n>
      <n v="1950588190">
        <tpls c="8">
          <tpl hier="1" item="6"/>
          <tpl hier="4" item="3"/>
          <tpl fld="3" item="3"/>
          <tpl fld="2" item="22"/>
          <tpl hier="9" item="1"/>
          <tpl hier="11" item="4"/>
          <tpl hier="12" item="5"/>
          <tpl fld="4" item="0"/>
        </tpls>
      </n>
      <n v="4887453741">
        <tpls c="8">
          <tpl hier="1" item="6"/>
          <tpl hier="4" item="3"/>
          <tpl fld="3" item="1"/>
          <tpl fld="2" item="22"/>
          <tpl hier="9" item="1"/>
          <tpl hier="11" item="4"/>
          <tpl hier="12" item="5"/>
          <tpl fld="4" item="0"/>
        </tpls>
      </n>
      <n v="879000000">
        <tpls c="8">
          <tpl hier="1" item="6"/>
          <tpl hier="4" item="3"/>
          <tpl fld="3" item="20"/>
          <tpl fld="2" item="21"/>
          <tpl hier="9" item="1"/>
          <tpl hier="11" item="4"/>
          <tpl hier="12" item="5"/>
          <tpl fld="4" item="0"/>
        </tpls>
      </n>
      <n v="10733191672">
        <tpls c="8">
          <tpl hier="1" item="6"/>
          <tpl hier="4" item="3"/>
          <tpl fld="3" item="51"/>
          <tpl fld="2" item="21"/>
          <tpl hier="9" item="1"/>
          <tpl hier="11" item="4"/>
          <tpl hier="12" item="5"/>
          <tpl fld="4" item="0"/>
        </tpls>
      </n>
      <n v="34909862368">
        <tpls c="8">
          <tpl hier="1" item="6"/>
          <tpl hier="4" item="3"/>
          <tpl fld="3" item="38"/>
          <tpl fld="2" item="21"/>
          <tpl hier="9" item="1"/>
          <tpl hier="11" item="4"/>
          <tpl hier="12" item="5"/>
          <tpl fld="4" item="0"/>
        </tpls>
      </n>
      <n v="3387643232">
        <tpls c="8">
          <tpl hier="1" item="6"/>
          <tpl hier="4" item="3"/>
          <tpl fld="3" item="44"/>
          <tpl fld="2" item="41"/>
          <tpl hier="9" item="1"/>
          <tpl hier="11" item="4"/>
          <tpl hier="12" item="5"/>
          <tpl fld="4" item="0"/>
        </tpls>
      </n>
      <n v="22546003752">
        <tpls c="8">
          <tpl hier="1" item="6"/>
          <tpl hier="4" item="3"/>
          <tpl fld="3" item="43"/>
          <tpl fld="2" item="41"/>
          <tpl hier="9" item="1"/>
          <tpl hier="11" item="4"/>
          <tpl hier="12" item="5"/>
          <tpl fld="4" item="0"/>
        </tpls>
      </n>
      <n v="34675477168">
        <tpls c="8">
          <tpl hier="1" item="6"/>
          <tpl hier="4" item="3"/>
          <tpl fld="3" item="42"/>
          <tpl fld="2" item="41"/>
          <tpl hier="9" item="1"/>
          <tpl hier="11" item="4"/>
          <tpl hier="12" item="5"/>
          <tpl fld="4" item="0"/>
        </tpls>
      </n>
      <n v="106284395648">
        <tpls c="8">
          <tpl hier="1" item="6"/>
          <tpl hier="4" item="3"/>
          <tpl fld="3" item="41"/>
          <tpl fld="2" item="41"/>
          <tpl hier="9" item="1"/>
          <tpl hier="11" item="4"/>
          <tpl hier="12" item="5"/>
          <tpl fld="4" item="0"/>
        </tpls>
      </n>
      <n v="204296013952">
        <tpls c="8">
          <tpl hier="1" item="6"/>
          <tpl hier="4" item="3"/>
          <tpl fld="3" item="32"/>
          <tpl fld="2" item="39"/>
          <tpl hier="9" item="1"/>
          <tpl hier="11" item="4"/>
          <tpl hier="12" item="5"/>
          <tpl fld="4" item="0"/>
        </tpls>
      </n>
      <n v="902297735832">
        <tpls c="8">
          <tpl hier="1" item="6"/>
          <tpl hier="4" item="3"/>
          <tpl fld="3" item="31"/>
          <tpl fld="2" item="39"/>
          <tpl hier="9" item="1"/>
          <tpl hier="11" item="4"/>
          <tpl hier="12" item="5"/>
          <tpl fld="4" item="0"/>
        </tpls>
      </n>
      <n v="2069203568128">
        <tpls c="8">
          <tpl hier="1" item="6"/>
          <tpl hier="4" item="3"/>
          <tpl fld="3" item="30"/>
          <tpl fld="2" item="39"/>
          <tpl hier="9" item="1"/>
          <tpl hier="11" item="4"/>
          <tpl hier="12" item="5"/>
          <tpl fld="4" item="0"/>
        </tpls>
      </n>
      <n v="10876053942272">
        <tpls c="8">
          <tpl hier="1" item="6"/>
          <tpl hier="4" item="3"/>
          <tpl fld="3" item="29"/>
          <tpl fld="2" item="39"/>
          <tpl hier="9" item="1"/>
          <tpl hier="11" item="4"/>
          <tpl hier="12" item="5"/>
          <tpl fld="4" item="0"/>
        </tpls>
      </n>
      <n v="8987567888">
        <tpls c="8">
          <tpl hier="1" item="6"/>
          <tpl hier="4" item="3"/>
          <tpl fld="3" item="16"/>
          <tpl fld="2" item="14"/>
          <tpl hier="9" item="1"/>
          <tpl hier="11" item="4"/>
          <tpl hier="12" item="5"/>
          <tpl fld="4" item="0"/>
        </tpls>
      </n>
      <n v="31915271808">
        <tpls c="8">
          <tpl hier="1" item="6"/>
          <tpl hier="4" item="3"/>
          <tpl fld="3" item="15"/>
          <tpl fld="2" item="14"/>
          <tpl hier="9" item="1"/>
          <tpl hier="11" item="4"/>
          <tpl hier="12" item="5"/>
          <tpl fld="4" item="0"/>
        </tpls>
      </n>
      <n v="66892882864">
        <tpls c="8">
          <tpl hier="1" item="6"/>
          <tpl hier="4" item="3"/>
          <tpl fld="3" item="14"/>
          <tpl fld="2" item="14"/>
          <tpl hier="9" item="1"/>
          <tpl hier="11" item="4"/>
          <tpl hier="12" item="5"/>
          <tpl fld="4" item="0"/>
        </tpls>
      </n>
      <n v="370181218560">
        <tpls c="8">
          <tpl hier="1" item="6"/>
          <tpl hier="4" item="3"/>
          <tpl fld="3" item="13"/>
          <tpl fld="2" item="14"/>
          <tpl hier="9" item="1"/>
          <tpl hier="11" item="4"/>
          <tpl hier="12" item="5"/>
          <tpl fld="4" item="0"/>
        </tpls>
      </n>
      <n v="384441060.375">
        <tpls c="8">
          <tpl hier="1" item="6"/>
          <tpl hier="4" item="3"/>
          <tpl fld="3" item="4"/>
          <tpl fld="2" item="31"/>
          <tpl hier="9" item="1"/>
          <tpl hier="11" item="4"/>
          <tpl hier="12" item="5"/>
          <tpl fld="4" item="0"/>
        </tpls>
      </n>
      <n v="1922031728">
        <tpls c="8">
          <tpl hier="1" item="6"/>
          <tpl hier="4" item="3"/>
          <tpl fld="3" item="58"/>
          <tpl fld="2" item="31"/>
          <tpl hier="9" item="1"/>
          <tpl hier="11" item="4"/>
          <tpl hier="12" item="5"/>
          <tpl fld="4" item="0"/>
        </tpls>
      </n>
      <n v="6568393984">
        <tpls c="8">
          <tpl hier="1" item="6"/>
          <tpl hier="4" item="3"/>
          <tpl fld="3" item="2"/>
          <tpl fld="2" item="31"/>
          <tpl hier="9" item="1"/>
          <tpl hier="11" item="4"/>
          <tpl hier="12" item="5"/>
          <tpl fld="4" item="0"/>
        </tpls>
      </n>
      <n v="11950690506">
        <tpls c="8">
          <tpl hier="1" item="6"/>
          <tpl hier="4" item="3"/>
          <tpl fld="3" item="54"/>
          <tpl fld="2" item="29"/>
          <tpl hier="9" item="1"/>
          <tpl hier="11" item="4"/>
          <tpl hier="12" item="5"/>
          <tpl fld="4" item="0"/>
        </tpls>
      </n>
      <n v="13582777000">
        <tpls c="8">
          <tpl hier="1" item="6"/>
          <tpl hier="4" item="3"/>
          <tpl fld="3" item="53"/>
          <tpl fld="2" item="29"/>
          <tpl hier="9" item="1"/>
          <tpl hier="11" item="4"/>
          <tpl hier="12" item="5"/>
          <tpl fld="4" item="0"/>
        </tpls>
      </n>
      <n v="45496019049">
        <tpls c="8">
          <tpl hier="1" item="6"/>
          <tpl hier="4" item="3"/>
          <tpl fld="3" item="52"/>
          <tpl fld="2" item="29"/>
          <tpl hier="9" item="1"/>
          <tpl hier="11" item="4"/>
          <tpl hier="12" item="5"/>
          <tpl fld="4" item="0"/>
        </tpls>
      </n>
      <n v="818003646">
        <tpls c="8">
          <tpl hier="1" item="6"/>
          <tpl hier="4" item="3"/>
          <tpl fld="3" item="48"/>
          <tpl fld="2" item="27"/>
          <tpl hier="9" item="1"/>
          <tpl hier="11" item="4"/>
          <tpl hier="12" item="5"/>
          <tpl fld="4" item="0"/>
        </tpls>
      </n>
      <n v="4770650704">
        <tpls c="8">
          <tpl hier="1" item="6"/>
          <tpl hier="4" item="3"/>
          <tpl fld="3" item="46"/>
          <tpl fld="2" item="27"/>
          <tpl hier="9" item="1"/>
          <tpl hier="11" item="4"/>
          <tpl hier="12" item="5"/>
          <tpl fld="4" item="0"/>
        </tpls>
      </n>
      <n v="5691415410">
        <tpls c="8">
          <tpl hier="1" item="6"/>
          <tpl hier="4" item="3"/>
          <tpl fld="3" item="45"/>
          <tpl fld="2" item="27"/>
          <tpl hier="9" item="1"/>
          <tpl hier="11" item="4"/>
          <tpl hier="12" item="5"/>
          <tpl fld="4" item="0"/>
        </tpls>
      </n>
      <n v="35819842688">
        <tpls c="8">
          <tpl hier="1" item="6"/>
          <tpl hier="4" item="3"/>
          <tpl fld="3" item="47"/>
          <tpl fld="2" item="27"/>
          <tpl hier="9" item="1"/>
          <tpl hier="11" item="4"/>
          <tpl hier="12" item="5"/>
          <tpl fld="4" item="0"/>
        </tpls>
      </n>
      <n v="19509141120">
        <tpls c="8">
          <tpl hier="1" item="6"/>
          <tpl hier="4" item="3"/>
          <tpl fld="3" item="34"/>
          <tpl fld="2" item="26"/>
          <tpl hier="9" item="1"/>
          <tpl hier="11" item="4"/>
          <tpl hier="12" item="5"/>
          <tpl fld="4" item="0"/>
        </tpls>
      </n>
      <n v="153296081888">
        <tpls c="8">
          <tpl hier="1" item="6"/>
          <tpl hier="4" item="3"/>
          <tpl fld="3" item="36"/>
          <tpl fld="2" item="26"/>
          <tpl hier="9" item="1"/>
          <tpl hier="11" item="4"/>
          <tpl hier="12" item="5"/>
          <tpl fld="4" item="0"/>
        </tpls>
      </n>
      <n v="664320435184">
        <tpls c="8">
          <tpl hier="1" item="6"/>
          <tpl hier="4" item="3"/>
          <tpl fld="3" item="27"/>
          <tpl fld="2" item="26"/>
          <tpl hier="9" item="1"/>
          <tpl hier="11" item="4"/>
          <tpl hier="12" item="5"/>
          <tpl fld="4" item="0"/>
        </tpls>
      </n>
      <n v="1826791065472">
        <tpls c="8">
          <tpl hier="1" item="6"/>
          <tpl hier="4" item="3"/>
          <tpl fld="3" item="33"/>
          <tpl fld="2" item="26"/>
          <tpl hier="9" item="1"/>
          <tpl hier="11" item="4"/>
          <tpl hier="12" item="5"/>
          <tpl fld="4" item="0"/>
        </tpls>
      </n>
      <n v="1669538488">
        <tpls c="8">
          <tpl hier="1" item="6"/>
          <tpl hier="4" item="3"/>
          <tpl fld="3" item="18"/>
          <tpl fld="2" item="24"/>
          <tpl hier="9" item="1"/>
          <tpl hier="11" item="4"/>
          <tpl hier="12" item="5"/>
          <tpl fld="4" item="0"/>
        </tpls>
      </n>
      <n v="5911312862">
        <tpls c="8">
          <tpl hier="1" item="6"/>
          <tpl hier="4" item="3"/>
          <tpl fld="3" item="22"/>
          <tpl fld="2" item="24"/>
          <tpl hier="9" item="1"/>
          <tpl hier="11" item="4"/>
          <tpl hier="12" item="5"/>
          <tpl fld="4" item="0"/>
        </tpls>
      </n>
      <n v="8741063416">
        <tpls c="8">
          <tpl hier="1" item="6"/>
          <tpl hier="4" item="3"/>
          <tpl fld="3" item="17"/>
          <tpl fld="2" item="24"/>
          <tpl hier="9" item="1"/>
          <tpl hier="11" item="4"/>
          <tpl hier="12" item="5"/>
          <tpl fld="4" item="0"/>
        </tpls>
      </n>
      <n v="36796500976">
        <tpls c="8">
          <tpl hier="1" item="6"/>
          <tpl hier="4" item="3"/>
          <tpl fld="3" item="21"/>
          <tpl fld="2" item="24"/>
          <tpl hier="9" item="1"/>
          <tpl hier="11" item="4"/>
          <tpl hier="12" item="5"/>
          <tpl fld="4" item="0"/>
        </tpls>
      </n>
      <n v="193952441472">
        <tpls c="8">
          <tpl hier="1" item="6"/>
          <tpl hier="4" item="3"/>
          <tpl fld="3" item="8"/>
          <tpl fld="2" item="17"/>
          <tpl hier="9" item="1"/>
          <tpl hier="11" item="4"/>
          <tpl hier="12" item="5"/>
          <tpl fld="4" item="0"/>
        </tpls>
      </n>
      <n v="731589102592">
        <tpls c="8">
          <tpl hier="1" item="6"/>
          <tpl hier="4" item="3"/>
          <tpl fld="3" item="7"/>
          <tpl fld="2" item="17"/>
          <tpl hier="9" item="1"/>
          <tpl hier="11" item="4"/>
          <tpl hier="12" item="5"/>
          <tpl fld="4" item="0"/>
        </tpls>
      </n>
      <n v="3779000003584">
        <tpls c="8">
          <tpl hier="1" item="6"/>
          <tpl hier="4" item="3"/>
          <tpl fld="3" item="6"/>
          <tpl fld="2" item="17"/>
          <tpl hier="9" item="1"/>
          <tpl hier="11" item="4"/>
          <tpl hier="12" item="5"/>
          <tpl fld="4" item="0"/>
        </tpls>
      </n>
      <n v="6948942640512">
        <tpls c="8">
          <tpl hier="1" item="6"/>
          <tpl hier="4" item="3"/>
          <tpl fld="3" item="5"/>
          <tpl fld="2" item="17"/>
          <tpl hier="9" item="1"/>
          <tpl hier="11" item="4"/>
          <tpl hier="12" item="5"/>
          <tpl fld="4" item="0"/>
        </tpls>
      </n>
      <n v="3856884528">
        <tpls c="8">
          <tpl hier="1" item="6"/>
          <tpl hier="4" item="3"/>
          <tpl fld="3" item="56"/>
          <tpl fld="2" item="13"/>
          <tpl hier="9" item="1"/>
          <tpl hier="11" item="4"/>
          <tpl hier="12" item="5"/>
          <tpl fld="4" item="0"/>
        </tpls>
      </n>
      <n v="16193031448">
        <tpls c="8">
          <tpl hier="1" item="6"/>
          <tpl hier="4" item="3"/>
          <tpl fld="3" item="0"/>
          <tpl fld="2" item="13"/>
          <tpl hier="9" item="1"/>
          <tpl hier="11" item="4"/>
          <tpl hier="12" item="5"/>
          <tpl fld="4" item="0"/>
        </tpls>
      </n>
      <n v="47353140928">
        <tpls c="8">
          <tpl hier="1" item="6"/>
          <tpl hier="4" item="3"/>
          <tpl fld="3" item="55"/>
          <tpl fld="2" item="13"/>
          <tpl hier="9" item="1"/>
          <tpl hier="11" item="4"/>
          <tpl hier="12" item="5"/>
          <tpl fld="4" item="0"/>
        </tpls>
      </n>
      <n v="1059133287.5">
        <tpls c="8">
          <tpl hier="1" item="6"/>
          <tpl hier="4" item="3"/>
          <tpl fld="3" item="35"/>
          <tpl fld="2" item="23"/>
          <tpl hier="9" item="1"/>
          <tpl hier="11" item="4"/>
          <tpl hier="12" item="5"/>
          <tpl fld="4" item="0"/>
        </tpls>
      </n>
      <n v="7981439848">
        <tpls c="8">
          <tpl hier="1" item="6"/>
          <tpl hier="4" item="3"/>
          <tpl fld="3" item="40"/>
          <tpl fld="2" item="23"/>
          <tpl hier="9" item="1"/>
          <tpl hier="11" item="4"/>
          <tpl hier="12" item="5"/>
          <tpl fld="4" item="0"/>
        </tpls>
      </n>
      <n v="5629045977.5">
        <tpls c="8">
          <tpl hier="1" item="6"/>
          <tpl hier="4" item="3"/>
          <tpl fld="3" item="50"/>
          <tpl fld="2" item="23"/>
          <tpl hier="9" item="1"/>
          <tpl hier="11" item="4"/>
          <tpl hier="12" item="5"/>
          <tpl fld="4" item="0"/>
        </tpls>
      </n>
      <n v="45914471424">
        <tpls c="8">
          <tpl hier="1" item="6"/>
          <tpl hier="4" item="3"/>
          <tpl fld="3" item="49"/>
          <tpl fld="2" item="23"/>
          <tpl hier="9" item="1"/>
          <tpl hier="11" item="4"/>
          <tpl hier="12" item="5"/>
          <tpl fld="4" item="0"/>
        </tpls>
      </n>
      <n v="1916955632">
        <tpls c="8">
          <tpl hier="1" item="6"/>
          <tpl hier="4" item="3"/>
          <tpl fld="3" item="37"/>
          <tpl fld="2" item="30"/>
          <tpl hier="9" item="1"/>
          <tpl hier="11" item="4"/>
          <tpl hier="12" item="5"/>
          <tpl fld="4" item="0"/>
        </tpls>
      </n>
      <n v="9927114392">
        <tpls c="8">
          <tpl hier="1" item="6"/>
          <tpl hier="4" item="3"/>
          <tpl fld="3" item="39"/>
          <tpl fld="2" item="30"/>
          <tpl hier="9" item="1"/>
          <tpl hier="11" item="4"/>
          <tpl hier="12" item="5"/>
          <tpl fld="4" item="0"/>
        </tpls>
      </n>
      <n v="12047309632">
        <tpls c="8">
          <tpl hier="1" item="6"/>
          <tpl hier="4" item="3"/>
          <tpl fld="3" item="28"/>
          <tpl fld="2" item="30"/>
          <tpl hier="9" item="1"/>
          <tpl hier="11" item="4"/>
          <tpl hier="12" item="5"/>
          <tpl fld="4" item="0"/>
        </tpls>
      </n>
      <n v="48540968040">
        <tpls c="8">
          <tpl hier="1" item="6"/>
          <tpl hier="4" item="3"/>
          <tpl fld="3" item="23"/>
          <tpl fld="2" item="30"/>
          <tpl hier="9" item="1"/>
          <tpl hier="11" item="4"/>
          <tpl hier="12" item="5"/>
          <tpl fld="4" item="0"/>
        </tpls>
      </n>
      <n v="65106415616">
        <tpls c="8">
          <tpl hier="1" item="6"/>
          <tpl hier="4" item="3"/>
          <tpl fld="3" item="54"/>
          <tpl fld="2" item="45"/>
          <tpl hier="9" item="1"/>
          <tpl hier="11" item="4"/>
          <tpl hier="12" item="5"/>
          <tpl fld="4" item="0"/>
        </tpls>
      </n>
      <n v="192210834828.5">
        <tpls c="8">
          <tpl hier="1" item="6"/>
          <tpl hier="4" item="3"/>
          <tpl fld="3" item="45"/>
          <tpl fld="2" item="45"/>
          <tpl hier="9" item="1"/>
          <tpl hier="11" item="4"/>
          <tpl hier="12" item="5"/>
          <tpl fld="4" item="0"/>
        </tpls>
      </n>
      <n v="2438533090304">
        <tpls c="8">
          <tpl hier="1" item="6"/>
          <tpl hier="4" item="3"/>
          <tpl fld="3" item="33"/>
          <tpl fld="2" item="45"/>
          <tpl hier="9" item="1"/>
          <tpl hier="11" item="4"/>
          <tpl hier="12" item="5"/>
          <tpl fld="4" item="0"/>
        </tpls>
      </n>
      <n v="51286193424">
        <tpls c="8">
          <tpl hier="1" item="6"/>
          <tpl hier="4" item="3"/>
          <tpl fld="3" item="4"/>
          <tpl fld="2" item="25"/>
          <tpl hier="9" item="1"/>
          <tpl hier="11" item="4"/>
          <tpl hier="12" item="5"/>
          <tpl fld="4" item="0"/>
        </tpls>
      </n>
      <n v="248326639808">
        <tpls c="8">
          <tpl hier="1" item="6"/>
          <tpl hier="4" item="3"/>
          <tpl fld="3" item="51"/>
          <tpl fld="2" item="25"/>
          <tpl hier="9" item="1"/>
          <tpl hier="11" item="4"/>
          <tpl hier="12" item="5"/>
          <tpl fld="4" item="0"/>
        </tpls>
      </n>
      <n v="1055138480128">
        <tpls c="8">
          <tpl hier="1" item="6"/>
          <tpl hier="4" item="3"/>
          <tpl fld="3" item="19"/>
          <tpl fld="2" item="25"/>
          <tpl hier="9" item="1"/>
          <tpl hier="11" item="4"/>
          <tpl hier="12" item="5"/>
          <tpl fld="4" item="0"/>
        </tpls>
      </n>
      <n v="11710189192">
        <tpls c="8">
          <tpl hier="1" item="6"/>
          <tpl hier="4" item="3"/>
          <tpl fld="3" item="10"/>
          <tpl fld="2" item="38"/>
          <tpl hier="9" item="1"/>
          <tpl hier="11" item="4"/>
          <tpl hier="12" item="5"/>
          <tpl fld="4" item="0"/>
        </tpls>
      </n>
      <n v="43635123744">
        <tpls c="8">
          <tpl hier="1" item="6"/>
          <tpl hier="4" item="3"/>
          <tpl fld="3" item="0"/>
          <tpl fld="2" item="38"/>
          <tpl hier="9" item="1"/>
          <tpl hier="11" item="4"/>
          <tpl hier="12" item="5"/>
          <tpl fld="4" item="0"/>
        </tpls>
      </n>
      <n v="179710614960">
        <tpls c="8">
          <tpl hier="1" item="6"/>
          <tpl hier="4" item="3"/>
          <tpl fld="3" item="49"/>
          <tpl fld="2" item="38"/>
          <tpl hier="9" item="1"/>
          <tpl hier="11" item="4"/>
          <tpl hier="12" item="5"/>
          <tpl fld="4" item="0"/>
        </tpls>
      </n>
      <n v="2548996761">
        <tpls c="8">
          <tpl hier="1" item="6"/>
          <tpl hier="4" item="3"/>
          <tpl fld="3" item="16"/>
          <tpl fld="2" item="16"/>
          <tpl hier="9" item="1"/>
          <tpl hier="11" item="4"/>
          <tpl hier="12" item="5"/>
          <tpl fld="4" item="0"/>
        </tpls>
      </n>
      <n v="19128459616">
        <tpls c="8">
          <tpl hier="1" item="6"/>
          <tpl hier="4" item="3"/>
          <tpl fld="3" item="58"/>
          <tpl fld="2" item="16"/>
          <tpl hier="9" item="1"/>
          <tpl hier="11" item="4"/>
          <tpl hier="12" item="5"/>
          <tpl fld="4" item="0"/>
        </tpls>
      </n>
      <n v="27592089600">
        <tpls c="8">
          <tpl hier="1" item="6"/>
          <tpl hier="4" item="3"/>
          <tpl fld="3" item="52"/>
          <tpl fld="2" item="16"/>
          <tpl hier="9" item="1"/>
          <tpl hier="11" item="4"/>
          <tpl hier="12" item="5"/>
          <tpl fld="4" item="0"/>
        </tpls>
      </n>
      <n v="34655682544">
        <tpls c="8">
          <tpl hier="1" item="6"/>
          <tpl hier="4" item="3"/>
          <tpl fld="3" item="32"/>
          <tpl fld="2" item="10"/>
          <tpl hier="9" item="1"/>
          <tpl hier="11" item="4"/>
          <tpl hier="12" item="5"/>
          <tpl fld="4" item="0"/>
        </tpls>
      </n>
      <n v="82819739328">
        <tpls c="8">
          <tpl hier="1" item="6"/>
          <tpl hier="4" item="3"/>
          <tpl fld="3" item="7"/>
          <tpl fld="2" item="10"/>
          <tpl hier="9" item="1"/>
          <tpl hier="11" item="4"/>
          <tpl hier="12" item="5"/>
          <tpl fld="4" item="0"/>
        </tpls>
      </n>
      <n v="455554881280">
        <tpls c="8">
          <tpl hier="1" item="6"/>
          <tpl hier="4" item="3"/>
          <tpl fld="3" item="55"/>
          <tpl fld="2" item="10"/>
          <tpl hier="9" item="1"/>
          <tpl hier="11" item="4"/>
          <tpl hier="12" item="5"/>
          <tpl fld="4" item="0"/>
        </tpls>
      </n>
      <n v="23522681843">
        <tpls c="8">
          <tpl hier="1" item="6"/>
          <tpl hier="4" item="3"/>
          <tpl fld="3" item="37"/>
          <tpl fld="2" item="12"/>
          <tpl hier="9" item="1"/>
          <tpl hier="11" item="4"/>
          <tpl hier="12" item="5"/>
          <tpl fld="4" item="0"/>
        </tpls>
      </n>
      <n v="131096614464">
        <tpls c="8">
          <tpl hier="1" item="6"/>
          <tpl hier="4" item="3"/>
          <tpl fld="3" item="22"/>
          <tpl fld="2" item="12"/>
          <tpl hier="9" item="1"/>
          <tpl hier="11" item="4"/>
          <tpl hier="12" item="5"/>
          <tpl fld="4" item="0"/>
        </tpls>
      </n>
      <n v="890747653376">
        <tpls c="8">
          <tpl hier="1" item="6"/>
          <tpl hier="4" item="3"/>
          <tpl fld="3" item="52"/>
          <tpl fld="2" item="12"/>
          <tpl hier="9" item="1"/>
          <tpl hier="11" item="4"/>
          <tpl hier="12" item="5"/>
          <tpl fld="4" item="0"/>
        </tpls>
      </n>
      <n v="15184799968">
        <tpls c="8">
          <tpl hier="1" item="6"/>
          <tpl hier="4" item="3"/>
          <tpl fld="3" item="32"/>
          <tpl fld="2" item="18"/>
          <tpl hier="9" item="1"/>
          <tpl hier="11" item="4"/>
          <tpl hier="12" item="5"/>
          <tpl fld="4" item="0"/>
        </tpls>
      </n>
      <n v="117156000864">
        <tpls c="8">
          <tpl hier="1" item="6"/>
          <tpl hier="4" item="3"/>
          <tpl fld="3" item="7"/>
          <tpl fld="2" item="18"/>
          <tpl hier="9" item="1"/>
          <tpl hier="11" item="4"/>
          <tpl hier="12" item="5"/>
          <tpl fld="4" item="0"/>
        </tpls>
      </n>
      <n v="532962897152">
        <tpls c="8">
          <tpl hier="1" item="6"/>
          <tpl hier="4" item="3"/>
          <tpl fld="3" item="47"/>
          <tpl fld="2" item="18"/>
          <tpl hier="9" item="1"/>
          <tpl hier="11" item="4"/>
          <tpl hier="12" item="5"/>
          <tpl fld="4" item="0"/>
        </tpls>
      </n>
      <n v="802524720.09375">
        <tpls c="8">
          <tpl hier="1" item="6"/>
          <tpl hier="4" item="3"/>
          <tpl fld="3" item="8"/>
          <tpl fld="2" item="20"/>
          <tpl hier="9" item="1"/>
          <tpl hier="11" item="4"/>
          <tpl hier="12" item="5"/>
          <tpl fld="4" item="0"/>
        </tpls>
      </n>
      <n v="4848355800">
        <tpls c="8">
          <tpl hier="1" item="6"/>
          <tpl hier="4" item="3"/>
          <tpl fld="3" item="28"/>
          <tpl fld="2" item="20"/>
          <tpl hier="9" item="1"/>
          <tpl hier="11" item="4"/>
          <tpl hier="12" item="5"/>
          <tpl fld="4" item="0"/>
        </tpls>
      </n>
      <n v="48524842848">
        <tpls c="8">
          <tpl hier="1" item="6"/>
          <tpl hier="4" item="3"/>
          <tpl fld="3" item="9"/>
          <tpl fld="2" item="20"/>
          <tpl hier="9" item="1"/>
          <tpl hier="11" item="4"/>
          <tpl hier="12" item="5"/>
          <tpl fld="4" item="0"/>
        </tpls>
      </n>
      <n v="31295693152">
        <tpls c="8">
          <tpl hier="1" item="6"/>
          <tpl hier="4" item="3"/>
          <tpl fld="3" item="7"/>
          <tpl fld="2" item="32"/>
          <tpl hier="9" item="1"/>
          <tpl hier="11" item="4"/>
          <tpl hier="12" item="5"/>
          <tpl fld="4" item="0"/>
        </tpls>
      </n>
      <n v="101555255744">
        <tpls c="8">
          <tpl hier="1" item="6"/>
          <tpl hier="4" item="3"/>
          <tpl fld="3" item="29"/>
          <tpl fld="2" item="32"/>
          <tpl hier="9" item="1"/>
          <tpl hier="11" item="4"/>
          <tpl hier="12" item="5"/>
          <tpl fld="4" item="0"/>
        </tpls>
      </n>
      <n v="704013410.6875">
        <tpls c="8">
          <tpl hier="1" item="6"/>
          <tpl hier="4" item="3"/>
          <tpl fld="3" item="22"/>
          <tpl fld="2" item="9"/>
          <tpl hier="9" item="1"/>
          <tpl hier="11" item="4"/>
          <tpl hier="12" item="5"/>
          <tpl fld="4" item="0"/>
        </tpls>
      </n>
      <n v="8386873386">
        <tpls c="8">
          <tpl hier="1" item="6"/>
          <tpl hier="4" item="3"/>
          <tpl fld="3" item="21"/>
          <tpl fld="2" item="9"/>
          <tpl hier="9" item="1"/>
          <tpl hier="11" item="4"/>
          <tpl hier="12" item="5"/>
          <tpl fld="4" item="0"/>
        </tpls>
      </n>
      <n v="3692799129">
        <tpls c="8">
          <tpl hier="1" item="6"/>
          <tpl hier="4" item="3"/>
          <tpl fld="3" item="27"/>
          <tpl fld="2" item="11"/>
          <tpl hier="9" item="1"/>
          <tpl hier="11" item="4"/>
          <tpl hier="12" item="5"/>
          <tpl fld="4" item="0"/>
        </tpls>
      </n>
      <n v="178799424368">
        <tpls c="8">
          <tpl hier="1" item="6"/>
          <tpl hier="4" item="3"/>
          <tpl fld="3" item="57"/>
          <tpl fld="2" item="15"/>
          <tpl hier="9" item="1"/>
          <tpl hier="11" item="4"/>
          <tpl hier="12" item="5"/>
          <tpl fld="4" item="0"/>
        </tpls>
      </n>
      <n v="1809192261200">
        <tpls c="8">
          <tpl hier="1" item="6"/>
          <tpl hier="4" item="3"/>
          <tpl fld="3" item="13"/>
          <tpl fld="2" item="15"/>
          <tpl hier="9" item="1"/>
          <tpl hier="11" item="4"/>
          <tpl hier="12" item="5"/>
          <tpl fld="4" item="0"/>
        </tpls>
      </n>
      <n v="177799496128">
        <tpls c="8">
          <tpl hier="1" item="6"/>
          <tpl hier="4" item="3"/>
          <tpl fld="3" item="49"/>
          <tpl fld="2" item="19"/>
          <tpl hier="9" item="1"/>
          <tpl hier="11" item="4"/>
          <tpl hier="12" item="5"/>
          <tpl fld="4" item="0"/>
        </tpls>
      </n>
      <n v="15226344960">
        <tpls c="8">
          <tpl hier="1" item="6"/>
          <tpl hier="4" item="3"/>
          <tpl fld="3" item="29"/>
          <tpl fld="2" item="4"/>
          <tpl hier="9" item="1"/>
          <tpl hier="11" item="4"/>
          <tpl hier="12" item="5"/>
          <tpl fld="4" item="0"/>
        </tpls>
      </n>
      <n v="32305724416">
        <tpls c="8">
          <tpl hier="1" item="6"/>
          <tpl hier="4" item="3"/>
          <tpl fld="3" item="6"/>
          <tpl fld="2" item="0"/>
          <tpl hier="9" item="1"/>
          <tpl hier="11" item="4"/>
          <tpl hier="12" item="5"/>
          <tpl fld="4" item="0"/>
        </tpls>
      </n>
      <n v="9602501536">
        <tpls c="8">
          <tpl hier="1" item="6"/>
          <tpl hier="4" item="3"/>
          <tpl fld="3" item="53"/>
          <tpl fld="2" item="5"/>
          <tpl hier="9" item="1"/>
          <tpl hier="11" item="4"/>
          <tpl hier="12" item="5"/>
          <tpl fld="4" item="0"/>
        </tpls>
      </n>
      <n v="7318716187">
        <tpls c="8">
          <tpl hier="1" item="6"/>
          <tpl hier="4" item="3"/>
          <tpl fld="3" item="18"/>
          <tpl fld="2" item="33"/>
          <tpl hier="9" item="1"/>
          <tpl hier="11" item="4"/>
          <tpl hier="12" item="5"/>
          <tpl fld="4" item="0"/>
        </tpls>
      </n>
      <n v="18687120797">
        <tpls c="8">
          <tpl hier="1" item="6"/>
          <tpl hier="4" item="3"/>
          <tpl fld="3" item="22"/>
          <tpl fld="2" item="33"/>
          <tpl hier="9" item="1"/>
          <tpl hier="11" item="4"/>
          <tpl hier="12" item="5"/>
          <tpl fld="4" item="0"/>
        </tpls>
      </n>
      <n v="26126505532">
        <tpls c="8">
          <tpl hier="1" item="6"/>
          <tpl hier="4" item="3"/>
          <tpl fld="3" item="17"/>
          <tpl fld="2" item="33"/>
          <tpl hier="9" item="1"/>
          <tpl hier="11" item="4"/>
          <tpl hier="12" item="5"/>
          <tpl fld="4" item="0"/>
        </tpls>
      </n>
      <n v="297037147072">
        <tpls c="8">
          <tpl hier="1" item="6"/>
          <tpl hier="4" item="3"/>
          <tpl fld="3" item="21"/>
          <tpl fld="2" item="33"/>
          <tpl hier="9" item="1"/>
          <tpl hier="11" item="4"/>
          <tpl hier="12" item="5"/>
          <tpl fld="4" item="0"/>
        </tpls>
      </n>
      <n v="11135120608">
        <tpls c="8">
          <tpl hier="1" item="6"/>
          <tpl hier="4" item="3"/>
          <tpl fld="3" item="8"/>
          <tpl fld="2" item="43"/>
          <tpl hier="9" item="1"/>
          <tpl hier="11" item="4"/>
          <tpl hier="12" item="5"/>
          <tpl fld="4" item="0"/>
        </tpls>
      </n>
      <n v="29237175200">
        <tpls c="8">
          <tpl hier="1" item="6"/>
          <tpl hier="4" item="3"/>
          <tpl fld="3" item="7"/>
          <tpl fld="2" item="43"/>
          <tpl hier="9" item="1"/>
          <tpl hier="11" item="4"/>
          <tpl hier="12" item="5"/>
          <tpl fld="4" item="0"/>
        </tpls>
      </n>
      <n v="118726288864">
        <tpls c="8">
          <tpl hier="1" item="6"/>
          <tpl hier="4" item="3"/>
          <tpl fld="3" item="6"/>
          <tpl fld="2" item="43"/>
          <tpl hier="9" item="1"/>
          <tpl hier="11" item="4"/>
          <tpl hier="12" item="5"/>
          <tpl fld="4" item="0"/>
        </tpls>
      </n>
      <n v="373411890256">
        <tpls c="8">
          <tpl hier="1" item="6"/>
          <tpl hier="4" item="3"/>
          <tpl fld="3" item="5"/>
          <tpl fld="2" item="43"/>
          <tpl hier="9" item="1"/>
          <tpl hier="11" item="4"/>
          <tpl hier="12" item="5"/>
          <tpl fld="4" item="0"/>
        </tpls>
      </n>
      <n v="2407136370.5">
        <tpls c="8">
          <tpl hier="1" item="6"/>
          <tpl hier="4" item="3"/>
          <tpl fld="3" item="56"/>
          <tpl fld="2" item="22"/>
          <tpl hier="9" item="1"/>
          <tpl hier="11" item="4"/>
          <tpl hier="12" item="5"/>
          <tpl fld="4" item="0"/>
        </tpls>
      </n>
      <n v="2066582236">
        <tpls c="8">
          <tpl hier="1" item="6"/>
          <tpl hier="4" item="3"/>
          <tpl fld="3" item="0"/>
          <tpl fld="2" item="22"/>
          <tpl hier="9" item="1"/>
          <tpl hier="11" item="4"/>
          <tpl hier="12" item="5"/>
          <tpl fld="4" item="0"/>
        </tpls>
      </n>
      <n v="7928218856">
        <tpls c="8">
          <tpl hier="1" item="6"/>
          <tpl hier="4" item="3"/>
          <tpl fld="3" item="55"/>
          <tpl fld="2" item="22"/>
          <tpl hier="9" item="1"/>
          <tpl hier="11" item="4"/>
          <tpl hier="12" item="5"/>
          <tpl fld="4" item="0"/>
        </tpls>
      </n>
      <n v="271065984">
        <tpls c="8">
          <tpl hier="1" item="6"/>
          <tpl hier="4" item="3"/>
          <tpl fld="3" item="35"/>
          <tpl fld="2" item="21"/>
          <tpl hier="9" item="1"/>
          <tpl hier="11" item="4"/>
          <tpl hier="12" item="5"/>
          <tpl fld="4" item="0"/>
        </tpls>
      </n>
      <n v="947000000">
        <tpls c="8">
          <tpl hier="1" item="6"/>
          <tpl hier="4" item="3"/>
          <tpl fld="3" item="40"/>
          <tpl fld="2" item="21"/>
          <tpl hier="9" item="1"/>
          <tpl hier="11" item="4"/>
          <tpl hier="12" item="5"/>
          <tpl fld="4" item="0"/>
        </tpls>
      </n>
      <n v="9044887600">
        <tpls c="8">
          <tpl hier="1" item="6"/>
          <tpl hier="4" item="3"/>
          <tpl fld="3" item="50"/>
          <tpl fld="2" item="21"/>
          <tpl hier="9" item="1"/>
          <tpl hier="11" item="4"/>
          <tpl hier="12" item="5"/>
          <tpl fld="4" item="0"/>
        </tpls>
      </n>
      <n v="35550801524">
        <tpls c="8">
          <tpl hier="1" item="6"/>
          <tpl hier="4" item="3"/>
          <tpl fld="3" item="49"/>
          <tpl fld="2" item="21"/>
          <tpl hier="9" item="1"/>
          <tpl hier="11" item="4"/>
          <tpl hier="12" item="5"/>
          <tpl fld="4" item="0"/>
        </tpls>
      </n>
      <n v="3780717056">
        <tpls c="8">
          <tpl hier="1" item="6"/>
          <tpl hier="4" item="3"/>
          <tpl fld="3" item="37"/>
          <tpl fld="2" item="41"/>
          <tpl hier="9" item="1"/>
          <tpl hier="11" item="4"/>
          <tpl hier="12" item="5"/>
          <tpl fld="4" item="0"/>
        </tpls>
      </n>
      <n v="24480739192">
        <tpls c="8">
          <tpl hier="1" item="6"/>
          <tpl hier="4" item="3"/>
          <tpl fld="3" item="39"/>
          <tpl fld="2" item="41"/>
          <tpl hier="9" item="1"/>
          <tpl hier="11" item="4"/>
          <tpl hier="12" item="5"/>
          <tpl fld="4" item="0"/>
        </tpls>
      </n>
      <n v="34660900816">
        <tpls c="8">
          <tpl hier="1" item="6"/>
          <tpl hier="4" item="3"/>
          <tpl fld="3" item="28"/>
          <tpl fld="2" item="41"/>
          <tpl hier="9" item="1"/>
          <tpl hier="11" item="4"/>
          <tpl hier="12" item="5"/>
          <tpl fld="4" item="0"/>
        </tpls>
      </n>
      <n v="110022034168">
        <tpls c="8">
          <tpl hier="1" item="6"/>
          <tpl hier="4" item="3"/>
          <tpl fld="3" item="19"/>
          <tpl fld="2" item="41"/>
          <tpl hier="9" item="1"/>
          <tpl hier="11" item="4"/>
          <tpl hier="12" item="5"/>
          <tpl fld="4" item="0"/>
        </tpls>
      </n>
      <n v="219570826352">
        <tpls c="8">
          <tpl hier="1" item="6"/>
          <tpl hier="4" item="3"/>
          <tpl fld="3" item="26"/>
          <tpl fld="2" item="39"/>
          <tpl hier="9" item="1"/>
          <tpl hier="11" item="4"/>
          <tpl hier="12" item="5"/>
          <tpl fld="4" item="0"/>
        </tpls>
      </n>
      <n v="979934163968">
        <tpls c="8">
          <tpl hier="1" item="6"/>
          <tpl hier="4" item="3"/>
          <tpl fld="3" item="25"/>
          <tpl fld="2" item="39"/>
          <tpl hier="9" item="1"/>
          <tpl hier="11" item="4"/>
          <tpl hier="12" item="5"/>
          <tpl fld="4" item="0"/>
        </tpls>
      </n>
      <n v="2262575660032">
        <tpls c="8">
          <tpl hier="1" item="6"/>
          <tpl hier="4" item="3"/>
          <tpl fld="3" item="24"/>
          <tpl fld="2" item="39"/>
          <tpl hier="9" item="1"/>
          <tpl hier="11" item="4"/>
          <tpl hier="12" item="5"/>
          <tpl fld="4" item="0"/>
        </tpls>
      </n>
      <n v="10940136415232">
        <tpls c="8">
          <tpl hier="1" item="6"/>
          <tpl hier="4" item="3"/>
          <tpl fld="3" item="23"/>
          <tpl fld="2" item="39"/>
          <tpl hier="9" item="1"/>
          <tpl hier="11" item="4"/>
          <tpl hier="12" item="5"/>
          <tpl fld="4" item="0"/>
        </tpls>
      </n>
      <n v="10186393989">
        <tpls c="8">
          <tpl hier="1" item="6"/>
          <tpl hier="4" item="3"/>
          <tpl fld="3" item="10"/>
          <tpl fld="2" item="14"/>
          <tpl hier="9" item="1"/>
          <tpl hier="11" item="4"/>
          <tpl hier="12" item="5"/>
          <tpl fld="4" item="0"/>
        </tpls>
      </n>
      <n v="36791465648">
        <tpls c="8">
          <tpl hier="1" item="6"/>
          <tpl hier="4" item="3"/>
          <tpl fld="3" item="12"/>
          <tpl fld="2" item="14"/>
          <tpl hier="9" item="1"/>
          <tpl hier="11" item="4"/>
          <tpl hier="12" item="5"/>
          <tpl fld="4" item="0"/>
        </tpls>
      </n>
      <n v="66398145024">
        <tpls c="8">
          <tpl hier="1" item="6"/>
          <tpl hier="4" item="3"/>
          <tpl fld="3" item="11"/>
          <tpl fld="2" item="14"/>
          <tpl hier="9" item="1"/>
          <tpl hier="11" item="4"/>
          <tpl hier="12" item="5"/>
          <tpl fld="4" item="0"/>
        </tpls>
      </n>
      <n v="400880581440">
        <tpls c="8">
          <tpl hier="1" item="6"/>
          <tpl hier="4" item="3"/>
          <tpl fld="3" item="9"/>
          <tpl fld="2" item="14"/>
          <tpl hier="9" item="1"/>
          <tpl hier="11" item="4"/>
          <tpl hier="12" item="5"/>
          <tpl fld="4" item="0"/>
        </tpls>
      </n>
      <n v="575571942.5">
        <tpls c="8">
          <tpl hier="1" item="6"/>
          <tpl hier="4" item="3"/>
          <tpl fld="3" item="57"/>
          <tpl fld="2" item="31"/>
          <tpl hier="9" item="1"/>
          <tpl hier="11" item="4"/>
          <tpl hier="12" item="5"/>
          <tpl fld="4" item="0"/>
        </tpls>
      </n>
      <n v="2014444288">
        <tpls c="8">
          <tpl hier="1" item="6"/>
          <tpl hier="4" item="3"/>
          <tpl fld="3" item="3"/>
          <tpl fld="2" item="31"/>
          <tpl hier="9" item="1"/>
          <tpl hier="11" item="4"/>
          <tpl hier="12" item="5"/>
          <tpl fld="4" item="0"/>
        </tpls>
      </n>
      <n v="7012604416">
        <tpls c="8">
          <tpl hier="1" item="6"/>
          <tpl hier="4" item="3"/>
          <tpl fld="3" item="1"/>
          <tpl fld="2" item="31"/>
          <tpl hier="9" item="1"/>
          <tpl hier="11" item="4"/>
          <tpl hier="12" item="5"/>
          <tpl fld="4" item="0"/>
        </tpls>
      </n>
      <n v="10967505859.5">
        <tpls c="8">
          <tpl hier="1" item="6"/>
          <tpl hier="4" item="3"/>
          <tpl fld="3" item="20"/>
          <tpl fld="2" item="29"/>
          <tpl hier="9" item="1"/>
          <tpl hier="11" item="4"/>
          <tpl hier="12" item="5"/>
          <tpl fld="4" item="0"/>
        </tpls>
      </n>
      <n v="15743001936">
        <tpls c="8">
          <tpl hier="1" item="6"/>
          <tpl hier="4" item="3"/>
          <tpl fld="3" item="51"/>
          <tpl fld="2" item="29"/>
          <tpl hier="9" item="1"/>
          <tpl hier="11" item="4"/>
          <tpl hier="12" item="5"/>
          <tpl fld="4" item="0"/>
        </tpls>
      </n>
      <n v="59473476624">
        <tpls c="8">
          <tpl hier="1" item="6"/>
          <tpl hier="4" item="3"/>
          <tpl fld="3" item="38"/>
          <tpl fld="2" item="29"/>
          <tpl hier="9" item="1"/>
          <tpl hier="11" item="4"/>
          <tpl hier="12" item="5"/>
          <tpl fld="4" item="0"/>
        </tpls>
      </n>
      <n v="856782861">
        <tpls c="8">
          <tpl hier="1" item="6"/>
          <tpl hier="4" item="3"/>
          <tpl fld="3" item="44"/>
          <tpl fld="2" item="27"/>
          <tpl hier="9" item="1"/>
          <tpl hier="11" item="4"/>
          <tpl hier="12" item="5"/>
          <tpl fld="4" item="0"/>
        </tpls>
      </n>
      <n v="5012242828">
        <tpls c="8">
          <tpl hier="1" item="6"/>
          <tpl hier="4" item="3"/>
          <tpl fld="3" item="43"/>
          <tpl fld="2" item="27"/>
          <tpl hier="9" item="1"/>
          <tpl hier="11" item="4"/>
          <tpl hier="12" item="5"/>
          <tpl fld="4" item="0"/>
        </tpls>
      </n>
      <n v="6612671040">
        <tpls c="8">
          <tpl hier="1" item="6"/>
          <tpl hier="4" item="3"/>
          <tpl fld="3" item="42"/>
          <tpl fld="2" item="27"/>
          <tpl hier="9" item="1"/>
          <tpl hier="11" item="4"/>
          <tpl hier="12" item="5"/>
          <tpl fld="4" item="0"/>
        </tpls>
      </n>
      <n v="38652913296">
        <tpls c="8">
          <tpl hier="1" item="6"/>
          <tpl hier="4" item="3"/>
          <tpl fld="3" item="41"/>
          <tpl fld="2" item="27"/>
          <tpl hier="9" item="1"/>
          <tpl hier="11" item="4"/>
          <tpl hier="12" item="5"/>
          <tpl fld="4" item="0"/>
        </tpls>
      </n>
      <n v="20343878264">
        <tpls c="8">
          <tpl hier="1" item="6"/>
          <tpl hier="4" item="3"/>
          <tpl fld="3" item="32"/>
          <tpl fld="2" item="26"/>
          <tpl hier="9" item="1"/>
          <tpl hier="11" item="4"/>
          <tpl hier="12" item="5"/>
          <tpl fld="4" item="0"/>
        </tpls>
      </n>
      <n v="165521582992">
        <tpls c="8">
          <tpl hier="1" item="6"/>
          <tpl hier="4" item="3"/>
          <tpl fld="3" item="31"/>
          <tpl fld="2" item="26"/>
          <tpl hier="9" item="1"/>
          <tpl hier="11" item="4"/>
          <tpl hier="12" item="5"/>
          <tpl fld="4" item="0"/>
        </tpls>
      </n>
      <n v="511417159208">
        <tpls c="8">
          <tpl hier="1" item="6"/>
          <tpl hier="4" item="3"/>
          <tpl fld="3" item="30"/>
          <tpl fld="2" item="26"/>
          <tpl hier="9" item="1"/>
          <tpl hier="11" item="4"/>
          <tpl hier="12" item="5"/>
          <tpl fld="4" item="0"/>
        </tpls>
      </n>
      <n v="1891866452736">
        <tpls c="8">
          <tpl hier="1" item="6"/>
          <tpl hier="4" item="3"/>
          <tpl fld="3" item="29"/>
          <tpl fld="2" item="26"/>
          <tpl hier="9" item="1"/>
          <tpl hier="11" item="4"/>
          <tpl hier="12" item="5"/>
          <tpl fld="4" item="0"/>
        </tpls>
      </n>
      <n v="1589109300">
        <tpls c="8">
          <tpl hier="1" item="6"/>
          <tpl hier="4" item="3"/>
          <tpl fld="3" item="16"/>
          <tpl fld="2" item="24"/>
          <tpl hier="9" item="1"/>
          <tpl hier="11" item="4"/>
          <tpl hier="12" item="5"/>
          <tpl fld="4" item="0"/>
        </tpls>
      </n>
      <n v="5914494396">
        <tpls c="8">
          <tpl hier="1" item="6"/>
          <tpl hier="4" item="3"/>
          <tpl fld="3" item="15"/>
          <tpl fld="2" item="24"/>
          <tpl hier="9" item="1"/>
          <tpl hier="11" item="4"/>
          <tpl hier="12" item="5"/>
          <tpl fld="4" item="0"/>
        </tpls>
      </n>
      <n v="8678524196">
        <tpls c="8">
          <tpl hier="1" item="6"/>
          <tpl hier="4" item="3"/>
          <tpl fld="3" item="14"/>
          <tpl fld="2" item="24"/>
          <tpl hier="9" item="1"/>
          <tpl hier="11" item="4"/>
          <tpl hier="12" item="5"/>
          <tpl fld="4" item="0"/>
        </tpls>
      </n>
      <n v="39937987744">
        <tpls c="8">
          <tpl hier="1" item="6"/>
          <tpl hier="4" item="3"/>
          <tpl fld="3" item="13"/>
          <tpl fld="2" item="24"/>
          <tpl hier="9" item="1"/>
          <tpl hier="11" item="4"/>
          <tpl hier="12" item="5"/>
          <tpl fld="4" item="0"/>
        </tpls>
      </n>
      <n v="223599721472">
        <tpls c="8">
          <tpl hier="1" item="6"/>
          <tpl hier="4" item="3"/>
          <tpl fld="3" item="4"/>
          <tpl fld="2" item="17"/>
          <tpl hier="9" item="1"/>
          <tpl hier="11" item="4"/>
          <tpl hier="12" item="5"/>
          <tpl fld="4" item="0"/>
        </tpls>
      </n>
      <n v="918471083520">
        <tpls c="8">
          <tpl hier="1" item="6"/>
          <tpl hier="4" item="3"/>
          <tpl fld="3" item="58"/>
          <tpl fld="2" item="17"/>
          <tpl hier="9" item="1"/>
          <tpl hier="11" item="4"/>
          <tpl hier="12" item="5"/>
          <tpl fld="4" item="0"/>
        </tpls>
      </n>
      <n v="4160073443840">
        <tpls c="8">
          <tpl hier="1" item="6"/>
          <tpl hier="4" item="3"/>
          <tpl fld="3" item="2"/>
          <tpl fld="2" item="17"/>
          <tpl hier="9" item="1"/>
          <tpl hier="11" item="4"/>
          <tpl hier="12" item="5"/>
          <tpl fld="4" item="0"/>
        </tpls>
      </n>
      <n v="6768733394">
        <tpls c="8">
          <tpl hier="1" item="6"/>
          <tpl hier="4" item="3"/>
          <tpl fld="3" item="54"/>
          <tpl fld="2" item="13"/>
          <tpl hier="9" item="1"/>
          <tpl hier="11" item="4"/>
          <tpl hier="12" item="5"/>
          <tpl fld="4" item="0"/>
        </tpls>
      </n>
      <n v="17719176784">
        <tpls c="8">
          <tpl hier="1" item="6"/>
          <tpl hier="4" item="3"/>
          <tpl fld="3" item="53"/>
          <tpl fld="2" item="13"/>
          <tpl hier="9" item="1"/>
          <tpl hier="11" item="4"/>
          <tpl hier="12" item="5"/>
          <tpl fld="4" item="0"/>
        </tpls>
      </n>
      <n v="54008168576">
        <tpls c="8">
          <tpl hier="1" item="6"/>
          <tpl hier="4" item="3"/>
          <tpl fld="3" item="52"/>
          <tpl fld="2" item="13"/>
          <tpl hier="9" item="1"/>
          <tpl hier="11" item="4"/>
          <tpl hier="12" item="5"/>
          <tpl fld="4" item="0"/>
        </tpls>
      </n>
      <n v="1276950040">
        <tpls c="8">
          <tpl hier="1" item="6"/>
          <tpl hier="4" item="3"/>
          <tpl fld="3" item="48"/>
          <tpl fld="2" item="23"/>
          <tpl hier="9" item="1"/>
          <tpl hier="11" item="4"/>
          <tpl hier="12" item="5"/>
          <tpl fld="4" item="0"/>
        </tpls>
      </n>
      <n v="7061178120">
        <tpls c="8">
          <tpl hier="1" item="6"/>
          <tpl hier="4" item="3"/>
          <tpl fld="3" item="46"/>
          <tpl fld="2" item="23"/>
          <tpl hier="9" item="1"/>
          <tpl hier="11" item="4"/>
          <tpl hier="12" item="5"/>
          <tpl fld="4" item="0"/>
        </tpls>
      </n>
      <n v="17749715040">
        <tpls c="8">
          <tpl hier="1" item="6"/>
          <tpl hier="4" item="3"/>
          <tpl fld="3" item="45"/>
          <tpl fld="2" item="23"/>
          <tpl hier="9" item="1"/>
          <tpl hier="11" item="4"/>
          <tpl hier="12" item="5"/>
          <tpl fld="4" item="0"/>
        </tpls>
      </n>
      <n v="50185228928">
        <tpls c="8">
          <tpl hier="1" item="6"/>
          <tpl hier="4" item="3"/>
          <tpl fld="3" item="47"/>
          <tpl fld="2" item="23"/>
          <tpl hier="9" item="1"/>
          <tpl hier="11" item="4"/>
          <tpl hier="12" item="5"/>
          <tpl fld="4" item="0"/>
        </tpls>
      </n>
      <n v="2199518584">
        <tpls c="8">
          <tpl hier="1" item="6"/>
          <tpl hier="4" item="3"/>
          <tpl fld="3" item="34"/>
          <tpl fld="2" item="30"/>
          <tpl hier="9" item="1"/>
          <tpl hier="11" item="4"/>
          <tpl hier="12" item="5"/>
          <tpl fld="4" item="0"/>
        </tpls>
      </n>
      <n v="8085045944">
        <tpls c="8">
          <tpl hier="1" item="6"/>
          <tpl hier="4" item="3"/>
          <tpl fld="3" item="36"/>
          <tpl fld="2" item="30"/>
          <tpl hier="9" item="1"/>
          <tpl hier="11" item="4"/>
          <tpl hier="12" item="5"/>
          <tpl fld="4" item="0"/>
        </tpls>
      </n>
      <n v="11352100160">
        <tpls c="8">
          <tpl hier="1" item="6"/>
          <tpl hier="4" item="3"/>
          <tpl fld="3" item="27"/>
          <tpl fld="2" item="30"/>
          <tpl hier="9" item="1"/>
          <tpl hier="11" item="4"/>
          <tpl hier="12" item="5"/>
          <tpl fld="4" item="0"/>
        </tpls>
      </n>
      <n v="50090623592">
        <tpls c="8">
          <tpl hier="1" item="6"/>
          <tpl hier="4" item="3"/>
          <tpl fld="3" item="21"/>
          <tpl fld="2" item="30"/>
          <tpl hier="9" item="1"/>
          <tpl hier="11" item="4"/>
          <tpl hier="12" item="5"/>
          <tpl fld="4" item="0"/>
        </tpls>
      </n>
      <n v="85009389184">
        <tpls c="8">
          <tpl hier="1" item="6"/>
          <tpl hier="4" item="3"/>
          <tpl fld="3" item="20"/>
          <tpl fld="2" item="45"/>
          <tpl hier="9" item="1"/>
          <tpl hier="11" item="4"/>
          <tpl hier="12" item="5"/>
          <tpl fld="4" item="0"/>
        </tpls>
      </n>
      <n v="249354358311">
        <tpls c="8">
          <tpl hier="1" item="6"/>
          <tpl hier="4" item="3"/>
          <tpl fld="3" item="42"/>
          <tpl fld="2" item="45"/>
          <tpl hier="9" item="1"/>
          <tpl hier="11" item="4"/>
          <tpl hier="12" item="5"/>
          <tpl fld="4" item="0"/>
        </tpls>
      </n>
      <n v="2725681110016">
        <tpls c="8">
          <tpl hier="1" item="6"/>
          <tpl hier="4" item="3"/>
          <tpl fld="3" item="29"/>
          <tpl fld="2" item="45"/>
          <tpl hier="9" item="1"/>
          <tpl hier="11" item="4"/>
          <tpl hier="12" item="5"/>
          <tpl fld="4" item="0"/>
        </tpls>
      </n>
      <n v="37959427640">
        <tpls c="8">
          <tpl hier="1" item="6"/>
          <tpl hier="4" item="3"/>
          <tpl fld="3" item="57"/>
          <tpl fld="2" item="25"/>
          <tpl hier="9" item="1"/>
          <tpl hier="11" item="4"/>
          <tpl hier="12" item="5"/>
          <tpl fld="4" item="0"/>
        </tpls>
      </n>
      <n v="262594810496">
        <tpls c="8">
          <tpl hier="1" item="6"/>
          <tpl hier="4" item="3"/>
          <tpl fld="3" item="45"/>
          <tpl fld="2" item="25"/>
          <tpl hier="9" item="1"/>
          <tpl hier="11" item="4"/>
          <tpl hier="12" item="5"/>
          <tpl fld="4" item="0"/>
        </tpls>
      </n>
      <n v="1092134337792">
        <tpls c="8">
          <tpl hier="1" item="6"/>
          <tpl hier="4" item="3"/>
          <tpl fld="3" item="33"/>
          <tpl fld="2" item="25"/>
          <tpl hier="9" item="1"/>
          <tpl hier="11" item="4"/>
          <tpl hier="12" item="5"/>
          <tpl fld="4" item="0"/>
        </tpls>
      </n>
      <n v="13154991528">
        <tpls c="8">
          <tpl hier="1" item="6"/>
          <tpl hier="4" item="3"/>
          <tpl fld="3" item="8"/>
          <tpl fld="2" item="38"/>
          <tpl hier="9" item="1"/>
          <tpl hier="11" item="4"/>
          <tpl hier="12" item="5"/>
          <tpl fld="4" item="0"/>
        </tpls>
      </n>
      <n v="51252578368">
        <tpls c="8">
          <tpl hier="1" item="6"/>
          <tpl hier="4" item="3"/>
          <tpl fld="3" item="53"/>
          <tpl fld="2" item="38"/>
          <tpl hier="9" item="1"/>
          <tpl hier="11" item="4"/>
          <tpl hier="12" item="5"/>
          <tpl fld="4" item="0"/>
        </tpls>
      </n>
      <n v="241841680896">
        <tpls c="8">
          <tpl hier="1" item="6"/>
          <tpl hier="4" item="3"/>
          <tpl fld="3" item="41"/>
          <tpl fld="2" item="38"/>
          <tpl hier="9" item="1"/>
          <tpl hier="11" item="4"/>
          <tpl hier="12" item="5"/>
          <tpl fld="4" item="0"/>
        </tpls>
      </n>
      <n v="3049390180">
        <tpls c="8">
          <tpl hier="1" item="6"/>
          <tpl hier="4" item="3"/>
          <tpl fld="3" item="10"/>
          <tpl fld="2" item="16"/>
          <tpl hier="9" item="1"/>
          <tpl hier="11" item="4"/>
          <tpl hier="12" item="5"/>
          <tpl fld="4" item="0"/>
        </tpls>
      </n>
      <n v="17815008744">
        <tpls c="8">
          <tpl hier="1" item="6"/>
          <tpl hier="4" item="3"/>
          <tpl fld="3" item="3"/>
          <tpl fld="2" item="16"/>
          <tpl hier="9" item="1"/>
          <tpl hier="11" item="4"/>
          <tpl hier="12" item="5"/>
          <tpl fld="4" item="0"/>
        </tpls>
      </n>
      <n v="33617395712">
        <tpls c="8">
          <tpl hier="1" item="6"/>
          <tpl hier="4" item="3"/>
          <tpl fld="3" item="49"/>
          <tpl fld="2" item="16"/>
          <tpl hier="9" item="1"/>
          <tpl hier="11" item="4"/>
          <tpl hier="12" item="5"/>
          <tpl fld="4" item="0"/>
        </tpls>
      </n>
      <n v="35867837568">
        <tpls c="8">
          <tpl hier="1" item="6"/>
          <tpl hier="4" item="3"/>
          <tpl fld="3" item="26"/>
          <tpl fld="2" item="10"/>
          <tpl hier="9" item="1"/>
          <tpl hier="11" item="4"/>
          <tpl hier="12" item="5"/>
          <tpl fld="4" item="0"/>
        </tpls>
      </n>
      <n v="64097228608">
        <tpls c="8">
          <tpl hier="1" item="6"/>
          <tpl hier="4" item="3"/>
          <tpl fld="3" item="58"/>
          <tpl fld="2" item="10"/>
          <tpl hier="9" item="1"/>
          <tpl hier="11" item="4"/>
          <tpl hier="12" item="5"/>
          <tpl fld="4" item="0"/>
        </tpls>
      </n>
      <n v="532429550848">
        <tpls c="8">
          <tpl hier="1" item="6"/>
          <tpl hier="4" item="3"/>
          <tpl fld="3" item="52"/>
          <tpl fld="2" item="10"/>
          <tpl hier="9" item="1"/>
          <tpl hier="11" item="4"/>
          <tpl hier="12" item="5"/>
          <tpl fld="4" item="0"/>
        </tpls>
      </n>
      <n v="25759825678">
        <tpls c="8">
          <tpl hier="1" item="6"/>
          <tpl hier="4" item="3"/>
          <tpl fld="3" item="34"/>
          <tpl fld="2" item="12"/>
          <tpl hier="9" item="1"/>
          <tpl hier="11" item="4"/>
          <tpl hier="12" item="5"/>
          <tpl fld="4" item="0"/>
        </tpls>
      </n>
      <n v="123942832384">
        <tpls c="8">
          <tpl hier="1" item="6"/>
          <tpl hier="4" item="3"/>
          <tpl fld="3" item="15"/>
          <tpl fld="2" item="12"/>
          <tpl hier="9" item="1"/>
          <tpl hier="11" item="4"/>
          <tpl hier="12" item="5"/>
          <tpl fld="4" item="0"/>
        </tpls>
      </n>
      <n v="1019803549760">
        <tpls c="8">
          <tpl hier="1" item="6"/>
          <tpl hier="4" item="3"/>
          <tpl fld="3" item="38"/>
          <tpl fld="2" item="12"/>
          <tpl hier="9" item="1"/>
          <tpl hier="11" item="4"/>
          <tpl hier="12" item="5"/>
          <tpl fld="4" item="0"/>
        </tpls>
      </n>
      <n v="16680999712">
        <tpls c="8">
          <tpl hier="1" item="6"/>
          <tpl hier="4" item="3"/>
          <tpl fld="3" item="26"/>
          <tpl fld="2" item="18"/>
          <tpl hier="9" item="1"/>
          <tpl hier="11" item="4"/>
          <tpl hier="12" item="5"/>
          <tpl fld="4" item="0"/>
        </tpls>
      </n>
      <n v="130049400000">
        <tpls c="8">
          <tpl hier="1" item="6"/>
          <tpl hier="4" item="3"/>
          <tpl fld="3" item="58"/>
          <tpl fld="2" item="18"/>
          <tpl hier="9" item="1"/>
          <tpl hier="11" item="4"/>
          <tpl hier="12" item="5"/>
          <tpl fld="4" item="0"/>
        </tpls>
      </n>
      <n v="505378090240">
        <tpls c="8">
          <tpl hier="1" item="6"/>
          <tpl hier="4" item="3"/>
          <tpl fld="3" item="41"/>
          <tpl fld="2" item="18"/>
          <tpl hier="9" item="1"/>
          <tpl hier="11" item="4"/>
          <tpl hier="12" item="5"/>
          <tpl fld="4" item="0"/>
        </tpls>
      </n>
      <n v="1036663897">
        <tpls c="8">
          <tpl hier="1" item="6"/>
          <tpl hier="4" item="3"/>
          <tpl fld="3" item="57"/>
          <tpl fld="2" item="20"/>
          <tpl hier="9" item="1"/>
          <tpl hier="11" item="4"/>
          <tpl hier="12" item="5"/>
          <tpl fld="4" item="0"/>
        </tpls>
      </n>
      <n v="6568981208">
        <tpls c="8">
          <tpl hier="1" item="6"/>
          <tpl hier="4" item="3"/>
          <tpl fld="3" item="27"/>
          <tpl fld="2" item="20"/>
          <tpl hier="9" item="1"/>
          <tpl hier="11" item="4"/>
          <tpl hier="12" item="5"/>
          <tpl fld="4" item="0"/>
        </tpls>
      </n>
      <n v="50668745648">
        <tpls c="8">
          <tpl hier="1" item="6"/>
          <tpl hier="4" item="3"/>
          <tpl fld="3" item="5"/>
          <tpl fld="2" item="20"/>
          <tpl hier="9" item="1"/>
          <tpl hier="11" item="4"/>
          <tpl hier="12" item="5"/>
          <tpl fld="4" item="0"/>
        </tpls>
      </n>
      <n v="36045232120">
        <tpls c="8">
          <tpl hier="1" item="6"/>
          <tpl hier="4" item="3"/>
          <tpl fld="3" item="0"/>
          <tpl fld="2" item="32"/>
          <tpl hier="9" item="1"/>
          <tpl hier="11" item="4"/>
          <tpl hier="12" item="5"/>
          <tpl fld="4" item="0"/>
        </tpls>
      </n>
      <n v="120816135168">
        <tpls c="8">
          <tpl hier="1" item="6"/>
          <tpl hier="4" item="3"/>
          <tpl fld="3" item="5"/>
          <tpl fld="2" item="32"/>
          <tpl hier="9" item="1"/>
          <tpl hier="11" item="4"/>
          <tpl hier="12" item="5"/>
          <tpl fld="4" item="0"/>
        </tpls>
      </n>
      <n v="1663248319">
        <tpls c="8">
          <tpl hier="1" item="6"/>
          <tpl hier="4" item="3"/>
          <tpl fld="3" item="0"/>
          <tpl fld="2" item="9"/>
          <tpl hier="9" item="1"/>
          <tpl hier="11" item="4"/>
          <tpl hier="12" item="5"/>
          <tpl fld="4" item="0"/>
        </tpls>
      </n>
      <n v="327834688">
        <tpls c="8">
          <tpl hier="1" item="6"/>
          <tpl hier="4" item="3"/>
          <tpl fld="3" item="35"/>
          <tpl fld="2" item="11"/>
          <tpl hier="9" item="1"/>
          <tpl hier="11" item="4"/>
          <tpl hier="12" item="5"/>
          <tpl fld="4" item="0"/>
        </tpls>
      </n>
      <n v="3050612333">
        <tpls c="8">
          <tpl hier="1" item="6"/>
          <tpl hier="4" item="3"/>
          <tpl fld="3" item="30"/>
          <tpl fld="2" item="11"/>
          <tpl hier="9" item="1"/>
          <tpl hier="11" item="4"/>
          <tpl hier="12" item="5"/>
          <tpl fld="4" item="0"/>
        </tpls>
      </n>
      <n v="230300943328">
        <tpls c="8">
          <tpl hier="1" item="6"/>
          <tpl hier="4" item="3"/>
          <tpl fld="3" item="54"/>
          <tpl fld="2" item="15"/>
          <tpl hier="9" item="1"/>
          <tpl hier="11" item="4"/>
          <tpl hier="12" item="5"/>
          <tpl fld="4" item="0"/>
        </tpls>
      </n>
      <n v="416651169024">
        <tpls c="8">
          <tpl hier="1" item="6"/>
          <tpl hier="4" item="3"/>
          <tpl fld="3" item="29"/>
          <tpl fld="2" item="19"/>
          <tpl hier="9" item="1"/>
          <tpl hier="11" item="4"/>
          <tpl hier="12" item="5"/>
          <tpl fld="4" item="0"/>
        </tpls>
      </n>
      <n v="13884934144">
        <tpls c="8">
          <tpl hier="1" item="6"/>
          <tpl hier="4" item="3"/>
          <tpl fld="3" item="23"/>
          <tpl fld="2" item="4"/>
          <tpl hier="9" item="1"/>
          <tpl hier="11" item="4"/>
          <tpl hier="12" item="5"/>
          <tpl fld="4" item="0"/>
        </tpls>
      </n>
      <n v="38466234368">
        <tpls c="8">
          <tpl hier="1" item="6"/>
          <tpl hier="4" item="3"/>
          <tpl fld="3" item="2"/>
          <tpl fld="2" item="0"/>
          <tpl hier="9" item="1"/>
          <tpl hier="11" item="4"/>
          <tpl hier="12" item="5"/>
          <tpl fld="4" item="0"/>
        </tpls>
      </n>
      <n v="9061710048">
        <tpls c="8">
          <tpl hier="1" item="6"/>
          <tpl hier="4" item="3"/>
          <tpl fld="3" item="51"/>
          <tpl fld="2" item="5"/>
          <tpl hier="9" item="1"/>
          <tpl hier="11" item="4"/>
          <tpl hier="12" item="5"/>
          <tpl fld="4" item="0"/>
        </tpls>
      </n>
      <n v="2958784704">
        <tpls c="8">
          <tpl hier="1" item="6"/>
          <tpl hier="4" item="3"/>
          <tpl fld="3" item="43"/>
          <tpl fld="2" item="34"/>
          <tpl hier="9" item="1"/>
          <tpl hier="11" item="4"/>
          <tpl hier="12" item="5"/>
          <tpl fld="4" item="0"/>
        </tpls>
      </n>
      <n v="5588840960">
        <tpls c="8">
          <tpl hier="1" item="6"/>
          <tpl hier="4" item="3"/>
          <tpl fld="3" item="42"/>
          <tpl fld="2" item="34"/>
          <tpl hier="9" item="1"/>
          <tpl hier="11" item="4"/>
          <tpl hier="12" item="5"/>
          <tpl fld="4" item="0"/>
        </tpls>
      </n>
      <n v="10635302144">
        <tpls c="8">
          <tpl hier="1" item="6"/>
          <tpl hier="4" item="3"/>
          <tpl fld="3" item="41"/>
          <tpl fld="2" item="34"/>
          <tpl hier="9" item="1"/>
          <tpl hier="11" item="4"/>
          <tpl hier="12" item="5"/>
          <tpl fld="4" item="0"/>
        </tpls>
      </n>
      <n v="1198871004.8125">
        <tpls c="8">
          <tpl hier="1" item="6"/>
          <tpl hier="4" item="3"/>
          <tpl fld="3" item="32"/>
          <tpl fld="2" item="64"/>
          <tpl hier="9" item="1"/>
          <tpl hier="11" item="4"/>
          <tpl hier="12" item="5"/>
          <tpl fld="4" item="0"/>
        </tpls>
      </n>
      <n v="21477360448">
        <tpls c="8">
          <tpl hier="1" item="6"/>
          <tpl hier="4" item="3"/>
          <tpl fld="3" item="31"/>
          <tpl fld="2" item="64"/>
          <tpl hier="9" item="1"/>
          <tpl hier="11" item="4"/>
          <tpl hier="12" item="5"/>
          <tpl fld="4" item="0"/>
        </tpls>
      </n>
      <n v="23749979132">
        <tpls c="8">
          <tpl hier="1" item="6"/>
          <tpl hier="4" item="3"/>
          <tpl fld="3" item="30"/>
          <tpl fld="2" item="64"/>
          <tpl hier="9" item="1"/>
          <tpl hier="11" item="4"/>
          <tpl hier="12" item="5"/>
          <tpl fld="4" item="0"/>
        </tpls>
      </n>
      <n v="106723952416">
        <tpls c="8">
          <tpl hier="1" item="6"/>
          <tpl hier="4" item="3"/>
          <tpl fld="3" item="29"/>
          <tpl fld="2" item="64"/>
          <tpl hier="9" item="1"/>
          <tpl hier="11" item="4"/>
          <tpl hier="12" item="5"/>
          <tpl fld="4" item="0"/>
        </tpls>
      </n>
      <n v="8603217619">
        <tpls c="8">
          <tpl hier="1" item="6"/>
          <tpl hier="4" item="3"/>
          <tpl fld="3" item="16"/>
          <tpl fld="2" item="33"/>
          <tpl hier="9" item="1"/>
          <tpl hier="11" item="4"/>
          <tpl hier="12" item="5"/>
          <tpl fld="4" item="0"/>
        </tpls>
      </n>
      <n v="19363454719.375">
        <tpls c="8">
          <tpl hier="1" item="6"/>
          <tpl hier="4" item="3"/>
          <tpl fld="3" item="15"/>
          <tpl fld="2" item="33"/>
          <tpl hier="9" item="1"/>
          <tpl hier="11" item="4"/>
          <tpl hier="12" item="5"/>
          <tpl fld="4" item="0"/>
        </tpls>
      </n>
      <n v="27914847310">
        <tpls c="8">
          <tpl hier="1" item="6"/>
          <tpl hier="4" item="3"/>
          <tpl fld="3" item="14"/>
          <tpl fld="2" item="33"/>
          <tpl hier="9" item="1"/>
          <tpl hier="11" item="4"/>
          <tpl hier="12" item="5"/>
          <tpl fld="4" item="0"/>
        </tpls>
      </n>
      <n v="322754351040">
        <tpls c="8">
          <tpl hier="1" item="6"/>
          <tpl hier="4" item="3"/>
          <tpl fld="3" item="13"/>
          <tpl fld="2" item="33"/>
          <tpl hier="9" item="1"/>
          <tpl hier="11" item="4"/>
          <tpl hier="12" item="5"/>
          <tpl fld="4" item="0"/>
        </tpls>
      </n>
      <n v="11283246944">
        <tpls c="8">
          <tpl hier="1" item="6"/>
          <tpl hier="4" item="3"/>
          <tpl fld="3" item="4"/>
          <tpl fld="2" item="43"/>
          <tpl hier="9" item="1"/>
          <tpl hier="11" item="4"/>
          <tpl hier="12" item="5"/>
          <tpl fld="4" item="0"/>
        </tpls>
      </n>
      <n v="32079278766">
        <tpls c="8">
          <tpl hier="1" item="6"/>
          <tpl hier="4" item="3"/>
          <tpl fld="3" item="58"/>
          <tpl fld="2" item="43"/>
          <tpl hier="9" item="1"/>
          <tpl hier="11" item="4"/>
          <tpl hier="12" item="5"/>
          <tpl fld="4" item="0"/>
        </tpls>
      </n>
      <n v="130545570432">
        <tpls c="8">
          <tpl hier="1" item="6"/>
          <tpl hier="4" item="3"/>
          <tpl fld="3" item="2"/>
          <tpl fld="2" item="43"/>
          <tpl hier="9" item="1"/>
          <tpl hier="11" item="4"/>
          <tpl hier="12" item="5"/>
          <tpl fld="4" item="0"/>
        </tpls>
      </n>
      <n v="2850125024">
        <tpls c="8">
          <tpl hier="1" item="6"/>
          <tpl hier="4" item="3"/>
          <tpl fld="3" item="54"/>
          <tpl fld="2" item="22"/>
          <tpl hier="9" item="1"/>
          <tpl hier="11" item="4"/>
          <tpl hier="12" item="5"/>
          <tpl fld="4" item="0"/>
        </tpls>
      </n>
      <n v="2063120456">
        <tpls c="8">
          <tpl hier="1" item="6"/>
          <tpl hier="4" item="3"/>
          <tpl fld="3" item="53"/>
          <tpl fld="2" item="22"/>
          <tpl hier="9" item="1"/>
          <tpl hier="11" item="4"/>
          <tpl hier="12" item="5"/>
          <tpl fld="4" item="0"/>
        </tpls>
      </n>
      <n v="9240593068">
        <tpls c="8">
          <tpl hier="1" item="6"/>
          <tpl hier="4" item="3"/>
          <tpl fld="3" item="52"/>
          <tpl fld="2" item="22"/>
          <tpl hier="9" item="1"/>
          <tpl hier="11" item="4"/>
          <tpl hier="12" item="5"/>
          <tpl fld="4" item="0"/>
        </tpls>
      </n>
      <n v="281896800">
        <tpls c="8">
          <tpl hier="1" item="6"/>
          <tpl hier="4" item="3"/>
          <tpl fld="3" item="48"/>
          <tpl fld="2" item="21"/>
          <tpl hier="9" item="1"/>
          <tpl hier="11" item="4"/>
          <tpl hier="12" item="5"/>
          <tpl fld="4" item="0"/>
        </tpls>
      </n>
      <n v="974200000">
        <tpls c="8">
          <tpl hier="1" item="6"/>
          <tpl hier="4" item="3"/>
          <tpl fld="3" item="46"/>
          <tpl fld="2" item="21"/>
          <tpl hier="9" item="1"/>
          <tpl hier="11" item="4"/>
          <tpl hier="12" item="5"/>
          <tpl fld="4" item="0"/>
        </tpls>
      </n>
      <n v="9946838888">
        <tpls c="8">
          <tpl hier="1" item="6"/>
          <tpl hier="4" item="3"/>
          <tpl fld="3" item="45"/>
          <tpl fld="2" item="21"/>
          <tpl hier="9" item="1"/>
          <tpl hier="11" item="4"/>
          <tpl hier="12" item="5"/>
          <tpl fld="4" item="0"/>
        </tpls>
      </n>
      <n v="35251365568">
        <tpls c="8">
          <tpl hier="1" item="6"/>
          <tpl hier="4" item="3"/>
          <tpl fld="3" item="47"/>
          <tpl fld="2" item="21"/>
          <tpl hier="9" item="1"/>
          <tpl hier="11" item="4"/>
          <tpl hier="12" item="5"/>
          <tpl fld="4" item="0"/>
        </tpls>
      </n>
      <n v="4353894720">
        <tpls c="8">
          <tpl hier="1" item="6"/>
          <tpl hier="4" item="3"/>
          <tpl fld="3" item="34"/>
          <tpl fld="2" item="41"/>
          <tpl hier="9" item="1"/>
          <tpl hier="11" item="4"/>
          <tpl hier="12" item="5"/>
          <tpl fld="4" item="0"/>
        </tpls>
      </n>
      <n v="23782807840">
        <tpls c="8">
          <tpl hier="1" item="6"/>
          <tpl hier="4" item="3"/>
          <tpl fld="3" item="36"/>
          <tpl fld="2" item="41"/>
          <tpl hier="9" item="1"/>
          <tpl hier="11" item="4"/>
          <tpl hier="12" item="5"/>
          <tpl fld="4" item="0"/>
        </tpls>
      </n>
      <n v="37984122848">
        <tpls c="8">
          <tpl hier="1" item="6"/>
          <tpl hier="4" item="3"/>
          <tpl fld="3" item="27"/>
          <tpl fld="2" item="41"/>
          <tpl hier="9" item="1"/>
          <tpl hier="11" item="4"/>
          <tpl hier="12" item="5"/>
          <tpl fld="4" item="0"/>
        </tpls>
      </n>
      <n v="106631250880">
        <tpls c="8">
          <tpl hier="1" item="6"/>
          <tpl hier="4" item="3"/>
          <tpl fld="3" item="33"/>
          <tpl fld="2" item="41"/>
          <tpl hier="9" item="1"/>
          <tpl hier="11" item="4"/>
          <tpl hier="12" item="5"/>
          <tpl fld="4" item="0"/>
        </tpls>
      </n>
      <n v="228628443456">
        <tpls c="8">
          <tpl hier="1" item="6"/>
          <tpl hier="4" item="3"/>
          <tpl fld="3" item="18"/>
          <tpl fld="2" item="39"/>
          <tpl hier="9" item="1"/>
          <tpl hier="11" item="4"/>
          <tpl hier="12" item="5"/>
          <tpl fld="4" item="0"/>
        </tpls>
      </n>
      <n v="956058376512">
        <tpls c="8">
          <tpl hier="1" item="6"/>
          <tpl hier="4" item="3"/>
          <tpl fld="3" item="22"/>
          <tpl fld="2" item="39"/>
          <tpl hier="9" item="1"/>
          <tpl hier="11" item="4"/>
          <tpl hier="12" item="5"/>
          <tpl fld="4" item="0"/>
        </tpls>
      </n>
      <n v="2311198211136">
        <tpls c="8">
          <tpl hier="1" item="6"/>
          <tpl hier="4" item="3"/>
          <tpl fld="3" item="17"/>
          <tpl fld="2" item="39"/>
          <tpl hier="9" item="1"/>
          <tpl hier="11" item="4"/>
          <tpl hier="12" item="5"/>
          <tpl fld="4" item="0"/>
        </tpls>
      </n>
      <n v="11742505818112">
        <tpls c="8">
          <tpl hier="1" item="6"/>
          <tpl hier="4" item="3"/>
          <tpl fld="3" item="21"/>
          <tpl fld="2" item="39"/>
          <tpl hier="9" item="1"/>
          <tpl hier="11" item="4"/>
          <tpl hier="12" item="5"/>
          <tpl fld="4" item="0"/>
        </tpls>
      </n>
      <n v="11303437584">
        <tpls c="8">
          <tpl hier="1" item="6"/>
          <tpl hier="4" item="3"/>
          <tpl fld="3" item="8"/>
          <tpl fld="2" item="14"/>
          <tpl hier="9" item="1"/>
          <tpl hier="11" item="4"/>
          <tpl hier="12" item="5"/>
          <tpl fld="4" item="0"/>
        </tpls>
      </n>
      <n v="39923713760">
        <tpls c="8">
          <tpl hier="1" item="6"/>
          <tpl hier="4" item="3"/>
          <tpl fld="3" item="7"/>
          <tpl fld="2" item="14"/>
          <tpl hier="9" item="1"/>
          <tpl hier="11" item="4"/>
          <tpl hier="12" item="5"/>
          <tpl fld="4" item="0"/>
        </tpls>
      </n>
      <n v="74961699008">
        <tpls c="8">
          <tpl hier="1" item="6"/>
          <tpl hier="4" item="3"/>
          <tpl fld="3" item="6"/>
          <tpl fld="2" item="14"/>
          <tpl hier="9" item="1"/>
          <tpl hier="11" item="4"/>
          <tpl hier="12" item="5"/>
          <tpl fld="4" item="0"/>
        </tpls>
      </n>
      <n v="430909540864">
        <tpls c="8">
          <tpl hier="1" item="6"/>
          <tpl hier="4" item="3"/>
          <tpl fld="3" item="5"/>
          <tpl fld="2" item="14"/>
          <tpl hier="9" item="1"/>
          <tpl hier="11" item="4"/>
          <tpl hier="12" item="5"/>
          <tpl fld="4" item="0"/>
        </tpls>
      </n>
      <n v="744042864">
        <tpls c="8">
          <tpl hier="1" item="6"/>
          <tpl hier="4" item="3"/>
          <tpl fld="3" item="56"/>
          <tpl fld="2" item="31"/>
          <tpl hier="9" item="1"/>
          <tpl hier="11" item="4"/>
          <tpl hier="12" item="5"/>
          <tpl fld="4" item="0"/>
        </tpls>
      </n>
      <n v="2359363552">
        <tpls c="8">
          <tpl hier="1" item="6"/>
          <tpl hier="4" item="3"/>
          <tpl fld="3" item="0"/>
          <tpl fld="2" item="31"/>
          <tpl hier="9" item="1"/>
          <tpl hier="11" item="4"/>
          <tpl hier="12" item="5"/>
          <tpl fld="4" item="0"/>
        </tpls>
      </n>
      <n v="7443340416">
        <tpls c="8">
          <tpl hier="1" item="6"/>
          <tpl hier="4" item="3"/>
          <tpl fld="3" item="55"/>
          <tpl fld="2" item="31"/>
          <tpl hier="9" item="1"/>
          <tpl hier="11" item="4"/>
          <tpl hier="12" item="5"/>
          <tpl fld="4" item="0"/>
        </tpls>
      </n>
      <n v="4749068747.5">
        <tpls c="8">
          <tpl hier="1" item="6"/>
          <tpl hier="4" item="3"/>
          <tpl fld="3" item="35"/>
          <tpl fld="2" item="29"/>
          <tpl hier="9" item="1"/>
          <tpl hier="11" item="4"/>
          <tpl hier="12" item="5"/>
          <tpl fld="4" item="0"/>
        </tpls>
      </n>
      <n v="11922757240">
        <tpls c="8">
          <tpl hier="1" item="6"/>
          <tpl hier="4" item="3"/>
          <tpl fld="3" item="40"/>
          <tpl fld="2" item="29"/>
          <tpl hier="9" item="1"/>
          <tpl hier="11" item="4"/>
          <tpl hier="12" item="5"/>
          <tpl fld="4" item="0"/>
        </tpls>
      </n>
      <n v="17325781232">
        <tpls c="8">
          <tpl hier="1" item="6"/>
          <tpl hier="4" item="3"/>
          <tpl fld="3" item="50"/>
          <tpl fld="2" item="29"/>
          <tpl hier="9" item="1"/>
          <tpl hier="11" item="4"/>
          <tpl hier="12" item="5"/>
          <tpl fld="4" item="0"/>
        </tpls>
      </n>
      <n v="50844212056">
        <tpls c="8">
          <tpl hier="1" item="6"/>
          <tpl hier="4" item="3"/>
          <tpl fld="3" item="49"/>
          <tpl fld="2" item="29"/>
          <tpl hier="9" item="1"/>
          <tpl hier="11" item="4"/>
          <tpl hier="12" item="5"/>
          <tpl fld="4" item="0"/>
        </tpls>
      </n>
      <n v="854682912">
        <tpls c="8">
          <tpl hier="1" item="6"/>
          <tpl hier="4" item="3"/>
          <tpl fld="3" item="37"/>
          <tpl fld="2" item="27"/>
          <tpl hier="9" item="1"/>
          <tpl hier="11" item="4"/>
          <tpl hier="12" item="5"/>
          <tpl fld="4" item="0"/>
        </tpls>
      </n>
      <n v="5772883716">
        <tpls c="8">
          <tpl hier="1" item="6"/>
          <tpl hier="4" item="3"/>
          <tpl fld="3" item="39"/>
          <tpl fld="2" item="27"/>
          <tpl hier="9" item="1"/>
          <tpl hier="11" item="4"/>
          <tpl hier="12" item="5"/>
          <tpl fld="4" item="0"/>
        </tpls>
      </n>
      <n v="10401918388">
        <tpls c="8">
          <tpl hier="1" item="6"/>
          <tpl hier="4" item="3"/>
          <tpl fld="3" item="28"/>
          <tpl fld="2" item="27"/>
          <tpl hier="9" item="1"/>
          <tpl hier="11" item="4"/>
          <tpl hier="12" item="5"/>
          <tpl fld="4" item="0"/>
        </tpls>
      </n>
      <n v="31356870280">
        <tpls c="8">
          <tpl hier="1" item="6"/>
          <tpl hier="4" item="3"/>
          <tpl fld="3" item="19"/>
          <tpl fld="2" item="27"/>
          <tpl hier="9" item="1"/>
          <tpl hier="11" item="4"/>
          <tpl hier="12" item="5"/>
          <tpl fld="4" item="0"/>
        </tpls>
      </n>
      <n v="20688525336">
        <tpls c="8">
          <tpl hier="1" item="6"/>
          <tpl hier="4" item="3"/>
          <tpl fld="3" item="26"/>
          <tpl fld="2" item="26"/>
          <tpl hier="9" item="1"/>
          <tpl hier="11" item="4"/>
          <tpl hier="12" item="5"/>
          <tpl fld="4" item="0"/>
        </tpls>
      </n>
      <n v="187137942208">
        <tpls c="8">
          <tpl hier="1" item="6"/>
          <tpl hier="4" item="3"/>
          <tpl fld="3" item="25"/>
          <tpl fld="2" item="26"/>
          <tpl hier="9" item="1"/>
          <tpl hier="11" item="4"/>
          <tpl hier="12" item="5"/>
          <tpl fld="4" item="0"/>
        </tpls>
      </n>
      <n v="565120726464">
        <tpls c="8">
          <tpl hier="1" item="6"/>
          <tpl hier="4" item="3"/>
          <tpl fld="3" item="24"/>
          <tpl fld="2" item="26"/>
          <tpl hier="9" item="1"/>
          <tpl hier="11" item="4"/>
          <tpl hier="12" item="5"/>
          <tpl fld="4" item="0"/>
        </tpls>
      </n>
      <n v="1686556605056">
        <tpls c="8">
          <tpl hier="1" item="6"/>
          <tpl hier="4" item="3"/>
          <tpl fld="3" item="23"/>
          <tpl fld="2" item="26"/>
          <tpl hier="9" item="1"/>
          <tpl hier="11" item="4"/>
          <tpl hier="12" item="5"/>
          <tpl fld="4" item="0"/>
        </tpls>
      </n>
      <n v="1705530492">
        <tpls c="8">
          <tpl hier="1" item="6"/>
          <tpl hier="4" item="3"/>
          <tpl fld="3" item="10"/>
          <tpl fld="2" item="24"/>
          <tpl hier="9" item="1"/>
          <tpl hier="11" item="4"/>
          <tpl hier="12" item="5"/>
          <tpl fld="4" item="0"/>
        </tpls>
      </n>
      <n v="6779294288">
        <tpls c="8">
          <tpl hier="1" item="6"/>
          <tpl hier="4" item="3"/>
          <tpl fld="3" item="12"/>
          <tpl fld="2" item="24"/>
          <tpl hier="9" item="1"/>
          <tpl hier="11" item="4"/>
          <tpl hier="12" item="5"/>
          <tpl fld="4" item="0"/>
        </tpls>
      </n>
      <n v="8532205060">
        <tpls c="8">
          <tpl hier="1" item="6"/>
          <tpl hier="4" item="3"/>
          <tpl fld="3" item="11"/>
          <tpl fld="2" item="24"/>
          <tpl hier="9" item="1"/>
          <tpl hier="11" item="4"/>
          <tpl hier="12" item="5"/>
          <tpl fld="4" item="0"/>
        </tpls>
      </n>
      <n v="41707667552">
        <tpls c="8">
          <tpl hier="1" item="6"/>
          <tpl hier="4" item="3"/>
          <tpl fld="3" item="9"/>
          <tpl fld="2" item="24"/>
          <tpl hier="9" item="1"/>
          <tpl hier="11" item="4"/>
          <tpl hier="12" item="5"/>
          <tpl fld="4" item="0"/>
        </tpls>
      </n>
      <n v="274520572928">
        <tpls c="8">
          <tpl hier="1" item="6"/>
          <tpl hier="4" item="3"/>
          <tpl fld="3" item="57"/>
          <tpl fld="2" item="17"/>
          <tpl hier="9" item="1"/>
          <tpl hier="11" item="4"/>
          <tpl hier="12" item="5"/>
          <tpl fld="4" item="0"/>
        </tpls>
      </n>
      <n v="1117872105216">
        <tpls c="8">
          <tpl hier="1" item="6"/>
          <tpl hier="4" item="3"/>
          <tpl fld="3" item="3"/>
          <tpl fld="2" item="17"/>
          <tpl hier="9" item="1"/>
          <tpl hier="11" item="4"/>
          <tpl hier="12" item="5"/>
          <tpl fld="4" item="0"/>
        </tpls>
      </n>
      <n v="4690274939904">
        <tpls c="8">
          <tpl hier="1" item="6"/>
          <tpl hier="4" item="3"/>
          <tpl fld="3" item="1"/>
          <tpl fld="2" item="17"/>
          <tpl hier="9" item="1"/>
          <tpl hier="11" item="4"/>
          <tpl hier="12" item="5"/>
          <tpl fld="4" item="0"/>
        </tpls>
      </n>
      <n v="6520494925">
        <tpls c="8">
          <tpl hier="1" item="6"/>
          <tpl hier="4" item="3"/>
          <tpl fld="3" item="20"/>
          <tpl fld="2" item="13"/>
          <tpl hier="9" item="1"/>
          <tpl hier="11" item="4"/>
          <tpl hier="12" item="5"/>
          <tpl fld="4" item="0"/>
        </tpls>
      </n>
      <n v="15807207268">
        <tpls c="8">
          <tpl hier="1" item="6"/>
          <tpl hier="4" item="3"/>
          <tpl fld="3" item="51"/>
          <tpl fld="2" item="13"/>
          <tpl hier="9" item="1"/>
          <tpl hier="11" item="4"/>
          <tpl hier="12" item="5"/>
          <tpl fld="4" item="0"/>
        </tpls>
      </n>
      <n v="66073631104">
        <tpls c="8">
          <tpl hier="1" item="6"/>
          <tpl hier="4" item="3"/>
          <tpl fld="3" item="38"/>
          <tpl fld="2" item="13"/>
          <tpl hier="9" item="1"/>
          <tpl hier="11" item="4"/>
          <tpl hier="12" item="5"/>
          <tpl fld="4" item="0"/>
        </tpls>
      </n>
      <n v="1433651931.75">
        <tpls c="8">
          <tpl hier="1" item="6"/>
          <tpl hier="4" item="3"/>
          <tpl fld="3" item="44"/>
          <tpl fld="2" item="23"/>
          <tpl hier="9" item="1"/>
          <tpl hier="11" item="4"/>
          <tpl hier="12" item="5"/>
          <tpl fld="4" item="0"/>
        </tpls>
      </n>
      <n v="5115459696">
        <tpls c="8">
          <tpl hier="1" item="6"/>
          <tpl hier="4" item="3"/>
          <tpl fld="3" item="43"/>
          <tpl fld="2" item="23"/>
          <tpl hier="9" item="1"/>
          <tpl hier="11" item="4"/>
          <tpl hier="12" item="5"/>
          <tpl fld="4" item="0"/>
        </tpls>
      </n>
      <n v="19903985088">
        <tpls c="8">
          <tpl hier="1" item="6"/>
          <tpl hier="4" item="3"/>
          <tpl fld="3" item="42"/>
          <tpl fld="2" item="23"/>
          <tpl hier="9" item="1"/>
          <tpl hier="11" item="4"/>
          <tpl hier="12" item="5"/>
          <tpl fld="4" item="0"/>
        </tpls>
      </n>
      <n v="58050286912">
        <tpls c="8">
          <tpl hier="1" item="6"/>
          <tpl hier="4" item="3"/>
          <tpl fld="3" item="41"/>
          <tpl fld="2" item="23"/>
          <tpl hier="9" item="1"/>
          <tpl hier="11" item="4"/>
          <tpl hier="12" item="5"/>
          <tpl fld="4" item="0"/>
        </tpls>
      </n>
      <n v="2335240988">
        <tpls c="8">
          <tpl hier="1" item="6"/>
          <tpl hier="4" item="3"/>
          <tpl fld="3" item="32"/>
          <tpl fld="2" item="30"/>
          <tpl hier="9" item="1"/>
          <tpl hier="11" item="4"/>
          <tpl hier="12" item="5"/>
          <tpl fld="4" item="0"/>
        </tpls>
      </n>
      <n v="7486753024">
        <tpls c="8">
          <tpl hier="1" item="6"/>
          <tpl hier="4" item="3"/>
          <tpl fld="3" item="31"/>
          <tpl fld="2" item="30"/>
          <tpl hier="9" item="1"/>
          <tpl hier="11" item="4"/>
          <tpl hier="12" item="5"/>
          <tpl fld="4" item="0"/>
        </tpls>
      </n>
      <n v="12943285728">
        <tpls c="8">
          <tpl hier="1" item="6"/>
          <tpl hier="4" item="3"/>
          <tpl fld="3" item="30"/>
          <tpl fld="2" item="30"/>
          <tpl hier="9" item="1"/>
          <tpl hier="11" item="4"/>
          <tpl hier="12" item="5"/>
          <tpl fld="4" item="0"/>
        </tpls>
      </n>
      <n v="62615267636">
        <tpls c="8">
          <tpl hier="1" item="6"/>
          <tpl hier="4" item="3"/>
          <tpl fld="3" item="9"/>
          <tpl fld="2" item="30"/>
          <tpl hier="9" item="1"/>
          <tpl hier="11" item="4"/>
          <tpl hier="12" item="5"/>
          <tpl fld="4" item="0"/>
        </tpls>
      </n>
      <n v="89626394496">
        <tpls c="8">
          <tpl hier="1" item="6"/>
          <tpl hier="4" item="3"/>
          <tpl fld="3" item="40"/>
          <tpl fld="2" item="45"/>
          <tpl hier="9" item="1"/>
          <tpl hier="11" item="4"/>
          <tpl hier="12" item="5"/>
          <tpl fld="4" item="0"/>
        </tpls>
      </n>
      <n v="292925094500">
        <tpls c="8">
          <tpl hier="1" item="6"/>
          <tpl hier="4" item="3"/>
          <tpl fld="3" item="28"/>
          <tpl fld="2" item="45"/>
          <tpl hier="9" item="1"/>
          <tpl hier="11" item="4"/>
          <tpl hier="12" item="5"/>
          <tpl fld="4" item="0"/>
        </tpls>
      </n>
      <n v="1840559086848">
        <tpls c="8">
          <tpl hier="1" item="6"/>
          <tpl hier="4" item="3"/>
          <tpl fld="3" item="21"/>
          <tpl fld="2" item="45"/>
          <tpl hier="9" item="1"/>
          <tpl hier="11" item="4"/>
          <tpl hier="12" item="5"/>
          <tpl fld="4" item="0"/>
        </tpls>
      </n>
      <n v="50321231864">
        <tpls c="8">
          <tpl hier="1" item="6"/>
          <tpl hier="4" item="3"/>
          <tpl fld="3" item="56"/>
          <tpl fld="2" item="25"/>
          <tpl hier="9" item="1"/>
          <tpl hier="11" item="4"/>
          <tpl hier="12" item="5"/>
          <tpl fld="4" item="0"/>
        </tpls>
      </n>
      <n v="301938754624">
        <tpls c="8">
          <tpl hier="1" item="6"/>
          <tpl hier="4" item="3"/>
          <tpl fld="3" item="42"/>
          <tpl fld="2" item="25"/>
          <tpl hier="9" item="1"/>
          <tpl hier="11" item="4"/>
          <tpl hier="12" item="5"/>
          <tpl fld="4" item="0"/>
        </tpls>
      </n>
      <n v="1147570506752">
        <tpls c="8">
          <tpl hier="1" item="6"/>
          <tpl hier="4" item="3"/>
          <tpl fld="3" item="29"/>
          <tpl fld="2" item="25"/>
          <tpl hier="9" item="1"/>
          <tpl hier="11" item="4"/>
          <tpl hier="12" item="5"/>
          <tpl fld="4" item="0"/>
        </tpls>
      </n>
      <n v="14316020000">
        <tpls c="8">
          <tpl hier="1" item="6"/>
          <tpl hier="4" item="3"/>
          <tpl fld="3" item="4"/>
          <tpl fld="2" item="38"/>
          <tpl hier="9" item="1"/>
          <tpl hier="11" item="4"/>
          <tpl hier="12" item="5"/>
          <tpl fld="4" item="0"/>
        </tpls>
      </n>
      <n v="57581856256">
        <tpls c="8">
          <tpl hier="1" item="6"/>
          <tpl hier="4" item="3"/>
          <tpl fld="3" item="51"/>
          <tpl fld="2" item="38"/>
          <tpl hier="9" item="1"/>
          <tpl hier="11" item="4"/>
          <tpl hier="12" item="5"/>
          <tpl fld="4" item="0"/>
        </tpls>
      </n>
      <n v="302665664512">
        <tpls c="8">
          <tpl hier="1" item="6"/>
          <tpl hier="4" item="3"/>
          <tpl fld="3" item="33"/>
          <tpl fld="2" item="38"/>
          <tpl hier="9" item="1"/>
          <tpl hier="11" item="4"/>
          <tpl hier="12" item="5"/>
          <tpl fld="4" item="0"/>
        </tpls>
      </n>
      <n v="3425124077">
        <tpls c="8">
          <tpl hier="1" item="6"/>
          <tpl hier="4" item="3"/>
          <tpl fld="3" item="8"/>
          <tpl fld="2" item="16"/>
          <tpl hier="9" item="1"/>
          <tpl hier="11" item="4"/>
          <tpl hier="12" item="5"/>
          <tpl fld="4" item="0"/>
        </tpls>
      </n>
      <n v="16491181856">
        <tpls c="8">
          <tpl hier="1" item="6"/>
          <tpl hier="4" item="3"/>
          <tpl fld="3" item="0"/>
          <tpl fld="2" item="16"/>
          <tpl hier="9" item="1"/>
          <tpl hier="11" item="4"/>
          <tpl hier="12" item="5"/>
          <tpl fld="4" item="0"/>
        </tpls>
      </n>
      <n v="41245188096">
        <tpls c="8">
          <tpl hier="1" item="6"/>
          <tpl hier="4" item="3"/>
          <tpl fld="3" item="47"/>
          <tpl fld="2" item="16"/>
          <tpl hier="9" item="1"/>
          <tpl hier="11" item="4"/>
          <tpl hier="12" item="5"/>
          <tpl fld="4" item="0"/>
        </tpls>
      </n>
      <n v="35221042380">
        <tpls c="8">
          <tpl hier="1" item="6"/>
          <tpl hier="4" item="3"/>
          <tpl fld="3" item="16"/>
          <tpl fld="2" item="10"/>
          <tpl hier="9" item="1"/>
          <tpl hier="11" item="4"/>
          <tpl hier="12" item="5"/>
          <tpl fld="4" item="0"/>
        </tpls>
      </n>
      <n v="87342149798">
        <tpls c="8">
          <tpl hier="1" item="6"/>
          <tpl hier="4" item="3"/>
          <tpl fld="3" item="3"/>
          <tpl fld="2" item="10"/>
          <tpl hier="9" item="1"/>
          <tpl hier="11" item="4"/>
          <tpl hier="12" item="5"/>
          <tpl fld="4" item="0"/>
        </tpls>
      </n>
      <n v="631112515712">
        <tpls c="8">
          <tpl hier="1" item="6"/>
          <tpl hier="4" item="3"/>
          <tpl fld="3" item="38"/>
          <tpl fld="2" item="10"/>
          <tpl hier="9" item="1"/>
          <tpl hier="11" item="4"/>
          <tpl hier="12" item="5"/>
          <tpl fld="4" item="0"/>
        </tpls>
      </n>
      <n v="30882685312">
        <tpls c="8">
          <tpl hier="1" item="6"/>
          <tpl hier="4" item="3"/>
          <tpl fld="3" item="26"/>
          <tpl fld="2" item="12"/>
          <tpl hier="9" item="1"/>
          <tpl hier="11" item="4"/>
          <tpl hier="12" item="5"/>
          <tpl fld="4" item="0"/>
        </tpls>
      </n>
      <n v="165345296288">
        <tpls c="8">
          <tpl hier="1" item="6"/>
          <tpl hier="4" item="3"/>
          <tpl fld="3" item="58"/>
          <tpl fld="2" item="12"/>
          <tpl hier="9" item="1"/>
          <tpl hier="11" item="4"/>
          <tpl hier="12" item="5"/>
          <tpl fld="4" item="0"/>
        </tpls>
      </n>
      <n v="984079924800">
        <tpls c="8">
          <tpl hier="1" item="6"/>
          <tpl hier="4" item="3"/>
          <tpl fld="3" item="49"/>
          <tpl fld="2" item="12"/>
          <tpl hier="9" item="1"/>
          <tpl hier="11" item="4"/>
          <tpl hier="12" item="5"/>
          <tpl fld="4" item="0"/>
        </tpls>
      </n>
      <n v="18590800160">
        <tpls c="8">
          <tpl hier="1" item="6"/>
          <tpl hier="4" item="3"/>
          <tpl fld="3" item="18"/>
          <tpl fld="2" item="18"/>
          <tpl hier="9" item="1"/>
          <tpl hier="11" item="4"/>
          <tpl hier="12" item="5"/>
          <tpl fld="4" item="0"/>
        </tpls>
      </n>
      <n v="167629606728">
        <tpls c="8">
          <tpl hier="1" item="6"/>
          <tpl hier="4" item="3"/>
          <tpl fld="3" item="53"/>
          <tpl fld="2" item="18"/>
          <tpl hier="9" item="1"/>
          <tpl hier="11" item="4"/>
          <tpl hier="12" item="5"/>
          <tpl fld="4" item="0"/>
        </tpls>
      </n>
      <n v="499542498368">
        <tpls c="8">
          <tpl hier="1" item="6"/>
          <tpl hier="4" item="3"/>
          <tpl fld="3" item="19"/>
          <tpl fld="2" item="18"/>
          <tpl hier="9" item="1"/>
          <tpl hier="11" item="4"/>
          <tpl hier="12" item="5"/>
          <tpl fld="4" item="0"/>
        </tpls>
      </n>
      <n v="1145393316.5">
        <tpls c="8">
          <tpl hier="1" item="6"/>
          <tpl hier="4" item="3"/>
          <tpl fld="3" item="56"/>
          <tpl fld="2" item="20"/>
          <tpl hier="9" item="1"/>
          <tpl hier="11" item="4"/>
          <tpl hier="12" item="5"/>
          <tpl fld="4" item="0"/>
        </tpls>
      </n>
      <n v="6996350248">
        <tpls c="8">
          <tpl hier="1" item="6"/>
          <tpl hier="4" item="3"/>
          <tpl fld="3" item="30"/>
          <tpl fld="2" item="20"/>
          <tpl hier="9" item="1"/>
          <tpl hier="11" item="4"/>
          <tpl hier="12" item="5"/>
          <tpl fld="4" item="0"/>
        </tpls>
      </n>
      <n v="35104349408">
        <tpls c="8">
          <tpl hier="1" item="6"/>
          <tpl hier="4" item="3"/>
          <tpl fld="3" item="53"/>
          <tpl fld="2" item="32"/>
          <tpl hier="9" item="1"/>
          <tpl hier="11" item="4"/>
          <tpl hier="12" item="5"/>
          <tpl fld="4" item="0"/>
        </tpls>
      </n>
      <n v="2098686386">
        <tpls c="8">
          <tpl hier="1" item="6"/>
          <tpl hier="4" item="3"/>
          <tpl fld="3" item="50"/>
          <tpl fld="2" item="9"/>
          <tpl hier="9" item="1"/>
          <tpl hier="11" item="4"/>
          <tpl hier="12" item="5"/>
          <tpl fld="4" item="0"/>
        </tpls>
      </n>
      <n v="342721568">
        <tpls c="8">
          <tpl hier="1" item="6"/>
          <tpl hier="4" item="3"/>
          <tpl fld="3" item="48"/>
          <tpl fld="2" item="11"/>
          <tpl hier="9" item="1"/>
          <tpl hier="11" item="4"/>
          <tpl hier="12" item="5"/>
          <tpl fld="4" item="0"/>
        </tpls>
      </n>
      <n v="2983128295.25">
        <tpls c="8">
          <tpl hier="1" item="6"/>
          <tpl hier="4" item="3"/>
          <tpl fld="3" item="24"/>
          <tpl fld="2" item="11"/>
          <tpl hier="9" item="1"/>
          <tpl hier="11" item="4"/>
          <tpl hier="12" item="5"/>
          <tpl fld="4" item="0"/>
        </tpls>
      </n>
      <n v="325300310120">
        <tpls c="8">
          <tpl hier="1" item="6"/>
          <tpl hier="4" item="3"/>
          <tpl fld="3" item="43"/>
          <tpl fld="2" item="15"/>
          <tpl hier="9" item="1"/>
          <tpl hier="11" item="4"/>
          <tpl hier="12" item="5"/>
          <tpl fld="4" item="0"/>
        </tpls>
      </n>
      <n v="7153670672">
        <tpls c="8">
          <tpl hier="1" item="6"/>
          <tpl hier="4" item="3"/>
          <tpl fld="3" item="35"/>
          <tpl fld="2" item="19"/>
          <tpl hier="9" item="1"/>
          <tpl hier="11" item="4"/>
          <tpl hier="12" item="5"/>
          <tpl fld="4" item="0"/>
        </tpls>
      </n>
      <n v="423463121920">
        <tpls c="8">
          <tpl hier="1" item="6"/>
          <tpl hier="4" item="3"/>
          <tpl fld="3" item="23"/>
          <tpl fld="2" item="19"/>
          <tpl hier="9" item="1"/>
          <tpl hier="11" item="4"/>
          <tpl hier="12" item="5"/>
          <tpl fld="4" item="0"/>
        </tpls>
      </n>
      <n v="77073491248">
        <tpls c="8">
          <tpl hier="1" item="6"/>
          <tpl hier="4" item="3"/>
          <tpl fld="3" item="20"/>
          <tpl fld="2" item="6"/>
          <tpl hier="9" item="1"/>
          <tpl hier="11" item="4"/>
          <tpl hier="12" item="5"/>
          <tpl fld="4" item="0"/>
        </tpls>
      </n>
      <n v="28544445440">
        <tpls c="8">
          <tpl hier="1" item="6"/>
          <tpl hier="4" item="3"/>
          <tpl fld="3" item="48"/>
          <tpl fld="2" item="1"/>
          <tpl hier="9" item="1"/>
          <tpl hier="11" item="4"/>
          <tpl hier="12" item="5"/>
          <tpl fld="4" item="0"/>
        </tpls>
      </n>
      <n v="139722996672">
        <tpls c="8">
          <tpl hier="1" item="6"/>
          <tpl hier="4" item="3"/>
          <tpl fld="3" item="19"/>
          <tpl fld="2" item="5"/>
          <tpl hier="9" item="1"/>
          <tpl hier="11" item="4"/>
          <tpl hier="12" item="5"/>
          <tpl fld="4" item="0"/>
        </tpls>
      </n>
      <n v="9819081518">
        <tpls c="8">
          <tpl hier="1" item="6"/>
          <tpl hier="4" item="3"/>
          <tpl fld="3" item="10"/>
          <tpl fld="2" item="33"/>
          <tpl hier="9" item="1"/>
          <tpl hier="11" item="4"/>
          <tpl hier="12" item="5"/>
          <tpl fld="4" item="0"/>
        </tpls>
      </n>
      <n v="25590050624.75">
        <tpls c="8">
          <tpl hier="1" item="6"/>
          <tpl hier="4" item="3"/>
          <tpl fld="3" item="12"/>
          <tpl fld="2" item="33"/>
          <tpl hier="9" item="1"/>
          <tpl hier="11" item="4"/>
          <tpl hier="12" item="5"/>
          <tpl fld="4" item="0"/>
        </tpls>
      </n>
      <n v="31580897224">
        <tpls c="8">
          <tpl hier="1" item="6"/>
          <tpl hier="4" item="3"/>
          <tpl fld="3" item="11"/>
          <tpl fld="2" item="33"/>
          <tpl hier="9" item="1"/>
          <tpl hier="11" item="4"/>
          <tpl hier="12" item="5"/>
          <tpl fld="4" item="0"/>
        </tpls>
      </n>
      <n v="357792328000">
        <tpls c="8">
          <tpl hier="1" item="6"/>
          <tpl hier="4" item="3"/>
          <tpl fld="3" item="9"/>
          <tpl fld="2" item="33"/>
          <tpl hier="9" item="1"/>
          <tpl hier="11" item="4"/>
          <tpl hier="12" item="5"/>
          <tpl fld="4" item="0"/>
        </tpls>
      </n>
      <n v="13474278688">
        <tpls c="8">
          <tpl hier="1" item="6"/>
          <tpl hier="4" item="3"/>
          <tpl fld="3" item="57"/>
          <tpl fld="2" item="43"/>
          <tpl hier="9" item="1"/>
          <tpl hier="11" item="4"/>
          <tpl hier="12" item="5"/>
          <tpl fld="4" item="0"/>
        </tpls>
      </n>
      <n v="34554849296">
        <tpls c="8">
          <tpl hier="1" item="6"/>
          <tpl hier="4" item="3"/>
          <tpl fld="3" item="3"/>
          <tpl fld="2" item="43"/>
          <tpl hier="9" item="1"/>
          <tpl hier="11" item="4"/>
          <tpl hier="12" item="5"/>
          <tpl fld="4" item="0"/>
        </tpls>
      </n>
      <n v="144249751648">
        <tpls c="8">
          <tpl hier="1" item="6"/>
          <tpl hier="4" item="3"/>
          <tpl fld="3" item="1"/>
          <tpl fld="2" item="43"/>
          <tpl hier="9" item="1"/>
          <tpl hier="11" item="4"/>
          <tpl hier="12" item="5"/>
          <tpl fld="4" item="0"/>
        </tpls>
      </n>
      <n v="2542880000">
        <tpls c="8">
          <tpl hier="1" item="6"/>
          <tpl hier="4" item="3"/>
          <tpl fld="3" item="20"/>
          <tpl fld="2" item="22"/>
          <tpl hier="9" item="1"/>
          <tpl hier="11" item="4"/>
          <tpl hier="12" item="5"/>
          <tpl fld="4" item="0"/>
        </tpls>
      </n>
      <n v="2514457772">
        <tpls c="8">
          <tpl hier="1" item="6"/>
          <tpl hier="4" item="3"/>
          <tpl fld="3" item="51"/>
          <tpl fld="2" item="22"/>
          <tpl hier="9" item="1"/>
          <tpl hier="11" item="4"/>
          <tpl hier="12" item="5"/>
          <tpl fld="4" item="0"/>
        </tpls>
      </n>
      <n v="10140858361.799988">
        <tpls c="8">
          <tpl hier="1" item="6"/>
          <tpl hier="4" item="3"/>
          <tpl fld="3" item="38"/>
          <tpl fld="2" item="22"/>
          <tpl hier="9" item="1"/>
          <tpl hier="11" item="4"/>
          <tpl hier="12" item="5"/>
          <tpl fld="4" item="0"/>
        </tpls>
      </n>
      <n v="294883392">
        <tpls c="8">
          <tpl hier="1" item="6"/>
          <tpl hier="4" item="3"/>
          <tpl fld="3" item="44"/>
          <tpl fld="2" item="21"/>
          <tpl hier="9" item="1"/>
          <tpl hier="11" item="4"/>
          <tpl hier="12" item="5"/>
          <tpl fld="4" item="0"/>
        </tpls>
      </n>
      <n v="1080600064">
        <tpls c="8">
          <tpl hier="1" item="6"/>
          <tpl hier="4" item="3"/>
          <tpl fld="3" item="43"/>
          <tpl fld="2" item="21"/>
          <tpl hier="9" item="1"/>
          <tpl hier="11" item="4"/>
          <tpl hier="12" item="5"/>
          <tpl fld="4" item="0"/>
        </tpls>
      </n>
      <n v="14554786416">
        <tpls c="8">
          <tpl hier="1" item="6"/>
          <tpl hier="4" item="3"/>
          <tpl fld="3" item="42"/>
          <tpl fld="2" item="21"/>
          <tpl hier="9" item="1"/>
          <tpl hier="11" item="4"/>
          <tpl hier="12" item="5"/>
          <tpl fld="4" item="0"/>
        </tpls>
      </n>
      <n v="40576158208">
        <tpls c="8">
          <tpl hier="1" item="6"/>
          <tpl hier="4" item="3"/>
          <tpl fld="3" item="41"/>
          <tpl fld="2" item="21"/>
          <tpl hier="9" item="1"/>
          <tpl hier="11" item="4"/>
          <tpl hier="12" item="5"/>
          <tpl fld="4" item="0"/>
        </tpls>
      </n>
      <n v="4908819696">
        <tpls c="8">
          <tpl hier="1" item="6"/>
          <tpl hier="4" item="3"/>
          <tpl fld="3" item="32"/>
          <tpl fld="2" item="41"/>
          <tpl hier="9" item="1"/>
          <tpl hier="11" item="4"/>
          <tpl hier="12" item="5"/>
          <tpl fld="4" item="0"/>
        </tpls>
      </n>
      <n v="22868913984">
        <tpls c="8">
          <tpl hier="1" item="6"/>
          <tpl hier="4" item="3"/>
          <tpl fld="3" item="31"/>
          <tpl fld="2" item="41"/>
          <tpl hier="9" item="1"/>
          <tpl hier="11" item="4"/>
          <tpl hier="12" item="5"/>
          <tpl fld="4" item="0"/>
        </tpls>
      </n>
      <n v="42027260192">
        <tpls c="8">
          <tpl hier="1" item="6"/>
          <tpl hier="4" item="3"/>
          <tpl fld="3" item="30"/>
          <tpl fld="2" item="41"/>
          <tpl hier="9" item="1"/>
          <tpl hier="11" item="4"/>
          <tpl hier="12" item="5"/>
          <tpl fld="4" item="0"/>
        </tpls>
      </n>
      <n v="113740327012">
        <tpls c="8">
          <tpl hier="1" item="6"/>
          <tpl hier="4" item="3"/>
          <tpl fld="3" item="29"/>
          <tpl fld="2" item="41"/>
          <tpl hier="9" item="1"/>
          <tpl hier="11" item="4"/>
          <tpl hier="12" item="5"/>
          <tpl fld="4" item="0"/>
        </tpls>
      </n>
      <n v="251185623006">
        <tpls c="8">
          <tpl hier="1" item="6"/>
          <tpl hier="4" item="3"/>
          <tpl fld="3" item="16"/>
          <tpl fld="2" item="39"/>
          <tpl hier="9" item="1"/>
          <tpl hier="11" item="4"/>
          <tpl hier="12" item="5"/>
          <tpl fld="4" item="0"/>
        </tpls>
      </n>
      <n v="1049721321600">
        <tpls c="8">
          <tpl hier="1" item="6"/>
          <tpl hier="4" item="3"/>
          <tpl fld="3" item="15"/>
          <tpl fld="2" item="39"/>
          <tpl hier="9" item="1"/>
          <tpl hier="11" item="4"/>
          <tpl hier="12" item="5"/>
          <tpl fld="4" item="0"/>
        </tpls>
      </n>
      <n v="2375242353664">
        <tpls c="8">
          <tpl hier="1" item="6"/>
          <tpl hier="4" item="3"/>
          <tpl fld="3" item="14"/>
          <tpl fld="2" item="39"/>
          <tpl hier="9" item="1"/>
          <tpl hier="11" item="4"/>
          <tpl hier="12" item="5"/>
          <tpl fld="4" item="0"/>
        </tpls>
      </n>
      <n v="13637411434496">
        <tpls c="8">
          <tpl hier="1" item="6"/>
          <tpl hier="4" item="3"/>
          <tpl fld="3" item="13"/>
          <tpl fld="2" item="39"/>
          <tpl hier="9" item="1"/>
          <tpl hier="11" item="4"/>
          <tpl hier="12" item="5"/>
          <tpl fld="4" item="0"/>
        </tpls>
      </n>
      <n v="12281016043">
        <tpls c="8">
          <tpl hier="1" item="6"/>
          <tpl hier="4" item="3"/>
          <tpl fld="3" item="4"/>
          <tpl fld="2" item="14"/>
          <tpl hier="9" item="1"/>
          <tpl hier="11" item="4"/>
          <tpl hier="12" item="5"/>
          <tpl fld="4" item="0"/>
        </tpls>
      </n>
      <n v="42321892096">
        <tpls c="8">
          <tpl hier="1" item="6"/>
          <tpl hier="4" item="3"/>
          <tpl fld="3" item="58"/>
          <tpl fld="2" item="14"/>
          <tpl hier="9" item="1"/>
          <tpl hier="11" item="4"/>
          <tpl hier="12" item="5"/>
          <tpl fld="4" item="0"/>
        </tpls>
      </n>
      <n v="82548276504">
        <tpls c="8">
          <tpl hier="1" item="6"/>
          <tpl hier="4" item="3"/>
          <tpl fld="3" item="2"/>
          <tpl fld="2" item="14"/>
          <tpl hier="9" item="1"/>
          <tpl hier="11" item="4"/>
          <tpl hier="12" item="5"/>
          <tpl fld="4" item="0"/>
        </tpls>
      </n>
      <n v="784726166">
        <tpls c="8">
          <tpl hier="1" item="6"/>
          <tpl hier="4" item="3"/>
          <tpl fld="3" item="54"/>
          <tpl fld="2" item="31"/>
          <tpl hier="9" item="1"/>
          <tpl hier="11" item="4"/>
          <tpl hier="12" item="5"/>
          <tpl fld="4" item="0"/>
        </tpls>
      </n>
      <n v="2810727776">
        <tpls c="8">
          <tpl hier="1" item="6"/>
          <tpl hier="4" item="3"/>
          <tpl fld="3" item="53"/>
          <tpl fld="2" item="31"/>
          <tpl hier="9" item="1"/>
          <tpl hier="11" item="4"/>
          <tpl hier="12" item="5"/>
          <tpl fld="4" item="0"/>
        </tpls>
      </n>
      <n v="12576988528">
        <tpls c="8">
          <tpl hier="1" item="6"/>
          <tpl hier="4" item="3"/>
          <tpl fld="3" item="52"/>
          <tpl fld="2" item="31"/>
          <tpl hier="9" item="1"/>
          <tpl hier="11" item="4"/>
          <tpl hier="12" item="5"/>
          <tpl fld="4" item="0"/>
        </tpls>
      </n>
      <n v="4890634163">
        <tpls c="8">
          <tpl hier="1" item="6"/>
          <tpl hier="4" item="3"/>
          <tpl fld="3" item="48"/>
          <tpl fld="2" item="29"/>
          <tpl hier="9" item="1"/>
          <tpl hier="11" item="4"/>
          <tpl hier="12" item="5"/>
          <tpl fld="4" item="0"/>
        </tpls>
      </n>
      <n v="13510895632">
        <tpls c="8">
          <tpl hier="1" item="6"/>
          <tpl hier="4" item="3"/>
          <tpl fld="3" item="46"/>
          <tpl fld="2" item="29"/>
          <tpl hier="9" item="1"/>
          <tpl hier="11" item="4"/>
          <tpl hier="12" item="5"/>
          <tpl fld="4" item="0"/>
        </tpls>
      </n>
      <n v="15216713920">
        <tpls c="8">
          <tpl hier="1" item="6"/>
          <tpl hier="4" item="3"/>
          <tpl fld="3" item="45"/>
          <tpl fld="2" item="29"/>
          <tpl hier="9" item="1"/>
          <tpl hier="11" item="4"/>
          <tpl hier="12" item="5"/>
          <tpl fld="4" item="0"/>
        </tpls>
      </n>
      <n v="51608773328">
        <tpls c="8">
          <tpl hier="1" item="6"/>
          <tpl hier="4" item="3"/>
          <tpl fld="3" item="47"/>
          <tpl fld="2" item="29"/>
          <tpl hier="9" item="1"/>
          <tpl hier="11" item="4"/>
          <tpl hier="12" item="5"/>
          <tpl fld="4" item="0"/>
        </tpls>
      </n>
      <n v="1024079529.59375">
        <tpls c="8">
          <tpl hier="1" item="6"/>
          <tpl hier="4" item="3"/>
          <tpl fld="3" item="34"/>
          <tpl fld="2" item="27"/>
          <tpl hier="9" item="1"/>
          <tpl hier="11" item="4"/>
          <tpl hier="12" item="5"/>
          <tpl fld="4" item="0"/>
        </tpls>
      </n>
      <n v="5754577466">
        <tpls c="8">
          <tpl hier="1" item="6"/>
          <tpl hier="4" item="3"/>
          <tpl fld="3" item="36"/>
          <tpl fld="2" item="27"/>
          <tpl hier="9" item="1"/>
          <tpl hier="11" item="4"/>
          <tpl hier="12" item="5"/>
          <tpl fld="4" item="0"/>
        </tpls>
      </n>
      <n v="11966074116">
        <tpls c="8">
          <tpl hier="1" item="6"/>
          <tpl hier="4" item="3"/>
          <tpl fld="3" item="27"/>
          <tpl fld="2" item="27"/>
          <tpl hier="9" item="1"/>
          <tpl hier="11" item="4"/>
          <tpl hier="12" item="5"/>
          <tpl fld="4" item="0"/>
        </tpls>
      </n>
      <n v="32205297632">
        <tpls c="8">
          <tpl hier="1" item="6"/>
          <tpl hier="4" item="3"/>
          <tpl fld="3" item="33"/>
          <tpl fld="2" item="27"/>
          <tpl hier="9" item="1"/>
          <tpl hier="11" item="4"/>
          <tpl hier="12" item="5"/>
          <tpl fld="4" item="0"/>
        </tpls>
      </n>
      <n v="21682378976">
        <tpls c="8">
          <tpl hier="1" item="6"/>
          <tpl hier="4" item="3"/>
          <tpl fld="3" item="18"/>
          <tpl fld="2" item="26"/>
          <tpl hier="9" item="1"/>
          <tpl hier="11" item="4"/>
          <tpl hier="12" item="5"/>
          <tpl fld="4" item="0"/>
        </tpls>
      </n>
      <n v="180520472576">
        <tpls c="8">
          <tpl hier="1" item="6"/>
          <tpl hier="4" item="3"/>
          <tpl fld="3" item="22"/>
          <tpl fld="2" item="26"/>
          <tpl hier="9" item="1"/>
          <tpl hier="11" item="4"/>
          <tpl hier="12" item="5"/>
          <tpl fld="4" item="0"/>
        </tpls>
      </n>
      <n v="674180570752">
        <tpls c="8">
          <tpl hier="1" item="6"/>
          <tpl hier="4" item="3"/>
          <tpl fld="3" item="17"/>
          <tpl fld="2" item="26"/>
          <tpl hier="9" item="1"/>
          <tpl hier="11" item="4"/>
          <tpl hier="12" item="5"/>
          <tpl fld="4" item="0"/>
        </tpls>
      </n>
      <n v="1677321240448">
        <tpls c="8">
          <tpl hier="1" item="6"/>
          <tpl hier="4" item="3"/>
          <tpl fld="3" item="21"/>
          <tpl fld="2" item="26"/>
          <tpl hier="9" item="1"/>
          <tpl hier="11" item="4"/>
          <tpl hier="12" item="5"/>
          <tpl fld="4" item="0"/>
        </tpls>
      </n>
      <n v="1822773424">
        <tpls c="8">
          <tpl hier="1" item="6"/>
          <tpl hier="4" item="3"/>
          <tpl fld="3" item="8"/>
          <tpl fld="2" item="24"/>
          <tpl hier="9" item="1"/>
          <tpl hier="11" item="4"/>
          <tpl hier="12" item="5"/>
          <tpl fld="4" item="0"/>
        </tpls>
      </n>
      <n v="7268023024">
        <tpls c="8">
          <tpl hier="1" item="6"/>
          <tpl hier="4" item="3"/>
          <tpl fld="3" item="7"/>
          <tpl fld="2" item="24"/>
          <tpl hier="9" item="1"/>
          <tpl hier="11" item="4"/>
          <tpl hier="12" item="5"/>
          <tpl fld="4" item="0"/>
        </tpls>
      </n>
      <n v="10079750832">
        <tpls c="8">
          <tpl hier="1" item="6"/>
          <tpl hier="4" item="3"/>
          <tpl fld="3" item="6"/>
          <tpl fld="2" item="24"/>
          <tpl hier="9" item="1"/>
          <tpl hier="11" item="4"/>
          <tpl hier="12" item="5"/>
          <tpl fld="4" item="0"/>
        </tpls>
      </n>
      <n v="42451518112">
        <tpls c="8">
          <tpl hier="1" item="6"/>
          <tpl hier="4" item="3"/>
          <tpl fld="3" item="5"/>
          <tpl fld="2" item="24"/>
          <tpl hier="9" item="1"/>
          <tpl hier="11" item="4"/>
          <tpl hier="12" item="5"/>
          <tpl fld="4" item="0"/>
        </tpls>
      </n>
      <n v="355529444096">
        <tpls c="8">
          <tpl hier="1" item="6"/>
          <tpl hier="4" item="3"/>
          <tpl fld="3" item="56"/>
          <tpl fld="2" item="17"/>
          <tpl hier="9" item="1"/>
          <tpl hier="11" item="4"/>
          <tpl hier="12" item="5"/>
          <tpl fld="4" item="0"/>
        </tpls>
      </n>
      <n v="1318214951424">
        <tpls c="8">
          <tpl hier="1" item="6"/>
          <tpl hier="4" item="3"/>
          <tpl fld="3" item="0"/>
          <tpl fld="2" item="17"/>
          <tpl hier="9" item="1"/>
          <tpl hier="11" item="4"/>
          <tpl hier="12" item="5"/>
          <tpl fld="4" item="0"/>
        </tpls>
      </n>
      <n v="5156016936960">
        <tpls c="8">
          <tpl hier="1" item="6"/>
          <tpl hier="4" item="3"/>
          <tpl fld="3" item="55"/>
          <tpl fld="2" item="17"/>
          <tpl hier="9" item="1"/>
          <tpl hier="11" item="4"/>
          <tpl hier="12" item="5"/>
          <tpl fld="4" item="0"/>
        </tpls>
      </n>
      <n v="1588528608">
        <tpls c="8">
          <tpl hier="1" item="6"/>
          <tpl hier="4" item="3"/>
          <tpl fld="3" item="35"/>
          <tpl fld="2" item="13"/>
          <tpl hier="9" item="1"/>
          <tpl hier="11" item="4"/>
          <tpl hier="12" item="5"/>
          <tpl fld="4" item="0"/>
        </tpls>
      </n>
      <n v="6257111872">
        <tpls c="8">
          <tpl hier="1" item="6"/>
          <tpl hier="4" item="3"/>
          <tpl fld="3" item="40"/>
          <tpl fld="2" item="13"/>
          <tpl hier="9" item="1"/>
          <tpl hier="11" item="4"/>
          <tpl hier="12" item="5"/>
          <tpl fld="4" item="0"/>
        </tpls>
      </n>
      <n v="17279171616">
        <tpls c="8">
          <tpl hier="1" item="6"/>
          <tpl hier="4" item="3"/>
          <tpl fld="3" item="50"/>
          <tpl fld="2" item="13"/>
          <tpl hier="9" item="1"/>
          <tpl hier="11" item="4"/>
          <tpl hier="12" item="5"/>
          <tpl fld="4" item="0"/>
        </tpls>
      </n>
      <n v="68470040832">
        <tpls c="8">
          <tpl hier="1" item="6"/>
          <tpl hier="4" item="3"/>
          <tpl fld="3" item="49"/>
          <tpl fld="2" item="13"/>
          <tpl hier="9" item="1"/>
          <tpl hier="11" item="4"/>
          <tpl hier="12" item="5"/>
          <tpl fld="4" item="0"/>
        </tpls>
      </n>
      <n v="1713160968">
        <tpls c="8">
          <tpl hier="1" item="6"/>
          <tpl hier="4" item="3"/>
          <tpl fld="3" item="37"/>
          <tpl fld="2" item="23"/>
          <tpl hier="9" item="1"/>
          <tpl hier="11" item="4"/>
          <tpl hier="12" item="5"/>
          <tpl fld="4" item="0"/>
        </tpls>
      </n>
      <n v="7497229088">
        <tpls c="8">
          <tpl hier="1" item="6"/>
          <tpl hier="4" item="3"/>
          <tpl fld="3" item="39"/>
          <tpl fld="2" item="23"/>
          <tpl hier="9" item="1"/>
          <tpl hier="11" item="4"/>
          <tpl hier="12" item="5"/>
          <tpl fld="4" item="0"/>
        </tpls>
      </n>
      <n v="21221290832">
        <tpls c="8">
          <tpl hier="1" item="6"/>
          <tpl hier="4" item="3"/>
          <tpl fld="3" item="28"/>
          <tpl fld="2" item="23"/>
          <tpl hier="9" item="1"/>
          <tpl hier="11" item="4"/>
          <tpl hier="12" item="5"/>
          <tpl fld="4" item="0"/>
        </tpls>
      </n>
      <n v="62733740352">
        <tpls c="8">
          <tpl hier="1" item="6"/>
          <tpl hier="4" item="3"/>
          <tpl fld="3" item="19"/>
          <tpl fld="2" item="23"/>
          <tpl hier="9" item="1"/>
          <tpl hier="11" item="4"/>
          <tpl hier="12" item="5"/>
          <tpl fld="4" item="0"/>
        </tpls>
      </n>
      <n v="2160570092">
        <tpls c="8">
          <tpl hier="1" item="6"/>
          <tpl hier="4" item="3"/>
          <tpl fld="3" item="26"/>
          <tpl fld="2" item="30"/>
          <tpl hier="9" item="1"/>
          <tpl hier="11" item="4"/>
          <tpl hier="12" item="5"/>
          <tpl fld="4" item="0"/>
        </tpls>
      </n>
      <n v="6494938425">
        <tpls c="8">
          <tpl hier="1" item="6"/>
          <tpl hier="4" item="3"/>
          <tpl fld="3" item="25"/>
          <tpl fld="2" item="30"/>
          <tpl hier="9" item="1"/>
          <tpl hier="11" item="4"/>
          <tpl hier="12" item="5"/>
          <tpl fld="4" item="0"/>
        </tpls>
      </n>
      <n v="12077584064">
        <tpls c="8">
          <tpl hier="1" item="6"/>
          <tpl hier="4" item="3"/>
          <tpl fld="3" item="24"/>
          <tpl fld="2" item="30"/>
          <tpl hier="9" item="1"/>
          <tpl hier="11" item="4"/>
          <tpl hier="12" item="5"/>
          <tpl fld="4" item="0"/>
        </tpls>
      </n>
      <n v="87192301184">
        <tpls c="8">
          <tpl hier="1" item="6"/>
          <tpl hier="4" item="3"/>
          <tpl fld="3" item="46"/>
          <tpl fld="2" item="45"/>
          <tpl hier="9" item="1"/>
          <tpl hier="11" item="4"/>
          <tpl hier="12" item="5"/>
          <tpl fld="4" item="0"/>
        </tpls>
      </n>
      <n v="329335874532">
        <tpls c="8">
          <tpl hier="1" item="6"/>
          <tpl hier="4" item="3"/>
          <tpl fld="3" item="27"/>
          <tpl fld="2" item="45"/>
          <tpl hier="9" item="1"/>
          <tpl hier="11" item="4"/>
          <tpl hier="12" item="5"/>
          <tpl fld="4" item="0"/>
        </tpls>
      </n>
      <n v="1749151074784">
        <tpls c="8">
          <tpl hier="1" item="6"/>
          <tpl hier="4" item="3"/>
          <tpl fld="3" item="13"/>
          <tpl fld="2" item="45"/>
          <tpl hier="9" item="1"/>
          <tpl hier="11" item="4"/>
          <tpl hier="12" item="5"/>
          <tpl fld="4" item="0"/>
        </tpls>
      </n>
      <n v="69328700864">
        <tpls c="8">
          <tpl hier="1" item="6"/>
          <tpl hier="4" item="3"/>
          <tpl fld="3" item="20"/>
          <tpl fld="2" item="25"/>
          <tpl hier="9" item="1"/>
          <tpl hier="11" item="4"/>
          <tpl hier="12" item="5"/>
          <tpl fld="4" item="0"/>
        </tpls>
      </n>
      <n v="316647475840">
        <tpls c="8">
          <tpl hier="1" item="6"/>
          <tpl hier="4" item="3"/>
          <tpl fld="3" item="28"/>
          <tpl fld="2" item="25"/>
          <tpl hier="9" item="1"/>
          <tpl hier="11" item="4"/>
          <tpl hier="12" item="5"/>
          <tpl fld="4" item="0"/>
        </tpls>
      </n>
      <n v="1264496739840">
        <tpls c="8">
          <tpl hier="1" item="6"/>
          <tpl hier="4" item="3"/>
          <tpl fld="3" item="23"/>
          <tpl fld="2" item="25"/>
          <tpl hier="9" item="1"/>
          <tpl hier="11" item="4"/>
          <tpl hier="12" item="5"/>
          <tpl fld="4" item="0"/>
        </tpls>
      </n>
      <n v="18411774976">
        <tpls c="8">
          <tpl hier="1" item="6"/>
          <tpl hier="4" item="3"/>
          <tpl fld="3" item="56"/>
          <tpl fld="2" item="38"/>
          <tpl hier="9" item="1"/>
          <tpl hier="11" item="4"/>
          <tpl hier="12" item="5"/>
          <tpl fld="4" item="0"/>
        </tpls>
      </n>
      <n v="60757710976">
        <tpls c="8">
          <tpl hier="1" item="6"/>
          <tpl hier="4" item="3"/>
          <tpl fld="3" item="50"/>
          <tpl fld="2" item="38"/>
          <tpl hier="9" item="1"/>
          <tpl hier="11" item="4"/>
          <tpl hier="12" item="5"/>
          <tpl fld="4" item="0"/>
        </tpls>
      </n>
      <n v="314595045888">
        <tpls c="8">
          <tpl hier="1" item="6"/>
          <tpl hier="4" item="3"/>
          <tpl fld="3" item="29"/>
          <tpl fld="2" item="38"/>
          <tpl hier="9" item="1"/>
          <tpl hier="11" item="4"/>
          <tpl hier="12" item="5"/>
          <tpl fld="4" item="0"/>
        </tpls>
      </n>
      <n v="4140837250">
        <tpls c="8">
          <tpl hier="1" item="6"/>
          <tpl hier="4" item="3"/>
          <tpl fld="3" item="4"/>
          <tpl fld="2" item="16"/>
          <tpl hier="9" item="1"/>
          <tpl hier="11" item="4"/>
          <tpl hier="12" item="5"/>
          <tpl fld="4" item="0"/>
        </tpls>
      </n>
      <n v="19830864004">
        <tpls c="8">
          <tpl hier="1" item="6"/>
          <tpl hier="4" item="3"/>
          <tpl fld="3" item="53"/>
          <tpl fld="2" item="16"/>
          <tpl hier="9" item="1"/>
          <tpl hier="11" item="4"/>
          <tpl hier="12" item="5"/>
          <tpl fld="4" item="0"/>
        </tpls>
      </n>
      <n v="51803834368">
        <tpls c="8">
          <tpl hier="1" item="6"/>
          <tpl hier="4" item="3"/>
          <tpl fld="3" item="41"/>
          <tpl fld="2" item="16"/>
          <tpl hier="9" item="1"/>
          <tpl hier="11" item="4"/>
          <tpl hier="12" item="5"/>
          <tpl fld="4" item="0"/>
        </tpls>
      </n>
      <n v="43042242520">
        <tpls c="8">
          <tpl hier="1" item="6"/>
          <tpl hier="4" item="3"/>
          <tpl fld="3" item="8"/>
          <tpl fld="2" item="10"/>
          <tpl hier="9" item="1"/>
          <tpl hier="11" item="4"/>
          <tpl hier="12" item="5"/>
          <tpl fld="4" item="0"/>
        </tpls>
      </n>
      <n v="100304871184">
        <tpls c="8">
          <tpl hier="1" item="6"/>
          <tpl hier="4" item="3"/>
          <tpl fld="3" item="0"/>
          <tpl fld="2" item="10"/>
          <tpl hier="9" item="1"/>
          <tpl hier="11" item="4"/>
          <tpl hier="12" item="5"/>
          <tpl fld="4" item="0"/>
        </tpls>
      </n>
      <n v="604233801984">
        <tpls c="8">
          <tpl hier="1" item="6"/>
          <tpl hier="4" item="3"/>
          <tpl fld="3" item="49"/>
          <tpl fld="2" item="10"/>
          <tpl hier="9" item="1"/>
          <tpl hier="11" item="4"/>
          <tpl hier="12" item="5"/>
          <tpl fld="4" item="0"/>
        </tpls>
      </n>
      <n v="33507278608">
        <tpls c="8">
          <tpl hier="1" item="6"/>
          <tpl hier="4" item="3"/>
          <tpl fld="3" item="18"/>
          <tpl fld="2" item="12"/>
          <tpl hier="9" item="1"/>
          <tpl hier="11" item="4"/>
          <tpl hier="12" item="5"/>
          <tpl fld="4" item="0"/>
        </tpls>
      </n>
      <n v="196836031328">
        <tpls c="8">
          <tpl hier="1" item="6"/>
          <tpl hier="4" item="3"/>
          <tpl fld="3" item="0"/>
          <tpl fld="2" item="12"/>
          <tpl hier="9" item="1"/>
          <tpl hier="11" item="4"/>
          <tpl hier="12" item="5"/>
          <tpl fld="4" item="0"/>
        </tpls>
      </n>
      <n v="1188560980224">
        <tpls c="8">
          <tpl hier="1" item="6"/>
          <tpl hier="4" item="3"/>
          <tpl fld="3" item="47"/>
          <tpl fld="2" item="12"/>
          <tpl hier="9" item="1"/>
          <tpl hier="11" item="4"/>
          <tpl hier="12" item="5"/>
          <tpl fld="4" item="0"/>
        </tpls>
      </n>
      <n v="23625899328">
        <tpls c="8">
          <tpl hier="1" item="6"/>
          <tpl hier="4" item="3"/>
          <tpl fld="3" item="10"/>
          <tpl fld="2" item="18"/>
          <tpl hier="9" item="1"/>
          <tpl hier="11" item="4"/>
          <tpl hier="12" item="5"/>
          <tpl fld="4" item="0"/>
        </tpls>
      </n>
      <n v="180570023040">
        <tpls c="8">
          <tpl hier="1" item="6"/>
          <tpl hier="4" item="3"/>
          <tpl fld="3" item="50"/>
          <tpl fld="2" item="18"/>
          <tpl hier="9" item="1"/>
          <tpl hier="11" item="4"/>
          <tpl hier="12" item="5"/>
          <tpl fld="4" item="0"/>
        </tpls>
      </n>
      <n v="510459004864">
        <tpls c="8">
          <tpl hier="1" item="6"/>
          <tpl hier="4" item="3"/>
          <tpl fld="3" item="33"/>
          <tpl fld="2" item="18"/>
          <tpl hier="9" item="1"/>
          <tpl hier="11" item="4"/>
          <tpl hier="12" item="5"/>
          <tpl fld="4" item="0"/>
        </tpls>
      </n>
      <n v="1997371318.5">
        <tpls c="8">
          <tpl hier="1" item="6"/>
          <tpl hier="4" item="3"/>
          <tpl fld="3" item="54"/>
          <tpl fld="2" item="20"/>
          <tpl hier="9" item="1"/>
          <tpl hier="11" item="4"/>
          <tpl hier="12" item="5"/>
          <tpl fld="4" item="0"/>
        </tpls>
      </n>
      <n v="8591546264">
        <tpls c="8">
          <tpl hier="1" item="6"/>
          <tpl hier="4" item="3"/>
          <tpl fld="3" item="24"/>
          <tpl fld="2" item="20"/>
          <tpl hier="9" item="1"/>
          <tpl hier="11" item="4"/>
          <tpl hier="12" item="5"/>
          <tpl fld="4" item="0"/>
        </tpls>
      </n>
      <n v="4241239824">
        <tpls c="8">
          <tpl hier="1" item="6"/>
          <tpl hier="4" item="3"/>
          <tpl fld="3" item="35"/>
          <tpl fld="2" item="32"/>
          <tpl hier="9" item="1"/>
          <tpl hier="11" item="4"/>
          <tpl hier="12" item="5"/>
          <tpl fld="4" item="0"/>
        </tpls>
      </n>
      <n v="37518619344">
        <tpls c="8">
          <tpl hier="1" item="6"/>
          <tpl hier="4" item="3"/>
          <tpl fld="3" item="51"/>
          <tpl fld="2" item="32"/>
          <tpl hier="9" item="1"/>
          <tpl hier="11" item="4"/>
          <tpl hier="12" item="5"/>
          <tpl fld="4" item="0"/>
        </tpls>
      </n>
      <n v="25242053">
        <tpls c="8">
          <tpl hier="1" item="6"/>
          <tpl hier="4" item="3"/>
          <tpl fld="3" item="48"/>
          <tpl fld="2" item="9"/>
          <tpl hier="9" item="1"/>
          <tpl hier="11" item="4"/>
          <tpl hier="12" item="5"/>
          <tpl fld="4" item="0"/>
        </tpls>
      </n>
      <n v="2220706818.75">
        <tpls c="8">
          <tpl hier="1" item="6"/>
          <tpl hier="4" item="3"/>
          <tpl fld="3" item="45"/>
          <tpl fld="2" item="9"/>
          <tpl hier="9" item="1"/>
          <tpl hier="11" item="4"/>
          <tpl hier="12" item="5"/>
          <tpl fld="4" item="0"/>
        </tpls>
      </n>
      <n v="1621164221.5">
        <tpls c="8">
          <tpl hier="1" item="6"/>
          <tpl hier="4" item="3"/>
          <tpl fld="3" item="34"/>
          <tpl fld="2" item="11"/>
          <tpl hier="9" item="1"/>
          <tpl hier="11" item="4"/>
          <tpl hier="12" item="5"/>
          <tpl fld="4" item="0"/>
        </tpls>
      </n>
      <n v="5774981108">
        <tpls c="8">
          <tpl hier="1" item="6"/>
          <tpl hier="4" item="3"/>
          <tpl fld="3" item="11"/>
          <tpl fld="2" item="11"/>
          <tpl hier="9" item="1"/>
          <tpl hier="11" item="4"/>
          <tpl hier="12" item="5"/>
          <tpl fld="4" item="0"/>
        </tpls>
      </n>
      <n v="471430486528">
        <tpls c="8">
          <tpl hier="1" item="6"/>
          <tpl hier="4" item="3"/>
          <tpl fld="3" item="39"/>
          <tpl fld="2" item="15"/>
          <tpl hier="9" item="1"/>
          <tpl hier="11" item="4"/>
          <tpl hier="12" item="5"/>
          <tpl fld="4" item="0"/>
        </tpls>
      </n>
      <n v="8356150442.5">
        <tpls c="8">
          <tpl hier="1" item="6"/>
          <tpl hier="4" item="3"/>
          <tpl fld="3" item="26"/>
          <tpl fld="2" item="19"/>
          <tpl hier="9" item="1"/>
          <tpl hier="11" item="4"/>
          <tpl hier="12" item="5"/>
          <tpl fld="4" item="0"/>
        </tpls>
      </n>
      <n v="9300016452">
        <tpls c="8">
          <tpl hier="1" item="6"/>
          <tpl hier="4" item="3"/>
          <tpl fld="3" item="37"/>
          <tpl fld="2" item="2"/>
          <tpl hier="9" item="1"/>
          <tpl hier="11" item="4"/>
          <tpl hier="12" item="5"/>
          <tpl fld="4" item="0"/>
        </tpls>
      </n>
      <n v="90843061616">
        <tpls c="8">
          <tpl hier="1" item="6"/>
          <tpl hier="4" item="3"/>
          <tpl fld="3" item="40"/>
          <tpl fld="2" item="6"/>
          <tpl hier="9" item="1"/>
          <tpl hier="11" item="4"/>
          <tpl hier="12" item="5"/>
          <tpl fld="4" item="0"/>
        </tpls>
      </n>
      <n v="32944444320">
        <tpls c="8">
          <tpl hier="1" item="6"/>
          <tpl hier="4" item="3"/>
          <tpl fld="3" item="44"/>
          <tpl fld="2" item="1"/>
          <tpl hier="9" item="1"/>
          <tpl hier="11" item="4"/>
          <tpl hier="12" item="5"/>
          <tpl fld="4" item="0"/>
        </tpls>
      </n>
      <n v="153067195072">
        <tpls c="8">
          <tpl hier="1" item="6"/>
          <tpl hier="4" item="3"/>
          <tpl fld="3" item="33"/>
          <tpl fld="2" item="5"/>
          <tpl hier="9" item="1"/>
          <tpl hier="11" item="4"/>
          <tpl hier="12" item="5"/>
          <tpl fld="4" item="0"/>
        </tpls>
      </n>
      <n v="3576877952">
        <tpls c="8">
          <tpl hier="1" item="6"/>
          <tpl hier="4" item="3"/>
          <tpl fld="3" item="36"/>
          <tpl fld="2" item="34"/>
          <tpl hier="9" item="1"/>
          <tpl hier="11" item="4"/>
          <tpl hier="12" item="5"/>
          <tpl fld="4" item="0"/>
        </tpls>
      </n>
      <n v="5937175424">
        <tpls c="8">
          <tpl hier="1" item="6"/>
          <tpl hier="4" item="3"/>
          <tpl fld="3" item="27"/>
          <tpl fld="2" item="34"/>
          <tpl hier="9" item="1"/>
          <tpl hier="11" item="4"/>
          <tpl hier="12" item="5"/>
          <tpl fld="4" item="0"/>
        </tpls>
      </n>
      <n v="11789698048">
        <tpls c="8">
          <tpl hier="1" item="6"/>
          <tpl hier="4" item="3"/>
          <tpl fld="3" item="33"/>
          <tpl fld="2" item="34"/>
          <tpl hier="9" item="1"/>
          <tpl hier="11" item="4"/>
          <tpl hier="12" item="5"/>
          <tpl fld="4" item="0"/>
        </tpls>
      </n>
      <n v="1570529231.5">
        <tpls c="8">
          <tpl hier="1" item="6"/>
          <tpl hier="4" item="3"/>
          <tpl fld="3" item="18"/>
          <tpl fld="2" item="64"/>
          <tpl hier="9" item="1"/>
          <tpl hier="11" item="4"/>
          <tpl hier="12" item="5"/>
          <tpl fld="4" item="0"/>
        </tpls>
      </n>
      <n v="21458516492">
        <tpls c="8">
          <tpl hier="1" item="6"/>
          <tpl hier="4" item="3"/>
          <tpl fld="3" item="22"/>
          <tpl fld="2" item="64"/>
          <tpl hier="9" item="1"/>
          <tpl hier="11" item="4"/>
          <tpl hier="12" item="5"/>
          <tpl fld="4" item="0"/>
        </tpls>
      </n>
      <n v="26952876288">
        <tpls c="8">
          <tpl hier="1" item="6"/>
          <tpl hier="4" item="3"/>
          <tpl fld="3" item="17"/>
          <tpl fld="2" item="64"/>
          <tpl hier="9" item="1"/>
          <tpl hier="11" item="4"/>
          <tpl hier="12" item="5"/>
          <tpl fld="4" item="0"/>
        </tpls>
      </n>
      <n v="75113151744">
        <tpls c="8">
          <tpl hier="1" item="6"/>
          <tpl hier="4" item="3"/>
          <tpl fld="3" item="21"/>
          <tpl fld="2" item="64"/>
          <tpl hier="9" item="1"/>
          <tpl hier="11" item="4"/>
          <tpl hier="12" item="5"/>
          <tpl fld="4" item="0"/>
        </tpls>
      </n>
      <n v="10476711576">
        <tpls c="8">
          <tpl hier="1" item="6"/>
          <tpl hier="4" item="3"/>
          <tpl fld="3" item="8"/>
          <tpl fld="2" item="33"/>
          <tpl hier="9" item="1"/>
          <tpl hier="11" item="4"/>
          <tpl hier="12" item="5"/>
          <tpl fld="4" item="0"/>
        </tpls>
      </n>
      <n v="23064065016.5">
        <tpls c="8">
          <tpl hier="1" item="6"/>
          <tpl hier="4" item="3"/>
          <tpl fld="3" item="7"/>
          <tpl fld="2" item="33"/>
          <tpl hier="9" item="1"/>
          <tpl hier="11" item="4"/>
          <tpl hier="12" item="5"/>
          <tpl fld="4" item="0"/>
        </tpls>
      </n>
      <n v="39239163456">
        <tpls c="8">
          <tpl hier="1" item="6"/>
          <tpl hier="4" item="3"/>
          <tpl fld="3" item="6"/>
          <tpl fld="2" item="33"/>
          <tpl hier="9" item="1"/>
          <tpl hier="11" item="4"/>
          <tpl hier="12" item="5"/>
          <tpl fld="4" item="0"/>
        </tpls>
      </n>
      <n v="357584403840">
        <tpls c="8">
          <tpl hier="1" item="6"/>
          <tpl hier="4" item="3"/>
          <tpl fld="3" item="5"/>
          <tpl fld="2" item="33"/>
          <tpl hier="9" item="1"/>
          <tpl hier="11" item="4"/>
          <tpl hier="12" item="5"/>
          <tpl fld="4" item="0"/>
        </tpls>
      </n>
      <n v="16584462720">
        <tpls c="8">
          <tpl hier="1" item="6"/>
          <tpl hier="4" item="3"/>
          <tpl fld="3" item="56"/>
          <tpl fld="2" item="43"/>
          <tpl hier="9" item="1"/>
          <tpl hier="11" item="4"/>
          <tpl hier="12" item="5"/>
          <tpl fld="4" item="0"/>
        </tpls>
      </n>
      <n v="32723642368">
        <tpls c="8">
          <tpl hier="1" item="6"/>
          <tpl hier="4" item="3"/>
          <tpl fld="3" item="0"/>
          <tpl fld="2" item="43"/>
          <tpl hier="9" item="1"/>
          <tpl hier="11" item="4"/>
          <tpl hier="12" item="5"/>
          <tpl fld="4" item="0"/>
        </tpls>
      </n>
      <n v="159686981408">
        <tpls c="8">
          <tpl hier="1" item="6"/>
          <tpl hier="4" item="3"/>
          <tpl fld="3" item="55"/>
          <tpl fld="2" item="43"/>
          <tpl hier="9" item="1"/>
          <tpl hier="11" item="4"/>
          <tpl hier="12" item="5"/>
          <tpl fld="4" item="0"/>
        </tpls>
      </n>
      <n v="950242382.875">
        <tpls c="8">
          <tpl hier="1" item="6"/>
          <tpl hier="4" item="3"/>
          <tpl fld="3" item="35"/>
          <tpl fld="2" item="22"/>
          <tpl hier="9" item="1"/>
          <tpl hier="11" item="4"/>
          <tpl hier="12" item="5"/>
          <tpl fld="4" item="0"/>
        </tpls>
      </n>
      <n v="2474838432">
        <tpls c="8">
          <tpl hier="1" item="6"/>
          <tpl hier="4" item="3"/>
          <tpl fld="3" item="40"/>
          <tpl fld="2" item="22"/>
          <tpl hier="9" item="1"/>
          <tpl hier="11" item="4"/>
          <tpl hier="12" item="5"/>
          <tpl fld="4" item="0"/>
        </tpls>
      </n>
      <n v="2951889624">
        <tpls c="8">
          <tpl hier="1" item="6"/>
          <tpl hier="4" item="3"/>
          <tpl fld="3" item="50"/>
          <tpl fld="2" item="22"/>
          <tpl hier="9" item="1"/>
          <tpl hier="11" item="4"/>
          <tpl hier="12" item="5"/>
          <tpl fld="4" item="0"/>
        </tpls>
      </n>
      <n v="10913768338.5">
        <tpls c="8">
          <tpl hier="1" item="6"/>
          <tpl hier="4" item="3"/>
          <tpl fld="3" item="49"/>
          <tpl fld="2" item="22"/>
          <tpl hier="9" item="1"/>
          <tpl hier="11" item="4"/>
          <tpl hier="12" item="5"/>
          <tpl fld="4" item="0"/>
        </tpls>
      </n>
      <n v="325281216">
        <tpls c="8">
          <tpl hier="1" item="6"/>
          <tpl hier="4" item="3"/>
          <tpl fld="3" item="37"/>
          <tpl fld="2" item="21"/>
          <tpl hier="9" item="1"/>
          <tpl hier="11" item="4"/>
          <tpl hier="12" item="5"/>
          <tpl fld="4" item="0"/>
        </tpls>
      </n>
      <n v="2753300096">
        <tpls c="8">
          <tpl hier="1" item="6"/>
          <tpl hier="4" item="3"/>
          <tpl fld="3" item="39"/>
          <tpl fld="2" item="21"/>
          <tpl hier="9" item="1"/>
          <tpl hier="11" item="4"/>
          <tpl hier="12" item="5"/>
          <tpl fld="4" item="0"/>
        </tpls>
      </n>
      <n v="15620291232">
        <tpls c="8">
          <tpl hier="1" item="6"/>
          <tpl hier="4" item="3"/>
          <tpl fld="3" item="28"/>
          <tpl fld="2" item="21"/>
          <tpl hier="9" item="1"/>
          <tpl hier="11" item="4"/>
          <tpl hier="12" item="5"/>
          <tpl fld="4" item="0"/>
        </tpls>
      </n>
      <n v="42169009728">
        <tpls c="8">
          <tpl hier="1" item="6"/>
          <tpl hier="4" item="3"/>
          <tpl fld="3" item="19"/>
          <tpl fld="2" item="21"/>
          <tpl hier="9" item="1"/>
          <tpl hier="11" item="4"/>
          <tpl hier="12" item="5"/>
          <tpl fld="4" item="0"/>
        </tpls>
      </n>
      <n v="5416334688">
        <tpls c="8">
          <tpl hier="1" item="6"/>
          <tpl hier="4" item="3"/>
          <tpl fld="3" item="26"/>
          <tpl fld="2" item="41"/>
          <tpl hier="9" item="1"/>
          <tpl hier="11" item="4"/>
          <tpl hier="12" item="5"/>
          <tpl fld="4" item="0"/>
        </tpls>
      </n>
      <n v="23939017984">
        <tpls c="8">
          <tpl hier="1" item="6"/>
          <tpl hier="4" item="3"/>
          <tpl fld="3" item="25"/>
          <tpl fld="2" item="41"/>
          <tpl hier="9" item="1"/>
          <tpl hier="11" item="4"/>
          <tpl hier="12" item="5"/>
          <tpl fld="4" item="0"/>
        </tpls>
      </n>
      <n v="42372468944">
        <tpls c="8">
          <tpl hier="1" item="6"/>
          <tpl hier="4" item="3"/>
          <tpl fld="3" item="24"/>
          <tpl fld="2" item="41"/>
          <tpl hier="9" item="1"/>
          <tpl hier="11" item="4"/>
          <tpl hier="12" item="5"/>
          <tpl fld="4" item="0"/>
        </tpls>
      </n>
      <n v="122239405536">
        <tpls c="8">
          <tpl hier="1" item="6"/>
          <tpl hier="4" item="3"/>
          <tpl fld="3" item="23"/>
          <tpl fld="2" item="41"/>
          <tpl hier="9" item="1"/>
          <tpl hier="11" item="4"/>
          <tpl hier="12" item="5"/>
          <tpl fld="4" item="0"/>
        </tpls>
      </n>
      <n v="270102848448">
        <tpls c="8">
          <tpl hier="1" item="6"/>
          <tpl hier="4" item="3"/>
          <tpl fld="3" item="10"/>
          <tpl fld="2" item="39"/>
          <tpl hier="9" item="1"/>
          <tpl hier="11" item="4"/>
          <tpl hier="12" item="5"/>
          <tpl fld="4" item="0"/>
        </tpls>
      </n>
      <n v="1117287021440">
        <tpls c="8">
          <tpl hier="1" item="6"/>
          <tpl hier="4" item="3"/>
          <tpl fld="3" item="12"/>
          <tpl fld="2" item="39"/>
          <tpl hier="9" item="1"/>
          <tpl hier="11" item="4"/>
          <tpl hier="12" item="5"/>
          <tpl fld="4" item="0"/>
        </tpls>
      </n>
      <n v="2569290141184">
        <tpls c="8">
          <tpl hier="1" item="6"/>
          <tpl hier="4" item="3"/>
          <tpl fld="3" item="11"/>
          <tpl fld="2" item="39"/>
          <tpl hier="9" item="1"/>
          <tpl hier="11" item="4"/>
          <tpl hier="12" item="5"/>
          <tpl fld="4" item="0"/>
        </tpls>
      </n>
      <n v="14055749517312">
        <tpls c="8">
          <tpl hier="1" item="6"/>
          <tpl hier="4" item="3"/>
          <tpl fld="3" item="9"/>
          <tpl fld="2" item="39"/>
          <tpl hier="9" item="1"/>
          <tpl hier="11" item="4"/>
          <tpl hier="12" item="5"/>
          <tpl fld="4" item="0"/>
        </tpls>
      </n>
      <n v="14228340308">
        <tpls c="8">
          <tpl hier="1" item="6"/>
          <tpl hier="4" item="3"/>
          <tpl fld="3" item="57"/>
          <tpl fld="2" item="14"/>
          <tpl hier="9" item="1"/>
          <tpl hier="11" item="4"/>
          <tpl hier="12" item="5"/>
          <tpl fld="4" item="0"/>
        </tpls>
      </n>
      <n v="41974030624">
        <tpls c="8">
          <tpl hier="1" item="6"/>
          <tpl hier="4" item="3"/>
          <tpl fld="3" item="3"/>
          <tpl fld="2" item="14"/>
          <tpl hier="9" item="1"/>
          <tpl hier="11" item="4"/>
          <tpl hier="12" item="5"/>
          <tpl fld="4" item="0"/>
        </tpls>
      </n>
      <n v="97069627728">
        <tpls c="8">
          <tpl hier="1" item="6"/>
          <tpl hier="4" item="3"/>
          <tpl fld="3" item="1"/>
          <tpl fld="2" item="14"/>
          <tpl hier="9" item="1"/>
          <tpl hier="11" item="4"/>
          <tpl hier="12" item="5"/>
          <tpl fld="4" item="0"/>
        </tpls>
      </n>
      <n v="860676446">
        <tpls c="8">
          <tpl hier="1" item="6"/>
          <tpl hier="4" item="3"/>
          <tpl fld="3" item="20"/>
          <tpl fld="2" item="31"/>
          <tpl hier="9" item="1"/>
          <tpl hier="11" item="4"/>
          <tpl hier="12" item="5"/>
          <tpl fld="4" item="0"/>
        </tpls>
      </n>
      <n v="3241843648">
        <tpls c="8">
          <tpl hier="1" item="6"/>
          <tpl hier="4" item="3"/>
          <tpl fld="3" item="51"/>
          <tpl fld="2" item="31"/>
          <tpl hier="9" item="1"/>
          <tpl hier="11" item="4"/>
          <tpl hier="12" item="5"/>
          <tpl fld="4" item="0"/>
        </tpls>
      </n>
      <n v="13090057398">
        <tpls c="8">
          <tpl hier="1" item="6"/>
          <tpl hier="4" item="3"/>
          <tpl fld="3" item="38"/>
          <tpl fld="2" item="31"/>
          <tpl hier="9" item="1"/>
          <tpl hier="11" item="4"/>
          <tpl hier="12" item="5"/>
          <tpl fld="4" item="0"/>
        </tpls>
      </n>
      <n v="5183324730.25">
        <tpls c="8">
          <tpl hier="1" item="6"/>
          <tpl hier="4" item="3"/>
          <tpl fld="3" item="44"/>
          <tpl fld="2" item="29"/>
          <tpl hier="9" item="1"/>
          <tpl hier="11" item="4"/>
          <tpl hier="12" item="5"/>
          <tpl fld="4" item="0"/>
        </tpls>
      </n>
      <n v="17609059535">
        <tpls c="8">
          <tpl hier="1" item="6"/>
          <tpl hier="4" item="3"/>
          <tpl fld="3" item="43"/>
          <tpl fld="2" item="29"/>
          <tpl hier="9" item="1"/>
          <tpl hier="11" item="4"/>
          <tpl hier="12" item="5"/>
          <tpl fld="4" item="0"/>
        </tpls>
      </n>
      <n v="18417262464">
        <tpls c="8">
          <tpl hier="1" item="6"/>
          <tpl hier="4" item="3"/>
          <tpl fld="3" item="42"/>
          <tpl fld="2" item="29"/>
          <tpl hier="9" item="1"/>
          <tpl hier="11" item="4"/>
          <tpl hier="12" item="5"/>
          <tpl fld="4" item="0"/>
        </tpls>
      </n>
      <n v="58660215216">
        <tpls c="8">
          <tpl hier="1" item="6"/>
          <tpl hier="4" item="3"/>
          <tpl fld="3" item="41"/>
          <tpl fld="2" item="29"/>
          <tpl hier="9" item="1"/>
          <tpl hier="11" item="4"/>
          <tpl hier="12" item="5"/>
          <tpl fld="4" item="0"/>
        </tpls>
      </n>
      <n v="1183536336">
        <tpls c="8">
          <tpl hier="1" item="6"/>
          <tpl hier="4" item="3"/>
          <tpl fld="3" item="32"/>
          <tpl fld="2" item="27"/>
          <tpl hier="9" item="1"/>
          <tpl hier="11" item="4"/>
          <tpl hier="12" item="5"/>
          <tpl fld="4" item="0"/>
        </tpls>
      </n>
      <n v="5561252504">
        <tpls c="8">
          <tpl hier="1" item="6"/>
          <tpl hier="4" item="3"/>
          <tpl fld="3" item="31"/>
          <tpl fld="2" item="27"/>
          <tpl hier="9" item="1"/>
          <tpl hier="11" item="4"/>
          <tpl hier="12" item="5"/>
          <tpl fld="4" item="0"/>
        </tpls>
      </n>
      <n v="8442747588">
        <tpls c="8">
          <tpl hier="1" item="6"/>
          <tpl hier="4" item="3"/>
          <tpl fld="3" item="30"/>
          <tpl fld="2" item="27"/>
          <tpl hier="9" item="1"/>
          <tpl hier="11" item="4"/>
          <tpl hier="12" item="5"/>
          <tpl fld="4" item="0"/>
        </tpls>
      </n>
      <n v="35570568320">
        <tpls c="8">
          <tpl hier="1" item="6"/>
          <tpl hier="4" item="3"/>
          <tpl fld="3" item="29"/>
          <tpl fld="2" item="27"/>
          <tpl hier="9" item="1"/>
          <tpl hier="11" item="4"/>
          <tpl hier="12" item="5"/>
          <tpl fld="4" item="0"/>
        </tpls>
      </n>
      <n v="23617109632">
        <tpls c="8">
          <tpl hier="1" item="6"/>
          <tpl hier="4" item="3"/>
          <tpl fld="3" item="16"/>
          <tpl fld="2" item="26"/>
          <tpl hier="9" item="1"/>
          <tpl hier="11" item="4"/>
          <tpl hier="12" item="5"/>
          <tpl fld="4" item="0"/>
        </tpls>
      </n>
      <n v="161793722240">
        <tpls c="8">
          <tpl hier="1" item="6"/>
          <tpl hier="4" item="3"/>
          <tpl fld="3" item="15"/>
          <tpl fld="2" item="26"/>
          <tpl hier="9" item="1"/>
          <tpl hier="11" item="4"/>
          <tpl hier="12" item="5"/>
          <tpl fld="4" item="0"/>
        </tpls>
      </n>
      <n v="634190487808">
        <tpls c="8">
          <tpl hier="1" item="6"/>
          <tpl hier="4" item="3"/>
          <tpl fld="3" item="14"/>
          <tpl fld="2" item="26"/>
          <tpl hier="9" item="1"/>
          <tpl hier="11" item="4"/>
          <tpl hier="12" item="5"/>
          <tpl fld="4" item="0"/>
        </tpls>
      </n>
      <n v="1804355292416">
        <tpls c="8">
          <tpl hier="1" item="6"/>
          <tpl hier="4" item="3"/>
          <tpl fld="3" item="13"/>
          <tpl fld="2" item="26"/>
          <tpl hier="9" item="1"/>
          <tpl hier="11" item="4"/>
          <tpl hier="12" item="5"/>
          <tpl fld="4" item="0"/>
        </tpls>
      </n>
      <n v="2242307337">
        <tpls c="8">
          <tpl hier="1" item="6"/>
          <tpl hier="4" item="3"/>
          <tpl fld="3" item="4"/>
          <tpl fld="2" item="24"/>
          <tpl hier="9" item="1"/>
          <tpl hier="11" item="4"/>
          <tpl hier="12" item="5"/>
          <tpl fld="4" item="0"/>
        </tpls>
      </n>
      <n v="7601325660">
        <tpls c="8">
          <tpl hier="1" item="6"/>
          <tpl hier="4" item="3"/>
          <tpl fld="3" item="58"/>
          <tpl fld="2" item="24"/>
          <tpl hier="9" item="1"/>
          <tpl hier="11" item="4"/>
          <tpl hier="12" item="5"/>
          <tpl fld="4" item="0"/>
        </tpls>
      </n>
      <n v="12936786608">
        <tpls c="8">
          <tpl hier="1" item="6"/>
          <tpl hier="4" item="3"/>
          <tpl fld="3" item="2"/>
          <tpl fld="2" item="24"/>
          <tpl hier="9" item="1"/>
          <tpl hier="11" item="4"/>
          <tpl hier="12" item="5"/>
          <tpl fld="4" item="0"/>
        </tpls>
      </n>
      <n v="419412041216">
        <tpls c="8">
          <tpl hier="1" item="6"/>
          <tpl hier="4" item="3"/>
          <tpl fld="3" item="54"/>
          <tpl fld="2" item="17"/>
          <tpl hier="9" item="1"/>
          <tpl hier="11" item="4"/>
          <tpl hier="12" item="5"/>
          <tpl fld="4" item="0"/>
        </tpls>
      </n>
      <n v="1558629551104">
        <tpls c="8">
          <tpl hier="1" item="6"/>
          <tpl hier="4" item="3"/>
          <tpl fld="3" item="53"/>
          <tpl fld="2" item="17"/>
          <tpl hier="9" item="1"/>
          <tpl hier="11" item="4"/>
          <tpl hier="12" item="5"/>
          <tpl fld="4" item="0"/>
        </tpls>
      </n>
      <n v="5556600328192">
        <tpls c="8">
          <tpl hier="1" item="6"/>
          <tpl hier="4" item="3"/>
          <tpl fld="3" item="52"/>
          <tpl fld="2" item="17"/>
          <tpl hier="9" item="1"/>
          <tpl hier="11" item="4"/>
          <tpl hier="12" item="5"/>
          <tpl fld="4" item="0"/>
        </tpls>
      </n>
      <n v="1714266944">
        <tpls c="8">
          <tpl hier="1" item="6"/>
          <tpl hier="4" item="3"/>
          <tpl fld="3" item="48"/>
          <tpl fld="2" item="13"/>
          <tpl hier="9" item="1"/>
          <tpl hier="11" item="4"/>
          <tpl hier="12" item="5"/>
          <tpl fld="4" item="0"/>
        </tpls>
      </n>
      <n v="7255007984">
        <tpls c="8">
          <tpl hier="1" item="6"/>
          <tpl hier="4" item="3"/>
          <tpl fld="3" item="46"/>
          <tpl fld="2" item="13"/>
          <tpl hier="9" item="1"/>
          <tpl hier="11" item="4"/>
          <tpl hier="12" item="5"/>
          <tpl fld="4" item="0"/>
        </tpls>
      </n>
      <n v="19109498700">
        <tpls c="8">
          <tpl hier="1" item="6"/>
          <tpl hier="4" item="3"/>
          <tpl fld="3" item="45"/>
          <tpl fld="2" item="13"/>
          <tpl hier="9" item="1"/>
          <tpl hier="11" item="4"/>
          <tpl hier="12" item="5"/>
          <tpl fld="4" item="0"/>
        </tpls>
      </n>
      <n v="86294099584">
        <tpls c="8">
          <tpl hier="1" item="6"/>
          <tpl hier="4" item="3"/>
          <tpl fld="3" item="47"/>
          <tpl fld="2" item="13"/>
          <tpl hier="9" item="1"/>
          <tpl hier="11" item="4"/>
          <tpl hier="12" item="5"/>
          <tpl fld="4" item="0"/>
        </tpls>
      </n>
      <n v="2457492404">
        <tpls c="8">
          <tpl hier="1" item="6"/>
          <tpl hier="4" item="3"/>
          <tpl fld="3" item="34"/>
          <tpl fld="2" item="23"/>
          <tpl hier="9" item="1"/>
          <tpl hier="11" item="4"/>
          <tpl hier="12" item="5"/>
          <tpl fld="4" item="0"/>
        </tpls>
      </n>
      <n v="8128080320">
        <tpls c="8">
          <tpl hier="1" item="6"/>
          <tpl hier="4" item="3"/>
          <tpl fld="3" item="36"/>
          <tpl fld="2" item="23"/>
          <tpl hier="9" item="1"/>
          <tpl hier="11" item="4"/>
          <tpl hier="12" item="5"/>
          <tpl fld="4" item="0"/>
        </tpls>
      </n>
      <n v="22620697504">
        <tpls c="8">
          <tpl hier="1" item="6"/>
          <tpl hier="4" item="3"/>
          <tpl fld="3" item="27"/>
          <tpl fld="2" item="23"/>
          <tpl hier="9" item="1"/>
          <tpl hier="11" item="4"/>
          <tpl hier="12" item="5"/>
          <tpl fld="4" item="0"/>
        </tpls>
      </n>
      <n v="64712407904">
        <tpls c="8">
          <tpl hier="1" item="6"/>
          <tpl hier="4" item="3"/>
          <tpl fld="3" item="33"/>
          <tpl fld="2" item="23"/>
          <tpl hier="9" item="1"/>
          <tpl hier="11" item="4"/>
          <tpl hier="12" item="5"/>
          <tpl fld="4" item="0"/>
        </tpls>
      </n>
      <n v="2087248880">
        <tpls c="8">
          <tpl hier="1" item="6"/>
          <tpl hier="4" item="3"/>
          <tpl fld="3" item="18"/>
          <tpl fld="2" item="30"/>
          <tpl hier="9" item="1"/>
          <tpl hier="11" item="4"/>
          <tpl hier="12" item="5"/>
          <tpl fld="4" item="0"/>
        </tpls>
      </n>
      <n v="4982119745">
        <tpls c="8">
          <tpl hier="1" item="6"/>
          <tpl hier="4" item="3"/>
          <tpl fld="3" item="22"/>
          <tpl fld="2" item="30"/>
          <tpl hier="9" item="1"/>
          <tpl hier="11" item="4"/>
          <tpl hier="12" item="5"/>
          <tpl fld="4" item="0"/>
        </tpls>
      </n>
      <n v="11045345793.5">
        <tpls c="8">
          <tpl hier="1" item="6"/>
          <tpl hier="4" item="3"/>
          <tpl fld="3" item="17"/>
          <tpl fld="2" item="30"/>
          <tpl hier="9" item="1"/>
          <tpl hier="11" item="4"/>
          <tpl hier="12" item="5"/>
          <tpl fld="4" item="0"/>
        </tpls>
      </n>
      <n v="117674887424">
        <tpls c="8">
          <tpl hier="1" item="6"/>
          <tpl hier="4" item="3"/>
          <tpl fld="3" item="43"/>
          <tpl fld="2" item="45"/>
          <tpl hier="9" item="1"/>
          <tpl hier="11" item="4"/>
          <tpl hier="12" item="5"/>
          <tpl fld="4" item="0"/>
        </tpls>
      </n>
      <n v="312255851368">
        <tpls c="8">
          <tpl hier="1" item="6"/>
          <tpl hier="4" item="3"/>
          <tpl fld="3" item="30"/>
          <tpl fld="2" item="45"/>
          <tpl hier="9" item="1"/>
          <tpl hier="11" item="4"/>
          <tpl hier="12" item="5"/>
          <tpl fld="4" item="0"/>
        </tpls>
      </n>
      <n v="1901338029568">
        <tpls c="8">
          <tpl hier="1" item="6"/>
          <tpl hier="4" item="3"/>
          <tpl fld="3" item="9"/>
          <tpl fld="2" item="45"/>
          <tpl hier="9" item="1"/>
          <tpl hier="11" item="4"/>
          <tpl hier="12" item="5"/>
          <tpl fld="4" item="0"/>
        </tpls>
      </n>
      <n v="92615528888">
        <tpls c="8">
          <tpl hier="1" item="6"/>
          <tpl hier="4" item="3"/>
          <tpl fld="3" item="46"/>
          <tpl fld="2" item="25"/>
          <tpl hier="9" item="1"/>
          <tpl hier="11" item="4"/>
          <tpl hier="12" item="5"/>
          <tpl fld="4" item="0"/>
        </tpls>
      </n>
      <n v="308937651072">
        <tpls c="8">
          <tpl hier="1" item="6"/>
          <tpl hier="4" item="3"/>
          <tpl fld="3" item="27"/>
          <tpl fld="2" item="25"/>
          <tpl hier="9" item="1"/>
          <tpl hier="11" item="4"/>
          <tpl hier="12" item="5"/>
          <tpl fld="4" item="0"/>
        </tpls>
      </n>
      <n v="1294723555840">
        <tpls c="8">
          <tpl hier="1" item="6"/>
          <tpl hier="4" item="3"/>
          <tpl fld="3" item="21"/>
          <tpl fld="2" item="25"/>
          <tpl hier="9" item="1"/>
          <tpl hier="11" item="4"/>
          <tpl hier="12" item="5"/>
          <tpl fld="4" item="0"/>
        </tpls>
      </n>
      <n v="19521589632">
        <tpls c="8">
          <tpl hier="1" item="6"/>
          <tpl hier="4" item="3"/>
          <tpl fld="3" item="54"/>
          <tpl fld="2" item="38"/>
          <tpl hier="9" item="1"/>
          <tpl hier="11" item="4"/>
          <tpl hier="12" item="5"/>
          <tpl fld="4" item="0"/>
        </tpls>
      </n>
      <n v="67769570944">
        <tpls c="8">
          <tpl hier="1" item="6"/>
          <tpl hier="4" item="3"/>
          <tpl fld="3" item="42"/>
          <tpl fld="2" item="38"/>
          <tpl hier="9" item="1"/>
          <tpl hier="11" item="4"/>
          <tpl hier="12" item="5"/>
          <tpl fld="4" item="0"/>
        </tpls>
      </n>
      <n v="332723667456">
        <tpls c="8">
          <tpl hier="1" item="6"/>
          <tpl hier="4" item="3"/>
          <tpl fld="3" item="23"/>
          <tpl fld="2" item="38"/>
          <tpl hier="9" item="1"/>
          <tpl hier="11" item="4"/>
          <tpl hier="12" item="5"/>
          <tpl fld="4" item="0"/>
        </tpls>
      </n>
      <n v="6441840618">
        <tpls c="8">
          <tpl hier="1" item="6"/>
          <tpl hier="4" item="3"/>
          <tpl fld="3" item="57"/>
          <tpl fld="2" item="16"/>
          <tpl hier="9" item="1"/>
          <tpl hier="11" item="4"/>
          <tpl hier="12" item="5"/>
          <tpl fld="4" item="0"/>
        </tpls>
      </n>
      <n v="26603384516">
        <tpls c="8">
          <tpl hier="1" item="6"/>
          <tpl hier="4" item="3"/>
          <tpl fld="3" item="50"/>
          <tpl fld="2" item="16"/>
          <tpl hier="9" item="1"/>
          <tpl hier="11" item="4"/>
          <tpl hier="12" item="5"/>
          <tpl fld="4" item="0"/>
        </tpls>
      </n>
      <n v="62033242112">
        <tpls c="8">
          <tpl hier="1" item="6"/>
          <tpl hier="4" item="3"/>
          <tpl fld="3" item="19"/>
          <tpl fld="2" item="16"/>
          <tpl hier="9" item="1"/>
          <tpl hier="11" item="4"/>
          <tpl hier="12" item="5"/>
          <tpl fld="4" item="0"/>
        </tpls>
      </n>
      <n v="46371583044">
        <tpls c="8">
          <tpl hier="1" item="6"/>
          <tpl hier="4" item="3"/>
          <tpl fld="3" item="4"/>
          <tpl fld="2" item="10"/>
          <tpl hier="9" item="1"/>
          <tpl hier="11" item="4"/>
          <tpl hier="12" item="5"/>
          <tpl fld="4" item="0"/>
        </tpls>
      </n>
      <n v="161095389408">
        <tpls c="8">
          <tpl hier="1" item="6"/>
          <tpl hier="4" item="3"/>
          <tpl fld="3" item="53"/>
          <tpl fld="2" item="10"/>
          <tpl hier="9" item="1"/>
          <tpl hier="11" item="4"/>
          <tpl hier="12" item="5"/>
          <tpl fld="4" item="0"/>
        </tpls>
      </n>
      <n v="752620742976">
        <tpls c="8">
          <tpl hier="1" item="6"/>
          <tpl hier="4" item="3"/>
          <tpl fld="3" item="47"/>
          <tpl fld="2" item="10"/>
          <tpl hier="9" item="1"/>
          <tpl hier="11" item="4"/>
          <tpl hier="12" item="5"/>
          <tpl fld="4" item="0"/>
        </tpls>
      </n>
      <n v="36305379184">
        <tpls c="8">
          <tpl hier="1" item="6"/>
          <tpl hier="4" item="3"/>
          <tpl fld="3" item="16"/>
          <tpl fld="2" item="12"/>
          <tpl hier="9" item="1"/>
          <tpl hier="11" item="4"/>
          <tpl hier="12" item="5"/>
          <tpl fld="4" item="0"/>
        </tpls>
      </n>
      <n v="200982338880">
        <tpls c="8">
          <tpl hier="1" item="6"/>
          <tpl hier="4" item="3"/>
          <tpl fld="3" item="53"/>
          <tpl fld="2" item="12"/>
          <tpl hier="9" item="1"/>
          <tpl hier="11" item="4"/>
          <tpl hier="12" item="5"/>
          <tpl fld="4" item="0"/>
        </tpls>
      </n>
      <n v="1306143262464">
        <tpls c="8">
          <tpl hier="1" item="6"/>
          <tpl hier="4" item="3"/>
          <tpl fld="3" item="41"/>
          <tpl fld="2" item="12"/>
          <tpl hier="9" item="1"/>
          <tpl hier="11" item="4"/>
          <tpl hier="12" item="5"/>
          <tpl fld="4" item="0"/>
        </tpls>
      </n>
      <n v="27381499552">
        <tpls c="8">
          <tpl hier="1" item="6"/>
          <tpl hier="4" item="3"/>
          <tpl fld="3" item="8"/>
          <tpl fld="2" item="18"/>
          <tpl hier="9" item="1"/>
          <tpl hier="11" item="4"/>
          <tpl hier="12" item="5"/>
          <tpl fld="4" item="0"/>
        </tpls>
      </n>
      <n v="196986444416">
        <tpls c="8">
          <tpl hier="1" item="6"/>
          <tpl hier="4" item="3"/>
          <tpl fld="3" item="45"/>
          <tpl fld="2" item="18"/>
          <tpl hier="9" item="1"/>
          <tpl hier="11" item="4"/>
          <tpl hier="12" item="5"/>
          <tpl fld="4" item="0"/>
        </tpls>
      </n>
      <n v="527265032736">
        <tpls c="8">
          <tpl hier="1" item="6"/>
          <tpl hier="4" item="3"/>
          <tpl fld="3" item="23"/>
          <tpl fld="2" item="18"/>
          <tpl hier="9" item="1"/>
          <tpl hier="11" item="4"/>
          <tpl hier="12" item="5"/>
          <tpl fld="4" item="0"/>
        </tpls>
      </n>
      <n v="3295957160">
        <tpls c="8">
          <tpl hier="1" item="6"/>
          <tpl hier="4" item="3"/>
          <tpl fld="3" item="46"/>
          <tpl fld="2" item="20"/>
          <tpl hier="9" item="1"/>
          <tpl hier="11" item="4"/>
          <tpl hier="12" item="5"/>
          <tpl fld="4" item="0"/>
        </tpls>
      </n>
      <n v="8427053840">
        <tpls c="8">
          <tpl hier="1" item="6"/>
          <tpl hier="4" item="3"/>
          <tpl fld="3" item="17"/>
          <tpl fld="2" item="20"/>
          <tpl hier="9" item="1"/>
          <tpl hier="11" item="4"/>
          <tpl hier="12" item="5"/>
          <tpl fld="4" item="0"/>
        </tpls>
      </n>
      <n v="4286529386">
        <tpls c="8">
          <tpl hier="1" item="6"/>
          <tpl hier="4" item="3"/>
          <tpl fld="3" item="48"/>
          <tpl fld="2" item="32"/>
          <tpl hier="9" item="1"/>
          <tpl hier="11" item="4"/>
          <tpl hier="12" item="5"/>
          <tpl fld="4" item="0"/>
        </tpls>
      </n>
      <n v="35147878492">
        <tpls c="8">
          <tpl hier="1" item="6"/>
          <tpl hier="4" item="3"/>
          <tpl fld="3" item="50"/>
          <tpl fld="2" item="32"/>
          <tpl hier="9" item="1"/>
          <tpl hier="11" item="4"/>
          <tpl hier="12" item="5"/>
          <tpl fld="4" item="0"/>
        </tpls>
      </n>
      <n v="27783058">
        <tpls c="8">
          <tpl hier="1" item="6"/>
          <tpl hier="4" item="3"/>
          <tpl fld="3" item="44"/>
          <tpl fld="2" item="9"/>
          <tpl hier="9" item="1"/>
          <tpl hier="11" item="4"/>
          <tpl hier="12" item="5"/>
          <tpl fld="4" item="0"/>
        </tpls>
      </n>
      <n v="2315295868">
        <tpls c="8">
          <tpl hier="1" item="6"/>
          <tpl hier="4" item="3"/>
          <tpl fld="3" item="42"/>
          <tpl fld="2" item="9"/>
          <tpl hier="9" item="1"/>
          <tpl hier="11" item="4"/>
          <tpl hier="12" item="5"/>
          <tpl fld="4" item="0"/>
        </tpls>
      </n>
      <n v="1682456313.375">
        <tpls c="8">
          <tpl hier="1" item="6"/>
          <tpl hier="4" item="3"/>
          <tpl fld="3" item="32"/>
          <tpl fld="2" item="11"/>
          <tpl hier="9" item="1"/>
          <tpl hier="11" item="4"/>
          <tpl hier="12" item="5"/>
          <tpl fld="4" item="0"/>
        </tpls>
      </n>
      <n v="6584618824">
        <tpls c="8">
          <tpl hier="1" item="6"/>
          <tpl hier="4" item="3"/>
          <tpl fld="3" item="6"/>
          <tpl fld="2" item="11"/>
          <tpl hier="9" item="1"/>
          <tpl hier="11" item="4"/>
          <tpl hier="12" item="5"/>
          <tpl fld="4" item="0"/>
        </tpls>
      </n>
      <n v="476812036096">
        <tpls c="8">
          <tpl hier="1" item="6"/>
          <tpl hier="4" item="3"/>
          <tpl fld="3" item="36"/>
          <tpl fld="2" item="15"/>
          <tpl hier="9" item="1"/>
          <tpl hier="11" item="4"/>
          <tpl hier="12" item="5"/>
          <tpl fld="4" item="0"/>
        </tpls>
      </n>
      <n v="8350812740">
        <tpls c="8">
          <tpl hier="1" item="6"/>
          <tpl hier="4" item="3"/>
          <tpl fld="3" item="18"/>
          <tpl fld="2" item="19"/>
          <tpl hier="9" item="1"/>
          <tpl hier="11" item="4"/>
          <tpl hier="12" item="5"/>
          <tpl fld="4" item="0"/>
        </tpls>
      </n>
      <n v="11725897493.25">
        <tpls c="8">
          <tpl hier="1" item="6"/>
          <tpl hier="4" item="3"/>
          <tpl fld="3" item="10"/>
          <tpl fld="2" item="2"/>
          <tpl hier="9" item="1"/>
          <tpl hier="11" item="4"/>
          <tpl hier="12" item="5"/>
          <tpl fld="4" item="0"/>
        </tpls>
      </n>
      <n v="784609206720">
        <tpls c="8">
          <tpl hier="1" item="6"/>
          <tpl hier="4" item="3"/>
          <tpl fld="3" item="27"/>
          <tpl fld="2" item="6"/>
          <tpl hier="9" item="1"/>
          <tpl hier="11" item="4"/>
          <tpl hier="12" item="5"/>
          <tpl fld="4" item="0"/>
        </tpls>
      </n>
      <n v="322185090432">
        <tpls c="8">
          <tpl hier="1" item="6"/>
          <tpl hier="4" item="3"/>
          <tpl fld="3" item="15"/>
          <tpl fld="2" item="1"/>
          <tpl hier="9" item="1"/>
          <tpl hier="11" item="4"/>
          <tpl hier="12" item="5"/>
          <tpl fld="4" item="0"/>
        </tpls>
      </n>
      <n v="9126080744">
        <tpls c="8">
          <tpl hier="1" item="6"/>
          <tpl hier="4" item="3"/>
          <tpl fld="3" item="8"/>
          <tpl fld="2" item="7"/>
          <tpl hier="9" item="1"/>
          <tpl hier="11" item="4"/>
          <tpl hier="12" item="5"/>
          <tpl fld="4" item="0"/>
        </tpls>
      </n>
      <n v="17829528864">
        <tpls c="8">
          <tpl hier="1" item="6"/>
          <tpl hier="4" item="3"/>
          <tpl fld="3" item="54"/>
          <tpl fld="2" item="43"/>
          <tpl hier="9" item="1"/>
          <tpl hier="11" item="4"/>
          <tpl hier="12" item="5"/>
          <tpl fld="4" item="0"/>
        </tpls>
      </n>
      <n v="39201544192">
        <tpls c="8">
          <tpl hier="1" item="6"/>
          <tpl hier="4" item="3"/>
          <tpl fld="3" item="53"/>
          <tpl fld="2" item="43"/>
          <tpl hier="9" item="1"/>
          <tpl hier="11" item="4"/>
          <tpl hier="12" item="5"/>
          <tpl fld="4" item="0"/>
        </tpls>
      </n>
      <n v="179974379328">
        <tpls c="8">
          <tpl hier="1" item="6"/>
          <tpl hier="4" item="3"/>
          <tpl fld="3" item="52"/>
          <tpl fld="2" item="43"/>
          <tpl hier="9" item="1"/>
          <tpl hier="11" item="4"/>
          <tpl hier="12" item="5"/>
          <tpl fld="4" item="0"/>
        </tpls>
      </n>
      <n v="994225741.625">
        <tpls c="8">
          <tpl hier="1" item="6"/>
          <tpl hier="4" item="3"/>
          <tpl fld="3" item="48"/>
          <tpl fld="2" item="22"/>
          <tpl hier="9" item="1"/>
          <tpl hier="11" item="4"/>
          <tpl hier="12" item="5"/>
          <tpl fld="4" item="0"/>
        </tpls>
      </n>
      <n v="2772249408">
        <tpls c="8">
          <tpl hier="1" item="6"/>
          <tpl hier="4" item="3"/>
          <tpl fld="3" item="46"/>
          <tpl fld="2" item="22"/>
          <tpl hier="9" item="1"/>
          <tpl hier="11" item="4"/>
          <tpl hier="12" item="5"/>
          <tpl fld="4" item="0"/>
        </tpls>
      </n>
      <n v="3334845372">
        <tpls c="8">
          <tpl hier="1" item="6"/>
          <tpl hier="4" item="3"/>
          <tpl fld="3" item="45"/>
          <tpl fld="2" item="22"/>
          <tpl hier="9" item="1"/>
          <tpl hier="11" item="4"/>
          <tpl hier="12" item="5"/>
          <tpl fld="4" item="0"/>
        </tpls>
      </n>
      <n v="12642796160">
        <tpls c="8">
          <tpl hier="1" item="6"/>
          <tpl hier="4" item="3"/>
          <tpl fld="3" item="47"/>
          <tpl fld="2" item="22"/>
          <tpl hier="9" item="1"/>
          <tpl hier="11" item="4"/>
          <tpl hier="12" item="5"/>
          <tpl fld="4" item="0"/>
        </tpls>
      </n>
      <n v="353251808">
        <tpls c="8">
          <tpl hier="1" item="6"/>
          <tpl hier="4" item="3"/>
          <tpl fld="3" item="34"/>
          <tpl fld="2" item="21"/>
          <tpl hier="9" item="1"/>
          <tpl hier="11" item="4"/>
          <tpl hier="12" item="5"/>
          <tpl fld="4" item="0"/>
        </tpls>
      </n>
      <n v="2945739904">
        <tpls c="8">
          <tpl hier="1" item="6"/>
          <tpl hier="4" item="3"/>
          <tpl fld="3" item="36"/>
          <tpl fld="2" item="21"/>
          <tpl hier="9" item="1"/>
          <tpl hier="11" item="4"/>
          <tpl hier="12" item="5"/>
          <tpl fld="4" item="0"/>
        </tpls>
      </n>
      <n v="17467444992">
        <tpls c="8">
          <tpl hier="1" item="6"/>
          <tpl hier="4" item="3"/>
          <tpl fld="3" item="27"/>
          <tpl fld="2" item="21"/>
          <tpl hier="9" item="1"/>
          <tpl hier="11" item="4"/>
          <tpl hier="12" item="5"/>
          <tpl fld="4" item="0"/>
        </tpls>
      </n>
      <n v="45285165472">
        <tpls c="8">
          <tpl hier="1" item="6"/>
          <tpl hier="4" item="3"/>
          <tpl fld="3" item="33"/>
          <tpl fld="2" item="21"/>
          <tpl hier="9" item="1"/>
          <tpl hier="11" item="4"/>
          <tpl hier="12" item="5"/>
          <tpl fld="4" item="0"/>
        </tpls>
      </n>
      <n v="5908329152">
        <tpls c="8">
          <tpl hier="1" item="6"/>
          <tpl hier="4" item="3"/>
          <tpl fld="3" item="18"/>
          <tpl fld="2" item="41"/>
          <tpl hier="9" item="1"/>
          <tpl hier="11" item="4"/>
          <tpl hier="12" item="5"/>
          <tpl fld="4" item="0"/>
        </tpls>
      </n>
      <n v="26641877720">
        <tpls c="8">
          <tpl hier="1" item="6"/>
          <tpl hier="4" item="3"/>
          <tpl fld="3" item="22"/>
          <tpl fld="2" item="41"/>
          <tpl hier="9" item="1"/>
          <tpl hier="11" item="4"/>
          <tpl hier="12" item="5"/>
          <tpl fld="4" item="0"/>
        </tpls>
      </n>
      <n v="45869736000">
        <tpls c="8">
          <tpl hier="1" item="6"/>
          <tpl hier="4" item="3"/>
          <tpl fld="3" item="17"/>
          <tpl fld="2" item="41"/>
          <tpl hier="9" item="1"/>
          <tpl hier="11" item="4"/>
          <tpl hier="12" item="5"/>
          <tpl fld="4" item="0"/>
        </tpls>
      </n>
      <n v="124469907296">
        <tpls c="8">
          <tpl hier="1" item="6"/>
          <tpl hier="4" item="3"/>
          <tpl fld="3" item="21"/>
          <tpl fld="2" item="41"/>
          <tpl hier="9" item="1"/>
          <tpl hier="11" item="4"/>
          <tpl hier="12" item="5"/>
          <tpl fld="4" item="0"/>
        </tpls>
      </n>
      <n v="292449853360">
        <tpls c="8">
          <tpl hier="1" item="6"/>
          <tpl hier="4" item="3"/>
          <tpl fld="3" item="8"/>
          <tpl fld="2" item="39"/>
          <tpl hier="9" item="1"/>
          <tpl hier="11" item="4"/>
          <tpl hier="12" item="5"/>
          <tpl fld="4" item="0"/>
        </tpls>
      </n>
      <n v="1259239835008">
        <tpls c="8">
          <tpl hier="1" item="6"/>
          <tpl hier="4" item="3"/>
          <tpl fld="3" item="7"/>
          <tpl fld="2" item="39"/>
          <tpl hier="9" item="1"/>
          <tpl hier="11" item="4"/>
          <tpl hier="12" item="5"/>
          <tpl fld="4" item="0"/>
        </tpls>
      </n>
      <n v="3074692899456">
        <tpls c="8">
          <tpl hier="1" item="6"/>
          <tpl hier="4" item="3"/>
          <tpl fld="3" item="6"/>
          <tpl fld="2" item="39"/>
          <tpl hier="9" item="1"/>
          <tpl hier="11" item="4"/>
          <tpl hier="12" item="5"/>
          <tpl fld="4" item="0"/>
        </tpls>
      </n>
      <n v="14669252718592">
        <tpls c="8">
          <tpl hier="1" item="6"/>
          <tpl hier="4" item="3"/>
          <tpl fld="3" item="5"/>
          <tpl fld="2" item="39"/>
          <tpl hier="9" item="1"/>
          <tpl hier="11" item="4"/>
          <tpl hier="12" item="5"/>
          <tpl fld="4" item="0"/>
        </tpls>
      </n>
      <n v="17321893200">
        <tpls c="8">
          <tpl hier="1" item="6"/>
          <tpl hier="4" item="3"/>
          <tpl fld="3" item="56"/>
          <tpl fld="2" item="14"/>
          <tpl hier="9" item="1"/>
          <tpl hier="11" item="4"/>
          <tpl hier="12" item="5"/>
          <tpl fld="4" item="0"/>
        </tpls>
      </n>
      <n v="43912454848">
        <tpls c="8">
          <tpl hier="1" item="6"/>
          <tpl hier="4" item="3"/>
          <tpl fld="3" item="0"/>
          <tpl fld="2" item="14"/>
          <tpl hier="9" item="1"/>
          <tpl hier="11" item="4"/>
          <tpl hier="12" item="5"/>
          <tpl fld="4" item="0"/>
        </tpls>
      </n>
      <n v="130657467984">
        <tpls c="8">
          <tpl hier="1" item="6"/>
          <tpl hier="4" item="3"/>
          <tpl fld="3" item="55"/>
          <tpl fld="2" item="14"/>
          <tpl hier="9" item="1"/>
          <tpl hier="11" item="4"/>
          <tpl hier="12" item="5"/>
          <tpl fld="4" item="0"/>
        </tpls>
      </n>
      <n v="117469537">
        <tpls c="8">
          <tpl hier="1" item="6"/>
          <tpl hier="4" item="3"/>
          <tpl fld="3" item="35"/>
          <tpl fld="2" item="31"/>
          <tpl hier="9" item="1"/>
          <tpl hier="11" item="4"/>
          <tpl hier="12" item="5"/>
          <tpl fld="4" item="0"/>
        </tpls>
      </n>
      <n v="1081135746">
        <tpls c="8">
          <tpl hier="1" item="6"/>
          <tpl hier="4" item="3"/>
          <tpl fld="3" item="40"/>
          <tpl fld="2" item="31"/>
          <tpl hier="9" item="1"/>
          <tpl hier="11" item="4"/>
          <tpl hier="12" item="5"/>
          <tpl fld="4" item="0"/>
        </tpls>
      </n>
      <n v="3245871072">
        <tpls c="8">
          <tpl hier="1" item="6"/>
          <tpl hier="4" item="3"/>
          <tpl fld="3" item="50"/>
          <tpl fld="2" item="31"/>
          <tpl hier="9" item="1"/>
          <tpl hier="11" item="4"/>
          <tpl hier="12" item="5"/>
          <tpl fld="4" item="0"/>
        </tpls>
      </n>
      <n v="12643394212">
        <tpls c="8">
          <tpl hier="1" item="6"/>
          <tpl hier="4" item="3"/>
          <tpl fld="3" item="49"/>
          <tpl fld="2" item="31"/>
          <tpl hier="9" item="1"/>
          <tpl hier="11" item="4"/>
          <tpl hier="12" item="5"/>
          <tpl fld="4" item="0"/>
        </tpls>
      </n>
      <n v="5437779344.25">
        <tpls c="8">
          <tpl hier="1" item="6"/>
          <tpl hier="4" item="3"/>
          <tpl fld="3" item="37"/>
          <tpl fld="2" item="29"/>
          <tpl hier="9" item="1"/>
          <tpl hier="11" item="4"/>
          <tpl hier="12" item="5"/>
          <tpl fld="4" item="0"/>
        </tpls>
      </n>
      <n v="23028259584">
        <tpls c="8">
          <tpl hier="1" item="6"/>
          <tpl hier="4" item="3"/>
          <tpl fld="3" item="39"/>
          <tpl fld="2" item="29"/>
          <tpl hier="9" item="1"/>
          <tpl hier="11" item="4"/>
          <tpl hier="12" item="5"/>
          <tpl fld="4" item="0"/>
        </tpls>
      </n>
      <n v="23256779920">
        <tpls c="8">
          <tpl hier="1" item="6"/>
          <tpl hier="4" item="3"/>
          <tpl fld="3" item="28"/>
          <tpl fld="2" item="29"/>
          <tpl hier="9" item="1"/>
          <tpl hier="11" item="4"/>
          <tpl hier="12" item="5"/>
          <tpl fld="4" item="0"/>
        </tpls>
      </n>
      <n v="57414926784">
        <tpls c="8">
          <tpl hier="1" item="6"/>
          <tpl hier="4" item="3"/>
          <tpl fld="3" item="19"/>
          <tpl fld="2" item="29"/>
          <tpl hier="9" item="1"/>
          <tpl hier="11" item="4"/>
          <tpl hier="12" item="5"/>
          <tpl fld="4" item="0"/>
        </tpls>
      </n>
      <n v="1220657283">
        <tpls c="8">
          <tpl hier="1" item="6"/>
          <tpl hier="4" item="3"/>
          <tpl fld="3" item="26"/>
          <tpl fld="2" item="27"/>
          <tpl hier="9" item="1"/>
          <tpl hier="11" item="4"/>
          <tpl hier="12" item="5"/>
          <tpl fld="4" item="0"/>
        </tpls>
      </n>
      <n v="5754513928">
        <tpls c="8">
          <tpl hier="1" item="6"/>
          <tpl hier="4" item="3"/>
          <tpl fld="3" item="25"/>
          <tpl fld="2" item="27"/>
          <tpl hier="9" item="1"/>
          <tpl hier="11" item="4"/>
          <tpl hier="12" item="5"/>
          <tpl fld="4" item="0"/>
        </tpls>
      </n>
      <n v="8268968661">
        <tpls c="8">
          <tpl hier="1" item="6"/>
          <tpl hier="4" item="3"/>
          <tpl fld="3" item="24"/>
          <tpl fld="2" item="27"/>
          <tpl hier="9" item="1"/>
          <tpl hier="11" item="4"/>
          <tpl hier="12" item="5"/>
          <tpl fld="4" item="0"/>
        </tpls>
      </n>
      <n v="37413128576">
        <tpls c="8">
          <tpl hier="1" item="6"/>
          <tpl hier="4" item="3"/>
          <tpl fld="3" item="23"/>
          <tpl fld="2" item="27"/>
          <tpl hier="9" item="1"/>
          <tpl hier="11" item="4"/>
          <tpl hier="12" item="5"/>
          <tpl fld="4" item="0"/>
        </tpls>
      </n>
      <n v="25594447104">
        <tpls c="8">
          <tpl hier="1" item="6"/>
          <tpl hier="4" item="3"/>
          <tpl fld="3" item="10"/>
          <tpl fld="2" item="26"/>
          <tpl hier="9" item="1"/>
          <tpl hier="11" item="4"/>
          <tpl hier="12" item="5"/>
          <tpl fld="4" item="0"/>
        </tpls>
      </n>
      <n v="145737784744">
        <tpls c="8">
          <tpl hier="1" item="6"/>
          <tpl hier="4" item="3"/>
          <tpl fld="3" item="12"/>
          <tpl fld="2" item="26"/>
          <tpl hier="9" item="1"/>
          <tpl hier="11" item="4"/>
          <tpl hier="12" item="5"/>
          <tpl fld="4" item="0"/>
        </tpls>
      </n>
      <n v="686053107840">
        <tpls c="8">
          <tpl hier="1" item="6"/>
          <tpl hier="4" item="3"/>
          <tpl fld="3" item="11"/>
          <tpl fld="2" item="26"/>
          <tpl hier="9" item="1"/>
          <tpl hier="11" item="4"/>
          <tpl hier="12" item="5"/>
          <tpl fld="4" item="0"/>
        </tpls>
      </n>
      <n v="1969980909568">
        <tpls c="8">
          <tpl hier="1" item="6"/>
          <tpl hier="4" item="3"/>
          <tpl fld="3" item="9"/>
          <tpl fld="2" item="26"/>
          <tpl hier="9" item="1"/>
          <tpl hier="11" item="4"/>
          <tpl hier="12" item="5"/>
          <tpl fld="4" item="0"/>
        </tpls>
      </n>
      <n v="2634264200">
        <tpls c="8">
          <tpl hier="1" item="6"/>
          <tpl hier="4" item="3"/>
          <tpl fld="3" item="57"/>
          <tpl fld="2" item="24"/>
          <tpl hier="9" item="1"/>
          <tpl hier="11" item="4"/>
          <tpl hier="12" item="5"/>
          <tpl fld="4" item="0"/>
        </tpls>
      </n>
      <n v="7751648023">
        <tpls c="8">
          <tpl hier="1" item="6"/>
          <tpl hier="4" item="3"/>
          <tpl fld="3" item="3"/>
          <tpl fld="2" item="24"/>
          <tpl hier="9" item="1"/>
          <tpl hier="11" item="4"/>
          <tpl hier="12" item="5"/>
          <tpl fld="4" item="0"/>
        </tpls>
      </n>
      <n v="17244328912">
        <tpls c="8">
          <tpl hier="1" item="6"/>
          <tpl hier="4" item="3"/>
          <tpl fld="3" item="1"/>
          <tpl fld="2" item="24"/>
          <tpl hier="9" item="1"/>
          <tpl hier="11" item="4"/>
          <tpl hier="12" item="5"/>
          <tpl fld="4" item="0"/>
        </tpls>
      </n>
      <n v="422198529664">
        <tpls c="8">
          <tpl hier="1" item="6"/>
          <tpl hier="4" item="3"/>
          <tpl fld="3" item="20"/>
          <tpl fld="2" item="17"/>
          <tpl hier="9" item="1"/>
          <tpl hier="11" item="4"/>
          <tpl hier="12" item="5"/>
          <tpl fld="4" item="0"/>
        </tpls>
      </n>
      <n v="1793519877120">
        <tpls c="8">
          <tpl hier="1" item="6"/>
          <tpl hier="4" item="3"/>
          <tpl fld="3" item="51"/>
          <tpl fld="2" item="17"/>
          <tpl hier="9" item="1"/>
          <tpl hier="11" item="4"/>
          <tpl hier="12" item="5"/>
          <tpl fld="4" item="0"/>
        </tpls>
      </n>
      <n v="5880626979840">
        <tpls c="8">
          <tpl hier="1" item="6"/>
          <tpl hier="4" item="3"/>
          <tpl fld="3" item="38"/>
          <tpl fld="2" item="17"/>
          <tpl hier="9" item="1"/>
          <tpl hier="11" item="4"/>
          <tpl hier="12" item="5"/>
          <tpl fld="4" item="0"/>
        </tpls>
      </n>
      <n v="1483953632">
        <tpls c="8">
          <tpl hier="1" item="6"/>
          <tpl hier="4" item="3"/>
          <tpl fld="3" item="44"/>
          <tpl fld="2" item="13"/>
          <tpl hier="9" item="1"/>
          <tpl hier="11" item="4"/>
          <tpl hier="12" item="5"/>
          <tpl fld="4" item="0"/>
        </tpls>
      </n>
      <n v="8348608290">
        <tpls c="8">
          <tpl hier="1" item="6"/>
          <tpl hier="4" item="3"/>
          <tpl fld="3" item="43"/>
          <tpl fld="2" item="13"/>
          <tpl hier="9" item="1"/>
          <tpl hier="11" item="4"/>
          <tpl hier="12" item="5"/>
          <tpl fld="4" item="0"/>
        </tpls>
      </n>
      <n v="21693108048">
        <tpls c="8">
          <tpl hier="1" item="6"/>
          <tpl hier="4" item="3"/>
          <tpl fld="3" item="42"/>
          <tpl fld="2" item="13"/>
          <tpl hier="9" item="1"/>
          <tpl hier="11" item="4"/>
          <tpl hier="12" item="5"/>
          <tpl fld="4" item="0"/>
        </tpls>
      </n>
      <n v="100831474944">
        <tpls c="8">
          <tpl hier="1" item="6"/>
          <tpl hier="4" item="3"/>
          <tpl fld="3" item="41"/>
          <tpl fld="2" item="13"/>
          <tpl hier="9" item="1"/>
          <tpl hier="11" item="4"/>
          <tpl hier="12" item="5"/>
          <tpl fld="4" item="0"/>
        </tpls>
      </n>
      <n v="2574032052">
        <tpls c="8">
          <tpl hier="1" item="6"/>
          <tpl hier="4" item="3"/>
          <tpl fld="3" item="32"/>
          <tpl fld="2" item="23"/>
          <tpl hier="9" item="1"/>
          <tpl hier="11" item="4"/>
          <tpl hier="12" item="5"/>
          <tpl fld="4" item="0"/>
        </tpls>
      </n>
      <n v="7288370496">
        <tpls c="8">
          <tpl hier="1" item="6"/>
          <tpl hier="4" item="3"/>
          <tpl fld="3" item="31"/>
          <tpl fld="2" item="23"/>
          <tpl hier="9" item="1"/>
          <tpl hier="11" item="4"/>
          <tpl hier="12" item="5"/>
          <tpl fld="4" item="0"/>
        </tpls>
      </n>
      <n v="24171429344">
        <tpls c="8">
          <tpl hier="1" item="6"/>
          <tpl hier="4" item="3"/>
          <tpl fld="3" item="30"/>
          <tpl fld="2" item="23"/>
          <tpl hier="9" item="1"/>
          <tpl hier="11" item="4"/>
          <tpl hier="12" item="5"/>
          <tpl fld="4" item="0"/>
        </tpls>
      </n>
      <n v="69548174304">
        <tpls c="8">
          <tpl hier="1" item="6"/>
          <tpl hier="4" item="3"/>
          <tpl fld="3" item="29"/>
          <tpl fld="2" item="23"/>
          <tpl hier="9" item="1"/>
          <tpl hier="11" item="4"/>
          <tpl hier="12" item="5"/>
          <tpl fld="4" item="0"/>
        </tpls>
      </n>
      <n v="2031282355">
        <tpls c="8">
          <tpl hier="1" item="6"/>
          <tpl hier="4" item="3"/>
          <tpl fld="3" item="16"/>
          <tpl fld="2" item="30"/>
          <tpl hier="9" item="1"/>
          <tpl hier="11" item="4"/>
          <tpl hier="12" item="5"/>
          <tpl fld="4" item="0"/>
        </tpls>
      </n>
      <n v="5219680365">
        <tpls c="8">
          <tpl hier="1" item="6"/>
          <tpl hier="4" item="3"/>
          <tpl fld="3" item="15"/>
          <tpl fld="2" item="30"/>
          <tpl hier="9" item="1"/>
          <tpl hier="11" item="4"/>
          <tpl hier="12" item="5"/>
          <tpl fld="4" item="0"/>
        </tpls>
      </n>
      <n v="13437078812">
        <tpls c="8">
          <tpl hier="1" item="6"/>
          <tpl hier="4" item="3"/>
          <tpl fld="3" item="11"/>
          <tpl fld="2" item="30"/>
          <tpl hier="9" item="1"/>
          <tpl hier="11" item="4"/>
          <tpl hier="12" item="5"/>
          <tpl fld="4" item="0"/>
        </tpls>
      </n>
      <n v="9733897216">
        <tpls c="8">
          <tpl hier="1" item="6"/>
          <tpl hier="4" item="3"/>
          <tpl fld="3" item="35"/>
          <tpl fld="2" item="45"/>
          <tpl hier="9" item="1"/>
          <tpl hier="11" item="4"/>
          <tpl hier="12" item="5"/>
          <tpl fld="4" item="0"/>
        </tpls>
      </n>
      <n v="162999493120">
        <tpls c="8">
          <tpl hier="1" item="6"/>
          <tpl hier="4" item="3"/>
          <tpl fld="3" item="39"/>
          <tpl fld="2" item="45"/>
          <tpl hier="9" item="1"/>
          <tpl hier="11" item="4"/>
          <tpl hier="12" item="5"/>
          <tpl fld="4" item="0"/>
        </tpls>
      </n>
      <n v="407513523768">
        <tpls c="8">
          <tpl hier="1" item="6"/>
          <tpl hier="4" item="3"/>
          <tpl fld="3" item="17"/>
          <tpl fld="2" item="45"/>
          <tpl hier="9" item="1"/>
          <tpl hier="11" item="4"/>
          <tpl hier="12" item="5"/>
          <tpl fld="4" item="0"/>
        </tpls>
      </n>
      <n v="1325294485504">
        <tpls c="8">
          <tpl hier="1" item="6"/>
          <tpl hier="4" item="3"/>
          <tpl fld="3" item="5"/>
          <tpl fld="2" item="45"/>
          <tpl hier="9" item="1"/>
          <tpl hier="11" item="4"/>
          <tpl hier="12" item="5"/>
          <tpl fld="4" item="0"/>
        </tpls>
      </n>
      <n v="105628210368">
        <tpls c="8">
          <tpl hier="1" item="6"/>
          <tpl hier="4" item="3"/>
          <tpl fld="3" item="43"/>
          <tpl fld="2" item="25"/>
          <tpl hier="9" item="1"/>
          <tpl hier="11" item="4"/>
          <tpl hier="12" item="5"/>
          <tpl fld="4" item="0"/>
        </tpls>
      </n>
      <n v="310085204352">
        <tpls c="8">
          <tpl hier="1" item="6"/>
          <tpl hier="4" item="3"/>
          <tpl fld="3" item="30"/>
          <tpl fld="2" item="25"/>
          <tpl hier="9" item="1"/>
          <tpl hier="11" item="4"/>
          <tpl hier="12" item="5"/>
          <tpl fld="4" item="0"/>
        </tpls>
      </n>
      <n v="1404945477120">
        <tpls c="8">
          <tpl hier="1" item="6"/>
          <tpl hier="4" item="3"/>
          <tpl fld="3" item="13"/>
          <tpl fld="2" item="25"/>
          <tpl hier="9" item="1"/>
          <tpl hier="11" item="4"/>
          <tpl hier="12" item="5"/>
          <tpl fld="4" item="0"/>
        </tpls>
      </n>
      <n v="19770398720">
        <tpls c="8">
          <tpl hier="1" item="6"/>
          <tpl hier="4" item="3"/>
          <tpl fld="3" item="20"/>
          <tpl fld="2" item="38"/>
          <tpl hier="9" item="1"/>
          <tpl hier="11" item="4"/>
          <tpl hier="12" item="5"/>
          <tpl fld="4" item="0"/>
        </tpls>
      </n>
      <n v="78334582784">
        <tpls c="8">
          <tpl hier="1" item="6"/>
          <tpl hier="4" item="3"/>
          <tpl fld="3" item="27"/>
          <tpl fld="2" item="38"/>
          <tpl hier="9" item="1"/>
          <tpl hier="11" item="4"/>
          <tpl hier="12" item="5"/>
          <tpl fld="4" item="0"/>
        </tpls>
      </n>
      <n v="342894365952">
        <tpls c="8">
          <tpl hier="1" item="6"/>
          <tpl hier="4" item="3"/>
          <tpl fld="3" item="21"/>
          <tpl fld="2" item="38"/>
          <tpl hier="9" item="1"/>
          <tpl hier="11" item="4"/>
          <tpl hier="12" item="5"/>
          <tpl fld="4" item="0"/>
        </tpls>
      </n>
      <n v="7352376066">
        <tpls c="8">
          <tpl hier="1" item="6"/>
          <tpl hier="4" item="3"/>
          <tpl fld="3" item="56"/>
          <tpl fld="2" item="16"/>
          <tpl hier="9" item="1"/>
          <tpl hier="11" item="4"/>
          <tpl hier="12" item="5"/>
          <tpl fld="4" item="0"/>
        </tpls>
      </n>
      <n v="30114699984">
        <tpls c="8">
          <tpl hier="1" item="6"/>
          <tpl hier="4" item="3"/>
          <tpl fld="3" item="45"/>
          <tpl fld="2" item="16"/>
          <tpl hier="9" item="1"/>
          <tpl hier="11" item="4"/>
          <tpl hier="12" item="5"/>
          <tpl fld="4" item="0"/>
        </tpls>
      </n>
      <n v="68058714112">
        <tpls c="8">
          <tpl hier="1" item="6"/>
          <tpl hier="4" item="3"/>
          <tpl fld="3" item="29"/>
          <tpl fld="2" item="16"/>
          <tpl hier="9" item="1"/>
          <tpl hier="11" item="4"/>
          <tpl hier="12" item="5"/>
          <tpl fld="4" item="0"/>
        </tpls>
      </n>
      <n v="55671763672">
        <tpls c="8">
          <tpl hier="1" item="6"/>
          <tpl hier="4" item="3"/>
          <tpl fld="3" item="57"/>
          <tpl fld="2" item="10"/>
          <tpl hier="9" item="1"/>
          <tpl hier="11" item="4"/>
          <tpl hier="12" item="5"/>
          <tpl fld="4" item="0"/>
        </tpls>
      </n>
      <n v="168695434912">
        <tpls c="8">
          <tpl hier="1" item="6"/>
          <tpl hier="4" item="3"/>
          <tpl fld="3" item="51"/>
          <tpl fld="2" item="10"/>
          <tpl hier="9" item="1"/>
          <tpl hier="11" item="4"/>
          <tpl hier="12" item="5"/>
          <tpl fld="4" item="0"/>
        </tpls>
      </n>
      <n v="981121485824">
        <tpls c="8">
          <tpl hier="1" item="6"/>
          <tpl hier="4" item="3"/>
          <tpl fld="3" item="19"/>
          <tpl fld="2" item="10"/>
          <tpl hier="9" item="1"/>
          <tpl hier="11" item="4"/>
          <tpl hier="12" item="5"/>
          <tpl fld="4" item="0"/>
        </tpls>
      </n>
      <n v="30684475404">
        <tpls c="8">
          <tpl hier="1" item="6"/>
          <tpl hier="4" item="3"/>
          <tpl fld="3" item="10"/>
          <tpl fld="2" item="12"/>
          <tpl hier="9" item="1"/>
          <tpl hier="11" item="4"/>
          <tpl hier="12" item="5"/>
          <tpl fld="4" item="0"/>
        </tpls>
      </n>
      <n v="233619663056">
        <tpls c="8">
          <tpl hier="1" item="6"/>
          <tpl hier="4" item="3"/>
          <tpl fld="3" item="51"/>
          <tpl fld="2" item="12"/>
          <tpl hier="9" item="1"/>
          <tpl hier="11" item="4"/>
          <tpl hier="12" item="5"/>
          <tpl fld="4" item="0"/>
        </tpls>
      </n>
      <n v="1435947682240">
        <tpls c="8">
          <tpl hier="1" item="6"/>
          <tpl hier="4" item="3"/>
          <tpl fld="3" item="19"/>
          <tpl fld="2" item="12"/>
          <tpl hier="9" item="1"/>
          <tpl hier="11" item="4"/>
          <tpl hier="12" item="5"/>
          <tpl fld="4" item="0"/>
        </tpls>
      </n>
      <n v="30570100544">
        <tpls c="8">
          <tpl hier="1" item="6"/>
          <tpl hier="4" item="3"/>
          <tpl fld="3" item="4"/>
          <tpl fld="2" item="18"/>
          <tpl hier="9" item="1"/>
          <tpl hier="11" item="4"/>
          <tpl hier="12" item="5"/>
          <tpl fld="4" item="0"/>
        </tpls>
      </n>
      <n v="212549731584">
        <tpls c="8">
          <tpl hier="1" item="6"/>
          <tpl hier="4" item="3"/>
          <tpl fld="3" item="42"/>
          <tpl fld="2" item="18"/>
          <tpl hier="9" item="1"/>
          <tpl hier="11" item="4"/>
          <tpl hier="12" item="5"/>
          <tpl fld="4" item="0"/>
        </tpls>
      </n>
      <n v="535344210816">
        <tpls c="8">
          <tpl hier="1" item="6"/>
          <tpl hier="4" item="3"/>
          <tpl fld="3" item="21"/>
          <tpl fld="2" item="18"/>
          <tpl hier="9" item="1"/>
          <tpl hier="11" item="4"/>
          <tpl hier="12" item="5"/>
          <tpl fld="4" item="0"/>
        </tpls>
      </n>
      <n v="4556932276">
        <tpls c="8">
          <tpl hier="1" item="6"/>
          <tpl hier="4" item="3"/>
          <tpl fld="3" item="39"/>
          <tpl fld="2" item="20"/>
          <tpl hier="9" item="1"/>
          <tpl hier="11" item="4"/>
          <tpl hier="12" item="5"/>
          <tpl fld="4" item="0"/>
        </tpls>
      </n>
      <n v="8172388556">
        <tpls c="8">
          <tpl hier="1" item="6"/>
          <tpl hier="4" item="3"/>
          <tpl fld="3" item="11"/>
          <tpl fld="2" item="20"/>
          <tpl hier="9" item="1"/>
          <tpl hier="11" item="4"/>
          <tpl hier="12" item="5"/>
          <tpl fld="4" item="0"/>
        </tpls>
      </n>
      <n v="4550756443.5">
        <tpls c="8">
          <tpl hier="1" item="6"/>
          <tpl hier="4" item="3"/>
          <tpl fld="3" item="34"/>
          <tpl fld="2" item="32"/>
          <tpl hier="9" item="1"/>
          <tpl hier="11" item="4"/>
          <tpl hier="12" item="5"/>
          <tpl fld="4" item="0"/>
        </tpls>
      </n>
      <n v="26417484064">
        <tpls c="8">
          <tpl hier="1" item="6"/>
          <tpl hier="4" item="3"/>
          <tpl fld="3" item="45"/>
          <tpl fld="2" item="32"/>
          <tpl hier="9" item="1"/>
          <tpl hier="11" item="4"/>
          <tpl hier="12" item="5"/>
          <tpl fld="4" item="0"/>
        </tpls>
      </n>
      <n v="30723064">
        <tpls c="8">
          <tpl hier="1" item="6"/>
          <tpl hier="4" item="3"/>
          <tpl fld="3" item="37"/>
          <tpl fld="2" item="9"/>
          <tpl hier="9" item="1"/>
          <tpl hier="11" item="4"/>
          <tpl hier="12" item="5"/>
          <tpl fld="4" item="0"/>
        </tpls>
      </n>
      <n v="2551685785.5">
        <tpls c="8">
          <tpl hier="1" item="6"/>
          <tpl hier="4" item="3"/>
          <tpl fld="3" item="28"/>
          <tpl fld="2" item="9"/>
          <tpl hier="9" item="1"/>
          <tpl hier="11" item="4"/>
          <tpl hier="12" item="5"/>
          <tpl fld="4" item="0"/>
        </tpls>
      </n>
      <n v="2510179324">
        <tpls c="8">
          <tpl hier="1" item="6"/>
          <tpl hier="4" item="3"/>
          <tpl fld="3" item="10"/>
          <tpl fld="2" item="11"/>
          <tpl hier="9" item="1"/>
          <tpl hier="11" item="4"/>
          <tpl hier="12" item="5"/>
          <tpl fld="4" item="0"/>
        </tpls>
      </n>
      <n v="11786592344">
        <tpls c="8">
          <tpl hier="1" item="6"/>
          <tpl hier="4" item="3"/>
          <tpl fld="3" item="38"/>
          <tpl fld="2" item="11"/>
          <tpl hier="9" item="1"/>
          <tpl hier="11" item="4"/>
          <tpl hier="12" item="5"/>
          <tpl fld="4" item="0"/>
        </tpls>
      </n>
      <n v="318126083328">
        <tpls c="8">
          <tpl hier="1" item="6"/>
          <tpl hier="4" item="3"/>
          <tpl fld="3" item="15"/>
          <tpl fld="2" item="15"/>
          <tpl hier="9" item="1"/>
          <tpl hier="11" item="4"/>
          <tpl hier="12" item="5"/>
          <tpl fld="4" item="0"/>
        </tpls>
      </n>
      <n v="10261245544">
        <tpls c="8">
          <tpl hier="1" item="6"/>
          <tpl hier="4" item="3"/>
          <tpl fld="3" item="8"/>
          <tpl fld="2" item="19"/>
          <tpl hier="9" item="1"/>
          <tpl hier="11" item="4"/>
          <tpl hier="12" item="5"/>
          <tpl fld="4" item="0"/>
        </tpls>
      </n>
      <n v="12455884720">
        <tpls c="8">
          <tpl hier="1" item="6"/>
          <tpl hier="4" item="3"/>
          <tpl fld="3" item="8"/>
          <tpl fld="2" item="2"/>
          <tpl hier="9" item="1"/>
          <tpl hier="11" item="4"/>
          <tpl hier="12" item="5"/>
          <tpl fld="4" item="0"/>
        </tpls>
      </n>
      <n v="600689975040">
        <tpls c="8">
          <tpl hier="1" item="6"/>
          <tpl hier="4" item="3"/>
          <tpl fld="3" item="30"/>
          <tpl fld="2" item="6"/>
          <tpl hier="9" item="1"/>
          <tpl hier="11" item="4"/>
          <tpl hier="12" item="5"/>
          <tpl fld="4" item="0"/>
        </tpls>
      </n>
      <n v="363617264128">
        <tpls c="8">
          <tpl hier="1" item="6"/>
          <tpl hier="4" item="3"/>
          <tpl fld="3" item="12"/>
          <tpl fld="2" item="1"/>
          <tpl hier="9" item="1"/>
          <tpl hier="11" item="4"/>
          <tpl hier="12" item="5"/>
          <tpl fld="4" item="0"/>
        </tpls>
      </n>
      <n v="11408180752">
        <tpls c="8">
          <tpl hier="1" item="6"/>
          <tpl hier="4" item="3"/>
          <tpl fld="3" item="4"/>
          <tpl fld="2" item="7"/>
          <tpl hier="9" item="1"/>
          <tpl hier="11" item="4"/>
          <tpl hier="12" item="5"/>
          <tpl fld="4" item="0"/>
        </tpls>
      </n>
      <n v="3726292513792">
        <tpls c="8">
          <tpl hier="1" item="6"/>
          <tpl hier="4" item="3"/>
          <tpl fld="3" item="2"/>
          <tpl fld="2" item="39"/>
          <tpl hier="9" item="1"/>
          <tpl hier="11" item="4"/>
          <tpl hier="12" item="5"/>
          <tpl fld="4" item="0"/>
        </tpls>
      </n>
      <n v="17645651088">
        <tpls c="8">
          <tpl hier="1" item="6"/>
          <tpl hier="4" item="3"/>
          <tpl fld="3" item="54"/>
          <tpl fld="2" item="14"/>
          <tpl hier="9" item="1"/>
          <tpl hier="11" item="4"/>
          <tpl hier="12" item="5"/>
          <tpl fld="4" item="0"/>
        </tpls>
      </n>
      <n v="41659260496">
        <tpls c="8">
          <tpl hier="1" item="6"/>
          <tpl hier="4" item="3"/>
          <tpl fld="3" item="53"/>
          <tpl fld="2" item="14"/>
          <tpl hier="9" item="1"/>
          <tpl hier="11" item="4"/>
          <tpl hier="12" item="5"/>
          <tpl fld="4" item="0"/>
        </tpls>
      </n>
      <n v="160203666880">
        <tpls c="8">
          <tpl hier="1" item="6"/>
          <tpl hier="4" item="3"/>
          <tpl fld="3" item="52"/>
          <tpl fld="2" item="14"/>
          <tpl hier="9" item="1"/>
          <tpl hier="11" item="4"/>
          <tpl hier="12" item="5"/>
          <tpl fld="4" item="0"/>
        </tpls>
      </n>
      <n v="139875481.25">
        <tpls c="8">
          <tpl hier="1" item="6"/>
          <tpl hier="4" item="3"/>
          <tpl fld="3" item="48"/>
          <tpl fld="2" item="31"/>
          <tpl hier="9" item="1"/>
          <tpl hier="11" item="4"/>
          <tpl hier="12" item="5"/>
          <tpl fld="4" item="0"/>
        </tpls>
      </n>
      <n v="1492456616">
        <tpls c="8">
          <tpl hier="1" item="6"/>
          <tpl hier="4" item="3"/>
          <tpl fld="3" item="46"/>
          <tpl fld="2" item="31"/>
          <tpl hier="9" item="1"/>
          <tpl hier="11" item="4"/>
          <tpl hier="12" item="5"/>
          <tpl fld="4" item="0"/>
        </tpls>
      </n>
      <n v="3421538080">
        <tpls c="8">
          <tpl hier="1" item="6"/>
          <tpl hier="4" item="3"/>
          <tpl fld="3" item="45"/>
          <tpl fld="2" item="31"/>
          <tpl hier="9" item="1"/>
          <tpl hier="11" item="4"/>
          <tpl hier="12" item="5"/>
          <tpl fld="4" item="0"/>
        </tpls>
      </n>
      <n v="15406678376">
        <tpls c="8">
          <tpl hier="1" item="6"/>
          <tpl hier="4" item="3"/>
          <tpl fld="3" item="47"/>
          <tpl fld="2" item="31"/>
          <tpl hier="9" item="1"/>
          <tpl hier="11" item="4"/>
          <tpl hier="12" item="5"/>
          <tpl fld="4" item="0"/>
        </tpls>
      </n>
      <n v="5610845367.25">
        <tpls c="8">
          <tpl hier="1" item="6"/>
          <tpl hier="4" item="3"/>
          <tpl fld="3" item="34"/>
          <tpl fld="2" item="29"/>
          <tpl hier="9" item="1"/>
          <tpl hier="11" item="4"/>
          <tpl hier="12" item="5"/>
          <tpl fld="4" item="0"/>
        </tpls>
      </n>
      <n v="19504757120">
        <tpls c="8">
          <tpl hier="1" item="6"/>
          <tpl hier="4" item="3"/>
          <tpl fld="3" item="36"/>
          <tpl fld="2" item="29"/>
          <tpl hier="9" item="1"/>
          <tpl hier="11" item="4"/>
          <tpl hier="12" item="5"/>
          <tpl fld="4" item="0"/>
        </tpls>
      </n>
      <n v="20249963008">
        <tpls c="8">
          <tpl hier="1" item="6"/>
          <tpl hier="4" item="3"/>
          <tpl fld="3" item="27"/>
          <tpl fld="2" item="29"/>
          <tpl hier="9" item="1"/>
          <tpl hier="11" item="4"/>
          <tpl hier="12" item="5"/>
          <tpl fld="4" item="0"/>
        </tpls>
      </n>
      <n v="61001201504">
        <tpls c="8">
          <tpl hier="1" item="6"/>
          <tpl hier="4" item="3"/>
          <tpl fld="3" item="33"/>
          <tpl fld="2" item="29"/>
          <tpl hier="9" item="1"/>
          <tpl hier="11" item="4"/>
          <tpl hier="12" item="5"/>
          <tpl fld="4" item="0"/>
        </tpls>
      </n>
      <n v="1116164648.75">
        <tpls c="8">
          <tpl hier="1" item="6"/>
          <tpl hier="4" item="3"/>
          <tpl fld="3" item="18"/>
          <tpl fld="2" item="27"/>
          <tpl hier="9" item="1"/>
          <tpl hier="11" item="4"/>
          <tpl hier="12" item="5"/>
          <tpl fld="4" item="0"/>
        </tpls>
      </n>
      <n v="5649424851.375">
        <tpls c="8">
          <tpl hier="1" item="6"/>
          <tpl hier="4" item="3"/>
          <tpl fld="3" item="22"/>
          <tpl fld="2" item="27"/>
          <tpl hier="9" item="1"/>
          <tpl hier="11" item="4"/>
          <tpl hier="12" item="5"/>
          <tpl fld="4" item="0"/>
        </tpls>
      </n>
      <n v="8083555086">
        <tpls c="8">
          <tpl hier="1" item="6"/>
          <tpl hier="4" item="3"/>
          <tpl fld="3" item="17"/>
          <tpl fld="2" item="27"/>
          <tpl hier="9" item="1"/>
          <tpl hier="11" item="4"/>
          <tpl hier="12" item="5"/>
          <tpl fld="4" item="0"/>
        </tpls>
      </n>
      <n v="37445194976">
        <tpls c="8">
          <tpl hier="1" item="6"/>
          <tpl hier="4" item="3"/>
          <tpl fld="3" item="21"/>
          <tpl fld="2" item="27"/>
          <tpl hier="9" item="1"/>
          <tpl hier="11" item="4"/>
          <tpl hier="12" item="5"/>
          <tpl fld="4" item="0"/>
        </tpls>
      </n>
      <n v="26807786856.5">
        <tpls c="8">
          <tpl hier="1" item="6"/>
          <tpl hier="4" item="3"/>
          <tpl fld="3" item="8"/>
          <tpl fld="2" item="26"/>
          <tpl hier="9" item="1"/>
          <tpl hier="11" item="4"/>
          <tpl hier="12" item="5"/>
          <tpl fld="4" item="0"/>
        </tpls>
      </n>
      <n v="173342450272">
        <tpls c="8">
          <tpl hier="1" item="6"/>
          <tpl hier="4" item="3"/>
          <tpl fld="3" item="7"/>
          <tpl fld="2" item="26"/>
          <tpl hier="9" item="1"/>
          <tpl hier="11" item="4"/>
          <tpl hier="12" item="5"/>
          <tpl fld="4" item="0"/>
        </tpls>
      </n>
      <n v="741724929600">
        <tpls c="8">
          <tpl hier="1" item="6"/>
          <tpl hier="4" item="3"/>
          <tpl fld="3" item="6"/>
          <tpl fld="2" item="26"/>
          <tpl hier="9" item="1"/>
          <tpl hier="11" item="4"/>
          <tpl hier="12" item="5"/>
          <tpl fld="4" item="0"/>
        </tpls>
      </n>
      <n v="1862715927040">
        <tpls c="8">
          <tpl hier="1" item="6"/>
          <tpl hier="4" item="3"/>
          <tpl fld="3" item="5"/>
          <tpl fld="2" item="26"/>
          <tpl hier="9" item="1"/>
          <tpl hier="11" item="4"/>
          <tpl hier="12" item="5"/>
          <tpl fld="4" item="0"/>
        </tpls>
      </n>
      <n v="3591740400">
        <tpls c="8">
          <tpl hier="1" item="6"/>
          <tpl hier="4" item="3"/>
          <tpl fld="3" item="56"/>
          <tpl fld="2" item="24"/>
          <tpl hier="9" item="1"/>
          <tpl hier="11" item="4"/>
          <tpl hier="12" item="5"/>
          <tpl fld="4" item="0"/>
        </tpls>
      </n>
      <n v="7837315608">
        <tpls c="8">
          <tpl hier="1" item="6"/>
          <tpl hier="4" item="3"/>
          <tpl fld="3" item="0"/>
          <tpl fld="2" item="24"/>
          <tpl hier="9" item="1"/>
          <tpl hier="11" item="4"/>
          <tpl hier="12" item="5"/>
          <tpl fld="4" item="0"/>
        </tpls>
      </n>
      <n v="21673045056">
        <tpls c="8">
          <tpl hier="1" item="6"/>
          <tpl hier="4" item="3"/>
          <tpl fld="3" item="55"/>
          <tpl fld="2" item="24"/>
          <tpl hier="9" item="1"/>
          <tpl hier="11" item="4"/>
          <tpl hier="12" item="5"/>
          <tpl fld="4" item="0"/>
        </tpls>
      </n>
      <n v="73293313216">
        <tpls c="8">
          <tpl hier="1" item="6"/>
          <tpl hier="4" item="3"/>
          <tpl fld="3" item="35"/>
          <tpl fld="2" item="17"/>
          <tpl hier="9" item="1"/>
          <tpl hier="11" item="4"/>
          <tpl hier="12" item="5"/>
          <tpl fld="4" item="0"/>
        </tpls>
      </n>
      <n v="388718573408">
        <tpls c="8">
          <tpl hier="1" item="6"/>
          <tpl hier="4" item="3"/>
          <tpl fld="3" item="40"/>
          <tpl fld="2" item="17"/>
          <tpl hier="9" item="1"/>
          <tpl hier="11" item="4"/>
          <tpl hier="12" item="5"/>
          <tpl fld="4" item="0"/>
        </tpls>
      </n>
      <n v="2429650018304">
        <tpls c="8">
          <tpl hier="1" item="6"/>
          <tpl hier="4" item="3"/>
          <tpl fld="3" item="50"/>
          <tpl fld="2" item="17"/>
          <tpl hier="9" item="1"/>
          <tpl hier="11" item="4"/>
          <tpl hier="12" item="5"/>
          <tpl fld="4" item="0"/>
        </tpls>
      </n>
      <n v="4737023385600">
        <tpls c="8">
          <tpl hier="1" item="6"/>
          <tpl hier="4" item="3"/>
          <tpl fld="3" item="49"/>
          <tpl fld="2" item="17"/>
          <tpl hier="9" item="1"/>
          <tpl hier="11" item="4"/>
          <tpl hier="12" item="5"/>
          <tpl fld="4" item="0"/>
        </tpls>
      </n>
      <n v="1481382752">
        <tpls c="8">
          <tpl hier="1" item="6"/>
          <tpl hier="4" item="3"/>
          <tpl fld="3" item="37"/>
          <tpl fld="2" item="13"/>
          <tpl hier="9" item="1"/>
          <tpl hier="11" item="4"/>
          <tpl hier="12" item="5"/>
          <tpl fld="4" item="0"/>
        </tpls>
      </n>
      <n v="8864757972">
        <tpls c="8">
          <tpl hier="1" item="6"/>
          <tpl hier="4" item="3"/>
          <tpl fld="3" item="39"/>
          <tpl fld="2" item="13"/>
          <tpl hier="9" item="1"/>
          <tpl hier="11" item="4"/>
          <tpl hier="12" item="5"/>
          <tpl fld="4" item="0"/>
        </tpls>
      </n>
      <n v="22239969888">
        <tpls c="8">
          <tpl hier="1" item="6"/>
          <tpl hier="4" item="3"/>
          <tpl fld="3" item="28"/>
          <tpl fld="2" item="13"/>
          <tpl hier="9" item="1"/>
          <tpl hier="11" item="4"/>
          <tpl hier="12" item="5"/>
          <tpl fld="4" item="0"/>
        </tpls>
      </n>
      <n v="100053146496">
        <tpls c="8">
          <tpl hier="1" item="6"/>
          <tpl hier="4" item="3"/>
          <tpl fld="3" item="19"/>
          <tpl fld="2" item="13"/>
          <tpl hier="9" item="1"/>
          <tpl hier="11" item="4"/>
          <tpl hier="12" item="5"/>
          <tpl fld="4" item="0"/>
        </tpls>
      </n>
      <n v="2847321232">
        <tpls c="8">
          <tpl hier="1" item="6"/>
          <tpl hier="4" item="3"/>
          <tpl fld="3" item="26"/>
          <tpl fld="2" item="23"/>
          <tpl hier="9" item="1"/>
          <tpl hier="11" item="4"/>
          <tpl hier="12" item="5"/>
          <tpl fld="4" item="0"/>
        </tpls>
      </n>
      <n v="8470997760">
        <tpls c="8">
          <tpl hier="1" item="6"/>
          <tpl hier="4" item="3"/>
          <tpl fld="3" item="25"/>
          <tpl fld="2" item="23"/>
          <tpl hier="9" item="1"/>
          <tpl hier="11" item="4"/>
          <tpl hier="12" item="5"/>
          <tpl fld="4" item="0"/>
        </tpls>
      </n>
      <n v="26108553376">
        <tpls c="8">
          <tpl hier="1" item="6"/>
          <tpl hier="4" item="3"/>
          <tpl fld="3" item="24"/>
          <tpl fld="2" item="23"/>
          <tpl hier="9" item="1"/>
          <tpl hier="11" item="4"/>
          <tpl hier="12" item="5"/>
          <tpl fld="4" item="0"/>
        </tpls>
      </n>
      <n v="75015512960">
        <tpls c="8">
          <tpl hier="1" item="6"/>
          <tpl hier="4" item="3"/>
          <tpl fld="3" item="23"/>
          <tpl fld="2" item="23"/>
          <tpl hier="9" item="1"/>
          <tpl hier="11" item="4"/>
          <tpl hier="12" item="5"/>
          <tpl fld="4" item="0"/>
        </tpls>
      </n>
      <n v="2152287990">
        <tpls c="8">
          <tpl hier="1" item="6"/>
          <tpl hier="4" item="3"/>
          <tpl fld="3" item="10"/>
          <tpl fld="2" item="30"/>
          <tpl hier="9" item="1"/>
          <tpl hier="11" item="4"/>
          <tpl hier="12" item="5"/>
          <tpl fld="4" item="0"/>
        </tpls>
      </n>
      <n v="6916967938">
        <tpls c="8">
          <tpl hier="1" item="6"/>
          <tpl hier="4" item="3"/>
          <tpl fld="3" item="12"/>
          <tpl fld="2" item="30"/>
          <tpl hier="9" item="1"/>
          <tpl hier="11" item="4"/>
          <tpl hier="12" item="5"/>
          <tpl fld="4" item="0"/>
        </tpls>
      </n>
      <n v="17709247160">
        <tpls c="8">
          <tpl hier="1" item="6"/>
          <tpl hier="4" item="3"/>
          <tpl fld="3" item="2"/>
          <tpl fld="2" item="30"/>
          <tpl hier="9" item="1"/>
          <tpl hier="11" item="4"/>
          <tpl hier="12" item="5"/>
          <tpl fld="4" item="0"/>
        </tpls>
      </n>
      <n v="10595535440">
        <tpls c="8">
          <tpl hier="1" item="6"/>
          <tpl hier="4" item="3"/>
          <tpl fld="3" item="48"/>
          <tpl fld="2" item="45"/>
          <tpl hier="9" item="1"/>
          <tpl hier="11" item="4"/>
          <tpl hier="12" item="5"/>
          <tpl fld="4" item="0"/>
        </tpls>
      </n>
      <n v="1062202993661.5">
        <tpls c="8">
          <tpl hier="1" item="6"/>
          <tpl hier="4" item="3"/>
          <tpl fld="3" item="36"/>
          <tpl fld="2" item="45"/>
          <tpl hier="9" item="1"/>
          <tpl hier="11" item="4"/>
          <tpl hier="12" item="5"/>
          <tpl fld="4" item="0"/>
        </tpls>
      </n>
      <n v="426322942272">
        <tpls c="8">
          <tpl hier="1" item="6"/>
          <tpl hier="4" item="3"/>
          <tpl fld="3" item="14"/>
          <tpl fld="2" item="45"/>
          <tpl hier="9" item="1"/>
          <tpl hier="11" item="4"/>
          <tpl hier="12" item="5"/>
          <tpl fld="4" item="0"/>
        </tpls>
      </n>
      <n v="125058852464">
        <tpls c="8">
          <tpl hier="1" item="6"/>
          <tpl hier="4" item="3"/>
          <tpl fld="3" item="39"/>
          <tpl fld="2" item="25"/>
          <tpl hier="9" item="1"/>
          <tpl hier="11" item="4"/>
          <tpl hier="12" item="5"/>
          <tpl fld="4" item="0"/>
        </tpls>
      </n>
      <n v="307622846080">
        <tpls c="8">
          <tpl hier="1" item="6"/>
          <tpl hier="4" item="3"/>
          <tpl fld="3" item="24"/>
          <tpl fld="2" item="25"/>
          <tpl hier="9" item="1"/>
          <tpl hier="11" item="4"/>
          <tpl hier="12" item="5"/>
          <tpl fld="4" item="0"/>
        </tpls>
      </n>
      <n v="1311031093760">
        <tpls c="8">
          <tpl hier="1" item="6"/>
          <tpl hier="4" item="3"/>
          <tpl fld="3" item="5"/>
          <tpl fld="2" item="25"/>
          <tpl hier="9" item="1"/>
          <tpl hier="11" item="4"/>
          <tpl hier="12" item="5"/>
          <tpl fld="4" item="0"/>
        </tpls>
      </n>
      <n v="20653083360">
        <tpls c="8">
          <tpl hier="1" item="6"/>
          <tpl hier="4" item="3"/>
          <tpl fld="3" item="40"/>
          <tpl fld="2" item="38"/>
          <tpl hier="9" item="1"/>
          <tpl hier="11" item="4"/>
          <tpl hier="12" item="5"/>
          <tpl fld="4" item="0"/>
        </tpls>
      </n>
      <n v="82238274816">
        <tpls c="8">
          <tpl hier="1" item="6"/>
          <tpl hier="4" item="3"/>
          <tpl fld="3" item="30"/>
          <tpl fld="2" item="38"/>
          <tpl hier="9" item="1"/>
          <tpl hier="11" item="4"/>
          <tpl hier="12" item="5"/>
          <tpl fld="4" item="0"/>
        </tpls>
      </n>
      <n v="370322936320">
        <tpls c="8">
          <tpl hier="1" item="6"/>
          <tpl hier="4" item="3"/>
          <tpl fld="3" item="13"/>
          <tpl fld="2" item="38"/>
          <tpl hier="9" item="1"/>
          <tpl hier="11" item="4"/>
          <tpl hier="12" item="5"/>
          <tpl fld="4" item="0"/>
        </tpls>
      </n>
      <n v="6678754412">
        <tpls c="8">
          <tpl hier="1" item="6"/>
          <tpl hier="4" item="3"/>
          <tpl fld="3" item="54"/>
          <tpl fld="2" item="16"/>
          <tpl hier="9" item="1"/>
          <tpl hier="11" item="4"/>
          <tpl hier="12" item="5"/>
          <tpl fld="4" item="0"/>
        </tpls>
      </n>
      <n v="26476901528">
        <tpls c="8">
          <tpl hier="1" item="6"/>
          <tpl hier="4" item="3"/>
          <tpl fld="3" item="42"/>
          <tpl fld="2" item="16"/>
          <tpl hier="9" item="1"/>
          <tpl hier="11" item="4"/>
          <tpl hier="12" item="5"/>
          <tpl fld="4" item="0"/>
        </tpls>
      </n>
      <n v="61222539264">
        <tpls c="8">
          <tpl hier="1" item="6"/>
          <tpl hier="4" item="3"/>
          <tpl fld="3" item="21"/>
          <tpl fld="2" item="16"/>
          <tpl hier="9" item="1"/>
          <tpl hier="11" item="4"/>
          <tpl hier="12" item="5"/>
          <tpl fld="4" item="0"/>
        </tpls>
      </n>
      <n v="71940896064">
        <tpls c="8">
          <tpl hier="1" item="6"/>
          <tpl hier="4" item="3"/>
          <tpl fld="3" item="56"/>
          <tpl fld="2" item="10"/>
          <tpl hier="9" item="1"/>
          <tpl hier="11" item="4"/>
          <tpl hier="12" item="5"/>
          <tpl fld="4" item="0"/>
        </tpls>
      </n>
      <n v="164067951520">
        <tpls c="8">
          <tpl hier="1" item="6"/>
          <tpl hier="4" item="3"/>
          <tpl fld="3" item="50"/>
          <tpl fld="2" item="10"/>
          <tpl hier="9" item="1"/>
          <tpl hier="11" item="4"/>
          <tpl hier="12" item="5"/>
          <tpl fld="4" item="0"/>
        </tpls>
      </n>
      <n v="1017439734208">
        <tpls c="8">
          <tpl hier="1" item="6"/>
          <tpl hier="4" item="3"/>
          <tpl fld="3" item="33"/>
          <tpl fld="2" item="10"/>
          <tpl hier="9" item="1"/>
          <tpl hier="11" item="4"/>
          <tpl hier="12" item="5"/>
          <tpl fld="4" item="0"/>
        </tpls>
      </n>
      <n v="35363564434">
        <tpls c="8">
          <tpl hier="1" item="6"/>
          <tpl hier="4" item="3"/>
          <tpl fld="3" item="4"/>
          <tpl fld="2" item="12"/>
          <tpl hier="9" item="1"/>
          <tpl hier="11" item="4"/>
          <tpl hier="12" item="5"/>
          <tpl fld="4" item="0"/>
        </tpls>
      </n>
      <n v="245362347720">
        <tpls c="8">
          <tpl hier="1" item="6"/>
          <tpl hier="4" item="3"/>
          <tpl fld="3" item="50"/>
          <tpl fld="2" item="12"/>
          <tpl hier="9" item="1"/>
          <tpl hier="11" item="4"/>
          <tpl hier="12" item="5"/>
          <tpl fld="4" item="0"/>
        </tpls>
      </n>
      <n v="1557374536640">
        <tpls c="8">
          <tpl hier="1" item="6"/>
          <tpl hier="4" item="3"/>
          <tpl fld="3" item="33"/>
          <tpl fld="2" item="12"/>
          <tpl hier="9" item="1"/>
          <tpl hier="11" item="4"/>
          <tpl hier="12" item="5"/>
          <tpl fld="4" item="0"/>
        </tpls>
      </n>
      <n v="40566100544">
        <tpls c="8">
          <tpl hier="1" item="6"/>
          <tpl hier="4" item="3"/>
          <tpl fld="3" item="54"/>
          <tpl fld="2" item="18"/>
          <tpl hier="9" item="1"/>
          <tpl hier="11" item="4"/>
          <tpl hier="12" item="5"/>
          <tpl fld="4" item="0"/>
        </tpls>
      </n>
      <n v="220959494304">
        <tpls c="8">
          <tpl hier="1" item="6"/>
          <tpl hier="4" item="3"/>
          <tpl fld="3" item="28"/>
          <tpl fld="2" item="18"/>
          <tpl hier="9" item="1"/>
          <tpl hier="11" item="4"/>
          <tpl hier="12" item="5"/>
          <tpl fld="4" item="0"/>
        </tpls>
      </n>
      <n v="501465299424">
        <tpls c="8">
          <tpl hier="1" item="6"/>
          <tpl hier="4" item="3"/>
          <tpl fld="3" item="9"/>
          <tpl fld="2" item="18"/>
          <tpl hier="9" item="1"/>
          <tpl hier="11" item="4"/>
          <tpl hier="12" item="5"/>
          <tpl fld="4" item="0"/>
        </tpls>
      </n>
      <n v="4871733778.5">
        <tpls c="8">
          <tpl hier="1" item="6"/>
          <tpl hier="4" item="3"/>
          <tpl fld="3" item="36"/>
          <tpl fld="2" item="20"/>
          <tpl hier="9" item="1"/>
          <tpl hier="11" item="4"/>
          <tpl hier="12" item="5"/>
          <tpl fld="4" item="0"/>
        </tpls>
      </n>
      <n v="8815841172">
        <tpls c="8">
          <tpl hier="1" item="6"/>
          <tpl hier="4" item="3"/>
          <tpl fld="3" item="6"/>
          <tpl fld="2" item="20"/>
          <tpl hier="9" item="1"/>
          <tpl hier="11" item="4"/>
          <tpl hier="12" item="5"/>
          <tpl fld="4" item="0"/>
        </tpls>
      </n>
      <n v="4871904083.8125">
        <tpls c="8">
          <tpl hier="1" item="6"/>
          <tpl hier="4" item="3"/>
          <tpl fld="3" item="26"/>
          <tpl fld="2" item="32"/>
          <tpl hier="9" item="1"/>
          <tpl hier="11" item="4"/>
          <tpl hier="12" item="5"/>
          <tpl fld="4" item="0"/>
        </tpls>
      </n>
      <n v="32933816448">
        <tpls c="8">
          <tpl hier="1" item="6"/>
          <tpl hier="4" item="3"/>
          <tpl fld="3" item="28"/>
          <tpl fld="2" item="32"/>
          <tpl hier="9" item="1"/>
          <tpl hier="11" item="4"/>
          <tpl hier="12" item="5"/>
          <tpl fld="4" item="0"/>
        </tpls>
      </n>
      <n v="33201929">
        <tpls c="8">
          <tpl hier="1" item="6"/>
          <tpl hier="4" item="3"/>
          <tpl fld="3" item="26"/>
          <tpl fld="2" item="9"/>
          <tpl hier="9" item="1"/>
          <tpl hier="11" item="4"/>
          <tpl hier="12" item="5"/>
          <tpl fld="4" item="0"/>
        </tpls>
      </n>
      <n v="2716937852">
        <tpls c="8">
          <tpl hier="1" item="6"/>
          <tpl hier="4" item="3"/>
          <tpl fld="3" item="27"/>
          <tpl fld="2" item="9"/>
          <tpl hier="9" item="1"/>
          <tpl hier="11" item="4"/>
          <tpl hier="12" item="5"/>
          <tpl fld="4" item="0"/>
        </tpls>
      </n>
      <n v="2534521889.75">
        <tpls c="8">
          <tpl hier="1" item="6"/>
          <tpl hier="4" item="3"/>
          <tpl fld="3" item="4"/>
          <tpl fld="2" item="11"/>
          <tpl hier="9" item="1"/>
          <tpl hier="11" item="4"/>
          <tpl hier="12" item="5"/>
          <tpl fld="4" item="0"/>
        </tpls>
      </n>
      <n v="11708028798">
        <tpls c="8">
          <tpl hier="1" item="6"/>
          <tpl hier="4" item="3"/>
          <tpl fld="3" item="49"/>
          <tpl fld="2" item="11"/>
          <tpl hier="9" item="1"/>
          <tpl hier="11" item="4"/>
          <tpl hier="12" item="5"/>
          <tpl fld="4" item="0"/>
        </tpls>
      </n>
      <n v="357415855488">
        <tpls c="8">
          <tpl hier="1" item="6"/>
          <tpl hier="4" item="3"/>
          <tpl fld="3" item="12"/>
          <tpl fld="2" item="15"/>
          <tpl hier="9" item="1"/>
          <tpl hier="11" item="4"/>
          <tpl hier="12" item="5"/>
          <tpl fld="4" item="0"/>
        </tpls>
      </n>
      <n v="10729086212">
        <tpls c="8">
          <tpl hier="1" item="6"/>
          <tpl hier="4" item="3"/>
          <tpl fld="3" item="4"/>
          <tpl fld="2" item="19"/>
          <tpl hier="9" item="1"/>
          <tpl hier="11" item="4"/>
          <tpl hier="12" item="5"/>
          <tpl fld="4" item="0"/>
        </tpls>
      </n>
      <n v="25119550272">
        <tpls c="8">
          <tpl hier="1" item="6"/>
          <tpl hier="4" item="3"/>
          <tpl fld="3" item="54"/>
          <tpl fld="2" item="2"/>
          <tpl hier="9" item="1"/>
          <tpl hier="11" item="4"/>
          <tpl hier="12" item="5"/>
          <tpl fld="4" item="0"/>
        </tpls>
      </n>
      <n v="2455749006464">
        <tpls c="8">
          <tpl hier="1" item="6"/>
          <tpl hier="4" item="3"/>
          <tpl fld="3" item="13"/>
          <tpl fld="2" item="6"/>
          <tpl hier="9" item="1"/>
          <tpl hier="11" item="4"/>
          <tpl hier="12" item="5"/>
          <tpl fld="4" item="0"/>
        </tpls>
      </n>
      <n v="2854603174400">
        <tpls c="8">
          <tpl hier="1" item="6"/>
          <tpl hier="4" item="3"/>
          <tpl fld="3" item="55"/>
          <tpl fld="2" item="1"/>
          <tpl hier="9" item="1"/>
          <tpl hier="11" item="4"/>
          <tpl hier="12" item="5"/>
          <tpl fld="4" item="0"/>
        </tpls>
      </n>
      <n v="40296690464">
        <tpls c="8">
          <tpl hier="1" item="6"/>
          <tpl hier="4" item="3"/>
          <tpl fld="3" item="45"/>
          <tpl fld="2" item="7"/>
          <tpl hier="9" item="1"/>
          <tpl hier="11" item="4"/>
          <tpl hier="12" item="5"/>
          <tpl fld="4" item="0"/>
        </tpls>
      </n>
      <n v="37333546306.300781">
        <tpls c="8">
          <tpl hier="1" item="6"/>
          <tpl hier="4" item="3"/>
          <tpl fld="3" item="6"/>
          <tpl fld="2" item="64"/>
          <tpl hier="9" item="1"/>
          <tpl hier="11" item="4"/>
          <tpl hier="12" item="5"/>
          <tpl fld="4" item="0"/>
        </tpls>
      </n>
      <n v="90411519353.203125">
        <tpls c="8">
          <tpl hier="1" item="6"/>
          <tpl hier="4" item="3"/>
          <tpl fld="3" item="5"/>
          <tpl fld="2" item="64"/>
          <tpl hier="9" item="1"/>
          <tpl hier="11" item="4"/>
          <tpl hier="12" item="5"/>
          <tpl fld="4" item="0"/>
        </tpls>
      </n>
      <n v="12770186422">
        <tpls c="8">
          <tpl hier="1" item="6"/>
          <tpl hier="4" item="3"/>
          <tpl fld="3" item="56"/>
          <tpl fld="2" item="33"/>
          <tpl hier="9" item="1"/>
          <tpl hier="11" item="4"/>
          <tpl hier="12" item="5"/>
          <tpl fld="4" item="0"/>
        </tpls>
      </n>
      <n v="26877853645">
        <tpls c="8">
          <tpl hier="1" item="6"/>
          <tpl hier="4" item="3"/>
          <tpl fld="3" item="0"/>
          <tpl fld="2" item="33"/>
          <tpl hier="9" item="1"/>
          <tpl hier="11" item="4"/>
          <tpl hier="12" item="5"/>
          <tpl fld="4" item="0"/>
        </tpls>
      </n>
      <n v="107487873792">
        <tpls c="8">
          <tpl hier="1" item="6"/>
          <tpl hier="4" item="3"/>
          <tpl fld="3" item="55"/>
          <tpl fld="2" item="33"/>
          <tpl hier="9" item="1"/>
          <tpl hier="11" item="4"/>
          <tpl hier="12" item="5"/>
          <tpl fld="4" item="0"/>
        </tpls>
      </n>
      <n v="5630027008">
        <tpls c="8">
          <tpl hier="1" item="6"/>
          <tpl hier="4" item="3"/>
          <tpl fld="3" item="35"/>
          <tpl fld="2" item="43"/>
          <tpl hier="9" item="1"/>
          <tpl hier="11" item="4"/>
          <tpl hier="12" item="5"/>
          <tpl fld="4" item="0"/>
        </tpls>
      </n>
      <n v="28094995776">
        <tpls c="8">
          <tpl hier="1" item="6"/>
          <tpl hier="4" item="3"/>
          <tpl fld="3" item="40"/>
          <tpl fld="2" item="43"/>
          <tpl hier="9" item="1"/>
          <tpl hier="11" item="4"/>
          <tpl hier="12" item="5"/>
          <tpl fld="4" item="0"/>
        </tpls>
      </n>
      <n v="48617848144">
        <tpls c="8">
          <tpl hier="1" item="6"/>
          <tpl hier="4" item="3"/>
          <tpl fld="3" item="50"/>
          <tpl fld="2" item="43"/>
          <tpl hier="9" item="1"/>
          <tpl hier="11" item="4"/>
          <tpl hier="12" item="5"/>
          <tpl fld="4" item="0"/>
        </tpls>
      </n>
      <n v="189745910784">
        <tpls c="8">
          <tpl hier="1" item="6"/>
          <tpl hier="4" item="3"/>
          <tpl fld="3" item="49"/>
          <tpl fld="2" item="43"/>
          <tpl hier="9" item="1"/>
          <tpl hier="11" item="4"/>
          <tpl hier="12" item="5"/>
          <tpl fld="4" item="0"/>
        </tpls>
      </n>
      <n v="996908750.3125">
        <tpls c="8">
          <tpl hier="1" item="6"/>
          <tpl hier="4" item="3"/>
          <tpl fld="3" item="37"/>
          <tpl fld="2" item="22"/>
          <tpl hier="9" item="1"/>
          <tpl hier="11" item="4"/>
          <tpl hier="12" item="5"/>
          <tpl fld="4" item="0"/>
        </tpls>
      </n>
      <n v="3578535720">
        <tpls c="8">
          <tpl hier="1" item="6"/>
          <tpl hier="4" item="3"/>
          <tpl fld="3" item="39"/>
          <tpl fld="2" item="22"/>
          <tpl hier="9" item="1"/>
          <tpl hier="11" item="4"/>
          <tpl hier="12" item="5"/>
          <tpl fld="4" item="0"/>
        </tpls>
      </n>
      <n v="4493094272">
        <tpls c="8">
          <tpl hier="1" item="6"/>
          <tpl hier="4" item="3"/>
          <tpl fld="3" item="28"/>
          <tpl fld="2" item="22"/>
          <tpl hier="9" item="1"/>
          <tpl hier="11" item="4"/>
          <tpl hier="12" item="5"/>
          <tpl fld="4" item="0"/>
        </tpls>
      </n>
      <n v="16247728080">
        <tpls c="8">
          <tpl hier="1" item="6"/>
          <tpl hier="4" item="3"/>
          <tpl fld="3" item="19"/>
          <tpl fld="2" item="22"/>
          <tpl hier="9" item="1"/>
          <tpl hier="11" item="4"/>
          <tpl hier="12" item="5"/>
          <tpl fld="4" item="0"/>
        </tpls>
      </n>
      <n v="369124192">
        <tpls c="8">
          <tpl hier="1" item="6"/>
          <tpl hier="4" item="3"/>
          <tpl fld="3" item="26"/>
          <tpl fld="2" item="21"/>
          <tpl hier="9" item="1"/>
          <tpl hier="11" item="4"/>
          <tpl hier="12" item="5"/>
          <tpl fld="4" item="0"/>
        </tpls>
      </n>
      <n v="3233000064">
        <tpls c="8">
          <tpl hier="1" item="6"/>
          <tpl hier="4" item="3"/>
          <tpl fld="3" item="25"/>
          <tpl fld="2" item="21"/>
          <tpl hier="9" item="1"/>
          <tpl hier="11" item="4"/>
          <tpl hier="12" item="5"/>
          <tpl fld="4" item="0"/>
        </tpls>
      </n>
      <n v="22334342176">
        <tpls c="8">
          <tpl hier="1" item="6"/>
          <tpl hier="4" item="3"/>
          <tpl fld="3" item="24"/>
          <tpl fld="2" item="21"/>
          <tpl hier="9" item="1"/>
          <tpl hier="11" item="4"/>
          <tpl hier="12" item="5"/>
          <tpl fld="4" item="0"/>
        </tpls>
      </n>
      <n v="47753124096">
        <tpls c="8">
          <tpl hier="1" item="6"/>
          <tpl hier="4" item="3"/>
          <tpl fld="3" item="23"/>
          <tpl fld="2" item="21"/>
          <tpl hier="9" item="1"/>
          <tpl hier="11" item="4"/>
          <tpl hier="12" item="5"/>
          <tpl fld="4" item="0"/>
        </tpls>
      </n>
      <n v="6518444288">
        <tpls c="8">
          <tpl hier="1" item="6"/>
          <tpl hier="4" item="3"/>
          <tpl fld="3" item="10"/>
          <tpl fld="2" item="41"/>
          <tpl hier="9" item="1"/>
          <tpl hier="11" item="4"/>
          <tpl hier="12" item="5"/>
          <tpl fld="4" item="0"/>
        </tpls>
      </n>
      <n v="30295206336">
        <tpls c="8">
          <tpl hier="1" item="6"/>
          <tpl hier="4" item="3"/>
          <tpl fld="3" item="12"/>
          <tpl fld="2" item="41"/>
          <tpl hier="9" item="1"/>
          <tpl hier="11" item="4"/>
          <tpl hier="12" item="5"/>
          <tpl fld="4" item="0"/>
        </tpls>
      </n>
      <n v="49567992128">
        <tpls c="8">
          <tpl hier="1" item="6"/>
          <tpl hier="4" item="3"/>
          <tpl fld="3" item="11"/>
          <tpl fld="2" item="41"/>
          <tpl hier="9" item="1"/>
          <tpl hier="11" item="4"/>
          <tpl hier="12" item="5"/>
          <tpl fld="4" item="0"/>
        </tpls>
      </n>
      <n v="137464810080">
        <tpls c="8">
          <tpl hier="1" item="6"/>
          <tpl hier="4" item="3"/>
          <tpl fld="3" item="9"/>
          <tpl fld="2" item="41"/>
          <tpl hier="9" item="1"/>
          <tpl hier="11" item="4"/>
          <tpl hier="12" item="5"/>
          <tpl fld="4" item="0"/>
        </tpls>
      </n>
      <n v="373416557024">
        <tpls c="8">
          <tpl hier="1" item="6"/>
          <tpl hier="4" item="3"/>
          <tpl fld="3" item="57"/>
          <tpl fld="2" item="39"/>
          <tpl hier="9" item="1"/>
          <tpl hier="11" item="4"/>
          <tpl hier="12" item="5"/>
          <tpl fld="4" item="0"/>
        </tpls>
      </n>
      <n v="1367845209600">
        <tpls c="8">
          <tpl hier="1" item="6"/>
          <tpl hier="4" item="3"/>
          <tpl fld="3" item="3"/>
          <tpl fld="2" item="39"/>
          <tpl hier="9" item="1"/>
          <tpl hier="11" item="4"/>
          <tpl hier="12" item="5"/>
          <tpl fld="4" item="0"/>
        </tpls>
      </n>
      <n v="4399325894656">
        <tpls c="8">
          <tpl hier="1" item="6"/>
          <tpl hier="4" item="3"/>
          <tpl fld="3" item="1"/>
          <tpl fld="2" item="39"/>
          <tpl hier="9" item="1"/>
          <tpl hier="11" item="4"/>
          <tpl hier="12" item="5"/>
          <tpl fld="4" item="0"/>
        </tpls>
      </n>
      <n v="19064995860">
        <tpls c="8">
          <tpl hier="1" item="6"/>
          <tpl hier="4" item="3"/>
          <tpl fld="3" item="20"/>
          <tpl fld="2" item="14"/>
          <tpl hier="9" item="1"/>
          <tpl hier="11" item="4"/>
          <tpl hier="12" item="5"/>
          <tpl fld="4" item="0"/>
        </tpls>
      </n>
      <n v="40937088984">
        <tpls c="8">
          <tpl hier="1" item="6"/>
          <tpl hier="4" item="3"/>
          <tpl fld="3" item="51"/>
          <tpl fld="2" item="14"/>
          <tpl hier="9" item="1"/>
          <tpl hier="11" item="4"/>
          <tpl hier="12" item="5"/>
          <tpl fld="4" item="0"/>
        </tpls>
      </n>
      <n v="180201694128">
        <tpls c="8">
          <tpl hier="1" item="6"/>
          <tpl hier="4" item="3"/>
          <tpl fld="3" item="38"/>
          <tpl fld="2" item="14"/>
          <tpl hier="9" item="1"/>
          <tpl hier="11" item="4"/>
          <tpl hier="12" item="5"/>
          <tpl fld="4" item="0"/>
        </tpls>
      </n>
      <n v="158797274.5">
        <tpls c="8">
          <tpl hier="1" item="6"/>
          <tpl hier="4" item="3"/>
          <tpl fld="3" item="44"/>
          <tpl fld="2" item="31"/>
          <tpl hier="9" item="1"/>
          <tpl hier="11" item="4"/>
          <tpl hier="12" item="5"/>
          <tpl fld="4" item="0"/>
        </tpls>
      </n>
      <n v="1712891026.5">
        <tpls c="8">
          <tpl hier="1" item="6"/>
          <tpl hier="4" item="3"/>
          <tpl fld="3" item="43"/>
          <tpl fld="2" item="31"/>
          <tpl hier="9" item="1"/>
          <tpl hier="11" item="4"/>
          <tpl hier="12" item="5"/>
          <tpl fld="4" item="0"/>
        </tpls>
      </n>
      <n v="3868107520">
        <tpls c="8">
          <tpl hier="1" item="6"/>
          <tpl hier="4" item="3"/>
          <tpl fld="3" item="42"/>
          <tpl fld="2" item="31"/>
          <tpl hier="9" item="1"/>
          <tpl hier="11" item="4"/>
          <tpl hier="12" item="5"/>
          <tpl fld="4" item="0"/>
        </tpls>
      </n>
      <n v="17228087216">
        <tpls c="8">
          <tpl hier="1" item="6"/>
          <tpl hier="4" item="3"/>
          <tpl fld="3" item="41"/>
          <tpl fld="2" item="31"/>
          <tpl hier="9" item="1"/>
          <tpl hier="11" item="4"/>
          <tpl hier="12" item="5"/>
          <tpl fld="4" item="0"/>
        </tpls>
      </n>
      <n v="6067152192">
        <tpls c="8">
          <tpl hier="1" item="6"/>
          <tpl hier="4" item="3"/>
          <tpl fld="3" item="32"/>
          <tpl fld="2" item="29"/>
          <tpl hier="9" item="1"/>
          <tpl hier="11" item="4"/>
          <tpl hier="12" item="5"/>
          <tpl fld="4" item="0"/>
        </tpls>
      </n>
      <n v="18566070640">
        <tpls c="8">
          <tpl hier="1" item="6"/>
          <tpl hier="4" item="3"/>
          <tpl fld="3" item="31"/>
          <tpl fld="2" item="29"/>
          <tpl hier="9" item="1"/>
          <tpl hier="11" item="4"/>
          <tpl hier="12" item="5"/>
          <tpl fld="4" item="0"/>
        </tpls>
      </n>
      <n v="21050397136">
        <tpls c="8">
          <tpl hier="1" item="6"/>
          <tpl hier="4" item="3"/>
          <tpl fld="3" item="30"/>
          <tpl fld="2" item="29"/>
          <tpl hier="9" item="1"/>
          <tpl hier="11" item="4"/>
          <tpl hier="12" item="5"/>
          <tpl fld="4" item="0"/>
        </tpls>
      </n>
      <n v="63973444768">
        <tpls c="8">
          <tpl hier="1" item="6"/>
          <tpl hier="4" item="3"/>
          <tpl fld="3" item="29"/>
          <tpl fld="2" item="29"/>
          <tpl hier="9" item="1"/>
          <tpl hier="11" item="4"/>
          <tpl hier="12" item="5"/>
          <tpl fld="4" item="0"/>
        </tpls>
      </n>
      <n v="1214568592">
        <tpls c="8">
          <tpl hier="1" item="6"/>
          <tpl hier="4" item="3"/>
          <tpl fld="3" item="16"/>
          <tpl fld="2" item="27"/>
          <tpl hier="9" item="1"/>
          <tpl hier="11" item="4"/>
          <tpl hier="12" item="5"/>
          <tpl fld="4" item="0"/>
        </tpls>
      </n>
      <n v="5293069696">
        <tpls c="8">
          <tpl hier="1" item="6"/>
          <tpl hier="4" item="3"/>
          <tpl fld="3" item="15"/>
          <tpl fld="2" item="27"/>
          <tpl hier="9" item="1"/>
          <tpl hier="11" item="4"/>
          <tpl hier="12" item="5"/>
          <tpl fld="4" item="0"/>
        </tpls>
      </n>
      <n v="8087387412">
        <tpls c="8">
          <tpl hier="1" item="6"/>
          <tpl hier="4" item="3"/>
          <tpl fld="3" item="14"/>
          <tpl fld="2" item="27"/>
          <tpl hier="9" item="1"/>
          <tpl hier="11" item="4"/>
          <tpl hier="12" item="5"/>
          <tpl fld="4" item="0"/>
        </tpls>
      </n>
      <n v="41368585600">
        <tpls c="8">
          <tpl hier="1" item="6"/>
          <tpl hier="4" item="3"/>
          <tpl fld="3" item="13"/>
          <tpl fld="2" item="27"/>
          <tpl hier="9" item="1"/>
          <tpl hier="11" item="4"/>
          <tpl hier="12" item="5"/>
          <tpl fld="4" item="0"/>
        </tpls>
      </n>
      <n v="30056147028">
        <tpls c="8">
          <tpl hier="1" item="6"/>
          <tpl hier="4" item="3"/>
          <tpl fld="3" item="4"/>
          <tpl fld="2" item="26"/>
          <tpl hier="9" item="1"/>
          <tpl hier="11" item="4"/>
          <tpl hier="12" item="5"/>
          <tpl fld="4" item="0"/>
        </tpls>
      </n>
      <n v="196412247296">
        <tpls c="8">
          <tpl hier="1" item="6"/>
          <tpl hier="4" item="3"/>
          <tpl fld="3" item="58"/>
          <tpl fld="2" item="26"/>
          <tpl hier="9" item="1"/>
          <tpl hier="11" item="4"/>
          <tpl hier="12" item="5"/>
          <tpl fld="4" item="0"/>
        </tpls>
      </n>
      <n v="871409645568">
        <tpls c="8">
          <tpl hier="1" item="6"/>
          <tpl hier="4" item="3"/>
          <tpl fld="3" item="2"/>
          <tpl fld="2" item="26"/>
          <tpl hier="9" item="1"/>
          <tpl hier="11" item="4"/>
          <tpl hier="12" item="5"/>
          <tpl fld="4" item="0"/>
        </tpls>
      </n>
      <n v="4081665652">
        <tpls c="8">
          <tpl hier="1" item="6"/>
          <tpl hier="4" item="3"/>
          <tpl fld="3" item="54"/>
          <tpl fld="2" item="24"/>
          <tpl hier="9" item="1"/>
          <tpl hier="11" item="4"/>
          <tpl hier="12" item="5"/>
          <tpl fld="4" item="0"/>
        </tpls>
      </n>
      <n v="10624112021">
        <tpls c="8">
          <tpl hier="1" item="6"/>
          <tpl hier="4" item="3"/>
          <tpl fld="3" item="53"/>
          <tpl fld="2" item="24"/>
          <tpl hier="9" item="1"/>
          <tpl hier="11" item="4"/>
          <tpl hier="12" item="5"/>
          <tpl fld="4" item="0"/>
        </tpls>
      </n>
      <n v="23249774912">
        <tpls c="8">
          <tpl hier="1" item="6"/>
          <tpl hier="4" item="3"/>
          <tpl fld="3" item="52"/>
          <tpl fld="2" item="24"/>
          <tpl hier="9" item="1"/>
          <tpl hier="11" item="4"/>
          <tpl hier="12" item="5"/>
          <tpl fld="4" item="0"/>
        </tpls>
      </n>
      <n v="77733402432">
        <tpls c="8">
          <tpl hier="1" item="6"/>
          <tpl hier="4" item="3"/>
          <tpl fld="3" item="48"/>
          <tpl fld="2" item="17"/>
          <tpl hier="9" item="1"/>
          <tpl hier="11" item="4"/>
          <tpl hier="12" item="5"/>
          <tpl fld="4" item="0"/>
        </tpls>
      </n>
      <n v="486166787264">
        <tpls c="8">
          <tpl hier="1" item="6"/>
          <tpl hier="4" item="3"/>
          <tpl fld="3" item="46"/>
          <tpl fld="2" item="17"/>
          <tpl hier="9" item="1"/>
          <tpl hier="11" item="4"/>
          <tpl hier="12" item="5"/>
          <tpl fld="4" item="0"/>
        </tpls>
      </n>
      <n v="2601388982272">
        <tpls c="8">
          <tpl hier="1" item="6"/>
          <tpl hier="4" item="3"/>
          <tpl fld="3" item="45"/>
          <tpl fld="2" item="17"/>
          <tpl hier="9" item="1"/>
          <tpl hier="11" item="4"/>
          <tpl hier="12" item="5"/>
          <tpl fld="4" item="0"/>
        </tpls>
      </n>
      <n v="5637834915840">
        <tpls c="8">
          <tpl hier="1" item="6"/>
          <tpl hier="4" item="3"/>
          <tpl fld="3" item="47"/>
          <tpl fld="2" item="17"/>
          <tpl hier="9" item="1"/>
          <tpl hier="11" item="4"/>
          <tpl hier="12" item="5"/>
          <tpl fld="4" item="0"/>
        </tpls>
      </n>
      <n v="2357133412">
        <tpls c="8">
          <tpl hier="1" item="6"/>
          <tpl hier="4" item="3"/>
          <tpl fld="3" item="34"/>
          <tpl fld="2" item="13"/>
          <tpl hier="9" item="1"/>
          <tpl hier="11" item="4"/>
          <tpl hier="12" item="5"/>
          <tpl fld="4" item="0"/>
        </tpls>
      </n>
      <n v="10373711180">
        <tpls c="8">
          <tpl hier="1" item="6"/>
          <tpl hier="4" item="3"/>
          <tpl fld="3" item="36"/>
          <tpl fld="2" item="13"/>
          <tpl hier="9" item="1"/>
          <tpl hier="11" item="4"/>
          <tpl hier="12" item="5"/>
          <tpl fld="4" item="0"/>
        </tpls>
      </n>
      <n v="24324507888">
        <tpls c="8">
          <tpl hier="1" item="6"/>
          <tpl hier="4" item="3"/>
          <tpl fld="3" item="27"/>
          <tpl fld="2" item="13"/>
          <tpl hier="9" item="1"/>
          <tpl hier="11" item="4"/>
          <tpl hier="12" item="5"/>
          <tpl fld="4" item="0"/>
        </tpls>
      </n>
      <n v="104444457344">
        <tpls c="8">
          <tpl hier="1" item="6"/>
          <tpl hier="4" item="3"/>
          <tpl fld="3" item="33"/>
          <tpl fld="2" item="13"/>
          <tpl hier="9" item="1"/>
          <tpl hier="11" item="4"/>
          <tpl hier="12" item="5"/>
          <tpl fld="4" item="0"/>
        </tpls>
      </n>
      <n v="2760267554">
        <tpls c="8">
          <tpl hier="1" item="6"/>
          <tpl hier="4" item="3"/>
          <tpl fld="3" item="18"/>
          <tpl fld="2" item="23"/>
          <tpl hier="9" item="1"/>
          <tpl hier="11" item="4"/>
          <tpl hier="12" item="5"/>
          <tpl fld="4" item="0"/>
        </tpls>
      </n>
      <n v="9198076192">
        <tpls c="8">
          <tpl hier="1" item="6"/>
          <tpl hier="4" item="3"/>
          <tpl fld="3" item="22"/>
          <tpl fld="2" item="23"/>
          <tpl hier="9" item="1"/>
          <tpl hier="11" item="4"/>
          <tpl hier="12" item="5"/>
          <tpl fld="4" item="0"/>
        </tpls>
      </n>
      <n v="26807370368">
        <tpls c="8">
          <tpl hier="1" item="6"/>
          <tpl hier="4" item="3"/>
          <tpl fld="3" item="17"/>
          <tpl fld="2" item="23"/>
          <tpl hier="9" item="1"/>
          <tpl hier="11" item="4"/>
          <tpl hier="12" item="5"/>
          <tpl fld="4" item="0"/>
        </tpls>
      </n>
      <n v="77381851744">
        <tpls c="8">
          <tpl hier="1" item="6"/>
          <tpl hier="4" item="3"/>
          <tpl fld="3" item="21"/>
          <tpl fld="2" item="23"/>
          <tpl hier="9" item="1"/>
          <tpl hier="11" item="4"/>
          <tpl hier="12" item="5"/>
          <tpl fld="4" item="0"/>
        </tpls>
      </n>
      <n v="2304925230">
        <tpls c="8">
          <tpl hier="1" item="6"/>
          <tpl hier="4" item="3"/>
          <tpl fld="3" item="8"/>
          <tpl fld="2" item="30"/>
          <tpl hier="9" item="1"/>
          <tpl hier="11" item="4"/>
          <tpl hier="12" item="5"/>
          <tpl fld="4" item="0"/>
        </tpls>
      </n>
      <n v="7973400776">
        <tpls c="8">
          <tpl hier="1" item="6"/>
          <tpl hier="4" item="3"/>
          <tpl fld="3" item="7"/>
          <tpl fld="2" item="30"/>
          <tpl hier="9" item="1"/>
          <tpl hier="11" item="4"/>
          <tpl hier="12" item="5"/>
          <tpl fld="4" item="0"/>
        </tpls>
      </n>
      <n v="21329379588">
        <tpls c="8">
          <tpl hier="1" item="6"/>
          <tpl hier="4" item="3"/>
          <tpl fld="3" item="1"/>
          <tpl fld="2" item="30"/>
          <tpl hier="9" item="1"/>
          <tpl hier="11" item="4"/>
          <tpl hier="12" item="5"/>
          <tpl fld="4" item="0"/>
        </tpls>
      </n>
      <n v="11176937584">
        <tpls c="8">
          <tpl hier="1" item="6"/>
          <tpl hier="4" item="3"/>
          <tpl fld="3" item="44"/>
          <tpl fld="2" item="45"/>
          <tpl hier="9" item="1"/>
          <tpl hier="11" item="4"/>
          <tpl hier="12" item="5"/>
          <tpl fld="4" item="0"/>
        </tpls>
      </n>
      <n v="896797228899">
        <tpls c="8">
          <tpl hier="1" item="6"/>
          <tpl hier="4" item="3"/>
          <tpl fld="3" item="31"/>
          <tpl fld="2" item="45"/>
          <tpl hier="9" item="1"/>
          <tpl hier="11" item="4"/>
          <tpl hier="12" item="5"/>
          <tpl fld="4" item="0"/>
        </tpls>
      </n>
      <n v="520946905728">
        <tpls c="8">
          <tpl hier="1" item="6"/>
          <tpl hier="4" item="3"/>
          <tpl fld="3" item="11"/>
          <tpl fld="2" item="45"/>
          <tpl hier="9" item="1"/>
          <tpl hier="11" item="4"/>
          <tpl hier="12" item="5"/>
          <tpl fld="4" item="0"/>
        </tpls>
      </n>
      <n v="27209295144">
        <tpls c="8">
          <tpl hier="1" item="6"/>
          <tpl hier="4" item="3"/>
          <tpl fld="3" item="48"/>
          <tpl fld="2" item="25"/>
          <tpl hier="9" item="1"/>
          <tpl hier="11" item="4"/>
          <tpl hier="12" item="5"/>
          <tpl fld="4" item="0"/>
        </tpls>
      </n>
      <n v="143057389344">
        <tpls c="8">
          <tpl hier="1" item="6"/>
          <tpl hier="4" item="3"/>
          <tpl fld="3" item="36"/>
          <tpl fld="2" item="25"/>
          <tpl hier="9" item="1"/>
          <tpl hier="11" item="4"/>
          <tpl hier="12" item="5"/>
          <tpl fld="4" item="0"/>
        </tpls>
      </n>
      <n v="391693138560">
        <tpls c="8">
          <tpl hier="1" item="6"/>
          <tpl hier="4" item="3"/>
          <tpl fld="3" item="17"/>
          <tpl fld="2" item="25"/>
          <tpl hier="9" item="1"/>
          <tpl hier="11" item="4"/>
          <tpl hier="12" item="5"/>
          <tpl fld="4" item="0"/>
        </tpls>
      </n>
      <n v="26885583104">
        <tpls c="8">
          <tpl hier="1" item="6"/>
          <tpl hier="4" item="3"/>
          <tpl fld="3" item="43"/>
          <tpl fld="2" item="38"/>
          <tpl hier="9" item="1"/>
          <tpl hier="11" item="4"/>
          <tpl hier="12" item="5"/>
          <tpl fld="4" item="0"/>
        </tpls>
      </n>
      <n v="80237754752">
        <tpls c="8">
          <tpl hier="1" item="6"/>
          <tpl hier="4" item="3"/>
          <tpl fld="3" item="24"/>
          <tpl fld="2" item="38"/>
          <tpl hier="9" item="1"/>
          <tpl hier="11" item="4"/>
          <tpl hier="12" item="5"/>
          <tpl fld="4" item="0"/>
        </tpls>
      </n>
      <n v="385444649728">
        <tpls c="8">
          <tpl hier="1" item="6"/>
          <tpl hier="4" item="3"/>
          <tpl fld="3" item="9"/>
          <tpl fld="2" item="38"/>
          <tpl hier="9" item="1"/>
          <tpl hier="11" item="4"/>
          <tpl hier="12" item="5"/>
          <tpl fld="4" item="0"/>
        </tpls>
      </n>
      <n v="8798773484">
        <tpls c="8">
          <tpl hier="1" item="6"/>
          <tpl hier="4" item="3"/>
          <tpl fld="3" item="40"/>
          <tpl fld="2" item="16"/>
          <tpl hier="9" item="1"/>
          <tpl hier="11" item="4"/>
          <tpl hier="12" item="5"/>
          <tpl fld="4" item="0"/>
        </tpls>
      </n>
      <n v="28835977888">
        <tpls c="8">
          <tpl hier="1" item="6"/>
          <tpl hier="4" item="3"/>
          <tpl fld="3" item="28"/>
          <tpl fld="2" item="16"/>
          <tpl hier="9" item="1"/>
          <tpl hier="11" item="4"/>
          <tpl hier="12" item="5"/>
          <tpl fld="4" item="0"/>
        </tpls>
      </n>
      <n v="66758666240">
        <tpls c="8">
          <tpl hier="1" item="6"/>
          <tpl hier="4" item="3"/>
          <tpl fld="3" item="13"/>
          <tpl fld="2" item="16"/>
          <tpl hier="9" item="1"/>
          <tpl hier="11" item="4"/>
          <tpl hier="12" item="5"/>
          <tpl fld="4" item="0"/>
        </tpls>
      </n>
      <n v="83555772288">
        <tpls c="8">
          <tpl hier="1" item="6"/>
          <tpl hier="4" item="3"/>
          <tpl fld="3" item="54"/>
          <tpl fld="2" item="10"/>
          <tpl hier="9" item="1"/>
          <tpl hier="11" item="4"/>
          <tpl hier="12" item="5"/>
          <tpl fld="4" item="0"/>
        </tpls>
      </n>
      <n v="214119521984">
        <tpls c="8">
          <tpl hier="1" item="6"/>
          <tpl hier="4" item="3"/>
          <tpl fld="3" item="45"/>
          <tpl fld="2" item="10"/>
          <tpl hier="9" item="1"/>
          <tpl hier="11" item="4"/>
          <tpl hier="12" item="5"/>
          <tpl fld="4" item="0"/>
        </tpls>
      </n>
      <n v="1002643696128">
        <tpls c="8">
          <tpl hier="1" item="6"/>
          <tpl hier="4" item="3"/>
          <tpl fld="3" item="29"/>
          <tpl fld="2" item="10"/>
          <tpl hier="9" item="1"/>
          <tpl hier="11" item="4"/>
          <tpl hier="12" item="5"/>
          <tpl fld="4" item="0"/>
        </tpls>
      </n>
      <n v="60608162592">
        <tpls c="8">
          <tpl hier="1" item="6"/>
          <tpl hier="4" item="3"/>
          <tpl fld="3" item="56"/>
          <tpl fld="2" item="12"/>
          <tpl hier="9" item="1"/>
          <tpl hier="11" item="4"/>
          <tpl hier="12" item="5"/>
          <tpl fld="4" item="0"/>
        </tpls>
      </n>
      <n v="294057599648">
        <tpls c="8">
          <tpl hier="1" item="6"/>
          <tpl hier="4" item="3"/>
          <tpl fld="3" item="45"/>
          <tpl fld="2" item="12"/>
          <tpl hier="9" item="1"/>
          <tpl hier="11" item="4"/>
          <tpl hier="12" item="5"/>
          <tpl fld="4" item="0"/>
        </tpls>
      </n>
      <n v="1698439411968">
        <tpls c="8">
          <tpl hier="1" item="6"/>
          <tpl hier="4" item="3"/>
          <tpl fld="3" item="23"/>
          <tpl fld="2" item="12"/>
          <tpl hier="9" item="1"/>
          <tpl hier="11" item="4"/>
          <tpl hier="12" item="5"/>
          <tpl fld="4" item="0"/>
        </tpls>
      </n>
      <n v="48412600640">
        <tpls c="8">
          <tpl hier="1" item="6"/>
          <tpl hier="4" item="3"/>
          <tpl fld="3" item="40"/>
          <tpl fld="2" item="18"/>
          <tpl hier="9" item="1"/>
          <tpl hier="11" item="4"/>
          <tpl hier="12" item="5"/>
          <tpl fld="4" item="0"/>
        </tpls>
      </n>
      <n v="234925963456">
        <tpls c="8">
          <tpl hier="1" item="6"/>
          <tpl hier="4" item="3"/>
          <tpl fld="3" item="27"/>
          <tpl fld="2" item="18"/>
          <tpl hier="9" item="1"/>
          <tpl hier="11" item="4"/>
          <tpl hier="12" item="5"/>
          <tpl fld="4" item="0"/>
        </tpls>
      </n>
      <n v="175769100288">
        <tpls c="8">
          <tpl hier="1" item="6"/>
          <tpl hier="4" item="3"/>
          <tpl fld="3" item="5"/>
          <tpl fld="2" item="18"/>
          <tpl hier="9" item="1"/>
          <tpl hier="11" item="4"/>
          <tpl hier="12" item="5"/>
          <tpl fld="4" item="0"/>
        </tpls>
      </n>
      <n v="5105236780">
        <tpls c="8">
          <tpl hier="1" item="6"/>
          <tpl hier="4" item="3"/>
          <tpl fld="3" item="31"/>
          <tpl fld="2" item="20"/>
          <tpl hier="9" item="1"/>
          <tpl hier="11" item="4"/>
          <tpl hier="12" item="5"/>
          <tpl fld="4" item="0"/>
        </tpls>
      </n>
      <n v="12465863488">
        <tpls c="8">
          <tpl hier="1" item="6"/>
          <tpl hier="4" item="3"/>
          <tpl fld="3" item="1"/>
          <tpl fld="2" item="20"/>
          <tpl hier="9" item="1"/>
          <tpl hier="11" item="4"/>
          <tpl hier="12" item="5"/>
          <tpl fld="4" item="0"/>
        </tpls>
      </n>
      <n v="6444514984">
        <tpls c="8">
          <tpl hier="1" item="6"/>
          <tpl hier="4" item="3"/>
          <tpl fld="3" item="10"/>
          <tpl fld="2" item="32"/>
          <tpl hier="9" item="1"/>
          <tpl hier="11" item="4"/>
          <tpl hier="12" item="5"/>
          <tpl fld="4" item="0"/>
        </tpls>
      </n>
      <n v="30833828000">
        <tpls c="8">
          <tpl hier="1" item="6"/>
          <tpl hier="4" item="3"/>
          <tpl fld="3" item="27"/>
          <tpl fld="2" item="32"/>
          <tpl hier="9" item="1"/>
          <tpl hier="11" item="4"/>
          <tpl hier="12" item="5"/>
          <tpl fld="4" item="0"/>
        </tpls>
      </n>
      <n v="32832056">
        <tpls c="8">
          <tpl hier="1" item="6"/>
          <tpl hier="4" item="3"/>
          <tpl fld="3" item="16"/>
          <tpl fld="2" item="9"/>
          <tpl hier="9" item="1"/>
          <tpl hier="11" item="4"/>
          <tpl hier="12" item="5"/>
          <tpl fld="4" item="0"/>
        </tpls>
      </n>
      <n v="3122722086">
        <tpls c="8">
          <tpl hier="1" item="6"/>
          <tpl hier="4" item="3"/>
          <tpl fld="3" item="24"/>
          <tpl fld="2" item="9"/>
          <tpl hier="9" item="1"/>
          <tpl hier="11" item="4"/>
          <tpl hier="12" item="5"/>
          <tpl fld="4" item="0"/>
        </tpls>
      </n>
      <n v="2973204087.875">
        <tpls c="8">
          <tpl hier="1" item="6"/>
          <tpl hier="4" item="3"/>
          <tpl fld="3" item="20"/>
          <tpl fld="2" item="11"/>
          <tpl hier="9" item="1"/>
          <tpl hier="11" item="4"/>
          <tpl hier="12" item="5"/>
          <tpl fld="4" item="0"/>
        </tpls>
      </n>
      <n v="26562229164">
        <tpls c="8">
          <tpl hier="1" item="6"/>
          <tpl hier="4" item="3"/>
          <tpl fld="3" item="29"/>
          <tpl fld="2" item="11"/>
          <tpl hier="9" item="1"/>
          <tpl hier="11" item="4"/>
          <tpl hier="12" item="5"/>
          <tpl fld="4" item="0"/>
        </tpls>
      </n>
      <n v="496947703488">
        <tpls c="8">
          <tpl hier="1" item="6"/>
          <tpl hier="4" item="3"/>
          <tpl fld="3" item="58"/>
          <tpl fld="2" item="15"/>
          <tpl hier="9" item="1"/>
          <tpl hier="11" item="4"/>
          <tpl hier="12" item="5"/>
          <tpl fld="4" item="0"/>
        </tpls>
      </n>
      <n v="23171751459">
        <tpls c="8">
          <tpl hier="1" item="6"/>
          <tpl hier="4" item="3"/>
          <tpl fld="3" item="31"/>
          <tpl fld="2" item="19"/>
          <tpl hier="9" item="1"/>
          <tpl hier="11" item="4"/>
          <tpl hier="12" item="5"/>
          <tpl fld="4" item="0"/>
        </tpls>
      </n>
      <n v="88700691392">
        <tpls c="8">
          <tpl hier="1" item="6"/>
          <tpl hier="4" item="3"/>
          <tpl fld="3" item="7"/>
          <tpl fld="2" item="2"/>
          <tpl hier="9" item="1"/>
          <tpl hier="11" item="4"/>
          <tpl hier="12" item="5"/>
          <tpl fld="4" item="0"/>
        </tpls>
      </n>
      <n v="2722359175168">
        <tpls c="8">
          <tpl hier="1" item="6"/>
          <tpl hier="4" item="3"/>
          <tpl fld="3" item="9"/>
          <tpl fld="2" item="6"/>
          <tpl hier="9" item="1"/>
          <tpl hier="11" item="4"/>
          <tpl hier="12" item="5"/>
          <tpl fld="4" item="0"/>
        </tpls>
      </n>
      <n v="3459278168576">
        <tpls c="8">
          <tpl hier="1" item="6"/>
          <tpl hier="4" item="3"/>
          <tpl fld="3" item="52"/>
          <tpl fld="2" item="1"/>
          <tpl hier="9" item="1"/>
          <tpl hier="11" item="4"/>
          <tpl hier="12" item="5"/>
          <tpl fld="4" item="0"/>
        </tpls>
      </n>
      <n v="40049578544">
        <tpls c="8">
          <tpl hier="1" item="6"/>
          <tpl hier="4" item="3"/>
          <tpl fld="3" item="42"/>
          <tpl fld="2" item="7"/>
          <tpl hier="9" item="1"/>
          <tpl hier="11" item="4"/>
          <tpl hier="12" item="5"/>
          <tpl fld="4" item="0"/>
        </tpls>
      </n>
      <n v="47202405120">
        <tpls c="8">
          <tpl hier="1" item="6"/>
          <tpl hier="4" item="3"/>
          <tpl fld="3" item="19"/>
          <tpl fld="2" item="30"/>
          <tpl hier="9" item="1"/>
          <tpl hier="11" item="4"/>
          <tpl hier="12" item="5"/>
          <tpl fld="4" item="0"/>
        </tpls>
      </n>
      <n v="11469410432">
        <tpls c="8">
          <tpl hier="1" item="6"/>
          <tpl hier="4" item="3"/>
          <tpl fld="3" item="26"/>
          <tpl fld="2" item="45"/>
          <tpl hier="9" item="1"/>
          <tpl hier="11" item="4"/>
          <tpl hier="12" item="5"/>
          <tpl fld="4" item="0"/>
        </tpls>
      </n>
      <n v="587103028174">
        <tpls c="8">
          <tpl hier="1" item="6"/>
          <tpl hier="4" item="3"/>
          <tpl fld="3" item="25"/>
          <tpl fld="2" item="45"/>
          <tpl hier="9" item="1"/>
          <tpl hier="11" item="4"/>
          <tpl hier="12" item="5"/>
          <tpl fld="4" item="0"/>
        </tpls>
      </n>
      <n v="335547963320">
        <tpls c="8">
          <tpl hier="1" item="6"/>
          <tpl hier="4" item="3"/>
          <tpl fld="3" item="24"/>
          <tpl fld="2" item="45"/>
          <tpl hier="9" item="1"/>
          <tpl hier="11" item="4"/>
          <tpl hier="12" item="5"/>
          <tpl fld="4" item="0"/>
        </tpls>
      </n>
      <n v="2263657155257.7031">
        <tpls c="8">
          <tpl hier="1" item="6"/>
          <tpl hier="4" item="3"/>
          <tpl fld="3" item="23"/>
          <tpl fld="2" item="45"/>
          <tpl hier="9" item="1"/>
          <tpl hier="11" item="4"/>
          <tpl hier="12" item="5"/>
          <tpl fld="4" item="0"/>
        </tpls>
      </n>
      <n v="60763468272">
        <tpls c="8">
          <tpl hier="1" item="6"/>
          <tpl hier="4" item="3"/>
          <tpl fld="3" item="10"/>
          <tpl fld="2" item="25"/>
          <tpl hier="9" item="1"/>
          <tpl hier="11" item="4"/>
          <tpl hier="12" item="5"/>
          <tpl fld="4" item="0"/>
        </tpls>
      </n>
      <n v="164738459072">
        <tpls c="8">
          <tpl hier="1" item="6"/>
          <tpl hier="4" item="3"/>
          <tpl fld="3" item="12"/>
          <tpl fld="2" item="25"/>
          <tpl hier="9" item="1"/>
          <tpl hier="11" item="4"/>
          <tpl hier="12" item="5"/>
          <tpl fld="4" item="0"/>
        </tpls>
      </n>
      <n v="387037947564">
        <tpls c="8">
          <tpl hier="1" item="6"/>
          <tpl hier="4" item="3"/>
          <tpl fld="3" item="11"/>
          <tpl fld="2" item="25"/>
          <tpl hier="9" item="1"/>
          <tpl hier="11" item="4"/>
          <tpl hier="12" item="5"/>
          <tpl fld="4" item="0"/>
        </tpls>
      </n>
      <n v="1462316475904">
        <tpls c="8">
          <tpl hier="1" item="6"/>
          <tpl hier="4" item="3"/>
          <tpl fld="3" item="9"/>
          <tpl fld="2" item="25"/>
          <tpl hier="9" item="1"/>
          <tpl hier="11" item="4"/>
          <tpl hier="12" item="5"/>
          <tpl fld="4" item="0"/>
        </tpls>
      </n>
      <n v="15647025864">
        <tpls c="8">
          <tpl hier="1" item="6"/>
          <tpl hier="4" item="3"/>
          <tpl fld="3" item="57"/>
          <tpl fld="2" item="38"/>
          <tpl hier="9" item="1"/>
          <tpl hier="11" item="4"/>
          <tpl hier="12" item="5"/>
          <tpl fld="4" item="0"/>
        </tpls>
      </n>
      <n v="36781360696">
        <tpls c="8">
          <tpl hier="1" item="6"/>
          <tpl hier="4" item="3"/>
          <tpl fld="3" item="3"/>
          <tpl fld="2" item="38"/>
          <tpl hier="9" item="1"/>
          <tpl hier="11" item="4"/>
          <tpl hier="12" item="5"/>
          <tpl fld="4" item="0"/>
        </tpls>
      </n>
      <n v="107206029952">
        <tpls c="8">
          <tpl hier="1" item="6"/>
          <tpl hier="4" item="3"/>
          <tpl fld="3" item="1"/>
          <tpl fld="2" item="38"/>
          <tpl hier="9" item="1"/>
          <tpl hier="11" item="4"/>
          <tpl hier="12" item="5"/>
          <tpl fld="4" item="0"/>
        </tpls>
      </n>
      <n v="7796749441">
        <tpls c="8">
          <tpl hier="1" item="6"/>
          <tpl hier="4" item="3"/>
          <tpl fld="3" item="20"/>
          <tpl fld="2" item="16"/>
          <tpl hier="9" item="1"/>
          <tpl hier="11" item="4"/>
          <tpl hier="12" item="5"/>
          <tpl fld="4" item="0"/>
        </tpls>
      </n>
      <n v="23100546040">
        <tpls c="8">
          <tpl hier="1" item="6"/>
          <tpl hier="4" item="3"/>
          <tpl fld="3" item="51"/>
          <tpl fld="2" item="16"/>
          <tpl hier="9" item="1"/>
          <tpl hier="11" item="4"/>
          <tpl hier="12" item="5"/>
          <tpl fld="4" item="0"/>
        </tpls>
      </n>
      <n v="34000819200">
        <tpls c="8">
          <tpl hier="1" item="6"/>
          <tpl hier="4" item="3"/>
          <tpl fld="3" item="38"/>
          <tpl fld="2" item="16"/>
          <tpl hier="9" item="1"/>
          <tpl hier="11" item="4"/>
          <tpl hier="12" item="5"/>
          <tpl fld="4" item="0"/>
        </tpls>
      </n>
      <n v="21336480352">
        <tpls c="8">
          <tpl hier="1" item="6"/>
          <tpl hier="4" item="3"/>
          <tpl fld="3" item="44"/>
          <tpl fld="2" item="10"/>
          <tpl hier="9" item="1"/>
          <tpl hier="11" item="4"/>
          <tpl hier="12" item="5"/>
          <tpl fld="4" item="0"/>
        </tpls>
      </n>
      <n v="83644261776">
        <tpls c="8">
          <tpl hier="1" item="6"/>
          <tpl hier="4" item="3"/>
          <tpl fld="3" item="43"/>
          <tpl fld="2" item="10"/>
          <tpl hier="9" item="1"/>
          <tpl hier="11" item="4"/>
          <tpl hier="12" item="5"/>
          <tpl fld="4" item="0"/>
        </tpls>
      </n>
      <n v="255796575712">
        <tpls c="8">
          <tpl hier="1" item="6"/>
          <tpl hier="4" item="3"/>
          <tpl fld="3" item="42"/>
          <tpl fld="2" item="10"/>
          <tpl hier="9" item="1"/>
          <tpl hier="11" item="4"/>
          <tpl hier="12" item="5"/>
          <tpl fld="4" item="0"/>
        </tpls>
      </n>
      <n v="889277151872">
        <tpls c="8">
          <tpl hier="1" item="6"/>
          <tpl hier="4" item="3"/>
          <tpl fld="3" item="41"/>
          <tpl fld="2" item="10"/>
          <tpl hier="9" item="1"/>
          <tpl hier="11" item="4"/>
          <tpl hier="12" item="5"/>
          <tpl fld="4" item="0"/>
        </tpls>
      </n>
      <n v="28199928176">
        <tpls c="8">
          <tpl hier="1" item="6"/>
          <tpl hier="4" item="3"/>
          <tpl fld="3" item="32"/>
          <tpl fld="2" item="12"/>
          <tpl hier="9" item="1"/>
          <tpl hier="11" item="4"/>
          <tpl hier="12" item="5"/>
          <tpl fld="4" item="0"/>
        </tpls>
      </n>
      <n v="158915444608">
        <tpls c="8">
          <tpl hier="1" item="6"/>
          <tpl hier="4" item="3"/>
          <tpl fld="3" item="31"/>
          <tpl fld="2" item="12"/>
          <tpl hier="9" item="1"/>
          <tpl hier="11" item="4"/>
          <tpl hier="12" item="5"/>
          <tpl fld="4" item="0"/>
        </tpls>
      </n>
      <n v="367149011396">
        <tpls c="8">
          <tpl hier="1" item="6"/>
          <tpl hier="4" item="3"/>
          <tpl fld="3" item="30"/>
          <tpl fld="2" item="12"/>
          <tpl hier="9" item="1"/>
          <tpl hier="11" item="4"/>
          <tpl hier="12" item="5"/>
          <tpl fld="4" item="0"/>
        </tpls>
      </n>
      <n v="1646580928400">
        <tpls c="8">
          <tpl hier="1" item="6"/>
          <tpl hier="4" item="3"/>
          <tpl fld="3" item="29"/>
          <tpl fld="2" item="12"/>
          <tpl hier="9" item="1"/>
          <tpl hier="11" item="4"/>
          <tpl hier="12" item="5"/>
          <tpl fld="4" item="0"/>
        </tpls>
      </n>
      <n v="21058499968">
        <tpls c="8">
          <tpl hier="1" item="6"/>
          <tpl hier="4" item="3"/>
          <tpl fld="3" item="16"/>
          <tpl fld="2" item="18"/>
          <tpl hier="9" item="1"/>
          <tpl hier="11" item="4"/>
          <tpl hier="12" item="5"/>
          <tpl fld="4" item="0"/>
        </tpls>
      </n>
      <n v="99521600576">
        <tpls c="8">
          <tpl hier="1" item="6"/>
          <tpl hier="4" item="3"/>
          <tpl fld="3" item="15"/>
          <tpl fld="2" item="18"/>
          <tpl hier="9" item="1"/>
          <tpl hier="11" item="4"/>
          <tpl hier="12" item="5"/>
          <tpl fld="4" item="0"/>
        </tpls>
      </n>
      <n v="357390574848">
        <tpls c="8">
          <tpl hier="1" item="6"/>
          <tpl hier="4" item="3"/>
          <tpl fld="3" item="14"/>
          <tpl fld="2" item="18"/>
          <tpl hier="9" item="1"/>
          <tpl hier="11" item="4"/>
          <tpl hier="12" item="5"/>
          <tpl fld="4" item="0"/>
        </tpls>
      </n>
      <n v="530947201504">
        <tpls c="8">
          <tpl hier="1" item="6"/>
          <tpl hier="4" item="3"/>
          <tpl fld="3" item="13"/>
          <tpl fld="2" item="18"/>
          <tpl hier="9" item="1"/>
          <tpl hier="11" item="4"/>
          <tpl hier="12" item="5"/>
          <tpl fld="4" item="0"/>
        </tpls>
      </n>
      <n v="888367556.953125">
        <tpls c="8">
          <tpl hier="1" item="6"/>
          <tpl hier="4" item="3"/>
          <tpl fld="3" item="4"/>
          <tpl fld="2" item="20"/>
          <tpl hier="9" item="1"/>
          <tpl hier="11" item="4"/>
          <tpl hier="12" item="5"/>
          <tpl fld="4" item="0"/>
        </tpls>
      </n>
      <n v="8113753792">
        <tpls c="8">
          <tpl hier="1" item="6"/>
          <tpl hier="4" item="3"/>
          <tpl fld="3" item="58"/>
          <tpl fld="2" item="20"/>
          <tpl hier="9" item="1"/>
          <tpl hier="11" item="4"/>
          <tpl hier="12" item="5"/>
          <tpl fld="4" item="0"/>
        </tpls>
      </n>
      <n v="10134070590">
        <tpls c="8">
          <tpl hier="1" item="6"/>
          <tpl hier="4" item="3"/>
          <tpl fld="3" item="2"/>
          <tpl fld="2" item="20"/>
          <tpl hier="9" item="1"/>
          <tpl hier="11" item="4"/>
          <tpl hier="12" item="5"/>
          <tpl fld="4" item="0"/>
        </tpls>
      </n>
      <n v="14435748272">
        <tpls c="8">
          <tpl hier="1" item="6"/>
          <tpl hier="4" item="3"/>
          <tpl fld="3" item="46"/>
          <tpl fld="2" item="32"/>
          <tpl hier="9" item="1"/>
          <tpl hier="11" item="4"/>
          <tpl hier="12" item="5"/>
          <tpl fld="4" item="0"/>
        </tpls>
      </n>
      <n v="33666072832">
        <tpls c="8">
          <tpl hier="1" item="6"/>
          <tpl hier="4" item="3"/>
          <tpl fld="3" item="30"/>
          <tpl fld="2" item="32"/>
          <tpl hier="9" item="1"/>
          <tpl hier="11" item="4"/>
          <tpl hier="12" item="5"/>
          <tpl fld="4" item="0"/>
        </tpls>
      </n>
      <n v="23142048">
        <tpls c="8">
          <tpl hier="1" item="6"/>
          <tpl hier="4" item="3"/>
          <tpl fld="3" item="35"/>
          <tpl fld="2" item="9"/>
          <tpl hier="9" item="1"/>
          <tpl hier="11" item="4"/>
          <tpl hier="12" item="5"/>
          <tpl fld="4" item="0"/>
        </tpls>
      </n>
      <n v="711646780.375">
        <tpls c="8">
          <tpl hier="1" item="6"/>
          <tpl hier="4" item="3"/>
          <tpl fld="3" item="36"/>
          <tpl fld="2" item="9"/>
          <tpl hier="9" item="1"/>
          <tpl hier="11" item="4"/>
          <tpl hier="12" item="5"/>
          <tpl fld="4" item="0"/>
        </tpls>
      </n>
      <n v="3770868920">
        <tpls c="8">
          <tpl hier="1" item="6"/>
          <tpl hier="4" item="3"/>
          <tpl fld="3" item="14"/>
          <tpl fld="2" item="9"/>
          <tpl hier="9" item="1"/>
          <tpl hier="11" item="4"/>
          <tpl hier="12" item="5"/>
          <tpl fld="4" item="0"/>
        </tpls>
      </n>
      <n v="1686369789.25">
        <tpls c="8">
          <tpl hier="1" item="6"/>
          <tpl hier="4" item="3"/>
          <tpl fld="3" item="37"/>
          <tpl fld="2" item="11"/>
          <tpl hier="9" item="1"/>
          <tpl hier="11" item="4"/>
          <tpl hier="12" item="5"/>
          <tpl fld="4" item="0"/>
        </tpls>
      </n>
      <n v="4948226238.5">
        <tpls c="8">
          <tpl hier="1" item="6"/>
          <tpl hier="4" item="3"/>
          <tpl fld="3" item="22"/>
          <tpl fld="2" item="11"/>
          <tpl hier="9" item="1"/>
          <tpl hier="11" item="4"/>
          <tpl hier="12" item="5"/>
          <tpl fld="4" item="0"/>
        </tpls>
      </n>
      <n v="6904714503">
        <tpls c="8">
          <tpl hier="1" item="6"/>
          <tpl hier="4" item="3"/>
          <tpl fld="3" item="2"/>
          <tpl fld="2" item="11"/>
          <tpl hier="9" item="1"/>
          <tpl hier="11" item="4"/>
          <tpl hier="12" item="5"/>
          <tpl fld="4" item="0"/>
        </tpls>
      </n>
      <n v="93259296684">
        <tpls c="8">
          <tpl hier="1" item="6"/>
          <tpl hier="4" item="3"/>
          <tpl fld="3" item="26"/>
          <tpl fld="2" item="15"/>
          <tpl hier="9" item="1"/>
          <tpl hier="11" item="4"/>
          <tpl hier="12" item="5"/>
          <tpl fld="4" item="0"/>
        </tpls>
      </n>
      <n v="456325307008">
        <tpls c="8">
          <tpl hier="1" item="6"/>
          <tpl hier="4" item="3"/>
          <tpl fld="3" item="7"/>
          <tpl fld="2" item="15"/>
          <tpl hier="9" item="1"/>
          <tpl hier="11" item="4"/>
          <tpl hier="12" item="5"/>
          <tpl fld="4" item="0"/>
        </tpls>
      </n>
      <n v="1565933652224">
        <tpls c="8">
          <tpl hier="1" item="6"/>
          <tpl hier="4" item="3"/>
          <tpl fld="3" item="52"/>
          <tpl fld="2" item="15"/>
          <tpl hier="9" item="1"/>
          <tpl hier="11" item="4"/>
          <tpl hier="12" item="5"/>
          <tpl fld="4" item="0"/>
        </tpls>
      </n>
      <n v="10318978272">
        <tpls c="8">
          <tpl hier="1" item="6"/>
          <tpl hier="4" item="3"/>
          <tpl fld="3" item="10"/>
          <tpl fld="2" item="19"/>
          <tpl hier="9" item="1"/>
          <tpl hier="11" item="4"/>
          <tpl hier="12" item="5"/>
          <tpl fld="4" item="0"/>
        </tpls>
      </n>
      <n v="36916372510">
        <tpls c="8">
          <tpl hier="1" item="6"/>
          <tpl hier="4" item="3"/>
          <tpl fld="3" item="0"/>
          <tpl fld="2" item="19"/>
          <tpl hier="9" item="1"/>
          <tpl hier="11" item="4"/>
          <tpl hier="12" item="5"/>
          <tpl fld="4" item="0"/>
        </tpls>
      </n>
      <n v="294579966208">
        <tpls c="8">
          <tpl hier="1" item="6"/>
          <tpl hier="4" item="3"/>
          <tpl fld="3" item="47"/>
          <tpl fld="2" item="19"/>
          <tpl hier="9" item="1"/>
          <tpl hier="11" item="4"/>
          <tpl hier="12" item="5"/>
          <tpl fld="4" item="0"/>
        </tpls>
      </n>
      <n v="16137330872">
        <tpls c="8">
          <tpl hier="1" item="6"/>
          <tpl hier="4" item="3"/>
          <tpl fld="3" item="57"/>
          <tpl fld="2" item="2"/>
          <tpl hier="9" item="1"/>
          <tpl hier="11" item="4"/>
          <tpl hier="12" item="5"/>
          <tpl fld="4" item="0"/>
        </tpls>
      </n>
      <n v="40183506320">
        <tpls c="8">
          <tpl hier="1" item="6"/>
          <tpl hier="4" item="3"/>
          <tpl fld="3" item="50"/>
          <tpl fld="2" item="2"/>
          <tpl hier="9" item="1"/>
          <tpl hier="11" item="4"/>
          <tpl hier="12" item="5"/>
          <tpl fld="4" item="0"/>
        </tpls>
      </n>
      <n v="258509222016">
        <tpls c="8">
          <tpl hier="1" item="6"/>
          <tpl hier="4" item="3"/>
          <tpl fld="3" item="33"/>
          <tpl fld="2" item="2"/>
          <tpl hier="9" item="1"/>
          <tpl hier="11" item="4"/>
          <tpl hier="12" item="5"/>
          <tpl fld="4" item="0"/>
        </tpls>
      </n>
      <n v="1401900000">
        <tpls c="8">
          <tpl hier="1" item="6"/>
          <tpl hier="4" item="3"/>
          <tpl fld="3" item="20"/>
          <tpl fld="2" item="4"/>
          <tpl hier="9" item="1"/>
          <tpl hier="11" item="4"/>
          <tpl hier="12" item="5"/>
          <tpl fld="4" item="0"/>
        </tpls>
      </n>
      <n v="2494728128">
        <tpls c="8">
          <tpl hier="1" item="6"/>
          <tpl hier="4" item="3"/>
          <tpl fld="3" item="28"/>
          <tpl fld="2" item="4"/>
          <tpl hier="9" item="1"/>
          <tpl hier="11" item="4"/>
          <tpl hier="12" item="5"/>
          <tpl fld="4" item="0"/>
        </tpls>
      </n>
      <n v="9010180864">
        <tpls c="8">
          <tpl hier="1" item="6"/>
          <tpl hier="4" item="3"/>
          <tpl fld="3" item="21"/>
          <tpl fld="2" item="4"/>
          <tpl hier="9" item="1"/>
          <tpl hier="11" item="4"/>
          <tpl hier="12" item="5"/>
          <tpl fld="4" item="0"/>
        </tpls>
      </n>
      <n v="125920437824">
        <tpls c="8">
          <tpl hier="1" item="6"/>
          <tpl hier="4" item="3"/>
          <tpl fld="3" item="43"/>
          <tpl fld="2" item="6"/>
          <tpl hier="9" item="1"/>
          <tpl hier="11" item="4"/>
          <tpl hier="12" item="5"/>
          <tpl fld="4" item="0"/>
        </tpls>
      </n>
      <n v="667393842368">
        <tpls c="8">
          <tpl hier="1" item="6"/>
          <tpl hier="4" item="3"/>
          <tpl fld="3" item="24"/>
          <tpl fld="2" item="6"/>
          <tpl hier="9" item="1"/>
          <tpl hier="11" item="4"/>
          <tpl hier="12" item="5"/>
          <tpl fld="4" item="0"/>
        </tpls>
      </n>
      <n v="2826903831552">
        <tpls c="8">
          <tpl hier="1" item="6"/>
          <tpl hier="4" item="3"/>
          <tpl fld="3" item="5"/>
          <tpl fld="2" item="6"/>
          <tpl hier="9" item="1"/>
          <tpl hier="11" item="4"/>
          <tpl hier="12" item="5"/>
          <tpl fld="4" item="0"/>
        </tpls>
      </n>
      <n v="4987704132">
        <tpls c="8">
          <tpl hier="1" item="6"/>
          <tpl hier="4" item="3"/>
          <tpl fld="3" item="31"/>
          <tpl fld="2" item="8"/>
          <tpl hier="9" item="1"/>
          <tpl hier="11" item="4"/>
          <tpl hier="12" item="5"/>
          <tpl fld="4" item="0"/>
        </tpls>
      </n>
      <n v="8195143542">
        <tpls c="8">
          <tpl hier="1" item="6"/>
          <tpl hier="4" item="3"/>
          <tpl fld="3" item="11"/>
          <tpl fld="2" item="8"/>
          <tpl hier="9" item="1"/>
          <tpl hier="11" item="4"/>
          <tpl hier="12" item="5"/>
          <tpl fld="4" item="0"/>
        </tpls>
      </n>
      <n v="1103248576">
        <tpls c="8">
          <tpl hier="1" item="6"/>
          <tpl hier="4" item="3"/>
          <tpl fld="3" item="35"/>
          <tpl fld="2" item="0"/>
          <tpl hier="9" item="1"/>
          <tpl hier="11" item="4"/>
          <tpl hier="12" item="5"/>
          <tpl fld="4" item="0"/>
        </tpls>
      </n>
      <n v="21549796352">
        <tpls c="8">
          <tpl hier="1" item="6"/>
          <tpl hier="4" item="3"/>
          <tpl fld="3" item="15"/>
          <tpl fld="2" item="0"/>
          <tpl hier="9" item="1"/>
          <tpl hier="11" item="4"/>
          <tpl hier="12" item="5"/>
          <tpl fld="4" item="0"/>
        </tpls>
      </n>
      <n v="47134658560">
        <tpls c="8">
          <tpl hier="1" item="6"/>
          <tpl hier="4" item="3"/>
          <tpl fld="3" item="1"/>
          <tpl fld="2" item="0"/>
          <tpl hier="9" item="1"/>
          <tpl hier="11" item="4"/>
          <tpl hier="12" item="5"/>
          <tpl fld="4" item="0"/>
        </tpls>
      </n>
      <n v="35511111032">
        <tpls c="8">
          <tpl hier="1" item="6"/>
          <tpl hier="4" item="3"/>
          <tpl fld="3" item="37"/>
          <tpl fld="2" item="1"/>
          <tpl hier="9" item="1"/>
          <tpl hier="11" item="4"/>
          <tpl hier="12" item="5"/>
          <tpl fld="4" item="0"/>
        </tpls>
      </n>
      <n v="469568960640">
        <tpls c="8">
          <tpl hier="1" item="6"/>
          <tpl hier="4" item="3"/>
          <tpl fld="3" item="58"/>
          <tpl fld="2" item="1"/>
          <tpl hier="9" item="1"/>
          <tpl hier="11" item="4"/>
          <tpl hier="12" item="5"/>
          <tpl fld="4" item="0"/>
        </tpls>
      </n>
      <n v="3927028634624">
        <tpls c="8">
          <tpl hier="1" item="6"/>
          <tpl hier="4" item="3"/>
          <tpl fld="3" item="38"/>
          <tpl fld="2" item="1"/>
          <tpl hier="9" item="1"/>
          <tpl hier="11" item="4"/>
          <tpl hier="12" item="5"/>
          <tpl fld="4" item="0"/>
        </tpls>
      </n>
      <n v="6694209820.5">
        <tpls c="8">
          <tpl hier="1" item="6"/>
          <tpl hier="4" item="3"/>
          <tpl fld="3" item="26"/>
          <tpl fld="2" item="3"/>
          <tpl hier="9" item="1"/>
          <tpl hier="11" item="4"/>
          <tpl hier="12" item="5"/>
          <tpl fld="4" item="0"/>
        </tpls>
      </n>
      <n v="55339789760">
        <tpls c="8">
          <tpl hier="1" item="6"/>
          <tpl hier="4" item="3"/>
          <tpl fld="3" item="53"/>
          <tpl fld="2" item="3"/>
          <tpl hier="9" item="1"/>
          <tpl hier="11" item="4"/>
          <tpl hier="12" item="5"/>
          <tpl fld="4" item="0"/>
        </tpls>
      </n>
      <n v="241376875376">
        <tpls c="8">
          <tpl hier="1" item="6"/>
          <tpl hier="4" item="3"/>
          <tpl fld="3" item="41"/>
          <tpl fld="2" item="3"/>
          <tpl hier="9" item="1"/>
          <tpl hier="11" item="4"/>
          <tpl hier="12" item="5"/>
          <tpl fld="4" item="0"/>
        </tpls>
      </n>
      <n v="5827020672">
        <tpls c="8">
          <tpl hier="1" item="6"/>
          <tpl hier="4" item="3"/>
          <tpl fld="3" item="10"/>
          <tpl fld="2" item="5"/>
          <tpl hier="9" item="1"/>
          <tpl hier="11" item="4"/>
          <tpl hier="12" item="5"/>
          <tpl fld="4" item="0"/>
        </tpls>
      </n>
      <n v="12854074568">
        <tpls c="8">
          <tpl hier="1" item="6"/>
          <tpl hier="4" item="3"/>
          <tpl fld="3" item="45"/>
          <tpl fld="2" item="5"/>
          <tpl hier="9" item="1"/>
          <tpl hier="11" item="4"/>
          <tpl hier="12" item="5"/>
          <tpl fld="4" item="0"/>
        </tpls>
      </n>
      <n v="146150365120">
        <tpls c="8">
          <tpl hier="1" item="6"/>
          <tpl hier="4" item="3"/>
          <tpl fld="3" item="29"/>
          <tpl fld="2" item="5"/>
          <tpl hier="9" item="1"/>
          <tpl hier="11" item="4"/>
          <tpl hier="12" item="5"/>
          <tpl fld="4" item="0"/>
        </tpls>
      </n>
      <n v="13924996208">
        <tpls c="8">
          <tpl hier="1" item="6"/>
          <tpl hier="4" item="3"/>
          <tpl fld="3" item="57"/>
          <tpl fld="2" item="7"/>
          <tpl hier="9" item="1"/>
          <tpl hier="11" item="4"/>
          <tpl hier="12" item="5"/>
          <tpl fld="4" item="0"/>
        </tpls>
      </n>
      <n v="49312844384">
        <tpls c="8">
          <tpl hier="1" item="6"/>
          <tpl hier="4" item="3"/>
          <tpl fld="3" item="27"/>
          <tpl fld="2" item="7"/>
          <tpl hier="9" item="1"/>
          <tpl hier="11" item="4"/>
          <tpl hier="12" item="5"/>
          <tpl fld="4" item="0"/>
        </tpls>
      </n>
      <n v="104158778336">
        <tpls c="8">
          <tpl hier="1" item="6"/>
          <tpl hier="4" item="3"/>
          <tpl fld="3" item="13"/>
          <tpl fld="2" item="7"/>
          <tpl hier="9" item="1"/>
          <tpl hier="11" item="4"/>
          <tpl hier="12" item="5"/>
          <tpl fld="4" item="0"/>
        </tpls>
      </n>
      <n v="3172554777310.625">
        <tpls c="8">
          <tpl hier="1" item="6"/>
          <tpl hier="4" item="3"/>
          <tpl fld="3" item="20"/>
          <tpl fld="1" item="0"/>
          <tpl hier="9" item="1"/>
          <tpl hier="11" item="4"/>
          <tpl hier="12" item="5"/>
          <tpl fld="4" item="0"/>
        </tpls>
      </n>
      <n v="17087009870873.844">
        <tpls c="8">
          <tpl hier="1" item="6"/>
          <tpl hier="4" item="3"/>
          <tpl fld="3" item="17"/>
          <tpl fld="1" item="0"/>
          <tpl hier="9" item="1"/>
          <tpl hier="11" item="4"/>
          <tpl hier="12" item="5"/>
          <tpl fld="4" item="0"/>
        </tpls>
      </n>
      <n v="20619638208">
        <tpls c="8">
          <tpl hier="1" item="6"/>
          <tpl hier="4" item="3"/>
          <tpl fld="3" item="56"/>
          <tpl fld="2" item="2"/>
          <tpl hier="9" item="1"/>
          <tpl hier="11" item="4"/>
          <tpl hier="12" item="5"/>
          <tpl fld="4" item="0"/>
        </tpls>
      </n>
      <n v="57792808704">
        <tpls c="8">
          <tpl hier="1" item="6"/>
          <tpl hier="4" item="3"/>
          <tpl fld="3" item="45"/>
          <tpl fld="2" item="2"/>
          <tpl hier="9" item="1"/>
          <tpl hier="11" item="4"/>
          <tpl hier="12" item="5"/>
          <tpl fld="4" item="0"/>
        </tpls>
      </n>
      <n v="207675315552">
        <tpls c="8">
          <tpl hier="1" item="6"/>
          <tpl hier="4" item="3"/>
          <tpl fld="3" item="13"/>
          <tpl fld="2" item="2"/>
          <tpl hier="9" item="1"/>
          <tpl hier="11" item="4"/>
          <tpl hier="12" item="5"/>
          <tpl fld="4" item="0"/>
        </tpls>
      </n>
      <n v="1792900096">
        <tpls c="8">
          <tpl hier="1" item="6"/>
          <tpl hier="4" item="3"/>
          <tpl fld="3" item="40"/>
          <tpl fld="2" item="4"/>
          <tpl hier="9" item="1"/>
          <tpl hier="11" item="4"/>
          <tpl hier="12" item="5"/>
          <tpl fld="4" item="0"/>
        </tpls>
      </n>
      <n v="2691272512">
        <tpls c="8">
          <tpl hier="1" item="6"/>
          <tpl hier="4" item="3"/>
          <tpl fld="3" item="27"/>
          <tpl fld="2" item="4"/>
          <tpl hier="9" item="1"/>
          <tpl hier="11" item="4"/>
          <tpl hier="12" item="5"/>
          <tpl fld="4" item="0"/>
        </tpls>
      </n>
      <n v="147228083872">
        <tpls c="8">
          <tpl hier="1" item="6"/>
          <tpl hier="4" item="3"/>
          <tpl fld="3" item="39"/>
          <tpl fld="2" item="6"/>
          <tpl hier="9" item="1"/>
          <tpl hier="11" item="4"/>
          <tpl hier="12" item="5"/>
          <tpl fld="4" item="0"/>
        </tpls>
      </n>
      <n v="714937862464">
        <tpls c="8">
          <tpl hier="1" item="6"/>
          <tpl hier="4" item="3"/>
          <tpl fld="3" item="17"/>
          <tpl fld="2" item="6"/>
          <tpl hier="9" item="1"/>
          <tpl hier="11" item="4"/>
          <tpl hier="12" item="5"/>
          <tpl fld="4" item="0"/>
        </tpls>
      </n>
      <n v="789621867.5">
        <tpls c="8">
          <tpl hier="1" item="6"/>
          <tpl hier="4" item="3"/>
          <tpl fld="3" item="48"/>
          <tpl fld="2" item="8"/>
          <tpl hier="9" item="1"/>
          <tpl hier="11" item="4"/>
          <tpl hier="12" item="5"/>
          <tpl fld="4" item="0"/>
        </tpls>
      </n>
      <n v="4400335684">
        <tpls c="8">
          <tpl hier="1" item="6"/>
          <tpl hier="4" item="3"/>
          <tpl fld="3" item="25"/>
          <tpl fld="2" item="8"/>
          <tpl hier="9" item="1"/>
          <tpl hier="11" item="4"/>
          <tpl hier="12" item="5"/>
          <tpl fld="4" item="0"/>
        </tpls>
      </n>
      <n v="10051618354">
        <tpls c="8">
          <tpl hier="1" item="6"/>
          <tpl hier="4" item="3"/>
          <tpl fld="3" item="6"/>
          <tpl fld="2" item="8"/>
          <tpl hier="9" item="1"/>
          <tpl hier="11" item="4"/>
          <tpl hier="12" item="5"/>
          <tpl fld="4" item="0"/>
        </tpls>
      </n>
      <n v="1473137664">
        <tpls c="8">
          <tpl hier="1" item="6"/>
          <tpl hier="4" item="3"/>
          <tpl fld="3" item="34"/>
          <tpl fld="2" item="0"/>
          <tpl hier="9" item="1"/>
          <tpl hier="11" item="4"/>
          <tpl hier="12" item="5"/>
          <tpl fld="4" item="0"/>
        </tpls>
      </n>
      <n v="13946360832">
        <tpls c="8">
          <tpl hier="1" item="6"/>
          <tpl hier="4" item="3"/>
          <tpl fld="3" item="12"/>
          <tpl fld="2" item="0"/>
          <tpl hier="9" item="1"/>
          <tpl hier="11" item="4"/>
          <tpl hier="12" item="5"/>
          <tpl fld="4" item="0"/>
        </tpls>
      </n>
      <n v="54046455808">
        <tpls c="8">
          <tpl hier="1" item="6"/>
          <tpl hier="4" item="3"/>
          <tpl fld="3" item="55"/>
          <tpl fld="2" item="0"/>
          <tpl hier="9" item="1"/>
          <tpl hier="11" item="4"/>
          <tpl hier="12" item="5"/>
          <tpl fld="4" item="0"/>
        </tpls>
      </n>
      <n v="73299999952">
        <tpls c="8">
          <tpl hier="1" item="6"/>
          <tpl hier="4" item="3"/>
          <tpl fld="3" item="18"/>
          <tpl fld="2" item="1"/>
          <tpl hier="9" item="1"/>
          <tpl hier="11" item="4"/>
          <tpl hier="12" item="5"/>
          <tpl fld="4" item="0"/>
        </tpls>
      </n>
      <n v="543576326272">
        <tpls c="8">
          <tpl hier="1" item="6"/>
          <tpl hier="4" item="3"/>
          <tpl fld="3" item="3"/>
          <tpl fld="2" item="1"/>
          <tpl hier="9" item="1"/>
          <tpl hier="11" item="4"/>
          <tpl hier="12" item="5"/>
          <tpl fld="4" item="0"/>
        </tpls>
      </n>
      <n v="3247132296704">
        <tpls c="8">
          <tpl hier="1" item="6"/>
          <tpl hier="4" item="3"/>
          <tpl fld="3" item="49"/>
          <tpl fld="2" item="1"/>
          <tpl hier="9" item="1"/>
          <tpl hier="11" item="4"/>
          <tpl hier="12" item="5"/>
          <tpl fld="4" item="0"/>
        </tpls>
      </n>
      <n v="11244353472">
        <tpls c="8">
          <tpl hier="1" item="6"/>
          <tpl hier="4" item="3"/>
          <tpl fld="3" item="8"/>
          <tpl fld="2" item="3"/>
          <tpl hier="9" item="1"/>
          <tpl hier="11" item="4"/>
          <tpl hier="12" item="5"/>
          <tpl fld="4" item="0"/>
        </tpls>
      </n>
      <n v="63681549304">
        <tpls c="8">
          <tpl hier="1" item="6"/>
          <tpl hier="4" item="3"/>
          <tpl fld="3" item="51"/>
          <tpl fld="2" item="3"/>
          <tpl hier="9" item="1"/>
          <tpl hier="11" item="4"/>
          <tpl hier="12" item="5"/>
          <tpl fld="4" item="0"/>
        </tpls>
      </n>
      <n v="254678634592">
        <tpls c="8">
          <tpl hier="1" item="6"/>
          <tpl hier="4" item="3"/>
          <tpl fld="3" item="19"/>
          <tpl fld="2" item="3"/>
          <tpl hier="9" item="1"/>
          <tpl hier="11" item="4"/>
          <tpl hier="12" item="5"/>
          <tpl fld="4" item="0"/>
        </tpls>
      </n>
      <n v="9473853120">
        <tpls c="8">
          <tpl hier="1" item="6"/>
          <tpl hier="4" item="3"/>
          <tpl fld="3" item="56"/>
          <tpl fld="2" item="5"/>
          <tpl hier="9" item="1"/>
          <tpl hier="11" item="4"/>
          <tpl hier="12" item="5"/>
          <tpl fld="4" item="0"/>
        </tpls>
      </n>
      <n v="13481089984">
        <tpls c="8">
          <tpl hier="1" item="6"/>
          <tpl hier="4" item="3"/>
          <tpl fld="3" item="42"/>
          <tpl fld="2" item="5"/>
          <tpl hier="9" item="1"/>
          <tpl hier="11" item="4"/>
          <tpl hier="12" item="5"/>
          <tpl fld="4" item="0"/>
        </tpls>
      </n>
      <n v="116417447040">
        <tpls c="8">
          <tpl hier="1" item="6"/>
          <tpl hier="4" item="3"/>
          <tpl fld="3" item="23"/>
          <tpl fld="2" item="5"/>
          <tpl hier="9" item="1"/>
          <tpl hier="11" item="4"/>
          <tpl hier="12" item="5"/>
          <tpl fld="4" item="0"/>
        </tpls>
      </n>
      <n v="23124374472">
        <tpls c="8">
          <tpl hier="1" item="6"/>
          <tpl hier="4" item="3"/>
          <tpl fld="3" item="40"/>
          <tpl fld="2" item="7"/>
          <tpl hier="9" item="1"/>
          <tpl hier="11" item="4"/>
          <tpl hier="12" item="5"/>
          <tpl fld="4" item="0"/>
        </tpls>
      </n>
      <n v="39041699476">
        <tpls c="8">
          <tpl hier="1" item="6"/>
          <tpl hier="4" item="3"/>
          <tpl fld="3" item="30"/>
          <tpl fld="2" item="7"/>
          <tpl hier="9" item="1"/>
          <tpl hier="11" item="4"/>
          <tpl hier="12" item="5"/>
          <tpl fld="4" item="0"/>
        </tpls>
      </n>
      <n v="112224503488">
        <tpls c="8">
          <tpl hier="1" item="6"/>
          <tpl hier="4" item="3"/>
          <tpl fld="3" item="9"/>
          <tpl fld="2" item="7"/>
          <tpl hier="9" item="1"/>
          <tpl hier="11" item="4"/>
          <tpl hier="12" item="5"/>
          <tpl fld="4" item="0"/>
        </tpls>
      </n>
      <n v="5802816464971.25">
        <tpls c="8">
          <tpl hier="1" item="6"/>
          <tpl hier="4" item="3"/>
          <tpl fld="3" item="39"/>
          <tpl fld="1" item="0"/>
          <tpl hier="9" item="1"/>
          <tpl hier="11" item="4"/>
          <tpl hier="12" item="5"/>
          <tpl fld="4" item="0"/>
        </tpls>
      </n>
      <n v="16433806064576.619">
        <tpls c="8">
          <tpl hier="1" item="6"/>
          <tpl hier="4" item="3"/>
          <tpl fld="3" item="14"/>
          <tpl fld="1" item="0"/>
          <tpl hier="9" item="1"/>
          <tpl hier="11" item="4"/>
          <tpl hier="12" item="5"/>
          <tpl fld="4" item="0"/>
        </tpls>
      </n>
      <n v="60727719488">
        <tpls c="8">
          <tpl hier="1" item="6"/>
          <tpl hier="4" item="3"/>
          <tpl fld="3" item="42"/>
          <tpl fld="2" item="2"/>
          <tpl hier="9" item="1"/>
          <tpl hier="11" item="4"/>
          <tpl hier="12" item="5"/>
          <tpl fld="4" item="0"/>
        </tpls>
      </n>
      <n v="120437657616">
        <tpls c="8">
          <tpl hier="1" item="6"/>
          <tpl hier="4" item="3"/>
          <tpl fld="3" item="9"/>
          <tpl fld="2" item="2"/>
          <tpl hier="9" item="1"/>
          <tpl hier="11" item="4"/>
          <tpl hier="12" item="5"/>
          <tpl fld="4" item="0"/>
        </tpls>
      </n>
      <n v="2051550016">
        <tpls c="8">
          <tpl hier="1" item="6"/>
          <tpl hier="4" item="3"/>
          <tpl fld="3" item="46"/>
          <tpl fld="2" item="4"/>
          <tpl hier="9" item="1"/>
          <tpl hier="11" item="4"/>
          <tpl hier="12" item="5"/>
          <tpl fld="4" item="0"/>
        </tpls>
      </n>
      <n v="3166292480">
        <tpls c="8">
          <tpl hier="1" item="6"/>
          <tpl hier="4" item="3"/>
          <tpl fld="3" item="30"/>
          <tpl fld="2" item="4"/>
          <tpl hier="9" item="1"/>
          <tpl hier="11" item="4"/>
          <tpl hier="12" item="5"/>
          <tpl fld="4" item="0"/>
        </tpls>
      </n>
      <n v="156710479360">
        <tpls c="8">
          <tpl hier="1" item="6"/>
          <tpl hier="4" item="3"/>
          <tpl fld="3" item="36"/>
          <tpl fld="2" item="6"/>
          <tpl hier="9" item="1"/>
          <tpl hier="11" item="4"/>
          <tpl hier="12" item="5"/>
          <tpl fld="4" item="0"/>
        </tpls>
      </n>
      <n v="680165073216">
        <tpls c="8">
          <tpl hier="1" item="6"/>
          <tpl hier="4" item="3"/>
          <tpl fld="3" item="14"/>
          <tpl fld="2" item="6"/>
          <tpl hier="9" item="1"/>
          <tpl hier="11" item="4"/>
          <tpl hier="12" item="5"/>
          <tpl fld="4" item="0"/>
        </tpls>
      </n>
      <n v="812772048.5">
        <tpls c="8">
          <tpl hier="1" item="6"/>
          <tpl hier="4" item="3"/>
          <tpl fld="3" item="44"/>
          <tpl fld="2" item="8"/>
          <tpl hier="9" item="1"/>
          <tpl hier="11" item="4"/>
          <tpl hier="12" item="5"/>
          <tpl fld="4" item="0"/>
        </tpls>
      </n>
      <n v="4301043170">
        <tpls c="8">
          <tpl hier="1" item="6"/>
          <tpl hier="4" item="3"/>
          <tpl fld="3" item="22"/>
          <tpl fld="2" item="8"/>
          <tpl hier="9" item="1"/>
          <tpl hier="11" item="4"/>
          <tpl hier="12" item="5"/>
          <tpl fld="4" item="0"/>
        </tpls>
      </n>
      <n v="10585639380">
        <tpls c="8">
          <tpl hier="1" item="6"/>
          <tpl hier="4" item="3"/>
          <tpl fld="3" item="2"/>
          <tpl fld="2" item="8"/>
          <tpl hier="9" item="1"/>
          <tpl hier="11" item="4"/>
          <tpl hier="12" item="5"/>
          <tpl fld="4" item="0"/>
        </tpls>
      </n>
      <n v="1894942560">
        <tpls c="8">
          <tpl hier="1" item="6"/>
          <tpl hier="4" item="3"/>
          <tpl fld="3" item="32"/>
          <tpl fld="2" item="0"/>
          <tpl hier="9" item="1"/>
          <tpl hier="11" item="4"/>
          <tpl hier="12" item="5"/>
          <tpl fld="4" item="0"/>
        </tpls>
      </n>
      <n v="13635222016">
        <tpls c="8">
          <tpl hier="1" item="6"/>
          <tpl hier="4" item="3"/>
          <tpl fld="3" item="7"/>
          <tpl fld="2" item="0"/>
          <tpl hier="9" item="1"/>
          <tpl hier="11" item="4"/>
          <tpl hier="12" item="5"/>
          <tpl fld="4" item="0"/>
        </tpls>
      </n>
      <n v="63852158976">
        <tpls c="8">
          <tpl hier="1" item="6"/>
          <tpl hier="4" item="3"/>
          <tpl fld="3" item="52"/>
          <tpl fld="2" item="0"/>
          <tpl hier="9" item="1"/>
          <tpl hier="11" item="4"/>
          <tpl hier="12" item="5"/>
          <tpl fld="4" item="0"/>
        </tpls>
      </n>
      <n v="81533331312">
        <tpls c="8">
          <tpl hier="1" item="6"/>
          <tpl hier="4" item="3"/>
          <tpl fld="3" item="16"/>
          <tpl fld="2" item="1"/>
          <tpl hier="9" item="1"/>
          <tpl hier="11" item="4"/>
          <tpl hier="12" item="5"/>
          <tpl fld="4" item="0"/>
        </tpls>
      </n>
      <n v="750181409280">
        <tpls c="8">
          <tpl hier="1" item="6"/>
          <tpl hier="4" item="3"/>
          <tpl fld="3" item="0"/>
          <tpl fld="2" item="1"/>
          <tpl hier="9" item="1"/>
          <tpl hier="11" item="4"/>
          <tpl hier="12" item="5"/>
          <tpl fld="4" item="0"/>
        </tpls>
      </n>
      <n v="3889009730560">
        <tpls c="8">
          <tpl hier="1" item="6"/>
          <tpl hier="4" item="3"/>
          <tpl fld="3" item="47"/>
          <tpl fld="2" item="1"/>
          <tpl hier="9" item="1"/>
          <tpl hier="11" item="4"/>
          <tpl hier="12" item="5"/>
          <tpl fld="4" item="0"/>
        </tpls>
      </n>
      <n v="9231375060">
        <tpls c="8">
          <tpl hier="1" item="6"/>
          <tpl hier="4" item="3"/>
          <tpl fld="3" item="4"/>
          <tpl fld="2" item="3"/>
          <tpl hier="9" item="1"/>
          <tpl hier="11" item="4"/>
          <tpl hier="12" item="5"/>
          <tpl fld="4" item="0"/>
        </tpls>
      </n>
      <n v="73773516212">
        <tpls c="8">
          <tpl hier="1" item="6"/>
          <tpl hier="4" item="3"/>
          <tpl fld="3" item="50"/>
          <tpl fld="2" item="3"/>
          <tpl hier="9" item="1"/>
          <tpl hier="11" item="4"/>
          <tpl hier="12" item="5"/>
          <tpl fld="4" item="0"/>
        </tpls>
      </n>
      <n v="283412099968">
        <tpls c="8">
          <tpl hier="1" item="6"/>
          <tpl hier="4" item="3"/>
          <tpl fld="3" item="33"/>
          <tpl fld="2" item="3"/>
          <tpl hier="9" item="1"/>
          <tpl hier="11" item="4"/>
          <tpl hier="12" item="5"/>
          <tpl fld="4" item="0"/>
        </tpls>
      </n>
      <n v="7987098624">
        <tpls c="8">
          <tpl hier="1" item="6"/>
          <tpl hier="4" item="3"/>
          <tpl fld="3" item="54"/>
          <tpl fld="2" item="5"/>
          <tpl hier="9" item="1"/>
          <tpl hier="11" item="4"/>
          <tpl hier="12" item="5"/>
          <tpl fld="4" item="0"/>
        </tpls>
      </n>
      <n v="12536787840">
        <tpls c="8">
          <tpl hier="1" item="6"/>
          <tpl hier="4" item="3"/>
          <tpl fld="3" item="28"/>
          <tpl fld="2" item="5"/>
          <tpl hier="9" item="1"/>
          <tpl hier="11" item="4"/>
          <tpl hier="12" item="5"/>
          <tpl fld="4" item="0"/>
        </tpls>
      </n>
      <n v="112609994560">
        <tpls c="8">
          <tpl hier="1" item="6"/>
          <tpl hier="4" item="3"/>
          <tpl fld="3" item="21"/>
          <tpl fld="2" item="5"/>
          <tpl hier="9" item="1"/>
          <tpl hier="11" item="4"/>
          <tpl hier="12" item="5"/>
          <tpl fld="4" item="0"/>
        </tpls>
      </n>
      <n v="22486456552">
        <tpls c="8">
          <tpl hier="1" item="6"/>
          <tpl hier="4" item="3"/>
          <tpl fld="3" item="46"/>
          <tpl fld="2" item="7"/>
          <tpl hier="9" item="1"/>
          <tpl hier="11" item="4"/>
          <tpl hier="12" item="5"/>
          <tpl fld="4" item="0"/>
        </tpls>
      </n>
      <n v="38597133104">
        <tpls c="8">
          <tpl hier="1" item="6"/>
          <tpl hier="4" item="3"/>
          <tpl fld="3" item="24"/>
          <tpl fld="2" item="7"/>
          <tpl hier="9" item="1"/>
          <tpl hier="11" item="4"/>
          <tpl hier="12" item="5"/>
          <tpl fld="4" item="0"/>
        </tpls>
      </n>
      <n v="41276606464">
        <tpls c="8">
          <tpl hier="1" item="6"/>
          <tpl hier="4" item="3"/>
          <tpl fld="3" item="5"/>
          <tpl fld="2" item="7"/>
          <tpl hier="9" item="1"/>
          <tpl hier="11" item="4"/>
          <tpl hier="12" item="5"/>
          <tpl fld="4" item="0"/>
        </tpls>
      </n>
      <n v="7291231390364.125">
        <tpls c="8">
          <tpl hier="1" item="6"/>
          <tpl hier="4" item="3"/>
          <tpl fld="3" item="36"/>
          <tpl fld="1" item="0"/>
          <tpl hier="9" item="1"/>
          <tpl hier="11" item="4"/>
          <tpl hier="12" item="5"/>
          <tpl fld="4" item="0"/>
        </tpls>
      </n>
      <n v="16998289793064.789">
        <tpls c="8">
          <tpl hier="1" item="6"/>
          <tpl hier="4" item="3"/>
          <tpl fld="3" item="11"/>
          <tpl fld="1" item="0"/>
          <tpl hier="9" item="1"/>
          <tpl hier="11" item="4"/>
          <tpl hier="12" item="5"/>
          <tpl fld="4" item="0"/>
        </tpls>
      </n>
      <n v="2027622327.625">
        <tpls c="8">
          <tpl hier="1" item="6"/>
          <tpl hier="4" item="3"/>
          <tpl fld="3" item="26"/>
          <tpl fld="2" item="11"/>
          <tpl hier="9" item="1"/>
          <tpl hier="11" item="4"/>
          <tpl hier="12" item="5"/>
          <tpl fld="4" item="0"/>
        </tpls>
      </n>
      <n v="3566215441.1875">
        <tpls c="8">
          <tpl hier="1" item="6"/>
          <tpl hier="4" item="3"/>
          <tpl fld="3" item="7"/>
          <tpl fld="2" item="11"/>
          <tpl hier="9" item="1"/>
          <tpl hier="11" item="4"/>
          <tpl hier="12" item="5"/>
          <tpl fld="4" item="0"/>
        </tpls>
      </n>
      <n v="13317748077">
        <tpls c="8">
          <tpl hier="1" item="6"/>
          <tpl hier="4" item="3"/>
          <tpl fld="3" item="47"/>
          <tpl fld="2" item="11"/>
          <tpl hier="9" item="1"/>
          <tpl hier="11" item="4"/>
          <tpl hier="12" item="5"/>
          <tpl fld="4" item="0"/>
        </tpls>
      </n>
      <n v="121166588672">
        <tpls c="8">
          <tpl hier="1" item="6"/>
          <tpl hier="4" item="3"/>
          <tpl fld="3" item="10"/>
          <tpl fld="2" item="15"/>
          <tpl hier="9" item="1"/>
          <tpl hier="11" item="4"/>
          <tpl hier="12" item="5"/>
          <tpl fld="4" item="0"/>
        </tpls>
      </n>
      <n v="574118940544">
        <tpls c="8">
          <tpl hier="1" item="6"/>
          <tpl hier="4" item="3"/>
          <tpl fld="3" item="0"/>
          <tpl fld="2" item="15"/>
          <tpl hier="9" item="1"/>
          <tpl hier="11" item="4"/>
          <tpl hier="12" item="5"/>
          <tpl fld="4" item="0"/>
        </tpls>
      </n>
      <n v="1910729934848">
        <tpls c="8">
          <tpl hier="1" item="6"/>
          <tpl hier="4" item="3"/>
          <tpl fld="3" item="33"/>
          <tpl fld="2" item="15"/>
          <tpl hier="9" item="1"/>
          <tpl hier="11" item="4"/>
          <tpl hier="12" item="5"/>
          <tpl fld="4" item="0"/>
        </tpls>
      </n>
      <n v="11747822790">
        <tpls c="8">
          <tpl hier="1" item="6"/>
          <tpl hier="4" item="3"/>
          <tpl fld="3" item="57"/>
          <tpl fld="2" item="19"/>
          <tpl hier="9" item="1"/>
          <tpl hier="11" item="4"/>
          <tpl hier="12" item="5"/>
          <tpl fld="4" item="0"/>
        </tpls>
      </n>
      <n v="49087670536">
        <tpls c="8">
          <tpl hier="1" item="6"/>
          <tpl hier="4" item="3"/>
          <tpl fld="3" item="50"/>
          <tpl fld="2" item="19"/>
          <tpl hier="9" item="1"/>
          <tpl hier="11" item="4"/>
          <tpl hier="12" item="5"/>
          <tpl fld="4" item="0"/>
        </tpls>
      </n>
      <n v="424231167424">
        <tpls c="8">
          <tpl hier="1" item="6"/>
          <tpl hier="4" item="3"/>
          <tpl fld="3" item="21"/>
          <tpl fld="2" item="19"/>
          <tpl hier="9" item="1"/>
          <tpl hier="11" item="4"/>
          <tpl hier="12" item="5"/>
          <tpl fld="4" item="0"/>
        </tpls>
      </n>
      <n v="32458333888">
        <tpls c="8">
          <tpl hier="1" item="6"/>
          <tpl hier="4" item="3"/>
          <tpl fld="3" item="20"/>
          <tpl fld="2" item="2"/>
          <tpl hier="9" item="1"/>
          <tpl hier="11" item="4"/>
          <tpl hier="12" item="5"/>
          <tpl fld="4" item="0"/>
        </tpls>
      </n>
      <n v="40396043852">
        <tpls c="8">
          <tpl hier="1" item="6"/>
          <tpl hier="4" item="3"/>
          <tpl fld="3" item="28"/>
          <tpl fld="2" item="2"/>
          <tpl hier="9" item="1"/>
          <tpl hier="11" item="4"/>
          <tpl hier="12" item="5"/>
          <tpl fld="4" item="0"/>
        </tpls>
      </n>
      <n v="87433875760">
        <tpls c="8">
          <tpl hier="1" item="6"/>
          <tpl hier="4" item="3"/>
          <tpl fld="3" item="5"/>
          <tpl fld="2" item="2"/>
          <tpl hier="9" item="1"/>
          <tpl hier="11" item="4"/>
          <tpl hier="12" item="5"/>
          <tpl fld="4" item="0"/>
        </tpls>
      </n>
      <n v="2190049920">
        <tpls c="8">
          <tpl hier="1" item="6"/>
          <tpl hier="4" item="3"/>
          <tpl fld="3" item="43"/>
          <tpl fld="2" item="4"/>
          <tpl hier="9" item="1"/>
          <tpl hier="11" item="4"/>
          <tpl hier="12" item="5"/>
          <tpl fld="4" item="0"/>
        </tpls>
      </n>
      <n v="2510616256">
        <tpls c="8">
          <tpl hier="1" item="6"/>
          <tpl hier="4" item="3"/>
          <tpl fld="3" item="24"/>
          <tpl fld="2" item="4"/>
          <tpl hier="9" item="1"/>
          <tpl hier="11" item="4"/>
          <tpl hier="12" item="5"/>
          <tpl fld="4" item="0"/>
        </tpls>
      </n>
      <n v="13695623180.5">
        <tpls c="8">
          <tpl hier="1" item="6"/>
          <tpl hier="4" item="3"/>
          <tpl fld="3" item="35"/>
          <tpl fld="2" item="6"/>
          <tpl hier="9" item="1"/>
          <tpl hier="11" item="4"/>
          <tpl hier="12" item="5"/>
          <tpl fld="4" item="0"/>
        </tpls>
      </n>
      <n v="158977022896">
        <tpls c="8">
          <tpl hier="1" item="6"/>
          <tpl hier="4" item="3"/>
          <tpl fld="3" item="31"/>
          <tpl fld="2" item="6"/>
          <tpl hier="9" item="1"/>
          <tpl hier="11" item="4"/>
          <tpl hier="12" item="5"/>
          <tpl fld="4" item="0"/>
        </tpls>
      </n>
      <n v="745144611328">
        <tpls c="8">
          <tpl hier="1" item="6"/>
          <tpl hier="4" item="3"/>
          <tpl fld="3" item="11"/>
          <tpl fld="2" item="6"/>
          <tpl hier="9" item="1"/>
          <tpl hier="11" item="4"/>
          <tpl hier="12" item="5"/>
          <tpl fld="4" item="0"/>
        </tpls>
      </n>
      <n v="1054932299.625">
        <tpls c="8">
          <tpl hier="1" item="6"/>
          <tpl hier="4" item="3"/>
          <tpl fld="3" item="37"/>
          <tpl fld="2" item="8"/>
          <tpl hier="9" item="1"/>
          <tpl hier="11" item="4"/>
          <tpl hier="12" item="5"/>
          <tpl fld="4" item="0"/>
        </tpls>
      </n>
      <n v="4660048752">
        <tpls c="8">
          <tpl hier="1" item="6"/>
          <tpl hier="4" item="3"/>
          <tpl fld="3" item="15"/>
          <tpl fld="2" item="8"/>
          <tpl hier="9" item="1"/>
          <tpl hier="11" item="4"/>
          <tpl hier="12" item="5"/>
          <tpl fld="4" item="0"/>
        </tpls>
      </n>
      <n v="10633936320">
        <tpls c="8">
          <tpl hier="1" item="6"/>
          <tpl hier="4" item="3"/>
          <tpl fld="3" item="1"/>
          <tpl fld="2" item="8"/>
          <tpl hier="9" item="1"/>
          <tpl hier="11" item="4"/>
          <tpl hier="12" item="5"/>
          <tpl fld="4" item="0"/>
        </tpls>
      </n>
      <n v="1895690720">
        <tpls c="8">
          <tpl hier="1" item="6"/>
          <tpl hier="4" item="3"/>
          <tpl fld="3" item="26"/>
          <tpl fld="2" item="0"/>
          <tpl hier="9" item="1"/>
          <tpl hier="11" item="4"/>
          <tpl hier="12" item="5"/>
          <tpl fld="4" item="0"/>
        </tpls>
      </n>
      <n v="12781618176">
        <tpls c="8">
          <tpl hier="1" item="6"/>
          <tpl hier="4" item="3"/>
          <tpl fld="3" item="58"/>
          <tpl fld="2" item="0"/>
          <tpl hier="9" item="1"/>
          <tpl hier="11" item="4"/>
          <tpl hier="12" item="5"/>
          <tpl fld="4" item="0"/>
        </tpls>
      </n>
      <n v="82252832768">
        <tpls c="8">
          <tpl hier="1" item="6"/>
          <tpl hier="4" item="3"/>
          <tpl fld="3" item="38"/>
          <tpl fld="2" item="0"/>
          <tpl hier="9" item="1"/>
          <tpl hier="11" item="4"/>
          <tpl hier="12" item="5"/>
          <tpl fld="4" item="0"/>
        </tpls>
      </n>
      <n v="72086956160">
        <tpls c="8">
          <tpl hier="1" item="6"/>
          <tpl hier="4" item="3"/>
          <tpl fld="3" item="10"/>
          <tpl fld="2" item="1"/>
          <tpl hier="9" item="1"/>
          <tpl hier="11" item="4"/>
          <tpl hier="12" item="5"/>
          <tpl fld="4" item="0"/>
        </tpls>
      </n>
      <n v="734572411520">
        <tpls c="8">
          <tpl hier="1" item="6"/>
          <tpl hier="4" item="3"/>
          <tpl fld="3" item="53"/>
          <tpl fld="2" item="1"/>
          <tpl hier="9" item="1"/>
          <tpl hier="11" item="4"/>
          <tpl hier="12" item="5"/>
          <tpl fld="4" item="0"/>
        </tpls>
      </n>
      <n v="4294142013440">
        <tpls c="8">
          <tpl hier="1" item="6"/>
          <tpl hier="4" item="3"/>
          <tpl fld="3" item="41"/>
          <tpl fld="2" item="1"/>
          <tpl hier="9" item="1"/>
          <tpl hier="11" item="4"/>
          <tpl hier="12" item="5"/>
          <tpl fld="4" item="0"/>
        </tpls>
      </n>
      <n v="16606095444">
        <tpls c="8">
          <tpl hier="1" item="6"/>
          <tpl hier="4" item="3"/>
          <tpl fld="3" item="57"/>
          <tpl fld="2" item="3"/>
          <tpl hier="9" item="1"/>
          <tpl hier="11" item="4"/>
          <tpl hier="12" item="5"/>
          <tpl fld="4" item="0"/>
        </tpls>
      </n>
      <n v="86255396344">
        <tpls c="8">
          <tpl hier="1" item="6"/>
          <tpl hier="4" item="3"/>
          <tpl fld="3" item="45"/>
          <tpl fld="2" item="3"/>
          <tpl hier="9" item="1"/>
          <tpl hier="11" item="4"/>
          <tpl hier="12" item="5"/>
          <tpl fld="4" item="0"/>
        </tpls>
      </n>
      <n v="279934516576">
        <tpls c="8">
          <tpl hier="1" item="6"/>
          <tpl hier="4" item="3"/>
          <tpl fld="3" item="29"/>
          <tpl fld="2" item="3"/>
          <tpl hier="9" item="1"/>
          <tpl hier="11" item="4"/>
          <tpl hier="12" item="5"/>
          <tpl fld="4" item="0"/>
        </tpls>
      </n>
      <n v="8156171520">
        <tpls c="8">
          <tpl hier="1" item="6"/>
          <tpl hier="4" item="3"/>
          <tpl fld="3" item="20"/>
          <tpl fld="2" item="5"/>
          <tpl hier="9" item="1"/>
          <tpl hier="11" item="4"/>
          <tpl hier="12" item="5"/>
          <tpl fld="4" item="0"/>
        </tpls>
      </n>
      <n v="14865694368">
        <tpls c="8">
          <tpl hier="1" item="6"/>
          <tpl hier="4" item="3"/>
          <tpl fld="3" item="27"/>
          <tpl fld="2" item="5"/>
          <tpl hier="9" item="1"/>
          <tpl hier="11" item="4"/>
          <tpl hier="12" item="5"/>
          <tpl fld="4" item="0"/>
        </tpls>
      </n>
      <n v="139284598144">
        <tpls c="8">
          <tpl hier="1" item="6"/>
          <tpl hier="4" item="3"/>
          <tpl fld="3" item="13"/>
          <tpl fld="2" item="5"/>
          <tpl hier="9" item="1"/>
          <tpl hier="11" item="4"/>
          <tpl hier="12" item="5"/>
          <tpl fld="4" item="0"/>
        </tpls>
      </n>
      <n v="25960970948">
        <tpls c="8">
          <tpl hier="1" item="6"/>
          <tpl hier="4" item="3"/>
          <tpl fld="3" item="43"/>
          <tpl fld="2" item="7"/>
          <tpl hier="9" item="1"/>
          <tpl hier="11" item="4"/>
          <tpl hier="12" item="5"/>
          <tpl fld="4" item="0"/>
        </tpls>
      </n>
      <n v="37325133824">
        <tpls c="8">
          <tpl hier="1" item="6"/>
          <tpl hier="4" item="3"/>
          <tpl fld="3" item="17"/>
          <tpl fld="2" item="7"/>
          <tpl hier="9" item="1"/>
          <tpl hier="11" item="4"/>
          <tpl hier="12" item="5"/>
          <tpl fld="4" item="0"/>
        </tpls>
      </n>
      <n v="6680694016154.125">
        <tpls c="8">
          <tpl hier="1" item="6"/>
          <tpl hier="4" item="3"/>
          <tpl fld="3" item="31"/>
          <tpl fld="1" item="0"/>
          <tpl hier="9" item="1"/>
          <tpl hier="11" item="4"/>
          <tpl hier="12" item="5"/>
          <tpl fld="4" item="0"/>
        </tpls>
      </n>
      <n v="18764479734871.051">
        <tpls c="8">
          <tpl hier="1" item="6"/>
          <tpl hier="4" item="3"/>
          <tpl fld="3" item="6"/>
          <tpl fld="1" item="0"/>
          <tpl hier="9" item="1"/>
          <tpl hier="11" item="4"/>
          <tpl hier="12" item="5"/>
          <tpl fld="4" item="0"/>
        </tpls>
      </n>
      <n v="123814781968">
        <tpls c="8">
          <tpl hier="1" item="6"/>
          <tpl hier="4" item="3"/>
          <tpl fld="3" item="12"/>
          <tpl fld="2" item="12"/>
          <tpl hier="9" item="1"/>
          <tpl hier="11" item="4"/>
          <tpl hier="12" item="5"/>
          <tpl fld="4" item="0"/>
        </tpls>
      </n>
      <n v="511066644224">
        <tpls c="8">
          <tpl hier="1" item="6"/>
          <tpl hier="4" item="3"/>
          <tpl fld="3" item="11"/>
          <tpl fld="2" item="12"/>
          <tpl hier="9" item="1"/>
          <tpl hier="11" item="4"/>
          <tpl hier="12" item="5"/>
          <tpl fld="4" item="0"/>
        </tpls>
      </n>
      <n v="2000174073728">
        <tpls c="8">
          <tpl hier="1" item="6"/>
          <tpl hier="4" item="3"/>
          <tpl fld="3" item="9"/>
          <tpl fld="2" item="12"/>
          <tpl hier="9" item="1"/>
          <tpl hier="11" item="4"/>
          <tpl hier="12" item="5"/>
          <tpl fld="4" item="0"/>
        </tpls>
      </n>
      <n v="34157499840">
        <tpls c="8">
          <tpl hier="1" item="6"/>
          <tpl hier="4" item="3"/>
          <tpl fld="3" item="57"/>
          <tpl fld="2" item="18"/>
          <tpl hier="9" item="1"/>
          <tpl hier="11" item="4"/>
          <tpl hier="12" item="5"/>
          <tpl fld="4" item="0"/>
        </tpls>
      </n>
      <n v="142360701184">
        <tpls c="8">
          <tpl hier="1" item="6"/>
          <tpl hier="4" item="3"/>
          <tpl fld="3" item="3"/>
          <tpl fld="2" item="18"/>
          <tpl hier="9" item="1"/>
          <tpl hier="11" item="4"/>
          <tpl hier="12" item="5"/>
          <tpl fld="4" item="0"/>
        </tpls>
      </n>
      <n v="432146542272">
        <tpls c="8">
          <tpl hier="1" item="6"/>
          <tpl hier="4" item="3"/>
          <tpl fld="3" item="1"/>
          <tpl fld="2" item="18"/>
          <tpl hier="9" item="1"/>
          <tpl hier="11" item="4"/>
          <tpl hier="12" item="5"/>
          <tpl fld="4" item="0"/>
        </tpls>
      </n>
      <n v="2304940592">
        <tpls c="8">
          <tpl hier="1" item="6"/>
          <tpl hier="4" item="3"/>
          <tpl fld="3" item="20"/>
          <tpl fld="2" item="20"/>
          <tpl hier="9" item="1"/>
          <tpl hier="11" item="4"/>
          <tpl hier="12" item="5"/>
          <tpl fld="4" item="0"/>
        </tpls>
      </n>
      <n v="7015854956">
        <tpls c="8">
          <tpl hier="1" item="6"/>
          <tpl hier="4" item="3"/>
          <tpl fld="3" item="51"/>
          <tpl fld="2" item="20"/>
          <tpl hier="9" item="1"/>
          <tpl hier="11" item="4"/>
          <tpl hier="12" item="5"/>
          <tpl fld="4" item="0"/>
        </tpls>
      </n>
      <n v="24132321400">
        <tpls c="8">
          <tpl hier="1" item="6"/>
          <tpl hier="4" item="3"/>
          <tpl fld="3" item="38"/>
          <tpl fld="2" item="20"/>
          <tpl hier="9" item="1"/>
          <tpl hier="11" item="4"/>
          <tpl hier="12" item="5"/>
          <tpl fld="4" item="0"/>
        </tpls>
      </n>
      <n v="4300097368.5">
        <tpls c="8">
          <tpl hier="1" item="6"/>
          <tpl hier="4" item="3"/>
          <tpl fld="3" item="44"/>
          <tpl fld="2" item="32"/>
          <tpl hier="9" item="1"/>
          <tpl hier="11" item="4"/>
          <tpl hier="12" item="5"/>
          <tpl fld="4" item="0"/>
        </tpls>
      </n>
      <n v="20968037680">
        <tpls c="8">
          <tpl hier="1" item="6"/>
          <tpl hier="4" item="3"/>
          <tpl fld="3" item="31"/>
          <tpl fld="2" item="32"/>
          <tpl hier="9" item="1"/>
          <tpl hier="11" item="4"/>
          <tpl hier="12" item="5"/>
          <tpl fld="4" item="0"/>
        </tpls>
      </n>
      <n v="61092473936">
        <tpls c="8">
          <tpl hier="1" item="6"/>
          <tpl hier="4" item="3"/>
          <tpl fld="3" item="55"/>
          <tpl fld="2" item="32"/>
          <tpl hier="9" item="1"/>
          <tpl hier="11" item="4"/>
          <tpl hier="12" item="5"/>
          <tpl fld="4" item="0"/>
        </tpls>
      </n>
      <n v="31143066">
        <tpls c="8">
          <tpl hier="1" item="6"/>
          <tpl hier="4" item="3"/>
          <tpl fld="3" item="34"/>
          <tpl fld="2" item="9"/>
          <tpl hier="9" item="1"/>
          <tpl hier="11" item="4"/>
          <tpl hier="12" item="5"/>
          <tpl fld="4" item="0"/>
        </tpls>
      </n>
      <n v="797493578">
        <tpls c="8">
          <tpl hier="1" item="6"/>
          <tpl hier="4" item="3"/>
          <tpl fld="3" item="15"/>
          <tpl fld="2" item="9"/>
          <tpl hier="9" item="1"/>
          <tpl hier="11" item="4"/>
          <tpl hier="12" item="5"/>
          <tpl fld="4" item="0"/>
        </tpls>
      </n>
      <n v="5371729400">
        <tpls c="8">
          <tpl hier="1" item="6"/>
          <tpl hier="4" item="3"/>
          <tpl fld="3" item="49"/>
          <tpl fld="2" item="9"/>
          <tpl hier="9" item="1"/>
          <tpl hier="11" item="4"/>
          <tpl hier="12" item="5"/>
          <tpl fld="4" item="0"/>
        </tpls>
      </n>
      <n v="1998101568.5">
        <tpls c="8">
          <tpl hier="1" item="6"/>
          <tpl hier="4" item="3"/>
          <tpl fld="3" item="18"/>
          <tpl fld="2" item="11"/>
          <tpl hier="9" item="1"/>
          <tpl hier="11" item="4"/>
          <tpl hier="12" item="5"/>
          <tpl fld="4" item="0"/>
        </tpls>
      </n>
      <n v="5124114544.5">
        <tpls c="8">
          <tpl hier="1" item="6"/>
          <tpl hier="4" item="3"/>
          <tpl fld="3" item="58"/>
          <tpl fld="2" item="11"/>
          <tpl hier="9" item="1"/>
          <tpl hier="11" item="4"/>
          <tpl hier="12" item="5"/>
          <tpl fld="4" item="0"/>
        </tpls>
      </n>
      <n v="21078431617">
        <tpls c="8">
          <tpl hier="1" item="6"/>
          <tpl hier="4" item="3"/>
          <tpl fld="3" item="19"/>
          <tpl fld="2" item="11"/>
          <tpl hier="9" item="1"/>
          <tpl hier="11" item="4"/>
          <tpl hier="12" item="5"/>
          <tpl fld="4" item="0"/>
        </tpls>
      </n>
      <n v="134131403968">
        <tpls c="8">
          <tpl hier="1" item="6"/>
          <tpl hier="4" item="3"/>
          <tpl fld="3" item="8"/>
          <tpl fld="2" item="15"/>
          <tpl hier="9" item="1"/>
          <tpl hier="11" item="4"/>
          <tpl hier="12" item="5"/>
          <tpl fld="4" item="0"/>
        </tpls>
      </n>
      <n v="612081719076">
        <tpls c="8">
          <tpl hier="1" item="6"/>
          <tpl hier="4" item="3"/>
          <tpl fld="3" item="53"/>
          <tpl fld="2" item="15"/>
          <tpl hier="9" item="1"/>
          <tpl hier="11" item="4"/>
          <tpl hier="12" item="5"/>
          <tpl fld="4" item="0"/>
        </tpls>
      </n>
      <n v="1673472322048">
        <tpls c="8">
          <tpl hier="1" item="6"/>
          <tpl hier="4" item="3"/>
          <tpl fld="3" item="23"/>
          <tpl fld="2" item="15"/>
          <tpl hier="9" item="1"/>
          <tpl hier="11" item="4"/>
          <tpl hier="12" item="5"/>
          <tpl fld="4" item="0"/>
        </tpls>
      </n>
      <n v="14481321496">
        <tpls c="8">
          <tpl hier="1" item="6"/>
          <tpl hier="4" item="3"/>
          <tpl fld="3" item="56"/>
          <tpl fld="2" item="19"/>
          <tpl hier="9" item="1"/>
          <tpl hier="11" item="4"/>
          <tpl hier="12" item="5"/>
          <tpl fld="4" item="0"/>
        </tpls>
      </n>
      <n v="55644248640">
        <tpls c="8">
          <tpl hier="1" item="6"/>
          <tpl hier="4" item="3"/>
          <tpl fld="3" item="45"/>
          <tpl fld="2" item="19"/>
          <tpl hier="9" item="1"/>
          <tpl hier="11" item="4"/>
          <tpl hier="12" item="5"/>
          <tpl fld="4" item="0"/>
        </tpls>
      </n>
      <n v="465648697856">
        <tpls c="8">
          <tpl hier="1" item="6"/>
          <tpl hier="4" item="3"/>
          <tpl fld="3" item="9"/>
          <tpl fld="2" item="19"/>
          <tpl hier="9" item="1"/>
          <tpl hier="11" item="4"/>
          <tpl hier="12" item="5"/>
          <tpl fld="4" item="0"/>
        </tpls>
      </n>
      <n v="40021535616">
        <tpls c="8">
          <tpl hier="1" item="6"/>
          <tpl hier="4" item="3"/>
          <tpl fld="3" item="40"/>
          <tpl fld="2" item="2"/>
          <tpl hier="9" item="1"/>
          <tpl hier="11" item="4"/>
          <tpl hier="12" item="5"/>
          <tpl fld="4" item="0"/>
        </tpls>
      </n>
      <n v="54045720704">
        <tpls c="8">
          <tpl hier="1" item="6"/>
          <tpl hier="4" item="3"/>
          <tpl fld="3" item="27"/>
          <tpl fld="2" item="2"/>
          <tpl hier="9" item="1"/>
          <tpl hier="11" item="4"/>
          <tpl hier="12" item="5"/>
          <tpl fld="4" item="0"/>
        </tpls>
      </n>
      <n v="2245500032">
        <tpls c="8">
          <tpl hier="1" item="6"/>
          <tpl hier="4" item="3"/>
          <tpl fld="3" item="39"/>
          <tpl fld="2" item="4"/>
          <tpl hier="9" item="1"/>
          <tpl hier="11" item="4"/>
          <tpl hier="12" item="5"/>
          <tpl fld="4" item="0"/>
        </tpls>
      </n>
      <n v="2714918976">
        <tpls c="8">
          <tpl hier="1" item="6"/>
          <tpl hier="4" item="3"/>
          <tpl fld="3" item="17"/>
          <tpl fld="2" item="4"/>
          <tpl hier="9" item="1"/>
          <tpl hier="11" item="4"/>
          <tpl hier="12" item="5"/>
          <tpl fld="4" item="0"/>
        </tpls>
      </n>
      <n v="16665438840">
        <tpls c="8">
          <tpl hier="1" item="6"/>
          <tpl hier="4" item="3"/>
          <tpl fld="3" item="44"/>
          <tpl fld="2" item="6"/>
          <tpl hier="9" item="1"/>
          <tpl hier="11" item="4"/>
          <tpl hier="12" item="5"/>
          <tpl fld="4" item="0"/>
        </tpls>
      </n>
      <n v="177658139456">
        <tpls c="8">
          <tpl hier="1" item="6"/>
          <tpl hier="4" item="3"/>
          <tpl fld="3" item="25"/>
          <tpl fld="2" item="6"/>
          <tpl hier="9" item="1"/>
          <tpl hier="11" item="4"/>
          <tpl hier="12" item="5"/>
          <tpl fld="4" item="0"/>
        </tpls>
      </n>
      <n v="845475537152">
        <tpls c="8">
          <tpl hier="1" item="6"/>
          <tpl hier="4" item="3"/>
          <tpl fld="3" item="6"/>
          <tpl fld="2" item="6"/>
          <tpl hier="9" item="1"/>
          <tpl hier="11" item="4"/>
          <tpl hier="12" item="5"/>
          <tpl fld="4" item="0"/>
        </tpls>
      </n>
      <n v="1297689604">
        <tpls c="8">
          <tpl hier="1" item="6"/>
          <tpl hier="4" item="3"/>
          <tpl fld="3" item="32"/>
          <tpl fld="2" item="8"/>
          <tpl hier="9" item="1"/>
          <tpl hier="11" item="4"/>
          <tpl hier="12" item="5"/>
          <tpl fld="4" item="0"/>
        </tpls>
      </n>
      <n v="6116791037">
        <tpls c="8">
          <tpl hier="1" item="6"/>
          <tpl hier="4" item="3"/>
          <tpl fld="3" item="12"/>
          <tpl fld="2" item="8"/>
          <tpl hier="9" item="1"/>
          <tpl hier="11" item="4"/>
          <tpl hier="12" item="5"/>
          <tpl fld="4" item="0"/>
        </tpls>
      </n>
      <n v="10848738100">
        <tpls c="8">
          <tpl hier="1" item="6"/>
          <tpl hier="4" item="3"/>
          <tpl fld="3" item="55"/>
          <tpl fld="2" item="8"/>
          <tpl hier="9" item="1"/>
          <tpl hier="11" item="4"/>
          <tpl hier="12" item="5"/>
          <tpl fld="4" item="0"/>
        </tpls>
      </n>
      <n v="1920100032">
        <tpls c="8">
          <tpl hier="1" item="6"/>
          <tpl hier="4" item="3"/>
          <tpl fld="3" item="16"/>
          <tpl fld="2" item="0"/>
          <tpl hier="9" item="1"/>
          <tpl hier="11" item="4"/>
          <tpl hier="12" item="5"/>
          <tpl fld="4" item="0"/>
        </tpls>
      </n>
      <n v="12253600000">
        <tpls c="8">
          <tpl hier="1" item="6"/>
          <tpl hier="4" item="3"/>
          <tpl fld="3" item="3"/>
          <tpl fld="2" item="0"/>
          <tpl hier="9" item="1"/>
          <tpl hier="11" item="4"/>
          <tpl hier="12" item="5"/>
          <tpl fld="4" item="0"/>
        </tpls>
      </n>
      <n v="56548780032">
        <tpls c="8">
          <tpl hier="1" item="6"/>
          <tpl hier="4" item="3"/>
          <tpl fld="3" item="49"/>
          <tpl fld="2" item="0"/>
          <tpl hier="9" item="1"/>
          <tpl hier="11" item="4"/>
          <tpl hier="12" item="5"/>
          <tpl fld="4" item="0"/>
        </tpls>
      </n>
      <n v="87109540672">
        <tpls c="8">
          <tpl hier="1" item="6"/>
          <tpl hier="4" item="3"/>
          <tpl fld="3" item="4"/>
          <tpl fld="2" item="1"/>
          <tpl hier="9" item="1"/>
          <tpl hier="11" item="4"/>
          <tpl hier="12" item="5"/>
          <tpl fld="4" item="0"/>
        </tpls>
      </n>
      <n v="782429286400">
        <tpls c="8">
          <tpl hier="1" item="6"/>
          <tpl hier="4" item="3"/>
          <tpl fld="3" item="51"/>
          <tpl fld="2" item="1"/>
          <tpl hier="9" item="1"/>
          <tpl hier="11" item="4"/>
          <tpl hier="12" item="5"/>
          <tpl fld="4" item="0"/>
        </tpls>
      </n>
      <n v="4484092092416">
        <tpls c="8">
          <tpl hier="1" item="6"/>
          <tpl hier="4" item="3"/>
          <tpl fld="3" item="19"/>
          <tpl fld="2" item="1"/>
          <tpl hier="9" item="1"/>
          <tpl hier="11" item="4"/>
          <tpl hier="12" item="5"/>
          <tpl fld="4" item="0"/>
        </tpls>
      </n>
      <n v="14193012838.5">
        <tpls c="8">
          <tpl hier="1" item="6"/>
          <tpl hier="4" item="3"/>
          <tpl fld="3" item="54"/>
          <tpl fld="2" item="3"/>
          <tpl hier="9" item="1"/>
          <tpl hier="11" item="4"/>
          <tpl hier="12" item="5"/>
          <tpl fld="4" item="0"/>
        </tpls>
      </n>
      <n v="94481390692">
        <tpls c="8">
          <tpl hier="1" item="6"/>
          <tpl hier="4" item="3"/>
          <tpl fld="3" item="42"/>
          <tpl fld="2" item="3"/>
          <tpl hier="9" item="1"/>
          <tpl hier="11" item="4"/>
          <tpl hier="12" item="5"/>
          <tpl fld="4" item="0"/>
        </tpls>
      </n>
      <n v="260894326408">
        <tpls c="8">
          <tpl hier="1" item="6"/>
          <tpl hier="4" item="3"/>
          <tpl fld="3" item="23"/>
          <tpl fld="2" item="3"/>
          <tpl hier="9" item="1"/>
          <tpl hier="11" item="4"/>
          <tpl hier="12" item="5"/>
          <tpl fld="4" item="0"/>
        </tpls>
      </n>
      <n v="8281645280">
        <tpls c="8">
          <tpl hier="1" item="6"/>
          <tpl hier="4" item="3"/>
          <tpl fld="3" item="46"/>
          <tpl fld="2" item="5"/>
          <tpl hier="9" item="1"/>
          <tpl hier="11" item="4"/>
          <tpl hier="12" item="5"/>
          <tpl fld="4" item="0"/>
        </tpls>
      </n>
      <n v="12145597440">
        <tpls c="8">
          <tpl hier="1" item="6"/>
          <tpl hier="4" item="3"/>
          <tpl fld="3" item="30"/>
          <tpl fld="2" item="5"/>
          <tpl hier="9" item="1"/>
          <tpl hier="11" item="4"/>
          <tpl hier="12" item="5"/>
          <tpl fld="4" item="0"/>
        </tpls>
      </n>
      <n v="148729237472">
        <tpls c="8">
          <tpl hier="1" item="6"/>
          <tpl hier="4" item="3"/>
          <tpl fld="3" item="9"/>
          <tpl fld="2" item="5"/>
          <tpl hier="9" item="1"/>
          <tpl hier="11" item="4"/>
          <tpl hier="12" item="5"/>
          <tpl fld="4" item="0"/>
        </tpls>
      </n>
      <n v="40373503008">
        <tpls c="8">
          <tpl hier="1" item="6"/>
          <tpl hier="4" item="3"/>
          <tpl fld="3" item="36"/>
          <tpl fld="2" item="7"/>
          <tpl hier="9" item="1"/>
          <tpl hier="11" item="4"/>
          <tpl hier="12" item="5"/>
          <tpl fld="4" item="0"/>
        </tpls>
      </n>
      <n v="37089978544">
        <tpls c="8">
          <tpl hier="1" item="6"/>
          <tpl hier="4" item="3"/>
          <tpl fld="3" item="14"/>
          <tpl fld="2" item="7"/>
          <tpl hier="9" item="1"/>
          <tpl hier="11" item="4"/>
          <tpl hier="12" item="5"/>
          <tpl fld="4" item="0"/>
        </tpls>
      </n>
      <n v="5882615884924.4375">
        <tpls c="8">
          <tpl hier="1" item="6"/>
          <tpl hier="4" item="3"/>
          <tpl fld="3" item="22"/>
          <tpl fld="1" item="0"/>
          <tpl hier="9" item="1"/>
          <tpl hier="11" item="4"/>
          <tpl hier="12" item="5"/>
          <tpl fld="4" item="0"/>
        </tpls>
      </n>
      <n v="22155044462352.793">
        <tpls c="8">
          <tpl hier="1" item="6"/>
          <tpl hier="4" item="3"/>
          <tpl fld="3" item="2"/>
          <tpl fld="1" item="0"/>
          <tpl hier="9" item="1"/>
          <tpl hier="11" item="4"/>
          <tpl hier="12" item="5"/>
          <tpl fld="4" item="0"/>
        </tpls>
      </n>
      <n v="12093952720">
        <tpls c="8">
          <tpl hier="1" item="6"/>
          <tpl hier="4" item="3"/>
          <tpl fld="3" item="14"/>
          <tpl fld="2" item="30"/>
          <tpl hier="9" item="1"/>
          <tpl hier="11" item="4"/>
          <tpl hier="12" item="5"/>
          <tpl fld="4" item="0"/>
        </tpls>
      </n>
      <n v="54977604366">
        <tpls c="8">
          <tpl hier="1" item="6"/>
          <tpl hier="4" item="3"/>
          <tpl fld="3" item="13"/>
          <tpl fld="2" item="30"/>
          <tpl hier="9" item="1"/>
          <tpl hier="11" item="4"/>
          <tpl hier="12" item="5"/>
          <tpl fld="4" item="0"/>
        </tpls>
      </n>
      <n v="26291990232">
        <tpls c="8">
          <tpl hier="1" item="6"/>
          <tpl hier="4" item="3"/>
          <tpl fld="3" item="4"/>
          <tpl fld="2" item="45"/>
          <tpl hier="9" item="1"/>
          <tpl hier="11" item="4"/>
          <tpl hier="12" item="5"/>
          <tpl fld="4" item="0"/>
        </tpls>
      </n>
      <n v="267156367184">
        <tpls c="8">
          <tpl hier="1" item="6"/>
          <tpl hier="4" item="3"/>
          <tpl fld="3" item="58"/>
          <tpl fld="2" item="45"/>
          <tpl hier="9" item="1"/>
          <tpl hier="11" item="4"/>
          <tpl hier="12" item="5"/>
          <tpl fld="4" item="0"/>
        </tpls>
      </n>
      <n v="717540499072">
        <tpls c="8">
          <tpl hier="1" item="6"/>
          <tpl hier="4" item="3"/>
          <tpl fld="3" item="2"/>
          <tpl fld="2" item="45"/>
          <tpl hier="9" item="1"/>
          <tpl hier="11" item="4"/>
          <tpl hier="12" item="5"/>
          <tpl fld="4" item="0"/>
        </tpls>
      </n>
      <n v="59909500208">
        <tpls c="8">
          <tpl hier="1" item="6"/>
          <tpl hier="4" item="3"/>
          <tpl fld="3" item="54"/>
          <tpl fld="2" item="25"/>
          <tpl hier="9" item="1"/>
          <tpl hier="11" item="4"/>
          <tpl hier="12" item="5"/>
          <tpl fld="4" item="0"/>
        </tpls>
      </n>
      <n v="228693705920">
        <tpls c="8">
          <tpl hier="1" item="6"/>
          <tpl hier="4" item="3"/>
          <tpl fld="3" item="53"/>
          <tpl fld="2" item="25"/>
          <tpl hier="9" item="1"/>
          <tpl hier="11" item="4"/>
          <tpl hier="12" item="5"/>
          <tpl fld="4" item="0"/>
        </tpls>
      </n>
      <n v="733310785280">
        <tpls c="8">
          <tpl hier="1" item="6"/>
          <tpl hier="4" item="3"/>
          <tpl fld="3" item="52"/>
          <tpl fld="2" item="25"/>
          <tpl hier="9" item="1"/>
          <tpl hier="11" item="4"/>
          <tpl hier="12" item="5"/>
          <tpl fld="4" item="0"/>
        </tpls>
      </n>
      <n v="5586768772">
        <tpls c="8">
          <tpl hier="1" item="6"/>
          <tpl hier="4" item="3"/>
          <tpl fld="3" item="48"/>
          <tpl fld="2" item="38"/>
          <tpl hier="9" item="1"/>
          <tpl hier="11" item="4"/>
          <tpl hier="12" item="5"/>
          <tpl fld="4" item="0"/>
        </tpls>
      </n>
      <n v="24125254080">
        <tpls c="8">
          <tpl hier="1" item="6"/>
          <tpl hier="4" item="3"/>
          <tpl fld="3" item="46"/>
          <tpl fld="2" item="38"/>
          <tpl hier="9" item="1"/>
          <tpl hier="11" item="4"/>
          <tpl hier="12" item="5"/>
          <tpl fld="4" item="0"/>
        </tpls>
      </n>
      <n v="65090293760">
        <tpls c="8">
          <tpl hier="1" item="6"/>
          <tpl hier="4" item="3"/>
          <tpl fld="3" item="45"/>
          <tpl fld="2" item="38"/>
          <tpl hier="9" item="1"/>
          <tpl hier="11" item="4"/>
          <tpl hier="12" item="5"/>
          <tpl fld="4" item="0"/>
        </tpls>
      </n>
      <n v="198914395392">
        <tpls c="8">
          <tpl hier="1" item="6"/>
          <tpl hier="4" item="3"/>
          <tpl fld="3" item="47"/>
          <tpl fld="2" item="38"/>
          <tpl hier="9" item="1"/>
          <tpl hier="11" item="4"/>
          <tpl hier="12" item="5"/>
          <tpl fld="4" item="0"/>
        </tpls>
      </n>
      <n v="1569380673">
        <tpls c="8">
          <tpl hier="1" item="6"/>
          <tpl hier="4" item="3"/>
          <tpl fld="3" item="34"/>
          <tpl fld="2" item="16"/>
          <tpl hier="9" item="1"/>
          <tpl hier="11" item="4"/>
          <tpl hier="12" item="5"/>
          <tpl fld="4" item="0"/>
        </tpls>
      </n>
      <n v="12622990582">
        <tpls c="8">
          <tpl hier="1" item="6"/>
          <tpl hier="4" item="3"/>
          <tpl fld="3" item="36"/>
          <tpl fld="2" item="16"/>
          <tpl hier="9" item="1"/>
          <tpl hier="11" item="4"/>
          <tpl hier="12" item="5"/>
          <tpl fld="4" item="0"/>
        </tpls>
      </n>
      <n v="26074968684">
        <tpls c="8">
          <tpl hier="1" item="6"/>
          <tpl hier="4" item="3"/>
          <tpl fld="3" item="27"/>
          <tpl fld="2" item="16"/>
          <tpl hier="9" item="1"/>
          <tpl hier="11" item="4"/>
          <tpl hier="12" item="5"/>
          <tpl fld="4" item="0"/>
        </tpls>
      </n>
      <n v="61277759488">
        <tpls c="8">
          <tpl hier="1" item="6"/>
          <tpl hier="4" item="3"/>
          <tpl fld="3" item="33"/>
          <tpl fld="2" item="16"/>
          <tpl hier="9" item="1"/>
          <tpl hier="11" item="4"/>
          <tpl hier="12" item="5"/>
          <tpl fld="4" item="0"/>
        </tpls>
      </n>
      <n v="32354489712">
        <tpls c="8">
          <tpl hier="1" item="6"/>
          <tpl hier="4" item="3"/>
          <tpl fld="3" item="18"/>
          <tpl fld="2" item="10"/>
          <tpl hier="9" item="1"/>
          <tpl hier="11" item="4"/>
          <tpl hier="12" item="5"/>
          <tpl fld="4" item="0"/>
        </tpls>
      </n>
      <n v="74469591456">
        <tpls c="8">
          <tpl hier="1" item="6"/>
          <tpl hier="4" item="3"/>
          <tpl fld="3" item="22"/>
          <tpl fld="2" item="10"/>
          <tpl hier="9" item="1"/>
          <tpl hier="11" item="4"/>
          <tpl hier="12" item="5"/>
          <tpl fld="4" item="0"/>
        </tpls>
      </n>
      <n v="252143315416">
        <tpls c="8">
          <tpl hier="1" item="6"/>
          <tpl hier="4" item="3"/>
          <tpl fld="3" item="17"/>
          <tpl fld="2" item="10"/>
          <tpl hier="9" item="1"/>
          <tpl hier="11" item="4"/>
          <tpl hier="12" item="5"/>
          <tpl fld="4" item="0"/>
        </tpls>
      </n>
      <n v="957807173152">
        <tpls c="8">
          <tpl hier="1" item="6"/>
          <tpl hier="4" item="3"/>
          <tpl fld="3" item="21"/>
          <tpl fld="2" item="10"/>
          <tpl hier="9" item="1"/>
          <tpl hier="11" item="4"/>
          <tpl hier="12" item="5"/>
          <tpl fld="4" item="0"/>
        </tpls>
      </n>
      <n v="33109246022">
        <tpls c="8">
          <tpl hier="1" item="6"/>
          <tpl hier="4" item="3"/>
          <tpl fld="3" item="8"/>
          <tpl fld="2" item="12"/>
          <tpl hier="9" item="1"/>
          <tpl hier="11" item="4"/>
          <tpl hier="12" item="5"/>
          <tpl fld="4" item="0"/>
        </tpls>
      </n>
      <n v="142254160496">
        <tpls c="8">
          <tpl hier="1" item="6"/>
          <tpl hier="4" item="3"/>
          <tpl fld="3" item="7"/>
          <tpl fld="2" item="12"/>
          <tpl hier="9" item="1"/>
          <tpl hier="11" item="4"/>
          <tpl hier="12" item="5"/>
          <tpl fld="4" item="0"/>
        </tpls>
      </n>
      <n v="530953827392">
        <tpls c="8">
          <tpl hier="1" item="6"/>
          <tpl hier="4" item="3"/>
          <tpl fld="3" item="6"/>
          <tpl fld="2" item="12"/>
          <tpl hier="9" item="1"/>
          <tpl hier="11" item="4"/>
          <tpl hier="12" item="5"/>
          <tpl fld="4" item="0"/>
        </tpls>
      </n>
      <n v="2130254063616">
        <tpls c="8">
          <tpl hier="1" item="6"/>
          <tpl hier="4" item="3"/>
          <tpl fld="3" item="5"/>
          <tpl fld="2" item="12"/>
          <tpl hier="9" item="1"/>
          <tpl hier="11" item="4"/>
          <tpl hier="12" item="5"/>
          <tpl fld="4" item="0"/>
        </tpls>
      </n>
      <n v="38442199424">
        <tpls c="8">
          <tpl hier="1" item="6"/>
          <tpl hier="4" item="3"/>
          <tpl fld="3" item="56"/>
          <tpl fld="2" item="18"/>
          <tpl hier="9" item="1"/>
          <tpl hier="11" item="4"/>
          <tpl hier="12" item="5"/>
          <tpl fld="4" item="0"/>
        </tpls>
      </n>
      <n v="157768919296">
        <tpls c="8">
          <tpl hier="1" item="6"/>
          <tpl hier="4" item="3"/>
          <tpl fld="3" item="0"/>
          <tpl fld="2" item="18"/>
          <tpl hier="9" item="1"/>
          <tpl hier="11" item="4"/>
          <tpl hier="12" item="5"/>
          <tpl fld="4" item="0"/>
        </tpls>
      </n>
      <n v="452287851136">
        <tpls c="8">
          <tpl hier="1" item="6"/>
          <tpl hier="4" item="3"/>
          <tpl fld="3" item="55"/>
          <tpl fld="2" item="18"/>
          <tpl hier="9" item="1"/>
          <tpl hier="11" item="4"/>
          <tpl hier="12" item="5"/>
          <tpl fld="4" item="0"/>
        </tpls>
      </n>
      <n v="430713086">
        <tpls c="8">
          <tpl hier="1" item="6"/>
          <tpl hier="4" item="3"/>
          <tpl fld="3" item="35"/>
          <tpl fld="2" item="20"/>
          <tpl hier="9" item="1"/>
          <tpl hier="11" item="4"/>
          <tpl hier="12" item="5"/>
          <tpl fld="4" item="0"/>
        </tpls>
      </n>
      <n v="2689506512">
        <tpls c="8">
          <tpl hier="1" item="6"/>
          <tpl hier="4" item="3"/>
          <tpl fld="3" item="40"/>
          <tpl fld="2" item="20"/>
          <tpl hier="9" item="1"/>
          <tpl hier="11" item="4"/>
          <tpl hier="12" item="5"/>
          <tpl fld="4" item="0"/>
        </tpls>
      </n>
      <n v="6894630120">
        <tpls c="8">
          <tpl hier="1" item="6"/>
          <tpl hier="4" item="3"/>
          <tpl fld="3" item="50"/>
          <tpl fld="2" item="20"/>
          <tpl hier="9" item="1"/>
          <tpl hier="11" item="4"/>
          <tpl hier="12" item="5"/>
          <tpl fld="4" item="0"/>
        </tpls>
      </n>
      <n v="26470100316">
        <tpls c="8">
          <tpl hier="1" item="6"/>
          <tpl hier="4" item="3"/>
          <tpl fld="3" item="49"/>
          <tpl fld="2" item="20"/>
          <tpl hier="9" item="1"/>
          <tpl hier="11" item="4"/>
          <tpl hier="12" item="5"/>
          <tpl fld="4" item="0"/>
        </tpls>
      </n>
      <n v="4620807933">
        <tpls c="8">
          <tpl hier="1" item="6"/>
          <tpl hier="4" item="3"/>
          <tpl fld="3" item="37"/>
          <tpl fld="2" item="32"/>
          <tpl hier="9" item="1"/>
          <tpl hier="11" item="4"/>
          <tpl hier="12" item="5"/>
          <tpl fld="4" item="0"/>
        </tpls>
      </n>
      <n v="26767417248">
        <tpls c="8">
          <tpl hier="1" item="6"/>
          <tpl hier="4" item="3"/>
          <tpl fld="3" item="12"/>
          <tpl fld="2" item="32"/>
          <tpl hier="9" item="1"/>
          <tpl hier="11" item="4"/>
          <tpl hier="12" item="5"/>
          <tpl fld="4" item="0"/>
        </tpls>
      </n>
      <n v="71952097168">
        <tpls c="8">
          <tpl hier="1" item="6"/>
          <tpl hier="4" item="3"/>
          <tpl fld="3" item="52"/>
          <tpl fld="2" item="32"/>
          <tpl hier="9" item="1"/>
          <tpl hier="11" item="4"/>
          <tpl hier="12" item="5"/>
          <tpl fld="4" item="0"/>
        </tpls>
      </n>
      <n v="32823069">
        <tpls c="8">
          <tpl hier="1" item="6"/>
          <tpl hier="4" item="3"/>
          <tpl fld="3" item="32"/>
          <tpl fld="2" item="9"/>
          <tpl hier="9" item="1"/>
          <tpl hier="11" item="4"/>
          <tpl hier="12" item="5"/>
          <tpl fld="4" item="0"/>
        </tpls>
      </n>
      <n v="1390781936">
        <tpls c="8">
          <tpl hier="1" item="6"/>
          <tpl hier="4" item="3"/>
          <tpl fld="3" item="3"/>
          <tpl fld="2" item="9"/>
          <tpl hier="9" item="1"/>
          <tpl hier="11" item="4"/>
          <tpl hier="12" item="5"/>
          <tpl fld="4" item="0"/>
        </tpls>
      </n>
      <n v="7058056896">
        <tpls c="8">
          <tpl hier="1" item="6"/>
          <tpl hier="4" item="3"/>
          <tpl fld="3" item="47"/>
          <tpl fld="2" item="9"/>
          <tpl hier="9" item="1"/>
          <tpl hier="11" item="4"/>
          <tpl hier="12" item="5"/>
          <tpl fld="4" item="0"/>
        </tpls>
      </n>
      <n v="2399453582">
        <tpls c="8">
          <tpl hier="1" item="6"/>
          <tpl hier="4" item="3"/>
          <tpl fld="3" item="16"/>
          <tpl fld="2" item="11"/>
          <tpl hier="9" item="1"/>
          <tpl hier="11" item="4"/>
          <tpl hier="12" item="5"/>
          <tpl fld="4" item="0"/>
        </tpls>
      </n>
      <n v="3286531050">
        <tpls c="8">
          <tpl hier="1" item="6"/>
          <tpl hier="4" item="3"/>
          <tpl fld="3" item="51"/>
          <tpl fld="2" item="11"/>
          <tpl hier="9" item="1"/>
          <tpl hier="11" item="4"/>
          <tpl hier="12" item="5"/>
          <tpl fld="4" item="0"/>
        </tpls>
      </n>
      <n v="24600444488">
        <tpls c="8">
          <tpl hier="1" item="6"/>
          <tpl hier="4" item="3"/>
          <tpl fld="3" item="33"/>
          <tpl fld="2" item="11"/>
          <tpl hier="9" item="1"/>
          <tpl hier="11" item="4"/>
          <tpl hier="12" item="5"/>
          <tpl fld="4" item="0"/>
        </tpls>
      </n>
      <n v="134624179264">
        <tpls c="8">
          <tpl hier="1" item="6"/>
          <tpl hier="4" item="3"/>
          <tpl fld="3" item="4"/>
          <tpl fld="2" item="15"/>
          <tpl hier="9" item="1"/>
          <tpl hier="11" item="4"/>
          <tpl hier="12" item="5"/>
          <tpl fld="4" item="0"/>
        </tpls>
      </n>
      <n v="785485319232">
        <tpls c="8">
          <tpl hier="1" item="6"/>
          <tpl hier="4" item="3"/>
          <tpl fld="3" item="42"/>
          <tpl fld="2" item="15"/>
          <tpl hier="9" item="1"/>
          <tpl hier="11" item="4"/>
          <tpl hier="12" item="5"/>
          <tpl fld="4" item="0"/>
        </tpls>
      </n>
      <n v="1558572602432">
        <tpls c="8">
          <tpl hier="1" item="6"/>
          <tpl hier="4" item="3"/>
          <tpl fld="3" item="21"/>
          <tpl fld="2" item="15"/>
          <tpl hier="9" item="1"/>
          <tpl hier="11" item="4"/>
          <tpl hier="12" item="5"/>
          <tpl fld="4" item="0"/>
        </tpls>
      </n>
      <n v="15498617008">
        <tpls c="8">
          <tpl hier="1" item="6"/>
          <tpl hier="4" item="3"/>
          <tpl fld="3" item="54"/>
          <tpl fld="2" item="19"/>
          <tpl hier="9" item="1"/>
          <tpl hier="11" item="4"/>
          <tpl hier="12" item="5"/>
          <tpl fld="4" item="0"/>
        </tpls>
      </n>
      <n v="74536549075.25">
        <tpls c="8">
          <tpl hier="1" item="6"/>
          <tpl hier="4" item="3"/>
          <tpl fld="3" item="30"/>
          <tpl fld="2" item="19"/>
          <tpl hier="9" item="1"/>
          <tpl hier="11" item="4"/>
          <tpl hier="12" item="5"/>
          <tpl fld="4" item="0"/>
        </tpls>
      </n>
      <n v="414572171160">
        <tpls c="8">
          <tpl hier="1" item="6"/>
          <tpl hier="4" item="3"/>
          <tpl fld="3" item="5"/>
          <tpl fld="2" item="19"/>
          <tpl hier="9" item="1"/>
          <tpl hier="11" item="4"/>
          <tpl hier="12" item="5"/>
          <tpl fld="4" item="0"/>
        </tpls>
      </n>
      <n v="34849509024">
        <tpls c="8">
          <tpl hier="1" item="6"/>
          <tpl hier="4" item="3"/>
          <tpl fld="3" item="46"/>
          <tpl fld="2" item="2"/>
          <tpl hier="9" item="1"/>
          <tpl hier="11" item="4"/>
          <tpl hier="12" item="5"/>
          <tpl fld="4" item="0"/>
        </tpls>
      </n>
      <n v="66404617968">
        <tpls c="8">
          <tpl hier="1" item="6"/>
          <tpl hier="4" item="3"/>
          <tpl fld="3" item="14"/>
          <tpl fld="2" item="2"/>
          <tpl hier="9" item="1"/>
          <tpl hier="11" item="4"/>
          <tpl hier="12" item="5"/>
          <tpl fld="4" item="0"/>
        </tpls>
      </n>
      <n v="285250000">
        <tpls c="8">
          <tpl hier="1" item="6"/>
          <tpl hier="4" item="3"/>
          <tpl fld="3" item="35"/>
          <tpl fld="2" item="4"/>
          <tpl hier="9" item="1"/>
          <tpl hier="11" item="4"/>
          <tpl hier="12" item="5"/>
          <tpl fld="4" item="0"/>
        </tpls>
      </n>
      <n v="2543499968">
        <tpls c="8">
          <tpl hier="1" item="6"/>
          <tpl hier="4" item="3"/>
          <tpl fld="3" item="36"/>
          <tpl fld="2" item="4"/>
          <tpl hier="9" item="1"/>
          <tpl hier="11" item="4"/>
          <tpl hier="12" item="5"/>
          <tpl fld="4" item="0"/>
        </tpls>
      </n>
      <n v="4231715072">
        <tpls c="8">
          <tpl hier="1" item="6"/>
          <tpl hier="4" item="3"/>
          <tpl fld="3" item="2"/>
          <tpl fld="2" item="4"/>
          <tpl hier="9" item="1"/>
          <tpl hier="11" item="4"/>
          <tpl hier="12" item="5"/>
          <tpl fld="4" item="0"/>
        </tpls>
      </n>
      <n v="18383451564">
        <tpls c="8">
          <tpl hier="1" item="6"/>
          <tpl hier="4" item="3"/>
          <tpl fld="3" item="37"/>
          <tpl fld="2" item="6"/>
          <tpl hier="9" item="1"/>
          <tpl hier="11" item="4"/>
          <tpl hier="12" item="5"/>
          <tpl fld="4" item="0"/>
        </tpls>
      </n>
      <n v="187129116512">
        <tpls c="8">
          <tpl hier="1" item="6"/>
          <tpl hier="4" item="3"/>
          <tpl fld="3" item="22"/>
          <tpl fld="2" item="6"/>
          <tpl hier="9" item="1"/>
          <tpl hier="11" item="4"/>
          <tpl hier="12" item="5"/>
          <tpl fld="4" item="0"/>
        </tpls>
      </n>
      <n v="1485009871936">
        <tpls c="8">
          <tpl hier="1" item="6"/>
          <tpl hier="4" item="3"/>
          <tpl fld="3" item="52"/>
          <tpl fld="2" item="6"/>
          <tpl hier="9" item="1"/>
          <tpl hier="11" item="4"/>
          <tpl hier="12" item="5"/>
          <tpl fld="4" item="0"/>
        </tpls>
      </n>
      <n v="1304951490">
        <tpls c="8">
          <tpl hier="1" item="6"/>
          <tpl hier="4" item="3"/>
          <tpl fld="3" item="26"/>
          <tpl fld="2" item="8"/>
          <tpl hier="9" item="1"/>
          <tpl hier="11" item="4"/>
          <tpl hier="12" item="5"/>
          <tpl fld="4" item="0"/>
        </tpls>
      </n>
      <n v="6713149372">
        <tpls c="8">
          <tpl hier="1" item="6"/>
          <tpl hier="4" item="3"/>
          <tpl fld="3" item="7"/>
          <tpl fld="2" item="8"/>
          <tpl hier="9" item="1"/>
          <tpl hier="11" item="4"/>
          <tpl hier="12" item="5"/>
          <tpl fld="4" item="0"/>
        </tpls>
      </n>
      <n v="16014981616">
        <tpls c="8">
          <tpl hier="1" item="6"/>
          <tpl hier="4" item="3"/>
          <tpl fld="3" item="47"/>
          <tpl fld="2" item="8"/>
          <tpl hier="9" item="1"/>
          <tpl hier="11" item="4"/>
          <tpl hier="12" item="5"/>
          <tpl fld="4" item="0"/>
        </tpls>
      </n>
      <n v="2027649984">
        <tpls c="8">
          <tpl hier="1" item="6"/>
          <tpl hier="4" item="3"/>
          <tpl fld="3" item="10"/>
          <tpl fld="2" item="0"/>
          <tpl hier="9" item="1"/>
          <tpl hier="11" item="4"/>
          <tpl hier="12" item="5"/>
          <tpl fld="4" item="0"/>
        </tpls>
      </n>
      <n v="14207223296">
        <tpls c="8">
          <tpl hier="1" item="6"/>
          <tpl hier="4" item="3"/>
          <tpl fld="3" item="0"/>
          <tpl fld="2" item="0"/>
          <tpl hier="9" item="1"/>
          <tpl hier="11" item="4"/>
          <tpl hier="12" item="5"/>
          <tpl fld="4" item="0"/>
        </tpls>
      </n>
      <n v="79203346432">
        <tpls c="8">
          <tpl hier="1" item="6"/>
          <tpl hier="4" item="3"/>
          <tpl fld="3" item="33"/>
          <tpl fld="2" item="0"/>
          <tpl hier="9" item="1"/>
          <tpl hier="11" item="4"/>
          <tpl hier="12" item="5"/>
          <tpl fld="4" item="0"/>
        </tpls>
      </n>
      <n v="109526502768">
        <tpls c="8">
          <tpl hier="1" item="6"/>
          <tpl hier="4" item="3"/>
          <tpl fld="3" item="57"/>
          <tpl fld="2" item="1"/>
          <tpl hier="9" item="1"/>
          <tpl hier="11" item="4"/>
          <tpl hier="12" item="5"/>
          <tpl fld="4" item="0"/>
        </tpls>
      </n>
      <n v="903933516672">
        <tpls c="8">
          <tpl hier="1" item="6"/>
          <tpl hier="4" item="3"/>
          <tpl fld="3" item="50"/>
          <tpl fld="2" item="1"/>
          <tpl hier="9" item="1"/>
          <tpl hier="11" item="4"/>
          <tpl hier="12" item="5"/>
          <tpl fld="4" item="0"/>
        </tpls>
      </n>
      <n v="4427863365632">
        <tpls c="8">
          <tpl hier="1" item="6"/>
          <tpl hier="4" item="3"/>
          <tpl fld="3" item="21"/>
          <tpl fld="2" item="1"/>
          <tpl hier="9" item="1"/>
          <tpl hier="11" item="4"/>
          <tpl hier="12" item="5"/>
          <tpl fld="4" item="0"/>
        </tpls>
      </n>
      <n v="14948615556">
        <tpls c="8">
          <tpl hier="1" item="6"/>
          <tpl hier="4" item="3"/>
          <tpl fld="3" item="20"/>
          <tpl fld="2" item="3"/>
          <tpl hier="9" item="1"/>
          <tpl hier="11" item="4"/>
          <tpl hier="12" item="5"/>
          <tpl fld="4" item="0"/>
        </tpls>
      </n>
      <n v="100754548948">
        <tpls c="8">
          <tpl hier="1" item="6"/>
          <tpl hier="4" item="3"/>
          <tpl fld="3" item="28"/>
          <tpl fld="2" item="3"/>
          <tpl hier="9" item="1"/>
          <tpl hier="11" item="4"/>
          <tpl hier="12" item="5"/>
          <tpl fld="4" item="0"/>
        </tpls>
      </n>
      <n v="267518246336">
        <tpls c="8">
          <tpl hier="1" item="6"/>
          <tpl hier="4" item="3"/>
          <tpl fld="3" item="5"/>
          <tpl fld="2" item="3"/>
          <tpl hier="9" item="1"/>
          <tpl hier="11" item="4"/>
          <tpl hier="12" item="5"/>
          <tpl fld="4" item="0"/>
        </tpls>
      </n>
      <n v="9692220832">
        <tpls c="8">
          <tpl hier="1" item="6"/>
          <tpl hier="4" item="3"/>
          <tpl fld="3" item="43"/>
          <tpl fld="2" item="5"/>
          <tpl hier="9" item="1"/>
          <tpl hier="11" item="4"/>
          <tpl hier="12" item="5"/>
          <tpl fld="4" item="0"/>
        </tpls>
      </n>
      <n v="12029333024">
        <tpls c="8">
          <tpl hier="1" item="6"/>
          <tpl hier="4" item="3"/>
          <tpl fld="3" item="24"/>
          <tpl fld="2" item="5"/>
          <tpl hier="9" item="1"/>
          <tpl hier="11" item="4"/>
          <tpl hier="12" item="5"/>
          <tpl fld="4" item="0"/>
        </tpls>
      </n>
      <n v="4545404564">
        <tpls c="8">
          <tpl hier="1" item="6"/>
          <tpl hier="4" item="3"/>
          <tpl fld="3" item="35"/>
          <tpl fld="2" item="7"/>
          <tpl hier="9" item="1"/>
          <tpl hier="11" item="4"/>
          <tpl hier="12" item="5"/>
          <tpl fld="4" item="0"/>
        </tpls>
      </n>
      <n v="41673245056">
        <tpls c="8">
          <tpl hier="1" item="6"/>
          <tpl hier="4" item="3"/>
          <tpl fld="3" item="31"/>
          <tpl fld="2" item="7"/>
          <tpl hier="9" item="1"/>
          <tpl hier="11" item="4"/>
          <tpl hier="12" item="5"/>
          <tpl fld="4" item="0"/>
        </tpls>
      </n>
      <n v="34047042960">
        <tpls c="8">
          <tpl hier="1" item="6"/>
          <tpl hier="4" item="3"/>
          <tpl fld="3" item="11"/>
          <tpl fld="2" item="7"/>
          <tpl hier="9" item="1"/>
          <tpl hier="11" item="4"/>
          <tpl hier="12" item="5"/>
          <tpl fld="4" item="0"/>
        </tpls>
      </n>
      <n v="893555092304.4375">
        <tpls c="8">
          <tpl hier="1" item="6"/>
          <tpl hier="4" item="3"/>
          <tpl fld="3" item="37"/>
          <tpl fld="1" item="0"/>
          <tpl hier="9" item="1"/>
          <tpl hier="11" item="4"/>
          <tpl hier="12" item="5"/>
          <tpl fld="4" item="0"/>
        </tpls>
      </n>
      <n v="5985852293343.875">
        <tpls c="8">
          <tpl hier="1" item="6"/>
          <tpl hier="4" item="3"/>
          <tpl fld="3" item="15"/>
          <tpl fld="1" item="0"/>
          <tpl hier="9" item="1"/>
          <tpl hier="11" item="4"/>
          <tpl hier="12" item="5"/>
          <tpl fld="4" item="0"/>
        </tpls>
      </n>
      <n v="26257401833324.5">
        <tpls c="8">
          <tpl hier="1" item="6"/>
          <tpl hier="4" item="3"/>
          <tpl fld="3" item="1"/>
          <tpl fld="1" item="0"/>
          <tpl hier="9" item="1"/>
          <tpl hier="11" item="4"/>
          <tpl hier="12" item="5"/>
          <tpl fld="4" item="0"/>
        </tpls>
      </n>
      <n v="14777779684">
        <tpls c="8">
          <tpl hier="1" item="6"/>
          <tpl hier="4" item="3"/>
          <tpl fld="3" item="20"/>
          <tpl fld="2" item="19"/>
          <tpl hier="9" item="1"/>
          <tpl hier="11" item="4"/>
          <tpl hier="12" item="5"/>
          <tpl fld="4" item="0"/>
        </tpls>
      </n>
      <n v="74722388685.75">
        <tpls c="8">
          <tpl hier="1" item="6"/>
          <tpl hier="4" item="3"/>
          <tpl fld="3" item="24"/>
          <tpl fld="2" item="19"/>
          <tpl hier="9" item="1"/>
          <tpl hier="11" item="4"/>
          <tpl hier="12" item="5"/>
          <tpl fld="4" item="0"/>
        </tpls>
      </n>
      <n v="41347765984">
        <tpls c="8">
          <tpl hier="1" item="6"/>
          <tpl hier="4" item="3"/>
          <tpl fld="3" item="43"/>
          <tpl fld="2" item="2"/>
          <tpl hier="9" item="1"/>
          <tpl hier="11" item="4"/>
          <tpl hier="12" item="5"/>
          <tpl fld="4" item="0"/>
        </tpls>
      </n>
      <n v="75417504640">
        <tpls c="8">
          <tpl hier="1" item="6"/>
          <tpl hier="4" item="3"/>
          <tpl fld="3" item="11"/>
          <tpl fld="2" item="2"/>
          <tpl hier="9" item="1"/>
          <tpl hier="11" item="4"/>
          <tpl hier="12" item="5"/>
          <tpl fld="4" item="0"/>
        </tpls>
      </n>
      <n v="300350000">
        <tpls c="8">
          <tpl hier="1" item="6"/>
          <tpl hier="4" item="3"/>
          <tpl fld="3" item="48"/>
          <tpl fld="2" item="4"/>
          <tpl hier="9" item="1"/>
          <tpl hier="11" item="4"/>
          <tpl hier="12" item="5"/>
          <tpl fld="4" item="0"/>
        </tpls>
      </n>
      <n v="2629000000">
        <tpls c="8">
          <tpl hier="1" item="6"/>
          <tpl hier="4" item="3"/>
          <tpl fld="3" item="31"/>
          <tpl fld="2" item="4"/>
          <tpl hier="9" item="1"/>
          <tpl hier="11" item="4"/>
          <tpl hier="12" item="5"/>
          <tpl fld="4" item="0"/>
        </tpls>
      </n>
      <n v="5173935232">
        <tpls c="8">
          <tpl hier="1" item="6"/>
          <tpl hier="4" item="3"/>
          <tpl fld="3" item="1"/>
          <tpl fld="2" item="4"/>
          <tpl hier="9" item="1"/>
          <tpl hier="11" item="4"/>
          <tpl hier="12" item="5"/>
          <tpl fld="4" item="0"/>
        </tpls>
      </n>
      <n v="20504074488">
        <tpls c="8">
          <tpl hier="1" item="6"/>
          <tpl hier="4" item="3"/>
          <tpl fld="3" item="34"/>
          <tpl fld="2" item="6"/>
          <tpl hier="9" item="1"/>
          <tpl hier="11" item="4"/>
          <tpl hier="12" item="5"/>
          <tpl fld="4" item="0"/>
        </tpls>
      </n>
      <n v="173554394624">
        <tpls c="8">
          <tpl hier="1" item="6"/>
          <tpl hier="4" item="3"/>
          <tpl fld="3" item="15"/>
          <tpl fld="2" item="6"/>
          <tpl hier="9" item="1"/>
          <tpl hier="11" item="4"/>
          <tpl hier="12" item="5"/>
          <tpl fld="4" item="0"/>
        </tpls>
      </n>
      <n v="1669257595904">
        <tpls c="8">
          <tpl hier="1" item="6"/>
          <tpl hier="4" item="3"/>
          <tpl fld="3" item="38"/>
          <tpl fld="2" item="6"/>
          <tpl hier="9" item="1"/>
          <tpl hier="11" item="4"/>
          <tpl hier="12" item="5"/>
          <tpl fld="4" item="0"/>
        </tpls>
      </n>
      <n v="1385343202">
        <tpls c="8">
          <tpl hier="1" item="6"/>
          <tpl hier="4" item="3"/>
          <tpl fld="3" item="18"/>
          <tpl fld="2" item="8"/>
          <tpl hier="9" item="1"/>
          <tpl hier="11" item="4"/>
          <tpl hier="12" item="5"/>
          <tpl fld="4" item="0"/>
        </tpls>
      </n>
      <n v="7436669118">
        <tpls c="8">
          <tpl hier="1" item="6"/>
          <tpl hier="4" item="3"/>
          <tpl fld="3" item="58"/>
          <tpl fld="2" item="8"/>
          <tpl hier="9" item="1"/>
          <tpl hier="11" item="4"/>
          <tpl hier="12" item="5"/>
          <tpl fld="4" item="0"/>
        </tpls>
      </n>
      <n v="19378889792">
        <tpls c="8">
          <tpl hier="1" item="6"/>
          <tpl hier="4" item="3"/>
          <tpl fld="3" item="41"/>
          <tpl fld="2" item="8"/>
          <tpl hier="9" item="1"/>
          <tpl hier="11" item="4"/>
          <tpl hier="12" item="5"/>
          <tpl fld="4" item="0"/>
        </tpls>
      </n>
      <n v="2265988160">
        <tpls c="8">
          <tpl hier="1" item="6"/>
          <tpl hier="4" item="3"/>
          <tpl fld="3" item="8"/>
          <tpl fld="2" item="0"/>
          <tpl hier="9" item="1"/>
          <tpl hier="11" item="4"/>
          <tpl hier="12" item="5"/>
          <tpl fld="4" item="0"/>
        </tpls>
      </n>
      <n v="14804188672">
        <tpls c="8">
          <tpl hier="1" item="6"/>
          <tpl hier="4" item="3"/>
          <tpl fld="3" item="53"/>
          <tpl fld="2" item="0"/>
          <tpl hier="9" item="1"/>
          <tpl hier="11" item="4"/>
          <tpl hier="12" item="5"/>
          <tpl fld="4" item="0"/>
        </tpls>
      </n>
      <n v="80207063040">
        <tpls c="8">
          <tpl hier="1" item="6"/>
          <tpl hier="4" item="3"/>
          <tpl fld="3" item="29"/>
          <tpl fld="2" item="0"/>
          <tpl hier="9" item="1"/>
          <tpl hier="11" item="4"/>
          <tpl hier="12" item="5"/>
          <tpl fld="4" item="0"/>
        </tpls>
      </n>
      <n v="164171826688">
        <tpls c="8">
          <tpl hier="1" item="6"/>
          <tpl hier="4" item="3"/>
          <tpl fld="3" item="56"/>
          <tpl fld="2" item="1"/>
          <tpl hier="9" item="1"/>
          <tpl hier="11" item="4"/>
          <tpl hier="12" item="5"/>
          <tpl fld="4" item="0"/>
        </tpls>
      </n>
      <n v="665794637952">
        <tpls c="8">
          <tpl hier="1" item="6"/>
          <tpl hier="4" item="3"/>
          <tpl fld="3" item="45"/>
          <tpl fld="2" item="1"/>
          <tpl hier="9" item="1"/>
          <tpl hier="11" item="4"/>
          <tpl hier="12" item="5"/>
          <tpl fld="4" item="0"/>
        </tpls>
      </n>
      <n v="4500880332288">
        <tpls c="8">
          <tpl hier="1" item="6"/>
          <tpl hier="4" item="3"/>
          <tpl fld="3" item="13"/>
          <tpl fld="2" item="1"/>
          <tpl hier="9" item="1"/>
          <tpl hier="11" item="4"/>
          <tpl hier="12" item="5"/>
          <tpl fld="4" item="0"/>
        </tpls>
      </n>
      <n v="16791624672.1875">
        <tpls c="8">
          <tpl hier="1" item="6"/>
          <tpl hier="4" item="3"/>
          <tpl fld="3" item="40"/>
          <tpl fld="2" item="3"/>
          <tpl hier="9" item="1"/>
          <tpl hier="11" item="4"/>
          <tpl hier="12" item="5"/>
          <tpl fld="4" item="0"/>
        </tpls>
      </n>
      <n v="115730204960">
        <tpls c="8">
          <tpl hier="1" item="6"/>
          <tpl hier="4" item="3"/>
          <tpl fld="3" item="27"/>
          <tpl fld="2" item="3"/>
          <tpl hier="9" item="1"/>
          <tpl hier="11" item="4"/>
          <tpl hier="12" item="5"/>
          <tpl fld="4" item="0"/>
        </tpls>
      </n>
      <n v="11262482400">
        <tpls c="8">
          <tpl hier="1" item="6"/>
          <tpl hier="4" item="3"/>
          <tpl fld="3" item="39"/>
          <tpl fld="2" item="5"/>
          <tpl hier="9" item="1"/>
          <tpl hier="11" item="4"/>
          <tpl hier="12" item="5"/>
          <tpl fld="4" item="0"/>
        </tpls>
      </n>
      <n v="12887290176">
        <tpls c="8">
          <tpl hier="1" item="6"/>
          <tpl hier="4" item="3"/>
          <tpl fld="3" item="17"/>
          <tpl fld="2" item="5"/>
          <tpl hier="9" item="1"/>
          <tpl hier="11" item="4"/>
          <tpl hier="12" item="5"/>
          <tpl fld="4" item="0"/>
        </tpls>
      </n>
      <n v="4576623660">
        <tpls c="8">
          <tpl hier="1" item="6"/>
          <tpl hier="4" item="3"/>
          <tpl fld="3" item="48"/>
          <tpl fld="2" item="7"/>
          <tpl hier="9" item="1"/>
          <tpl hier="11" item="4"/>
          <tpl hier="12" item="5"/>
          <tpl fld="4" item="0"/>
        </tpls>
      </n>
      <n v="36945927280">
        <tpls c="8">
          <tpl hier="1" item="6"/>
          <tpl hier="4" item="3"/>
          <tpl fld="3" item="25"/>
          <tpl fld="2" item="7"/>
          <tpl hier="9" item="1"/>
          <tpl hier="11" item="4"/>
          <tpl hier="12" item="5"/>
          <tpl fld="4" item="0"/>
        </tpls>
      </n>
      <n v="30462592912">
        <tpls c="8">
          <tpl hier="1" item="6"/>
          <tpl hier="4" item="3"/>
          <tpl fld="3" item="6"/>
          <tpl fld="2" item="7"/>
          <tpl hier="9" item="1"/>
          <tpl hier="11" item="4"/>
          <tpl hier="12" item="5"/>
          <tpl fld="4" item="0"/>
        </tpls>
      </n>
      <n v="958957229950.90625">
        <tpls c="8">
          <tpl hier="1" item="6"/>
          <tpl hier="4" item="3"/>
          <tpl fld="3" item="34"/>
          <tpl fld="1" item="0"/>
          <tpl hier="9" item="1"/>
          <tpl hier="11" item="4"/>
          <tpl hier="12" item="5"/>
          <tpl fld="4" item="0"/>
        </tpls>
      </n>
      <n v="5989393657406.4375">
        <tpls c="8">
          <tpl hier="1" item="6"/>
          <tpl hier="4" item="3"/>
          <tpl fld="3" item="12"/>
          <tpl fld="1" item="0"/>
          <tpl hier="9" item="1"/>
          <tpl hier="11" item="4"/>
          <tpl hier="12" item="5"/>
          <tpl fld="4" item="0"/>
        </tpls>
      </n>
      <n v="30473579642797">
        <tpls c="8">
          <tpl hier="1" item="6"/>
          <tpl hier="4" item="3"/>
          <tpl fld="3" item="55"/>
          <tpl fld="1" item="0"/>
          <tpl hier="9" item="1"/>
          <tpl hier="11" item="4"/>
          <tpl hier="12" item="5"/>
          <tpl fld="4" item="0"/>
        </tpls>
      </n>
      <n v="16230898062">
        <tpls c="8">
          <tpl hier="1" item="6"/>
          <tpl hier="4" item="3"/>
          <tpl fld="3" item="6"/>
          <tpl fld="2" item="30"/>
          <tpl hier="9" item="1"/>
          <tpl hier="11" item="4"/>
          <tpl hier="12" item="5"/>
          <tpl fld="4" item="0"/>
        </tpls>
      </n>
      <n v="61587525248">
        <tpls c="8">
          <tpl hier="1" item="6"/>
          <tpl hier="4" item="3"/>
          <tpl fld="3" item="5"/>
          <tpl fld="2" item="30"/>
          <tpl hier="9" item="1"/>
          <tpl hier="11" item="4"/>
          <tpl hier="12" item="5"/>
          <tpl fld="4" item="0"/>
        </tpls>
      </n>
      <n v="61340937984">
        <tpls c="8">
          <tpl hier="1" item="6"/>
          <tpl hier="4" item="3"/>
          <tpl fld="3" item="56"/>
          <tpl fld="2" item="45"/>
          <tpl hier="9" item="1"/>
          <tpl hier="11" item="4"/>
          <tpl hier="12" item="5"/>
          <tpl fld="4" item="0"/>
        </tpls>
      </n>
      <n v="317366660944">
        <tpls c="8">
          <tpl hier="1" item="6"/>
          <tpl hier="4" item="3"/>
          <tpl fld="3" item="0"/>
          <tpl fld="2" item="45"/>
          <tpl hier="9" item="1"/>
          <tpl hier="11" item="4"/>
          <tpl hier="12" item="5"/>
          <tpl fld="4" item="0"/>
        </tpls>
      </n>
      <n v="1352393317120">
        <tpls c="8">
          <tpl hier="1" item="6"/>
          <tpl hier="4" item="3"/>
          <tpl fld="3" item="55"/>
          <tpl fld="2" item="45"/>
          <tpl hier="9" item="1"/>
          <tpl hier="11" item="4"/>
          <tpl hier="12" item="5"/>
          <tpl fld="4" item="0"/>
        </tpls>
      </n>
      <n v="26166658896">
        <tpls c="8">
          <tpl hier="1" item="6"/>
          <tpl hier="4" item="3"/>
          <tpl fld="3" item="35"/>
          <tpl fld="2" item="25"/>
          <tpl hier="9" item="1"/>
          <tpl hier="11" item="4"/>
          <tpl hier="12" item="5"/>
          <tpl fld="4" item="0"/>
        </tpls>
      </n>
      <n v="79273192632">
        <tpls c="8">
          <tpl hier="1" item="6"/>
          <tpl hier="4" item="3"/>
          <tpl fld="3" item="40"/>
          <tpl fld="2" item="25"/>
          <tpl hier="9" item="1"/>
          <tpl hier="11" item="4"/>
          <tpl hier="12" item="5"/>
          <tpl fld="4" item="0"/>
        </tpls>
      </n>
      <n v="262977999040">
        <tpls c="8">
          <tpl hier="1" item="6"/>
          <tpl hier="4" item="3"/>
          <tpl fld="3" item="50"/>
          <tpl fld="2" item="25"/>
          <tpl hier="9" item="1"/>
          <tpl hier="11" item="4"/>
          <tpl hier="12" item="5"/>
          <tpl fld="4" item="0"/>
        </tpls>
      </n>
      <n v="797072259328">
        <tpls c="8">
          <tpl hier="1" item="6"/>
          <tpl hier="4" item="3"/>
          <tpl fld="3" item="49"/>
          <tpl fld="2" item="25"/>
          <tpl hier="9" item="1"/>
          <tpl hier="11" item="4"/>
          <tpl hier="12" item="5"/>
          <tpl fld="4" item="0"/>
        </tpls>
      </n>
      <n v="6549543448">
        <tpls c="8">
          <tpl hier="1" item="6"/>
          <tpl hier="4" item="3"/>
          <tpl fld="3" item="37"/>
          <tpl fld="2" item="38"/>
          <tpl hier="9" item="1"/>
          <tpl hier="11" item="4"/>
          <tpl hier="12" item="5"/>
          <tpl fld="4" item="0"/>
        </tpls>
      </n>
      <n v="34048566176">
        <tpls c="8">
          <tpl hier="1" item="6"/>
          <tpl hier="4" item="3"/>
          <tpl fld="3" item="39"/>
          <tpl fld="2" item="38"/>
          <tpl hier="9" item="1"/>
          <tpl hier="11" item="4"/>
          <tpl hier="12" item="5"/>
          <tpl fld="4" item="0"/>
        </tpls>
      </n>
      <n v="71666602368">
        <tpls c="8">
          <tpl hier="1" item="6"/>
          <tpl hier="4" item="3"/>
          <tpl fld="3" item="28"/>
          <tpl fld="2" item="38"/>
          <tpl hier="9" item="1"/>
          <tpl hier="11" item="4"/>
          <tpl hier="12" item="5"/>
          <tpl fld="4" item="0"/>
        </tpls>
      </n>
      <n v="280722572800">
        <tpls c="8">
          <tpl hier="1" item="6"/>
          <tpl hier="4" item="3"/>
          <tpl fld="3" item="19"/>
          <tpl fld="2" item="38"/>
          <tpl hier="9" item="1"/>
          <tpl hier="11" item="4"/>
          <tpl hier="12" item="5"/>
          <tpl fld="4" item="0"/>
        </tpls>
      </n>
      <n v="2003472086.25">
        <tpls c="8">
          <tpl hier="1" item="6"/>
          <tpl hier="4" item="3"/>
          <tpl fld="3" item="26"/>
          <tpl fld="2" item="16"/>
          <tpl hier="9" item="1"/>
          <tpl hier="11" item="4"/>
          <tpl hier="12" item="5"/>
          <tpl fld="4" item="0"/>
        </tpls>
      </n>
      <n v="12893829003">
        <tpls c="8">
          <tpl hier="1" item="6"/>
          <tpl hier="4" item="3"/>
          <tpl fld="3" item="25"/>
          <tpl fld="2" item="16"/>
          <tpl hier="9" item="1"/>
          <tpl hier="11" item="4"/>
          <tpl hier="12" item="5"/>
          <tpl fld="4" item="0"/>
        </tpls>
      </n>
      <n v="19204179216">
        <tpls c="8">
          <tpl hier="1" item="6"/>
          <tpl hier="4" item="3"/>
          <tpl fld="3" item="24"/>
          <tpl fld="2" item="16"/>
          <tpl hier="9" item="1"/>
          <tpl hier="11" item="4"/>
          <tpl hier="12" item="5"/>
          <tpl fld="4" item="0"/>
        </tpls>
      </n>
      <n v="63806803968">
        <tpls c="8">
          <tpl hier="1" item="6"/>
          <tpl hier="4" item="3"/>
          <tpl fld="3" item="23"/>
          <tpl fld="2" item="16"/>
          <tpl hier="9" item="1"/>
          <tpl hier="11" item="4"/>
          <tpl hier="12" item="5"/>
          <tpl fld="4" item="0"/>
        </tpls>
      </n>
      <n v="39153845296">
        <tpls c="8">
          <tpl hier="1" item="6"/>
          <tpl hier="4" item="3"/>
          <tpl fld="3" item="10"/>
          <tpl fld="2" item="10"/>
          <tpl hier="9" item="1"/>
          <tpl hier="11" item="4"/>
          <tpl hier="12" item="5"/>
          <tpl fld="4" item="0"/>
        </tpls>
      </n>
      <n v="62947593072">
        <tpls c="8">
          <tpl hier="1" item="6"/>
          <tpl hier="4" item="3"/>
          <tpl fld="3" item="12"/>
          <tpl fld="2" item="10"/>
          <tpl hier="9" item="1"/>
          <tpl hier="11" item="4"/>
          <tpl hier="12" item="5"/>
          <tpl fld="4" item="0"/>
        </tpls>
      </n>
      <n v="267230009408">
        <tpls c="8">
          <tpl hier="1" item="6"/>
          <tpl hier="4" item="3"/>
          <tpl fld="3" item="11"/>
          <tpl fld="2" item="10"/>
          <tpl hier="9" item="1"/>
          <tpl hier="11" item="4"/>
          <tpl hier="12" item="5"/>
          <tpl fld="4" item="0"/>
        </tpls>
      </n>
      <n v="1115039356672">
        <tpls c="8">
          <tpl hier="1" item="6"/>
          <tpl hier="4" item="3"/>
          <tpl fld="3" item="9"/>
          <tpl fld="2" item="10"/>
          <tpl hier="9" item="1"/>
          <tpl hier="11" item="4"/>
          <tpl hier="12" item="5"/>
          <tpl fld="4" item="0"/>
        </tpls>
      </n>
      <n v="44518278848">
        <tpls c="8">
          <tpl hier="1" item="6"/>
          <tpl hier="4" item="3"/>
          <tpl fld="3" item="57"/>
          <tpl fld="2" item="12"/>
          <tpl hier="9" item="1"/>
          <tpl hier="11" item="4"/>
          <tpl hier="12" item="5"/>
          <tpl fld="4" item="0"/>
        </tpls>
      </n>
      <n v="186639348192">
        <tpls c="8">
          <tpl hier="1" item="6"/>
          <tpl hier="4" item="3"/>
          <tpl fld="3" item="3"/>
          <tpl fld="2" item="12"/>
          <tpl hier="9" item="1"/>
          <tpl hier="11" item="4"/>
          <tpl hier="12" item="5"/>
          <tpl fld="4" item="0"/>
        </tpls>
      </n>
      <n v="645594194272">
        <tpls c="8">
          <tpl hier="1" item="6"/>
          <tpl hier="4" item="3"/>
          <tpl fld="3" item="1"/>
          <tpl fld="2" item="12"/>
          <tpl hier="9" item="1"/>
          <tpl hier="11" item="4"/>
          <tpl hier="12" item="5"/>
          <tpl fld="4" item="0"/>
        </tpls>
      </n>
      <n v="43536299264">
        <tpls c="8">
          <tpl hier="1" item="6"/>
          <tpl hier="4" item="3"/>
          <tpl fld="3" item="20"/>
          <tpl fld="2" item="18"/>
          <tpl hier="9" item="1"/>
          <tpl hier="11" item="4"/>
          <tpl hier="12" item="5"/>
          <tpl fld="4" item="0"/>
        </tpls>
      </n>
      <n v="175790736032">
        <tpls c="8">
          <tpl hier="1" item="6"/>
          <tpl hier="4" item="3"/>
          <tpl fld="3" item="51"/>
          <tpl fld="2" item="18"/>
          <tpl hier="9" item="1"/>
          <tpl hier="11" item="4"/>
          <tpl hier="12" item="5"/>
          <tpl fld="4" item="0"/>
        </tpls>
      </n>
      <n v="483613525184">
        <tpls c="8">
          <tpl hier="1" item="6"/>
          <tpl hier="4" item="3"/>
          <tpl fld="3" item="38"/>
          <tpl fld="2" item="18"/>
          <tpl hier="9" item="1"/>
          <tpl hier="11" item="4"/>
          <tpl hier="12" item="5"/>
          <tpl fld="4" item="0"/>
        </tpls>
      </n>
      <n v="446293384">
        <tpls c="8">
          <tpl hier="1" item="6"/>
          <tpl hier="4" item="3"/>
          <tpl fld="3" item="44"/>
          <tpl fld="2" item="20"/>
          <tpl hier="9" item="1"/>
          <tpl hier="11" item="4"/>
          <tpl hier="12" item="5"/>
          <tpl fld="4" item="0"/>
        </tpls>
      </n>
      <n v="4044028662">
        <tpls c="8">
          <tpl hier="1" item="6"/>
          <tpl hier="4" item="3"/>
          <tpl fld="3" item="43"/>
          <tpl fld="2" item="20"/>
          <tpl hier="9" item="1"/>
          <tpl hier="11" item="4"/>
          <tpl hier="12" item="5"/>
          <tpl fld="4" item="0"/>
        </tpls>
      </n>
      <n v="4530819640">
        <tpls c="8">
          <tpl hier="1" item="6"/>
          <tpl hier="4" item="3"/>
          <tpl fld="3" item="42"/>
          <tpl fld="2" item="20"/>
          <tpl hier="9" item="1"/>
          <tpl hier="11" item="4"/>
          <tpl hier="12" item="5"/>
          <tpl fld="4" item="0"/>
        </tpls>
      </n>
      <n v="33461173892">
        <tpls c="8">
          <tpl hier="1" item="6"/>
          <tpl hier="4" item="3"/>
          <tpl fld="3" item="41"/>
          <tpl fld="2" item="20"/>
          <tpl hier="9" item="1"/>
          <tpl hier="11" item="4"/>
          <tpl hier="12" item="5"/>
          <tpl fld="4" item="0"/>
        </tpls>
      </n>
      <n v="4762858203.5">
        <tpls c="8">
          <tpl hier="1" item="6"/>
          <tpl hier="4" item="3"/>
          <tpl fld="3" item="32"/>
          <tpl fld="2" item="32"/>
          <tpl hier="9" item="1"/>
          <tpl hier="11" item="4"/>
          <tpl hier="12" item="5"/>
          <tpl fld="4" item="0"/>
        </tpls>
      </n>
      <n v="31048903056">
        <tpls c="8">
          <tpl hier="1" item="6"/>
          <tpl hier="4" item="3"/>
          <tpl fld="3" item="58"/>
          <tpl fld="2" item="32"/>
          <tpl hier="9" item="1"/>
          <tpl hier="11" item="4"/>
          <tpl hier="12" item="5"/>
          <tpl fld="4" item="0"/>
        </tpls>
      </n>
      <n v="80125293120">
        <tpls c="8">
          <tpl hier="1" item="6"/>
          <tpl hier="4" item="3"/>
          <tpl fld="3" item="49"/>
          <tpl fld="2" item="32"/>
          <tpl hier="9" item="1"/>
          <tpl hier="11" item="4"/>
          <tpl hier="12" item="5"/>
          <tpl fld="4" item="0"/>
        </tpls>
      </n>
      <n v="32094054">
        <tpls c="8">
          <tpl hier="1" item="6"/>
          <tpl hier="4" item="3"/>
          <tpl fld="3" item="18"/>
          <tpl fld="2" item="9"/>
          <tpl hier="9" item="1"/>
          <tpl hier="11" item="4"/>
          <tpl hier="12" item="5"/>
          <tpl fld="4" item="0"/>
        </tpls>
      </n>
      <n v="1664732188.5">
        <tpls c="8">
          <tpl hier="1" item="6"/>
          <tpl hier="4" item="3"/>
          <tpl fld="3" item="53"/>
          <tpl fld="2" item="9"/>
          <tpl hier="9" item="1"/>
          <tpl hier="11" item="4"/>
          <tpl hier="12" item="5"/>
          <tpl fld="4" item="0"/>
        </tpls>
      </n>
      <n v="6645508461.5">
        <tpls c="8">
          <tpl hier="1" item="6"/>
          <tpl hier="4" item="3"/>
          <tpl fld="3" item="19"/>
          <tpl fld="2" item="9"/>
          <tpl hier="9" item="1"/>
          <tpl hier="11" item="4"/>
          <tpl hier="12" item="5"/>
          <tpl fld="4" item="0"/>
        </tpls>
      </n>
      <n v="2408061458">
        <tpls c="8">
          <tpl hier="1" item="6"/>
          <tpl hier="4" item="3"/>
          <tpl fld="3" item="8"/>
          <tpl fld="2" item="11"/>
          <tpl hier="9" item="1"/>
          <tpl hier="11" item="4"/>
          <tpl hier="12" item="5"/>
          <tpl fld="4" item="0"/>
        </tpls>
      </n>
      <n v="4348420368">
        <tpls c="8">
          <tpl hier="1" item="6"/>
          <tpl hier="4" item="3"/>
          <tpl fld="3" item="45"/>
          <tpl fld="2" item="11"/>
          <tpl hier="9" item="1"/>
          <tpl hier="11" item="4"/>
          <tpl hier="12" item="5"/>
          <tpl fld="4" item="0"/>
        </tpls>
      </n>
      <n v="20708022971.75">
        <tpls c="8">
          <tpl hier="1" item="6"/>
          <tpl hier="4" item="3"/>
          <tpl fld="3" item="23"/>
          <tpl fld="2" item="11"/>
          <tpl hier="9" item="1"/>
          <tpl hier="11" item="4"/>
          <tpl hier="12" item="5"/>
          <tpl fld="4" item="0"/>
        </tpls>
      </n>
      <n v="227736727232">
        <tpls c="8">
          <tpl hier="1" item="6"/>
          <tpl hier="4" item="3"/>
          <tpl fld="3" item="56"/>
          <tpl fld="2" item="15"/>
          <tpl hier="9" item="1"/>
          <tpl hier="11" item="4"/>
          <tpl hier="12" item="5"/>
          <tpl fld="4" item="0"/>
        </tpls>
      </n>
      <n v="776309383264">
        <tpls c="8">
          <tpl hier="1" item="6"/>
          <tpl hier="4" item="3"/>
          <tpl fld="3" item="27"/>
          <tpl fld="2" item="15"/>
          <tpl hier="9" item="1"/>
          <tpl hier="11" item="4"/>
          <tpl hier="12" item="5"/>
          <tpl fld="4" item="0"/>
        </tpls>
      </n>
      <n v="1893839615104">
        <tpls c="8">
          <tpl hier="1" item="6"/>
          <tpl hier="4" item="3"/>
          <tpl fld="3" item="9"/>
          <tpl fld="2" item="15"/>
          <tpl hier="9" item="1"/>
          <tpl hier="11" item="4"/>
          <tpl hier="12" item="5"/>
          <tpl fld="4" item="0"/>
        </tpls>
      </n>
      <n v="16969100960">
        <tpls c="8">
          <tpl hier="1" item="6"/>
          <tpl hier="4" item="3"/>
          <tpl fld="3" item="40"/>
          <tpl fld="2" item="19"/>
          <tpl hier="9" item="1"/>
          <tpl hier="11" item="4"/>
          <tpl hier="12" item="5"/>
          <tpl fld="4" item="0"/>
        </tpls>
      </n>
      <n v="79938359285.09375">
        <tpls c="8">
          <tpl hier="1" item="6"/>
          <tpl hier="4" item="3"/>
          <tpl fld="3" item="17"/>
          <tpl fld="2" item="19"/>
          <tpl hier="9" item="1"/>
          <tpl hier="11" item="4"/>
          <tpl hier="12" item="5"/>
          <tpl fld="4" item="0"/>
        </tpls>
      </n>
      <n v="35535566816">
        <tpls c="8">
          <tpl hier="1" item="6"/>
          <tpl hier="4" item="3"/>
          <tpl fld="3" item="39"/>
          <tpl fld="2" item="2"/>
          <tpl hier="9" item="1"/>
          <tpl hier="11" item="4"/>
          <tpl hier="12" item="5"/>
          <tpl fld="4" item="0"/>
        </tpls>
      </n>
      <n v="90170452000">
        <tpls c="8">
          <tpl hier="1" item="6"/>
          <tpl hier="4" item="3"/>
          <tpl fld="3" item="6"/>
          <tpl fld="2" item="2"/>
          <tpl hier="9" item="1"/>
          <tpl hier="11" item="4"/>
          <tpl hier="12" item="5"/>
          <tpl fld="4" item="0"/>
        </tpls>
      </n>
      <n v="306650000">
        <tpls c="8">
          <tpl hier="1" item="6"/>
          <tpl hier="4" item="3"/>
          <tpl fld="3" item="44"/>
          <tpl fld="2" item="4"/>
          <tpl hier="9" item="1"/>
          <tpl hier="11" item="4"/>
          <tpl hier="12" item="5"/>
          <tpl fld="4" item="0"/>
        </tpls>
      </n>
      <n v="2527500032">
        <tpls c="8">
          <tpl hier="1" item="6"/>
          <tpl hier="4" item="3"/>
          <tpl fld="3" item="25"/>
          <tpl fld="2" item="4"/>
          <tpl hier="9" item="1"/>
          <tpl hier="11" item="4"/>
          <tpl hier="12" item="5"/>
          <tpl fld="4" item="0"/>
        </tpls>
      </n>
      <n v="15361167720">
        <tpls c="8">
          <tpl hier="1" item="6"/>
          <tpl hier="4" item="3"/>
          <tpl fld="3" item="55"/>
          <tpl fld="2" item="4"/>
          <tpl hier="9" item="1"/>
          <tpl hier="11" item="4"/>
          <tpl hier="12" item="5"/>
          <tpl fld="4" item="0"/>
        </tpls>
      </n>
      <n v="25123114432">
        <tpls c="8">
          <tpl hier="1" item="6"/>
          <tpl hier="4" item="3"/>
          <tpl fld="3" item="32"/>
          <tpl fld="2" item="6"/>
          <tpl hier="9" item="1"/>
          <tpl hier="11" item="4"/>
          <tpl hier="12" item="5"/>
          <tpl fld="4" item="0"/>
        </tpls>
      </n>
      <n v="191113052028">
        <tpls c="8">
          <tpl hier="1" item="6"/>
          <tpl hier="4" item="3"/>
          <tpl fld="3" item="12"/>
          <tpl fld="2" item="6"/>
          <tpl hier="9" item="1"/>
          <tpl hier="11" item="4"/>
          <tpl hier="12" item="5"/>
          <tpl fld="4" item="0"/>
        </tpls>
      </n>
      <n v="1500530779648">
        <tpls c="8">
          <tpl hier="1" item="6"/>
          <tpl hier="4" item="3"/>
          <tpl fld="3" item="49"/>
          <tpl fld="2" item="6"/>
          <tpl hier="9" item="1"/>
          <tpl hier="11" item="4"/>
          <tpl hier="12" item="5"/>
          <tpl fld="4" item="0"/>
        </tpls>
      </n>
      <n v="1585503416">
        <tpls c="8">
          <tpl hier="1" item="6"/>
          <tpl hier="4" item="3"/>
          <tpl fld="3" item="16"/>
          <tpl fld="2" item="8"/>
          <tpl hier="9" item="1"/>
          <tpl hier="11" item="4"/>
          <tpl hier="12" item="5"/>
          <tpl fld="4" item="0"/>
        </tpls>
      </n>
      <n v="7075537174">
        <tpls c="8">
          <tpl hier="1" item="6"/>
          <tpl hier="4" item="3"/>
          <tpl fld="3" item="3"/>
          <tpl fld="2" item="8"/>
          <tpl hier="9" item="1"/>
          <tpl hier="11" item="4"/>
          <tpl hier="12" item="5"/>
          <tpl fld="4" item="0"/>
        </tpls>
      </n>
      <n v="22399060096.5">
        <tpls c="8">
          <tpl hier="1" item="6"/>
          <tpl hier="4" item="3"/>
          <tpl fld="3" item="19"/>
          <tpl fld="2" item="8"/>
          <tpl hier="9" item="1"/>
          <tpl hier="11" item="4"/>
          <tpl hier="12" item="5"/>
          <tpl fld="4" item="0"/>
        </tpls>
      </n>
      <n v="2795242752">
        <tpls c="8">
          <tpl hier="1" item="6"/>
          <tpl hier="4" item="3"/>
          <tpl fld="3" item="4"/>
          <tpl fld="2" item="0"/>
          <tpl hier="9" item="1"/>
          <tpl hier="11" item="4"/>
          <tpl hier="12" item="5"/>
          <tpl fld="4" item="0"/>
        </tpls>
      </n>
      <n v="15179223552">
        <tpls c="8">
          <tpl hier="1" item="6"/>
          <tpl hier="4" item="3"/>
          <tpl fld="3" item="51"/>
          <tpl fld="2" item="0"/>
          <tpl hier="9" item="1"/>
          <tpl hier="11" item="4"/>
          <tpl hier="12" item="5"/>
          <tpl fld="4" item="0"/>
        </tpls>
      </n>
      <n v="73713272832">
        <tpls c="8">
          <tpl hier="1" item="6"/>
          <tpl hier="4" item="3"/>
          <tpl fld="3" item="23"/>
          <tpl fld="2" item="0"/>
          <tpl hier="9" item="1"/>
          <tpl hier="11" item="4"/>
          <tpl hier="12" item="5"/>
          <tpl fld="4" item="0"/>
        </tpls>
      </n>
      <n v="205125062656">
        <tpls c="8">
          <tpl hier="1" item="6"/>
          <tpl hier="4" item="3"/>
          <tpl fld="3" item="54"/>
          <tpl fld="2" item="1"/>
          <tpl hier="9" item="1"/>
          <tpl hier="11" item="4"/>
          <tpl hier="12" item="5"/>
          <tpl fld="4" item="0"/>
        </tpls>
      </n>
      <n v="876715541504">
        <tpls c="8">
          <tpl hier="1" item="6"/>
          <tpl hier="4" item="3"/>
          <tpl fld="3" item="42"/>
          <tpl fld="2" item="1"/>
          <tpl hier="9" item="1"/>
          <tpl hier="11" item="4"/>
          <tpl hier="12" item="5"/>
          <tpl fld="4" item="0"/>
        </tpls>
      </n>
      <n v="4146520878080">
        <tpls c="8">
          <tpl hier="1" item="6"/>
          <tpl hier="4" item="3"/>
          <tpl fld="3" item="9"/>
          <tpl fld="2" item="1"/>
          <tpl hier="9" item="1"/>
          <tpl hier="11" item="4"/>
          <tpl hier="12" item="5"/>
          <tpl fld="4" item="0"/>
        </tpls>
      </n>
      <n v="20689119105">
        <tpls c="8">
          <tpl hier="1" item="6"/>
          <tpl hier="4" item="3"/>
          <tpl fld="3" item="46"/>
          <tpl fld="2" item="3"/>
          <tpl hier="9" item="1"/>
          <tpl hier="11" item="4"/>
          <tpl hier="12" item="5"/>
          <tpl fld="4" item="0"/>
        </tpls>
      </n>
      <n v="122420703296">
        <tpls c="8">
          <tpl hier="1" item="6"/>
          <tpl hier="4" item="3"/>
          <tpl fld="3" item="30"/>
          <tpl fld="2" item="3"/>
          <tpl hier="9" item="1"/>
          <tpl hier="11" item="4"/>
          <tpl hier="12" item="5"/>
          <tpl fld="4" item="0"/>
        </tpls>
      </n>
      <n v="11394288608">
        <tpls c="8">
          <tpl hier="1" item="6"/>
          <tpl hier="4" item="3"/>
          <tpl fld="3" item="36"/>
          <tpl fld="2" item="5"/>
          <tpl hier="9" item="1"/>
          <tpl hier="11" item="4"/>
          <tpl hier="12" item="5"/>
          <tpl fld="4" item="0"/>
        </tpls>
      </n>
      <n v="15025896256">
        <tpls c="8">
          <tpl hier="1" item="6"/>
          <tpl hier="4" item="3"/>
          <tpl fld="3" item="14"/>
          <tpl fld="2" item="5"/>
          <tpl hier="9" item="1"/>
          <tpl hier="11" item="4"/>
          <tpl hier="12" item="5"/>
          <tpl fld="4" item="0"/>
        </tpls>
      </n>
      <n v="4659254944">
        <tpls c="8">
          <tpl hier="1" item="6"/>
          <tpl hier="4" item="3"/>
          <tpl fld="3" item="44"/>
          <tpl fld="2" item="7"/>
          <tpl hier="9" item="1"/>
          <tpl hier="11" item="4"/>
          <tpl hier="12" item="5"/>
          <tpl fld="4" item="0"/>
        </tpls>
      </n>
      <n v="32486147428">
        <tpls c="8">
          <tpl hier="1" item="6"/>
          <tpl hier="4" item="3"/>
          <tpl fld="3" item="22"/>
          <tpl fld="2" item="7"/>
          <tpl hier="9" item="1"/>
          <tpl hier="11" item="4"/>
          <tpl hier="12" item="5"/>
          <tpl fld="4" item="0"/>
        </tpls>
      </n>
      <n v="30946860012">
        <tpls c="8">
          <tpl hier="1" item="6"/>
          <tpl hier="4" item="3"/>
          <tpl fld="3" item="2"/>
          <tpl fld="2" item="7"/>
          <tpl hier="9" item="1"/>
          <tpl hier="11" item="4"/>
          <tpl hier="12" item="5"/>
          <tpl fld="4" item="0"/>
        </tpls>
      </n>
      <n v="1005654650132.8125">
        <tpls c="8">
          <tpl hier="1" item="6"/>
          <tpl hier="4" item="3"/>
          <tpl fld="3" item="32"/>
          <tpl fld="1" item="0"/>
          <tpl hier="9" item="1"/>
          <tpl hier="11" item="4"/>
          <tpl hier="12" item="5"/>
          <tpl fld="4" item="0"/>
        </tpls>
      </n>
      <n v="6739835509471.4609">
        <tpls c="8">
          <tpl hier="1" item="6"/>
          <tpl hier="4" item="3"/>
          <tpl fld="3" item="7"/>
          <tpl fld="1" item="0"/>
          <tpl hier="9" item="1"/>
          <tpl hier="11" item="4"/>
          <tpl hier="12" item="5"/>
          <tpl fld="4" item="0"/>
        </tpls>
      </n>
      <n v="36072083051289.5">
        <tpls c="8">
          <tpl hier="1" item="6"/>
          <tpl hier="4" item="3"/>
          <tpl fld="3" item="52"/>
          <tpl fld="1" item="0"/>
          <tpl hier="9" item="1"/>
          <tpl hier="11" item="4"/>
          <tpl hier="12" item="5"/>
          <tpl fld="4" item="0"/>
        </tpls>
      </n>
      <n v="698551022848">
        <tpls c="8">
          <tpl hier="1" item="6"/>
          <tpl hier="4" item="3"/>
          <tpl fld="3" item="24"/>
          <tpl fld="2" item="15"/>
          <tpl hier="9" item="1"/>
          <tpl hier="11" item="4"/>
          <tpl hier="12" item="5"/>
          <tpl fld="4" item="0"/>
        </tpls>
      </n>
      <n v="1812217502720">
        <tpls c="8">
          <tpl hier="1" item="6"/>
          <tpl hier="4" item="3"/>
          <tpl fld="3" item="5"/>
          <tpl fld="2" item="15"/>
          <tpl hier="9" item="1"/>
          <tpl hier="11" item="4"/>
          <tpl hier="12" item="5"/>
          <tpl fld="4" item="0"/>
        </tpls>
      </n>
      <n v="12957289909.5">
        <tpls c="8">
          <tpl hier="1" item="6"/>
          <tpl hier="4" item="3"/>
          <tpl fld="3" item="46"/>
          <tpl fld="2" item="19"/>
          <tpl hier="9" item="1"/>
          <tpl hier="11" item="4"/>
          <tpl hier="12" item="5"/>
          <tpl fld="4" item="0"/>
        </tpls>
      </n>
      <n v="79205240192">
        <tpls c="8">
          <tpl hier="1" item="6"/>
          <tpl hier="4" item="3"/>
          <tpl fld="3" item="11"/>
          <tpl fld="2" item="19"/>
          <tpl hier="9" item="1"/>
          <tpl hier="11" item="4"/>
          <tpl hier="12" item="5"/>
          <tpl fld="4" item="0"/>
        </tpls>
      </n>
      <n v="7830770837">
        <tpls c="8">
          <tpl hier="1" item="6"/>
          <tpl hier="4" item="3"/>
          <tpl fld="3" item="35"/>
          <tpl fld="2" item="2"/>
          <tpl hier="9" item="1"/>
          <tpl hier="11" item="4"/>
          <tpl hier="12" item="5"/>
          <tpl fld="4" item="0"/>
        </tpls>
      </n>
      <n v="47114651456">
        <tpls c="8">
          <tpl hier="1" item="6"/>
          <tpl hier="4" item="3"/>
          <tpl fld="3" item="36"/>
          <tpl fld="2" item="2"/>
          <tpl hier="9" item="1"/>
          <tpl hier="11" item="4"/>
          <tpl hier="12" item="5"/>
          <tpl fld="4" item="0"/>
        </tpls>
      </n>
      <n v="137235228032">
        <tpls c="8">
          <tpl hier="1" item="6"/>
          <tpl hier="4" item="3"/>
          <tpl fld="3" item="1"/>
          <tpl fld="2" item="2"/>
          <tpl hier="9" item="1"/>
          <tpl hier="11" item="4"/>
          <tpl hier="12" item="5"/>
          <tpl fld="4" item="0"/>
        </tpls>
      </n>
      <n v="332100000">
        <tpls c="8">
          <tpl hier="1" item="6"/>
          <tpl hier="4" item="3"/>
          <tpl fld="3" item="37"/>
          <tpl fld="2" item="4"/>
          <tpl hier="9" item="1"/>
          <tpl hier="11" item="4"/>
          <tpl hier="12" item="5"/>
          <tpl fld="4" item="0"/>
        </tpls>
      </n>
      <n v="2486500032">
        <tpls c="8">
          <tpl hier="1" item="6"/>
          <tpl hier="4" item="3"/>
          <tpl fld="3" item="22"/>
          <tpl fld="2" item="4"/>
          <tpl hier="9" item="1"/>
          <tpl hier="11" item="4"/>
          <tpl hier="12" item="5"/>
          <tpl fld="4" item="0"/>
        </tpls>
      </n>
      <n v="21297420336">
        <tpls c="8">
          <tpl hier="1" item="6"/>
          <tpl hier="4" item="3"/>
          <tpl fld="3" item="38"/>
          <tpl fld="2" item="4"/>
          <tpl hier="9" item="1"/>
          <tpl hier="11" item="4"/>
          <tpl hier="12" item="5"/>
          <tpl fld="4" item="0"/>
        </tpls>
      </n>
      <n v="27634026668">
        <tpls c="8">
          <tpl hier="1" item="6"/>
          <tpl hier="4" item="3"/>
          <tpl fld="3" item="26"/>
          <tpl fld="2" item="6"/>
          <tpl hier="9" item="1"/>
          <tpl hier="11" item="4"/>
          <tpl hier="12" item="5"/>
          <tpl fld="4" item="0"/>
        </tpls>
      </n>
      <n v="233194500120">
        <tpls c="8">
          <tpl hier="1" item="6"/>
          <tpl hier="4" item="3"/>
          <tpl fld="3" item="7"/>
          <tpl fld="2" item="6"/>
          <tpl hier="9" item="1"/>
          <tpl hier="11" item="4"/>
          <tpl hier="12" item="5"/>
          <tpl fld="4" item="0"/>
        </tpls>
      </n>
      <n v="2081425657600">
        <tpls c="8">
          <tpl hier="1" item="6"/>
          <tpl hier="4" item="3"/>
          <tpl fld="3" item="41"/>
          <tpl fld="2" item="6"/>
          <tpl hier="9" item="1"/>
          <tpl hier="11" item="4"/>
          <tpl hier="12" item="5"/>
          <tpl fld="4" item="0"/>
        </tpls>
      </n>
      <n v="1622844414">
        <tpls c="8">
          <tpl hier="1" item="6"/>
          <tpl hier="4" item="3"/>
          <tpl fld="3" item="10"/>
          <tpl fld="2" item="8"/>
          <tpl hier="9" item="1"/>
          <tpl hier="11" item="4"/>
          <tpl hier="12" item="5"/>
          <tpl fld="4" item="0"/>
        </tpls>
      </n>
      <n v="8386687270">
        <tpls c="8">
          <tpl hier="1" item="6"/>
          <tpl hier="4" item="3"/>
          <tpl fld="3" item="0"/>
          <tpl fld="2" item="8"/>
          <tpl hier="9" item="1"/>
          <tpl hier="11" item="4"/>
          <tpl hier="12" item="5"/>
          <tpl fld="4" item="0"/>
        </tpls>
      </n>
      <n v="25099454504">
        <tpls c="8">
          <tpl hier="1" item="6"/>
          <tpl hier="4" item="3"/>
          <tpl fld="3" item="29"/>
          <tpl fld="2" item="8"/>
          <tpl hier="9" item="1"/>
          <tpl hier="11" item="4"/>
          <tpl hier="12" item="5"/>
          <tpl fld="4" item="0"/>
        </tpls>
      </n>
      <n v="3449162880">
        <tpls c="8">
          <tpl hier="1" item="6"/>
          <tpl hier="4" item="3"/>
          <tpl fld="3" item="57"/>
          <tpl fld="2" item="0"/>
          <tpl hier="9" item="1"/>
          <tpl hier="11" item="4"/>
          <tpl hier="12" item="5"/>
          <tpl fld="4" item="0"/>
        </tpls>
      </n>
      <n v="13056343296">
        <tpls c="8">
          <tpl hier="1" item="6"/>
          <tpl hier="4" item="3"/>
          <tpl fld="3" item="50"/>
          <tpl fld="2" item="0"/>
          <tpl hier="9" item="1"/>
          <tpl hier="11" item="4"/>
          <tpl hier="12" item="5"/>
          <tpl fld="4" item="0"/>
        </tpls>
      </n>
      <n v="66625323008">
        <tpls c="8">
          <tpl hier="1" item="6"/>
          <tpl hier="4" item="3"/>
          <tpl fld="3" item="13"/>
          <tpl fld="2" item="0"/>
          <tpl hier="9" item="1"/>
          <tpl hier="11" item="4"/>
          <tpl hier="12" item="5"/>
          <tpl fld="4" item="0"/>
        </tpls>
      </n>
      <n v="237267022720">
        <tpls c="8">
          <tpl hier="1" item="6"/>
          <tpl hier="4" item="3"/>
          <tpl fld="3" item="20"/>
          <tpl fld="2" item="1"/>
          <tpl hier="9" item="1"/>
          <tpl hier="11" item="4"/>
          <tpl hier="12" item="5"/>
          <tpl fld="4" item="0"/>
        </tpls>
      </n>
      <n v="952884626624">
        <tpls c="8">
          <tpl hier="1" item="6"/>
          <tpl hier="4" item="3"/>
          <tpl fld="3" item="28"/>
          <tpl fld="2" item="1"/>
          <tpl hier="9" item="1"/>
          <tpl hier="11" item="4"/>
          <tpl hier="12" item="5"/>
          <tpl fld="4" item="0"/>
        </tpls>
      </n>
      <n v="29677418520">
        <tpls c="8">
          <tpl hier="1" item="6"/>
          <tpl hier="4" item="3"/>
          <tpl fld="3" item="43"/>
          <tpl fld="2" item="3"/>
          <tpl hier="9" item="1"/>
          <tpl hier="11" item="4"/>
          <tpl hier="12" item="5"/>
          <tpl fld="4" item="0"/>
        </tpls>
      </n>
      <n v="114154244756">
        <tpls c="8">
          <tpl hier="1" item="6"/>
          <tpl hier="4" item="3"/>
          <tpl fld="3" item="24"/>
          <tpl fld="2" item="3"/>
          <tpl hier="9" item="1"/>
          <tpl hier="11" item="4"/>
          <tpl hier="12" item="5"/>
          <tpl fld="4" item="0"/>
        </tpls>
      </n>
      <n v="1647822592">
        <tpls c="8">
          <tpl hier="1" item="6"/>
          <tpl hier="4" item="3"/>
          <tpl fld="3" item="48"/>
          <tpl fld="2" item="5"/>
          <tpl hier="9" item="1"/>
          <tpl hier="11" item="4"/>
          <tpl hier="12" item="5"/>
          <tpl fld="4" item="0"/>
        </tpls>
      </n>
      <n v="11577332656">
        <tpls c="8">
          <tpl hier="1" item="6"/>
          <tpl hier="4" item="3"/>
          <tpl fld="3" item="31"/>
          <tpl fld="2" item="5"/>
          <tpl hier="9" item="1"/>
          <tpl hier="11" item="4"/>
          <tpl hier="12" item="5"/>
          <tpl fld="4" item="0"/>
        </tpls>
      </n>
      <n v="15844458240">
        <tpls c="8">
          <tpl hier="1" item="6"/>
          <tpl hier="4" item="3"/>
          <tpl fld="3" item="11"/>
          <tpl fld="2" item="5"/>
          <tpl hier="9" item="1"/>
          <tpl hier="11" item="4"/>
          <tpl hier="12" item="5"/>
          <tpl fld="4" item="0"/>
        </tpls>
      </n>
      <n v="5321770472">
        <tpls c="8">
          <tpl hier="1" item="6"/>
          <tpl hier="4" item="3"/>
          <tpl fld="3" item="34"/>
          <tpl fld="2" item="7"/>
          <tpl hier="9" item="1"/>
          <tpl hier="11" item="4"/>
          <tpl hier="12" item="5"/>
          <tpl fld="4" item="0"/>
        </tpls>
      </n>
      <n v="29867253608">
        <tpls c="8">
          <tpl hier="1" item="6"/>
          <tpl hier="4" item="3"/>
          <tpl fld="3" item="15"/>
          <tpl fld="2" item="7"/>
          <tpl hier="9" item="1"/>
          <tpl hier="11" item="4"/>
          <tpl hier="12" item="5"/>
          <tpl fld="4" item="0"/>
        </tpls>
      </n>
      <n v="30068516924">
        <tpls c="8">
          <tpl hier="1" item="6"/>
          <tpl hier="4" item="3"/>
          <tpl fld="3" item="1"/>
          <tpl fld="2" item="7"/>
          <tpl hier="9" item="1"/>
          <tpl hier="11" item="4"/>
          <tpl hier="12" item="5"/>
          <tpl fld="4" item="0"/>
        </tpls>
      </n>
      <n v="1170900830895.0391">
        <tpls c="8">
          <tpl hier="1" item="6"/>
          <tpl hier="4" item="3"/>
          <tpl fld="3" item="18"/>
          <tpl fld="1" item="0"/>
          <tpl hier="9" item="1"/>
          <tpl hier="11" item="4"/>
          <tpl hier="12" item="5"/>
          <tpl fld="4" item="0"/>
        </tpls>
      </n>
      <n v="7426936602385.8125">
        <tpls c="8">
          <tpl hier="1" item="6"/>
          <tpl hier="4" item="3"/>
          <tpl fld="3" item="58"/>
          <tpl fld="1" item="0"/>
          <tpl hier="9" item="1"/>
          <tpl hier="11" item="4"/>
          <tpl hier="12" item="5"/>
          <tpl fld="4" item="0"/>
        </tpls>
      </n>
      <n v="40096091255714.969">
        <tpls c="8">
          <tpl hier="1" item="6"/>
          <tpl hier="4" item="3"/>
          <tpl fld="3" item="38"/>
          <tpl fld="1" item="0"/>
          <tpl hier="9" item="1"/>
          <tpl hier="11" item="4"/>
          <tpl hier="12" item="5"/>
          <tpl fld="4" item="0"/>
        </tpls>
      </n>
      <n v="8615052325.5">
        <tpls c="8">
          <tpl hier="1" item="6"/>
          <tpl hier="4" item="3"/>
          <tpl fld="3" item="48"/>
          <tpl fld="2" item="2"/>
          <tpl hier="9" item="1"/>
          <tpl hier="11" item="4"/>
          <tpl hier="12" item="5"/>
          <tpl fld="4" item="0"/>
        </tpls>
      </n>
      <n v="54027328160">
        <tpls c="8">
          <tpl hier="1" item="6"/>
          <tpl hier="4" item="3"/>
          <tpl fld="3" item="15"/>
          <tpl fld="2" item="2"/>
          <tpl hier="9" item="1"/>
          <tpl hier="11" item="4"/>
          <tpl hier="12" item="5"/>
          <tpl fld="4" item="0"/>
        </tpls>
      </n>
      <n v="176328208384">
        <tpls c="8">
          <tpl hier="1" item="6"/>
          <tpl hier="4" item="3"/>
          <tpl fld="3" item="55"/>
          <tpl fld="2" item="2"/>
          <tpl hier="9" item="1"/>
          <tpl hier="11" item="4"/>
          <tpl hier="12" item="5"/>
          <tpl fld="4" item="0"/>
        </tpls>
      </n>
      <n v="409300000">
        <tpls c="8">
          <tpl hier="1" item="6"/>
          <tpl hier="4" item="3"/>
          <tpl fld="3" item="34"/>
          <tpl fld="2" item="4"/>
          <tpl hier="9" item="1"/>
          <tpl hier="11" item="4"/>
          <tpl hier="12" item="5"/>
          <tpl fld="4" item="0"/>
        </tpls>
      </n>
      <n v="3383999872">
        <tpls c="8">
          <tpl hier="1" item="6"/>
          <tpl hier="4" item="3"/>
          <tpl fld="3" item="58"/>
          <tpl fld="2" item="4"/>
          <tpl hier="9" item="1"/>
          <tpl hier="11" item="4"/>
          <tpl hier="12" item="5"/>
          <tpl fld="4" item="0"/>
        </tpls>
      </n>
      <n v="22715621975">
        <tpls c="8">
          <tpl hier="1" item="6"/>
          <tpl hier="4" item="3"/>
          <tpl fld="3" item="49"/>
          <tpl fld="2" item="4"/>
          <tpl hier="9" item="1"/>
          <tpl hier="11" item="4"/>
          <tpl hier="12" item="5"/>
          <tpl fld="4" item="0"/>
        </tpls>
      </n>
      <n v="30410921240">
        <tpls c="8">
          <tpl hier="1" item="6"/>
          <tpl hier="4" item="3"/>
          <tpl fld="3" item="18"/>
          <tpl fld="2" item="6"/>
          <tpl hier="9" item="1"/>
          <tpl hier="11" item="4"/>
          <tpl hier="12" item="5"/>
          <tpl fld="4" item="0"/>
        </tpls>
      </n>
      <n v="501027306880">
        <tpls c="8">
          <tpl hier="1" item="6"/>
          <tpl hier="4" item="3"/>
          <tpl fld="3" item="53"/>
          <tpl fld="2" item="6"/>
          <tpl hier="9" item="1"/>
          <tpl hier="11" item="4"/>
          <tpl hier="12" item="5"/>
          <tpl fld="4" item="0"/>
        </tpls>
      </n>
      <n v="2199317063616">
        <tpls c="8">
          <tpl hier="1" item="6"/>
          <tpl hier="4" item="3"/>
          <tpl fld="3" item="19"/>
          <tpl fld="2" item="6"/>
          <tpl hier="9" item="1"/>
          <tpl hier="11" item="4"/>
          <tpl hier="12" item="5"/>
          <tpl fld="4" item="0"/>
        </tpls>
      </n>
      <n v="1867675406">
        <tpls c="8">
          <tpl hier="1" item="6"/>
          <tpl hier="4" item="3"/>
          <tpl fld="3" item="8"/>
          <tpl fld="2" item="8"/>
          <tpl hier="9" item="1"/>
          <tpl hier="11" item="4"/>
          <tpl hier="12" item="5"/>
          <tpl fld="4" item="0"/>
        </tpls>
      </n>
      <n v="4594746758">
        <tpls c="8">
          <tpl hier="1" item="6"/>
          <tpl hier="4" item="3"/>
          <tpl fld="3" item="45"/>
          <tpl fld="2" item="8"/>
          <tpl hier="9" item="1"/>
          <tpl hier="11" item="4"/>
          <tpl hier="12" item="5"/>
          <tpl fld="4" item="0"/>
        </tpls>
      </n>
      <n v="23570863872">
        <tpls c="8">
          <tpl hier="1" item="6"/>
          <tpl hier="4" item="3"/>
          <tpl fld="3" item="23"/>
          <tpl fld="2" item="8"/>
          <tpl hier="9" item="1"/>
          <tpl hier="11" item="4"/>
          <tpl hier="12" item="5"/>
          <tpl fld="4" item="0"/>
        </tpls>
      </n>
      <n v="5511932416">
        <tpls c="8">
          <tpl hier="1" item="6"/>
          <tpl hier="4" item="3"/>
          <tpl fld="3" item="56"/>
          <tpl fld="2" item="0"/>
          <tpl hier="9" item="1"/>
          <tpl hier="11" item="4"/>
          <tpl hier="12" item="5"/>
          <tpl fld="4" item="0"/>
        </tpls>
      </n>
      <n v="15918740992">
        <tpls c="8">
          <tpl hier="1" item="6"/>
          <tpl hier="4" item="3"/>
          <tpl fld="3" item="27"/>
          <tpl fld="2" item="0"/>
          <tpl hier="9" item="1"/>
          <tpl hier="11" item="4"/>
          <tpl hier="12" item="5"/>
          <tpl fld="4" item="0"/>
        </tpls>
      </n>
      <n v="69706403840">
        <tpls c="8">
          <tpl hier="1" item="6"/>
          <tpl hier="4" item="3"/>
          <tpl fld="3" item="9"/>
          <tpl fld="2" item="0"/>
          <tpl hier="9" item="1"/>
          <tpl hier="11" item="4"/>
          <tpl hier="12" item="5"/>
          <tpl fld="4" item="0"/>
        </tpls>
      </n>
      <n v="268817392512">
        <tpls c="8">
          <tpl hier="1" item="6"/>
          <tpl hier="4" item="3"/>
          <tpl fld="3" item="40"/>
          <tpl fld="2" item="1"/>
          <tpl hier="9" item="1"/>
          <tpl hier="11" item="4"/>
          <tpl hier="12" item="5"/>
          <tpl fld="4" item="0"/>
        </tpls>
      </n>
      <n v="1401065310464">
        <tpls c="8">
          <tpl hier="1" item="6"/>
          <tpl hier="4" item="3"/>
          <tpl fld="3" item="17"/>
          <tpl fld="2" item="1"/>
          <tpl hier="9" item="1"/>
          <tpl hier="11" item="4"/>
          <tpl hier="12" item="5"/>
          <tpl fld="4" item="0"/>
        </tpls>
      </n>
      <n v="38607026360">
        <tpls c="8">
          <tpl hier="1" item="6"/>
          <tpl hier="4" item="3"/>
          <tpl fld="3" item="39"/>
          <tpl fld="2" item="3"/>
          <tpl hier="9" item="1"/>
          <tpl hier="11" item="4"/>
          <tpl hier="12" item="5"/>
          <tpl fld="4" item="0"/>
        </tpls>
      </n>
      <n v="61932742528">
        <tpls c="8">
          <tpl hier="1" item="6"/>
          <tpl hier="4" item="3"/>
          <tpl fld="3" item="6"/>
          <tpl fld="2" item="3"/>
          <tpl hier="9" item="1"/>
          <tpl hier="11" item="4"/>
          <tpl hier="12" item="5"/>
          <tpl fld="4" item="0"/>
        </tpls>
      </n>
      <n v="1679342016">
        <tpls c="8">
          <tpl hier="1" item="6"/>
          <tpl hier="4" item="3"/>
          <tpl fld="3" item="44"/>
          <tpl fld="2" item="5"/>
          <tpl hier="9" item="1"/>
          <tpl hier="11" item="4"/>
          <tpl hier="12" item="5"/>
          <tpl fld="4" item="0"/>
        </tpls>
      </n>
      <n v="9105726800">
        <tpls c="8">
          <tpl hier="1" item="6"/>
          <tpl hier="4" item="3"/>
          <tpl fld="3" item="25"/>
          <tpl fld="2" item="5"/>
          <tpl hier="9" item="1"/>
          <tpl hier="11" item="4"/>
          <tpl hier="12" item="5"/>
          <tpl fld="4" item="0"/>
        </tpls>
      </n>
      <n v="46951170112">
        <tpls c="8">
          <tpl hier="1" item="6"/>
          <tpl hier="4" item="3"/>
          <tpl fld="3" item="55"/>
          <tpl fld="2" item="5"/>
          <tpl hier="9" item="1"/>
          <tpl hier="11" item="4"/>
          <tpl hier="12" item="5"/>
          <tpl fld="4" item="0"/>
        </tpls>
      </n>
      <n v="5296646924">
        <tpls c="8">
          <tpl hier="1" item="6"/>
          <tpl hier="4" item="3"/>
          <tpl fld="3" item="32"/>
          <tpl fld="2" item="7"/>
          <tpl hier="9" item="1"/>
          <tpl hier="11" item="4"/>
          <tpl hier="12" item="5"/>
          <tpl fld="4" item="0"/>
        </tpls>
      </n>
      <n v="33353515648">
        <tpls c="8">
          <tpl hier="1" item="6"/>
          <tpl hier="4" item="3"/>
          <tpl fld="3" item="12"/>
          <tpl fld="2" item="7"/>
          <tpl hier="9" item="1"/>
          <tpl hier="11" item="4"/>
          <tpl hier="12" item="5"/>
          <tpl fld="4" item="0"/>
        </tpls>
      </n>
      <n v="45873471392">
        <tpls c="8">
          <tpl hier="1" item="6"/>
          <tpl hier="4" item="3"/>
          <tpl fld="3" item="49"/>
          <tpl fld="2" item="7"/>
          <tpl hier="9" item="1"/>
          <tpl hier="11" item="4"/>
          <tpl hier="12" item="5"/>
          <tpl fld="4" item="0"/>
        </tpls>
      </n>
      <n v="1291096601431.1641">
        <tpls c="8">
          <tpl hier="1" item="6"/>
          <tpl hier="4" item="3"/>
          <tpl fld="3" item="16"/>
          <tpl fld="1" item="0"/>
          <tpl hier="9" item="1"/>
          <tpl hier="11" item="4"/>
          <tpl hier="12" item="5"/>
          <tpl fld="4" item="0"/>
        </tpls>
      </n>
      <n v="8502780446630.375">
        <tpls c="8">
          <tpl hier="1" item="6"/>
          <tpl hier="4" item="3"/>
          <tpl fld="3" item="3"/>
          <tpl fld="1" item="0"/>
          <tpl hier="9" item="1"/>
          <tpl hier="11" item="4"/>
          <tpl hier="12" item="5"/>
          <tpl fld="4" item="0"/>
        </tpls>
      </n>
      <n v="53670449405218.5">
        <tpls c="8">
          <tpl hier="1" item="6"/>
          <tpl hier="4" item="3"/>
          <tpl fld="3" item="19"/>
          <tpl fld="1" item="0"/>
          <tpl hier="9" item="1"/>
          <tpl hier="11" item="4"/>
          <tpl hier="12" item="5"/>
          <tpl fld="4" item="0"/>
        </tpls>
      </n>
      <n v="638649956032">
        <tpls c="8">
          <tpl hier="1" item="6"/>
          <tpl hier="4" item="3"/>
          <tpl fld="3" item="14"/>
          <tpl fld="2" item="15"/>
          <tpl hier="9" item="1"/>
          <tpl hier="11" item="4"/>
          <tpl hier="12" item="5"/>
          <tpl fld="4" item="0"/>
        </tpls>
      </n>
      <n v="24806442455">
        <tpls c="8">
          <tpl hier="1" item="6"/>
          <tpl hier="4" item="3"/>
          <tpl fld="3" item="25"/>
          <tpl fld="2" item="19"/>
          <tpl hier="9" item="1"/>
          <tpl hier="11" item="4"/>
          <tpl hier="12" item="5"/>
          <tpl fld="4" item="0"/>
        </tpls>
      </n>
      <n v="99315747328">
        <tpls c="8">
          <tpl hier="1" item="6"/>
          <tpl hier="4" item="3"/>
          <tpl fld="3" item="2"/>
          <tpl fld="2" item="19"/>
          <tpl hier="9" item="1"/>
          <tpl hier="11" item="4"/>
          <tpl hier="12" item="5"/>
          <tpl fld="4" item="0"/>
        </tpls>
      </n>
      <n v="9005333648">
        <tpls c="8">
          <tpl hier="1" item="6"/>
          <tpl hier="4" item="3"/>
          <tpl fld="3" item="44"/>
          <tpl fld="2" item="2"/>
          <tpl hier="9" item="1"/>
          <tpl hier="11" item="4"/>
          <tpl hier="12" item="5"/>
          <tpl fld="4" item="0"/>
        </tpls>
      </n>
      <n v="69667831296">
        <tpls c="8">
          <tpl hier="1" item="6"/>
          <tpl hier="4" item="3"/>
          <tpl fld="3" item="12"/>
          <tpl fld="2" item="2"/>
          <tpl hier="9" item="1"/>
          <tpl hier="11" item="4"/>
          <tpl hier="12" item="5"/>
          <tpl fld="4" item="0"/>
        </tpls>
      </n>
      <n v="230363214304">
        <tpls c="8">
          <tpl hier="1" item="6"/>
          <tpl hier="4" item="3"/>
          <tpl fld="3" item="52"/>
          <tpl fld="2" item="2"/>
          <tpl hier="9" item="1"/>
          <tpl hier="11" item="4"/>
          <tpl hier="12" item="5"/>
          <tpl fld="4" item="0"/>
        </tpls>
      </n>
      <n v="511250000">
        <tpls c="8">
          <tpl hier="1" item="6"/>
          <tpl hier="4" item="3"/>
          <tpl fld="3" item="32"/>
          <tpl fld="2" item="4"/>
          <tpl hier="9" item="1"/>
          <tpl hier="11" item="4"/>
          <tpl hier="12" item="5"/>
          <tpl fld="4" item="0"/>
        </tpls>
      </n>
      <n v="1580400000">
        <tpls c="8">
          <tpl hier="1" item="6"/>
          <tpl hier="4" item="3"/>
          <tpl fld="3" item="3"/>
          <tpl fld="2" item="4"/>
          <tpl hier="9" item="1"/>
          <tpl hier="11" item="4"/>
          <tpl hier="12" item="5"/>
          <tpl fld="4" item="0"/>
        </tpls>
      </n>
      <n v="27049167992">
        <tpls c="8">
          <tpl hier="1" item="6"/>
          <tpl hier="4" item="3"/>
          <tpl fld="3" item="47"/>
          <tpl fld="2" item="4"/>
          <tpl hier="9" item="1"/>
          <tpl hier="11" item="4"/>
          <tpl hier="12" item="5"/>
          <tpl fld="4" item="0"/>
        </tpls>
      </n>
      <n v="33366026880">
        <tpls c="8">
          <tpl hier="1" item="6"/>
          <tpl hier="4" item="3"/>
          <tpl fld="3" item="16"/>
          <tpl fld="2" item="6"/>
          <tpl hier="9" item="1"/>
          <tpl hier="11" item="4"/>
          <tpl hier="12" item="5"/>
          <tpl fld="4" item="0"/>
        </tpls>
      </n>
      <n v="562387886656">
        <tpls c="8">
          <tpl hier="1" item="6"/>
          <tpl hier="4" item="3"/>
          <tpl fld="3" item="51"/>
          <tpl fld="2" item="6"/>
          <tpl hier="9" item="1"/>
          <tpl hier="11" item="4"/>
          <tpl hier="12" item="5"/>
          <tpl fld="4" item="0"/>
        </tpls>
      </n>
      <n v="2287586996736">
        <tpls c="8">
          <tpl hier="1" item="6"/>
          <tpl hier="4" item="3"/>
          <tpl fld="3" item="33"/>
          <tpl fld="2" item="6"/>
          <tpl hier="9" item="1"/>
          <tpl hier="11" item="4"/>
          <tpl hier="12" item="5"/>
          <tpl fld="4" item="0"/>
        </tpls>
      </n>
      <n v="1991542223.75">
        <tpls c="8">
          <tpl hier="1" item="6"/>
          <tpl hier="4" item="3"/>
          <tpl fld="3" item="4"/>
          <tpl fld="2" item="8"/>
          <tpl hier="9" item="1"/>
          <tpl hier="11" item="4"/>
          <tpl hier="12" item="5"/>
          <tpl fld="4" item="0"/>
        </tpls>
      </n>
      <n v="6208739204">
        <tpls c="8">
          <tpl hier="1" item="6"/>
          <tpl hier="4" item="3"/>
          <tpl fld="3" item="42"/>
          <tpl fld="2" item="8"/>
          <tpl hier="9" item="1"/>
          <tpl hier="11" item="4"/>
          <tpl hier="12" item="5"/>
          <tpl fld="4" item="0"/>
        </tpls>
      </n>
      <n v="25068263104">
        <tpls c="8">
          <tpl hier="1" item="6"/>
          <tpl hier="4" item="3"/>
          <tpl fld="3" item="21"/>
          <tpl fld="2" item="8"/>
          <tpl hier="9" item="1"/>
          <tpl hier="11" item="4"/>
          <tpl hier="12" item="5"/>
          <tpl fld="4" item="0"/>
        </tpls>
      </n>
      <n v="7003318272">
        <tpls c="8">
          <tpl hier="1" item="6"/>
          <tpl hier="4" item="3"/>
          <tpl fld="3" item="54"/>
          <tpl fld="2" item="0"/>
          <tpl hier="9" item="1"/>
          <tpl hier="11" item="4"/>
          <tpl hier="12" item="5"/>
          <tpl fld="4" item="0"/>
        </tpls>
      </n>
      <n v="16748900864">
        <tpls c="8">
          <tpl hier="1" item="6"/>
          <tpl hier="4" item="3"/>
          <tpl fld="3" item="30"/>
          <tpl fld="2" item="0"/>
          <tpl hier="9" item="1"/>
          <tpl hier="11" item="4"/>
          <tpl hier="12" item="5"/>
          <tpl fld="4" item="0"/>
        </tpls>
      </n>
      <n v="47923787776">
        <tpls c="8">
          <tpl hier="1" item="6"/>
          <tpl hier="4" item="3"/>
          <tpl fld="3" item="5"/>
          <tpl fld="2" item="0"/>
          <tpl hier="9" item="1"/>
          <tpl hier="11" item="4"/>
          <tpl hier="12" item="5"/>
          <tpl fld="4" item="0"/>
        </tpls>
      </n>
      <n v="292649600512">
        <tpls c="8">
          <tpl hier="1" item="6"/>
          <tpl hier="4" item="3"/>
          <tpl fld="3" item="46"/>
          <tpl fld="2" item="1"/>
          <tpl hier="9" item="1"/>
          <tpl hier="11" item="4"/>
          <tpl hier="12" item="5"/>
          <tpl fld="4" item="0"/>
        </tpls>
      </n>
      <n v="1041971184688">
        <tpls c="8">
          <tpl hier="1" item="6"/>
          <tpl hier="4" item="3"/>
          <tpl fld="3" item="14"/>
          <tpl fld="2" item="1"/>
          <tpl hier="9" item="1"/>
          <tpl hier="11" item="4"/>
          <tpl hier="12" item="5"/>
          <tpl fld="4" item="0"/>
        </tpls>
      </n>
      <n v="6753488332">
        <tpls c="8">
          <tpl hier="1" item="6"/>
          <tpl hier="4" item="3"/>
          <tpl fld="3" item="35"/>
          <tpl fld="2" item="3"/>
          <tpl hier="9" item="1"/>
          <tpl hier="11" item="4"/>
          <tpl hier="12" item="5"/>
          <tpl fld="4" item="0"/>
        </tpls>
      </n>
      <n v="43457727396">
        <tpls c="8">
          <tpl hier="1" item="6"/>
          <tpl hier="4" item="3"/>
          <tpl fld="3" item="36"/>
          <tpl fld="2" item="3"/>
          <tpl hier="9" item="1"/>
          <tpl hier="11" item="4"/>
          <tpl hier="12" item="5"/>
          <tpl fld="4" item="0"/>
        </tpls>
      </n>
      <n v="72522148480">
        <tpls c="8">
          <tpl hier="1" item="6"/>
          <tpl hier="4" item="3"/>
          <tpl fld="3" item="2"/>
          <tpl fld="2" item="3"/>
          <tpl hier="9" item="1"/>
          <tpl hier="11" item="4"/>
          <tpl hier="12" item="5"/>
          <tpl fld="4" item="0"/>
        </tpls>
      </n>
      <n v="1882782592">
        <tpls c="8">
          <tpl hier="1" item="6"/>
          <tpl hier="4" item="3"/>
          <tpl fld="3" item="37"/>
          <tpl fld="2" item="5"/>
          <tpl hier="9" item="1"/>
          <tpl hier="11" item="4"/>
          <tpl hier="12" item="5"/>
          <tpl fld="4" item="0"/>
        </tpls>
      </n>
      <n v="7816472672">
        <tpls c="8">
          <tpl hier="1" item="6"/>
          <tpl hier="4" item="3"/>
          <tpl fld="3" item="22"/>
          <tpl fld="2" item="5"/>
          <tpl hier="9" item="1"/>
          <tpl hier="11" item="4"/>
          <tpl hier="12" item="5"/>
          <tpl fld="4" item="0"/>
        </tpls>
      </n>
      <n v="53028685904">
        <tpls c="8">
          <tpl hier="1" item="6"/>
          <tpl hier="4" item="3"/>
          <tpl fld="3" item="52"/>
          <tpl fld="2" item="5"/>
          <tpl hier="9" item="1"/>
          <tpl hier="11" item="4"/>
          <tpl hier="12" item="5"/>
          <tpl fld="4" item="0"/>
        </tpls>
      </n>
      <n v="5824979920">
        <tpls c="8">
          <tpl hier="1" item="6"/>
          <tpl hier="4" item="3"/>
          <tpl fld="3" item="26"/>
          <tpl fld="2" item="7"/>
          <tpl hier="9" item="1"/>
          <tpl hier="11" item="4"/>
          <tpl hier="12" item="5"/>
          <tpl fld="4" item="0"/>
        </tpls>
      </n>
      <n v="35009317328">
        <tpls c="8">
          <tpl hier="1" item="6"/>
          <tpl hier="4" item="3"/>
          <tpl fld="3" item="7"/>
          <tpl fld="2" item="7"/>
          <tpl hier="9" item="1"/>
          <tpl hier="11" item="4"/>
          <tpl hier="12" item="5"/>
          <tpl fld="4" item="0"/>
        </tpls>
      </n>
      <n v="60913692944">
        <tpls c="8">
          <tpl hier="1" item="6"/>
          <tpl hier="4" item="3"/>
          <tpl fld="3" item="47"/>
          <tpl fld="2" item="7"/>
          <tpl hier="9" item="1"/>
          <tpl hier="11" item="4"/>
          <tpl hier="12" item="5"/>
          <tpl fld="4" item="0"/>
        </tpls>
      </n>
      <n v="1407996541561.75">
        <tpls c="8">
          <tpl hier="1" item="6"/>
          <tpl hier="4" item="3"/>
          <tpl fld="3" item="10"/>
          <tpl fld="1" item="0"/>
          <tpl hier="9" item="1"/>
          <tpl hier="11" item="4"/>
          <tpl hier="12" item="5"/>
          <tpl fld="4" item="0"/>
        </tpls>
      </n>
      <n v="9390716249595.25">
        <tpls c="8">
          <tpl hier="1" item="6"/>
          <tpl hier="4" item="3"/>
          <tpl fld="3" item="0"/>
          <tpl fld="1" item="0"/>
          <tpl hier="9" item="1"/>
          <tpl hier="11" item="4"/>
          <tpl hier="12" item="5"/>
          <tpl fld="4" item="0"/>
        </tpls>
      </n>
      <n v="55304912208155.602">
        <tpls c="8">
          <tpl hier="1" item="6"/>
          <tpl hier="4" item="3"/>
          <tpl fld="3" item="33"/>
          <tpl fld="1" item="0"/>
          <tpl hier="9" item="1"/>
          <tpl hier="11" item="4"/>
          <tpl hier="12" item="5"/>
          <tpl fld="4" item="0"/>
        </tpls>
      </n>
      <n v="270700704256">
        <tpls c="8">
          <tpl hier="1" item="6"/>
          <tpl hier="4" item="3"/>
          <tpl fld="3" item="38"/>
          <tpl fld="2" item="2"/>
          <tpl hier="9" item="1"/>
          <tpl hier="11" item="4"/>
          <tpl hier="12" item="5"/>
          <tpl fld="4" item="0"/>
        </tpls>
      </n>
      <n v="592900000">
        <tpls c="8">
          <tpl hier="1" item="6"/>
          <tpl hier="4" item="3"/>
          <tpl fld="3" item="26"/>
          <tpl fld="2" item="4"/>
          <tpl hier="9" item="1"/>
          <tpl hier="11" item="4"/>
          <tpl hier="12" item="5"/>
          <tpl fld="4" item="0"/>
        </tpls>
      </n>
      <n v="1136100000">
        <tpls c="8">
          <tpl hier="1" item="6"/>
          <tpl hier="4" item="3"/>
          <tpl fld="3" item="0"/>
          <tpl fld="2" item="4"/>
          <tpl hier="9" item="1"/>
          <tpl hier="11" item="4"/>
          <tpl hier="12" item="5"/>
          <tpl fld="4" item="0"/>
        </tpls>
      </n>
      <n v="12599572480">
        <tpls c="8">
          <tpl hier="1" item="6"/>
          <tpl hier="4" item="3"/>
          <tpl fld="3" item="41"/>
          <tpl fld="2" item="4"/>
          <tpl hier="9" item="1"/>
          <tpl hier="11" item="4"/>
          <tpl hier="12" item="5"/>
          <tpl fld="4" item="0"/>
        </tpls>
      </n>
      <n v="34940040864">
        <tpls c="8">
          <tpl hier="1" item="6"/>
          <tpl hier="4" item="3"/>
          <tpl fld="3" item="10"/>
          <tpl fld="2" item="6"/>
          <tpl hier="9" item="1"/>
          <tpl hier="11" item="4"/>
          <tpl hier="12" item="5"/>
          <tpl fld="4" item="0"/>
        </tpls>
      </n>
      <n v="651451091200">
        <tpls c="8">
          <tpl hier="1" item="6"/>
          <tpl hier="4" item="3"/>
          <tpl fld="3" item="50"/>
          <tpl fld="2" item="6"/>
          <tpl hier="9" item="1"/>
          <tpl hier="11" item="4"/>
          <tpl hier="12" item="5"/>
          <tpl fld="4" item="0"/>
        </tpls>
      </n>
      <n v="2201583854080">
        <tpls c="8">
          <tpl hier="1" item="6"/>
          <tpl hier="4" item="3"/>
          <tpl fld="3" item="29"/>
          <tpl fld="2" item="6"/>
          <tpl hier="9" item="1"/>
          <tpl hier="11" item="4"/>
          <tpl hier="12" item="5"/>
          <tpl fld="4" item="0"/>
        </tpls>
      </n>
      <n v="2139241617.90625">
        <tpls c="8">
          <tpl hier="1" item="6"/>
          <tpl hier="4" item="3"/>
          <tpl fld="3" item="57"/>
          <tpl fld="2" item="8"/>
          <tpl hier="9" item="1"/>
          <tpl hier="11" item="4"/>
          <tpl hier="12" item="5"/>
          <tpl fld="4" item="0"/>
        </tpls>
      </n>
      <n v="7299839474">
        <tpls c="8">
          <tpl hier="1" item="6"/>
          <tpl hier="4" item="3"/>
          <tpl fld="3" item="28"/>
          <tpl fld="2" item="8"/>
          <tpl hier="9" item="1"/>
          <tpl hier="11" item="4"/>
          <tpl hier="12" item="5"/>
          <tpl fld="4" item="0"/>
        </tpls>
      </n>
      <n v="25699516913">
        <tpls c="8">
          <tpl hier="1" item="6"/>
          <tpl hier="4" item="3"/>
          <tpl fld="3" item="13"/>
          <tpl fld="2" item="8"/>
          <tpl hier="9" item="1"/>
          <tpl hier="11" item="4"/>
          <tpl hier="12" item="5"/>
          <tpl fld="4" item="0"/>
        </tpls>
      </n>
      <n v="7218121472">
        <tpls c="8">
          <tpl hier="1" item="6"/>
          <tpl hier="4" item="3"/>
          <tpl fld="3" item="20"/>
          <tpl fld="2" item="0"/>
          <tpl hier="9" item="1"/>
          <tpl hier="11" item="4"/>
          <tpl hier="12" item="5"/>
          <tpl fld="4" item="0"/>
        </tpls>
      </n>
      <n v="19075960832">
        <tpls c="8">
          <tpl hier="1" item="6"/>
          <tpl hier="4" item="3"/>
          <tpl fld="3" item="24"/>
          <tpl fld="2" item="0"/>
          <tpl hier="9" item="1"/>
          <tpl hier="11" item="4"/>
          <tpl hier="12" item="5"/>
          <tpl fld="4" item="0"/>
        </tpls>
      </n>
      <n v="402406473088">
        <tpls c="8">
          <tpl hier="1" item="6"/>
          <tpl hier="4" item="3"/>
          <tpl fld="3" item="43"/>
          <tpl fld="2" item="1"/>
          <tpl hier="9" item="1"/>
          <tpl hier="11" item="4"/>
          <tpl hier="12" item="5"/>
          <tpl fld="4" item="0"/>
        </tpls>
      </n>
      <n v="1244728936448">
        <tpls c="8">
          <tpl hier="1" item="6"/>
          <tpl hier="4" item="3"/>
          <tpl fld="3" item="11"/>
          <tpl fld="2" item="1"/>
          <tpl hier="9" item="1"/>
          <tpl hier="11" item="4"/>
          <tpl hier="12" item="5"/>
          <tpl fld="4" item="0"/>
        </tpls>
      </n>
      <n v="7301223384">
        <tpls c="8">
          <tpl hier="1" item="6"/>
          <tpl hier="4" item="3"/>
          <tpl fld="3" item="48"/>
          <tpl fld="2" item="3"/>
          <tpl hier="9" item="1"/>
          <tpl hier="11" item="4"/>
          <tpl hier="12" item="5"/>
          <tpl fld="4" item="0"/>
        </tpls>
      </n>
      <n v="35546291420">
        <tpls c="8">
          <tpl hier="1" item="6"/>
          <tpl hier="4" item="3"/>
          <tpl fld="3" item="31"/>
          <tpl fld="2" item="3"/>
          <tpl hier="9" item="1"/>
          <tpl hier="11" item="4"/>
          <tpl hier="12" item="5"/>
          <tpl fld="4" item="0"/>
        </tpls>
      </n>
      <n v="90423873728">
        <tpls c="8">
          <tpl hier="1" item="6"/>
          <tpl hier="4" item="3"/>
          <tpl fld="3" item="1"/>
          <tpl fld="2" item="3"/>
          <tpl hier="9" item="1"/>
          <tpl hier="11" item="4"/>
          <tpl hier="12" item="5"/>
          <tpl fld="4" item="0"/>
        </tpls>
      </n>
      <n v="3460096704">
        <tpls c="8">
          <tpl hier="1" item="6"/>
          <tpl hier="4" item="3"/>
          <tpl fld="3" item="34"/>
          <tpl fld="2" item="5"/>
          <tpl hier="9" item="1"/>
          <tpl hier="11" item="4"/>
          <tpl hier="12" item="5"/>
          <tpl fld="4" item="0"/>
        </tpls>
      </n>
      <n v="6560821952">
        <tpls c="8">
          <tpl hier="1" item="6"/>
          <tpl hier="4" item="3"/>
          <tpl fld="3" item="15"/>
          <tpl fld="2" item="5"/>
          <tpl hier="9" item="1"/>
          <tpl hier="11" item="4"/>
          <tpl hier="12" item="5"/>
          <tpl fld="4" item="0"/>
        </tpls>
      </n>
      <n v="66189128768">
        <tpls c="8">
          <tpl hier="1" item="6"/>
          <tpl hier="4" item="3"/>
          <tpl fld="3" item="38"/>
          <tpl fld="2" item="5"/>
          <tpl hier="9" item="1"/>
          <tpl hier="11" item="4"/>
          <tpl hier="12" item="5"/>
          <tpl fld="4" item="0"/>
        </tpls>
      </n>
      <n v="6212808112">
        <tpls c="8">
          <tpl hier="1" item="6"/>
          <tpl hier="4" item="3"/>
          <tpl fld="3" item="18"/>
          <tpl fld="2" item="7"/>
          <tpl hier="9" item="1"/>
          <tpl hier="11" item="4"/>
          <tpl hier="12" item="5"/>
          <tpl fld="4" item="0"/>
        </tpls>
      </n>
      <n v="41382623968">
        <tpls c="8">
          <tpl hier="1" item="6"/>
          <tpl hier="4" item="3"/>
          <tpl fld="3" item="58"/>
          <tpl fld="2" item="7"/>
          <tpl hier="9" item="1"/>
          <tpl hier="11" item="4"/>
          <tpl hier="12" item="5"/>
          <tpl fld="4" item="0"/>
        </tpls>
      </n>
      <n v="71059283040">
        <tpls c="8">
          <tpl hier="1" item="6"/>
          <tpl hier="4" item="3"/>
          <tpl fld="3" item="41"/>
          <tpl fld="2" item="7"/>
          <tpl hier="9" item="1"/>
          <tpl hier="11" item="4"/>
          <tpl hier="12" item="5"/>
          <tpl fld="4" item="0"/>
        </tpls>
      </n>
      <n v="1513426065388.6563">
        <tpls c="8">
          <tpl hier="1" item="6"/>
          <tpl hier="4" item="3"/>
          <tpl fld="3" item="8"/>
          <tpl fld="1" item="0"/>
          <tpl hier="9" item="1"/>
          <tpl hier="11" item="4"/>
          <tpl hier="12" item="5"/>
          <tpl fld="4" item="0"/>
        </tpls>
      </n>
      <n v="10348633388165.875">
        <tpls c="8">
          <tpl hier="1" item="6"/>
          <tpl hier="4" item="3"/>
          <tpl fld="3" item="53"/>
          <tpl fld="1" item="0"/>
          <tpl hier="9" item="1"/>
          <tpl hier="11" item="4"/>
          <tpl hier="12" item="5"/>
          <tpl fld="4" item="0"/>
        </tpls>
      </n>
      <n v="56749475825001.125">
        <tpls c="8">
          <tpl hier="1" item="6"/>
          <tpl hier="4" item="3"/>
          <tpl fld="3" item="29"/>
          <tpl fld="1" item="0"/>
          <tpl hier="9" item="1"/>
          <tpl hier="11" item="4"/>
          <tpl hier="12" item="5"/>
          <tpl fld="4" item="0"/>
        </tpls>
      </n>
      <n v="9133044112">
        <tpls c="8">
          <tpl hier="1" item="6"/>
          <tpl hier="4" item="3"/>
          <tpl fld="3" item="13"/>
          <tpl fld="2" item="9"/>
          <tpl hier="9" item="1"/>
          <tpl hier="11" item="4"/>
          <tpl hier="12" item="5"/>
          <tpl fld="4" item="0"/>
        </tpls>
      </n>
      <n v="5400464002">
        <tpls c="8">
          <tpl hier="1" item="6"/>
          <tpl hier="4" item="3"/>
          <tpl fld="3" item="39"/>
          <tpl fld="2" item="11"/>
          <tpl hier="9" item="1"/>
          <tpl hier="11" item="4"/>
          <tpl hier="12" item="5"/>
          <tpl fld="4" item="0"/>
        </tpls>
      </n>
      <n v="2918270736">
        <tpls c="8">
          <tpl hier="1" item="6"/>
          <tpl hier="4" item="3"/>
          <tpl fld="3" item="17"/>
          <tpl fld="2" item="11"/>
          <tpl hier="9" item="1"/>
          <tpl hier="11" item="4"/>
          <tpl hier="12" item="5"/>
          <tpl fld="4" item="0"/>
        </tpls>
      </n>
      <n v="453195841088">
        <tpls c="8">
          <tpl hier="1" item="6"/>
          <tpl hier="4" item="3"/>
          <tpl fld="3" item="25"/>
          <tpl fld="2" item="15"/>
          <tpl hier="9" item="1"/>
          <tpl hier="11" item="4"/>
          <tpl hier="12" item="5"/>
          <tpl fld="4" item="0"/>
        </tpls>
      </n>
      <n v="903347412096">
        <tpls c="8">
          <tpl hier="1" item="6"/>
          <tpl hier="4" item="3"/>
          <tpl fld="3" item="6"/>
          <tpl fld="2" item="15"/>
          <tpl hier="9" item="1"/>
          <tpl hier="11" item="4"/>
          <tpl hier="12" item="5"/>
          <tpl fld="4" item="0"/>
        </tpls>
      </n>
      <n v="7308027697.25">
        <tpls c="8">
          <tpl hier="1" item="6"/>
          <tpl hier="4" item="3"/>
          <tpl fld="3" item="48"/>
          <tpl fld="2" item="19"/>
          <tpl hier="9" item="1"/>
          <tpl hier="11" item="4"/>
          <tpl hier="12" item="5"/>
          <tpl fld="4" item="0"/>
        </tpls>
      </n>
      <n v="29440758868.5">
        <tpls c="8">
          <tpl hier="1" item="6"/>
          <tpl hier="4" item="3"/>
          <tpl fld="3" item="12"/>
          <tpl fld="2" item="19"/>
          <tpl hier="9" item="1"/>
          <tpl hier="11" item="4"/>
          <tpl hier="12" item="5"/>
          <tpl fld="4" item="0"/>
        </tpls>
      </n>
      <n v="130538683968">
        <tpls c="8">
          <tpl hier="1" item="6"/>
          <tpl hier="4" item="3"/>
          <tpl fld="3" item="55"/>
          <tpl fld="2" item="19"/>
          <tpl hier="9" item="1"/>
          <tpl hier="11" item="4"/>
          <tpl hier="12" item="5"/>
          <tpl fld="4" item="0"/>
        </tpls>
      </n>
      <n v="8930930837">
        <tpls c="8">
          <tpl hier="1" item="6"/>
          <tpl hier="4" item="3"/>
          <tpl fld="3" item="34"/>
          <tpl fld="2" item="2"/>
          <tpl hier="9" item="1"/>
          <tpl hier="11" item="4"/>
          <tpl hier="12" item="5"/>
          <tpl fld="4" item="0"/>
        </tpls>
      </n>
      <n v="64826186784">
        <tpls c="8">
          <tpl hier="1" item="6"/>
          <tpl hier="4" item="3"/>
          <tpl fld="3" item="3"/>
          <tpl fld="2" item="2"/>
          <tpl hier="9" item="1"/>
          <tpl hier="11" item="4"/>
          <tpl hier="12" item="5"/>
          <tpl fld="4" item="0"/>
        </tpls>
      </n>
      <n v="237751382912">
        <tpls c="8">
          <tpl hier="1" item="6"/>
          <tpl hier="4" item="3"/>
          <tpl fld="3" item="49"/>
          <tpl fld="2" item="2"/>
          <tpl hier="9" item="1"/>
          <tpl hier="11" item="4"/>
          <tpl hier="12" item="5"/>
          <tpl fld="4" item="0"/>
        </tpls>
      </n>
      <n v="641450000">
        <tpls c="8">
          <tpl hier="1" item="6"/>
          <tpl hier="4" item="3"/>
          <tpl fld="3" item="18"/>
          <tpl fld="2" item="4"/>
          <tpl hier="9" item="1"/>
          <tpl hier="11" item="4"/>
          <tpl hier="12" item="5"/>
          <tpl fld="4" item="0"/>
        </tpls>
      </n>
      <n v="1186800000">
        <tpls c="8">
          <tpl hier="1" item="6"/>
          <tpl hier="4" item="3"/>
          <tpl fld="3" item="51"/>
          <tpl fld="2" item="4"/>
          <tpl hier="9" item="1"/>
          <tpl hier="11" item="4"/>
          <tpl hier="12" item="5"/>
          <tpl fld="4" item="0"/>
        </tpls>
      </n>
      <n v="14313873920">
        <tpls c="8">
          <tpl hier="1" item="6"/>
          <tpl hier="4" item="3"/>
          <tpl fld="3" item="19"/>
          <tpl fld="2" item="4"/>
          <tpl hier="9" item="1"/>
          <tpl hier="11" item="4"/>
          <tpl hier="12" item="5"/>
          <tpl fld="4" item="0"/>
        </tpls>
      </n>
      <n v="34657218344">
        <tpls c="8">
          <tpl hier="1" item="6"/>
          <tpl hier="4" item="3"/>
          <tpl fld="3" item="8"/>
          <tpl fld="2" item="6"/>
          <tpl hier="9" item="1"/>
          <tpl hier="11" item="4"/>
          <tpl hier="12" item="5"/>
          <tpl fld="4" item="0"/>
        </tpls>
      </n>
      <n v="887627235840">
        <tpls c="8">
          <tpl hier="1" item="6"/>
          <tpl hier="4" item="3"/>
          <tpl fld="3" item="42"/>
          <tpl fld="2" item="6"/>
          <tpl hier="9" item="1"/>
          <tpl hier="11" item="4"/>
          <tpl hier="12" item="5"/>
          <tpl fld="4" item="0"/>
        </tpls>
      </n>
      <n v="2156532196352">
        <tpls c="8">
          <tpl hier="1" item="6"/>
          <tpl hier="4" item="3"/>
          <tpl fld="3" item="23"/>
          <tpl fld="2" item="6"/>
          <tpl hier="9" item="1"/>
          <tpl hier="11" item="4"/>
          <tpl hier="12" item="5"/>
          <tpl fld="4" item="0"/>
        </tpls>
      </n>
      <n v="3426703544">
        <tpls c="8">
          <tpl hier="1" item="6"/>
          <tpl hier="4" item="3"/>
          <tpl fld="3" item="56"/>
          <tpl fld="2" item="8"/>
          <tpl hier="9" item="1"/>
          <tpl hier="11" item="4"/>
          <tpl hier="12" item="5"/>
          <tpl fld="4" item="0"/>
        </tpls>
      </n>
      <n v="7645379303">
        <tpls c="8">
          <tpl hier="1" item="6"/>
          <tpl hier="4" item="3"/>
          <tpl fld="3" item="30"/>
          <tpl fld="2" item="8"/>
          <tpl hier="9" item="1"/>
          <tpl hier="11" item="4"/>
          <tpl hier="12" item="5"/>
          <tpl fld="4" item="0"/>
        </tpls>
      </n>
      <n v="28419751424">
        <tpls c="8">
          <tpl hier="1" item="6"/>
          <tpl hier="4" item="3"/>
          <tpl fld="3" item="9"/>
          <tpl fld="2" item="8"/>
          <tpl hier="9" item="1"/>
          <tpl hier="11" item="4"/>
          <tpl hier="12" item="5"/>
          <tpl fld="4" item="0"/>
        </tpls>
      </n>
      <n v="9061291776">
        <tpls c="8">
          <tpl hier="1" item="6"/>
          <tpl hier="4" item="3"/>
          <tpl fld="3" item="40"/>
          <tpl fld="2" item="0"/>
          <tpl hier="9" item="1"/>
          <tpl hier="11" item="4"/>
          <tpl hier="12" item="5"/>
          <tpl fld="4" item="0"/>
        </tpls>
      </n>
      <n v="25084600832">
        <tpls c="8">
          <tpl hier="1" item="6"/>
          <tpl hier="4" item="3"/>
          <tpl fld="3" item="14"/>
          <tpl fld="2" item="0"/>
          <tpl hier="9" item="1"/>
          <tpl hier="11" item="4"/>
          <tpl hier="12" item="5"/>
          <tpl fld="4" item="0"/>
        </tpls>
      </n>
      <n v="314093709568">
        <tpls c="8">
          <tpl hier="1" item="6"/>
          <tpl hier="4" item="3"/>
          <tpl fld="3" item="39"/>
          <tpl fld="2" item="1"/>
          <tpl hier="9" item="1"/>
          <tpl hier="11" item="4"/>
          <tpl hier="12" item="5"/>
          <tpl fld="4" item="0"/>
        </tpls>
      </n>
      <n v="2084546912576">
        <tpls c="8">
          <tpl hier="1" item="6"/>
          <tpl hier="4" item="3"/>
          <tpl fld="3" item="2"/>
          <tpl fld="2" item="1"/>
          <tpl hier="9" item="1"/>
          <tpl hier="11" item="4"/>
          <tpl hier="12" item="5"/>
          <tpl fld="4" item="0"/>
        </tpls>
      </n>
      <n v="6365133675">
        <tpls c="8">
          <tpl hier="1" item="6"/>
          <tpl hier="4" item="3"/>
          <tpl fld="3" item="44"/>
          <tpl fld="2" item="3"/>
          <tpl hier="9" item="1"/>
          <tpl hier="11" item="4"/>
          <tpl hier="12" item="5"/>
          <tpl fld="4" item="0"/>
        </tpls>
      </n>
      <n v="25766795576">
        <tpls c="8">
          <tpl hier="1" item="6"/>
          <tpl hier="4" item="3"/>
          <tpl fld="3" item="25"/>
          <tpl fld="2" item="3"/>
          <tpl hier="9" item="1"/>
          <tpl hier="11" item="4"/>
          <tpl hier="12" item="5"/>
          <tpl fld="4" item="0"/>
        </tpls>
      </n>
      <n v="120829938640">
        <tpls c="8">
          <tpl hier="1" item="6"/>
          <tpl hier="4" item="3"/>
          <tpl fld="3" item="52"/>
          <tpl fld="2" item="3"/>
          <tpl hier="9" item="1"/>
          <tpl hier="11" item="4"/>
          <tpl hier="12" item="5"/>
          <tpl fld="4" item="0"/>
        </tpls>
      </n>
      <n v="4060813184">
        <tpls c="8">
          <tpl hier="1" item="6"/>
          <tpl hier="4" item="3"/>
          <tpl fld="3" item="32"/>
          <tpl fld="2" item="5"/>
          <tpl hier="9" item="1"/>
          <tpl hier="11" item="4"/>
          <tpl hier="12" item="5"/>
          <tpl fld="4" item="0"/>
        </tpls>
      </n>
      <n v="4758260592">
        <tpls c="8">
          <tpl hier="1" item="6"/>
          <tpl hier="4" item="3"/>
          <tpl fld="3" item="12"/>
          <tpl fld="2" item="5"/>
          <tpl hier="9" item="1"/>
          <tpl hier="11" item="4"/>
          <tpl hier="12" item="5"/>
          <tpl fld="4" item="0"/>
        </tpls>
      </n>
      <n v="113073959232">
        <tpls c="8">
          <tpl hier="1" item="6"/>
          <tpl hier="4" item="3"/>
          <tpl fld="3" item="47"/>
          <tpl fld="2" item="5"/>
          <tpl hier="9" item="1"/>
          <tpl hier="11" item="4"/>
          <tpl hier="12" item="5"/>
          <tpl fld="4" item="0"/>
        </tpls>
      </n>
      <n v="7253158032">
        <tpls c="8">
          <tpl hier="1" item="6"/>
          <tpl hier="4" item="3"/>
          <tpl fld="3" item="16"/>
          <tpl fld="2" item="7"/>
          <tpl hier="9" item="1"/>
          <tpl hier="11" item="4"/>
          <tpl hier="12" item="5"/>
          <tpl fld="4" item="0"/>
        </tpls>
      </n>
      <n v="43054945568">
        <tpls c="8">
          <tpl hier="1" item="6"/>
          <tpl hier="4" item="3"/>
          <tpl fld="3" item="3"/>
          <tpl fld="2" item="7"/>
          <tpl hier="9" item="1"/>
          <tpl hier="11" item="4"/>
          <tpl hier="12" item="5"/>
          <tpl fld="4" item="0"/>
        </tpls>
      </n>
      <n v="87095010388">
        <tpls c="8">
          <tpl hier="1" item="6"/>
          <tpl hier="4" item="3"/>
          <tpl fld="3" item="33"/>
          <tpl fld="2" item="7"/>
          <tpl hier="9" item="1"/>
          <tpl hier="11" item="4"/>
          <tpl hier="12" item="5"/>
          <tpl fld="4" item="0"/>
        </tpls>
      </n>
      <n v="1651475938091.7031">
        <tpls c="8">
          <tpl hier="1" item="6"/>
          <tpl hier="4" item="3"/>
          <tpl fld="3" item="4"/>
          <tpl fld="1" item="0"/>
          <tpl hier="9" item="1"/>
          <tpl hier="11" item="4"/>
          <tpl hier="12" item="5"/>
          <tpl fld="4" item="0"/>
        </tpls>
      </n>
      <n v="10173848335931">
        <tpls c="8">
          <tpl hier="1" item="6"/>
          <tpl hier="4" item="3"/>
          <tpl fld="3" item="51"/>
          <tpl fld="1" item="0"/>
          <tpl hier="9" item="1"/>
          <tpl hier="11" item="4"/>
          <tpl hier="12" item="5"/>
          <tpl fld="4" item="0"/>
        </tpls>
      </n>
      <n v="51680027220559.5">
        <tpls c="8">
          <tpl hier="1" item="6"/>
          <tpl hier="4" item="3"/>
          <tpl fld="3" item="21"/>
          <tpl fld="1" item="0"/>
          <tpl hier="9" item="1"/>
          <tpl hier="11" item="4"/>
          <tpl hier="12" item="5"/>
          <tpl fld="4" item="0"/>
        </tpls>
      </n>
      <n v="509800700864">
        <tpls c="8">
          <tpl hier="1" item="6"/>
          <tpl hier="4" item="3"/>
          <tpl fld="3" item="29"/>
          <tpl fld="2" item="18"/>
          <tpl hier="9" item="1"/>
          <tpl hier="11" item="4"/>
          <tpl hier="12" item="5"/>
          <tpl fld="4" item="0"/>
        </tpls>
      </n>
      <n v="660985707">
        <tpls c="8">
          <tpl hier="1" item="6"/>
          <tpl hier="4" item="3"/>
          <tpl fld="3" item="16"/>
          <tpl fld="2" item="20"/>
          <tpl hier="9" item="1"/>
          <tpl hier="11" item="4"/>
          <tpl hier="12" item="5"/>
          <tpl fld="4" item="0"/>
        </tpls>
      </n>
      <n v="6091992910">
        <tpls c="8">
          <tpl hier="1" item="6"/>
          <tpl hier="4" item="3"/>
          <tpl fld="3" item="15"/>
          <tpl fld="2" item="20"/>
          <tpl hier="9" item="1"/>
          <tpl hier="11" item="4"/>
          <tpl hier="12" item="5"/>
          <tpl fld="4" item="0"/>
        </tpls>
      </n>
      <n v="8148172660">
        <tpls c="8">
          <tpl hier="1" item="6"/>
          <tpl hier="4" item="3"/>
          <tpl fld="3" item="14"/>
          <tpl fld="2" item="20"/>
          <tpl hier="9" item="1"/>
          <tpl hier="11" item="4"/>
          <tpl hier="12" item="5"/>
          <tpl fld="4" item="0"/>
        </tpls>
      </n>
      <n v="47155820184">
        <tpls c="8">
          <tpl hier="1" item="6"/>
          <tpl hier="4" item="3"/>
          <tpl fld="3" item="13"/>
          <tpl fld="2" item="20"/>
          <tpl hier="9" item="1"/>
          <tpl hier="11" item="4"/>
          <tpl hier="12" item="5"/>
          <tpl fld="4" item="0"/>
        </tpls>
      </n>
      <n v="13177693000">
        <tpls c="8">
          <tpl hier="1" item="6"/>
          <tpl hier="4" item="3"/>
          <tpl fld="3" item="54"/>
          <tpl fld="2" item="32"/>
          <tpl hier="9" item="1"/>
          <tpl hier="11" item="4"/>
          <tpl hier="12" item="5"/>
          <tpl fld="4" item="0"/>
        </tpls>
      </n>
      <n v="32419076512">
        <tpls c="8">
          <tpl hier="1" item="6"/>
          <tpl hier="4" item="3"/>
          <tpl fld="3" item="42"/>
          <tpl fld="2" item="32"/>
          <tpl hier="9" item="1"/>
          <tpl hier="11" item="4"/>
          <tpl hier="12" item="5"/>
          <tpl fld="4" item="0"/>
        </tpls>
      </n>
      <n v="124683349632">
        <tpls c="8">
          <tpl hier="1" item="6"/>
          <tpl hier="4" item="3"/>
          <tpl fld="3" item="9"/>
          <tpl fld="2" item="32"/>
          <tpl hier="9" item="1"/>
          <tpl hier="11" item="4"/>
          <tpl hier="12" item="5"/>
          <tpl fld="4" item="0"/>
        </tpls>
      </n>
      <n v="437235028.8125">
        <tpls c="8">
          <tpl hier="1" item="6"/>
          <tpl hier="4" item="3"/>
          <tpl fld="3" item="46"/>
          <tpl fld="2" item="9"/>
          <tpl hier="9" item="1"/>
          <tpl hier="11" item="4"/>
          <tpl hier="12" item="5"/>
          <tpl fld="4" item="0"/>
        </tpls>
      </n>
      <n v="2908077625.5">
        <tpls c="8">
          <tpl hier="1" item="6"/>
          <tpl hier="4" item="3"/>
          <tpl fld="3" item="30"/>
          <tpl fld="2" item="9"/>
          <tpl hier="9" item="1"/>
          <tpl hier="11" item="4"/>
          <tpl hier="12" item="5"/>
          <tpl fld="4" item="0"/>
        </tpls>
      </n>
      <n v="5435439000">
        <tpls c="8">
          <tpl hier="1" item="6"/>
          <tpl hier="4" item="3"/>
          <tpl fld="3" item="36"/>
          <tpl fld="2" item="11"/>
          <tpl hier="9" item="1"/>
          <tpl hier="11" item="4"/>
          <tpl hier="12" item="5"/>
          <tpl fld="4" item="0"/>
        </tpls>
      </n>
      <n v="4934735487">
        <tpls c="8">
          <tpl hier="1" item="6"/>
          <tpl hier="4" item="3"/>
          <tpl fld="3" item="14"/>
          <tpl fld="2" item="11"/>
          <tpl hier="9" item="1"/>
          <tpl hier="11" item="4"/>
          <tpl hier="12" item="5"/>
          <tpl fld="4" item="0"/>
        </tpls>
      </n>
      <n v="64552871936">
        <tpls c="8">
          <tpl hier="1" item="6"/>
          <tpl hier="4" item="3"/>
          <tpl fld="3" item="44"/>
          <tpl fld="2" item="15"/>
          <tpl hier="9" item="1"/>
          <tpl hier="11" item="4"/>
          <tpl hier="12" item="5"/>
          <tpl fld="4" item="0"/>
        </tpls>
      </n>
      <n v="408669761440">
        <tpls c="8">
          <tpl hier="1" item="6"/>
          <tpl hier="4" item="3"/>
          <tpl fld="3" item="22"/>
          <tpl fld="2" item="15"/>
          <tpl hier="9" item="1"/>
          <tpl hier="11" item="4"/>
          <tpl hier="12" item="5"/>
          <tpl fld="4" item="0"/>
        </tpls>
      </n>
      <n v="1164652795488">
        <tpls c="8">
          <tpl hier="1" item="6"/>
          <tpl hier="4" item="3"/>
          <tpl fld="3" item="2"/>
          <tpl fld="2" item="15"/>
          <tpl hier="9" item="1"/>
          <tpl hier="11" item="4"/>
          <tpl hier="12" item="5"/>
          <tpl fld="4" item="0"/>
        </tpls>
      </n>
      <n v="8104342112.25">
        <tpls c="8">
          <tpl hier="1" item="6"/>
          <tpl hier="4" item="3"/>
          <tpl fld="3" item="32"/>
          <tpl fld="2" item="19"/>
          <tpl hier="9" item="1"/>
          <tpl hier="11" item="4"/>
          <tpl hier="12" item="5"/>
          <tpl fld="4" item="0"/>
        </tpls>
      </n>
      <n v="30728357286">
        <tpls c="8">
          <tpl hier="1" item="6"/>
          <tpl hier="4" item="3"/>
          <tpl fld="3" item="7"/>
          <tpl fld="2" item="19"/>
          <tpl hier="9" item="1"/>
          <tpl hier="11" item="4"/>
          <tpl hier="12" item="5"/>
          <tpl fld="4" item="0"/>
        </tpls>
      </n>
      <n v="147623375936">
        <tpls c="8">
          <tpl hier="1" item="6"/>
          <tpl hier="4" item="3"/>
          <tpl fld="3" item="52"/>
          <tpl fld="2" item="19"/>
          <tpl hier="9" item="1"/>
          <tpl hier="11" item="4"/>
          <tpl hier="12" item="5"/>
          <tpl fld="4" item="0"/>
        </tpls>
      </n>
      <n v="10529378101.5">
        <tpls c="8">
          <tpl hier="1" item="6"/>
          <tpl hier="4" item="3"/>
          <tpl fld="3" item="16"/>
          <tpl fld="2" item="2"/>
          <tpl hier="9" item="1"/>
          <tpl hier="11" item="4"/>
          <tpl hier="12" item="5"/>
          <tpl fld="4" item="0"/>
        </tpls>
      </n>
      <n v="52916936184">
        <tpls c="8">
          <tpl hier="1" item="6"/>
          <tpl hier="4" item="3"/>
          <tpl fld="3" item="0"/>
          <tpl fld="2" item="2"/>
          <tpl hier="9" item="1"/>
          <tpl hier="11" item="4"/>
          <tpl hier="12" item="5"/>
          <tpl fld="4" item="0"/>
        </tpls>
      </n>
      <n v="301193001728">
        <tpls c="8">
          <tpl hier="1" item="6"/>
          <tpl hier="4" item="3"/>
          <tpl fld="3" item="47"/>
          <tpl fld="2" item="2"/>
          <tpl hier="9" item="1"/>
          <tpl hier="11" item="4"/>
          <tpl hier="12" item="5"/>
          <tpl fld="4" item="0"/>
        </tpls>
      </n>
      <n v="840550016">
        <tpls c="8">
          <tpl hier="1" item="6"/>
          <tpl hier="4" item="3"/>
          <tpl fld="3" item="4"/>
          <tpl fld="2" item="4"/>
          <tpl hier="9" item="1"/>
          <tpl hier="11" item="4"/>
          <tpl hier="12" item="5"/>
          <tpl fld="4" item="0"/>
        </tpls>
      </n>
      <n v="1271823520">
        <tpls c="8">
          <tpl hier="1" item="6"/>
          <tpl hier="4" item="3"/>
          <tpl fld="3" item="50"/>
          <tpl fld="2" item="4"/>
          <tpl hier="9" item="1"/>
          <tpl hier="11" item="4"/>
          <tpl hier="12" item="5"/>
          <tpl fld="4" item="0"/>
        </tpls>
      </n>
      <n v="14869962240">
        <tpls c="8">
          <tpl hier="1" item="6"/>
          <tpl hier="4" item="3"/>
          <tpl fld="3" item="33"/>
          <tpl fld="2" item="4"/>
          <tpl hier="9" item="1"/>
          <tpl hier="11" item="4"/>
          <tpl hier="12" item="5"/>
          <tpl fld="4" item="0"/>
        </tpls>
      </n>
      <n v="68481242368">
        <tpls c="8">
          <tpl hier="1" item="6"/>
          <tpl hier="4" item="3"/>
          <tpl fld="3" item="54"/>
          <tpl fld="2" item="6"/>
          <tpl hier="9" item="1"/>
          <tpl hier="11" item="4"/>
          <tpl hier="12" item="5"/>
          <tpl fld="4" item="0"/>
        </tpls>
      </n>
      <n v="933337088896">
        <tpls c="8">
          <tpl hier="1" item="6"/>
          <tpl hier="4" item="3"/>
          <tpl fld="3" item="28"/>
          <tpl fld="2" item="6"/>
          <tpl hier="9" item="1"/>
          <tpl hier="11" item="4"/>
          <tpl hier="12" item="5"/>
          <tpl fld="4" item="0"/>
        </tpls>
      </n>
      <n v="2210838735872">
        <tpls c="8">
          <tpl hier="1" item="6"/>
          <tpl hier="4" item="3"/>
          <tpl fld="3" item="21"/>
          <tpl fld="2" item="6"/>
          <tpl hier="9" item="1"/>
          <tpl hier="11" item="4"/>
          <tpl hier="12" item="5"/>
          <tpl fld="4" item="0"/>
        </tpls>
      </n>
      <n v="6210941216">
        <tpls c="8">
          <tpl hier="1" item="6"/>
          <tpl hier="4" item="3"/>
          <tpl fld="3" item="46"/>
          <tpl fld="2" item="8"/>
          <tpl hier="9" item="1"/>
          <tpl hier="11" item="4"/>
          <tpl hier="12" item="5"/>
          <tpl fld="4" item="0"/>
        </tpls>
      </n>
      <n v="7347104265">
        <tpls c="8">
          <tpl hier="1" item="6"/>
          <tpl hier="4" item="3"/>
          <tpl fld="3" item="24"/>
          <tpl fld="2" item="8"/>
          <tpl hier="9" item="1"/>
          <tpl hier="11" item="4"/>
          <tpl hier="12" item="5"/>
          <tpl fld="4" item="0"/>
        </tpls>
      </n>
      <n v="27754417664">
        <tpls c="8">
          <tpl hier="1" item="6"/>
          <tpl hier="4" item="3"/>
          <tpl fld="3" item="5"/>
          <tpl fld="2" item="8"/>
          <tpl hier="9" item="1"/>
          <tpl hier="11" item="4"/>
          <tpl hier="12" item="5"/>
          <tpl fld="4" item="0"/>
        </tpls>
      </n>
      <n v="20518541824">
        <tpls c="8">
          <tpl hier="1" item="6"/>
          <tpl hier="4" item="3"/>
          <tpl fld="3" item="36"/>
          <tpl fld="2" item="0"/>
          <tpl hier="9" item="1"/>
          <tpl hier="11" item="4"/>
          <tpl hier="12" item="5"/>
          <tpl fld="4" item="0"/>
        </tpls>
      </n>
      <n v="25669494784">
        <tpls c="8">
          <tpl hier="1" item="6"/>
          <tpl hier="4" item="3"/>
          <tpl fld="3" item="11"/>
          <tpl fld="2" item="0"/>
          <tpl hier="9" item="1"/>
          <tpl hier="11" item="4"/>
          <tpl hier="12" item="5"/>
          <tpl fld="4" item="0"/>
        </tpls>
      </n>
      <n v="25422222696">
        <tpls c="8">
          <tpl hier="1" item="6"/>
          <tpl hier="4" item="3"/>
          <tpl fld="3" item="35"/>
          <tpl fld="2" item="1"/>
          <tpl hier="9" item="1"/>
          <tpl hier="11" item="4"/>
          <tpl hier="12" item="5"/>
          <tpl fld="4" item="0"/>
        </tpls>
      </n>
      <n v="284243281024">
        <tpls c="8">
          <tpl hier="1" item="6"/>
          <tpl hier="4" item="3"/>
          <tpl fld="3" item="22"/>
          <tpl fld="2" item="1"/>
          <tpl hier="9" item="1"/>
          <tpl hier="11" item="4"/>
          <tpl hier="12" item="5"/>
          <tpl fld="4" item="0"/>
        </tpls>
      </n>
      <n v="2567504993152">
        <tpls c="8">
          <tpl hier="1" item="6"/>
          <tpl hier="4" item="3"/>
          <tpl fld="3" item="1"/>
          <tpl fld="2" item="1"/>
          <tpl hier="9" item="1"/>
          <tpl hier="11" item="4"/>
          <tpl hier="12" item="5"/>
          <tpl fld="4" item="0"/>
        </tpls>
      </n>
      <n v="7899759430">
        <tpls c="8">
          <tpl hier="1" item="6"/>
          <tpl hier="4" item="3"/>
          <tpl fld="3" item="37"/>
          <tpl fld="2" item="3"/>
          <tpl hier="9" item="1"/>
          <tpl hier="11" item="4"/>
          <tpl hier="12" item="5"/>
          <tpl fld="4" item="0"/>
        </tpls>
      </n>
      <n v="36629124832">
        <tpls c="8">
          <tpl hier="1" item="6"/>
          <tpl hier="4" item="3"/>
          <tpl fld="3" item="7"/>
          <tpl fld="2" item="3"/>
          <tpl hier="9" item="1"/>
          <tpl hier="11" item="4"/>
          <tpl hier="12" item="5"/>
          <tpl fld="4" item="0"/>
        </tpls>
      </n>
      <n v="158266904576">
        <tpls c="8">
          <tpl hier="1" item="6"/>
          <tpl hier="4" item="3"/>
          <tpl fld="3" item="38"/>
          <tpl fld="2" item="3"/>
          <tpl hier="9" item="1"/>
          <tpl hier="11" item="4"/>
          <tpl hier="12" item="5"/>
          <tpl fld="4" item="0"/>
        </tpls>
      </n>
      <n v="4464860544">
        <tpls c="8">
          <tpl hier="1" item="6"/>
          <tpl hier="4" item="3"/>
          <tpl fld="3" item="26"/>
          <tpl fld="2" item="5"/>
          <tpl hier="9" item="1"/>
          <tpl hier="11" item="4"/>
          <tpl hier="12" item="5"/>
          <tpl fld="4" item="0"/>
        </tpls>
      </n>
      <n v="9393102160">
        <tpls c="8">
          <tpl hier="1" item="6"/>
          <tpl hier="4" item="3"/>
          <tpl fld="3" item="0"/>
          <tpl fld="2" item="5"/>
          <tpl hier="9" item="1"/>
          <tpl hier="11" item="4"/>
          <tpl hier="12" item="5"/>
          <tpl fld="4" item="0"/>
        </tpls>
      </n>
      <n v="126615151360">
        <tpls c="8">
          <tpl hier="1" item="6"/>
          <tpl hier="4" item="3"/>
          <tpl fld="3" item="41"/>
          <tpl fld="2" item="5"/>
          <tpl hier="9" item="1"/>
          <tpl hier="11" item="4"/>
          <tpl hier="12" item="5"/>
          <tpl fld="4" item="0"/>
        </tpls>
      </n>
      <n v="7851715696">
        <tpls c="8">
          <tpl hier="1" item="6"/>
          <tpl hier="4" item="3"/>
          <tpl fld="3" item="10"/>
          <tpl fld="2" item="7"/>
          <tpl hier="9" item="1"/>
          <tpl hier="11" item="4"/>
          <tpl hier="12" item="5"/>
          <tpl fld="4" item="0"/>
        </tpls>
      </n>
      <n v="37454187264">
        <tpls c="8">
          <tpl hier="1" item="6"/>
          <tpl hier="4" item="3"/>
          <tpl fld="3" item="50"/>
          <tpl fld="2" item="7"/>
          <tpl hier="9" item="1"/>
          <tpl hier="11" item="4"/>
          <tpl hier="12" item="5"/>
          <tpl fld="4" item="0"/>
        </tpls>
      </n>
      <n v="89098818240">
        <tpls c="8">
          <tpl hier="1" item="6"/>
          <tpl hier="4" item="3"/>
          <tpl fld="3" item="29"/>
          <tpl fld="2" item="7"/>
          <tpl hier="9" item="1"/>
          <tpl hier="11" item="4"/>
          <tpl hier="12" item="5"/>
          <tpl fld="4" item="0"/>
        </tpls>
      </n>
      <n v="2064939805289.2813">
        <tpls c="8">
          <tpl hier="1" item="6"/>
          <tpl hier="4" item="3"/>
          <tpl fld="3" item="57"/>
          <tpl fld="1" item="0"/>
          <tpl hier="9" item="1"/>
          <tpl hier="11" item="4"/>
          <tpl hier="12" item="5"/>
          <tpl fld="4" item="0"/>
        </tpls>
      </n>
      <n v="15049055422223">
        <tpls c="8">
          <tpl hier="1" item="6"/>
          <tpl hier="4" item="3"/>
          <tpl fld="3" item="28"/>
          <tpl fld="1" item="0"/>
          <tpl hier="9" item="1"/>
          <tpl hier="11" item="4"/>
          <tpl hier="12" item="5"/>
          <tpl fld="4" item="0"/>
        </tpls>
      </n>
      <n v="56930506936056.906">
        <tpls c="8">
          <tpl hier="1" item="6"/>
          <tpl hier="4" item="3"/>
          <tpl fld="3" item="13"/>
          <tpl fld="1" item="0"/>
          <tpl hier="9" item="1"/>
          <tpl hier="11" item="4"/>
          <tpl hier="12" item="5"/>
          <tpl fld="4" item="0"/>
        </tpls>
      </n>
      <n v="19626718400">
        <tpls c="8">
          <tpl hier="1" item="6"/>
          <tpl hier="4" item="3"/>
          <tpl fld="3" item="25"/>
          <tpl fld="2" item="32"/>
          <tpl hier="9" item="1"/>
          <tpl hier="11" item="4"/>
          <tpl hier="12" item="5"/>
          <tpl fld="4" item="0"/>
        </tpls>
      </n>
      <n v="34666288992">
        <tpls c="8">
          <tpl hier="1" item="6"/>
          <tpl hier="4" item="3"/>
          <tpl fld="3" item="24"/>
          <tpl fld="2" item="32"/>
          <tpl hier="9" item="1"/>
          <tpl hier="11" item="4"/>
          <tpl hier="12" item="5"/>
          <tpl fld="4" item="0"/>
        </tpls>
      </n>
      <n v="92854170240">
        <tpls c="8">
          <tpl hier="1" item="6"/>
          <tpl hier="4" item="3"/>
          <tpl fld="3" item="23"/>
          <tpl fld="2" item="32"/>
          <tpl hier="9" item="1"/>
          <tpl hier="11" item="4"/>
          <tpl hier="12" item="5"/>
          <tpl fld="4" item="0"/>
        </tpls>
      </n>
      <n v="36792064">
        <tpls c="8">
          <tpl hier="1" item="6"/>
          <tpl hier="4" item="3"/>
          <tpl fld="3" item="10"/>
          <tpl fld="2" item="9"/>
          <tpl hier="9" item="1"/>
          <tpl hier="11" item="4"/>
          <tpl hier="12" item="5"/>
          <tpl fld="4" item="0"/>
        </tpls>
      </n>
      <n v="941152042.8125">
        <tpls c="8">
          <tpl hier="1" item="6"/>
          <tpl hier="4" item="3"/>
          <tpl fld="3" item="12"/>
          <tpl fld="2" item="9"/>
          <tpl hier="9" item="1"/>
          <tpl hier="11" item="4"/>
          <tpl hier="12" item="5"/>
          <tpl fld="4" item="0"/>
        </tpls>
      </n>
      <n v="4005457072">
        <tpls c="8">
          <tpl hier="1" item="6"/>
          <tpl hier="4" item="3"/>
          <tpl fld="3" item="11"/>
          <tpl fld="2" item="9"/>
          <tpl hier="9" item="1"/>
          <tpl hier="11" item="4"/>
          <tpl hier="12" item="5"/>
          <tpl fld="4" item="0"/>
        </tpls>
      </n>
      <n v="9410777802">
        <tpls c="8">
          <tpl hier="1" item="6"/>
          <tpl hier="4" item="3"/>
          <tpl fld="3" item="9"/>
          <tpl fld="2" item="9"/>
          <tpl hier="9" item="1"/>
          <tpl hier="11" item="4"/>
          <tpl hier="12" item="5"/>
          <tpl fld="4" item="0"/>
        </tpls>
      </n>
      <n v="3014638659">
        <tpls c="8">
          <tpl hier="1" item="6"/>
          <tpl hier="4" item="3"/>
          <tpl fld="3" item="57"/>
          <tpl fld="2" item="11"/>
          <tpl hier="9" item="1"/>
          <tpl hier="11" item="4"/>
          <tpl hier="12" item="5"/>
          <tpl fld="4" item="0"/>
        </tpls>
      </n>
      <n v="4474377089.375">
        <tpls c="8">
          <tpl hier="1" item="6"/>
          <tpl hier="4" item="3"/>
          <tpl fld="3" item="3"/>
          <tpl fld="2" item="11"/>
          <tpl hier="9" item="1"/>
          <tpl hier="11" item="4"/>
          <tpl hier="12" item="5"/>
          <tpl fld="4" item="0"/>
        </tpls>
      </n>
      <n v="7915376255">
        <tpls c="8">
          <tpl hier="1" item="6"/>
          <tpl hier="4" item="3"/>
          <tpl fld="3" item="1"/>
          <tpl fld="2" item="11"/>
          <tpl hier="9" item="1"/>
          <tpl hier="11" item="4"/>
          <tpl hier="12" item="5"/>
          <tpl fld="4" item="0"/>
        </tpls>
      </n>
      <n v="216629612192">
        <tpls c="8">
          <tpl hier="1" item="6"/>
          <tpl hier="4" item="3"/>
          <tpl fld="3" item="20"/>
          <tpl fld="2" item="15"/>
          <tpl hier="9" item="1"/>
          <tpl hier="11" item="4"/>
          <tpl hier="12" item="5"/>
          <tpl fld="4" item="0"/>
        </tpls>
      </n>
      <n v="659352149632">
        <tpls c="8">
          <tpl hier="1" item="6"/>
          <tpl hier="4" item="3"/>
          <tpl fld="3" item="51"/>
          <tpl fld="2" item="15"/>
          <tpl hier="9" item="1"/>
          <tpl hier="11" item="4"/>
          <tpl hier="12" item="5"/>
          <tpl fld="4" item="0"/>
        </tpls>
      </n>
      <n v="1542242401472">
        <tpls c="8">
          <tpl hier="1" item="6"/>
          <tpl hier="4" item="3"/>
          <tpl fld="3" item="38"/>
          <tpl fld="2" item="15"/>
          <tpl hier="9" item="1"/>
          <tpl hier="11" item="4"/>
          <tpl hier="12" item="5"/>
          <tpl fld="4" item="0"/>
        </tpls>
      </n>
      <n v="6346258178">
        <tpls c="8">
          <tpl hier="1" item="6"/>
          <tpl hier="4" item="3"/>
          <tpl fld="3" item="44"/>
          <tpl fld="2" item="19"/>
          <tpl hier="9" item="1"/>
          <tpl hier="11" item="4"/>
          <tpl hier="12" item="5"/>
          <tpl fld="4" item="0"/>
        </tpls>
      </n>
      <n v="16663229416">
        <tpls c="8">
          <tpl hier="1" item="6"/>
          <tpl hier="4" item="3"/>
          <tpl fld="3" item="43"/>
          <tpl fld="2" item="19"/>
          <tpl hier="9" item="1"/>
          <tpl hier="11" item="4"/>
          <tpl hier="12" item="5"/>
          <tpl fld="4" item="0"/>
        </tpls>
      </n>
      <n v="60916785546">
        <tpls c="8">
          <tpl hier="1" item="6"/>
          <tpl hier="4" item="3"/>
          <tpl fld="3" item="42"/>
          <tpl fld="2" item="19"/>
          <tpl hier="9" item="1"/>
          <tpl hier="11" item="4"/>
          <tpl hier="12" item="5"/>
          <tpl fld="4" item="0"/>
        </tpls>
      </n>
      <n v="343653041664">
        <tpls c="8">
          <tpl hier="1" item="6"/>
          <tpl hier="4" item="3"/>
          <tpl fld="3" item="41"/>
          <tpl fld="2" item="19"/>
          <tpl hier="9" item="1"/>
          <tpl hier="11" item="4"/>
          <tpl hier="12" item="5"/>
          <tpl fld="4" item="0"/>
        </tpls>
      </n>
      <n v="9128100485.5">
        <tpls c="8">
          <tpl hier="1" item="6"/>
          <tpl hier="4" item="3"/>
          <tpl fld="3" item="32"/>
          <tpl fld="2" item="2"/>
          <tpl hier="9" item="1"/>
          <tpl hier="11" item="4"/>
          <tpl hier="12" item="5"/>
          <tpl fld="4" item="0"/>
        </tpls>
      </n>
      <n v="43868449216">
        <tpls c="8">
          <tpl hier="1" item="6"/>
          <tpl hier="4" item="3"/>
          <tpl fld="3" item="31"/>
          <tpl fld="2" item="2"/>
          <tpl hier="9" item="1"/>
          <tpl hier="11" item="4"/>
          <tpl hier="12" item="5"/>
          <tpl fld="4" item="0"/>
        </tpls>
      </n>
      <n v="53528944832">
        <tpls c="8">
          <tpl hier="1" item="6"/>
          <tpl hier="4" item="3"/>
          <tpl fld="3" item="30"/>
          <tpl fld="2" item="2"/>
          <tpl hier="9" item="1"/>
          <tpl hier="11" item="4"/>
          <tpl hier="12" item="5"/>
          <tpl fld="4" item="0"/>
        </tpls>
      </n>
      <n v="296684407168">
        <tpls c="8">
          <tpl hier="1" item="6"/>
          <tpl hier="4" item="3"/>
          <tpl fld="3" item="29"/>
          <tpl fld="2" item="2"/>
          <tpl hier="9" item="1"/>
          <tpl hier="11" item="4"/>
          <tpl hier="12" item="5"/>
          <tpl fld="4" item="0"/>
        </tpls>
      </n>
      <n v="679350000">
        <tpls c="8">
          <tpl hier="1" item="6"/>
          <tpl hier="4" item="3"/>
          <tpl fld="3" item="16"/>
          <tpl fld="2" item="4"/>
          <tpl hier="9" item="1"/>
          <tpl hier="11" item="4"/>
          <tpl hier="12" item="5"/>
          <tpl fld="4" item="0"/>
        </tpls>
      </n>
      <n v="2527500032">
        <tpls c="8">
          <tpl hier="1" item="6"/>
          <tpl hier="4" item="3"/>
          <tpl fld="3" item="15"/>
          <tpl fld="2" item="4"/>
          <tpl hier="9" item="1"/>
          <tpl hier="11" item="4"/>
          <tpl hier="12" item="5"/>
          <tpl fld="4" item="0"/>
        </tpls>
      </n>
      <n v="2293535808">
        <tpls c="8">
          <tpl hier="1" item="6"/>
          <tpl hier="4" item="3"/>
          <tpl fld="3" item="14"/>
          <tpl fld="2" item="4"/>
          <tpl hier="9" item="1"/>
          <tpl hier="11" item="4"/>
          <tpl hier="12" item="5"/>
          <tpl fld="4" item="0"/>
        </tpls>
      </n>
      <n v="9036237312">
        <tpls c="8">
          <tpl hier="1" item="6"/>
          <tpl hier="4" item="3"/>
          <tpl fld="3" item="13"/>
          <tpl fld="2" item="4"/>
          <tpl hier="9" item="1"/>
          <tpl hier="11" item="4"/>
          <tpl hier="12" item="5"/>
          <tpl fld="4" item="0"/>
        </tpls>
      </n>
      <n v="38562631184">
        <tpls c="8">
          <tpl hier="1" item="6"/>
          <tpl hier="4" item="3"/>
          <tpl fld="3" item="4"/>
          <tpl fld="2" item="6"/>
          <tpl hier="9" item="1"/>
          <tpl hier="11" item="4"/>
          <tpl hier="12" item="5"/>
          <tpl fld="4" item="0"/>
        </tpls>
      </n>
      <n v="300991960896">
        <tpls c="8">
          <tpl hier="1" item="6"/>
          <tpl hier="4" item="3"/>
          <tpl fld="3" item="58"/>
          <tpl fld="2" item="6"/>
          <tpl hier="9" item="1"/>
          <tpl hier="11" item="4"/>
          <tpl hier="12" item="5"/>
          <tpl fld="4" item="0"/>
        </tpls>
      </n>
      <n v="986600721536">
        <tpls c="8">
          <tpl hier="1" item="6"/>
          <tpl hier="4" item="3"/>
          <tpl fld="3" item="2"/>
          <tpl fld="2" item="6"/>
          <tpl hier="9" item="1"/>
          <tpl hier="11" item="4"/>
          <tpl hier="12" item="5"/>
          <tpl fld="4" item="0"/>
        </tpls>
      </n>
      <n v="3404829176">
        <tpls c="8">
          <tpl hier="1" item="6"/>
          <tpl hier="4" item="3"/>
          <tpl fld="3" item="54"/>
          <tpl fld="2" item="8"/>
          <tpl hier="9" item="1"/>
          <tpl hier="11" item="4"/>
          <tpl hier="12" item="5"/>
          <tpl fld="4" item="0"/>
        </tpls>
      </n>
      <n v="7826592251">
        <tpls c="8">
          <tpl hier="1" item="6"/>
          <tpl hier="4" item="3"/>
          <tpl fld="3" item="53"/>
          <tpl fld="2" item="8"/>
          <tpl hier="9" item="1"/>
          <tpl hier="11" item="4"/>
          <tpl hier="12" item="5"/>
          <tpl fld="4" item="0"/>
        </tpls>
      </n>
      <n v="12051435032.5">
        <tpls c="8">
          <tpl hier="1" item="6"/>
          <tpl hier="4" item="3"/>
          <tpl fld="3" item="52"/>
          <tpl fld="2" item="8"/>
          <tpl hier="9" item="1"/>
          <tpl hier="11" item="4"/>
          <tpl hier="12" item="5"/>
          <tpl fld="4" item="0"/>
        </tpls>
      </n>
      <n v="1172372864">
        <tpls c="8">
          <tpl hier="1" item="6"/>
          <tpl hier="4" item="3"/>
          <tpl fld="3" item="48"/>
          <tpl fld="2" item="0"/>
          <tpl hier="9" item="1"/>
          <tpl hier="11" item="4"/>
          <tpl hier="12" item="5"/>
          <tpl fld="4" item="0"/>
        </tpls>
      </n>
      <n v="10530625024">
        <tpls c="8">
          <tpl hier="1" item="6"/>
          <tpl hier="4" item="3"/>
          <tpl fld="3" item="46"/>
          <tpl fld="2" item="0"/>
          <tpl hier="9" item="1"/>
          <tpl hier="11" item="4"/>
          <tpl hier="12" item="5"/>
          <tpl fld="4" item="0"/>
        </tpls>
      </n>
      <n v="13756166144">
        <tpls c="8">
          <tpl hier="1" item="6"/>
          <tpl hier="4" item="3"/>
          <tpl fld="3" item="45"/>
          <tpl fld="2" item="0"/>
          <tpl hier="9" item="1"/>
          <tpl hier="11" item="4"/>
          <tpl hier="12" item="5"/>
          <tpl fld="4" item="0"/>
        </tpls>
      </n>
      <n v="65359917056">
        <tpls c="8">
          <tpl hier="1" item="6"/>
          <tpl hier="4" item="3"/>
          <tpl fld="3" item="47"/>
          <tpl fld="2" item="0"/>
          <tpl hier="9" item="1"/>
          <tpl hier="11" item="4"/>
          <tpl hier="12" item="5"/>
          <tpl fld="4" item="0"/>
        </tpls>
      </n>
      <n v="37999999744">
        <tpls c="8">
          <tpl hier="1" item="6"/>
          <tpl hier="4" item="3"/>
          <tpl fld="3" item="34"/>
          <tpl fld="2" item="1"/>
          <tpl hier="9" item="1"/>
          <tpl hier="11" item="4"/>
          <tpl hier="12" item="5"/>
          <tpl fld="4" item="0"/>
        </tpls>
      </n>
      <n v="331152074880">
        <tpls c="8">
          <tpl hier="1" item="6"/>
          <tpl hier="4" item="3"/>
          <tpl fld="3" item="36"/>
          <tpl fld="2" item="1"/>
          <tpl hier="9" item="1"/>
          <tpl hier="11" item="4"/>
          <tpl hier="12" item="5"/>
          <tpl fld="4" item="0"/>
        </tpls>
      </n>
      <n v="1018211487744">
        <tpls c="8">
          <tpl hier="1" item="6"/>
          <tpl hier="4" item="3"/>
          <tpl fld="3" item="27"/>
          <tpl fld="2" item="1"/>
          <tpl hier="9" item="1"/>
          <tpl hier="11" item="4"/>
          <tpl hier="12" item="5"/>
          <tpl fld="4" item="0"/>
        </tpls>
      </n>
      <n v="4861344607232">
        <tpls c="8">
          <tpl hier="1" item="6"/>
          <tpl hier="4" item="3"/>
          <tpl fld="3" item="33"/>
          <tpl fld="2" item="1"/>
          <tpl hier="9" item="1"/>
          <tpl hier="11" item="4"/>
          <tpl hier="12" item="5"/>
          <tpl fld="4" item="0"/>
        </tpls>
      </n>
      <n v="6531118844.1875">
        <tpls c="8">
          <tpl hier="1" item="6"/>
          <tpl hier="4" item="3"/>
          <tpl fld="3" item="18"/>
          <tpl fld="2" item="3"/>
          <tpl hier="9" item="1"/>
          <tpl hier="11" item="4"/>
          <tpl hier="12" item="5"/>
          <tpl fld="4" item="0"/>
        </tpls>
      </n>
      <n v="24166534196">
        <tpls c="8">
          <tpl hier="1" item="6"/>
          <tpl hier="4" item="3"/>
          <tpl fld="3" item="22"/>
          <tpl fld="2" item="3"/>
          <tpl hier="9" item="1"/>
          <tpl hier="11" item="4"/>
          <tpl hier="12" item="5"/>
          <tpl fld="4" item="0"/>
        </tpls>
      </n>
      <n v="109387629884">
        <tpls c="8">
          <tpl hier="1" item="6"/>
          <tpl hier="4" item="3"/>
          <tpl fld="3" item="17"/>
          <tpl fld="2" item="3"/>
          <tpl hier="9" item="1"/>
          <tpl hier="11" item="4"/>
          <tpl hier="12" item="5"/>
          <tpl fld="4" item="0"/>
        </tpls>
      </n>
      <n v="254345173824">
        <tpls c="8">
          <tpl hier="1" item="6"/>
          <tpl hier="4" item="3"/>
          <tpl fld="3" item="21"/>
          <tpl fld="2" item="3"/>
          <tpl hier="9" item="1"/>
          <tpl hier="11" item="4"/>
          <tpl hier="12" item="5"/>
          <tpl fld="4" item="0"/>
        </tpls>
      </n>
      <n v="5452746688">
        <tpls c="8">
          <tpl hier="1" item="6"/>
          <tpl hier="4" item="3"/>
          <tpl fld="3" item="8"/>
          <tpl fld="2" item="5"/>
          <tpl hier="9" item="1"/>
          <tpl hier="11" item="4"/>
          <tpl hier="12" item="5"/>
          <tpl fld="4" item="0"/>
        </tpls>
      </n>
      <n v="6501612240">
        <tpls c="8">
          <tpl hier="1" item="6"/>
          <tpl hier="4" item="3"/>
          <tpl fld="3" item="7"/>
          <tpl fld="2" item="5"/>
          <tpl hier="9" item="1"/>
          <tpl hier="11" item="4"/>
          <tpl hier="12" item="5"/>
          <tpl fld="4" item="0"/>
        </tpls>
      </n>
      <n v="18515931648">
        <tpls c="8">
          <tpl hier="1" item="6"/>
          <tpl hier="4" item="3"/>
          <tpl fld="3" item="6"/>
          <tpl fld="2" item="5"/>
          <tpl hier="9" item="1"/>
          <tpl hier="11" item="4"/>
          <tpl hier="12" item="5"/>
          <tpl fld="4" item="0"/>
        </tpls>
      </n>
      <n v="126525429829.875">
        <tpls c="8">
          <tpl hier="1" item="6"/>
          <tpl hier="4" item="3"/>
          <tpl fld="3" item="5"/>
          <tpl fld="2" item="5"/>
          <tpl hier="9" item="1"/>
          <tpl hier="11" item="4"/>
          <tpl hier="12" item="5"/>
          <tpl fld="4" item="0"/>
        </tpls>
      </n>
      <n v="16965401392">
        <tpls c="8">
          <tpl hier="1" item="6"/>
          <tpl hier="4" item="3"/>
          <tpl fld="3" item="56"/>
          <tpl fld="2" item="7"/>
          <tpl hier="9" item="1"/>
          <tpl hier="11" item="4"/>
          <tpl hier="12" item="5"/>
          <tpl fld="4" item="0"/>
        </tpls>
      </n>
      <n v="45465867160">
        <tpls c="8">
          <tpl hier="1" item="6"/>
          <tpl hier="4" item="3"/>
          <tpl fld="3" item="0"/>
          <tpl fld="2" item="7"/>
          <tpl hier="9" item="1"/>
          <tpl hier="11" item="4"/>
          <tpl hier="12" item="5"/>
          <tpl fld="4" item="0"/>
        </tpls>
      </n>
      <n v="28731461032">
        <tpls c="8">
          <tpl hier="1" item="6"/>
          <tpl hier="4" item="3"/>
          <tpl fld="3" item="55"/>
          <tpl fld="2" item="7"/>
          <tpl hier="9" item="1"/>
          <tpl hier="11" item="4"/>
          <tpl hier="12" item="5"/>
          <tpl fld="4" item="0"/>
        </tpls>
      </n>
      <n v="673795342845.125">
        <tpls c="8">
          <tpl hier="1" item="6"/>
          <tpl hier="4" item="3"/>
          <tpl fld="3" item="35"/>
          <tpl fld="1" item="0"/>
          <tpl hier="9" item="1"/>
          <tpl hier="11" item="4"/>
          <tpl hier="12" item="5"/>
          <tpl fld="4" item="0"/>
        </tpls>
      </n>
      <n v="3557736306396.1875">
        <tpls c="8">
          <tpl hier="1" item="6"/>
          <tpl hier="4" item="3"/>
          <tpl fld="3" item="40"/>
          <tpl fld="1" item="0"/>
          <tpl hier="9" item="1"/>
          <tpl hier="11" item="4"/>
          <tpl hier="12" item="5"/>
          <tpl fld="4" item="0"/>
        </tpls>
      </n>
      <n v="11272818896888.594">
        <tpls c="8">
          <tpl hier="1" item="6"/>
          <tpl hier="4" item="3"/>
          <tpl fld="3" item="50"/>
          <tpl fld="1" item="0"/>
          <tpl hier="9" item="1"/>
          <tpl hier="11" item="4"/>
          <tpl hier="12" item="5"/>
          <tpl fld="4" item="0"/>
        </tpls>
      </n>
      <n v="37548768269606.5">
        <tpls c="8">
          <tpl hier="1" item="6"/>
          <tpl hier="4" item="3"/>
          <tpl fld="3" item="49"/>
          <tpl fld="1" item="0"/>
          <tpl hier="9" item="1"/>
          <tpl hier="11" item="4"/>
          <tpl hier="12" item="5"/>
          <tpl fld="4" item="0"/>
        </tpls>
      </n>
      <n v="6291180685">
        <tpls c="8">
          <tpl hier="1" item="6"/>
          <tpl hier="4" item="3"/>
          <tpl fld="3" item="18"/>
          <tpl fld="2" item="32"/>
          <tpl hier="9" item="1"/>
          <tpl hier="11" item="4"/>
          <tpl hier="12" item="5"/>
          <tpl fld="4" item="0"/>
        </tpls>
      </n>
      <n v="19205890480">
        <tpls c="8">
          <tpl hier="1" item="6"/>
          <tpl hier="4" item="3"/>
          <tpl fld="3" item="22"/>
          <tpl fld="2" item="32"/>
          <tpl hier="9" item="1"/>
          <tpl hier="11" item="4"/>
          <tpl hier="12" item="5"/>
          <tpl fld="4" item="0"/>
        </tpls>
      </n>
      <n v="32025272256">
        <tpls c="8">
          <tpl hier="1" item="6"/>
          <tpl hier="4" item="3"/>
          <tpl fld="3" item="17"/>
          <tpl fld="2" item="32"/>
          <tpl hier="9" item="1"/>
          <tpl hier="11" item="4"/>
          <tpl hier="12" item="5"/>
          <tpl fld="4" item="0"/>
        </tpls>
      </n>
      <n v="98779620816">
        <tpls c="8">
          <tpl hier="1" item="6"/>
          <tpl hier="4" item="3"/>
          <tpl fld="3" item="21"/>
          <tpl fld="2" item="32"/>
          <tpl hier="9" item="1"/>
          <tpl hier="11" item="4"/>
          <tpl hier="12" item="5"/>
          <tpl fld="4" item="0"/>
        </tpls>
      </n>
      <n v="43840758">
        <tpls c="8">
          <tpl hier="1" item="6"/>
          <tpl hier="4" item="3"/>
          <tpl fld="3" item="8"/>
          <tpl fld="2" item="9"/>
          <tpl hier="9" item="1"/>
          <tpl hier="11" item="4"/>
          <tpl hier="12" item="5"/>
          <tpl fld="4" item="0"/>
        </tpls>
      </n>
      <n v="1124095218.5">
        <tpls c="8">
          <tpl hier="1" item="6"/>
          <tpl hier="4" item="3"/>
          <tpl fld="3" item="7"/>
          <tpl fld="2" item="9"/>
          <tpl hier="9" item="1"/>
          <tpl hier="11" item="4"/>
          <tpl hier="12" item="5"/>
          <tpl fld="4" item="0"/>
        </tpls>
      </n>
      <n v="4070728723">
        <tpls c="8">
          <tpl hier="1" item="6"/>
          <tpl hier="4" item="3"/>
          <tpl fld="3" item="6"/>
          <tpl fld="2" item="9"/>
          <tpl hier="9" item="1"/>
          <tpl hier="11" item="4"/>
          <tpl hier="12" item="5"/>
          <tpl fld="4" item="0"/>
        </tpls>
      </n>
      <n v="9532069120">
        <tpls c="8">
          <tpl hier="1" item="6"/>
          <tpl hier="4" item="3"/>
          <tpl fld="3" item="5"/>
          <tpl fld="2" item="9"/>
          <tpl hier="9" item="1"/>
          <tpl hier="11" item="4"/>
          <tpl hier="12" item="5"/>
          <tpl fld="4" item="0"/>
        </tpls>
      </n>
      <n v="3339300738">
        <tpls c="8">
          <tpl hier="1" item="6"/>
          <tpl hier="4" item="3"/>
          <tpl fld="3" item="56"/>
          <tpl fld="2" item="11"/>
          <tpl hier="9" item="1"/>
          <tpl hier="11" item="4"/>
          <tpl hier="12" item="5"/>
          <tpl fld="4" item="0"/>
        </tpls>
      </n>
      <n v="3228843142.5">
        <tpls c="8">
          <tpl hier="1" item="6"/>
          <tpl hier="4" item="3"/>
          <tpl fld="3" item="0"/>
          <tpl fld="2" item="11"/>
          <tpl hier="9" item="1"/>
          <tpl hier="11" item="4"/>
          <tpl hier="12" item="5"/>
          <tpl fld="4" item="0"/>
        </tpls>
      </n>
      <n v="8856565884">
        <tpls c="8">
          <tpl hier="1" item="6"/>
          <tpl hier="4" item="3"/>
          <tpl fld="3" item="55"/>
          <tpl fld="2" item="11"/>
          <tpl hier="9" item="1"/>
          <tpl hier="11" item="4"/>
          <tpl hier="12" item="5"/>
          <tpl fld="4" item="0"/>
        </tpls>
      </n>
      <n v="53675193024">
        <tpls c="8">
          <tpl hier="1" item="6"/>
          <tpl hier="4" item="3"/>
          <tpl fld="3" item="35"/>
          <tpl fld="2" item="15"/>
          <tpl hier="9" item="1"/>
          <tpl hier="11" item="4"/>
          <tpl hier="12" item="5"/>
          <tpl fld="4" item="0"/>
        </tpls>
      </n>
      <n v="233917316640">
        <tpls c="8">
          <tpl hier="1" item="6"/>
          <tpl hier="4" item="3"/>
          <tpl fld="3" item="40"/>
          <tpl fld="2" item="15"/>
          <tpl hier="9" item="1"/>
          <tpl hier="11" item="4"/>
          <tpl hier="12" item="5"/>
          <tpl fld="4" item="0"/>
        </tpls>
      </n>
      <n v="661810953472">
        <tpls c="8">
          <tpl hier="1" item="6"/>
          <tpl hier="4" item="3"/>
          <tpl fld="3" item="50"/>
          <tpl fld="2" item="15"/>
          <tpl hier="9" item="1"/>
          <tpl hier="11" item="4"/>
          <tpl hier="12" item="5"/>
          <tpl fld="4" item="0"/>
        </tpls>
      </n>
      <n v="1518471964160">
        <tpls c="8">
          <tpl hier="1" item="6"/>
          <tpl hier="4" item="3"/>
          <tpl fld="3" item="49"/>
          <tpl fld="2" item="15"/>
          <tpl hier="9" item="1"/>
          <tpl hier="11" item="4"/>
          <tpl hier="12" item="5"/>
          <tpl fld="4" item="0"/>
        </tpls>
      </n>
      <n v="6534597982.75">
        <tpls c="8">
          <tpl hier="1" item="6"/>
          <tpl hier="4" item="3"/>
          <tpl fld="3" item="37"/>
          <tpl fld="2" item="19"/>
          <tpl hier="9" item="1"/>
          <tpl hier="11" item="4"/>
          <tpl hier="12" item="5"/>
          <tpl fld="4" item="0"/>
        </tpls>
      </n>
      <n v="20371394800">
        <tpls c="8">
          <tpl hier="1" item="6"/>
          <tpl hier="4" item="3"/>
          <tpl fld="3" item="39"/>
          <tpl fld="2" item="19"/>
          <tpl hier="9" item="1"/>
          <tpl hier="11" item="4"/>
          <tpl hier="12" item="5"/>
          <tpl fld="4" item="0"/>
        </tpls>
      </n>
      <n v="64461824192">
        <tpls c="8">
          <tpl hier="1" item="6"/>
          <tpl hier="4" item="3"/>
          <tpl fld="3" item="28"/>
          <tpl fld="2" item="19"/>
          <tpl hier="9" item="1"/>
          <tpl hier="11" item="4"/>
          <tpl hier="12" item="5"/>
          <tpl fld="4" item="0"/>
        </tpls>
      </n>
      <n v="369678196736">
        <tpls c="8">
          <tpl hier="1" item="6"/>
          <tpl hier="4" item="3"/>
          <tpl fld="3" item="19"/>
          <tpl fld="2" item="19"/>
          <tpl hier="9" item="1"/>
          <tpl hier="11" item="4"/>
          <tpl hier="12" item="5"/>
          <tpl fld="4" item="0"/>
        </tpls>
      </n>
      <n v="9624695856">
        <tpls c="8">
          <tpl hier="1" item="6"/>
          <tpl hier="4" item="3"/>
          <tpl fld="3" item="26"/>
          <tpl fld="2" item="2"/>
          <tpl hier="9" item="1"/>
          <tpl hier="11" item="4"/>
          <tpl hier="12" item="5"/>
          <tpl fld="4" item="0"/>
        </tpls>
      </n>
      <n v="39379370584">
        <tpls c="8">
          <tpl hier="1" item="6"/>
          <tpl hier="4" item="3"/>
          <tpl fld="3" item="25"/>
          <tpl fld="2" item="2"/>
          <tpl hier="9" item="1"/>
          <tpl hier="11" item="4"/>
          <tpl hier="12" item="5"/>
          <tpl fld="4" item="0"/>
        </tpls>
      </n>
      <n v="51204332160">
        <tpls c="8">
          <tpl hier="1" item="6"/>
          <tpl hier="4" item="3"/>
          <tpl fld="3" item="24"/>
          <tpl fld="2" item="2"/>
          <tpl hier="9" item="1"/>
          <tpl hier="11" item="4"/>
          <tpl hier="12" item="5"/>
          <tpl fld="4" item="0"/>
        </tpls>
      </n>
      <n v="330402255872">
        <tpls c="8">
          <tpl hier="1" item="6"/>
          <tpl hier="4" item="3"/>
          <tpl fld="3" item="23"/>
          <tpl fld="2" item="2"/>
          <tpl hier="9" item="1"/>
          <tpl hier="11" item="4"/>
          <tpl hier="12" item="5"/>
          <tpl fld="4" item="0"/>
        </tpls>
      </n>
      <n v="724950000">
        <tpls c="8">
          <tpl hier="1" item="6"/>
          <tpl hier="4" item="3"/>
          <tpl fld="3" item="10"/>
          <tpl fld="2" item="4"/>
          <tpl hier="9" item="1"/>
          <tpl hier="11" item="4"/>
          <tpl hier="12" item="5"/>
          <tpl fld="4" item="0"/>
        </tpls>
      </n>
      <n v="2597499968">
        <tpls c="8">
          <tpl hier="1" item="6"/>
          <tpl hier="4" item="3"/>
          <tpl fld="3" item="12"/>
          <tpl fld="2" item="4"/>
          <tpl hier="9" item="1"/>
          <tpl hier="11" item="4"/>
          <tpl hier="12" item="5"/>
          <tpl fld="4" item="0"/>
        </tpls>
      </n>
      <n v="3123053632">
        <tpls c="8">
          <tpl hier="1" item="6"/>
          <tpl hier="4" item="3"/>
          <tpl fld="3" item="11"/>
          <tpl fld="2" item="4"/>
          <tpl hier="9" item="1"/>
          <tpl hier="11" item="4"/>
          <tpl hier="12" item="5"/>
          <tpl fld="4" item="0"/>
        </tpls>
      </n>
      <n v="9783910400">
        <tpls c="8">
          <tpl hier="1" item="6"/>
          <tpl hier="4" item="3"/>
          <tpl fld="3" item="9"/>
          <tpl fld="2" item="4"/>
          <tpl hier="9" item="1"/>
          <tpl hier="11" item="4"/>
          <tpl hier="12" item="5"/>
          <tpl fld="4" item="0"/>
        </tpls>
      </n>
      <n v="51533105360">
        <tpls c="8">
          <tpl hier="1" item="6"/>
          <tpl hier="4" item="3"/>
          <tpl fld="3" item="57"/>
          <tpl fld="2" item="6"/>
          <tpl hier="9" item="1"/>
          <tpl hier="11" item="4"/>
          <tpl hier="12" item="5"/>
          <tpl fld="4" item="0"/>
        </tpls>
      </n>
      <n v="359398780512">
        <tpls c="8">
          <tpl hier="1" item="6"/>
          <tpl hier="4" item="3"/>
          <tpl fld="3" item="3"/>
          <tpl fld="2" item="6"/>
          <tpl hier="9" item="1"/>
          <tpl hier="11" item="4"/>
          <tpl hier="12" item="5"/>
          <tpl fld="4" item="0"/>
        </tpls>
      </n>
      <n v="1112707837312">
        <tpls c="8">
          <tpl hier="1" item="6"/>
          <tpl hier="4" item="3"/>
          <tpl fld="3" item="1"/>
          <tpl fld="2" item="6"/>
          <tpl hier="9" item="1"/>
          <tpl hier="11" item="4"/>
          <tpl hier="12" item="5"/>
          <tpl fld="4" item="0"/>
        </tpls>
      </n>
      <n v="3673061981">
        <tpls c="8">
          <tpl hier="1" item="6"/>
          <tpl hier="4" item="3"/>
          <tpl fld="3" item="20"/>
          <tpl fld="2" item="8"/>
          <tpl hier="9" item="1"/>
          <tpl hier="11" item="4"/>
          <tpl hier="12" item="5"/>
          <tpl fld="4" item="0"/>
        </tpls>
      </n>
      <n v="7710106949">
        <tpls c="8">
          <tpl hier="1" item="6"/>
          <tpl hier="4" item="3"/>
          <tpl fld="3" item="51"/>
          <tpl fld="2" item="8"/>
          <tpl hier="9" item="1"/>
          <tpl hier="11" item="4"/>
          <tpl hier="12" item="5"/>
          <tpl fld="4" item="0"/>
        </tpls>
      </n>
      <n v="14979607232">
        <tpls c="8">
          <tpl hier="1" item="6"/>
          <tpl hier="4" item="3"/>
          <tpl fld="3" item="38"/>
          <tpl fld="2" item="8"/>
          <tpl hier="9" item="1"/>
          <tpl hier="11" item="4"/>
          <tpl hier="12" item="5"/>
          <tpl fld="4" item="0"/>
        </tpls>
      </n>
      <n v="1356471424">
        <tpls c="8">
          <tpl hier="1" item="6"/>
          <tpl hier="4" item="3"/>
          <tpl fld="3" item="44"/>
          <tpl fld="2" item="0"/>
          <tpl hier="9" item="1"/>
          <tpl hier="11" item="4"/>
          <tpl hier="12" item="5"/>
          <tpl fld="4" item="0"/>
        </tpls>
      </n>
      <n v="13514542080">
        <tpls c="8">
          <tpl hier="1" item="6"/>
          <tpl hier="4" item="3"/>
          <tpl fld="3" item="43"/>
          <tpl fld="2" item="0"/>
          <tpl hier="9" item="1"/>
          <tpl hier="11" item="4"/>
          <tpl hier="12" item="5"/>
          <tpl fld="4" item="0"/>
        </tpls>
      </n>
      <n v="14723006464">
        <tpls c="8">
          <tpl hier="1" item="6"/>
          <tpl hier="4" item="3"/>
          <tpl fld="3" item="42"/>
          <tpl fld="2" item="0"/>
          <tpl hier="9" item="1"/>
          <tpl hier="11" item="4"/>
          <tpl hier="12" item="5"/>
          <tpl fld="4" item="0"/>
        </tpls>
      </n>
      <n v="73604749312">
        <tpls c="8">
          <tpl hier="1" item="6"/>
          <tpl hier="4" item="3"/>
          <tpl fld="3" item="41"/>
          <tpl fld="2" item="0"/>
          <tpl hier="9" item="1"/>
          <tpl hier="11" item="4"/>
          <tpl hier="12" item="5"/>
          <tpl fld="4" item="0"/>
        </tpls>
      </n>
      <n v="44855556080">
        <tpls c="8">
          <tpl hier="1" item="6"/>
          <tpl hier="4" item="3"/>
          <tpl fld="3" item="32"/>
          <tpl fld="2" item="1"/>
          <tpl hier="9" item="1"/>
          <tpl hier="11" item="4"/>
          <tpl hier="12" item="5"/>
          <tpl fld="4" item="0"/>
        </tpls>
      </n>
      <n v="303758001024">
        <tpls c="8">
          <tpl hier="1" item="6"/>
          <tpl hier="4" item="3"/>
          <tpl fld="3" item="31"/>
          <tpl fld="2" item="1"/>
          <tpl hier="9" item="1"/>
          <tpl hier="11" item="4"/>
          <tpl hier="12" item="5"/>
          <tpl fld="4" item="0"/>
        </tpls>
      </n>
      <n v="1422211523840">
        <tpls c="8">
          <tpl hier="1" item="6"/>
          <tpl hier="4" item="3"/>
          <tpl fld="3" item="30"/>
          <tpl fld="2" item="1"/>
          <tpl hier="9" item="1"/>
          <tpl hier="11" item="4"/>
          <tpl hier="12" item="5"/>
          <tpl fld="4" item="0"/>
        </tpls>
      </n>
      <n v="4811169522176">
        <tpls c="8">
          <tpl hier="1" item="6"/>
          <tpl hier="4" item="3"/>
          <tpl fld="3" item="29"/>
          <tpl fld="2" item="1"/>
          <tpl hier="9" item="1"/>
          <tpl hier="11" item="4"/>
          <tpl hier="12" item="5"/>
          <tpl fld="4" item="0"/>
        </tpls>
      </n>
      <n v="8141277013.5">
        <tpls c="8">
          <tpl hier="1" item="6"/>
          <tpl hier="4" item="3"/>
          <tpl fld="3" item="16"/>
          <tpl fld="2" item="3"/>
          <tpl hier="9" item="1"/>
          <tpl hier="11" item="4"/>
          <tpl hier="12" item="5"/>
          <tpl fld="4" item="0"/>
        </tpls>
      </n>
      <n v="23605064696">
        <tpls c="8">
          <tpl hier="1" item="6"/>
          <tpl hier="4" item="3"/>
          <tpl fld="3" item="15"/>
          <tpl fld="2" item="3"/>
          <tpl hier="9" item="1"/>
          <tpl hier="11" item="4"/>
          <tpl hier="12" item="5"/>
          <tpl fld="4" item="0"/>
        </tpls>
      </n>
      <n v="100597713520">
        <tpls c="8">
          <tpl hier="1" item="6"/>
          <tpl hier="4" item="3"/>
          <tpl fld="3" item="14"/>
          <tpl fld="2" item="3"/>
          <tpl hier="9" item="1"/>
          <tpl hier="11" item="4"/>
          <tpl hier="12" item="5"/>
          <tpl fld="4" item="0"/>
        </tpls>
      </n>
      <n v="282221044992">
        <tpls c="8">
          <tpl hier="1" item="6"/>
          <tpl hier="4" item="3"/>
          <tpl fld="3" item="13"/>
          <tpl fld="2" item="3"/>
          <tpl hier="9" item="1"/>
          <tpl hier="11" item="4"/>
          <tpl hier="12" item="5"/>
          <tpl fld="4" item="0"/>
        </tpls>
      </n>
      <n v="6075729664">
        <tpls c="8">
          <tpl hier="1" item="6"/>
          <tpl hier="4" item="3"/>
          <tpl fld="3" item="4"/>
          <tpl fld="2" item="5"/>
          <tpl hier="9" item="1"/>
          <tpl hier="11" item="4"/>
          <tpl hier="12" item="5"/>
          <tpl fld="4" item="0"/>
        </tpls>
      </n>
      <n v="10769930608">
        <tpls c="8">
          <tpl hier="1" item="6"/>
          <tpl hier="4" item="3"/>
          <tpl fld="3" item="58"/>
          <tpl fld="2" item="5"/>
          <tpl hier="9" item="1"/>
          <tpl hier="11" item="4"/>
          <tpl hier="12" item="5"/>
          <tpl fld="4" item="0"/>
        </tpls>
      </n>
      <n v="24365547824">
        <tpls c="8">
          <tpl hier="1" item="6"/>
          <tpl hier="4" item="3"/>
          <tpl fld="3" item="2"/>
          <tpl fld="2" item="5"/>
          <tpl hier="9" item="1"/>
          <tpl hier="11" item="4"/>
          <tpl hier="12" item="5"/>
          <tpl fld="4" item="0"/>
        </tpls>
      </n>
      <n v="20432255152">
        <tpls c="8">
          <tpl hier="1" item="6"/>
          <tpl hier="4" item="3"/>
          <tpl fld="3" item="54"/>
          <tpl fld="2" item="7"/>
          <tpl hier="9" item="1"/>
          <tpl hier="11" item="4"/>
          <tpl hier="12" item="5"/>
          <tpl fld="4" item="0"/>
        </tpls>
      </n>
      <n v="45672262856">
        <tpls c="8">
          <tpl hier="1" item="6"/>
          <tpl hier="4" item="3"/>
          <tpl fld="3" item="53"/>
          <tpl fld="2" item="7"/>
          <tpl hier="9" item="1"/>
          <tpl hier="11" item="4"/>
          <tpl hier="12" item="5"/>
          <tpl fld="4" item="0"/>
        </tpls>
      </n>
      <n v="28322027632">
        <tpls c="8">
          <tpl hier="1" item="6"/>
          <tpl hier="4" item="3"/>
          <tpl fld="3" item="52"/>
          <tpl fld="2" item="7"/>
          <tpl hier="9" item="1"/>
          <tpl hier="11" item="4"/>
          <tpl hier="12" item="5"/>
          <tpl fld="4" item="0"/>
        </tpls>
      </n>
      <n v="721377305007.21875">
        <tpls c="8">
          <tpl hier="1" item="6"/>
          <tpl hier="4" item="3"/>
          <tpl fld="3" item="48"/>
          <tpl fld="1" item="0"/>
          <tpl hier="9" item="1"/>
          <tpl hier="11" item="4"/>
          <tpl hier="12" item="5"/>
          <tpl fld="4" item="0"/>
        </tpls>
      </n>
      <n v="4040191194300.5625">
        <tpls c="8">
          <tpl hier="1" item="6"/>
          <tpl hier="4" item="3"/>
          <tpl fld="3" item="46"/>
          <tpl fld="1" item="0"/>
          <tpl hier="9" item="1"/>
          <tpl hier="11" item="4"/>
          <tpl hier="12" item="5"/>
          <tpl fld="4" item="0"/>
        </tpls>
      </n>
      <n v="12541681820709.094">
        <tpls c="8">
          <tpl hier="1" item="6"/>
          <tpl hier="4" item="3"/>
          <tpl fld="3" item="45"/>
          <tpl fld="1" item="0"/>
          <tpl hier="9" item="1"/>
          <tpl hier="11" item="4"/>
          <tpl hier="12" item="5"/>
          <tpl fld="4" item="0"/>
        </tpls>
      </n>
      <n v="46625443938866">
        <tpls c="8">
          <tpl hier="1" item="6"/>
          <tpl hier="4" item="3"/>
          <tpl fld="3" item="47"/>
          <tpl fld="1" item="0"/>
          <tpl hier="9" item="1"/>
          <tpl hier="11" item="4"/>
          <tpl hier="12" item="5"/>
          <tpl fld="4" item="0"/>
        </tpls>
      </n>
      <n v="5991098616">
        <tpls c="8">
          <tpl hier="1" item="6"/>
          <tpl hier="4" item="3"/>
          <tpl fld="3" item="16"/>
          <tpl fld="2" item="32"/>
          <tpl hier="9" item="1"/>
          <tpl hier="11" item="4"/>
          <tpl hier="12" item="5"/>
          <tpl fld="4" item="0"/>
        </tpls>
      </n>
      <n v="20191150896">
        <tpls c="8">
          <tpl hier="1" item="6"/>
          <tpl hier="4" item="3"/>
          <tpl fld="3" item="15"/>
          <tpl fld="2" item="32"/>
          <tpl hier="9" item="1"/>
          <tpl hier="11" item="4"/>
          <tpl hier="12" item="5"/>
          <tpl fld="4" item="0"/>
        </tpls>
      </n>
      <n v="33418100480">
        <tpls c="8">
          <tpl hier="1" item="6"/>
          <tpl hier="4" item="3"/>
          <tpl fld="3" item="14"/>
          <tpl fld="2" item="32"/>
          <tpl hier="9" item="1"/>
          <tpl hier="11" item="4"/>
          <tpl hier="12" item="5"/>
          <tpl fld="4" item="0"/>
        </tpls>
      </n>
      <n v="111457115328">
        <tpls c="8">
          <tpl hier="1" item="6"/>
          <tpl hier="4" item="3"/>
          <tpl fld="3" item="13"/>
          <tpl fld="2" item="32"/>
          <tpl hier="9" item="1"/>
          <tpl hier="11" item="4"/>
          <tpl hier="12" item="5"/>
          <tpl fld="4" item="0"/>
        </tpls>
      </n>
      <n v="61177850">
        <tpls c="8">
          <tpl hier="1" item="6"/>
          <tpl hier="4" item="3"/>
          <tpl fld="3" item="4"/>
          <tpl fld="2" item="9"/>
          <tpl hier="9" item="1"/>
          <tpl hier="11" item="4"/>
          <tpl hier="12" item="5"/>
          <tpl fld="4" item="0"/>
        </tpls>
      </n>
      <n v="1298724617.5">
        <tpls c="8">
          <tpl hier="1" item="6"/>
          <tpl hier="4" item="3"/>
          <tpl fld="3" item="58"/>
          <tpl fld="2" item="9"/>
          <tpl hier="9" item="1"/>
          <tpl hier="11" item="4"/>
          <tpl hier="12" item="5"/>
          <tpl fld="4" item="0"/>
        </tpls>
      </n>
      <n v="3608082188">
        <tpls c="8">
          <tpl hier="1" item="6"/>
          <tpl hier="4" item="3"/>
          <tpl fld="3" item="2"/>
          <tpl fld="2" item="9"/>
          <tpl hier="9" item="1"/>
          <tpl hier="11" item="4"/>
          <tpl hier="12" item="5"/>
          <tpl fld="4" item="0"/>
        </tpls>
      </n>
      <n v="3393045246">
        <tpls c="8">
          <tpl hier="1" item="6"/>
          <tpl hier="4" item="3"/>
          <tpl fld="3" item="54"/>
          <tpl fld="2" item="11"/>
          <tpl hier="9" item="1"/>
          <tpl hier="11" item="4"/>
          <tpl hier="12" item="5"/>
          <tpl fld="4" item="0"/>
        </tpls>
      </n>
      <n v="3873514916">
        <tpls c="8">
          <tpl hier="1" item="6"/>
          <tpl hier="4" item="3"/>
          <tpl fld="3" item="53"/>
          <tpl fld="2" item="11"/>
          <tpl hier="9" item="1"/>
          <tpl hier="11" item="4"/>
          <tpl hier="12" item="5"/>
          <tpl fld="4" item="0"/>
        </tpls>
      </n>
      <n v="10267305852">
        <tpls c="8">
          <tpl hier="1" item="6"/>
          <tpl hier="4" item="3"/>
          <tpl fld="3" item="52"/>
          <tpl fld="2" item="11"/>
          <tpl hier="9" item="1"/>
          <tpl hier="11" item="4"/>
          <tpl hier="12" item="5"/>
          <tpl fld="4" item="0"/>
        </tpls>
      </n>
      <n v="56495822352">
        <tpls c="8">
          <tpl hier="1" item="6"/>
          <tpl hier="4" item="3"/>
          <tpl fld="3" item="48"/>
          <tpl fld="2" item="15"/>
          <tpl hier="9" item="1"/>
          <tpl hier="11" item="4"/>
          <tpl hier="12" item="5"/>
          <tpl fld="4" item="0"/>
        </tpls>
      </n>
      <n v="265332048640">
        <tpls c="8">
          <tpl hier="1" item="6"/>
          <tpl hier="4" item="3"/>
          <tpl fld="3" item="46"/>
          <tpl fld="2" item="15"/>
          <tpl hier="9" item="1"/>
          <tpl hier="11" item="4"/>
          <tpl hier="12" item="5"/>
          <tpl fld="4" item="0"/>
        </tpls>
      </n>
      <n v="697897031424">
        <tpls c="8">
          <tpl hier="1" item="6"/>
          <tpl hier="4" item="3"/>
          <tpl fld="3" item="45"/>
          <tpl fld="2" item="15"/>
          <tpl hier="9" item="1"/>
          <tpl hier="11" item="4"/>
          <tpl hier="12" item="5"/>
          <tpl fld="4" item="0"/>
        </tpls>
      </n>
      <n v="1918156347328">
        <tpls c="8">
          <tpl hier="1" item="6"/>
          <tpl hier="4" item="3"/>
          <tpl fld="3" item="47"/>
          <tpl fld="2" item="15"/>
          <tpl hier="9" item="1"/>
          <tpl hier="11" item="4"/>
          <tpl hier="12" item="5"/>
          <tpl fld="4" item="0"/>
        </tpls>
      </n>
      <n v="7898229164">
        <tpls c="8">
          <tpl hier="1" item="6"/>
          <tpl hier="4" item="3"/>
          <tpl fld="3" item="34"/>
          <tpl fld="2" item="19"/>
          <tpl hier="9" item="1"/>
          <tpl hier="11" item="4"/>
          <tpl hier="12" item="5"/>
          <tpl fld="4" item="0"/>
        </tpls>
      </n>
      <n v="21287267958">
        <tpls c="8">
          <tpl hier="1" item="6"/>
          <tpl hier="4" item="3"/>
          <tpl fld="3" item="36"/>
          <tpl fld="2" item="19"/>
          <tpl hier="9" item="1"/>
          <tpl hier="11" item="4"/>
          <tpl hier="12" item="5"/>
          <tpl fld="4" item="0"/>
        </tpls>
      </n>
      <n v="70700752400.75">
        <tpls c="8">
          <tpl hier="1" item="6"/>
          <tpl hier="4" item="3"/>
          <tpl fld="3" item="27"/>
          <tpl fld="2" item="19"/>
          <tpl hier="9" item="1"/>
          <tpl hier="11" item="4"/>
          <tpl hier="12" item="5"/>
          <tpl fld="4" item="0"/>
        </tpls>
      </n>
      <n v="388533140224">
        <tpls c="8">
          <tpl hier="1" item="6"/>
          <tpl hier="4" item="3"/>
          <tpl fld="3" item="33"/>
          <tpl fld="2" item="19"/>
          <tpl hier="9" item="1"/>
          <tpl hier="11" item="4"/>
          <tpl hier="12" item="5"/>
          <tpl fld="4" item="0"/>
        </tpls>
      </n>
      <n v="9930155012">
        <tpls c="8">
          <tpl hier="1" item="6"/>
          <tpl hier="4" item="3"/>
          <tpl fld="3" item="18"/>
          <tpl fld="2" item="2"/>
          <tpl hier="9" item="1"/>
          <tpl hier="11" item="4"/>
          <tpl hier="12" item="5"/>
          <tpl fld="4" item="0"/>
        </tpls>
      </n>
      <n v="43337318222">
        <tpls c="8">
          <tpl hier="1" item="6"/>
          <tpl hier="4" item="3"/>
          <tpl fld="3" item="22"/>
          <tpl fld="2" item="2"/>
          <tpl hier="9" item="1"/>
          <tpl hier="11" item="4"/>
          <tpl hier="12" item="5"/>
          <tpl fld="4" item="0"/>
        </tpls>
      </n>
      <n v="63664430528">
        <tpls c="8">
          <tpl hier="1" item="6"/>
          <tpl hier="4" item="3"/>
          <tpl fld="3" item="17"/>
          <tpl fld="2" item="2"/>
          <tpl hier="9" item="1"/>
          <tpl hier="11" item="4"/>
          <tpl hier="12" item="5"/>
          <tpl fld="4" item="0"/>
        </tpls>
      </n>
      <n v="241992502304">
        <tpls c="8">
          <tpl hier="1" item="6"/>
          <tpl hier="4" item="3"/>
          <tpl fld="3" item="21"/>
          <tpl fld="2" item="2"/>
          <tpl hier="9" item="1"/>
          <tpl hier="11" item="4"/>
          <tpl hier="12" item="5"/>
          <tpl fld="4" item="0"/>
        </tpls>
      </n>
      <n v="792300000">
        <tpls c="8">
          <tpl hier="1" item="6"/>
          <tpl hier="4" item="3"/>
          <tpl fld="3" item="8"/>
          <tpl fld="2" item="4"/>
          <tpl hier="9" item="1"/>
          <tpl hier="11" item="4"/>
          <tpl hier="12" item="5"/>
          <tpl fld="4" item="0"/>
        </tpls>
      </n>
      <n v="2866000000">
        <tpls c="8">
          <tpl hier="1" item="6"/>
          <tpl hier="4" item="3"/>
          <tpl fld="3" item="7"/>
          <tpl fld="2" item="4"/>
          <tpl hier="9" item="1"/>
          <tpl hier="11" item="4"/>
          <tpl hier="12" item="5"/>
          <tpl fld="4" item="0"/>
        </tpls>
      </n>
      <n v="3622644736">
        <tpls c="8">
          <tpl hier="1" item="6"/>
          <tpl hier="4" item="3"/>
          <tpl fld="3" item="6"/>
          <tpl fld="2" item="4"/>
          <tpl hier="9" item="1"/>
          <tpl hier="11" item="4"/>
          <tpl hier="12" item="5"/>
          <tpl fld="4" item="0"/>
        </tpls>
      </n>
      <n v="11264980224">
        <tpls c="8">
          <tpl hier="1" item="6"/>
          <tpl hier="4" item="3"/>
          <tpl fld="3" item="5"/>
          <tpl fld="2" item="4"/>
          <tpl hier="9" item="1"/>
          <tpl hier="11" item="4"/>
          <tpl hier="12" item="5"/>
          <tpl fld="4" item="0"/>
        </tpls>
      </n>
      <n v="62079601376">
        <tpls c="8">
          <tpl hier="1" item="6"/>
          <tpl hier="4" item="3"/>
          <tpl fld="3" item="56"/>
          <tpl fld="2" item="6"/>
          <tpl hier="9" item="1"/>
          <tpl hier="11" item="4"/>
          <tpl hier="12" item="5"/>
          <tpl fld="4" item="0"/>
        </tpls>
      </n>
      <n v="430520036352">
        <tpls c="8">
          <tpl hier="1" item="6"/>
          <tpl hier="4" item="3"/>
          <tpl fld="3" item="0"/>
          <tpl fld="2" item="6"/>
          <tpl hier="9" item="1"/>
          <tpl hier="11" item="4"/>
          <tpl hier="12" item="5"/>
          <tpl fld="4" item="0"/>
        </tpls>
      </n>
      <n v="1272697704832">
        <tpls c="8">
          <tpl hier="1" item="6"/>
          <tpl hier="4" item="3"/>
          <tpl fld="3" item="55"/>
          <tpl fld="2" item="6"/>
          <tpl hier="9" item="1"/>
          <tpl hier="11" item="4"/>
          <tpl hier="12" item="5"/>
          <tpl fld="4" item="0"/>
        </tpls>
      </n>
      <n v="780237677">
        <tpls c="8">
          <tpl hier="1" item="6"/>
          <tpl hier="4" item="3"/>
          <tpl fld="3" item="35"/>
          <tpl fld="2" item="8"/>
          <tpl hier="9" item="1"/>
          <tpl hier="11" item="4"/>
          <tpl hier="12" item="5"/>
          <tpl fld="4" item="0"/>
        </tpls>
      </n>
      <n v="4972893088">
        <tpls c="8">
          <tpl hier="1" item="6"/>
          <tpl hier="4" item="3"/>
          <tpl fld="3" item="40"/>
          <tpl fld="2" item="8"/>
          <tpl hier="9" item="1"/>
          <tpl hier="11" item="4"/>
          <tpl hier="12" item="5"/>
          <tpl fld="4" item="0"/>
        </tpls>
      </n>
      <n v="5248278873.5">
        <tpls c="8">
          <tpl hier="1" item="6"/>
          <tpl hier="4" item="3"/>
          <tpl fld="3" item="50"/>
          <tpl fld="2" item="8"/>
          <tpl hier="9" item="1"/>
          <tpl hier="11" item="4"/>
          <tpl hier="12" item="5"/>
          <tpl fld="4" item="0"/>
        </tpls>
      </n>
      <n v="15471758892">
        <tpls c="8">
          <tpl hier="1" item="6"/>
          <tpl hier="4" item="3"/>
          <tpl fld="3" item="49"/>
          <tpl fld="2" item="8"/>
          <tpl hier="9" item="1"/>
          <tpl hier="11" item="4"/>
          <tpl hier="12" item="5"/>
          <tpl fld="4" item="0"/>
        </tpls>
      </n>
      <n v="1423787456">
        <tpls c="8">
          <tpl hier="1" item="6"/>
          <tpl hier="4" item="3"/>
          <tpl fld="3" item="37"/>
          <tpl fld="2" item="0"/>
          <tpl hier="9" item="1"/>
          <tpl hier="11" item="4"/>
          <tpl hier="12" item="5"/>
          <tpl fld="4" item="0"/>
        </tpls>
      </n>
      <n v="18271333376">
        <tpls c="8">
          <tpl hier="1" item="6"/>
          <tpl hier="4" item="3"/>
          <tpl fld="3" item="39"/>
          <tpl fld="2" item="0"/>
          <tpl hier="9" item="1"/>
          <tpl hier="11" item="4"/>
          <tpl hier="12" item="5"/>
          <tpl fld="4" item="0"/>
        </tpls>
      </n>
      <n v="15829875200">
        <tpls c="8">
          <tpl hier="1" item="6"/>
          <tpl hier="4" item="3"/>
          <tpl fld="3" item="28"/>
          <tpl fld="2" item="0"/>
          <tpl hier="9" item="1"/>
          <tpl hier="11" item="4"/>
          <tpl hier="12" item="5"/>
          <tpl fld="4" item="0"/>
        </tpls>
      </n>
      <n v="73983633408">
        <tpls c="8">
          <tpl hier="1" item="6"/>
          <tpl hier="4" item="3"/>
          <tpl fld="3" item="19"/>
          <tpl fld="2" item="0"/>
          <tpl hier="9" item="1"/>
          <tpl hier="11" item="4"/>
          <tpl hier="12" item="5"/>
          <tpl fld="4" item="0"/>
        </tpls>
      </n>
      <n v="65322222760">
        <tpls c="8">
          <tpl hier="1" item="6"/>
          <tpl hier="4" item="3"/>
          <tpl fld="3" item="26"/>
          <tpl fld="2" item="1"/>
          <tpl hier="9" item="1"/>
          <tpl hier="11" item="4"/>
          <tpl hier="12" item="5"/>
          <tpl fld="4" item="0"/>
        </tpls>
      </n>
      <n v="288109324672">
        <tpls c="8">
          <tpl hier="1" item="6"/>
          <tpl hier="4" item="3"/>
          <tpl fld="3" item="25"/>
          <tpl fld="2" item="1"/>
          <tpl hier="9" item="1"/>
          <tpl hier="11" item="4"/>
          <tpl hier="12" item="5"/>
          <tpl fld="4" item="0"/>
        </tpls>
      </n>
      <n v="1295813636672">
        <tpls c="8">
          <tpl hier="1" item="6"/>
          <tpl hier="4" item="3"/>
          <tpl fld="3" item="24"/>
          <tpl fld="2" item="1"/>
          <tpl hier="9" item="1"/>
          <tpl hier="11" item="4"/>
          <tpl hier="12" item="5"/>
          <tpl fld="4" item="0"/>
        </tpls>
      </n>
      <n v="4424237629440">
        <tpls c="8">
          <tpl hier="1" item="6"/>
          <tpl hier="4" item="3"/>
          <tpl fld="3" item="23"/>
          <tpl fld="2" item="1"/>
          <tpl hier="9" item="1"/>
          <tpl hier="11" item="4"/>
          <tpl hier="12" item="5"/>
          <tpl fld="4" item="0"/>
        </tpls>
      </n>
      <n v="9012328754">
        <tpls c="8">
          <tpl hier="1" item="6"/>
          <tpl hier="4" item="3"/>
          <tpl fld="3" item="10"/>
          <tpl fld="2" item="3"/>
          <tpl hier="9" item="1"/>
          <tpl hier="11" item="4"/>
          <tpl hier="12" item="5"/>
          <tpl fld="4" item="0"/>
        </tpls>
      </n>
      <n v="29580968648">
        <tpls c="8">
          <tpl hier="1" item="6"/>
          <tpl hier="4" item="3"/>
          <tpl fld="3" item="12"/>
          <tpl fld="2" item="3"/>
          <tpl hier="9" item="1"/>
          <tpl hier="11" item="4"/>
          <tpl hier="12" item="5"/>
          <tpl fld="4" item="0"/>
        </tpls>
      </n>
      <n v="67842349072">
        <tpls c="8">
          <tpl hier="1" item="6"/>
          <tpl hier="4" item="3"/>
          <tpl fld="3" item="11"/>
          <tpl fld="2" item="3"/>
          <tpl hier="9" item="1"/>
          <tpl hier="11" item="4"/>
          <tpl hier="12" item="5"/>
          <tpl fld="4" item="0"/>
        </tpls>
      </n>
      <n v="282501617546">
        <tpls c="8">
          <tpl hier="1" item="6"/>
          <tpl hier="4" item="3"/>
          <tpl fld="3" item="9"/>
          <tpl fld="2" item="3"/>
          <tpl hier="9" item="1"/>
          <tpl hier="11" item="4"/>
          <tpl hier="12" item="5"/>
          <tpl fld="4" item="0"/>
        </tpls>
      </n>
      <n v="6931008320">
        <tpls c="8">
          <tpl hier="1" item="6"/>
          <tpl hier="4" item="3"/>
          <tpl fld="3" item="57"/>
          <tpl fld="2" item="5"/>
          <tpl hier="9" item="1"/>
          <tpl hier="11" item="4"/>
          <tpl hier="12" item="5"/>
          <tpl fld="4" item="0"/>
        </tpls>
      </n>
      <n v="11406668960">
        <tpls c="8">
          <tpl hier="1" item="6"/>
          <tpl hier="4" item="3"/>
          <tpl fld="3" item="3"/>
          <tpl fld="2" item="5"/>
          <tpl hier="9" item="1"/>
          <tpl hier="11" item="4"/>
          <tpl hier="12" item="5"/>
          <tpl fld="4" item="0"/>
        </tpls>
      </n>
      <n v="31362252136">
        <tpls c="8">
          <tpl hier="1" item="6"/>
          <tpl hier="4" item="3"/>
          <tpl fld="3" item="1"/>
          <tpl fld="2" item="5"/>
          <tpl hier="9" item="1"/>
          <tpl hier="11" item="4"/>
          <tpl hier="12" item="5"/>
          <tpl fld="4" item="0"/>
        </tpls>
      </n>
      <n v="22099344520">
        <tpls c="8">
          <tpl hier="1" item="6"/>
          <tpl hier="4" item="3"/>
          <tpl fld="3" item="20"/>
          <tpl fld="2" item="7"/>
          <tpl hier="9" item="1"/>
          <tpl hier="11" item="4"/>
          <tpl hier="12" item="5"/>
          <tpl fld="4" item="0"/>
        </tpls>
      </n>
      <n v="37529547456">
        <tpls c="8">
          <tpl hier="1" item="6"/>
          <tpl hier="4" item="3"/>
          <tpl fld="3" item="51"/>
          <tpl fld="2" item="7"/>
          <tpl hier="9" item="1"/>
          <tpl hier="11" item="4"/>
          <tpl hier="12" item="5"/>
          <tpl fld="4" item="0"/>
        </tpls>
      </n>
      <n v="24600075936">
        <tpls c="8">
          <tpl hier="1" item="6"/>
          <tpl hier="4" item="3"/>
          <tpl fld="3" item="38"/>
          <tpl fld="2" item="7"/>
          <tpl hier="9" item="1"/>
          <tpl hier="11" item="4"/>
          <tpl hier="12" item="5"/>
          <tpl fld="4" item="0"/>
        </tpls>
      </n>
      <n v="809524334257.4375">
        <tpls c="8">
          <tpl hier="1" item="6"/>
          <tpl hier="4" item="3"/>
          <tpl fld="3" item="44"/>
          <tpl fld="1" item="0"/>
          <tpl hier="9" item="1"/>
          <tpl hier="11" item="4"/>
          <tpl hier="12" item="5"/>
          <tpl fld="4" item="0"/>
        </tpls>
      </n>
      <n v="4869746911056.25">
        <tpls c="8">
          <tpl hier="1" item="6"/>
          <tpl hier="4" item="3"/>
          <tpl fld="3" item="43"/>
          <tpl fld="1" item="0"/>
          <tpl hier="9" item="1"/>
          <tpl hier="11" item="4"/>
          <tpl hier="12" item="5"/>
          <tpl fld="4" item="0"/>
        </tpls>
      </n>
      <n v="13856361065885">
        <tpls c="8">
          <tpl hier="1" item="6"/>
          <tpl hier="4" item="3"/>
          <tpl fld="3" item="42"/>
          <tpl fld="1" item="0"/>
          <tpl hier="9" item="1"/>
          <tpl hier="11" item="4"/>
          <tpl hier="12" item="5"/>
          <tpl fld="4" item="0"/>
        </tpls>
      </n>
      <n v="52898004661736">
        <tpls c="8">
          <tpl hier="1" item="6"/>
          <tpl hier="4" item="3"/>
          <tpl fld="3" item="41"/>
          <tpl fld="1" item="0"/>
          <tpl hier="9" item="1"/>
          <tpl hier="11" item="4"/>
          <tpl hier="12" item="5"/>
          <tpl fld="4" item="0"/>
        </tpls>
      </n>
      <n v="8518715576">
        <tpls c="8">
          <tpl hier="1" item="6"/>
          <tpl hier="4" item="3"/>
          <tpl fld="3" item="57"/>
          <tpl fld="2" item="32"/>
          <tpl hier="9" item="1"/>
          <tpl hier="11" item="4"/>
          <tpl hier="12" item="5"/>
          <tpl fld="4" item="0"/>
        </tpls>
      </n>
      <n v="31026294168">
        <tpls c="8">
          <tpl hier="1" item="6"/>
          <tpl hier="4" item="3"/>
          <tpl fld="3" item="3"/>
          <tpl fld="2" item="32"/>
          <tpl hier="9" item="1"/>
          <tpl hier="11" item="4"/>
          <tpl hier="12" item="5"/>
          <tpl fld="4" item="0"/>
        </tpls>
      </n>
      <n v="57858214952">
        <tpls c="8">
          <tpl hier="1" item="6"/>
          <tpl hier="4" item="3"/>
          <tpl fld="3" item="1"/>
          <tpl fld="2" item="32"/>
          <tpl hier="9" item="1"/>
          <tpl hier="11" item="4"/>
          <tpl hier="12" item="5"/>
          <tpl fld="4" item="0"/>
        </tpls>
      </n>
      <n v="243549860.25">
        <tpls c="8">
          <tpl hier="1" item="6"/>
          <tpl hier="4" item="3"/>
          <tpl fld="3" item="20"/>
          <tpl fld="2" item="9"/>
          <tpl hier="9" item="1"/>
          <tpl hier="11" item="4"/>
          <tpl hier="12" item="5"/>
          <tpl fld="4" item="0"/>
        </tpls>
      </n>
      <n v="1893813668.25">
        <tpls c="8">
          <tpl hier="1" item="6"/>
          <tpl hier="4" item="3"/>
          <tpl fld="3" item="51"/>
          <tpl fld="2" item="9"/>
          <tpl hier="9" item="1"/>
          <tpl hier="11" item="4"/>
          <tpl hier="12" item="5"/>
          <tpl fld="4" item="0"/>
        </tpls>
      </n>
      <n v="5946530304">
        <tpls c="8">
          <tpl hier="1" item="6"/>
          <tpl hier="4" item="3"/>
          <tpl fld="3" item="38"/>
          <tpl fld="2" item="9"/>
          <tpl hier="9" item="1"/>
          <tpl hier="11" item="4"/>
          <tpl hier="12" item="5"/>
          <tpl fld="4" item="0"/>
        </tpls>
      </n>
      <n v="348546944">
        <tpls c="8">
          <tpl hier="1" item="6"/>
          <tpl hier="4" item="3"/>
          <tpl fld="3" item="44"/>
          <tpl fld="2" item="11"/>
          <tpl hier="9" item="1"/>
          <tpl hier="11" item="4"/>
          <tpl hier="12" item="5"/>
          <tpl fld="4" item="0"/>
        </tpls>
      </n>
      <n v="5449738392">
        <tpls c="8">
          <tpl hier="1" item="6"/>
          <tpl hier="4" item="3"/>
          <tpl fld="3" item="43"/>
          <tpl fld="2" item="11"/>
          <tpl hier="9" item="1"/>
          <tpl hier="11" item="4"/>
          <tpl hier="12" item="5"/>
          <tpl fld="4" item="0"/>
        </tpls>
      </n>
      <n v="3911450176">
        <tpls c="8">
          <tpl hier="1" item="6"/>
          <tpl hier="4" item="3"/>
          <tpl fld="3" item="42"/>
          <tpl fld="2" item="11"/>
          <tpl hier="9" item="1"/>
          <tpl hier="11" item="4"/>
          <tpl hier="12" item="5"/>
          <tpl fld="4" item="0"/>
        </tpls>
      </n>
      <n v="15595327556">
        <tpls c="8">
          <tpl hier="1" item="6"/>
          <tpl hier="4" item="3"/>
          <tpl fld="3" item="41"/>
          <tpl fld="2" item="11"/>
          <tpl hier="9" item="1"/>
          <tpl hier="11" item="4"/>
          <tpl hier="12" item="5"/>
          <tpl fld="4" item="0"/>
        </tpls>
      </n>
      <n v="81803199024">
        <tpls c="8">
          <tpl hier="1" item="6"/>
          <tpl hier="4" item="3"/>
          <tpl fld="3" item="32"/>
          <tpl fld="2" item="15"/>
          <tpl hier="9" item="1"/>
          <tpl hier="11" item="4"/>
          <tpl hier="12" item="5"/>
          <tpl fld="4" item="0"/>
        </tpls>
      </n>
      <n v="415720817632">
        <tpls c="8">
          <tpl hier="1" item="6"/>
          <tpl hier="4" item="3"/>
          <tpl fld="3" item="31"/>
          <tpl fld="2" item="15"/>
          <tpl hier="9" item="1"/>
          <tpl hier="11" item="4"/>
          <tpl hier="12" item="5"/>
          <tpl fld="4" item="0"/>
        </tpls>
      </n>
      <n v="709531821024">
        <tpls c="8">
          <tpl hier="1" item="6"/>
          <tpl hier="4" item="3"/>
          <tpl fld="3" item="30"/>
          <tpl fld="2" item="15"/>
          <tpl hier="9" item="1"/>
          <tpl hier="11" item="4"/>
          <tpl hier="12" item="5"/>
          <tpl fld="4" item="0"/>
        </tpls>
      </n>
      <n v="1831512381216">
        <tpls c="8">
          <tpl hier="1" item="6"/>
          <tpl hier="4" item="3"/>
          <tpl fld="3" item="29"/>
          <tpl fld="2" item="15"/>
          <tpl hier="9" item="1"/>
          <tpl hier="11" item="4"/>
          <tpl hier="12" item="5"/>
          <tpl fld="4" item="0"/>
        </tpls>
      </n>
      <n v="9045680149.75">
        <tpls c="8">
          <tpl hier="1" item="6"/>
          <tpl hier="4" item="3"/>
          <tpl fld="3" item="16"/>
          <tpl fld="2" item="19"/>
          <tpl hier="9" item="1"/>
          <tpl hier="11" item="4"/>
          <tpl hier="12" item="5"/>
          <tpl fld="4" item="0"/>
        </tpls>
      </n>
      <n v="27748427281.5">
        <tpls c="8">
          <tpl hier="1" item="6"/>
          <tpl hier="4" item="3"/>
          <tpl fld="3" item="15"/>
          <tpl fld="2" item="19"/>
          <tpl hier="9" item="1"/>
          <tpl hier="11" item="4"/>
          <tpl hier="12" item="5"/>
          <tpl fld="4" item="0"/>
        </tpls>
      </n>
      <n v="75152589515.59375">
        <tpls c="8">
          <tpl hier="1" item="6"/>
          <tpl hier="4" item="3"/>
          <tpl fld="3" item="14"/>
          <tpl fld="2" item="19"/>
          <tpl hier="9" item="1"/>
          <tpl hier="11" item="4"/>
          <tpl hier="12" item="5"/>
          <tpl fld="4" item="0"/>
        </tpls>
      </n>
      <n v="460114600704">
        <tpls c="8">
          <tpl hier="1" item="6"/>
          <tpl hier="4" item="3"/>
          <tpl fld="3" item="13"/>
          <tpl fld="2" item="19"/>
          <tpl hier="9" item="1"/>
          <tpl hier="11" item="4"/>
          <tpl hier="12" item="5"/>
          <tpl fld="4" item="0"/>
        </tpls>
      </n>
      <n v="13233736662">
        <tpls c="8">
          <tpl hier="1" item="6"/>
          <tpl hier="4" item="3"/>
          <tpl fld="3" item="4"/>
          <tpl fld="2" item="2"/>
          <tpl hier="9" item="1"/>
          <tpl hier="11" item="4"/>
          <tpl hier="12" item="5"/>
          <tpl fld="4" item="0"/>
        </tpls>
      </n>
      <n v="64802762432">
        <tpls c="8">
          <tpl hier="1" item="6"/>
          <tpl hier="4" item="3"/>
          <tpl fld="3" item="58"/>
          <tpl fld="2" item="2"/>
          <tpl hier="9" item="1"/>
          <tpl hier="11" item="4"/>
          <tpl hier="12" item="5"/>
          <tpl fld="4" item="0"/>
        </tpls>
      </n>
      <n v="112841684864">
        <tpls c="8">
          <tpl hier="1" item="6"/>
          <tpl hier="4" item="3"/>
          <tpl fld="3" item="2"/>
          <tpl fld="2" item="2"/>
          <tpl hier="9" item="1"/>
          <tpl hier="11" item="4"/>
          <tpl hier="12" item="5"/>
          <tpl fld="4" item="0"/>
        </tpls>
      </n>
      <n v="1285500000">
        <tpls c="8">
          <tpl hier="1" item="6"/>
          <tpl hier="4" item="3"/>
          <tpl fld="3" item="54"/>
          <tpl fld="2" item="4"/>
          <tpl hier="9" item="1"/>
          <tpl hier="11" item="4"/>
          <tpl hier="12" item="5"/>
          <tpl fld="4" item="0"/>
        </tpls>
      </n>
      <n v="1310000000">
        <tpls c="8">
          <tpl hier="1" item="6"/>
          <tpl hier="4" item="3"/>
          <tpl fld="3" item="53"/>
          <tpl fld="2" item="4"/>
          <tpl hier="9" item="1"/>
          <tpl hier="11" item="4"/>
          <tpl hier="12" item="5"/>
          <tpl fld="4" item="0"/>
        </tpls>
      </n>
      <n v="17789868496">
        <tpls c="8">
          <tpl hier="1" item="6"/>
          <tpl hier="4" item="3"/>
          <tpl fld="3" item="52"/>
          <tpl fld="2" item="4"/>
          <tpl hier="9" item="1"/>
          <tpl hier="11" item="4"/>
          <tpl hier="12" item="5"/>
          <tpl fld="4" item="0"/>
        </tpls>
      </n>
      <n v="15280655312">
        <tpls c="8">
          <tpl hier="1" item="6"/>
          <tpl hier="4" item="3"/>
          <tpl fld="3" item="48"/>
          <tpl fld="2" item="6"/>
          <tpl hier="9" item="1"/>
          <tpl hier="11" item="4"/>
          <tpl hier="12" item="5"/>
          <tpl fld="4" item="0"/>
        </tpls>
      </n>
      <n v="109303812032">
        <tpls c="8">
          <tpl hier="1" item="6"/>
          <tpl hier="4" item="3"/>
          <tpl fld="3" item="46"/>
          <tpl fld="2" item="6"/>
          <tpl hier="9" item="1"/>
          <tpl hier="11" item="4"/>
          <tpl hier="12" item="5"/>
          <tpl fld="4" item="0"/>
        </tpls>
      </n>
      <n v="750230600320">
        <tpls c="8">
          <tpl hier="1" item="6"/>
          <tpl hier="4" item="3"/>
          <tpl fld="3" item="45"/>
          <tpl fld="2" item="6"/>
          <tpl hier="9" item="1"/>
          <tpl hier="11" item="4"/>
          <tpl hier="12" item="5"/>
          <tpl fld="4" item="0"/>
        </tpls>
      </n>
      <n v="1862076704256">
        <tpls c="8">
          <tpl hier="1" item="6"/>
          <tpl hier="4" item="3"/>
          <tpl fld="3" item="47"/>
          <tpl fld="2" item="6"/>
          <tpl hier="9" item="1"/>
          <tpl hier="11" item="4"/>
          <tpl hier="12" item="5"/>
          <tpl fld="4" item="0"/>
        </tpls>
      </n>
      <n v="1113893731">
        <tpls c="8">
          <tpl hier="1" item="6"/>
          <tpl hier="4" item="3"/>
          <tpl fld="3" item="34"/>
          <tpl fld="2" item="8"/>
          <tpl hier="9" item="1"/>
          <tpl hier="11" item="4"/>
          <tpl hier="12" item="5"/>
          <tpl fld="4" item="0"/>
        </tpls>
      </n>
      <n v="5547272710">
        <tpls c="8">
          <tpl hier="1" item="6"/>
          <tpl hier="4" item="3"/>
          <tpl fld="3" item="36"/>
          <tpl fld="2" item="8"/>
          <tpl hier="9" item="1"/>
          <tpl hier="11" item="4"/>
          <tpl hier="12" item="5"/>
          <tpl fld="4" item="0"/>
        </tpls>
      </n>
      <n v="7189084956">
        <tpls c="8">
          <tpl hier="1" item="6"/>
          <tpl hier="4" item="3"/>
          <tpl fld="3" item="27"/>
          <tpl fld="2" item="8"/>
          <tpl hier="9" item="1"/>
          <tpl hier="11" item="4"/>
          <tpl hier="12" item="5"/>
          <tpl fld="4" item="0"/>
        </tpls>
      </n>
      <n v="25156219230">
        <tpls c="8">
          <tpl hier="1" item="6"/>
          <tpl hier="4" item="3"/>
          <tpl fld="3" item="33"/>
          <tpl fld="2" item="8"/>
          <tpl hier="9" item="1"/>
          <tpl hier="11" item="4"/>
          <tpl hier="12" item="5"/>
          <tpl fld="4" item="0"/>
        </tpls>
      </n>
      <n v="1843299968">
        <tpls c="8">
          <tpl hier="1" item="6"/>
          <tpl hier="4" item="3"/>
          <tpl fld="3" item="18"/>
          <tpl fld="2" item="0"/>
          <tpl hier="9" item="1"/>
          <tpl hier="11" item="4"/>
          <tpl hier="12" item="5"/>
          <tpl fld="4" item="0"/>
        </tpls>
      </n>
      <n v="22993083392">
        <tpls c="8">
          <tpl hier="1" item="6"/>
          <tpl hier="4" item="3"/>
          <tpl fld="3" item="22"/>
          <tpl fld="2" item="0"/>
          <tpl hier="9" item="1"/>
          <tpl hier="11" item="4"/>
          <tpl hier="12" item="5"/>
          <tpl fld="4" item="0"/>
        </tpls>
      </n>
      <n v="23033616384">
        <tpls c="8">
          <tpl hier="1" item="6"/>
          <tpl hier="4" item="3"/>
          <tpl fld="3" item="17"/>
          <tpl fld="2" item="0"/>
          <tpl hier="9" item="1"/>
          <tpl hier="11" item="4"/>
          <tpl hier="12" item="5"/>
          <tpl fld="4" item="0"/>
        </tpls>
      </n>
      <n v="65453608960">
        <tpls c="8">
          <tpl hier="1" item="6"/>
          <tpl hier="4" item="3"/>
          <tpl fld="3" item="21"/>
          <tpl fld="2" item="0"/>
          <tpl hier="9" item="1"/>
          <tpl hier="11" item="4"/>
          <tpl hier="12" item="5"/>
          <tpl fld="4" item="0"/>
        </tpls>
      </n>
      <n v="68619696048">
        <tpls c="8">
          <tpl hier="1" item="6"/>
          <tpl hier="4" item="3"/>
          <tpl fld="3" item="8"/>
          <tpl fld="2" item="1"/>
          <tpl hier="9" item="1"/>
          <tpl hier="11" item="4"/>
          <tpl hier="12" item="5"/>
          <tpl fld="4" item="0"/>
        </tpls>
      </n>
      <n v="446309754496">
        <tpls c="8">
          <tpl hier="1" item="6"/>
          <tpl hier="4" item="3"/>
          <tpl fld="3" item="7"/>
          <tpl fld="2" item="1"/>
          <tpl hier="9" item="1"/>
          <tpl hier="11" item="4"/>
          <tpl hier="12" item="5"/>
          <tpl fld="4" item="0"/>
        </tpls>
      </n>
      <n v="1602669123072">
        <tpls c="8">
          <tpl hier="1" item="6"/>
          <tpl hier="4" item="3"/>
          <tpl fld="3" item="6"/>
          <tpl fld="2" item="1"/>
          <tpl hier="9" item="1"/>
          <tpl hier="11" item="4"/>
          <tpl hier="12" item="5"/>
          <tpl fld="4" item="0"/>
        </tpls>
      </n>
      <n v="4034708743680">
        <tpls c="8">
          <tpl hier="1" item="6"/>
          <tpl hier="4" item="3"/>
          <tpl fld="3" item="5"/>
          <tpl fld="2" item="1"/>
          <tpl hier="9" item="1"/>
          <tpl hier="11" item="4"/>
          <tpl hier="12" item="5"/>
          <tpl fld="4" item="0"/>
        </tpls>
      </n>
      <n v="15737420816">
        <tpls c="8">
          <tpl hier="1" item="6"/>
          <tpl hier="4" item="3"/>
          <tpl fld="3" item="56"/>
          <tpl fld="2" item="3"/>
          <tpl hier="9" item="1"/>
          <tpl hier="11" item="4"/>
          <tpl hier="12" item="5"/>
          <tpl fld="4" item="0"/>
        </tpls>
      </n>
      <n v="45774319056.5">
        <tpls c="8">
          <tpl hier="1" item="6"/>
          <tpl hier="4" item="3"/>
          <tpl fld="3" item="0"/>
          <tpl fld="2" item="3"/>
          <tpl hier="9" item="1"/>
          <tpl hier="11" item="4"/>
          <tpl hier="12" item="5"/>
          <tpl fld="4" item="0"/>
        </tpls>
      </n>
      <n v="102264904560">
        <tpls c="8">
          <tpl hier="1" item="6"/>
          <tpl hier="4" item="3"/>
          <tpl fld="3" item="55"/>
          <tpl fld="2" item="3"/>
          <tpl hier="9" item="1"/>
          <tpl hier="11" item="4"/>
          <tpl hier="12" item="5"/>
          <tpl fld="4" item="0"/>
        </tpls>
      </n>
      <n v="1639145056">
        <tpls c="8">
          <tpl hier="1" item="6"/>
          <tpl hier="4" item="3"/>
          <tpl fld="3" item="35"/>
          <tpl fld="2" item="5"/>
          <tpl hier="9" item="1"/>
          <tpl hier="11" item="4"/>
          <tpl hier="12" item="5"/>
          <tpl fld="4" item="0"/>
        </tpls>
      </n>
      <n v="7495543904">
        <tpls c="8">
          <tpl hier="1" item="6"/>
          <tpl hier="4" item="3"/>
          <tpl fld="3" item="40"/>
          <tpl fld="2" item="5"/>
          <tpl hier="9" item="1"/>
          <tpl hier="11" item="4"/>
          <tpl hier="12" item="5"/>
          <tpl fld="4" item="0"/>
        </tpls>
      </n>
      <n v="9375676432">
        <tpls c="8">
          <tpl hier="1" item="6"/>
          <tpl hier="4" item="3"/>
          <tpl fld="3" item="50"/>
          <tpl fld="2" item="5"/>
          <tpl hier="9" item="1"/>
          <tpl hier="11" item="4"/>
          <tpl hier="12" item="5"/>
          <tpl fld="4" item="0"/>
        </tpls>
      </n>
      <n v="57858627520">
        <tpls c="8">
          <tpl hier="1" item="6"/>
          <tpl hier="4" item="3"/>
          <tpl fld="3" item="49"/>
          <tpl fld="2" item="5"/>
          <tpl hier="9" item="1"/>
          <tpl hier="11" item="4"/>
          <tpl hier="12" item="5"/>
          <tpl fld="4" item="0"/>
        </tpls>
      </n>
      <n v="4886327772">
        <tpls c="8">
          <tpl hier="1" item="6"/>
          <tpl hier="4" item="3"/>
          <tpl fld="3" item="37"/>
          <tpl fld="2" item="7"/>
          <tpl hier="9" item="1"/>
          <tpl hier="11" item="4"/>
          <tpl hier="12" item="5"/>
          <tpl fld="4" item="0"/>
        </tpls>
      </n>
      <n v="34127995248">
        <tpls c="8">
          <tpl hier="1" item="6"/>
          <tpl hier="4" item="3"/>
          <tpl fld="3" item="39"/>
          <tpl fld="2" item="7"/>
          <tpl hier="9" item="1"/>
          <tpl hier="11" item="4"/>
          <tpl hier="12" item="5"/>
          <tpl fld="4" item="0"/>
        </tpls>
      </n>
      <n v="47757683776">
        <tpls c="8">
          <tpl hier="1" item="6"/>
          <tpl hier="4" item="3"/>
          <tpl fld="3" item="28"/>
          <tpl fld="2" item="7"/>
          <tpl hier="9" item="1"/>
          <tpl hier="11" item="4"/>
          <tpl hier="12" item="5"/>
          <tpl fld="4" item="0"/>
        </tpls>
      </n>
      <n v="78942653760">
        <tpls c="8">
          <tpl hier="1" item="6"/>
          <tpl hier="4" item="3"/>
          <tpl fld="3" item="19"/>
          <tpl fld="2" item="7"/>
          <tpl hier="9" item="1"/>
          <tpl hier="11" item="4"/>
          <tpl hier="12" item="5"/>
          <tpl fld="4" item="0"/>
        </tpls>
      </n>
      <n v="1097843193746.125">
        <tpls c="8">
          <tpl hier="1" item="6"/>
          <tpl hier="4" item="3"/>
          <tpl fld="3" item="26"/>
          <tpl fld="1" item="0"/>
          <tpl hier="9" item="1"/>
          <tpl hier="11" item="4"/>
          <tpl hier="12" item="5"/>
          <tpl fld="4" item="0"/>
        </tpls>
      </n>
      <n v="5922058461952.875">
        <tpls c="8">
          <tpl hier="1" item="6"/>
          <tpl hier="4" item="3"/>
          <tpl fld="3" item="25"/>
          <tpl fld="1" item="0"/>
          <tpl hier="9" item="1"/>
          <tpl hier="11" item="4"/>
          <tpl hier="12" item="5"/>
          <tpl fld="4" item="0"/>
        </tpls>
      </n>
      <n v="15434719121369.5">
        <tpls c="8">
          <tpl hier="1" item="6"/>
          <tpl hier="4" item="3"/>
          <tpl fld="3" item="24"/>
          <tpl fld="1" item="0"/>
          <tpl hier="9" item="1"/>
          <tpl hier="11" item="4"/>
          <tpl hier="12" item="5"/>
          <tpl fld="4" item="0"/>
        </tpls>
      </n>
      <n v="51647323305289.453">
        <tpls c="8">
          <tpl hier="1" item="6"/>
          <tpl hier="4" item="3"/>
          <tpl fld="3" item="23"/>
          <tpl fld="1" item="0"/>
          <tpl hier="9" item="1"/>
          <tpl hier="11" item="4"/>
          <tpl hier="12" item="5"/>
          <tpl fld="4" item="0"/>
        </tpls>
      </n>
      <n v="4273492232320">
        <tpls c="8">
          <tpl hier="1" item="6"/>
          <tpl hier="4" item="3"/>
          <tpl fld="3" item="52"/>
          <tpl fld="2" item="74"/>
          <tpl hier="9" item="1"/>
          <tpl hier="11" item="4"/>
          <tpl hier="12" item="5"/>
          <tpl fld="4" item="0"/>
        </tpls>
      </n>
      <n v="1395210167808">
        <tpls c="8">
          <tpl hier="1" item="6"/>
          <tpl hier="4" item="3"/>
          <tpl fld="3" item="55"/>
          <tpl fld="2" item="84"/>
          <tpl hier="9" item="1"/>
          <tpl hier="11" item="4"/>
          <tpl hier="12" item="5"/>
          <tpl fld="4" item="0"/>
        </tpls>
      </n>
      <m>
        <tpls c="8">
          <tpl hier="1" item="6"/>
          <tpl hier="4" item="3"/>
          <tpl fld="3" item="10"/>
          <tpl fld="2" item="58"/>
          <tpl hier="9" item="1"/>
          <tpl hier="11" item="4"/>
          <tpl hier="12" item="7"/>
          <tpl fld="4" item="0"/>
        </tpls>
      </m>
      <m>
        <tpls c="8">
          <tpl hier="1" item="6"/>
          <tpl hier="4" item="3"/>
          <tpl fld="3" item="1"/>
          <tpl fld="2" item="69"/>
          <tpl hier="9" item="1"/>
          <tpl hier="11" item="4"/>
          <tpl hier="12" item="7"/>
          <tpl fld="4" item="0"/>
        </tpls>
      </m>
      <m>
        <tpls c="8">
          <tpl hier="1" item="6"/>
          <tpl hier="4" item="3"/>
          <tpl fld="3" item="50"/>
          <tpl fld="2" item="70"/>
          <tpl hier="9" item="1"/>
          <tpl hier="11" item="4"/>
          <tpl hier="12" item="7"/>
          <tpl fld="4" item="0"/>
        </tpls>
      </m>
      <m>
        <tpls c="8">
          <tpl hier="1" item="6"/>
          <tpl hier="4" item="3"/>
          <tpl fld="3" item="36"/>
          <tpl fld="2" item="83"/>
          <tpl hier="9" item="1"/>
          <tpl hier="11" item="4"/>
          <tpl hier="12" item="7"/>
          <tpl fld="4" item="0"/>
        </tpls>
      </m>
      <m>
        <tpls c="8">
          <tpl hier="1" item="6"/>
          <tpl hier="4" item="3"/>
          <tpl fld="3" item="11"/>
          <tpl fld="2" item="71"/>
          <tpl hier="9" item="1"/>
          <tpl hier="11" item="4"/>
          <tpl hier="12" item="7"/>
          <tpl fld="4" item="0"/>
        </tpls>
      </m>
      <m>
        <tpls c="8">
          <tpl hier="1" item="6"/>
          <tpl hier="4" item="3"/>
          <tpl fld="3" item="42"/>
          <tpl fld="2" item="71"/>
          <tpl hier="9" item="1"/>
          <tpl hier="11" item="4"/>
          <tpl hier="12" item="7"/>
          <tpl fld="4" item="0"/>
        </tpls>
      </m>
      <m>
        <tpls c="8">
          <tpl hier="1" item="6"/>
          <tpl hier="4" item="3"/>
          <tpl fld="3" item="41"/>
          <tpl fld="2" item="57"/>
          <tpl hier="9" item="1"/>
          <tpl hier="11" item="4"/>
          <tpl hier="12" item="7"/>
          <tpl fld="4" item="0"/>
        </tpls>
      </m>
      <m>
        <tpls c="8">
          <tpl hier="1" item="6"/>
          <tpl hier="4" item="3"/>
          <tpl fld="3" item="46"/>
          <tpl fld="2" item="76"/>
          <tpl hier="9" item="1"/>
          <tpl hier="11" item="4"/>
          <tpl hier="12" item="7"/>
          <tpl fld="4" item="0"/>
        </tpls>
      </m>
      <m>
        <tpls c="8">
          <tpl hier="1" item="6"/>
          <tpl hier="4" item="3"/>
          <tpl fld="3" item="10"/>
          <tpl fld="2" item="73"/>
          <tpl hier="9" item="1"/>
          <tpl hier="11" item="4"/>
          <tpl hier="12" item="7"/>
          <tpl fld="4" item="0"/>
        </tpls>
      </m>
      <m>
        <tpls c="8">
          <tpl hier="1" item="6"/>
          <tpl hier="4" item="3"/>
          <tpl fld="3" item="3"/>
          <tpl fld="2" item="69"/>
          <tpl hier="9" item="1"/>
          <tpl hier="11" item="4"/>
          <tpl hier="12" item="7"/>
          <tpl fld="4" item="0"/>
        </tpls>
      </m>
      <m>
        <tpls c="8">
          <tpl hier="1" item="6"/>
          <tpl hier="4" item="3"/>
          <tpl fld="3" item="40"/>
          <tpl fld="2" item="70"/>
          <tpl hier="9" item="1"/>
          <tpl hier="11" item="4"/>
          <tpl hier="12" item="7"/>
          <tpl fld="4" item="0"/>
        </tpls>
      </m>
      <m>
        <tpls c="8">
          <tpl hier="1" item="6"/>
          <tpl hier="4" item="3"/>
          <tpl fld="3" item="34"/>
          <tpl fld="2" item="83"/>
          <tpl hier="9" item="1"/>
          <tpl hier="11" item="4"/>
          <tpl hier="12" item="7"/>
          <tpl fld="4" item="0"/>
        </tpls>
      </m>
      <m>
        <tpls c="8">
          <tpl hier="1" item="6"/>
          <tpl hier="4" item="3"/>
          <tpl fld="3" item="14"/>
          <tpl fld="2" item="71"/>
          <tpl hier="9" item="1"/>
          <tpl hier="11" item="4"/>
          <tpl hier="12" item="7"/>
          <tpl fld="4" item="0"/>
        </tpls>
      </m>
      <m>
        <tpls c="8">
          <tpl hier="1" item="6"/>
          <tpl hier="4" item="3"/>
          <tpl fld="3" item="13"/>
          <tpl fld="2" item="79"/>
          <tpl hier="9" item="1"/>
          <tpl hier="11" item="4"/>
          <tpl hier="12" item="7"/>
          <tpl fld="4" item="0"/>
        </tpls>
      </m>
      <m>
        <tpls c="8">
          <tpl hier="1" item="6"/>
          <tpl hier="4" item="3"/>
          <tpl fld="3" item="57"/>
          <tpl fld="2" item="69"/>
          <tpl hier="9" item="1"/>
          <tpl hier="11" item="4"/>
          <tpl hier="12" item="7"/>
          <tpl fld="4" item="0"/>
        </tpls>
      </m>
      <m>
        <tpls c="8">
          <tpl hier="1" item="6"/>
          <tpl hier="4" item="3"/>
          <tpl fld="3" item="35"/>
          <tpl fld="2" item="70"/>
          <tpl hier="9" item="1"/>
          <tpl hier="11" item="4"/>
          <tpl hier="12" item="7"/>
          <tpl fld="4" item="0"/>
        </tpls>
      </m>
      <m>
        <tpls c="8">
          <tpl hier="1" item="6"/>
          <tpl hier="4" item="3"/>
          <tpl fld="3" item="47"/>
          <tpl fld="2" item="76"/>
          <tpl hier="9" item="1"/>
          <tpl hier="11" item="4"/>
          <tpl hier="12" item="7"/>
          <tpl fld="4" item="0"/>
        </tpls>
      </m>
      <m>
        <tpls c="8">
          <tpl hier="1" item="6"/>
          <tpl hier="4" item="3"/>
          <tpl fld="3" item="9"/>
          <tpl fld="2" item="73"/>
          <tpl hier="9" item="1"/>
          <tpl hier="11" item="4"/>
          <tpl hier="12" item="7"/>
          <tpl fld="4" item="0"/>
        </tpls>
      </m>
      <m>
        <tpls c="8">
          <tpl hier="1" item="6"/>
          <tpl hier="4" item="3"/>
          <tpl fld="3" item="45"/>
          <tpl fld="2" item="76"/>
          <tpl hier="9" item="1"/>
          <tpl hier="11" item="4"/>
          <tpl hier="12" item="7"/>
          <tpl fld="4" item="0"/>
        </tpls>
      </m>
      <m>
        <tpls c="8">
          <tpl hier="1" item="6"/>
          <tpl hier="4" item="3"/>
          <tpl fld="3" item="35"/>
          <tpl fld="2" item="57"/>
          <tpl hier="9" item="1"/>
          <tpl hier="11" item="4"/>
          <tpl hier="12" item="7"/>
          <tpl fld="4" item="0"/>
        </tpls>
      </m>
      <m>
        <tpls c="8">
          <tpl hier="1" item="6"/>
          <tpl hier="4" item="3"/>
          <tpl fld="3" item="48"/>
          <tpl fld="2" item="76"/>
          <tpl hier="9" item="1"/>
          <tpl hier="11" item="4"/>
          <tpl hier="12" item="7"/>
          <tpl fld="4" item="0"/>
        </tpls>
      </m>
      <m>
        <tpls c="8">
          <tpl hier="1" item="6"/>
          <tpl hier="4" item="3"/>
          <tpl fld="3" item="13"/>
          <tpl fld="2" item="71"/>
          <tpl hier="9" item="1"/>
          <tpl hier="11" item="4"/>
          <tpl hier="12" item="7"/>
          <tpl fld="4" item="0"/>
        </tpls>
      </m>
      <m>
        <tpls c="8">
          <tpl hier="1" item="6"/>
          <tpl hier="4" item="3"/>
          <tpl fld="3" item="27"/>
          <tpl fld="2" item="83"/>
          <tpl hier="9" item="1"/>
          <tpl hier="11" item="4"/>
          <tpl hier="12" item="7"/>
          <tpl fld="4" item="0"/>
        </tpls>
      </m>
      <m>
        <tpls c="8">
          <tpl hier="1" item="6"/>
          <tpl hier="4" item="3"/>
          <tpl fld="3" item="49"/>
          <tpl fld="2" item="70"/>
          <tpl hier="9" item="1"/>
          <tpl hier="11" item="4"/>
          <tpl hier="12" item="7"/>
          <tpl fld="4" item="0"/>
        </tpls>
      </m>
      <m>
        <tpls c="8">
          <tpl hier="1" item="6"/>
          <tpl hier="4" item="3"/>
          <tpl fld="3" item="20"/>
          <tpl fld="2" item="82"/>
          <tpl hier="9" item="1"/>
          <tpl hier="11" item="4"/>
          <tpl hier="12" item="7"/>
          <tpl fld="4" item="0"/>
        </tpls>
      </m>
      <m>
        <tpls c="8">
          <tpl hier="1" item="6"/>
          <tpl hier="4" item="3"/>
          <tpl fld="3" item="2"/>
          <tpl fld="2" item="53"/>
          <tpl hier="9" item="1"/>
          <tpl hier="11" item="4"/>
          <tpl hier="12" item="7"/>
          <tpl fld="4" item="0"/>
        </tpls>
      </m>
      <m>
        <tpls c="8">
          <tpl hier="1" item="6"/>
          <tpl hier="4" item="3"/>
          <tpl fld="3" item="37"/>
          <tpl fld="2" item="72"/>
          <tpl hier="9" item="1"/>
          <tpl hier="11" item="4"/>
          <tpl hier="12" item="7"/>
          <tpl fld="4" item="0"/>
        </tpls>
      </m>
      <m>
        <tpls c="8">
          <tpl hier="1" item="6"/>
          <tpl hier="4" item="3"/>
          <tpl fld="3" item="35"/>
          <tpl fld="2" item="71"/>
          <tpl hier="9" item="1"/>
          <tpl hier="11" item="4"/>
          <tpl hier="12" item="7"/>
          <tpl fld="4" item="0"/>
        </tpls>
      </m>
      <m>
        <tpls c="8">
          <tpl hier="1" item="6"/>
          <tpl hier="4" item="3"/>
          <tpl fld="3" item="51"/>
          <tpl fld="2" item="66"/>
          <tpl hier="9" item="1"/>
          <tpl hier="11" item="4"/>
          <tpl hier="12" item="7"/>
          <tpl fld="4" item="0"/>
        </tpls>
      </m>
      <m>
        <tpls c="8">
          <tpl hier="1" item="6"/>
          <tpl hier="4" item="3"/>
          <tpl fld="3" item="57"/>
          <tpl fld="2" item="71"/>
          <tpl hier="9" item="1"/>
          <tpl hier="11" item="4"/>
          <tpl hier="12" item="7"/>
          <tpl fld="4" item="0"/>
        </tpls>
      </m>
      <m>
        <tpls c="8">
          <tpl hier="1" item="6"/>
          <tpl hier="4" item="3"/>
          <tpl fld="3" item="28"/>
          <tpl fld="2" item="72"/>
          <tpl hier="9" item="1"/>
          <tpl hier="11" item="4"/>
          <tpl hier="12" item="7"/>
          <tpl fld="4" item="0"/>
        </tpls>
      </m>
      <m>
        <tpls c="8">
          <tpl hier="1" item="6"/>
          <tpl hier="4" item="3"/>
          <tpl fld="3" item="58"/>
          <tpl fld="2" item="71"/>
          <tpl hier="9" item="1"/>
          <tpl hier="11" item="4"/>
          <tpl hier="12" item="7"/>
          <tpl fld="4" item="0"/>
        </tpls>
      </m>
      <m>
        <tpls c="8">
          <tpl hier="1" item="6"/>
          <tpl hier="4" item="3"/>
          <tpl fld="3" item="44"/>
          <tpl fld="2" item="48"/>
          <tpl hier="9" item="1"/>
          <tpl hier="11" item="4"/>
          <tpl hier="12" item="7"/>
          <tpl fld="4" item="0"/>
        </tpls>
      </m>
      <m>
        <tpls c="8">
          <tpl hier="1" item="6"/>
          <tpl hier="4" item="3"/>
          <tpl fld="3" item="16"/>
          <tpl fld="2" item="71"/>
          <tpl hier="9" item="1"/>
          <tpl hier="11" item="4"/>
          <tpl hier="12" item="7"/>
          <tpl fld="4" item="0"/>
        </tpls>
      </m>
      <m>
        <tpls c="8">
          <tpl hier="1" item="6"/>
          <tpl hier="4" item="3"/>
          <tpl fld="3" item="2"/>
          <tpl fld="2" item="71"/>
          <tpl hier="9" item="1"/>
          <tpl hier="11" item="4"/>
          <tpl hier="12" item="7"/>
          <tpl fld="4" item="0"/>
        </tpls>
      </m>
      <m>
        <tpls c="8">
          <tpl hier="1" item="6"/>
          <tpl hier="4" item="3"/>
          <tpl fld="3" item="21"/>
          <tpl fld="2" item="75"/>
          <tpl hier="9" item="1"/>
          <tpl hier="11" item="4"/>
          <tpl hier="12" item="7"/>
          <tpl fld="4" item="0"/>
        </tpls>
      </m>
      <m>
        <tpls c="8">
          <tpl hier="1" item="6"/>
          <tpl hier="4" item="3"/>
          <tpl fld="3" item="26"/>
          <tpl fld="2" item="78"/>
          <tpl hier="9" item="1"/>
          <tpl hier="11" item="4"/>
          <tpl hier="12" item="7"/>
          <tpl fld="4" item="0"/>
        </tpls>
      </m>
      <m>
        <tpls c="8">
          <tpl hier="1" item="6"/>
          <tpl hier="4" item="3"/>
          <tpl fld="3" item="43"/>
          <tpl fld="2" item="48"/>
          <tpl hier="9" item="1"/>
          <tpl hier="11" item="4"/>
          <tpl hier="12" item="7"/>
          <tpl fld="4" item="0"/>
        </tpls>
      </m>
      <m>
        <tpls c="8">
          <tpl hier="1" item="6"/>
          <tpl hier="4" item="3"/>
          <tpl fld="3" item="55"/>
          <tpl fld="2" item="35"/>
          <tpl hier="9" item="1"/>
          <tpl hier="11" item="4"/>
          <tpl hier="12" item="7"/>
          <tpl fld="4" item="0"/>
        </tpls>
      </m>
      <m>
        <tpls c="8">
          <tpl hier="1" item="6"/>
          <tpl hier="4" item="3"/>
          <tpl fld="3" item="56"/>
          <tpl fld="2" item="84"/>
          <tpl hier="9" item="1"/>
          <tpl hier="11" item="4"/>
          <tpl hier="12" item="7"/>
          <tpl fld="4" item="0"/>
        </tpls>
      </m>
      <m>
        <tpls c="8">
          <tpl hier="1" item="6"/>
          <tpl hier="4" item="3"/>
          <tpl fld="3" item="0"/>
          <tpl fld="2" item="84"/>
          <tpl hier="9" item="1"/>
          <tpl hier="11" item="4"/>
          <tpl hier="12" item="7"/>
          <tpl fld="4" item="0"/>
        </tpls>
      </m>
      <m>
        <tpls c="8">
          <tpl hier="1" item="6"/>
          <tpl hier="4" item="3"/>
          <tpl fld="3" item="32"/>
          <tpl fld="2" item="71"/>
          <tpl hier="9" item="1"/>
          <tpl hier="11" item="4"/>
          <tpl hier="12" item="7"/>
          <tpl fld="4" item="0"/>
        </tpls>
      </m>
      <m>
        <tpls c="8">
          <tpl hier="1" item="6"/>
          <tpl hier="4" item="3"/>
          <tpl fld="3" item="20"/>
          <tpl fld="2" item="66"/>
          <tpl hier="9" item="1"/>
          <tpl hier="11" item="4"/>
          <tpl hier="12" item="7"/>
          <tpl fld="4" item="0"/>
        </tpls>
      </m>
      <m>
        <tpls c="8">
          <tpl hier="1" item="6"/>
          <tpl hier="4" item="3"/>
          <tpl fld="3" item="18"/>
          <tpl fld="2" item="75"/>
          <tpl hier="9" item="1"/>
          <tpl hier="11" item="4"/>
          <tpl hier="12" item="7"/>
          <tpl fld="4" item="0"/>
        </tpls>
      </m>
      <m>
        <tpls c="8">
          <tpl hier="1" item="6"/>
          <tpl hier="4" item="3"/>
          <tpl fld="3" item="58"/>
          <tpl fld="2" item="60"/>
          <tpl hier="9" item="1"/>
          <tpl hier="11" item="4"/>
          <tpl hier="12" item="7"/>
          <tpl fld="4" item="0"/>
        </tpls>
      </m>
      <m>
        <tpls c="8">
          <tpl hier="1" item="6"/>
          <tpl hier="4" item="3"/>
          <tpl fld="3" item="48"/>
          <tpl fld="2" item="71"/>
          <tpl hier="9" item="1"/>
          <tpl hier="11" item="4"/>
          <tpl hier="12" item="7"/>
          <tpl fld="4" item="0"/>
        </tpls>
      </m>
      <m>
        <tpls c="8">
          <tpl hier="1" item="6"/>
          <tpl hier="4" item="3"/>
          <tpl fld="3" item="22"/>
          <tpl fld="2" item="75"/>
          <tpl hier="9" item="1"/>
          <tpl hier="11" item="4"/>
          <tpl hier="12" item="7"/>
          <tpl fld="4" item="0"/>
        </tpls>
      </m>
      <m>
        <tpls c="8">
          <tpl hier="1" item="6"/>
          <tpl hier="4" item="3"/>
          <tpl fld="3" item="45"/>
          <tpl fld="2" item="42"/>
          <tpl hier="9" item="1"/>
          <tpl hier="11" item="4"/>
          <tpl hier="12" item="7"/>
          <tpl fld="4" item="0"/>
        </tpls>
      </m>
      <m>
        <tpls c="8">
          <tpl hier="1" item="6"/>
          <tpl hier="4" item="3"/>
          <tpl fld="3" item="44"/>
          <tpl fld="2" item="71"/>
          <tpl hier="9" item="1"/>
          <tpl hier="11" item="4"/>
          <tpl hier="12" item="7"/>
          <tpl fld="4" item="0"/>
        </tpls>
      </m>
      <m>
        <tpls c="8">
          <tpl hier="1" item="6"/>
          <tpl hier="4" item="3"/>
          <tpl fld="3" item="19"/>
          <tpl fld="2" item="72"/>
          <tpl hier="9" item="1"/>
          <tpl hier="11" item="4"/>
          <tpl hier="12" item="7"/>
          <tpl fld="4" item="0"/>
        </tpls>
      </m>
      <m>
        <tpls c="8">
          <tpl hier="1" item="6"/>
          <tpl hier="4" item="3"/>
          <tpl fld="3" item="17"/>
          <tpl fld="2" item="77"/>
          <tpl hier="9" item="1"/>
          <tpl hier="11" item="4"/>
          <tpl hier="12" item="7"/>
          <tpl fld="4" item="0"/>
        </tpls>
      </m>
      <m>
        <tpls c="8">
          <tpl hier="1" item="6"/>
          <tpl hier="4" item="3"/>
          <tpl fld="3" item="10"/>
          <tpl fld="2" item="71"/>
          <tpl hier="9" item="1"/>
          <tpl hier="11" item="4"/>
          <tpl hier="12" item="7"/>
          <tpl fld="4" item="0"/>
        </tpls>
      </m>
      <m>
        <tpls c="8">
          <tpl hier="1" item="6"/>
          <tpl hier="4" item="3"/>
          <tpl fld="3" item="8"/>
          <tpl fld="2" item="80"/>
          <tpl hier="9" item="1"/>
          <tpl hier="11" item="4"/>
          <tpl hier="12" item="7"/>
          <tpl fld="4" item="0"/>
        </tpls>
      </m>
      <m>
        <tpls c="8">
          <tpl hier="1" item="6"/>
          <tpl hier="4" item="3"/>
          <tpl fld="3" item="25"/>
          <tpl fld="2" item="78"/>
          <tpl hier="9" item="1"/>
          <tpl hier="11" item="4"/>
          <tpl hier="12" item="7"/>
          <tpl fld="4" item="0"/>
        </tpls>
      </m>
      <m>
        <tpls c="8">
          <tpl hier="1" item="6"/>
          <tpl hier="4" item="3"/>
          <tpl fld="3" item="42"/>
          <tpl fld="2" item="48"/>
          <tpl hier="9" item="1"/>
          <tpl hier="11" item="4"/>
          <tpl hier="12" item="7"/>
          <tpl fld="4" item="0"/>
        </tpls>
      </m>
      <m>
        <tpls c="8">
          <tpl hier="1" item="6"/>
          <tpl hier="4" item="3"/>
          <tpl fld="3" item="19"/>
          <tpl fld="2" item="54"/>
          <tpl hier="9" item="1"/>
          <tpl hier="11" item="4"/>
          <tpl hier="12" item="7"/>
          <tpl fld="4" item="0"/>
        </tpls>
      </m>
      <m>
        <tpls c="8">
          <tpl hier="1" item="6"/>
          <tpl hier="4" item="3"/>
          <tpl fld="3" item="5"/>
          <tpl fld="2" item="80"/>
          <tpl hier="9" item="1"/>
          <tpl hier="11" item="4"/>
          <tpl hier="12" item="7"/>
          <tpl fld="4" item="0"/>
        </tpls>
      </m>
      <m>
        <tpls c="8">
          <tpl hier="1" item="6"/>
          <tpl hier="4" item="3"/>
          <tpl fld="3" item="43"/>
          <tpl fld="2" item="71"/>
          <tpl hier="9" item="1"/>
          <tpl hier="11" item="4"/>
          <tpl hier="12" item="7"/>
          <tpl fld="4" item="0"/>
        </tpls>
      </m>
      <m>
        <tpls c="8">
          <tpl hier="1" item="6"/>
          <tpl hier="4" item="3"/>
          <tpl fld="3" item="15"/>
          <tpl fld="2" item="71"/>
          <tpl hier="9" item="1"/>
          <tpl hier="11" item="4"/>
          <tpl hier="12" item="7"/>
          <tpl fld="4" item="0"/>
        </tpls>
      </m>
      <m>
        <tpls c="8">
          <tpl hier="1" item="6"/>
          <tpl hier="4" item="3"/>
          <tpl fld="3" item="50"/>
          <tpl fld="2" item="71"/>
          <tpl hier="9" item="1"/>
          <tpl hier="11" item="4"/>
          <tpl hier="12" item="7"/>
          <tpl fld="4" item="0"/>
        </tpls>
      </m>
      <m>
        <tpls c="8">
          <tpl hier="1" item="6"/>
          <tpl hier="4" item="3"/>
          <tpl fld="3" item="33"/>
          <tpl fld="2" item="83"/>
          <tpl hier="9" item="1"/>
          <tpl hier="11" item="4"/>
          <tpl hier="12" item="7"/>
          <tpl fld="4" item="0"/>
        </tpls>
      </m>
      <m>
        <tpls c="8">
          <tpl hier="1" item="6"/>
          <tpl hier="4" item="3"/>
          <tpl fld="3" item="31"/>
          <tpl fld="2" item="52"/>
          <tpl hier="9" item="1"/>
          <tpl hier="11" item="4"/>
          <tpl hier="12" item="7"/>
          <tpl fld="4" item="0"/>
        </tpls>
      </m>
      <m>
        <tpls c="8">
          <tpl hier="1" item="6"/>
          <tpl hier="4" item="3"/>
          <tpl fld="3" item="4"/>
          <tpl fld="2" item="71"/>
          <tpl hier="9" item="1"/>
          <tpl hier="11" item="4"/>
          <tpl hier="12" item="7"/>
          <tpl fld="4" item="0"/>
        </tpls>
      </m>
      <m>
        <tpls c="8">
          <tpl hier="1" item="6"/>
          <tpl hier="4" item="3"/>
          <tpl fld="3" item="39"/>
          <tpl fld="2" item="72"/>
          <tpl hier="9" item="1"/>
          <tpl hier="11" item="4"/>
          <tpl hier="12" item="7"/>
          <tpl fld="4" item="0"/>
        </tpls>
      </m>
      <m>
        <tpls c="8">
          <tpl hier="1" item="6"/>
          <tpl hier="4" item="3"/>
          <tpl fld="3" item="38"/>
          <tpl fld="2" item="66"/>
          <tpl hier="9" item="1"/>
          <tpl hier="11" item="4"/>
          <tpl hier="12" item="7"/>
          <tpl fld="4" item="0"/>
        </tpls>
      </m>
      <m>
        <tpls c="8">
          <tpl hier="1" item="6"/>
          <tpl hier="4" item="3"/>
          <tpl fld="3" item="17"/>
          <tpl fld="2" item="75"/>
          <tpl hier="9" item="1"/>
          <tpl hier="11" item="4"/>
          <tpl hier="12" item="7"/>
          <tpl fld="4" item="0"/>
        </tpls>
      </m>
      <m>
        <tpls c="8">
          <tpl hier="1" item="6"/>
          <tpl hier="4" item="3"/>
          <tpl fld="3" item="40"/>
          <tpl fld="2" item="71"/>
          <tpl hier="9" item="1"/>
          <tpl hier="11" item="4"/>
          <tpl hier="12" item="7"/>
          <tpl fld="4" item="0"/>
        </tpls>
      </m>
      <m>
        <tpls c="8">
          <tpl hier="1" item="6"/>
          <tpl hier="4" item="3"/>
          <tpl fld="3" item="54"/>
          <tpl fld="2" item="74"/>
          <tpl hier="9" item="1"/>
          <tpl hier="11" item="4"/>
          <tpl hier="12" item="7"/>
          <tpl fld="4" item="0"/>
        </tpls>
      </m>
      <m>
        <tpls c="8">
          <tpl hier="1" item="6"/>
          <tpl hier="4" item="3"/>
          <tpl fld="3" item="7"/>
          <tpl fld="2" item="80"/>
          <tpl hier="9" item="1"/>
          <tpl hier="11" item="4"/>
          <tpl hier="12" item="7"/>
          <tpl fld="4" item="0"/>
        </tpls>
      </m>
      <m>
        <tpls c="8">
          <tpl hier="1" item="6"/>
          <tpl hier="4" item="3"/>
          <tpl fld="3" item="24"/>
          <tpl fld="2" item="78"/>
          <tpl hier="9" item="1"/>
          <tpl hier="11" item="4"/>
          <tpl hier="12" item="7"/>
          <tpl fld="4" item="0"/>
        </tpls>
      </m>
      <m>
        <tpls c="8">
          <tpl hier="1" item="6"/>
          <tpl hier="4" item="3"/>
          <tpl fld="3" item="19"/>
          <tpl fld="2" item="48"/>
          <tpl hier="9" item="1"/>
          <tpl hier="11" item="4"/>
          <tpl hier="12" item="7"/>
          <tpl fld="4" item="0"/>
        </tpls>
      </m>
      <m>
        <tpls c="8">
          <tpl hier="1" item="6"/>
          <tpl hier="4" item="3"/>
          <tpl fld="3" item="2"/>
          <tpl fld="2" item="85"/>
          <tpl hier="9" item="1"/>
          <tpl hier="11" item="4"/>
          <tpl hier="12" item="7"/>
          <tpl fld="4" item="0"/>
        </tpls>
      </m>
      <m>
        <tpls c="8">
          <tpl hier="1" item="6"/>
          <tpl hier="4" item="3"/>
          <tpl fld="3" item="46"/>
          <tpl fld="2" item="71"/>
          <tpl hier="9" item="1"/>
          <tpl hier="11" item="4"/>
          <tpl hier="12" item="7"/>
          <tpl fld="4" item="0"/>
        </tpls>
      </m>
      <m>
        <tpls c="8">
          <tpl hier="1" item="6"/>
          <tpl hier="4" item="3"/>
          <tpl fld="3" item="53"/>
          <tpl fld="2" item="74"/>
          <tpl hier="9" item="1"/>
          <tpl hier="11" item="4"/>
          <tpl hier="12" item="7"/>
          <tpl fld="4" item="0"/>
        </tpls>
      </m>
      <m>
        <tpls c="8">
          <tpl hier="1" item="6"/>
          <tpl hier="4" item="3"/>
          <tpl fld="3" item="6"/>
          <tpl fld="2" item="80"/>
          <tpl hier="9" item="1"/>
          <tpl hier="11" item="4"/>
          <tpl hier="12" item="7"/>
          <tpl fld="4" item="0"/>
        </tpls>
      </m>
      <m>
        <tpls c="8">
          <tpl hier="1" item="6"/>
          <tpl hier="4" item="3"/>
          <tpl fld="3" item="23"/>
          <tpl fld="2" item="78"/>
          <tpl hier="9" item="1"/>
          <tpl hier="11" item="4"/>
          <tpl hier="12" item="7"/>
          <tpl fld="4" item="0"/>
        </tpls>
      </m>
      <m>
        <tpls c="8">
          <tpl hier="1" item="6"/>
          <tpl hier="4" item="3"/>
          <tpl fld="3" item="18"/>
          <tpl fld="2" item="53"/>
          <tpl hier="9" item="1"/>
          <tpl hier="11" item="4"/>
          <tpl hier="12" item="7"/>
          <tpl fld="4" item="0"/>
        </tpls>
      </m>
      <m>
        <tpls c="8">
          <tpl hier="1" item="6"/>
          <tpl hier="4" item="3"/>
          <tpl fld="3" item="58"/>
          <tpl fld="2" item="41"/>
          <tpl hier="9" item="1"/>
          <tpl hier="11" item="4"/>
          <tpl hier="12" item="7"/>
          <tpl fld="4" item="0"/>
        </tpls>
      </m>
      <m>
        <tpls c="8">
          <tpl hier="1" item="6"/>
          <tpl hier="4" item="3"/>
          <tpl fld="3" item="12"/>
          <tpl fld="2" item="53"/>
          <tpl hier="9" item="1"/>
          <tpl hier="11" item="4"/>
          <tpl hier="12" item="7"/>
          <tpl fld="4" item="0"/>
        </tpls>
      </m>
      <m>
        <tpls c="8">
          <tpl hier="1" item="6"/>
          <tpl hier="4" item="3"/>
          <tpl fld="3" item="12"/>
          <tpl fld="2" item="73"/>
          <tpl hier="9" item="1"/>
          <tpl hier="11" item="4"/>
          <tpl hier="12" item="7"/>
          <tpl fld="4" item="0"/>
        </tpls>
      </m>
      <m>
        <tpls c="8">
          <tpl hier="1" item="6"/>
          <tpl hier="4" item="3"/>
          <tpl fld="3" item="11"/>
          <tpl fld="2" item="73"/>
          <tpl hier="9" item="1"/>
          <tpl hier="11" item="4"/>
          <tpl hier="12" item="7"/>
          <tpl fld="4" item="0"/>
        </tpls>
      </m>
      <m>
        <tpls c="8">
          <tpl hier="1" item="6"/>
          <tpl hier="4" item="3"/>
          <tpl fld="3" item="45"/>
          <tpl fld="2" item="71"/>
          <tpl hier="9" item="1"/>
          <tpl hier="11" item="4"/>
          <tpl hier="12" item="7"/>
          <tpl fld="4" item="0"/>
        </tpls>
      </m>
      <m>
        <tpls c="8">
          <tpl hier="1" item="6"/>
          <tpl hier="4" item="3"/>
          <tpl fld="3" item="28"/>
          <tpl fld="2" item="71"/>
          <tpl hier="9" item="1"/>
          <tpl hier="11" item="4"/>
          <tpl hier="12" item="7"/>
          <tpl fld="4" item="0"/>
        </tpls>
      </m>
      <m>
        <tpls c="8">
          <tpl hier="1" item="6"/>
          <tpl hier="4" item="3"/>
          <tpl fld="3" item="27"/>
          <tpl fld="2" item="71"/>
          <tpl hier="9" item="1"/>
          <tpl hier="11" item="4"/>
          <tpl hier="12" item="7"/>
          <tpl fld="4" item="0"/>
        </tpls>
      </m>
      <m>
        <tpls c="8">
          <tpl hier="1" item="6"/>
          <tpl hier="4" item="3"/>
          <tpl fld="3" item="5"/>
          <tpl fld="2" item="74"/>
          <tpl hier="9" item="1"/>
          <tpl hier="11" item="4"/>
          <tpl hier="12" item="7"/>
          <tpl fld="4" item="0"/>
        </tpls>
      </m>
      <m>
        <tpls c="8">
          <tpl hier="1" item="6"/>
          <tpl hier="4" item="3"/>
          <tpl fld="3" item="29"/>
          <tpl fld="2" item="71"/>
          <tpl hier="9" item="1"/>
          <tpl hier="11" item="4"/>
          <tpl hier="12" item="7"/>
          <tpl fld="4" item="0"/>
        </tpls>
      </m>
      <m>
        <tpls c="8">
          <tpl hier="1" item="6"/>
          <tpl hier="4" item="3"/>
          <tpl fld="3" item="4"/>
          <tpl fld="2" item="74"/>
          <tpl hier="9" item="1"/>
          <tpl hier="11" item="4"/>
          <tpl hier="12" item="7"/>
          <tpl fld="4" item="0"/>
        </tpls>
      </m>
      <m>
        <tpls c="8">
          <tpl hier="1" item="6"/>
          <tpl hier="4" item="3"/>
          <tpl fld="3" item="58"/>
          <tpl fld="2" item="74"/>
          <tpl hier="9" item="1"/>
          <tpl hier="11" item="4"/>
          <tpl hier="12" item="7"/>
          <tpl fld="4" item="0"/>
        </tpls>
      </m>
      <m>
        <tpls c="8">
          <tpl hier="1" item="6"/>
          <tpl hier="4" item="3"/>
          <tpl fld="3" item="54"/>
          <tpl fld="2" item="76"/>
          <tpl hier="9" item="1"/>
          <tpl hier="11" item="4"/>
          <tpl hier="12" item="7"/>
          <tpl fld="4" item="0"/>
        </tpls>
      </m>
      <m>
        <tpls c="8">
          <tpl hier="1" item="6"/>
          <tpl hier="4" item="3"/>
          <tpl fld="3" item="45"/>
          <tpl fld="2" item="83"/>
          <tpl hier="9" item="1"/>
          <tpl hier="11" item="4"/>
          <tpl hier="12" item="7"/>
          <tpl fld="4" item="0"/>
        </tpls>
      </m>
      <m>
        <tpls c="8">
          <tpl hier="1" item="6"/>
          <tpl hier="4" item="3"/>
          <tpl fld="3" item="22"/>
          <tpl fld="2" item="80"/>
          <tpl hier="9" item="1"/>
          <tpl hier="11" item="4"/>
          <tpl hier="12" item="7"/>
          <tpl fld="4" item="0"/>
        </tpls>
      </m>
      <m>
        <tpls c="8">
          <tpl hier="1" item="6"/>
          <tpl hier="4" item="3"/>
          <tpl fld="3" item="26"/>
          <tpl fld="2" item="73"/>
          <tpl hier="9" item="1"/>
          <tpl hier="11" item="4"/>
          <tpl hier="12" item="7"/>
          <tpl fld="4" item="0"/>
        </tpls>
      </m>
      <m>
        <tpls c="8">
          <tpl hier="1" item="6"/>
          <tpl hier="4" item="3"/>
          <tpl fld="3" item="25"/>
          <tpl fld="2" item="71"/>
          <tpl hier="9" item="1"/>
          <tpl hier="11" item="4"/>
          <tpl hier="12" item="7"/>
          <tpl fld="4" item="0"/>
        </tpls>
      </m>
      <m>
        <tpls c="8">
          <tpl hier="1" item="6"/>
          <tpl hier="4" item="3"/>
          <tpl fld="3" item="23"/>
          <tpl fld="2" item="71"/>
          <tpl hier="9" item="1"/>
          <tpl hier="11" item="4"/>
          <tpl hier="12" item="7"/>
          <tpl fld="4" item="0"/>
        </tpls>
      </m>
      <m>
        <tpls c="8">
          <tpl hier="1" item="6"/>
          <tpl hier="4" item="3"/>
          <tpl fld="3" item="12"/>
          <tpl fld="2" item="71"/>
          <tpl hier="9" item="1"/>
          <tpl hier="11" item="4"/>
          <tpl hier="12" item="7"/>
          <tpl fld="4" item="0"/>
        </tpls>
      </m>
      <m>
        <tpls c="8">
          <tpl hier="1" item="6"/>
          <tpl hier="4" item="3"/>
          <tpl fld="3" item="57"/>
          <tpl fld="2" item="74"/>
          <tpl hier="9" item="1"/>
          <tpl hier="11" item="4"/>
          <tpl hier="12" item="7"/>
          <tpl fld="4" item="0"/>
        </tpls>
      </m>
      <m>
        <tpls c="8">
          <tpl hier="1" item="6"/>
          <tpl hier="4" item="3"/>
          <tpl fld="3" item="1"/>
          <tpl fld="2" item="74"/>
          <tpl hier="9" item="1"/>
          <tpl hier="11" item="4"/>
          <tpl hier="12" item="7"/>
          <tpl fld="4" item="0"/>
        </tpls>
      </m>
      <m>
        <tpls c="8">
          <tpl hier="1" item="6"/>
          <tpl hier="4" item="3"/>
          <tpl fld="3" item="51"/>
          <tpl fld="2" item="76"/>
          <tpl hier="9" item="1"/>
          <tpl hier="11" item="4"/>
          <tpl hier="12" item="7"/>
          <tpl fld="4" item="0"/>
        </tpls>
      </m>
      <m>
        <tpls c="8">
          <tpl hier="1" item="6"/>
          <tpl hier="4" item="3"/>
          <tpl fld="3" item="44"/>
          <tpl fld="2" item="83"/>
          <tpl hier="9" item="1"/>
          <tpl hier="11" item="4"/>
          <tpl hier="12" item="7"/>
          <tpl fld="4" item="0"/>
        </tpls>
      </m>
      <m>
        <tpls c="8">
          <tpl hier="1" item="6"/>
          <tpl hier="4" item="3"/>
          <tpl fld="3" item="42"/>
          <tpl fld="2" item="83"/>
          <tpl hier="9" item="1"/>
          <tpl hier="11" item="4"/>
          <tpl hier="12" item="7"/>
          <tpl fld="4" item="0"/>
        </tpls>
      </m>
      <m>
        <tpls c="8">
          <tpl hier="1" item="6"/>
          <tpl hier="4" item="3"/>
          <tpl fld="3" item="41"/>
          <tpl fld="2" item="83"/>
          <tpl hier="9" item="1"/>
          <tpl hier="11" item="4"/>
          <tpl hier="12" item="7"/>
          <tpl fld="4" item="0"/>
        </tpls>
      </m>
      <m>
        <tpls c="8">
          <tpl hier="1" item="6"/>
          <tpl hier="4" item="3"/>
          <tpl fld="3" item="31"/>
          <tpl fld="2" item="75"/>
          <tpl hier="9" item="1"/>
          <tpl hier="11" item="4"/>
          <tpl hier="12" item="7"/>
          <tpl fld="4" item="0"/>
        </tpls>
      </m>
      <m>
        <tpls c="8">
          <tpl hier="1" item="6"/>
          <tpl hier="4" item="3"/>
          <tpl fld="3" item="30"/>
          <tpl fld="2" item="75"/>
          <tpl hier="9" item="1"/>
          <tpl hier="11" item="4"/>
          <tpl hier="12" item="7"/>
          <tpl fld="4" item="0"/>
        </tpls>
      </m>
      <m>
        <tpls c="8">
          <tpl hier="1" item="6"/>
          <tpl hier="4" item="3"/>
          <tpl fld="3" item="16"/>
          <tpl fld="2" item="80"/>
          <tpl hier="9" item="1"/>
          <tpl hier="11" item="4"/>
          <tpl hier="12" item="7"/>
          <tpl fld="4" item="0"/>
        </tpls>
      </m>
      <m>
        <tpls c="8">
          <tpl hier="1" item="6"/>
          <tpl hier="4" item="3"/>
          <tpl fld="3" item="14"/>
          <tpl fld="2" item="80"/>
          <tpl hier="9" item="1"/>
          <tpl hier="11" item="4"/>
          <tpl hier="12" item="7"/>
          <tpl fld="4" item="0"/>
        </tpls>
      </m>
      <m>
        <tpls c="8">
          <tpl hier="1" item="6"/>
          <tpl hier="4" item="3"/>
          <tpl fld="3" item="13"/>
          <tpl fld="2" item="80"/>
          <tpl hier="9" item="1"/>
          <tpl hier="11" item="4"/>
          <tpl hier="12" item="7"/>
          <tpl fld="4" item="0"/>
        </tpls>
      </m>
      <m>
        <tpls c="8">
          <tpl hier="1" item="6"/>
          <tpl hier="4" item="3"/>
          <tpl fld="3" item="58"/>
          <tpl fld="2" item="84"/>
          <tpl hier="9" item="1"/>
          <tpl hier="11" item="4"/>
          <tpl hier="12" item="7"/>
          <tpl fld="4" item="0"/>
        </tpls>
      </m>
      <m>
        <tpls c="8">
          <tpl hier="1" item="6"/>
          <tpl hier="4" item="3"/>
          <tpl fld="3" item="54"/>
          <tpl fld="2" item="70"/>
          <tpl hier="9" item="1"/>
          <tpl hier="11" item="4"/>
          <tpl hier="12" item="7"/>
          <tpl fld="4" item="0"/>
        </tpls>
      </m>
      <m>
        <tpls c="8">
          <tpl hier="1" item="6"/>
          <tpl hier="4" item="3"/>
          <tpl fld="3" item="52"/>
          <tpl fld="2" item="70"/>
          <tpl hier="9" item="1"/>
          <tpl hier="11" item="4"/>
          <tpl hier="12" item="7"/>
          <tpl fld="4" item="0"/>
        </tpls>
      </m>
      <m>
        <tpls c="8">
          <tpl hier="1" item="6"/>
          <tpl hier="4" item="3"/>
          <tpl fld="3" item="46"/>
          <tpl fld="2" item="72"/>
          <tpl hier="9" item="1"/>
          <tpl hier="11" item="4"/>
          <tpl hier="12" item="7"/>
          <tpl fld="4" item="0"/>
        </tpls>
      </m>
      <m>
        <tpls c="8">
          <tpl hier="1" item="6"/>
          <tpl hier="4" item="3"/>
          <tpl fld="3" item="34"/>
          <tpl fld="2" item="78"/>
          <tpl hier="9" item="1"/>
          <tpl hier="11" item="4"/>
          <tpl hier="12" item="7"/>
          <tpl fld="4" item="0"/>
        </tpls>
      </m>
      <m>
        <tpls c="8">
          <tpl hier="1" item="6"/>
          <tpl hier="4" item="3"/>
          <tpl fld="3" item="33"/>
          <tpl fld="2" item="78"/>
          <tpl hier="9" item="1"/>
          <tpl hier="11" item="4"/>
          <tpl hier="12" item="7"/>
          <tpl fld="4" item="0"/>
        </tpls>
      </m>
      <m>
        <tpls c="8">
          <tpl hier="1" item="6"/>
          <tpl hier="4" item="3"/>
          <tpl fld="3" item="17"/>
          <tpl fld="2" item="73"/>
          <tpl hier="9" item="1"/>
          <tpl hier="11" item="4"/>
          <tpl hier="12" item="7"/>
          <tpl fld="4" item="0"/>
        </tpls>
      </m>
      <m>
        <tpls c="8">
          <tpl hier="1" item="6"/>
          <tpl hier="4" item="3"/>
          <tpl fld="3" item="7"/>
          <tpl fld="2" item="69"/>
          <tpl hier="9" item="1"/>
          <tpl hier="11" item="4"/>
          <tpl hier="12" item="7"/>
          <tpl fld="4" item="0"/>
        </tpls>
      </m>
      <m>
        <tpls c="8">
          <tpl hier="1" item="6"/>
          <tpl hier="4" item="3"/>
          <tpl fld="3" item="22"/>
          <tpl fld="2" item="53"/>
          <tpl hier="9" item="1"/>
          <tpl hier="11" item="4"/>
          <tpl hier="12" item="7"/>
          <tpl fld="4" item="0"/>
        </tpls>
      </m>
      <m>
        <tpls c="8">
          <tpl hier="1" item="6"/>
          <tpl hier="4" item="3"/>
          <tpl fld="3" item="18"/>
          <tpl fld="2" item="71"/>
          <tpl hier="9" item="1"/>
          <tpl hier="11" item="4"/>
          <tpl hier="12" item="7"/>
          <tpl fld="4" item="0"/>
        </tpls>
      </m>
      <m>
        <tpls c="8">
          <tpl hier="1" item="6"/>
          <tpl hier="4" item="3"/>
          <tpl fld="3" item="22"/>
          <tpl fld="2" item="71"/>
          <tpl hier="9" item="1"/>
          <tpl hier="11" item="4"/>
          <tpl hier="12" item="7"/>
          <tpl fld="4" item="0"/>
        </tpls>
      </m>
      <m>
        <tpls c="8">
          <tpl hier="1" item="6"/>
          <tpl hier="4" item="3"/>
          <tpl fld="3" item="17"/>
          <tpl fld="2" item="71"/>
          <tpl hier="9" item="1"/>
          <tpl hier="11" item="4"/>
          <tpl hier="12" item="7"/>
          <tpl fld="4" item="0"/>
        </tpls>
      </m>
      <m>
        <tpls c="8">
          <tpl hier="1" item="6"/>
          <tpl hier="4" item="3"/>
          <tpl fld="3" item="21"/>
          <tpl fld="2" item="71"/>
          <tpl hier="9" item="1"/>
          <tpl hier="11" item="4"/>
          <tpl hier="12" item="7"/>
          <tpl fld="4" item="0"/>
        </tpls>
      </m>
      <m>
        <tpls c="8">
          <tpl hier="1" item="6"/>
          <tpl hier="4" item="3"/>
          <tpl fld="3" item="8"/>
          <tpl fld="2" item="71"/>
          <tpl hier="9" item="1"/>
          <tpl hier="11" item="4"/>
          <tpl hier="12" item="7"/>
          <tpl fld="4" item="0"/>
        </tpls>
      </m>
      <m>
        <tpls c="8">
          <tpl hier="1" item="6"/>
          <tpl hier="4" item="3"/>
          <tpl fld="3" item="7"/>
          <tpl fld="2" item="71"/>
          <tpl hier="9" item="1"/>
          <tpl hier="11" item="4"/>
          <tpl hier="12" item="7"/>
          <tpl fld="4" item="0"/>
        </tpls>
      </m>
      <m>
        <tpls c="8">
          <tpl hier="1" item="6"/>
          <tpl hier="4" item="3"/>
          <tpl fld="3" item="6"/>
          <tpl fld="2" item="71"/>
          <tpl hier="9" item="1"/>
          <tpl hier="11" item="4"/>
          <tpl hier="12" item="7"/>
          <tpl fld="4" item="0"/>
        </tpls>
      </m>
      <m>
        <tpls c="8">
          <tpl hier="1" item="6"/>
          <tpl hier="4" item="3"/>
          <tpl fld="3" item="5"/>
          <tpl fld="2" item="71"/>
          <tpl hier="9" item="1"/>
          <tpl hier="11" item="4"/>
          <tpl hier="12" item="7"/>
          <tpl fld="4" item="0"/>
        </tpls>
      </m>
      <m>
        <tpls c="8">
          <tpl hier="1" item="6"/>
          <tpl hier="4" item="3"/>
          <tpl fld="3" item="56"/>
          <tpl fld="2" item="74"/>
          <tpl hier="9" item="1"/>
          <tpl hier="11" item="4"/>
          <tpl hier="12" item="7"/>
          <tpl fld="4" item="0"/>
        </tpls>
      </m>
      <m>
        <tpls c="8">
          <tpl hier="1" item="6"/>
          <tpl hier="4" item="3"/>
          <tpl fld="3" item="0"/>
          <tpl fld="2" item="74"/>
          <tpl hier="9" item="1"/>
          <tpl hier="11" item="4"/>
          <tpl hier="12" item="7"/>
          <tpl fld="4" item="0"/>
        </tpls>
      </m>
      <m>
        <tpls c="8">
          <tpl hier="1" item="6"/>
          <tpl hier="4" item="3"/>
          <tpl fld="3" item="55"/>
          <tpl fld="2" item="74"/>
          <tpl hier="9" item="1"/>
          <tpl hier="11" item="4"/>
          <tpl hier="12" item="7"/>
          <tpl fld="4" item="0"/>
        </tpls>
      </m>
      <m>
        <tpls c="8">
          <tpl hier="1" item="6"/>
          <tpl hier="4" item="3"/>
          <tpl fld="3" item="35"/>
          <tpl fld="2" item="76"/>
          <tpl hier="9" item="1"/>
          <tpl hier="11" item="4"/>
          <tpl hier="12" item="7"/>
          <tpl fld="4" item="0"/>
        </tpls>
      </m>
      <m>
        <tpls c="8">
          <tpl hier="1" item="6"/>
          <tpl hier="4" item="3"/>
          <tpl fld="3" item="40"/>
          <tpl fld="2" item="76"/>
          <tpl hier="9" item="1"/>
          <tpl hier="11" item="4"/>
          <tpl hier="12" item="7"/>
          <tpl fld="4" item="0"/>
        </tpls>
      </m>
      <m>
        <tpls c="8">
          <tpl hier="1" item="6"/>
          <tpl hier="4" item="3"/>
          <tpl fld="3" item="50"/>
          <tpl fld="2" item="76"/>
          <tpl hier="9" item="1"/>
          <tpl hier="11" item="4"/>
          <tpl hier="12" item="7"/>
          <tpl fld="4" item="0"/>
        </tpls>
      </m>
      <m>
        <tpls c="8">
          <tpl hier="1" item="6"/>
          <tpl hier="4" item="3"/>
          <tpl fld="3" item="49"/>
          <tpl fld="2" item="76"/>
          <tpl hier="9" item="1"/>
          <tpl hier="11" item="4"/>
          <tpl hier="12" item="7"/>
          <tpl fld="4" item="0"/>
        </tpls>
      </m>
      <m>
        <tpls c="8">
          <tpl hier="1" item="6"/>
          <tpl hier="4" item="3"/>
          <tpl fld="3" item="37"/>
          <tpl fld="2" item="83"/>
          <tpl hier="9" item="1"/>
          <tpl hier="11" item="4"/>
          <tpl hier="12" item="7"/>
          <tpl fld="4" item="0"/>
        </tpls>
      </m>
      <m>
        <tpls c="8">
          <tpl hier="1" item="6"/>
          <tpl hier="4" item="3"/>
          <tpl fld="3" item="39"/>
          <tpl fld="2" item="83"/>
          <tpl hier="9" item="1"/>
          <tpl hier="11" item="4"/>
          <tpl hier="12" item="7"/>
          <tpl fld="4" item="0"/>
        </tpls>
      </m>
      <m>
        <tpls c="8">
          <tpl hier="1" item="6"/>
          <tpl hier="4" item="3"/>
          <tpl fld="3" item="28"/>
          <tpl fld="2" item="83"/>
          <tpl hier="9" item="1"/>
          <tpl hier="11" item="4"/>
          <tpl hier="12" item="7"/>
          <tpl fld="4" item="0"/>
        </tpls>
      </m>
      <m>
        <tpls c="8">
          <tpl hier="1" item="6"/>
          <tpl hier="4" item="3"/>
          <tpl fld="3" item="19"/>
          <tpl fld="2" item="83"/>
          <tpl hier="9" item="1"/>
          <tpl hier="11" item="4"/>
          <tpl hier="12" item="7"/>
          <tpl fld="4" item="0"/>
        </tpls>
      </m>
      <m>
        <tpls c="8">
          <tpl hier="1" item="6"/>
          <tpl hier="4" item="3"/>
          <tpl fld="3" item="26"/>
          <tpl fld="2" item="75"/>
          <tpl hier="9" item="1"/>
          <tpl hier="11" item="4"/>
          <tpl hier="12" item="7"/>
          <tpl fld="4" item="0"/>
        </tpls>
      </m>
      <m>
        <tpls c="8">
          <tpl hier="1" item="6"/>
          <tpl hier="4" item="3"/>
          <tpl fld="3" item="25"/>
          <tpl fld="2" item="75"/>
          <tpl hier="9" item="1"/>
          <tpl hier="11" item="4"/>
          <tpl hier="12" item="7"/>
          <tpl fld="4" item="0"/>
        </tpls>
      </m>
      <m>
        <tpls c="8">
          <tpl hier="1" item="6"/>
          <tpl hier="4" item="3"/>
          <tpl fld="3" item="24"/>
          <tpl fld="2" item="75"/>
          <tpl hier="9" item="1"/>
          <tpl hier="11" item="4"/>
          <tpl hier="12" item="7"/>
          <tpl fld="4" item="0"/>
        </tpls>
      </m>
      <m>
        <tpls c="8">
          <tpl hier="1" item="6"/>
          <tpl hier="4" item="3"/>
          <tpl fld="3" item="23"/>
          <tpl fld="2" item="75"/>
          <tpl hier="9" item="1"/>
          <tpl hier="11" item="4"/>
          <tpl hier="12" item="7"/>
          <tpl fld="4" item="0"/>
        </tpls>
      </m>
      <m>
        <tpls c="8">
          <tpl hier="1" item="6"/>
          <tpl hier="4" item="3"/>
          <tpl fld="3" item="10"/>
          <tpl fld="2" item="80"/>
          <tpl hier="9" item="1"/>
          <tpl hier="11" item="4"/>
          <tpl hier="12" item="7"/>
          <tpl fld="4" item="0"/>
        </tpls>
      </m>
      <m>
        <tpls c="8">
          <tpl hier="1" item="6"/>
          <tpl hier="4" item="3"/>
          <tpl fld="3" item="12"/>
          <tpl fld="2" item="80"/>
          <tpl hier="9" item="1"/>
          <tpl hier="11" item="4"/>
          <tpl hier="12" item="7"/>
          <tpl fld="4" item="0"/>
        </tpls>
      </m>
      <m>
        <tpls c="8">
          <tpl hier="1" item="6"/>
          <tpl hier="4" item="3"/>
          <tpl fld="3" item="11"/>
          <tpl fld="2" item="80"/>
          <tpl hier="9" item="1"/>
          <tpl hier="11" item="4"/>
          <tpl hier="12" item="7"/>
          <tpl fld="4" item="0"/>
        </tpls>
      </m>
      <m>
        <tpls c="8">
          <tpl hier="1" item="6"/>
          <tpl hier="4" item="3"/>
          <tpl fld="3" item="9"/>
          <tpl fld="2" item="80"/>
          <tpl hier="9" item="1"/>
          <tpl hier="11" item="4"/>
          <tpl hier="12" item="7"/>
          <tpl fld="4" item="0"/>
        </tpls>
      </m>
      <m>
        <tpls c="8">
          <tpl hier="1" item="6"/>
          <tpl hier="4" item="3"/>
          <tpl fld="3" item="57"/>
          <tpl fld="2" item="84"/>
          <tpl hier="9" item="1"/>
          <tpl hier="11" item="4"/>
          <tpl hier="12" item="7"/>
          <tpl fld="4" item="0"/>
        </tpls>
      </m>
      <m>
        <tpls c="8">
          <tpl hier="1" item="6"/>
          <tpl hier="4" item="3"/>
          <tpl fld="3" item="3"/>
          <tpl fld="2" item="84"/>
          <tpl hier="9" item="1"/>
          <tpl hier="11" item="4"/>
          <tpl hier="12" item="7"/>
          <tpl fld="4" item="0"/>
        </tpls>
      </m>
      <m>
        <tpls c="8">
          <tpl hier="1" item="6"/>
          <tpl hier="4" item="3"/>
          <tpl fld="3" item="1"/>
          <tpl fld="2" item="84"/>
          <tpl hier="9" item="1"/>
          <tpl hier="11" item="4"/>
          <tpl hier="12" item="7"/>
          <tpl fld="4" item="0"/>
        </tpls>
      </m>
      <m>
        <tpls c="8">
          <tpl hier="1" item="6"/>
          <tpl hier="4" item="3"/>
          <tpl fld="3" item="20"/>
          <tpl fld="2" item="70"/>
          <tpl hier="9" item="1"/>
          <tpl hier="11" item="4"/>
          <tpl hier="12" item="7"/>
          <tpl fld="4" item="0"/>
        </tpls>
      </m>
      <m>
        <tpls c="8">
          <tpl hier="1" item="6"/>
          <tpl hier="4" item="3"/>
          <tpl fld="3" item="51"/>
          <tpl fld="2" item="70"/>
          <tpl hier="9" item="1"/>
          <tpl hier="11" item="4"/>
          <tpl hier="12" item="7"/>
          <tpl fld="4" item="0"/>
        </tpls>
      </m>
      <m>
        <tpls c="8">
          <tpl hier="1" item="6"/>
          <tpl hier="4" item="3"/>
          <tpl fld="3" item="38"/>
          <tpl fld="2" item="70"/>
          <tpl hier="9" item="1"/>
          <tpl hier="11" item="4"/>
          <tpl hier="12" item="7"/>
          <tpl fld="4" item="0"/>
        </tpls>
      </m>
      <m>
        <tpls c="8">
          <tpl hier="1" item="6"/>
          <tpl hier="4" item="3"/>
          <tpl fld="3" item="44"/>
          <tpl fld="2" item="72"/>
          <tpl hier="9" item="1"/>
          <tpl hier="11" item="4"/>
          <tpl hier="12" item="7"/>
          <tpl fld="4" item="0"/>
        </tpls>
      </m>
      <m>
        <tpls c="8">
          <tpl hier="1" item="6"/>
          <tpl hier="4" item="3"/>
          <tpl fld="3" item="43"/>
          <tpl fld="2" item="72"/>
          <tpl hier="9" item="1"/>
          <tpl hier="11" item="4"/>
          <tpl hier="12" item="7"/>
          <tpl fld="4" item="0"/>
        </tpls>
      </m>
      <m>
        <tpls c="8">
          <tpl hier="1" item="6"/>
          <tpl hier="4" item="3"/>
          <tpl fld="3" item="42"/>
          <tpl fld="2" item="72"/>
          <tpl hier="9" item="1"/>
          <tpl hier="11" item="4"/>
          <tpl hier="12" item="7"/>
          <tpl fld="4" item="0"/>
        </tpls>
      </m>
      <m>
        <tpls c="8">
          <tpl hier="1" item="6"/>
          <tpl hier="4" item="3"/>
          <tpl fld="3" item="41"/>
          <tpl fld="2" item="72"/>
          <tpl hier="9" item="1"/>
          <tpl hier="11" item="4"/>
          <tpl hier="12" item="7"/>
          <tpl fld="4" item="0"/>
        </tpls>
      </m>
      <m>
        <tpls c="8">
          <tpl hier="1" item="6"/>
          <tpl hier="4" item="3"/>
          <tpl fld="3" item="32"/>
          <tpl fld="2" item="78"/>
          <tpl hier="9" item="1"/>
          <tpl hier="11" item="4"/>
          <tpl hier="12" item="7"/>
          <tpl fld="4" item="0"/>
        </tpls>
      </m>
      <m>
        <tpls c="8">
          <tpl hier="1" item="6"/>
          <tpl hier="4" item="3"/>
          <tpl fld="3" item="31"/>
          <tpl fld="2" item="78"/>
          <tpl hier="9" item="1"/>
          <tpl hier="11" item="4"/>
          <tpl hier="12" item="7"/>
          <tpl fld="4" item="0"/>
        </tpls>
      </m>
      <m>
        <tpls c="8">
          <tpl hier="1" item="6"/>
          <tpl hier="4" item="3"/>
          <tpl fld="3" item="30"/>
          <tpl fld="2" item="78"/>
          <tpl hier="9" item="1"/>
          <tpl hier="11" item="4"/>
          <tpl hier="12" item="7"/>
          <tpl fld="4" item="0"/>
        </tpls>
      </m>
      <m>
        <tpls c="8">
          <tpl hier="1" item="6"/>
          <tpl hier="4" item="3"/>
          <tpl fld="3" item="29"/>
          <tpl fld="2" item="78"/>
          <tpl hier="9" item="1"/>
          <tpl hier="11" item="4"/>
          <tpl hier="12" item="7"/>
          <tpl fld="4" item="0"/>
        </tpls>
      </m>
      <m>
        <tpls c="8">
          <tpl hier="1" item="6"/>
          <tpl hier="4" item="3"/>
          <tpl fld="3" item="16"/>
          <tpl fld="2" item="73"/>
          <tpl hier="9" item="1"/>
          <tpl hier="11" item="4"/>
          <tpl hier="12" item="7"/>
          <tpl fld="4" item="0"/>
        </tpls>
      </m>
      <m>
        <tpls c="8">
          <tpl hier="1" item="6"/>
          <tpl hier="4" item="3"/>
          <tpl fld="3" item="15"/>
          <tpl fld="2" item="73"/>
          <tpl hier="9" item="1"/>
          <tpl hier="11" item="4"/>
          <tpl hier="12" item="7"/>
          <tpl fld="4" item="0"/>
        </tpls>
      </m>
      <m>
        <tpls c="8">
          <tpl hier="1" item="6"/>
          <tpl hier="4" item="3"/>
          <tpl fld="3" item="14"/>
          <tpl fld="2" item="73"/>
          <tpl hier="9" item="1"/>
          <tpl hier="11" item="4"/>
          <tpl hier="12" item="7"/>
          <tpl fld="4" item="0"/>
        </tpls>
      </m>
      <m>
        <tpls c="8">
          <tpl hier="1" item="6"/>
          <tpl hier="4" item="3"/>
          <tpl fld="3" item="13"/>
          <tpl fld="2" item="73"/>
          <tpl hier="9" item="1"/>
          <tpl hier="11" item="4"/>
          <tpl hier="12" item="7"/>
          <tpl fld="4" item="0"/>
        </tpls>
      </m>
      <m>
        <tpls c="8">
          <tpl hier="1" item="6"/>
          <tpl hier="4" item="3"/>
          <tpl fld="3" item="4"/>
          <tpl fld="2" item="69"/>
          <tpl hier="9" item="1"/>
          <tpl hier="11" item="4"/>
          <tpl hier="12" item="7"/>
          <tpl fld="4" item="0"/>
        </tpls>
      </m>
      <m>
        <tpls c="8">
          <tpl hier="1" item="6"/>
          <tpl hier="4" item="3"/>
          <tpl fld="3" item="58"/>
          <tpl fld="2" item="69"/>
          <tpl hier="9" item="1"/>
          <tpl hier="11" item="4"/>
          <tpl hier="12" item="7"/>
          <tpl fld="4" item="0"/>
        </tpls>
      </m>
      <m>
        <tpls c="8">
          <tpl hier="1" item="6"/>
          <tpl hier="4" item="3"/>
          <tpl fld="3" item="2"/>
          <tpl fld="2" item="69"/>
          <tpl hier="9" item="1"/>
          <tpl hier="11" item="4"/>
          <tpl hier="12" item="7"/>
          <tpl fld="4" item="0"/>
        </tpls>
      </m>
      <m>
        <tpls c="8">
          <tpl hier="1" item="6"/>
          <tpl hier="4" item="3"/>
          <tpl fld="3" item="54"/>
          <tpl fld="2" item="66"/>
          <tpl hier="9" item="1"/>
          <tpl hier="11" item="4"/>
          <tpl hier="12" item="7"/>
          <tpl fld="4" item="0"/>
        </tpls>
      </m>
      <m>
        <tpls c="8">
          <tpl hier="1" item="6"/>
          <tpl hier="4" item="3"/>
          <tpl fld="3" item="53"/>
          <tpl fld="2" item="66"/>
          <tpl hier="9" item="1"/>
          <tpl hier="11" item="4"/>
          <tpl hier="12" item="7"/>
          <tpl fld="4" item="0"/>
        </tpls>
      </m>
      <m>
        <tpls c="8">
          <tpl hier="1" item="6"/>
          <tpl hier="4" item="3"/>
          <tpl fld="3" item="52"/>
          <tpl fld="2" item="66"/>
          <tpl hier="9" item="1"/>
          <tpl hier="11" item="4"/>
          <tpl hier="12" item="7"/>
          <tpl fld="4" item="0"/>
        </tpls>
      </m>
      <m>
        <tpls c="8">
          <tpl hier="1" item="6"/>
          <tpl hier="4" item="3"/>
          <tpl fld="3" item="48"/>
          <tpl fld="2" item="48"/>
          <tpl hier="9" item="1"/>
          <tpl hier="11" item="4"/>
          <tpl hier="12" item="7"/>
          <tpl fld="4" item="0"/>
        </tpls>
      </m>
      <m>
        <tpls c="8">
          <tpl hier="1" item="6"/>
          <tpl hier="4" item="3"/>
          <tpl fld="3" item="46"/>
          <tpl fld="2" item="48"/>
          <tpl hier="9" item="1"/>
          <tpl hier="11" item="4"/>
          <tpl hier="12" item="7"/>
          <tpl fld="4" item="0"/>
        </tpls>
      </m>
      <m>
        <tpls c="8">
          <tpl hier="1" item="6"/>
          <tpl hier="4" item="3"/>
          <tpl fld="3" item="45"/>
          <tpl fld="2" item="48"/>
          <tpl hier="9" item="1"/>
          <tpl hier="11" item="4"/>
          <tpl hier="12" item="7"/>
          <tpl fld="4" item="0"/>
        </tpls>
      </m>
      <m>
        <tpls c="8">
          <tpl hier="1" item="6"/>
          <tpl hier="4" item="3"/>
          <tpl fld="3" item="41"/>
          <tpl fld="2" item="48"/>
          <tpl hier="9" item="1"/>
          <tpl hier="11" item="4"/>
          <tpl hier="12" item="7"/>
          <tpl fld="4" item="0"/>
        </tpls>
      </m>
      <m>
        <tpls c="8">
          <tpl hier="1" item="6"/>
          <tpl hier="4" item="3"/>
          <tpl fld="3" item="26"/>
          <tpl fld="2" item="53"/>
          <tpl hier="9" item="1"/>
          <tpl hier="11" item="4"/>
          <tpl hier="12" item="7"/>
          <tpl fld="4" item="0"/>
        </tpls>
      </m>
      <m>
        <tpls c="8">
          <tpl hier="1" item="6"/>
          <tpl hier="4" item="3"/>
          <tpl fld="3" item="15"/>
          <tpl fld="2" item="53"/>
          <tpl hier="9" item="1"/>
          <tpl hier="11" item="4"/>
          <tpl hier="12" item="7"/>
          <tpl fld="4" item="0"/>
        </tpls>
      </m>
      <m>
        <tpls c="8">
          <tpl hier="1" item="6"/>
          <tpl hier="4" item="3"/>
          <tpl fld="3" item="6"/>
          <tpl fld="2" item="53"/>
          <tpl hier="9" item="1"/>
          <tpl hier="11" item="4"/>
          <tpl hier="12" item="7"/>
          <tpl fld="4" item="0"/>
        </tpls>
      </m>
      <m>
        <tpls c="8">
          <tpl hier="1" item="6"/>
          <tpl hier="4" item="3"/>
          <tpl fld="3" item="49"/>
          <tpl fld="2" item="57"/>
          <tpl hier="9" item="1"/>
          <tpl hier="11" item="4"/>
          <tpl hier="12" item="7"/>
          <tpl fld="4" item="0"/>
        </tpls>
      </m>
      <m>
        <tpls c="8">
          <tpl hier="1" item="6"/>
          <tpl hier="4" item="3"/>
          <tpl fld="3" item="23"/>
          <tpl fld="2" item="79"/>
          <tpl hier="9" item="1"/>
          <tpl hier="11" item="4"/>
          <tpl hier="12" item="7"/>
          <tpl fld="4" item="0"/>
        </tpls>
      </m>
      <m>
        <tpls c="8">
          <tpl hier="1" item="6"/>
          <tpl hier="4" item="3"/>
          <tpl fld="3" item="18"/>
          <tpl fld="2" item="58"/>
          <tpl hier="9" item="1"/>
          <tpl hier="11" item="4"/>
          <tpl hier="12" item="7"/>
          <tpl fld="4" item="0"/>
        </tpls>
      </m>
      <m>
        <tpls c="8">
          <tpl hier="1" item="6"/>
          <tpl hier="4" item="3"/>
          <tpl fld="3" item="56"/>
          <tpl fld="2" item="82"/>
          <tpl hier="9" item="1"/>
          <tpl hier="11" item="4"/>
          <tpl hier="12" item="7"/>
          <tpl fld="4" item="0"/>
        </tpls>
      </m>
      <m>
        <tpls c="8">
          <tpl hier="1" item="6"/>
          <tpl hier="4" item="3"/>
          <tpl fld="3" item="39"/>
          <tpl fld="2" item="52"/>
          <tpl hier="9" item="1"/>
          <tpl hier="11" item="4"/>
          <tpl hier="12" item="7"/>
          <tpl fld="4" item="0"/>
        </tpls>
      </m>
      <m>
        <tpls c="8">
          <tpl hier="1" item="6"/>
          <tpl hier="4" item="3"/>
          <tpl fld="3" item="12"/>
          <tpl fld="2" item="60"/>
          <tpl hier="9" item="1"/>
          <tpl hier="11" item="4"/>
          <tpl hier="12" item="7"/>
          <tpl fld="4" item="0"/>
        </tpls>
      </m>
      <m>
        <tpls c="8">
          <tpl hier="1" item="6"/>
          <tpl hier="4" item="3"/>
          <tpl fld="3" item="51"/>
          <tpl fld="2" item="42"/>
          <tpl hier="9" item="1"/>
          <tpl hier="11" item="4"/>
          <tpl hier="12" item="7"/>
          <tpl fld="4" item="0"/>
        </tpls>
      </m>
      <m>
        <tpls c="8">
          <tpl hier="1" item="6"/>
          <tpl hier="4" item="3"/>
          <tpl fld="3" item="30"/>
          <tpl fld="2" item="77"/>
          <tpl hier="9" item="1"/>
          <tpl hier="11" item="4"/>
          <tpl hier="12" item="7"/>
          <tpl fld="4" item="0"/>
        </tpls>
      </m>
      <m>
        <tpls c="8">
          <tpl hier="1" item="6"/>
          <tpl hier="4" item="3"/>
          <tpl fld="3" item="2"/>
          <tpl fld="2" item="35"/>
          <tpl hier="9" item="1"/>
          <tpl hier="11" item="4"/>
          <tpl hier="12" item="7"/>
          <tpl fld="4" item="0"/>
        </tpls>
      </m>
      <m>
        <tpls c="8">
          <tpl hier="1" item="6"/>
          <tpl hier="4" item="3"/>
          <tpl fld="3" item="47"/>
          <tpl fld="2" item="54"/>
          <tpl hier="9" item="1"/>
          <tpl hier="11" item="4"/>
          <tpl hier="12" item="7"/>
          <tpl fld="4" item="0"/>
        </tpls>
      </m>
      <m>
        <tpls c="8">
          <tpl hier="1" item="6"/>
          <tpl hier="4" item="3"/>
          <tpl fld="3" item="12"/>
          <tpl fld="2" item="85"/>
          <tpl hier="9" item="1"/>
          <tpl hier="11" item="4"/>
          <tpl hier="12" item="7"/>
          <tpl fld="4" item="0"/>
        </tpls>
      </m>
      <m>
        <tpls c="8">
          <tpl hier="1" item="6"/>
          <tpl hier="4" item="3"/>
          <tpl fld="3" item="18"/>
          <tpl fld="2" item="21"/>
          <tpl hier="9" item="1"/>
          <tpl hier="11" item="4"/>
          <tpl hier="12" item="7"/>
          <tpl fld="4" item="0"/>
        </tpls>
      </m>
      <m>
        <tpls c="8">
          <tpl hier="1" item="6"/>
          <tpl hier="4" item="3"/>
          <tpl fld="3" item="3"/>
          <tpl fld="2" item="71"/>
          <tpl hier="9" item="1"/>
          <tpl hier="11" item="4"/>
          <tpl hier="12" item="7"/>
          <tpl fld="4" item="0"/>
        </tpls>
      </m>
      <m>
        <tpls c="8">
          <tpl hier="1" item="6"/>
          <tpl hier="4" item="3"/>
          <tpl fld="3" item="1"/>
          <tpl fld="2" item="71"/>
          <tpl hier="9" item="1"/>
          <tpl hier="11" item="4"/>
          <tpl hier="12" item="7"/>
          <tpl fld="4" item="0"/>
        </tpls>
      </m>
      <m>
        <tpls c="8">
          <tpl hier="1" item="6"/>
          <tpl hier="4" item="3"/>
          <tpl fld="3" item="20"/>
          <tpl fld="2" item="74"/>
          <tpl hier="9" item="1"/>
          <tpl hier="11" item="4"/>
          <tpl hier="12" item="7"/>
          <tpl fld="4" item="0"/>
        </tpls>
      </m>
      <m>
        <tpls c="8">
          <tpl hier="1" item="6"/>
          <tpl hier="4" item="3"/>
          <tpl fld="3" item="51"/>
          <tpl fld="2" item="74"/>
          <tpl hier="9" item="1"/>
          <tpl hier="11" item="4"/>
          <tpl hier="12" item="7"/>
          <tpl fld="4" item="0"/>
        </tpls>
      </m>
      <m>
        <tpls c="8">
          <tpl hier="1" item="6"/>
          <tpl hier="4" item="3"/>
          <tpl fld="3" item="38"/>
          <tpl fld="2" item="74"/>
          <tpl hier="9" item="1"/>
          <tpl hier="11" item="4"/>
          <tpl hier="12" item="7"/>
          <tpl fld="4" item="0"/>
        </tpls>
      </m>
      <m>
        <tpls c="8">
          <tpl hier="1" item="6"/>
          <tpl hier="4" item="3"/>
          <tpl fld="3" item="44"/>
          <tpl fld="2" item="76"/>
          <tpl hier="9" item="1"/>
          <tpl hier="11" item="4"/>
          <tpl hier="12" item="7"/>
          <tpl fld="4" item="0"/>
        </tpls>
      </m>
      <m>
        <tpls c="8">
          <tpl hier="1" item="6"/>
          <tpl hier="4" item="3"/>
          <tpl fld="3" item="43"/>
          <tpl fld="2" item="76"/>
          <tpl hier="9" item="1"/>
          <tpl hier="11" item="4"/>
          <tpl hier="12" item="7"/>
          <tpl fld="4" item="0"/>
        </tpls>
      </m>
      <m>
        <tpls c="8">
          <tpl hier="1" item="6"/>
          <tpl hier="4" item="3"/>
          <tpl fld="3" item="42"/>
          <tpl fld="2" item="76"/>
          <tpl hier="9" item="1"/>
          <tpl hier="11" item="4"/>
          <tpl hier="12" item="7"/>
          <tpl fld="4" item="0"/>
        </tpls>
      </m>
      <m>
        <tpls c="8">
          <tpl hier="1" item="6"/>
          <tpl hier="4" item="3"/>
          <tpl fld="3" item="41"/>
          <tpl fld="2" item="76"/>
          <tpl hier="9" item="1"/>
          <tpl hier="11" item="4"/>
          <tpl hier="12" item="7"/>
          <tpl fld="4" item="0"/>
        </tpls>
      </m>
      <m>
        <tpls c="8">
          <tpl hier="1" item="6"/>
          <tpl hier="4" item="3"/>
          <tpl fld="3" item="32"/>
          <tpl fld="2" item="83"/>
          <tpl hier="9" item="1"/>
          <tpl hier="11" item="4"/>
          <tpl hier="12" item="7"/>
          <tpl fld="4" item="0"/>
        </tpls>
      </m>
      <m>
        <tpls c="8">
          <tpl hier="1" item="6"/>
          <tpl hier="4" item="3"/>
          <tpl fld="3" item="31"/>
          <tpl fld="2" item="83"/>
          <tpl hier="9" item="1"/>
          <tpl hier="11" item="4"/>
          <tpl hier="12" item="7"/>
          <tpl fld="4" item="0"/>
        </tpls>
      </m>
      <m>
        <tpls c="8">
          <tpl hier="1" item="6"/>
          <tpl hier="4" item="3"/>
          <tpl fld="3" item="30"/>
          <tpl fld="2" item="83"/>
          <tpl hier="9" item="1"/>
          <tpl hier="11" item="4"/>
          <tpl hier="12" item="7"/>
          <tpl fld="4" item="0"/>
        </tpls>
      </m>
      <m>
        <tpls c="8">
          <tpl hier="1" item="6"/>
          <tpl hier="4" item="3"/>
          <tpl fld="3" item="29"/>
          <tpl fld="2" item="83"/>
          <tpl hier="9" item="1"/>
          <tpl hier="11" item="4"/>
          <tpl hier="12" item="7"/>
          <tpl fld="4" item="0"/>
        </tpls>
      </m>
      <m>
        <tpls c="8">
          <tpl hier="1" item="6"/>
          <tpl hier="4" item="3"/>
          <tpl fld="3" item="16"/>
          <tpl fld="2" item="75"/>
          <tpl hier="9" item="1"/>
          <tpl hier="11" item="4"/>
          <tpl hier="12" item="7"/>
          <tpl fld="4" item="0"/>
        </tpls>
      </m>
      <m>
        <tpls c="8">
          <tpl hier="1" item="6"/>
          <tpl hier="4" item="3"/>
          <tpl fld="3" item="15"/>
          <tpl fld="2" item="75"/>
          <tpl hier="9" item="1"/>
          <tpl hier="11" item="4"/>
          <tpl hier="12" item="7"/>
          <tpl fld="4" item="0"/>
        </tpls>
      </m>
      <m>
        <tpls c="8">
          <tpl hier="1" item="6"/>
          <tpl hier="4" item="3"/>
          <tpl fld="3" item="14"/>
          <tpl fld="2" item="75"/>
          <tpl hier="9" item="1"/>
          <tpl hier="11" item="4"/>
          <tpl hier="12" item="7"/>
          <tpl fld="4" item="0"/>
        </tpls>
      </m>
      <m>
        <tpls c="8">
          <tpl hier="1" item="6"/>
          <tpl hier="4" item="3"/>
          <tpl fld="3" item="13"/>
          <tpl fld="2" item="75"/>
          <tpl hier="9" item="1"/>
          <tpl hier="11" item="4"/>
          <tpl hier="12" item="7"/>
          <tpl fld="4" item="0"/>
        </tpls>
      </m>
      <m>
        <tpls c="8">
          <tpl hier="1" item="6"/>
          <tpl hier="4" item="3"/>
          <tpl fld="3" item="4"/>
          <tpl fld="2" item="80"/>
          <tpl hier="9" item="1"/>
          <tpl hier="11" item="4"/>
          <tpl hier="12" item="7"/>
          <tpl fld="4" item="0"/>
        </tpls>
      </m>
      <m>
        <tpls c="8">
          <tpl hier="1" item="6"/>
          <tpl hier="4" item="3"/>
          <tpl fld="3" item="58"/>
          <tpl fld="2" item="80"/>
          <tpl hier="9" item="1"/>
          <tpl hier="11" item="4"/>
          <tpl hier="12" item="7"/>
          <tpl fld="4" item="0"/>
        </tpls>
      </m>
      <m>
        <tpls c="8">
          <tpl hier="1" item="6"/>
          <tpl hier="4" item="3"/>
          <tpl fld="3" item="2"/>
          <tpl fld="2" item="80"/>
          <tpl hier="9" item="1"/>
          <tpl hier="11" item="4"/>
          <tpl hier="12" item="7"/>
          <tpl fld="4" item="0"/>
        </tpls>
      </m>
      <m>
        <tpls c="8">
          <tpl hier="1" item="6"/>
          <tpl hier="4" item="3"/>
          <tpl fld="3" item="54"/>
          <tpl fld="2" item="84"/>
          <tpl hier="9" item="1"/>
          <tpl hier="11" item="4"/>
          <tpl hier="12" item="7"/>
          <tpl fld="4" item="0"/>
        </tpls>
      </m>
      <m>
        <tpls c="8">
          <tpl hier="1" item="6"/>
          <tpl hier="4" item="3"/>
          <tpl fld="3" item="53"/>
          <tpl fld="2" item="84"/>
          <tpl hier="9" item="1"/>
          <tpl hier="11" item="4"/>
          <tpl hier="12" item="7"/>
          <tpl fld="4" item="0"/>
        </tpls>
      </m>
      <m>
        <tpls c="8">
          <tpl hier="1" item="6"/>
          <tpl hier="4" item="3"/>
          <tpl fld="3" item="52"/>
          <tpl fld="2" item="84"/>
          <tpl hier="9" item="1"/>
          <tpl hier="11" item="4"/>
          <tpl hier="12" item="7"/>
          <tpl fld="4" item="0"/>
        </tpls>
      </m>
      <m>
        <tpls c="8">
          <tpl hier="1" item="6"/>
          <tpl hier="4" item="3"/>
          <tpl fld="3" item="48"/>
          <tpl fld="2" item="70"/>
          <tpl hier="9" item="1"/>
          <tpl hier="11" item="4"/>
          <tpl hier="12" item="7"/>
          <tpl fld="4" item="0"/>
        </tpls>
      </m>
      <m>
        <tpls c="8">
          <tpl hier="1" item="6"/>
          <tpl hier="4" item="3"/>
          <tpl fld="3" item="46"/>
          <tpl fld="2" item="70"/>
          <tpl hier="9" item="1"/>
          <tpl hier="11" item="4"/>
          <tpl hier="12" item="7"/>
          <tpl fld="4" item="0"/>
        </tpls>
      </m>
      <m>
        <tpls c="8">
          <tpl hier="1" item="6"/>
          <tpl hier="4" item="3"/>
          <tpl fld="3" item="45"/>
          <tpl fld="2" item="70"/>
          <tpl hier="9" item="1"/>
          <tpl hier="11" item="4"/>
          <tpl hier="12" item="7"/>
          <tpl fld="4" item="0"/>
        </tpls>
      </m>
      <m>
        <tpls c="8">
          <tpl hier="1" item="6"/>
          <tpl hier="4" item="3"/>
          <tpl fld="3" item="47"/>
          <tpl fld="2" item="70"/>
          <tpl hier="9" item="1"/>
          <tpl hier="11" item="4"/>
          <tpl hier="12" item="7"/>
          <tpl fld="4" item="0"/>
        </tpls>
      </m>
      <m>
        <tpls c="8">
          <tpl hier="1" item="6"/>
          <tpl hier="4" item="3"/>
          <tpl fld="3" item="34"/>
          <tpl fld="2" item="72"/>
          <tpl hier="9" item="1"/>
          <tpl hier="11" item="4"/>
          <tpl hier="12" item="7"/>
          <tpl fld="4" item="0"/>
        </tpls>
      </m>
      <m>
        <tpls c="8">
          <tpl hier="1" item="6"/>
          <tpl hier="4" item="3"/>
          <tpl fld="3" item="36"/>
          <tpl fld="2" item="72"/>
          <tpl hier="9" item="1"/>
          <tpl hier="11" item="4"/>
          <tpl hier="12" item="7"/>
          <tpl fld="4" item="0"/>
        </tpls>
      </m>
      <m>
        <tpls c="8">
          <tpl hier="1" item="6"/>
          <tpl hier="4" item="3"/>
          <tpl fld="3" item="27"/>
          <tpl fld="2" item="72"/>
          <tpl hier="9" item="1"/>
          <tpl hier="11" item="4"/>
          <tpl hier="12" item="7"/>
          <tpl fld="4" item="0"/>
        </tpls>
      </m>
      <m>
        <tpls c="8">
          <tpl hier="1" item="6"/>
          <tpl hier="4" item="3"/>
          <tpl fld="3" item="33"/>
          <tpl fld="2" item="72"/>
          <tpl hier="9" item="1"/>
          <tpl hier="11" item="4"/>
          <tpl hier="12" item="7"/>
          <tpl fld="4" item="0"/>
        </tpls>
      </m>
      <m>
        <tpls c="8">
          <tpl hier="1" item="6"/>
          <tpl hier="4" item="3"/>
          <tpl fld="3" item="18"/>
          <tpl fld="2" item="78"/>
          <tpl hier="9" item="1"/>
          <tpl hier="11" item="4"/>
          <tpl hier="12" item="7"/>
          <tpl fld="4" item="0"/>
        </tpls>
      </m>
      <m>
        <tpls c="8">
          <tpl hier="1" item="6"/>
          <tpl hier="4" item="3"/>
          <tpl fld="3" item="22"/>
          <tpl fld="2" item="78"/>
          <tpl hier="9" item="1"/>
          <tpl hier="11" item="4"/>
          <tpl hier="12" item="7"/>
          <tpl fld="4" item="0"/>
        </tpls>
      </m>
      <m>
        <tpls c="8">
          <tpl hier="1" item="6"/>
          <tpl hier="4" item="3"/>
          <tpl fld="3" item="17"/>
          <tpl fld="2" item="78"/>
          <tpl hier="9" item="1"/>
          <tpl hier="11" item="4"/>
          <tpl hier="12" item="7"/>
          <tpl fld="4" item="0"/>
        </tpls>
      </m>
      <m>
        <tpls c="8">
          <tpl hier="1" item="6"/>
          <tpl hier="4" item="3"/>
          <tpl fld="3" item="21"/>
          <tpl fld="2" item="78"/>
          <tpl hier="9" item="1"/>
          <tpl hier="11" item="4"/>
          <tpl hier="12" item="7"/>
          <tpl fld="4" item="0"/>
        </tpls>
      </m>
      <m>
        <tpls c="8">
          <tpl hier="1" item="6"/>
          <tpl hier="4" item="3"/>
          <tpl fld="3" item="8"/>
          <tpl fld="2" item="73"/>
          <tpl hier="9" item="1"/>
          <tpl hier="11" item="4"/>
          <tpl hier="12" item="7"/>
          <tpl fld="4" item="0"/>
        </tpls>
      </m>
      <m>
        <tpls c="8">
          <tpl hier="1" item="6"/>
          <tpl hier="4" item="3"/>
          <tpl fld="3" item="7"/>
          <tpl fld="2" item="73"/>
          <tpl hier="9" item="1"/>
          <tpl hier="11" item="4"/>
          <tpl hier="12" item="7"/>
          <tpl fld="4" item="0"/>
        </tpls>
      </m>
      <m>
        <tpls c="8">
          <tpl hier="1" item="6"/>
          <tpl hier="4" item="3"/>
          <tpl fld="3" item="6"/>
          <tpl fld="2" item="73"/>
          <tpl hier="9" item="1"/>
          <tpl hier="11" item="4"/>
          <tpl hier="12" item="7"/>
          <tpl fld="4" item="0"/>
        </tpls>
      </m>
      <m>
        <tpls c="8">
          <tpl hier="1" item="6"/>
          <tpl hier="4" item="3"/>
          <tpl fld="3" item="5"/>
          <tpl fld="2" item="73"/>
          <tpl hier="9" item="1"/>
          <tpl hier="11" item="4"/>
          <tpl hier="12" item="7"/>
          <tpl fld="4" item="0"/>
        </tpls>
      </m>
      <m>
        <tpls c="8">
          <tpl hier="1" item="6"/>
          <tpl hier="4" item="3"/>
          <tpl fld="3" item="56"/>
          <tpl fld="2" item="69"/>
          <tpl hier="9" item="1"/>
          <tpl hier="11" item="4"/>
          <tpl hier="12" item="7"/>
          <tpl fld="4" item="0"/>
        </tpls>
      </m>
      <m>
        <tpls c="8">
          <tpl hier="1" item="6"/>
          <tpl hier="4" item="3"/>
          <tpl fld="3" item="0"/>
          <tpl fld="2" item="69"/>
          <tpl hier="9" item="1"/>
          <tpl hier="11" item="4"/>
          <tpl hier="12" item="7"/>
          <tpl fld="4" item="0"/>
        </tpls>
      </m>
      <m>
        <tpls c="8">
          <tpl hier="1" item="6"/>
          <tpl hier="4" item="3"/>
          <tpl fld="3" item="55"/>
          <tpl fld="2" item="69"/>
          <tpl hier="9" item="1"/>
          <tpl hier="11" item="4"/>
          <tpl hier="12" item="7"/>
          <tpl fld="4" item="0"/>
        </tpls>
      </m>
      <m>
        <tpls c="8">
          <tpl hier="1" item="6"/>
          <tpl hier="4" item="3"/>
          <tpl fld="3" item="35"/>
          <tpl fld="2" item="66"/>
          <tpl hier="9" item="1"/>
          <tpl hier="11" item="4"/>
          <tpl hier="12" item="7"/>
          <tpl fld="4" item="0"/>
        </tpls>
      </m>
      <m>
        <tpls c="8">
          <tpl hier="1" item="6"/>
          <tpl hier="4" item="3"/>
          <tpl fld="3" item="40"/>
          <tpl fld="2" item="66"/>
          <tpl hier="9" item="1"/>
          <tpl hier="11" item="4"/>
          <tpl hier="12" item="7"/>
          <tpl fld="4" item="0"/>
        </tpls>
      </m>
      <m>
        <tpls c="8">
          <tpl hier="1" item="6"/>
          <tpl hier="4" item="3"/>
          <tpl fld="3" item="50"/>
          <tpl fld="2" item="66"/>
          <tpl hier="9" item="1"/>
          <tpl hier="11" item="4"/>
          <tpl hier="12" item="7"/>
          <tpl fld="4" item="0"/>
        </tpls>
      </m>
      <m>
        <tpls c="8">
          <tpl hier="1" item="6"/>
          <tpl hier="4" item="3"/>
          <tpl fld="3" item="49"/>
          <tpl fld="2" item="66"/>
          <tpl hier="9" item="1"/>
          <tpl hier="11" item="4"/>
          <tpl hier="12" item="7"/>
          <tpl fld="4" item="0"/>
        </tpls>
      </m>
      <m>
        <tpls c="8">
          <tpl hier="1" item="6"/>
          <tpl hier="4" item="3"/>
          <tpl fld="3" item="37"/>
          <tpl fld="2" item="48"/>
          <tpl hier="9" item="1"/>
          <tpl hier="11" item="4"/>
          <tpl hier="12" item="7"/>
          <tpl fld="4" item="0"/>
        </tpls>
      </m>
      <m>
        <tpls c="8">
          <tpl hier="1" item="6"/>
          <tpl hier="4" item="3"/>
          <tpl fld="3" item="39"/>
          <tpl fld="2" item="48"/>
          <tpl hier="9" item="1"/>
          <tpl hier="11" item="4"/>
          <tpl hier="12" item="7"/>
          <tpl fld="4" item="0"/>
        </tpls>
      </m>
      <m>
        <tpls c="8">
          <tpl hier="1" item="6"/>
          <tpl hier="4" item="3"/>
          <tpl fld="3" item="28"/>
          <tpl fld="2" item="48"/>
          <tpl hier="9" item="1"/>
          <tpl hier="11" item="4"/>
          <tpl hier="12" item="7"/>
          <tpl fld="4" item="0"/>
        </tpls>
      </m>
      <m>
        <tpls c="8">
          <tpl hier="1" item="6"/>
          <tpl hier="4" item="3"/>
          <tpl fld="3" item="33"/>
          <tpl fld="2" item="48"/>
          <tpl hier="9" item="1"/>
          <tpl hier="11" item="4"/>
          <tpl hier="12" item="7"/>
          <tpl fld="4" item="0"/>
        </tpls>
      </m>
      <m>
        <tpls c="8">
          <tpl hier="1" item="6"/>
          <tpl hier="4" item="3"/>
          <tpl fld="3" item="16"/>
          <tpl fld="2" item="53"/>
          <tpl hier="9" item="1"/>
          <tpl hier="11" item="4"/>
          <tpl hier="12" item="7"/>
          <tpl fld="4" item="0"/>
        </tpls>
      </m>
      <m>
        <tpls c="8">
          <tpl hier="1" item="6"/>
          <tpl hier="4" item="3"/>
          <tpl fld="3" item="7"/>
          <tpl fld="2" item="53"/>
          <tpl hier="9" item="1"/>
          <tpl hier="11" item="4"/>
          <tpl hier="12" item="7"/>
          <tpl fld="4" item="0"/>
        </tpls>
      </m>
      <m>
        <tpls c="8">
          <tpl hier="1" item="6"/>
          <tpl hier="4" item="3"/>
          <tpl fld="3" item="1"/>
          <tpl fld="2" item="53"/>
          <tpl hier="9" item="1"/>
          <tpl hier="11" item="4"/>
          <tpl hier="12" item="7"/>
          <tpl fld="4" item="0"/>
        </tpls>
      </m>
      <m>
        <tpls c="8">
          <tpl hier="1" item="6"/>
          <tpl hier="4" item="3"/>
          <tpl fld="3" item="44"/>
          <tpl fld="2" item="57"/>
          <tpl hier="9" item="1"/>
          <tpl hier="11" item="4"/>
          <tpl hier="12" item="7"/>
          <tpl fld="4" item="0"/>
        </tpls>
      </m>
      <m>
        <tpls c="8">
          <tpl hier="1" item="6"/>
          <tpl hier="4" item="3"/>
          <tpl fld="3" item="37"/>
          <tpl fld="2" item="61"/>
          <tpl hier="9" item="1"/>
          <tpl hier="11" item="4"/>
          <tpl hier="12" item="7"/>
          <tpl fld="4" item="0"/>
        </tpls>
      </m>
      <m>
        <tpls c="8">
          <tpl hier="1" item="6"/>
          <tpl hier="4" item="3"/>
          <tpl fld="3" item="10"/>
          <tpl fld="2" item="46"/>
          <tpl hier="9" item="1"/>
          <tpl hier="11" item="4"/>
          <tpl hier="12" item="7"/>
          <tpl fld="4" item="0"/>
        </tpls>
      </m>
      <m>
        <tpls c="8">
          <tpl hier="1" item="6"/>
          <tpl hier="4" item="3"/>
          <tpl fld="3" item="22"/>
          <tpl fld="2" item="58"/>
          <tpl hier="9" item="1"/>
          <tpl hier="11" item="4"/>
          <tpl hier="12" item="7"/>
          <tpl fld="4" item="0"/>
        </tpls>
      </m>
      <m>
        <tpls c="8">
          <tpl hier="1" item="6"/>
          <tpl hier="4" item="3"/>
          <tpl fld="3" item="0"/>
          <tpl fld="2" item="82"/>
          <tpl hier="9" item="1"/>
          <tpl hier="11" item="4"/>
          <tpl hier="12" item="7"/>
          <tpl fld="4" item="0"/>
        </tpls>
      </m>
      <m>
        <tpls c="8">
          <tpl hier="1" item="6"/>
          <tpl hier="4" item="3"/>
          <tpl fld="3" item="28"/>
          <tpl fld="2" item="52"/>
          <tpl hier="9" item="1"/>
          <tpl hier="11" item="4"/>
          <tpl hier="12" item="7"/>
          <tpl fld="4" item="0"/>
        </tpls>
      </m>
      <m>
        <tpls c="8">
          <tpl hier="1" item="6"/>
          <tpl hier="4" item="3"/>
          <tpl fld="3" item="11"/>
          <tpl fld="2" item="60"/>
          <tpl hier="9" item="1"/>
          <tpl hier="11" item="4"/>
          <tpl hier="12" item="7"/>
          <tpl fld="4" item="0"/>
        </tpls>
      </m>
      <m>
        <tpls c="8">
          <tpl hier="1" item="6"/>
          <tpl hier="4" item="3"/>
          <tpl fld="3" item="38"/>
          <tpl fld="2" item="42"/>
          <tpl hier="9" item="1"/>
          <tpl hier="11" item="4"/>
          <tpl hier="12" item="7"/>
          <tpl fld="4" item="0"/>
        </tpls>
      </m>
      <m>
        <tpls c="8">
          <tpl hier="1" item="6"/>
          <tpl hier="4" item="3"/>
          <tpl fld="3" item="29"/>
          <tpl fld="2" item="77"/>
          <tpl hier="9" item="1"/>
          <tpl hier="11" item="4"/>
          <tpl hier="12" item="7"/>
          <tpl fld="4" item="0"/>
        </tpls>
      </m>
      <m>
        <tpls c="8">
          <tpl hier="1" item="6"/>
          <tpl hier="4" item="3"/>
          <tpl fld="3" item="34"/>
          <tpl fld="2" item="59"/>
          <tpl hier="9" item="1"/>
          <tpl hier="11" item="4"/>
          <tpl hier="12" item="7"/>
          <tpl fld="4" item="0"/>
        </tpls>
      </m>
      <m>
        <tpls c="8">
          <tpl hier="1" item="6"/>
          <tpl hier="4" item="3"/>
          <tpl fld="3" item="48"/>
          <tpl fld="2" item="49"/>
          <tpl hier="9" item="1"/>
          <tpl hier="11" item="4"/>
          <tpl hier="12" item="7"/>
          <tpl fld="4" item="0"/>
        </tpls>
      </m>
      <m>
        <tpls c="8">
          <tpl hier="1" item="6"/>
          <tpl hier="4" item="3"/>
          <tpl fld="3" item="48"/>
          <tpl fld="2" item="14"/>
          <tpl hier="9" item="1"/>
          <tpl hier="11" item="4"/>
          <tpl hier="12" item="7"/>
          <tpl fld="4" item="0"/>
        </tpls>
      </m>
      <m>
        <tpls c="8">
          <tpl hier="1" item="6"/>
          <tpl hier="4" item="3"/>
          <tpl fld="3" item="55"/>
          <tpl fld="2" item="71"/>
          <tpl hier="9" item="1"/>
          <tpl hier="11" item="4"/>
          <tpl hier="12" item="7"/>
          <tpl fld="4" item="0"/>
        </tpls>
      </m>
      <m>
        <tpls c="8">
          <tpl hier="1" item="6"/>
          <tpl hier="4" item="3"/>
          <tpl fld="3" item="40"/>
          <tpl fld="2" item="74"/>
          <tpl hier="9" item="1"/>
          <tpl hier="11" item="4"/>
          <tpl hier="12" item="7"/>
          <tpl fld="4" item="0"/>
        </tpls>
      </m>
      <m>
        <tpls c="8">
          <tpl hier="1" item="6"/>
          <tpl hier="4" item="3"/>
          <tpl fld="3" item="28"/>
          <tpl fld="2" item="76"/>
          <tpl hier="9" item="1"/>
          <tpl hier="11" item="4"/>
          <tpl hier="12" item="7"/>
          <tpl fld="4" item="0"/>
        </tpls>
      </m>
      <m>
        <tpls c="8">
          <tpl hier="1" item="6"/>
          <tpl hier="4" item="3"/>
          <tpl fld="3" item="19"/>
          <tpl fld="2" item="76"/>
          <tpl hier="9" item="1"/>
          <tpl hier="11" item="4"/>
          <tpl hier="12" item="7"/>
          <tpl fld="4" item="0"/>
        </tpls>
      </m>
      <m>
        <tpls c="8">
          <tpl hier="1" item="6"/>
          <tpl hier="4" item="3"/>
          <tpl fld="3" item="26"/>
          <tpl fld="2" item="83"/>
          <tpl hier="9" item="1"/>
          <tpl hier="11" item="4"/>
          <tpl hier="12" item="7"/>
          <tpl fld="4" item="0"/>
        </tpls>
      </m>
      <m>
        <tpls c="8">
          <tpl hier="1" item="6"/>
          <tpl hier="4" item="3"/>
          <tpl fld="3" item="25"/>
          <tpl fld="2" item="83"/>
          <tpl hier="9" item="1"/>
          <tpl hier="11" item="4"/>
          <tpl hier="12" item="7"/>
          <tpl fld="4" item="0"/>
        </tpls>
      </m>
      <m>
        <tpls c="8">
          <tpl hier="1" item="6"/>
          <tpl hier="4" item="3"/>
          <tpl fld="3" item="24"/>
          <tpl fld="2" item="83"/>
          <tpl hier="9" item="1"/>
          <tpl hier="11" item="4"/>
          <tpl hier="12" item="7"/>
          <tpl fld="4" item="0"/>
        </tpls>
      </m>
      <m>
        <tpls c="8">
          <tpl hier="1" item="6"/>
          <tpl hier="4" item="3"/>
          <tpl fld="3" item="23"/>
          <tpl fld="2" item="83"/>
          <tpl hier="9" item="1"/>
          <tpl hier="11" item="4"/>
          <tpl hier="12" item="7"/>
          <tpl fld="4" item="0"/>
        </tpls>
      </m>
      <m>
        <tpls c="8">
          <tpl hier="1" item="6"/>
          <tpl hier="4" item="3"/>
          <tpl fld="3" item="10"/>
          <tpl fld="2" item="75"/>
          <tpl hier="9" item="1"/>
          <tpl hier="11" item="4"/>
          <tpl hier="12" item="7"/>
          <tpl fld="4" item="0"/>
        </tpls>
      </m>
      <m>
        <tpls c="8">
          <tpl hier="1" item="6"/>
          <tpl hier="4" item="3"/>
          <tpl fld="3" item="12"/>
          <tpl fld="2" item="75"/>
          <tpl hier="9" item="1"/>
          <tpl hier="11" item="4"/>
          <tpl hier="12" item="7"/>
          <tpl fld="4" item="0"/>
        </tpls>
      </m>
      <m>
        <tpls c="8">
          <tpl hier="1" item="6"/>
          <tpl hier="4" item="3"/>
          <tpl fld="3" item="11"/>
          <tpl fld="2" item="75"/>
          <tpl hier="9" item="1"/>
          <tpl hier="11" item="4"/>
          <tpl hier="12" item="7"/>
          <tpl fld="4" item="0"/>
        </tpls>
      </m>
      <m>
        <tpls c="8">
          <tpl hier="1" item="6"/>
          <tpl hier="4" item="3"/>
          <tpl fld="3" item="9"/>
          <tpl fld="2" item="75"/>
          <tpl hier="9" item="1"/>
          <tpl hier="11" item="4"/>
          <tpl hier="12" item="7"/>
          <tpl fld="4" item="0"/>
        </tpls>
      </m>
      <m>
        <tpls c="8">
          <tpl hier="1" item="6"/>
          <tpl hier="4" item="3"/>
          <tpl fld="3" item="57"/>
          <tpl fld="2" item="80"/>
          <tpl hier="9" item="1"/>
          <tpl hier="11" item="4"/>
          <tpl hier="12" item="7"/>
          <tpl fld="4" item="0"/>
        </tpls>
      </m>
      <m>
        <tpls c="8">
          <tpl hier="1" item="6"/>
          <tpl hier="4" item="3"/>
          <tpl fld="3" item="3"/>
          <tpl fld="2" item="80"/>
          <tpl hier="9" item="1"/>
          <tpl hier="11" item="4"/>
          <tpl hier="12" item="7"/>
          <tpl fld="4" item="0"/>
        </tpls>
      </m>
      <m>
        <tpls c="8">
          <tpl hier="1" item="6"/>
          <tpl hier="4" item="3"/>
          <tpl fld="3" item="1"/>
          <tpl fld="2" item="80"/>
          <tpl hier="9" item="1"/>
          <tpl hier="11" item="4"/>
          <tpl hier="12" item="7"/>
          <tpl fld="4" item="0"/>
        </tpls>
      </m>
      <m>
        <tpls c="8">
          <tpl hier="1" item="6"/>
          <tpl hier="4" item="3"/>
          <tpl fld="3" item="20"/>
          <tpl fld="2" item="84"/>
          <tpl hier="9" item="1"/>
          <tpl hier="11" item="4"/>
          <tpl hier="12" item="7"/>
          <tpl fld="4" item="0"/>
        </tpls>
      </m>
      <m>
        <tpls c="8">
          <tpl hier="1" item="6"/>
          <tpl hier="4" item="3"/>
          <tpl fld="3" item="51"/>
          <tpl fld="2" item="84"/>
          <tpl hier="9" item="1"/>
          <tpl hier="11" item="4"/>
          <tpl hier="12" item="7"/>
          <tpl fld="4" item="0"/>
        </tpls>
      </m>
      <m>
        <tpls c="8">
          <tpl hier="1" item="6"/>
          <tpl hier="4" item="3"/>
          <tpl fld="3" item="38"/>
          <tpl fld="2" item="84"/>
          <tpl hier="9" item="1"/>
          <tpl hier="11" item="4"/>
          <tpl hier="12" item="7"/>
          <tpl fld="4" item="0"/>
        </tpls>
      </m>
      <m>
        <tpls c="8">
          <tpl hier="1" item="6"/>
          <tpl hier="4" item="3"/>
          <tpl fld="3" item="44"/>
          <tpl fld="2" item="70"/>
          <tpl hier="9" item="1"/>
          <tpl hier="11" item="4"/>
          <tpl hier="12" item="7"/>
          <tpl fld="4" item="0"/>
        </tpls>
      </m>
      <m>
        <tpls c="8">
          <tpl hier="1" item="6"/>
          <tpl hier="4" item="3"/>
          <tpl fld="3" item="43"/>
          <tpl fld="2" item="70"/>
          <tpl hier="9" item="1"/>
          <tpl hier="11" item="4"/>
          <tpl hier="12" item="7"/>
          <tpl fld="4" item="0"/>
        </tpls>
      </m>
      <m>
        <tpls c="8">
          <tpl hier="1" item="6"/>
          <tpl hier="4" item="3"/>
          <tpl fld="3" item="42"/>
          <tpl fld="2" item="70"/>
          <tpl hier="9" item="1"/>
          <tpl hier="11" item="4"/>
          <tpl hier="12" item="7"/>
          <tpl fld="4" item="0"/>
        </tpls>
      </m>
      <m>
        <tpls c="8">
          <tpl hier="1" item="6"/>
          <tpl hier="4" item="3"/>
          <tpl fld="3" item="41"/>
          <tpl fld="2" item="70"/>
          <tpl hier="9" item="1"/>
          <tpl hier="11" item="4"/>
          <tpl hier="12" item="7"/>
          <tpl fld="4" item="0"/>
        </tpls>
      </m>
      <m>
        <tpls c="8">
          <tpl hier="1" item="6"/>
          <tpl hier="4" item="3"/>
          <tpl fld="3" item="32"/>
          <tpl fld="2" item="72"/>
          <tpl hier="9" item="1"/>
          <tpl hier="11" item="4"/>
          <tpl hier="12" item="7"/>
          <tpl fld="4" item="0"/>
        </tpls>
      </m>
      <m>
        <tpls c="8">
          <tpl hier="1" item="6"/>
          <tpl hier="4" item="3"/>
          <tpl fld="3" item="31"/>
          <tpl fld="2" item="72"/>
          <tpl hier="9" item="1"/>
          <tpl hier="11" item="4"/>
          <tpl hier="12" item="7"/>
          <tpl fld="4" item="0"/>
        </tpls>
      </m>
      <m>
        <tpls c="8">
          <tpl hier="1" item="6"/>
          <tpl hier="4" item="3"/>
          <tpl fld="3" item="30"/>
          <tpl fld="2" item="72"/>
          <tpl hier="9" item="1"/>
          <tpl hier="11" item="4"/>
          <tpl hier="12" item="7"/>
          <tpl fld="4" item="0"/>
        </tpls>
      </m>
      <m>
        <tpls c="8">
          <tpl hier="1" item="6"/>
          <tpl hier="4" item="3"/>
          <tpl fld="3" item="29"/>
          <tpl fld="2" item="72"/>
          <tpl hier="9" item="1"/>
          <tpl hier="11" item="4"/>
          <tpl hier="12" item="7"/>
          <tpl fld="4" item="0"/>
        </tpls>
      </m>
      <m>
        <tpls c="8">
          <tpl hier="1" item="6"/>
          <tpl hier="4" item="3"/>
          <tpl fld="3" item="16"/>
          <tpl fld="2" item="78"/>
          <tpl hier="9" item="1"/>
          <tpl hier="11" item="4"/>
          <tpl hier="12" item="7"/>
          <tpl fld="4" item="0"/>
        </tpls>
      </m>
      <m>
        <tpls c="8">
          <tpl hier="1" item="6"/>
          <tpl hier="4" item="3"/>
          <tpl fld="3" item="15"/>
          <tpl fld="2" item="78"/>
          <tpl hier="9" item="1"/>
          <tpl hier="11" item="4"/>
          <tpl hier="12" item="7"/>
          <tpl fld="4" item="0"/>
        </tpls>
      </m>
      <m>
        <tpls c="8">
          <tpl hier="1" item="6"/>
          <tpl hier="4" item="3"/>
          <tpl fld="3" item="14"/>
          <tpl fld="2" item="78"/>
          <tpl hier="9" item="1"/>
          <tpl hier="11" item="4"/>
          <tpl hier="12" item="7"/>
          <tpl fld="4" item="0"/>
        </tpls>
      </m>
      <m>
        <tpls c="8">
          <tpl hier="1" item="6"/>
          <tpl hier="4" item="3"/>
          <tpl fld="3" item="13"/>
          <tpl fld="2" item="78"/>
          <tpl hier="9" item="1"/>
          <tpl hier="11" item="4"/>
          <tpl hier="12" item="7"/>
          <tpl fld="4" item="0"/>
        </tpls>
      </m>
      <m>
        <tpls c="8">
          <tpl hier="1" item="6"/>
          <tpl hier="4" item="3"/>
          <tpl fld="3" item="4"/>
          <tpl fld="2" item="73"/>
          <tpl hier="9" item="1"/>
          <tpl hier="11" item="4"/>
          <tpl hier="12" item="7"/>
          <tpl fld="4" item="0"/>
        </tpls>
      </m>
      <m>
        <tpls c="8">
          <tpl hier="1" item="6"/>
          <tpl hier="4" item="3"/>
          <tpl fld="3" item="58"/>
          <tpl fld="2" item="73"/>
          <tpl hier="9" item="1"/>
          <tpl hier="11" item="4"/>
          <tpl hier="12" item="7"/>
          <tpl fld="4" item="0"/>
        </tpls>
      </m>
      <m>
        <tpls c="8">
          <tpl hier="1" item="6"/>
          <tpl hier="4" item="3"/>
          <tpl fld="3" item="2"/>
          <tpl fld="2" item="73"/>
          <tpl hier="9" item="1"/>
          <tpl hier="11" item="4"/>
          <tpl hier="12" item="7"/>
          <tpl fld="4" item="0"/>
        </tpls>
      </m>
      <m>
        <tpls c="8">
          <tpl hier="1" item="6"/>
          <tpl hier="4" item="3"/>
          <tpl fld="3" item="54"/>
          <tpl fld="2" item="69"/>
          <tpl hier="9" item="1"/>
          <tpl hier="11" item="4"/>
          <tpl hier="12" item="7"/>
          <tpl fld="4" item="0"/>
        </tpls>
      </m>
      <m>
        <tpls c="8">
          <tpl hier="1" item="6"/>
          <tpl hier="4" item="3"/>
          <tpl fld="3" item="53"/>
          <tpl fld="2" item="69"/>
          <tpl hier="9" item="1"/>
          <tpl hier="11" item="4"/>
          <tpl hier="12" item="7"/>
          <tpl fld="4" item="0"/>
        </tpls>
      </m>
      <m>
        <tpls c="8">
          <tpl hier="1" item="6"/>
          <tpl hier="4" item="3"/>
          <tpl fld="3" item="52"/>
          <tpl fld="2" item="69"/>
          <tpl hier="9" item="1"/>
          <tpl hier="11" item="4"/>
          <tpl hier="12" item="7"/>
          <tpl fld="4" item="0"/>
        </tpls>
      </m>
      <m>
        <tpls c="8">
          <tpl hier="1" item="6"/>
          <tpl hier="4" item="3"/>
          <tpl fld="3" item="48"/>
          <tpl fld="2" item="66"/>
          <tpl hier="9" item="1"/>
          <tpl hier="11" item="4"/>
          <tpl hier="12" item="7"/>
          <tpl fld="4" item="0"/>
        </tpls>
      </m>
      <m>
        <tpls c="8">
          <tpl hier="1" item="6"/>
          <tpl hier="4" item="3"/>
          <tpl fld="3" item="46"/>
          <tpl fld="2" item="66"/>
          <tpl hier="9" item="1"/>
          <tpl hier="11" item="4"/>
          <tpl hier="12" item="7"/>
          <tpl fld="4" item="0"/>
        </tpls>
      </m>
      <m>
        <tpls c="8">
          <tpl hier="1" item="6"/>
          <tpl hier="4" item="3"/>
          <tpl fld="3" item="45"/>
          <tpl fld="2" item="66"/>
          <tpl hier="9" item="1"/>
          <tpl hier="11" item="4"/>
          <tpl hier="12" item="7"/>
          <tpl fld="4" item="0"/>
        </tpls>
      </m>
      <m>
        <tpls c="8">
          <tpl hier="1" item="6"/>
          <tpl hier="4" item="3"/>
          <tpl fld="3" item="47"/>
          <tpl fld="2" item="66"/>
          <tpl hier="9" item="1"/>
          <tpl hier="11" item="4"/>
          <tpl hier="12" item="7"/>
          <tpl fld="4" item="0"/>
        </tpls>
      </m>
      <m>
        <tpls c="8">
          <tpl hier="1" item="6"/>
          <tpl hier="4" item="3"/>
          <tpl fld="3" item="34"/>
          <tpl fld="2" item="48"/>
          <tpl hier="9" item="1"/>
          <tpl hier="11" item="4"/>
          <tpl hier="12" item="7"/>
          <tpl fld="4" item="0"/>
        </tpls>
      </m>
      <m>
        <tpls c="8">
          <tpl hier="1" item="6"/>
          <tpl hier="4" item="3"/>
          <tpl fld="3" item="36"/>
          <tpl fld="2" item="48"/>
          <tpl hier="9" item="1"/>
          <tpl hier="11" item="4"/>
          <tpl hier="12" item="7"/>
          <tpl fld="4" item="0"/>
        </tpls>
      </m>
      <m>
        <tpls c="8">
          <tpl hier="1" item="6"/>
          <tpl hier="4" item="3"/>
          <tpl fld="3" item="27"/>
          <tpl fld="2" item="48"/>
          <tpl hier="9" item="1"/>
          <tpl hier="11" item="4"/>
          <tpl hier="12" item="7"/>
          <tpl fld="4" item="0"/>
        </tpls>
      </m>
      <m>
        <tpls c="8">
          <tpl hier="1" item="6"/>
          <tpl hier="4" item="3"/>
          <tpl fld="3" item="29"/>
          <tpl fld="2" item="48"/>
          <tpl hier="9" item="1"/>
          <tpl hier="11" item="4"/>
          <tpl hier="12" item="7"/>
          <tpl fld="4" item="0"/>
        </tpls>
      </m>
      <m>
        <tpls c="8">
          <tpl hier="1" item="6"/>
          <tpl hier="4" item="3"/>
          <tpl fld="3" item="10"/>
          <tpl fld="2" item="53"/>
          <tpl hier="9" item="1"/>
          <tpl hier="11" item="4"/>
          <tpl hier="12" item="7"/>
          <tpl fld="4" item="0"/>
        </tpls>
      </m>
      <m>
        <tpls c="8">
          <tpl hier="1" item="6"/>
          <tpl hier="4" item="3"/>
          <tpl fld="3" item="58"/>
          <tpl fld="2" item="53"/>
          <tpl hier="9" item="1"/>
          <tpl hier="11" item="4"/>
          <tpl hier="12" item="7"/>
          <tpl fld="4" item="0"/>
        </tpls>
      </m>
      <m>
        <tpls c="8">
          <tpl hier="1" item="6"/>
          <tpl hier="4" item="3"/>
          <tpl fld="3" item="55"/>
          <tpl fld="2" item="53"/>
          <tpl hier="9" item="1"/>
          <tpl hier="11" item="4"/>
          <tpl hier="12" item="7"/>
          <tpl fld="4" item="0"/>
        </tpls>
      </m>
      <m>
        <tpls c="8">
          <tpl hier="1" item="6"/>
          <tpl hier="4" item="3"/>
          <tpl fld="3" item="37"/>
          <tpl fld="2" item="57"/>
          <tpl hier="9" item="1"/>
          <tpl hier="11" item="4"/>
          <tpl hier="12" item="7"/>
          <tpl fld="4" item="0"/>
        </tpls>
      </m>
      <m>
        <tpls c="8">
          <tpl hier="1" item="6"/>
          <tpl hier="4" item="3"/>
          <tpl fld="3" item="32"/>
          <tpl fld="2" item="61"/>
          <tpl hier="9" item="1"/>
          <tpl hier="11" item="4"/>
          <tpl hier="12" item="7"/>
          <tpl fld="4" item="0"/>
        </tpls>
      </m>
      <m>
        <tpls c="8">
          <tpl hier="1" item="6"/>
          <tpl hier="4" item="3"/>
          <tpl fld="3" item="4"/>
          <tpl fld="2" item="46"/>
          <tpl hier="9" item="1"/>
          <tpl hier="11" item="4"/>
          <tpl hier="12" item="7"/>
          <tpl fld="4" item="0"/>
        </tpls>
      </m>
      <m>
        <tpls c="8">
          <tpl hier="1" item="6"/>
          <tpl hier="4" item="3"/>
          <tpl fld="3" item="12"/>
          <tpl fld="2" item="58"/>
          <tpl hier="9" item="1"/>
          <tpl hier="11" item="4"/>
          <tpl hier="12" item="7"/>
          <tpl fld="4" item="0"/>
        </tpls>
      </m>
      <m>
        <tpls c="8">
          <tpl hier="1" item="6"/>
          <tpl hier="4" item="3"/>
          <tpl fld="3" item="51"/>
          <tpl fld="2" item="82"/>
          <tpl hier="9" item="1"/>
          <tpl hier="11" item="4"/>
          <tpl hier="12" item="7"/>
          <tpl fld="4" item="0"/>
        </tpls>
      </m>
      <m>
        <tpls c="8">
          <tpl hier="1" item="6"/>
          <tpl hier="4" item="3"/>
          <tpl fld="3" item="30"/>
          <tpl fld="2" item="52"/>
          <tpl hier="9" item="1"/>
          <tpl hier="11" item="4"/>
          <tpl hier="12" item="7"/>
          <tpl fld="4" item="0"/>
        </tpls>
      </m>
      <m>
        <tpls c="8">
          <tpl hier="1" item="6"/>
          <tpl hier="4" item="3"/>
          <tpl fld="3" item="2"/>
          <tpl fld="2" item="60"/>
          <tpl hier="9" item="1"/>
          <tpl hier="11" item="4"/>
          <tpl hier="12" item="7"/>
          <tpl fld="4" item="0"/>
        </tpls>
      </m>
      <m>
        <tpls c="8">
          <tpl hier="1" item="6"/>
          <tpl hier="4" item="3"/>
          <tpl fld="3" item="47"/>
          <tpl fld="2" item="42"/>
          <tpl hier="9" item="1"/>
          <tpl hier="11" item="4"/>
          <tpl hier="12" item="7"/>
          <tpl fld="4" item="0"/>
        </tpls>
      </m>
      <m>
        <tpls c="8">
          <tpl hier="1" item="6"/>
          <tpl hier="4" item="3"/>
          <tpl fld="3" item="21"/>
          <tpl fld="2" item="77"/>
          <tpl hier="9" item="1"/>
          <tpl hier="11" item="4"/>
          <tpl hier="12" item="7"/>
          <tpl fld="4" item="0"/>
        </tpls>
      </m>
      <m>
        <tpls c="8">
          <tpl hier="1" item="6"/>
          <tpl hier="4" item="3"/>
          <tpl fld="3" item="35"/>
          <tpl fld="2" item="40"/>
          <tpl hier="9" item="1"/>
          <tpl hier="11" item="4"/>
          <tpl hier="12" item="7"/>
          <tpl fld="4" item="0"/>
        </tpls>
      </m>
      <m>
        <tpls c="8">
          <tpl hier="1" item="6"/>
          <tpl hier="4" item="3"/>
          <tpl fld="3" item="26"/>
          <tpl fld="2" item="59"/>
          <tpl hier="9" item="1"/>
          <tpl hier="11" item="4"/>
          <tpl hier="12" item="7"/>
          <tpl fld="4" item="0"/>
        </tpls>
      </m>
      <m>
        <tpls c="8">
          <tpl hier="1" item="6"/>
          <tpl hier="4" item="3"/>
          <tpl fld="3" item="31"/>
          <tpl fld="2" item="49"/>
          <tpl hier="9" item="1"/>
          <tpl hier="11" item="4"/>
          <tpl hier="12" item="7"/>
          <tpl fld="4" item="0"/>
        </tpls>
      </m>
      <m>
        <tpls c="8">
          <tpl hier="1" item="6"/>
          <tpl hier="4" item="3"/>
          <tpl fld="3" item="18"/>
          <tpl fld="2" item="29"/>
          <tpl hier="9" item="1"/>
          <tpl hier="11" item="4"/>
          <tpl hier="12" item="7"/>
          <tpl fld="4" item="0"/>
        </tpls>
      </m>
      <m>
        <tpls c="8">
          <tpl hier="1" item="6"/>
          <tpl hier="4" item="3"/>
          <tpl fld="3" item="37"/>
          <tpl fld="2" item="76"/>
          <tpl hier="9" item="1"/>
          <tpl hier="11" item="4"/>
          <tpl hier="12" item="7"/>
          <tpl fld="4" item="0"/>
        </tpls>
      </m>
      <m>
        <tpls c="8">
          <tpl hier="1" item="6"/>
          <tpl hier="4" item="3"/>
          <tpl fld="3" item="52"/>
          <tpl fld="2" item="71"/>
          <tpl hier="9" item="1"/>
          <tpl hier="11" item="4"/>
          <tpl hier="12" item="7"/>
          <tpl fld="4" item="0"/>
        </tpls>
      </m>
      <m>
        <tpls c="8">
          <tpl hier="1" item="6"/>
          <tpl hier="4" item="3"/>
          <tpl fld="3" item="45"/>
          <tpl fld="2" item="74"/>
          <tpl hier="9" item="1"/>
          <tpl hier="11" item="4"/>
          <tpl hier="12" item="7"/>
          <tpl fld="4" item="0"/>
        </tpls>
      </m>
      <m>
        <tpls c="8">
          <tpl hier="1" item="6"/>
          <tpl hier="4" item="3"/>
          <tpl fld="3" item="36"/>
          <tpl fld="2" item="76"/>
          <tpl hier="9" item="1"/>
          <tpl hier="11" item="4"/>
          <tpl hier="12" item="7"/>
          <tpl fld="4" item="0"/>
        </tpls>
      </m>
      <m>
        <tpls c="8">
          <tpl hier="1" item="6"/>
          <tpl hier="4" item="3"/>
          <tpl fld="3" item="18"/>
          <tpl fld="2" item="83"/>
          <tpl hier="9" item="1"/>
          <tpl hier="11" item="4"/>
          <tpl hier="12" item="7"/>
          <tpl fld="4" item="0"/>
        </tpls>
      </m>
      <m>
        <tpls c="8">
          <tpl hier="1" item="6"/>
          <tpl hier="4" item="3"/>
          <tpl fld="3" item="22"/>
          <tpl fld="2" item="83"/>
          <tpl hier="9" item="1"/>
          <tpl hier="11" item="4"/>
          <tpl hier="12" item="7"/>
          <tpl fld="4" item="0"/>
        </tpls>
      </m>
      <m>
        <tpls c="8">
          <tpl hier="1" item="6"/>
          <tpl hier="4" item="3"/>
          <tpl fld="3" item="21"/>
          <tpl fld="2" item="83"/>
          <tpl hier="9" item="1"/>
          <tpl hier="11" item="4"/>
          <tpl hier="12" item="7"/>
          <tpl fld="4" item="0"/>
        </tpls>
      </m>
      <m>
        <tpls c="8">
          <tpl hier="1" item="6"/>
          <tpl hier="4" item="3"/>
          <tpl fld="3" item="5"/>
          <tpl fld="2" item="75"/>
          <tpl hier="9" item="1"/>
          <tpl hier="11" item="4"/>
          <tpl hier="12" item="7"/>
          <tpl fld="4" item="0"/>
        </tpls>
      </m>
      <m>
        <tpls c="8">
          <tpl hier="1" item="6"/>
          <tpl hier="4" item="3"/>
          <tpl fld="3" item="56"/>
          <tpl fld="2" item="80"/>
          <tpl hier="9" item="1"/>
          <tpl hier="11" item="4"/>
          <tpl hier="12" item="7"/>
          <tpl fld="4" item="0"/>
        </tpls>
      </m>
      <m>
        <tpls c="8">
          <tpl hier="1" item="6"/>
          <tpl hier="4" item="3"/>
          <tpl fld="3" item="0"/>
          <tpl fld="2" item="80"/>
          <tpl hier="9" item="1"/>
          <tpl hier="11" item="4"/>
          <tpl hier="12" item="7"/>
          <tpl fld="4" item="0"/>
        </tpls>
      </m>
      <m>
        <tpls c="8">
          <tpl hier="1" item="6"/>
          <tpl hier="4" item="3"/>
          <tpl fld="3" item="55"/>
          <tpl fld="2" item="80"/>
          <tpl hier="9" item="1"/>
          <tpl hier="11" item="4"/>
          <tpl hier="12" item="7"/>
          <tpl fld="4" item="0"/>
        </tpls>
      </m>
      <m>
        <tpls c="8">
          <tpl hier="1" item="6"/>
          <tpl hier="4" item="3"/>
          <tpl fld="3" item="35"/>
          <tpl fld="2" item="84"/>
          <tpl hier="9" item="1"/>
          <tpl hier="11" item="4"/>
          <tpl hier="12" item="7"/>
          <tpl fld="4" item="0"/>
        </tpls>
      </m>
      <m>
        <tpls c="8">
          <tpl hier="1" item="6"/>
          <tpl hier="4" item="3"/>
          <tpl fld="3" item="40"/>
          <tpl fld="2" item="84"/>
          <tpl hier="9" item="1"/>
          <tpl hier="11" item="4"/>
          <tpl hier="12" item="7"/>
          <tpl fld="4" item="0"/>
        </tpls>
      </m>
      <m>
        <tpls c="8">
          <tpl hier="1" item="6"/>
          <tpl hier="4" item="3"/>
          <tpl fld="3" item="50"/>
          <tpl fld="2" item="84"/>
          <tpl hier="9" item="1"/>
          <tpl hier="11" item="4"/>
          <tpl hier="12" item="7"/>
          <tpl fld="4" item="0"/>
        </tpls>
      </m>
      <m>
        <tpls c="8">
          <tpl hier="1" item="6"/>
          <tpl hier="4" item="3"/>
          <tpl fld="3" item="49"/>
          <tpl fld="2" item="84"/>
          <tpl hier="9" item="1"/>
          <tpl hier="11" item="4"/>
          <tpl hier="12" item="7"/>
          <tpl fld="4" item="0"/>
        </tpls>
      </m>
      <m>
        <tpls c="8">
          <tpl hier="1" item="6"/>
          <tpl hier="4" item="3"/>
          <tpl fld="3" item="39"/>
          <tpl fld="2" item="70"/>
          <tpl hier="9" item="1"/>
          <tpl hier="11" item="4"/>
          <tpl hier="12" item="7"/>
          <tpl fld="4" item="0"/>
        </tpls>
      </m>
      <m>
        <tpls c="8">
          <tpl hier="1" item="6"/>
          <tpl hier="4" item="3"/>
          <tpl fld="3" item="25"/>
          <tpl fld="2" item="72"/>
          <tpl hier="9" item="1"/>
          <tpl hier="11" item="4"/>
          <tpl hier="12" item="7"/>
          <tpl fld="4" item="0"/>
        </tpls>
      </m>
      <m>
        <tpls c="8">
          <tpl hier="1" item="6"/>
          <tpl hier="4" item="3"/>
          <tpl fld="3" item="24"/>
          <tpl fld="2" item="72"/>
          <tpl hier="9" item="1"/>
          <tpl hier="11" item="4"/>
          <tpl hier="12" item="7"/>
          <tpl fld="4" item="0"/>
        </tpls>
      </m>
      <m>
        <tpls c="8">
          <tpl hier="1" item="6"/>
          <tpl hier="4" item="3"/>
          <tpl fld="3" item="23"/>
          <tpl fld="2" item="72"/>
          <tpl hier="9" item="1"/>
          <tpl hier="11" item="4"/>
          <tpl hier="12" item="7"/>
          <tpl fld="4" item="0"/>
        </tpls>
      </m>
      <m>
        <tpls c="8">
          <tpl hier="1" item="6"/>
          <tpl hier="4" item="3"/>
          <tpl fld="3" item="10"/>
          <tpl fld="2" item="78"/>
          <tpl hier="9" item="1"/>
          <tpl hier="11" item="4"/>
          <tpl hier="12" item="7"/>
          <tpl fld="4" item="0"/>
        </tpls>
      </m>
      <m>
        <tpls c="8">
          <tpl hier="1" item="6"/>
          <tpl hier="4" item="3"/>
          <tpl fld="3" item="12"/>
          <tpl fld="2" item="78"/>
          <tpl hier="9" item="1"/>
          <tpl hier="11" item="4"/>
          <tpl hier="12" item="7"/>
          <tpl fld="4" item="0"/>
        </tpls>
      </m>
      <m>
        <tpls c="8">
          <tpl hier="1" item="6"/>
          <tpl hier="4" item="3"/>
          <tpl fld="3" item="11"/>
          <tpl fld="2" item="78"/>
          <tpl hier="9" item="1"/>
          <tpl hier="11" item="4"/>
          <tpl hier="12" item="7"/>
          <tpl fld="4" item="0"/>
        </tpls>
      </m>
      <m>
        <tpls c="8">
          <tpl hier="1" item="6"/>
          <tpl hier="4" item="3"/>
          <tpl fld="3" item="9"/>
          <tpl fld="2" item="78"/>
          <tpl hier="9" item="1"/>
          <tpl hier="11" item="4"/>
          <tpl hier="12" item="7"/>
          <tpl fld="4" item="0"/>
        </tpls>
      </m>
      <m>
        <tpls c="8">
          <tpl hier="1" item="6"/>
          <tpl hier="4" item="3"/>
          <tpl fld="3" item="57"/>
          <tpl fld="2" item="73"/>
          <tpl hier="9" item="1"/>
          <tpl hier="11" item="4"/>
          <tpl hier="12" item="7"/>
          <tpl fld="4" item="0"/>
        </tpls>
      </m>
      <m>
        <tpls c="8">
          <tpl hier="1" item="6"/>
          <tpl hier="4" item="3"/>
          <tpl fld="3" item="3"/>
          <tpl fld="2" item="73"/>
          <tpl hier="9" item="1"/>
          <tpl hier="11" item="4"/>
          <tpl hier="12" item="7"/>
          <tpl fld="4" item="0"/>
        </tpls>
      </m>
      <m>
        <tpls c="8">
          <tpl hier="1" item="6"/>
          <tpl hier="4" item="3"/>
          <tpl fld="3" item="1"/>
          <tpl fld="2" item="73"/>
          <tpl hier="9" item="1"/>
          <tpl hier="11" item="4"/>
          <tpl hier="12" item="7"/>
          <tpl fld="4" item="0"/>
        </tpls>
      </m>
      <m>
        <tpls c="8">
          <tpl hier="1" item="6"/>
          <tpl hier="4" item="3"/>
          <tpl fld="3" item="20"/>
          <tpl fld="2" item="69"/>
          <tpl hier="9" item="1"/>
          <tpl hier="11" item="4"/>
          <tpl hier="12" item="7"/>
          <tpl fld="4" item="0"/>
        </tpls>
      </m>
      <m>
        <tpls c="8">
          <tpl hier="1" item="6"/>
          <tpl hier="4" item="3"/>
          <tpl fld="3" item="51"/>
          <tpl fld="2" item="69"/>
          <tpl hier="9" item="1"/>
          <tpl hier="11" item="4"/>
          <tpl hier="12" item="7"/>
          <tpl fld="4" item="0"/>
        </tpls>
      </m>
      <m>
        <tpls c="8">
          <tpl hier="1" item="6"/>
          <tpl hier="4" item="3"/>
          <tpl fld="3" item="38"/>
          <tpl fld="2" item="69"/>
          <tpl hier="9" item="1"/>
          <tpl hier="11" item="4"/>
          <tpl hier="12" item="7"/>
          <tpl fld="4" item="0"/>
        </tpls>
      </m>
      <m>
        <tpls c="8">
          <tpl hier="1" item="6"/>
          <tpl hier="4" item="3"/>
          <tpl fld="3" item="44"/>
          <tpl fld="2" item="66"/>
          <tpl hier="9" item="1"/>
          <tpl hier="11" item="4"/>
          <tpl hier="12" item="7"/>
          <tpl fld="4" item="0"/>
        </tpls>
      </m>
      <m>
        <tpls c="8">
          <tpl hier="1" item="6"/>
          <tpl hier="4" item="3"/>
          <tpl fld="3" item="43"/>
          <tpl fld="2" item="66"/>
          <tpl hier="9" item="1"/>
          <tpl hier="11" item="4"/>
          <tpl hier="12" item="7"/>
          <tpl fld="4" item="0"/>
        </tpls>
      </m>
      <m>
        <tpls c="8">
          <tpl hier="1" item="6"/>
          <tpl hier="4" item="3"/>
          <tpl fld="3" item="42"/>
          <tpl fld="2" item="66"/>
          <tpl hier="9" item="1"/>
          <tpl hier="11" item="4"/>
          <tpl hier="12" item="7"/>
          <tpl fld="4" item="0"/>
        </tpls>
      </m>
      <m>
        <tpls c="8">
          <tpl hier="1" item="6"/>
          <tpl hier="4" item="3"/>
          <tpl fld="3" item="41"/>
          <tpl fld="2" item="66"/>
          <tpl hier="9" item="1"/>
          <tpl hier="11" item="4"/>
          <tpl hier="12" item="7"/>
          <tpl fld="4" item="0"/>
        </tpls>
      </m>
      <m>
        <tpls c="8">
          <tpl hier="1" item="6"/>
          <tpl hier="4" item="3"/>
          <tpl fld="3" item="32"/>
          <tpl fld="2" item="48"/>
          <tpl hier="9" item="1"/>
          <tpl hier="11" item="4"/>
          <tpl hier="12" item="7"/>
          <tpl fld="4" item="0"/>
        </tpls>
      </m>
      <m>
        <tpls c="8">
          <tpl hier="1" item="6"/>
          <tpl hier="4" item="3"/>
          <tpl fld="3" item="31"/>
          <tpl fld="2" item="48"/>
          <tpl hier="9" item="1"/>
          <tpl hier="11" item="4"/>
          <tpl hier="12" item="7"/>
          <tpl fld="4" item="0"/>
        </tpls>
      </m>
      <m>
        <tpls c="8">
          <tpl hier="1" item="6"/>
          <tpl hier="4" item="3"/>
          <tpl fld="3" item="30"/>
          <tpl fld="2" item="48"/>
          <tpl hier="9" item="1"/>
          <tpl hier="11" item="4"/>
          <tpl hier="12" item="7"/>
          <tpl fld="4" item="0"/>
        </tpls>
      </m>
      <m>
        <tpls c="8">
          <tpl hier="1" item="6"/>
          <tpl hier="4" item="3"/>
          <tpl fld="3" item="23"/>
          <tpl fld="2" item="48"/>
          <tpl hier="9" item="1"/>
          <tpl hier="11" item="4"/>
          <tpl hier="12" item="7"/>
          <tpl fld="4" item="0"/>
        </tpls>
      </m>
      <m>
        <tpls c="8">
          <tpl hier="1" item="6"/>
          <tpl hier="4" item="3"/>
          <tpl fld="3" item="8"/>
          <tpl fld="2" item="53"/>
          <tpl hier="9" item="1"/>
          <tpl hier="11" item="4"/>
          <tpl hier="12" item="7"/>
          <tpl fld="4" item="0"/>
        </tpls>
      </m>
      <m>
        <tpls c="8">
          <tpl hier="1" item="6"/>
          <tpl hier="4" item="3"/>
          <tpl fld="3" item="3"/>
          <tpl fld="2" item="53"/>
          <tpl hier="9" item="1"/>
          <tpl hier="11" item="4"/>
          <tpl hier="12" item="7"/>
          <tpl fld="4" item="0"/>
        </tpls>
      </m>
      <m>
        <tpls c="8">
          <tpl hier="1" item="6"/>
          <tpl hier="4" item="3"/>
          <tpl fld="3" item="38"/>
          <tpl fld="2" item="53"/>
          <tpl hier="9" item="1"/>
          <tpl hier="11" item="4"/>
          <tpl hier="12" item="7"/>
          <tpl fld="4" item="0"/>
        </tpls>
      </m>
      <m>
        <tpls c="8">
          <tpl hier="1" item="6"/>
          <tpl hier="4" item="3"/>
          <tpl fld="3" item="34"/>
          <tpl fld="2" item="57"/>
          <tpl hier="9" item="1"/>
          <tpl hier="11" item="4"/>
          <tpl hier="12" item="7"/>
          <tpl fld="4" item="0"/>
        </tpls>
      </m>
      <m>
        <tpls c="8">
          <tpl hier="1" item="6"/>
          <tpl hier="4" item="3"/>
          <tpl fld="3" item="39"/>
          <tpl fld="2" item="61"/>
          <tpl hier="9" item="1"/>
          <tpl hier="11" item="4"/>
          <tpl hier="12" item="7"/>
          <tpl fld="4" item="0"/>
        </tpls>
      </m>
      <m>
        <tpls c="8">
          <tpl hier="1" item="6"/>
          <tpl hier="4" item="3"/>
          <tpl fld="3" item="12"/>
          <tpl fld="2" item="46"/>
          <tpl hier="9" item="1"/>
          <tpl hier="11" item="4"/>
          <tpl hier="12" item="7"/>
          <tpl fld="4" item="0"/>
        </tpls>
      </m>
      <m>
        <tpls c="8">
          <tpl hier="1" item="6"/>
          <tpl hier="4" item="3"/>
          <tpl fld="3" item="17"/>
          <tpl fld="2" item="58"/>
          <tpl hier="9" item="1"/>
          <tpl hier="11" item="4"/>
          <tpl hier="12" item="7"/>
          <tpl fld="4" item="0"/>
        </tpls>
      </m>
      <m>
        <tpls c="8">
          <tpl hier="1" item="6"/>
          <tpl hier="4" item="3"/>
          <tpl fld="3" item="55"/>
          <tpl fld="2" item="82"/>
          <tpl hier="9" item="1"/>
          <tpl hier="11" item="4"/>
          <tpl hier="12" item="7"/>
          <tpl fld="4" item="0"/>
        </tpls>
      </m>
      <m>
        <tpls c="8">
          <tpl hier="1" item="6"/>
          <tpl hier="4" item="3"/>
          <tpl fld="3" item="19"/>
          <tpl fld="2" item="52"/>
          <tpl hier="9" item="1"/>
          <tpl hier="11" item="4"/>
          <tpl hier="12" item="7"/>
          <tpl fld="4" item="0"/>
        </tpls>
      </m>
      <m>
        <tpls c="8">
          <tpl hier="1" item="6"/>
          <tpl hier="4" item="3"/>
          <tpl fld="3" item="9"/>
          <tpl fld="2" item="60"/>
          <tpl hier="9" item="1"/>
          <tpl hier="11" item="4"/>
          <tpl hier="12" item="7"/>
          <tpl fld="4" item="0"/>
        </tpls>
      </m>
      <m>
        <tpls c="8">
          <tpl hier="1" item="6"/>
          <tpl hier="4" item="3"/>
          <tpl fld="3" item="44"/>
          <tpl fld="2" item="62"/>
          <tpl hier="9" item="1"/>
          <tpl hier="11" item="4"/>
          <tpl hier="12" item="7"/>
          <tpl fld="4" item="0"/>
        </tpls>
      </m>
      <m>
        <tpls c="8">
          <tpl hier="1" item="6"/>
          <tpl hier="4" item="3"/>
          <tpl fld="3" item="16"/>
          <tpl fld="2" item="28"/>
          <tpl hier="9" item="1"/>
          <tpl hier="11" item="4"/>
          <tpl hier="12" item="7"/>
          <tpl fld="4" item="0"/>
        </tpls>
      </m>
      <m>
        <tpls c="8">
          <tpl hier="1" item="6"/>
          <tpl hier="4" item="3"/>
          <tpl fld="3" item="54"/>
          <tpl fld="2" item="40"/>
          <tpl hier="9" item="1"/>
          <tpl hier="11" item="4"/>
          <tpl hier="12" item="7"/>
          <tpl fld="4" item="0"/>
        </tpls>
      </m>
      <m>
        <tpls c="8">
          <tpl hier="1" item="6"/>
          <tpl hier="4" item="3"/>
          <tpl fld="3" item="36"/>
          <tpl fld="2" item="59"/>
          <tpl hier="9" item="1"/>
          <tpl hier="11" item="4"/>
          <tpl hier="12" item="7"/>
          <tpl fld="4" item="0"/>
        </tpls>
      </m>
      <m>
        <tpls c="8">
          <tpl hier="1" item="6"/>
          <tpl hier="4" item="3"/>
          <tpl fld="3" item="11"/>
          <tpl fld="2" item="49"/>
          <tpl hier="9" item="1"/>
          <tpl hier="11" item="4"/>
          <tpl hier="12" item="7"/>
          <tpl fld="4" item="0"/>
        </tpls>
      </m>
      <m>
        <tpls c="8">
          <tpl hier="1" item="6"/>
          <tpl hier="4" item="3"/>
          <tpl fld="3" item="56"/>
          <tpl fld="2" item="26"/>
          <tpl hier="9" item="1"/>
          <tpl hier="11" item="4"/>
          <tpl hier="12" item="7"/>
          <tpl fld="4" item="0"/>
        </tpls>
      </m>
      <m>
        <tpls c="8">
          <tpl hier="1" item="6"/>
          <tpl hier="4" item="3"/>
          <tpl fld="3" item="9"/>
          <tpl fld="2" item="71"/>
          <tpl hier="9" item="1"/>
          <tpl hier="11" item="4"/>
          <tpl hier="12" item="7"/>
          <tpl fld="4" item="0"/>
        </tpls>
      </m>
      <m>
        <tpls c="8">
          <tpl hier="1" item="6"/>
          <tpl hier="4" item="3"/>
          <tpl fld="3" item="0"/>
          <tpl fld="2" item="71"/>
          <tpl hier="9" item="1"/>
          <tpl hier="11" item="4"/>
          <tpl hier="12" item="7"/>
          <tpl fld="4" item="0"/>
        </tpls>
      </m>
      <m>
        <tpls c="8">
          <tpl hier="1" item="6"/>
          <tpl hier="4" item="3"/>
          <tpl fld="3" item="50"/>
          <tpl fld="2" item="74"/>
          <tpl hier="9" item="1"/>
          <tpl hier="11" item="4"/>
          <tpl hier="12" item="7"/>
          <tpl fld="4" item="0"/>
        </tpls>
      </m>
      <m>
        <tpls c="8">
          <tpl hier="1" item="6"/>
          <tpl hier="4" item="3"/>
          <tpl fld="3" item="48"/>
          <tpl fld="2" item="74"/>
          <tpl hier="9" item="1"/>
          <tpl hier="11" item="4"/>
          <tpl hier="12" item="7"/>
          <tpl fld="4" item="0"/>
        </tpls>
      </m>
      <m>
        <tpls c="8">
          <tpl hier="1" item="6"/>
          <tpl hier="4" item="3"/>
          <tpl fld="3" item="33"/>
          <tpl fld="2" item="76"/>
          <tpl hier="9" item="1"/>
          <tpl hier="11" item="4"/>
          <tpl hier="12" item="7"/>
          <tpl fld="4" item="0"/>
        </tpls>
      </m>
      <m>
        <tpls c="8">
          <tpl hier="1" item="6"/>
          <tpl hier="4" item="3"/>
          <tpl fld="3" item="6"/>
          <tpl fld="2" item="75"/>
          <tpl hier="9" item="1"/>
          <tpl hier="11" item="4"/>
          <tpl hier="12" item="7"/>
          <tpl fld="4" item="0"/>
        </tpls>
      </m>
      <m>
        <tpls c="8">
          <tpl hier="1" item="6"/>
          <tpl hier="4" item="3"/>
          <tpl fld="3" item="19"/>
          <tpl fld="2" item="70"/>
          <tpl hier="9" item="1"/>
          <tpl hier="11" item="4"/>
          <tpl hier="12" item="7"/>
          <tpl fld="4" item="0"/>
        </tpls>
      </m>
      <m>
        <tpls c="8">
          <tpl hier="1" item="6"/>
          <tpl hier="4" item="3"/>
          <tpl fld="3" item="51"/>
          <tpl fld="2" item="71"/>
          <tpl hier="9" item="1"/>
          <tpl hier="11" item="4"/>
          <tpl hier="12" item="7"/>
          <tpl fld="4" item="0"/>
        </tpls>
      </m>
      <m>
        <tpls c="8">
          <tpl hier="1" item="6"/>
          <tpl hier="4" item="3"/>
          <tpl fld="3" item="43"/>
          <tpl fld="2" item="74"/>
          <tpl hier="9" item="1"/>
          <tpl hier="11" item="4"/>
          <tpl hier="12" item="7"/>
          <tpl fld="4" item="0"/>
        </tpls>
      </m>
      <m>
        <tpls c="8">
          <tpl hier="1" item="6"/>
          <tpl hier="4" item="3"/>
          <tpl fld="3" item="42"/>
          <tpl fld="2" item="74"/>
          <tpl hier="9" item="1"/>
          <tpl hier="11" item="4"/>
          <tpl hier="12" item="7"/>
          <tpl fld="4" item="0"/>
        </tpls>
      </m>
      <m>
        <tpls c="8">
          <tpl hier="1" item="6"/>
          <tpl hier="4" item="3"/>
          <tpl fld="3" item="32"/>
          <tpl fld="2" item="76"/>
          <tpl hier="9" item="1"/>
          <tpl hier="11" item="4"/>
          <tpl hier="12" item="7"/>
          <tpl fld="4" item="0"/>
        </tpls>
      </m>
      <m>
        <tpls c="8">
          <tpl hier="1" item="6"/>
          <tpl hier="4" item="3"/>
          <tpl fld="3" item="29"/>
          <tpl fld="2" item="76"/>
          <tpl hier="9" item="1"/>
          <tpl hier="11" item="4"/>
          <tpl hier="12" item="7"/>
          <tpl fld="4" item="0"/>
        </tpls>
      </m>
      <m>
        <tpls c="8">
          <tpl hier="1" item="6"/>
          <tpl hier="4" item="3"/>
          <tpl fld="3" item="16"/>
          <tpl fld="2" item="83"/>
          <tpl hier="9" item="1"/>
          <tpl hier="11" item="4"/>
          <tpl hier="12" item="7"/>
          <tpl fld="4" item="0"/>
        </tpls>
      </m>
      <m>
        <tpls c="8">
          <tpl hier="1" item="6"/>
          <tpl hier="4" item="3"/>
          <tpl fld="3" item="15"/>
          <tpl fld="2" item="83"/>
          <tpl hier="9" item="1"/>
          <tpl hier="11" item="4"/>
          <tpl hier="12" item="7"/>
          <tpl fld="4" item="0"/>
        </tpls>
      </m>
      <m>
        <tpls c="8">
          <tpl hier="1" item="6"/>
          <tpl hier="4" item="3"/>
          <tpl fld="3" item="14"/>
          <tpl fld="2" item="83"/>
          <tpl hier="9" item="1"/>
          <tpl hier="11" item="4"/>
          <tpl hier="12" item="7"/>
          <tpl fld="4" item="0"/>
        </tpls>
      </m>
      <m>
        <tpls c="8">
          <tpl hier="1" item="6"/>
          <tpl hier="4" item="3"/>
          <tpl fld="3" item="13"/>
          <tpl fld="2" item="83"/>
          <tpl hier="9" item="1"/>
          <tpl hier="11" item="4"/>
          <tpl hier="12" item="7"/>
          <tpl fld="4" item="0"/>
        </tpls>
      </m>
      <m>
        <tpls c="8">
          <tpl hier="1" item="6"/>
          <tpl hier="4" item="3"/>
          <tpl fld="3" item="4"/>
          <tpl fld="2" item="75"/>
          <tpl hier="9" item="1"/>
          <tpl hier="11" item="4"/>
          <tpl hier="12" item="7"/>
          <tpl fld="4" item="0"/>
        </tpls>
      </m>
      <m>
        <tpls c="8">
          <tpl hier="1" item="6"/>
          <tpl hier="4" item="3"/>
          <tpl fld="3" item="58"/>
          <tpl fld="2" item="75"/>
          <tpl hier="9" item="1"/>
          <tpl hier="11" item="4"/>
          <tpl hier="12" item="7"/>
          <tpl fld="4" item="0"/>
        </tpls>
      </m>
      <m>
        <tpls c="8">
          <tpl hier="1" item="6"/>
          <tpl hier="4" item="3"/>
          <tpl fld="3" item="2"/>
          <tpl fld="2" item="75"/>
          <tpl hier="9" item="1"/>
          <tpl hier="11" item="4"/>
          <tpl hier="12" item="7"/>
          <tpl fld="4" item="0"/>
        </tpls>
      </m>
      <m>
        <tpls c="8">
          <tpl hier="1" item="6"/>
          <tpl hier="4" item="3"/>
          <tpl fld="3" item="54"/>
          <tpl fld="2" item="80"/>
          <tpl hier="9" item="1"/>
          <tpl hier="11" item="4"/>
          <tpl hier="12" item="7"/>
          <tpl fld="4" item="0"/>
        </tpls>
      </m>
      <m>
        <tpls c="8">
          <tpl hier="1" item="6"/>
          <tpl hier="4" item="3"/>
          <tpl fld="3" item="53"/>
          <tpl fld="2" item="80"/>
          <tpl hier="9" item="1"/>
          <tpl hier="11" item="4"/>
          <tpl hier="12" item="7"/>
          <tpl fld="4" item="0"/>
        </tpls>
      </m>
      <m>
        <tpls c="8">
          <tpl hier="1" item="6"/>
          <tpl hier="4" item="3"/>
          <tpl fld="3" item="52"/>
          <tpl fld="2" item="80"/>
          <tpl hier="9" item="1"/>
          <tpl hier="11" item="4"/>
          <tpl hier="12" item="7"/>
          <tpl fld="4" item="0"/>
        </tpls>
      </m>
      <m>
        <tpls c="8">
          <tpl hier="1" item="6"/>
          <tpl hier="4" item="3"/>
          <tpl fld="3" item="48"/>
          <tpl fld="2" item="84"/>
          <tpl hier="9" item="1"/>
          <tpl hier="11" item="4"/>
          <tpl hier="12" item="7"/>
          <tpl fld="4" item="0"/>
        </tpls>
      </m>
      <m>
        <tpls c="8">
          <tpl hier="1" item="6"/>
          <tpl hier="4" item="3"/>
          <tpl fld="3" item="46"/>
          <tpl fld="2" item="84"/>
          <tpl hier="9" item="1"/>
          <tpl hier="11" item="4"/>
          <tpl hier="12" item="7"/>
          <tpl fld="4" item="0"/>
        </tpls>
      </m>
      <m>
        <tpls c="8">
          <tpl hier="1" item="6"/>
          <tpl hier="4" item="3"/>
          <tpl fld="3" item="45"/>
          <tpl fld="2" item="84"/>
          <tpl hier="9" item="1"/>
          <tpl hier="11" item="4"/>
          <tpl hier="12" item="7"/>
          <tpl fld="4" item="0"/>
        </tpls>
      </m>
      <m>
        <tpls c="8">
          <tpl hier="1" item="6"/>
          <tpl hier="4" item="3"/>
          <tpl fld="3" item="47"/>
          <tpl fld="2" item="84"/>
          <tpl hier="9" item="1"/>
          <tpl hier="11" item="4"/>
          <tpl hier="12" item="7"/>
          <tpl fld="4" item="0"/>
        </tpls>
      </m>
      <m>
        <tpls c="8">
          <tpl hier="1" item="6"/>
          <tpl hier="4" item="3"/>
          <tpl fld="3" item="34"/>
          <tpl fld="2" item="70"/>
          <tpl hier="9" item="1"/>
          <tpl hier="11" item="4"/>
          <tpl hier="12" item="7"/>
          <tpl fld="4" item="0"/>
        </tpls>
      </m>
      <m>
        <tpls c="8">
          <tpl hier="1" item="6"/>
          <tpl hier="4" item="3"/>
          <tpl fld="3" item="36"/>
          <tpl fld="2" item="70"/>
          <tpl hier="9" item="1"/>
          <tpl hier="11" item="4"/>
          <tpl hier="12" item="7"/>
          <tpl fld="4" item="0"/>
        </tpls>
      </m>
      <m>
        <tpls c="8">
          <tpl hier="1" item="6"/>
          <tpl hier="4" item="3"/>
          <tpl fld="3" item="27"/>
          <tpl fld="2" item="70"/>
          <tpl hier="9" item="1"/>
          <tpl hier="11" item="4"/>
          <tpl hier="12" item="7"/>
          <tpl fld="4" item="0"/>
        </tpls>
      </m>
      <m>
        <tpls c="8">
          <tpl hier="1" item="6"/>
          <tpl hier="4" item="3"/>
          <tpl fld="3" item="33"/>
          <tpl fld="2" item="70"/>
          <tpl hier="9" item="1"/>
          <tpl hier="11" item="4"/>
          <tpl hier="12" item="7"/>
          <tpl fld="4" item="0"/>
        </tpls>
      </m>
      <m>
        <tpls c="8">
          <tpl hier="1" item="6"/>
          <tpl hier="4" item="3"/>
          <tpl fld="3" item="18"/>
          <tpl fld="2" item="72"/>
          <tpl hier="9" item="1"/>
          <tpl hier="11" item="4"/>
          <tpl hier="12" item="7"/>
          <tpl fld="4" item="0"/>
        </tpls>
      </m>
      <m>
        <tpls c="8">
          <tpl hier="1" item="6"/>
          <tpl hier="4" item="3"/>
          <tpl fld="3" item="22"/>
          <tpl fld="2" item="72"/>
          <tpl hier="9" item="1"/>
          <tpl hier="11" item="4"/>
          <tpl hier="12" item="7"/>
          <tpl fld="4" item="0"/>
        </tpls>
      </m>
      <m>
        <tpls c="8">
          <tpl hier="1" item="6"/>
          <tpl hier="4" item="3"/>
          <tpl fld="3" item="17"/>
          <tpl fld="2" item="72"/>
          <tpl hier="9" item="1"/>
          <tpl hier="11" item="4"/>
          <tpl hier="12" item="7"/>
          <tpl fld="4" item="0"/>
        </tpls>
      </m>
      <m>
        <tpls c="8">
          <tpl hier="1" item="6"/>
          <tpl hier="4" item="3"/>
          <tpl fld="3" item="21"/>
          <tpl fld="2" item="72"/>
          <tpl hier="9" item="1"/>
          <tpl hier="11" item="4"/>
          <tpl hier="12" item="7"/>
          <tpl fld="4" item="0"/>
        </tpls>
      </m>
      <m>
        <tpls c="8">
          <tpl hier="1" item="6"/>
          <tpl hier="4" item="3"/>
          <tpl fld="3" item="8"/>
          <tpl fld="2" item="78"/>
          <tpl hier="9" item="1"/>
          <tpl hier="11" item="4"/>
          <tpl hier="12" item="7"/>
          <tpl fld="4" item="0"/>
        </tpls>
      </m>
      <m>
        <tpls c="8">
          <tpl hier="1" item="6"/>
          <tpl hier="4" item="3"/>
          <tpl fld="3" item="7"/>
          <tpl fld="2" item="78"/>
          <tpl hier="9" item="1"/>
          <tpl hier="11" item="4"/>
          <tpl hier="12" item="7"/>
          <tpl fld="4" item="0"/>
        </tpls>
      </m>
      <m>
        <tpls c="8">
          <tpl hier="1" item="6"/>
          <tpl hier="4" item="3"/>
          <tpl fld="3" item="6"/>
          <tpl fld="2" item="78"/>
          <tpl hier="9" item="1"/>
          <tpl hier="11" item="4"/>
          <tpl hier="12" item="7"/>
          <tpl fld="4" item="0"/>
        </tpls>
      </m>
      <m>
        <tpls c="8">
          <tpl hier="1" item="6"/>
          <tpl hier="4" item="3"/>
          <tpl fld="3" item="5"/>
          <tpl fld="2" item="78"/>
          <tpl hier="9" item="1"/>
          <tpl hier="11" item="4"/>
          <tpl hier="12" item="7"/>
          <tpl fld="4" item="0"/>
        </tpls>
      </m>
      <m>
        <tpls c="8">
          <tpl hier="1" item="6"/>
          <tpl hier="4" item="3"/>
          <tpl fld="3" item="56"/>
          <tpl fld="2" item="73"/>
          <tpl hier="9" item="1"/>
          <tpl hier="11" item="4"/>
          <tpl hier="12" item="7"/>
          <tpl fld="4" item="0"/>
        </tpls>
      </m>
      <m>
        <tpls c="8">
          <tpl hier="1" item="6"/>
          <tpl hier="4" item="3"/>
          <tpl fld="3" item="0"/>
          <tpl fld="2" item="73"/>
          <tpl hier="9" item="1"/>
          <tpl hier="11" item="4"/>
          <tpl hier="12" item="7"/>
          <tpl fld="4" item="0"/>
        </tpls>
      </m>
      <m>
        <tpls c="8">
          <tpl hier="1" item="6"/>
          <tpl hier="4" item="3"/>
          <tpl fld="3" item="55"/>
          <tpl fld="2" item="73"/>
          <tpl hier="9" item="1"/>
          <tpl hier="11" item="4"/>
          <tpl hier="12" item="7"/>
          <tpl fld="4" item="0"/>
        </tpls>
      </m>
      <m>
        <tpls c="8">
          <tpl hier="1" item="6"/>
          <tpl hier="4" item="3"/>
          <tpl fld="3" item="35"/>
          <tpl fld="2" item="69"/>
          <tpl hier="9" item="1"/>
          <tpl hier="11" item="4"/>
          <tpl hier="12" item="7"/>
          <tpl fld="4" item="0"/>
        </tpls>
      </m>
      <m>
        <tpls c="8">
          <tpl hier="1" item="6"/>
          <tpl hier="4" item="3"/>
          <tpl fld="3" item="40"/>
          <tpl fld="2" item="69"/>
          <tpl hier="9" item="1"/>
          <tpl hier="11" item="4"/>
          <tpl hier="12" item="7"/>
          <tpl fld="4" item="0"/>
        </tpls>
      </m>
      <m>
        <tpls c="8">
          <tpl hier="1" item="6"/>
          <tpl hier="4" item="3"/>
          <tpl fld="3" item="50"/>
          <tpl fld="2" item="69"/>
          <tpl hier="9" item="1"/>
          <tpl hier="11" item="4"/>
          <tpl hier="12" item="7"/>
          <tpl fld="4" item="0"/>
        </tpls>
      </m>
      <m>
        <tpls c="8">
          <tpl hier="1" item="6"/>
          <tpl hier="4" item="3"/>
          <tpl fld="3" item="49"/>
          <tpl fld="2" item="69"/>
          <tpl hier="9" item="1"/>
          <tpl hier="11" item="4"/>
          <tpl hier="12" item="7"/>
          <tpl fld="4" item="0"/>
        </tpls>
      </m>
      <m>
        <tpls c="8">
          <tpl hier="1" item="6"/>
          <tpl hier="4" item="3"/>
          <tpl fld="3" item="37"/>
          <tpl fld="2" item="66"/>
          <tpl hier="9" item="1"/>
          <tpl hier="11" item="4"/>
          <tpl hier="12" item="7"/>
          <tpl fld="4" item="0"/>
        </tpls>
      </m>
      <m>
        <tpls c="8">
          <tpl hier="1" item="6"/>
          <tpl hier="4" item="3"/>
          <tpl fld="3" item="39"/>
          <tpl fld="2" item="66"/>
          <tpl hier="9" item="1"/>
          <tpl hier="11" item="4"/>
          <tpl hier="12" item="7"/>
          <tpl fld="4" item="0"/>
        </tpls>
      </m>
      <m>
        <tpls c="8">
          <tpl hier="1" item="6"/>
          <tpl hier="4" item="3"/>
          <tpl fld="3" item="28"/>
          <tpl fld="2" item="66"/>
          <tpl hier="9" item="1"/>
          <tpl hier="11" item="4"/>
          <tpl hier="12" item="7"/>
          <tpl fld="4" item="0"/>
        </tpls>
      </m>
      <m>
        <tpls c="8">
          <tpl hier="1" item="6"/>
          <tpl hier="4" item="3"/>
          <tpl fld="3" item="19"/>
          <tpl fld="2" item="66"/>
          <tpl hier="9" item="1"/>
          <tpl hier="11" item="4"/>
          <tpl hier="12" item="7"/>
          <tpl fld="4" item="0"/>
        </tpls>
      </m>
      <m>
        <tpls c="8">
          <tpl hier="1" item="6"/>
          <tpl hier="4" item="3"/>
          <tpl fld="3" item="26"/>
          <tpl fld="2" item="48"/>
          <tpl hier="9" item="1"/>
          <tpl hier="11" item="4"/>
          <tpl hier="12" item="7"/>
          <tpl fld="4" item="0"/>
        </tpls>
      </m>
      <m>
        <tpls c="8">
          <tpl hier="1" item="6"/>
          <tpl hier="4" item="3"/>
          <tpl fld="3" item="25"/>
          <tpl fld="2" item="48"/>
          <tpl hier="9" item="1"/>
          <tpl hier="11" item="4"/>
          <tpl hier="12" item="7"/>
          <tpl fld="4" item="0"/>
        </tpls>
      </m>
      <m>
        <tpls c="8">
          <tpl hier="1" item="6"/>
          <tpl hier="4" item="3"/>
          <tpl fld="3" item="24"/>
          <tpl fld="2" item="48"/>
          <tpl hier="9" item="1"/>
          <tpl hier="11" item="4"/>
          <tpl hier="12" item="7"/>
          <tpl fld="4" item="0"/>
        </tpls>
      </m>
      <m>
        <tpls c="8">
          <tpl hier="1" item="6"/>
          <tpl hier="4" item="3"/>
          <tpl fld="3" item="21"/>
          <tpl fld="2" item="48"/>
          <tpl hier="9" item="1"/>
          <tpl hier="11" item="4"/>
          <tpl hier="12" item="7"/>
          <tpl fld="4" item="0"/>
        </tpls>
      </m>
      <m>
        <tpls c="8">
          <tpl hier="1" item="6"/>
          <tpl hier="4" item="3"/>
          <tpl fld="3" item="4"/>
          <tpl fld="2" item="53"/>
          <tpl hier="9" item="1"/>
          <tpl hier="11" item="4"/>
          <tpl hier="12" item="7"/>
          <tpl fld="4" item="0"/>
        </tpls>
      </m>
      <m>
        <tpls c="8">
          <tpl hier="1" item="6"/>
          <tpl hier="4" item="3"/>
          <tpl fld="3" item="0"/>
          <tpl fld="2" item="53"/>
          <tpl hier="9" item="1"/>
          <tpl hier="11" item="4"/>
          <tpl hier="12" item="7"/>
          <tpl fld="4" item="0"/>
        </tpls>
      </m>
      <m>
        <tpls c="8">
          <tpl hier="1" item="6"/>
          <tpl hier="4" item="3"/>
          <tpl fld="3" item="49"/>
          <tpl fld="2" item="53"/>
          <tpl hier="9" item="1"/>
          <tpl hier="11" item="4"/>
          <tpl hier="12" item="7"/>
          <tpl fld="4" item="0"/>
        </tpls>
      </m>
      <m>
        <tpls c="8">
          <tpl hier="1" item="6"/>
          <tpl hier="4" item="3"/>
          <tpl fld="3" item="32"/>
          <tpl fld="2" item="57"/>
          <tpl hier="9" item="1"/>
          <tpl hier="11" item="4"/>
          <tpl hier="12" item="7"/>
          <tpl fld="4" item="0"/>
        </tpls>
      </m>
      <m>
        <tpls c="8">
          <tpl hier="1" item="6"/>
          <tpl hier="4" item="3"/>
          <tpl fld="3" item="31"/>
          <tpl fld="2" item="61"/>
          <tpl hier="9" item="1"/>
          <tpl hier="11" item="4"/>
          <tpl hier="12" item="7"/>
          <tpl fld="4" item="0"/>
        </tpls>
      </m>
      <m>
        <tpls c="8">
          <tpl hier="1" item="6"/>
          <tpl hier="4" item="3"/>
          <tpl fld="3" item="58"/>
          <tpl fld="2" item="46"/>
          <tpl hier="9" item="1"/>
          <tpl hier="11" item="4"/>
          <tpl hier="12" item="7"/>
          <tpl fld="4" item="0"/>
        </tpls>
      </m>
      <m>
        <tpls c="8">
          <tpl hier="1" item="6"/>
          <tpl hier="4" item="3"/>
          <tpl fld="3" item="11"/>
          <tpl fld="2" item="58"/>
          <tpl hier="9" item="1"/>
          <tpl hier="11" item="4"/>
          <tpl hier="12" item="7"/>
          <tpl fld="4" item="0"/>
        </tpls>
      </m>
      <m>
        <tpls c="8">
          <tpl hier="1" item="6"/>
          <tpl hier="4" item="3"/>
          <tpl fld="3" item="38"/>
          <tpl fld="2" item="82"/>
          <tpl hier="9" item="1"/>
          <tpl hier="11" item="4"/>
          <tpl hier="12" item="7"/>
          <tpl fld="4" item="0"/>
        </tpls>
      </m>
      <m>
        <tpls c="8">
          <tpl hier="1" item="6"/>
          <tpl hier="4" item="3"/>
          <tpl fld="3" item="29"/>
          <tpl fld="2" item="52"/>
          <tpl hier="9" item="1"/>
          <tpl hier="11" item="4"/>
          <tpl hier="12" item="7"/>
          <tpl fld="4" item="0"/>
        </tpls>
      </m>
      <m>
        <tpls c="8">
          <tpl hier="1" item="6"/>
          <tpl hier="4" item="3"/>
          <tpl fld="3" item="34"/>
          <tpl fld="2" item="62"/>
          <tpl hier="9" item="1"/>
          <tpl hier="11" item="4"/>
          <tpl hier="12" item="7"/>
          <tpl fld="4" item="0"/>
        </tpls>
      </m>
      <m>
        <tpls c="8">
          <tpl hier="1" item="6"/>
          <tpl hier="4" item="3"/>
          <tpl fld="3" item="8"/>
          <tpl fld="2" item="28"/>
          <tpl hier="9" item="1"/>
          <tpl hier="11" item="4"/>
          <tpl hier="12" item="7"/>
          <tpl fld="4" item="0"/>
        </tpls>
      </m>
      <m>
        <tpls c="8">
          <tpl hier="1" item="6"/>
          <tpl hier="4" item="3"/>
          <tpl fld="3" item="40"/>
          <tpl fld="2" item="40"/>
          <tpl hier="9" item="1"/>
          <tpl hier="11" item="4"/>
          <tpl hier="12" item="7"/>
          <tpl fld="4" item="0"/>
        </tpls>
      </m>
      <m>
        <tpls c="8">
          <tpl hier="1" item="6"/>
          <tpl hier="4" item="3"/>
          <tpl fld="3" item="25"/>
          <tpl fld="2" item="59"/>
          <tpl hier="9" item="1"/>
          <tpl hier="11" item="4"/>
          <tpl hier="12" item="7"/>
          <tpl fld="4" item="0"/>
        </tpls>
      </m>
      <m>
        <tpls c="8">
          <tpl hier="1" item="6"/>
          <tpl hier="4" item="3"/>
          <tpl fld="3" item="35"/>
          <tpl fld="2" item="44"/>
          <tpl hier="9" item="1"/>
          <tpl hier="11" item="4"/>
          <tpl hier="12" item="7"/>
          <tpl fld="4" item="0"/>
        </tpls>
      </m>
      <m>
        <tpls c="8">
          <tpl hier="1" item="6"/>
          <tpl hier="4" item="3"/>
          <tpl fld="3" item="39"/>
          <tpl fld="2" item="17"/>
          <tpl hier="9" item="1"/>
          <tpl hier="11" item="4"/>
          <tpl hier="12" item="7"/>
          <tpl fld="4" item="0"/>
        </tpls>
      </m>
      <m>
        <tpls c="8">
          <tpl hier="1" item="6"/>
          <tpl hier="4" item="3"/>
          <tpl fld="3" item="35"/>
          <tpl fld="2" item="74"/>
          <tpl hier="9" item="1"/>
          <tpl hier="11" item="4"/>
          <tpl hier="12" item="7"/>
          <tpl fld="4" item="0"/>
        </tpls>
      </m>
      <m>
        <tpls c="8">
          <tpl hier="1" item="6"/>
          <tpl hier="4" item="3"/>
          <tpl fld="3" item="54"/>
          <tpl fld="2" item="71"/>
          <tpl hier="9" item="1"/>
          <tpl hier="11" item="4"/>
          <tpl hier="12" item="7"/>
          <tpl fld="4" item="0"/>
        </tpls>
      </m>
      <m>
        <tpls c="8">
          <tpl hier="1" item="6"/>
          <tpl hier="4" item="3"/>
          <tpl fld="3" item="34"/>
          <tpl fld="2" item="76"/>
          <tpl hier="9" item="1"/>
          <tpl hier="11" item="4"/>
          <tpl hier="12" item="7"/>
          <tpl fld="4" item="0"/>
        </tpls>
      </m>
      <m>
        <tpls c="8">
          <tpl hier="1" item="6"/>
          <tpl hier="4" item="3"/>
          <tpl fld="3" item="8"/>
          <tpl fld="2" item="75"/>
          <tpl hier="9" item="1"/>
          <tpl hier="11" item="4"/>
          <tpl hier="12" item="7"/>
          <tpl fld="4" item="0"/>
        </tpls>
      </m>
      <m>
        <tpls c="8">
          <tpl hier="1" item="6"/>
          <tpl hier="4" item="3"/>
          <tpl fld="3" item="26"/>
          <tpl fld="2" item="72"/>
          <tpl hier="9" item="1"/>
          <tpl hier="11" item="4"/>
          <tpl hier="12" item="7"/>
          <tpl fld="4" item="0"/>
        </tpls>
      </m>
      <m>
        <tpls c="8">
          <tpl hier="1" item="6"/>
          <tpl hier="4" item="3"/>
          <tpl fld="3" item="20"/>
          <tpl fld="2" item="71"/>
          <tpl hier="9" item="1"/>
          <tpl hier="11" item="4"/>
          <tpl hier="12" item="7"/>
          <tpl fld="4" item="0"/>
        </tpls>
      </m>
      <m>
        <tpls c="8">
          <tpl hier="1" item="6"/>
          <tpl hier="4" item="3"/>
          <tpl fld="3" item="44"/>
          <tpl fld="2" item="74"/>
          <tpl hier="9" item="1"/>
          <tpl hier="11" item="4"/>
          <tpl hier="12" item="7"/>
          <tpl fld="4" item="0"/>
        </tpls>
      </m>
      <m>
        <tpls c="8">
          <tpl hier="1" item="6"/>
          <tpl hier="4" item="3"/>
          <tpl fld="3" item="41"/>
          <tpl fld="2" item="74"/>
          <tpl hier="9" item="1"/>
          <tpl hier="11" item="4"/>
          <tpl hier="12" item="7"/>
          <tpl fld="4" item="0"/>
        </tpls>
      </m>
      <m>
        <tpls c="8">
          <tpl hier="1" item="6"/>
          <tpl hier="4" item="3"/>
          <tpl fld="3" item="28"/>
          <tpl fld="2" item="74"/>
          <tpl hier="9" item="1"/>
          <tpl hier="11" item="4"/>
          <tpl hier="12" item="7"/>
          <tpl fld="4" item="0"/>
        </tpls>
      </m>
      <m>
        <tpls c="8">
          <tpl hier="1" item="6"/>
          <tpl hier="4" item="3"/>
          <tpl fld="3" item="25"/>
          <tpl fld="2" item="76"/>
          <tpl hier="9" item="1"/>
          <tpl hier="11" item="4"/>
          <tpl hier="12" item="7"/>
          <tpl fld="4" item="0"/>
        </tpls>
      </m>
      <m>
        <tpls c="8">
          <tpl hier="1" item="6"/>
          <tpl hier="4" item="3"/>
          <tpl fld="3" item="12"/>
          <tpl fld="2" item="83"/>
          <tpl hier="9" item="1"/>
          <tpl hier="11" item="4"/>
          <tpl hier="12" item="7"/>
          <tpl fld="4" item="0"/>
        </tpls>
      </m>
      <m>
        <tpls c="8">
          <tpl hier="1" item="6"/>
          <tpl hier="4" item="3"/>
          <tpl fld="3" item="3"/>
          <tpl fld="2" item="75"/>
          <tpl hier="9" item="1"/>
          <tpl hier="11" item="4"/>
          <tpl hier="12" item="7"/>
          <tpl fld="4" item="0"/>
        </tpls>
      </m>
      <m>
        <tpls c="8">
          <tpl hier="1" item="6"/>
          <tpl hier="4" item="3"/>
          <tpl fld="3" item="51"/>
          <tpl fld="2" item="80"/>
          <tpl hier="9" item="1"/>
          <tpl hier="11" item="4"/>
          <tpl hier="12" item="7"/>
          <tpl fld="4" item="0"/>
        </tpls>
      </m>
      <m>
        <tpls c="8">
          <tpl hier="1" item="6"/>
          <tpl hier="4" item="3"/>
          <tpl fld="3" item="42"/>
          <tpl fld="2" item="84"/>
          <tpl hier="9" item="1"/>
          <tpl hier="11" item="4"/>
          <tpl hier="12" item="7"/>
          <tpl fld="4" item="0"/>
        </tpls>
      </m>
      <m>
        <tpls c="8">
          <tpl hier="1" item="6"/>
          <tpl hier="4" item="3"/>
          <tpl fld="3" item="29"/>
          <tpl fld="2" item="70"/>
          <tpl hier="9" item="1"/>
          <tpl hier="11" item="4"/>
          <tpl hier="12" item="7"/>
          <tpl fld="4" item="0"/>
        </tpls>
      </m>
      <m>
        <tpls c="8">
          <tpl hier="1" item="6"/>
          <tpl hier="4" item="3"/>
          <tpl fld="3" item="4"/>
          <tpl fld="2" item="78"/>
          <tpl hier="9" item="1"/>
          <tpl hier="11" item="4"/>
          <tpl hier="12" item="7"/>
          <tpl fld="4" item="0"/>
        </tpls>
      </m>
      <m>
        <tpls c="8">
          <tpl hier="1" item="6"/>
          <tpl hier="4" item="3"/>
          <tpl fld="3" item="54"/>
          <tpl fld="2" item="73"/>
          <tpl hier="9" item="1"/>
          <tpl hier="11" item="4"/>
          <tpl hier="12" item="7"/>
          <tpl fld="4" item="0"/>
        </tpls>
      </m>
      <m>
        <tpls c="8">
          <tpl hier="1" item="6"/>
          <tpl hier="4" item="3"/>
          <tpl fld="3" item="46"/>
          <tpl fld="2" item="69"/>
          <tpl hier="9" item="1"/>
          <tpl hier="11" item="4"/>
          <tpl hier="12" item="7"/>
          <tpl fld="4" item="0"/>
        </tpls>
      </m>
      <m>
        <tpls c="8">
          <tpl hier="1" item="6"/>
          <tpl hier="4" item="3"/>
          <tpl fld="3" item="33"/>
          <tpl fld="2" item="66"/>
          <tpl hier="9" item="1"/>
          <tpl hier="11" item="4"/>
          <tpl hier="12" item="7"/>
          <tpl fld="4" item="0"/>
        </tpls>
      </m>
      <m>
        <tpls c="8">
          <tpl hier="1" item="6"/>
          <tpl hier="4" item="3"/>
          <tpl fld="3" item="47"/>
          <tpl fld="2" item="53"/>
          <tpl hier="9" item="1"/>
          <tpl hier="11" item="4"/>
          <tpl hier="12" item="7"/>
          <tpl fld="4" item="0"/>
        </tpls>
      </m>
      <m>
        <tpls c="8">
          <tpl hier="1" item="6"/>
          <tpl hier="4" item="3"/>
          <tpl fld="3" item="15"/>
          <tpl fld="2" item="28"/>
          <tpl hier="9" item="1"/>
          <tpl hier="11" item="4"/>
          <tpl hier="12" item="7"/>
          <tpl fld="4" item="0"/>
        </tpls>
      </m>
      <m>
        <tpls c="8">
          <tpl hier="1" item="6"/>
          <tpl hier="4" item="3"/>
          <tpl fld="3" item="56"/>
          <tpl fld="2" item="71"/>
          <tpl hier="9" item="1"/>
          <tpl hier="11" item="4"/>
          <tpl hier="12" item="7"/>
          <tpl fld="4" item="0"/>
        </tpls>
      </m>
      <m>
        <tpls c="8">
          <tpl hier="1" item="6"/>
          <tpl hier="4" item="3"/>
          <tpl fld="3" item="39"/>
          <tpl fld="2" item="76"/>
          <tpl hier="9" item="1"/>
          <tpl hier="11" item="4"/>
          <tpl hier="12" item="7"/>
          <tpl fld="4" item="0"/>
        </tpls>
      </m>
      <m>
        <tpls c="8">
          <tpl hier="1" item="6"/>
          <tpl hier="4" item="3"/>
          <tpl fld="3" item="46"/>
          <tpl fld="2" item="74"/>
          <tpl hier="9" item="1"/>
          <tpl hier="11" item="4"/>
          <tpl hier="12" item="7"/>
          <tpl fld="4" item="0"/>
        </tpls>
      </m>
      <m>
        <tpls c="8">
          <tpl hier="1" item="6"/>
          <tpl hier="4" item="3"/>
          <tpl fld="3" item="17"/>
          <tpl fld="2" item="83"/>
          <tpl hier="9" item="1"/>
          <tpl hier="11" item="4"/>
          <tpl hier="12" item="7"/>
          <tpl fld="4" item="0"/>
        </tpls>
      </m>
      <m>
        <tpls c="8">
          <tpl hier="1" item="6"/>
          <tpl hier="4" item="3"/>
          <tpl fld="3" item="28"/>
          <tpl fld="2" item="70"/>
          <tpl hier="9" item="1"/>
          <tpl hier="11" item="4"/>
          <tpl hier="12" item="7"/>
          <tpl fld="4" item="0"/>
        </tpls>
      </m>
      <m>
        <tpls c="8">
          <tpl hier="1" item="6"/>
          <tpl hier="4" item="3"/>
          <tpl fld="3" item="30"/>
          <tpl fld="2" item="76"/>
          <tpl hier="9" item="1"/>
          <tpl hier="11" item="4"/>
          <tpl hier="12" item="7"/>
          <tpl fld="4" item="0"/>
        </tpls>
      </m>
      <m>
        <tpls c="8">
          <tpl hier="1" item="6"/>
          <tpl hier="4" item="3"/>
          <tpl fld="3" item="49"/>
          <tpl fld="2" item="71"/>
          <tpl hier="9" item="1"/>
          <tpl hier="11" item="4"/>
          <tpl hier="12" item="7"/>
          <tpl fld="4" item="0"/>
        </tpls>
      </m>
      <m>
        <tpls c="8">
          <tpl hier="1" item="6"/>
          <tpl hier="4" item="3"/>
          <tpl fld="3" item="39"/>
          <tpl fld="2" item="74"/>
          <tpl hier="9" item="1"/>
          <tpl hier="11" item="4"/>
          <tpl hier="12" item="7"/>
          <tpl fld="4" item="0"/>
        </tpls>
      </m>
      <m>
        <tpls c="8">
          <tpl hier="1" item="6"/>
          <tpl hier="4" item="3"/>
          <tpl fld="3" item="19"/>
          <tpl fld="2" item="74"/>
          <tpl hier="9" item="1"/>
          <tpl hier="11" item="4"/>
          <tpl hier="12" item="7"/>
          <tpl fld="4" item="0"/>
        </tpls>
      </m>
      <m>
        <tpls c="8">
          <tpl hier="1" item="6"/>
          <tpl hier="4" item="3"/>
          <tpl fld="3" item="24"/>
          <tpl fld="2" item="76"/>
          <tpl hier="9" item="1"/>
          <tpl hier="11" item="4"/>
          <tpl hier="12" item="7"/>
          <tpl fld="4" item="0"/>
        </tpls>
      </m>
      <m>
        <tpls c="8">
          <tpl hier="1" item="6"/>
          <tpl hier="4" item="3"/>
          <tpl fld="3" item="10"/>
          <tpl fld="2" item="83"/>
          <tpl hier="9" item="1"/>
          <tpl hier="11" item="4"/>
          <tpl hier="12" item="7"/>
          <tpl fld="4" item="0"/>
        </tpls>
      </m>
      <m>
        <tpls c="8">
          <tpl hier="1" item="6"/>
          <tpl hier="4" item="3"/>
          <tpl fld="3" item="11"/>
          <tpl fld="2" item="83"/>
          <tpl hier="9" item="1"/>
          <tpl hier="11" item="4"/>
          <tpl hier="12" item="7"/>
          <tpl fld="4" item="0"/>
        </tpls>
      </m>
      <m>
        <tpls c="8">
          <tpl hier="1" item="6"/>
          <tpl hier="4" item="3"/>
          <tpl fld="3" item="57"/>
          <tpl fld="2" item="75"/>
          <tpl hier="9" item="1"/>
          <tpl hier="11" item="4"/>
          <tpl hier="12" item="7"/>
          <tpl fld="4" item="0"/>
        </tpls>
      </m>
      <m>
        <tpls c="8">
          <tpl hier="1" item="6"/>
          <tpl hier="4" item="3"/>
          <tpl fld="3" item="1"/>
          <tpl fld="2" item="75"/>
          <tpl hier="9" item="1"/>
          <tpl hier="11" item="4"/>
          <tpl hier="12" item="7"/>
          <tpl fld="4" item="0"/>
        </tpls>
      </m>
      <m>
        <tpls c="8">
          <tpl hier="1" item="6"/>
          <tpl hier="4" item="3"/>
          <tpl fld="3" item="20"/>
          <tpl fld="2" item="80"/>
          <tpl hier="9" item="1"/>
          <tpl hier="11" item="4"/>
          <tpl hier="12" item="7"/>
          <tpl fld="4" item="0"/>
        </tpls>
      </m>
      <m>
        <tpls c="8">
          <tpl hier="1" item="6"/>
          <tpl hier="4" item="3"/>
          <tpl fld="3" item="38"/>
          <tpl fld="2" item="80"/>
          <tpl hier="9" item="1"/>
          <tpl hier="11" item="4"/>
          <tpl hier="12" item="7"/>
          <tpl fld="4" item="0"/>
        </tpls>
      </m>
      <m>
        <tpls c="8">
          <tpl hier="1" item="6"/>
          <tpl hier="4" item="3"/>
          <tpl fld="3" item="43"/>
          <tpl fld="2" item="84"/>
          <tpl hier="9" item="1"/>
          <tpl hier="11" item="4"/>
          <tpl hier="12" item="7"/>
          <tpl fld="4" item="0"/>
        </tpls>
      </m>
      <m>
        <tpls c="8">
          <tpl hier="1" item="6"/>
          <tpl hier="4" item="3"/>
          <tpl fld="3" item="32"/>
          <tpl fld="2" item="70"/>
          <tpl hier="9" item="1"/>
          <tpl hier="11" item="4"/>
          <tpl hier="12" item="7"/>
          <tpl fld="4" item="0"/>
        </tpls>
      </m>
      <m>
        <tpls c="8">
          <tpl hier="1" item="6"/>
          <tpl hier="4" item="3"/>
          <tpl fld="3" item="31"/>
          <tpl fld="2" item="70"/>
          <tpl hier="9" item="1"/>
          <tpl hier="11" item="4"/>
          <tpl hier="12" item="7"/>
          <tpl fld="4" item="0"/>
        </tpls>
      </m>
      <m>
        <tpls c="8">
          <tpl hier="1" item="6"/>
          <tpl hier="4" item="3"/>
          <tpl fld="3" item="16"/>
          <tpl fld="2" item="72"/>
          <tpl hier="9" item="1"/>
          <tpl hier="11" item="4"/>
          <tpl hier="12" item="7"/>
          <tpl fld="4" item="0"/>
        </tpls>
      </m>
      <m>
        <tpls c="8">
          <tpl hier="1" item="6"/>
          <tpl hier="4" item="3"/>
          <tpl fld="3" item="14"/>
          <tpl fld="2" item="72"/>
          <tpl hier="9" item="1"/>
          <tpl hier="11" item="4"/>
          <tpl hier="12" item="7"/>
          <tpl fld="4" item="0"/>
        </tpls>
      </m>
      <m>
        <tpls c="8">
          <tpl hier="1" item="6"/>
          <tpl hier="4" item="3"/>
          <tpl fld="3" item="58"/>
          <tpl fld="2" item="78"/>
          <tpl hier="9" item="1"/>
          <tpl hier="11" item="4"/>
          <tpl hier="12" item="7"/>
          <tpl fld="4" item="0"/>
        </tpls>
      </m>
      <m>
        <tpls c="8">
          <tpl hier="1" item="6"/>
          <tpl hier="4" item="3"/>
          <tpl fld="3" item="52"/>
          <tpl fld="2" item="73"/>
          <tpl hier="9" item="1"/>
          <tpl hier="11" item="4"/>
          <tpl hier="12" item="7"/>
          <tpl fld="4" item="0"/>
        </tpls>
      </m>
      <m>
        <tpls c="8">
          <tpl hier="1" item="6"/>
          <tpl hier="4" item="3"/>
          <tpl fld="3" item="45"/>
          <tpl fld="2" item="69"/>
          <tpl hier="9" item="1"/>
          <tpl hier="11" item="4"/>
          <tpl hier="12" item="7"/>
          <tpl fld="4" item="0"/>
        </tpls>
      </m>
      <m>
        <tpls c="8">
          <tpl hier="1" item="6"/>
          <tpl hier="4" item="3"/>
          <tpl fld="3" item="36"/>
          <tpl fld="2" item="66"/>
          <tpl hier="9" item="1"/>
          <tpl hier="11" item="4"/>
          <tpl hier="12" item="7"/>
          <tpl fld="4" item="0"/>
        </tpls>
      </m>
      <m>
        <tpls c="8">
          <tpl hier="1" item="6"/>
          <tpl hier="4" item="3"/>
          <tpl fld="3" item="22"/>
          <tpl fld="2" item="48"/>
          <tpl hier="9" item="1"/>
          <tpl hier="11" item="4"/>
          <tpl hier="12" item="7"/>
          <tpl fld="4" item="0"/>
        </tpls>
      </m>
      <m>
        <tpls c="8">
          <tpl hier="1" item="6"/>
          <tpl hier="4" item="3"/>
          <tpl fld="3" item="13"/>
          <tpl fld="2" item="48"/>
          <tpl hier="9" item="1"/>
          <tpl hier="11" item="4"/>
          <tpl hier="12" item="7"/>
          <tpl fld="4" item="0"/>
        </tpls>
      </m>
      <m>
        <tpls c="8">
          <tpl hier="1" item="6"/>
          <tpl hier="4" item="3"/>
          <tpl fld="3" item="51"/>
          <tpl fld="2" item="53"/>
          <tpl hier="9" item="1"/>
          <tpl hier="11" item="4"/>
          <tpl hier="12" item="7"/>
          <tpl fld="4" item="0"/>
        </tpls>
      </m>
      <m>
        <tpls c="8">
          <tpl hier="1" item="6"/>
          <tpl hier="4" item="3"/>
          <tpl fld="3" item="26"/>
          <tpl fld="2" item="57"/>
          <tpl hier="9" item="1"/>
          <tpl hier="11" item="4"/>
          <tpl hier="12" item="7"/>
          <tpl fld="4" item="0"/>
        </tpls>
      </m>
      <m>
        <tpls c="8">
          <tpl hier="1" item="6"/>
          <tpl hier="4" item="3"/>
          <tpl fld="3" item="11"/>
          <tpl fld="2" item="46"/>
          <tpl hier="9" item="1"/>
          <tpl hier="11" item="4"/>
          <tpl hier="12" item="7"/>
          <tpl fld="4" item="0"/>
        </tpls>
      </m>
      <m>
        <tpls c="8">
          <tpl hier="1" item="6"/>
          <tpl hier="4" item="3"/>
          <tpl fld="3" item="21"/>
          <tpl fld="2" item="58"/>
          <tpl hier="9" item="1"/>
          <tpl hier="11" item="4"/>
          <tpl hier="12" item="7"/>
          <tpl fld="4" item="0"/>
        </tpls>
      </m>
      <m>
        <tpls c="8">
          <tpl hier="1" item="6"/>
          <tpl hier="4" item="3"/>
          <tpl fld="3" item="26"/>
          <tpl fld="2" item="56"/>
          <tpl hier="9" item="1"/>
          <tpl hier="11" item="4"/>
          <tpl hier="12" item="7"/>
          <tpl fld="4" item="0"/>
        </tpls>
      </m>
      <m>
        <tpls c="8">
          <tpl hier="1" item="6"/>
          <tpl hier="4" item="3"/>
          <tpl fld="3" item="57"/>
          <tpl fld="2" item="55"/>
          <tpl hier="9" item="1"/>
          <tpl hier="11" item="4"/>
          <tpl hier="12" item="7"/>
          <tpl fld="4" item="0"/>
        </tpls>
      </m>
      <m>
        <tpls c="8">
          <tpl hier="1" item="6"/>
          <tpl hier="4" item="3"/>
          <tpl fld="3" item="53"/>
          <tpl fld="2" item="40"/>
          <tpl hier="9" item="1"/>
          <tpl hier="11" item="4"/>
          <tpl hier="12" item="7"/>
          <tpl fld="4" item="0"/>
        </tpls>
      </m>
      <m>
        <tpls c="8">
          <tpl hier="1" item="6"/>
          <tpl hier="4" item="3"/>
          <tpl fld="3" item="30"/>
          <tpl fld="2" item="59"/>
          <tpl hier="9" item="1"/>
          <tpl hier="11" item="4"/>
          <tpl hier="12" item="7"/>
          <tpl fld="4" item="0"/>
        </tpls>
      </m>
      <m>
        <tpls c="8">
          <tpl hier="1" item="6"/>
          <tpl hier="4" item="3"/>
          <tpl fld="3" item="39"/>
          <tpl fld="2" item="44"/>
          <tpl hier="9" item="1"/>
          <tpl hier="11" item="4"/>
          <tpl hier="12" item="7"/>
          <tpl fld="4" item="0"/>
        </tpls>
      </m>
      <m>
        <tpls c="8">
          <tpl hier="1" item="6"/>
          <tpl hier="4" item="3"/>
          <tpl fld="3" item="12"/>
          <tpl fld="2" item="23"/>
          <tpl hier="9" item="1"/>
          <tpl hier="11" item="4"/>
          <tpl hier="12" item="7"/>
          <tpl fld="4" item="0"/>
        </tpls>
      </m>
      <m>
        <tpls c="8">
          <tpl hier="1" item="6"/>
          <tpl hier="4" item="3"/>
          <tpl fld="3" item="53"/>
          <tpl fld="2" item="71"/>
          <tpl hier="9" item="1"/>
          <tpl hier="11" item="4"/>
          <tpl hier="12" item="7"/>
          <tpl fld="4" item="0"/>
        </tpls>
      </m>
      <m>
        <tpls c="8">
          <tpl hier="1" item="6"/>
          <tpl hier="4" item="3"/>
          <tpl fld="3" item="47"/>
          <tpl fld="2" item="71"/>
          <tpl hier="9" item="1"/>
          <tpl hier="11" item="4"/>
          <tpl hier="12" item="7"/>
          <tpl fld="4" item="0"/>
        </tpls>
      </m>
      <m>
        <tpls c="8">
          <tpl hier="1" item="6"/>
          <tpl hier="4" item="3"/>
          <tpl fld="3" item="34"/>
          <tpl fld="2" item="74"/>
          <tpl hier="9" item="1"/>
          <tpl hier="11" item="4"/>
          <tpl hier="12" item="7"/>
          <tpl fld="4" item="0"/>
        </tpls>
      </m>
      <m>
        <tpls c="8">
          <tpl hier="1" item="6"/>
          <tpl hier="4" item="3"/>
          <tpl fld="3" item="36"/>
          <tpl fld="2" item="74"/>
          <tpl hier="9" item="1"/>
          <tpl hier="11" item="4"/>
          <tpl hier="12" item="7"/>
          <tpl fld="4" item="0"/>
        </tpls>
      </m>
      <m>
        <tpls c="8">
          <tpl hier="1" item="6"/>
          <tpl hier="4" item="3"/>
          <tpl fld="3" item="27"/>
          <tpl fld="2" item="74"/>
          <tpl hier="9" item="1"/>
          <tpl hier="11" item="4"/>
          <tpl hier="12" item="7"/>
          <tpl fld="4" item="0"/>
        </tpls>
      </m>
      <m>
        <tpls c="8">
          <tpl hier="1" item="6"/>
          <tpl hier="4" item="3"/>
          <tpl fld="3" item="33"/>
          <tpl fld="2" item="74"/>
          <tpl hier="9" item="1"/>
          <tpl hier="11" item="4"/>
          <tpl hier="12" item="7"/>
          <tpl fld="4" item="0"/>
        </tpls>
      </m>
      <m>
        <tpls c="8">
          <tpl hier="1" item="6"/>
          <tpl hier="4" item="3"/>
          <tpl fld="3" item="18"/>
          <tpl fld="2" item="76"/>
          <tpl hier="9" item="1"/>
          <tpl hier="11" item="4"/>
          <tpl hier="12" item="7"/>
          <tpl fld="4" item="0"/>
        </tpls>
      </m>
      <m>
        <tpls c="8">
          <tpl hier="1" item="6"/>
          <tpl hier="4" item="3"/>
          <tpl fld="3" item="22"/>
          <tpl fld="2" item="76"/>
          <tpl hier="9" item="1"/>
          <tpl hier="11" item="4"/>
          <tpl hier="12" item="7"/>
          <tpl fld="4" item="0"/>
        </tpls>
      </m>
      <m>
        <tpls c="8">
          <tpl hier="1" item="6"/>
          <tpl hier="4" item="3"/>
          <tpl fld="3" item="17"/>
          <tpl fld="2" item="76"/>
          <tpl hier="9" item="1"/>
          <tpl hier="11" item="4"/>
          <tpl hier="12" item="7"/>
          <tpl fld="4" item="0"/>
        </tpls>
      </m>
      <m>
        <tpls c="8">
          <tpl hier="1" item="6"/>
          <tpl hier="4" item="3"/>
          <tpl fld="3" item="21"/>
          <tpl fld="2" item="76"/>
          <tpl hier="9" item="1"/>
          <tpl hier="11" item="4"/>
          <tpl hier="12" item="7"/>
          <tpl fld="4" item="0"/>
        </tpls>
      </m>
      <m>
        <tpls c="8">
          <tpl hier="1" item="6"/>
          <tpl hier="4" item="3"/>
          <tpl fld="3" item="8"/>
          <tpl fld="2" item="83"/>
          <tpl hier="9" item="1"/>
          <tpl hier="11" item="4"/>
          <tpl hier="12" item="7"/>
          <tpl fld="4" item="0"/>
        </tpls>
      </m>
      <m>
        <tpls c="8">
          <tpl hier="1" item="6"/>
          <tpl hier="4" item="3"/>
          <tpl fld="3" item="7"/>
          <tpl fld="2" item="83"/>
          <tpl hier="9" item="1"/>
          <tpl hier="11" item="4"/>
          <tpl hier="12" item="7"/>
          <tpl fld="4" item="0"/>
        </tpls>
      </m>
      <m>
        <tpls c="8">
          <tpl hier="1" item="6"/>
          <tpl hier="4" item="3"/>
          <tpl fld="3" item="6"/>
          <tpl fld="2" item="83"/>
          <tpl hier="9" item="1"/>
          <tpl hier="11" item="4"/>
          <tpl hier="12" item="7"/>
          <tpl fld="4" item="0"/>
        </tpls>
      </m>
      <m>
        <tpls c="8">
          <tpl hier="1" item="6"/>
          <tpl hier="4" item="3"/>
          <tpl fld="3" item="5"/>
          <tpl fld="2" item="83"/>
          <tpl hier="9" item="1"/>
          <tpl hier="11" item="4"/>
          <tpl hier="12" item="7"/>
          <tpl fld="4" item="0"/>
        </tpls>
      </m>
      <m>
        <tpls c="8">
          <tpl hier="1" item="6"/>
          <tpl hier="4" item="3"/>
          <tpl fld="3" item="56"/>
          <tpl fld="2" item="75"/>
          <tpl hier="9" item="1"/>
          <tpl hier="11" item="4"/>
          <tpl hier="12" item="7"/>
          <tpl fld="4" item="0"/>
        </tpls>
      </m>
      <m>
        <tpls c="8">
          <tpl hier="1" item="6"/>
          <tpl hier="4" item="3"/>
          <tpl fld="3" item="0"/>
          <tpl fld="2" item="75"/>
          <tpl hier="9" item="1"/>
          <tpl hier="11" item="4"/>
          <tpl hier="12" item="7"/>
          <tpl fld="4" item="0"/>
        </tpls>
      </m>
      <m>
        <tpls c="8">
          <tpl hier="1" item="6"/>
          <tpl hier="4" item="3"/>
          <tpl fld="3" item="55"/>
          <tpl fld="2" item="75"/>
          <tpl hier="9" item="1"/>
          <tpl hier="11" item="4"/>
          <tpl hier="12" item="7"/>
          <tpl fld="4" item="0"/>
        </tpls>
      </m>
      <m>
        <tpls c="8">
          <tpl hier="1" item="6"/>
          <tpl hier="4" item="3"/>
          <tpl fld="3" item="35"/>
          <tpl fld="2" item="80"/>
          <tpl hier="9" item="1"/>
          <tpl hier="11" item="4"/>
          <tpl hier="12" item="7"/>
          <tpl fld="4" item="0"/>
        </tpls>
      </m>
      <m>
        <tpls c="8">
          <tpl hier="1" item="6"/>
          <tpl hier="4" item="3"/>
          <tpl fld="3" item="40"/>
          <tpl fld="2" item="80"/>
          <tpl hier="9" item="1"/>
          <tpl hier="11" item="4"/>
          <tpl hier="12" item="7"/>
          <tpl fld="4" item="0"/>
        </tpls>
      </m>
      <m>
        <tpls c="8">
          <tpl hier="1" item="6"/>
          <tpl hier="4" item="3"/>
          <tpl fld="3" item="50"/>
          <tpl fld="2" item="80"/>
          <tpl hier="9" item="1"/>
          <tpl hier="11" item="4"/>
          <tpl hier="12" item="7"/>
          <tpl fld="4" item="0"/>
        </tpls>
      </m>
      <m>
        <tpls c="8">
          <tpl hier="1" item="6"/>
          <tpl hier="4" item="3"/>
          <tpl fld="3" item="49"/>
          <tpl fld="2" item="80"/>
          <tpl hier="9" item="1"/>
          <tpl hier="11" item="4"/>
          <tpl hier="12" item="7"/>
          <tpl fld="4" item="0"/>
        </tpls>
      </m>
      <m>
        <tpls c="8">
          <tpl hier="1" item="6"/>
          <tpl hier="4" item="3"/>
          <tpl fld="3" item="37"/>
          <tpl fld="2" item="84"/>
          <tpl hier="9" item="1"/>
          <tpl hier="11" item="4"/>
          <tpl hier="12" item="7"/>
          <tpl fld="4" item="0"/>
        </tpls>
      </m>
      <m>
        <tpls c="8">
          <tpl hier="1" item="6"/>
          <tpl hier="4" item="3"/>
          <tpl fld="3" item="39"/>
          <tpl fld="2" item="84"/>
          <tpl hier="9" item="1"/>
          <tpl hier="11" item="4"/>
          <tpl hier="12" item="7"/>
          <tpl fld="4" item="0"/>
        </tpls>
      </m>
      <m>
        <tpls c="8">
          <tpl hier="1" item="6"/>
          <tpl hier="4" item="3"/>
          <tpl fld="3" item="28"/>
          <tpl fld="2" item="84"/>
          <tpl hier="9" item="1"/>
          <tpl hier="11" item="4"/>
          <tpl hier="12" item="7"/>
          <tpl fld="4" item="0"/>
        </tpls>
      </m>
      <m>
        <tpls c="8">
          <tpl hier="1" item="6"/>
          <tpl hier="4" item="3"/>
          <tpl fld="3" item="19"/>
          <tpl fld="2" item="84"/>
          <tpl hier="9" item="1"/>
          <tpl hier="11" item="4"/>
          <tpl hier="12" item="7"/>
          <tpl fld="4" item="0"/>
        </tpls>
      </m>
      <m>
        <tpls c="8">
          <tpl hier="1" item="6"/>
          <tpl hier="4" item="3"/>
          <tpl fld="3" item="26"/>
          <tpl fld="2" item="70"/>
          <tpl hier="9" item="1"/>
          <tpl hier="11" item="4"/>
          <tpl hier="12" item="7"/>
          <tpl fld="4" item="0"/>
        </tpls>
      </m>
      <m>
        <tpls c="8">
          <tpl hier="1" item="6"/>
          <tpl hier="4" item="3"/>
          <tpl fld="3" item="25"/>
          <tpl fld="2" item="70"/>
          <tpl hier="9" item="1"/>
          <tpl hier="11" item="4"/>
          <tpl hier="12" item="7"/>
          <tpl fld="4" item="0"/>
        </tpls>
      </m>
      <m>
        <tpls c="8">
          <tpl hier="1" item="6"/>
          <tpl hier="4" item="3"/>
          <tpl fld="3" item="24"/>
          <tpl fld="2" item="70"/>
          <tpl hier="9" item="1"/>
          <tpl hier="11" item="4"/>
          <tpl hier="12" item="7"/>
          <tpl fld="4" item="0"/>
        </tpls>
      </m>
      <m>
        <tpls c="8">
          <tpl hier="1" item="6"/>
          <tpl hier="4" item="3"/>
          <tpl fld="3" item="23"/>
          <tpl fld="2" item="70"/>
          <tpl hier="9" item="1"/>
          <tpl hier="11" item="4"/>
          <tpl hier="12" item="7"/>
          <tpl fld="4" item="0"/>
        </tpls>
      </m>
      <m>
        <tpls c="8">
          <tpl hier="1" item="6"/>
          <tpl hier="4" item="3"/>
          <tpl fld="3" item="10"/>
          <tpl fld="2" item="72"/>
          <tpl hier="9" item="1"/>
          <tpl hier="11" item="4"/>
          <tpl hier="12" item="7"/>
          <tpl fld="4" item="0"/>
        </tpls>
      </m>
      <m>
        <tpls c="8">
          <tpl hier="1" item="6"/>
          <tpl hier="4" item="3"/>
          <tpl fld="3" item="12"/>
          <tpl fld="2" item="72"/>
          <tpl hier="9" item="1"/>
          <tpl hier="11" item="4"/>
          <tpl hier="12" item="7"/>
          <tpl fld="4" item="0"/>
        </tpls>
      </m>
      <m>
        <tpls c="8">
          <tpl hier="1" item="6"/>
          <tpl hier="4" item="3"/>
          <tpl fld="3" item="11"/>
          <tpl fld="2" item="72"/>
          <tpl hier="9" item="1"/>
          <tpl hier="11" item="4"/>
          <tpl hier="12" item="7"/>
          <tpl fld="4" item="0"/>
        </tpls>
      </m>
      <m>
        <tpls c="8">
          <tpl hier="1" item="6"/>
          <tpl hier="4" item="3"/>
          <tpl fld="3" item="9"/>
          <tpl fld="2" item="72"/>
          <tpl hier="9" item="1"/>
          <tpl hier="11" item="4"/>
          <tpl hier="12" item="7"/>
          <tpl fld="4" item="0"/>
        </tpls>
      </m>
      <m>
        <tpls c="8">
          <tpl hier="1" item="6"/>
          <tpl hier="4" item="3"/>
          <tpl fld="3" item="57"/>
          <tpl fld="2" item="78"/>
          <tpl hier="9" item="1"/>
          <tpl hier="11" item="4"/>
          <tpl hier="12" item="7"/>
          <tpl fld="4" item="0"/>
        </tpls>
      </m>
      <m>
        <tpls c="8">
          <tpl hier="1" item="6"/>
          <tpl hier="4" item="3"/>
          <tpl fld="3" item="3"/>
          <tpl fld="2" item="78"/>
          <tpl hier="9" item="1"/>
          <tpl hier="11" item="4"/>
          <tpl hier="12" item="7"/>
          <tpl fld="4" item="0"/>
        </tpls>
      </m>
      <m>
        <tpls c="8">
          <tpl hier="1" item="6"/>
          <tpl hier="4" item="3"/>
          <tpl fld="3" item="1"/>
          <tpl fld="2" item="78"/>
          <tpl hier="9" item="1"/>
          <tpl hier="11" item="4"/>
          <tpl hier="12" item="7"/>
          <tpl fld="4" item="0"/>
        </tpls>
      </m>
      <m>
        <tpls c="8">
          <tpl hier="1" item="6"/>
          <tpl hier="4" item="3"/>
          <tpl fld="3" item="20"/>
          <tpl fld="2" item="73"/>
          <tpl hier="9" item="1"/>
          <tpl hier="11" item="4"/>
          <tpl hier="12" item="7"/>
          <tpl fld="4" item="0"/>
        </tpls>
      </m>
      <m>
        <tpls c="8">
          <tpl hier="1" item="6"/>
          <tpl hier="4" item="3"/>
          <tpl fld="3" item="51"/>
          <tpl fld="2" item="73"/>
          <tpl hier="9" item="1"/>
          <tpl hier="11" item="4"/>
          <tpl hier="12" item="7"/>
          <tpl fld="4" item="0"/>
        </tpls>
      </m>
      <m>
        <tpls c="8">
          <tpl hier="1" item="6"/>
          <tpl hier="4" item="3"/>
          <tpl fld="3" item="38"/>
          <tpl fld="2" item="73"/>
          <tpl hier="9" item="1"/>
          <tpl hier="11" item="4"/>
          <tpl hier="12" item="7"/>
          <tpl fld="4" item="0"/>
        </tpls>
      </m>
      <m>
        <tpls c="8">
          <tpl hier="1" item="6"/>
          <tpl hier="4" item="3"/>
          <tpl fld="3" item="44"/>
          <tpl fld="2" item="69"/>
          <tpl hier="9" item="1"/>
          <tpl hier="11" item="4"/>
          <tpl hier="12" item="7"/>
          <tpl fld="4" item="0"/>
        </tpls>
      </m>
      <m>
        <tpls c="8">
          <tpl hier="1" item="6"/>
          <tpl hier="4" item="3"/>
          <tpl fld="3" item="43"/>
          <tpl fld="2" item="69"/>
          <tpl hier="9" item="1"/>
          <tpl hier="11" item="4"/>
          <tpl hier="12" item="7"/>
          <tpl fld="4" item="0"/>
        </tpls>
      </m>
      <m>
        <tpls c="8">
          <tpl hier="1" item="6"/>
          <tpl hier="4" item="3"/>
          <tpl fld="3" item="42"/>
          <tpl fld="2" item="69"/>
          <tpl hier="9" item="1"/>
          <tpl hier="11" item="4"/>
          <tpl hier="12" item="7"/>
          <tpl fld="4" item="0"/>
        </tpls>
      </m>
      <m>
        <tpls c="8">
          <tpl hier="1" item="6"/>
          <tpl hier="4" item="3"/>
          <tpl fld="3" item="41"/>
          <tpl fld="2" item="69"/>
          <tpl hier="9" item="1"/>
          <tpl hier="11" item="4"/>
          <tpl hier="12" item="7"/>
          <tpl fld="4" item="0"/>
        </tpls>
      </m>
      <m>
        <tpls c="8">
          <tpl hier="1" item="6"/>
          <tpl hier="4" item="3"/>
          <tpl fld="3" item="32"/>
          <tpl fld="2" item="66"/>
          <tpl hier="9" item="1"/>
          <tpl hier="11" item="4"/>
          <tpl hier="12" item="7"/>
          <tpl fld="4" item="0"/>
        </tpls>
      </m>
      <m>
        <tpls c="8">
          <tpl hier="1" item="6"/>
          <tpl hier="4" item="3"/>
          <tpl fld="3" item="31"/>
          <tpl fld="2" item="66"/>
          <tpl hier="9" item="1"/>
          <tpl hier="11" item="4"/>
          <tpl hier="12" item="7"/>
          <tpl fld="4" item="0"/>
        </tpls>
      </m>
      <m>
        <tpls c="8">
          <tpl hier="1" item="6"/>
          <tpl hier="4" item="3"/>
          <tpl fld="3" item="30"/>
          <tpl fld="2" item="66"/>
          <tpl hier="9" item="1"/>
          <tpl hier="11" item="4"/>
          <tpl hier="12" item="7"/>
          <tpl fld="4" item="0"/>
        </tpls>
      </m>
      <m>
        <tpls c="8">
          <tpl hier="1" item="6"/>
          <tpl hier="4" item="3"/>
          <tpl fld="3" item="29"/>
          <tpl fld="2" item="66"/>
          <tpl hier="9" item="1"/>
          <tpl hier="11" item="4"/>
          <tpl hier="12" item="7"/>
          <tpl fld="4" item="0"/>
        </tpls>
      </m>
      <m>
        <tpls c="8">
          <tpl hier="1" item="6"/>
          <tpl hier="4" item="3"/>
          <tpl fld="3" item="16"/>
          <tpl fld="2" item="48"/>
          <tpl hier="9" item="1"/>
          <tpl hier="11" item="4"/>
          <tpl hier="12" item="7"/>
          <tpl fld="4" item="0"/>
        </tpls>
      </m>
      <m>
        <tpls c="8">
          <tpl hier="1" item="6"/>
          <tpl hier="4" item="3"/>
          <tpl fld="3" item="15"/>
          <tpl fld="2" item="48"/>
          <tpl hier="9" item="1"/>
          <tpl hier="11" item="4"/>
          <tpl hier="12" item="7"/>
          <tpl fld="4" item="0"/>
        </tpls>
      </m>
      <m>
        <tpls c="8">
          <tpl hier="1" item="6"/>
          <tpl hier="4" item="3"/>
          <tpl fld="3" item="14"/>
          <tpl fld="2" item="48"/>
          <tpl hier="9" item="1"/>
          <tpl hier="11" item="4"/>
          <tpl hier="12" item="7"/>
          <tpl fld="4" item="0"/>
        </tpls>
      </m>
      <m>
        <tpls c="8">
          <tpl hier="1" item="6"/>
          <tpl hier="4" item="3"/>
          <tpl fld="3" item="9"/>
          <tpl fld="2" item="48"/>
          <tpl hier="9" item="1"/>
          <tpl hier="11" item="4"/>
          <tpl hier="12" item="7"/>
          <tpl fld="4" item="0"/>
        </tpls>
      </m>
      <m>
        <tpls c="8">
          <tpl hier="1" item="6"/>
          <tpl hier="4" item="3"/>
          <tpl fld="3" item="56"/>
          <tpl fld="2" item="53"/>
          <tpl hier="9" item="1"/>
          <tpl hier="11" item="4"/>
          <tpl hier="12" item="7"/>
          <tpl fld="4" item="0"/>
        </tpls>
      </m>
      <m>
        <tpls c="8">
          <tpl hier="1" item="6"/>
          <tpl hier="4" item="3"/>
          <tpl fld="3" item="50"/>
          <tpl fld="2" item="53"/>
          <tpl hier="9" item="1"/>
          <tpl hier="11" item="4"/>
          <tpl hier="12" item="7"/>
          <tpl fld="4" item="0"/>
        </tpls>
      </m>
      <m>
        <tpls c="8">
          <tpl hier="1" item="6"/>
          <tpl hier="4" item="3"/>
          <tpl fld="3" item="41"/>
          <tpl fld="2" item="53"/>
          <tpl hier="9" item="1"/>
          <tpl hier="11" item="4"/>
          <tpl hier="12" item="7"/>
          <tpl fld="4" item="0"/>
        </tpls>
      </m>
      <m>
        <tpls c="8">
          <tpl hier="1" item="6"/>
          <tpl hier="4" item="3"/>
          <tpl fld="3" item="16"/>
          <tpl fld="2" item="57"/>
          <tpl hier="9" item="1"/>
          <tpl hier="11" item="4"/>
          <tpl hier="12" item="7"/>
          <tpl fld="4" item="0"/>
        </tpls>
      </m>
      <m>
        <tpls c="8">
          <tpl hier="1" item="6"/>
          <tpl hier="4" item="3"/>
          <tpl fld="3" item="30"/>
          <tpl fld="2" item="61"/>
          <tpl hier="9" item="1"/>
          <tpl hier="11" item="4"/>
          <tpl hier="12" item="7"/>
          <tpl fld="4" item="0"/>
        </tpls>
      </m>
      <m>
        <tpls c="8">
          <tpl hier="1" item="6"/>
          <tpl hier="4" item="3"/>
          <tpl fld="3" item="2"/>
          <tpl fld="2" item="46"/>
          <tpl hier="9" item="1"/>
          <tpl hier="11" item="4"/>
          <tpl hier="12" item="7"/>
          <tpl fld="4" item="0"/>
        </tpls>
      </m>
      <m>
        <tpls c="8">
          <tpl hier="1" item="6"/>
          <tpl hier="4" item="3"/>
          <tpl fld="3" item="9"/>
          <tpl fld="2" item="58"/>
          <tpl hier="9" item="1"/>
          <tpl hier="11" item="4"/>
          <tpl hier="12" item="7"/>
          <tpl fld="4" item="0"/>
        </tpls>
      </m>
      <m>
        <tpls c="8">
          <tpl hier="1" item="6"/>
          <tpl hier="4" item="3"/>
          <tpl fld="3" item="44"/>
          <tpl fld="2" item="47"/>
          <tpl hier="9" item="1"/>
          <tpl hier="11" item="4"/>
          <tpl hier="12" item="7"/>
          <tpl fld="4" item="0"/>
        </tpls>
      </m>
      <m>
        <tpls c="8">
          <tpl hier="1" item="6"/>
          <tpl hier="4" item="3"/>
          <tpl fld="3" item="16"/>
          <tpl fld="2" item="56"/>
          <tpl hier="9" item="1"/>
          <tpl hier="11" item="4"/>
          <tpl hier="12" item="7"/>
          <tpl fld="4" item="0"/>
        </tpls>
      </m>
      <m>
        <tpls c="8">
          <tpl hier="1" item="6"/>
          <tpl hier="4" item="3"/>
          <tpl fld="3" item="54"/>
          <tpl fld="2" item="55"/>
          <tpl hier="9" item="1"/>
          <tpl hier="11" item="4"/>
          <tpl hier="12" item="7"/>
          <tpl fld="4" item="0"/>
        </tpls>
      </m>
      <m>
        <tpls c="8">
          <tpl hier="1" item="6"/>
          <tpl hier="4" item="3"/>
          <tpl fld="3" item="36"/>
          <tpl fld="2" item="62"/>
          <tpl hier="9" item="1"/>
          <tpl hier="11" item="4"/>
          <tpl hier="12" item="7"/>
          <tpl fld="4" item="0"/>
        </tpls>
      </m>
      <m>
        <tpls c="8">
          <tpl hier="1" item="6"/>
          <tpl hier="4" item="3"/>
          <tpl fld="3" item="7"/>
          <tpl fld="2" item="28"/>
          <tpl hier="9" item="1"/>
          <tpl hier="11" item="4"/>
          <tpl hier="12" item="7"/>
          <tpl fld="4" item="0"/>
        </tpls>
      </m>
      <m>
        <tpls c="8">
          <tpl hier="1" item="6"/>
          <tpl hier="4" item="3"/>
          <tpl fld="3" item="50"/>
          <tpl fld="2" item="40"/>
          <tpl hier="9" item="1"/>
          <tpl hier="11" item="4"/>
          <tpl hier="12" item="7"/>
          <tpl fld="4" item="0"/>
        </tpls>
      </m>
      <m>
        <tpls c="8">
          <tpl hier="1" item="6"/>
          <tpl hier="4" item="3"/>
          <tpl fld="3" item="17"/>
          <tpl fld="2" item="59"/>
          <tpl hier="9" item="1"/>
          <tpl hier="11" item="4"/>
          <tpl hier="12" item="7"/>
          <tpl fld="4" item="0"/>
        </tpls>
      </m>
      <m>
        <tpls c="8">
          <tpl hier="1" item="6"/>
          <tpl hier="4" item="3"/>
          <tpl fld="3" item="24"/>
          <tpl fld="2" item="44"/>
          <tpl hier="9" item="1"/>
          <tpl hier="11" item="4"/>
          <tpl hier="12" item="7"/>
          <tpl fld="4" item="0"/>
        </tpls>
      </m>
      <m>
        <tpls c="8">
          <tpl hier="1" item="6"/>
          <tpl hier="4" item="3"/>
          <tpl fld="3" item="1"/>
          <tpl fld="2" item="45"/>
          <tpl hier="9" item="1"/>
          <tpl hier="11" item="4"/>
          <tpl hier="12" item="7"/>
          <tpl fld="4" item="0"/>
        </tpls>
      </m>
      <m>
        <tpls c="8">
          <tpl hier="1" item="6"/>
          <tpl hier="4" item="3"/>
          <tpl fld="3" item="49"/>
          <tpl fld="2" item="74"/>
          <tpl hier="9" item="1"/>
          <tpl hier="11" item="4"/>
          <tpl hier="12" item="7"/>
          <tpl fld="4" item="0"/>
        </tpls>
      </m>
      <m>
        <tpls c="8">
          <tpl hier="1" item="6"/>
          <tpl hier="4" item="3"/>
          <tpl fld="3" item="47"/>
          <tpl fld="2" item="74"/>
          <tpl hier="9" item="1"/>
          <tpl hier="11" item="4"/>
          <tpl hier="12" item="7"/>
          <tpl fld="4" item="0"/>
        </tpls>
      </m>
      <m>
        <tpls c="8">
          <tpl hier="1" item="6"/>
          <tpl hier="4" item="3"/>
          <tpl fld="3" item="27"/>
          <tpl fld="2" item="76"/>
          <tpl hier="9" item="1"/>
          <tpl hier="11" item="4"/>
          <tpl hier="12" item="7"/>
          <tpl fld="4" item="0"/>
        </tpls>
      </m>
      <m>
        <tpls c="8">
          <tpl hier="1" item="6"/>
          <tpl hier="4" item="3"/>
          <tpl fld="3" item="7"/>
          <tpl fld="2" item="75"/>
          <tpl hier="9" item="1"/>
          <tpl hier="11" item="4"/>
          <tpl hier="12" item="7"/>
          <tpl fld="4" item="0"/>
        </tpls>
      </m>
      <m>
        <tpls c="8">
          <tpl hier="1" item="6"/>
          <tpl hier="4" item="3"/>
          <tpl fld="3" item="37"/>
          <tpl fld="2" item="70"/>
          <tpl hier="9" item="1"/>
          <tpl hier="11" item="4"/>
          <tpl hier="12" item="7"/>
          <tpl fld="4" item="0"/>
        </tpls>
      </m>
      <m>
        <tpls c="8">
          <tpl hier="1" item="6"/>
          <tpl hier="4" item="3"/>
          <tpl fld="3" item="38"/>
          <tpl fld="2" item="71"/>
          <tpl hier="9" item="1"/>
          <tpl hier="11" item="4"/>
          <tpl hier="12" item="7"/>
          <tpl fld="4" item="0"/>
        </tpls>
      </m>
      <m>
        <tpls c="8">
          <tpl hier="1" item="6"/>
          <tpl hier="4" item="3"/>
          <tpl fld="3" item="31"/>
          <tpl fld="2" item="76"/>
          <tpl hier="9" item="1"/>
          <tpl hier="11" item="4"/>
          <tpl hier="12" item="7"/>
          <tpl fld="4" item="0"/>
        </tpls>
      </m>
      <m>
        <tpls c="8">
          <tpl hier="1" item="6"/>
          <tpl hier="4" item="3"/>
          <tpl fld="3" item="37"/>
          <tpl fld="2" item="74"/>
          <tpl hier="9" item="1"/>
          <tpl hier="11" item="4"/>
          <tpl hier="12" item="7"/>
          <tpl fld="4" item="0"/>
        </tpls>
      </m>
      <m>
        <tpls c="8">
          <tpl hier="1" item="6"/>
          <tpl hier="4" item="3"/>
          <tpl fld="3" item="26"/>
          <tpl fld="2" item="76"/>
          <tpl hier="9" item="1"/>
          <tpl hier="11" item="4"/>
          <tpl hier="12" item="7"/>
          <tpl fld="4" item="0"/>
        </tpls>
      </m>
      <m>
        <tpls c="8">
          <tpl hier="1" item="6"/>
          <tpl hier="4" item="3"/>
          <tpl fld="3" item="23"/>
          <tpl fld="2" item="76"/>
          <tpl hier="9" item="1"/>
          <tpl hier="11" item="4"/>
          <tpl hier="12" item="7"/>
          <tpl fld="4" item="0"/>
        </tpls>
      </m>
      <m>
        <tpls c="8">
          <tpl hier="1" item="6"/>
          <tpl hier="4" item="3"/>
          <tpl fld="3" item="9"/>
          <tpl fld="2" item="83"/>
          <tpl hier="9" item="1"/>
          <tpl hier="11" item="4"/>
          <tpl hier="12" item="7"/>
          <tpl fld="4" item="0"/>
        </tpls>
      </m>
      <m>
        <tpls c="8">
          <tpl hier="1" item="6"/>
          <tpl hier="4" item="3"/>
          <tpl fld="3" item="44"/>
          <tpl fld="2" item="84"/>
          <tpl hier="9" item="1"/>
          <tpl hier="11" item="4"/>
          <tpl hier="12" item="7"/>
          <tpl fld="4" item="0"/>
        </tpls>
      </m>
      <m>
        <tpls c="8">
          <tpl hier="1" item="6"/>
          <tpl hier="4" item="3"/>
          <tpl fld="3" item="41"/>
          <tpl fld="2" item="84"/>
          <tpl hier="9" item="1"/>
          <tpl hier="11" item="4"/>
          <tpl hier="12" item="7"/>
          <tpl fld="4" item="0"/>
        </tpls>
      </m>
      <m>
        <tpls c="8">
          <tpl hier="1" item="6"/>
          <tpl hier="4" item="3"/>
          <tpl fld="3" item="30"/>
          <tpl fld="2" item="70"/>
          <tpl hier="9" item="1"/>
          <tpl hier="11" item="4"/>
          <tpl hier="12" item="7"/>
          <tpl fld="4" item="0"/>
        </tpls>
      </m>
      <m>
        <tpls c="8">
          <tpl hier="1" item="6"/>
          <tpl hier="4" item="3"/>
          <tpl fld="3" item="15"/>
          <tpl fld="2" item="72"/>
          <tpl hier="9" item="1"/>
          <tpl hier="11" item="4"/>
          <tpl hier="12" item="7"/>
          <tpl fld="4" item="0"/>
        </tpls>
      </m>
      <m>
        <tpls c="8">
          <tpl hier="1" item="6"/>
          <tpl hier="4" item="3"/>
          <tpl fld="3" item="13"/>
          <tpl fld="2" item="72"/>
          <tpl hier="9" item="1"/>
          <tpl hier="11" item="4"/>
          <tpl hier="12" item="7"/>
          <tpl fld="4" item="0"/>
        </tpls>
      </m>
      <m>
        <tpls c="8">
          <tpl hier="1" item="6"/>
          <tpl hier="4" item="3"/>
          <tpl fld="3" item="2"/>
          <tpl fld="2" item="78"/>
          <tpl hier="9" item="1"/>
          <tpl hier="11" item="4"/>
          <tpl hier="12" item="7"/>
          <tpl fld="4" item="0"/>
        </tpls>
      </m>
      <m>
        <tpls c="8">
          <tpl hier="1" item="6"/>
          <tpl hier="4" item="3"/>
          <tpl fld="3" item="53"/>
          <tpl fld="2" item="73"/>
          <tpl hier="9" item="1"/>
          <tpl hier="11" item="4"/>
          <tpl hier="12" item="7"/>
          <tpl fld="4" item="0"/>
        </tpls>
      </m>
      <m>
        <tpls c="8">
          <tpl hier="1" item="6"/>
          <tpl hier="4" item="3"/>
          <tpl fld="3" item="48"/>
          <tpl fld="2" item="69"/>
          <tpl hier="9" item="1"/>
          <tpl hier="11" item="4"/>
          <tpl hier="12" item="7"/>
          <tpl fld="4" item="0"/>
        </tpls>
      </m>
      <m>
        <tpls c="8">
          <tpl hier="1" item="6"/>
          <tpl hier="4" item="3"/>
          <tpl fld="3" item="47"/>
          <tpl fld="2" item="69"/>
          <tpl hier="9" item="1"/>
          <tpl hier="11" item="4"/>
          <tpl hier="12" item="7"/>
          <tpl fld="4" item="0"/>
        </tpls>
      </m>
      <m>
        <tpls c="8">
          <tpl hier="1" item="6"/>
          <tpl hier="4" item="3"/>
          <tpl fld="3" item="34"/>
          <tpl fld="2" item="66"/>
          <tpl hier="9" item="1"/>
          <tpl hier="11" item="4"/>
          <tpl hier="12" item="7"/>
          <tpl fld="4" item="0"/>
        </tpls>
      </m>
      <m>
        <tpls c="8">
          <tpl hier="1" item="6"/>
          <tpl hier="4" item="3"/>
          <tpl fld="3" item="27"/>
          <tpl fld="2" item="66"/>
          <tpl hier="9" item="1"/>
          <tpl hier="11" item="4"/>
          <tpl hier="12" item="7"/>
          <tpl fld="4" item="0"/>
        </tpls>
      </m>
      <m>
        <tpls c="8">
          <tpl hier="1" item="6"/>
          <tpl hier="4" item="3"/>
          <tpl fld="3" item="18"/>
          <tpl fld="2" item="48"/>
          <tpl hier="9" item="1"/>
          <tpl hier="11" item="4"/>
          <tpl hier="12" item="7"/>
          <tpl fld="4" item="0"/>
        </tpls>
      </m>
      <m>
        <tpls c="8">
          <tpl hier="1" item="6"/>
          <tpl hier="4" item="3"/>
          <tpl fld="3" item="17"/>
          <tpl fld="2" item="48"/>
          <tpl hier="9" item="1"/>
          <tpl hier="11" item="4"/>
          <tpl hier="12" item="7"/>
          <tpl fld="4" item="0"/>
        </tpls>
      </m>
      <m>
        <tpls c="8">
          <tpl hier="1" item="6"/>
          <tpl hier="4" item="3"/>
          <tpl fld="3" item="57"/>
          <tpl fld="2" item="53"/>
          <tpl hier="9" item="1"/>
          <tpl hier="11" item="4"/>
          <tpl hier="12" item="7"/>
          <tpl fld="4" item="0"/>
        </tpls>
      </m>
      <m>
        <tpls c="8">
          <tpl hier="1" item="6"/>
          <tpl hier="4" item="3"/>
          <tpl fld="3" item="28"/>
          <tpl fld="2" item="61"/>
          <tpl hier="9" item="1"/>
          <tpl hier="11" item="4"/>
          <tpl hier="12" item="7"/>
          <tpl fld="4" item="0"/>
        </tpls>
      </m>
      <m>
        <tpls c="8">
          <tpl hier="1" item="6"/>
          <tpl hier="4" item="3"/>
          <tpl fld="3" item="35"/>
          <tpl fld="2" item="47"/>
          <tpl hier="9" item="1"/>
          <tpl hier="11" item="4"/>
          <tpl hier="12" item="7"/>
          <tpl fld="4" item="0"/>
        </tpls>
      </m>
      <m>
        <tpls c="8">
          <tpl hier="1" item="6"/>
          <tpl hier="4" item="3"/>
          <tpl fld="3" item="43"/>
          <tpl fld="2" item="62"/>
          <tpl hier="9" item="1"/>
          <tpl hier="11" item="4"/>
          <tpl hier="12" item="7"/>
          <tpl fld="4" item="0"/>
        </tpls>
      </m>
      <m>
        <tpls c="8">
          <tpl hier="1" item="6"/>
          <tpl hier="4" item="3"/>
          <tpl fld="3" item="41"/>
          <tpl fld="2" item="71"/>
          <tpl hier="9" item="1"/>
          <tpl hier="11" item="4"/>
          <tpl hier="12" item="7"/>
          <tpl fld="4" item="0"/>
        </tpls>
      </m>
      <m>
        <tpls c="8">
          <tpl hier="1" item="6"/>
          <tpl hier="4" item="3"/>
          <tpl fld="3" item="32"/>
          <tpl fld="2" item="74"/>
          <tpl hier="9" item="1"/>
          <tpl hier="11" item="4"/>
          <tpl hier="12" item="7"/>
          <tpl fld="4" item="0"/>
        </tpls>
      </m>
      <m>
        <tpls c="8">
          <tpl hier="1" item="6"/>
          <tpl hier="4" item="3"/>
          <tpl fld="3" item="31"/>
          <tpl fld="2" item="74"/>
          <tpl hier="9" item="1"/>
          <tpl hier="11" item="4"/>
          <tpl hier="12" item="7"/>
          <tpl fld="4" item="0"/>
        </tpls>
      </m>
      <m>
        <tpls c="8">
          <tpl hier="1" item="6"/>
          <tpl hier="4" item="3"/>
          <tpl fld="3" item="30"/>
          <tpl fld="2" item="74"/>
          <tpl hier="9" item="1"/>
          <tpl hier="11" item="4"/>
          <tpl hier="12" item="7"/>
          <tpl fld="4" item="0"/>
        </tpls>
      </m>
      <m>
        <tpls c="8">
          <tpl hier="1" item="6"/>
          <tpl hier="4" item="3"/>
          <tpl fld="3" item="29"/>
          <tpl fld="2" item="74"/>
          <tpl hier="9" item="1"/>
          <tpl hier="11" item="4"/>
          <tpl hier="12" item="7"/>
          <tpl fld="4" item="0"/>
        </tpls>
      </m>
      <m>
        <tpls c="8">
          <tpl hier="1" item="6"/>
          <tpl hier="4" item="3"/>
          <tpl fld="3" item="16"/>
          <tpl fld="2" item="76"/>
          <tpl hier="9" item="1"/>
          <tpl hier="11" item="4"/>
          <tpl hier="12" item="7"/>
          <tpl fld="4" item="0"/>
        </tpls>
      </m>
      <m>
        <tpls c="8">
          <tpl hier="1" item="6"/>
          <tpl hier="4" item="3"/>
          <tpl fld="3" item="15"/>
          <tpl fld="2" item="76"/>
          <tpl hier="9" item="1"/>
          <tpl hier="11" item="4"/>
          <tpl hier="12" item="7"/>
          <tpl fld="4" item="0"/>
        </tpls>
      </m>
      <m>
        <tpls c="8">
          <tpl hier="1" item="6"/>
          <tpl hier="4" item="3"/>
          <tpl fld="3" item="14"/>
          <tpl fld="2" item="76"/>
          <tpl hier="9" item="1"/>
          <tpl hier="11" item="4"/>
          <tpl hier="12" item="7"/>
          <tpl fld="4" item="0"/>
        </tpls>
      </m>
      <m>
        <tpls c="8">
          <tpl hier="1" item="6"/>
          <tpl hier="4" item="3"/>
          <tpl fld="3" item="13"/>
          <tpl fld="2" item="76"/>
          <tpl hier="9" item="1"/>
          <tpl hier="11" item="4"/>
          <tpl hier="12" item="7"/>
          <tpl fld="4" item="0"/>
        </tpls>
      </m>
      <m>
        <tpls c="8">
          <tpl hier="1" item="6"/>
          <tpl hier="4" item="3"/>
          <tpl fld="3" item="4"/>
          <tpl fld="2" item="83"/>
          <tpl hier="9" item="1"/>
          <tpl hier="11" item="4"/>
          <tpl hier="12" item="7"/>
          <tpl fld="4" item="0"/>
        </tpls>
      </m>
      <m>
        <tpls c="8">
          <tpl hier="1" item="6"/>
          <tpl hier="4" item="3"/>
          <tpl fld="3" item="58"/>
          <tpl fld="2" item="83"/>
          <tpl hier="9" item="1"/>
          <tpl hier="11" item="4"/>
          <tpl hier="12" item="7"/>
          <tpl fld="4" item="0"/>
        </tpls>
      </m>
      <m>
        <tpls c="8">
          <tpl hier="1" item="6"/>
          <tpl hier="4" item="3"/>
          <tpl fld="3" item="2"/>
          <tpl fld="2" item="83"/>
          <tpl hier="9" item="1"/>
          <tpl hier="11" item="4"/>
          <tpl hier="12" item="7"/>
          <tpl fld="4" item="0"/>
        </tpls>
      </m>
      <m>
        <tpls c="8">
          <tpl hier="1" item="6"/>
          <tpl hier="4" item="3"/>
          <tpl fld="3" item="54"/>
          <tpl fld="2" item="75"/>
          <tpl hier="9" item="1"/>
          <tpl hier="11" item="4"/>
          <tpl hier="12" item="7"/>
          <tpl fld="4" item="0"/>
        </tpls>
      </m>
      <m>
        <tpls c="8">
          <tpl hier="1" item="6"/>
          <tpl hier="4" item="3"/>
          <tpl fld="3" item="53"/>
          <tpl fld="2" item="75"/>
          <tpl hier="9" item="1"/>
          <tpl hier="11" item="4"/>
          <tpl hier="12" item="7"/>
          <tpl fld="4" item="0"/>
        </tpls>
      </m>
      <m>
        <tpls c="8">
          <tpl hier="1" item="6"/>
          <tpl hier="4" item="3"/>
          <tpl fld="3" item="52"/>
          <tpl fld="2" item="75"/>
          <tpl hier="9" item="1"/>
          <tpl hier="11" item="4"/>
          <tpl hier="12" item="7"/>
          <tpl fld="4" item="0"/>
        </tpls>
      </m>
      <m>
        <tpls c="8">
          <tpl hier="1" item="6"/>
          <tpl hier="4" item="3"/>
          <tpl fld="3" item="48"/>
          <tpl fld="2" item="80"/>
          <tpl hier="9" item="1"/>
          <tpl hier="11" item="4"/>
          <tpl hier="12" item="7"/>
          <tpl fld="4" item="0"/>
        </tpls>
      </m>
      <m>
        <tpls c="8">
          <tpl hier="1" item="6"/>
          <tpl hier="4" item="3"/>
          <tpl fld="3" item="46"/>
          <tpl fld="2" item="80"/>
          <tpl hier="9" item="1"/>
          <tpl hier="11" item="4"/>
          <tpl hier="12" item="7"/>
          <tpl fld="4" item="0"/>
        </tpls>
      </m>
      <m>
        <tpls c="8">
          <tpl hier="1" item="6"/>
          <tpl hier="4" item="3"/>
          <tpl fld="3" item="45"/>
          <tpl fld="2" item="80"/>
          <tpl hier="9" item="1"/>
          <tpl hier="11" item="4"/>
          <tpl hier="12" item="7"/>
          <tpl fld="4" item="0"/>
        </tpls>
      </m>
      <m>
        <tpls c="8">
          <tpl hier="1" item="6"/>
          <tpl hier="4" item="3"/>
          <tpl fld="3" item="47"/>
          <tpl fld="2" item="80"/>
          <tpl hier="9" item="1"/>
          <tpl hier="11" item="4"/>
          <tpl hier="12" item="7"/>
          <tpl fld="4" item="0"/>
        </tpls>
      </m>
      <m>
        <tpls c="8">
          <tpl hier="1" item="6"/>
          <tpl hier="4" item="3"/>
          <tpl fld="3" item="34"/>
          <tpl fld="2" item="84"/>
          <tpl hier="9" item="1"/>
          <tpl hier="11" item="4"/>
          <tpl hier="12" item="7"/>
          <tpl fld="4" item="0"/>
        </tpls>
      </m>
      <m>
        <tpls c="8">
          <tpl hier="1" item="6"/>
          <tpl hier="4" item="3"/>
          <tpl fld="3" item="36"/>
          <tpl fld="2" item="84"/>
          <tpl hier="9" item="1"/>
          <tpl hier="11" item="4"/>
          <tpl hier="12" item="7"/>
          <tpl fld="4" item="0"/>
        </tpls>
      </m>
      <m>
        <tpls c="8">
          <tpl hier="1" item="6"/>
          <tpl hier="4" item="3"/>
          <tpl fld="3" item="27"/>
          <tpl fld="2" item="84"/>
          <tpl hier="9" item="1"/>
          <tpl hier="11" item="4"/>
          <tpl hier="12" item="7"/>
          <tpl fld="4" item="0"/>
        </tpls>
      </m>
      <m>
        <tpls c="8">
          <tpl hier="1" item="6"/>
          <tpl hier="4" item="3"/>
          <tpl fld="3" item="33"/>
          <tpl fld="2" item="84"/>
          <tpl hier="9" item="1"/>
          <tpl hier="11" item="4"/>
          <tpl hier="12" item="7"/>
          <tpl fld="4" item="0"/>
        </tpls>
      </m>
      <m>
        <tpls c="8">
          <tpl hier="1" item="6"/>
          <tpl hier="4" item="3"/>
          <tpl fld="3" item="18"/>
          <tpl fld="2" item="70"/>
          <tpl hier="9" item="1"/>
          <tpl hier="11" item="4"/>
          <tpl hier="12" item="7"/>
          <tpl fld="4" item="0"/>
        </tpls>
      </m>
      <m>
        <tpls c="8">
          <tpl hier="1" item="6"/>
          <tpl hier="4" item="3"/>
          <tpl fld="3" item="22"/>
          <tpl fld="2" item="70"/>
          <tpl hier="9" item="1"/>
          <tpl hier="11" item="4"/>
          <tpl hier="12" item="7"/>
          <tpl fld="4" item="0"/>
        </tpls>
      </m>
      <m>
        <tpls c="8">
          <tpl hier="1" item="6"/>
          <tpl hier="4" item="3"/>
          <tpl fld="3" item="17"/>
          <tpl fld="2" item="70"/>
          <tpl hier="9" item="1"/>
          <tpl hier="11" item="4"/>
          <tpl hier="12" item="7"/>
          <tpl fld="4" item="0"/>
        </tpls>
      </m>
      <m>
        <tpls c="8">
          <tpl hier="1" item="6"/>
          <tpl hier="4" item="3"/>
          <tpl fld="3" item="21"/>
          <tpl fld="2" item="70"/>
          <tpl hier="9" item="1"/>
          <tpl hier="11" item="4"/>
          <tpl hier="12" item="7"/>
          <tpl fld="4" item="0"/>
        </tpls>
      </m>
      <m>
        <tpls c="8">
          <tpl hier="1" item="6"/>
          <tpl hier="4" item="3"/>
          <tpl fld="3" item="8"/>
          <tpl fld="2" item="72"/>
          <tpl hier="9" item="1"/>
          <tpl hier="11" item="4"/>
          <tpl hier="12" item="7"/>
          <tpl fld="4" item="0"/>
        </tpls>
      </m>
      <m>
        <tpls c="8">
          <tpl hier="1" item="6"/>
          <tpl hier="4" item="3"/>
          <tpl fld="3" item="7"/>
          <tpl fld="2" item="72"/>
          <tpl hier="9" item="1"/>
          <tpl hier="11" item="4"/>
          <tpl hier="12" item="7"/>
          <tpl fld="4" item="0"/>
        </tpls>
      </m>
      <m>
        <tpls c="8">
          <tpl hier="1" item="6"/>
          <tpl hier="4" item="3"/>
          <tpl fld="3" item="6"/>
          <tpl fld="2" item="72"/>
          <tpl hier="9" item="1"/>
          <tpl hier="11" item="4"/>
          <tpl hier="12" item="7"/>
          <tpl fld="4" item="0"/>
        </tpls>
      </m>
      <m>
        <tpls c="8">
          <tpl hier="1" item="6"/>
          <tpl hier="4" item="3"/>
          <tpl fld="3" item="5"/>
          <tpl fld="2" item="72"/>
          <tpl hier="9" item="1"/>
          <tpl hier="11" item="4"/>
          <tpl hier="12" item="7"/>
          <tpl fld="4" item="0"/>
        </tpls>
      </m>
      <m>
        <tpls c="8">
          <tpl hier="1" item="6"/>
          <tpl hier="4" item="3"/>
          <tpl fld="3" item="56"/>
          <tpl fld="2" item="78"/>
          <tpl hier="9" item="1"/>
          <tpl hier="11" item="4"/>
          <tpl hier="12" item="7"/>
          <tpl fld="4" item="0"/>
        </tpls>
      </m>
      <m>
        <tpls c="8">
          <tpl hier="1" item="6"/>
          <tpl hier="4" item="3"/>
          <tpl fld="3" item="0"/>
          <tpl fld="2" item="78"/>
          <tpl hier="9" item="1"/>
          <tpl hier="11" item="4"/>
          <tpl hier="12" item="7"/>
          <tpl fld="4" item="0"/>
        </tpls>
      </m>
      <m>
        <tpls c="8">
          <tpl hier="1" item="6"/>
          <tpl hier="4" item="3"/>
          <tpl fld="3" item="55"/>
          <tpl fld="2" item="78"/>
          <tpl hier="9" item="1"/>
          <tpl hier="11" item="4"/>
          <tpl hier="12" item="7"/>
          <tpl fld="4" item="0"/>
        </tpls>
      </m>
      <m>
        <tpls c="8">
          <tpl hier="1" item="6"/>
          <tpl hier="4" item="3"/>
          <tpl fld="3" item="35"/>
          <tpl fld="2" item="73"/>
          <tpl hier="9" item="1"/>
          <tpl hier="11" item="4"/>
          <tpl hier="12" item="7"/>
          <tpl fld="4" item="0"/>
        </tpls>
      </m>
      <m>
        <tpls c="8">
          <tpl hier="1" item="6"/>
          <tpl hier="4" item="3"/>
          <tpl fld="3" item="40"/>
          <tpl fld="2" item="73"/>
          <tpl hier="9" item="1"/>
          <tpl hier="11" item="4"/>
          <tpl hier="12" item="7"/>
          <tpl fld="4" item="0"/>
        </tpls>
      </m>
      <m>
        <tpls c="8">
          <tpl hier="1" item="6"/>
          <tpl hier="4" item="3"/>
          <tpl fld="3" item="50"/>
          <tpl fld="2" item="73"/>
          <tpl hier="9" item="1"/>
          <tpl hier="11" item="4"/>
          <tpl hier="12" item="7"/>
          <tpl fld="4" item="0"/>
        </tpls>
      </m>
      <m>
        <tpls c="8">
          <tpl hier="1" item="6"/>
          <tpl hier="4" item="3"/>
          <tpl fld="3" item="49"/>
          <tpl fld="2" item="73"/>
          <tpl hier="9" item="1"/>
          <tpl hier="11" item="4"/>
          <tpl hier="12" item="7"/>
          <tpl fld="4" item="0"/>
        </tpls>
      </m>
      <m>
        <tpls c="8">
          <tpl hier="1" item="6"/>
          <tpl hier="4" item="3"/>
          <tpl fld="3" item="37"/>
          <tpl fld="2" item="69"/>
          <tpl hier="9" item="1"/>
          <tpl hier="11" item="4"/>
          <tpl hier="12" item="7"/>
          <tpl fld="4" item="0"/>
        </tpls>
      </m>
      <m>
        <tpls c="8">
          <tpl hier="1" item="6"/>
          <tpl hier="4" item="3"/>
          <tpl fld="3" item="39"/>
          <tpl fld="2" item="69"/>
          <tpl hier="9" item="1"/>
          <tpl hier="11" item="4"/>
          <tpl hier="12" item="7"/>
          <tpl fld="4" item="0"/>
        </tpls>
      </m>
      <m>
        <tpls c="8">
          <tpl hier="1" item="6"/>
          <tpl hier="4" item="3"/>
          <tpl fld="3" item="28"/>
          <tpl fld="2" item="69"/>
          <tpl hier="9" item="1"/>
          <tpl hier="11" item="4"/>
          <tpl hier="12" item="7"/>
          <tpl fld="4" item="0"/>
        </tpls>
      </m>
      <m>
        <tpls c="8">
          <tpl hier="1" item="6"/>
          <tpl hier="4" item="3"/>
          <tpl fld="3" item="19"/>
          <tpl fld="2" item="69"/>
          <tpl hier="9" item="1"/>
          <tpl hier="11" item="4"/>
          <tpl hier="12" item="7"/>
          <tpl fld="4" item="0"/>
        </tpls>
      </m>
      <m>
        <tpls c="8">
          <tpl hier="1" item="6"/>
          <tpl hier="4" item="3"/>
          <tpl fld="3" item="26"/>
          <tpl fld="2" item="66"/>
          <tpl hier="9" item="1"/>
          <tpl hier="11" item="4"/>
          <tpl hier="12" item="7"/>
          <tpl fld="4" item="0"/>
        </tpls>
      </m>
      <m>
        <tpls c="8">
          <tpl hier="1" item="6"/>
          <tpl hier="4" item="3"/>
          <tpl fld="3" item="25"/>
          <tpl fld="2" item="66"/>
          <tpl hier="9" item="1"/>
          <tpl hier="11" item="4"/>
          <tpl hier="12" item="7"/>
          <tpl fld="4" item="0"/>
        </tpls>
      </m>
      <m>
        <tpls c="8">
          <tpl hier="1" item="6"/>
          <tpl hier="4" item="3"/>
          <tpl fld="3" item="24"/>
          <tpl fld="2" item="66"/>
          <tpl hier="9" item="1"/>
          <tpl hier="11" item="4"/>
          <tpl hier="12" item="7"/>
          <tpl fld="4" item="0"/>
        </tpls>
      </m>
      <m>
        <tpls c="8">
          <tpl hier="1" item="6"/>
          <tpl hier="4" item="3"/>
          <tpl fld="3" item="23"/>
          <tpl fld="2" item="66"/>
          <tpl hier="9" item="1"/>
          <tpl hier="11" item="4"/>
          <tpl hier="12" item="7"/>
          <tpl fld="4" item="0"/>
        </tpls>
      </m>
      <m>
        <tpls c="8">
          <tpl hier="1" item="6"/>
          <tpl hier="4" item="3"/>
          <tpl fld="3" item="10"/>
          <tpl fld="2" item="48"/>
          <tpl hier="9" item="1"/>
          <tpl hier="11" item="4"/>
          <tpl hier="12" item="7"/>
          <tpl fld="4" item="0"/>
        </tpls>
      </m>
      <m>
        <tpls c="8">
          <tpl hier="1" item="6"/>
          <tpl hier="4" item="3"/>
          <tpl fld="3" item="12"/>
          <tpl fld="2" item="48"/>
          <tpl hier="9" item="1"/>
          <tpl hier="11" item="4"/>
          <tpl hier="12" item="7"/>
          <tpl fld="4" item="0"/>
        </tpls>
      </m>
      <m>
        <tpls c="8">
          <tpl hier="1" item="6"/>
          <tpl hier="4" item="3"/>
          <tpl fld="3" item="11"/>
          <tpl fld="2" item="48"/>
          <tpl hier="9" item="1"/>
          <tpl hier="11" item="4"/>
          <tpl hier="12" item="7"/>
          <tpl fld="4" item="0"/>
        </tpls>
      </m>
      <m>
        <tpls c="8">
          <tpl hier="1" item="6"/>
          <tpl hier="4" item="3"/>
          <tpl fld="3" item="5"/>
          <tpl fld="2" item="48"/>
          <tpl hier="9" item="1"/>
          <tpl hier="11" item="4"/>
          <tpl hier="12" item="7"/>
          <tpl fld="4" item="0"/>
        </tpls>
      </m>
      <m>
        <tpls c="8">
          <tpl hier="1" item="6"/>
          <tpl hier="4" item="3"/>
          <tpl fld="3" item="20"/>
          <tpl fld="2" item="53"/>
          <tpl hier="9" item="1"/>
          <tpl hier="11" item="4"/>
          <tpl hier="12" item="7"/>
          <tpl fld="4" item="0"/>
        </tpls>
      </m>
      <m>
        <tpls c="8">
          <tpl hier="1" item="6"/>
          <tpl hier="4" item="3"/>
          <tpl fld="3" item="45"/>
          <tpl fld="2" item="53"/>
          <tpl hier="9" item="1"/>
          <tpl hier="11" item="4"/>
          <tpl hier="12" item="7"/>
          <tpl fld="4" item="0"/>
        </tpls>
      </m>
      <m>
        <tpls c="8">
          <tpl hier="1" item="6"/>
          <tpl hier="4" item="3"/>
          <tpl fld="3" item="19"/>
          <tpl fld="2" item="53"/>
          <tpl hier="9" item="1"/>
          <tpl hier="11" item="4"/>
          <tpl hier="12" item="7"/>
          <tpl fld="4" item="0"/>
        </tpls>
      </m>
      <m>
        <tpls c="8">
          <tpl hier="1" item="6"/>
          <tpl hier="4" item="3"/>
          <tpl fld="3" item="8"/>
          <tpl fld="2" item="57"/>
          <tpl hier="9" item="1"/>
          <tpl hier="11" item="4"/>
          <tpl hier="12" item="7"/>
          <tpl fld="4" item="0"/>
        </tpls>
      </m>
      <m>
        <tpls c="8">
          <tpl hier="1" item="6"/>
          <tpl hier="4" item="3"/>
          <tpl fld="3" item="19"/>
          <tpl fld="2" item="61"/>
          <tpl hier="9" item="1"/>
          <tpl hier="11" item="4"/>
          <tpl hier="12" item="7"/>
          <tpl fld="4" item="0"/>
        </tpls>
      </m>
      <m>
        <tpls c="8">
          <tpl hier="1" item="6"/>
          <tpl hier="4" item="3"/>
          <tpl fld="3" item="9"/>
          <tpl fld="2" item="46"/>
          <tpl hier="9" item="1"/>
          <tpl hier="11" item="4"/>
          <tpl hier="12" item="7"/>
          <tpl fld="4" item="0"/>
        </tpls>
      </m>
      <m>
        <tpls c="8">
          <tpl hier="1" item="6"/>
          <tpl hier="4" item="3"/>
          <tpl fld="3" item="34"/>
          <tpl fld="1" item="1"/>
          <tpl hier="9" item="1"/>
          <tpl hier="11" item="4"/>
          <tpl hier="12" item="7"/>
          <tpl fld="4" item="0"/>
        </tpls>
      </m>
      <m>
        <tpls c="8">
          <tpl hier="1" item="6"/>
          <tpl hier="4" item="3"/>
          <tpl fld="3" item="8"/>
          <tpl fld="2" item="63"/>
          <tpl hier="9" item="1"/>
          <tpl hier="11" item="4"/>
          <tpl hier="12" item="7"/>
          <tpl fld="4" item="0"/>
        </tpls>
      </m>
      <m>
        <tpls c="8">
          <tpl hier="1" item="6"/>
          <tpl hier="4" item="3"/>
          <tpl fld="3" item="40"/>
          <tpl fld="2" item="47"/>
          <tpl hier="9" item="1"/>
          <tpl hier="11" item="4"/>
          <tpl hier="12" item="7"/>
          <tpl fld="4" item="0"/>
        </tpls>
      </m>
      <m>
        <tpls c="8">
          <tpl hier="1" item="6"/>
          <tpl hier="4" item="3"/>
          <tpl fld="3" item="25"/>
          <tpl fld="2" item="56"/>
          <tpl hier="9" item="1"/>
          <tpl hier="11" item="4"/>
          <tpl hier="12" item="7"/>
          <tpl fld="4" item="0"/>
        </tpls>
      </m>
      <m>
        <tpls c="8">
          <tpl hier="1" item="6"/>
          <tpl hier="4" item="3"/>
          <tpl fld="3" item="3"/>
          <tpl fld="2" item="55"/>
          <tpl hier="9" item="1"/>
          <tpl hier="11" item="4"/>
          <tpl hier="12" item="7"/>
          <tpl fld="4" item="0"/>
        </tpls>
      </m>
      <m>
        <tpls c="8">
          <tpl hier="1" item="6"/>
          <tpl hier="4" item="3"/>
          <tpl fld="3" item="42"/>
          <tpl fld="2" item="62"/>
          <tpl hier="9" item="1"/>
          <tpl hier="11" item="4"/>
          <tpl hier="12" item="7"/>
          <tpl fld="4" item="0"/>
        </tpls>
      </m>
      <m>
        <tpls c="8">
          <tpl hier="1" item="6"/>
          <tpl hier="4" item="3"/>
          <tpl fld="3" item="14"/>
          <tpl fld="2" item="28"/>
          <tpl hier="9" item="1"/>
          <tpl hier="11" item="4"/>
          <tpl hier="12" item="7"/>
          <tpl fld="4" item="0"/>
        </tpls>
      </m>
      <m>
        <tpls c="8">
          <tpl hier="1" item="6"/>
          <tpl hier="4" item="3"/>
          <tpl fld="3" item="52"/>
          <tpl fld="2" item="40"/>
          <tpl hier="9" item="1"/>
          <tpl hier="11" item="4"/>
          <tpl hier="12" item="7"/>
          <tpl fld="4" item="0"/>
        </tpls>
      </m>
      <m>
        <tpls c="8">
          <tpl hier="1" item="6"/>
          <tpl hier="4" item="3"/>
          <tpl fld="3" item="21"/>
          <tpl fld="2" item="59"/>
          <tpl hier="9" item="1"/>
          <tpl hier="11" item="4"/>
          <tpl hier="12" item="7"/>
          <tpl fld="4" item="0"/>
        </tpls>
      </m>
      <m>
        <tpls c="8">
          <tpl hier="1" item="6"/>
          <tpl hier="4" item="3"/>
          <tpl fld="3" item="5"/>
          <tpl fld="2" item="44"/>
          <tpl hier="9" item="1"/>
          <tpl hier="11" item="4"/>
          <tpl hier="12" item="7"/>
          <tpl fld="4" item="0"/>
        </tpls>
      </m>
      <m>
        <tpls c="8">
          <tpl hier="1" item="6"/>
          <tpl hier="4" item="3"/>
          <tpl fld="3" item="43"/>
          <tpl fld="2" item="16"/>
          <tpl hier="9" item="1"/>
          <tpl hier="11" item="4"/>
          <tpl hier="12" item="7"/>
          <tpl fld="4" item="0"/>
        </tpls>
      </m>
      <m>
        <tpls c="8">
          <tpl hier="1" item="6"/>
          <tpl hier="4" item="3"/>
          <tpl fld="3" item="37"/>
          <tpl fld="2" item="71"/>
          <tpl hier="9" item="1"/>
          <tpl hier="11" item="4"/>
          <tpl hier="12" item="7"/>
          <tpl fld="4" item="0"/>
        </tpls>
      </m>
      <m>
        <tpls c="8">
          <tpl hier="1" item="6"/>
          <tpl hier="4" item="3"/>
          <tpl fld="3" item="39"/>
          <tpl fld="2" item="71"/>
          <tpl hier="9" item="1"/>
          <tpl hier="11" item="4"/>
          <tpl hier="12" item="7"/>
          <tpl fld="4" item="0"/>
        </tpls>
      </m>
      <m>
        <tpls c="8">
          <tpl hier="1" item="6"/>
          <tpl hier="4" item="3"/>
          <tpl fld="3" item="19"/>
          <tpl fld="2" item="71"/>
          <tpl hier="9" item="1"/>
          <tpl hier="11" item="4"/>
          <tpl hier="12" item="7"/>
          <tpl fld="4" item="0"/>
        </tpls>
      </m>
      <m>
        <tpls c="8">
          <tpl hier="1" item="6"/>
          <tpl hier="4" item="3"/>
          <tpl fld="3" item="26"/>
          <tpl fld="2" item="74"/>
          <tpl hier="9" item="1"/>
          <tpl hier="11" item="4"/>
          <tpl hier="12" item="7"/>
          <tpl fld="4" item="0"/>
        </tpls>
      </m>
      <m>
        <tpls c="8">
          <tpl hier="1" item="6"/>
          <tpl hier="4" item="3"/>
          <tpl fld="3" item="25"/>
          <tpl fld="2" item="74"/>
          <tpl hier="9" item="1"/>
          <tpl hier="11" item="4"/>
          <tpl hier="12" item="7"/>
          <tpl fld="4" item="0"/>
        </tpls>
      </m>
      <m>
        <tpls c="8">
          <tpl hier="1" item="6"/>
          <tpl hier="4" item="3"/>
          <tpl fld="3" item="24"/>
          <tpl fld="2" item="74"/>
          <tpl hier="9" item="1"/>
          <tpl hier="11" item="4"/>
          <tpl hier="12" item="7"/>
          <tpl fld="4" item="0"/>
        </tpls>
      </m>
      <m>
        <tpls c="8">
          <tpl hier="1" item="6"/>
          <tpl hier="4" item="3"/>
          <tpl fld="3" item="23"/>
          <tpl fld="2" item="74"/>
          <tpl hier="9" item="1"/>
          <tpl hier="11" item="4"/>
          <tpl hier="12" item="7"/>
          <tpl fld="4" item="0"/>
        </tpls>
      </m>
      <m>
        <tpls c="8">
          <tpl hier="1" item="6"/>
          <tpl hier="4" item="3"/>
          <tpl fld="3" item="10"/>
          <tpl fld="2" item="76"/>
          <tpl hier="9" item="1"/>
          <tpl hier="11" item="4"/>
          <tpl hier="12" item="7"/>
          <tpl fld="4" item="0"/>
        </tpls>
      </m>
      <m>
        <tpls c="8">
          <tpl hier="1" item="6"/>
          <tpl hier="4" item="3"/>
          <tpl fld="3" item="12"/>
          <tpl fld="2" item="76"/>
          <tpl hier="9" item="1"/>
          <tpl hier="11" item="4"/>
          <tpl hier="12" item="7"/>
          <tpl fld="4" item="0"/>
        </tpls>
      </m>
      <m>
        <tpls c="8">
          <tpl hier="1" item="6"/>
          <tpl hier="4" item="3"/>
          <tpl fld="3" item="11"/>
          <tpl fld="2" item="76"/>
          <tpl hier="9" item="1"/>
          <tpl hier="11" item="4"/>
          <tpl hier="12" item="7"/>
          <tpl fld="4" item="0"/>
        </tpls>
      </m>
      <m>
        <tpls c="8">
          <tpl hier="1" item="6"/>
          <tpl hier="4" item="3"/>
          <tpl fld="3" item="9"/>
          <tpl fld="2" item="76"/>
          <tpl hier="9" item="1"/>
          <tpl hier="11" item="4"/>
          <tpl hier="12" item="7"/>
          <tpl fld="4" item="0"/>
        </tpls>
      </m>
      <m>
        <tpls c="8">
          <tpl hier="1" item="6"/>
          <tpl hier="4" item="3"/>
          <tpl fld="3" item="57"/>
          <tpl fld="2" item="83"/>
          <tpl hier="9" item="1"/>
          <tpl hier="11" item="4"/>
          <tpl hier="12" item="7"/>
          <tpl fld="4" item="0"/>
        </tpls>
      </m>
      <m>
        <tpls c="8">
          <tpl hier="1" item="6"/>
          <tpl hier="4" item="3"/>
          <tpl fld="3" item="3"/>
          <tpl fld="2" item="83"/>
          <tpl hier="9" item="1"/>
          <tpl hier="11" item="4"/>
          <tpl hier="12" item="7"/>
          <tpl fld="4" item="0"/>
        </tpls>
      </m>
      <m>
        <tpls c="8">
          <tpl hier="1" item="6"/>
          <tpl hier="4" item="3"/>
          <tpl fld="3" item="1"/>
          <tpl fld="2" item="83"/>
          <tpl hier="9" item="1"/>
          <tpl hier="11" item="4"/>
          <tpl hier="12" item="7"/>
          <tpl fld="4" item="0"/>
        </tpls>
      </m>
      <m>
        <tpls c="8">
          <tpl hier="1" item="6"/>
          <tpl hier="4" item="3"/>
          <tpl fld="3" item="20"/>
          <tpl fld="2" item="75"/>
          <tpl hier="9" item="1"/>
          <tpl hier="11" item="4"/>
          <tpl hier="12" item="7"/>
          <tpl fld="4" item="0"/>
        </tpls>
      </m>
      <m>
        <tpls c="8">
          <tpl hier="1" item="6"/>
          <tpl hier="4" item="3"/>
          <tpl fld="3" item="51"/>
          <tpl fld="2" item="75"/>
          <tpl hier="9" item="1"/>
          <tpl hier="11" item="4"/>
          <tpl hier="12" item="7"/>
          <tpl fld="4" item="0"/>
        </tpls>
      </m>
      <m>
        <tpls c="8">
          <tpl hier="1" item="6"/>
          <tpl hier="4" item="3"/>
          <tpl fld="3" item="38"/>
          <tpl fld="2" item="75"/>
          <tpl hier="9" item="1"/>
          <tpl hier="11" item="4"/>
          <tpl hier="12" item="7"/>
          <tpl fld="4" item="0"/>
        </tpls>
      </m>
      <m>
        <tpls c="8">
          <tpl hier="1" item="6"/>
          <tpl hier="4" item="3"/>
          <tpl fld="3" item="44"/>
          <tpl fld="2" item="80"/>
          <tpl hier="9" item="1"/>
          <tpl hier="11" item="4"/>
          <tpl hier="12" item="7"/>
          <tpl fld="4" item="0"/>
        </tpls>
      </m>
      <m>
        <tpls c="8">
          <tpl hier="1" item="6"/>
          <tpl hier="4" item="3"/>
          <tpl fld="3" item="43"/>
          <tpl fld="2" item="80"/>
          <tpl hier="9" item="1"/>
          <tpl hier="11" item="4"/>
          <tpl hier="12" item="7"/>
          <tpl fld="4" item="0"/>
        </tpls>
      </m>
      <m>
        <tpls c="8">
          <tpl hier="1" item="6"/>
          <tpl hier="4" item="3"/>
          <tpl fld="3" item="42"/>
          <tpl fld="2" item="80"/>
          <tpl hier="9" item="1"/>
          <tpl hier="11" item="4"/>
          <tpl hier="12" item="7"/>
          <tpl fld="4" item="0"/>
        </tpls>
      </m>
      <m>
        <tpls c="8">
          <tpl hier="1" item="6"/>
          <tpl hier="4" item="3"/>
          <tpl fld="3" item="41"/>
          <tpl fld="2" item="80"/>
          <tpl hier="9" item="1"/>
          <tpl hier="11" item="4"/>
          <tpl hier="12" item="7"/>
          <tpl fld="4" item="0"/>
        </tpls>
      </m>
      <m>
        <tpls c="8">
          <tpl hier="1" item="6"/>
          <tpl hier="4" item="3"/>
          <tpl fld="3" item="32"/>
          <tpl fld="2" item="84"/>
          <tpl hier="9" item="1"/>
          <tpl hier="11" item="4"/>
          <tpl hier="12" item="7"/>
          <tpl fld="4" item="0"/>
        </tpls>
      </m>
      <m>
        <tpls c="8">
          <tpl hier="1" item="6"/>
          <tpl hier="4" item="3"/>
          <tpl fld="3" item="31"/>
          <tpl fld="2" item="84"/>
          <tpl hier="9" item="1"/>
          <tpl hier="11" item="4"/>
          <tpl hier="12" item="7"/>
          <tpl fld="4" item="0"/>
        </tpls>
      </m>
      <m>
        <tpls c="8">
          <tpl hier="1" item="6"/>
          <tpl hier="4" item="3"/>
          <tpl fld="3" item="30"/>
          <tpl fld="2" item="84"/>
          <tpl hier="9" item="1"/>
          <tpl hier="11" item="4"/>
          <tpl hier="12" item="7"/>
          <tpl fld="4" item="0"/>
        </tpls>
      </m>
      <m>
        <tpls c="8">
          <tpl hier="1" item="6"/>
          <tpl hier="4" item="3"/>
          <tpl fld="3" item="29"/>
          <tpl fld="2" item="84"/>
          <tpl hier="9" item="1"/>
          <tpl hier="11" item="4"/>
          <tpl hier="12" item="7"/>
          <tpl fld="4" item="0"/>
        </tpls>
      </m>
      <m>
        <tpls c="8">
          <tpl hier="1" item="6"/>
          <tpl hier="4" item="3"/>
          <tpl fld="3" item="16"/>
          <tpl fld="2" item="70"/>
          <tpl hier="9" item="1"/>
          <tpl hier="11" item="4"/>
          <tpl hier="12" item="7"/>
          <tpl fld="4" item="0"/>
        </tpls>
      </m>
      <m>
        <tpls c="8">
          <tpl hier="1" item="6"/>
          <tpl hier="4" item="3"/>
          <tpl fld="3" item="15"/>
          <tpl fld="2" item="70"/>
          <tpl hier="9" item="1"/>
          <tpl hier="11" item="4"/>
          <tpl hier="12" item="7"/>
          <tpl fld="4" item="0"/>
        </tpls>
      </m>
      <m>
        <tpls c="8">
          <tpl hier="1" item="6"/>
          <tpl hier="4" item="3"/>
          <tpl fld="3" item="14"/>
          <tpl fld="2" item="70"/>
          <tpl hier="9" item="1"/>
          <tpl hier="11" item="4"/>
          <tpl hier="12" item="7"/>
          <tpl fld="4" item="0"/>
        </tpls>
      </m>
      <m>
        <tpls c="8">
          <tpl hier="1" item="6"/>
          <tpl hier="4" item="3"/>
          <tpl fld="3" item="13"/>
          <tpl fld="2" item="70"/>
          <tpl hier="9" item="1"/>
          <tpl hier="11" item="4"/>
          <tpl hier="12" item="7"/>
          <tpl fld="4" item="0"/>
        </tpls>
      </m>
      <m>
        <tpls c="8">
          <tpl hier="1" item="6"/>
          <tpl hier="4" item="3"/>
          <tpl fld="3" item="4"/>
          <tpl fld="2" item="72"/>
          <tpl hier="9" item="1"/>
          <tpl hier="11" item="4"/>
          <tpl hier="12" item="7"/>
          <tpl fld="4" item="0"/>
        </tpls>
      </m>
      <m>
        <tpls c="8">
          <tpl hier="1" item="6"/>
          <tpl hier="4" item="3"/>
          <tpl fld="3" item="58"/>
          <tpl fld="2" item="72"/>
          <tpl hier="9" item="1"/>
          <tpl hier="11" item="4"/>
          <tpl hier="12" item="7"/>
          <tpl fld="4" item="0"/>
        </tpls>
      </m>
      <m>
        <tpls c="8">
          <tpl hier="1" item="6"/>
          <tpl hier="4" item="3"/>
          <tpl fld="3" item="2"/>
          <tpl fld="2" item="72"/>
          <tpl hier="9" item="1"/>
          <tpl hier="11" item="4"/>
          <tpl hier="12" item="7"/>
          <tpl fld="4" item="0"/>
        </tpls>
      </m>
      <m>
        <tpls c="8">
          <tpl hier="1" item="6"/>
          <tpl hier="4" item="3"/>
          <tpl fld="3" item="54"/>
          <tpl fld="2" item="78"/>
          <tpl hier="9" item="1"/>
          <tpl hier="11" item="4"/>
          <tpl hier="12" item="7"/>
          <tpl fld="4" item="0"/>
        </tpls>
      </m>
      <m>
        <tpls c="8">
          <tpl hier="1" item="6"/>
          <tpl hier="4" item="3"/>
          <tpl fld="3" item="53"/>
          <tpl fld="2" item="78"/>
          <tpl hier="9" item="1"/>
          <tpl hier="11" item="4"/>
          <tpl hier="12" item="7"/>
          <tpl fld="4" item="0"/>
        </tpls>
      </m>
      <m>
        <tpls c="8">
          <tpl hier="1" item="6"/>
          <tpl hier="4" item="3"/>
          <tpl fld="3" item="52"/>
          <tpl fld="2" item="78"/>
          <tpl hier="9" item="1"/>
          <tpl hier="11" item="4"/>
          <tpl hier="12" item="7"/>
          <tpl fld="4" item="0"/>
        </tpls>
      </m>
      <m>
        <tpls c="8">
          <tpl hier="1" item="6"/>
          <tpl hier="4" item="3"/>
          <tpl fld="3" item="48"/>
          <tpl fld="2" item="73"/>
          <tpl hier="9" item="1"/>
          <tpl hier="11" item="4"/>
          <tpl hier="12" item="7"/>
          <tpl fld="4" item="0"/>
        </tpls>
      </m>
      <m>
        <tpls c="8">
          <tpl hier="1" item="6"/>
          <tpl hier="4" item="3"/>
          <tpl fld="3" item="46"/>
          <tpl fld="2" item="73"/>
          <tpl hier="9" item="1"/>
          <tpl hier="11" item="4"/>
          <tpl hier="12" item="7"/>
          <tpl fld="4" item="0"/>
        </tpls>
      </m>
      <m>
        <tpls c="8">
          <tpl hier="1" item="6"/>
          <tpl hier="4" item="3"/>
          <tpl fld="3" item="45"/>
          <tpl fld="2" item="73"/>
          <tpl hier="9" item="1"/>
          <tpl hier="11" item="4"/>
          <tpl hier="12" item="7"/>
          <tpl fld="4" item="0"/>
        </tpls>
      </m>
      <m>
        <tpls c="8">
          <tpl hier="1" item="6"/>
          <tpl hier="4" item="3"/>
          <tpl fld="3" item="47"/>
          <tpl fld="2" item="73"/>
          <tpl hier="9" item="1"/>
          <tpl hier="11" item="4"/>
          <tpl hier="12" item="7"/>
          <tpl fld="4" item="0"/>
        </tpls>
      </m>
      <m>
        <tpls c="8">
          <tpl hier="1" item="6"/>
          <tpl hier="4" item="3"/>
          <tpl fld="3" item="34"/>
          <tpl fld="2" item="69"/>
          <tpl hier="9" item="1"/>
          <tpl hier="11" item="4"/>
          <tpl hier="12" item="7"/>
          <tpl fld="4" item="0"/>
        </tpls>
      </m>
      <m>
        <tpls c="8">
          <tpl hier="1" item="6"/>
          <tpl hier="4" item="3"/>
          <tpl fld="3" item="36"/>
          <tpl fld="2" item="69"/>
          <tpl hier="9" item="1"/>
          <tpl hier="11" item="4"/>
          <tpl hier="12" item="7"/>
          <tpl fld="4" item="0"/>
        </tpls>
      </m>
      <m>
        <tpls c="8">
          <tpl hier="1" item="6"/>
          <tpl hier="4" item="3"/>
          <tpl fld="3" item="27"/>
          <tpl fld="2" item="69"/>
          <tpl hier="9" item="1"/>
          <tpl hier="11" item="4"/>
          <tpl hier="12" item="7"/>
          <tpl fld="4" item="0"/>
        </tpls>
      </m>
      <m>
        <tpls c="8">
          <tpl hier="1" item="6"/>
          <tpl hier="4" item="3"/>
          <tpl fld="3" item="33"/>
          <tpl fld="2" item="69"/>
          <tpl hier="9" item="1"/>
          <tpl hier="11" item="4"/>
          <tpl hier="12" item="7"/>
          <tpl fld="4" item="0"/>
        </tpls>
      </m>
      <m>
        <tpls c="8">
          <tpl hier="1" item="6"/>
          <tpl hier="4" item="3"/>
          <tpl fld="3" item="18"/>
          <tpl fld="2" item="66"/>
          <tpl hier="9" item="1"/>
          <tpl hier="11" item="4"/>
          <tpl hier="12" item="7"/>
          <tpl fld="4" item="0"/>
        </tpls>
      </m>
      <m>
        <tpls c="8">
          <tpl hier="1" item="6"/>
          <tpl hier="4" item="3"/>
          <tpl fld="3" item="22"/>
          <tpl fld="2" item="66"/>
          <tpl hier="9" item="1"/>
          <tpl hier="11" item="4"/>
          <tpl hier="12" item="7"/>
          <tpl fld="4" item="0"/>
        </tpls>
      </m>
      <m>
        <tpls c="8">
          <tpl hier="1" item="6"/>
          <tpl hier="4" item="3"/>
          <tpl fld="3" item="17"/>
          <tpl fld="2" item="66"/>
          <tpl hier="9" item="1"/>
          <tpl hier="11" item="4"/>
          <tpl hier="12" item="7"/>
          <tpl fld="4" item="0"/>
        </tpls>
      </m>
      <m>
        <tpls c="8">
          <tpl hier="1" item="6"/>
          <tpl hier="4" item="3"/>
          <tpl fld="3" item="21"/>
          <tpl fld="2" item="66"/>
          <tpl hier="9" item="1"/>
          <tpl hier="11" item="4"/>
          <tpl hier="12" item="7"/>
          <tpl fld="4" item="0"/>
        </tpls>
      </m>
      <m>
        <tpls c="8">
          <tpl hier="1" item="6"/>
          <tpl hier="4" item="3"/>
          <tpl fld="3" item="8"/>
          <tpl fld="2" item="48"/>
          <tpl hier="9" item="1"/>
          <tpl hier="11" item="4"/>
          <tpl hier="12" item="7"/>
          <tpl fld="4" item="0"/>
        </tpls>
      </m>
      <m>
        <tpls c="8">
          <tpl hier="1" item="6"/>
          <tpl hier="4" item="3"/>
          <tpl fld="3" item="7"/>
          <tpl fld="2" item="48"/>
          <tpl hier="9" item="1"/>
          <tpl hier="11" item="4"/>
          <tpl hier="12" item="7"/>
          <tpl fld="4" item="0"/>
        </tpls>
      </m>
      <m>
        <tpls c="8">
          <tpl hier="1" item="6"/>
          <tpl hier="4" item="3"/>
          <tpl fld="3" item="6"/>
          <tpl fld="2" item="48"/>
          <tpl hier="9" item="1"/>
          <tpl hier="11" item="4"/>
          <tpl hier="12" item="7"/>
          <tpl fld="4" item="0"/>
        </tpls>
      </m>
      <m>
        <tpls c="8">
          <tpl hier="1" item="6"/>
          <tpl hier="4" item="3"/>
          <tpl fld="3" item="40"/>
          <tpl fld="2" item="53"/>
          <tpl hier="9" item="1"/>
          <tpl hier="11" item="4"/>
          <tpl hier="12" item="7"/>
          <tpl fld="4" item="0"/>
        </tpls>
      </m>
      <m>
        <tpls c="8">
          <tpl hier="1" item="6"/>
          <tpl hier="4" item="3"/>
          <tpl fld="3" item="42"/>
          <tpl fld="2" item="53"/>
          <tpl hier="9" item="1"/>
          <tpl hier="11" item="4"/>
          <tpl hier="12" item="7"/>
          <tpl fld="4" item="0"/>
        </tpls>
      </m>
      <m>
        <tpls c="8">
          <tpl hier="1" item="6"/>
          <tpl hier="4" item="3"/>
          <tpl fld="3" item="29"/>
          <tpl fld="2" item="53"/>
          <tpl hier="9" item="1"/>
          <tpl hier="11" item="4"/>
          <tpl hier="12" item="7"/>
          <tpl fld="4" item="0"/>
        </tpls>
      </m>
      <m>
        <tpls c="8">
          <tpl hier="1" item="6"/>
          <tpl hier="4" item="3"/>
          <tpl fld="3" item="4"/>
          <tpl fld="2" item="57"/>
          <tpl hier="9" item="1"/>
          <tpl hier="11" item="4"/>
          <tpl hier="12" item="7"/>
          <tpl fld="4" item="0"/>
        </tpls>
      </m>
      <m>
        <tpls c="8">
          <tpl hier="1" item="6"/>
          <tpl hier="4" item="3"/>
          <tpl fld="3" item="29"/>
          <tpl fld="2" item="61"/>
          <tpl hier="9" item="1"/>
          <tpl hier="11" item="4"/>
          <tpl hier="12" item="7"/>
          <tpl fld="4" item="0"/>
        </tpls>
      </m>
      <m>
        <tpls c="8">
          <tpl hier="1" item="6"/>
          <tpl hier="4" item="3"/>
          <tpl fld="3" item="26"/>
          <tpl fld="1" item="1"/>
          <tpl hier="9" item="1"/>
          <tpl hier="11" item="4"/>
          <tpl hier="12" item="7"/>
          <tpl fld="4" item="0"/>
        </tpls>
      </m>
      <m>
        <tpls c="8">
          <tpl hier="1" item="6"/>
          <tpl hier="4" item="3"/>
          <tpl fld="3" item="57"/>
          <tpl fld="2" item="63"/>
          <tpl hier="9" item="1"/>
          <tpl hier="11" item="4"/>
          <tpl hier="12" item="7"/>
          <tpl fld="4" item="0"/>
        </tpls>
      </m>
      <m>
        <tpls c="8">
          <tpl hier="1" item="6"/>
          <tpl hier="4" item="3"/>
          <tpl fld="3" item="43"/>
          <tpl fld="2" item="47"/>
          <tpl hier="9" item="1"/>
          <tpl hier="11" item="4"/>
          <tpl hier="12" item="7"/>
          <tpl fld="4" item="0"/>
        </tpls>
      </m>
      <m>
        <tpls c="8">
          <tpl hier="1" item="6"/>
          <tpl hier="4" item="3"/>
          <tpl fld="3" item="15"/>
          <tpl fld="2" item="56"/>
          <tpl hier="9" item="1"/>
          <tpl hier="11" item="4"/>
          <tpl hier="12" item="7"/>
          <tpl fld="4" item="0"/>
        </tpls>
      </m>
      <m>
        <tpls c="8">
          <tpl hier="1" item="6"/>
          <tpl hier="4" item="3"/>
          <tpl fld="3" item="53"/>
          <tpl fld="2" item="55"/>
          <tpl hier="9" item="1"/>
          <tpl hier="11" item="4"/>
          <tpl hier="12" item="7"/>
          <tpl fld="4" item="0"/>
        </tpls>
      </m>
      <m>
        <tpls c="8">
          <tpl hier="1" item="6"/>
          <tpl hier="4" item="3"/>
          <tpl fld="3" item="27"/>
          <tpl fld="2" item="62"/>
          <tpl hier="9" item="1"/>
          <tpl hier="11" item="4"/>
          <tpl hier="12" item="7"/>
          <tpl fld="4" item="0"/>
        </tpls>
      </m>
      <m>
        <tpls c="8">
          <tpl hier="1" item="6"/>
          <tpl hier="4" item="3"/>
          <tpl fld="3" item="6"/>
          <tpl fld="2" item="28"/>
          <tpl hier="9" item="1"/>
          <tpl hier="11" item="4"/>
          <tpl hier="12" item="7"/>
          <tpl fld="4" item="0"/>
        </tpls>
      </m>
      <m>
        <tpls c="8">
          <tpl hier="1" item="6"/>
          <tpl hier="4" item="3"/>
          <tpl fld="3" item="49"/>
          <tpl fld="2" item="40"/>
          <tpl hier="9" item="1"/>
          <tpl hier="11" item="4"/>
          <tpl hier="12" item="7"/>
          <tpl fld="4" item="0"/>
        </tpls>
      </m>
      <m>
        <tpls c="8">
          <tpl hier="1" item="6"/>
          <tpl hier="4" item="3"/>
          <tpl fld="3" item="9"/>
          <tpl fld="2" item="59"/>
          <tpl hier="9" item="1"/>
          <tpl hier="11" item="4"/>
          <tpl hier="12" item="7"/>
          <tpl fld="4" item="0"/>
        </tpls>
      </m>
      <m>
        <tpls c="8">
          <tpl hier="1" item="6"/>
          <tpl hier="4" item="3"/>
          <tpl fld="3" item="39"/>
          <tpl fld="2" item="34"/>
          <tpl hier="9" item="1"/>
          <tpl hier="11" item="4"/>
          <tpl hier="12" item="7"/>
          <tpl fld="4" item="0"/>
        </tpls>
      </m>
      <m>
        <tpls c="8">
          <tpl hier="1" item="6"/>
          <tpl hier="4" item="3"/>
          <tpl fld="3" item="13"/>
          <tpl fld="2" item="12"/>
          <tpl hier="9" item="1"/>
          <tpl hier="11" item="4"/>
          <tpl hier="12" item="7"/>
          <tpl fld="4" item="0"/>
        </tpls>
      </m>
      <m>
        <tpls c="8">
          <tpl hier="1" item="6"/>
          <tpl hier="4" item="3"/>
          <tpl fld="3" item="34"/>
          <tpl fld="2" item="71"/>
          <tpl hier="9" item="1"/>
          <tpl hier="11" item="4"/>
          <tpl hier="12" item="7"/>
          <tpl fld="4" item="0"/>
        </tpls>
      </m>
      <m>
        <tpls c="8">
          <tpl hier="1" item="6"/>
          <tpl hier="4" item="3"/>
          <tpl fld="3" item="36"/>
          <tpl fld="2" item="71"/>
          <tpl hier="9" item="1"/>
          <tpl hier="11" item="4"/>
          <tpl hier="12" item="7"/>
          <tpl fld="4" item="0"/>
        </tpls>
      </m>
      <m>
        <tpls c="8">
          <tpl hier="1" item="6"/>
          <tpl hier="4" item="3"/>
          <tpl fld="3" item="33"/>
          <tpl fld="2" item="71"/>
          <tpl hier="9" item="1"/>
          <tpl hier="11" item="4"/>
          <tpl hier="12" item="7"/>
          <tpl fld="4" item="0"/>
        </tpls>
      </m>
      <m>
        <tpls c="8">
          <tpl hier="1" item="6"/>
          <tpl hier="4" item="3"/>
          <tpl fld="3" item="18"/>
          <tpl fld="2" item="74"/>
          <tpl hier="9" item="1"/>
          <tpl hier="11" item="4"/>
          <tpl hier="12" item="7"/>
          <tpl fld="4" item="0"/>
        </tpls>
      </m>
      <m>
        <tpls c="8">
          <tpl hier="1" item="6"/>
          <tpl hier="4" item="3"/>
          <tpl fld="3" item="22"/>
          <tpl fld="2" item="74"/>
          <tpl hier="9" item="1"/>
          <tpl hier="11" item="4"/>
          <tpl hier="12" item="7"/>
          <tpl fld="4" item="0"/>
        </tpls>
      </m>
      <m>
        <tpls c="8">
          <tpl hier="1" item="6"/>
          <tpl hier="4" item="3"/>
          <tpl fld="3" item="17"/>
          <tpl fld="2" item="74"/>
          <tpl hier="9" item="1"/>
          <tpl hier="11" item="4"/>
          <tpl hier="12" item="7"/>
          <tpl fld="4" item="0"/>
        </tpls>
      </m>
      <m>
        <tpls c="8">
          <tpl hier="1" item="6"/>
          <tpl hier="4" item="3"/>
          <tpl fld="3" item="21"/>
          <tpl fld="2" item="74"/>
          <tpl hier="9" item="1"/>
          <tpl hier="11" item="4"/>
          <tpl hier="12" item="7"/>
          <tpl fld="4" item="0"/>
        </tpls>
      </m>
      <m>
        <tpls c="8">
          <tpl hier="1" item="6"/>
          <tpl hier="4" item="3"/>
          <tpl fld="3" item="8"/>
          <tpl fld="2" item="76"/>
          <tpl hier="9" item="1"/>
          <tpl hier="11" item="4"/>
          <tpl hier="12" item="7"/>
          <tpl fld="4" item="0"/>
        </tpls>
      </m>
      <m>
        <tpls c="8">
          <tpl hier="1" item="6"/>
          <tpl hier="4" item="3"/>
          <tpl fld="3" item="7"/>
          <tpl fld="2" item="76"/>
          <tpl hier="9" item="1"/>
          <tpl hier="11" item="4"/>
          <tpl hier="12" item="7"/>
          <tpl fld="4" item="0"/>
        </tpls>
      </m>
      <m>
        <tpls c="8">
          <tpl hier="1" item="6"/>
          <tpl hier="4" item="3"/>
          <tpl fld="3" item="6"/>
          <tpl fld="2" item="76"/>
          <tpl hier="9" item="1"/>
          <tpl hier="11" item="4"/>
          <tpl hier="12" item="7"/>
          <tpl fld="4" item="0"/>
        </tpls>
      </m>
      <m>
        <tpls c="8">
          <tpl hier="1" item="6"/>
          <tpl hier="4" item="3"/>
          <tpl fld="3" item="5"/>
          <tpl fld="2" item="76"/>
          <tpl hier="9" item="1"/>
          <tpl hier="11" item="4"/>
          <tpl hier="12" item="7"/>
          <tpl fld="4" item="0"/>
        </tpls>
      </m>
      <m>
        <tpls c="8">
          <tpl hier="1" item="6"/>
          <tpl hier="4" item="3"/>
          <tpl fld="3" item="56"/>
          <tpl fld="2" item="83"/>
          <tpl hier="9" item="1"/>
          <tpl hier="11" item="4"/>
          <tpl hier="12" item="7"/>
          <tpl fld="4" item="0"/>
        </tpls>
      </m>
      <m>
        <tpls c="8">
          <tpl hier="1" item="6"/>
          <tpl hier="4" item="3"/>
          <tpl fld="3" item="0"/>
          <tpl fld="2" item="83"/>
          <tpl hier="9" item="1"/>
          <tpl hier="11" item="4"/>
          <tpl hier="12" item="7"/>
          <tpl fld="4" item="0"/>
        </tpls>
      </m>
      <m>
        <tpls c="8">
          <tpl hier="1" item="6"/>
          <tpl hier="4" item="3"/>
          <tpl fld="3" item="55"/>
          <tpl fld="2" item="83"/>
          <tpl hier="9" item="1"/>
          <tpl hier="11" item="4"/>
          <tpl hier="12" item="7"/>
          <tpl fld="4" item="0"/>
        </tpls>
      </m>
      <m>
        <tpls c="8">
          <tpl hier="1" item="6"/>
          <tpl hier="4" item="3"/>
          <tpl fld="3" item="35"/>
          <tpl fld="2" item="75"/>
          <tpl hier="9" item="1"/>
          <tpl hier="11" item="4"/>
          <tpl hier="12" item="7"/>
          <tpl fld="4" item="0"/>
        </tpls>
      </m>
      <m>
        <tpls c="8">
          <tpl hier="1" item="6"/>
          <tpl hier="4" item="3"/>
          <tpl fld="3" item="40"/>
          <tpl fld="2" item="75"/>
          <tpl hier="9" item="1"/>
          <tpl hier="11" item="4"/>
          <tpl hier="12" item="7"/>
          <tpl fld="4" item="0"/>
        </tpls>
      </m>
      <m>
        <tpls c="8">
          <tpl hier="1" item="6"/>
          <tpl hier="4" item="3"/>
          <tpl fld="3" item="50"/>
          <tpl fld="2" item="75"/>
          <tpl hier="9" item="1"/>
          <tpl hier="11" item="4"/>
          <tpl hier="12" item="7"/>
          <tpl fld="4" item="0"/>
        </tpls>
      </m>
      <m>
        <tpls c="8">
          <tpl hier="1" item="6"/>
          <tpl hier="4" item="3"/>
          <tpl fld="3" item="49"/>
          <tpl fld="2" item="75"/>
          <tpl hier="9" item="1"/>
          <tpl hier="11" item="4"/>
          <tpl hier="12" item="7"/>
          <tpl fld="4" item="0"/>
        </tpls>
      </m>
      <m>
        <tpls c="8">
          <tpl hier="1" item="6"/>
          <tpl hier="4" item="3"/>
          <tpl fld="3" item="37"/>
          <tpl fld="2" item="80"/>
          <tpl hier="9" item="1"/>
          <tpl hier="11" item="4"/>
          <tpl hier="12" item="7"/>
          <tpl fld="4" item="0"/>
        </tpls>
      </m>
      <m>
        <tpls c="8">
          <tpl hier="1" item="6"/>
          <tpl hier="4" item="3"/>
          <tpl fld="3" item="39"/>
          <tpl fld="2" item="80"/>
          <tpl hier="9" item="1"/>
          <tpl hier="11" item="4"/>
          <tpl hier="12" item="7"/>
          <tpl fld="4" item="0"/>
        </tpls>
      </m>
      <m>
        <tpls c="8">
          <tpl hier="1" item="6"/>
          <tpl hier="4" item="3"/>
          <tpl fld="3" item="28"/>
          <tpl fld="2" item="80"/>
          <tpl hier="9" item="1"/>
          <tpl hier="11" item="4"/>
          <tpl hier="12" item="7"/>
          <tpl fld="4" item="0"/>
        </tpls>
      </m>
      <m>
        <tpls c="8">
          <tpl hier="1" item="6"/>
          <tpl hier="4" item="3"/>
          <tpl fld="3" item="19"/>
          <tpl fld="2" item="80"/>
          <tpl hier="9" item="1"/>
          <tpl hier="11" item="4"/>
          <tpl hier="12" item="7"/>
          <tpl fld="4" item="0"/>
        </tpls>
      </m>
      <m>
        <tpls c="8">
          <tpl hier="1" item="6"/>
          <tpl hier="4" item="3"/>
          <tpl fld="3" item="26"/>
          <tpl fld="2" item="84"/>
          <tpl hier="9" item="1"/>
          <tpl hier="11" item="4"/>
          <tpl hier="12" item="7"/>
          <tpl fld="4" item="0"/>
        </tpls>
      </m>
      <m>
        <tpls c="8">
          <tpl hier="1" item="6"/>
          <tpl hier="4" item="3"/>
          <tpl fld="3" item="25"/>
          <tpl fld="2" item="84"/>
          <tpl hier="9" item="1"/>
          <tpl hier="11" item="4"/>
          <tpl hier="12" item="7"/>
          <tpl fld="4" item="0"/>
        </tpls>
      </m>
      <m>
        <tpls c="8">
          <tpl hier="1" item="6"/>
          <tpl hier="4" item="3"/>
          <tpl fld="3" item="24"/>
          <tpl fld="2" item="84"/>
          <tpl hier="9" item="1"/>
          <tpl hier="11" item="4"/>
          <tpl hier="12" item="7"/>
          <tpl fld="4" item="0"/>
        </tpls>
      </m>
      <m>
        <tpls c="8">
          <tpl hier="1" item="6"/>
          <tpl hier="4" item="3"/>
          <tpl fld="3" item="23"/>
          <tpl fld="2" item="84"/>
          <tpl hier="9" item="1"/>
          <tpl hier="11" item="4"/>
          <tpl hier="12" item="7"/>
          <tpl fld="4" item="0"/>
        </tpls>
      </m>
      <m>
        <tpls c="8">
          <tpl hier="1" item="6"/>
          <tpl hier="4" item="3"/>
          <tpl fld="3" item="10"/>
          <tpl fld="2" item="70"/>
          <tpl hier="9" item="1"/>
          <tpl hier="11" item="4"/>
          <tpl hier="12" item="7"/>
          <tpl fld="4" item="0"/>
        </tpls>
      </m>
      <m>
        <tpls c="8">
          <tpl hier="1" item="6"/>
          <tpl hier="4" item="3"/>
          <tpl fld="3" item="12"/>
          <tpl fld="2" item="70"/>
          <tpl hier="9" item="1"/>
          <tpl hier="11" item="4"/>
          <tpl hier="12" item="7"/>
          <tpl fld="4" item="0"/>
        </tpls>
      </m>
      <m>
        <tpls c="8">
          <tpl hier="1" item="6"/>
          <tpl hier="4" item="3"/>
          <tpl fld="3" item="11"/>
          <tpl fld="2" item="70"/>
          <tpl hier="9" item="1"/>
          <tpl hier="11" item="4"/>
          <tpl hier="12" item="7"/>
          <tpl fld="4" item="0"/>
        </tpls>
      </m>
      <m>
        <tpls c="8">
          <tpl hier="1" item="6"/>
          <tpl hier="4" item="3"/>
          <tpl fld="3" item="9"/>
          <tpl fld="2" item="70"/>
          <tpl hier="9" item="1"/>
          <tpl hier="11" item="4"/>
          <tpl hier="12" item="7"/>
          <tpl fld="4" item="0"/>
        </tpls>
      </m>
      <m>
        <tpls c="8">
          <tpl hier="1" item="6"/>
          <tpl hier="4" item="3"/>
          <tpl fld="3" item="57"/>
          <tpl fld="2" item="72"/>
          <tpl hier="9" item="1"/>
          <tpl hier="11" item="4"/>
          <tpl hier="12" item="7"/>
          <tpl fld="4" item="0"/>
        </tpls>
      </m>
      <m>
        <tpls c="8">
          <tpl hier="1" item="6"/>
          <tpl hier="4" item="3"/>
          <tpl fld="3" item="3"/>
          <tpl fld="2" item="72"/>
          <tpl hier="9" item="1"/>
          <tpl hier="11" item="4"/>
          <tpl hier="12" item="7"/>
          <tpl fld="4" item="0"/>
        </tpls>
      </m>
      <m>
        <tpls c="8">
          <tpl hier="1" item="6"/>
          <tpl hier="4" item="3"/>
          <tpl fld="3" item="1"/>
          <tpl fld="2" item="72"/>
          <tpl hier="9" item="1"/>
          <tpl hier="11" item="4"/>
          <tpl hier="12" item="7"/>
          <tpl fld="4" item="0"/>
        </tpls>
      </m>
      <m>
        <tpls c="8">
          <tpl hier="1" item="6"/>
          <tpl hier="4" item="3"/>
          <tpl fld="3" item="20"/>
          <tpl fld="2" item="78"/>
          <tpl hier="9" item="1"/>
          <tpl hier="11" item="4"/>
          <tpl hier="12" item="7"/>
          <tpl fld="4" item="0"/>
        </tpls>
      </m>
      <m>
        <tpls c="8">
          <tpl hier="1" item="6"/>
          <tpl hier="4" item="3"/>
          <tpl fld="3" item="51"/>
          <tpl fld="2" item="78"/>
          <tpl hier="9" item="1"/>
          <tpl hier="11" item="4"/>
          <tpl hier="12" item="7"/>
          <tpl fld="4" item="0"/>
        </tpls>
      </m>
      <m>
        <tpls c="8">
          <tpl hier="1" item="6"/>
          <tpl hier="4" item="3"/>
          <tpl fld="3" item="38"/>
          <tpl fld="2" item="78"/>
          <tpl hier="9" item="1"/>
          <tpl hier="11" item="4"/>
          <tpl hier="12" item="7"/>
          <tpl fld="4" item="0"/>
        </tpls>
      </m>
      <m>
        <tpls c="8">
          <tpl hier="1" item="6"/>
          <tpl hier="4" item="3"/>
          <tpl fld="3" item="44"/>
          <tpl fld="2" item="73"/>
          <tpl hier="9" item="1"/>
          <tpl hier="11" item="4"/>
          <tpl hier="12" item="7"/>
          <tpl fld="4" item="0"/>
        </tpls>
      </m>
      <m>
        <tpls c="8">
          <tpl hier="1" item="6"/>
          <tpl hier="4" item="3"/>
          <tpl fld="3" item="43"/>
          <tpl fld="2" item="73"/>
          <tpl hier="9" item="1"/>
          <tpl hier="11" item="4"/>
          <tpl hier="12" item="7"/>
          <tpl fld="4" item="0"/>
        </tpls>
      </m>
      <m>
        <tpls c="8">
          <tpl hier="1" item="6"/>
          <tpl hier="4" item="3"/>
          <tpl fld="3" item="42"/>
          <tpl fld="2" item="73"/>
          <tpl hier="9" item="1"/>
          <tpl hier="11" item="4"/>
          <tpl hier="12" item="7"/>
          <tpl fld="4" item="0"/>
        </tpls>
      </m>
      <m>
        <tpls c="8">
          <tpl hier="1" item="6"/>
          <tpl hier="4" item="3"/>
          <tpl fld="3" item="41"/>
          <tpl fld="2" item="73"/>
          <tpl hier="9" item="1"/>
          <tpl hier="11" item="4"/>
          <tpl hier="12" item="7"/>
          <tpl fld="4" item="0"/>
        </tpls>
      </m>
      <m>
        <tpls c="8">
          <tpl hier="1" item="6"/>
          <tpl hier="4" item="3"/>
          <tpl fld="3" item="32"/>
          <tpl fld="2" item="69"/>
          <tpl hier="9" item="1"/>
          <tpl hier="11" item="4"/>
          <tpl hier="12" item="7"/>
          <tpl fld="4" item="0"/>
        </tpls>
      </m>
      <m>
        <tpls c="8">
          <tpl hier="1" item="6"/>
          <tpl hier="4" item="3"/>
          <tpl fld="3" item="31"/>
          <tpl fld="2" item="69"/>
          <tpl hier="9" item="1"/>
          <tpl hier="11" item="4"/>
          <tpl hier="12" item="7"/>
          <tpl fld="4" item="0"/>
        </tpls>
      </m>
      <m>
        <tpls c="8">
          <tpl hier="1" item="6"/>
          <tpl hier="4" item="3"/>
          <tpl fld="3" item="30"/>
          <tpl fld="2" item="69"/>
          <tpl hier="9" item="1"/>
          <tpl hier="11" item="4"/>
          <tpl hier="12" item="7"/>
          <tpl fld="4" item="0"/>
        </tpls>
      </m>
      <m>
        <tpls c="8">
          <tpl hier="1" item="6"/>
          <tpl hier="4" item="3"/>
          <tpl fld="3" item="29"/>
          <tpl fld="2" item="69"/>
          <tpl hier="9" item="1"/>
          <tpl hier="11" item="4"/>
          <tpl hier="12" item="7"/>
          <tpl fld="4" item="0"/>
        </tpls>
      </m>
      <m>
        <tpls c="8">
          <tpl hier="1" item="6"/>
          <tpl hier="4" item="3"/>
          <tpl fld="3" item="16"/>
          <tpl fld="2" item="66"/>
          <tpl hier="9" item="1"/>
          <tpl hier="11" item="4"/>
          <tpl hier="12" item="7"/>
          <tpl fld="4" item="0"/>
        </tpls>
      </m>
      <m>
        <tpls c="8">
          <tpl hier="1" item="6"/>
          <tpl hier="4" item="3"/>
          <tpl fld="3" item="15"/>
          <tpl fld="2" item="66"/>
          <tpl hier="9" item="1"/>
          <tpl hier="11" item="4"/>
          <tpl hier="12" item="7"/>
          <tpl fld="4" item="0"/>
        </tpls>
      </m>
      <m>
        <tpls c="8">
          <tpl hier="1" item="6"/>
          <tpl hier="4" item="3"/>
          <tpl fld="3" item="14"/>
          <tpl fld="2" item="66"/>
          <tpl hier="9" item="1"/>
          <tpl hier="11" item="4"/>
          <tpl hier="12" item="7"/>
          <tpl fld="4" item="0"/>
        </tpls>
      </m>
      <m>
        <tpls c="8">
          <tpl hier="1" item="6"/>
          <tpl hier="4" item="3"/>
          <tpl fld="3" item="13"/>
          <tpl fld="2" item="66"/>
          <tpl hier="9" item="1"/>
          <tpl hier="11" item="4"/>
          <tpl hier="12" item="7"/>
          <tpl fld="4" item="0"/>
        </tpls>
      </m>
      <m>
        <tpls c="8">
          <tpl hier="1" item="6"/>
          <tpl hier="4" item="3"/>
          <tpl fld="3" item="4"/>
          <tpl fld="2" item="48"/>
          <tpl hier="9" item="1"/>
          <tpl hier="11" item="4"/>
          <tpl hier="12" item="7"/>
          <tpl fld="4" item="0"/>
        </tpls>
      </m>
      <m>
        <tpls c="8">
          <tpl hier="1" item="6"/>
          <tpl hier="4" item="3"/>
          <tpl fld="3" item="58"/>
          <tpl fld="2" item="48"/>
          <tpl hier="9" item="1"/>
          <tpl hier="11" item="4"/>
          <tpl hier="12" item="7"/>
          <tpl fld="4" item="0"/>
        </tpls>
      </m>
      <m>
        <tpls c="8">
          <tpl hier="1" item="6"/>
          <tpl hier="4" item="3"/>
          <tpl fld="3" item="2"/>
          <tpl fld="2" item="48"/>
          <tpl hier="9" item="1"/>
          <tpl hier="11" item="4"/>
          <tpl hier="12" item="7"/>
          <tpl fld="4" item="0"/>
        </tpls>
      </m>
      <m>
        <tpls c="8">
          <tpl hier="1" item="6"/>
          <tpl hier="4" item="3"/>
          <tpl fld="3" item="46"/>
          <tpl fld="2" item="53"/>
          <tpl hier="9" item="1"/>
          <tpl hier="11" item="4"/>
          <tpl hier="12" item="7"/>
          <tpl fld="4" item="0"/>
        </tpls>
      </m>
      <m>
        <tpls c="8">
          <tpl hier="1" item="6"/>
          <tpl hier="4" item="3"/>
          <tpl fld="3" item="28"/>
          <tpl fld="2" item="53"/>
          <tpl hier="9" item="1"/>
          <tpl hier="11" item="4"/>
          <tpl hier="12" item="7"/>
          <tpl fld="4" item="0"/>
        </tpls>
      </m>
      <m>
        <tpls c="8">
          <tpl hier="1" item="6"/>
          <tpl hier="4" item="3"/>
          <tpl fld="3" item="23"/>
          <tpl fld="2" item="53"/>
          <tpl hier="9" item="1"/>
          <tpl hier="11" item="4"/>
          <tpl hier="12" item="7"/>
          <tpl fld="4" item="0"/>
        </tpls>
      </m>
      <m>
        <tpls c="8">
          <tpl hier="1" item="6"/>
          <tpl hier="4" item="3"/>
          <tpl fld="3" item="56"/>
          <tpl fld="2" item="57"/>
          <tpl hier="9" item="1"/>
          <tpl hier="11" item="4"/>
          <tpl hier="12" item="7"/>
          <tpl fld="4" item="0"/>
        </tpls>
      </m>
      <m>
        <tpls c="8">
          <tpl hier="1" item="6"/>
          <tpl hier="4" item="3"/>
          <tpl fld="3" item="26"/>
          <tpl fld="2" item="79"/>
          <tpl hier="9" item="1"/>
          <tpl hier="11" item="4"/>
          <tpl hier="12" item="7"/>
          <tpl fld="4" item="0"/>
        </tpls>
      </m>
      <m>
        <tpls c="8">
          <tpl hier="1" item="6"/>
          <tpl hier="4" item="3"/>
          <tpl fld="3" item="57"/>
          <tpl fld="2" item="51"/>
          <tpl hier="9" item="1"/>
          <tpl hier="11" item="4"/>
          <tpl hier="12" item="7"/>
          <tpl fld="4" item="0"/>
        </tpls>
      </m>
      <m>
        <tpls c="8">
          <tpl hier="1" item="6"/>
          <tpl hier="4" item="3"/>
          <tpl fld="3" item="36"/>
          <tpl fld="1" item="1"/>
          <tpl hier="9" item="1"/>
          <tpl hier="11" item="4"/>
          <tpl hier="12" item="7"/>
          <tpl fld="4" item="0"/>
        </tpls>
      </m>
      <m>
        <tpls c="8">
          <tpl hier="1" item="6"/>
          <tpl hier="4" item="3"/>
          <tpl fld="3" item="7"/>
          <tpl fld="2" item="63"/>
          <tpl hier="9" item="1"/>
          <tpl hier="11" item="4"/>
          <tpl hier="12" item="7"/>
          <tpl fld="4" item="0"/>
        </tpls>
      </m>
      <m>
        <tpls c="8">
          <tpl hier="1" item="6"/>
          <tpl hier="4" item="3"/>
          <tpl fld="3" item="50"/>
          <tpl fld="2" item="47"/>
          <tpl hier="9" item="1"/>
          <tpl hier="11" item="4"/>
          <tpl hier="12" item="7"/>
          <tpl fld="4" item="0"/>
        </tpls>
      </m>
      <m>
        <tpls c="8">
          <tpl hier="1" item="6"/>
          <tpl hier="4" item="3"/>
          <tpl fld="3" item="24"/>
          <tpl fld="2" item="56"/>
          <tpl hier="9" item="1"/>
          <tpl hier="11" item="4"/>
          <tpl hier="12" item="7"/>
          <tpl fld="4" item="0"/>
        </tpls>
      </m>
      <m>
        <tpls c="8">
          <tpl hier="1" item="6"/>
          <tpl hier="4" item="3"/>
          <tpl fld="3" item="1"/>
          <tpl fld="2" item="55"/>
          <tpl hier="9" item="1"/>
          <tpl hier="11" item="4"/>
          <tpl hier="12" item="7"/>
          <tpl fld="4" item="0"/>
        </tpls>
      </m>
      <m>
        <tpls c="8">
          <tpl hier="1" item="6"/>
          <tpl hier="4" item="3"/>
          <tpl fld="3" item="41"/>
          <tpl fld="2" item="62"/>
          <tpl hier="9" item="1"/>
          <tpl hier="11" item="4"/>
          <tpl hier="12" item="7"/>
          <tpl fld="4" item="0"/>
        </tpls>
      </m>
      <m>
        <tpls c="8">
          <tpl hier="1" item="6"/>
          <tpl hier="4" item="3"/>
          <tpl fld="3" item="13"/>
          <tpl fld="2" item="28"/>
          <tpl hier="9" item="1"/>
          <tpl hier="11" item="4"/>
          <tpl hier="12" item="7"/>
          <tpl fld="4" item="0"/>
        </tpls>
      </m>
      <m>
        <tpls c="8">
          <tpl hier="1" item="6"/>
          <tpl hier="4" item="3"/>
          <tpl fld="3" item="48"/>
          <tpl fld="2" item="54"/>
          <tpl hier="9" item="1"/>
          <tpl hier="11" item="4"/>
          <tpl hier="12" item="7"/>
          <tpl fld="4" item="0"/>
        </tpls>
      </m>
      <m>
        <tpls c="8">
          <tpl hier="1" item="6"/>
          <tpl hier="4" item="3"/>
          <tpl fld="3" item="57"/>
          <tpl fld="2" item="65"/>
          <tpl hier="9" item="1"/>
          <tpl hier="11" item="4"/>
          <tpl hier="12" item="7"/>
          <tpl fld="4" item="0"/>
        </tpls>
      </m>
      <m>
        <tpls c="8">
          <tpl hier="1" item="6"/>
          <tpl hier="4" item="3"/>
          <tpl fld="3" item="11"/>
          <tpl fld="2" item="34"/>
          <tpl hier="9" item="1"/>
          <tpl hier="11" item="4"/>
          <tpl hier="12" item="7"/>
          <tpl fld="4" item="0"/>
        </tpls>
      </m>
      <m>
        <tpls c="8">
          <tpl hier="1" item="6"/>
          <tpl hier="4" item="3"/>
          <tpl fld="3" item="56"/>
          <tpl fld="2" item="9"/>
          <tpl hier="9" item="1"/>
          <tpl hier="11" item="4"/>
          <tpl hier="12" item="7"/>
          <tpl fld="4" item="0"/>
        </tpls>
      </m>
      <m>
        <tpls c="8">
          <tpl hier="1" item="6"/>
          <tpl hier="4" item="3"/>
          <tpl fld="3" item="31"/>
          <tpl fld="2" item="71"/>
          <tpl hier="9" item="1"/>
          <tpl hier="11" item="4"/>
          <tpl hier="12" item="7"/>
          <tpl fld="4" item="0"/>
        </tpls>
      </m>
      <m>
        <tpls c="8">
          <tpl hier="1" item="6"/>
          <tpl hier="4" item="3"/>
          <tpl fld="3" item="30"/>
          <tpl fld="2" item="71"/>
          <tpl hier="9" item="1"/>
          <tpl hier="11" item="4"/>
          <tpl hier="12" item="7"/>
          <tpl fld="4" item="0"/>
        </tpls>
      </m>
      <m>
        <tpls c="8">
          <tpl hier="1" item="6"/>
          <tpl hier="4" item="3"/>
          <tpl fld="3" item="16"/>
          <tpl fld="2" item="74"/>
          <tpl hier="9" item="1"/>
          <tpl hier="11" item="4"/>
          <tpl hier="12" item="7"/>
          <tpl fld="4" item="0"/>
        </tpls>
      </m>
      <m>
        <tpls c="8">
          <tpl hier="1" item="6"/>
          <tpl hier="4" item="3"/>
          <tpl fld="3" item="15"/>
          <tpl fld="2" item="74"/>
          <tpl hier="9" item="1"/>
          <tpl hier="11" item="4"/>
          <tpl hier="12" item="7"/>
          <tpl fld="4" item="0"/>
        </tpls>
      </m>
      <m>
        <tpls c="8">
          <tpl hier="1" item="6"/>
          <tpl hier="4" item="3"/>
          <tpl fld="3" item="14"/>
          <tpl fld="2" item="74"/>
          <tpl hier="9" item="1"/>
          <tpl hier="11" item="4"/>
          <tpl hier="12" item="7"/>
          <tpl fld="4" item="0"/>
        </tpls>
      </m>
      <m>
        <tpls c="8">
          <tpl hier="1" item="6"/>
          <tpl hier="4" item="3"/>
          <tpl fld="3" item="13"/>
          <tpl fld="2" item="74"/>
          <tpl hier="9" item="1"/>
          <tpl hier="11" item="4"/>
          <tpl hier="12" item="7"/>
          <tpl fld="4" item="0"/>
        </tpls>
      </m>
      <m>
        <tpls c="8">
          <tpl hier="1" item="6"/>
          <tpl hier="4" item="3"/>
          <tpl fld="3" item="4"/>
          <tpl fld="2" item="76"/>
          <tpl hier="9" item="1"/>
          <tpl hier="11" item="4"/>
          <tpl hier="12" item="7"/>
          <tpl fld="4" item="0"/>
        </tpls>
      </m>
      <m>
        <tpls c="8">
          <tpl hier="1" item="6"/>
          <tpl hier="4" item="3"/>
          <tpl fld="3" item="58"/>
          <tpl fld="2" item="76"/>
          <tpl hier="9" item="1"/>
          <tpl hier="11" item="4"/>
          <tpl hier="12" item="7"/>
          <tpl fld="4" item="0"/>
        </tpls>
      </m>
      <m>
        <tpls c="8">
          <tpl hier="1" item="6"/>
          <tpl hier="4" item="3"/>
          <tpl fld="3" item="2"/>
          <tpl fld="2" item="76"/>
          <tpl hier="9" item="1"/>
          <tpl hier="11" item="4"/>
          <tpl hier="12" item="7"/>
          <tpl fld="4" item="0"/>
        </tpls>
      </m>
      <m>
        <tpls c="8">
          <tpl hier="1" item="6"/>
          <tpl hier="4" item="3"/>
          <tpl fld="3" item="54"/>
          <tpl fld="2" item="83"/>
          <tpl hier="9" item="1"/>
          <tpl hier="11" item="4"/>
          <tpl hier="12" item="7"/>
          <tpl fld="4" item="0"/>
        </tpls>
      </m>
      <m>
        <tpls c="8">
          <tpl hier="1" item="6"/>
          <tpl hier="4" item="3"/>
          <tpl fld="3" item="53"/>
          <tpl fld="2" item="83"/>
          <tpl hier="9" item="1"/>
          <tpl hier="11" item="4"/>
          <tpl hier="12" item="7"/>
          <tpl fld="4" item="0"/>
        </tpls>
      </m>
      <m>
        <tpls c="8">
          <tpl hier="1" item="6"/>
          <tpl hier="4" item="3"/>
          <tpl fld="3" item="52"/>
          <tpl fld="2" item="83"/>
          <tpl hier="9" item="1"/>
          <tpl hier="11" item="4"/>
          <tpl hier="12" item="7"/>
          <tpl fld="4" item="0"/>
        </tpls>
      </m>
      <m>
        <tpls c="8">
          <tpl hier="1" item="6"/>
          <tpl hier="4" item="3"/>
          <tpl fld="3" item="48"/>
          <tpl fld="2" item="75"/>
          <tpl hier="9" item="1"/>
          <tpl hier="11" item="4"/>
          <tpl hier="12" item="7"/>
          <tpl fld="4" item="0"/>
        </tpls>
      </m>
      <m>
        <tpls c="8">
          <tpl hier="1" item="6"/>
          <tpl hier="4" item="3"/>
          <tpl fld="3" item="46"/>
          <tpl fld="2" item="75"/>
          <tpl hier="9" item="1"/>
          <tpl hier="11" item="4"/>
          <tpl hier="12" item="7"/>
          <tpl fld="4" item="0"/>
        </tpls>
      </m>
      <m>
        <tpls c="8">
          <tpl hier="1" item="6"/>
          <tpl hier="4" item="3"/>
          <tpl fld="3" item="45"/>
          <tpl fld="2" item="75"/>
          <tpl hier="9" item="1"/>
          <tpl hier="11" item="4"/>
          <tpl hier="12" item="7"/>
          <tpl fld="4" item="0"/>
        </tpls>
      </m>
      <m>
        <tpls c="8">
          <tpl hier="1" item="6"/>
          <tpl hier="4" item="3"/>
          <tpl fld="3" item="47"/>
          <tpl fld="2" item="75"/>
          <tpl hier="9" item="1"/>
          <tpl hier="11" item="4"/>
          <tpl hier="12" item="7"/>
          <tpl fld="4" item="0"/>
        </tpls>
      </m>
      <m>
        <tpls c="8">
          <tpl hier="1" item="6"/>
          <tpl hier="4" item="3"/>
          <tpl fld="3" item="34"/>
          <tpl fld="2" item="80"/>
          <tpl hier="9" item="1"/>
          <tpl hier="11" item="4"/>
          <tpl hier="12" item="7"/>
          <tpl fld="4" item="0"/>
        </tpls>
      </m>
      <m>
        <tpls c="8">
          <tpl hier="1" item="6"/>
          <tpl hier="4" item="3"/>
          <tpl fld="3" item="36"/>
          <tpl fld="2" item="80"/>
          <tpl hier="9" item="1"/>
          <tpl hier="11" item="4"/>
          <tpl hier="12" item="7"/>
          <tpl fld="4" item="0"/>
        </tpls>
      </m>
      <m>
        <tpls c="8">
          <tpl hier="1" item="6"/>
          <tpl hier="4" item="3"/>
          <tpl fld="3" item="27"/>
          <tpl fld="2" item="80"/>
          <tpl hier="9" item="1"/>
          <tpl hier="11" item="4"/>
          <tpl hier="12" item="7"/>
          <tpl fld="4" item="0"/>
        </tpls>
      </m>
      <m>
        <tpls c="8">
          <tpl hier="1" item="6"/>
          <tpl hier="4" item="3"/>
          <tpl fld="3" item="33"/>
          <tpl fld="2" item="80"/>
          <tpl hier="9" item="1"/>
          <tpl hier="11" item="4"/>
          <tpl hier="12" item="7"/>
          <tpl fld="4" item="0"/>
        </tpls>
      </m>
      <m>
        <tpls c="8">
          <tpl hier="1" item="6"/>
          <tpl hier="4" item="3"/>
          <tpl fld="3" item="18"/>
          <tpl fld="2" item="84"/>
          <tpl hier="9" item="1"/>
          <tpl hier="11" item="4"/>
          <tpl hier="12" item="7"/>
          <tpl fld="4" item="0"/>
        </tpls>
      </m>
      <m>
        <tpls c="8">
          <tpl hier="1" item="6"/>
          <tpl hier="4" item="3"/>
          <tpl fld="3" item="22"/>
          <tpl fld="2" item="84"/>
          <tpl hier="9" item="1"/>
          <tpl hier="11" item="4"/>
          <tpl hier="12" item="7"/>
          <tpl fld="4" item="0"/>
        </tpls>
      </m>
      <m>
        <tpls c="8">
          <tpl hier="1" item="6"/>
          <tpl hier="4" item="3"/>
          <tpl fld="3" item="17"/>
          <tpl fld="2" item="84"/>
          <tpl hier="9" item="1"/>
          <tpl hier="11" item="4"/>
          <tpl hier="12" item="7"/>
          <tpl fld="4" item="0"/>
        </tpls>
      </m>
      <m>
        <tpls c="8">
          <tpl hier="1" item="6"/>
          <tpl hier="4" item="3"/>
          <tpl fld="3" item="21"/>
          <tpl fld="2" item="84"/>
          <tpl hier="9" item="1"/>
          <tpl hier="11" item="4"/>
          <tpl hier="12" item="7"/>
          <tpl fld="4" item="0"/>
        </tpls>
      </m>
      <m>
        <tpls c="8">
          <tpl hier="1" item="6"/>
          <tpl hier="4" item="3"/>
          <tpl fld="3" item="8"/>
          <tpl fld="2" item="70"/>
          <tpl hier="9" item="1"/>
          <tpl hier="11" item="4"/>
          <tpl hier="12" item="7"/>
          <tpl fld="4" item="0"/>
        </tpls>
      </m>
      <m>
        <tpls c="8">
          <tpl hier="1" item="6"/>
          <tpl hier="4" item="3"/>
          <tpl fld="3" item="7"/>
          <tpl fld="2" item="70"/>
          <tpl hier="9" item="1"/>
          <tpl hier="11" item="4"/>
          <tpl hier="12" item="7"/>
          <tpl fld="4" item="0"/>
        </tpls>
      </m>
      <m>
        <tpls c="8">
          <tpl hier="1" item="6"/>
          <tpl hier="4" item="3"/>
          <tpl fld="3" item="6"/>
          <tpl fld="2" item="70"/>
          <tpl hier="9" item="1"/>
          <tpl hier="11" item="4"/>
          <tpl hier="12" item="7"/>
          <tpl fld="4" item="0"/>
        </tpls>
      </m>
      <m>
        <tpls c="8">
          <tpl hier="1" item="6"/>
          <tpl hier="4" item="3"/>
          <tpl fld="3" item="5"/>
          <tpl fld="2" item="70"/>
          <tpl hier="9" item="1"/>
          <tpl hier="11" item="4"/>
          <tpl hier="12" item="7"/>
          <tpl fld="4" item="0"/>
        </tpls>
      </m>
      <m>
        <tpls c="8">
          <tpl hier="1" item="6"/>
          <tpl hier="4" item="3"/>
          <tpl fld="3" item="56"/>
          <tpl fld="2" item="72"/>
          <tpl hier="9" item="1"/>
          <tpl hier="11" item="4"/>
          <tpl hier="12" item="7"/>
          <tpl fld="4" item="0"/>
        </tpls>
      </m>
      <m>
        <tpls c="8">
          <tpl hier="1" item="6"/>
          <tpl hier="4" item="3"/>
          <tpl fld="3" item="0"/>
          <tpl fld="2" item="72"/>
          <tpl hier="9" item="1"/>
          <tpl hier="11" item="4"/>
          <tpl hier="12" item="7"/>
          <tpl fld="4" item="0"/>
        </tpls>
      </m>
      <m>
        <tpls c="8">
          <tpl hier="1" item="6"/>
          <tpl hier="4" item="3"/>
          <tpl fld="3" item="55"/>
          <tpl fld="2" item="72"/>
          <tpl hier="9" item="1"/>
          <tpl hier="11" item="4"/>
          <tpl hier="12" item="7"/>
          <tpl fld="4" item="0"/>
        </tpls>
      </m>
      <m>
        <tpls c="8">
          <tpl hier="1" item="6"/>
          <tpl hier="4" item="3"/>
          <tpl fld="3" item="35"/>
          <tpl fld="2" item="78"/>
          <tpl hier="9" item="1"/>
          <tpl hier="11" item="4"/>
          <tpl hier="12" item="7"/>
          <tpl fld="4" item="0"/>
        </tpls>
      </m>
      <m>
        <tpls c="8">
          <tpl hier="1" item="6"/>
          <tpl hier="4" item="3"/>
          <tpl fld="3" item="40"/>
          <tpl fld="2" item="78"/>
          <tpl hier="9" item="1"/>
          <tpl hier="11" item="4"/>
          <tpl hier="12" item="7"/>
          <tpl fld="4" item="0"/>
        </tpls>
      </m>
      <m>
        <tpls c="8">
          <tpl hier="1" item="6"/>
          <tpl hier="4" item="3"/>
          <tpl fld="3" item="50"/>
          <tpl fld="2" item="78"/>
          <tpl hier="9" item="1"/>
          <tpl hier="11" item="4"/>
          <tpl hier="12" item="7"/>
          <tpl fld="4" item="0"/>
        </tpls>
      </m>
      <m>
        <tpls c="8">
          <tpl hier="1" item="6"/>
          <tpl hier="4" item="3"/>
          <tpl fld="3" item="49"/>
          <tpl fld="2" item="78"/>
          <tpl hier="9" item="1"/>
          <tpl hier="11" item="4"/>
          <tpl hier="12" item="7"/>
          <tpl fld="4" item="0"/>
        </tpls>
      </m>
      <m>
        <tpls c="8">
          <tpl hier="1" item="6"/>
          <tpl hier="4" item="3"/>
          <tpl fld="3" item="37"/>
          <tpl fld="2" item="73"/>
          <tpl hier="9" item="1"/>
          <tpl hier="11" item="4"/>
          <tpl hier="12" item="7"/>
          <tpl fld="4" item="0"/>
        </tpls>
      </m>
      <m>
        <tpls c="8">
          <tpl hier="1" item="6"/>
          <tpl hier="4" item="3"/>
          <tpl fld="3" item="39"/>
          <tpl fld="2" item="73"/>
          <tpl hier="9" item="1"/>
          <tpl hier="11" item="4"/>
          <tpl hier="12" item="7"/>
          <tpl fld="4" item="0"/>
        </tpls>
      </m>
      <m>
        <tpls c="8">
          <tpl hier="1" item="6"/>
          <tpl hier="4" item="3"/>
          <tpl fld="3" item="28"/>
          <tpl fld="2" item="73"/>
          <tpl hier="9" item="1"/>
          <tpl hier="11" item="4"/>
          <tpl hier="12" item="7"/>
          <tpl fld="4" item="0"/>
        </tpls>
      </m>
      <m>
        <tpls c="8">
          <tpl hier="1" item="6"/>
          <tpl hier="4" item="3"/>
          <tpl fld="3" item="19"/>
          <tpl fld="2" item="73"/>
          <tpl hier="9" item="1"/>
          <tpl hier="11" item="4"/>
          <tpl hier="12" item="7"/>
          <tpl fld="4" item="0"/>
        </tpls>
      </m>
      <m>
        <tpls c="8">
          <tpl hier="1" item="6"/>
          <tpl hier="4" item="3"/>
          <tpl fld="3" item="26"/>
          <tpl fld="2" item="69"/>
          <tpl hier="9" item="1"/>
          <tpl hier="11" item="4"/>
          <tpl hier="12" item="7"/>
          <tpl fld="4" item="0"/>
        </tpls>
      </m>
      <m>
        <tpls c="8">
          <tpl hier="1" item="6"/>
          <tpl hier="4" item="3"/>
          <tpl fld="3" item="25"/>
          <tpl fld="2" item="69"/>
          <tpl hier="9" item="1"/>
          <tpl hier="11" item="4"/>
          <tpl hier="12" item="7"/>
          <tpl fld="4" item="0"/>
        </tpls>
      </m>
      <m>
        <tpls c="8">
          <tpl hier="1" item="6"/>
          <tpl hier="4" item="3"/>
          <tpl fld="3" item="24"/>
          <tpl fld="2" item="69"/>
          <tpl hier="9" item="1"/>
          <tpl hier="11" item="4"/>
          <tpl hier="12" item="7"/>
          <tpl fld="4" item="0"/>
        </tpls>
      </m>
      <m>
        <tpls c="8">
          <tpl hier="1" item="6"/>
          <tpl hier="4" item="3"/>
          <tpl fld="3" item="23"/>
          <tpl fld="2" item="69"/>
          <tpl hier="9" item="1"/>
          <tpl hier="11" item="4"/>
          <tpl hier="12" item="7"/>
          <tpl fld="4" item="0"/>
        </tpls>
      </m>
      <m>
        <tpls c="8">
          <tpl hier="1" item="6"/>
          <tpl hier="4" item="3"/>
          <tpl fld="3" item="10"/>
          <tpl fld="2" item="66"/>
          <tpl hier="9" item="1"/>
          <tpl hier="11" item="4"/>
          <tpl hier="12" item="7"/>
          <tpl fld="4" item="0"/>
        </tpls>
      </m>
      <m>
        <tpls c="8">
          <tpl hier="1" item="6"/>
          <tpl hier="4" item="3"/>
          <tpl fld="3" item="12"/>
          <tpl fld="2" item="66"/>
          <tpl hier="9" item="1"/>
          <tpl hier="11" item="4"/>
          <tpl hier="12" item="7"/>
          <tpl fld="4" item="0"/>
        </tpls>
      </m>
      <m>
        <tpls c="8">
          <tpl hier="1" item="6"/>
          <tpl hier="4" item="3"/>
          <tpl fld="3" item="11"/>
          <tpl fld="2" item="66"/>
          <tpl hier="9" item="1"/>
          <tpl hier="11" item="4"/>
          <tpl hier="12" item="7"/>
          <tpl fld="4" item="0"/>
        </tpls>
      </m>
      <m>
        <tpls c="8">
          <tpl hier="1" item="6"/>
          <tpl hier="4" item="3"/>
          <tpl fld="3" item="9"/>
          <tpl fld="2" item="66"/>
          <tpl hier="9" item="1"/>
          <tpl hier="11" item="4"/>
          <tpl hier="12" item="7"/>
          <tpl fld="4" item="0"/>
        </tpls>
      </m>
      <m>
        <tpls c="8">
          <tpl hier="1" item="6"/>
          <tpl hier="4" item="3"/>
          <tpl fld="3" item="57"/>
          <tpl fld="2" item="48"/>
          <tpl hier="9" item="1"/>
          <tpl hier="11" item="4"/>
          <tpl hier="12" item="7"/>
          <tpl fld="4" item="0"/>
        </tpls>
      </m>
      <m>
        <tpls c="8">
          <tpl hier="1" item="6"/>
          <tpl hier="4" item="3"/>
          <tpl fld="3" item="3"/>
          <tpl fld="2" item="48"/>
          <tpl hier="9" item="1"/>
          <tpl hier="11" item="4"/>
          <tpl hier="12" item="7"/>
          <tpl fld="4" item="0"/>
        </tpls>
      </m>
      <m>
        <tpls c="8">
          <tpl hier="1" item="6"/>
          <tpl hier="4" item="3"/>
          <tpl fld="3" item="1"/>
          <tpl fld="2" item="48"/>
          <tpl hier="9" item="1"/>
          <tpl hier="11" item="4"/>
          <tpl hier="12" item="7"/>
          <tpl fld="4" item="0"/>
        </tpls>
      </m>
      <m>
        <tpls c="8">
          <tpl hier="1" item="6"/>
          <tpl hier="4" item="3"/>
          <tpl fld="3" item="35"/>
          <tpl fld="2" item="53"/>
          <tpl hier="9" item="1"/>
          <tpl hier="11" item="4"/>
          <tpl hier="12" item="7"/>
          <tpl fld="4" item="0"/>
        </tpls>
      </m>
      <m>
        <tpls c="8">
          <tpl hier="1" item="6"/>
          <tpl hier="4" item="3"/>
          <tpl fld="3" item="43"/>
          <tpl fld="2" item="53"/>
          <tpl hier="9" item="1"/>
          <tpl hier="11" item="4"/>
          <tpl hier="12" item="7"/>
          <tpl fld="4" item="0"/>
        </tpls>
      </m>
      <m>
        <tpls c="8">
          <tpl hier="1" item="6"/>
          <tpl hier="4" item="3"/>
          <tpl fld="3" item="30"/>
          <tpl fld="2" item="53"/>
          <tpl hier="9" item="1"/>
          <tpl hier="11" item="4"/>
          <tpl hier="12" item="7"/>
          <tpl fld="4" item="0"/>
        </tpls>
      </m>
      <m>
        <tpls c="8">
          <tpl hier="1" item="6"/>
          <tpl hier="4" item="3"/>
          <tpl fld="3" item="21"/>
          <tpl fld="2" item="53"/>
          <tpl hier="9" item="1"/>
          <tpl hier="11" item="4"/>
          <tpl hier="12" item="7"/>
          <tpl fld="4" item="0"/>
        </tpls>
      </m>
      <m>
        <tpls c="8">
          <tpl hier="1" item="6"/>
          <tpl hier="4" item="3"/>
          <tpl fld="3" item="40"/>
          <tpl fld="2" item="57"/>
          <tpl hier="9" item="1"/>
          <tpl hier="11" item="4"/>
          <tpl hier="12" item="7"/>
          <tpl fld="4" item="0"/>
        </tpls>
      </m>
      <m>
        <tpls c="8">
          <tpl hier="1" item="6"/>
          <tpl hier="4" item="3"/>
          <tpl fld="3" item="16"/>
          <tpl fld="2" item="79"/>
          <tpl hier="9" item="1"/>
          <tpl hier="11" item="4"/>
          <tpl hier="12" item="7"/>
          <tpl fld="4" item="0"/>
        </tpls>
      </m>
      <m>
        <tpls c="8">
          <tpl hier="1" item="6"/>
          <tpl hier="4" item="3"/>
          <tpl fld="3" item="54"/>
          <tpl fld="2" item="51"/>
          <tpl hier="9" item="1"/>
          <tpl hier="11" item="4"/>
          <tpl hier="12" item="7"/>
          <tpl fld="4" item="0"/>
        </tpls>
      </m>
      <m>
        <tpls c="8">
          <tpl hier="1" item="6"/>
          <tpl hier="4" item="3"/>
          <tpl fld="3" item="25"/>
          <tpl fld="1" item="1"/>
          <tpl hier="9" item="1"/>
          <tpl hier="11" item="4"/>
          <tpl hier="12" item="7"/>
          <tpl fld="4" item="0"/>
        </tpls>
      </m>
      <m>
        <tpls c="8">
          <tpl hier="1" item="6"/>
          <tpl hier="4" item="3"/>
          <tpl fld="3" item="3"/>
          <tpl fld="2" item="63"/>
          <tpl hier="9" item="1"/>
          <tpl hier="11" item="4"/>
          <tpl hier="12" item="7"/>
          <tpl fld="4" item="0"/>
        </tpls>
      </m>
      <m>
        <tpls c="8">
          <tpl hier="1" item="6"/>
          <tpl hier="4" item="3"/>
          <tpl fld="3" item="42"/>
          <tpl fld="2" item="47"/>
          <tpl hier="9" item="1"/>
          <tpl hier="11" item="4"/>
          <tpl hier="12" item="7"/>
          <tpl fld="4" item="0"/>
        </tpls>
      </m>
      <m>
        <tpls c="8">
          <tpl hier="1" item="6"/>
          <tpl hier="4" item="3"/>
          <tpl fld="3" item="14"/>
          <tpl fld="2" item="56"/>
          <tpl hier="9" item="1"/>
          <tpl hier="11" item="4"/>
          <tpl hier="12" item="7"/>
          <tpl fld="4" item="0"/>
        </tpls>
      </m>
      <m>
        <tpls c="8">
          <tpl hier="1" item="6"/>
          <tpl hier="4" item="3"/>
          <tpl fld="3" item="52"/>
          <tpl fld="2" item="55"/>
          <tpl hier="9" item="1"/>
          <tpl hier="11" item="4"/>
          <tpl hier="12" item="7"/>
          <tpl fld="4" item="0"/>
        </tpls>
      </m>
      <m>
        <tpls c="8">
          <tpl hier="1" item="6"/>
          <tpl hier="4" item="3"/>
          <tpl fld="3" item="33"/>
          <tpl fld="2" item="62"/>
          <tpl hier="9" item="1"/>
          <tpl hier="11" item="4"/>
          <tpl hier="12" item="7"/>
          <tpl fld="4" item="0"/>
        </tpls>
      </m>
      <m>
        <tpls c="8">
          <tpl hier="1" item="6"/>
          <tpl hier="4" item="3"/>
          <tpl fld="3" item="5"/>
          <tpl fld="2" item="28"/>
          <tpl hier="9" item="1"/>
          <tpl hier="11" item="4"/>
          <tpl hier="12" item="7"/>
          <tpl fld="4" item="0"/>
        </tpls>
      </m>
      <m>
        <tpls c="8">
          <tpl hier="1" item="6"/>
          <tpl hier="4" item="3"/>
          <tpl fld="3" item="37"/>
          <tpl fld="2" item="54"/>
          <tpl hier="9" item="1"/>
          <tpl hier="11" item="4"/>
          <tpl hier="12" item="7"/>
          <tpl fld="4" item="0"/>
        </tpls>
      </m>
      <m>
        <tpls c="8">
          <tpl hier="1" item="6"/>
          <tpl hier="4" item="3"/>
          <tpl fld="3" item="20"/>
          <tpl fld="2" item="65"/>
          <tpl hier="9" item="1"/>
          <tpl hier="11" item="4"/>
          <tpl hier="12" item="7"/>
          <tpl fld="4" item="0"/>
        </tpls>
      </m>
      <m>
        <tpls c="8">
          <tpl hier="1" item="6"/>
          <tpl hier="4" item="3"/>
          <tpl fld="3" item="26"/>
          <tpl fld="2" item="64"/>
          <tpl hier="9" item="1"/>
          <tpl hier="11" item="4"/>
          <tpl hier="12" item="7"/>
          <tpl fld="4" item="0"/>
        </tpls>
      </m>
      <m>
        <tpls c="8">
          <tpl hier="1" item="6"/>
          <tpl hier="4" item="3"/>
          <tpl fld="3" item="32"/>
          <tpl fld="2" item="3"/>
          <tpl hier="9" item="1"/>
          <tpl hier="11" item="4"/>
          <tpl hier="12" item="7"/>
          <tpl fld="4" item="0"/>
        </tpls>
      </m>
      <m>
        <tpls c="8">
          <tpl hier="1" item="6"/>
          <tpl hier="4" item="3"/>
          <tpl fld="3" item="10"/>
          <tpl fld="2" item="74"/>
          <tpl hier="9" item="1"/>
          <tpl hier="11" item="4"/>
          <tpl hier="12" item="7"/>
          <tpl fld="4" item="0"/>
        </tpls>
      </m>
      <m>
        <tpls c="8">
          <tpl hier="1" item="6"/>
          <tpl hier="4" item="3"/>
          <tpl fld="3" item="12"/>
          <tpl fld="2" item="74"/>
          <tpl hier="9" item="1"/>
          <tpl hier="11" item="4"/>
          <tpl hier="12" item="7"/>
          <tpl fld="4" item="0"/>
        </tpls>
      </m>
      <m>
        <tpls c="8">
          <tpl hier="1" item="6"/>
          <tpl hier="4" item="3"/>
          <tpl fld="3" item="11"/>
          <tpl fld="2" item="74"/>
          <tpl hier="9" item="1"/>
          <tpl hier="11" item="4"/>
          <tpl hier="12" item="7"/>
          <tpl fld="4" item="0"/>
        </tpls>
      </m>
      <m>
        <tpls c="8">
          <tpl hier="1" item="6"/>
          <tpl hier="4" item="3"/>
          <tpl fld="3" item="9"/>
          <tpl fld="2" item="74"/>
          <tpl hier="9" item="1"/>
          <tpl hier="11" item="4"/>
          <tpl hier="12" item="7"/>
          <tpl fld="4" item="0"/>
        </tpls>
      </m>
      <m>
        <tpls c="8">
          <tpl hier="1" item="6"/>
          <tpl hier="4" item="3"/>
          <tpl fld="3" item="57"/>
          <tpl fld="2" item="76"/>
          <tpl hier="9" item="1"/>
          <tpl hier="11" item="4"/>
          <tpl hier="12" item="7"/>
          <tpl fld="4" item="0"/>
        </tpls>
      </m>
      <m>
        <tpls c="8">
          <tpl hier="1" item="6"/>
          <tpl hier="4" item="3"/>
          <tpl fld="3" item="3"/>
          <tpl fld="2" item="76"/>
          <tpl hier="9" item="1"/>
          <tpl hier="11" item="4"/>
          <tpl hier="12" item="7"/>
          <tpl fld="4" item="0"/>
        </tpls>
      </m>
      <m>
        <tpls c="8">
          <tpl hier="1" item="6"/>
          <tpl hier="4" item="3"/>
          <tpl fld="3" item="1"/>
          <tpl fld="2" item="76"/>
          <tpl hier="9" item="1"/>
          <tpl hier="11" item="4"/>
          <tpl hier="12" item="7"/>
          <tpl fld="4" item="0"/>
        </tpls>
      </m>
      <m>
        <tpls c="8">
          <tpl hier="1" item="6"/>
          <tpl hier="4" item="3"/>
          <tpl fld="3" item="20"/>
          <tpl fld="2" item="83"/>
          <tpl hier="9" item="1"/>
          <tpl hier="11" item="4"/>
          <tpl hier="12" item="7"/>
          <tpl fld="4" item="0"/>
        </tpls>
      </m>
      <m>
        <tpls c="8">
          <tpl hier="1" item="6"/>
          <tpl hier="4" item="3"/>
          <tpl fld="3" item="51"/>
          <tpl fld="2" item="83"/>
          <tpl hier="9" item="1"/>
          <tpl hier="11" item="4"/>
          <tpl hier="12" item="7"/>
          <tpl fld="4" item="0"/>
        </tpls>
      </m>
      <m>
        <tpls c="8">
          <tpl hier="1" item="6"/>
          <tpl hier="4" item="3"/>
          <tpl fld="3" item="38"/>
          <tpl fld="2" item="83"/>
          <tpl hier="9" item="1"/>
          <tpl hier="11" item="4"/>
          <tpl hier="12" item="7"/>
          <tpl fld="4" item="0"/>
        </tpls>
      </m>
      <m>
        <tpls c="8">
          <tpl hier="1" item="6"/>
          <tpl hier="4" item="3"/>
          <tpl fld="3" item="44"/>
          <tpl fld="2" item="75"/>
          <tpl hier="9" item="1"/>
          <tpl hier="11" item="4"/>
          <tpl hier="12" item="7"/>
          <tpl fld="4" item="0"/>
        </tpls>
      </m>
      <m>
        <tpls c="8">
          <tpl hier="1" item="6"/>
          <tpl hier="4" item="3"/>
          <tpl fld="3" item="43"/>
          <tpl fld="2" item="75"/>
          <tpl hier="9" item="1"/>
          <tpl hier="11" item="4"/>
          <tpl hier="12" item="7"/>
          <tpl fld="4" item="0"/>
        </tpls>
      </m>
      <m>
        <tpls c="8">
          <tpl hier="1" item="6"/>
          <tpl hier="4" item="3"/>
          <tpl fld="3" item="42"/>
          <tpl fld="2" item="75"/>
          <tpl hier="9" item="1"/>
          <tpl hier="11" item="4"/>
          <tpl hier="12" item="7"/>
          <tpl fld="4" item="0"/>
        </tpls>
      </m>
      <m>
        <tpls c="8">
          <tpl hier="1" item="6"/>
          <tpl hier="4" item="3"/>
          <tpl fld="3" item="41"/>
          <tpl fld="2" item="75"/>
          <tpl hier="9" item="1"/>
          <tpl hier="11" item="4"/>
          <tpl hier="12" item="7"/>
          <tpl fld="4" item="0"/>
        </tpls>
      </m>
      <m>
        <tpls c="8">
          <tpl hier="1" item="6"/>
          <tpl hier="4" item="3"/>
          <tpl fld="3" item="32"/>
          <tpl fld="2" item="80"/>
          <tpl hier="9" item="1"/>
          <tpl hier="11" item="4"/>
          <tpl hier="12" item="7"/>
          <tpl fld="4" item="0"/>
        </tpls>
      </m>
      <m>
        <tpls c="8">
          <tpl hier="1" item="6"/>
          <tpl hier="4" item="3"/>
          <tpl fld="3" item="31"/>
          <tpl fld="2" item="80"/>
          <tpl hier="9" item="1"/>
          <tpl hier="11" item="4"/>
          <tpl hier="12" item="7"/>
          <tpl fld="4" item="0"/>
        </tpls>
      </m>
      <m>
        <tpls c="8">
          <tpl hier="1" item="6"/>
          <tpl hier="4" item="3"/>
          <tpl fld="3" item="30"/>
          <tpl fld="2" item="80"/>
          <tpl hier="9" item="1"/>
          <tpl hier="11" item="4"/>
          <tpl hier="12" item="7"/>
          <tpl fld="4" item="0"/>
        </tpls>
      </m>
      <m>
        <tpls c="8">
          <tpl hier="1" item="6"/>
          <tpl hier="4" item="3"/>
          <tpl fld="3" item="29"/>
          <tpl fld="2" item="80"/>
          <tpl hier="9" item="1"/>
          <tpl hier="11" item="4"/>
          <tpl hier="12" item="7"/>
          <tpl fld="4" item="0"/>
        </tpls>
      </m>
      <m>
        <tpls c="8">
          <tpl hier="1" item="6"/>
          <tpl hier="4" item="3"/>
          <tpl fld="3" item="16"/>
          <tpl fld="2" item="84"/>
          <tpl hier="9" item="1"/>
          <tpl hier="11" item="4"/>
          <tpl hier="12" item="7"/>
          <tpl fld="4" item="0"/>
        </tpls>
      </m>
      <m>
        <tpls c="8">
          <tpl hier="1" item="6"/>
          <tpl hier="4" item="3"/>
          <tpl fld="3" item="15"/>
          <tpl fld="2" item="84"/>
          <tpl hier="9" item="1"/>
          <tpl hier="11" item="4"/>
          <tpl hier="12" item="7"/>
          <tpl fld="4" item="0"/>
        </tpls>
      </m>
      <m>
        <tpls c="8">
          <tpl hier="1" item="6"/>
          <tpl hier="4" item="3"/>
          <tpl fld="3" item="14"/>
          <tpl fld="2" item="84"/>
          <tpl hier="9" item="1"/>
          <tpl hier="11" item="4"/>
          <tpl hier="12" item="7"/>
          <tpl fld="4" item="0"/>
        </tpls>
      </m>
      <m>
        <tpls c="8">
          <tpl hier="1" item="6"/>
          <tpl hier="4" item="3"/>
          <tpl fld="3" item="13"/>
          <tpl fld="2" item="84"/>
          <tpl hier="9" item="1"/>
          <tpl hier="11" item="4"/>
          <tpl hier="12" item="7"/>
          <tpl fld="4" item="0"/>
        </tpls>
      </m>
      <m>
        <tpls c="8">
          <tpl hier="1" item="6"/>
          <tpl hier="4" item="3"/>
          <tpl fld="3" item="4"/>
          <tpl fld="2" item="70"/>
          <tpl hier="9" item="1"/>
          <tpl hier="11" item="4"/>
          <tpl hier="12" item="7"/>
          <tpl fld="4" item="0"/>
        </tpls>
      </m>
      <m>
        <tpls c="8">
          <tpl hier="1" item="6"/>
          <tpl hier="4" item="3"/>
          <tpl fld="3" item="58"/>
          <tpl fld="2" item="70"/>
          <tpl hier="9" item="1"/>
          <tpl hier="11" item="4"/>
          <tpl hier="12" item="7"/>
          <tpl fld="4" item="0"/>
        </tpls>
      </m>
      <m>
        <tpls c="8">
          <tpl hier="1" item="6"/>
          <tpl hier="4" item="3"/>
          <tpl fld="3" item="2"/>
          <tpl fld="2" item="70"/>
          <tpl hier="9" item="1"/>
          <tpl hier="11" item="4"/>
          <tpl hier="12" item="7"/>
          <tpl fld="4" item="0"/>
        </tpls>
      </m>
      <m>
        <tpls c="8">
          <tpl hier="1" item="6"/>
          <tpl hier="4" item="3"/>
          <tpl fld="3" item="54"/>
          <tpl fld="2" item="72"/>
          <tpl hier="9" item="1"/>
          <tpl hier="11" item="4"/>
          <tpl hier="12" item="7"/>
          <tpl fld="4" item="0"/>
        </tpls>
      </m>
      <m>
        <tpls c="8">
          <tpl hier="1" item="6"/>
          <tpl hier="4" item="3"/>
          <tpl fld="3" item="53"/>
          <tpl fld="2" item="72"/>
          <tpl hier="9" item="1"/>
          <tpl hier="11" item="4"/>
          <tpl hier="12" item="7"/>
          <tpl fld="4" item="0"/>
        </tpls>
      </m>
      <m>
        <tpls c="8">
          <tpl hier="1" item="6"/>
          <tpl hier="4" item="3"/>
          <tpl fld="3" item="52"/>
          <tpl fld="2" item="72"/>
          <tpl hier="9" item="1"/>
          <tpl hier="11" item="4"/>
          <tpl hier="12" item="7"/>
          <tpl fld="4" item="0"/>
        </tpls>
      </m>
      <m>
        <tpls c="8">
          <tpl hier="1" item="6"/>
          <tpl hier="4" item="3"/>
          <tpl fld="3" item="48"/>
          <tpl fld="2" item="78"/>
          <tpl hier="9" item="1"/>
          <tpl hier="11" item="4"/>
          <tpl hier="12" item="7"/>
          <tpl fld="4" item="0"/>
        </tpls>
      </m>
      <m>
        <tpls c="8">
          <tpl hier="1" item="6"/>
          <tpl hier="4" item="3"/>
          <tpl fld="3" item="46"/>
          <tpl fld="2" item="78"/>
          <tpl hier="9" item="1"/>
          <tpl hier="11" item="4"/>
          <tpl hier="12" item="7"/>
          <tpl fld="4" item="0"/>
        </tpls>
      </m>
      <m>
        <tpls c="8">
          <tpl hier="1" item="6"/>
          <tpl hier="4" item="3"/>
          <tpl fld="3" item="45"/>
          <tpl fld="2" item="78"/>
          <tpl hier="9" item="1"/>
          <tpl hier="11" item="4"/>
          <tpl hier="12" item="7"/>
          <tpl fld="4" item="0"/>
        </tpls>
      </m>
      <m>
        <tpls c="8">
          <tpl hier="1" item="6"/>
          <tpl hier="4" item="3"/>
          <tpl fld="3" item="47"/>
          <tpl fld="2" item="78"/>
          <tpl hier="9" item="1"/>
          <tpl hier="11" item="4"/>
          <tpl hier="12" item="7"/>
          <tpl fld="4" item="0"/>
        </tpls>
      </m>
      <m>
        <tpls c="8">
          <tpl hier="1" item="6"/>
          <tpl hier="4" item="3"/>
          <tpl fld="3" item="34"/>
          <tpl fld="2" item="73"/>
          <tpl hier="9" item="1"/>
          <tpl hier="11" item="4"/>
          <tpl hier="12" item="7"/>
          <tpl fld="4" item="0"/>
        </tpls>
      </m>
      <m>
        <tpls c="8">
          <tpl hier="1" item="6"/>
          <tpl hier="4" item="3"/>
          <tpl fld="3" item="36"/>
          <tpl fld="2" item="73"/>
          <tpl hier="9" item="1"/>
          <tpl hier="11" item="4"/>
          <tpl hier="12" item="7"/>
          <tpl fld="4" item="0"/>
        </tpls>
      </m>
      <m>
        <tpls c="8">
          <tpl hier="1" item="6"/>
          <tpl hier="4" item="3"/>
          <tpl fld="3" item="27"/>
          <tpl fld="2" item="73"/>
          <tpl hier="9" item="1"/>
          <tpl hier="11" item="4"/>
          <tpl hier="12" item="7"/>
          <tpl fld="4" item="0"/>
        </tpls>
      </m>
      <m>
        <tpls c="8">
          <tpl hier="1" item="6"/>
          <tpl hier="4" item="3"/>
          <tpl fld="3" item="33"/>
          <tpl fld="2" item="73"/>
          <tpl hier="9" item="1"/>
          <tpl hier="11" item="4"/>
          <tpl hier="12" item="7"/>
          <tpl fld="4" item="0"/>
        </tpls>
      </m>
      <m>
        <tpls c="8">
          <tpl hier="1" item="6"/>
          <tpl hier="4" item="3"/>
          <tpl fld="3" item="18"/>
          <tpl fld="2" item="69"/>
          <tpl hier="9" item="1"/>
          <tpl hier="11" item="4"/>
          <tpl hier="12" item="7"/>
          <tpl fld="4" item="0"/>
        </tpls>
      </m>
      <m>
        <tpls c="8">
          <tpl hier="1" item="6"/>
          <tpl hier="4" item="3"/>
          <tpl fld="3" item="22"/>
          <tpl fld="2" item="69"/>
          <tpl hier="9" item="1"/>
          <tpl hier="11" item="4"/>
          <tpl hier="12" item="7"/>
          <tpl fld="4" item="0"/>
        </tpls>
      </m>
      <m>
        <tpls c="8">
          <tpl hier="1" item="6"/>
          <tpl hier="4" item="3"/>
          <tpl fld="3" item="17"/>
          <tpl fld="2" item="69"/>
          <tpl hier="9" item="1"/>
          <tpl hier="11" item="4"/>
          <tpl hier="12" item="7"/>
          <tpl fld="4" item="0"/>
        </tpls>
      </m>
      <m>
        <tpls c="8">
          <tpl hier="1" item="6"/>
          <tpl hier="4" item="3"/>
          <tpl fld="3" item="21"/>
          <tpl fld="2" item="69"/>
          <tpl hier="9" item="1"/>
          <tpl hier="11" item="4"/>
          <tpl hier="12" item="7"/>
          <tpl fld="4" item="0"/>
        </tpls>
      </m>
      <m>
        <tpls c="8">
          <tpl hier="1" item="6"/>
          <tpl hier="4" item="3"/>
          <tpl fld="3" item="8"/>
          <tpl fld="2" item="66"/>
          <tpl hier="9" item="1"/>
          <tpl hier="11" item="4"/>
          <tpl hier="12" item="7"/>
          <tpl fld="4" item="0"/>
        </tpls>
      </m>
      <m>
        <tpls c="8">
          <tpl hier="1" item="6"/>
          <tpl hier="4" item="3"/>
          <tpl fld="3" item="7"/>
          <tpl fld="2" item="66"/>
          <tpl hier="9" item="1"/>
          <tpl hier="11" item="4"/>
          <tpl hier="12" item="7"/>
          <tpl fld="4" item="0"/>
        </tpls>
      </m>
      <m>
        <tpls c="8">
          <tpl hier="1" item="6"/>
          <tpl hier="4" item="3"/>
          <tpl fld="3" item="6"/>
          <tpl fld="2" item="66"/>
          <tpl hier="9" item="1"/>
          <tpl hier="11" item="4"/>
          <tpl hier="12" item="7"/>
          <tpl fld="4" item="0"/>
        </tpls>
      </m>
      <m>
        <tpls c="8">
          <tpl hier="1" item="6"/>
          <tpl hier="4" item="3"/>
          <tpl fld="3" item="5"/>
          <tpl fld="2" item="66"/>
          <tpl hier="9" item="1"/>
          <tpl hier="11" item="4"/>
          <tpl hier="12" item="7"/>
          <tpl fld="4" item="0"/>
        </tpls>
      </m>
      <m>
        <tpls c="8">
          <tpl hier="1" item="6"/>
          <tpl hier="4" item="3"/>
          <tpl fld="3" item="56"/>
          <tpl fld="2" item="48"/>
          <tpl hier="9" item="1"/>
          <tpl hier="11" item="4"/>
          <tpl hier="12" item="7"/>
          <tpl fld="4" item="0"/>
        </tpls>
      </m>
      <m>
        <tpls c="8">
          <tpl hier="1" item="6"/>
          <tpl hier="4" item="3"/>
          <tpl fld="3" item="0"/>
          <tpl fld="2" item="48"/>
          <tpl hier="9" item="1"/>
          <tpl hier="11" item="4"/>
          <tpl hier="12" item="7"/>
          <tpl fld="4" item="0"/>
        </tpls>
      </m>
      <m>
        <tpls c="8">
          <tpl hier="1" item="6"/>
          <tpl hier="4" item="3"/>
          <tpl fld="3" item="55"/>
          <tpl fld="2" item="48"/>
          <tpl hier="9" item="1"/>
          <tpl hier="11" item="4"/>
          <tpl hier="12" item="7"/>
          <tpl fld="4" item="0"/>
        </tpls>
      </m>
      <m>
        <tpls c="8">
          <tpl hier="1" item="6"/>
          <tpl hier="4" item="3"/>
          <tpl fld="3" item="48"/>
          <tpl fld="2" item="53"/>
          <tpl hier="9" item="1"/>
          <tpl hier="11" item="4"/>
          <tpl hier="12" item="7"/>
          <tpl fld="4" item="0"/>
        </tpls>
      </m>
      <m>
        <tpls c="8">
          <tpl hier="1" item="6"/>
          <tpl hier="4" item="3"/>
          <tpl fld="3" item="39"/>
          <tpl fld="2" item="53"/>
          <tpl hier="9" item="1"/>
          <tpl hier="11" item="4"/>
          <tpl hier="12" item="7"/>
          <tpl fld="4" item="0"/>
        </tpls>
      </m>
      <m>
        <tpls c="8">
          <tpl hier="1" item="6"/>
          <tpl hier="4" item="3"/>
          <tpl fld="3" item="24"/>
          <tpl fld="2" item="53"/>
          <tpl hier="9" item="1"/>
          <tpl hier="11" item="4"/>
          <tpl hier="12" item="7"/>
          <tpl fld="4" item="0"/>
        </tpls>
      </m>
      <m>
        <tpls c="8">
          <tpl hier="1" item="6"/>
          <tpl hier="4" item="3"/>
          <tpl fld="3" item="13"/>
          <tpl fld="2" item="53"/>
          <tpl hier="9" item="1"/>
          <tpl hier="11" item="4"/>
          <tpl hier="12" item="7"/>
          <tpl fld="4" item="0"/>
        </tpls>
      </m>
      <m>
        <tpls c="8">
          <tpl hier="1" item="6"/>
          <tpl hier="4" item="3"/>
          <tpl fld="3" item="43"/>
          <tpl fld="2" item="57"/>
          <tpl hier="9" item="1"/>
          <tpl hier="11" item="4"/>
          <tpl hier="12" item="7"/>
          <tpl fld="4" item="0"/>
        </tpls>
      </m>
      <m>
        <tpls c="8">
          <tpl hier="1" item="6"/>
          <tpl hier="4" item="3"/>
          <tpl fld="3" item="25"/>
          <tpl fld="2" item="79"/>
          <tpl hier="9" item="1"/>
          <tpl hier="11" item="4"/>
          <tpl hier="12" item="7"/>
          <tpl fld="4" item="0"/>
        </tpls>
      </m>
      <m>
        <tpls c="8">
          <tpl hier="1" item="6"/>
          <tpl hier="4" item="3"/>
          <tpl fld="3" item="3"/>
          <tpl fld="2" item="51"/>
          <tpl hier="9" item="1"/>
          <tpl hier="11" item="4"/>
          <tpl hier="12" item="7"/>
          <tpl fld="4" item="0"/>
        </tpls>
      </m>
      <m>
        <tpls c="8">
          <tpl hier="1" item="6"/>
          <tpl hier="4" item="3"/>
          <tpl fld="3" item="27"/>
          <tpl fld="1" item="1"/>
          <tpl hier="9" item="1"/>
          <tpl hier="11" item="4"/>
          <tpl hier="12" item="7"/>
          <tpl fld="4" item="0"/>
        </tpls>
      </m>
      <m>
        <tpls c="8">
          <tpl hier="1" item="6"/>
          <tpl hier="4" item="3"/>
          <tpl fld="3" item="6"/>
          <tpl fld="2" item="63"/>
          <tpl hier="9" item="1"/>
          <tpl hier="11" item="4"/>
          <tpl hier="12" item="7"/>
          <tpl fld="4" item="0"/>
        </tpls>
      </m>
      <m>
        <tpls c="8">
          <tpl hier="1" item="6"/>
          <tpl hier="4" item="3"/>
          <tpl fld="3" item="49"/>
          <tpl fld="2" item="47"/>
          <tpl hier="9" item="1"/>
          <tpl hier="11" item="4"/>
          <tpl hier="12" item="7"/>
          <tpl fld="4" item="0"/>
        </tpls>
      </m>
      <m>
        <tpls c="8">
          <tpl hier="1" item="6"/>
          <tpl hier="4" item="3"/>
          <tpl fld="3" item="23"/>
          <tpl fld="2" item="56"/>
          <tpl hier="9" item="1"/>
          <tpl hier="11" item="4"/>
          <tpl hier="12" item="7"/>
          <tpl fld="4" item="0"/>
        </tpls>
      </m>
      <m>
        <tpls c="8">
          <tpl hier="1" item="6"/>
          <tpl hier="4" item="3"/>
          <tpl fld="3" item="32"/>
          <tpl fld="2" item="77"/>
          <tpl hier="9" item="1"/>
          <tpl hier="11" item="4"/>
          <tpl hier="12" item="7"/>
          <tpl fld="4" item="0"/>
        </tpls>
      </m>
      <m>
        <tpls c="8">
          <tpl hier="1" item="6"/>
          <tpl hier="4" item="3"/>
          <tpl fld="3" item="4"/>
          <tpl fld="2" item="35"/>
          <tpl hier="9" item="1"/>
          <tpl hier="11" item="4"/>
          <tpl hier="12" item="7"/>
          <tpl fld="4" item="0"/>
        </tpls>
      </m>
      <m>
        <tpls c="8">
          <tpl hier="1" item="6"/>
          <tpl hier="4" item="3"/>
          <tpl fld="3" item="46"/>
          <tpl fld="2" item="54"/>
          <tpl hier="9" item="1"/>
          <tpl hier="11" item="4"/>
          <tpl hier="12" item="7"/>
          <tpl fld="4" item="0"/>
        </tpls>
      </m>
      <m>
        <tpls c="8">
          <tpl hier="1" item="6"/>
          <tpl hier="4" item="3"/>
          <tpl fld="3" item="51"/>
          <tpl fld="2" item="65"/>
          <tpl hier="9" item="1"/>
          <tpl hier="11" item="4"/>
          <tpl hier="12" item="7"/>
          <tpl fld="4" item="0"/>
        </tpls>
      </m>
      <m>
        <tpls c="8">
          <tpl hier="1" item="6"/>
          <tpl hier="4" item="3"/>
          <tpl fld="3" item="53"/>
          <tpl fld="2" item="64"/>
          <tpl hier="9" item="1"/>
          <tpl hier="11" item="4"/>
          <tpl hier="12" item="7"/>
          <tpl fld="4" item="0"/>
        </tpls>
      </m>
      <m>
        <tpls c="8">
          <tpl hier="1" item="6"/>
          <tpl hier="4" item="3"/>
          <tpl fld="3" item="24"/>
          <tpl fld="2" item="71"/>
          <tpl hier="9" item="1"/>
          <tpl hier="11" item="4"/>
          <tpl hier="12" item="7"/>
          <tpl fld="4" item="0"/>
        </tpls>
      </m>
      <m>
        <tpls c="8">
          <tpl hier="1" item="6"/>
          <tpl hier="4" item="3"/>
          <tpl fld="3" item="8"/>
          <tpl fld="2" item="74"/>
          <tpl hier="9" item="1"/>
          <tpl hier="11" item="4"/>
          <tpl hier="12" item="7"/>
          <tpl fld="4" item="0"/>
        </tpls>
      </m>
      <m>
        <tpls c="8">
          <tpl hier="1" item="6"/>
          <tpl hier="4" item="3"/>
          <tpl fld="3" item="6"/>
          <tpl fld="2" item="74"/>
          <tpl hier="9" item="1"/>
          <tpl hier="11" item="4"/>
          <tpl hier="12" item="7"/>
          <tpl fld="4" item="0"/>
        </tpls>
      </m>
      <m>
        <tpls c="8">
          <tpl hier="1" item="6"/>
          <tpl hier="4" item="3"/>
          <tpl fld="3" item="56"/>
          <tpl fld="2" item="76"/>
          <tpl hier="9" item="1"/>
          <tpl hier="11" item="4"/>
          <tpl hier="12" item="7"/>
          <tpl fld="4" item="0"/>
        </tpls>
      </m>
      <m>
        <tpls c="8">
          <tpl hier="1" item="6"/>
          <tpl hier="4" item="3"/>
          <tpl fld="3" item="0"/>
          <tpl fld="2" item="76"/>
          <tpl hier="9" item="1"/>
          <tpl hier="11" item="4"/>
          <tpl hier="12" item="7"/>
          <tpl fld="4" item="0"/>
        </tpls>
      </m>
      <m>
        <tpls c="8">
          <tpl hier="1" item="6"/>
          <tpl hier="4" item="3"/>
          <tpl fld="3" item="55"/>
          <tpl fld="2" item="76"/>
          <tpl hier="9" item="1"/>
          <tpl hier="11" item="4"/>
          <tpl hier="12" item="7"/>
          <tpl fld="4" item="0"/>
        </tpls>
      </m>
      <m>
        <tpls c="8">
          <tpl hier="1" item="6"/>
          <tpl hier="4" item="3"/>
          <tpl fld="3" item="35"/>
          <tpl fld="2" item="83"/>
          <tpl hier="9" item="1"/>
          <tpl hier="11" item="4"/>
          <tpl hier="12" item="7"/>
          <tpl fld="4" item="0"/>
        </tpls>
      </m>
      <m>
        <tpls c="8">
          <tpl hier="1" item="6"/>
          <tpl hier="4" item="3"/>
          <tpl fld="3" item="40"/>
          <tpl fld="2" item="83"/>
          <tpl hier="9" item="1"/>
          <tpl hier="11" item="4"/>
          <tpl hier="12" item="7"/>
          <tpl fld="4" item="0"/>
        </tpls>
      </m>
      <m>
        <tpls c="8">
          <tpl hier="1" item="6"/>
          <tpl hier="4" item="3"/>
          <tpl fld="3" item="50"/>
          <tpl fld="2" item="83"/>
          <tpl hier="9" item="1"/>
          <tpl hier="11" item="4"/>
          <tpl hier="12" item="7"/>
          <tpl fld="4" item="0"/>
        </tpls>
      </m>
      <m>
        <tpls c="8">
          <tpl hier="1" item="6"/>
          <tpl hier="4" item="3"/>
          <tpl fld="3" item="49"/>
          <tpl fld="2" item="83"/>
          <tpl hier="9" item="1"/>
          <tpl hier="11" item="4"/>
          <tpl hier="12" item="7"/>
          <tpl fld="4" item="0"/>
        </tpls>
      </m>
      <m>
        <tpls c="8">
          <tpl hier="1" item="6"/>
          <tpl hier="4" item="3"/>
          <tpl fld="3" item="37"/>
          <tpl fld="2" item="75"/>
          <tpl hier="9" item="1"/>
          <tpl hier="11" item="4"/>
          <tpl hier="12" item="7"/>
          <tpl fld="4" item="0"/>
        </tpls>
      </m>
      <m>
        <tpls c="8">
          <tpl hier="1" item="6"/>
          <tpl hier="4" item="3"/>
          <tpl fld="3" item="39"/>
          <tpl fld="2" item="75"/>
          <tpl hier="9" item="1"/>
          <tpl hier="11" item="4"/>
          <tpl hier="12" item="7"/>
          <tpl fld="4" item="0"/>
        </tpls>
      </m>
      <m>
        <tpls c="8">
          <tpl hier="1" item="6"/>
          <tpl hier="4" item="3"/>
          <tpl fld="3" item="28"/>
          <tpl fld="2" item="75"/>
          <tpl hier="9" item="1"/>
          <tpl hier="11" item="4"/>
          <tpl hier="12" item="7"/>
          <tpl fld="4" item="0"/>
        </tpls>
      </m>
      <m>
        <tpls c="8">
          <tpl hier="1" item="6"/>
          <tpl hier="4" item="3"/>
          <tpl fld="3" item="19"/>
          <tpl fld="2" item="75"/>
          <tpl hier="9" item="1"/>
          <tpl hier="11" item="4"/>
          <tpl hier="12" item="7"/>
          <tpl fld="4" item="0"/>
        </tpls>
      </m>
      <m>
        <tpls c="8">
          <tpl hier="1" item="6"/>
          <tpl hier="4" item="3"/>
          <tpl fld="3" item="26"/>
          <tpl fld="2" item="80"/>
          <tpl hier="9" item="1"/>
          <tpl hier="11" item="4"/>
          <tpl hier="12" item="7"/>
          <tpl fld="4" item="0"/>
        </tpls>
      </m>
      <m>
        <tpls c="8">
          <tpl hier="1" item="6"/>
          <tpl hier="4" item="3"/>
          <tpl fld="3" item="25"/>
          <tpl fld="2" item="80"/>
          <tpl hier="9" item="1"/>
          <tpl hier="11" item="4"/>
          <tpl hier="12" item="7"/>
          <tpl fld="4" item="0"/>
        </tpls>
      </m>
      <m>
        <tpls c="8">
          <tpl hier="1" item="6"/>
          <tpl hier="4" item="3"/>
          <tpl fld="3" item="24"/>
          <tpl fld="2" item="80"/>
          <tpl hier="9" item="1"/>
          <tpl hier="11" item="4"/>
          <tpl hier="12" item="7"/>
          <tpl fld="4" item="0"/>
        </tpls>
      </m>
      <m>
        <tpls c="8">
          <tpl hier="1" item="6"/>
          <tpl hier="4" item="3"/>
          <tpl fld="3" item="23"/>
          <tpl fld="2" item="80"/>
          <tpl hier="9" item="1"/>
          <tpl hier="11" item="4"/>
          <tpl hier="12" item="7"/>
          <tpl fld="4" item="0"/>
        </tpls>
      </m>
      <m>
        <tpls c="8">
          <tpl hier="1" item="6"/>
          <tpl hier="4" item="3"/>
          <tpl fld="3" item="10"/>
          <tpl fld="2" item="84"/>
          <tpl hier="9" item="1"/>
          <tpl hier="11" item="4"/>
          <tpl hier="12" item="7"/>
          <tpl fld="4" item="0"/>
        </tpls>
      </m>
      <m>
        <tpls c="8">
          <tpl hier="1" item="6"/>
          <tpl hier="4" item="3"/>
          <tpl fld="3" item="12"/>
          <tpl fld="2" item="84"/>
          <tpl hier="9" item="1"/>
          <tpl hier="11" item="4"/>
          <tpl hier="12" item="7"/>
          <tpl fld="4" item="0"/>
        </tpls>
      </m>
      <m>
        <tpls c="8">
          <tpl hier="1" item="6"/>
          <tpl hier="4" item="3"/>
          <tpl fld="3" item="11"/>
          <tpl fld="2" item="84"/>
          <tpl hier="9" item="1"/>
          <tpl hier="11" item="4"/>
          <tpl hier="12" item="7"/>
          <tpl fld="4" item="0"/>
        </tpls>
      </m>
      <m>
        <tpls c="8">
          <tpl hier="1" item="6"/>
          <tpl hier="4" item="3"/>
          <tpl fld="3" item="9"/>
          <tpl fld="2" item="84"/>
          <tpl hier="9" item="1"/>
          <tpl hier="11" item="4"/>
          <tpl hier="12" item="7"/>
          <tpl fld="4" item="0"/>
        </tpls>
      </m>
      <m>
        <tpls c="8">
          <tpl hier="1" item="6"/>
          <tpl hier="4" item="3"/>
          <tpl fld="3" item="57"/>
          <tpl fld="2" item="70"/>
          <tpl hier="9" item="1"/>
          <tpl hier="11" item="4"/>
          <tpl hier="12" item="7"/>
          <tpl fld="4" item="0"/>
        </tpls>
      </m>
      <m>
        <tpls c="8">
          <tpl hier="1" item="6"/>
          <tpl hier="4" item="3"/>
          <tpl fld="3" item="3"/>
          <tpl fld="2" item="70"/>
          <tpl hier="9" item="1"/>
          <tpl hier="11" item="4"/>
          <tpl hier="12" item="7"/>
          <tpl fld="4" item="0"/>
        </tpls>
      </m>
      <m>
        <tpls c="8">
          <tpl hier="1" item="6"/>
          <tpl hier="4" item="3"/>
          <tpl fld="3" item="1"/>
          <tpl fld="2" item="70"/>
          <tpl hier="9" item="1"/>
          <tpl hier="11" item="4"/>
          <tpl hier="12" item="7"/>
          <tpl fld="4" item="0"/>
        </tpls>
      </m>
      <m>
        <tpls c="8">
          <tpl hier="1" item="6"/>
          <tpl hier="4" item="3"/>
          <tpl fld="3" item="20"/>
          <tpl fld="2" item="72"/>
          <tpl hier="9" item="1"/>
          <tpl hier="11" item="4"/>
          <tpl hier="12" item="7"/>
          <tpl fld="4" item="0"/>
        </tpls>
      </m>
      <m>
        <tpls c="8">
          <tpl hier="1" item="6"/>
          <tpl hier="4" item="3"/>
          <tpl fld="3" item="51"/>
          <tpl fld="2" item="72"/>
          <tpl hier="9" item="1"/>
          <tpl hier="11" item="4"/>
          <tpl hier="12" item="7"/>
          <tpl fld="4" item="0"/>
        </tpls>
      </m>
      <m>
        <tpls c="8">
          <tpl hier="1" item="6"/>
          <tpl hier="4" item="3"/>
          <tpl fld="3" item="38"/>
          <tpl fld="2" item="72"/>
          <tpl hier="9" item="1"/>
          <tpl hier="11" item="4"/>
          <tpl hier="12" item="7"/>
          <tpl fld="4" item="0"/>
        </tpls>
      </m>
      <m>
        <tpls c="8">
          <tpl hier="1" item="6"/>
          <tpl hier="4" item="3"/>
          <tpl fld="3" item="44"/>
          <tpl fld="2" item="78"/>
          <tpl hier="9" item="1"/>
          <tpl hier="11" item="4"/>
          <tpl hier="12" item="7"/>
          <tpl fld="4" item="0"/>
        </tpls>
      </m>
      <m>
        <tpls c="8">
          <tpl hier="1" item="6"/>
          <tpl hier="4" item="3"/>
          <tpl fld="3" item="43"/>
          <tpl fld="2" item="78"/>
          <tpl hier="9" item="1"/>
          <tpl hier="11" item="4"/>
          <tpl hier="12" item="7"/>
          <tpl fld="4" item="0"/>
        </tpls>
      </m>
      <m>
        <tpls c="8">
          <tpl hier="1" item="6"/>
          <tpl hier="4" item="3"/>
          <tpl fld="3" item="42"/>
          <tpl fld="2" item="78"/>
          <tpl hier="9" item="1"/>
          <tpl hier="11" item="4"/>
          <tpl hier="12" item="7"/>
          <tpl fld="4" item="0"/>
        </tpls>
      </m>
      <m>
        <tpls c="8">
          <tpl hier="1" item="6"/>
          <tpl hier="4" item="3"/>
          <tpl fld="3" item="41"/>
          <tpl fld="2" item="78"/>
          <tpl hier="9" item="1"/>
          <tpl hier="11" item="4"/>
          <tpl hier="12" item="7"/>
          <tpl fld="4" item="0"/>
        </tpls>
      </m>
      <m>
        <tpls c="8">
          <tpl hier="1" item="6"/>
          <tpl hier="4" item="3"/>
          <tpl fld="3" item="32"/>
          <tpl fld="2" item="73"/>
          <tpl hier="9" item="1"/>
          <tpl hier="11" item="4"/>
          <tpl hier="12" item="7"/>
          <tpl fld="4" item="0"/>
        </tpls>
      </m>
      <m>
        <tpls c="8">
          <tpl hier="1" item="6"/>
          <tpl hier="4" item="3"/>
          <tpl fld="3" item="31"/>
          <tpl fld="2" item="73"/>
          <tpl hier="9" item="1"/>
          <tpl hier="11" item="4"/>
          <tpl hier="12" item="7"/>
          <tpl fld="4" item="0"/>
        </tpls>
      </m>
      <m>
        <tpls c="8">
          <tpl hier="1" item="6"/>
          <tpl hier="4" item="3"/>
          <tpl fld="3" item="30"/>
          <tpl fld="2" item="73"/>
          <tpl hier="9" item="1"/>
          <tpl hier="11" item="4"/>
          <tpl hier="12" item="7"/>
          <tpl fld="4" item="0"/>
        </tpls>
      </m>
      <m>
        <tpls c="8">
          <tpl hier="1" item="6"/>
          <tpl hier="4" item="3"/>
          <tpl fld="3" item="29"/>
          <tpl fld="2" item="73"/>
          <tpl hier="9" item="1"/>
          <tpl hier="11" item="4"/>
          <tpl hier="12" item="7"/>
          <tpl fld="4" item="0"/>
        </tpls>
      </m>
      <m>
        <tpls c="8">
          <tpl hier="1" item="6"/>
          <tpl hier="4" item="3"/>
          <tpl fld="3" item="16"/>
          <tpl fld="2" item="69"/>
          <tpl hier="9" item="1"/>
          <tpl hier="11" item="4"/>
          <tpl hier="12" item="7"/>
          <tpl fld="4" item="0"/>
        </tpls>
      </m>
      <m>
        <tpls c="8">
          <tpl hier="1" item="6"/>
          <tpl hier="4" item="3"/>
          <tpl fld="3" item="15"/>
          <tpl fld="2" item="69"/>
          <tpl hier="9" item="1"/>
          <tpl hier="11" item="4"/>
          <tpl hier="12" item="7"/>
          <tpl fld="4" item="0"/>
        </tpls>
      </m>
      <m>
        <tpls c="8">
          <tpl hier="1" item="6"/>
          <tpl hier="4" item="3"/>
          <tpl fld="3" item="14"/>
          <tpl fld="2" item="69"/>
          <tpl hier="9" item="1"/>
          <tpl hier="11" item="4"/>
          <tpl hier="12" item="7"/>
          <tpl fld="4" item="0"/>
        </tpls>
      </m>
      <m>
        <tpls c="8">
          <tpl hier="1" item="6"/>
          <tpl hier="4" item="3"/>
          <tpl fld="3" item="13"/>
          <tpl fld="2" item="69"/>
          <tpl hier="9" item="1"/>
          <tpl hier="11" item="4"/>
          <tpl hier="12" item="7"/>
          <tpl fld="4" item="0"/>
        </tpls>
      </m>
      <m>
        <tpls c="8">
          <tpl hier="1" item="6"/>
          <tpl hier="4" item="3"/>
          <tpl fld="3" item="4"/>
          <tpl fld="2" item="66"/>
          <tpl hier="9" item="1"/>
          <tpl hier="11" item="4"/>
          <tpl hier="12" item="7"/>
          <tpl fld="4" item="0"/>
        </tpls>
      </m>
      <m>
        <tpls c="8">
          <tpl hier="1" item="6"/>
          <tpl hier="4" item="3"/>
          <tpl fld="3" item="58"/>
          <tpl fld="2" item="66"/>
          <tpl hier="9" item="1"/>
          <tpl hier="11" item="4"/>
          <tpl hier="12" item="7"/>
          <tpl fld="4" item="0"/>
        </tpls>
      </m>
      <m>
        <tpls c="8">
          <tpl hier="1" item="6"/>
          <tpl hier="4" item="3"/>
          <tpl fld="3" item="2"/>
          <tpl fld="2" item="66"/>
          <tpl hier="9" item="1"/>
          <tpl hier="11" item="4"/>
          <tpl hier="12" item="7"/>
          <tpl fld="4" item="0"/>
        </tpls>
      </m>
      <m>
        <tpls c="8">
          <tpl hier="1" item="6"/>
          <tpl hier="4" item="3"/>
          <tpl fld="3" item="54"/>
          <tpl fld="2" item="48"/>
          <tpl hier="9" item="1"/>
          <tpl hier="11" item="4"/>
          <tpl hier="12" item="7"/>
          <tpl fld="4" item="0"/>
        </tpls>
      </m>
      <m>
        <tpls c="8">
          <tpl hier="1" item="6"/>
          <tpl hier="4" item="3"/>
          <tpl fld="3" item="53"/>
          <tpl fld="2" item="48"/>
          <tpl hier="9" item="1"/>
          <tpl hier="11" item="4"/>
          <tpl hier="12" item="7"/>
          <tpl fld="4" item="0"/>
        </tpls>
      </m>
      <m>
        <tpls c="8">
          <tpl hier="1" item="6"/>
          <tpl hier="4" item="3"/>
          <tpl fld="3" item="52"/>
          <tpl fld="2" item="48"/>
          <tpl hier="9" item="1"/>
          <tpl hier="11" item="4"/>
          <tpl hier="12" item="7"/>
          <tpl fld="4" item="0"/>
        </tpls>
      </m>
      <m>
        <tpls c="8">
          <tpl hier="1" item="6"/>
          <tpl hier="4" item="3"/>
          <tpl fld="3" item="44"/>
          <tpl fld="2" item="53"/>
          <tpl hier="9" item="1"/>
          <tpl hier="11" item="4"/>
          <tpl hier="12" item="7"/>
          <tpl fld="4" item="0"/>
        </tpls>
      </m>
      <m>
        <tpls c="8">
          <tpl hier="1" item="6"/>
          <tpl hier="4" item="3"/>
          <tpl fld="3" item="31"/>
          <tpl fld="2" item="53"/>
          <tpl hier="9" item="1"/>
          <tpl hier="11" item="4"/>
          <tpl hier="12" item="7"/>
          <tpl fld="4" item="0"/>
        </tpls>
      </m>
      <m>
        <tpls c="8">
          <tpl hier="1" item="6"/>
          <tpl hier="4" item="3"/>
          <tpl fld="3" item="17"/>
          <tpl fld="2" item="53"/>
          <tpl hier="9" item="1"/>
          <tpl hier="11" item="4"/>
          <tpl hier="12" item="7"/>
          <tpl fld="4" item="0"/>
        </tpls>
      </m>
      <m>
        <tpls c="8">
          <tpl hier="1" item="6"/>
          <tpl hier="4" item="3"/>
          <tpl fld="3" item="9"/>
          <tpl fld="2" item="53"/>
          <tpl hier="9" item="1"/>
          <tpl hier="11" item="4"/>
          <tpl hier="12" item="7"/>
          <tpl fld="4" item="0"/>
        </tpls>
      </m>
      <m>
        <tpls c="8">
          <tpl hier="1" item="6"/>
          <tpl hier="4" item="3"/>
          <tpl fld="3" item="39"/>
          <tpl fld="2" item="57"/>
          <tpl hier="9" item="1"/>
          <tpl hier="11" item="4"/>
          <tpl hier="12" item="7"/>
          <tpl fld="4" item="0"/>
        </tpls>
      </m>
      <m>
        <tpls c="8">
          <tpl hier="1" item="6"/>
          <tpl hier="4" item="3"/>
          <tpl fld="3" item="15"/>
          <tpl fld="2" item="79"/>
          <tpl hier="9" item="1"/>
          <tpl hier="11" item="4"/>
          <tpl hier="12" item="7"/>
          <tpl fld="4" item="0"/>
        </tpls>
      </m>
      <m>
        <tpls c="8">
          <tpl hier="1" item="6"/>
          <tpl hier="4" item="3"/>
          <tpl fld="3" item="53"/>
          <tpl fld="2" item="51"/>
          <tpl hier="9" item="1"/>
          <tpl hier="11" item="4"/>
          <tpl hier="12" item="7"/>
          <tpl fld="4" item="0"/>
        </tpls>
      </m>
      <m>
        <tpls c="8">
          <tpl hier="1" item="6"/>
          <tpl hier="4" item="3"/>
          <tpl fld="3" item="24"/>
          <tpl fld="1" item="1"/>
          <tpl hier="9" item="1"/>
          <tpl hier="11" item="4"/>
          <tpl hier="12" item="7"/>
          <tpl fld="4" item="0"/>
        </tpls>
      </m>
      <m>
        <tpls c="8">
          <tpl hier="1" item="6"/>
          <tpl hier="4" item="3"/>
          <tpl fld="3" item="1"/>
          <tpl fld="2" item="63"/>
          <tpl hier="9" item="1"/>
          <tpl hier="11" item="4"/>
          <tpl hier="12" item="7"/>
          <tpl fld="4" item="0"/>
        </tpls>
      </m>
      <m>
        <tpls c="8">
          <tpl hier="1" item="6"/>
          <tpl hier="4" item="3"/>
          <tpl fld="3" item="41"/>
          <tpl fld="2" item="47"/>
          <tpl hier="9" item="1"/>
          <tpl hier="11" item="4"/>
          <tpl hier="12" item="7"/>
          <tpl fld="4" item="0"/>
        </tpls>
      </m>
      <m>
        <tpls c="8">
          <tpl hier="1" item="6"/>
          <tpl hier="4" item="3"/>
          <tpl fld="3" item="13"/>
          <tpl fld="2" item="56"/>
          <tpl hier="9" item="1"/>
          <tpl hier="11" item="4"/>
          <tpl hier="12" item="7"/>
          <tpl fld="4" item="0"/>
        </tpls>
      </m>
      <m>
        <tpls c="8">
          <tpl hier="1" item="6"/>
          <tpl hier="4" item="3"/>
          <tpl fld="3" item="48"/>
          <tpl fld="2" item="42"/>
          <tpl hier="9" item="1"/>
          <tpl hier="11" item="4"/>
          <tpl hier="12" item="7"/>
          <tpl fld="4" item="0"/>
        </tpls>
      </m>
      <m>
        <tpls c="8">
          <tpl hier="1" item="6"/>
          <tpl hier="4" item="3"/>
          <tpl fld="3" item="18"/>
          <tpl fld="2" item="77"/>
          <tpl hier="9" item="1"/>
          <tpl hier="11" item="4"/>
          <tpl hier="12" item="7"/>
          <tpl fld="4" item="0"/>
        </tpls>
      </m>
      <m>
        <tpls c="8">
          <tpl hier="1" item="6"/>
          <tpl hier="4" item="3"/>
          <tpl fld="3" item="56"/>
          <tpl fld="2" item="35"/>
          <tpl hier="9" item="1"/>
          <tpl hier="11" item="4"/>
          <tpl hier="12" item="7"/>
          <tpl fld="4" item="0"/>
        </tpls>
      </m>
      <m>
        <tpls c="8">
          <tpl hier="1" item="6"/>
          <tpl hier="4" item="3"/>
          <tpl fld="3" item="39"/>
          <tpl fld="2" item="54"/>
          <tpl hier="9" item="1"/>
          <tpl hier="11" item="4"/>
          <tpl hier="12" item="7"/>
          <tpl fld="4" item="0"/>
        </tpls>
      </m>
      <m>
        <tpls c="8">
          <tpl hier="1" item="6"/>
          <tpl hier="4" item="3"/>
          <tpl fld="3" item="45"/>
          <tpl fld="2" item="65"/>
          <tpl hier="9" item="1"/>
          <tpl hier="11" item="4"/>
          <tpl hier="12" item="7"/>
          <tpl fld="4" item="0"/>
        </tpls>
      </m>
      <m>
        <tpls c="8">
          <tpl hier="1" item="6"/>
          <tpl hier="4" item="3"/>
          <tpl fld="3" item="52"/>
          <tpl fld="2" item="76"/>
          <tpl hier="9" item="1"/>
          <tpl hier="11" item="4"/>
          <tpl hier="12" item="7"/>
          <tpl fld="4" item="0"/>
        </tpls>
      </m>
      <m>
        <tpls c="8">
          <tpl hier="1" item="6"/>
          <tpl hier="4" item="3"/>
          <tpl fld="3" item="46"/>
          <tpl fld="2" item="83"/>
          <tpl hier="9" item="1"/>
          <tpl hier="11" item="4"/>
          <tpl hier="12" item="7"/>
          <tpl fld="4" item="0"/>
        </tpls>
      </m>
      <m>
        <tpls c="8">
          <tpl hier="1" item="6"/>
          <tpl hier="4" item="3"/>
          <tpl fld="3" item="34"/>
          <tpl fld="2" item="75"/>
          <tpl hier="9" item="1"/>
          <tpl hier="11" item="4"/>
          <tpl hier="12" item="7"/>
          <tpl fld="4" item="0"/>
        </tpls>
      </m>
      <m>
        <tpls c="8">
          <tpl hier="1" item="6"/>
          <tpl hier="4" item="3"/>
          <tpl fld="3" item="27"/>
          <tpl fld="2" item="75"/>
          <tpl hier="9" item="1"/>
          <tpl hier="11" item="4"/>
          <tpl hier="12" item="7"/>
          <tpl fld="4" item="0"/>
        </tpls>
      </m>
      <m>
        <tpls c="8">
          <tpl hier="1" item="6"/>
          <tpl hier="4" item="3"/>
          <tpl fld="3" item="18"/>
          <tpl fld="2" item="80"/>
          <tpl hier="9" item="1"/>
          <tpl hier="11" item="4"/>
          <tpl hier="12" item="7"/>
          <tpl fld="4" item="0"/>
        </tpls>
      </m>
      <m>
        <tpls c="8">
          <tpl hier="1" item="6"/>
          <tpl hier="4" item="3"/>
          <tpl fld="3" item="21"/>
          <tpl fld="2" item="80"/>
          <tpl hier="9" item="1"/>
          <tpl hier="11" item="4"/>
          <tpl hier="12" item="7"/>
          <tpl fld="4" item="0"/>
        </tpls>
      </m>
      <m>
        <tpls c="8">
          <tpl hier="1" item="6"/>
          <tpl hier="4" item="3"/>
          <tpl fld="3" item="8"/>
          <tpl fld="2" item="84"/>
          <tpl hier="9" item="1"/>
          <tpl hier="11" item="4"/>
          <tpl hier="12" item="7"/>
          <tpl fld="4" item="0"/>
        </tpls>
      </m>
      <m>
        <tpls c="8">
          <tpl hier="1" item="6"/>
          <tpl hier="4" item="3"/>
          <tpl fld="3" item="6"/>
          <tpl fld="2" item="84"/>
          <tpl hier="9" item="1"/>
          <tpl hier="11" item="4"/>
          <tpl hier="12" item="7"/>
          <tpl fld="4" item="0"/>
        </tpls>
      </m>
      <m>
        <tpls c="8">
          <tpl hier="1" item="6"/>
          <tpl hier="4" item="3"/>
          <tpl fld="3" item="5"/>
          <tpl fld="2" item="84"/>
          <tpl hier="9" item="1"/>
          <tpl hier="11" item="4"/>
          <tpl hier="12" item="7"/>
          <tpl fld="4" item="0"/>
        </tpls>
      </m>
      <m>
        <tpls c="8">
          <tpl hier="1" item="6"/>
          <tpl hier="4" item="3"/>
          <tpl fld="3" item="56"/>
          <tpl fld="2" item="70"/>
          <tpl hier="9" item="1"/>
          <tpl hier="11" item="4"/>
          <tpl hier="12" item="7"/>
          <tpl fld="4" item="0"/>
        </tpls>
      </m>
      <m>
        <tpls c="8">
          <tpl hier="1" item="6"/>
          <tpl hier="4" item="3"/>
          <tpl fld="3" item="55"/>
          <tpl fld="2" item="70"/>
          <tpl hier="9" item="1"/>
          <tpl hier="11" item="4"/>
          <tpl hier="12" item="7"/>
          <tpl fld="4" item="0"/>
        </tpls>
      </m>
      <m>
        <tpls c="8">
          <tpl hier="1" item="6"/>
          <tpl hier="4" item="3"/>
          <tpl fld="3" item="35"/>
          <tpl fld="2" item="72"/>
          <tpl hier="9" item="1"/>
          <tpl hier="11" item="4"/>
          <tpl hier="12" item="7"/>
          <tpl fld="4" item="0"/>
        </tpls>
      </m>
      <m>
        <tpls c="8">
          <tpl hier="1" item="6"/>
          <tpl hier="4" item="3"/>
          <tpl fld="3" item="40"/>
          <tpl fld="2" item="72"/>
          <tpl hier="9" item="1"/>
          <tpl hier="11" item="4"/>
          <tpl hier="12" item="7"/>
          <tpl fld="4" item="0"/>
        </tpls>
      </m>
      <m>
        <tpls c="8">
          <tpl hier="1" item="6"/>
          <tpl hier="4" item="3"/>
          <tpl fld="3" item="50"/>
          <tpl fld="2" item="72"/>
          <tpl hier="9" item="1"/>
          <tpl hier="11" item="4"/>
          <tpl hier="12" item="7"/>
          <tpl fld="4" item="0"/>
        </tpls>
      </m>
      <m>
        <tpls c="8">
          <tpl hier="1" item="6"/>
          <tpl hier="4" item="3"/>
          <tpl fld="3" item="49"/>
          <tpl fld="2" item="72"/>
          <tpl hier="9" item="1"/>
          <tpl hier="11" item="4"/>
          <tpl hier="12" item="7"/>
          <tpl fld="4" item="0"/>
        </tpls>
      </m>
      <m>
        <tpls c="8">
          <tpl hier="1" item="6"/>
          <tpl hier="4" item="3"/>
          <tpl fld="3" item="37"/>
          <tpl fld="2" item="78"/>
          <tpl hier="9" item="1"/>
          <tpl hier="11" item="4"/>
          <tpl hier="12" item="7"/>
          <tpl fld="4" item="0"/>
        </tpls>
      </m>
      <m>
        <tpls c="8">
          <tpl hier="1" item="6"/>
          <tpl hier="4" item="3"/>
          <tpl fld="3" item="39"/>
          <tpl fld="2" item="78"/>
          <tpl hier="9" item="1"/>
          <tpl hier="11" item="4"/>
          <tpl hier="12" item="7"/>
          <tpl fld="4" item="0"/>
        </tpls>
      </m>
      <m>
        <tpls c="8">
          <tpl hier="1" item="6"/>
          <tpl hier="4" item="3"/>
          <tpl fld="3" item="19"/>
          <tpl fld="2" item="78"/>
          <tpl hier="9" item="1"/>
          <tpl hier="11" item="4"/>
          <tpl hier="12" item="7"/>
          <tpl fld="4" item="0"/>
        </tpls>
      </m>
      <m>
        <tpls c="8">
          <tpl hier="1" item="6"/>
          <tpl hier="4" item="3"/>
          <tpl fld="3" item="25"/>
          <tpl fld="2" item="73"/>
          <tpl hier="9" item="1"/>
          <tpl hier="11" item="4"/>
          <tpl hier="12" item="7"/>
          <tpl fld="4" item="0"/>
        </tpls>
      </m>
      <m>
        <tpls c="8">
          <tpl hier="1" item="6"/>
          <tpl hier="4" item="3"/>
          <tpl fld="3" item="24"/>
          <tpl fld="2" item="73"/>
          <tpl hier="9" item="1"/>
          <tpl hier="11" item="4"/>
          <tpl hier="12" item="7"/>
          <tpl fld="4" item="0"/>
        </tpls>
      </m>
      <m>
        <tpls c="8">
          <tpl hier="1" item="6"/>
          <tpl hier="4" item="3"/>
          <tpl fld="3" item="23"/>
          <tpl fld="2" item="73"/>
          <tpl hier="9" item="1"/>
          <tpl hier="11" item="4"/>
          <tpl hier="12" item="7"/>
          <tpl fld="4" item="0"/>
        </tpls>
      </m>
      <m>
        <tpls c="8">
          <tpl hier="1" item="6"/>
          <tpl hier="4" item="3"/>
          <tpl fld="3" item="10"/>
          <tpl fld="2" item="69"/>
          <tpl hier="9" item="1"/>
          <tpl hier="11" item="4"/>
          <tpl hier="12" item="7"/>
          <tpl fld="4" item="0"/>
        </tpls>
      </m>
      <m>
        <tpls c="8">
          <tpl hier="1" item="6"/>
          <tpl hier="4" item="3"/>
          <tpl fld="3" item="12"/>
          <tpl fld="2" item="69"/>
          <tpl hier="9" item="1"/>
          <tpl hier="11" item="4"/>
          <tpl hier="12" item="7"/>
          <tpl fld="4" item="0"/>
        </tpls>
      </m>
      <m>
        <tpls c="8">
          <tpl hier="1" item="6"/>
          <tpl hier="4" item="3"/>
          <tpl fld="3" item="11"/>
          <tpl fld="2" item="69"/>
          <tpl hier="9" item="1"/>
          <tpl hier="11" item="4"/>
          <tpl hier="12" item="7"/>
          <tpl fld="4" item="0"/>
        </tpls>
      </m>
      <m>
        <tpls c="8">
          <tpl hier="1" item="6"/>
          <tpl hier="4" item="3"/>
          <tpl fld="3" item="9"/>
          <tpl fld="2" item="69"/>
          <tpl hier="9" item="1"/>
          <tpl hier="11" item="4"/>
          <tpl hier="12" item="7"/>
          <tpl fld="4" item="0"/>
        </tpls>
      </m>
      <m>
        <tpls c="8">
          <tpl hier="1" item="6"/>
          <tpl hier="4" item="3"/>
          <tpl fld="3" item="57"/>
          <tpl fld="2" item="66"/>
          <tpl hier="9" item="1"/>
          <tpl hier="11" item="4"/>
          <tpl hier="12" item="7"/>
          <tpl fld="4" item="0"/>
        </tpls>
      </m>
      <m>
        <tpls c="8">
          <tpl hier="1" item="6"/>
          <tpl hier="4" item="3"/>
          <tpl fld="3" item="3"/>
          <tpl fld="2" item="66"/>
          <tpl hier="9" item="1"/>
          <tpl hier="11" item="4"/>
          <tpl hier="12" item="7"/>
          <tpl fld="4" item="0"/>
        </tpls>
      </m>
      <m>
        <tpls c="8">
          <tpl hier="1" item="6"/>
          <tpl hier="4" item="3"/>
          <tpl fld="3" item="1"/>
          <tpl fld="2" item="66"/>
          <tpl hier="9" item="1"/>
          <tpl hier="11" item="4"/>
          <tpl hier="12" item="7"/>
          <tpl fld="4" item="0"/>
        </tpls>
      </m>
      <m>
        <tpls c="8">
          <tpl hier="1" item="6"/>
          <tpl hier="4" item="3"/>
          <tpl fld="3" item="20"/>
          <tpl fld="2" item="48"/>
          <tpl hier="9" item="1"/>
          <tpl hier="11" item="4"/>
          <tpl hier="12" item="7"/>
          <tpl fld="4" item="0"/>
        </tpls>
      </m>
      <m>
        <tpls c="8">
          <tpl hier="1" item="6"/>
          <tpl hier="4" item="3"/>
          <tpl fld="3" item="51"/>
          <tpl fld="2" item="48"/>
          <tpl hier="9" item="1"/>
          <tpl hier="11" item="4"/>
          <tpl hier="12" item="7"/>
          <tpl fld="4" item="0"/>
        </tpls>
      </m>
      <m>
        <tpls c="8">
          <tpl hier="1" item="6"/>
          <tpl hier="4" item="3"/>
          <tpl fld="3" item="38"/>
          <tpl fld="2" item="48"/>
          <tpl hier="9" item="1"/>
          <tpl hier="11" item="4"/>
          <tpl hier="12" item="7"/>
          <tpl fld="4" item="0"/>
        </tpls>
      </m>
      <m>
        <tpls c="8">
          <tpl hier="1" item="6"/>
          <tpl hier="4" item="3"/>
          <tpl fld="3" item="37"/>
          <tpl fld="2" item="53"/>
          <tpl hier="9" item="1"/>
          <tpl hier="11" item="4"/>
          <tpl hier="12" item="7"/>
          <tpl fld="4" item="0"/>
        </tpls>
      </m>
      <m>
        <tpls c="8">
          <tpl hier="1" item="6"/>
          <tpl hier="4" item="3"/>
          <tpl fld="3" item="25"/>
          <tpl fld="2" item="53"/>
          <tpl hier="9" item="1"/>
          <tpl hier="11" item="4"/>
          <tpl hier="12" item="7"/>
          <tpl fld="4" item="0"/>
        </tpls>
      </m>
      <m>
        <tpls c="8">
          <tpl hier="1" item="6"/>
          <tpl hier="4" item="3"/>
          <tpl fld="3" item="14"/>
          <tpl fld="2" item="53"/>
          <tpl hier="9" item="1"/>
          <tpl hier="11" item="4"/>
          <tpl hier="12" item="7"/>
          <tpl fld="4" item="0"/>
        </tpls>
      </m>
      <m>
        <tpls c="8">
          <tpl hier="1" item="6"/>
          <tpl hier="4" item="3"/>
          <tpl fld="3" item="5"/>
          <tpl fld="2" item="53"/>
          <tpl hier="9" item="1"/>
          <tpl hier="11" item="4"/>
          <tpl hier="12" item="7"/>
          <tpl fld="4" item="0"/>
        </tpls>
      </m>
      <m>
        <tpls c="8">
          <tpl hier="1" item="6"/>
          <tpl hier="4" item="3"/>
          <tpl fld="3" item="50"/>
          <tpl fld="2" item="57"/>
          <tpl hier="9" item="1"/>
          <tpl hier="11" item="4"/>
          <tpl hier="12" item="7"/>
          <tpl fld="4" item="0"/>
        </tpls>
      </m>
      <m>
        <tpls c="8">
          <tpl hier="1" item="6"/>
          <tpl hier="4" item="3"/>
          <tpl fld="3" item="24"/>
          <tpl fld="2" item="79"/>
          <tpl hier="9" item="1"/>
          <tpl hier="11" item="4"/>
          <tpl hier="12" item="7"/>
          <tpl fld="4" item="0"/>
        </tpls>
      </m>
      <m>
        <tpls c="8">
          <tpl hier="1" item="6"/>
          <tpl hier="4" item="3"/>
          <tpl fld="3" item="1"/>
          <tpl fld="2" item="51"/>
          <tpl hier="9" item="1"/>
          <tpl hier="11" item="4"/>
          <tpl hier="12" item="7"/>
          <tpl fld="4" item="0"/>
        </tpls>
      </m>
      <m>
        <tpls c="8">
          <tpl hier="1" item="6"/>
          <tpl hier="4" item="3"/>
          <tpl fld="3" item="33"/>
          <tpl fld="1" item="1"/>
          <tpl hier="9" item="1"/>
          <tpl hier="11" item="4"/>
          <tpl hier="12" item="7"/>
          <tpl fld="4" item="0"/>
        </tpls>
      </m>
      <m>
        <tpls c="8">
          <tpl hier="1" item="6"/>
          <tpl hier="4" item="3"/>
          <tpl fld="3" item="5"/>
          <tpl fld="2" item="63"/>
          <tpl hier="9" item="1"/>
          <tpl hier="11" item="4"/>
          <tpl hier="12" item="7"/>
          <tpl fld="4" item="0"/>
        </tpls>
      </m>
      <m>
        <tpls c="8">
          <tpl hier="1" item="6"/>
          <tpl hier="4" item="3"/>
          <tpl fld="3" item="37"/>
          <tpl fld="2" item="52"/>
          <tpl hier="9" item="1"/>
          <tpl hier="11" item="4"/>
          <tpl hier="12" item="7"/>
          <tpl fld="4" item="0"/>
        </tpls>
      </m>
      <m>
        <tpls c="8">
          <tpl hier="1" item="6"/>
          <tpl hier="4" item="3"/>
          <tpl fld="3" item="10"/>
          <tpl fld="2" item="60"/>
          <tpl hier="9" item="1"/>
          <tpl hier="11" item="4"/>
          <tpl hier="12" item="7"/>
          <tpl fld="4" item="0"/>
        </tpls>
      </m>
      <m>
        <tpls c="8">
          <tpl hier="1" item="6"/>
          <tpl hier="4" item="3"/>
          <tpl fld="3" item="20"/>
          <tpl fld="2" item="42"/>
          <tpl hier="9" item="1"/>
          <tpl hier="11" item="4"/>
          <tpl hier="12" item="7"/>
          <tpl fld="4" item="0"/>
        </tpls>
      </m>
      <m>
        <tpls c="8">
          <tpl hier="1" item="6"/>
          <tpl hier="4" item="3"/>
          <tpl fld="3" item="31"/>
          <tpl fld="2" item="77"/>
          <tpl hier="9" item="1"/>
          <tpl hier="11" item="4"/>
          <tpl hier="12" item="7"/>
          <tpl fld="4" item="0"/>
        </tpls>
      </m>
      <m>
        <tpls c="8">
          <tpl hier="1" item="6"/>
          <tpl hier="4" item="3"/>
          <tpl fld="3" item="58"/>
          <tpl fld="2" item="35"/>
          <tpl hier="9" item="1"/>
          <tpl hier="11" item="4"/>
          <tpl hier="12" item="7"/>
          <tpl fld="4" item="0"/>
        </tpls>
      </m>
      <m>
        <tpls c="8">
          <tpl hier="1" item="6"/>
          <tpl hier="4" item="3"/>
          <tpl fld="3" item="45"/>
          <tpl fld="2" item="54"/>
          <tpl hier="9" item="1"/>
          <tpl hier="11" item="4"/>
          <tpl hier="12" item="7"/>
          <tpl fld="4" item="0"/>
        </tpls>
      </m>
      <m>
        <tpls c="8">
          <tpl hier="1" item="6"/>
          <tpl hier="4" item="3"/>
          <tpl fld="3" item="47"/>
          <tpl fld="2" item="65"/>
          <tpl hier="9" item="1"/>
          <tpl hier="11" item="4"/>
          <tpl hier="12" item="7"/>
          <tpl fld="4" item="0"/>
        </tpls>
      </m>
      <m>
        <tpls c="8">
          <tpl hier="1" item="6"/>
          <tpl hier="4" item="3"/>
          <tpl fld="3" item="1"/>
          <tpl fld="2" item="33"/>
          <tpl hier="9" item="1"/>
          <tpl hier="11" item="4"/>
          <tpl hier="12" item="7"/>
          <tpl fld="4" item="0"/>
        </tpls>
      </m>
      <m>
        <tpls c="8">
          <tpl hier="1" item="6"/>
          <tpl hier="4" item="3"/>
          <tpl fld="3" item="26"/>
          <tpl fld="2" item="71"/>
          <tpl hier="9" item="1"/>
          <tpl hier="11" item="4"/>
          <tpl hier="12" item="7"/>
          <tpl fld="4" item="0"/>
        </tpls>
      </m>
      <m>
        <tpls c="8">
          <tpl hier="1" item="6"/>
          <tpl hier="4" item="3"/>
          <tpl fld="3" item="7"/>
          <tpl fld="2" item="74"/>
          <tpl hier="9" item="1"/>
          <tpl hier="11" item="4"/>
          <tpl hier="12" item="7"/>
          <tpl fld="4" item="0"/>
        </tpls>
      </m>
      <m>
        <tpls c="8">
          <tpl hier="1" item="6"/>
          <tpl hier="4" item="3"/>
          <tpl fld="3" item="2"/>
          <tpl fld="2" item="74"/>
          <tpl hier="9" item="1"/>
          <tpl hier="11" item="4"/>
          <tpl hier="12" item="7"/>
          <tpl fld="4" item="0"/>
        </tpls>
      </m>
      <m>
        <tpls c="8">
          <tpl hier="1" item="6"/>
          <tpl hier="4" item="3"/>
          <tpl fld="3" item="53"/>
          <tpl fld="2" item="76"/>
          <tpl hier="9" item="1"/>
          <tpl hier="11" item="4"/>
          <tpl hier="12" item="7"/>
          <tpl fld="4" item="0"/>
        </tpls>
      </m>
      <m>
        <tpls c="8">
          <tpl hier="1" item="6"/>
          <tpl hier="4" item="3"/>
          <tpl fld="3" item="48"/>
          <tpl fld="2" item="83"/>
          <tpl hier="9" item="1"/>
          <tpl hier="11" item="4"/>
          <tpl hier="12" item="7"/>
          <tpl fld="4" item="0"/>
        </tpls>
      </m>
      <m>
        <tpls c="8">
          <tpl hier="1" item="6"/>
          <tpl hier="4" item="3"/>
          <tpl fld="3" item="47"/>
          <tpl fld="2" item="83"/>
          <tpl hier="9" item="1"/>
          <tpl hier="11" item="4"/>
          <tpl hier="12" item="7"/>
          <tpl fld="4" item="0"/>
        </tpls>
      </m>
      <m>
        <tpls c="8">
          <tpl hier="1" item="6"/>
          <tpl hier="4" item="3"/>
          <tpl fld="3" item="36"/>
          <tpl fld="2" item="75"/>
          <tpl hier="9" item="1"/>
          <tpl hier="11" item="4"/>
          <tpl hier="12" item="7"/>
          <tpl fld="4" item="0"/>
        </tpls>
      </m>
      <m>
        <tpls c="8">
          <tpl hier="1" item="6"/>
          <tpl hier="4" item="3"/>
          <tpl fld="3" item="33"/>
          <tpl fld="2" item="75"/>
          <tpl hier="9" item="1"/>
          <tpl hier="11" item="4"/>
          <tpl hier="12" item="7"/>
          <tpl fld="4" item="0"/>
        </tpls>
      </m>
      <m>
        <tpls c="8">
          <tpl hier="1" item="6"/>
          <tpl hier="4" item="3"/>
          <tpl fld="3" item="17"/>
          <tpl fld="2" item="80"/>
          <tpl hier="9" item="1"/>
          <tpl hier="11" item="4"/>
          <tpl hier="12" item="7"/>
          <tpl fld="4" item="0"/>
        </tpls>
      </m>
      <m>
        <tpls c="8">
          <tpl hier="1" item="6"/>
          <tpl hier="4" item="3"/>
          <tpl fld="3" item="7"/>
          <tpl fld="2" item="84"/>
          <tpl hier="9" item="1"/>
          <tpl hier="11" item="4"/>
          <tpl hier="12" item="7"/>
          <tpl fld="4" item="0"/>
        </tpls>
      </m>
      <m>
        <tpls c="8">
          <tpl hier="1" item="6"/>
          <tpl hier="4" item="3"/>
          <tpl fld="3" item="0"/>
          <tpl fld="2" item="70"/>
          <tpl hier="9" item="1"/>
          <tpl hier="11" item="4"/>
          <tpl hier="12" item="7"/>
          <tpl fld="4" item="0"/>
        </tpls>
      </m>
      <m>
        <tpls c="8">
          <tpl hier="1" item="6"/>
          <tpl hier="4" item="3"/>
          <tpl fld="3" item="28"/>
          <tpl fld="2" item="78"/>
          <tpl hier="9" item="1"/>
          <tpl hier="11" item="4"/>
          <tpl hier="12" item="7"/>
          <tpl fld="4" item="0"/>
        </tpls>
      </m>
      <m>
        <tpls c="8">
          <tpl hier="1" item="6"/>
          <tpl hier="4" item="3"/>
          <tpl fld="3" item="3"/>
          <tpl fld="2" item="74"/>
          <tpl hier="9" item="1"/>
          <tpl hier="11" item="4"/>
          <tpl hier="12" item="7"/>
          <tpl fld="4" item="0"/>
        </tpls>
      </m>
      <m>
        <tpls c="8">
          <tpl hier="1" item="6"/>
          <tpl hier="4" item="3"/>
          <tpl fld="3" item="20"/>
          <tpl fld="2" item="76"/>
          <tpl hier="9" item="1"/>
          <tpl hier="11" item="4"/>
          <tpl hier="12" item="7"/>
          <tpl fld="4" item="0"/>
        </tpls>
      </m>
      <m>
        <tpls c="8">
          <tpl hier="1" item="6"/>
          <tpl hier="4" item="3"/>
          <tpl fld="3" item="38"/>
          <tpl fld="2" item="76"/>
          <tpl hier="9" item="1"/>
          <tpl hier="11" item="4"/>
          <tpl hier="12" item="7"/>
          <tpl fld="4" item="0"/>
        </tpls>
      </m>
      <m>
        <tpls c="8">
          <tpl hier="1" item="6"/>
          <tpl hier="4" item="3"/>
          <tpl fld="3" item="43"/>
          <tpl fld="2" item="83"/>
          <tpl hier="9" item="1"/>
          <tpl hier="11" item="4"/>
          <tpl hier="12" item="7"/>
          <tpl fld="4" item="0"/>
        </tpls>
      </m>
      <m>
        <tpls c="8">
          <tpl hier="1" item="6"/>
          <tpl hier="4" item="3"/>
          <tpl fld="3" item="32"/>
          <tpl fld="2" item="75"/>
          <tpl hier="9" item="1"/>
          <tpl hier="11" item="4"/>
          <tpl hier="12" item="7"/>
          <tpl fld="4" item="0"/>
        </tpls>
      </m>
      <m>
        <tpls c="8">
          <tpl hier="1" item="6"/>
          <tpl hier="4" item="3"/>
          <tpl fld="3" item="29"/>
          <tpl fld="2" item="75"/>
          <tpl hier="9" item="1"/>
          <tpl hier="11" item="4"/>
          <tpl hier="12" item="7"/>
          <tpl fld="4" item="0"/>
        </tpls>
      </m>
      <m>
        <tpls c="8">
          <tpl hier="1" item="6"/>
          <tpl hier="4" item="3"/>
          <tpl fld="3" item="15"/>
          <tpl fld="2" item="80"/>
          <tpl hier="9" item="1"/>
          <tpl hier="11" item="4"/>
          <tpl hier="12" item="7"/>
          <tpl fld="4" item="0"/>
        </tpls>
      </m>
      <m>
        <tpls c="8">
          <tpl hier="1" item="6"/>
          <tpl hier="4" item="3"/>
          <tpl fld="3" item="4"/>
          <tpl fld="2" item="84"/>
          <tpl hier="9" item="1"/>
          <tpl hier="11" item="4"/>
          <tpl hier="12" item="7"/>
          <tpl fld="4" item="0"/>
        </tpls>
      </m>
      <m>
        <tpls c="8">
          <tpl hier="1" item="6"/>
          <tpl hier="4" item="3"/>
          <tpl fld="3" item="2"/>
          <tpl fld="2" item="84"/>
          <tpl hier="9" item="1"/>
          <tpl hier="11" item="4"/>
          <tpl hier="12" item="7"/>
          <tpl fld="4" item="0"/>
        </tpls>
      </m>
      <m>
        <tpls c="8">
          <tpl hier="1" item="6"/>
          <tpl hier="4" item="3"/>
          <tpl fld="3" item="53"/>
          <tpl fld="2" item="70"/>
          <tpl hier="9" item="1"/>
          <tpl hier="11" item="4"/>
          <tpl hier="12" item="7"/>
          <tpl fld="4" item="0"/>
        </tpls>
      </m>
      <m>
        <tpls c="8">
          <tpl hier="1" item="6"/>
          <tpl hier="4" item="3"/>
          <tpl fld="3" item="48"/>
          <tpl fld="2" item="72"/>
          <tpl hier="9" item="1"/>
          <tpl hier="11" item="4"/>
          <tpl hier="12" item="7"/>
          <tpl fld="4" item="0"/>
        </tpls>
      </m>
      <m>
        <tpls c="8">
          <tpl hier="1" item="6"/>
          <tpl hier="4" item="3"/>
          <tpl fld="3" item="45"/>
          <tpl fld="2" item="72"/>
          <tpl hier="9" item="1"/>
          <tpl hier="11" item="4"/>
          <tpl hier="12" item="7"/>
          <tpl fld="4" item="0"/>
        </tpls>
      </m>
      <m>
        <tpls c="8">
          <tpl hier="1" item="6"/>
          <tpl hier="4" item="3"/>
          <tpl fld="3" item="47"/>
          <tpl fld="2" item="72"/>
          <tpl hier="9" item="1"/>
          <tpl hier="11" item="4"/>
          <tpl hier="12" item="7"/>
          <tpl fld="4" item="0"/>
        </tpls>
      </m>
      <m>
        <tpls c="8">
          <tpl hier="1" item="6"/>
          <tpl hier="4" item="3"/>
          <tpl fld="3" item="36"/>
          <tpl fld="2" item="78"/>
          <tpl hier="9" item="1"/>
          <tpl hier="11" item="4"/>
          <tpl hier="12" item="7"/>
          <tpl fld="4" item="0"/>
        </tpls>
      </m>
      <m>
        <tpls c="8">
          <tpl hier="1" item="6"/>
          <tpl hier="4" item="3"/>
          <tpl fld="3" item="27"/>
          <tpl fld="2" item="78"/>
          <tpl hier="9" item="1"/>
          <tpl hier="11" item="4"/>
          <tpl hier="12" item="7"/>
          <tpl fld="4" item="0"/>
        </tpls>
      </m>
      <m>
        <tpls c="8">
          <tpl hier="1" item="6"/>
          <tpl hier="4" item="3"/>
          <tpl fld="3" item="18"/>
          <tpl fld="2" item="73"/>
          <tpl hier="9" item="1"/>
          <tpl hier="11" item="4"/>
          <tpl hier="12" item="7"/>
          <tpl fld="4" item="0"/>
        </tpls>
      </m>
      <m>
        <tpls c="8">
          <tpl hier="1" item="6"/>
          <tpl hier="4" item="3"/>
          <tpl fld="3" item="22"/>
          <tpl fld="2" item="73"/>
          <tpl hier="9" item="1"/>
          <tpl hier="11" item="4"/>
          <tpl hier="12" item="7"/>
          <tpl fld="4" item="0"/>
        </tpls>
      </m>
      <m>
        <tpls c="8">
          <tpl hier="1" item="6"/>
          <tpl hier="4" item="3"/>
          <tpl fld="3" item="21"/>
          <tpl fld="2" item="73"/>
          <tpl hier="9" item="1"/>
          <tpl hier="11" item="4"/>
          <tpl hier="12" item="7"/>
          <tpl fld="4" item="0"/>
        </tpls>
      </m>
      <m>
        <tpls c="8">
          <tpl hier="1" item="6"/>
          <tpl hier="4" item="3"/>
          <tpl fld="3" item="8"/>
          <tpl fld="2" item="69"/>
          <tpl hier="9" item="1"/>
          <tpl hier="11" item="4"/>
          <tpl hier="12" item="7"/>
          <tpl fld="4" item="0"/>
        </tpls>
      </m>
      <m>
        <tpls c="8">
          <tpl hier="1" item="6"/>
          <tpl hier="4" item="3"/>
          <tpl fld="3" item="6"/>
          <tpl fld="2" item="69"/>
          <tpl hier="9" item="1"/>
          <tpl hier="11" item="4"/>
          <tpl hier="12" item="7"/>
          <tpl fld="4" item="0"/>
        </tpls>
      </m>
      <m>
        <tpls c="8">
          <tpl hier="1" item="6"/>
          <tpl hier="4" item="3"/>
          <tpl fld="3" item="5"/>
          <tpl fld="2" item="69"/>
          <tpl hier="9" item="1"/>
          <tpl hier="11" item="4"/>
          <tpl hier="12" item="7"/>
          <tpl fld="4" item="0"/>
        </tpls>
      </m>
      <m>
        <tpls c="8">
          <tpl hier="1" item="6"/>
          <tpl hier="4" item="3"/>
          <tpl fld="3" item="56"/>
          <tpl fld="2" item="66"/>
          <tpl hier="9" item="1"/>
          <tpl hier="11" item="4"/>
          <tpl hier="12" item="7"/>
          <tpl fld="4" item="0"/>
        </tpls>
      </m>
      <m>
        <tpls c="8">
          <tpl hier="1" item="6"/>
          <tpl hier="4" item="3"/>
          <tpl fld="3" item="0"/>
          <tpl fld="2" item="66"/>
          <tpl hier="9" item="1"/>
          <tpl hier="11" item="4"/>
          <tpl hier="12" item="7"/>
          <tpl fld="4" item="0"/>
        </tpls>
      </m>
      <m>
        <tpls c="8">
          <tpl hier="1" item="6"/>
          <tpl hier="4" item="3"/>
          <tpl fld="3" item="55"/>
          <tpl fld="2" item="66"/>
          <tpl hier="9" item="1"/>
          <tpl hier="11" item="4"/>
          <tpl hier="12" item="7"/>
          <tpl fld="4" item="0"/>
        </tpls>
      </m>
      <m>
        <tpls c="8">
          <tpl hier="1" item="6"/>
          <tpl hier="4" item="3"/>
          <tpl fld="3" item="35"/>
          <tpl fld="2" item="48"/>
          <tpl hier="9" item="1"/>
          <tpl hier="11" item="4"/>
          <tpl hier="12" item="7"/>
          <tpl fld="4" item="0"/>
        </tpls>
      </m>
      <m>
        <tpls c="8">
          <tpl hier="1" item="6"/>
          <tpl hier="4" item="3"/>
          <tpl fld="3" item="40"/>
          <tpl fld="2" item="48"/>
          <tpl hier="9" item="1"/>
          <tpl hier="11" item="4"/>
          <tpl hier="12" item="7"/>
          <tpl fld="4" item="0"/>
        </tpls>
      </m>
      <m>
        <tpls c="8">
          <tpl hier="1" item="6"/>
          <tpl hier="4" item="3"/>
          <tpl fld="3" item="50"/>
          <tpl fld="2" item="48"/>
          <tpl hier="9" item="1"/>
          <tpl hier="11" item="4"/>
          <tpl hier="12" item="7"/>
          <tpl fld="4" item="0"/>
        </tpls>
      </m>
      <m>
        <tpls c="8">
          <tpl hier="1" item="6"/>
          <tpl hier="4" item="3"/>
          <tpl fld="3" item="49"/>
          <tpl fld="2" item="48"/>
          <tpl hier="9" item="1"/>
          <tpl hier="11" item="4"/>
          <tpl hier="12" item="7"/>
          <tpl fld="4" item="0"/>
        </tpls>
      </m>
      <m>
        <tpls c="8">
          <tpl hier="1" item="6"/>
          <tpl hier="4" item="3"/>
          <tpl fld="3" item="32"/>
          <tpl fld="2" item="53"/>
          <tpl hier="9" item="1"/>
          <tpl hier="11" item="4"/>
          <tpl hier="12" item="7"/>
          <tpl fld="4" item="0"/>
        </tpls>
      </m>
      <m>
        <tpls c="8">
          <tpl hier="1" item="6"/>
          <tpl hier="4" item="3"/>
          <tpl fld="3" item="11"/>
          <tpl fld="2" item="53"/>
          <tpl hier="9" item="1"/>
          <tpl hier="11" item="4"/>
          <tpl hier="12" item="7"/>
          <tpl fld="4" item="0"/>
        </tpls>
      </m>
      <m>
        <tpls c="8">
          <tpl hier="1" item="6"/>
          <tpl hier="4" item="3"/>
          <tpl fld="3" item="42"/>
          <tpl fld="2" item="57"/>
          <tpl hier="9" item="1"/>
          <tpl hier="11" item="4"/>
          <tpl hier="12" item="7"/>
          <tpl fld="4" item="0"/>
        </tpls>
      </m>
      <m>
        <tpls c="8">
          <tpl hier="1" item="6"/>
          <tpl hier="4" item="3"/>
          <tpl fld="3" item="14"/>
          <tpl fld="2" item="79"/>
          <tpl hier="9" item="1"/>
          <tpl hier="11" item="4"/>
          <tpl hier="12" item="7"/>
          <tpl fld="4" item="0"/>
        </tpls>
      </m>
      <m>
        <tpls c="8">
          <tpl hier="1" item="6"/>
          <tpl hier="4" item="3"/>
          <tpl fld="3" item="52"/>
          <tpl fld="2" item="51"/>
          <tpl hier="9" item="1"/>
          <tpl hier="11" item="4"/>
          <tpl hier="12" item="7"/>
          <tpl fld="4" item="0"/>
        </tpls>
      </m>
      <m>
        <tpls c="8">
          <tpl hier="1" item="6"/>
          <tpl hier="4" item="3"/>
          <tpl fld="3" item="23"/>
          <tpl fld="1" item="1"/>
          <tpl hier="9" item="1"/>
          <tpl hier="11" item="4"/>
          <tpl hier="12" item="7"/>
          <tpl fld="4" item="0"/>
        </tpls>
      </m>
      <m>
        <tpls c="8">
          <tpl hier="1" item="6"/>
          <tpl hier="4" item="3"/>
          <tpl fld="3" item="32"/>
          <tpl fld="2" item="52"/>
          <tpl hier="9" item="1"/>
          <tpl hier="11" item="4"/>
          <tpl hier="12" item="7"/>
          <tpl fld="4" item="0"/>
        </tpls>
      </m>
      <m>
        <tpls c="8">
          <tpl hier="1" item="6"/>
          <tpl hier="4" item="3"/>
          <tpl fld="3" item="4"/>
          <tpl fld="2" item="60"/>
          <tpl hier="9" item="1"/>
          <tpl hier="11" item="4"/>
          <tpl hier="12" item="7"/>
          <tpl fld="4" item="0"/>
        </tpls>
      </m>
      <m>
        <tpls c="8">
          <tpl hier="1" item="6"/>
          <tpl hier="4" item="3"/>
          <tpl fld="3" item="46"/>
          <tpl fld="2" item="42"/>
          <tpl hier="9" item="1"/>
          <tpl hier="11" item="4"/>
          <tpl hier="12" item="7"/>
          <tpl fld="4" item="0"/>
        </tpls>
      </m>
      <m>
        <tpls c="8">
          <tpl hier="1" item="6"/>
          <tpl hier="4" item="3"/>
          <tpl fld="3" item="22"/>
          <tpl fld="2" item="77"/>
          <tpl hier="9" item="1"/>
          <tpl hier="11" item="4"/>
          <tpl hier="12" item="7"/>
          <tpl fld="4" item="0"/>
        </tpls>
      </m>
      <m>
        <tpls c="8">
          <tpl hier="1" item="6"/>
          <tpl hier="4" item="3"/>
          <tpl fld="3" item="0"/>
          <tpl fld="2" item="35"/>
          <tpl hier="9" item="1"/>
          <tpl hier="11" item="4"/>
          <tpl hier="12" item="7"/>
          <tpl fld="4" item="0"/>
        </tpls>
      </m>
      <m>
        <tpls c="8">
          <tpl hier="1" item="6"/>
          <tpl hier="4" item="3"/>
          <tpl fld="3" item="28"/>
          <tpl fld="2" item="54"/>
          <tpl hier="9" item="1"/>
          <tpl hier="11" item="4"/>
          <tpl hier="12" item="7"/>
          <tpl fld="4" item="0"/>
        </tpls>
      </m>
      <m>
        <tpls c="8">
          <tpl hier="1" item="6"/>
          <tpl hier="4" item="3"/>
          <tpl fld="3" item="18"/>
          <tpl fld="2" item="85"/>
          <tpl hier="9" item="1"/>
          <tpl hier="11" item="4"/>
          <tpl hier="12" item="7"/>
          <tpl fld="4" item="0"/>
        </tpls>
      </m>
      <m>
        <tpls c="8">
          <tpl hier="1" item="6"/>
          <tpl hier="4" item="3"/>
          <tpl fld="3" item="38"/>
          <tpl fld="2" item="43"/>
          <tpl hier="9" item="1"/>
          <tpl hier="11" item="4"/>
          <tpl hier="12" item="7"/>
          <tpl fld="4" item="0"/>
        </tpls>
      </m>
      <m>
        <tpls c="8">
          <tpl hier="1" item="6"/>
          <tpl hier="4" item="3"/>
          <tpl fld="3" item="20"/>
          <tpl fld="2" item="57"/>
          <tpl hier="9" item="1"/>
          <tpl hier="11" item="4"/>
          <tpl hier="12" item="7"/>
          <tpl fld="4" item="0"/>
        </tpls>
      </m>
      <m>
        <tpls c="8">
          <tpl hier="1" item="6"/>
          <tpl hier="4" item="3"/>
          <tpl fld="3" item="51"/>
          <tpl fld="2" item="57"/>
          <tpl hier="9" item="1"/>
          <tpl hier="11" item="4"/>
          <tpl hier="12" item="7"/>
          <tpl fld="4" item="0"/>
        </tpls>
      </m>
      <m>
        <tpls c="8">
          <tpl hier="1" item="6"/>
          <tpl hier="4" item="3"/>
          <tpl fld="3" item="38"/>
          <tpl fld="2" item="57"/>
          <tpl hier="9" item="1"/>
          <tpl hier="11" item="4"/>
          <tpl hier="12" item="7"/>
          <tpl fld="4" item="0"/>
        </tpls>
      </m>
      <m>
        <tpls c="8">
          <tpl hier="1" item="6"/>
          <tpl hier="4" item="3"/>
          <tpl fld="3" item="44"/>
          <tpl fld="2" item="61"/>
          <tpl hier="9" item="1"/>
          <tpl hier="11" item="4"/>
          <tpl hier="12" item="7"/>
          <tpl fld="4" item="0"/>
        </tpls>
      </m>
      <m>
        <tpls c="8">
          <tpl hier="1" item="6"/>
          <tpl hier="4" item="3"/>
          <tpl fld="3" item="43"/>
          <tpl fld="2" item="61"/>
          <tpl hier="9" item="1"/>
          <tpl hier="11" item="4"/>
          <tpl hier="12" item="7"/>
          <tpl fld="4" item="0"/>
        </tpls>
      </m>
      <m>
        <tpls c="8">
          <tpl hier="1" item="6"/>
          <tpl hier="4" item="3"/>
          <tpl fld="3" item="42"/>
          <tpl fld="2" item="61"/>
          <tpl hier="9" item="1"/>
          <tpl hier="11" item="4"/>
          <tpl hier="12" item="7"/>
          <tpl fld="4" item="0"/>
        </tpls>
      </m>
      <m>
        <tpls c="8">
          <tpl hier="1" item="6"/>
          <tpl hier="4" item="3"/>
          <tpl fld="3" item="41"/>
          <tpl fld="2" item="61"/>
          <tpl hier="9" item="1"/>
          <tpl hier="11" item="4"/>
          <tpl hier="12" item="7"/>
          <tpl fld="4" item="0"/>
        </tpls>
      </m>
      <m>
        <tpls c="8">
          <tpl hier="1" item="6"/>
          <tpl hier="4" item="3"/>
          <tpl fld="3" item="32"/>
          <tpl fld="2" item="79"/>
          <tpl hier="9" item="1"/>
          <tpl hier="11" item="4"/>
          <tpl hier="12" item="7"/>
          <tpl fld="4" item="0"/>
        </tpls>
      </m>
      <m>
        <tpls c="8">
          <tpl hier="1" item="6"/>
          <tpl hier="4" item="3"/>
          <tpl fld="3" item="31"/>
          <tpl fld="2" item="79"/>
          <tpl hier="9" item="1"/>
          <tpl hier="11" item="4"/>
          <tpl hier="12" item="7"/>
          <tpl fld="4" item="0"/>
        </tpls>
      </m>
      <m>
        <tpls c="8">
          <tpl hier="1" item="6"/>
          <tpl hier="4" item="3"/>
          <tpl fld="3" item="30"/>
          <tpl fld="2" item="79"/>
          <tpl hier="9" item="1"/>
          <tpl hier="11" item="4"/>
          <tpl hier="12" item="7"/>
          <tpl fld="4" item="0"/>
        </tpls>
      </m>
      <m>
        <tpls c="8">
          <tpl hier="1" item="6"/>
          <tpl hier="4" item="3"/>
          <tpl fld="3" item="29"/>
          <tpl fld="2" item="79"/>
          <tpl hier="9" item="1"/>
          <tpl hier="11" item="4"/>
          <tpl hier="12" item="7"/>
          <tpl fld="4" item="0"/>
        </tpls>
      </m>
      <m>
        <tpls c="8">
          <tpl hier="1" item="6"/>
          <tpl hier="4" item="3"/>
          <tpl fld="3" item="16"/>
          <tpl fld="2" item="46"/>
          <tpl hier="9" item="1"/>
          <tpl hier="11" item="4"/>
          <tpl hier="12" item="7"/>
          <tpl fld="4" item="0"/>
        </tpls>
      </m>
      <m>
        <tpls c="8">
          <tpl hier="1" item="6"/>
          <tpl hier="4" item="3"/>
          <tpl fld="3" item="15"/>
          <tpl fld="2" item="46"/>
          <tpl hier="9" item="1"/>
          <tpl hier="11" item="4"/>
          <tpl hier="12" item="7"/>
          <tpl fld="4" item="0"/>
        </tpls>
      </m>
      <m>
        <tpls c="8">
          <tpl hier="1" item="6"/>
          <tpl hier="4" item="3"/>
          <tpl fld="3" item="14"/>
          <tpl fld="2" item="46"/>
          <tpl hier="9" item="1"/>
          <tpl hier="11" item="4"/>
          <tpl hier="12" item="7"/>
          <tpl fld="4" item="0"/>
        </tpls>
      </m>
      <m>
        <tpls c="8">
          <tpl hier="1" item="6"/>
          <tpl hier="4" item="3"/>
          <tpl fld="3" item="13"/>
          <tpl fld="2" item="46"/>
          <tpl hier="9" item="1"/>
          <tpl hier="11" item="4"/>
          <tpl hier="12" item="7"/>
          <tpl fld="4" item="0"/>
        </tpls>
      </m>
      <m>
        <tpls c="8">
          <tpl hier="1" item="6"/>
          <tpl hier="4" item="3"/>
          <tpl fld="3" item="4"/>
          <tpl fld="2" item="51"/>
          <tpl hier="9" item="1"/>
          <tpl hier="11" item="4"/>
          <tpl hier="12" item="7"/>
          <tpl fld="4" item="0"/>
        </tpls>
      </m>
      <m>
        <tpls c="8">
          <tpl hier="1" item="6"/>
          <tpl hier="4" item="3"/>
          <tpl fld="3" item="58"/>
          <tpl fld="2" item="51"/>
          <tpl hier="9" item="1"/>
          <tpl hier="11" item="4"/>
          <tpl hier="12" item="7"/>
          <tpl fld="4" item="0"/>
        </tpls>
      </m>
      <m>
        <tpls c="8">
          <tpl hier="1" item="6"/>
          <tpl hier="4" item="3"/>
          <tpl fld="3" item="2"/>
          <tpl fld="2" item="51"/>
          <tpl hier="9" item="1"/>
          <tpl hier="11" item="4"/>
          <tpl hier="12" item="7"/>
          <tpl fld="4" item="0"/>
        </tpls>
      </m>
      <m>
        <tpls c="8">
          <tpl hier="1" item="6"/>
          <tpl hier="4" item="3"/>
          <tpl fld="3" item="37"/>
          <tpl fld="1" item="1"/>
          <tpl hier="9" item="1"/>
          <tpl hier="11" item="4"/>
          <tpl hier="12" item="7"/>
          <tpl fld="4" item="0"/>
        </tpls>
      </m>
      <m>
        <tpls c="8">
          <tpl hier="1" item="6"/>
          <tpl hier="4" item="3"/>
          <tpl fld="3" item="39"/>
          <tpl fld="1" item="1"/>
          <tpl hier="9" item="1"/>
          <tpl hier="11" item="4"/>
          <tpl hier="12" item="7"/>
          <tpl fld="4" item="0"/>
        </tpls>
      </m>
      <m>
        <tpls c="8">
          <tpl hier="1" item="6"/>
          <tpl hier="4" item="3"/>
          <tpl fld="3" item="28"/>
          <tpl fld="1" item="1"/>
          <tpl hier="9" item="1"/>
          <tpl hier="11" item="4"/>
          <tpl hier="12" item="7"/>
          <tpl fld="4" item="0"/>
        </tpls>
      </m>
      <m>
        <tpls c="8">
          <tpl hier="1" item="6"/>
          <tpl hier="4" item="3"/>
          <tpl fld="3" item="19"/>
          <tpl fld="1" item="1"/>
          <tpl hier="9" item="1"/>
          <tpl hier="11" item="4"/>
          <tpl hier="12" item="7"/>
          <tpl fld="4" item="0"/>
        </tpls>
      </m>
      <m>
        <tpls c="8">
          <tpl hier="1" item="6"/>
          <tpl hier="4" item="3"/>
          <tpl fld="3" item="26"/>
          <tpl fld="2" item="58"/>
          <tpl hier="9" item="1"/>
          <tpl hier="11" item="4"/>
          <tpl hier="12" item="7"/>
          <tpl fld="4" item="0"/>
        </tpls>
      </m>
      <m>
        <tpls c="8">
          <tpl hier="1" item="6"/>
          <tpl hier="4" item="3"/>
          <tpl fld="3" item="25"/>
          <tpl fld="2" item="58"/>
          <tpl hier="9" item="1"/>
          <tpl hier="11" item="4"/>
          <tpl hier="12" item="7"/>
          <tpl fld="4" item="0"/>
        </tpls>
      </m>
      <m>
        <tpls c="8">
          <tpl hier="1" item="6"/>
          <tpl hier="4" item="3"/>
          <tpl fld="3" item="24"/>
          <tpl fld="2" item="58"/>
          <tpl hier="9" item="1"/>
          <tpl hier="11" item="4"/>
          <tpl hier="12" item="7"/>
          <tpl fld="4" item="0"/>
        </tpls>
      </m>
      <m>
        <tpls c="8">
          <tpl hier="1" item="6"/>
          <tpl hier="4" item="3"/>
          <tpl fld="3" item="23"/>
          <tpl fld="2" item="58"/>
          <tpl hier="9" item="1"/>
          <tpl hier="11" item="4"/>
          <tpl hier="12" item="7"/>
          <tpl fld="4" item="0"/>
        </tpls>
      </m>
      <m>
        <tpls c="8">
          <tpl hier="1" item="6"/>
          <tpl hier="4" item="3"/>
          <tpl fld="3" item="10"/>
          <tpl fld="2" item="63"/>
          <tpl hier="9" item="1"/>
          <tpl hier="11" item="4"/>
          <tpl hier="12" item="7"/>
          <tpl fld="4" item="0"/>
        </tpls>
      </m>
      <m>
        <tpls c="8">
          <tpl hier="1" item="6"/>
          <tpl hier="4" item="3"/>
          <tpl fld="3" item="12"/>
          <tpl fld="2" item="63"/>
          <tpl hier="9" item="1"/>
          <tpl hier="11" item="4"/>
          <tpl hier="12" item="7"/>
          <tpl fld="4" item="0"/>
        </tpls>
      </m>
      <m>
        <tpls c="8">
          <tpl hier="1" item="6"/>
          <tpl hier="4" item="3"/>
          <tpl fld="3" item="11"/>
          <tpl fld="2" item="63"/>
          <tpl hier="9" item="1"/>
          <tpl hier="11" item="4"/>
          <tpl hier="12" item="7"/>
          <tpl fld="4" item="0"/>
        </tpls>
      </m>
      <m>
        <tpls c="8">
          <tpl hier="1" item="6"/>
          <tpl hier="4" item="3"/>
          <tpl fld="3" item="9"/>
          <tpl fld="2" item="63"/>
          <tpl hier="9" item="1"/>
          <tpl hier="11" item="4"/>
          <tpl hier="12" item="7"/>
          <tpl fld="4" item="0"/>
        </tpls>
      </m>
      <m>
        <tpls c="8">
          <tpl hier="1" item="6"/>
          <tpl hier="4" item="3"/>
          <tpl fld="3" item="57"/>
          <tpl fld="2" item="82"/>
          <tpl hier="9" item="1"/>
          <tpl hier="11" item="4"/>
          <tpl hier="12" item="7"/>
          <tpl fld="4" item="0"/>
        </tpls>
      </m>
      <m>
        <tpls c="8">
          <tpl hier="1" item="6"/>
          <tpl hier="4" item="3"/>
          <tpl fld="3" item="3"/>
          <tpl fld="2" item="82"/>
          <tpl hier="9" item="1"/>
          <tpl hier="11" item="4"/>
          <tpl hier="12" item="7"/>
          <tpl fld="4" item="0"/>
        </tpls>
      </m>
      <m>
        <tpls c="8">
          <tpl hier="1" item="6"/>
          <tpl hier="4" item="3"/>
          <tpl fld="3" item="1"/>
          <tpl fld="2" item="82"/>
          <tpl hier="9" item="1"/>
          <tpl hier="11" item="4"/>
          <tpl hier="12" item="7"/>
          <tpl fld="4" item="0"/>
        </tpls>
      </m>
      <m>
        <tpls c="8">
          <tpl hier="1" item="6"/>
          <tpl hier="4" item="3"/>
          <tpl fld="3" item="20"/>
          <tpl fld="2" item="47"/>
          <tpl hier="9" item="1"/>
          <tpl hier="11" item="4"/>
          <tpl hier="12" item="7"/>
          <tpl fld="4" item="0"/>
        </tpls>
      </m>
      <m>
        <tpls c="8">
          <tpl hier="1" item="6"/>
          <tpl hier="4" item="3"/>
          <tpl fld="3" item="51"/>
          <tpl fld="2" item="47"/>
          <tpl hier="9" item="1"/>
          <tpl hier="11" item="4"/>
          <tpl hier="12" item="7"/>
          <tpl fld="4" item="0"/>
        </tpls>
      </m>
      <m>
        <tpls c="8">
          <tpl hier="1" item="6"/>
          <tpl hier="4" item="3"/>
          <tpl fld="3" item="38"/>
          <tpl fld="2" item="47"/>
          <tpl hier="9" item="1"/>
          <tpl hier="11" item="4"/>
          <tpl hier="12" item="7"/>
          <tpl fld="4" item="0"/>
        </tpls>
      </m>
      <m>
        <tpls c="8">
          <tpl hier="1" item="6"/>
          <tpl hier="4" item="3"/>
          <tpl fld="3" item="44"/>
          <tpl fld="2" item="52"/>
          <tpl hier="9" item="1"/>
          <tpl hier="11" item="4"/>
          <tpl hier="12" item="7"/>
          <tpl fld="4" item="0"/>
        </tpls>
      </m>
      <m>
        <tpls c="8">
          <tpl hier="1" item="6"/>
          <tpl hier="4" item="3"/>
          <tpl fld="3" item="43"/>
          <tpl fld="2" item="52"/>
          <tpl hier="9" item="1"/>
          <tpl hier="11" item="4"/>
          <tpl hier="12" item="7"/>
          <tpl fld="4" item="0"/>
        </tpls>
      </m>
      <m>
        <tpls c="8">
          <tpl hier="1" item="6"/>
          <tpl hier="4" item="3"/>
          <tpl fld="3" item="42"/>
          <tpl fld="2" item="52"/>
          <tpl hier="9" item="1"/>
          <tpl hier="11" item="4"/>
          <tpl hier="12" item="7"/>
          <tpl fld="4" item="0"/>
        </tpls>
      </m>
      <m>
        <tpls c="8">
          <tpl hier="1" item="6"/>
          <tpl hier="4" item="3"/>
          <tpl fld="3" item="41"/>
          <tpl fld="2" item="52"/>
          <tpl hier="9" item="1"/>
          <tpl hier="11" item="4"/>
          <tpl hier="12" item="7"/>
          <tpl fld="4" item="0"/>
        </tpls>
      </m>
      <m>
        <tpls c="8">
          <tpl hier="1" item="6"/>
          <tpl hier="4" item="3"/>
          <tpl fld="3" item="32"/>
          <tpl fld="2" item="56"/>
          <tpl hier="9" item="1"/>
          <tpl hier="11" item="4"/>
          <tpl hier="12" item="7"/>
          <tpl fld="4" item="0"/>
        </tpls>
      </m>
      <m>
        <tpls c="8">
          <tpl hier="1" item="6"/>
          <tpl hier="4" item="3"/>
          <tpl fld="3" item="31"/>
          <tpl fld="2" item="56"/>
          <tpl hier="9" item="1"/>
          <tpl hier="11" item="4"/>
          <tpl hier="12" item="7"/>
          <tpl fld="4" item="0"/>
        </tpls>
      </m>
      <m>
        <tpls c="8">
          <tpl hier="1" item="6"/>
          <tpl hier="4" item="3"/>
          <tpl fld="3" item="30"/>
          <tpl fld="2" item="56"/>
          <tpl hier="9" item="1"/>
          <tpl hier="11" item="4"/>
          <tpl hier="12" item="7"/>
          <tpl fld="4" item="0"/>
        </tpls>
      </m>
      <m>
        <tpls c="8">
          <tpl hier="1" item="6"/>
          <tpl hier="4" item="3"/>
          <tpl fld="3" item="29"/>
          <tpl fld="2" item="56"/>
          <tpl hier="9" item="1"/>
          <tpl hier="11" item="4"/>
          <tpl hier="12" item="7"/>
          <tpl fld="4" item="0"/>
        </tpls>
      </m>
      <m>
        <tpls c="8">
          <tpl hier="1" item="6"/>
          <tpl hier="4" item="3"/>
          <tpl fld="3" item="16"/>
          <tpl fld="2" item="60"/>
          <tpl hier="9" item="1"/>
          <tpl hier="11" item="4"/>
          <tpl hier="12" item="7"/>
          <tpl fld="4" item="0"/>
        </tpls>
      </m>
      <m>
        <tpls c="8">
          <tpl hier="1" item="6"/>
          <tpl hier="4" item="3"/>
          <tpl fld="3" item="15"/>
          <tpl fld="2" item="60"/>
          <tpl hier="9" item="1"/>
          <tpl hier="11" item="4"/>
          <tpl hier="12" item="7"/>
          <tpl fld="4" item="0"/>
        </tpls>
      </m>
      <m>
        <tpls c="8">
          <tpl hier="1" item="6"/>
          <tpl hier="4" item="3"/>
          <tpl fld="3" item="14"/>
          <tpl fld="2" item="60"/>
          <tpl hier="9" item="1"/>
          <tpl hier="11" item="4"/>
          <tpl hier="12" item="7"/>
          <tpl fld="4" item="0"/>
        </tpls>
      </m>
      <m>
        <tpls c="8">
          <tpl hier="1" item="6"/>
          <tpl hier="4" item="3"/>
          <tpl fld="3" item="13"/>
          <tpl fld="2" item="60"/>
          <tpl hier="9" item="1"/>
          <tpl hier="11" item="4"/>
          <tpl hier="12" item="7"/>
          <tpl fld="4" item="0"/>
        </tpls>
      </m>
      <m>
        <tpls c="8">
          <tpl hier="1" item="6"/>
          <tpl hier="4" item="3"/>
          <tpl fld="3" item="4"/>
          <tpl fld="2" item="55"/>
          <tpl hier="9" item="1"/>
          <tpl hier="11" item="4"/>
          <tpl hier="12" item="7"/>
          <tpl fld="4" item="0"/>
        </tpls>
      </m>
      <m>
        <tpls c="8">
          <tpl hier="1" item="6"/>
          <tpl hier="4" item="3"/>
          <tpl fld="3" item="58"/>
          <tpl fld="2" item="55"/>
          <tpl hier="9" item="1"/>
          <tpl hier="11" item="4"/>
          <tpl hier="12" item="7"/>
          <tpl fld="4" item="0"/>
        </tpls>
      </m>
      <m>
        <tpls c="8">
          <tpl hier="1" item="6"/>
          <tpl hier="4" item="3"/>
          <tpl fld="3" item="2"/>
          <tpl fld="2" item="55"/>
          <tpl hier="9" item="1"/>
          <tpl hier="11" item="4"/>
          <tpl hier="12" item="7"/>
          <tpl fld="4" item="0"/>
        </tpls>
      </m>
      <m>
        <tpls c="8">
          <tpl hier="1" item="6"/>
          <tpl hier="4" item="3"/>
          <tpl fld="3" item="54"/>
          <tpl fld="2" item="42"/>
          <tpl hier="9" item="1"/>
          <tpl hier="11" item="4"/>
          <tpl hier="12" item="7"/>
          <tpl fld="4" item="0"/>
        </tpls>
      </m>
      <m>
        <tpls c="8">
          <tpl hier="1" item="6"/>
          <tpl hier="4" item="3"/>
          <tpl fld="3" item="53"/>
          <tpl fld="2" item="42"/>
          <tpl hier="9" item="1"/>
          <tpl hier="11" item="4"/>
          <tpl hier="12" item="7"/>
          <tpl fld="4" item="0"/>
        </tpls>
      </m>
      <m>
        <tpls c="8">
          <tpl hier="1" item="6"/>
          <tpl hier="4" item="3"/>
          <tpl fld="3" item="52"/>
          <tpl fld="2" item="42"/>
          <tpl hier="9" item="1"/>
          <tpl hier="11" item="4"/>
          <tpl hier="12" item="7"/>
          <tpl fld="4" item="0"/>
        </tpls>
      </m>
      <m>
        <tpls c="8">
          <tpl hier="1" item="6"/>
          <tpl hier="4" item="3"/>
          <tpl fld="3" item="48"/>
          <tpl fld="2" item="62"/>
          <tpl hier="9" item="1"/>
          <tpl hier="11" item="4"/>
          <tpl hier="12" item="7"/>
          <tpl fld="4" item="0"/>
        </tpls>
      </m>
      <m>
        <tpls c="8">
          <tpl hier="1" item="6"/>
          <tpl hier="4" item="3"/>
          <tpl fld="3" item="46"/>
          <tpl fld="2" item="62"/>
          <tpl hier="9" item="1"/>
          <tpl hier="11" item="4"/>
          <tpl hier="12" item="7"/>
          <tpl fld="4" item="0"/>
        </tpls>
      </m>
      <m>
        <tpls c="8">
          <tpl hier="1" item="6"/>
          <tpl hier="4" item="3"/>
          <tpl fld="3" item="45"/>
          <tpl fld="2" item="62"/>
          <tpl hier="9" item="1"/>
          <tpl hier="11" item="4"/>
          <tpl hier="12" item="7"/>
          <tpl fld="4" item="0"/>
        </tpls>
      </m>
      <m>
        <tpls c="8">
          <tpl hier="1" item="6"/>
          <tpl hier="4" item="3"/>
          <tpl fld="3" item="47"/>
          <tpl fld="2" item="62"/>
          <tpl hier="9" item="1"/>
          <tpl hier="11" item="4"/>
          <tpl hier="12" item="7"/>
          <tpl fld="4" item="0"/>
        </tpls>
      </m>
      <m>
        <tpls c="8">
          <tpl hier="1" item="6"/>
          <tpl hier="4" item="3"/>
          <tpl fld="3" item="34"/>
          <tpl fld="2" item="77"/>
          <tpl hier="9" item="1"/>
          <tpl hier="11" item="4"/>
          <tpl hier="12" item="7"/>
          <tpl fld="4" item="0"/>
        </tpls>
      </m>
      <m>
        <tpls c="8">
          <tpl hier="1" item="6"/>
          <tpl hier="4" item="3"/>
          <tpl fld="3" item="36"/>
          <tpl fld="2" item="77"/>
          <tpl hier="9" item="1"/>
          <tpl hier="11" item="4"/>
          <tpl hier="12" item="7"/>
          <tpl fld="4" item="0"/>
        </tpls>
      </m>
      <m>
        <tpls c="8">
          <tpl hier="1" item="6"/>
          <tpl hier="4" item="3"/>
          <tpl fld="3" item="27"/>
          <tpl fld="2" item="77"/>
          <tpl hier="9" item="1"/>
          <tpl hier="11" item="4"/>
          <tpl hier="12" item="7"/>
          <tpl fld="4" item="0"/>
        </tpls>
      </m>
      <m>
        <tpls c="8">
          <tpl hier="1" item="6"/>
          <tpl hier="4" item="3"/>
          <tpl fld="3" item="33"/>
          <tpl fld="2" item="77"/>
          <tpl hier="9" item="1"/>
          <tpl hier="11" item="4"/>
          <tpl hier="12" item="7"/>
          <tpl fld="4" item="0"/>
        </tpls>
      </m>
      <m>
        <tpls c="8">
          <tpl hier="1" item="6"/>
          <tpl hier="4" item="3"/>
          <tpl fld="3" item="18"/>
          <tpl fld="2" item="28"/>
          <tpl hier="9" item="1"/>
          <tpl hier="11" item="4"/>
          <tpl hier="12" item="7"/>
          <tpl fld="4" item="0"/>
        </tpls>
      </m>
      <m>
        <tpls c="8">
          <tpl hier="1" item="6"/>
          <tpl hier="4" item="3"/>
          <tpl fld="3" item="22"/>
          <tpl fld="2" item="28"/>
          <tpl hier="9" item="1"/>
          <tpl hier="11" item="4"/>
          <tpl hier="12" item="7"/>
          <tpl fld="4" item="0"/>
        </tpls>
      </m>
      <m>
        <tpls c="8">
          <tpl hier="1" item="6"/>
          <tpl hier="4" item="3"/>
          <tpl fld="3" item="17"/>
          <tpl fld="2" item="28"/>
          <tpl hier="9" item="1"/>
          <tpl hier="11" item="4"/>
          <tpl hier="12" item="7"/>
          <tpl fld="4" item="0"/>
        </tpls>
      </m>
      <m>
        <tpls c="8">
          <tpl hier="1" item="6"/>
          <tpl hier="4" item="3"/>
          <tpl fld="3" item="21"/>
          <tpl fld="2" item="28"/>
          <tpl hier="9" item="1"/>
          <tpl hier="11" item="4"/>
          <tpl hier="12" item="7"/>
          <tpl fld="4" item="0"/>
        </tpls>
      </m>
      <m>
        <tpls c="8">
          <tpl hier="1" item="6"/>
          <tpl hier="4" item="3"/>
          <tpl fld="3" item="8"/>
          <tpl fld="2" item="35"/>
          <tpl hier="9" item="1"/>
          <tpl hier="11" item="4"/>
          <tpl hier="12" item="7"/>
          <tpl fld="4" item="0"/>
        </tpls>
      </m>
      <m>
        <tpls c="8">
          <tpl hier="1" item="6"/>
          <tpl hier="4" item="3"/>
          <tpl fld="3" item="7"/>
          <tpl fld="2" item="35"/>
          <tpl hier="9" item="1"/>
          <tpl hier="11" item="4"/>
          <tpl hier="12" item="7"/>
          <tpl fld="4" item="0"/>
        </tpls>
      </m>
      <m>
        <tpls c="8">
          <tpl hier="1" item="6"/>
          <tpl hier="4" item="3"/>
          <tpl fld="3" item="6"/>
          <tpl fld="2" item="35"/>
          <tpl hier="9" item="1"/>
          <tpl hier="11" item="4"/>
          <tpl hier="12" item="7"/>
          <tpl fld="4" item="0"/>
        </tpls>
      </m>
      <m>
        <tpls c="8">
          <tpl hier="1" item="6"/>
          <tpl hier="4" item="3"/>
          <tpl fld="3" item="5"/>
          <tpl fld="2" item="35"/>
          <tpl hier="9" item="1"/>
          <tpl hier="11" item="4"/>
          <tpl hier="12" item="7"/>
          <tpl fld="4" item="0"/>
        </tpls>
      </m>
      <m>
        <tpls c="8">
          <tpl hier="1" item="6"/>
          <tpl hier="4" item="3"/>
          <tpl fld="3" item="56"/>
          <tpl fld="2" item="40"/>
          <tpl hier="9" item="1"/>
          <tpl hier="11" item="4"/>
          <tpl hier="12" item="7"/>
          <tpl fld="4" item="0"/>
        </tpls>
      </m>
      <m>
        <tpls c="8">
          <tpl hier="1" item="6"/>
          <tpl hier="4" item="3"/>
          <tpl fld="3" item="0"/>
          <tpl fld="2" item="40"/>
          <tpl hier="9" item="1"/>
          <tpl hier="11" item="4"/>
          <tpl hier="12" item="7"/>
          <tpl fld="4" item="0"/>
        </tpls>
      </m>
      <m>
        <tpls c="8">
          <tpl hier="1" item="6"/>
          <tpl hier="4" item="3"/>
          <tpl fld="3" item="55"/>
          <tpl fld="2" item="40"/>
          <tpl hier="9" item="1"/>
          <tpl hier="11" item="4"/>
          <tpl hier="12" item="7"/>
          <tpl fld="4" item="0"/>
        </tpls>
      </m>
      <m>
        <tpls c="8">
          <tpl hier="1" item="6"/>
          <tpl hier="4" item="3"/>
          <tpl fld="3" item="35"/>
          <tpl fld="2" item="54"/>
          <tpl hier="9" item="1"/>
          <tpl hier="11" item="4"/>
          <tpl hier="12" item="7"/>
          <tpl fld="4" item="0"/>
        </tpls>
      </m>
      <m>
        <tpls c="8">
          <tpl hier="1" item="6"/>
          <tpl hier="4" item="3"/>
          <tpl fld="3" item="40"/>
          <tpl fld="2" item="54"/>
          <tpl hier="9" item="1"/>
          <tpl hier="11" item="4"/>
          <tpl hier="12" item="7"/>
          <tpl fld="4" item="0"/>
        </tpls>
      </m>
      <m>
        <tpls c="8">
          <tpl hier="1" item="6"/>
          <tpl hier="4" item="3"/>
          <tpl fld="3" item="50"/>
          <tpl fld="2" item="54"/>
          <tpl hier="9" item="1"/>
          <tpl hier="11" item="4"/>
          <tpl hier="12" item="7"/>
          <tpl fld="4" item="0"/>
        </tpls>
      </m>
      <m>
        <tpls c="8">
          <tpl hier="1" item="6"/>
          <tpl hier="4" item="3"/>
          <tpl fld="3" item="49"/>
          <tpl fld="2" item="54"/>
          <tpl hier="9" item="1"/>
          <tpl hier="11" item="4"/>
          <tpl hier="12" item="7"/>
          <tpl fld="4" item="0"/>
        </tpls>
      </m>
      <m>
        <tpls c="8">
          <tpl hier="1" item="6"/>
          <tpl hier="4" item="3"/>
          <tpl fld="3" item="37"/>
          <tpl fld="2" item="59"/>
          <tpl hier="9" item="1"/>
          <tpl hier="11" item="4"/>
          <tpl hier="12" item="7"/>
          <tpl fld="4" item="0"/>
        </tpls>
      </m>
      <m>
        <tpls c="8">
          <tpl hier="1" item="6"/>
          <tpl hier="4" item="3"/>
          <tpl fld="3" item="39"/>
          <tpl fld="2" item="59"/>
          <tpl hier="9" item="1"/>
          <tpl hier="11" item="4"/>
          <tpl hier="12" item="7"/>
          <tpl fld="4" item="0"/>
        </tpls>
      </m>
      <m>
        <tpls c="8">
          <tpl hier="1" item="6"/>
          <tpl hier="4" item="3"/>
          <tpl fld="3" item="27"/>
          <tpl fld="2" item="59"/>
          <tpl hier="9" item="1"/>
          <tpl hier="11" item="4"/>
          <tpl hier="12" item="7"/>
          <tpl fld="4" item="0"/>
        </tpls>
      </m>
      <m>
        <tpls c="8">
          <tpl hier="1" item="6"/>
          <tpl hier="4" item="3"/>
          <tpl fld="3" item="23"/>
          <tpl fld="2" item="59"/>
          <tpl hier="9" item="1"/>
          <tpl hier="11" item="4"/>
          <tpl hier="12" item="7"/>
          <tpl fld="4" item="0"/>
        </tpls>
      </m>
      <m>
        <tpls c="8">
          <tpl hier="1" item="6"/>
          <tpl hier="4" item="3"/>
          <tpl fld="3" item="4"/>
          <tpl fld="2" item="65"/>
          <tpl hier="9" item="1"/>
          <tpl hier="11" item="4"/>
          <tpl hier="12" item="7"/>
          <tpl fld="4" item="0"/>
        </tpls>
      </m>
      <m>
        <tpls c="8">
          <tpl hier="1" item="6"/>
          <tpl hier="4" item="3"/>
          <tpl fld="3" item="0"/>
          <tpl fld="2" item="65"/>
          <tpl hier="9" item="1"/>
          <tpl hier="11" item="4"/>
          <tpl hier="12" item="7"/>
          <tpl fld="4" item="0"/>
        </tpls>
      </m>
      <m>
        <tpls c="8">
          <tpl hier="1" item="6"/>
          <tpl hier="4" item="3"/>
          <tpl fld="3" item="49"/>
          <tpl fld="2" item="65"/>
          <tpl hier="9" item="1"/>
          <tpl hier="11" item="4"/>
          <tpl hier="12" item="7"/>
          <tpl fld="4" item="0"/>
        </tpls>
      </m>
      <m>
        <tpls c="8">
          <tpl hier="1" item="6"/>
          <tpl hier="4" item="3"/>
          <tpl fld="3" item="26"/>
          <tpl fld="2" item="85"/>
          <tpl hier="9" item="1"/>
          <tpl hier="11" item="4"/>
          <tpl hier="12" item="7"/>
          <tpl fld="4" item="0"/>
        </tpls>
      </m>
      <m>
        <tpls c="8">
          <tpl hier="1" item="6"/>
          <tpl hier="4" item="3"/>
          <tpl fld="3" item="15"/>
          <tpl fld="2" item="85"/>
          <tpl hier="9" item="1"/>
          <tpl hier="11" item="4"/>
          <tpl hier="12" item="7"/>
          <tpl fld="4" item="0"/>
        </tpls>
      </m>
      <m>
        <tpls c="8">
          <tpl hier="1" item="6"/>
          <tpl hier="4" item="3"/>
          <tpl fld="3" item="6"/>
          <tpl fld="2" item="85"/>
          <tpl hier="9" item="1"/>
          <tpl hier="11" item="4"/>
          <tpl hier="12" item="7"/>
          <tpl fld="4" item="0"/>
        </tpls>
      </m>
      <m>
        <tpls c="8">
          <tpl hier="1" item="6"/>
          <tpl hier="4" item="3"/>
          <tpl fld="3" item="35"/>
          <tpl fld="2" item="49"/>
          <tpl hier="9" item="1"/>
          <tpl hier="11" item="4"/>
          <tpl hier="12" item="7"/>
          <tpl fld="4" item="0"/>
        </tpls>
      </m>
      <m>
        <tpls c="8">
          <tpl hier="1" item="6"/>
          <tpl hier="4" item="3"/>
          <tpl fld="3" item="39"/>
          <tpl fld="2" item="49"/>
          <tpl hier="9" item="1"/>
          <tpl hier="11" item="4"/>
          <tpl hier="12" item="7"/>
          <tpl fld="4" item="0"/>
        </tpls>
      </m>
      <m>
        <tpls c="8">
          <tpl hier="1" item="6"/>
          <tpl hier="4" item="3"/>
          <tpl fld="3" item="17"/>
          <tpl fld="2" item="49"/>
          <tpl hier="9" item="1"/>
          <tpl hier="11" item="4"/>
          <tpl hier="12" item="7"/>
          <tpl fld="4" item="0"/>
        </tpls>
      </m>
      <m>
        <tpls c="8">
          <tpl hier="1" item="6"/>
          <tpl hier="4" item="3"/>
          <tpl fld="3" item="43"/>
          <tpl fld="2" item="44"/>
          <tpl hier="9" item="1"/>
          <tpl hier="11" item="4"/>
          <tpl hier="12" item="7"/>
          <tpl fld="4" item="0"/>
        </tpls>
      </m>
      <m>
        <tpls c="8">
          <tpl hier="1" item="6"/>
          <tpl hier="4" item="3"/>
          <tpl fld="3" item="30"/>
          <tpl fld="2" item="44"/>
          <tpl hier="9" item="1"/>
          <tpl hier="11" item="4"/>
          <tpl hier="12" item="7"/>
          <tpl fld="4" item="0"/>
        </tpls>
      </m>
      <m>
        <tpls c="8">
          <tpl hier="1" item="6"/>
          <tpl hier="4" item="3"/>
          <tpl fld="3" item="9"/>
          <tpl fld="2" item="44"/>
          <tpl hier="9" item="1"/>
          <tpl hier="11" item="4"/>
          <tpl hier="12" item="7"/>
          <tpl fld="4" item="0"/>
        </tpls>
      </m>
      <m>
        <tpls c="8">
          <tpl hier="1" item="6"/>
          <tpl hier="4" item="3"/>
          <tpl fld="3" item="46"/>
          <tpl fld="2" item="34"/>
          <tpl hier="9" item="1"/>
          <tpl hier="11" item="4"/>
          <tpl hier="12" item="7"/>
          <tpl fld="4" item="0"/>
        </tpls>
      </m>
      <m>
        <tpls c="8">
          <tpl hier="1" item="6"/>
          <tpl hier="4" item="3"/>
          <tpl fld="3" item="14"/>
          <tpl fld="2" item="34"/>
          <tpl hier="9" item="1"/>
          <tpl hier="11" item="4"/>
          <tpl hier="12" item="7"/>
          <tpl fld="4" item="0"/>
        </tpls>
      </m>
      <m>
        <tpls c="8">
          <tpl hier="1" item="6"/>
          <tpl hier="4" item="3"/>
          <tpl fld="3" item="34"/>
          <tpl fld="2" item="64"/>
          <tpl hier="9" item="1"/>
          <tpl hier="11" item="4"/>
          <tpl hier="12" item="7"/>
          <tpl fld="4" item="0"/>
        </tpls>
      </m>
      <m>
        <tpls c="8">
          <tpl hier="1" item="6"/>
          <tpl hier="4" item="3"/>
          <tpl fld="3" item="3"/>
          <tpl fld="2" item="64"/>
          <tpl hier="9" item="1"/>
          <tpl hier="11" item="4"/>
          <tpl hier="12" item="7"/>
          <tpl fld="4" item="0"/>
        </tpls>
      </m>
      <m>
        <tpls c="8">
          <tpl hier="1" item="6"/>
          <tpl hier="4" item="3"/>
          <tpl fld="3" item="2"/>
          <tpl fld="2" item="33"/>
          <tpl hier="9" item="1"/>
          <tpl hier="11" item="4"/>
          <tpl hier="12" item="7"/>
          <tpl fld="4" item="0"/>
        </tpls>
      </m>
      <m>
        <tpls c="8">
          <tpl hier="1" item="6"/>
          <tpl hier="4" item="3"/>
          <tpl fld="3" item="42"/>
          <tpl fld="2" item="43"/>
          <tpl hier="9" item="1"/>
          <tpl hier="11" item="4"/>
          <tpl hier="12" item="7"/>
          <tpl fld="4" item="0"/>
        </tpls>
      </m>
      <m>
        <tpls c="8">
          <tpl hier="1" item="6"/>
          <tpl hier="4" item="3"/>
          <tpl fld="3" item="32"/>
          <tpl fld="2" item="21"/>
          <tpl hier="9" item="1"/>
          <tpl hier="11" item="4"/>
          <tpl hier="12" item="7"/>
          <tpl fld="4" item="0"/>
        </tpls>
      </m>
      <m>
        <tpls c="8">
          <tpl hier="1" item="6"/>
          <tpl hier="4" item="3"/>
          <tpl fld="3" item="7"/>
          <tpl fld="2" item="41"/>
          <tpl hier="9" item="1"/>
          <tpl hier="11" item="4"/>
          <tpl hier="12" item="7"/>
          <tpl fld="4" item="0"/>
        </tpls>
      </m>
      <m>
        <tpls c="8">
          <tpl hier="1" item="6"/>
          <tpl hier="4" item="3"/>
          <tpl fld="3" item="35"/>
          <tpl fld="2" item="14"/>
          <tpl hier="9" item="1"/>
          <tpl hier="11" item="4"/>
          <tpl hier="12" item="7"/>
          <tpl fld="4" item="0"/>
        </tpls>
      </m>
      <m>
        <tpls c="8">
          <tpl hier="1" item="6"/>
          <tpl hier="4" item="3"/>
          <tpl fld="3" item="26"/>
          <tpl fld="2" item="29"/>
          <tpl hier="9" item="1"/>
          <tpl hier="11" item="4"/>
          <tpl hier="12" item="7"/>
          <tpl fld="4" item="0"/>
        </tpls>
      </m>
      <m>
        <tpls c="8">
          <tpl hier="1" item="6"/>
          <tpl hier="4" item="3"/>
          <tpl fld="3" item="57"/>
          <tpl fld="2" item="26"/>
          <tpl hier="9" item="1"/>
          <tpl hier="11" item="4"/>
          <tpl hier="12" item="7"/>
          <tpl fld="4" item="0"/>
        </tpls>
      </m>
      <m>
        <tpls c="8">
          <tpl hier="1" item="6"/>
          <tpl hier="4" item="3"/>
          <tpl fld="3" item="43"/>
          <tpl fld="2" item="17"/>
          <tpl hier="9" item="1"/>
          <tpl hier="11" item="4"/>
          <tpl hier="12" item="7"/>
          <tpl fld="4" item="0"/>
        </tpls>
      </m>
      <m>
        <tpls c="8">
          <tpl hier="1" item="6"/>
          <tpl hier="4" item="3"/>
          <tpl fld="3" item="15"/>
          <tpl fld="2" item="23"/>
          <tpl hier="9" item="1"/>
          <tpl hier="11" item="4"/>
          <tpl hier="12" item="7"/>
          <tpl fld="4" item="0"/>
        </tpls>
      </m>
      <m>
        <tpls c="8">
          <tpl hier="1" item="6"/>
          <tpl hier="4" item="3"/>
          <tpl fld="3" item="6"/>
          <tpl fld="2" item="45"/>
          <tpl hier="9" item="1"/>
          <tpl hier="11" item="4"/>
          <tpl hier="12" item="7"/>
          <tpl fld="4" item="0"/>
        </tpls>
      </m>
      <m>
        <tpls c="8">
          <tpl hier="1" item="6"/>
          <tpl hier="4" item="3"/>
          <tpl fld="3" item="46"/>
          <tpl fld="2" item="16"/>
          <tpl hier="9" item="1"/>
          <tpl hier="11" item="4"/>
          <tpl hier="12" item="7"/>
          <tpl fld="4" item="0"/>
        </tpls>
      </m>
      <m>
        <tpls c="8">
          <tpl hier="1" item="6"/>
          <tpl hier="4" item="3"/>
          <tpl fld="3" item="21"/>
          <tpl fld="2" item="12"/>
          <tpl hier="9" item="1"/>
          <tpl hier="11" item="4"/>
          <tpl hier="12" item="7"/>
          <tpl fld="4" item="0"/>
        </tpls>
      </m>
      <m>
        <tpls c="8">
          <tpl hier="1" item="6"/>
          <tpl hier="4" item="3"/>
          <tpl fld="3" item="57"/>
          <tpl fld="2" item="9"/>
          <tpl hier="9" item="1"/>
          <tpl hier="11" item="4"/>
          <tpl hier="12" item="7"/>
          <tpl fld="4" item="0"/>
        </tpls>
      </m>
      <m>
        <tpls c="8">
          <tpl hier="1" item="6"/>
          <tpl hier="4" item="3"/>
          <tpl fld="3" item="34"/>
          <tpl fld="2" item="3"/>
          <tpl hier="9" item="1"/>
          <tpl hier="11" item="4"/>
          <tpl hier="12" item="7"/>
          <tpl fld="4" item="0"/>
        </tpls>
      </m>
      <m>
        <tpls c="8">
          <tpl hier="1" item="6"/>
          <tpl hier="4" item="3"/>
          <tpl fld="3" item="54"/>
          <tpl fld="2" item="53"/>
          <tpl hier="9" item="1"/>
          <tpl hier="11" item="4"/>
          <tpl hier="12" item="7"/>
          <tpl fld="4" item="0"/>
        </tpls>
      </m>
      <m>
        <tpls c="8">
          <tpl hier="1" item="6"/>
          <tpl hier="4" item="3"/>
          <tpl fld="3" item="53"/>
          <tpl fld="2" item="53"/>
          <tpl hier="9" item="1"/>
          <tpl hier="11" item="4"/>
          <tpl hier="12" item="7"/>
          <tpl fld="4" item="0"/>
        </tpls>
      </m>
      <m>
        <tpls c="8">
          <tpl hier="1" item="6"/>
          <tpl hier="4" item="3"/>
          <tpl fld="3" item="52"/>
          <tpl fld="2" item="53"/>
          <tpl hier="9" item="1"/>
          <tpl hier="11" item="4"/>
          <tpl hier="12" item="7"/>
          <tpl fld="4" item="0"/>
        </tpls>
      </m>
      <m>
        <tpls c="8">
          <tpl hier="1" item="6"/>
          <tpl hier="4" item="3"/>
          <tpl fld="3" item="48"/>
          <tpl fld="2" item="57"/>
          <tpl hier="9" item="1"/>
          <tpl hier="11" item="4"/>
          <tpl hier="12" item="7"/>
          <tpl fld="4" item="0"/>
        </tpls>
      </m>
      <m>
        <tpls c="8">
          <tpl hier="1" item="6"/>
          <tpl hier="4" item="3"/>
          <tpl fld="3" item="46"/>
          <tpl fld="2" item="57"/>
          <tpl hier="9" item="1"/>
          <tpl hier="11" item="4"/>
          <tpl hier="12" item="7"/>
          <tpl fld="4" item="0"/>
        </tpls>
      </m>
      <m>
        <tpls c="8">
          <tpl hier="1" item="6"/>
          <tpl hier="4" item="3"/>
          <tpl fld="3" item="45"/>
          <tpl fld="2" item="57"/>
          <tpl hier="9" item="1"/>
          <tpl hier="11" item="4"/>
          <tpl hier="12" item="7"/>
          <tpl fld="4" item="0"/>
        </tpls>
      </m>
      <m>
        <tpls c="8">
          <tpl hier="1" item="6"/>
          <tpl hier="4" item="3"/>
          <tpl fld="3" item="47"/>
          <tpl fld="2" item="57"/>
          <tpl hier="9" item="1"/>
          <tpl hier="11" item="4"/>
          <tpl hier="12" item="7"/>
          <tpl fld="4" item="0"/>
        </tpls>
      </m>
      <m>
        <tpls c="8">
          <tpl hier="1" item="6"/>
          <tpl hier="4" item="3"/>
          <tpl fld="3" item="34"/>
          <tpl fld="2" item="61"/>
          <tpl hier="9" item="1"/>
          <tpl hier="11" item="4"/>
          <tpl hier="12" item="7"/>
          <tpl fld="4" item="0"/>
        </tpls>
      </m>
      <m>
        <tpls c="8">
          <tpl hier="1" item="6"/>
          <tpl hier="4" item="3"/>
          <tpl fld="3" item="36"/>
          <tpl fld="2" item="61"/>
          <tpl hier="9" item="1"/>
          <tpl hier="11" item="4"/>
          <tpl hier="12" item="7"/>
          <tpl fld="4" item="0"/>
        </tpls>
      </m>
      <m>
        <tpls c="8">
          <tpl hier="1" item="6"/>
          <tpl hier="4" item="3"/>
          <tpl fld="3" item="27"/>
          <tpl fld="2" item="61"/>
          <tpl hier="9" item="1"/>
          <tpl hier="11" item="4"/>
          <tpl hier="12" item="7"/>
          <tpl fld="4" item="0"/>
        </tpls>
      </m>
      <m>
        <tpls c="8">
          <tpl hier="1" item="6"/>
          <tpl hier="4" item="3"/>
          <tpl fld="3" item="33"/>
          <tpl fld="2" item="61"/>
          <tpl hier="9" item="1"/>
          <tpl hier="11" item="4"/>
          <tpl hier="12" item="7"/>
          <tpl fld="4" item="0"/>
        </tpls>
      </m>
      <m>
        <tpls c="8">
          <tpl hier="1" item="6"/>
          <tpl hier="4" item="3"/>
          <tpl fld="3" item="18"/>
          <tpl fld="2" item="79"/>
          <tpl hier="9" item="1"/>
          <tpl hier="11" item="4"/>
          <tpl hier="12" item="7"/>
          <tpl fld="4" item="0"/>
        </tpls>
      </m>
      <m>
        <tpls c="8">
          <tpl hier="1" item="6"/>
          <tpl hier="4" item="3"/>
          <tpl fld="3" item="22"/>
          <tpl fld="2" item="79"/>
          <tpl hier="9" item="1"/>
          <tpl hier="11" item="4"/>
          <tpl hier="12" item="7"/>
          <tpl fld="4" item="0"/>
        </tpls>
      </m>
      <m>
        <tpls c="8">
          <tpl hier="1" item="6"/>
          <tpl hier="4" item="3"/>
          <tpl fld="3" item="17"/>
          <tpl fld="2" item="79"/>
          <tpl hier="9" item="1"/>
          <tpl hier="11" item="4"/>
          <tpl hier="12" item="7"/>
          <tpl fld="4" item="0"/>
        </tpls>
      </m>
      <m>
        <tpls c="8">
          <tpl hier="1" item="6"/>
          <tpl hier="4" item="3"/>
          <tpl fld="3" item="21"/>
          <tpl fld="2" item="79"/>
          <tpl hier="9" item="1"/>
          <tpl hier="11" item="4"/>
          <tpl hier="12" item="7"/>
          <tpl fld="4" item="0"/>
        </tpls>
      </m>
      <m>
        <tpls c="8">
          <tpl hier="1" item="6"/>
          <tpl hier="4" item="3"/>
          <tpl fld="3" item="8"/>
          <tpl fld="2" item="46"/>
          <tpl hier="9" item="1"/>
          <tpl hier="11" item="4"/>
          <tpl hier="12" item="7"/>
          <tpl fld="4" item="0"/>
        </tpls>
      </m>
      <m>
        <tpls c="8">
          <tpl hier="1" item="6"/>
          <tpl hier="4" item="3"/>
          <tpl fld="3" item="7"/>
          <tpl fld="2" item="46"/>
          <tpl hier="9" item="1"/>
          <tpl hier="11" item="4"/>
          <tpl hier="12" item="7"/>
          <tpl fld="4" item="0"/>
        </tpls>
      </m>
      <m>
        <tpls c="8">
          <tpl hier="1" item="6"/>
          <tpl hier="4" item="3"/>
          <tpl fld="3" item="6"/>
          <tpl fld="2" item="46"/>
          <tpl hier="9" item="1"/>
          <tpl hier="11" item="4"/>
          <tpl hier="12" item="7"/>
          <tpl fld="4" item="0"/>
        </tpls>
      </m>
      <m>
        <tpls c="8">
          <tpl hier="1" item="6"/>
          <tpl hier="4" item="3"/>
          <tpl fld="3" item="5"/>
          <tpl fld="2" item="46"/>
          <tpl hier="9" item="1"/>
          <tpl hier="11" item="4"/>
          <tpl hier="12" item="7"/>
          <tpl fld="4" item="0"/>
        </tpls>
      </m>
      <m>
        <tpls c="8">
          <tpl hier="1" item="6"/>
          <tpl hier="4" item="3"/>
          <tpl fld="3" item="56"/>
          <tpl fld="2" item="51"/>
          <tpl hier="9" item="1"/>
          <tpl hier="11" item="4"/>
          <tpl hier="12" item="7"/>
          <tpl fld="4" item="0"/>
        </tpls>
      </m>
      <m>
        <tpls c="8">
          <tpl hier="1" item="6"/>
          <tpl hier="4" item="3"/>
          <tpl fld="3" item="0"/>
          <tpl fld="2" item="51"/>
          <tpl hier="9" item="1"/>
          <tpl hier="11" item="4"/>
          <tpl hier="12" item="7"/>
          <tpl fld="4" item="0"/>
        </tpls>
      </m>
      <m>
        <tpls c="8">
          <tpl hier="1" item="6"/>
          <tpl hier="4" item="3"/>
          <tpl fld="3" item="55"/>
          <tpl fld="2" item="51"/>
          <tpl hier="9" item="1"/>
          <tpl hier="11" item="4"/>
          <tpl hier="12" item="7"/>
          <tpl fld="4" item="0"/>
        </tpls>
      </m>
      <m>
        <tpls c="8">
          <tpl hier="1" item="6"/>
          <tpl hier="4" item="3"/>
          <tpl fld="3" item="32"/>
          <tpl fld="1" item="1"/>
          <tpl hier="9" item="1"/>
          <tpl hier="11" item="4"/>
          <tpl hier="12" item="7"/>
          <tpl fld="4" item="0"/>
        </tpls>
      </m>
      <m>
        <tpls c="8">
          <tpl hier="1" item="6"/>
          <tpl hier="4" item="3"/>
          <tpl fld="3" item="31"/>
          <tpl fld="1" item="1"/>
          <tpl hier="9" item="1"/>
          <tpl hier="11" item="4"/>
          <tpl hier="12" item="7"/>
          <tpl fld="4" item="0"/>
        </tpls>
      </m>
      <m>
        <tpls c="8">
          <tpl hier="1" item="6"/>
          <tpl hier="4" item="3"/>
          <tpl fld="3" item="30"/>
          <tpl fld="1" item="1"/>
          <tpl hier="9" item="1"/>
          <tpl hier="11" item="4"/>
          <tpl hier="12" item="7"/>
          <tpl fld="4" item="0"/>
        </tpls>
      </m>
      <m>
        <tpls c="8">
          <tpl hier="1" item="6"/>
          <tpl hier="4" item="3"/>
          <tpl fld="3" item="29"/>
          <tpl fld="1" item="1"/>
          <tpl hier="9" item="1"/>
          <tpl hier="11" item="4"/>
          <tpl hier="12" item="7"/>
          <tpl fld="4" item="0"/>
        </tpls>
      </m>
      <m>
        <tpls c="8">
          <tpl hier="1" item="6"/>
          <tpl hier="4" item="3"/>
          <tpl fld="3" item="16"/>
          <tpl fld="2" item="58"/>
          <tpl hier="9" item="1"/>
          <tpl hier="11" item="4"/>
          <tpl hier="12" item="7"/>
          <tpl fld="4" item="0"/>
        </tpls>
      </m>
      <m>
        <tpls c="8">
          <tpl hier="1" item="6"/>
          <tpl hier="4" item="3"/>
          <tpl fld="3" item="15"/>
          <tpl fld="2" item="58"/>
          <tpl hier="9" item="1"/>
          <tpl hier="11" item="4"/>
          <tpl hier="12" item="7"/>
          <tpl fld="4" item="0"/>
        </tpls>
      </m>
      <m>
        <tpls c="8">
          <tpl hier="1" item="6"/>
          <tpl hier="4" item="3"/>
          <tpl fld="3" item="14"/>
          <tpl fld="2" item="58"/>
          <tpl hier="9" item="1"/>
          <tpl hier="11" item="4"/>
          <tpl hier="12" item="7"/>
          <tpl fld="4" item="0"/>
        </tpls>
      </m>
      <m>
        <tpls c="8">
          <tpl hier="1" item="6"/>
          <tpl hier="4" item="3"/>
          <tpl fld="3" item="13"/>
          <tpl fld="2" item="58"/>
          <tpl hier="9" item="1"/>
          <tpl hier="11" item="4"/>
          <tpl hier="12" item="7"/>
          <tpl fld="4" item="0"/>
        </tpls>
      </m>
      <m>
        <tpls c="8">
          <tpl hier="1" item="6"/>
          <tpl hier="4" item="3"/>
          <tpl fld="3" item="4"/>
          <tpl fld="2" item="63"/>
          <tpl hier="9" item="1"/>
          <tpl hier="11" item="4"/>
          <tpl hier="12" item="7"/>
          <tpl fld="4" item="0"/>
        </tpls>
      </m>
      <m>
        <tpls c="8">
          <tpl hier="1" item="6"/>
          <tpl hier="4" item="3"/>
          <tpl fld="3" item="58"/>
          <tpl fld="2" item="63"/>
          <tpl hier="9" item="1"/>
          <tpl hier="11" item="4"/>
          <tpl hier="12" item="7"/>
          <tpl fld="4" item="0"/>
        </tpls>
      </m>
      <m>
        <tpls c="8">
          <tpl hier="1" item="6"/>
          <tpl hier="4" item="3"/>
          <tpl fld="3" item="2"/>
          <tpl fld="2" item="63"/>
          <tpl hier="9" item="1"/>
          <tpl hier="11" item="4"/>
          <tpl hier="12" item="7"/>
          <tpl fld="4" item="0"/>
        </tpls>
      </m>
      <m>
        <tpls c="8">
          <tpl hier="1" item="6"/>
          <tpl hier="4" item="3"/>
          <tpl fld="3" item="54"/>
          <tpl fld="2" item="82"/>
          <tpl hier="9" item="1"/>
          <tpl hier="11" item="4"/>
          <tpl hier="12" item="7"/>
          <tpl fld="4" item="0"/>
        </tpls>
      </m>
      <m>
        <tpls c="8">
          <tpl hier="1" item="6"/>
          <tpl hier="4" item="3"/>
          <tpl fld="3" item="53"/>
          <tpl fld="2" item="82"/>
          <tpl hier="9" item="1"/>
          <tpl hier="11" item="4"/>
          <tpl hier="12" item="7"/>
          <tpl fld="4" item="0"/>
        </tpls>
      </m>
      <m>
        <tpls c="8">
          <tpl hier="1" item="6"/>
          <tpl hier="4" item="3"/>
          <tpl fld="3" item="52"/>
          <tpl fld="2" item="82"/>
          <tpl hier="9" item="1"/>
          <tpl hier="11" item="4"/>
          <tpl hier="12" item="7"/>
          <tpl fld="4" item="0"/>
        </tpls>
      </m>
      <m>
        <tpls c="8">
          <tpl hier="1" item="6"/>
          <tpl hier="4" item="3"/>
          <tpl fld="3" item="48"/>
          <tpl fld="2" item="47"/>
          <tpl hier="9" item="1"/>
          <tpl hier="11" item="4"/>
          <tpl hier="12" item="7"/>
          <tpl fld="4" item="0"/>
        </tpls>
      </m>
      <m>
        <tpls c="8">
          <tpl hier="1" item="6"/>
          <tpl hier="4" item="3"/>
          <tpl fld="3" item="46"/>
          <tpl fld="2" item="47"/>
          <tpl hier="9" item="1"/>
          <tpl hier="11" item="4"/>
          <tpl hier="12" item="7"/>
          <tpl fld="4" item="0"/>
        </tpls>
      </m>
      <m>
        <tpls c="8">
          <tpl hier="1" item="6"/>
          <tpl hier="4" item="3"/>
          <tpl fld="3" item="45"/>
          <tpl fld="2" item="47"/>
          <tpl hier="9" item="1"/>
          <tpl hier="11" item="4"/>
          <tpl hier="12" item="7"/>
          <tpl fld="4" item="0"/>
        </tpls>
      </m>
      <m>
        <tpls c="8">
          <tpl hier="1" item="6"/>
          <tpl hier="4" item="3"/>
          <tpl fld="3" item="47"/>
          <tpl fld="2" item="47"/>
          <tpl hier="9" item="1"/>
          <tpl hier="11" item="4"/>
          <tpl hier="12" item="7"/>
          <tpl fld="4" item="0"/>
        </tpls>
      </m>
      <m>
        <tpls c="8">
          <tpl hier="1" item="6"/>
          <tpl hier="4" item="3"/>
          <tpl fld="3" item="34"/>
          <tpl fld="2" item="52"/>
          <tpl hier="9" item="1"/>
          <tpl hier="11" item="4"/>
          <tpl hier="12" item="7"/>
          <tpl fld="4" item="0"/>
        </tpls>
      </m>
      <m>
        <tpls c="8">
          <tpl hier="1" item="6"/>
          <tpl hier="4" item="3"/>
          <tpl fld="3" item="36"/>
          <tpl fld="2" item="52"/>
          <tpl hier="9" item="1"/>
          <tpl hier="11" item="4"/>
          <tpl hier="12" item="7"/>
          <tpl fld="4" item="0"/>
        </tpls>
      </m>
      <m>
        <tpls c="8">
          <tpl hier="1" item="6"/>
          <tpl hier="4" item="3"/>
          <tpl fld="3" item="27"/>
          <tpl fld="2" item="52"/>
          <tpl hier="9" item="1"/>
          <tpl hier="11" item="4"/>
          <tpl hier="12" item="7"/>
          <tpl fld="4" item="0"/>
        </tpls>
      </m>
      <m>
        <tpls c="8">
          <tpl hier="1" item="6"/>
          <tpl hier="4" item="3"/>
          <tpl fld="3" item="33"/>
          <tpl fld="2" item="52"/>
          <tpl hier="9" item="1"/>
          <tpl hier="11" item="4"/>
          <tpl hier="12" item="7"/>
          <tpl fld="4" item="0"/>
        </tpls>
      </m>
      <m>
        <tpls c="8">
          <tpl hier="1" item="6"/>
          <tpl hier="4" item="3"/>
          <tpl fld="3" item="18"/>
          <tpl fld="2" item="56"/>
          <tpl hier="9" item="1"/>
          <tpl hier="11" item="4"/>
          <tpl hier="12" item="7"/>
          <tpl fld="4" item="0"/>
        </tpls>
      </m>
      <m>
        <tpls c="8">
          <tpl hier="1" item="6"/>
          <tpl hier="4" item="3"/>
          <tpl fld="3" item="22"/>
          <tpl fld="2" item="56"/>
          <tpl hier="9" item="1"/>
          <tpl hier="11" item="4"/>
          <tpl hier="12" item="7"/>
          <tpl fld="4" item="0"/>
        </tpls>
      </m>
      <m>
        <tpls c="8">
          <tpl hier="1" item="6"/>
          <tpl hier="4" item="3"/>
          <tpl fld="3" item="17"/>
          <tpl fld="2" item="56"/>
          <tpl hier="9" item="1"/>
          <tpl hier="11" item="4"/>
          <tpl hier="12" item="7"/>
          <tpl fld="4" item="0"/>
        </tpls>
      </m>
      <m>
        <tpls c="8">
          <tpl hier="1" item="6"/>
          <tpl hier="4" item="3"/>
          <tpl fld="3" item="21"/>
          <tpl fld="2" item="56"/>
          <tpl hier="9" item="1"/>
          <tpl hier="11" item="4"/>
          <tpl hier="12" item="7"/>
          <tpl fld="4" item="0"/>
        </tpls>
      </m>
      <m>
        <tpls c="8">
          <tpl hier="1" item="6"/>
          <tpl hier="4" item="3"/>
          <tpl fld="3" item="8"/>
          <tpl fld="2" item="60"/>
          <tpl hier="9" item="1"/>
          <tpl hier="11" item="4"/>
          <tpl hier="12" item="7"/>
          <tpl fld="4" item="0"/>
        </tpls>
      </m>
      <m>
        <tpls c="8">
          <tpl hier="1" item="6"/>
          <tpl hier="4" item="3"/>
          <tpl fld="3" item="7"/>
          <tpl fld="2" item="60"/>
          <tpl hier="9" item="1"/>
          <tpl hier="11" item="4"/>
          <tpl hier="12" item="7"/>
          <tpl fld="4" item="0"/>
        </tpls>
      </m>
      <m>
        <tpls c="8">
          <tpl hier="1" item="6"/>
          <tpl hier="4" item="3"/>
          <tpl fld="3" item="6"/>
          <tpl fld="2" item="60"/>
          <tpl hier="9" item="1"/>
          <tpl hier="11" item="4"/>
          <tpl hier="12" item="7"/>
          <tpl fld="4" item="0"/>
        </tpls>
      </m>
      <m>
        <tpls c="8">
          <tpl hier="1" item="6"/>
          <tpl hier="4" item="3"/>
          <tpl fld="3" item="5"/>
          <tpl fld="2" item="60"/>
          <tpl hier="9" item="1"/>
          <tpl hier="11" item="4"/>
          <tpl hier="12" item="7"/>
          <tpl fld="4" item="0"/>
        </tpls>
      </m>
      <m>
        <tpls c="8">
          <tpl hier="1" item="6"/>
          <tpl hier="4" item="3"/>
          <tpl fld="3" item="56"/>
          <tpl fld="2" item="55"/>
          <tpl hier="9" item="1"/>
          <tpl hier="11" item="4"/>
          <tpl hier="12" item="7"/>
          <tpl fld="4" item="0"/>
        </tpls>
      </m>
      <m>
        <tpls c="8">
          <tpl hier="1" item="6"/>
          <tpl hier="4" item="3"/>
          <tpl fld="3" item="0"/>
          <tpl fld="2" item="55"/>
          <tpl hier="9" item="1"/>
          <tpl hier="11" item="4"/>
          <tpl hier="12" item="7"/>
          <tpl fld="4" item="0"/>
        </tpls>
      </m>
      <m>
        <tpls c="8">
          <tpl hier="1" item="6"/>
          <tpl hier="4" item="3"/>
          <tpl fld="3" item="55"/>
          <tpl fld="2" item="55"/>
          <tpl hier="9" item="1"/>
          <tpl hier="11" item="4"/>
          <tpl hier="12" item="7"/>
          <tpl fld="4" item="0"/>
        </tpls>
      </m>
      <m>
        <tpls c="8">
          <tpl hier="1" item="6"/>
          <tpl hier="4" item="3"/>
          <tpl fld="3" item="35"/>
          <tpl fld="2" item="42"/>
          <tpl hier="9" item="1"/>
          <tpl hier="11" item="4"/>
          <tpl hier="12" item="7"/>
          <tpl fld="4" item="0"/>
        </tpls>
      </m>
      <m>
        <tpls c="8">
          <tpl hier="1" item="6"/>
          <tpl hier="4" item="3"/>
          <tpl fld="3" item="40"/>
          <tpl fld="2" item="42"/>
          <tpl hier="9" item="1"/>
          <tpl hier="11" item="4"/>
          <tpl hier="12" item="7"/>
          <tpl fld="4" item="0"/>
        </tpls>
      </m>
      <m>
        <tpls c="8">
          <tpl hier="1" item="6"/>
          <tpl hier="4" item="3"/>
          <tpl fld="3" item="50"/>
          <tpl fld="2" item="42"/>
          <tpl hier="9" item="1"/>
          <tpl hier="11" item="4"/>
          <tpl hier="12" item="7"/>
          <tpl fld="4" item="0"/>
        </tpls>
      </m>
      <m>
        <tpls c="8">
          <tpl hier="1" item="6"/>
          <tpl hier="4" item="3"/>
          <tpl fld="3" item="49"/>
          <tpl fld="2" item="42"/>
          <tpl hier="9" item="1"/>
          <tpl hier="11" item="4"/>
          <tpl hier="12" item="7"/>
          <tpl fld="4" item="0"/>
        </tpls>
      </m>
      <m>
        <tpls c="8">
          <tpl hier="1" item="6"/>
          <tpl hier="4" item="3"/>
          <tpl fld="3" item="37"/>
          <tpl fld="2" item="62"/>
          <tpl hier="9" item="1"/>
          <tpl hier="11" item="4"/>
          <tpl hier="12" item="7"/>
          <tpl fld="4" item="0"/>
        </tpls>
      </m>
      <m>
        <tpls c="8">
          <tpl hier="1" item="6"/>
          <tpl hier="4" item="3"/>
          <tpl fld="3" item="39"/>
          <tpl fld="2" item="62"/>
          <tpl hier="9" item="1"/>
          <tpl hier="11" item="4"/>
          <tpl hier="12" item="7"/>
          <tpl fld="4" item="0"/>
        </tpls>
      </m>
      <m>
        <tpls c="8">
          <tpl hier="1" item="6"/>
          <tpl hier="4" item="3"/>
          <tpl fld="3" item="28"/>
          <tpl fld="2" item="62"/>
          <tpl hier="9" item="1"/>
          <tpl hier="11" item="4"/>
          <tpl hier="12" item="7"/>
          <tpl fld="4" item="0"/>
        </tpls>
      </m>
      <m>
        <tpls c="8">
          <tpl hier="1" item="6"/>
          <tpl hier="4" item="3"/>
          <tpl fld="3" item="19"/>
          <tpl fld="2" item="62"/>
          <tpl hier="9" item="1"/>
          <tpl hier="11" item="4"/>
          <tpl hier="12" item="7"/>
          <tpl fld="4" item="0"/>
        </tpls>
      </m>
      <m>
        <tpls c="8">
          <tpl hier="1" item="6"/>
          <tpl hier="4" item="3"/>
          <tpl fld="3" item="26"/>
          <tpl fld="2" item="77"/>
          <tpl hier="9" item="1"/>
          <tpl hier="11" item="4"/>
          <tpl hier="12" item="7"/>
          <tpl fld="4" item="0"/>
        </tpls>
      </m>
      <m>
        <tpls c="8">
          <tpl hier="1" item="6"/>
          <tpl hier="4" item="3"/>
          <tpl fld="3" item="25"/>
          <tpl fld="2" item="77"/>
          <tpl hier="9" item="1"/>
          <tpl hier="11" item="4"/>
          <tpl hier="12" item="7"/>
          <tpl fld="4" item="0"/>
        </tpls>
      </m>
      <m>
        <tpls c="8">
          <tpl hier="1" item="6"/>
          <tpl hier="4" item="3"/>
          <tpl fld="3" item="24"/>
          <tpl fld="2" item="77"/>
          <tpl hier="9" item="1"/>
          <tpl hier="11" item="4"/>
          <tpl hier="12" item="7"/>
          <tpl fld="4" item="0"/>
        </tpls>
      </m>
      <m>
        <tpls c="8">
          <tpl hier="1" item="6"/>
          <tpl hier="4" item="3"/>
          <tpl fld="3" item="23"/>
          <tpl fld="2" item="77"/>
          <tpl hier="9" item="1"/>
          <tpl hier="11" item="4"/>
          <tpl hier="12" item="7"/>
          <tpl fld="4" item="0"/>
        </tpls>
      </m>
      <m>
        <tpls c="8">
          <tpl hier="1" item="6"/>
          <tpl hier="4" item="3"/>
          <tpl fld="3" item="10"/>
          <tpl fld="2" item="28"/>
          <tpl hier="9" item="1"/>
          <tpl hier="11" item="4"/>
          <tpl hier="12" item="7"/>
          <tpl fld="4" item="0"/>
        </tpls>
      </m>
      <m>
        <tpls c="8">
          <tpl hier="1" item="6"/>
          <tpl hier="4" item="3"/>
          <tpl fld="3" item="12"/>
          <tpl fld="2" item="28"/>
          <tpl hier="9" item="1"/>
          <tpl hier="11" item="4"/>
          <tpl hier="12" item="7"/>
          <tpl fld="4" item="0"/>
        </tpls>
      </m>
      <m>
        <tpls c="8">
          <tpl hier="1" item="6"/>
          <tpl hier="4" item="3"/>
          <tpl fld="3" item="11"/>
          <tpl fld="2" item="28"/>
          <tpl hier="9" item="1"/>
          <tpl hier="11" item="4"/>
          <tpl hier="12" item="7"/>
          <tpl fld="4" item="0"/>
        </tpls>
      </m>
      <m>
        <tpls c="8">
          <tpl hier="1" item="6"/>
          <tpl hier="4" item="3"/>
          <tpl fld="3" item="9"/>
          <tpl fld="2" item="28"/>
          <tpl hier="9" item="1"/>
          <tpl hier="11" item="4"/>
          <tpl hier="12" item="7"/>
          <tpl fld="4" item="0"/>
        </tpls>
      </m>
      <m>
        <tpls c="8">
          <tpl hier="1" item="6"/>
          <tpl hier="4" item="3"/>
          <tpl fld="3" item="57"/>
          <tpl fld="2" item="35"/>
          <tpl hier="9" item="1"/>
          <tpl hier="11" item="4"/>
          <tpl hier="12" item="7"/>
          <tpl fld="4" item="0"/>
        </tpls>
      </m>
      <m>
        <tpls c="8">
          <tpl hier="1" item="6"/>
          <tpl hier="4" item="3"/>
          <tpl fld="3" item="3"/>
          <tpl fld="2" item="35"/>
          <tpl hier="9" item="1"/>
          <tpl hier="11" item="4"/>
          <tpl hier="12" item="7"/>
          <tpl fld="4" item="0"/>
        </tpls>
      </m>
      <m>
        <tpls c="8">
          <tpl hier="1" item="6"/>
          <tpl hier="4" item="3"/>
          <tpl fld="3" item="1"/>
          <tpl fld="2" item="35"/>
          <tpl hier="9" item="1"/>
          <tpl hier="11" item="4"/>
          <tpl hier="12" item="7"/>
          <tpl fld="4" item="0"/>
        </tpls>
      </m>
      <m>
        <tpls c="8">
          <tpl hier="1" item="6"/>
          <tpl hier="4" item="3"/>
          <tpl fld="3" item="20"/>
          <tpl fld="2" item="40"/>
          <tpl hier="9" item="1"/>
          <tpl hier="11" item="4"/>
          <tpl hier="12" item="7"/>
          <tpl fld="4" item="0"/>
        </tpls>
      </m>
      <m>
        <tpls c="8">
          <tpl hier="1" item="6"/>
          <tpl hier="4" item="3"/>
          <tpl fld="3" item="51"/>
          <tpl fld="2" item="40"/>
          <tpl hier="9" item="1"/>
          <tpl hier="11" item="4"/>
          <tpl hier="12" item="7"/>
          <tpl fld="4" item="0"/>
        </tpls>
      </m>
      <m>
        <tpls c="8">
          <tpl hier="1" item="6"/>
          <tpl hier="4" item="3"/>
          <tpl fld="3" item="38"/>
          <tpl fld="2" item="40"/>
          <tpl hier="9" item="1"/>
          <tpl hier="11" item="4"/>
          <tpl hier="12" item="7"/>
          <tpl fld="4" item="0"/>
        </tpls>
      </m>
      <m>
        <tpls c="8">
          <tpl hier="1" item="6"/>
          <tpl hier="4" item="3"/>
          <tpl fld="3" item="44"/>
          <tpl fld="2" item="54"/>
          <tpl hier="9" item="1"/>
          <tpl hier="11" item="4"/>
          <tpl hier="12" item="7"/>
          <tpl fld="4" item="0"/>
        </tpls>
      </m>
      <m>
        <tpls c="8">
          <tpl hier="1" item="6"/>
          <tpl hier="4" item="3"/>
          <tpl fld="3" item="43"/>
          <tpl fld="2" item="54"/>
          <tpl hier="9" item="1"/>
          <tpl hier="11" item="4"/>
          <tpl hier="12" item="7"/>
          <tpl fld="4" item="0"/>
        </tpls>
      </m>
      <m>
        <tpls c="8">
          <tpl hier="1" item="6"/>
          <tpl hier="4" item="3"/>
          <tpl fld="3" item="42"/>
          <tpl fld="2" item="54"/>
          <tpl hier="9" item="1"/>
          <tpl hier="11" item="4"/>
          <tpl hier="12" item="7"/>
          <tpl fld="4" item="0"/>
        </tpls>
      </m>
      <m>
        <tpls c="8">
          <tpl hier="1" item="6"/>
          <tpl hier="4" item="3"/>
          <tpl fld="3" item="41"/>
          <tpl fld="2" item="54"/>
          <tpl hier="9" item="1"/>
          <tpl hier="11" item="4"/>
          <tpl hier="12" item="7"/>
          <tpl fld="4" item="0"/>
        </tpls>
      </m>
      <m>
        <tpls c="8">
          <tpl hier="1" item="6"/>
          <tpl hier="4" item="3"/>
          <tpl fld="3" item="32"/>
          <tpl fld="2" item="59"/>
          <tpl hier="9" item="1"/>
          <tpl hier="11" item="4"/>
          <tpl hier="12" item="7"/>
          <tpl fld="4" item="0"/>
        </tpls>
      </m>
      <m>
        <tpls c="8">
          <tpl hier="1" item="6"/>
          <tpl hier="4" item="3"/>
          <tpl fld="3" item="31"/>
          <tpl fld="2" item="59"/>
          <tpl hier="9" item="1"/>
          <tpl hier="11" item="4"/>
          <tpl hier="12" item="7"/>
          <tpl fld="4" item="0"/>
        </tpls>
      </m>
      <m>
        <tpls c="8">
          <tpl hier="1" item="6"/>
          <tpl hier="4" item="3"/>
          <tpl fld="3" item="24"/>
          <tpl fld="2" item="59"/>
          <tpl hier="9" item="1"/>
          <tpl hier="11" item="4"/>
          <tpl hier="12" item="7"/>
          <tpl fld="4" item="0"/>
        </tpls>
      </m>
      <m>
        <tpls c="8">
          <tpl hier="1" item="6"/>
          <tpl hier="4" item="3"/>
          <tpl fld="3" item="13"/>
          <tpl fld="2" item="59"/>
          <tpl hier="9" item="1"/>
          <tpl hier="11" item="4"/>
          <tpl hier="12" item="7"/>
          <tpl fld="4" item="0"/>
        </tpls>
      </m>
      <m>
        <tpls c="8">
          <tpl hier="1" item="6"/>
          <tpl hier="4" item="3"/>
          <tpl fld="3" item="56"/>
          <tpl fld="2" item="65"/>
          <tpl hier="9" item="1"/>
          <tpl hier="11" item="4"/>
          <tpl hier="12" item="7"/>
          <tpl fld="4" item="0"/>
        </tpls>
      </m>
      <m>
        <tpls c="8">
          <tpl hier="1" item="6"/>
          <tpl hier="4" item="3"/>
          <tpl fld="3" item="50"/>
          <tpl fld="2" item="65"/>
          <tpl hier="9" item="1"/>
          <tpl hier="11" item="4"/>
          <tpl hier="12" item="7"/>
          <tpl fld="4" item="0"/>
        </tpls>
      </m>
      <m>
        <tpls c="8">
          <tpl hier="1" item="6"/>
          <tpl hier="4" item="3"/>
          <tpl fld="3" item="19"/>
          <tpl fld="2" item="65"/>
          <tpl hier="9" item="1"/>
          <tpl hier="11" item="4"/>
          <tpl hier="12" item="7"/>
          <tpl fld="4" item="0"/>
        </tpls>
      </m>
      <m>
        <tpls c="8">
          <tpl hier="1" item="6"/>
          <tpl hier="4" item="3"/>
          <tpl fld="3" item="16"/>
          <tpl fld="2" item="85"/>
          <tpl hier="9" item="1"/>
          <tpl hier="11" item="4"/>
          <tpl hier="12" item="7"/>
          <tpl fld="4" item="0"/>
        </tpls>
      </m>
      <m>
        <tpls c="8">
          <tpl hier="1" item="6"/>
          <tpl hier="4" item="3"/>
          <tpl fld="3" item="7"/>
          <tpl fld="2" item="85"/>
          <tpl hier="9" item="1"/>
          <tpl hier="11" item="4"/>
          <tpl hier="12" item="7"/>
          <tpl fld="4" item="0"/>
        </tpls>
      </m>
      <m>
        <tpls c="8">
          <tpl hier="1" item="6"/>
          <tpl hier="4" item="3"/>
          <tpl fld="3" item="1"/>
          <tpl fld="2" item="85"/>
          <tpl hier="9" item="1"/>
          <tpl hier="11" item="4"/>
          <tpl hier="12" item="7"/>
          <tpl fld="4" item="0"/>
        </tpls>
      </m>
      <m>
        <tpls c="8">
          <tpl hier="1" item="6"/>
          <tpl hier="4" item="3"/>
          <tpl fld="3" item="44"/>
          <tpl fld="2" item="49"/>
          <tpl hier="9" item="1"/>
          <tpl hier="11" item="4"/>
          <tpl hier="12" item="7"/>
          <tpl fld="4" item="0"/>
        </tpls>
      </m>
      <m>
        <tpls c="8">
          <tpl hier="1" item="6"/>
          <tpl hier="4" item="3"/>
          <tpl fld="3" item="25"/>
          <tpl fld="2" item="49"/>
          <tpl hier="9" item="1"/>
          <tpl hier="11" item="4"/>
          <tpl hier="12" item="7"/>
          <tpl fld="4" item="0"/>
        </tpls>
      </m>
      <m>
        <tpls c="8">
          <tpl hier="1" item="6"/>
          <tpl hier="4" item="3"/>
          <tpl fld="3" item="2"/>
          <tpl fld="2" item="49"/>
          <tpl hier="9" item="1"/>
          <tpl hier="11" item="4"/>
          <tpl hier="12" item="7"/>
          <tpl fld="4" item="0"/>
        </tpls>
      </m>
      <m>
        <tpls c="8">
          <tpl hier="1" item="6"/>
          <tpl hier="4" item="3"/>
          <tpl fld="3" item="48"/>
          <tpl fld="2" item="44"/>
          <tpl hier="9" item="1"/>
          <tpl hier="11" item="4"/>
          <tpl hier="12" item="7"/>
          <tpl fld="4" item="0"/>
        </tpls>
      </m>
      <m>
        <tpls c="8">
          <tpl hier="1" item="6"/>
          <tpl hier="4" item="3"/>
          <tpl fld="3" item="36"/>
          <tpl fld="2" item="44"/>
          <tpl hier="9" item="1"/>
          <tpl hier="11" item="4"/>
          <tpl hier="12" item="7"/>
          <tpl fld="4" item="0"/>
        </tpls>
      </m>
      <m>
        <tpls c="8">
          <tpl hier="1" item="6"/>
          <tpl hier="4" item="3"/>
          <tpl fld="3" item="14"/>
          <tpl fld="2" item="44"/>
          <tpl hier="9" item="1"/>
          <tpl hier="11" item="4"/>
          <tpl hier="12" item="7"/>
          <tpl fld="4" item="0"/>
        </tpls>
      </m>
      <m>
        <tpls c="8">
          <tpl hier="1" item="6"/>
          <tpl hier="4" item="3"/>
          <tpl fld="3" item="31"/>
          <tpl fld="2" item="34"/>
          <tpl hier="9" item="1"/>
          <tpl hier="11" item="4"/>
          <tpl hier="12" item="7"/>
          <tpl fld="4" item="0"/>
        </tpls>
      </m>
      <m>
        <tpls c="8">
          <tpl hier="1" item="6"/>
          <tpl hier="4" item="3"/>
          <tpl fld="3" item="2"/>
          <tpl fld="2" item="34"/>
          <tpl hier="9" item="1"/>
          <tpl hier="11" item="4"/>
          <tpl hier="12" item="7"/>
          <tpl fld="4" item="0"/>
        </tpls>
      </m>
      <m>
        <tpls c="8">
          <tpl hier="1" item="6"/>
          <tpl hier="4" item="3"/>
          <tpl fld="3" item="16"/>
          <tpl fld="2" item="64"/>
          <tpl hier="9" item="1"/>
          <tpl hier="11" item="4"/>
          <tpl hier="12" item="7"/>
          <tpl fld="4" item="0"/>
        </tpls>
      </m>
      <m>
        <tpls c="8">
          <tpl hier="1" item="6"/>
          <tpl hier="4" item="3"/>
          <tpl fld="3" item="51"/>
          <tpl fld="2" item="64"/>
          <tpl hier="9" item="1"/>
          <tpl hier="11" item="4"/>
          <tpl hier="12" item="7"/>
          <tpl fld="4" item="0"/>
        </tpls>
      </m>
      <m>
        <tpls c="8">
          <tpl hier="1" item="6"/>
          <tpl hier="4" item="3"/>
          <tpl fld="3" item="48"/>
          <tpl fld="2" item="33"/>
          <tpl hier="9" item="1"/>
          <tpl hier="11" item="4"/>
          <tpl hier="12" item="7"/>
          <tpl fld="4" item="0"/>
        </tpls>
      </m>
      <m>
        <tpls c="8">
          <tpl hier="1" item="6"/>
          <tpl hier="4" item="3"/>
          <tpl fld="3" item="52"/>
          <tpl fld="2" item="33"/>
          <tpl hier="9" item="1"/>
          <tpl hier="11" item="4"/>
          <tpl hier="12" item="7"/>
          <tpl fld="4" item="0"/>
        </tpls>
      </m>
      <m>
        <tpls c="8">
          <tpl hier="1" item="6"/>
          <tpl hier="4" item="3"/>
          <tpl fld="3" item="47"/>
          <tpl fld="2" item="43"/>
          <tpl hier="9" item="1"/>
          <tpl hier="11" item="4"/>
          <tpl hier="12" item="7"/>
          <tpl fld="4" item="0"/>
        </tpls>
      </m>
      <m>
        <tpls c="8">
          <tpl hier="1" item="6"/>
          <tpl hier="4" item="3"/>
          <tpl fld="3" item="16"/>
          <tpl fld="2" item="21"/>
          <tpl hier="9" item="1"/>
          <tpl hier="11" item="4"/>
          <tpl hier="12" item="7"/>
          <tpl fld="4" item="0"/>
        </tpls>
      </m>
      <m>
        <tpls c="8">
          <tpl hier="1" item="6"/>
          <tpl hier="4" item="3"/>
          <tpl fld="3" item="14"/>
          <tpl fld="2" item="41"/>
          <tpl hier="9" item="1"/>
          <tpl hier="11" item="4"/>
          <tpl hier="12" item="7"/>
          <tpl fld="4" item="0"/>
        </tpls>
      </m>
      <m>
        <tpls c="8">
          <tpl hier="1" item="6"/>
          <tpl hier="4" item="3"/>
          <tpl fld="3" item="40"/>
          <tpl fld="2" item="14"/>
          <tpl hier="9" item="1"/>
          <tpl hier="11" item="4"/>
          <tpl hier="12" item="7"/>
          <tpl fld="4" item="0"/>
        </tpls>
      </m>
      <m>
        <tpls c="8">
          <tpl hier="1" item="6"/>
          <tpl hier="4" item="3"/>
          <tpl fld="3" item="25"/>
          <tpl fld="2" item="29"/>
          <tpl hier="9" item="1"/>
          <tpl hier="11" item="4"/>
          <tpl hier="12" item="7"/>
          <tpl fld="4" item="0"/>
        </tpls>
      </m>
      <m>
        <tpls c="8">
          <tpl hier="1" item="6"/>
          <tpl hier="4" item="3"/>
          <tpl fld="3" item="3"/>
          <tpl fld="2" item="26"/>
          <tpl hier="9" item="1"/>
          <tpl hier="11" item="4"/>
          <tpl hier="12" item="7"/>
          <tpl fld="4" item="0"/>
        </tpls>
      </m>
      <m>
        <tpls c="8">
          <tpl hier="1" item="6"/>
          <tpl hier="4" item="3"/>
          <tpl fld="3" item="42"/>
          <tpl fld="2" item="17"/>
          <tpl hier="9" item="1"/>
          <tpl hier="11" item="4"/>
          <tpl hier="12" item="7"/>
          <tpl fld="4" item="0"/>
        </tpls>
      </m>
      <m>
        <tpls c="8">
          <tpl hier="1" item="6"/>
          <tpl hier="4" item="3"/>
          <tpl fld="3" item="14"/>
          <tpl fld="2" item="23"/>
          <tpl hier="9" item="1"/>
          <tpl hier="11" item="4"/>
          <tpl hier="12" item="7"/>
          <tpl fld="4" item="0"/>
        </tpls>
      </m>
      <m>
        <tpls c="8">
          <tpl hier="1" item="6"/>
          <tpl hier="4" item="3"/>
          <tpl fld="3" item="44"/>
          <tpl fld="2" item="25"/>
          <tpl hier="9" item="1"/>
          <tpl hier="11" item="4"/>
          <tpl hier="12" item="7"/>
          <tpl fld="4" item="0"/>
        </tpls>
      </m>
      <m>
        <tpls c="8">
          <tpl hier="1" item="6"/>
          <tpl hier="4" item="3"/>
          <tpl fld="3" item="30"/>
          <tpl fld="2" item="16"/>
          <tpl hier="9" item="1"/>
          <tpl hier="11" item="4"/>
          <tpl hier="12" item="7"/>
          <tpl fld="4" item="0"/>
        </tpls>
      </m>
      <m>
        <tpls c="8">
          <tpl hier="1" item="6"/>
          <tpl hier="4" item="3"/>
          <tpl fld="3" item="46"/>
          <tpl fld="2" item="18"/>
          <tpl hier="9" item="1"/>
          <tpl hier="11" item="4"/>
          <tpl hier="12" item="7"/>
          <tpl fld="4" item="0"/>
        </tpls>
      </m>
      <m>
        <tpls c="8">
          <tpl hier="1" item="6"/>
          <tpl hier="4" item="3"/>
          <tpl fld="3" item="17"/>
          <tpl fld="2" item="9"/>
          <tpl hier="9" item="1"/>
          <tpl hier="11" item="4"/>
          <tpl hier="12" item="7"/>
          <tpl fld="4" item="0"/>
        </tpls>
      </m>
      <m>
        <tpls c="8">
          <tpl hier="1" item="6"/>
          <tpl hier="4" item="3"/>
          <tpl fld="3" item="23"/>
          <tpl fld="2" item="7"/>
          <tpl hier="9" item="1"/>
          <tpl hier="11" item="4"/>
          <tpl hier="12" item="7"/>
          <tpl fld="4" item="0"/>
        </tpls>
      </m>
      <m>
        <tpls c="8">
          <tpl hier="1" item="6"/>
          <tpl hier="4" item="3"/>
          <tpl fld="3" item="33"/>
          <tpl fld="2" item="65"/>
          <tpl hier="9" item="1"/>
          <tpl hier="11" item="4"/>
          <tpl hier="12" item="7"/>
          <tpl fld="4" item="0"/>
        </tpls>
      </m>
      <m>
        <tpls c="8">
          <tpl hier="1" item="6"/>
          <tpl hier="4" item="3"/>
          <tpl fld="3" item="10"/>
          <tpl fld="2" item="85"/>
          <tpl hier="9" item="1"/>
          <tpl hier="11" item="4"/>
          <tpl hier="12" item="7"/>
          <tpl fld="4" item="0"/>
        </tpls>
      </m>
      <m>
        <tpls c="8">
          <tpl hier="1" item="6"/>
          <tpl hier="4" item="3"/>
          <tpl fld="3" item="58"/>
          <tpl fld="2" item="85"/>
          <tpl hier="9" item="1"/>
          <tpl hier="11" item="4"/>
          <tpl hier="12" item="7"/>
          <tpl fld="4" item="0"/>
        </tpls>
      </m>
      <m>
        <tpls c="8">
          <tpl hier="1" item="6"/>
          <tpl hier="4" item="3"/>
          <tpl fld="3" item="55"/>
          <tpl fld="2" item="85"/>
          <tpl hier="9" item="1"/>
          <tpl hier="11" item="4"/>
          <tpl hier="12" item="7"/>
          <tpl fld="4" item="0"/>
        </tpls>
      </m>
      <m>
        <tpls c="8">
          <tpl hier="1" item="6"/>
          <tpl hier="4" item="3"/>
          <tpl fld="3" item="37"/>
          <tpl fld="2" item="49"/>
          <tpl hier="9" item="1"/>
          <tpl hier="11" item="4"/>
          <tpl hier="12" item="7"/>
          <tpl fld="4" item="0"/>
        </tpls>
      </m>
      <m>
        <tpls c="8">
          <tpl hier="1" item="6"/>
          <tpl hier="4" item="3"/>
          <tpl fld="3" item="22"/>
          <tpl fld="2" item="49"/>
          <tpl hier="9" item="1"/>
          <tpl hier="11" item="4"/>
          <tpl hier="12" item="7"/>
          <tpl fld="4" item="0"/>
        </tpls>
      </m>
      <m>
        <tpls c="8">
          <tpl hier="1" item="6"/>
          <tpl hier="4" item="3"/>
          <tpl fld="3" item="1"/>
          <tpl fld="2" item="49"/>
          <tpl hier="9" item="1"/>
          <tpl hier="11" item="4"/>
          <tpl hier="12" item="7"/>
          <tpl fld="4" item="0"/>
        </tpls>
      </m>
      <m>
        <tpls c="8">
          <tpl hier="1" item="6"/>
          <tpl hier="4" item="3"/>
          <tpl fld="3" item="44"/>
          <tpl fld="2" item="44"/>
          <tpl hier="9" item="1"/>
          <tpl hier="11" item="4"/>
          <tpl hier="12" item="7"/>
          <tpl fld="4" item="0"/>
        </tpls>
      </m>
      <m>
        <tpls c="8">
          <tpl hier="1" item="6"/>
          <tpl hier="4" item="3"/>
          <tpl fld="3" item="31"/>
          <tpl fld="2" item="44"/>
          <tpl hier="9" item="1"/>
          <tpl hier="11" item="4"/>
          <tpl hier="12" item="7"/>
          <tpl fld="4" item="0"/>
        </tpls>
      </m>
      <m>
        <tpls c="8">
          <tpl hier="1" item="6"/>
          <tpl hier="4" item="3"/>
          <tpl fld="3" item="11"/>
          <tpl fld="2" item="44"/>
          <tpl hier="9" item="1"/>
          <tpl hier="11" item="4"/>
          <tpl hier="12" item="7"/>
          <tpl fld="4" item="0"/>
        </tpls>
      </m>
      <m>
        <tpls c="8">
          <tpl hier="1" item="6"/>
          <tpl hier="4" item="3"/>
          <tpl fld="3" item="48"/>
          <tpl fld="2" item="34"/>
          <tpl hier="9" item="1"/>
          <tpl hier="11" item="4"/>
          <tpl hier="12" item="7"/>
          <tpl fld="4" item="0"/>
        </tpls>
      </m>
      <m>
        <tpls c="8">
          <tpl hier="1" item="6"/>
          <tpl hier="4" item="3"/>
          <tpl fld="3" item="25"/>
          <tpl fld="2" item="34"/>
          <tpl hier="9" item="1"/>
          <tpl hier="11" item="4"/>
          <tpl hier="12" item="7"/>
          <tpl fld="4" item="0"/>
        </tpls>
      </m>
      <m>
        <tpls c="8">
          <tpl hier="1" item="6"/>
          <tpl hier="4" item="3"/>
          <tpl fld="3" item="1"/>
          <tpl fld="2" item="34"/>
          <tpl hier="9" item="1"/>
          <tpl hier="11" item="4"/>
          <tpl hier="12" item="7"/>
          <tpl fld="4" item="0"/>
        </tpls>
      </m>
      <m>
        <tpls c="8">
          <tpl hier="1" item="6"/>
          <tpl hier="4" item="3"/>
          <tpl fld="3" item="10"/>
          <tpl fld="2" item="64"/>
          <tpl hier="9" item="1"/>
          <tpl hier="11" item="4"/>
          <tpl hier="12" item="7"/>
          <tpl fld="4" item="0"/>
        </tpls>
      </m>
      <m>
        <tpls c="8">
          <tpl hier="1" item="6"/>
          <tpl hier="4" item="3"/>
          <tpl fld="3" item="50"/>
          <tpl fld="2" item="64"/>
          <tpl hier="9" item="1"/>
          <tpl hier="11" item="4"/>
          <tpl hier="12" item="7"/>
          <tpl fld="4" item="0"/>
        </tpls>
      </m>
      <m>
        <tpls c="8">
          <tpl hier="1" item="6"/>
          <tpl hier="4" item="3"/>
          <tpl fld="3" item="44"/>
          <tpl fld="2" item="33"/>
          <tpl hier="9" item="1"/>
          <tpl hier="11" item="4"/>
          <tpl hier="12" item="7"/>
          <tpl fld="4" item="0"/>
        </tpls>
      </m>
      <m>
        <tpls c="8">
          <tpl hier="1" item="6"/>
          <tpl hier="4" item="3"/>
          <tpl fld="3" item="38"/>
          <tpl fld="2" item="33"/>
          <tpl hier="9" item="1"/>
          <tpl hier="11" item="4"/>
          <tpl hier="12" item="7"/>
          <tpl fld="4" item="0"/>
        </tpls>
      </m>
      <m>
        <tpls c="8">
          <tpl hier="1" item="6"/>
          <tpl hier="4" item="3"/>
          <tpl fld="3" item="41"/>
          <tpl fld="2" item="43"/>
          <tpl hier="9" item="1"/>
          <tpl hier="11" item="4"/>
          <tpl hier="12" item="7"/>
          <tpl fld="4" item="0"/>
        </tpls>
      </m>
      <m>
        <tpls c="8">
          <tpl hier="1" item="6"/>
          <tpl hier="4" item="3"/>
          <tpl fld="3" item="31"/>
          <tpl fld="2" item="21"/>
          <tpl hier="9" item="1"/>
          <tpl hier="11" item="4"/>
          <tpl hier="12" item="7"/>
          <tpl fld="4" item="0"/>
        </tpls>
      </m>
      <m>
        <tpls c="8">
          <tpl hier="1" item="6"/>
          <tpl hier="4" item="3"/>
          <tpl fld="3" item="6"/>
          <tpl fld="2" item="41"/>
          <tpl hier="9" item="1"/>
          <tpl hier="11" item="4"/>
          <tpl hier="12" item="7"/>
          <tpl fld="4" item="0"/>
        </tpls>
      </m>
      <m>
        <tpls c="8">
          <tpl hier="1" item="6"/>
          <tpl hier="4" item="3"/>
          <tpl fld="3" item="46"/>
          <tpl fld="2" item="14"/>
          <tpl hier="9" item="1"/>
          <tpl hier="11" item="4"/>
          <tpl hier="12" item="7"/>
          <tpl fld="4" item="0"/>
        </tpls>
      </m>
      <m>
        <tpls c="8">
          <tpl hier="1" item="6"/>
          <tpl hier="4" item="3"/>
          <tpl fld="3" item="22"/>
          <tpl fld="2" item="29"/>
          <tpl hier="9" item="1"/>
          <tpl hier="11" item="4"/>
          <tpl hier="12" item="7"/>
          <tpl fld="4" item="0"/>
        </tpls>
      </m>
      <m>
        <tpls c="8">
          <tpl hier="1" item="6"/>
          <tpl hier="4" item="3"/>
          <tpl fld="3" item="0"/>
          <tpl fld="2" item="26"/>
          <tpl hier="9" item="1"/>
          <tpl hier="11" item="4"/>
          <tpl hier="12" item="7"/>
          <tpl fld="4" item="0"/>
        </tpls>
      </m>
      <m>
        <tpls c="8">
          <tpl hier="1" item="6"/>
          <tpl hier="4" item="3"/>
          <tpl fld="3" item="28"/>
          <tpl fld="2" item="17"/>
          <tpl hier="9" item="1"/>
          <tpl hier="11" item="4"/>
          <tpl hier="12" item="7"/>
          <tpl fld="4" item="0"/>
        </tpls>
      </m>
      <m>
        <tpls c="8">
          <tpl hier="1" item="6"/>
          <tpl hier="4" item="3"/>
          <tpl fld="3" item="11"/>
          <tpl fld="2" item="23"/>
          <tpl hier="9" item="1"/>
          <tpl hier="11" item="4"/>
          <tpl hier="12" item="7"/>
          <tpl fld="4" item="0"/>
        </tpls>
      </m>
      <m>
        <tpls c="8">
          <tpl hier="1" item="6"/>
          <tpl hier="4" item="3"/>
          <tpl fld="3" item="37"/>
          <tpl fld="2" item="25"/>
          <tpl hier="9" item="1"/>
          <tpl hier="11" item="4"/>
          <tpl hier="12" item="7"/>
          <tpl fld="4" item="0"/>
        </tpls>
      </m>
      <m>
        <tpls c="8">
          <tpl hier="1" item="6"/>
          <tpl hier="4" item="3"/>
          <tpl fld="3" item="17"/>
          <tpl fld="2" item="16"/>
          <tpl hier="9" item="1"/>
          <tpl hier="11" item="4"/>
          <tpl hier="12" item="7"/>
          <tpl fld="4" item="0"/>
        </tpls>
      </m>
      <m>
        <tpls c="8">
          <tpl hier="1" item="6"/>
          <tpl hier="4" item="3"/>
          <tpl fld="3" item="43"/>
          <tpl fld="2" item="18"/>
          <tpl hier="9" item="1"/>
          <tpl hier="11" item="4"/>
          <tpl hier="12" item="7"/>
          <tpl fld="4" item="0"/>
        </tpls>
      </m>
      <m>
        <tpls c="8">
          <tpl hier="1" item="6"/>
          <tpl hier="4" item="3"/>
          <tpl fld="3" item="1"/>
          <tpl fld="2" item="9"/>
          <tpl hier="9" item="1"/>
          <tpl hier="11" item="4"/>
          <tpl hier="12" item="7"/>
          <tpl fld="4" item="0"/>
        </tpls>
      </m>
      <m>
        <tpls c="8">
          <tpl hier="1" item="6"/>
          <tpl hier="4" item="3"/>
          <tpl fld="3" item="21"/>
          <tpl fld="2" item="7"/>
          <tpl hier="9" item="1"/>
          <tpl hier="11" item="4"/>
          <tpl hier="12" item="7"/>
          <tpl fld="4" item="0"/>
        </tpls>
      </m>
      <m>
        <tpls c="8">
          <tpl hier="1" item="6"/>
          <tpl hier="4" item="3"/>
          <tpl fld="3" item="28"/>
          <tpl fld="2" item="57"/>
          <tpl hier="9" item="1"/>
          <tpl hier="11" item="4"/>
          <tpl hier="12" item="7"/>
          <tpl fld="4" item="0"/>
        </tpls>
      </m>
      <m>
        <tpls c="8">
          <tpl hier="1" item="6"/>
          <tpl hier="4" item="3"/>
          <tpl fld="3" item="19"/>
          <tpl fld="2" item="57"/>
          <tpl hier="9" item="1"/>
          <tpl hier="11" item="4"/>
          <tpl hier="12" item="7"/>
          <tpl fld="4" item="0"/>
        </tpls>
      </m>
      <m>
        <tpls c="8">
          <tpl hier="1" item="6"/>
          <tpl hier="4" item="3"/>
          <tpl fld="3" item="26"/>
          <tpl fld="2" item="61"/>
          <tpl hier="9" item="1"/>
          <tpl hier="11" item="4"/>
          <tpl hier="12" item="7"/>
          <tpl fld="4" item="0"/>
        </tpls>
      </m>
      <m>
        <tpls c="8">
          <tpl hier="1" item="6"/>
          <tpl hier="4" item="3"/>
          <tpl fld="3" item="25"/>
          <tpl fld="2" item="61"/>
          <tpl hier="9" item="1"/>
          <tpl hier="11" item="4"/>
          <tpl hier="12" item="7"/>
          <tpl fld="4" item="0"/>
        </tpls>
      </m>
      <m>
        <tpls c="8">
          <tpl hier="1" item="6"/>
          <tpl hier="4" item="3"/>
          <tpl fld="3" item="24"/>
          <tpl fld="2" item="61"/>
          <tpl hier="9" item="1"/>
          <tpl hier="11" item="4"/>
          <tpl hier="12" item="7"/>
          <tpl fld="4" item="0"/>
        </tpls>
      </m>
      <m>
        <tpls c="8">
          <tpl hier="1" item="6"/>
          <tpl hier="4" item="3"/>
          <tpl fld="3" item="23"/>
          <tpl fld="2" item="61"/>
          <tpl hier="9" item="1"/>
          <tpl hier="11" item="4"/>
          <tpl hier="12" item="7"/>
          <tpl fld="4" item="0"/>
        </tpls>
      </m>
      <m>
        <tpls c="8">
          <tpl hier="1" item="6"/>
          <tpl hier="4" item="3"/>
          <tpl fld="3" item="10"/>
          <tpl fld="2" item="79"/>
          <tpl hier="9" item="1"/>
          <tpl hier="11" item="4"/>
          <tpl hier="12" item="7"/>
          <tpl fld="4" item="0"/>
        </tpls>
      </m>
      <m>
        <tpls c="8">
          <tpl hier="1" item="6"/>
          <tpl hier="4" item="3"/>
          <tpl fld="3" item="12"/>
          <tpl fld="2" item="79"/>
          <tpl hier="9" item="1"/>
          <tpl hier="11" item="4"/>
          <tpl hier="12" item="7"/>
          <tpl fld="4" item="0"/>
        </tpls>
      </m>
      <m>
        <tpls c="8">
          <tpl hier="1" item="6"/>
          <tpl hier="4" item="3"/>
          <tpl fld="3" item="11"/>
          <tpl fld="2" item="79"/>
          <tpl hier="9" item="1"/>
          <tpl hier="11" item="4"/>
          <tpl hier="12" item="7"/>
          <tpl fld="4" item="0"/>
        </tpls>
      </m>
      <m>
        <tpls c="8">
          <tpl hier="1" item="6"/>
          <tpl hier="4" item="3"/>
          <tpl fld="3" item="9"/>
          <tpl fld="2" item="79"/>
          <tpl hier="9" item="1"/>
          <tpl hier="11" item="4"/>
          <tpl hier="12" item="7"/>
          <tpl fld="4" item="0"/>
        </tpls>
      </m>
      <m>
        <tpls c="8">
          <tpl hier="1" item="6"/>
          <tpl hier="4" item="3"/>
          <tpl fld="3" item="57"/>
          <tpl fld="2" item="46"/>
          <tpl hier="9" item="1"/>
          <tpl hier="11" item="4"/>
          <tpl hier="12" item="7"/>
          <tpl fld="4" item="0"/>
        </tpls>
      </m>
      <m>
        <tpls c="8">
          <tpl hier="1" item="6"/>
          <tpl hier="4" item="3"/>
          <tpl fld="3" item="3"/>
          <tpl fld="2" item="46"/>
          <tpl hier="9" item="1"/>
          <tpl hier="11" item="4"/>
          <tpl hier="12" item="7"/>
          <tpl fld="4" item="0"/>
        </tpls>
      </m>
      <m>
        <tpls c="8">
          <tpl hier="1" item="6"/>
          <tpl hier="4" item="3"/>
          <tpl fld="3" item="1"/>
          <tpl fld="2" item="46"/>
          <tpl hier="9" item="1"/>
          <tpl hier="11" item="4"/>
          <tpl hier="12" item="7"/>
          <tpl fld="4" item="0"/>
        </tpls>
      </m>
      <m>
        <tpls c="8">
          <tpl hier="1" item="6"/>
          <tpl hier="4" item="3"/>
          <tpl fld="3" item="20"/>
          <tpl fld="2" item="51"/>
          <tpl hier="9" item="1"/>
          <tpl hier="11" item="4"/>
          <tpl hier="12" item="7"/>
          <tpl fld="4" item="0"/>
        </tpls>
      </m>
      <m>
        <tpls c="8">
          <tpl hier="1" item="6"/>
          <tpl hier="4" item="3"/>
          <tpl fld="3" item="51"/>
          <tpl fld="2" item="51"/>
          <tpl hier="9" item="1"/>
          <tpl hier="11" item="4"/>
          <tpl hier="12" item="7"/>
          <tpl fld="4" item="0"/>
        </tpls>
      </m>
      <m>
        <tpls c="8">
          <tpl hier="1" item="6"/>
          <tpl hier="4" item="3"/>
          <tpl fld="3" item="38"/>
          <tpl fld="2" item="51"/>
          <tpl hier="9" item="1"/>
          <tpl hier="11" item="4"/>
          <tpl hier="12" item="7"/>
          <tpl fld="4" item="0"/>
        </tpls>
      </m>
      <m>
        <tpls c="8">
          <tpl hier="1" item="6"/>
          <tpl hier="4" item="3"/>
          <tpl fld="3" item="18"/>
          <tpl fld="1" item="1"/>
          <tpl hier="9" item="1"/>
          <tpl hier="11" item="4"/>
          <tpl hier="12" item="7"/>
          <tpl fld="4" item="0"/>
        </tpls>
      </m>
      <m>
        <tpls c="8">
          <tpl hier="1" item="6"/>
          <tpl hier="4" item="3"/>
          <tpl fld="3" item="22"/>
          <tpl fld="1" item="1"/>
          <tpl hier="9" item="1"/>
          <tpl hier="11" item="4"/>
          <tpl hier="12" item="7"/>
          <tpl fld="4" item="0"/>
        </tpls>
      </m>
      <m>
        <tpls c="8">
          <tpl hier="1" item="6"/>
          <tpl hier="4" item="3"/>
          <tpl fld="3" item="17"/>
          <tpl fld="1" item="1"/>
          <tpl hier="9" item="1"/>
          <tpl hier="11" item="4"/>
          <tpl hier="12" item="7"/>
          <tpl fld="4" item="0"/>
        </tpls>
      </m>
      <m>
        <tpls c="8">
          <tpl hier="1" item="6"/>
          <tpl hier="4" item="3"/>
          <tpl fld="3" item="21"/>
          <tpl fld="1" item="1"/>
          <tpl hier="9" item="1"/>
          <tpl hier="11" item="4"/>
          <tpl hier="12" item="7"/>
          <tpl fld="4" item="0"/>
        </tpls>
      </m>
      <m>
        <tpls c="8">
          <tpl hier="1" item="6"/>
          <tpl hier="4" item="3"/>
          <tpl fld="3" item="8"/>
          <tpl fld="2" item="58"/>
          <tpl hier="9" item="1"/>
          <tpl hier="11" item="4"/>
          <tpl hier="12" item="7"/>
          <tpl fld="4" item="0"/>
        </tpls>
      </m>
      <m>
        <tpls c="8">
          <tpl hier="1" item="6"/>
          <tpl hier="4" item="3"/>
          <tpl fld="3" item="7"/>
          <tpl fld="2" item="58"/>
          <tpl hier="9" item="1"/>
          <tpl hier="11" item="4"/>
          <tpl hier="12" item="7"/>
          <tpl fld="4" item="0"/>
        </tpls>
      </m>
      <m>
        <tpls c="8">
          <tpl hier="1" item="6"/>
          <tpl hier="4" item="3"/>
          <tpl fld="3" item="6"/>
          <tpl fld="2" item="58"/>
          <tpl hier="9" item="1"/>
          <tpl hier="11" item="4"/>
          <tpl hier="12" item="7"/>
          <tpl fld="4" item="0"/>
        </tpls>
      </m>
      <m>
        <tpls c="8">
          <tpl hier="1" item="6"/>
          <tpl hier="4" item="3"/>
          <tpl fld="3" item="5"/>
          <tpl fld="2" item="58"/>
          <tpl hier="9" item="1"/>
          <tpl hier="11" item="4"/>
          <tpl hier="12" item="7"/>
          <tpl fld="4" item="0"/>
        </tpls>
      </m>
      <m>
        <tpls c="8">
          <tpl hier="1" item="6"/>
          <tpl hier="4" item="3"/>
          <tpl fld="3" item="56"/>
          <tpl fld="2" item="63"/>
          <tpl hier="9" item="1"/>
          <tpl hier="11" item="4"/>
          <tpl hier="12" item="7"/>
          <tpl fld="4" item="0"/>
        </tpls>
      </m>
      <m>
        <tpls c="8">
          <tpl hier="1" item="6"/>
          <tpl hier="4" item="3"/>
          <tpl fld="3" item="0"/>
          <tpl fld="2" item="63"/>
          <tpl hier="9" item="1"/>
          <tpl hier="11" item="4"/>
          <tpl hier="12" item="7"/>
          <tpl fld="4" item="0"/>
        </tpls>
      </m>
      <m>
        <tpls c="8">
          <tpl hier="1" item="6"/>
          <tpl hier="4" item="3"/>
          <tpl fld="3" item="55"/>
          <tpl fld="2" item="63"/>
          <tpl hier="9" item="1"/>
          <tpl hier="11" item="4"/>
          <tpl hier="12" item="7"/>
          <tpl fld="4" item="0"/>
        </tpls>
      </m>
      <m>
        <tpls c="8">
          <tpl hier="1" item="6"/>
          <tpl hier="4" item="3"/>
          <tpl fld="3" item="35"/>
          <tpl fld="2" item="82"/>
          <tpl hier="9" item="1"/>
          <tpl hier="11" item="4"/>
          <tpl hier="12" item="7"/>
          <tpl fld="4" item="0"/>
        </tpls>
      </m>
      <m>
        <tpls c="8">
          <tpl hier="1" item="6"/>
          <tpl hier="4" item="3"/>
          <tpl fld="3" item="40"/>
          <tpl fld="2" item="82"/>
          <tpl hier="9" item="1"/>
          <tpl hier="11" item="4"/>
          <tpl hier="12" item="7"/>
          <tpl fld="4" item="0"/>
        </tpls>
      </m>
      <m>
        <tpls c="8">
          <tpl hier="1" item="6"/>
          <tpl hier="4" item="3"/>
          <tpl fld="3" item="50"/>
          <tpl fld="2" item="82"/>
          <tpl hier="9" item="1"/>
          <tpl hier="11" item="4"/>
          <tpl hier="12" item="7"/>
          <tpl fld="4" item="0"/>
        </tpls>
      </m>
      <m>
        <tpls c="8">
          <tpl hier="1" item="6"/>
          <tpl hier="4" item="3"/>
          <tpl fld="3" item="49"/>
          <tpl fld="2" item="82"/>
          <tpl hier="9" item="1"/>
          <tpl hier="11" item="4"/>
          <tpl hier="12" item="7"/>
          <tpl fld="4" item="0"/>
        </tpls>
      </m>
      <m>
        <tpls c="8">
          <tpl hier="1" item="6"/>
          <tpl hier="4" item="3"/>
          <tpl fld="3" item="37"/>
          <tpl fld="2" item="47"/>
          <tpl hier="9" item="1"/>
          <tpl hier="11" item="4"/>
          <tpl hier="12" item="7"/>
          <tpl fld="4" item="0"/>
        </tpls>
      </m>
      <m>
        <tpls c="8">
          <tpl hier="1" item="6"/>
          <tpl hier="4" item="3"/>
          <tpl fld="3" item="39"/>
          <tpl fld="2" item="47"/>
          <tpl hier="9" item="1"/>
          <tpl hier="11" item="4"/>
          <tpl hier="12" item="7"/>
          <tpl fld="4" item="0"/>
        </tpls>
      </m>
      <m>
        <tpls c="8">
          <tpl hier="1" item="6"/>
          <tpl hier="4" item="3"/>
          <tpl fld="3" item="28"/>
          <tpl fld="2" item="47"/>
          <tpl hier="9" item="1"/>
          <tpl hier="11" item="4"/>
          <tpl hier="12" item="7"/>
          <tpl fld="4" item="0"/>
        </tpls>
      </m>
      <m>
        <tpls c="8">
          <tpl hier="1" item="6"/>
          <tpl hier="4" item="3"/>
          <tpl fld="3" item="19"/>
          <tpl fld="2" item="47"/>
          <tpl hier="9" item="1"/>
          <tpl hier="11" item="4"/>
          <tpl hier="12" item="7"/>
          <tpl fld="4" item="0"/>
        </tpls>
      </m>
      <m>
        <tpls c="8">
          <tpl hier="1" item="6"/>
          <tpl hier="4" item="3"/>
          <tpl fld="3" item="26"/>
          <tpl fld="2" item="52"/>
          <tpl hier="9" item="1"/>
          <tpl hier="11" item="4"/>
          <tpl hier="12" item="7"/>
          <tpl fld="4" item="0"/>
        </tpls>
      </m>
      <m>
        <tpls c="8">
          <tpl hier="1" item="6"/>
          <tpl hier="4" item="3"/>
          <tpl fld="3" item="25"/>
          <tpl fld="2" item="52"/>
          <tpl hier="9" item="1"/>
          <tpl hier="11" item="4"/>
          <tpl hier="12" item="7"/>
          <tpl fld="4" item="0"/>
        </tpls>
      </m>
      <m>
        <tpls c="8">
          <tpl hier="1" item="6"/>
          <tpl hier="4" item="3"/>
          <tpl fld="3" item="24"/>
          <tpl fld="2" item="52"/>
          <tpl hier="9" item="1"/>
          <tpl hier="11" item="4"/>
          <tpl hier="12" item="7"/>
          <tpl fld="4" item="0"/>
        </tpls>
      </m>
      <m>
        <tpls c="8">
          <tpl hier="1" item="6"/>
          <tpl hier="4" item="3"/>
          <tpl fld="3" item="23"/>
          <tpl fld="2" item="52"/>
          <tpl hier="9" item="1"/>
          <tpl hier="11" item="4"/>
          <tpl hier="12" item="7"/>
          <tpl fld="4" item="0"/>
        </tpls>
      </m>
      <m>
        <tpls c="8">
          <tpl hier="1" item="6"/>
          <tpl hier="4" item="3"/>
          <tpl fld="3" item="10"/>
          <tpl fld="2" item="56"/>
          <tpl hier="9" item="1"/>
          <tpl hier="11" item="4"/>
          <tpl hier="12" item="7"/>
          <tpl fld="4" item="0"/>
        </tpls>
      </m>
      <m>
        <tpls c="8">
          <tpl hier="1" item="6"/>
          <tpl hier="4" item="3"/>
          <tpl fld="3" item="12"/>
          <tpl fld="2" item="56"/>
          <tpl hier="9" item="1"/>
          <tpl hier="11" item="4"/>
          <tpl hier="12" item="7"/>
          <tpl fld="4" item="0"/>
        </tpls>
      </m>
      <m>
        <tpls c="8">
          <tpl hier="1" item="6"/>
          <tpl hier="4" item="3"/>
          <tpl fld="3" item="11"/>
          <tpl fld="2" item="56"/>
          <tpl hier="9" item="1"/>
          <tpl hier="11" item="4"/>
          <tpl hier="12" item="7"/>
          <tpl fld="4" item="0"/>
        </tpls>
      </m>
      <m>
        <tpls c="8">
          <tpl hier="1" item="6"/>
          <tpl hier="4" item="3"/>
          <tpl fld="3" item="9"/>
          <tpl fld="2" item="56"/>
          <tpl hier="9" item="1"/>
          <tpl hier="11" item="4"/>
          <tpl hier="12" item="7"/>
          <tpl fld="4" item="0"/>
        </tpls>
      </m>
      <m>
        <tpls c="8">
          <tpl hier="1" item="6"/>
          <tpl hier="4" item="3"/>
          <tpl fld="3" item="57"/>
          <tpl fld="2" item="60"/>
          <tpl hier="9" item="1"/>
          <tpl hier="11" item="4"/>
          <tpl hier="12" item="7"/>
          <tpl fld="4" item="0"/>
        </tpls>
      </m>
      <m>
        <tpls c="8">
          <tpl hier="1" item="6"/>
          <tpl hier="4" item="3"/>
          <tpl fld="3" item="3"/>
          <tpl fld="2" item="60"/>
          <tpl hier="9" item="1"/>
          <tpl hier="11" item="4"/>
          <tpl hier="12" item="7"/>
          <tpl fld="4" item="0"/>
        </tpls>
      </m>
      <m>
        <tpls c="8">
          <tpl hier="1" item="6"/>
          <tpl hier="4" item="3"/>
          <tpl fld="3" item="1"/>
          <tpl fld="2" item="60"/>
          <tpl hier="9" item="1"/>
          <tpl hier="11" item="4"/>
          <tpl hier="12" item="7"/>
          <tpl fld="4" item="0"/>
        </tpls>
      </m>
      <m>
        <tpls c="8">
          <tpl hier="1" item="6"/>
          <tpl hier="4" item="3"/>
          <tpl fld="3" item="20"/>
          <tpl fld="2" item="55"/>
          <tpl hier="9" item="1"/>
          <tpl hier="11" item="4"/>
          <tpl hier="12" item="7"/>
          <tpl fld="4" item="0"/>
        </tpls>
      </m>
      <m>
        <tpls c="8">
          <tpl hier="1" item="6"/>
          <tpl hier="4" item="3"/>
          <tpl fld="3" item="51"/>
          <tpl fld="2" item="55"/>
          <tpl hier="9" item="1"/>
          <tpl hier="11" item="4"/>
          <tpl hier="12" item="7"/>
          <tpl fld="4" item="0"/>
        </tpls>
      </m>
      <m>
        <tpls c="8">
          <tpl hier="1" item="6"/>
          <tpl hier="4" item="3"/>
          <tpl fld="3" item="38"/>
          <tpl fld="2" item="55"/>
          <tpl hier="9" item="1"/>
          <tpl hier="11" item="4"/>
          <tpl hier="12" item="7"/>
          <tpl fld="4" item="0"/>
        </tpls>
      </m>
      <m>
        <tpls c="8">
          <tpl hier="1" item="6"/>
          <tpl hier="4" item="3"/>
          <tpl fld="3" item="44"/>
          <tpl fld="2" item="42"/>
          <tpl hier="9" item="1"/>
          <tpl hier="11" item="4"/>
          <tpl hier="12" item="7"/>
          <tpl fld="4" item="0"/>
        </tpls>
      </m>
      <m>
        <tpls c="8">
          <tpl hier="1" item="6"/>
          <tpl hier="4" item="3"/>
          <tpl fld="3" item="43"/>
          <tpl fld="2" item="42"/>
          <tpl hier="9" item="1"/>
          <tpl hier="11" item="4"/>
          <tpl hier="12" item="7"/>
          <tpl fld="4" item="0"/>
        </tpls>
      </m>
      <m>
        <tpls c="8">
          <tpl hier="1" item="6"/>
          <tpl hier="4" item="3"/>
          <tpl fld="3" item="42"/>
          <tpl fld="2" item="42"/>
          <tpl hier="9" item="1"/>
          <tpl hier="11" item="4"/>
          <tpl hier="12" item="7"/>
          <tpl fld="4" item="0"/>
        </tpls>
      </m>
      <m>
        <tpls c="8">
          <tpl hier="1" item="6"/>
          <tpl hier="4" item="3"/>
          <tpl fld="3" item="41"/>
          <tpl fld="2" item="42"/>
          <tpl hier="9" item="1"/>
          <tpl hier="11" item="4"/>
          <tpl hier="12" item="7"/>
          <tpl fld="4" item="0"/>
        </tpls>
      </m>
      <m>
        <tpls c="8">
          <tpl hier="1" item="6"/>
          <tpl hier="4" item="3"/>
          <tpl fld="3" item="32"/>
          <tpl fld="2" item="62"/>
          <tpl hier="9" item="1"/>
          <tpl hier="11" item="4"/>
          <tpl hier="12" item="7"/>
          <tpl fld="4" item="0"/>
        </tpls>
      </m>
      <m>
        <tpls c="8">
          <tpl hier="1" item="6"/>
          <tpl hier="4" item="3"/>
          <tpl fld="3" item="31"/>
          <tpl fld="2" item="62"/>
          <tpl hier="9" item="1"/>
          <tpl hier="11" item="4"/>
          <tpl hier="12" item="7"/>
          <tpl fld="4" item="0"/>
        </tpls>
      </m>
      <m>
        <tpls c="8">
          <tpl hier="1" item="6"/>
          <tpl hier="4" item="3"/>
          <tpl fld="3" item="30"/>
          <tpl fld="2" item="62"/>
          <tpl hier="9" item="1"/>
          <tpl hier="11" item="4"/>
          <tpl hier="12" item="7"/>
          <tpl fld="4" item="0"/>
        </tpls>
      </m>
      <m>
        <tpls c="8">
          <tpl hier="1" item="6"/>
          <tpl hier="4" item="3"/>
          <tpl fld="3" item="29"/>
          <tpl fld="2" item="62"/>
          <tpl hier="9" item="1"/>
          <tpl hier="11" item="4"/>
          <tpl hier="12" item="7"/>
          <tpl fld="4" item="0"/>
        </tpls>
      </m>
      <m>
        <tpls c="8">
          <tpl hier="1" item="6"/>
          <tpl hier="4" item="3"/>
          <tpl fld="3" item="16"/>
          <tpl fld="2" item="77"/>
          <tpl hier="9" item="1"/>
          <tpl hier="11" item="4"/>
          <tpl hier="12" item="7"/>
          <tpl fld="4" item="0"/>
        </tpls>
      </m>
      <m>
        <tpls c="8">
          <tpl hier="1" item="6"/>
          <tpl hier="4" item="3"/>
          <tpl fld="3" item="15"/>
          <tpl fld="2" item="77"/>
          <tpl hier="9" item="1"/>
          <tpl hier="11" item="4"/>
          <tpl hier="12" item="7"/>
          <tpl fld="4" item="0"/>
        </tpls>
      </m>
      <m>
        <tpls c="8">
          <tpl hier="1" item="6"/>
          <tpl hier="4" item="3"/>
          <tpl fld="3" item="14"/>
          <tpl fld="2" item="77"/>
          <tpl hier="9" item="1"/>
          <tpl hier="11" item="4"/>
          <tpl hier="12" item="7"/>
          <tpl fld="4" item="0"/>
        </tpls>
      </m>
      <m>
        <tpls c="8">
          <tpl hier="1" item="6"/>
          <tpl hier="4" item="3"/>
          <tpl fld="3" item="13"/>
          <tpl fld="2" item="77"/>
          <tpl hier="9" item="1"/>
          <tpl hier="11" item="4"/>
          <tpl hier="12" item="7"/>
          <tpl fld="4" item="0"/>
        </tpls>
      </m>
      <m>
        <tpls c="8">
          <tpl hier="1" item="6"/>
          <tpl hier="4" item="3"/>
          <tpl fld="3" item="4"/>
          <tpl fld="2" item="28"/>
          <tpl hier="9" item="1"/>
          <tpl hier="11" item="4"/>
          <tpl hier="12" item="7"/>
          <tpl fld="4" item="0"/>
        </tpls>
      </m>
      <m>
        <tpls c="8">
          <tpl hier="1" item="6"/>
          <tpl hier="4" item="3"/>
          <tpl fld="3" item="58"/>
          <tpl fld="2" item="28"/>
          <tpl hier="9" item="1"/>
          <tpl hier="11" item="4"/>
          <tpl hier="12" item="7"/>
          <tpl fld="4" item="0"/>
        </tpls>
      </m>
      <m>
        <tpls c="8">
          <tpl hier="1" item="6"/>
          <tpl hier="4" item="3"/>
          <tpl fld="3" item="2"/>
          <tpl fld="2" item="28"/>
          <tpl hier="9" item="1"/>
          <tpl hier="11" item="4"/>
          <tpl hier="12" item="7"/>
          <tpl fld="4" item="0"/>
        </tpls>
      </m>
      <m>
        <tpls c="8">
          <tpl hier="1" item="6"/>
          <tpl hier="4" item="3"/>
          <tpl fld="3" item="54"/>
          <tpl fld="2" item="35"/>
          <tpl hier="9" item="1"/>
          <tpl hier="11" item="4"/>
          <tpl hier="12" item="7"/>
          <tpl fld="4" item="0"/>
        </tpls>
      </m>
      <m>
        <tpls c="8">
          <tpl hier="1" item="6"/>
          <tpl hier="4" item="3"/>
          <tpl fld="3" item="53"/>
          <tpl fld="2" item="35"/>
          <tpl hier="9" item="1"/>
          <tpl hier="11" item="4"/>
          <tpl hier="12" item="7"/>
          <tpl fld="4" item="0"/>
        </tpls>
      </m>
      <m>
        <tpls c="8">
          <tpl hier="1" item="6"/>
          <tpl hier="4" item="3"/>
          <tpl fld="3" item="52"/>
          <tpl fld="2" item="35"/>
          <tpl hier="9" item="1"/>
          <tpl hier="11" item="4"/>
          <tpl hier="12" item="7"/>
          <tpl fld="4" item="0"/>
        </tpls>
      </m>
      <m>
        <tpls c="8">
          <tpl hier="1" item="6"/>
          <tpl hier="4" item="3"/>
          <tpl fld="3" item="48"/>
          <tpl fld="2" item="40"/>
          <tpl hier="9" item="1"/>
          <tpl hier="11" item="4"/>
          <tpl hier="12" item="7"/>
          <tpl fld="4" item="0"/>
        </tpls>
      </m>
      <m>
        <tpls c="8">
          <tpl hier="1" item="6"/>
          <tpl hier="4" item="3"/>
          <tpl fld="3" item="46"/>
          <tpl fld="2" item="40"/>
          <tpl hier="9" item="1"/>
          <tpl hier="11" item="4"/>
          <tpl hier="12" item="7"/>
          <tpl fld="4" item="0"/>
        </tpls>
      </m>
      <m>
        <tpls c="8">
          <tpl hier="1" item="6"/>
          <tpl hier="4" item="3"/>
          <tpl fld="3" item="45"/>
          <tpl fld="2" item="40"/>
          <tpl hier="9" item="1"/>
          <tpl hier="11" item="4"/>
          <tpl hier="12" item="7"/>
          <tpl fld="4" item="0"/>
        </tpls>
      </m>
      <m>
        <tpls c="8">
          <tpl hier="1" item="6"/>
          <tpl hier="4" item="3"/>
          <tpl fld="3" item="47"/>
          <tpl fld="2" item="40"/>
          <tpl hier="9" item="1"/>
          <tpl hier="11" item="4"/>
          <tpl hier="12" item="7"/>
          <tpl fld="4" item="0"/>
        </tpls>
      </m>
      <m>
        <tpls c="8">
          <tpl hier="1" item="6"/>
          <tpl hier="4" item="3"/>
          <tpl fld="3" item="34"/>
          <tpl fld="2" item="54"/>
          <tpl hier="9" item="1"/>
          <tpl hier="11" item="4"/>
          <tpl hier="12" item="7"/>
          <tpl fld="4" item="0"/>
        </tpls>
      </m>
      <m>
        <tpls c="8">
          <tpl hier="1" item="6"/>
          <tpl hier="4" item="3"/>
          <tpl fld="3" item="36"/>
          <tpl fld="2" item="54"/>
          <tpl hier="9" item="1"/>
          <tpl hier="11" item="4"/>
          <tpl hier="12" item="7"/>
          <tpl fld="4" item="0"/>
        </tpls>
      </m>
      <m>
        <tpls c="8">
          <tpl hier="1" item="6"/>
          <tpl hier="4" item="3"/>
          <tpl fld="3" item="27"/>
          <tpl fld="2" item="54"/>
          <tpl hier="9" item="1"/>
          <tpl hier="11" item="4"/>
          <tpl hier="12" item="7"/>
          <tpl fld="4" item="0"/>
        </tpls>
      </m>
      <m>
        <tpls c="8">
          <tpl hier="1" item="6"/>
          <tpl hier="4" item="3"/>
          <tpl fld="3" item="33"/>
          <tpl fld="2" item="54"/>
          <tpl hier="9" item="1"/>
          <tpl hier="11" item="4"/>
          <tpl hier="12" item="7"/>
          <tpl fld="4" item="0"/>
        </tpls>
      </m>
      <m>
        <tpls c="8">
          <tpl hier="1" item="6"/>
          <tpl hier="4" item="3"/>
          <tpl fld="3" item="18"/>
          <tpl fld="2" item="59"/>
          <tpl hier="9" item="1"/>
          <tpl hier="11" item="4"/>
          <tpl hier="12" item="7"/>
          <tpl fld="4" item="0"/>
        </tpls>
      </m>
      <m>
        <tpls c="8">
          <tpl hier="1" item="6"/>
          <tpl hier="4" item="3"/>
          <tpl fld="3" item="22"/>
          <tpl fld="2" item="59"/>
          <tpl hier="9" item="1"/>
          <tpl hier="11" item="4"/>
          <tpl hier="12" item="7"/>
          <tpl fld="4" item="0"/>
        </tpls>
      </m>
      <m>
        <tpls c="8">
          <tpl hier="1" item="6"/>
          <tpl hier="4" item="3"/>
          <tpl fld="3" item="14"/>
          <tpl fld="2" item="59"/>
          <tpl hier="9" item="1"/>
          <tpl hier="11" item="4"/>
          <tpl hier="12" item="7"/>
          <tpl fld="4" item="0"/>
        </tpls>
      </m>
      <m>
        <tpls c="8">
          <tpl hier="1" item="6"/>
          <tpl hier="4" item="3"/>
          <tpl fld="3" item="5"/>
          <tpl fld="2" item="59"/>
          <tpl hier="9" item="1"/>
          <tpl hier="11" item="4"/>
          <tpl hier="12" item="7"/>
          <tpl fld="4" item="0"/>
        </tpls>
      </m>
      <m>
        <tpls c="8">
          <tpl hier="1" item="6"/>
          <tpl hier="4" item="3"/>
          <tpl fld="3" item="40"/>
          <tpl fld="2" item="65"/>
          <tpl hier="9" item="1"/>
          <tpl hier="11" item="4"/>
          <tpl hier="12" item="7"/>
          <tpl fld="4" item="0"/>
        </tpls>
      </m>
      <m>
        <tpls c="8">
          <tpl hier="1" item="6"/>
          <tpl hier="4" item="3"/>
          <tpl fld="3" item="28"/>
          <tpl fld="2" item="65"/>
          <tpl hier="9" item="1"/>
          <tpl hier="11" item="4"/>
          <tpl hier="12" item="7"/>
          <tpl fld="4" item="0"/>
        </tpls>
      </m>
      <m>
        <tpls c="8">
          <tpl hier="1" item="6"/>
          <tpl hier="4" item="3"/>
          <tpl fld="3" item="29"/>
          <tpl fld="2" item="65"/>
          <tpl hier="9" item="1"/>
          <tpl hier="11" item="4"/>
          <tpl hier="12" item="7"/>
          <tpl fld="4" item="0"/>
        </tpls>
      </m>
      <m>
        <tpls c="8">
          <tpl hier="1" item="6"/>
          <tpl hier="4" item="3"/>
          <tpl fld="3" item="8"/>
          <tpl fld="2" item="85"/>
          <tpl hier="9" item="1"/>
          <tpl hier="11" item="4"/>
          <tpl hier="12" item="7"/>
          <tpl fld="4" item="0"/>
        </tpls>
      </m>
      <m>
        <tpls c="8">
          <tpl hier="1" item="6"/>
          <tpl hier="4" item="3"/>
          <tpl fld="3" item="3"/>
          <tpl fld="2" item="85"/>
          <tpl hier="9" item="1"/>
          <tpl hier="11" item="4"/>
          <tpl hier="12" item="7"/>
          <tpl fld="4" item="0"/>
        </tpls>
      </m>
      <m>
        <tpls c="8">
          <tpl hier="1" item="6"/>
          <tpl hier="4" item="3"/>
          <tpl fld="3" item="52"/>
          <tpl fld="2" item="85"/>
          <tpl hier="9" item="1"/>
          <tpl hier="11" item="4"/>
          <tpl hier="12" item="7"/>
          <tpl fld="4" item="0"/>
        </tpls>
      </m>
      <m>
        <tpls c="8">
          <tpl hier="1" item="6"/>
          <tpl hier="4" item="3"/>
          <tpl fld="3" item="32"/>
          <tpl fld="2" item="49"/>
          <tpl hier="9" item="1"/>
          <tpl hier="11" item="4"/>
          <tpl hier="12" item="7"/>
          <tpl fld="4" item="0"/>
        </tpls>
      </m>
      <m>
        <tpls c="8">
          <tpl hier="1" item="6"/>
          <tpl hier="4" item="3"/>
          <tpl fld="3" item="12"/>
          <tpl fld="2" item="49"/>
          <tpl hier="9" item="1"/>
          <tpl hier="11" item="4"/>
          <tpl hier="12" item="7"/>
          <tpl fld="4" item="0"/>
        </tpls>
      </m>
      <m>
        <tpls c="8">
          <tpl hier="1" item="6"/>
          <tpl hier="4" item="3"/>
          <tpl fld="3" item="55"/>
          <tpl fld="2" item="49"/>
          <tpl hier="9" item="1"/>
          <tpl hier="11" item="4"/>
          <tpl hier="12" item="7"/>
          <tpl fld="4" item="0"/>
        </tpls>
      </m>
      <m>
        <tpls c="8">
          <tpl hier="1" item="6"/>
          <tpl hier="4" item="3"/>
          <tpl fld="3" item="37"/>
          <tpl fld="2" item="44"/>
          <tpl hier="9" item="1"/>
          <tpl hier="11" item="4"/>
          <tpl hier="12" item="7"/>
          <tpl fld="4" item="0"/>
        </tpls>
      </m>
      <m>
        <tpls c="8">
          <tpl hier="1" item="6"/>
          <tpl hier="4" item="3"/>
          <tpl fld="3" item="25"/>
          <tpl fld="2" item="44"/>
          <tpl hier="9" item="1"/>
          <tpl hier="11" item="4"/>
          <tpl hier="12" item="7"/>
          <tpl fld="4" item="0"/>
        </tpls>
      </m>
      <m>
        <tpls c="8">
          <tpl hier="1" item="6"/>
          <tpl hier="4" item="3"/>
          <tpl fld="3" item="6"/>
          <tpl fld="2" item="44"/>
          <tpl hier="9" item="1"/>
          <tpl hier="11" item="4"/>
          <tpl hier="12" item="7"/>
          <tpl fld="4" item="0"/>
        </tpls>
      </m>
      <m>
        <tpls c="8">
          <tpl hier="1" item="6"/>
          <tpl hier="4" item="3"/>
          <tpl fld="3" item="44"/>
          <tpl fld="2" item="34"/>
          <tpl hier="9" item="1"/>
          <tpl hier="11" item="4"/>
          <tpl hier="12" item="7"/>
          <tpl fld="4" item="0"/>
        </tpls>
      </m>
      <m>
        <tpls c="8">
          <tpl hier="1" item="6"/>
          <tpl hier="4" item="3"/>
          <tpl fld="3" item="22"/>
          <tpl fld="2" item="34"/>
          <tpl hier="9" item="1"/>
          <tpl hier="11" item="4"/>
          <tpl hier="12" item="7"/>
          <tpl fld="4" item="0"/>
        </tpls>
      </m>
      <m>
        <tpls c="8">
          <tpl hier="1" item="6"/>
          <tpl hier="4" item="3"/>
          <tpl fld="3" item="55"/>
          <tpl fld="2" item="34"/>
          <tpl hier="9" item="1"/>
          <tpl hier="11" item="4"/>
          <tpl hier="12" item="7"/>
          <tpl fld="4" item="0"/>
        </tpls>
      </m>
      <m>
        <tpls c="8">
          <tpl hier="1" item="6"/>
          <tpl hier="4" item="3"/>
          <tpl fld="3" item="8"/>
          <tpl fld="2" item="64"/>
          <tpl hier="9" item="1"/>
          <tpl hier="11" item="4"/>
          <tpl hier="12" item="7"/>
          <tpl fld="4" item="0"/>
        </tpls>
      </m>
      <m>
        <tpls c="8">
          <tpl hier="1" item="6"/>
          <tpl hier="4" item="3"/>
          <tpl fld="3" item="27"/>
          <tpl fld="2" item="64"/>
          <tpl hier="9" item="1"/>
          <tpl hier="11" item="4"/>
          <tpl hier="12" item="7"/>
          <tpl fld="4" item="0"/>
        </tpls>
      </m>
      <m>
        <tpls c="8">
          <tpl hier="1" item="6"/>
          <tpl hier="4" item="3"/>
          <tpl fld="3" item="4"/>
          <tpl fld="2" item="33"/>
          <tpl hier="9" item="1"/>
          <tpl hier="11" item="4"/>
          <tpl hier="12" item="7"/>
          <tpl fld="4" item="0"/>
        </tpls>
      </m>
      <m>
        <tpls c="8">
          <tpl hier="1" item="6"/>
          <tpl hier="4" item="3"/>
          <tpl fld="3" item="47"/>
          <tpl fld="2" item="33"/>
          <tpl hier="9" item="1"/>
          <tpl hier="11" item="4"/>
          <tpl hier="12" item="7"/>
          <tpl fld="4" item="0"/>
        </tpls>
      </m>
      <m>
        <tpls c="8">
          <tpl hier="1" item="6"/>
          <tpl hier="4" item="3"/>
          <tpl fld="3" item="44"/>
          <tpl fld="2" item="22"/>
          <tpl hier="9" item="1"/>
          <tpl hier="11" item="4"/>
          <tpl hier="12" item="7"/>
          <tpl fld="4" item="0"/>
        </tpls>
      </m>
      <m>
        <tpls c="8">
          <tpl hier="1" item="6"/>
          <tpl hier="4" item="3"/>
          <tpl fld="3" item="22"/>
          <tpl fld="2" item="21"/>
          <tpl hier="9" item="1"/>
          <tpl hier="11" item="4"/>
          <tpl hier="12" item="7"/>
          <tpl fld="4" item="0"/>
        </tpls>
      </m>
      <m>
        <tpls c="8">
          <tpl hier="1" item="6"/>
          <tpl hier="4" item="3"/>
          <tpl fld="3" item="2"/>
          <tpl fld="2" item="41"/>
          <tpl hier="9" item="1"/>
          <tpl hier="11" item="4"/>
          <tpl hier="12" item="7"/>
          <tpl fld="4" item="0"/>
        </tpls>
      </m>
      <m>
        <tpls c="8">
          <tpl hier="1" item="6"/>
          <tpl hier="4" item="3"/>
          <tpl fld="3" item="50"/>
          <tpl fld="2" item="14"/>
          <tpl hier="9" item="1"/>
          <tpl hier="11" item="4"/>
          <tpl hier="12" item="7"/>
          <tpl fld="4" item="0"/>
        </tpls>
      </m>
      <m>
        <tpls c="8">
          <tpl hier="1" item="6"/>
          <tpl hier="4" item="3"/>
          <tpl fld="3" item="24"/>
          <tpl fld="2" item="29"/>
          <tpl hier="9" item="1"/>
          <tpl hier="11" item="4"/>
          <tpl hier="12" item="7"/>
          <tpl fld="4" item="0"/>
        </tpls>
      </m>
      <m>
        <tpls c="8">
          <tpl hier="1" item="6"/>
          <tpl hier="4" item="3"/>
          <tpl fld="3" item="1"/>
          <tpl fld="2" item="26"/>
          <tpl hier="9" item="1"/>
          <tpl hier="11" item="4"/>
          <tpl hier="12" item="7"/>
          <tpl fld="4" item="0"/>
        </tpls>
      </m>
      <m>
        <tpls c="8">
          <tpl hier="1" item="6"/>
          <tpl hier="4" item="3"/>
          <tpl fld="3" item="41"/>
          <tpl fld="2" item="17"/>
          <tpl hier="9" item="1"/>
          <tpl hier="11" item="4"/>
          <tpl hier="12" item="7"/>
          <tpl fld="4" item="0"/>
        </tpls>
      </m>
      <m>
        <tpls c="8">
          <tpl hier="1" item="6"/>
          <tpl hier="4" item="3"/>
          <tpl fld="3" item="13"/>
          <tpl fld="2" item="23"/>
          <tpl hier="9" item="1"/>
          <tpl hier="11" item="4"/>
          <tpl hier="12" item="7"/>
          <tpl fld="4" item="0"/>
        </tpls>
      </m>
      <m>
        <tpls c="8">
          <tpl hier="1" item="6"/>
          <tpl hier="4" item="3"/>
          <tpl fld="3" item="31"/>
          <tpl fld="2" item="25"/>
          <tpl hier="9" item="1"/>
          <tpl hier="11" item="4"/>
          <tpl hier="12" item="7"/>
          <tpl fld="4" item="0"/>
        </tpls>
      </m>
      <m>
        <tpls c="8">
          <tpl hier="1" item="6"/>
          <tpl hier="4" item="3"/>
          <tpl fld="3" item="9"/>
          <tpl fld="2" item="16"/>
          <tpl hier="9" item="1"/>
          <tpl hier="11" item="4"/>
          <tpl hier="12" item="7"/>
          <tpl fld="4" item="0"/>
        </tpls>
      </m>
      <m>
        <tpls c="8">
          <tpl hier="1" item="6"/>
          <tpl hier="4" item="3"/>
          <tpl fld="3" item="30"/>
          <tpl fld="2" item="18"/>
          <tpl hier="9" item="1"/>
          <tpl hier="11" item="4"/>
          <tpl hier="12" item="7"/>
          <tpl fld="4" item="0"/>
        </tpls>
      </m>
      <m>
        <tpls c="8">
          <tpl hier="1" item="6"/>
          <tpl hier="4" item="3"/>
          <tpl fld="3" item="40"/>
          <tpl fld="2" item="11"/>
          <tpl hier="9" item="1"/>
          <tpl hier="11" item="4"/>
          <tpl hier="12" item="7"/>
          <tpl fld="4" item="0"/>
        </tpls>
      </m>
      <m>
        <tpls c="8">
          <tpl hier="1" item="6"/>
          <tpl hier="4" item="3"/>
          <tpl fld="3" item="36"/>
          <tpl fld="2" item="57"/>
          <tpl hier="9" item="1"/>
          <tpl hier="11" item="4"/>
          <tpl hier="12" item="7"/>
          <tpl fld="4" item="0"/>
        </tpls>
      </m>
      <m>
        <tpls c="8">
          <tpl hier="1" item="6"/>
          <tpl hier="4" item="3"/>
          <tpl fld="3" item="27"/>
          <tpl fld="2" item="57"/>
          <tpl hier="9" item="1"/>
          <tpl hier="11" item="4"/>
          <tpl hier="12" item="7"/>
          <tpl fld="4" item="0"/>
        </tpls>
      </m>
      <m>
        <tpls c="8">
          <tpl hier="1" item="6"/>
          <tpl hier="4" item="3"/>
          <tpl fld="3" item="33"/>
          <tpl fld="2" item="57"/>
          <tpl hier="9" item="1"/>
          <tpl hier="11" item="4"/>
          <tpl hier="12" item="7"/>
          <tpl fld="4" item="0"/>
        </tpls>
      </m>
      <m>
        <tpls c="8">
          <tpl hier="1" item="6"/>
          <tpl hier="4" item="3"/>
          <tpl fld="3" item="18"/>
          <tpl fld="2" item="61"/>
          <tpl hier="9" item="1"/>
          <tpl hier="11" item="4"/>
          <tpl hier="12" item="7"/>
          <tpl fld="4" item="0"/>
        </tpls>
      </m>
      <m>
        <tpls c="8">
          <tpl hier="1" item="6"/>
          <tpl hier="4" item="3"/>
          <tpl fld="3" item="22"/>
          <tpl fld="2" item="61"/>
          <tpl hier="9" item="1"/>
          <tpl hier="11" item="4"/>
          <tpl hier="12" item="7"/>
          <tpl fld="4" item="0"/>
        </tpls>
      </m>
      <m>
        <tpls c="8">
          <tpl hier="1" item="6"/>
          <tpl hier="4" item="3"/>
          <tpl fld="3" item="17"/>
          <tpl fld="2" item="61"/>
          <tpl hier="9" item="1"/>
          <tpl hier="11" item="4"/>
          <tpl hier="12" item="7"/>
          <tpl fld="4" item="0"/>
        </tpls>
      </m>
      <m>
        <tpls c="8">
          <tpl hier="1" item="6"/>
          <tpl hier="4" item="3"/>
          <tpl fld="3" item="21"/>
          <tpl fld="2" item="61"/>
          <tpl hier="9" item="1"/>
          <tpl hier="11" item="4"/>
          <tpl hier="12" item="7"/>
          <tpl fld="4" item="0"/>
        </tpls>
      </m>
      <m>
        <tpls c="8">
          <tpl hier="1" item="6"/>
          <tpl hier="4" item="3"/>
          <tpl fld="3" item="8"/>
          <tpl fld="2" item="79"/>
          <tpl hier="9" item="1"/>
          <tpl hier="11" item="4"/>
          <tpl hier="12" item="7"/>
          <tpl fld="4" item="0"/>
        </tpls>
      </m>
      <m>
        <tpls c="8">
          <tpl hier="1" item="6"/>
          <tpl hier="4" item="3"/>
          <tpl fld="3" item="7"/>
          <tpl fld="2" item="79"/>
          <tpl hier="9" item="1"/>
          <tpl hier="11" item="4"/>
          <tpl hier="12" item="7"/>
          <tpl fld="4" item="0"/>
        </tpls>
      </m>
      <m>
        <tpls c="8">
          <tpl hier="1" item="6"/>
          <tpl hier="4" item="3"/>
          <tpl fld="3" item="6"/>
          <tpl fld="2" item="79"/>
          <tpl hier="9" item="1"/>
          <tpl hier="11" item="4"/>
          <tpl hier="12" item="7"/>
          <tpl fld="4" item="0"/>
        </tpls>
      </m>
      <m>
        <tpls c="8">
          <tpl hier="1" item="6"/>
          <tpl hier="4" item="3"/>
          <tpl fld="3" item="5"/>
          <tpl fld="2" item="79"/>
          <tpl hier="9" item="1"/>
          <tpl hier="11" item="4"/>
          <tpl hier="12" item="7"/>
          <tpl fld="4" item="0"/>
        </tpls>
      </m>
      <m>
        <tpls c="8">
          <tpl hier="1" item="6"/>
          <tpl hier="4" item="3"/>
          <tpl fld="3" item="56"/>
          <tpl fld="2" item="46"/>
          <tpl hier="9" item="1"/>
          <tpl hier="11" item="4"/>
          <tpl hier="12" item="7"/>
          <tpl fld="4" item="0"/>
        </tpls>
      </m>
      <m>
        <tpls c="8">
          <tpl hier="1" item="6"/>
          <tpl hier="4" item="3"/>
          <tpl fld="3" item="0"/>
          <tpl fld="2" item="46"/>
          <tpl hier="9" item="1"/>
          <tpl hier="11" item="4"/>
          <tpl hier="12" item="7"/>
          <tpl fld="4" item="0"/>
        </tpls>
      </m>
      <m>
        <tpls c="8">
          <tpl hier="1" item="6"/>
          <tpl hier="4" item="3"/>
          <tpl fld="3" item="55"/>
          <tpl fld="2" item="46"/>
          <tpl hier="9" item="1"/>
          <tpl hier="11" item="4"/>
          <tpl hier="12" item="7"/>
          <tpl fld="4" item="0"/>
        </tpls>
      </m>
      <m>
        <tpls c="8">
          <tpl hier="1" item="6"/>
          <tpl hier="4" item="3"/>
          <tpl fld="3" item="35"/>
          <tpl fld="2" item="51"/>
          <tpl hier="9" item="1"/>
          <tpl hier="11" item="4"/>
          <tpl hier="12" item="7"/>
          <tpl fld="4" item="0"/>
        </tpls>
      </m>
      <m>
        <tpls c="8">
          <tpl hier="1" item="6"/>
          <tpl hier="4" item="3"/>
          <tpl fld="3" item="40"/>
          <tpl fld="2" item="51"/>
          <tpl hier="9" item="1"/>
          <tpl hier="11" item="4"/>
          <tpl hier="12" item="7"/>
          <tpl fld="4" item="0"/>
        </tpls>
      </m>
      <m>
        <tpls c="8">
          <tpl hier="1" item="6"/>
          <tpl hier="4" item="3"/>
          <tpl fld="3" item="50"/>
          <tpl fld="2" item="51"/>
          <tpl hier="9" item="1"/>
          <tpl hier="11" item="4"/>
          <tpl hier="12" item="7"/>
          <tpl fld="4" item="0"/>
        </tpls>
      </m>
      <m>
        <tpls c="8">
          <tpl hier="1" item="6"/>
          <tpl hier="4" item="3"/>
          <tpl fld="3" item="49"/>
          <tpl fld="2" item="51"/>
          <tpl hier="9" item="1"/>
          <tpl hier="11" item="4"/>
          <tpl hier="12" item="7"/>
          <tpl fld="4" item="0"/>
        </tpls>
      </m>
      <m>
        <tpls c="8">
          <tpl hier="1" item="6"/>
          <tpl hier="4" item="3"/>
          <tpl fld="3" item="16"/>
          <tpl fld="1" item="1"/>
          <tpl hier="9" item="1"/>
          <tpl hier="11" item="4"/>
          <tpl hier="12" item="7"/>
          <tpl fld="4" item="0"/>
        </tpls>
      </m>
      <m>
        <tpls c="8">
          <tpl hier="1" item="6"/>
          <tpl hier="4" item="3"/>
          <tpl fld="3" item="15"/>
          <tpl fld="1" item="1"/>
          <tpl hier="9" item="1"/>
          <tpl hier="11" item="4"/>
          <tpl hier="12" item="7"/>
          <tpl fld="4" item="0"/>
        </tpls>
      </m>
      <m>
        <tpls c="8">
          <tpl hier="1" item="6"/>
          <tpl hier="4" item="3"/>
          <tpl fld="3" item="14"/>
          <tpl fld="1" item="1"/>
          <tpl hier="9" item="1"/>
          <tpl hier="11" item="4"/>
          <tpl hier="12" item="7"/>
          <tpl fld="4" item="0"/>
        </tpls>
      </m>
      <m>
        <tpls c="8">
          <tpl hier="1" item="6"/>
          <tpl hier="4" item="3"/>
          <tpl fld="3" item="13"/>
          <tpl fld="1" item="1"/>
          <tpl hier="9" item="1"/>
          <tpl hier="11" item="4"/>
          <tpl hier="12" item="7"/>
          <tpl fld="4" item="0"/>
        </tpls>
      </m>
      <m>
        <tpls c="8">
          <tpl hier="1" item="6"/>
          <tpl hier="4" item="3"/>
          <tpl fld="3" item="4"/>
          <tpl fld="2" item="58"/>
          <tpl hier="9" item="1"/>
          <tpl hier="11" item="4"/>
          <tpl hier="12" item="7"/>
          <tpl fld="4" item="0"/>
        </tpls>
      </m>
      <m>
        <tpls c="8">
          <tpl hier="1" item="6"/>
          <tpl hier="4" item="3"/>
          <tpl fld="3" item="58"/>
          <tpl fld="2" item="58"/>
          <tpl hier="9" item="1"/>
          <tpl hier="11" item="4"/>
          <tpl hier="12" item="7"/>
          <tpl fld="4" item="0"/>
        </tpls>
      </m>
      <m>
        <tpls c="8">
          <tpl hier="1" item="6"/>
          <tpl hier="4" item="3"/>
          <tpl fld="3" item="2"/>
          <tpl fld="2" item="58"/>
          <tpl hier="9" item="1"/>
          <tpl hier="11" item="4"/>
          <tpl hier="12" item="7"/>
          <tpl fld="4" item="0"/>
        </tpls>
      </m>
      <m>
        <tpls c="8">
          <tpl hier="1" item="6"/>
          <tpl hier="4" item="3"/>
          <tpl fld="3" item="54"/>
          <tpl fld="2" item="63"/>
          <tpl hier="9" item="1"/>
          <tpl hier="11" item="4"/>
          <tpl hier="12" item="7"/>
          <tpl fld="4" item="0"/>
        </tpls>
      </m>
      <m>
        <tpls c="8">
          <tpl hier="1" item="6"/>
          <tpl hier="4" item="3"/>
          <tpl fld="3" item="53"/>
          <tpl fld="2" item="63"/>
          <tpl hier="9" item="1"/>
          <tpl hier="11" item="4"/>
          <tpl hier="12" item="7"/>
          <tpl fld="4" item="0"/>
        </tpls>
      </m>
      <m>
        <tpls c="8">
          <tpl hier="1" item="6"/>
          <tpl hier="4" item="3"/>
          <tpl fld="3" item="52"/>
          <tpl fld="2" item="63"/>
          <tpl hier="9" item="1"/>
          <tpl hier="11" item="4"/>
          <tpl hier="12" item="7"/>
          <tpl fld="4" item="0"/>
        </tpls>
      </m>
      <m>
        <tpls c="8">
          <tpl hier="1" item="6"/>
          <tpl hier="4" item="3"/>
          <tpl fld="3" item="48"/>
          <tpl fld="2" item="82"/>
          <tpl hier="9" item="1"/>
          <tpl hier="11" item="4"/>
          <tpl hier="12" item="7"/>
          <tpl fld="4" item="0"/>
        </tpls>
      </m>
      <m>
        <tpls c="8">
          <tpl hier="1" item="6"/>
          <tpl hier="4" item="3"/>
          <tpl fld="3" item="46"/>
          <tpl fld="2" item="82"/>
          <tpl hier="9" item="1"/>
          <tpl hier="11" item="4"/>
          <tpl hier="12" item="7"/>
          <tpl fld="4" item="0"/>
        </tpls>
      </m>
      <m>
        <tpls c="8">
          <tpl hier="1" item="6"/>
          <tpl hier="4" item="3"/>
          <tpl fld="3" item="45"/>
          <tpl fld="2" item="82"/>
          <tpl hier="9" item="1"/>
          <tpl hier="11" item="4"/>
          <tpl hier="12" item="7"/>
          <tpl fld="4" item="0"/>
        </tpls>
      </m>
      <m>
        <tpls c="8">
          <tpl hier="1" item="6"/>
          <tpl hier="4" item="3"/>
          <tpl fld="3" item="47"/>
          <tpl fld="2" item="82"/>
          <tpl hier="9" item="1"/>
          <tpl hier="11" item="4"/>
          <tpl hier="12" item="7"/>
          <tpl fld="4" item="0"/>
        </tpls>
      </m>
      <m>
        <tpls c="8">
          <tpl hier="1" item="6"/>
          <tpl hier="4" item="3"/>
          <tpl fld="3" item="34"/>
          <tpl fld="2" item="47"/>
          <tpl hier="9" item="1"/>
          <tpl hier="11" item="4"/>
          <tpl hier="12" item="7"/>
          <tpl fld="4" item="0"/>
        </tpls>
      </m>
      <m>
        <tpls c="8">
          <tpl hier="1" item="6"/>
          <tpl hier="4" item="3"/>
          <tpl fld="3" item="36"/>
          <tpl fld="2" item="47"/>
          <tpl hier="9" item="1"/>
          <tpl hier="11" item="4"/>
          <tpl hier="12" item="7"/>
          <tpl fld="4" item="0"/>
        </tpls>
      </m>
      <m>
        <tpls c="8">
          <tpl hier="1" item="6"/>
          <tpl hier="4" item="3"/>
          <tpl fld="3" item="27"/>
          <tpl fld="2" item="47"/>
          <tpl hier="9" item="1"/>
          <tpl hier="11" item="4"/>
          <tpl hier="12" item="7"/>
          <tpl fld="4" item="0"/>
        </tpls>
      </m>
      <m>
        <tpls c="8">
          <tpl hier="1" item="6"/>
          <tpl hier="4" item="3"/>
          <tpl fld="3" item="33"/>
          <tpl fld="2" item="47"/>
          <tpl hier="9" item="1"/>
          <tpl hier="11" item="4"/>
          <tpl hier="12" item="7"/>
          <tpl fld="4" item="0"/>
        </tpls>
      </m>
      <m>
        <tpls c="8">
          <tpl hier="1" item="6"/>
          <tpl hier="4" item="3"/>
          <tpl fld="3" item="18"/>
          <tpl fld="2" item="52"/>
          <tpl hier="9" item="1"/>
          <tpl hier="11" item="4"/>
          <tpl hier="12" item="7"/>
          <tpl fld="4" item="0"/>
        </tpls>
      </m>
      <m>
        <tpls c="8">
          <tpl hier="1" item="6"/>
          <tpl hier="4" item="3"/>
          <tpl fld="3" item="22"/>
          <tpl fld="2" item="52"/>
          <tpl hier="9" item="1"/>
          <tpl hier="11" item="4"/>
          <tpl hier="12" item="7"/>
          <tpl fld="4" item="0"/>
        </tpls>
      </m>
      <m>
        <tpls c="8">
          <tpl hier="1" item="6"/>
          <tpl hier="4" item="3"/>
          <tpl fld="3" item="17"/>
          <tpl fld="2" item="52"/>
          <tpl hier="9" item="1"/>
          <tpl hier="11" item="4"/>
          <tpl hier="12" item="7"/>
          <tpl fld="4" item="0"/>
        </tpls>
      </m>
      <m>
        <tpls c="8">
          <tpl hier="1" item="6"/>
          <tpl hier="4" item="3"/>
          <tpl fld="3" item="21"/>
          <tpl fld="2" item="52"/>
          <tpl hier="9" item="1"/>
          <tpl hier="11" item="4"/>
          <tpl hier="12" item="7"/>
          <tpl fld="4" item="0"/>
        </tpls>
      </m>
      <m>
        <tpls c="8">
          <tpl hier="1" item="6"/>
          <tpl hier="4" item="3"/>
          <tpl fld="3" item="8"/>
          <tpl fld="2" item="56"/>
          <tpl hier="9" item="1"/>
          <tpl hier="11" item="4"/>
          <tpl hier="12" item="7"/>
          <tpl fld="4" item="0"/>
        </tpls>
      </m>
      <m>
        <tpls c="8">
          <tpl hier="1" item="6"/>
          <tpl hier="4" item="3"/>
          <tpl fld="3" item="7"/>
          <tpl fld="2" item="56"/>
          <tpl hier="9" item="1"/>
          <tpl hier="11" item="4"/>
          <tpl hier="12" item="7"/>
          <tpl fld="4" item="0"/>
        </tpls>
      </m>
      <m>
        <tpls c="8">
          <tpl hier="1" item="6"/>
          <tpl hier="4" item="3"/>
          <tpl fld="3" item="6"/>
          <tpl fld="2" item="56"/>
          <tpl hier="9" item="1"/>
          <tpl hier="11" item="4"/>
          <tpl hier="12" item="7"/>
          <tpl fld="4" item="0"/>
        </tpls>
      </m>
      <m>
        <tpls c="8">
          <tpl hier="1" item="6"/>
          <tpl hier="4" item="3"/>
          <tpl fld="3" item="5"/>
          <tpl fld="2" item="56"/>
          <tpl hier="9" item="1"/>
          <tpl hier="11" item="4"/>
          <tpl hier="12" item="7"/>
          <tpl fld="4" item="0"/>
        </tpls>
      </m>
      <m>
        <tpls c="8">
          <tpl hier="1" item="6"/>
          <tpl hier="4" item="3"/>
          <tpl fld="3" item="56"/>
          <tpl fld="2" item="60"/>
          <tpl hier="9" item="1"/>
          <tpl hier="11" item="4"/>
          <tpl hier="12" item="7"/>
          <tpl fld="4" item="0"/>
        </tpls>
      </m>
      <m>
        <tpls c="8">
          <tpl hier="1" item="6"/>
          <tpl hier="4" item="3"/>
          <tpl fld="3" item="0"/>
          <tpl fld="2" item="60"/>
          <tpl hier="9" item="1"/>
          <tpl hier="11" item="4"/>
          <tpl hier="12" item="7"/>
          <tpl fld="4" item="0"/>
        </tpls>
      </m>
      <m>
        <tpls c="8">
          <tpl hier="1" item="6"/>
          <tpl hier="4" item="3"/>
          <tpl fld="3" item="55"/>
          <tpl fld="2" item="60"/>
          <tpl hier="9" item="1"/>
          <tpl hier="11" item="4"/>
          <tpl hier="12" item="7"/>
          <tpl fld="4" item="0"/>
        </tpls>
      </m>
      <m>
        <tpls c="8">
          <tpl hier="1" item="6"/>
          <tpl hier="4" item="3"/>
          <tpl fld="3" item="35"/>
          <tpl fld="2" item="55"/>
          <tpl hier="9" item="1"/>
          <tpl hier="11" item="4"/>
          <tpl hier="12" item="7"/>
          <tpl fld="4" item="0"/>
        </tpls>
      </m>
      <m>
        <tpls c="8">
          <tpl hier="1" item="6"/>
          <tpl hier="4" item="3"/>
          <tpl fld="3" item="40"/>
          <tpl fld="2" item="55"/>
          <tpl hier="9" item="1"/>
          <tpl hier="11" item="4"/>
          <tpl hier="12" item="7"/>
          <tpl fld="4" item="0"/>
        </tpls>
      </m>
      <m>
        <tpls c="8">
          <tpl hier="1" item="6"/>
          <tpl hier="4" item="3"/>
          <tpl fld="3" item="50"/>
          <tpl fld="2" item="55"/>
          <tpl hier="9" item="1"/>
          <tpl hier="11" item="4"/>
          <tpl hier="12" item="7"/>
          <tpl fld="4" item="0"/>
        </tpls>
      </m>
      <m>
        <tpls c="8">
          <tpl hier="1" item="6"/>
          <tpl hier="4" item="3"/>
          <tpl fld="3" item="49"/>
          <tpl fld="2" item="55"/>
          <tpl hier="9" item="1"/>
          <tpl hier="11" item="4"/>
          <tpl hier="12" item="7"/>
          <tpl fld="4" item="0"/>
        </tpls>
      </m>
      <m>
        <tpls c="8">
          <tpl hier="1" item="6"/>
          <tpl hier="4" item="3"/>
          <tpl fld="3" item="37"/>
          <tpl fld="2" item="42"/>
          <tpl hier="9" item="1"/>
          <tpl hier="11" item="4"/>
          <tpl hier="12" item="7"/>
          <tpl fld="4" item="0"/>
        </tpls>
      </m>
      <m>
        <tpls c="8">
          <tpl hier="1" item="6"/>
          <tpl hier="4" item="3"/>
          <tpl fld="3" item="39"/>
          <tpl fld="2" item="42"/>
          <tpl hier="9" item="1"/>
          <tpl hier="11" item="4"/>
          <tpl hier="12" item="7"/>
          <tpl fld="4" item="0"/>
        </tpls>
      </m>
      <m>
        <tpls c="8">
          <tpl hier="1" item="6"/>
          <tpl hier="4" item="3"/>
          <tpl fld="3" item="28"/>
          <tpl fld="2" item="42"/>
          <tpl hier="9" item="1"/>
          <tpl hier="11" item="4"/>
          <tpl hier="12" item="7"/>
          <tpl fld="4" item="0"/>
        </tpls>
      </m>
      <m>
        <tpls c="8">
          <tpl hier="1" item="6"/>
          <tpl hier="4" item="3"/>
          <tpl fld="3" item="19"/>
          <tpl fld="2" item="42"/>
          <tpl hier="9" item="1"/>
          <tpl hier="11" item="4"/>
          <tpl hier="12" item="7"/>
          <tpl fld="4" item="0"/>
        </tpls>
      </m>
      <m>
        <tpls c="8">
          <tpl hier="1" item="6"/>
          <tpl hier="4" item="3"/>
          <tpl fld="3" item="26"/>
          <tpl fld="2" item="62"/>
          <tpl hier="9" item="1"/>
          <tpl hier="11" item="4"/>
          <tpl hier="12" item="7"/>
          <tpl fld="4" item="0"/>
        </tpls>
      </m>
      <m>
        <tpls c="8">
          <tpl hier="1" item="6"/>
          <tpl hier="4" item="3"/>
          <tpl fld="3" item="25"/>
          <tpl fld="2" item="62"/>
          <tpl hier="9" item="1"/>
          <tpl hier="11" item="4"/>
          <tpl hier="12" item="7"/>
          <tpl fld="4" item="0"/>
        </tpls>
      </m>
      <m>
        <tpls c="8">
          <tpl hier="1" item="6"/>
          <tpl hier="4" item="3"/>
          <tpl fld="3" item="24"/>
          <tpl fld="2" item="62"/>
          <tpl hier="9" item="1"/>
          <tpl hier="11" item="4"/>
          <tpl hier="12" item="7"/>
          <tpl fld="4" item="0"/>
        </tpls>
      </m>
      <m>
        <tpls c="8">
          <tpl hier="1" item="6"/>
          <tpl hier="4" item="3"/>
          <tpl fld="3" item="23"/>
          <tpl fld="2" item="62"/>
          <tpl hier="9" item="1"/>
          <tpl hier="11" item="4"/>
          <tpl hier="12" item="7"/>
          <tpl fld="4" item="0"/>
        </tpls>
      </m>
      <m>
        <tpls c="8">
          <tpl hier="1" item="6"/>
          <tpl hier="4" item="3"/>
          <tpl fld="3" item="10"/>
          <tpl fld="2" item="77"/>
          <tpl hier="9" item="1"/>
          <tpl hier="11" item="4"/>
          <tpl hier="12" item="7"/>
          <tpl fld="4" item="0"/>
        </tpls>
      </m>
      <m>
        <tpls c="8">
          <tpl hier="1" item="6"/>
          <tpl hier="4" item="3"/>
          <tpl fld="3" item="12"/>
          <tpl fld="2" item="77"/>
          <tpl hier="9" item="1"/>
          <tpl hier="11" item="4"/>
          <tpl hier="12" item="7"/>
          <tpl fld="4" item="0"/>
        </tpls>
      </m>
      <m>
        <tpls c="8">
          <tpl hier="1" item="6"/>
          <tpl hier="4" item="3"/>
          <tpl fld="3" item="11"/>
          <tpl fld="2" item="77"/>
          <tpl hier="9" item="1"/>
          <tpl hier="11" item="4"/>
          <tpl hier="12" item="7"/>
          <tpl fld="4" item="0"/>
        </tpls>
      </m>
      <m>
        <tpls c="8">
          <tpl hier="1" item="6"/>
          <tpl hier="4" item="3"/>
          <tpl fld="3" item="9"/>
          <tpl fld="2" item="77"/>
          <tpl hier="9" item="1"/>
          <tpl hier="11" item="4"/>
          <tpl hier="12" item="7"/>
          <tpl fld="4" item="0"/>
        </tpls>
      </m>
      <m>
        <tpls c="8">
          <tpl hier="1" item="6"/>
          <tpl hier="4" item="3"/>
          <tpl fld="3" item="57"/>
          <tpl fld="2" item="28"/>
          <tpl hier="9" item="1"/>
          <tpl hier="11" item="4"/>
          <tpl hier="12" item="7"/>
          <tpl fld="4" item="0"/>
        </tpls>
      </m>
      <m>
        <tpls c="8">
          <tpl hier="1" item="6"/>
          <tpl hier="4" item="3"/>
          <tpl fld="3" item="3"/>
          <tpl fld="2" item="28"/>
          <tpl hier="9" item="1"/>
          <tpl hier="11" item="4"/>
          <tpl hier="12" item="7"/>
          <tpl fld="4" item="0"/>
        </tpls>
      </m>
      <m>
        <tpls c="8">
          <tpl hier="1" item="6"/>
          <tpl hier="4" item="3"/>
          <tpl fld="3" item="1"/>
          <tpl fld="2" item="28"/>
          <tpl hier="9" item="1"/>
          <tpl hier="11" item="4"/>
          <tpl hier="12" item="7"/>
          <tpl fld="4" item="0"/>
        </tpls>
      </m>
      <m>
        <tpls c="8">
          <tpl hier="1" item="6"/>
          <tpl hier="4" item="3"/>
          <tpl fld="3" item="20"/>
          <tpl fld="2" item="35"/>
          <tpl hier="9" item="1"/>
          <tpl hier="11" item="4"/>
          <tpl hier="12" item="7"/>
          <tpl fld="4" item="0"/>
        </tpls>
      </m>
      <m>
        <tpls c="8">
          <tpl hier="1" item="6"/>
          <tpl hier="4" item="3"/>
          <tpl fld="3" item="51"/>
          <tpl fld="2" item="35"/>
          <tpl hier="9" item="1"/>
          <tpl hier="11" item="4"/>
          <tpl hier="12" item="7"/>
          <tpl fld="4" item="0"/>
        </tpls>
      </m>
      <m>
        <tpls c="8">
          <tpl hier="1" item="6"/>
          <tpl hier="4" item="3"/>
          <tpl fld="3" item="38"/>
          <tpl fld="2" item="35"/>
          <tpl hier="9" item="1"/>
          <tpl hier="11" item="4"/>
          <tpl hier="12" item="7"/>
          <tpl fld="4" item="0"/>
        </tpls>
      </m>
      <m>
        <tpls c="8">
          <tpl hier="1" item="6"/>
          <tpl hier="4" item="3"/>
          <tpl fld="3" item="44"/>
          <tpl fld="2" item="40"/>
          <tpl hier="9" item="1"/>
          <tpl hier="11" item="4"/>
          <tpl hier="12" item="7"/>
          <tpl fld="4" item="0"/>
        </tpls>
      </m>
      <m>
        <tpls c="8">
          <tpl hier="1" item="6"/>
          <tpl hier="4" item="3"/>
          <tpl fld="3" item="43"/>
          <tpl fld="2" item="40"/>
          <tpl hier="9" item="1"/>
          <tpl hier="11" item="4"/>
          <tpl hier="12" item="7"/>
          <tpl fld="4" item="0"/>
        </tpls>
      </m>
      <m>
        <tpls c="8">
          <tpl hier="1" item="6"/>
          <tpl hier="4" item="3"/>
          <tpl fld="3" item="42"/>
          <tpl fld="2" item="40"/>
          <tpl hier="9" item="1"/>
          <tpl hier="11" item="4"/>
          <tpl hier="12" item="7"/>
          <tpl fld="4" item="0"/>
        </tpls>
      </m>
      <m>
        <tpls c="8">
          <tpl hier="1" item="6"/>
          <tpl hier="4" item="3"/>
          <tpl fld="3" item="41"/>
          <tpl fld="2" item="40"/>
          <tpl hier="9" item="1"/>
          <tpl hier="11" item="4"/>
          <tpl hier="12" item="7"/>
          <tpl fld="4" item="0"/>
        </tpls>
      </m>
      <m>
        <tpls c="8">
          <tpl hier="1" item="6"/>
          <tpl hier="4" item="3"/>
          <tpl fld="3" item="32"/>
          <tpl fld="2" item="54"/>
          <tpl hier="9" item="1"/>
          <tpl hier="11" item="4"/>
          <tpl hier="12" item="7"/>
          <tpl fld="4" item="0"/>
        </tpls>
      </m>
      <m>
        <tpls c="8">
          <tpl hier="1" item="6"/>
          <tpl hier="4" item="3"/>
          <tpl fld="3" item="31"/>
          <tpl fld="2" item="54"/>
          <tpl hier="9" item="1"/>
          <tpl hier="11" item="4"/>
          <tpl hier="12" item="7"/>
          <tpl fld="4" item="0"/>
        </tpls>
      </m>
      <m>
        <tpls c="8">
          <tpl hier="1" item="6"/>
          <tpl hier="4" item="3"/>
          <tpl fld="3" item="30"/>
          <tpl fld="2" item="54"/>
          <tpl hier="9" item="1"/>
          <tpl hier="11" item="4"/>
          <tpl hier="12" item="7"/>
          <tpl fld="4" item="0"/>
        </tpls>
      </m>
      <m>
        <tpls c="8">
          <tpl hier="1" item="6"/>
          <tpl hier="4" item="3"/>
          <tpl fld="3" item="29"/>
          <tpl fld="2" item="54"/>
          <tpl hier="9" item="1"/>
          <tpl hier="11" item="4"/>
          <tpl hier="12" item="7"/>
          <tpl fld="4" item="0"/>
        </tpls>
      </m>
      <m>
        <tpls c="8">
          <tpl hier="1" item="6"/>
          <tpl hier="4" item="3"/>
          <tpl fld="3" item="16"/>
          <tpl fld="2" item="59"/>
          <tpl hier="9" item="1"/>
          <tpl hier="11" item="4"/>
          <tpl hier="12" item="7"/>
          <tpl fld="4" item="0"/>
        </tpls>
      </m>
      <m>
        <tpls c="8">
          <tpl hier="1" item="6"/>
          <tpl hier="4" item="3"/>
          <tpl fld="3" item="15"/>
          <tpl fld="2" item="59"/>
          <tpl hier="9" item="1"/>
          <tpl hier="11" item="4"/>
          <tpl hier="12" item="7"/>
          <tpl fld="4" item="0"/>
        </tpls>
      </m>
      <m>
        <tpls c="8">
          <tpl hier="1" item="6"/>
          <tpl hier="4" item="3"/>
          <tpl fld="3" item="11"/>
          <tpl fld="2" item="59"/>
          <tpl hier="9" item="1"/>
          <tpl hier="11" item="4"/>
          <tpl hier="12" item="7"/>
          <tpl fld="4" item="0"/>
        </tpls>
      </m>
      <m>
        <tpls c="8">
          <tpl hier="1" item="6"/>
          <tpl hier="4" item="3"/>
          <tpl fld="3" item="46"/>
          <tpl fld="2" item="65"/>
          <tpl hier="9" item="1"/>
          <tpl hier="11" item="4"/>
          <tpl hier="12" item="7"/>
          <tpl fld="4" item="0"/>
        </tpls>
      </m>
      <m>
        <tpls c="8">
          <tpl hier="1" item="6"/>
          <tpl hier="4" item="3"/>
          <tpl fld="3" item="27"/>
          <tpl fld="2" item="65"/>
          <tpl hier="9" item="1"/>
          <tpl hier="11" item="4"/>
          <tpl hier="12" item="7"/>
          <tpl fld="4" item="0"/>
        </tpls>
      </m>
      <m>
        <tpls c="8">
          <tpl hier="1" item="6"/>
          <tpl hier="4" item="3"/>
          <tpl fld="3" item="23"/>
          <tpl fld="2" item="65"/>
          <tpl hier="9" item="1"/>
          <tpl hier="11" item="4"/>
          <tpl hier="12" item="7"/>
          <tpl fld="4" item="0"/>
        </tpls>
      </m>
      <m>
        <tpls c="8">
          <tpl hier="1" item="6"/>
          <tpl hier="4" item="3"/>
          <tpl fld="3" item="4"/>
          <tpl fld="2" item="85"/>
          <tpl hier="9" item="1"/>
          <tpl hier="11" item="4"/>
          <tpl hier="12" item="7"/>
          <tpl fld="4" item="0"/>
        </tpls>
      </m>
      <m>
        <tpls c="8">
          <tpl hier="1" item="6"/>
          <tpl hier="4" item="3"/>
          <tpl fld="3" item="0"/>
          <tpl fld="2" item="85"/>
          <tpl hier="9" item="1"/>
          <tpl hier="11" item="4"/>
          <tpl hier="12" item="7"/>
          <tpl fld="4" item="0"/>
        </tpls>
      </m>
      <m>
        <tpls c="8">
          <tpl hier="1" item="6"/>
          <tpl hier="4" item="3"/>
          <tpl fld="3" item="38"/>
          <tpl fld="2" item="85"/>
          <tpl hier="9" item="1"/>
          <tpl hier="11" item="4"/>
          <tpl hier="12" item="7"/>
          <tpl fld="4" item="0"/>
        </tpls>
      </m>
      <m>
        <tpls c="8">
          <tpl hier="1" item="6"/>
          <tpl hier="4" item="3"/>
          <tpl fld="3" item="26"/>
          <tpl fld="2" item="49"/>
          <tpl hier="9" item="1"/>
          <tpl hier="11" item="4"/>
          <tpl hier="12" item="7"/>
          <tpl fld="4" item="0"/>
        </tpls>
      </m>
      <m>
        <tpls c="8">
          <tpl hier="1" item="6"/>
          <tpl hier="4" item="3"/>
          <tpl fld="3" item="58"/>
          <tpl fld="2" item="49"/>
          <tpl hier="9" item="1"/>
          <tpl hier="11" item="4"/>
          <tpl hier="12" item="7"/>
          <tpl fld="4" item="0"/>
        </tpls>
      </m>
      <m>
        <tpls c="8">
          <tpl hier="1" item="6"/>
          <tpl hier="4" item="3"/>
          <tpl fld="3" item="52"/>
          <tpl fld="2" item="49"/>
          <tpl hier="9" item="1"/>
          <tpl hier="11" item="4"/>
          <tpl hier="12" item="7"/>
          <tpl fld="4" item="0"/>
        </tpls>
      </m>
      <m>
        <tpls c="8">
          <tpl hier="1" item="6"/>
          <tpl hier="4" item="3"/>
          <tpl fld="3" item="34"/>
          <tpl fld="2" item="44"/>
          <tpl hier="9" item="1"/>
          <tpl hier="11" item="4"/>
          <tpl hier="12" item="7"/>
          <tpl fld="4" item="0"/>
        </tpls>
      </m>
      <m>
        <tpls c="8">
          <tpl hier="1" item="6"/>
          <tpl hier="4" item="3"/>
          <tpl fld="3" item="15"/>
          <tpl fld="2" item="44"/>
          <tpl hier="9" item="1"/>
          <tpl hier="11" item="4"/>
          <tpl hier="12" item="7"/>
          <tpl fld="4" item="0"/>
        </tpls>
      </m>
      <m>
        <tpls c="8">
          <tpl hier="1" item="6"/>
          <tpl hier="4" item="3"/>
          <tpl fld="3" item="1"/>
          <tpl fld="2" item="44"/>
          <tpl hier="9" item="1"/>
          <tpl hier="11" item="4"/>
          <tpl hier="12" item="7"/>
          <tpl fld="4" item="0"/>
        </tpls>
      </m>
      <m>
        <tpls c="8">
          <tpl hier="1" item="6"/>
          <tpl hier="4" item="3"/>
          <tpl fld="3" item="37"/>
          <tpl fld="2" item="34"/>
          <tpl hier="9" item="1"/>
          <tpl hier="11" item="4"/>
          <tpl hier="12" item="7"/>
          <tpl fld="4" item="0"/>
        </tpls>
      </m>
      <m>
        <tpls c="8">
          <tpl hier="1" item="6"/>
          <tpl hier="4" item="3"/>
          <tpl fld="3" item="15"/>
          <tpl fld="2" item="34"/>
          <tpl hier="9" item="1"/>
          <tpl hier="11" item="4"/>
          <tpl hier="12" item="7"/>
          <tpl fld="4" item="0"/>
        </tpls>
      </m>
      <m>
        <tpls c="8">
          <tpl hier="1" item="6"/>
          <tpl hier="4" item="3"/>
          <tpl fld="3" item="38"/>
          <tpl fld="2" item="34"/>
          <tpl hier="9" item="1"/>
          <tpl hier="11" item="4"/>
          <tpl hier="12" item="7"/>
          <tpl fld="4" item="0"/>
        </tpls>
      </m>
      <m>
        <tpls c="8">
          <tpl hier="1" item="6"/>
          <tpl hier="4" item="3"/>
          <tpl fld="3" item="4"/>
          <tpl fld="2" item="64"/>
          <tpl hier="9" item="1"/>
          <tpl hier="11" item="4"/>
          <tpl hier="12" item="7"/>
          <tpl fld="4" item="0"/>
        </tpls>
      </m>
      <m>
        <tpls c="8">
          <tpl hier="1" item="6"/>
          <tpl hier="4" item="3"/>
          <tpl fld="3" item="24"/>
          <tpl fld="2" item="64"/>
          <tpl hier="9" item="1"/>
          <tpl hier="11" item="4"/>
          <tpl hier="12" item="7"/>
          <tpl fld="4" item="0"/>
        </tpls>
      </m>
      <m>
        <tpls c="8">
          <tpl hier="1" item="6"/>
          <tpl hier="4" item="3"/>
          <tpl fld="3" item="57"/>
          <tpl fld="2" item="33"/>
          <tpl hier="9" item="1"/>
          <tpl hier="11" item="4"/>
          <tpl hier="12" item="7"/>
          <tpl fld="4" item="0"/>
        </tpls>
      </m>
      <m>
        <tpls c="8">
          <tpl hier="1" item="6"/>
          <tpl hier="4" item="3"/>
          <tpl fld="3" item="41"/>
          <tpl fld="2" item="33"/>
          <tpl hier="9" item="1"/>
          <tpl hier="11" item="4"/>
          <tpl hier="12" item="7"/>
          <tpl fld="4" item="0"/>
        </tpls>
      </m>
      <m>
        <tpls c="8">
          <tpl hier="1" item="6"/>
          <tpl hier="4" item="3"/>
          <tpl fld="3" item="34"/>
          <tpl fld="2" item="22"/>
          <tpl hier="9" item="1"/>
          <tpl hier="11" item="4"/>
          <tpl hier="12" item="7"/>
          <tpl fld="4" item="0"/>
        </tpls>
      </m>
      <m>
        <tpls c="8">
          <tpl hier="1" item="6"/>
          <tpl hier="4" item="3"/>
          <tpl fld="3" item="15"/>
          <tpl fld="2" item="21"/>
          <tpl hier="9" item="1"/>
          <tpl hier="11" item="4"/>
          <tpl hier="12" item="7"/>
          <tpl fld="4" item="0"/>
        </tpls>
      </m>
      <m>
        <tpls c="8">
          <tpl hier="1" item="6"/>
          <tpl hier="4" item="3"/>
          <tpl fld="3" item="13"/>
          <tpl fld="2" item="41"/>
          <tpl hier="9" item="1"/>
          <tpl hier="11" item="4"/>
          <tpl hier="12" item="7"/>
          <tpl fld="4" item="0"/>
        </tpls>
      </m>
      <m>
        <tpls c="8">
          <tpl hier="1" item="6"/>
          <tpl hier="4" item="3"/>
          <tpl fld="3" item="45"/>
          <tpl fld="2" item="14"/>
          <tpl hier="9" item="1"/>
          <tpl hier="11" item="4"/>
          <tpl hier="12" item="7"/>
          <tpl fld="4" item="0"/>
        </tpls>
      </m>
      <m>
        <tpls c="8">
          <tpl hier="1" item="6"/>
          <tpl hier="4" item="3"/>
          <tpl fld="3" item="17"/>
          <tpl fld="2" item="29"/>
          <tpl hier="9" item="1"/>
          <tpl hier="11" item="4"/>
          <tpl hier="12" item="7"/>
          <tpl fld="4" item="0"/>
        </tpls>
      </m>
      <m>
        <tpls c="8">
          <tpl hier="1" item="6"/>
          <tpl hier="4" item="3"/>
          <tpl fld="3" item="55"/>
          <tpl fld="2" item="26"/>
          <tpl hier="9" item="1"/>
          <tpl hier="11" item="4"/>
          <tpl hier="12" item="7"/>
          <tpl fld="4" item="0"/>
        </tpls>
      </m>
      <m>
        <tpls c="8">
          <tpl hier="1" item="6"/>
          <tpl hier="4" item="3"/>
          <tpl fld="3" item="19"/>
          <tpl fld="2" item="17"/>
          <tpl hier="9" item="1"/>
          <tpl hier="11" item="4"/>
          <tpl hier="12" item="7"/>
          <tpl fld="4" item="0"/>
        </tpls>
      </m>
      <m>
        <tpls c="8">
          <tpl hier="1" item="6"/>
          <tpl hier="4" item="3"/>
          <tpl fld="3" item="9"/>
          <tpl fld="2" item="23"/>
          <tpl hier="9" item="1"/>
          <tpl hier="11" item="4"/>
          <tpl hier="12" item="7"/>
          <tpl fld="4" item="0"/>
        </tpls>
      </m>
      <m>
        <tpls c="8">
          <tpl hier="1" item="6"/>
          <tpl hier="4" item="3"/>
          <tpl fld="3" item="25"/>
          <tpl fld="2" item="25"/>
          <tpl hier="9" item="1"/>
          <tpl hier="11" item="4"/>
          <tpl hier="12" item="7"/>
          <tpl fld="4" item="0"/>
        </tpls>
      </m>
      <m>
        <tpls c="8">
          <tpl hier="1" item="6"/>
          <tpl hier="4" item="3"/>
          <tpl fld="3" item="5"/>
          <tpl fld="2" item="16"/>
          <tpl hier="9" item="1"/>
          <tpl hier="11" item="4"/>
          <tpl hier="12" item="7"/>
          <tpl fld="4" item="0"/>
        </tpls>
      </m>
      <m>
        <tpls c="8">
          <tpl hier="1" item="6"/>
          <tpl hier="4" item="3"/>
          <tpl fld="3" item="24"/>
          <tpl fld="2" item="18"/>
          <tpl hier="9" item="1"/>
          <tpl hier="11" item="4"/>
          <tpl hier="12" item="7"/>
          <tpl fld="4" item="0"/>
        </tpls>
      </m>
      <m>
        <tpls c="8">
          <tpl hier="1" item="6"/>
          <tpl hier="4" item="3"/>
          <tpl fld="3" item="46"/>
          <tpl fld="2" item="11"/>
          <tpl hier="9" item="1"/>
          <tpl hier="11" item="4"/>
          <tpl hier="12" item="7"/>
          <tpl fld="4" item="0"/>
        </tpls>
      </m>
      <m>
        <tpls c="8">
          <tpl hier="1" item="6"/>
          <tpl hier="4" item="3"/>
          <tpl fld="3" item="31"/>
          <tpl fld="2" item="57"/>
          <tpl hier="9" item="1"/>
          <tpl hier="11" item="4"/>
          <tpl hier="12" item="7"/>
          <tpl fld="4" item="0"/>
        </tpls>
      </m>
      <m>
        <tpls c="8">
          <tpl hier="1" item="6"/>
          <tpl hier="4" item="3"/>
          <tpl fld="3" item="30"/>
          <tpl fld="2" item="57"/>
          <tpl hier="9" item="1"/>
          <tpl hier="11" item="4"/>
          <tpl hier="12" item="7"/>
          <tpl fld="4" item="0"/>
        </tpls>
      </m>
      <m>
        <tpls c="8">
          <tpl hier="1" item="6"/>
          <tpl hier="4" item="3"/>
          <tpl fld="3" item="29"/>
          <tpl fld="2" item="57"/>
          <tpl hier="9" item="1"/>
          <tpl hier="11" item="4"/>
          <tpl hier="12" item="7"/>
          <tpl fld="4" item="0"/>
        </tpls>
      </m>
      <m>
        <tpls c="8">
          <tpl hier="1" item="6"/>
          <tpl hier="4" item="3"/>
          <tpl fld="3" item="16"/>
          <tpl fld="2" item="61"/>
          <tpl hier="9" item="1"/>
          <tpl hier="11" item="4"/>
          <tpl hier="12" item="7"/>
          <tpl fld="4" item="0"/>
        </tpls>
      </m>
      <m>
        <tpls c="8">
          <tpl hier="1" item="6"/>
          <tpl hier="4" item="3"/>
          <tpl fld="3" item="15"/>
          <tpl fld="2" item="61"/>
          <tpl hier="9" item="1"/>
          <tpl hier="11" item="4"/>
          <tpl hier="12" item="7"/>
          <tpl fld="4" item="0"/>
        </tpls>
      </m>
      <m>
        <tpls c="8">
          <tpl hier="1" item="6"/>
          <tpl hier="4" item="3"/>
          <tpl fld="3" item="14"/>
          <tpl fld="2" item="61"/>
          <tpl hier="9" item="1"/>
          <tpl hier="11" item="4"/>
          <tpl hier="12" item="7"/>
          <tpl fld="4" item="0"/>
        </tpls>
      </m>
      <m>
        <tpls c="8">
          <tpl hier="1" item="6"/>
          <tpl hier="4" item="3"/>
          <tpl fld="3" item="13"/>
          <tpl fld="2" item="61"/>
          <tpl hier="9" item="1"/>
          <tpl hier="11" item="4"/>
          <tpl hier="12" item="7"/>
          <tpl fld="4" item="0"/>
        </tpls>
      </m>
      <m>
        <tpls c="8">
          <tpl hier="1" item="6"/>
          <tpl hier="4" item="3"/>
          <tpl fld="3" item="4"/>
          <tpl fld="2" item="79"/>
          <tpl hier="9" item="1"/>
          <tpl hier="11" item="4"/>
          <tpl hier="12" item="7"/>
          <tpl fld="4" item="0"/>
        </tpls>
      </m>
      <m>
        <tpls c="8">
          <tpl hier="1" item="6"/>
          <tpl hier="4" item="3"/>
          <tpl fld="3" item="58"/>
          <tpl fld="2" item="79"/>
          <tpl hier="9" item="1"/>
          <tpl hier="11" item="4"/>
          <tpl hier="12" item="7"/>
          <tpl fld="4" item="0"/>
        </tpls>
      </m>
      <m>
        <tpls c="8">
          <tpl hier="1" item="6"/>
          <tpl hier="4" item="3"/>
          <tpl fld="3" item="2"/>
          <tpl fld="2" item="79"/>
          <tpl hier="9" item="1"/>
          <tpl hier="11" item="4"/>
          <tpl hier="12" item="7"/>
          <tpl fld="4" item="0"/>
        </tpls>
      </m>
      <m>
        <tpls c="8">
          <tpl hier="1" item="6"/>
          <tpl hier="4" item="3"/>
          <tpl fld="3" item="54"/>
          <tpl fld="2" item="46"/>
          <tpl hier="9" item="1"/>
          <tpl hier="11" item="4"/>
          <tpl hier="12" item="7"/>
          <tpl fld="4" item="0"/>
        </tpls>
      </m>
      <m>
        <tpls c="8">
          <tpl hier="1" item="6"/>
          <tpl hier="4" item="3"/>
          <tpl fld="3" item="53"/>
          <tpl fld="2" item="46"/>
          <tpl hier="9" item="1"/>
          <tpl hier="11" item="4"/>
          <tpl hier="12" item="7"/>
          <tpl fld="4" item="0"/>
        </tpls>
      </m>
      <m>
        <tpls c="8">
          <tpl hier="1" item="6"/>
          <tpl hier="4" item="3"/>
          <tpl fld="3" item="52"/>
          <tpl fld="2" item="46"/>
          <tpl hier="9" item="1"/>
          <tpl hier="11" item="4"/>
          <tpl hier="12" item="7"/>
          <tpl fld="4" item="0"/>
        </tpls>
      </m>
      <m>
        <tpls c="8">
          <tpl hier="1" item="6"/>
          <tpl hier="4" item="3"/>
          <tpl fld="3" item="48"/>
          <tpl fld="2" item="51"/>
          <tpl hier="9" item="1"/>
          <tpl hier="11" item="4"/>
          <tpl hier="12" item="7"/>
          <tpl fld="4" item="0"/>
        </tpls>
      </m>
      <m>
        <tpls c="8">
          <tpl hier="1" item="6"/>
          <tpl hier="4" item="3"/>
          <tpl fld="3" item="46"/>
          <tpl fld="2" item="51"/>
          <tpl hier="9" item="1"/>
          <tpl hier="11" item="4"/>
          <tpl hier="12" item="7"/>
          <tpl fld="4" item="0"/>
        </tpls>
      </m>
      <m>
        <tpls c="8">
          <tpl hier="1" item="6"/>
          <tpl hier="4" item="3"/>
          <tpl fld="3" item="45"/>
          <tpl fld="2" item="51"/>
          <tpl hier="9" item="1"/>
          <tpl hier="11" item="4"/>
          <tpl hier="12" item="7"/>
          <tpl fld="4" item="0"/>
        </tpls>
      </m>
      <m>
        <tpls c="8">
          <tpl hier="1" item="6"/>
          <tpl hier="4" item="3"/>
          <tpl fld="3" item="47"/>
          <tpl fld="2" item="51"/>
          <tpl hier="9" item="1"/>
          <tpl hier="11" item="4"/>
          <tpl hier="12" item="7"/>
          <tpl fld="4" item="0"/>
        </tpls>
      </m>
      <m>
        <tpls c="8">
          <tpl hier="1" item="6"/>
          <tpl hier="4" item="3"/>
          <tpl fld="3" item="10"/>
          <tpl fld="1" item="1"/>
          <tpl hier="9" item="1"/>
          <tpl hier="11" item="4"/>
          <tpl hier="12" item="7"/>
          <tpl fld="4" item="0"/>
        </tpls>
      </m>
      <m>
        <tpls c="8">
          <tpl hier="1" item="6"/>
          <tpl hier="4" item="3"/>
          <tpl fld="3" item="12"/>
          <tpl fld="1" item="1"/>
          <tpl hier="9" item="1"/>
          <tpl hier="11" item="4"/>
          <tpl hier="12" item="7"/>
          <tpl fld="4" item="0"/>
        </tpls>
      </m>
      <m>
        <tpls c="8">
          <tpl hier="1" item="6"/>
          <tpl hier="4" item="3"/>
          <tpl fld="3" item="11"/>
          <tpl fld="1" item="1"/>
          <tpl hier="9" item="1"/>
          <tpl hier="11" item="4"/>
          <tpl hier="12" item="7"/>
          <tpl fld="4" item="0"/>
        </tpls>
      </m>
      <m>
        <tpls c="8">
          <tpl hier="1" item="6"/>
          <tpl hier="4" item="3"/>
          <tpl fld="3" item="9"/>
          <tpl fld="1" item="1"/>
          <tpl hier="9" item="1"/>
          <tpl hier="11" item="4"/>
          <tpl hier="12" item="7"/>
          <tpl fld="4" item="0"/>
        </tpls>
      </m>
      <m>
        <tpls c="8">
          <tpl hier="1" item="6"/>
          <tpl hier="4" item="3"/>
          <tpl fld="3" item="57"/>
          <tpl fld="2" item="58"/>
          <tpl hier="9" item="1"/>
          <tpl hier="11" item="4"/>
          <tpl hier="12" item="7"/>
          <tpl fld="4" item="0"/>
        </tpls>
      </m>
      <m>
        <tpls c="8">
          <tpl hier="1" item="6"/>
          <tpl hier="4" item="3"/>
          <tpl fld="3" item="3"/>
          <tpl fld="2" item="58"/>
          <tpl hier="9" item="1"/>
          <tpl hier="11" item="4"/>
          <tpl hier="12" item="7"/>
          <tpl fld="4" item="0"/>
        </tpls>
      </m>
      <m>
        <tpls c="8">
          <tpl hier="1" item="6"/>
          <tpl hier="4" item="3"/>
          <tpl fld="3" item="1"/>
          <tpl fld="2" item="58"/>
          <tpl hier="9" item="1"/>
          <tpl hier="11" item="4"/>
          <tpl hier="12" item="7"/>
          <tpl fld="4" item="0"/>
        </tpls>
      </m>
      <m>
        <tpls c="8">
          <tpl hier="1" item="6"/>
          <tpl hier="4" item="3"/>
          <tpl fld="3" item="20"/>
          <tpl fld="2" item="63"/>
          <tpl hier="9" item="1"/>
          <tpl hier="11" item="4"/>
          <tpl hier="12" item="7"/>
          <tpl fld="4" item="0"/>
        </tpls>
      </m>
      <m>
        <tpls c="8">
          <tpl hier="1" item="6"/>
          <tpl hier="4" item="3"/>
          <tpl fld="3" item="51"/>
          <tpl fld="2" item="63"/>
          <tpl hier="9" item="1"/>
          <tpl hier="11" item="4"/>
          <tpl hier="12" item="7"/>
          <tpl fld="4" item="0"/>
        </tpls>
      </m>
      <m>
        <tpls c="8">
          <tpl hier="1" item="6"/>
          <tpl hier="4" item="3"/>
          <tpl fld="3" item="38"/>
          <tpl fld="2" item="63"/>
          <tpl hier="9" item="1"/>
          <tpl hier="11" item="4"/>
          <tpl hier="12" item="7"/>
          <tpl fld="4" item="0"/>
        </tpls>
      </m>
      <m>
        <tpls c="8">
          <tpl hier="1" item="6"/>
          <tpl hier="4" item="3"/>
          <tpl fld="3" item="44"/>
          <tpl fld="2" item="82"/>
          <tpl hier="9" item="1"/>
          <tpl hier="11" item="4"/>
          <tpl hier="12" item="7"/>
          <tpl fld="4" item="0"/>
        </tpls>
      </m>
      <m>
        <tpls c="8">
          <tpl hier="1" item="6"/>
          <tpl hier="4" item="3"/>
          <tpl fld="3" item="43"/>
          <tpl fld="2" item="82"/>
          <tpl hier="9" item="1"/>
          <tpl hier="11" item="4"/>
          <tpl hier="12" item="7"/>
          <tpl fld="4" item="0"/>
        </tpls>
      </m>
      <m>
        <tpls c="8">
          <tpl hier="1" item="6"/>
          <tpl hier="4" item="3"/>
          <tpl fld="3" item="42"/>
          <tpl fld="2" item="82"/>
          <tpl hier="9" item="1"/>
          <tpl hier="11" item="4"/>
          <tpl hier="12" item="7"/>
          <tpl fld="4" item="0"/>
        </tpls>
      </m>
      <m>
        <tpls c="8">
          <tpl hier="1" item="6"/>
          <tpl hier="4" item="3"/>
          <tpl fld="3" item="41"/>
          <tpl fld="2" item="82"/>
          <tpl hier="9" item="1"/>
          <tpl hier="11" item="4"/>
          <tpl hier="12" item="7"/>
          <tpl fld="4" item="0"/>
        </tpls>
      </m>
      <m>
        <tpls c="8">
          <tpl hier="1" item="6"/>
          <tpl hier="4" item="3"/>
          <tpl fld="3" item="32"/>
          <tpl fld="2" item="47"/>
          <tpl hier="9" item="1"/>
          <tpl hier="11" item="4"/>
          <tpl hier="12" item="7"/>
          <tpl fld="4" item="0"/>
        </tpls>
      </m>
      <m>
        <tpls c="8">
          <tpl hier="1" item="6"/>
          <tpl hier="4" item="3"/>
          <tpl fld="3" item="31"/>
          <tpl fld="2" item="47"/>
          <tpl hier="9" item="1"/>
          <tpl hier="11" item="4"/>
          <tpl hier="12" item="7"/>
          <tpl fld="4" item="0"/>
        </tpls>
      </m>
      <m>
        <tpls c="8">
          <tpl hier="1" item="6"/>
          <tpl hier="4" item="3"/>
          <tpl fld="3" item="30"/>
          <tpl fld="2" item="47"/>
          <tpl hier="9" item="1"/>
          <tpl hier="11" item="4"/>
          <tpl hier="12" item="7"/>
          <tpl fld="4" item="0"/>
        </tpls>
      </m>
      <m>
        <tpls c="8">
          <tpl hier="1" item="6"/>
          <tpl hier="4" item="3"/>
          <tpl fld="3" item="29"/>
          <tpl fld="2" item="47"/>
          <tpl hier="9" item="1"/>
          <tpl hier="11" item="4"/>
          <tpl hier="12" item="7"/>
          <tpl fld="4" item="0"/>
        </tpls>
      </m>
      <m>
        <tpls c="8">
          <tpl hier="1" item="6"/>
          <tpl hier="4" item="3"/>
          <tpl fld="3" item="16"/>
          <tpl fld="2" item="52"/>
          <tpl hier="9" item="1"/>
          <tpl hier="11" item="4"/>
          <tpl hier="12" item="7"/>
          <tpl fld="4" item="0"/>
        </tpls>
      </m>
      <m>
        <tpls c="8">
          <tpl hier="1" item="6"/>
          <tpl hier="4" item="3"/>
          <tpl fld="3" item="15"/>
          <tpl fld="2" item="52"/>
          <tpl hier="9" item="1"/>
          <tpl hier="11" item="4"/>
          <tpl hier="12" item="7"/>
          <tpl fld="4" item="0"/>
        </tpls>
      </m>
      <m>
        <tpls c="8">
          <tpl hier="1" item="6"/>
          <tpl hier="4" item="3"/>
          <tpl fld="3" item="14"/>
          <tpl fld="2" item="52"/>
          <tpl hier="9" item="1"/>
          <tpl hier="11" item="4"/>
          <tpl hier="12" item="7"/>
          <tpl fld="4" item="0"/>
        </tpls>
      </m>
      <m>
        <tpls c="8">
          <tpl hier="1" item="6"/>
          <tpl hier="4" item="3"/>
          <tpl fld="3" item="13"/>
          <tpl fld="2" item="52"/>
          <tpl hier="9" item="1"/>
          <tpl hier="11" item="4"/>
          <tpl hier="12" item="7"/>
          <tpl fld="4" item="0"/>
        </tpls>
      </m>
      <m>
        <tpls c="8">
          <tpl hier="1" item="6"/>
          <tpl hier="4" item="3"/>
          <tpl fld="3" item="4"/>
          <tpl fld="2" item="56"/>
          <tpl hier="9" item="1"/>
          <tpl hier="11" item="4"/>
          <tpl hier="12" item="7"/>
          <tpl fld="4" item="0"/>
        </tpls>
      </m>
      <m>
        <tpls c="8">
          <tpl hier="1" item="6"/>
          <tpl hier="4" item="3"/>
          <tpl fld="3" item="58"/>
          <tpl fld="2" item="56"/>
          <tpl hier="9" item="1"/>
          <tpl hier="11" item="4"/>
          <tpl hier="12" item="7"/>
          <tpl fld="4" item="0"/>
        </tpls>
      </m>
      <m>
        <tpls c="8">
          <tpl hier="1" item="6"/>
          <tpl hier="4" item="3"/>
          <tpl fld="3" item="2"/>
          <tpl fld="2" item="56"/>
          <tpl hier="9" item="1"/>
          <tpl hier="11" item="4"/>
          <tpl hier="12" item="7"/>
          <tpl fld="4" item="0"/>
        </tpls>
      </m>
      <m>
        <tpls c="8">
          <tpl hier="1" item="6"/>
          <tpl hier="4" item="3"/>
          <tpl fld="3" item="54"/>
          <tpl fld="2" item="60"/>
          <tpl hier="9" item="1"/>
          <tpl hier="11" item="4"/>
          <tpl hier="12" item="7"/>
          <tpl fld="4" item="0"/>
        </tpls>
      </m>
      <m>
        <tpls c="8">
          <tpl hier="1" item="6"/>
          <tpl hier="4" item="3"/>
          <tpl fld="3" item="53"/>
          <tpl fld="2" item="60"/>
          <tpl hier="9" item="1"/>
          <tpl hier="11" item="4"/>
          <tpl hier="12" item="7"/>
          <tpl fld="4" item="0"/>
        </tpls>
      </m>
      <m>
        <tpls c="8">
          <tpl hier="1" item="6"/>
          <tpl hier="4" item="3"/>
          <tpl fld="3" item="52"/>
          <tpl fld="2" item="60"/>
          <tpl hier="9" item="1"/>
          <tpl hier="11" item="4"/>
          <tpl hier="12" item="7"/>
          <tpl fld="4" item="0"/>
        </tpls>
      </m>
      <m>
        <tpls c="8">
          <tpl hier="1" item="6"/>
          <tpl hier="4" item="3"/>
          <tpl fld="3" item="48"/>
          <tpl fld="2" item="55"/>
          <tpl hier="9" item="1"/>
          <tpl hier="11" item="4"/>
          <tpl hier="12" item="7"/>
          <tpl fld="4" item="0"/>
        </tpls>
      </m>
      <m>
        <tpls c="8">
          <tpl hier="1" item="6"/>
          <tpl hier="4" item="3"/>
          <tpl fld="3" item="46"/>
          <tpl fld="2" item="55"/>
          <tpl hier="9" item="1"/>
          <tpl hier="11" item="4"/>
          <tpl hier="12" item="7"/>
          <tpl fld="4" item="0"/>
        </tpls>
      </m>
      <m>
        <tpls c="8">
          <tpl hier="1" item="6"/>
          <tpl hier="4" item="3"/>
          <tpl fld="3" item="45"/>
          <tpl fld="2" item="55"/>
          <tpl hier="9" item="1"/>
          <tpl hier="11" item="4"/>
          <tpl hier="12" item="7"/>
          <tpl fld="4" item="0"/>
        </tpls>
      </m>
      <m>
        <tpls c="8">
          <tpl hier="1" item="6"/>
          <tpl hier="4" item="3"/>
          <tpl fld="3" item="47"/>
          <tpl fld="2" item="55"/>
          <tpl hier="9" item="1"/>
          <tpl hier="11" item="4"/>
          <tpl hier="12" item="7"/>
          <tpl fld="4" item="0"/>
        </tpls>
      </m>
      <m>
        <tpls c="8">
          <tpl hier="1" item="6"/>
          <tpl hier="4" item="3"/>
          <tpl fld="3" item="34"/>
          <tpl fld="2" item="42"/>
          <tpl hier="9" item="1"/>
          <tpl hier="11" item="4"/>
          <tpl hier="12" item="7"/>
          <tpl fld="4" item="0"/>
        </tpls>
      </m>
      <m>
        <tpls c="8">
          <tpl hier="1" item="6"/>
          <tpl hier="4" item="3"/>
          <tpl fld="3" item="36"/>
          <tpl fld="2" item="42"/>
          <tpl hier="9" item="1"/>
          <tpl hier="11" item="4"/>
          <tpl hier="12" item="7"/>
          <tpl fld="4" item="0"/>
        </tpls>
      </m>
      <m>
        <tpls c="8">
          <tpl hier="1" item="6"/>
          <tpl hier="4" item="3"/>
          <tpl fld="3" item="27"/>
          <tpl fld="2" item="42"/>
          <tpl hier="9" item="1"/>
          <tpl hier="11" item="4"/>
          <tpl hier="12" item="7"/>
          <tpl fld="4" item="0"/>
        </tpls>
      </m>
      <m>
        <tpls c="8">
          <tpl hier="1" item="6"/>
          <tpl hier="4" item="3"/>
          <tpl fld="3" item="33"/>
          <tpl fld="2" item="42"/>
          <tpl hier="9" item="1"/>
          <tpl hier="11" item="4"/>
          <tpl hier="12" item="7"/>
          <tpl fld="4" item="0"/>
        </tpls>
      </m>
      <m>
        <tpls c="8">
          <tpl hier="1" item="6"/>
          <tpl hier="4" item="3"/>
          <tpl fld="3" item="18"/>
          <tpl fld="2" item="62"/>
          <tpl hier="9" item="1"/>
          <tpl hier="11" item="4"/>
          <tpl hier="12" item="7"/>
          <tpl fld="4" item="0"/>
        </tpls>
      </m>
      <m>
        <tpls c="8">
          <tpl hier="1" item="6"/>
          <tpl hier="4" item="3"/>
          <tpl fld="3" item="22"/>
          <tpl fld="2" item="62"/>
          <tpl hier="9" item="1"/>
          <tpl hier="11" item="4"/>
          <tpl hier="12" item="7"/>
          <tpl fld="4" item="0"/>
        </tpls>
      </m>
      <m>
        <tpls c="8">
          <tpl hier="1" item="6"/>
          <tpl hier="4" item="3"/>
          <tpl fld="3" item="17"/>
          <tpl fld="2" item="62"/>
          <tpl hier="9" item="1"/>
          <tpl hier="11" item="4"/>
          <tpl hier="12" item="7"/>
          <tpl fld="4" item="0"/>
        </tpls>
      </m>
      <m>
        <tpls c="8">
          <tpl hier="1" item="6"/>
          <tpl hier="4" item="3"/>
          <tpl fld="3" item="21"/>
          <tpl fld="2" item="62"/>
          <tpl hier="9" item="1"/>
          <tpl hier="11" item="4"/>
          <tpl hier="12" item="7"/>
          <tpl fld="4" item="0"/>
        </tpls>
      </m>
      <m>
        <tpls c="8">
          <tpl hier="1" item="6"/>
          <tpl hier="4" item="3"/>
          <tpl fld="3" item="8"/>
          <tpl fld="2" item="77"/>
          <tpl hier="9" item="1"/>
          <tpl hier="11" item="4"/>
          <tpl hier="12" item="7"/>
          <tpl fld="4" item="0"/>
        </tpls>
      </m>
      <m>
        <tpls c="8">
          <tpl hier="1" item="6"/>
          <tpl hier="4" item="3"/>
          <tpl fld="3" item="7"/>
          <tpl fld="2" item="77"/>
          <tpl hier="9" item="1"/>
          <tpl hier="11" item="4"/>
          <tpl hier="12" item="7"/>
          <tpl fld="4" item="0"/>
        </tpls>
      </m>
      <m>
        <tpls c="8">
          <tpl hier="1" item="6"/>
          <tpl hier="4" item="3"/>
          <tpl fld="3" item="6"/>
          <tpl fld="2" item="77"/>
          <tpl hier="9" item="1"/>
          <tpl hier="11" item="4"/>
          <tpl hier="12" item="7"/>
          <tpl fld="4" item="0"/>
        </tpls>
      </m>
      <m>
        <tpls c="8">
          <tpl hier="1" item="6"/>
          <tpl hier="4" item="3"/>
          <tpl fld="3" item="5"/>
          <tpl fld="2" item="77"/>
          <tpl hier="9" item="1"/>
          <tpl hier="11" item="4"/>
          <tpl hier="12" item="7"/>
          <tpl fld="4" item="0"/>
        </tpls>
      </m>
      <m>
        <tpls c="8">
          <tpl hier="1" item="6"/>
          <tpl hier="4" item="3"/>
          <tpl fld="3" item="56"/>
          <tpl fld="2" item="28"/>
          <tpl hier="9" item="1"/>
          <tpl hier="11" item="4"/>
          <tpl hier="12" item="7"/>
          <tpl fld="4" item="0"/>
        </tpls>
      </m>
      <m>
        <tpls c="8">
          <tpl hier="1" item="6"/>
          <tpl hier="4" item="3"/>
          <tpl fld="3" item="0"/>
          <tpl fld="2" item="28"/>
          <tpl hier="9" item="1"/>
          <tpl hier="11" item="4"/>
          <tpl hier="12" item="7"/>
          <tpl fld="4" item="0"/>
        </tpls>
      </m>
      <m>
        <tpls c="8">
          <tpl hier="1" item="6"/>
          <tpl hier="4" item="3"/>
          <tpl fld="3" item="55"/>
          <tpl fld="2" item="28"/>
          <tpl hier="9" item="1"/>
          <tpl hier="11" item="4"/>
          <tpl hier="12" item="7"/>
          <tpl fld="4" item="0"/>
        </tpls>
      </m>
      <m>
        <tpls c="8">
          <tpl hier="1" item="6"/>
          <tpl hier="4" item="3"/>
          <tpl fld="3" item="35"/>
          <tpl fld="2" item="35"/>
          <tpl hier="9" item="1"/>
          <tpl hier="11" item="4"/>
          <tpl hier="12" item="7"/>
          <tpl fld="4" item="0"/>
        </tpls>
      </m>
      <m>
        <tpls c="8">
          <tpl hier="1" item="6"/>
          <tpl hier="4" item="3"/>
          <tpl fld="3" item="40"/>
          <tpl fld="2" item="35"/>
          <tpl hier="9" item="1"/>
          <tpl hier="11" item="4"/>
          <tpl hier="12" item="7"/>
          <tpl fld="4" item="0"/>
        </tpls>
      </m>
      <m>
        <tpls c="8">
          <tpl hier="1" item="6"/>
          <tpl hier="4" item="3"/>
          <tpl fld="3" item="50"/>
          <tpl fld="2" item="35"/>
          <tpl hier="9" item="1"/>
          <tpl hier="11" item="4"/>
          <tpl hier="12" item="7"/>
          <tpl fld="4" item="0"/>
        </tpls>
      </m>
      <m>
        <tpls c="8">
          <tpl hier="1" item="6"/>
          <tpl hier="4" item="3"/>
          <tpl fld="3" item="49"/>
          <tpl fld="2" item="35"/>
          <tpl hier="9" item="1"/>
          <tpl hier="11" item="4"/>
          <tpl hier="12" item="7"/>
          <tpl fld="4" item="0"/>
        </tpls>
      </m>
      <m>
        <tpls c="8">
          <tpl hier="1" item="6"/>
          <tpl hier="4" item="3"/>
          <tpl fld="3" item="37"/>
          <tpl fld="2" item="40"/>
          <tpl hier="9" item="1"/>
          <tpl hier="11" item="4"/>
          <tpl hier="12" item="7"/>
          <tpl fld="4" item="0"/>
        </tpls>
      </m>
      <m>
        <tpls c="8">
          <tpl hier="1" item="6"/>
          <tpl hier="4" item="3"/>
          <tpl fld="3" item="39"/>
          <tpl fld="2" item="40"/>
          <tpl hier="9" item="1"/>
          <tpl hier="11" item="4"/>
          <tpl hier="12" item="7"/>
          <tpl fld="4" item="0"/>
        </tpls>
      </m>
      <m>
        <tpls c="8">
          <tpl hier="1" item="6"/>
          <tpl hier="4" item="3"/>
          <tpl fld="3" item="28"/>
          <tpl fld="2" item="40"/>
          <tpl hier="9" item="1"/>
          <tpl hier="11" item="4"/>
          <tpl hier="12" item="7"/>
          <tpl fld="4" item="0"/>
        </tpls>
      </m>
      <m>
        <tpls c="8">
          <tpl hier="1" item="6"/>
          <tpl hier="4" item="3"/>
          <tpl fld="3" item="19"/>
          <tpl fld="2" item="40"/>
          <tpl hier="9" item="1"/>
          <tpl hier="11" item="4"/>
          <tpl hier="12" item="7"/>
          <tpl fld="4" item="0"/>
        </tpls>
      </m>
      <m>
        <tpls c="8">
          <tpl hier="1" item="6"/>
          <tpl hier="4" item="3"/>
          <tpl fld="3" item="26"/>
          <tpl fld="2" item="54"/>
          <tpl hier="9" item="1"/>
          <tpl hier="11" item="4"/>
          <tpl hier="12" item="7"/>
          <tpl fld="4" item="0"/>
        </tpls>
      </m>
      <m>
        <tpls c="8">
          <tpl hier="1" item="6"/>
          <tpl hier="4" item="3"/>
          <tpl fld="3" item="25"/>
          <tpl fld="2" item="54"/>
          <tpl hier="9" item="1"/>
          <tpl hier="11" item="4"/>
          <tpl hier="12" item="7"/>
          <tpl fld="4" item="0"/>
        </tpls>
      </m>
      <m>
        <tpls c="8">
          <tpl hier="1" item="6"/>
          <tpl hier="4" item="3"/>
          <tpl fld="3" item="24"/>
          <tpl fld="2" item="54"/>
          <tpl hier="9" item="1"/>
          <tpl hier="11" item="4"/>
          <tpl hier="12" item="7"/>
          <tpl fld="4" item="0"/>
        </tpls>
      </m>
      <m>
        <tpls c="8">
          <tpl hier="1" item="6"/>
          <tpl hier="4" item="3"/>
          <tpl fld="3" item="23"/>
          <tpl fld="2" item="54"/>
          <tpl hier="9" item="1"/>
          <tpl hier="11" item="4"/>
          <tpl hier="12" item="7"/>
          <tpl fld="4" item="0"/>
        </tpls>
      </m>
      <m>
        <tpls c="8">
          <tpl hier="1" item="6"/>
          <tpl hier="4" item="3"/>
          <tpl fld="3" item="10"/>
          <tpl fld="2" item="59"/>
          <tpl hier="9" item="1"/>
          <tpl hier="11" item="4"/>
          <tpl hier="12" item="7"/>
          <tpl fld="4" item="0"/>
        </tpls>
      </m>
      <m>
        <tpls c="8">
          <tpl hier="1" item="6"/>
          <tpl hier="4" item="3"/>
          <tpl fld="3" item="12"/>
          <tpl fld="2" item="59"/>
          <tpl hier="9" item="1"/>
          <tpl hier="11" item="4"/>
          <tpl hier="12" item="7"/>
          <tpl fld="4" item="0"/>
        </tpls>
      </m>
      <m>
        <tpls c="8">
          <tpl hier="1" item="6"/>
          <tpl hier="4" item="3"/>
          <tpl fld="3" item="6"/>
          <tpl fld="2" item="59"/>
          <tpl hier="9" item="1"/>
          <tpl hier="11" item="4"/>
          <tpl hier="12" item="7"/>
          <tpl fld="4" item="0"/>
        </tpls>
      </m>
      <m>
        <tpls c="8">
          <tpl hier="1" item="6"/>
          <tpl hier="4" item="3"/>
          <tpl fld="3" item="35"/>
          <tpl fld="2" item="65"/>
          <tpl hier="9" item="1"/>
          <tpl hier="11" item="4"/>
          <tpl hier="12" item="7"/>
          <tpl fld="4" item="0"/>
        </tpls>
      </m>
      <m>
        <tpls c="8">
          <tpl hier="1" item="6"/>
          <tpl hier="4" item="3"/>
          <tpl fld="3" item="39"/>
          <tpl fld="2" item="65"/>
          <tpl hier="9" item="1"/>
          <tpl hier="11" item="4"/>
          <tpl hier="12" item="7"/>
          <tpl fld="4" item="0"/>
        </tpls>
      </m>
      <m>
        <tpls c="8">
          <tpl hier="1" item="6"/>
          <tpl hier="4" item="3"/>
          <tpl fld="3" item="30"/>
          <tpl fld="2" item="65"/>
          <tpl hier="9" item="1"/>
          <tpl hier="11" item="4"/>
          <tpl hier="12" item="7"/>
          <tpl fld="4" item="0"/>
        </tpls>
      </m>
      <m>
        <tpls c="8">
          <tpl hier="1" item="6"/>
          <tpl hier="4" item="3"/>
          <tpl fld="3" item="21"/>
          <tpl fld="2" item="65"/>
          <tpl hier="9" item="1"/>
          <tpl hier="11" item="4"/>
          <tpl hier="12" item="7"/>
          <tpl fld="4" item="0"/>
        </tpls>
      </m>
      <m>
        <tpls c="8">
          <tpl hier="1" item="6"/>
          <tpl hier="4" item="3"/>
          <tpl fld="3" item="57"/>
          <tpl fld="2" item="85"/>
          <tpl hier="9" item="1"/>
          <tpl hier="11" item="4"/>
          <tpl hier="12" item="7"/>
          <tpl fld="4" item="0"/>
        </tpls>
      </m>
      <m>
        <tpls c="8">
          <tpl hier="1" item="6"/>
          <tpl hier="4" item="3"/>
          <tpl fld="3" item="53"/>
          <tpl fld="2" item="85"/>
          <tpl hier="9" item="1"/>
          <tpl hier="11" item="4"/>
          <tpl hier="12" item="7"/>
          <tpl fld="4" item="0"/>
        </tpls>
      </m>
      <m>
        <tpls c="8">
          <tpl hier="1" item="6"/>
          <tpl hier="4" item="3"/>
          <tpl fld="3" item="49"/>
          <tpl fld="2" item="85"/>
          <tpl hier="9" item="1"/>
          <tpl hier="11" item="4"/>
          <tpl hier="12" item="7"/>
          <tpl fld="4" item="0"/>
        </tpls>
      </m>
      <m>
        <tpls c="8">
          <tpl hier="1" item="6"/>
          <tpl hier="4" item="3"/>
          <tpl fld="3" item="18"/>
          <tpl fld="2" item="49"/>
          <tpl hier="9" item="1"/>
          <tpl hier="11" item="4"/>
          <tpl hier="12" item="7"/>
          <tpl fld="4" item="0"/>
        </tpls>
      </m>
      <m>
        <tpls c="8">
          <tpl hier="1" item="6"/>
          <tpl hier="4" item="3"/>
          <tpl fld="3" item="3"/>
          <tpl fld="2" item="49"/>
          <tpl hier="9" item="1"/>
          <tpl hier="11" item="4"/>
          <tpl hier="12" item="7"/>
          <tpl fld="4" item="0"/>
        </tpls>
      </m>
      <m>
        <tpls c="8">
          <tpl hier="1" item="6"/>
          <tpl hier="4" item="3"/>
          <tpl fld="3" item="38"/>
          <tpl fld="2" item="49"/>
          <tpl hier="9" item="1"/>
          <tpl hier="11" item="4"/>
          <tpl hier="12" item="7"/>
          <tpl fld="4" item="0"/>
        </tpls>
      </m>
      <m>
        <tpls c="8">
          <tpl hier="1" item="6"/>
          <tpl hier="4" item="3"/>
          <tpl fld="3" item="32"/>
          <tpl fld="2" item="44"/>
          <tpl hier="9" item="1"/>
          <tpl hier="11" item="4"/>
          <tpl hier="12" item="7"/>
          <tpl fld="4" item="0"/>
        </tpls>
      </m>
      <m>
        <tpls c="8">
          <tpl hier="1" item="6"/>
          <tpl hier="4" item="3"/>
          <tpl fld="3" item="12"/>
          <tpl fld="2" item="44"/>
          <tpl hier="9" item="1"/>
          <tpl hier="11" item="4"/>
          <tpl hier="12" item="7"/>
          <tpl fld="4" item="0"/>
        </tpls>
      </m>
      <m>
        <tpls c="8">
          <tpl hier="1" item="6"/>
          <tpl hier="4" item="3"/>
          <tpl fld="3" item="52"/>
          <tpl fld="2" item="44"/>
          <tpl hier="9" item="1"/>
          <tpl hier="11" item="4"/>
          <tpl hier="12" item="7"/>
          <tpl fld="4" item="0"/>
        </tpls>
      </m>
      <m>
        <tpls c="8">
          <tpl hier="1" item="6"/>
          <tpl hier="4" item="3"/>
          <tpl fld="3" item="34"/>
          <tpl fld="2" item="34"/>
          <tpl hier="9" item="1"/>
          <tpl hier="11" item="4"/>
          <tpl hier="12" item="7"/>
          <tpl fld="4" item="0"/>
        </tpls>
      </m>
      <m>
        <tpls c="8">
          <tpl hier="1" item="6"/>
          <tpl hier="4" item="3"/>
          <tpl fld="3" item="12"/>
          <tpl fld="2" item="34"/>
          <tpl hier="9" item="1"/>
          <tpl hier="11" item="4"/>
          <tpl hier="12" item="7"/>
          <tpl fld="4" item="0"/>
        </tpls>
      </m>
      <m>
        <tpls c="8">
          <tpl hier="1" item="6"/>
          <tpl hier="4" item="3"/>
          <tpl fld="3" item="47"/>
          <tpl fld="2" item="34"/>
          <tpl hier="9" item="1"/>
          <tpl hier="11" item="4"/>
          <tpl hier="12" item="7"/>
          <tpl fld="4" item="0"/>
        </tpls>
      </m>
      <m>
        <tpls c="8">
          <tpl hier="1" item="6"/>
          <tpl hier="4" item="3"/>
          <tpl fld="3" item="57"/>
          <tpl fld="2" item="64"/>
          <tpl hier="9" item="1"/>
          <tpl hier="11" item="4"/>
          <tpl hier="12" item="7"/>
          <tpl fld="4" item="0"/>
        </tpls>
      </m>
      <m>
        <tpls c="8">
          <tpl hier="1" item="6"/>
          <tpl hier="4" item="3"/>
          <tpl fld="3" item="14"/>
          <tpl fld="2" item="64"/>
          <tpl hier="9" item="1"/>
          <tpl hier="11" item="4"/>
          <tpl hier="12" item="7"/>
          <tpl fld="4" item="0"/>
        </tpls>
      </m>
      <m>
        <tpls c="8">
          <tpl hier="1" item="6"/>
          <tpl hier="4" item="3"/>
          <tpl fld="3" item="54"/>
          <tpl fld="2" item="33"/>
          <tpl hier="9" item="1"/>
          <tpl hier="11" item="4"/>
          <tpl hier="12" item="7"/>
          <tpl fld="4" item="0"/>
        </tpls>
      </m>
      <m>
        <tpls c="8">
          <tpl hier="1" item="6"/>
          <tpl hier="4" item="3"/>
          <tpl fld="3" item="32"/>
          <tpl fld="2" item="22"/>
          <tpl hier="9" item="1"/>
          <tpl hier="11" item="4"/>
          <tpl hier="12" item="7"/>
          <tpl fld="4" item="0"/>
        </tpls>
      </m>
      <m>
        <tpls c="8">
          <tpl hier="1" item="6"/>
          <tpl hier="4" item="3"/>
          <tpl fld="3" item="30"/>
          <tpl fld="2" item="21"/>
          <tpl hier="9" item="1"/>
          <tpl hier="11" item="4"/>
          <tpl hier="12" item="7"/>
          <tpl fld="4" item="0"/>
        </tpls>
      </m>
      <m>
        <tpls c="8">
          <tpl hier="1" item="6"/>
          <tpl hier="4" item="3"/>
          <tpl fld="3" item="5"/>
          <tpl fld="2" item="41"/>
          <tpl hier="9" item="1"/>
          <tpl hier="11" item="4"/>
          <tpl hier="12" item="7"/>
          <tpl fld="4" item="0"/>
        </tpls>
      </m>
      <m>
        <tpls c="8">
          <tpl hier="1" item="6"/>
          <tpl hier="4" item="3"/>
          <tpl fld="3" item="49"/>
          <tpl fld="2" item="14"/>
          <tpl hier="9" item="1"/>
          <tpl hier="11" item="4"/>
          <tpl hier="12" item="7"/>
          <tpl fld="4" item="0"/>
        </tpls>
      </m>
      <m>
        <tpls c="8">
          <tpl hier="1" item="6"/>
          <tpl hier="4" item="3"/>
          <tpl fld="3" item="23"/>
          <tpl fld="2" item="29"/>
          <tpl hier="9" item="1"/>
          <tpl hier="11" item="4"/>
          <tpl hier="12" item="7"/>
          <tpl fld="4" item="0"/>
        </tpls>
      </m>
      <m>
        <tpls c="8">
          <tpl hier="1" item="6"/>
          <tpl hier="4" item="3"/>
          <tpl fld="3" item="32"/>
          <tpl fld="2" item="13"/>
          <tpl hier="9" item="1"/>
          <tpl hier="11" item="4"/>
          <tpl hier="12" item="7"/>
          <tpl fld="4" item="0"/>
        </tpls>
      </m>
      <m>
        <tpls c="8">
          <tpl hier="1" item="6"/>
          <tpl hier="4" item="3"/>
          <tpl fld="3" item="4"/>
          <tpl fld="2" item="30"/>
          <tpl hier="9" item="1"/>
          <tpl hier="11" item="4"/>
          <tpl hier="12" item="7"/>
          <tpl fld="4" item="0"/>
        </tpls>
      </m>
      <m>
        <tpls c="8">
          <tpl hier="1" item="6"/>
          <tpl hier="4" item="3"/>
          <tpl fld="3" item="14"/>
          <tpl fld="2" item="25"/>
          <tpl hier="9" item="1"/>
          <tpl hier="11" item="4"/>
          <tpl hier="12" item="7"/>
          <tpl fld="4" item="0"/>
        </tpls>
      </m>
      <m>
        <tpls c="8">
          <tpl hier="1" item="6"/>
          <tpl hier="4" item="3"/>
          <tpl fld="3" item="20"/>
          <tpl fld="2" item="10"/>
          <tpl hier="9" item="1"/>
          <tpl hier="11" item="4"/>
          <tpl hier="12" item="7"/>
          <tpl fld="4" item="0"/>
        </tpls>
      </m>
      <m>
        <tpls c="8">
          <tpl hier="1" item="6"/>
          <tpl hier="4" item="3"/>
          <tpl fld="3" item="21"/>
          <tpl fld="2" item="11"/>
          <tpl hier="9" item="1"/>
          <tpl hier="11" item="4"/>
          <tpl hier="12" item="7"/>
          <tpl fld="4" item="0"/>
        </tpls>
      </m>
      <m>
        <tpls c="8">
          <tpl hier="1" item="6"/>
          <tpl hier="4" item="3"/>
          <tpl fld="3" item="25"/>
          <tpl fld="2" item="57"/>
          <tpl hier="9" item="1"/>
          <tpl hier="11" item="4"/>
          <tpl hier="12" item="7"/>
          <tpl fld="4" item="0"/>
        </tpls>
      </m>
      <m>
        <tpls c="8">
          <tpl hier="1" item="6"/>
          <tpl hier="4" item="3"/>
          <tpl fld="3" item="24"/>
          <tpl fld="2" item="57"/>
          <tpl hier="9" item="1"/>
          <tpl hier="11" item="4"/>
          <tpl hier="12" item="7"/>
          <tpl fld="4" item="0"/>
        </tpls>
      </m>
      <m>
        <tpls c="8">
          <tpl hier="1" item="6"/>
          <tpl hier="4" item="3"/>
          <tpl fld="3" item="23"/>
          <tpl fld="2" item="57"/>
          <tpl hier="9" item="1"/>
          <tpl hier="11" item="4"/>
          <tpl hier="12" item="7"/>
          <tpl fld="4" item="0"/>
        </tpls>
      </m>
      <m>
        <tpls c="8">
          <tpl hier="1" item="6"/>
          <tpl hier="4" item="3"/>
          <tpl fld="3" item="10"/>
          <tpl fld="2" item="61"/>
          <tpl hier="9" item="1"/>
          <tpl hier="11" item="4"/>
          <tpl hier="12" item="7"/>
          <tpl fld="4" item="0"/>
        </tpls>
      </m>
      <m>
        <tpls c="8">
          <tpl hier="1" item="6"/>
          <tpl hier="4" item="3"/>
          <tpl fld="3" item="12"/>
          <tpl fld="2" item="61"/>
          <tpl hier="9" item="1"/>
          <tpl hier="11" item="4"/>
          <tpl hier="12" item="7"/>
          <tpl fld="4" item="0"/>
        </tpls>
      </m>
      <m>
        <tpls c="8">
          <tpl hier="1" item="6"/>
          <tpl hier="4" item="3"/>
          <tpl fld="3" item="11"/>
          <tpl fld="2" item="61"/>
          <tpl hier="9" item="1"/>
          <tpl hier="11" item="4"/>
          <tpl hier="12" item="7"/>
          <tpl fld="4" item="0"/>
        </tpls>
      </m>
      <m>
        <tpls c="8">
          <tpl hier="1" item="6"/>
          <tpl hier="4" item="3"/>
          <tpl fld="3" item="9"/>
          <tpl fld="2" item="61"/>
          <tpl hier="9" item="1"/>
          <tpl hier="11" item="4"/>
          <tpl hier="12" item="7"/>
          <tpl fld="4" item="0"/>
        </tpls>
      </m>
      <m>
        <tpls c="8">
          <tpl hier="1" item="6"/>
          <tpl hier="4" item="3"/>
          <tpl fld="3" item="57"/>
          <tpl fld="2" item="79"/>
          <tpl hier="9" item="1"/>
          <tpl hier="11" item="4"/>
          <tpl hier="12" item="7"/>
          <tpl fld="4" item="0"/>
        </tpls>
      </m>
      <m>
        <tpls c="8">
          <tpl hier="1" item="6"/>
          <tpl hier="4" item="3"/>
          <tpl fld="3" item="3"/>
          <tpl fld="2" item="79"/>
          <tpl hier="9" item="1"/>
          <tpl hier="11" item="4"/>
          <tpl hier="12" item="7"/>
          <tpl fld="4" item="0"/>
        </tpls>
      </m>
      <m>
        <tpls c="8">
          <tpl hier="1" item="6"/>
          <tpl hier="4" item="3"/>
          <tpl fld="3" item="1"/>
          <tpl fld="2" item="79"/>
          <tpl hier="9" item="1"/>
          <tpl hier="11" item="4"/>
          <tpl hier="12" item="7"/>
          <tpl fld="4" item="0"/>
        </tpls>
      </m>
      <m>
        <tpls c="8">
          <tpl hier="1" item="6"/>
          <tpl hier="4" item="3"/>
          <tpl fld="3" item="20"/>
          <tpl fld="2" item="46"/>
          <tpl hier="9" item="1"/>
          <tpl hier="11" item="4"/>
          <tpl hier="12" item="7"/>
          <tpl fld="4" item="0"/>
        </tpls>
      </m>
      <m>
        <tpls c="8">
          <tpl hier="1" item="6"/>
          <tpl hier="4" item="3"/>
          <tpl fld="3" item="51"/>
          <tpl fld="2" item="46"/>
          <tpl hier="9" item="1"/>
          <tpl hier="11" item="4"/>
          <tpl hier="12" item="7"/>
          <tpl fld="4" item="0"/>
        </tpls>
      </m>
      <m>
        <tpls c="8">
          <tpl hier="1" item="6"/>
          <tpl hier="4" item="3"/>
          <tpl fld="3" item="38"/>
          <tpl fld="2" item="46"/>
          <tpl hier="9" item="1"/>
          <tpl hier="11" item="4"/>
          <tpl hier="12" item="7"/>
          <tpl fld="4" item="0"/>
        </tpls>
      </m>
      <m>
        <tpls c="8">
          <tpl hier="1" item="6"/>
          <tpl hier="4" item="3"/>
          <tpl fld="3" item="44"/>
          <tpl fld="2" item="51"/>
          <tpl hier="9" item="1"/>
          <tpl hier="11" item="4"/>
          <tpl hier="12" item="7"/>
          <tpl fld="4" item="0"/>
        </tpls>
      </m>
      <m>
        <tpls c="8">
          <tpl hier="1" item="6"/>
          <tpl hier="4" item="3"/>
          <tpl fld="3" item="43"/>
          <tpl fld="2" item="51"/>
          <tpl hier="9" item="1"/>
          <tpl hier="11" item="4"/>
          <tpl hier="12" item="7"/>
          <tpl fld="4" item="0"/>
        </tpls>
      </m>
      <m>
        <tpls c="8">
          <tpl hier="1" item="6"/>
          <tpl hier="4" item="3"/>
          <tpl fld="3" item="42"/>
          <tpl fld="2" item="51"/>
          <tpl hier="9" item="1"/>
          <tpl hier="11" item="4"/>
          <tpl hier="12" item="7"/>
          <tpl fld="4" item="0"/>
        </tpls>
      </m>
      <m>
        <tpls c="8">
          <tpl hier="1" item="6"/>
          <tpl hier="4" item="3"/>
          <tpl fld="3" item="41"/>
          <tpl fld="2" item="51"/>
          <tpl hier="9" item="1"/>
          <tpl hier="11" item="4"/>
          <tpl hier="12" item="7"/>
          <tpl fld="4" item="0"/>
        </tpls>
      </m>
      <m>
        <tpls c="8">
          <tpl hier="1" item="6"/>
          <tpl hier="4" item="3"/>
          <tpl fld="3" item="8"/>
          <tpl fld="1" item="1"/>
          <tpl hier="9" item="1"/>
          <tpl hier="11" item="4"/>
          <tpl hier="12" item="7"/>
          <tpl fld="4" item="0"/>
        </tpls>
      </m>
      <m>
        <tpls c="8">
          <tpl hier="1" item="6"/>
          <tpl hier="4" item="3"/>
          <tpl fld="3" item="7"/>
          <tpl fld="1" item="1"/>
          <tpl hier="9" item="1"/>
          <tpl hier="11" item="4"/>
          <tpl hier="12" item="7"/>
          <tpl fld="4" item="0"/>
        </tpls>
      </m>
      <m>
        <tpls c="8">
          <tpl hier="1" item="6"/>
          <tpl hier="4" item="3"/>
          <tpl fld="3" item="6"/>
          <tpl fld="1" item="1"/>
          <tpl hier="9" item="1"/>
          <tpl hier="11" item="4"/>
          <tpl hier="12" item="7"/>
          <tpl fld="4" item="0"/>
        </tpls>
      </m>
      <m>
        <tpls c="8">
          <tpl hier="1" item="6"/>
          <tpl hier="4" item="3"/>
          <tpl fld="3" item="5"/>
          <tpl fld="1" item="1"/>
          <tpl hier="9" item="1"/>
          <tpl hier="11" item="4"/>
          <tpl hier="12" item="7"/>
          <tpl fld="4" item="0"/>
        </tpls>
      </m>
      <m>
        <tpls c="8">
          <tpl hier="1" item="6"/>
          <tpl hier="4" item="3"/>
          <tpl fld="3" item="56"/>
          <tpl fld="2" item="58"/>
          <tpl hier="9" item="1"/>
          <tpl hier="11" item="4"/>
          <tpl hier="12" item="7"/>
          <tpl fld="4" item="0"/>
        </tpls>
      </m>
      <m>
        <tpls c="8">
          <tpl hier="1" item="6"/>
          <tpl hier="4" item="3"/>
          <tpl fld="3" item="0"/>
          <tpl fld="2" item="58"/>
          <tpl hier="9" item="1"/>
          <tpl hier="11" item="4"/>
          <tpl hier="12" item="7"/>
          <tpl fld="4" item="0"/>
        </tpls>
      </m>
      <m>
        <tpls c="8">
          <tpl hier="1" item="6"/>
          <tpl hier="4" item="3"/>
          <tpl fld="3" item="55"/>
          <tpl fld="2" item="58"/>
          <tpl hier="9" item="1"/>
          <tpl hier="11" item="4"/>
          <tpl hier="12" item="7"/>
          <tpl fld="4" item="0"/>
        </tpls>
      </m>
      <m>
        <tpls c="8">
          <tpl hier="1" item="6"/>
          <tpl hier="4" item="3"/>
          <tpl fld="3" item="35"/>
          <tpl fld="2" item="63"/>
          <tpl hier="9" item="1"/>
          <tpl hier="11" item="4"/>
          <tpl hier="12" item="7"/>
          <tpl fld="4" item="0"/>
        </tpls>
      </m>
      <m>
        <tpls c="8">
          <tpl hier="1" item="6"/>
          <tpl hier="4" item="3"/>
          <tpl fld="3" item="40"/>
          <tpl fld="2" item="63"/>
          <tpl hier="9" item="1"/>
          <tpl hier="11" item="4"/>
          <tpl hier="12" item="7"/>
          <tpl fld="4" item="0"/>
        </tpls>
      </m>
      <m>
        <tpls c="8">
          <tpl hier="1" item="6"/>
          <tpl hier="4" item="3"/>
          <tpl fld="3" item="50"/>
          <tpl fld="2" item="63"/>
          <tpl hier="9" item="1"/>
          <tpl hier="11" item="4"/>
          <tpl hier="12" item="7"/>
          <tpl fld="4" item="0"/>
        </tpls>
      </m>
      <m>
        <tpls c="8">
          <tpl hier="1" item="6"/>
          <tpl hier="4" item="3"/>
          <tpl fld="3" item="49"/>
          <tpl fld="2" item="63"/>
          <tpl hier="9" item="1"/>
          <tpl hier="11" item="4"/>
          <tpl hier="12" item="7"/>
          <tpl fld="4" item="0"/>
        </tpls>
      </m>
      <m>
        <tpls c="8">
          <tpl hier="1" item="6"/>
          <tpl hier="4" item="3"/>
          <tpl fld="3" item="37"/>
          <tpl fld="2" item="82"/>
          <tpl hier="9" item="1"/>
          <tpl hier="11" item="4"/>
          <tpl hier="12" item="7"/>
          <tpl fld="4" item="0"/>
        </tpls>
      </m>
      <m>
        <tpls c="8">
          <tpl hier="1" item="6"/>
          <tpl hier="4" item="3"/>
          <tpl fld="3" item="39"/>
          <tpl fld="2" item="82"/>
          <tpl hier="9" item="1"/>
          <tpl hier="11" item="4"/>
          <tpl hier="12" item="7"/>
          <tpl fld="4" item="0"/>
        </tpls>
      </m>
      <m>
        <tpls c="8">
          <tpl hier="1" item="6"/>
          <tpl hier="4" item="3"/>
          <tpl fld="3" item="28"/>
          <tpl fld="2" item="82"/>
          <tpl hier="9" item="1"/>
          <tpl hier="11" item="4"/>
          <tpl hier="12" item="7"/>
          <tpl fld="4" item="0"/>
        </tpls>
      </m>
      <m>
        <tpls c="8">
          <tpl hier="1" item="6"/>
          <tpl hier="4" item="3"/>
          <tpl fld="3" item="19"/>
          <tpl fld="2" item="82"/>
          <tpl hier="9" item="1"/>
          <tpl hier="11" item="4"/>
          <tpl hier="12" item="7"/>
          <tpl fld="4" item="0"/>
        </tpls>
      </m>
      <m>
        <tpls c="8">
          <tpl hier="1" item="6"/>
          <tpl hier="4" item="3"/>
          <tpl fld="3" item="26"/>
          <tpl fld="2" item="47"/>
          <tpl hier="9" item="1"/>
          <tpl hier="11" item="4"/>
          <tpl hier="12" item="7"/>
          <tpl fld="4" item="0"/>
        </tpls>
      </m>
      <m>
        <tpls c="8">
          <tpl hier="1" item="6"/>
          <tpl hier="4" item="3"/>
          <tpl fld="3" item="25"/>
          <tpl fld="2" item="47"/>
          <tpl hier="9" item="1"/>
          <tpl hier="11" item="4"/>
          <tpl hier="12" item="7"/>
          <tpl fld="4" item="0"/>
        </tpls>
      </m>
      <m>
        <tpls c="8">
          <tpl hier="1" item="6"/>
          <tpl hier="4" item="3"/>
          <tpl fld="3" item="24"/>
          <tpl fld="2" item="47"/>
          <tpl hier="9" item="1"/>
          <tpl hier="11" item="4"/>
          <tpl hier="12" item="7"/>
          <tpl fld="4" item="0"/>
        </tpls>
      </m>
      <m>
        <tpls c="8">
          <tpl hier="1" item="6"/>
          <tpl hier="4" item="3"/>
          <tpl fld="3" item="23"/>
          <tpl fld="2" item="47"/>
          <tpl hier="9" item="1"/>
          <tpl hier="11" item="4"/>
          <tpl hier="12" item="7"/>
          <tpl fld="4" item="0"/>
        </tpls>
      </m>
      <m>
        <tpls c="8">
          <tpl hier="1" item="6"/>
          <tpl hier="4" item="3"/>
          <tpl fld="3" item="10"/>
          <tpl fld="2" item="52"/>
          <tpl hier="9" item="1"/>
          <tpl hier="11" item="4"/>
          <tpl hier="12" item="7"/>
          <tpl fld="4" item="0"/>
        </tpls>
      </m>
      <m>
        <tpls c="8">
          <tpl hier="1" item="6"/>
          <tpl hier="4" item="3"/>
          <tpl fld="3" item="12"/>
          <tpl fld="2" item="52"/>
          <tpl hier="9" item="1"/>
          <tpl hier="11" item="4"/>
          <tpl hier="12" item="7"/>
          <tpl fld="4" item="0"/>
        </tpls>
      </m>
      <m>
        <tpls c="8">
          <tpl hier="1" item="6"/>
          <tpl hier="4" item="3"/>
          <tpl fld="3" item="11"/>
          <tpl fld="2" item="52"/>
          <tpl hier="9" item="1"/>
          <tpl hier="11" item="4"/>
          <tpl hier="12" item="7"/>
          <tpl fld="4" item="0"/>
        </tpls>
      </m>
      <m>
        <tpls c="8">
          <tpl hier="1" item="6"/>
          <tpl hier="4" item="3"/>
          <tpl fld="3" item="9"/>
          <tpl fld="2" item="52"/>
          <tpl hier="9" item="1"/>
          <tpl hier="11" item="4"/>
          <tpl hier="12" item="7"/>
          <tpl fld="4" item="0"/>
        </tpls>
      </m>
      <m>
        <tpls c="8">
          <tpl hier="1" item="6"/>
          <tpl hier="4" item="3"/>
          <tpl fld="3" item="57"/>
          <tpl fld="2" item="56"/>
          <tpl hier="9" item="1"/>
          <tpl hier="11" item="4"/>
          <tpl hier="12" item="7"/>
          <tpl fld="4" item="0"/>
        </tpls>
      </m>
      <m>
        <tpls c="8">
          <tpl hier="1" item="6"/>
          <tpl hier="4" item="3"/>
          <tpl fld="3" item="3"/>
          <tpl fld="2" item="56"/>
          <tpl hier="9" item="1"/>
          <tpl hier="11" item="4"/>
          <tpl hier="12" item="7"/>
          <tpl fld="4" item="0"/>
        </tpls>
      </m>
      <m>
        <tpls c="8">
          <tpl hier="1" item="6"/>
          <tpl hier="4" item="3"/>
          <tpl fld="3" item="1"/>
          <tpl fld="2" item="56"/>
          <tpl hier="9" item="1"/>
          <tpl hier="11" item="4"/>
          <tpl hier="12" item="7"/>
          <tpl fld="4" item="0"/>
        </tpls>
      </m>
      <m>
        <tpls c="8">
          <tpl hier="1" item="6"/>
          <tpl hier="4" item="3"/>
          <tpl fld="3" item="20"/>
          <tpl fld="2" item="60"/>
          <tpl hier="9" item="1"/>
          <tpl hier="11" item="4"/>
          <tpl hier="12" item="7"/>
          <tpl fld="4" item="0"/>
        </tpls>
      </m>
      <m>
        <tpls c="8">
          <tpl hier="1" item="6"/>
          <tpl hier="4" item="3"/>
          <tpl fld="3" item="51"/>
          <tpl fld="2" item="60"/>
          <tpl hier="9" item="1"/>
          <tpl hier="11" item="4"/>
          <tpl hier="12" item="7"/>
          <tpl fld="4" item="0"/>
        </tpls>
      </m>
      <m>
        <tpls c="8">
          <tpl hier="1" item="6"/>
          <tpl hier="4" item="3"/>
          <tpl fld="3" item="38"/>
          <tpl fld="2" item="60"/>
          <tpl hier="9" item="1"/>
          <tpl hier="11" item="4"/>
          <tpl hier="12" item="7"/>
          <tpl fld="4" item="0"/>
        </tpls>
      </m>
      <m>
        <tpls c="8">
          <tpl hier="1" item="6"/>
          <tpl hier="4" item="3"/>
          <tpl fld="3" item="44"/>
          <tpl fld="2" item="55"/>
          <tpl hier="9" item="1"/>
          <tpl hier="11" item="4"/>
          <tpl hier="12" item="7"/>
          <tpl fld="4" item="0"/>
        </tpls>
      </m>
      <m>
        <tpls c="8">
          <tpl hier="1" item="6"/>
          <tpl hier="4" item="3"/>
          <tpl fld="3" item="43"/>
          <tpl fld="2" item="55"/>
          <tpl hier="9" item="1"/>
          <tpl hier="11" item="4"/>
          <tpl hier="12" item="7"/>
          <tpl fld="4" item="0"/>
        </tpls>
      </m>
      <m>
        <tpls c="8">
          <tpl hier="1" item="6"/>
          <tpl hier="4" item="3"/>
          <tpl fld="3" item="42"/>
          <tpl fld="2" item="55"/>
          <tpl hier="9" item="1"/>
          <tpl hier="11" item="4"/>
          <tpl hier="12" item="7"/>
          <tpl fld="4" item="0"/>
        </tpls>
      </m>
      <m>
        <tpls c="8">
          <tpl hier="1" item="6"/>
          <tpl hier="4" item="3"/>
          <tpl fld="3" item="41"/>
          <tpl fld="2" item="55"/>
          <tpl hier="9" item="1"/>
          <tpl hier="11" item="4"/>
          <tpl hier="12" item="7"/>
          <tpl fld="4" item="0"/>
        </tpls>
      </m>
      <m>
        <tpls c="8">
          <tpl hier="1" item="6"/>
          <tpl hier="4" item="3"/>
          <tpl fld="3" item="32"/>
          <tpl fld="2" item="42"/>
          <tpl hier="9" item="1"/>
          <tpl hier="11" item="4"/>
          <tpl hier="12" item="7"/>
          <tpl fld="4" item="0"/>
        </tpls>
      </m>
      <m>
        <tpls c="8">
          <tpl hier="1" item="6"/>
          <tpl hier="4" item="3"/>
          <tpl fld="3" item="31"/>
          <tpl fld="2" item="42"/>
          <tpl hier="9" item="1"/>
          <tpl hier="11" item="4"/>
          <tpl hier="12" item="7"/>
          <tpl fld="4" item="0"/>
        </tpls>
      </m>
      <m>
        <tpls c="8">
          <tpl hier="1" item="6"/>
          <tpl hier="4" item="3"/>
          <tpl fld="3" item="30"/>
          <tpl fld="2" item="42"/>
          <tpl hier="9" item="1"/>
          <tpl hier="11" item="4"/>
          <tpl hier="12" item="7"/>
          <tpl fld="4" item="0"/>
        </tpls>
      </m>
      <m>
        <tpls c="8">
          <tpl hier="1" item="6"/>
          <tpl hier="4" item="3"/>
          <tpl fld="3" item="29"/>
          <tpl fld="2" item="42"/>
          <tpl hier="9" item="1"/>
          <tpl hier="11" item="4"/>
          <tpl hier="12" item="7"/>
          <tpl fld="4" item="0"/>
        </tpls>
      </m>
      <m>
        <tpls c="8">
          <tpl hier="1" item="6"/>
          <tpl hier="4" item="3"/>
          <tpl fld="3" item="16"/>
          <tpl fld="2" item="62"/>
          <tpl hier="9" item="1"/>
          <tpl hier="11" item="4"/>
          <tpl hier="12" item="7"/>
          <tpl fld="4" item="0"/>
        </tpls>
      </m>
      <m>
        <tpls c="8">
          <tpl hier="1" item="6"/>
          <tpl hier="4" item="3"/>
          <tpl fld="3" item="15"/>
          <tpl fld="2" item="62"/>
          <tpl hier="9" item="1"/>
          <tpl hier="11" item="4"/>
          <tpl hier="12" item="7"/>
          <tpl fld="4" item="0"/>
        </tpls>
      </m>
      <m>
        <tpls c="8">
          <tpl hier="1" item="6"/>
          <tpl hier="4" item="3"/>
          <tpl fld="3" item="14"/>
          <tpl fld="2" item="62"/>
          <tpl hier="9" item="1"/>
          <tpl hier="11" item="4"/>
          <tpl hier="12" item="7"/>
          <tpl fld="4" item="0"/>
        </tpls>
      </m>
      <m>
        <tpls c="8">
          <tpl hier="1" item="6"/>
          <tpl hier="4" item="3"/>
          <tpl fld="3" item="13"/>
          <tpl fld="2" item="62"/>
          <tpl hier="9" item="1"/>
          <tpl hier="11" item="4"/>
          <tpl hier="12" item="7"/>
          <tpl fld="4" item="0"/>
        </tpls>
      </m>
      <m>
        <tpls c="8">
          <tpl hier="1" item="6"/>
          <tpl hier="4" item="3"/>
          <tpl fld="3" item="4"/>
          <tpl fld="2" item="77"/>
          <tpl hier="9" item="1"/>
          <tpl hier="11" item="4"/>
          <tpl hier="12" item="7"/>
          <tpl fld="4" item="0"/>
        </tpls>
      </m>
      <m>
        <tpls c="8">
          <tpl hier="1" item="6"/>
          <tpl hier="4" item="3"/>
          <tpl fld="3" item="58"/>
          <tpl fld="2" item="77"/>
          <tpl hier="9" item="1"/>
          <tpl hier="11" item="4"/>
          <tpl hier="12" item="7"/>
          <tpl fld="4" item="0"/>
        </tpls>
      </m>
      <m>
        <tpls c="8">
          <tpl hier="1" item="6"/>
          <tpl hier="4" item="3"/>
          <tpl fld="3" item="2"/>
          <tpl fld="2" item="77"/>
          <tpl hier="9" item="1"/>
          <tpl hier="11" item="4"/>
          <tpl hier="12" item="7"/>
          <tpl fld="4" item="0"/>
        </tpls>
      </m>
      <m>
        <tpls c="8">
          <tpl hier="1" item="6"/>
          <tpl hier="4" item="3"/>
          <tpl fld="3" item="54"/>
          <tpl fld="2" item="28"/>
          <tpl hier="9" item="1"/>
          <tpl hier="11" item="4"/>
          <tpl hier="12" item="7"/>
          <tpl fld="4" item="0"/>
        </tpls>
      </m>
      <m>
        <tpls c="8">
          <tpl hier="1" item="6"/>
          <tpl hier="4" item="3"/>
          <tpl fld="3" item="53"/>
          <tpl fld="2" item="28"/>
          <tpl hier="9" item="1"/>
          <tpl hier="11" item="4"/>
          <tpl hier="12" item="7"/>
          <tpl fld="4" item="0"/>
        </tpls>
      </m>
      <m>
        <tpls c="8">
          <tpl hier="1" item="6"/>
          <tpl hier="4" item="3"/>
          <tpl fld="3" item="52"/>
          <tpl fld="2" item="28"/>
          <tpl hier="9" item="1"/>
          <tpl hier="11" item="4"/>
          <tpl hier="12" item="7"/>
          <tpl fld="4" item="0"/>
        </tpls>
      </m>
      <m>
        <tpls c="8">
          <tpl hier="1" item="6"/>
          <tpl hier="4" item="3"/>
          <tpl fld="3" item="48"/>
          <tpl fld="2" item="35"/>
          <tpl hier="9" item="1"/>
          <tpl hier="11" item="4"/>
          <tpl hier="12" item="7"/>
          <tpl fld="4" item="0"/>
        </tpls>
      </m>
      <m>
        <tpls c="8">
          <tpl hier="1" item="6"/>
          <tpl hier="4" item="3"/>
          <tpl fld="3" item="46"/>
          <tpl fld="2" item="35"/>
          <tpl hier="9" item="1"/>
          <tpl hier="11" item="4"/>
          <tpl hier="12" item="7"/>
          <tpl fld="4" item="0"/>
        </tpls>
      </m>
      <m>
        <tpls c="8">
          <tpl hier="1" item="6"/>
          <tpl hier="4" item="3"/>
          <tpl fld="3" item="45"/>
          <tpl fld="2" item="35"/>
          <tpl hier="9" item="1"/>
          <tpl hier="11" item="4"/>
          <tpl hier="12" item="7"/>
          <tpl fld="4" item="0"/>
        </tpls>
      </m>
      <m>
        <tpls c="8">
          <tpl hier="1" item="6"/>
          <tpl hier="4" item="3"/>
          <tpl fld="3" item="47"/>
          <tpl fld="2" item="35"/>
          <tpl hier="9" item="1"/>
          <tpl hier="11" item="4"/>
          <tpl hier="12" item="7"/>
          <tpl fld="4" item="0"/>
        </tpls>
      </m>
      <m>
        <tpls c="8">
          <tpl hier="1" item="6"/>
          <tpl hier="4" item="3"/>
          <tpl fld="3" item="34"/>
          <tpl fld="2" item="40"/>
          <tpl hier="9" item="1"/>
          <tpl hier="11" item="4"/>
          <tpl hier="12" item="7"/>
          <tpl fld="4" item="0"/>
        </tpls>
      </m>
      <m>
        <tpls c="8">
          <tpl hier="1" item="6"/>
          <tpl hier="4" item="3"/>
          <tpl fld="3" item="36"/>
          <tpl fld="2" item="40"/>
          <tpl hier="9" item="1"/>
          <tpl hier="11" item="4"/>
          <tpl hier="12" item="7"/>
          <tpl fld="4" item="0"/>
        </tpls>
      </m>
      <m>
        <tpls c="8">
          <tpl hier="1" item="6"/>
          <tpl hier="4" item="3"/>
          <tpl fld="3" item="27"/>
          <tpl fld="2" item="40"/>
          <tpl hier="9" item="1"/>
          <tpl hier="11" item="4"/>
          <tpl hier="12" item="7"/>
          <tpl fld="4" item="0"/>
        </tpls>
      </m>
      <m>
        <tpls c="8">
          <tpl hier="1" item="6"/>
          <tpl hier="4" item="3"/>
          <tpl fld="3" item="33"/>
          <tpl fld="2" item="40"/>
          <tpl hier="9" item="1"/>
          <tpl hier="11" item="4"/>
          <tpl hier="12" item="7"/>
          <tpl fld="4" item="0"/>
        </tpls>
      </m>
      <m>
        <tpls c="8">
          <tpl hier="1" item="6"/>
          <tpl hier="4" item="3"/>
          <tpl fld="3" item="18"/>
          <tpl fld="2" item="54"/>
          <tpl hier="9" item="1"/>
          <tpl hier="11" item="4"/>
          <tpl hier="12" item="7"/>
          <tpl fld="4" item="0"/>
        </tpls>
      </m>
      <m>
        <tpls c="8">
          <tpl hier="1" item="6"/>
          <tpl hier="4" item="3"/>
          <tpl fld="3" item="22"/>
          <tpl fld="2" item="54"/>
          <tpl hier="9" item="1"/>
          <tpl hier="11" item="4"/>
          <tpl hier="12" item="7"/>
          <tpl fld="4" item="0"/>
        </tpls>
      </m>
      <m>
        <tpls c="8">
          <tpl hier="1" item="6"/>
          <tpl hier="4" item="3"/>
          <tpl fld="3" item="17"/>
          <tpl fld="2" item="54"/>
          <tpl hier="9" item="1"/>
          <tpl hier="11" item="4"/>
          <tpl hier="12" item="7"/>
          <tpl fld="4" item="0"/>
        </tpls>
      </m>
      <m>
        <tpls c="8">
          <tpl hier="1" item="6"/>
          <tpl hier="4" item="3"/>
          <tpl fld="3" item="21"/>
          <tpl fld="2" item="54"/>
          <tpl hier="9" item="1"/>
          <tpl hier="11" item="4"/>
          <tpl hier="12" item="7"/>
          <tpl fld="4" item="0"/>
        </tpls>
      </m>
      <m>
        <tpls c="8">
          <tpl hier="1" item="6"/>
          <tpl hier="4" item="3"/>
          <tpl fld="3" item="8"/>
          <tpl fld="2" item="59"/>
          <tpl hier="9" item="1"/>
          <tpl hier="11" item="4"/>
          <tpl hier="12" item="7"/>
          <tpl fld="4" item="0"/>
        </tpls>
      </m>
      <m>
        <tpls c="8">
          <tpl hier="1" item="6"/>
          <tpl hier="4" item="3"/>
          <tpl fld="3" item="7"/>
          <tpl fld="2" item="59"/>
          <tpl hier="9" item="1"/>
          <tpl hier="11" item="4"/>
          <tpl hier="12" item="7"/>
          <tpl fld="4" item="0"/>
        </tpls>
      </m>
      <m>
        <tpls c="8">
          <tpl hier="1" item="6"/>
          <tpl hier="4" item="3"/>
          <tpl fld="3" item="1"/>
          <tpl fld="2" item="59"/>
          <tpl hier="9" item="1"/>
          <tpl hier="11" item="4"/>
          <tpl hier="12" item="7"/>
          <tpl fld="4" item="0"/>
        </tpls>
      </m>
      <m>
        <tpls c="8">
          <tpl hier="1" item="6"/>
          <tpl hier="4" item="3"/>
          <tpl fld="3" item="48"/>
          <tpl fld="2" item="65"/>
          <tpl hier="9" item="1"/>
          <tpl hier="11" item="4"/>
          <tpl hier="12" item="7"/>
          <tpl fld="4" item="0"/>
        </tpls>
      </m>
      <m>
        <tpls c="8">
          <tpl hier="1" item="6"/>
          <tpl hier="4" item="3"/>
          <tpl fld="3" item="36"/>
          <tpl fld="2" item="65"/>
          <tpl hier="9" item="1"/>
          <tpl hier="11" item="4"/>
          <tpl hier="12" item="7"/>
          <tpl fld="4" item="0"/>
        </tpls>
      </m>
      <m>
        <tpls c="8">
          <tpl hier="1" item="6"/>
          <tpl hier="4" item="3"/>
          <tpl fld="3" item="24"/>
          <tpl fld="2" item="65"/>
          <tpl hier="9" item="1"/>
          <tpl hier="11" item="4"/>
          <tpl hier="12" item="7"/>
          <tpl fld="4" item="0"/>
        </tpls>
      </m>
      <m>
        <tpls c="8">
          <tpl hier="1" item="6"/>
          <tpl hier="4" item="3"/>
          <tpl fld="3" item="13"/>
          <tpl fld="2" item="65"/>
          <tpl hier="9" item="1"/>
          <tpl hier="11" item="4"/>
          <tpl hier="12" item="7"/>
          <tpl fld="4" item="0"/>
        </tpls>
      </m>
      <m>
        <tpls c="8">
          <tpl hier="1" item="6"/>
          <tpl hier="4" item="3"/>
          <tpl fld="3" item="56"/>
          <tpl fld="2" item="85"/>
          <tpl hier="9" item="1"/>
          <tpl hier="11" item="4"/>
          <tpl hier="12" item="7"/>
          <tpl fld="4" item="0"/>
        </tpls>
      </m>
      <m>
        <tpls c="8">
          <tpl hier="1" item="6"/>
          <tpl hier="4" item="3"/>
          <tpl fld="3" item="51"/>
          <tpl fld="2" item="85"/>
          <tpl hier="9" item="1"/>
          <tpl hier="11" item="4"/>
          <tpl hier="12" item="7"/>
          <tpl fld="4" item="0"/>
        </tpls>
      </m>
      <m>
        <tpls c="8">
          <tpl hier="1" item="6"/>
          <tpl hier="4" item="3"/>
          <tpl fld="3" item="41"/>
          <tpl fld="2" item="85"/>
          <tpl hier="9" item="1"/>
          <tpl hier="11" item="4"/>
          <tpl hier="12" item="7"/>
          <tpl fld="4" item="0"/>
        </tpls>
      </m>
      <m>
        <tpls c="8">
          <tpl hier="1" item="6"/>
          <tpl hier="4" item="3"/>
          <tpl fld="3" item="10"/>
          <tpl fld="2" item="49"/>
          <tpl hier="9" item="1"/>
          <tpl hier="11" item="4"/>
          <tpl hier="12" item="7"/>
          <tpl fld="4" item="0"/>
        </tpls>
      </m>
      <m>
        <tpls c="8">
          <tpl hier="1" item="6"/>
          <tpl hier="4" item="3"/>
          <tpl fld="3" item="0"/>
          <tpl fld="2" item="49"/>
          <tpl hier="9" item="1"/>
          <tpl hier="11" item="4"/>
          <tpl hier="12" item="7"/>
          <tpl fld="4" item="0"/>
        </tpls>
      </m>
      <m>
        <tpls c="8">
          <tpl hier="1" item="6"/>
          <tpl hier="4" item="3"/>
          <tpl fld="3" item="49"/>
          <tpl fld="2" item="49"/>
          <tpl hier="9" item="1"/>
          <tpl hier="11" item="4"/>
          <tpl hier="12" item="7"/>
          <tpl fld="4" item="0"/>
        </tpls>
      </m>
      <m>
        <tpls c="8">
          <tpl hier="1" item="6"/>
          <tpl hier="4" item="3"/>
          <tpl fld="3" item="26"/>
          <tpl fld="2" item="44"/>
          <tpl hier="9" item="1"/>
          <tpl hier="11" item="4"/>
          <tpl hier="12" item="7"/>
          <tpl fld="4" item="0"/>
        </tpls>
      </m>
      <m>
        <tpls c="8">
          <tpl hier="1" item="6"/>
          <tpl hier="4" item="3"/>
          <tpl fld="3" item="7"/>
          <tpl fld="2" item="44"/>
          <tpl hier="9" item="1"/>
          <tpl hier="11" item="4"/>
          <tpl hier="12" item="7"/>
          <tpl fld="4" item="0"/>
        </tpls>
      </m>
      <m>
        <tpls c="8">
          <tpl hier="1" item="6"/>
          <tpl hier="4" item="3"/>
          <tpl fld="3" item="38"/>
          <tpl fld="2" item="44"/>
          <tpl hier="9" item="1"/>
          <tpl hier="11" item="4"/>
          <tpl hier="12" item="7"/>
          <tpl fld="4" item="0"/>
        </tpls>
      </m>
      <m>
        <tpls c="8">
          <tpl hier="1" item="6"/>
          <tpl hier="4" item="3"/>
          <tpl fld="3" item="32"/>
          <tpl fld="2" item="34"/>
          <tpl hier="9" item="1"/>
          <tpl hier="11" item="4"/>
          <tpl hier="12" item="7"/>
          <tpl fld="4" item="0"/>
        </tpls>
      </m>
      <m>
        <tpls c="8">
          <tpl hier="1" item="6"/>
          <tpl hier="4" item="3"/>
          <tpl fld="3" item="58"/>
          <tpl fld="2" item="34"/>
          <tpl hier="9" item="1"/>
          <tpl hier="11" item="4"/>
          <tpl hier="12" item="7"/>
          <tpl fld="4" item="0"/>
        </tpls>
      </m>
      <m>
        <tpls c="8">
          <tpl hier="1" item="6"/>
          <tpl hier="4" item="3"/>
          <tpl fld="3" item="19"/>
          <tpl fld="2" item="34"/>
          <tpl hier="9" item="1"/>
          <tpl hier="11" item="4"/>
          <tpl hier="12" item="7"/>
          <tpl fld="4" item="0"/>
        </tpls>
      </m>
      <m>
        <tpls c="8">
          <tpl hier="1" item="6"/>
          <tpl hier="4" item="3"/>
          <tpl fld="3" item="54"/>
          <tpl fld="2" item="64"/>
          <tpl hier="9" item="1"/>
          <tpl hier="11" item="4"/>
          <tpl hier="12" item="7"/>
          <tpl fld="4" item="0"/>
        </tpls>
      </m>
      <m>
        <tpls c="8">
          <tpl hier="1" item="6"/>
          <tpl hier="4" item="3"/>
          <tpl fld="3" item="11"/>
          <tpl fld="2" item="64"/>
          <tpl hier="9" item="1"/>
          <tpl hier="11" item="4"/>
          <tpl hier="12" item="7"/>
          <tpl fld="4" item="0"/>
        </tpls>
      </m>
      <m>
        <tpls c="8">
          <tpl hier="1" item="6"/>
          <tpl hier="4" item="3"/>
          <tpl fld="3" item="20"/>
          <tpl fld="2" item="33"/>
          <tpl hier="9" item="1"/>
          <tpl hier="11" item="4"/>
          <tpl hier="12" item="7"/>
          <tpl fld="4" item="0"/>
        </tpls>
      </m>
      <m>
        <tpls c="8">
          <tpl hier="1" item="6"/>
          <tpl hier="4" item="3"/>
          <tpl fld="3" item="43"/>
          <tpl fld="2" item="22"/>
          <tpl hier="9" item="1"/>
          <tpl hier="11" item="4"/>
          <tpl hier="12" item="7"/>
          <tpl fld="4" item="0"/>
        </tpls>
      </m>
      <m>
        <tpls c="8">
          <tpl hier="1" item="6"/>
          <tpl hier="4" item="3"/>
          <tpl fld="3" item="17"/>
          <tpl fld="2" item="21"/>
          <tpl hier="9" item="1"/>
          <tpl hier="11" item="4"/>
          <tpl hier="12" item="7"/>
          <tpl fld="4" item="0"/>
        </tpls>
      </m>
      <m>
        <tpls c="8">
          <tpl hier="1" item="6"/>
          <tpl hier="4" item="3"/>
          <tpl fld="3" item="47"/>
          <tpl fld="2" item="14"/>
          <tpl hier="9" item="1"/>
          <tpl hier="11" item="4"/>
          <tpl hier="12" item="7"/>
          <tpl fld="4" item="0"/>
        </tpls>
      </m>
      <m>
        <tpls c="8">
          <tpl hier="1" item="6"/>
          <tpl hier="4" item="3"/>
          <tpl fld="3" item="21"/>
          <tpl fld="2" item="29"/>
          <tpl hier="9" item="1"/>
          <tpl hier="11" item="4"/>
          <tpl hier="12" item="7"/>
          <tpl fld="4" item="0"/>
        </tpls>
      </m>
      <m>
        <tpls c="8">
          <tpl hier="1" item="6"/>
          <tpl hier="4" item="3"/>
          <tpl fld="3" item="35"/>
          <tpl fld="2" item="24"/>
          <tpl hier="9" item="1"/>
          <tpl hier="11" item="4"/>
          <tpl hier="12" item="7"/>
          <tpl fld="4" item="0"/>
        </tpls>
      </m>
      <m>
        <tpls c="8">
          <tpl hier="1" item="6"/>
          <tpl hier="4" item="3"/>
          <tpl fld="3" item="26"/>
          <tpl fld="2" item="13"/>
          <tpl hier="9" item="1"/>
          <tpl hier="11" item="4"/>
          <tpl hier="12" item="7"/>
          <tpl fld="4" item="0"/>
        </tpls>
      </m>
      <m>
        <tpls c="8">
          <tpl hier="1" item="6"/>
          <tpl hier="4" item="3"/>
          <tpl fld="3" item="57"/>
          <tpl fld="2" item="30"/>
          <tpl hier="9" item="1"/>
          <tpl hier="11" item="4"/>
          <tpl hier="12" item="7"/>
          <tpl fld="4" item="0"/>
        </tpls>
      </m>
      <m>
        <tpls c="8">
          <tpl hier="1" item="6"/>
          <tpl hier="4" item="3"/>
          <tpl fld="3" item="6"/>
          <tpl fld="2" item="25"/>
          <tpl hier="9" item="1"/>
          <tpl hier="11" item="4"/>
          <tpl hier="12" item="7"/>
          <tpl fld="4" item="0"/>
        </tpls>
      </m>
      <m>
        <tpls c="8">
          <tpl hier="1" item="6"/>
          <tpl hier="4" item="3"/>
          <tpl fld="3" item="40"/>
          <tpl fld="2" item="10"/>
          <tpl hier="9" item="1"/>
          <tpl hier="11" item="4"/>
          <tpl hier="12" item="7"/>
          <tpl fld="4" item="0"/>
        </tpls>
      </m>
      <m>
        <tpls c="8">
          <tpl hier="1" item="6"/>
          <tpl hier="4" item="3"/>
          <tpl fld="3" item="48"/>
          <tpl fld="2" item="20"/>
          <tpl hier="9" item="1"/>
          <tpl hier="11" item="4"/>
          <tpl hier="12" item="7"/>
          <tpl fld="4" item="0"/>
        </tpls>
      </m>
      <m>
        <tpls c="8">
          <tpl hier="1" item="6"/>
          <tpl hier="4" item="3"/>
          <tpl fld="3" item="13"/>
          <tpl fld="2" item="11"/>
          <tpl hier="9" item="1"/>
          <tpl hier="11" item="4"/>
          <tpl hier="12" item="7"/>
          <tpl fld="4" item="0"/>
        </tpls>
      </m>
      <m>
        <tpls c="8">
          <tpl hier="1" item="6"/>
          <tpl hier="4" item="3"/>
          <tpl fld="3" item="47"/>
          <tpl fld="2" item="48"/>
          <tpl hier="9" item="1"/>
          <tpl hier="11" item="4"/>
          <tpl hier="12" item="7"/>
          <tpl fld="4" item="0"/>
        </tpls>
      </m>
      <m>
        <tpls c="8">
          <tpl hier="1" item="6"/>
          <tpl hier="4" item="3"/>
          <tpl fld="3" item="34"/>
          <tpl fld="2" item="53"/>
          <tpl hier="9" item="1"/>
          <tpl hier="11" item="4"/>
          <tpl hier="12" item="7"/>
          <tpl fld="4" item="0"/>
        </tpls>
      </m>
      <m>
        <tpls c="8">
          <tpl hier="1" item="6"/>
          <tpl hier="4" item="3"/>
          <tpl fld="3" item="36"/>
          <tpl fld="2" item="53"/>
          <tpl hier="9" item="1"/>
          <tpl hier="11" item="4"/>
          <tpl hier="12" item="7"/>
          <tpl fld="4" item="0"/>
        </tpls>
      </m>
      <m>
        <tpls c="8">
          <tpl hier="1" item="6"/>
          <tpl hier="4" item="3"/>
          <tpl fld="3" item="27"/>
          <tpl fld="2" item="53"/>
          <tpl hier="9" item="1"/>
          <tpl hier="11" item="4"/>
          <tpl hier="12" item="7"/>
          <tpl fld="4" item="0"/>
        </tpls>
      </m>
      <m>
        <tpls c="8">
          <tpl hier="1" item="6"/>
          <tpl hier="4" item="3"/>
          <tpl fld="3" item="33"/>
          <tpl fld="2" item="53"/>
          <tpl hier="9" item="1"/>
          <tpl hier="11" item="4"/>
          <tpl hier="12" item="7"/>
          <tpl fld="4" item="0"/>
        </tpls>
      </m>
      <m>
        <tpls c="8">
          <tpl hier="1" item="6"/>
          <tpl hier="4" item="3"/>
          <tpl fld="3" item="18"/>
          <tpl fld="2" item="57"/>
          <tpl hier="9" item="1"/>
          <tpl hier="11" item="4"/>
          <tpl hier="12" item="7"/>
          <tpl fld="4" item="0"/>
        </tpls>
      </m>
      <m>
        <tpls c="8">
          <tpl hier="1" item="6"/>
          <tpl hier="4" item="3"/>
          <tpl fld="3" item="22"/>
          <tpl fld="2" item="57"/>
          <tpl hier="9" item="1"/>
          <tpl hier="11" item="4"/>
          <tpl hier="12" item="7"/>
          <tpl fld="4" item="0"/>
        </tpls>
      </m>
      <m>
        <tpls c="8">
          <tpl hier="1" item="6"/>
          <tpl hier="4" item="3"/>
          <tpl fld="3" item="17"/>
          <tpl fld="2" item="57"/>
          <tpl hier="9" item="1"/>
          <tpl hier="11" item="4"/>
          <tpl hier="12" item="7"/>
          <tpl fld="4" item="0"/>
        </tpls>
      </m>
      <m>
        <tpls c="8">
          <tpl hier="1" item="6"/>
          <tpl hier="4" item="3"/>
          <tpl fld="3" item="21"/>
          <tpl fld="2" item="57"/>
          <tpl hier="9" item="1"/>
          <tpl hier="11" item="4"/>
          <tpl hier="12" item="7"/>
          <tpl fld="4" item="0"/>
        </tpls>
      </m>
      <m>
        <tpls c="8">
          <tpl hier="1" item="6"/>
          <tpl hier="4" item="3"/>
          <tpl fld="3" item="8"/>
          <tpl fld="2" item="61"/>
          <tpl hier="9" item="1"/>
          <tpl hier="11" item="4"/>
          <tpl hier="12" item="7"/>
          <tpl fld="4" item="0"/>
        </tpls>
      </m>
      <m>
        <tpls c="8">
          <tpl hier="1" item="6"/>
          <tpl hier="4" item="3"/>
          <tpl fld="3" item="7"/>
          <tpl fld="2" item="61"/>
          <tpl hier="9" item="1"/>
          <tpl hier="11" item="4"/>
          <tpl hier="12" item="7"/>
          <tpl fld="4" item="0"/>
        </tpls>
      </m>
      <m>
        <tpls c="8">
          <tpl hier="1" item="6"/>
          <tpl hier="4" item="3"/>
          <tpl fld="3" item="6"/>
          <tpl fld="2" item="61"/>
          <tpl hier="9" item="1"/>
          <tpl hier="11" item="4"/>
          <tpl hier="12" item="7"/>
          <tpl fld="4" item="0"/>
        </tpls>
      </m>
      <m>
        <tpls c="8">
          <tpl hier="1" item="6"/>
          <tpl hier="4" item="3"/>
          <tpl fld="3" item="5"/>
          <tpl fld="2" item="61"/>
          <tpl hier="9" item="1"/>
          <tpl hier="11" item="4"/>
          <tpl hier="12" item="7"/>
          <tpl fld="4" item="0"/>
        </tpls>
      </m>
      <m>
        <tpls c="8">
          <tpl hier="1" item="6"/>
          <tpl hier="4" item="3"/>
          <tpl fld="3" item="56"/>
          <tpl fld="2" item="79"/>
          <tpl hier="9" item="1"/>
          <tpl hier="11" item="4"/>
          <tpl hier="12" item="7"/>
          <tpl fld="4" item="0"/>
        </tpls>
      </m>
      <m>
        <tpls c="8">
          <tpl hier="1" item="6"/>
          <tpl hier="4" item="3"/>
          <tpl fld="3" item="0"/>
          <tpl fld="2" item="79"/>
          <tpl hier="9" item="1"/>
          <tpl hier="11" item="4"/>
          <tpl hier="12" item="7"/>
          <tpl fld="4" item="0"/>
        </tpls>
      </m>
      <m>
        <tpls c="8">
          <tpl hier="1" item="6"/>
          <tpl hier="4" item="3"/>
          <tpl fld="3" item="55"/>
          <tpl fld="2" item="79"/>
          <tpl hier="9" item="1"/>
          <tpl hier="11" item="4"/>
          <tpl hier="12" item="7"/>
          <tpl fld="4" item="0"/>
        </tpls>
      </m>
      <m>
        <tpls c="8">
          <tpl hier="1" item="6"/>
          <tpl hier="4" item="3"/>
          <tpl fld="3" item="35"/>
          <tpl fld="2" item="46"/>
          <tpl hier="9" item="1"/>
          <tpl hier="11" item="4"/>
          <tpl hier="12" item="7"/>
          <tpl fld="4" item="0"/>
        </tpls>
      </m>
      <m>
        <tpls c="8">
          <tpl hier="1" item="6"/>
          <tpl hier="4" item="3"/>
          <tpl fld="3" item="40"/>
          <tpl fld="2" item="46"/>
          <tpl hier="9" item="1"/>
          <tpl hier="11" item="4"/>
          <tpl hier="12" item="7"/>
          <tpl fld="4" item="0"/>
        </tpls>
      </m>
      <m>
        <tpls c="8">
          <tpl hier="1" item="6"/>
          <tpl hier="4" item="3"/>
          <tpl fld="3" item="50"/>
          <tpl fld="2" item="46"/>
          <tpl hier="9" item="1"/>
          <tpl hier="11" item="4"/>
          <tpl hier="12" item="7"/>
          <tpl fld="4" item="0"/>
        </tpls>
      </m>
      <m>
        <tpls c="8">
          <tpl hier="1" item="6"/>
          <tpl hier="4" item="3"/>
          <tpl fld="3" item="49"/>
          <tpl fld="2" item="46"/>
          <tpl hier="9" item="1"/>
          <tpl hier="11" item="4"/>
          <tpl hier="12" item="7"/>
          <tpl fld="4" item="0"/>
        </tpls>
      </m>
      <m>
        <tpls c="8">
          <tpl hier="1" item="6"/>
          <tpl hier="4" item="3"/>
          <tpl fld="3" item="37"/>
          <tpl fld="2" item="51"/>
          <tpl hier="9" item="1"/>
          <tpl hier="11" item="4"/>
          <tpl hier="12" item="7"/>
          <tpl fld="4" item="0"/>
        </tpls>
      </m>
      <m>
        <tpls c="8">
          <tpl hier="1" item="6"/>
          <tpl hier="4" item="3"/>
          <tpl fld="3" item="39"/>
          <tpl fld="2" item="51"/>
          <tpl hier="9" item="1"/>
          <tpl hier="11" item="4"/>
          <tpl hier="12" item="7"/>
          <tpl fld="4" item="0"/>
        </tpls>
      </m>
      <m>
        <tpls c="8">
          <tpl hier="1" item="6"/>
          <tpl hier="4" item="3"/>
          <tpl fld="3" item="28"/>
          <tpl fld="2" item="51"/>
          <tpl hier="9" item="1"/>
          <tpl hier="11" item="4"/>
          <tpl hier="12" item="7"/>
          <tpl fld="4" item="0"/>
        </tpls>
      </m>
      <m>
        <tpls c="8">
          <tpl hier="1" item="6"/>
          <tpl hier="4" item="3"/>
          <tpl fld="3" item="19"/>
          <tpl fld="2" item="51"/>
          <tpl hier="9" item="1"/>
          <tpl hier="11" item="4"/>
          <tpl hier="12" item="7"/>
          <tpl fld="4" item="0"/>
        </tpls>
      </m>
      <m>
        <tpls c="8">
          <tpl hier="1" item="6"/>
          <tpl hier="4" item="3"/>
          <tpl fld="3" item="4"/>
          <tpl fld="1" item="1"/>
          <tpl hier="9" item="1"/>
          <tpl hier="11" item="4"/>
          <tpl hier="12" item="7"/>
          <tpl fld="4" item="0"/>
        </tpls>
      </m>
      <m>
        <tpls c="8">
          <tpl hier="1" item="6"/>
          <tpl hier="4" item="3"/>
          <tpl fld="3" item="58"/>
          <tpl fld="1" item="1"/>
          <tpl hier="9" item="1"/>
          <tpl hier="11" item="4"/>
          <tpl hier="12" item="7"/>
          <tpl fld="4" item="0"/>
        </tpls>
      </m>
      <m>
        <tpls c="8">
          <tpl hier="1" item="6"/>
          <tpl hier="4" item="3"/>
          <tpl fld="3" item="2"/>
          <tpl fld="1" item="1"/>
          <tpl hier="9" item="1"/>
          <tpl hier="11" item="4"/>
          <tpl hier="12" item="7"/>
          <tpl fld="4" item="0"/>
        </tpls>
      </m>
      <m>
        <tpls c="8">
          <tpl hier="1" item="6"/>
          <tpl hier="4" item="3"/>
          <tpl fld="3" item="54"/>
          <tpl fld="2" item="58"/>
          <tpl hier="9" item="1"/>
          <tpl hier="11" item="4"/>
          <tpl hier="12" item="7"/>
          <tpl fld="4" item="0"/>
        </tpls>
      </m>
      <m>
        <tpls c="8">
          <tpl hier="1" item="6"/>
          <tpl hier="4" item="3"/>
          <tpl fld="3" item="53"/>
          <tpl fld="2" item="58"/>
          <tpl hier="9" item="1"/>
          <tpl hier="11" item="4"/>
          <tpl hier="12" item="7"/>
          <tpl fld="4" item="0"/>
        </tpls>
      </m>
      <m>
        <tpls c="8">
          <tpl hier="1" item="6"/>
          <tpl hier="4" item="3"/>
          <tpl fld="3" item="52"/>
          <tpl fld="2" item="58"/>
          <tpl hier="9" item="1"/>
          <tpl hier="11" item="4"/>
          <tpl hier="12" item="7"/>
          <tpl fld="4" item="0"/>
        </tpls>
      </m>
      <m>
        <tpls c="8">
          <tpl hier="1" item="6"/>
          <tpl hier="4" item="3"/>
          <tpl fld="3" item="48"/>
          <tpl fld="2" item="63"/>
          <tpl hier="9" item="1"/>
          <tpl hier="11" item="4"/>
          <tpl hier="12" item="7"/>
          <tpl fld="4" item="0"/>
        </tpls>
      </m>
      <m>
        <tpls c="8">
          <tpl hier="1" item="6"/>
          <tpl hier="4" item="3"/>
          <tpl fld="3" item="46"/>
          <tpl fld="2" item="63"/>
          <tpl hier="9" item="1"/>
          <tpl hier="11" item="4"/>
          <tpl hier="12" item="7"/>
          <tpl fld="4" item="0"/>
        </tpls>
      </m>
      <m>
        <tpls c="8">
          <tpl hier="1" item="6"/>
          <tpl hier="4" item="3"/>
          <tpl fld="3" item="45"/>
          <tpl fld="2" item="63"/>
          <tpl hier="9" item="1"/>
          <tpl hier="11" item="4"/>
          <tpl hier="12" item="7"/>
          <tpl fld="4" item="0"/>
        </tpls>
      </m>
      <m>
        <tpls c="8">
          <tpl hier="1" item="6"/>
          <tpl hier="4" item="3"/>
          <tpl fld="3" item="47"/>
          <tpl fld="2" item="63"/>
          <tpl hier="9" item="1"/>
          <tpl hier="11" item="4"/>
          <tpl hier="12" item="7"/>
          <tpl fld="4" item="0"/>
        </tpls>
      </m>
      <m>
        <tpls c="8">
          <tpl hier="1" item="6"/>
          <tpl hier="4" item="3"/>
          <tpl fld="3" item="34"/>
          <tpl fld="2" item="82"/>
          <tpl hier="9" item="1"/>
          <tpl hier="11" item="4"/>
          <tpl hier="12" item="7"/>
          <tpl fld="4" item="0"/>
        </tpls>
      </m>
      <m>
        <tpls c="8">
          <tpl hier="1" item="6"/>
          <tpl hier="4" item="3"/>
          <tpl fld="3" item="36"/>
          <tpl fld="2" item="82"/>
          <tpl hier="9" item="1"/>
          <tpl hier="11" item="4"/>
          <tpl hier="12" item="7"/>
          <tpl fld="4" item="0"/>
        </tpls>
      </m>
      <m>
        <tpls c="8">
          <tpl hier="1" item="6"/>
          <tpl hier="4" item="3"/>
          <tpl fld="3" item="27"/>
          <tpl fld="2" item="82"/>
          <tpl hier="9" item="1"/>
          <tpl hier="11" item="4"/>
          <tpl hier="12" item="7"/>
          <tpl fld="4" item="0"/>
        </tpls>
      </m>
      <m>
        <tpls c="8">
          <tpl hier="1" item="6"/>
          <tpl hier="4" item="3"/>
          <tpl fld="3" item="33"/>
          <tpl fld="2" item="82"/>
          <tpl hier="9" item="1"/>
          <tpl hier="11" item="4"/>
          <tpl hier="12" item="7"/>
          <tpl fld="4" item="0"/>
        </tpls>
      </m>
      <m>
        <tpls c="8">
          <tpl hier="1" item="6"/>
          <tpl hier="4" item="3"/>
          <tpl fld="3" item="18"/>
          <tpl fld="2" item="47"/>
          <tpl hier="9" item="1"/>
          <tpl hier="11" item="4"/>
          <tpl hier="12" item="7"/>
          <tpl fld="4" item="0"/>
        </tpls>
      </m>
      <m>
        <tpls c="8">
          <tpl hier="1" item="6"/>
          <tpl hier="4" item="3"/>
          <tpl fld="3" item="22"/>
          <tpl fld="2" item="47"/>
          <tpl hier="9" item="1"/>
          <tpl hier="11" item="4"/>
          <tpl hier="12" item="7"/>
          <tpl fld="4" item="0"/>
        </tpls>
      </m>
      <m>
        <tpls c="8">
          <tpl hier="1" item="6"/>
          <tpl hier="4" item="3"/>
          <tpl fld="3" item="17"/>
          <tpl fld="2" item="47"/>
          <tpl hier="9" item="1"/>
          <tpl hier="11" item="4"/>
          <tpl hier="12" item="7"/>
          <tpl fld="4" item="0"/>
        </tpls>
      </m>
      <m>
        <tpls c="8">
          <tpl hier="1" item="6"/>
          <tpl hier="4" item="3"/>
          <tpl fld="3" item="21"/>
          <tpl fld="2" item="47"/>
          <tpl hier="9" item="1"/>
          <tpl hier="11" item="4"/>
          <tpl hier="12" item="7"/>
          <tpl fld="4" item="0"/>
        </tpls>
      </m>
      <m>
        <tpls c="8">
          <tpl hier="1" item="6"/>
          <tpl hier="4" item="3"/>
          <tpl fld="3" item="8"/>
          <tpl fld="2" item="52"/>
          <tpl hier="9" item="1"/>
          <tpl hier="11" item="4"/>
          <tpl hier="12" item="7"/>
          <tpl fld="4" item="0"/>
        </tpls>
      </m>
      <m>
        <tpls c="8">
          <tpl hier="1" item="6"/>
          <tpl hier="4" item="3"/>
          <tpl fld="3" item="7"/>
          <tpl fld="2" item="52"/>
          <tpl hier="9" item="1"/>
          <tpl hier="11" item="4"/>
          <tpl hier="12" item="7"/>
          <tpl fld="4" item="0"/>
        </tpls>
      </m>
      <m>
        <tpls c="8">
          <tpl hier="1" item="6"/>
          <tpl hier="4" item="3"/>
          <tpl fld="3" item="6"/>
          <tpl fld="2" item="52"/>
          <tpl hier="9" item="1"/>
          <tpl hier="11" item="4"/>
          <tpl hier="12" item="7"/>
          <tpl fld="4" item="0"/>
        </tpls>
      </m>
      <m>
        <tpls c="8">
          <tpl hier="1" item="6"/>
          <tpl hier="4" item="3"/>
          <tpl fld="3" item="5"/>
          <tpl fld="2" item="52"/>
          <tpl hier="9" item="1"/>
          <tpl hier="11" item="4"/>
          <tpl hier="12" item="7"/>
          <tpl fld="4" item="0"/>
        </tpls>
      </m>
      <m>
        <tpls c="8">
          <tpl hier="1" item="6"/>
          <tpl hier="4" item="3"/>
          <tpl fld="3" item="56"/>
          <tpl fld="2" item="56"/>
          <tpl hier="9" item="1"/>
          <tpl hier="11" item="4"/>
          <tpl hier="12" item="7"/>
          <tpl fld="4" item="0"/>
        </tpls>
      </m>
      <m>
        <tpls c="8">
          <tpl hier="1" item="6"/>
          <tpl hier="4" item="3"/>
          <tpl fld="3" item="0"/>
          <tpl fld="2" item="56"/>
          <tpl hier="9" item="1"/>
          <tpl hier="11" item="4"/>
          <tpl hier="12" item="7"/>
          <tpl fld="4" item="0"/>
        </tpls>
      </m>
      <m>
        <tpls c="8">
          <tpl hier="1" item="6"/>
          <tpl hier="4" item="3"/>
          <tpl fld="3" item="55"/>
          <tpl fld="2" item="56"/>
          <tpl hier="9" item="1"/>
          <tpl hier="11" item="4"/>
          <tpl hier="12" item="7"/>
          <tpl fld="4" item="0"/>
        </tpls>
      </m>
      <m>
        <tpls c="8">
          <tpl hier="1" item="6"/>
          <tpl hier="4" item="3"/>
          <tpl fld="3" item="35"/>
          <tpl fld="2" item="60"/>
          <tpl hier="9" item="1"/>
          <tpl hier="11" item="4"/>
          <tpl hier="12" item="7"/>
          <tpl fld="4" item="0"/>
        </tpls>
      </m>
      <m>
        <tpls c="8">
          <tpl hier="1" item="6"/>
          <tpl hier="4" item="3"/>
          <tpl fld="3" item="40"/>
          <tpl fld="2" item="60"/>
          <tpl hier="9" item="1"/>
          <tpl hier="11" item="4"/>
          <tpl hier="12" item="7"/>
          <tpl fld="4" item="0"/>
        </tpls>
      </m>
      <m>
        <tpls c="8">
          <tpl hier="1" item="6"/>
          <tpl hier="4" item="3"/>
          <tpl fld="3" item="50"/>
          <tpl fld="2" item="60"/>
          <tpl hier="9" item="1"/>
          <tpl hier="11" item="4"/>
          <tpl hier="12" item="7"/>
          <tpl fld="4" item="0"/>
        </tpls>
      </m>
      <m>
        <tpls c="8">
          <tpl hier="1" item="6"/>
          <tpl hier="4" item="3"/>
          <tpl fld="3" item="49"/>
          <tpl fld="2" item="60"/>
          <tpl hier="9" item="1"/>
          <tpl hier="11" item="4"/>
          <tpl hier="12" item="7"/>
          <tpl fld="4" item="0"/>
        </tpls>
      </m>
      <m>
        <tpls c="8">
          <tpl hier="1" item="6"/>
          <tpl hier="4" item="3"/>
          <tpl fld="3" item="37"/>
          <tpl fld="2" item="55"/>
          <tpl hier="9" item="1"/>
          <tpl hier="11" item="4"/>
          <tpl hier="12" item="7"/>
          <tpl fld="4" item="0"/>
        </tpls>
      </m>
      <m>
        <tpls c="8">
          <tpl hier="1" item="6"/>
          <tpl hier="4" item="3"/>
          <tpl fld="3" item="39"/>
          <tpl fld="2" item="55"/>
          <tpl hier="9" item="1"/>
          <tpl hier="11" item="4"/>
          <tpl hier="12" item="7"/>
          <tpl fld="4" item="0"/>
        </tpls>
      </m>
      <m>
        <tpls c="8">
          <tpl hier="1" item="6"/>
          <tpl hier="4" item="3"/>
          <tpl fld="3" item="28"/>
          <tpl fld="2" item="55"/>
          <tpl hier="9" item="1"/>
          <tpl hier="11" item="4"/>
          <tpl hier="12" item="7"/>
          <tpl fld="4" item="0"/>
        </tpls>
      </m>
      <m>
        <tpls c="8">
          <tpl hier="1" item="6"/>
          <tpl hier="4" item="3"/>
          <tpl fld="3" item="19"/>
          <tpl fld="2" item="55"/>
          <tpl hier="9" item="1"/>
          <tpl hier="11" item="4"/>
          <tpl hier="12" item="7"/>
          <tpl fld="4" item="0"/>
        </tpls>
      </m>
      <m>
        <tpls c="8">
          <tpl hier="1" item="6"/>
          <tpl hier="4" item="3"/>
          <tpl fld="3" item="26"/>
          <tpl fld="2" item="42"/>
          <tpl hier="9" item="1"/>
          <tpl hier="11" item="4"/>
          <tpl hier="12" item="7"/>
          <tpl fld="4" item="0"/>
        </tpls>
      </m>
      <m>
        <tpls c="8">
          <tpl hier="1" item="6"/>
          <tpl hier="4" item="3"/>
          <tpl fld="3" item="25"/>
          <tpl fld="2" item="42"/>
          <tpl hier="9" item="1"/>
          <tpl hier="11" item="4"/>
          <tpl hier="12" item="7"/>
          <tpl fld="4" item="0"/>
        </tpls>
      </m>
      <m>
        <tpls c="8">
          <tpl hier="1" item="6"/>
          <tpl hier="4" item="3"/>
          <tpl fld="3" item="24"/>
          <tpl fld="2" item="42"/>
          <tpl hier="9" item="1"/>
          <tpl hier="11" item="4"/>
          <tpl hier="12" item="7"/>
          <tpl fld="4" item="0"/>
        </tpls>
      </m>
      <m>
        <tpls c="8">
          <tpl hier="1" item="6"/>
          <tpl hier="4" item="3"/>
          <tpl fld="3" item="23"/>
          <tpl fld="2" item="42"/>
          <tpl hier="9" item="1"/>
          <tpl hier="11" item="4"/>
          <tpl hier="12" item="7"/>
          <tpl fld="4" item="0"/>
        </tpls>
      </m>
      <m>
        <tpls c="8">
          <tpl hier="1" item="6"/>
          <tpl hier="4" item="3"/>
          <tpl fld="3" item="10"/>
          <tpl fld="2" item="62"/>
          <tpl hier="9" item="1"/>
          <tpl hier="11" item="4"/>
          <tpl hier="12" item="7"/>
          <tpl fld="4" item="0"/>
        </tpls>
      </m>
      <m>
        <tpls c="8">
          <tpl hier="1" item="6"/>
          <tpl hier="4" item="3"/>
          <tpl fld="3" item="12"/>
          <tpl fld="2" item="62"/>
          <tpl hier="9" item="1"/>
          <tpl hier="11" item="4"/>
          <tpl hier="12" item="7"/>
          <tpl fld="4" item="0"/>
        </tpls>
      </m>
      <m>
        <tpls c="8">
          <tpl hier="1" item="6"/>
          <tpl hier="4" item="3"/>
          <tpl fld="3" item="11"/>
          <tpl fld="2" item="62"/>
          <tpl hier="9" item="1"/>
          <tpl hier="11" item="4"/>
          <tpl hier="12" item="7"/>
          <tpl fld="4" item="0"/>
        </tpls>
      </m>
      <m>
        <tpls c="8">
          <tpl hier="1" item="6"/>
          <tpl hier="4" item="3"/>
          <tpl fld="3" item="9"/>
          <tpl fld="2" item="62"/>
          <tpl hier="9" item="1"/>
          <tpl hier="11" item="4"/>
          <tpl hier="12" item="7"/>
          <tpl fld="4" item="0"/>
        </tpls>
      </m>
      <m>
        <tpls c="8">
          <tpl hier="1" item="6"/>
          <tpl hier="4" item="3"/>
          <tpl fld="3" item="57"/>
          <tpl fld="2" item="77"/>
          <tpl hier="9" item="1"/>
          <tpl hier="11" item="4"/>
          <tpl hier="12" item="7"/>
          <tpl fld="4" item="0"/>
        </tpls>
      </m>
      <m>
        <tpls c="8">
          <tpl hier="1" item="6"/>
          <tpl hier="4" item="3"/>
          <tpl fld="3" item="3"/>
          <tpl fld="2" item="77"/>
          <tpl hier="9" item="1"/>
          <tpl hier="11" item="4"/>
          <tpl hier="12" item="7"/>
          <tpl fld="4" item="0"/>
        </tpls>
      </m>
      <m>
        <tpls c="8">
          <tpl hier="1" item="6"/>
          <tpl hier="4" item="3"/>
          <tpl fld="3" item="1"/>
          <tpl fld="2" item="77"/>
          <tpl hier="9" item="1"/>
          <tpl hier="11" item="4"/>
          <tpl hier="12" item="7"/>
          <tpl fld="4" item="0"/>
        </tpls>
      </m>
      <m>
        <tpls c="8">
          <tpl hier="1" item="6"/>
          <tpl hier="4" item="3"/>
          <tpl fld="3" item="20"/>
          <tpl fld="2" item="28"/>
          <tpl hier="9" item="1"/>
          <tpl hier="11" item="4"/>
          <tpl hier="12" item="7"/>
          <tpl fld="4" item="0"/>
        </tpls>
      </m>
      <m>
        <tpls c="8">
          <tpl hier="1" item="6"/>
          <tpl hier="4" item="3"/>
          <tpl fld="3" item="51"/>
          <tpl fld="2" item="28"/>
          <tpl hier="9" item="1"/>
          <tpl hier="11" item="4"/>
          <tpl hier="12" item="7"/>
          <tpl fld="4" item="0"/>
        </tpls>
      </m>
      <m>
        <tpls c="8">
          <tpl hier="1" item="6"/>
          <tpl hier="4" item="3"/>
          <tpl fld="3" item="38"/>
          <tpl fld="2" item="28"/>
          <tpl hier="9" item="1"/>
          <tpl hier="11" item="4"/>
          <tpl hier="12" item="7"/>
          <tpl fld="4" item="0"/>
        </tpls>
      </m>
      <m>
        <tpls c="8">
          <tpl hier="1" item="6"/>
          <tpl hier="4" item="3"/>
          <tpl fld="3" item="44"/>
          <tpl fld="2" item="35"/>
          <tpl hier="9" item="1"/>
          <tpl hier="11" item="4"/>
          <tpl hier="12" item="7"/>
          <tpl fld="4" item="0"/>
        </tpls>
      </m>
      <m>
        <tpls c="8">
          <tpl hier="1" item="6"/>
          <tpl hier="4" item="3"/>
          <tpl fld="3" item="43"/>
          <tpl fld="2" item="35"/>
          <tpl hier="9" item="1"/>
          <tpl hier="11" item="4"/>
          <tpl hier="12" item="7"/>
          <tpl fld="4" item="0"/>
        </tpls>
      </m>
      <m>
        <tpls c="8">
          <tpl hier="1" item="6"/>
          <tpl hier="4" item="3"/>
          <tpl fld="3" item="42"/>
          <tpl fld="2" item="35"/>
          <tpl hier="9" item="1"/>
          <tpl hier="11" item="4"/>
          <tpl hier="12" item="7"/>
          <tpl fld="4" item="0"/>
        </tpls>
      </m>
      <m>
        <tpls c="8">
          <tpl hier="1" item="6"/>
          <tpl hier="4" item="3"/>
          <tpl fld="3" item="41"/>
          <tpl fld="2" item="35"/>
          <tpl hier="9" item="1"/>
          <tpl hier="11" item="4"/>
          <tpl hier="12" item="7"/>
          <tpl fld="4" item="0"/>
        </tpls>
      </m>
      <m>
        <tpls c="8">
          <tpl hier="1" item="6"/>
          <tpl hier="4" item="3"/>
          <tpl fld="3" item="32"/>
          <tpl fld="2" item="40"/>
          <tpl hier="9" item="1"/>
          <tpl hier="11" item="4"/>
          <tpl hier="12" item="7"/>
          <tpl fld="4" item="0"/>
        </tpls>
      </m>
      <m>
        <tpls c="8">
          <tpl hier="1" item="6"/>
          <tpl hier="4" item="3"/>
          <tpl fld="3" item="31"/>
          <tpl fld="2" item="40"/>
          <tpl hier="9" item="1"/>
          <tpl hier="11" item="4"/>
          <tpl hier="12" item="7"/>
          <tpl fld="4" item="0"/>
        </tpls>
      </m>
      <m>
        <tpls c="8">
          <tpl hier="1" item="6"/>
          <tpl hier="4" item="3"/>
          <tpl fld="3" item="30"/>
          <tpl fld="2" item="40"/>
          <tpl hier="9" item="1"/>
          <tpl hier="11" item="4"/>
          <tpl hier="12" item="7"/>
          <tpl fld="4" item="0"/>
        </tpls>
      </m>
      <m>
        <tpls c="8">
          <tpl hier="1" item="6"/>
          <tpl hier="4" item="3"/>
          <tpl fld="3" item="29"/>
          <tpl fld="2" item="40"/>
          <tpl hier="9" item="1"/>
          <tpl hier="11" item="4"/>
          <tpl hier="12" item="7"/>
          <tpl fld="4" item="0"/>
        </tpls>
      </m>
      <m>
        <tpls c="8">
          <tpl hier="1" item="6"/>
          <tpl hier="4" item="3"/>
          <tpl fld="3" item="16"/>
          <tpl fld="2" item="54"/>
          <tpl hier="9" item="1"/>
          <tpl hier="11" item="4"/>
          <tpl hier="12" item="7"/>
          <tpl fld="4" item="0"/>
        </tpls>
      </m>
      <m>
        <tpls c="8">
          <tpl hier="1" item="6"/>
          <tpl hier="4" item="3"/>
          <tpl fld="3" item="15"/>
          <tpl fld="2" item="54"/>
          <tpl hier="9" item="1"/>
          <tpl hier="11" item="4"/>
          <tpl hier="12" item="7"/>
          <tpl fld="4" item="0"/>
        </tpls>
      </m>
      <m>
        <tpls c="8">
          <tpl hier="1" item="6"/>
          <tpl hier="4" item="3"/>
          <tpl fld="3" item="14"/>
          <tpl fld="2" item="54"/>
          <tpl hier="9" item="1"/>
          <tpl hier="11" item="4"/>
          <tpl hier="12" item="7"/>
          <tpl fld="4" item="0"/>
        </tpls>
      </m>
      <m>
        <tpls c="8">
          <tpl hier="1" item="6"/>
          <tpl hier="4" item="3"/>
          <tpl fld="3" item="13"/>
          <tpl fld="2" item="54"/>
          <tpl hier="9" item="1"/>
          <tpl hier="11" item="4"/>
          <tpl hier="12" item="7"/>
          <tpl fld="4" item="0"/>
        </tpls>
      </m>
      <m>
        <tpls c="8">
          <tpl hier="1" item="6"/>
          <tpl hier="4" item="3"/>
          <tpl fld="3" item="4"/>
          <tpl fld="2" item="59"/>
          <tpl hier="9" item="1"/>
          <tpl hier="11" item="4"/>
          <tpl hier="12" item="7"/>
          <tpl fld="4" item="0"/>
        </tpls>
      </m>
      <m>
        <tpls c="8">
          <tpl hier="1" item="6"/>
          <tpl hier="4" item="3"/>
          <tpl fld="3" item="58"/>
          <tpl fld="2" item="59"/>
          <tpl hier="9" item="1"/>
          <tpl hier="11" item="4"/>
          <tpl hier="12" item="7"/>
          <tpl fld="4" item="0"/>
        </tpls>
      </m>
      <m>
        <tpls c="8">
          <tpl hier="1" item="6"/>
          <tpl hier="4" item="3"/>
          <tpl fld="3" item="55"/>
          <tpl fld="2" item="59"/>
          <tpl hier="9" item="1"/>
          <tpl hier="11" item="4"/>
          <tpl hier="12" item="7"/>
          <tpl fld="4" item="0"/>
        </tpls>
      </m>
      <m>
        <tpls c="8">
          <tpl hier="1" item="6"/>
          <tpl hier="4" item="3"/>
          <tpl fld="3" item="37"/>
          <tpl fld="2" item="65"/>
          <tpl hier="9" item="1"/>
          <tpl hier="11" item="4"/>
          <tpl hier="12" item="7"/>
          <tpl fld="4" item="0"/>
        </tpls>
      </m>
      <m>
        <tpls c="8">
          <tpl hier="1" item="6"/>
          <tpl hier="4" item="3"/>
          <tpl fld="3" item="31"/>
          <tpl fld="2" item="65"/>
          <tpl hier="9" item="1"/>
          <tpl hier="11" item="4"/>
          <tpl hier="12" item="7"/>
          <tpl fld="4" item="0"/>
        </tpls>
      </m>
      <m>
        <tpls c="8">
          <tpl hier="1" item="6"/>
          <tpl hier="4" item="3"/>
          <tpl fld="3" item="17"/>
          <tpl fld="2" item="65"/>
          <tpl hier="9" item="1"/>
          <tpl hier="11" item="4"/>
          <tpl hier="12" item="7"/>
          <tpl fld="4" item="0"/>
        </tpls>
      </m>
      <m>
        <tpls c="8">
          <tpl hier="1" item="6"/>
          <tpl hier="4" item="3"/>
          <tpl fld="3" item="9"/>
          <tpl fld="2" item="65"/>
          <tpl hier="9" item="1"/>
          <tpl hier="11" item="4"/>
          <tpl hier="12" item="7"/>
          <tpl fld="4" item="0"/>
        </tpls>
      </m>
      <m>
        <tpls c="8">
          <tpl hier="1" item="6"/>
          <tpl hier="4" item="3"/>
          <tpl fld="3" item="54"/>
          <tpl fld="2" item="85"/>
          <tpl hier="9" item="1"/>
          <tpl hier="11" item="4"/>
          <tpl hier="12" item="7"/>
          <tpl fld="4" item="0"/>
        </tpls>
      </m>
      <m>
        <tpls c="8">
          <tpl hier="1" item="6"/>
          <tpl hier="4" item="3"/>
          <tpl fld="3" item="50"/>
          <tpl fld="2" item="85"/>
          <tpl hier="9" item="1"/>
          <tpl hier="11" item="4"/>
          <tpl hier="12" item="7"/>
          <tpl fld="4" item="0"/>
        </tpls>
      </m>
      <m>
        <tpls c="8">
          <tpl hier="1" item="6"/>
          <tpl hier="4" item="3"/>
          <tpl fld="3" item="19"/>
          <tpl fld="2" item="85"/>
          <tpl hier="9" item="1"/>
          <tpl hier="11" item="4"/>
          <tpl hier="12" item="7"/>
          <tpl fld="4" item="0"/>
        </tpls>
      </m>
      <m>
        <tpls c="8">
          <tpl hier="1" item="6"/>
          <tpl hier="4" item="3"/>
          <tpl fld="3" item="4"/>
          <tpl fld="2" item="49"/>
          <tpl hier="9" item="1"/>
          <tpl hier="11" item="4"/>
          <tpl hier="12" item="7"/>
          <tpl fld="4" item="0"/>
        </tpls>
      </m>
      <m>
        <tpls c="8">
          <tpl hier="1" item="6"/>
          <tpl hier="4" item="3"/>
          <tpl fld="3" item="53"/>
          <tpl fld="2" item="49"/>
          <tpl hier="9" item="1"/>
          <tpl hier="11" item="4"/>
          <tpl hier="12" item="7"/>
          <tpl fld="4" item="0"/>
        </tpls>
      </m>
      <m>
        <tpls c="8">
          <tpl hier="1" item="6"/>
          <tpl hier="4" item="3"/>
          <tpl fld="3" item="47"/>
          <tpl fld="2" item="49"/>
          <tpl hier="9" item="1"/>
          <tpl hier="11" item="4"/>
          <tpl hier="12" item="7"/>
          <tpl fld="4" item="0"/>
        </tpls>
      </m>
      <m>
        <tpls c="8">
          <tpl hier="1" item="6"/>
          <tpl hier="4" item="3"/>
          <tpl fld="3" item="16"/>
          <tpl fld="2" item="44"/>
          <tpl hier="9" item="1"/>
          <tpl hier="11" item="4"/>
          <tpl hier="12" item="7"/>
          <tpl fld="4" item="0"/>
        </tpls>
      </m>
      <m>
        <tpls c="8">
          <tpl hier="1" item="6"/>
          <tpl hier="4" item="3"/>
          <tpl fld="3" item="3"/>
          <tpl fld="2" item="44"/>
          <tpl hier="9" item="1"/>
          <tpl hier="11" item="4"/>
          <tpl hier="12" item="7"/>
          <tpl fld="4" item="0"/>
        </tpls>
      </m>
      <m>
        <tpls c="8">
          <tpl hier="1" item="6"/>
          <tpl hier="4" item="3"/>
          <tpl fld="3" item="49"/>
          <tpl fld="2" item="44"/>
          <tpl hier="9" item="1"/>
          <tpl hier="11" item="4"/>
          <tpl hier="12" item="7"/>
          <tpl fld="4" item="0"/>
        </tpls>
      </m>
      <m>
        <tpls c="8">
          <tpl hier="1" item="6"/>
          <tpl hier="4" item="3"/>
          <tpl fld="3" item="26"/>
          <tpl fld="2" item="34"/>
          <tpl hier="9" item="1"/>
          <tpl hier="11" item="4"/>
          <tpl hier="12" item="7"/>
          <tpl fld="4" item="0"/>
        </tpls>
      </m>
      <m>
        <tpls c="8">
          <tpl hier="1" item="6"/>
          <tpl hier="4" item="3"/>
          <tpl fld="3" item="3"/>
          <tpl fld="2" item="34"/>
          <tpl hier="9" item="1"/>
          <tpl hier="11" item="4"/>
          <tpl hier="12" item="7"/>
          <tpl fld="4" item="0"/>
        </tpls>
      </m>
      <m>
        <tpls c="8">
          <tpl hier="1" item="6"/>
          <tpl hier="4" item="3"/>
          <tpl fld="3" item="29"/>
          <tpl fld="2" item="34"/>
          <tpl hier="9" item="1"/>
          <tpl hier="11" item="4"/>
          <tpl hier="12" item="7"/>
          <tpl fld="4" item="0"/>
        </tpls>
      </m>
      <m>
        <tpls c="8">
          <tpl hier="1" item="6"/>
          <tpl hier="4" item="3"/>
          <tpl fld="3" item="20"/>
          <tpl fld="2" item="64"/>
          <tpl hier="9" item="1"/>
          <tpl hier="11" item="4"/>
          <tpl hier="12" item="7"/>
          <tpl fld="4" item="0"/>
        </tpls>
      </m>
      <m>
        <tpls c="8">
          <tpl hier="1" item="6"/>
          <tpl hier="4" item="3"/>
          <tpl fld="3" item="2"/>
          <tpl fld="2" item="64"/>
          <tpl hier="9" item="1"/>
          <tpl hier="11" item="4"/>
          <tpl hier="12" item="7"/>
          <tpl fld="4" item="0"/>
        </tpls>
      </m>
      <m>
        <tpls c="8">
          <tpl hier="1" item="6"/>
          <tpl hier="4" item="3"/>
          <tpl fld="3" item="46"/>
          <tpl fld="2" item="33"/>
          <tpl hier="9" item="1"/>
          <tpl hier="11" item="4"/>
          <tpl hier="12" item="7"/>
          <tpl fld="4" item="0"/>
        </tpls>
      </m>
      <m>
        <tpls c="8">
          <tpl hier="1" item="6"/>
          <tpl hier="4" item="3"/>
          <tpl fld="3" item="48"/>
          <tpl fld="2" item="43"/>
          <tpl hier="9" item="1"/>
          <tpl hier="11" item="4"/>
          <tpl hier="12" item="7"/>
          <tpl fld="4" item="0"/>
        </tpls>
      </m>
      <m>
        <tpls c="8">
          <tpl hier="1" item="6"/>
          <tpl hier="4" item="3"/>
          <tpl fld="3" item="36"/>
          <tpl fld="2" item="22"/>
          <tpl hier="9" item="1"/>
          <tpl hier="11" item="4"/>
          <tpl hier="12" item="7"/>
          <tpl fld="4" item="0"/>
        </tpls>
      </m>
      <m>
        <tpls c="8">
          <tpl hier="1" item="6"/>
          <tpl hier="4" item="3"/>
          <tpl fld="3" item="14"/>
          <tpl fld="2" item="21"/>
          <tpl hier="9" item="1"/>
          <tpl hier="11" item="4"/>
          <tpl hier="12" item="7"/>
          <tpl fld="4" item="0"/>
        </tpls>
      </m>
      <m>
        <tpls c="8">
          <tpl hier="1" item="6"/>
          <tpl hier="4" item="3"/>
          <tpl fld="3" item="4"/>
          <tpl fld="2" item="39"/>
          <tpl hier="9" item="1"/>
          <tpl hier="11" item="4"/>
          <tpl hier="12" item="7"/>
          <tpl fld="4" item="0"/>
        </tpls>
      </m>
      <m>
        <tpls c="8">
          <tpl hier="1" item="6"/>
          <tpl hier="4" item="3"/>
          <tpl fld="3" item="37"/>
          <tpl fld="2" item="31"/>
          <tpl hier="9" item="1"/>
          <tpl hier="11" item="4"/>
          <tpl hier="12" item="7"/>
          <tpl fld="4" item="0"/>
        </tpls>
      </m>
      <m>
        <tpls c="8">
          <tpl hier="1" item="6"/>
          <tpl hier="4" item="3"/>
          <tpl fld="3" item="10"/>
          <tpl fld="2" item="27"/>
          <tpl hier="9" item="1"/>
          <tpl hier="11" item="4"/>
          <tpl hier="12" item="7"/>
          <tpl fld="4" item="0"/>
        </tpls>
      </m>
      <m>
        <tpls c="8">
          <tpl hier="1" item="6"/>
          <tpl hier="4" item="3"/>
          <tpl fld="3" item="20"/>
          <tpl fld="2" item="24"/>
          <tpl hier="9" item="1"/>
          <tpl hier="11" item="4"/>
          <tpl hier="12" item="7"/>
          <tpl fld="4" item="0"/>
        </tpls>
      </m>
      <m>
        <tpls c="8">
          <tpl hier="1" item="6"/>
          <tpl hier="4" item="3"/>
          <tpl fld="3" item="31"/>
          <tpl fld="2" item="13"/>
          <tpl hier="9" item="1"/>
          <tpl hier="11" item="4"/>
          <tpl hier="12" item="7"/>
          <tpl fld="4" item="0"/>
        </tpls>
      </m>
      <m>
        <tpls c="8">
          <tpl hier="1" item="6"/>
          <tpl hier="4" item="3"/>
          <tpl fld="3" item="58"/>
          <tpl fld="2" item="30"/>
          <tpl hier="9" item="1"/>
          <tpl hier="11" item="4"/>
          <tpl hier="12" item="7"/>
          <tpl fld="4" item="0"/>
        </tpls>
      </m>
      <m>
        <tpls c="8">
          <tpl hier="1" item="6"/>
          <tpl hier="4" item="3"/>
          <tpl fld="3" item="28"/>
          <tpl fld="2" item="10"/>
          <tpl hier="9" item="1"/>
          <tpl hier="11" item="4"/>
          <tpl hier="12" item="7"/>
          <tpl fld="4" item="0"/>
        </tpls>
      </m>
      <m>
        <tpls c="8">
          <tpl hier="1" item="6"/>
          <tpl hier="4" item="3"/>
          <tpl fld="3" item="25"/>
          <tpl fld="2" item="20"/>
          <tpl hier="9" item="1"/>
          <tpl hier="11" item="4"/>
          <tpl hier="12" item="7"/>
          <tpl fld="4" item="0"/>
        </tpls>
      </m>
      <m>
        <tpls c="8">
          <tpl hier="1" item="6"/>
          <tpl hier="4" item="3"/>
          <tpl fld="3" item="3"/>
          <tpl fld="2" item="15"/>
          <tpl hier="9" item="1"/>
          <tpl hier="11" item="4"/>
          <tpl hier="12" item="7"/>
          <tpl fld="4" item="0"/>
        </tpls>
      </m>
      <m>
        <tpls c="8">
          <tpl hier="1" item="6"/>
          <tpl hier="4" item="3"/>
          <tpl fld="3" item="15"/>
          <tpl fld="2" item="57"/>
          <tpl hier="9" item="1"/>
          <tpl hier="11" item="4"/>
          <tpl hier="12" item="7"/>
          <tpl fld="4" item="0"/>
        </tpls>
      </m>
      <m>
        <tpls c="8">
          <tpl hier="1" item="6"/>
          <tpl hier="4" item="3"/>
          <tpl fld="3" item="14"/>
          <tpl fld="2" item="57"/>
          <tpl hier="9" item="1"/>
          <tpl hier="11" item="4"/>
          <tpl hier="12" item="7"/>
          <tpl fld="4" item="0"/>
        </tpls>
      </m>
      <m>
        <tpls c="8">
          <tpl hier="1" item="6"/>
          <tpl hier="4" item="3"/>
          <tpl fld="3" item="13"/>
          <tpl fld="2" item="57"/>
          <tpl hier="9" item="1"/>
          <tpl hier="11" item="4"/>
          <tpl hier="12" item="7"/>
          <tpl fld="4" item="0"/>
        </tpls>
      </m>
      <m>
        <tpls c="8">
          <tpl hier="1" item="6"/>
          <tpl hier="4" item="3"/>
          <tpl fld="3" item="4"/>
          <tpl fld="2" item="61"/>
          <tpl hier="9" item="1"/>
          <tpl hier="11" item="4"/>
          <tpl hier="12" item="7"/>
          <tpl fld="4" item="0"/>
        </tpls>
      </m>
      <m>
        <tpls c="8">
          <tpl hier="1" item="6"/>
          <tpl hier="4" item="3"/>
          <tpl fld="3" item="58"/>
          <tpl fld="2" item="61"/>
          <tpl hier="9" item="1"/>
          <tpl hier="11" item="4"/>
          <tpl hier="12" item="7"/>
          <tpl fld="4" item="0"/>
        </tpls>
      </m>
      <m>
        <tpls c="8">
          <tpl hier="1" item="6"/>
          <tpl hier="4" item="3"/>
          <tpl fld="3" item="2"/>
          <tpl fld="2" item="61"/>
          <tpl hier="9" item="1"/>
          <tpl hier="11" item="4"/>
          <tpl hier="12" item="7"/>
          <tpl fld="4" item="0"/>
        </tpls>
      </m>
      <m>
        <tpls c="8">
          <tpl hier="1" item="6"/>
          <tpl hier="4" item="3"/>
          <tpl fld="3" item="54"/>
          <tpl fld="2" item="79"/>
          <tpl hier="9" item="1"/>
          <tpl hier="11" item="4"/>
          <tpl hier="12" item="7"/>
          <tpl fld="4" item="0"/>
        </tpls>
      </m>
      <m>
        <tpls c="8">
          <tpl hier="1" item="6"/>
          <tpl hier="4" item="3"/>
          <tpl fld="3" item="53"/>
          <tpl fld="2" item="79"/>
          <tpl hier="9" item="1"/>
          <tpl hier="11" item="4"/>
          <tpl hier="12" item="7"/>
          <tpl fld="4" item="0"/>
        </tpls>
      </m>
      <m>
        <tpls c="8">
          <tpl hier="1" item="6"/>
          <tpl hier="4" item="3"/>
          <tpl fld="3" item="52"/>
          <tpl fld="2" item="79"/>
          <tpl hier="9" item="1"/>
          <tpl hier="11" item="4"/>
          <tpl hier="12" item="7"/>
          <tpl fld="4" item="0"/>
        </tpls>
      </m>
      <m>
        <tpls c="8">
          <tpl hier="1" item="6"/>
          <tpl hier="4" item="3"/>
          <tpl fld="3" item="48"/>
          <tpl fld="2" item="46"/>
          <tpl hier="9" item="1"/>
          <tpl hier="11" item="4"/>
          <tpl hier="12" item="7"/>
          <tpl fld="4" item="0"/>
        </tpls>
      </m>
      <m>
        <tpls c="8">
          <tpl hier="1" item="6"/>
          <tpl hier="4" item="3"/>
          <tpl fld="3" item="46"/>
          <tpl fld="2" item="46"/>
          <tpl hier="9" item="1"/>
          <tpl hier="11" item="4"/>
          <tpl hier="12" item="7"/>
          <tpl fld="4" item="0"/>
        </tpls>
      </m>
      <m>
        <tpls c="8">
          <tpl hier="1" item="6"/>
          <tpl hier="4" item="3"/>
          <tpl fld="3" item="45"/>
          <tpl fld="2" item="46"/>
          <tpl hier="9" item="1"/>
          <tpl hier="11" item="4"/>
          <tpl hier="12" item="7"/>
          <tpl fld="4" item="0"/>
        </tpls>
      </m>
      <m>
        <tpls c="8">
          <tpl hier="1" item="6"/>
          <tpl hier="4" item="3"/>
          <tpl fld="3" item="47"/>
          <tpl fld="2" item="46"/>
          <tpl hier="9" item="1"/>
          <tpl hier="11" item="4"/>
          <tpl hier="12" item="7"/>
          <tpl fld="4" item="0"/>
        </tpls>
      </m>
      <m>
        <tpls c="8">
          <tpl hier="1" item="6"/>
          <tpl hier="4" item="3"/>
          <tpl fld="3" item="34"/>
          <tpl fld="2" item="51"/>
          <tpl hier="9" item="1"/>
          <tpl hier="11" item="4"/>
          <tpl hier="12" item="7"/>
          <tpl fld="4" item="0"/>
        </tpls>
      </m>
      <m>
        <tpls c="8">
          <tpl hier="1" item="6"/>
          <tpl hier="4" item="3"/>
          <tpl fld="3" item="36"/>
          <tpl fld="2" item="51"/>
          <tpl hier="9" item="1"/>
          <tpl hier="11" item="4"/>
          <tpl hier="12" item="7"/>
          <tpl fld="4" item="0"/>
        </tpls>
      </m>
      <m>
        <tpls c="8">
          <tpl hier="1" item="6"/>
          <tpl hier="4" item="3"/>
          <tpl fld="3" item="27"/>
          <tpl fld="2" item="51"/>
          <tpl hier="9" item="1"/>
          <tpl hier="11" item="4"/>
          <tpl hier="12" item="7"/>
          <tpl fld="4" item="0"/>
        </tpls>
      </m>
      <m>
        <tpls c="8">
          <tpl hier="1" item="6"/>
          <tpl hier="4" item="3"/>
          <tpl fld="3" item="33"/>
          <tpl fld="2" item="51"/>
          <tpl hier="9" item="1"/>
          <tpl hier="11" item="4"/>
          <tpl hier="12" item="7"/>
          <tpl fld="4" item="0"/>
        </tpls>
      </m>
      <m>
        <tpls c="8">
          <tpl hier="1" item="6"/>
          <tpl hier="4" item="3"/>
          <tpl fld="3" item="57"/>
          <tpl fld="1" item="1"/>
          <tpl hier="9" item="1"/>
          <tpl hier="11" item="4"/>
          <tpl hier="12" item="7"/>
          <tpl fld="4" item="0"/>
        </tpls>
      </m>
      <m>
        <tpls c="8">
          <tpl hier="1" item="6"/>
          <tpl hier="4" item="3"/>
          <tpl fld="3" item="3"/>
          <tpl fld="1" item="1"/>
          <tpl hier="9" item="1"/>
          <tpl hier="11" item="4"/>
          <tpl hier="12" item="7"/>
          <tpl fld="4" item="0"/>
        </tpls>
      </m>
      <m>
        <tpls c="8">
          <tpl hier="1" item="6"/>
          <tpl hier="4" item="3"/>
          <tpl fld="3" item="1"/>
          <tpl fld="1" item="1"/>
          <tpl hier="9" item="1"/>
          <tpl hier="11" item="4"/>
          <tpl hier="12" item="7"/>
          <tpl fld="4" item="0"/>
        </tpls>
      </m>
      <m>
        <tpls c="8">
          <tpl hier="1" item="6"/>
          <tpl hier="4" item="3"/>
          <tpl fld="3" item="20"/>
          <tpl fld="2" item="58"/>
          <tpl hier="9" item="1"/>
          <tpl hier="11" item="4"/>
          <tpl hier="12" item="7"/>
          <tpl fld="4" item="0"/>
        </tpls>
      </m>
      <m>
        <tpls c="8">
          <tpl hier="1" item="6"/>
          <tpl hier="4" item="3"/>
          <tpl fld="3" item="51"/>
          <tpl fld="2" item="58"/>
          <tpl hier="9" item="1"/>
          <tpl hier="11" item="4"/>
          <tpl hier="12" item="7"/>
          <tpl fld="4" item="0"/>
        </tpls>
      </m>
      <m>
        <tpls c="8">
          <tpl hier="1" item="6"/>
          <tpl hier="4" item="3"/>
          <tpl fld="3" item="38"/>
          <tpl fld="2" item="58"/>
          <tpl hier="9" item="1"/>
          <tpl hier="11" item="4"/>
          <tpl hier="12" item="7"/>
          <tpl fld="4" item="0"/>
        </tpls>
      </m>
      <m>
        <tpls c="8">
          <tpl hier="1" item="6"/>
          <tpl hier="4" item="3"/>
          <tpl fld="3" item="44"/>
          <tpl fld="2" item="63"/>
          <tpl hier="9" item="1"/>
          <tpl hier="11" item="4"/>
          <tpl hier="12" item="7"/>
          <tpl fld="4" item="0"/>
        </tpls>
      </m>
      <m>
        <tpls c="8">
          <tpl hier="1" item="6"/>
          <tpl hier="4" item="3"/>
          <tpl fld="3" item="43"/>
          <tpl fld="2" item="63"/>
          <tpl hier="9" item="1"/>
          <tpl hier="11" item="4"/>
          <tpl hier="12" item="7"/>
          <tpl fld="4" item="0"/>
        </tpls>
      </m>
      <m>
        <tpls c="8">
          <tpl hier="1" item="6"/>
          <tpl hier="4" item="3"/>
          <tpl fld="3" item="42"/>
          <tpl fld="2" item="63"/>
          <tpl hier="9" item="1"/>
          <tpl hier="11" item="4"/>
          <tpl hier="12" item="7"/>
          <tpl fld="4" item="0"/>
        </tpls>
      </m>
      <m>
        <tpls c="8">
          <tpl hier="1" item="6"/>
          <tpl hier="4" item="3"/>
          <tpl fld="3" item="41"/>
          <tpl fld="2" item="63"/>
          <tpl hier="9" item="1"/>
          <tpl hier="11" item="4"/>
          <tpl hier="12" item="7"/>
          <tpl fld="4" item="0"/>
        </tpls>
      </m>
      <m>
        <tpls c="8">
          <tpl hier="1" item="6"/>
          <tpl hier="4" item="3"/>
          <tpl fld="3" item="32"/>
          <tpl fld="2" item="82"/>
          <tpl hier="9" item="1"/>
          <tpl hier="11" item="4"/>
          <tpl hier="12" item="7"/>
          <tpl fld="4" item="0"/>
        </tpls>
      </m>
      <m>
        <tpls c="8">
          <tpl hier="1" item="6"/>
          <tpl hier="4" item="3"/>
          <tpl fld="3" item="31"/>
          <tpl fld="2" item="82"/>
          <tpl hier="9" item="1"/>
          <tpl hier="11" item="4"/>
          <tpl hier="12" item="7"/>
          <tpl fld="4" item="0"/>
        </tpls>
      </m>
      <m>
        <tpls c="8">
          <tpl hier="1" item="6"/>
          <tpl hier="4" item="3"/>
          <tpl fld="3" item="30"/>
          <tpl fld="2" item="82"/>
          <tpl hier="9" item="1"/>
          <tpl hier="11" item="4"/>
          <tpl hier="12" item="7"/>
          <tpl fld="4" item="0"/>
        </tpls>
      </m>
      <m>
        <tpls c="8">
          <tpl hier="1" item="6"/>
          <tpl hier="4" item="3"/>
          <tpl fld="3" item="29"/>
          <tpl fld="2" item="82"/>
          <tpl hier="9" item="1"/>
          <tpl hier="11" item="4"/>
          <tpl hier="12" item="7"/>
          <tpl fld="4" item="0"/>
        </tpls>
      </m>
      <m>
        <tpls c="8">
          <tpl hier="1" item="6"/>
          <tpl hier="4" item="3"/>
          <tpl fld="3" item="16"/>
          <tpl fld="2" item="47"/>
          <tpl hier="9" item="1"/>
          <tpl hier="11" item="4"/>
          <tpl hier="12" item="7"/>
          <tpl fld="4" item="0"/>
        </tpls>
      </m>
      <m>
        <tpls c="8">
          <tpl hier="1" item="6"/>
          <tpl hier="4" item="3"/>
          <tpl fld="3" item="15"/>
          <tpl fld="2" item="47"/>
          <tpl hier="9" item="1"/>
          <tpl hier="11" item="4"/>
          <tpl hier="12" item="7"/>
          <tpl fld="4" item="0"/>
        </tpls>
      </m>
      <m>
        <tpls c="8">
          <tpl hier="1" item="6"/>
          <tpl hier="4" item="3"/>
          <tpl fld="3" item="14"/>
          <tpl fld="2" item="47"/>
          <tpl hier="9" item="1"/>
          <tpl hier="11" item="4"/>
          <tpl hier="12" item="7"/>
          <tpl fld="4" item="0"/>
        </tpls>
      </m>
      <m>
        <tpls c="8">
          <tpl hier="1" item="6"/>
          <tpl hier="4" item="3"/>
          <tpl fld="3" item="13"/>
          <tpl fld="2" item="47"/>
          <tpl hier="9" item="1"/>
          <tpl hier="11" item="4"/>
          <tpl hier="12" item="7"/>
          <tpl fld="4" item="0"/>
        </tpls>
      </m>
      <m>
        <tpls c="8">
          <tpl hier="1" item="6"/>
          <tpl hier="4" item="3"/>
          <tpl fld="3" item="4"/>
          <tpl fld="2" item="52"/>
          <tpl hier="9" item="1"/>
          <tpl hier="11" item="4"/>
          <tpl hier="12" item="7"/>
          <tpl fld="4" item="0"/>
        </tpls>
      </m>
      <m>
        <tpls c="8">
          <tpl hier="1" item="6"/>
          <tpl hier="4" item="3"/>
          <tpl fld="3" item="58"/>
          <tpl fld="2" item="52"/>
          <tpl hier="9" item="1"/>
          <tpl hier="11" item="4"/>
          <tpl hier="12" item="7"/>
          <tpl fld="4" item="0"/>
        </tpls>
      </m>
      <m>
        <tpls c="8">
          <tpl hier="1" item="6"/>
          <tpl hier="4" item="3"/>
          <tpl fld="3" item="2"/>
          <tpl fld="2" item="52"/>
          <tpl hier="9" item="1"/>
          <tpl hier="11" item="4"/>
          <tpl hier="12" item="7"/>
          <tpl fld="4" item="0"/>
        </tpls>
      </m>
      <m>
        <tpls c="8">
          <tpl hier="1" item="6"/>
          <tpl hier="4" item="3"/>
          <tpl fld="3" item="54"/>
          <tpl fld="2" item="56"/>
          <tpl hier="9" item="1"/>
          <tpl hier="11" item="4"/>
          <tpl hier="12" item="7"/>
          <tpl fld="4" item="0"/>
        </tpls>
      </m>
      <m>
        <tpls c="8">
          <tpl hier="1" item="6"/>
          <tpl hier="4" item="3"/>
          <tpl fld="3" item="53"/>
          <tpl fld="2" item="56"/>
          <tpl hier="9" item="1"/>
          <tpl hier="11" item="4"/>
          <tpl hier="12" item="7"/>
          <tpl fld="4" item="0"/>
        </tpls>
      </m>
      <m>
        <tpls c="8">
          <tpl hier="1" item="6"/>
          <tpl hier="4" item="3"/>
          <tpl fld="3" item="52"/>
          <tpl fld="2" item="56"/>
          <tpl hier="9" item="1"/>
          <tpl hier="11" item="4"/>
          <tpl hier="12" item="7"/>
          <tpl fld="4" item="0"/>
        </tpls>
      </m>
      <m>
        <tpls c="8">
          <tpl hier="1" item="6"/>
          <tpl hier="4" item="3"/>
          <tpl fld="3" item="48"/>
          <tpl fld="2" item="60"/>
          <tpl hier="9" item="1"/>
          <tpl hier="11" item="4"/>
          <tpl hier="12" item="7"/>
          <tpl fld="4" item="0"/>
        </tpls>
      </m>
      <m>
        <tpls c="8">
          <tpl hier="1" item="6"/>
          <tpl hier="4" item="3"/>
          <tpl fld="3" item="46"/>
          <tpl fld="2" item="60"/>
          <tpl hier="9" item="1"/>
          <tpl hier="11" item="4"/>
          <tpl hier="12" item="7"/>
          <tpl fld="4" item="0"/>
        </tpls>
      </m>
      <m>
        <tpls c="8">
          <tpl hier="1" item="6"/>
          <tpl hier="4" item="3"/>
          <tpl fld="3" item="45"/>
          <tpl fld="2" item="60"/>
          <tpl hier="9" item="1"/>
          <tpl hier="11" item="4"/>
          <tpl hier="12" item="7"/>
          <tpl fld="4" item="0"/>
        </tpls>
      </m>
      <m>
        <tpls c="8">
          <tpl hier="1" item="6"/>
          <tpl hier="4" item="3"/>
          <tpl fld="3" item="47"/>
          <tpl fld="2" item="60"/>
          <tpl hier="9" item="1"/>
          <tpl hier="11" item="4"/>
          <tpl hier="12" item="7"/>
          <tpl fld="4" item="0"/>
        </tpls>
      </m>
      <m>
        <tpls c="8">
          <tpl hier="1" item="6"/>
          <tpl hier="4" item="3"/>
          <tpl fld="3" item="34"/>
          <tpl fld="2" item="55"/>
          <tpl hier="9" item="1"/>
          <tpl hier="11" item="4"/>
          <tpl hier="12" item="7"/>
          <tpl fld="4" item="0"/>
        </tpls>
      </m>
      <m>
        <tpls c="8">
          <tpl hier="1" item="6"/>
          <tpl hier="4" item="3"/>
          <tpl fld="3" item="36"/>
          <tpl fld="2" item="55"/>
          <tpl hier="9" item="1"/>
          <tpl hier="11" item="4"/>
          <tpl hier="12" item="7"/>
          <tpl fld="4" item="0"/>
        </tpls>
      </m>
      <m>
        <tpls c="8">
          <tpl hier="1" item="6"/>
          <tpl hier="4" item="3"/>
          <tpl fld="3" item="27"/>
          <tpl fld="2" item="55"/>
          <tpl hier="9" item="1"/>
          <tpl hier="11" item="4"/>
          <tpl hier="12" item="7"/>
          <tpl fld="4" item="0"/>
        </tpls>
      </m>
      <m>
        <tpls c="8">
          <tpl hier="1" item="6"/>
          <tpl hier="4" item="3"/>
          <tpl fld="3" item="33"/>
          <tpl fld="2" item="55"/>
          <tpl hier="9" item="1"/>
          <tpl hier="11" item="4"/>
          <tpl hier="12" item="7"/>
          <tpl fld="4" item="0"/>
        </tpls>
      </m>
      <m>
        <tpls c="8">
          <tpl hier="1" item="6"/>
          <tpl hier="4" item="3"/>
          <tpl fld="3" item="18"/>
          <tpl fld="2" item="42"/>
          <tpl hier="9" item="1"/>
          <tpl hier="11" item="4"/>
          <tpl hier="12" item="7"/>
          <tpl fld="4" item="0"/>
        </tpls>
      </m>
      <m>
        <tpls c="8">
          <tpl hier="1" item="6"/>
          <tpl hier="4" item="3"/>
          <tpl fld="3" item="22"/>
          <tpl fld="2" item="42"/>
          <tpl hier="9" item="1"/>
          <tpl hier="11" item="4"/>
          <tpl hier="12" item="7"/>
          <tpl fld="4" item="0"/>
        </tpls>
      </m>
      <m>
        <tpls c="8">
          <tpl hier="1" item="6"/>
          <tpl hier="4" item="3"/>
          <tpl fld="3" item="17"/>
          <tpl fld="2" item="42"/>
          <tpl hier="9" item="1"/>
          <tpl hier="11" item="4"/>
          <tpl hier="12" item="7"/>
          <tpl fld="4" item="0"/>
        </tpls>
      </m>
      <m>
        <tpls c="8">
          <tpl hier="1" item="6"/>
          <tpl hier="4" item="3"/>
          <tpl fld="3" item="21"/>
          <tpl fld="2" item="42"/>
          <tpl hier="9" item="1"/>
          <tpl hier="11" item="4"/>
          <tpl hier="12" item="7"/>
          <tpl fld="4" item="0"/>
        </tpls>
      </m>
      <m>
        <tpls c="8">
          <tpl hier="1" item="6"/>
          <tpl hier="4" item="3"/>
          <tpl fld="3" item="8"/>
          <tpl fld="2" item="62"/>
          <tpl hier="9" item="1"/>
          <tpl hier="11" item="4"/>
          <tpl hier="12" item="7"/>
          <tpl fld="4" item="0"/>
        </tpls>
      </m>
      <m>
        <tpls c="8">
          <tpl hier="1" item="6"/>
          <tpl hier="4" item="3"/>
          <tpl fld="3" item="7"/>
          <tpl fld="2" item="62"/>
          <tpl hier="9" item="1"/>
          <tpl hier="11" item="4"/>
          <tpl hier="12" item="7"/>
          <tpl fld="4" item="0"/>
        </tpls>
      </m>
      <m>
        <tpls c="8">
          <tpl hier="1" item="6"/>
          <tpl hier="4" item="3"/>
          <tpl fld="3" item="6"/>
          <tpl fld="2" item="62"/>
          <tpl hier="9" item="1"/>
          <tpl hier="11" item="4"/>
          <tpl hier="12" item="7"/>
          <tpl fld="4" item="0"/>
        </tpls>
      </m>
      <m>
        <tpls c="8">
          <tpl hier="1" item="6"/>
          <tpl hier="4" item="3"/>
          <tpl fld="3" item="5"/>
          <tpl fld="2" item="62"/>
          <tpl hier="9" item="1"/>
          <tpl hier="11" item="4"/>
          <tpl hier="12" item="7"/>
          <tpl fld="4" item="0"/>
        </tpls>
      </m>
      <m>
        <tpls c="8">
          <tpl hier="1" item="6"/>
          <tpl hier="4" item="3"/>
          <tpl fld="3" item="56"/>
          <tpl fld="2" item="77"/>
          <tpl hier="9" item="1"/>
          <tpl hier="11" item="4"/>
          <tpl hier="12" item="7"/>
          <tpl fld="4" item="0"/>
        </tpls>
      </m>
      <m>
        <tpls c="8">
          <tpl hier="1" item="6"/>
          <tpl hier="4" item="3"/>
          <tpl fld="3" item="0"/>
          <tpl fld="2" item="77"/>
          <tpl hier="9" item="1"/>
          <tpl hier="11" item="4"/>
          <tpl hier="12" item="7"/>
          <tpl fld="4" item="0"/>
        </tpls>
      </m>
      <m>
        <tpls c="8">
          <tpl hier="1" item="6"/>
          <tpl hier="4" item="3"/>
          <tpl fld="3" item="55"/>
          <tpl fld="2" item="77"/>
          <tpl hier="9" item="1"/>
          <tpl hier="11" item="4"/>
          <tpl hier="12" item="7"/>
          <tpl fld="4" item="0"/>
        </tpls>
      </m>
      <m>
        <tpls c="8">
          <tpl hier="1" item="6"/>
          <tpl hier="4" item="3"/>
          <tpl fld="3" item="35"/>
          <tpl fld="2" item="28"/>
          <tpl hier="9" item="1"/>
          <tpl hier="11" item="4"/>
          <tpl hier="12" item="7"/>
          <tpl fld="4" item="0"/>
        </tpls>
      </m>
      <m>
        <tpls c="8">
          <tpl hier="1" item="6"/>
          <tpl hier="4" item="3"/>
          <tpl fld="3" item="40"/>
          <tpl fld="2" item="28"/>
          <tpl hier="9" item="1"/>
          <tpl hier="11" item="4"/>
          <tpl hier="12" item="7"/>
          <tpl fld="4" item="0"/>
        </tpls>
      </m>
      <m>
        <tpls c="8">
          <tpl hier="1" item="6"/>
          <tpl hier="4" item="3"/>
          <tpl fld="3" item="50"/>
          <tpl fld="2" item="28"/>
          <tpl hier="9" item="1"/>
          <tpl hier="11" item="4"/>
          <tpl hier="12" item="7"/>
          <tpl fld="4" item="0"/>
        </tpls>
      </m>
      <m>
        <tpls c="8">
          <tpl hier="1" item="6"/>
          <tpl hier="4" item="3"/>
          <tpl fld="3" item="49"/>
          <tpl fld="2" item="28"/>
          <tpl hier="9" item="1"/>
          <tpl hier="11" item="4"/>
          <tpl hier="12" item="7"/>
          <tpl fld="4" item="0"/>
        </tpls>
      </m>
      <m>
        <tpls c="8">
          <tpl hier="1" item="6"/>
          <tpl hier="4" item="3"/>
          <tpl fld="3" item="37"/>
          <tpl fld="2" item="35"/>
          <tpl hier="9" item="1"/>
          <tpl hier="11" item="4"/>
          <tpl hier="12" item="7"/>
          <tpl fld="4" item="0"/>
        </tpls>
      </m>
      <m>
        <tpls c="8">
          <tpl hier="1" item="6"/>
          <tpl hier="4" item="3"/>
          <tpl fld="3" item="39"/>
          <tpl fld="2" item="35"/>
          <tpl hier="9" item="1"/>
          <tpl hier="11" item="4"/>
          <tpl hier="12" item="7"/>
          <tpl fld="4" item="0"/>
        </tpls>
      </m>
      <m>
        <tpls c="8">
          <tpl hier="1" item="6"/>
          <tpl hier="4" item="3"/>
          <tpl fld="3" item="28"/>
          <tpl fld="2" item="35"/>
          <tpl hier="9" item="1"/>
          <tpl hier="11" item="4"/>
          <tpl hier="12" item="7"/>
          <tpl fld="4" item="0"/>
        </tpls>
      </m>
      <m>
        <tpls c="8">
          <tpl hier="1" item="6"/>
          <tpl hier="4" item="3"/>
          <tpl fld="3" item="19"/>
          <tpl fld="2" item="35"/>
          <tpl hier="9" item="1"/>
          <tpl hier="11" item="4"/>
          <tpl hier="12" item="7"/>
          <tpl fld="4" item="0"/>
        </tpls>
      </m>
      <m>
        <tpls c="8">
          <tpl hier="1" item="6"/>
          <tpl hier="4" item="3"/>
          <tpl fld="3" item="26"/>
          <tpl fld="2" item="40"/>
          <tpl hier="9" item="1"/>
          <tpl hier="11" item="4"/>
          <tpl hier="12" item="7"/>
          <tpl fld="4" item="0"/>
        </tpls>
      </m>
      <m>
        <tpls c="8">
          <tpl hier="1" item="6"/>
          <tpl hier="4" item="3"/>
          <tpl fld="3" item="25"/>
          <tpl fld="2" item="40"/>
          <tpl hier="9" item="1"/>
          <tpl hier="11" item="4"/>
          <tpl hier="12" item="7"/>
          <tpl fld="4" item="0"/>
        </tpls>
      </m>
      <m>
        <tpls c="8">
          <tpl hier="1" item="6"/>
          <tpl hier="4" item="3"/>
          <tpl fld="3" item="24"/>
          <tpl fld="2" item="40"/>
          <tpl hier="9" item="1"/>
          <tpl hier="11" item="4"/>
          <tpl hier="12" item="7"/>
          <tpl fld="4" item="0"/>
        </tpls>
      </m>
      <m>
        <tpls c="8">
          <tpl hier="1" item="6"/>
          <tpl hier="4" item="3"/>
          <tpl fld="3" item="23"/>
          <tpl fld="2" item="40"/>
          <tpl hier="9" item="1"/>
          <tpl hier="11" item="4"/>
          <tpl hier="12" item="7"/>
          <tpl fld="4" item="0"/>
        </tpls>
      </m>
      <m>
        <tpls c="8">
          <tpl hier="1" item="6"/>
          <tpl hier="4" item="3"/>
          <tpl fld="3" item="10"/>
          <tpl fld="2" item="54"/>
          <tpl hier="9" item="1"/>
          <tpl hier="11" item="4"/>
          <tpl hier="12" item="7"/>
          <tpl fld="4" item="0"/>
        </tpls>
      </m>
      <m>
        <tpls c="8">
          <tpl hier="1" item="6"/>
          <tpl hier="4" item="3"/>
          <tpl fld="3" item="12"/>
          <tpl fld="2" item="54"/>
          <tpl hier="9" item="1"/>
          <tpl hier="11" item="4"/>
          <tpl hier="12" item="7"/>
          <tpl fld="4" item="0"/>
        </tpls>
      </m>
      <m>
        <tpls c="8">
          <tpl hier="1" item="6"/>
          <tpl hier="4" item="3"/>
          <tpl fld="3" item="11"/>
          <tpl fld="2" item="54"/>
          <tpl hier="9" item="1"/>
          <tpl hier="11" item="4"/>
          <tpl hier="12" item="7"/>
          <tpl fld="4" item="0"/>
        </tpls>
      </m>
      <m>
        <tpls c="8">
          <tpl hier="1" item="6"/>
          <tpl hier="4" item="3"/>
          <tpl fld="3" item="9"/>
          <tpl fld="2" item="54"/>
          <tpl hier="9" item="1"/>
          <tpl hier="11" item="4"/>
          <tpl hier="12" item="7"/>
          <tpl fld="4" item="0"/>
        </tpls>
      </m>
      <m>
        <tpls c="8">
          <tpl hier="1" item="6"/>
          <tpl hier="4" item="3"/>
          <tpl fld="3" item="57"/>
          <tpl fld="2" item="59"/>
          <tpl hier="9" item="1"/>
          <tpl hier="11" item="4"/>
          <tpl hier="12" item="7"/>
          <tpl fld="4" item="0"/>
        </tpls>
      </m>
      <m>
        <tpls c="8">
          <tpl hier="1" item="6"/>
          <tpl hier="4" item="3"/>
          <tpl fld="3" item="3"/>
          <tpl fld="2" item="59"/>
          <tpl hier="9" item="1"/>
          <tpl hier="11" item="4"/>
          <tpl hier="12" item="7"/>
          <tpl fld="4" item="0"/>
        </tpls>
      </m>
      <m>
        <tpls c="8">
          <tpl hier="1" item="6"/>
          <tpl hier="4" item="3"/>
          <tpl fld="3" item="52"/>
          <tpl fld="2" item="59"/>
          <tpl hier="9" item="1"/>
          <tpl hier="11" item="4"/>
          <tpl hier="12" item="7"/>
          <tpl fld="4" item="0"/>
        </tpls>
      </m>
      <m>
        <tpls c="8">
          <tpl hier="1" item="6"/>
          <tpl hier="4" item="3"/>
          <tpl fld="3" item="34"/>
          <tpl fld="2" item="65"/>
          <tpl hier="9" item="1"/>
          <tpl hier="11" item="4"/>
          <tpl hier="12" item="7"/>
          <tpl fld="4" item="0"/>
        </tpls>
      </m>
      <m>
        <tpls c="8">
          <tpl hier="1" item="6"/>
          <tpl hier="4" item="3"/>
          <tpl fld="3" item="25"/>
          <tpl fld="2" item="65"/>
          <tpl hier="9" item="1"/>
          <tpl hier="11" item="4"/>
          <tpl hier="12" item="7"/>
          <tpl fld="4" item="0"/>
        </tpls>
      </m>
      <m>
        <tpls c="8">
          <tpl hier="1" item="6"/>
          <tpl hier="4" item="3"/>
          <tpl fld="3" item="14"/>
          <tpl fld="2" item="65"/>
          <tpl hier="9" item="1"/>
          <tpl hier="11" item="4"/>
          <tpl hier="12" item="7"/>
          <tpl fld="4" item="0"/>
        </tpls>
      </m>
      <m>
        <tpls c="8">
          <tpl hier="1" item="6"/>
          <tpl hier="4" item="3"/>
          <tpl fld="3" item="5"/>
          <tpl fld="2" item="65"/>
          <tpl hier="9" item="1"/>
          <tpl hier="11" item="4"/>
          <tpl hier="12" item="7"/>
          <tpl fld="4" item="0"/>
        </tpls>
      </m>
      <m>
        <tpls c="8">
          <tpl hier="1" item="6"/>
          <tpl hier="4" item="3"/>
          <tpl fld="3" item="20"/>
          <tpl fld="2" item="85"/>
          <tpl hier="9" item="1"/>
          <tpl hier="11" item="4"/>
          <tpl hier="12" item="7"/>
          <tpl fld="4" item="0"/>
        </tpls>
      </m>
      <m>
        <tpls c="8">
          <tpl hier="1" item="6"/>
          <tpl hier="4" item="3"/>
          <tpl fld="3" item="42"/>
          <tpl fld="2" item="85"/>
          <tpl hier="9" item="1"/>
          <tpl hier="11" item="4"/>
          <tpl hier="12" item="7"/>
          <tpl fld="4" item="0"/>
        </tpls>
      </m>
      <m>
        <tpls c="8">
          <tpl hier="1" item="6"/>
          <tpl hier="4" item="3"/>
          <tpl fld="3" item="33"/>
          <tpl fld="2" item="85"/>
          <tpl hier="9" item="1"/>
          <tpl hier="11" item="4"/>
          <tpl hier="12" item="7"/>
          <tpl fld="4" item="0"/>
        </tpls>
      </m>
      <m>
        <tpls c="8">
          <tpl hier="1" item="6"/>
          <tpl hier="4" item="3"/>
          <tpl fld="3" item="57"/>
          <tpl fld="2" item="49"/>
          <tpl hier="9" item="1"/>
          <tpl hier="11" item="4"/>
          <tpl hier="12" item="7"/>
          <tpl fld="4" item="0"/>
        </tpls>
      </m>
      <m>
        <tpls c="8">
          <tpl hier="1" item="6"/>
          <tpl hier="4" item="3"/>
          <tpl fld="3" item="51"/>
          <tpl fld="2" item="49"/>
          <tpl hier="9" item="1"/>
          <tpl hier="11" item="4"/>
          <tpl hier="12" item="7"/>
          <tpl fld="4" item="0"/>
        </tpls>
      </m>
      <m>
        <tpls c="8">
          <tpl hier="1" item="6"/>
          <tpl hier="4" item="3"/>
          <tpl fld="3" item="41"/>
          <tpl fld="2" item="49"/>
          <tpl hier="9" item="1"/>
          <tpl hier="11" item="4"/>
          <tpl hier="12" item="7"/>
          <tpl fld="4" item="0"/>
        </tpls>
      </m>
      <m>
        <tpls c="8">
          <tpl hier="1" item="6"/>
          <tpl hier="4" item="3"/>
          <tpl fld="3" item="10"/>
          <tpl fld="2" item="44"/>
          <tpl hier="9" item="1"/>
          <tpl hier="11" item="4"/>
          <tpl hier="12" item="7"/>
          <tpl fld="4" item="0"/>
        </tpls>
      </m>
      <m>
        <tpls c="8">
          <tpl hier="1" item="6"/>
          <tpl hier="4" item="3"/>
          <tpl fld="3" item="53"/>
          <tpl fld="2" item="44"/>
          <tpl hier="9" item="1"/>
          <tpl hier="11" item="4"/>
          <tpl hier="12" item="7"/>
          <tpl fld="4" item="0"/>
        </tpls>
      </m>
      <m>
        <tpls c="8">
          <tpl hier="1" item="6"/>
          <tpl hier="4" item="3"/>
          <tpl fld="3" item="47"/>
          <tpl fld="2" item="44"/>
          <tpl hier="9" item="1"/>
          <tpl hier="11" item="4"/>
          <tpl hier="12" item="7"/>
          <tpl fld="4" item="0"/>
        </tpls>
      </m>
      <m>
        <tpls c="8">
          <tpl hier="1" item="6"/>
          <tpl hier="4" item="3"/>
          <tpl fld="3" item="18"/>
          <tpl fld="2" item="34"/>
          <tpl hier="9" item="1"/>
          <tpl hier="11" item="4"/>
          <tpl hier="12" item="7"/>
          <tpl fld="4" item="0"/>
        </tpls>
      </m>
      <m>
        <tpls c="8">
          <tpl hier="1" item="6"/>
          <tpl hier="4" item="3"/>
          <tpl fld="3" item="0"/>
          <tpl fld="2" item="34"/>
          <tpl hier="9" item="1"/>
          <tpl hier="11" item="4"/>
          <tpl hier="12" item="7"/>
          <tpl fld="4" item="0"/>
        </tpls>
      </m>
      <m>
        <tpls c="8">
          <tpl hier="1" item="6"/>
          <tpl hier="4" item="3"/>
          <tpl fld="3" item="23"/>
          <tpl fld="2" item="34"/>
          <tpl hier="9" item="1"/>
          <tpl hier="11" item="4"/>
          <tpl hier="12" item="7"/>
          <tpl fld="4" item="0"/>
        </tpls>
      </m>
      <m>
        <tpls c="8">
          <tpl hier="1" item="6"/>
          <tpl hier="4" item="3"/>
          <tpl fld="3" item="40"/>
          <tpl fld="2" item="64"/>
          <tpl hier="9" item="1"/>
          <tpl hier="11" item="4"/>
          <tpl hier="12" item="7"/>
          <tpl fld="4" item="0"/>
        </tpls>
      </m>
      <m>
        <tpls c="8">
          <tpl hier="1" item="6"/>
          <tpl hier="4" item="3"/>
          <tpl fld="3" item="1"/>
          <tpl fld="2" item="64"/>
          <tpl hier="9" item="1"/>
          <tpl hier="11" item="4"/>
          <tpl hier="12" item="7"/>
          <tpl fld="4" item="0"/>
        </tpls>
      </m>
      <m>
        <tpls c="8">
          <tpl hier="1" item="6"/>
          <tpl hier="4" item="3"/>
          <tpl fld="3" item="43"/>
          <tpl fld="2" item="33"/>
          <tpl hier="9" item="1"/>
          <tpl hier="11" item="4"/>
          <tpl hier="12" item="7"/>
          <tpl fld="4" item="0"/>
        </tpls>
      </m>
      <m>
        <tpls c="8">
          <tpl hier="1" item="6"/>
          <tpl hier="4" item="3"/>
          <tpl fld="3" item="44"/>
          <tpl fld="2" item="43"/>
          <tpl hier="9" item="1"/>
          <tpl hier="11" item="4"/>
          <tpl hier="12" item="7"/>
          <tpl fld="4" item="0"/>
        </tpls>
      </m>
      <m>
        <tpls c="8">
          <tpl hier="1" item="6"/>
          <tpl hier="4" item="3"/>
          <tpl fld="3" item="31"/>
          <tpl fld="2" item="22"/>
          <tpl hier="9" item="1"/>
          <tpl hier="11" item="4"/>
          <tpl hier="12" item="7"/>
          <tpl fld="4" item="0"/>
        </tpls>
      </m>
      <m>
        <tpls c="8">
          <tpl hier="1" item="6"/>
          <tpl hier="4" item="3"/>
          <tpl fld="3" item="29"/>
          <tpl fld="2" item="21"/>
          <tpl hier="9" item="1"/>
          <tpl hier="11" item="4"/>
          <tpl hier="12" item="7"/>
          <tpl fld="4" item="0"/>
        </tpls>
      </m>
      <m>
        <tpls c="8">
          <tpl hier="1" item="6"/>
          <tpl hier="4" item="3"/>
          <tpl fld="3" item="56"/>
          <tpl fld="2" item="39"/>
          <tpl hier="9" item="1"/>
          <tpl hier="11" item="4"/>
          <tpl hier="12" item="7"/>
          <tpl fld="4" item="0"/>
        </tpls>
      </m>
      <m>
        <tpls c="8">
          <tpl hier="1" item="6"/>
          <tpl hier="4" item="3"/>
          <tpl fld="3" item="34"/>
          <tpl fld="2" item="31"/>
          <tpl hier="9" item="1"/>
          <tpl hier="11" item="4"/>
          <tpl hier="12" item="7"/>
          <tpl fld="4" item="0"/>
        </tpls>
      </m>
      <m>
        <tpls c="8">
          <tpl hier="1" item="6"/>
          <tpl hier="4" item="3"/>
          <tpl fld="3" item="8"/>
          <tpl fld="2" item="27"/>
          <tpl hier="9" item="1"/>
          <tpl hier="11" item="4"/>
          <tpl hier="12" item="7"/>
          <tpl fld="4" item="0"/>
        </tpls>
      </m>
      <m>
        <tpls c="8">
          <tpl hier="1" item="6"/>
          <tpl hier="4" item="3"/>
          <tpl fld="3" item="40"/>
          <tpl fld="2" item="24"/>
          <tpl hier="9" item="1"/>
          <tpl hier="11" item="4"/>
          <tpl hier="12" item="7"/>
          <tpl fld="4" item="0"/>
        </tpls>
      </m>
      <m>
        <tpls c="8">
          <tpl hier="1" item="6"/>
          <tpl hier="4" item="3"/>
          <tpl fld="3" item="25"/>
          <tpl fld="2" item="13"/>
          <tpl hier="9" item="1"/>
          <tpl hier="11" item="4"/>
          <tpl hier="12" item="7"/>
          <tpl fld="4" item="0"/>
        </tpls>
      </m>
      <m>
        <tpls c="8">
          <tpl hier="1" item="6"/>
          <tpl hier="4" item="3"/>
          <tpl fld="3" item="3"/>
          <tpl fld="2" item="30"/>
          <tpl hier="9" item="1"/>
          <tpl hier="11" item="4"/>
          <tpl hier="12" item="7"/>
          <tpl fld="4" item="0"/>
        </tpls>
      </m>
      <m>
        <tpls c="8">
          <tpl hier="1" item="6"/>
          <tpl hier="4" item="3"/>
          <tpl fld="3" item="35"/>
          <tpl fld="2" item="38"/>
          <tpl hier="9" item="1"/>
          <tpl hier="11" item="4"/>
          <tpl hier="12" item="7"/>
          <tpl fld="4" item="0"/>
        </tpls>
      </m>
      <m>
        <tpls c="8">
          <tpl hier="1" item="6"/>
          <tpl hier="4" item="3"/>
          <tpl fld="3" item="27"/>
          <tpl fld="2" item="10"/>
          <tpl hier="9" item="1"/>
          <tpl hier="11" item="4"/>
          <tpl hier="12" item="7"/>
          <tpl fld="4" item="0"/>
        </tpls>
      </m>
      <m>
        <tpls c="8">
          <tpl hier="1" item="6"/>
          <tpl hier="4" item="3"/>
          <tpl fld="3" item="22"/>
          <tpl fld="2" item="20"/>
          <tpl hier="9" item="1"/>
          <tpl hier="11" item="4"/>
          <tpl hier="12" item="7"/>
          <tpl fld="4" item="0"/>
        </tpls>
      </m>
      <m>
        <tpls c="8">
          <tpl hier="1" item="6"/>
          <tpl hier="4" item="3"/>
          <tpl fld="3" item="28"/>
          <tpl fld="2" item="15"/>
          <tpl hier="9" item="1"/>
          <tpl hier="11" item="4"/>
          <tpl hier="12" item="7"/>
          <tpl fld="4" item="0"/>
        </tpls>
      </m>
      <m>
        <tpls c="8">
          <tpl hier="1" item="6"/>
          <tpl hier="4" item="3"/>
          <tpl fld="3" item="10"/>
          <tpl fld="2" item="57"/>
          <tpl hier="9" item="1"/>
          <tpl hier="11" item="4"/>
          <tpl hier="12" item="7"/>
          <tpl fld="4" item="0"/>
        </tpls>
      </m>
      <m>
        <tpls c="8">
          <tpl hier="1" item="6"/>
          <tpl hier="4" item="3"/>
          <tpl fld="3" item="12"/>
          <tpl fld="2" item="57"/>
          <tpl hier="9" item="1"/>
          <tpl hier="11" item="4"/>
          <tpl hier="12" item="7"/>
          <tpl fld="4" item="0"/>
        </tpls>
      </m>
      <m>
        <tpls c="8">
          <tpl hier="1" item="6"/>
          <tpl hier="4" item="3"/>
          <tpl fld="3" item="11"/>
          <tpl fld="2" item="57"/>
          <tpl hier="9" item="1"/>
          <tpl hier="11" item="4"/>
          <tpl hier="12" item="7"/>
          <tpl fld="4" item="0"/>
        </tpls>
      </m>
      <m>
        <tpls c="8">
          <tpl hier="1" item="6"/>
          <tpl hier="4" item="3"/>
          <tpl fld="3" item="9"/>
          <tpl fld="2" item="57"/>
          <tpl hier="9" item="1"/>
          <tpl hier="11" item="4"/>
          <tpl hier="12" item="7"/>
          <tpl fld="4" item="0"/>
        </tpls>
      </m>
      <m>
        <tpls c="8">
          <tpl hier="1" item="6"/>
          <tpl hier="4" item="3"/>
          <tpl fld="3" item="57"/>
          <tpl fld="2" item="61"/>
          <tpl hier="9" item="1"/>
          <tpl hier="11" item="4"/>
          <tpl hier="12" item="7"/>
          <tpl fld="4" item="0"/>
        </tpls>
      </m>
      <m>
        <tpls c="8">
          <tpl hier="1" item="6"/>
          <tpl hier="4" item="3"/>
          <tpl fld="3" item="3"/>
          <tpl fld="2" item="61"/>
          <tpl hier="9" item="1"/>
          <tpl hier="11" item="4"/>
          <tpl hier="12" item="7"/>
          <tpl fld="4" item="0"/>
        </tpls>
      </m>
      <m>
        <tpls c="8">
          <tpl hier="1" item="6"/>
          <tpl hier="4" item="3"/>
          <tpl fld="3" item="1"/>
          <tpl fld="2" item="61"/>
          <tpl hier="9" item="1"/>
          <tpl hier="11" item="4"/>
          <tpl hier="12" item="7"/>
          <tpl fld="4" item="0"/>
        </tpls>
      </m>
      <m>
        <tpls c="8">
          <tpl hier="1" item="6"/>
          <tpl hier="4" item="3"/>
          <tpl fld="3" item="20"/>
          <tpl fld="2" item="79"/>
          <tpl hier="9" item="1"/>
          <tpl hier="11" item="4"/>
          <tpl hier="12" item="7"/>
          <tpl fld="4" item="0"/>
        </tpls>
      </m>
      <m>
        <tpls c="8">
          <tpl hier="1" item="6"/>
          <tpl hier="4" item="3"/>
          <tpl fld="3" item="51"/>
          <tpl fld="2" item="79"/>
          <tpl hier="9" item="1"/>
          <tpl hier="11" item="4"/>
          <tpl hier="12" item="7"/>
          <tpl fld="4" item="0"/>
        </tpls>
      </m>
      <m>
        <tpls c="8">
          <tpl hier="1" item="6"/>
          <tpl hier="4" item="3"/>
          <tpl fld="3" item="38"/>
          <tpl fld="2" item="79"/>
          <tpl hier="9" item="1"/>
          <tpl hier="11" item="4"/>
          <tpl hier="12" item="7"/>
          <tpl fld="4" item="0"/>
        </tpls>
      </m>
      <m>
        <tpls c="8">
          <tpl hier="1" item="6"/>
          <tpl hier="4" item="3"/>
          <tpl fld="3" item="44"/>
          <tpl fld="2" item="46"/>
          <tpl hier="9" item="1"/>
          <tpl hier="11" item="4"/>
          <tpl hier="12" item="7"/>
          <tpl fld="4" item="0"/>
        </tpls>
      </m>
      <m>
        <tpls c="8">
          <tpl hier="1" item="6"/>
          <tpl hier="4" item="3"/>
          <tpl fld="3" item="43"/>
          <tpl fld="2" item="46"/>
          <tpl hier="9" item="1"/>
          <tpl hier="11" item="4"/>
          <tpl hier="12" item="7"/>
          <tpl fld="4" item="0"/>
        </tpls>
      </m>
      <m>
        <tpls c="8">
          <tpl hier="1" item="6"/>
          <tpl hier="4" item="3"/>
          <tpl fld="3" item="42"/>
          <tpl fld="2" item="46"/>
          <tpl hier="9" item="1"/>
          <tpl hier="11" item="4"/>
          <tpl hier="12" item="7"/>
          <tpl fld="4" item="0"/>
        </tpls>
      </m>
      <m>
        <tpls c="8">
          <tpl hier="1" item="6"/>
          <tpl hier="4" item="3"/>
          <tpl fld="3" item="41"/>
          <tpl fld="2" item="46"/>
          <tpl hier="9" item="1"/>
          <tpl hier="11" item="4"/>
          <tpl hier="12" item="7"/>
          <tpl fld="4" item="0"/>
        </tpls>
      </m>
      <m>
        <tpls c="8">
          <tpl hier="1" item="6"/>
          <tpl hier="4" item="3"/>
          <tpl fld="3" item="32"/>
          <tpl fld="2" item="51"/>
          <tpl hier="9" item="1"/>
          <tpl hier="11" item="4"/>
          <tpl hier="12" item="7"/>
          <tpl fld="4" item="0"/>
        </tpls>
      </m>
      <m>
        <tpls c="8">
          <tpl hier="1" item="6"/>
          <tpl hier="4" item="3"/>
          <tpl fld="3" item="31"/>
          <tpl fld="2" item="51"/>
          <tpl hier="9" item="1"/>
          <tpl hier="11" item="4"/>
          <tpl hier="12" item="7"/>
          <tpl fld="4" item="0"/>
        </tpls>
      </m>
      <m>
        <tpls c="8">
          <tpl hier="1" item="6"/>
          <tpl hier="4" item="3"/>
          <tpl fld="3" item="30"/>
          <tpl fld="2" item="51"/>
          <tpl hier="9" item="1"/>
          <tpl hier="11" item="4"/>
          <tpl hier="12" item="7"/>
          <tpl fld="4" item="0"/>
        </tpls>
      </m>
      <m>
        <tpls c="8">
          <tpl hier="1" item="6"/>
          <tpl hier="4" item="3"/>
          <tpl fld="3" item="29"/>
          <tpl fld="2" item="51"/>
          <tpl hier="9" item="1"/>
          <tpl hier="11" item="4"/>
          <tpl hier="12" item="7"/>
          <tpl fld="4" item="0"/>
        </tpls>
      </m>
      <m>
        <tpls c="8">
          <tpl hier="1" item="6"/>
          <tpl hier="4" item="3"/>
          <tpl fld="3" item="56"/>
          <tpl fld="1" item="1"/>
          <tpl hier="9" item="1"/>
          <tpl hier="11" item="4"/>
          <tpl hier="12" item="7"/>
          <tpl fld="4" item="0"/>
        </tpls>
      </m>
      <m>
        <tpls c="8">
          <tpl hier="1" item="6"/>
          <tpl hier="4" item="3"/>
          <tpl fld="3" item="0"/>
          <tpl fld="1" item="1"/>
          <tpl hier="9" item="1"/>
          <tpl hier="11" item="4"/>
          <tpl hier="12" item="7"/>
          <tpl fld="4" item="0"/>
        </tpls>
      </m>
      <m>
        <tpls c="8">
          <tpl hier="1" item="6"/>
          <tpl hier="4" item="3"/>
          <tpl fld="3" item="55"/>
          <tpl fld="1" item="1"/>
          <tpl hier="9" item="1"/>
          <tpl hier="11" item="4"/>
          <tpl hier="12" item="7"/>
          <tpl fld="4" item="0"/>
        </tpls>
      </m>
      <m>
        <tpls c="8">
          <tpl hier="1" item="6"/>
          <tpl hier="4" item="3"/>
          <tpl fld="3" item="35"/>
          <tpl fld="2" item="58"/>
          <tpl hier="9" item="1"/>
          <tpl hier="11" item="4"/>
          <tpl hier="12" item="7"/>
          <tpl fld="4" item="0"/>
        </tpls>
      </m>
      <m>
        <tpls c="8">
          <tpl hier="1" item="6"/>
          <tpl hier="4" item="3"/>
          <tpl fld="3" item="40"/>
          <tpl fld="2" item="58"/>
          <tpl hier="9" item="1"/>
          <tpl hier="11" item="4"/>
          <tpl hier="12" item="7"/>
          <tpl fld="4" item="0"/>
        </tpls>
      </m>
      <m>
        <tpls c="8">
          <tpl hier="1" item="6"/>
          <tpl hier="4" item="3"/>
          <tpl fld="3" item="50"/>
          <tpl fld="2" item="58"/>
          <tpl hier="9" item="1"/>
          <tpl hier="11" item="4"/>
          <tpl hier="12" item="7"/>
          <tpl fld="4" item="0"/>
        </tpls>
      </m>
      <m>
        <tpls c="8">
          <tpl hier="1" item="6"/>
          <tpl hier="4" item="3"/>
          <tpl fld="3" item="49"/>
          <tpl fld="2" item="58"/>
          <tpl hier="9" item="1"/>
          <tpl hier="11" item="4"/>
          <tpl hier="12" item="7"/>
          <tpl fld="4" item="0"/>
        </tpls>
      </m>
      <m>
        <tpls c="8">
          <tpl hier="1" item="6"/>
          <tpl hier="4" item="3"/>
          <tpl fld="3" item="37"/>
          <tpl fld="2" item="63"/>
          <tpl hier="9" item="1"/>
          <tpl hier="11" item="4"/>
          <tpl hier="12" item="7"/>
          <tpl fld="4" item="0"/>
        </tpls>
      </m>
      <m>
        <tpls c="8">
          <tpl hier="1" item="6"/>
          <tpl hier="4" item="3"/>
          <tpl fld="3" item="39"/>
          <tpl fld="2" item="63"/>
          <tpl hier="9" item="1"/>
          <tpl hier="11" item="4"/>
          <tpl hier="12" item="7"/>
          <tpl fld="4" item="0"/>
        </tpls>
      </m>
      <m>
        <tpls c="8">
          <tpl hier="1" item="6"/>
          <tpl hier="4" item="3"/>
          <tpl fld="3" item="28"/>
          <tpl fld="2" item="63"/>
          <tpl hier="9" item="1"/>
          <tpl hier="11" item="4"/>
          <tpl hier="12" item="7"/>
          <tpl fld="4" item="0"/>
        </tpls>
      </m>
      <m>
        <tpls c="8">
          <tpl hier="1" item="6"/>
          <tpl hier="4" item="3"/>
          <tpl fld="3" item="19"/>
          <tpl fld="2" item="63"/>
          <tpl hier="9" item="1"/>
          <tpl hier="11" item="4"/>
          <tpl hier="12" item="7"/>
          <tpl fld="4" item="0"/>
        </tpls>
      </m>
      <m>
        <tpls c="8">
          <tpl hier="1" item="6"/>
          <tpl hier="4" item="3"/>
          <tpl fld="3" item="26"/>
          <tpl fld="2" item="82"/>
          <tpl hier="9" item="1"/>
          <tpl hier="11" item="4"/>
          <tpl hier="12" item="7"/>
          <tpl fld="4" item="0"/>
        </tpls>
      </m>
      <m>
        <tpls c="8">
          <tpl hier="1" item="6"/>
          <tpl hier="4" item="3"/>
          <tpl fld="3" item="25"/>
          <tpl fld="2" item="82"/>
          <tpl hier="9" item="1"/>
          <tpl hier="11" item="4"/>
          <tpl hier="12" item="7"/>
          <tpl fld="4" item="0"/>
        </tpls>
      </m>
      <m>
        <tpls c="8">
          <tpl hier="1" item="6"/>
          <tpl hier="4" item="3"/>
          <tpl fld="3" item="24"/>
          <tpl fld="2" item="82"/>
          <tpl hier="9" item="1"/>
          <tpl hier="11" item="4"/>
          <tpl hier="12" item="7"/>
          <tpl fld="4" item="0"/>
        </tpls>
      </m>
      <m>
        <tpls c="8">
          <tpl hier="1" item="6"/>
          <tpl hier="4" item="3"/>
          <tpl fld="3" item="23"/>
          <tpl fld="2" item="82"/>
          <tpl hier="9" item="1"/>
          <tpl hier="11" item="4"/>
          <tpl hier="12" item="7"/>
          <tpl fld="4" item="0"/>
        </tpls>
      </m>
      <m>
        <tpls c="8">
          <tpl hier="1" item="6"/>
          <tpl hier="4" item="3"/>
          <tpl fld="3" item="10"/>
          <tpl fld="2" item="47"/>
          <tpl hier="9" item="1"/>
          <tpl hier="11" item="4"/>
          <tpl hier="12" item="7"/>
          <tpl fld="4" item="0"/>
        </tpls>
      </m>
      <m>
        <tpls c="8">
          <tpl hier="1" item="6"/>
          <tpl hier="4" item="3"/>
          <tpl fld="3" item="12"/>
          <tpl fld="2" item="47"/>
          <tpl hier="9" item="1"/>
          <tpl hier="11" item="4"/>
          <tpl hier="12" item="7"/>
          <tpl fld="4" item="0"/>
        </tpls>
      </m>
      <m>
        <tpls c="8">
          <tpl hier="1" item="6"/>
          <tpl hier="4" item="3"/>
          <tpl fld="3" item="11"/>
          <tpl fld="2" item="47"/>
          <tpl hier="9" item="1"/>
          <tpl hier="11" item="4"/>
          <tpl hier="12" item="7"/>
          <tpl fld="4" item="0"/>
        </tpls>
      </m>
      <m>
        <tpls c="8">
          <tpl hier="1" item="6"/>
          <tpl hier="4" item="3"/>
          <tpl fld="3" item="9"/>
          <tpl fld="2" item="47"/>
          <tpl hier="9" item="1"/>
          <tpl hier="11" item="4"/>
          <tpl hier="12" item="7"/>
          <tpl fld="4" item="0"/>
        </tpls>
      </m>
      <m>
        <tpls c="8">
          <tpl hier="1" item="6"/>
          <tpl hier="4" item="3"/>
          <tpl fld="3" item="57"/>
          <tpl fld="2" item="52"/>
          <tpl hier="9" item="1"/>
          <tpl hier="11" item="4"/>
          <tpl hier="12" item="7"/>
          <tpl fld="4" item="0"/>
        </tpls>
      </m>
      <m>
        <tpls c="8">
          <tpl hier="1" item="6"/>
          <tpl hier="4" item="3"/>
          <tpl fld="3" item="3"/>
          <tpl fld="2" item="52"/>
          <tpl hier="9" item="1"/>
          <tpl hier="11" item="4"/>
          <tpl hier="12" item="7"/>
          <tpl fld="4" item="0"/>
        </tpls>
      </m>
      <m>
        <tpls c="8">
          <tpl hier="1" item="6"/>
          <tpl hier="4" item="3"/>
          <tpl fld="3" item="1"/>
          <tpl fld="2" item="52"/>
          <tpl hier="9" item="1"/>
          <tpl hier="11" item="4"/>
          <tpl hier="12" item="7"/>
          <tpl fld="4" item="0"/>
        </tpls>
      </m>
      <m>
        <tpls c="8">
          <tpl hier="1" item="6"/>
          <tpl hier="4" item="3"/>
          <tpl fld="3" item="20"/>
          <tpl fld="2" item="56"/>
          <tpl hier="9" item="1"/>
          <tpl hier="11" item="4"/>
          <tpl hier="12" item="7"/>
          <tpl fld="4" item="0"/>
        </tpls>
      </m>
      <m>
        <tpls c="8">
          <tpl hier="1" item="6"/>
          <tpl hier="4" item="3"/>
          <tpl fld="3" item="51"/>
          <tpl fld="2" item="56"/>
          <tpl hier="9" item="1"/>
          <tpl hier="11" item="4"/>
          <tpl hier="12" item="7"/>
          <tpl fld="4" item="0"/>
        </tpls>
      </m>
      <m>
        <tpls c="8">
          <tpl hier="1" item="6"/>
          <tpl hier="4" item="3"/>
          <tpl fld="3" item="38"/>
          <tpl fld="2" item="56"/>
          <tpl hier="9" item="1"/>
          <tpl hier="11" item="4"/>
          <tpl hier="12" item="7"/>
          <tpl fld="4" item="0"/>
        </tpls>
      </m>
      <m>
        <tpls c="8">
          <tpl hier="1" item="6"/>
          <tpl hier="4" item="3"/>
          <tpl fld="3" item="44"/>
          <tpl fld="2" item="60"/>
          <tpl hier="9" item="1"/>
          <tpl hier="11" item="4"/>
          <tpl hier="12" item="7"/>
          <tpl fld="4" item="0"/>
        </tpls>
      </m>
      <m>
        <tpls c="8">
          <tpl hier="1" item="6"/>
          <tpl hier="4" item="3"/>
          <tpl fld="3" item="43"/>
          <tpl fld="2" item="60"/>
          <tpl hier="9" item="1"/>
          <tpl hier="11" item="4"/>
          <tpl hier="12" item="7"/>
          <tpl fld="4" item="0"/>
        </tpls>
      </m>
      <m>
        <tpls c="8">
          <tpl hier="1" item="6"/>
          <tpl hier="4" item="3"/>
          <tpl fld="3" item="42"/>
          <tpl fld="2" item="60"/>
          <tpl hier="9" item="1"/>
          <tpl hier="11" item="4"/>
          <tpl hier="12" item="7"/>
          <tpl fld="4" item="0"/>
        </tpls>
      </m>
      <m>
        <tpls c="8">
          <tpl hier="1" item="6"/>
          <tpl hier="4" item="3"/>
          <tpl fld="3" item="41"/>
          <tpl fld="2" item="60"/>
          <tpl hier="9" item="1"/>
          <tpl hier="11" item="4"/>
          <tpl hier="12" item="7"/>
          <tpl fld="4" item="0"/>
        </tpls>
      </m>
      <m>
        <tpls c="8">
          <tpl hier="1" item="6"/>
          <tpl hier="4" item="3"/>
          <tpl fld="3" item="32"/>
          <tpl fld="2" item="55"/>
          <tpl hier="9" item="1"/>
          <tpl hier="11" item="4"/>
          <tpl hier="12" item="7"/>
          <tpl fld="4" item="0"/>
        </tpls>
      </m>
      <m>
        <tpls c="8">
          <tpl hier="1" item="6"/>
          <tpl hier="4" item="3"/>
          <tpl fld="3" item="31"/>
          <tpl fld="2" item="55"/>
          <tpl hier="9" item="1"/>
          <tpl hier="11" item="4"/>
          <tpl hier="12" item="7"/>
          <tpl fld="4" item="0"/>
        </tpls>
      </m>
      <m>
        <tpls c="8">
          <tpl hier="1" item="6"/>
          <tpl hier="4" item="3"/>
          <tpl fld="3" item="30"/>
          <tpl fld="2" item="55"/>
          <tpl hier="9" item="1"/>
          <tpl hier="11" item="4"/>
          <tpl hier="12" item="7"/>
          <tpl fld="4" item="0"/>
        </tpls>
      </m>
      <m>
        <tpls c="8">
          <tpl hier="1" item="6"/>
          <tpl hier="4" item="3"/>
          <tpl fld="3" item="29"/>
          <tpl fld="2" item="55"/>
          <tpl hier="9" item="1"/>
          <tpl hier="11" item="4"/>
          <tpl hier="12" item="7"/>
          <tpl fld="4" item="0"/>
        </tpls>
      </m>
      <m>
        <tpls c="8">
          <tpl hier="1" item="6"/>
          <tpl hier="4" item="3"/>
          <tpl fld="3" item="16"/>
          <tpl fld="2" item="42"/>
          <tpl hier="9" item="1"/>
          <tpl hier="11" item="4"/>
          <tpl hier="12" item="7"/>
          <tpl fld="4" item="0"/>
        </tpls>
      </m>
      <m>
        <tpls c="8">
          <tpl hier="1" item="6"/>
          <tpl hier="4" item="3"/>
          <tpl fld="3" item="15"/>
          <tpl fld="2" item="42"/>
          <tpl hier="9" item="1"/>
          <tpl hier="11" item="4"/>
          <tpl hier="12" item="7"/>
          <tpl fld="4" item="0"/>
        </tpls>
      </m>
      <m>
        <tpls c="8">
          <tpl hier="1" item="6"/>
          <tpl hier="4" item="3"/>
          <tpl fld="3" item="14"/>
          <tpl fld="2" item="42"/>
          <tpl hier="9" item="1"/>
          <tpl hier="11" item="4"/>
          <tpl hier="12" item="7"/>
          <tpl fld="4" item="0"/>
        </tpls>
      </m>
      <m>
        <tpls c="8">
          <tpl hier="1" item="6"/>
          <tpl hier="4" item="3"/>
          <tpl fld="3" item="13"/>
          <tpl fld="2" item="42"/>
          <tpl hier="9" item="1"/>
          <tpl hier="11" item="4"/>
          <tpl hier="12" item="7"/>
          <tpl fld="4" item="0"/>
        </tpls>
      </m>
      <m>
        <tpls c="8">
          <tpl hier="1" item="6"/>
          <tpl hier="4" item="3"/>
          <tpl fld="3" item="4"/>
          <tpl fld="2" item="62"/>
          <tpl hier="9" item="1"/>
          <tpl hier="11" item="4"/>
          <tpl hier="12" item="7"/>
          <tpl fld="4" item="0"/>
        </tpls>
      </m>
      <m>
        <tpls c="8">
          <tpl hier="1" item="6"/>
          <tpl hier="4" item="3"/>
          <tpl fld="3" item="58"/>
          <tpl fld="2" item="62"/>
          <tpl hier="9" item="1"/>
          <tpl hier="11" item="4"/>
          <tpl hier="12" item="7"/>
          <tpl fld="4" item="0"/>
        </tpls>
      </m>
      <m>
        <tpls c="8">
          <tpl hier="1" item="6"/>
          <tpl hier="4" item="3"/>
          <tpl fld="3" item="2"/>
          <tpl fld="2" item="62"/>
          <tpl hier="9" item="1"/>
          <tpl hier="11" item="4"/>
          <tpl hier="12" item="7"/>
          <tpl fld="4" item="0"/>
        </tpls>
      </m>
      <m>
        <tpls c="8">
          <tpl hier="1" item="6"/>
          <tpl hier="4" item="3"/>
          <tpl fld="3" item="54"/>
          <tpl fld="2" item="77"/>
          <tpl hier="9" item="1"/>
          <tpl hier="11" item="4"/>
          <tpl hier="12" item="7"/>
          <tpl fld="4" item="0"/>
        </tpls>
      </m>
      <m>
        <tpls c="8">
          <tpl hier="1" item="6"/>
          <tpl hier="4" item="3"/>
          <tpl fld="3" item="53"/>
          <tpl fld="2" item="77"/>
          <tpl hier="9" item="1"/>
          <tpl hier="11" item="4"/>
          <tpl hier="12" item="7"/>
          <tpl fld="4" item="0"/>
        </tpls>
      </m>
      <m>
        <tpls c="8">
          <tpl hier="1" item="6"/>
          <tpl hier="4" item="3"/>
          <tpl fld="3" item="52"/>
          <tpl fld="2" item="77"/>
          <tpl hier="9" item="1"/>
          <tpl hier="11" item="4"/>
          <tpl hier="12" item="7"/>
          <tpl fld="4" item="0"/>
        </tpls>
      </m>
      <m>
        <tpls c="8">
          <tpl hier="1" item="6"/>
          <tpl hier="4" item="3"/>
          <tpl fld="3" item="48"/>
          <tpl fld="2" item="28"/>
          <tpl hier="9" item="1"/>
          <tpl hier="11" item="4"/>
          <tpl hier="12" item="7"/>
          <tpl fld="4" item="0"/>
        </tpls>
      </m>
      <m>
        <tpls c="8">
          <tpl hier="1" item="6"/>
          <tpl hier="4" item="3"/>
          <tpl fld="3" item="46"/>
          <tpl fld="2" item="28"/>
          <tpl hier="9" item="1"/>
          <tpl hier="11" item="4"/>
          <tpl hier="12" item="7"/>
          <tpl fld="4" item="0"/>
        </tpls>
      </m>
      <m>
        <tpls c="8">
          <tpl hier="1" item="6"/>
          <tpl hier="4" item="3"/>
          <tpl fld="3" item="45"/>
          <tpl fld="2" item="28"/>
          <tpl hier="9" item="1"/>
          <tpl hier="11" item="4"/>
          <tpl hier="12" item="7"/>
          <tpl fld="4" item="0"/>
        </tpls>
      </m>
      <m>
        <tpls c="8">
          <tpl hier="1" item="6"/>
          <tpl hier="4" item="3"/>
          <tpl fld="3" item="47"/>
          <tpl fld="2" item="28"/>
          <tpl hier="9" item="1"/>
          <tpl hier="11" item="4"/>
          <tpl hier="12" item="7"/>
          <tpl fld="4" item="0"/>
        </tpls>
      </m>
      <m>
        <tpls c="8">
          <tpl hier="1" item="6"/>
          <tpl hier="4" item="3"/>
          <tpl fld="3" item="34"/>
          <tpl fld="2" item="35"/>
          <tpl hier="9" item="1"/>
          <tpl hier="11" item="4"/>
          <tpl hier="12" item="7"/>
          <tpl fld="4" item="0"/>
        </tpls>
      </m>
      <m>
        <tpls c="8">
          <tpl hier="1" item="6"/>
          <tpl hier="4" item="3"/>
          <tpl fld="3" item="36"/>
          <tpl fld="2" item="35"/>
          <tpl hier="9" item="1"/>
          <tpl hier="11" item="4"/>
          <tpl hier="12" item="7"/>
          <tpl fld="4" item="0"/>
        </tpls>
      </m>
      <m>
        <tpls c="8">
          <tpl hier="1" item="6"/>
          <tpl hier="4" item="3"/>
          <tpl fld="3" item="27"/>
          <tpl fld="2" item="35"/>
          <tpl hier="9" item="1"/>
          <tpl hier="11" item="4"/>
          <tpl hier="12" item="7"/>
          <tpl fld="4" item="0"/>
        </tpls>
      </m>
      <m>
        <tpls c="8">
          <tpl hier="1" item="6"/>
          <tpl hier="4" item="3"/>
          <tpl fld="3" item="33"/>
          <tpl fld="2" item="35"/>
          <tpl hier="9" item="1"/>
          <tpl hier="11" item="4"/>
          <tpl hier="12" item="7"/>
          <tpl fld="4" item="0"/>
        </tpls>
      </m>
      <m>
        <tpls c="8">
          <tpl hier="1" item="6"/>
          <tpl hier="4" item="3"/>
          <tpl fld="3" item="18"/>
          <tpl fld="2" item="40"/>
          <tpl hier="9" item="1"/>
          <tpl hier="11" item="4"/>
          <tpl hier="12" item="7"/>
          <tpl fld="4" item="0"/>
        </tpls>
      </m>
      <m>
        <tpls c="8">
          <tpl hier="1" item="6"/>
          <tpl hier="4" item="3"/>
          <tpl fld="3" item="22"/>
          <tpl fld="2" item="40"/>
          <tpl hier="9" item="1"/>
          <tpl hier="11" item="4"/>
          <tpl hier="12" item="7"/>
          <tpl fld="4" item="0"/>
        </tpls>
      </m>
      <m>
        <tpls c="8">
          <tpl hier="1" item="6"/>
          <tpl hier="4" item="3"/>
          <tpl fld="3" item="17"/>
          <tpl fld="2" item="40"/>
          <tpl hier="9" item="1"/>
          <tpl hier="11" item="4"/>
          <tpl hier="12" item="7"/>
          <tpl fld="4" item="0"/>
        </tpls>
      </m>
      <m>
        <tpls c="8">
          <tpl hier="1" item="6"/>
          <tpl hier="4" item="3"/>
          <tpl fld="3" item="21"/>
          <tpl fld="2" item="40"/>
          <tpl hier="9" item="1"/>
          <tpl hier="11" item="4"/>
          <tpl hier="12" item="7"/>
          <tpl fld="4" item="0"/>
        </tpls>
      </m>
      <m>
        <tpls c="8">
          <tpl hier="1" item="6"/>
          <tpl hier="4" item="3"/>
          <tpl fld="3" item="8"/>
          <tpl fld="2" item="54"/>
          <tpl hier="9" item="1"/>
          <tpl hier="11" item="4"/>
          <tpl hier="12" item="7"/>
          <tpl fld="4" item="0"/>
        </tpls>
      </m>
      <m>
        <tpls c="8">
          <tpl hier="1" item="6"/>
          <tpl hier="4" item="3"/>
          <tpl fld="3" item="7"/>
          <tpl fld="2" item="54"/>
          <tpl hier="9" item="1"/>
          <tpl hier="11" item="4"/>
          <tpl hier="12" item="7"/>
          <tpl fld="4" item="0"/>
        </tpls>
      </m>
      <m>
        <tpls c="8">
          <tpl hier="1" item="6"/>
          <tpl hier="4" item="3"/>
          <tpl fld="3" item="6"/>
          <tpl fld="2" item="54"/>
          <tpl hier="9" item="1"/>
          <tpl hier="11" item="4"/>
          <tpl hier="12" item="7"/>
          <tpl fld="4" item="0"/>
        </tpls>
      </m>
      <m>
        <tpls c="8">
          <tpl hier="1" item="6"/>
          <tpl hier="4" item="3"/>
          <tpl fld="3" item="5"/>
          <tpl fld="2" item="54"/>
          <tpl hier="9" item="1"/>
          <tpl hier="11" item="4"/>
          <tpl hier="12" item="7"/>
          <tpl fld="4" item="0"/>
        </tpls>
      </m>
      <m>
        <tpls c="8">
          <tpl hier="1" item="6"/>
          <tpl hier="4" item="3"/>
          <tpl fld="3" item="56"/>
          <tpl fld="2" item="59"/>
          <tpl hier="9" item="1"/>
          <tpl hier="11" item="4"/>
          <tpl hier="12" item="7"/>
          <tpl fld="4" item="0"/>
        </tpls>
      </m>
      <m>
        <tpls c="8">
          <tpl hier="1" item="6"/>
          <tpl hier="4" item="3"/>
          <tpl fld="3" item="0"/>
          <tpl fld="2" item="59"/>
          <tpl hier="9" item="1"/>
          <tpl hier="11" item="4"/>
          <tpl hier="12" item="7"/>
          <tpl fld="4" item="0"/>
        </tpls>
      </m>
      <m>
        <tpls c="8">
          <tpl hier="1" item="6"/>
          <tpl hier="4" item="3"/>
          <tpl fld="3" item="49"/>
          <tpl fld="2" item="59"/>
          <tpl hier="9" item="1"/>
          <tpl hier="11" item="4"/>
          <tpl hier="12" item="7"/>
          <tpl fld="4" item="0"/>
        </tpls>
      </m>
      <m>
        <tpls c="8">
          <tpl hier="1" item="6"/>
          <tpl hier="4" item="3"/>
          <tpl fld="3" item="32"/>
          <tpl fld="2" item="65"/>
          <tpl hier="9" item="1"/>
          <tpl hier="11" item="4"/>
          <tpl hier="12" item="7"/>
          <tpl fld="4" item="0"/>
        </tpls>
      </m>
      <m>
        <tpls c="8">
          <tpl hier="1" item="6"/>
          <tpl hier="4" item="3"/>
          <tpl fld="3" item="22"/>
          <tpl fld="2" item="65"/>
          <tpl hier="9" item="1"/>
          <tpl hier="11" item="4"/>
          <tpl hier="12" item="7"/>
          <tpl fld="4" item="0"/>
        </tpls>
      </m>
      <m>
        <tpls c="8">
          <tpl hier="1" item="6"/>
          <tpl hier="4" item="3"/>
          <tpl fld="3" item="11"/>
          <tpl fld="2" item="65"/>
          <tpl hier="9" item="1"/>
          <tpl hier="11" item="4"/>
          <tpl hier="12" item="7"/>
          <tpl fld="4" item="0"/>
        </tpls>
      </m>
      <m>
        <tpls c="8">
          <tpl hier="1" item="6"/>
          <tpl hier="4" item="3"/>
          <tpl fld="3" item="40"/>
          <tpl fld="2" item="85"/>
          <tpl hier="9" item="1"/>
          <tpl hier="11" item="4"/>
          <tpl hier="12" item="7"/>
          <tpl fld="4" item="0"/>
        </tpls>
      </m>
      <m>
        <tpls c="8">
          <tpl hier="1" item="6"/>
          <tpl hier="4" item="3"/>
          <tpl fld="3" item="28"/>
          <tpl fld="2" item="85"/>
          <tpl hier="9" item="1"/>
          <tpl hier="11" item="4"/>
          <tpl hier="12" item="7"/>
          <tpl fld="4" item="0"/>
        </tpls>
      </m>
      <m>
        <tpls c="8">
          <tpl hier="1" item="6"/>
          <tpl hier="4" item="3"/>
          <tpl fld="3" item="23"/>
          <tpl fld="2" item="85"/>
          <tpl hier="9" item="1"/>
          <tpl hier="11" item="4"/>
          <tpl hier="12" item="7"/>
          <tpl fld="4" item="0"/>
        </tpls>
      </m>
      <m>
        <tpls c="8">
          <tpl hier="1" item="6"/>
          <tpl hier="4" item="3"/>
          <tpl fld="3" item="56"/>
          <tpl fld="2" item="49"/>
          <tpl hier="9" item="1"/>
          <tpl hier="11" item="4"/>
          <tpl hier="12" item="7"/>
          <tpl fld="4" item="0"/>
        </tpls>
      </m>
      <m>
        <tpls c="8">
          <tpl hier="1" item="6"/>
          <tpl hier="4" item="3"/>
          <tpl fld="3" item="50"/>
          <tpl fld="2" item="49"/>
          <tpl hier="9" item="1"/>
          <tpl hier="11" item="4"/>
          <tpl hier="12" item="7"/>
          <tpl fld="4" item="0"/>
        </tpls>
      </m>
      <m>
        <tpls c="8">
          <tpl hier="1" item="6"/>
          <tpl hier="4" item="3"/>
          <tpl fld="3" item="19"/>
          <tpl fld="2" item="49"/>
          <tpl hier="9" item="1"/>
          <tpl hier="11" item="4"/>
          <tpl hier="12" item="7"/>
          <tpl fld="4" item="0"/>
        </tpls>
      </m>
      <m>
        <tpls c="8">
          <tpl hier="1" item="6"/>
          <tpl hier="4" item="3"/>
          <tpl fld="3" item="8"/>
          <tpl fld="2" item="44"/>
          <tpl hier="9" item="1"/>
          <tpl hier="11" item="4"/>
          <tpl hier="12" item="7"/>
          <tpl fld="4" item="0"/>
        </tpls>
      </m>
      <m>
        <tpls c="8">
          <tpl hier="1" item="6"/>
          <tpl hier="4" item="3"/>
          <tpl fld="3" item="51"/>
          <tpl fld="2" item="44"/>
          <tpl hier="9" item="1"/>
          <tpl hier="11" item="4"/>
          <tpl hier="12" item="7"/>
          <tpl fld="4" item="0"/>
        </tpls>
      </m>
      <m>
        <tpls c="8">
          <tpl hier="1" item="6"/>
          <tpl hier="4" item="3"/>
          <tpl fld="3" item="41"/>
          <tpl fld="2" item="44"/>
          <tpl hier="9" item="1"/>
          <tpl hier="11" item="4"/>
          <tpl hier="12" item="7"/>
          <tpl fld="4" item="0"/>
        </tpls>
      </m>
      <m>
        <tpls c="8">
          <tpl hier="1" item="6"/>
          <tpl hier="4" item="3"/>
          <tpl fld="3" item="16"/>
          <tpl fld="2" item="34"/>
          <tpl hier="9" item="1"/>
          <tpl hier="11" item="4"/>
          <tpl hier="12" item="7"/>
          <tpl fld="4" item="0"/>
        </tpls>
      </m>
      <m>
        <tpls c="8">
          <tpl hier="1" item="6"/>
          <tpl hier="4" item="3"/>
          <tpl fld="3" item="51"/>
          <tpl fld="2" item="34"/>
          <tpl hier="9" item="1"/>
          <tpl hier="11" item="4"/>
          <tpl hier="12" item="7"/>
          <tpl fld="4" item="0"/>
        </tpls>
      </m>
      <m>
        <tpls c="8">
          <tpl hier="1" item="6"/>
          <tpl hier="4" item="3"/>
          <tpl fld="3" item="21"/>
          <tpl fld="2" item="34"/>
          <tpl hier="9" item="1"/>
          <tpl hier="11" item="4"/>
          <tpl hier="12" item="7"/>
          <tpl fld="4" item="0"/>
        </tpls>
      </m>
      <m>
        <tpls c="8">
          <tpl hier="1" item="6"/>
          <tpl hier="4" item="3"/>
          <tpl fld="3" item="36"/>
          <tpl fld="2" item="64"/>
          <tpl hier="9" item="1"/>
          <tpl hier="11" item="4"/>
          <tpl hier="12" item="7"/>
          <tpl fld="4" item="0"/>
        </tpls>
      </m>
      <m>
        <tpls c="8">
          <tpl hier="1" item="6"/>
          <tpl hier="4" item="3"/>
          <tpl fld="3" item="52"/>
          <tpl fld="2" item="64"/>
          <tpl hier="9" item="1"/>
          <tpl hier="11" item="4"/>
          <tpl hier="12" item="7"/>
          <tpl fld="4" item="0"/>
        </tpls>
      </m>
      <m>
        <tpls c="8">
          <tpl hier="1" item="6"/>
          <tpl hier="4" item="3"/>
          <tpl fld="3" item="58"/>
          <tpl fld="2" item="33"/>
          <tpl hier="9" item="1"/>
          <tpl hier="11" item="4"/>
          <tpl hier="12" item="7"/>
          <tpl fld="4" item="0"/>
        </tpls>
      </m>
      <m>
        <tpls c="8">
          <tpl hier="1" item="6"/>
          <tpl hier="4" item="3"/>
          <tpl fld="3" item="32"/>
          <tpl fld="2" item="43"/>
          <tpl hier="9" item="1"/>
          <tpl hier="11" item="4"/>
          <tpl hier="12" item="7"/>
          <tpl fld="4" item="0"/>
        </tpls>
      </m>
      <m>
        <tpls c="8">
          <tpl hier="1" item="6"/>
          <tpl hier="4" item="3"/>
          <tpl fld="3" item="42"/>
          <tpl fld="2" item="22"/>
          <tpl hier="9" item="1"/>
          <tpl hier="11" item="4"/>
          <tpl hier="12" item="7"/>
          <tpl fld="4" item="0"/>
        </tpls>
      </m>
      <m>
        <tpls c="8">
          <tpl hier="1" item="6"/>
          <tpl hier="4" item="3"/>
          <tpl fld="3" item="21"/>
          <tpl fld="2" item="21"/>
          <tpl hier="9" item="1"/>
          <tpl hier="11" item="4"/>
          <tpl hier="12" item="7"/>
          <tpl fld="4" item="0"/>
        </tpls>
      </m>
      <m>
        <tpls c="8">
          <tpl hier="1" item="6"/>
          <tpl hier="4" item="3"/>
          <tpl fld="3" item="54"/>
          <tpl fld="2" item="39"/>
          <tpl hier="9" item="1"/>
          <tpl hier="11" item="4"/>
          <tpl hier="12" item="7"/>
          <tpl fld="4" item="0"/>
        </tpls>
      </m>
      <m>
        <tpls c="8">
          <tpl hier="1" item="6"/>
          <tpl hier="4" item="3"/>
          <tpl fld="3" item="39"/>
          <tpl fld="2" item="31"/>
          <tpl hier="9" item="1"/>
          <tpl hier="11" item="4"/>
          <tpl hier="12" item="7"/>
          <tpl fld="4" item="0"/>
        </tpls>
      </m>
      <m>
        <tpls c="8">
          <tpl hier="1" item="6"/>
          <tpl hier="4" item="3"/>
          <tpl fld="3" item="12"/>
          <tpl fld="2" item="27"/>
          <tpl hier="9" item="1"/>
          <tpl hier="11" item="4"/>
          <tpl hier="12" item="7"/>
          <tpl fld="4" item="0"/>
        </tpls>
      </m>
      <m>
        <tpls c="8">
          <tpl hier="1" item="6"/>
          <tpl hier="4" item="3"/>
          <tpl fld="3" item="51"/>
          <tpl fld="2" item="24"/>
          <tpl hier="9" item="1"/>
          <tpl hier="11" item="4"/>
          <tpl hier="12" item="7"/>
          <tpl fld="4" item="0"/>
        </tpls>
      </m>
      <m>
        <tpls c="8">
          <tpl hier="1" item="6"/>
          <tpl hier="4" item="3"/>
          <tpl fld="3" item="30"/>
          <tpl fld="2" item="13"/>
          <tpl hier="9" item="1"/>
          <tpl hier="11" item="4"/>
          <tpl hier="12" item="7"/>
          <tpl fld="4" item="0"/>
        </tpls>
      </m>
      <m>
        <tpls c="8">
          <tpl hier="1" item="6"/>
          <tpl hier="4" item="3"/>
          <tpl fld="3" item="55"/>
          <tpl fld="2" item="30"/>
          <tpl hier="9" item="1"/>
          <tpl hier="11" item="4"/>
          <tpl hier="12" item="7"/>
          <tpl fld="4" item="0"/>
        </tpls>
      </m>
      <m>
        <tpls c="8">
          <tpl hier="1" item="6"/>
          <tpl hier="4" item="3"/>
          <tpl fld="3" item="36"/>
          <tpl fld="2" item="38"/>
          <tpl hier="9" item="1"/>
          <tpl hier="11" item="4"/>
          <tpl hier="12" item="7"/>
          <tpl fld="4" item="0"/>
        </tpls>
      </m>
      <m>
        <tpls c="8">
          <tpl hier="1" item="6"/>
          <tpl hier="4" item="3"/>
          <tpl fld="3" item="23"/>
          <tpl fld="2" item="10"/>
          <tpl hier="9" item="1"/>
          <tpl hier="11" item="4"/>
          <tpl hier="12" item="7"/>
          <tpl fld="4" item="0"/>
        </tpls>
      </m>
      <m>
        <tpls c="8">
          <tpl hier="1" item="6"/>
          <tpl hier="4" item="3"/>
          <tpl fld="3" item="55"/>
          <tpl fld="2" item="20"/>
          <tpl hier="9" item="1"/>
          <tpl hier="11" item="4"/>
          <tpl hier="12" item="7"/>
          <tpl fld="4" item="0"/>
        </tpls>
      </m>
      <m>
        <tpls c="8">
          <tpl hier="1" item="6"/>
          <tpl hier="4" item="3"/>
          <tpl fld="3" item="22"/>
          <tpl fld="2" item="19"/>
          <tpl hier="9" item="1"/>
          <tpl hier="11" item="4"/>
          <tpl hier="12" item="7"/>
          <tpl fld="4" item="0"/>
        </tpls>
      </m>
      <m>
        <tpls c="8">
          <tpl hier="1" item="6"/>
          <tpl hier="4" item="3"/>
          <tpl fld="3" item="7"/>
          <tpl fld="2" item="57"/>
          <tpl hier="9" item="1"/>
          <tpl hier="11" item="4"/>
          <tpl hier="12" item="7"/>
          <tpl fld="4" item="0"/>
        </tpls>
      </m>
      <m>
        <tpls c="8">
          <tpl hier="1" item="6"/>
          <tpl hier="4" item="3"/>
          <tpl fld="3" item="6"/>
          <tpl fld="2" item="57"/>
          <tpl hier="9" item="1"/>
          <tpl hier="11" item="4"/>
          <tpl hier="12" item="7"/>
          <tpl fld="4" item="0"/>
        </tpls>
      </m>
      <m>
        <tpls c="8">
          <tpl hier="1" item="6"/>
          <tpl hier="4" item="3"/>
          <tpl fld="3" item="5"/>
          <tpl fld="2" item="57"/>
          <tpl hier="9" item="1"/>
          <tpl hier="11" item="4"/>
          <tpl hier="12" item="7"/>
          <tpl fld="4" item="0"/>
        </tpls>
      </m>
      <m>
        <tpls c="8">
          <tpl hier="1" item="6"/>
          <tpl hier="4" item="3"/>
          <tpl fld="3" item="56"/>
          <tpl fld="2" item="61"/>
          <tpl hier="9" item="1"/>
          <tpl hier="11" item="4"/>
          <tpl hier="12" item="7"/>
          <tpl fld="4" item="0"/>
        </tpls>
      </m>
      <m>
        <tpls c="8">
          <tpl hier="1" item="6"/>
          <tpl hier="4" item="3"/>
          <tpl fld="3" item="0"/>
          <tpl fld="2" item="61"/>
          <tpl hier="9" item="1"/>
          <tpl hier="11" item="4"/>
          <tpl hier="12" item="7"/>
          <tpl fld="4" item="0"/>
        </tpls>
      </m>
      <m>
        <tpls c="8">
          <tpl hier="1" item="6"/>
          <tpl hier="4" item="3"/>
          <tpl fld="3" item="55"/>
          <tpl fld="2" item="61"/>
          <tpl hier="9" item="1"/>
          <tpl hier="11" item="4"/>
          <tpl hier="12" item="7"/>
          <tpl fld="4" item="0"/>
        </tpls>
      </m>
      <m>
        <tpls c="8">
          <tpl hier="1" item="6"/>
          <tpl hier="4" item="3"/>
          <tpl fld="3" item="35"/>
          <tpl fld="2" item="79"/>
          <tpl hier="9" item="1"/>
          <tpl hier="11" item="4"/>
          <tpl hier="12" item="7"/>
          <tpl fld="4" item="0"/>
        </tpls>
      </m>
      <m>
        <tpls c="8">
          <tpl hier="1" item="6"/>
          <tpl hier="4" item="3"/>
          <tpl fld="3" item="40"/>
          <tpl fld="2" item="79"/>
          <tpl hier="9" item="1"/>
          <tpl hier="11" item="4"/>
          <tpl hier="12" item="7"/>
          <tpl fld="4" item="0"/>
        </tpls>
      </m>
      <m>
        <tpls c="8">
          <tpl hier="1" item="6"/>
          <tpl hier="4" item="3"/>
          <tpl fld="3" item="50"/>
          <tpl fld="2" item="79"/>
          <tpl hier="9" item="1"/>
          <tpl hier="11" item="4"/>
          <tpl hier="12" item="7"/>
          <tpl fld="4" item="0"/>
        </tpls>
      </m>
      <m>
        <tpls c="8">
          <tpl hier="1" item="6"/>
          <tpl hier="4" item="3"/>
          <tpl fld="3" item="49"/>
          <tpl fld="2" item="79"/>
          <tpl hier="9" item="1"/>
          <tpl hier="11" item="4"/>
          <tpl hier="12" item="7"/>
          <tpl fld="4" item="0"/>
        </tpls>
      </m>
      <m>
        <tpls c="8">
          <tpl hier="1" item="6"/>
          <tpl hier="4" item="3"/>
          <tpl fld="3" item="37"/>
          <tpl fld="2" item="46"/>
          <tpl hier="9" item="1"/>
          <tpl hier="11" item="4"/>
          <tpl hier="12" item="7"/>
          <tpl fld="4" item="0"/>
        </tpls>
      </m>
      <m>
        <tpls c="8">
          <tpl hier="1" item="6"/>
          <tpl hier="4" item="3"/>
          <tpl fld="3" item="39"/>
          <tpl fld="2" item="46"/>
          <tpl hier="9" item="1"/>
          <tpl hier="11" item="4"/>
          <tpl hier="12" item="7"/>
          <tpl fld="4" item="0"/>
        </tpls>
      </m>
      <m>
        <tpls c="8">
          <tpl hier="1" item="6"/>
          <tpl hier="4" item="3"/>
          <tpl fld="3" item="28"/>
          <tpl fld="2" item="46"/>
          <tpl hier="9" item="1"/>
          <tpl hier="11" item="4"/>
          <tpl hier="12" item="7"/>
          <tpl fld="4" item="0"/>
        </tpls>
      </m>
      <m>
        <tpls c="8">
          <tpl hier="1" item="6"/>
          <tpl hier="4" item="3"/>
          <tpl fld="3" item="19"/>
          <tpl fld="2" item="46"/>
          <tpl hier="9" item="1"/>
          <tpl hier="11" item="4"/>
          <tpl hier="12" item="7"/>
          <tpl fld="4" item="0"/>
        </tpls>
      </m>
      <m>
        <tpls c="8">
          <tpl hier="1" item="6"/>
          <tpl hier="4" item="3"/>
          <tpl fld="3" item="26"/>
          <tpl fld="2" item="51"/>
          <tpl hier="9" item="1"/>
          <tpl hier="11" item="4"/>
          <tpl hier="12" item="7"/>
          <tpl fld="4" item="0"/>
        </tpls>
      </m>
      <m>
        <tpls c="8">
          <tpl hier="1" item="6"/>
          <tpl hier="4" item="3"/>
          <tpl fld="3" item="25"/>
          <tpl fld="2" item="51"/>
          <tpl hier="9" item="1"/>
          <tpl hier="11" item="4"/>
          <tpl hier="12" item="7"/>
          <tpl fld="4" item="0"/>
        </tpls>
      </m>
      <m>
        <tpls c="8">
          <tpl hier="1" item="6"/>
          <tpl hier="4" item="3"/>
          <tpl fld="3" item="24"/>
          <tpl fld="2" item="51"/>
          <tpl hier="9" item="1"/>
          <tpl hier="11" item="4"/>
          <tpl hier="12" item="7"/>
          <tpl fld="4" item="0"/>
        </tpls>
      </m>
      <m>
        <tpls c="8">
          <tpl hier="1" item="6"/>
          <tpl hier="4" item="3"/>
          <tpl fld="3" item="23"/>
          <tpl fld="2" item="51"/>
          <tpl hier="9" item="1"/>
          <tpl hier="11" item="4"/>
          <tpl hier="12" item="7"/>
          <tpl fld="4" item="0"/>
        </tpls>
      </m>
      <m>
        <tpls c="8">
          <tpl hier="1" item="6"/>
          <tpl hier="4" item="3"/>
          <tpl fld="3" item="54"/>
          <tpl fld="1" item="1"/>
          <tpl hier="9" item="1"/>
          <tpl hier="11" item="4"/>
          <tpl hier="12" item="7"/>
          <tpl fld="4" item="0"/>
        </tpls>
      </m>
      <m>
        <tpls c="8">
          <tpl hier="1" item="6"/>
          <tpl hier="4" item="3"/>
          <tpl fld="3" item="53"/>
          <tpl fld="1" item="1"/>
          <tpl hier="9" item="1"/>
          <tpl hier="11" item="4"/>
          <tpl hier="12" item="7"/>
          <tpl fld="4" item="0"/>
        </tpls>
      </m>
      <m>
        <tpls c="8">
          <tpl hier="1" item="6"/>
          <tpl hier="4" item="3"/>
          <tpl fld="3" item="52"/>
          <tpl fld="1" item="1"/>
          <tpl hier="9" item="1"/>
          <tpl hier="11" item="4"/>
          <tpl hier="12" item="7"/>
          <tpl fld="4" item="0"/>
        </tpls>
      </m>
      <m>
        <tpls c="8">
          <tpl hier="1" item="6"/>
          <tpl hier="4" item="3"/>
          <tpl fld="3" item="48"/>
          <tpl fld="2" item="58"/>
          <tpl hier="9" item="1"/>
          <tpl hier="11" item="4"/>
          <tpl hier="12" item="7"/>
          <tpl fld="4" item="0"/>
        </tpls>
      </m>
      <m>
        <tpls c="8">
          <tpl hier="1" item="6"/>
          <tpl hier="4" item="3"/>
          <tpl fld="3" item="46"/>
          <tpl fld="2" item="58"/>
          <tpl hier="9" item="1"/>
          <tpl hier="11" item="4"/>
          <tpl hier="12" item="7"/>
          <tpl fld="4" item="0"/>
        </tpls>
      </m>
      <m>
        <tpls c="8">
          <tpl hier="1" item="6"/>
          <tpl hier="4" item="3"/>
          <tpl fld="3" item="45"/>
          <tpl fld="2" item="58"/>
          <tpl hier="9" item="1"/>
          <tpl hier="11" item="4"/>
          <tpl hier="12" item="7"/>
          <tpl fld="4" item="0"/>
        </tpls>
      </m>
      <m>
        <tpls c="8">
          <tpl hier="1" item="6"/>
          <tpl hier="4" item="3"/>
          <tpl fld="3" item="47"/>
          <tpl fld="2" item="58"/>
          <tpl hier="9" item="1"/>
          <tpl hier="11" item="4"/>
          <tpl hier="12" item="7"/>
          <tpl fld="4" item="0"/>
        </tpls>
      </m>
      <m>
        <tpls c="8">
          <tpl hier="1" item="6"/>
          <tpl hier="4" item="3"/>
          <tpl fld="3" item="34"/>
          <tpl fld="2" item="63"/>
          <tpl hier="9" item="1"/>
          <tpl hier="11" item="4"/>
          <tpl hier="12" item="7"/>
          <tpl fld="4" item="0"/>
        </tpls>
      </m>
      <m>
        <tpls c="8">
          <tpl hier="1" item="6"/>
          <tpl hier="4" item="3"/>
          <tpl fld="3" item="36"/>
          <tpl fld="2" item="63"/>
          <tpl hier="9" item="1"/>
          <tpl hier="11" item="4"/>
          <tpl hier="12" item="7"/>
          <tpl fld="4" item="0"/>
        </tpls>
      </m>
      <m>
        <tpls c="8">
          <tpl hier="1" item="6"/>
          <tpl hier="4" item="3"/>
          <tpl fld="3" item="27"/>
          <tpl fld="2" item="63"/>
          <tpl hier="9" item="1"/>
          <tpl hier="11" item="4"/>
          <tpl hier="12" item="7"/>
          <tpl fld="4" item="0"/>
        </tpls>
      </m>
      <m>
        <tpls c="8">
          <tpl hier="1" item="6"/>
          <tpl hier="4" item="3"/>
          <tpl fld="3" item="33"/>
          <tpl fld="2" item="63"/>
          <tpl hier="9" item="1"/>
          <tpl hier="11" item="4"/>
          <tpl hier="12" item="7"/>
          <tpl fld="4" item="0"/>
        </tpls>
      </m>
      <m>
        <tpls c="8">
          <tpl hier="1" item="6"/>
          <tpl hier="4" item="3"/>
          <tpl fld="3" item="18"/>
          <tpl fld="2" item="82"/>
          <tpl hier="9" item="1"/>
          <tpl hier="11" item="4"/>
          <tpl hier="12" item="7"/>
          <tpl fld="4" item="0"/>
        </tpls>
      </m>
      <m>
        <tpls c="8">
          <tpl hier="1" item="6"/>
          <tpl hier="4" item="3"/>
          <tpl fld="3" item="22"/>
          <tpl fld="2" item="82"/>
          <tpl hier="9" item="1"/>
          <tpl hier="11" item="4"/>
          <tpl hier="12" item="7"/>
          <tpl fld="4" item="0"/>
        </tpls>
      </m>
      <m>
        <tpls c="8">
          <tpl hier="1" item="6"/>
          <tpl hier="4" item="3"/>
          <tpl fld="3" item="17"/>
          <tpl fld="2" item="82"/>
          <tpl hier="9" item="1"/>
          <tpl hier="11" item="4"/>
          <tpl hier="12" item="7"/>
          <tpl fld="4" item="0"/>
        </tpls>
      </m>
      <m>
        <tpls c="8">
          <tpl hier="1" item="6"/>
          <tpl hier="4" item="3"/>
          <tpl fld="3" item="21"/>
          <tpl fld="2" item="82"/>
          <tpl hier="9" item="1"/>
          <tpl hier="11" item="4"/>
          <tpl hier="12" item="7"/>
          <tpl fld="4" item="0"/>
        </tpls>
      </m>
      <m>
        <tpls c="8">
          <tpl hier="1" item="6"/>
          <tpl hier="4" item="3"/>
          <tpl fld="3" item="8"/>
          <tpl fld="2" item="47"/>
          <tpl hier="9" item="1"/>
          <tpl hier="11" item="4"/>
          <tpl hier="12" item="7"/>
          <tpl fld="4" item="0"/>
        </tpls>
      </m>
      <m>
        <tpls c="8">
          <tpl hier="1" item="6"/>
          <tpl hier="4" item="3"/>
          <tpl fld="3" item="7"/>
          <tpl fld="2" item="47"/>
          <tpl hier="9" item="1"/>
          <tpl hier="11" item="4"/>
          <tpl hier="12" item="7"/>
          <tpl fld="4" item="0"/>
        </tpls>
      </m>
      <m>
        <tpls c="8">
          <tpl hier="1" item="6"/>
          <tpl hier="4" item="3"/>
          <tpl fld="3" item="6"/>
          <tpl fld="2" item="47"/>
          <tpl hier="9" item="1"/>
          <tpl hier="11" item="4"/>
          <tpl hier="12" item="7"/>
          <tpl fld="4" item="0"/>
        </tpls>
      </m>
      <m>
        <tpls c="8">
          <tpl hier="1" item="6"/>
          <tpl hier="4" item="3"/>
          <tpl fld="3" item="5"/>
          <tpl fld="2" item="47"/>
          <tpl hier="9" item="1"/>
          <tpl hier="11" item="4"/>
          <tpl hier="12" item="7"/>
          <tpl fld="4" item="0"/>
        </tpls>
      </m>
      <m>
        <tpls c="8">
          <tpl hier="1" item="6"/>
          <tpl hier="4" item="3"/>
          <tpl fld="3" item="56"/>
          <tpl fld="2" item="52"/>
          <tpl hier="9" item="1"/>
          <tpl hier="11" item="4"/>
          <tpl hier="12" item="7"/>
          <tpl fld="4" item="0"/>
        </tpls>
      </m>
      <m>
        <tpls c="8">
          <tpl hier="1" item="6"/>
          <tpl hier="4" item="3"/>
          <tpl fld="3" item="0"/>
          <tpl fld="2" item="52"/>
          <tpl hier="9" item="1"/>
          <tpl hier="11" item="4"/>
          <tpl hier="12" item="7"/>
          <tpl fld="4" item="0"/>
        </tpls>
      </m>
      <m>
        <tpls c="8">
          <tpl hier="1" item="6"/>
          <tpl hier="4" item="3"/>
          <tpl fld="3" item="55"/>
          <tpl fld="2" item="52"/>
          <tpl hier="9" item="1"/>
          <tpl hier="11" item="4"/>
          <tpl hier="12" item="7"/>
          <tpl fld="4" item="0"/>
        </tpls>
      </m>
      <m>
        <tpls c="8">
          <tpl hier="1" item="6"/>
          <tpl hier="4" item="3"/>
          <tpl fld="3" item="35"/>
          <tpl fld="2" item="56"/>
          <tpl hier="9" item="1"/>
          <tpl hier="11" item="4"/>
          <tpl hier="12" item="7"/>
          <tpl fld="4" item="0"/>
        </tpls>
      </m>
      <m>
        <tpls c="8">
          <tpl hier="1" item="6"/>
          <tpl hier="4" item="3"/>
          <tpl fld="3" item="40"/>
          <tpl fld="2" item="56"/>
          <tpl hier="9" item="1"/>
          <tpl hier="11" item="4"/>
          <tpl hier="12" item="7"/>
          <tpl fld="4" item="0"/>
        </tpls>
      </m>
      <m>
        <tpls c="8">
          <tpl hier="1" item="6"/>
          <tpl hier="4" item="3"/>
          <tpl fld="3" item="50"/>
          <tpl fld="2" item="56"/>
          <tpl hier="9" item="1"/>
          <tpl hier="11" item="4"/>
          <tpl hier="12" item="7"/>
          <tpl fld="4" item="0"/>
        </tpls>
      </m>
      <m>
        <tpls c="8">
          <tpl hier="1" item="6"/>
          <tpl hier="4" item="3"/>
          <tpl fld="3" item="49"/>
          <tpl fld="2" item="56"/>
          <tpl hier="9" item="1"/>
          <tpl hier="11" item="4"/>
          <tpl hier="12" item="7"/>
          <tpl fld="4" item="0"/>
        </tpls>
      </m>
      <m>
        <tpls c="8">
          <tpl hier="1" item="6"/>
          <tpl hier="4" item="3"/>
          <tpl fld="3" item="37"/>
          <tpl fld="2" item="60"/>
          <tpl hier="9" item="1"/>
          <tpl hier="11" item="4"/>
          <tpl hier="12" item="7"/>
          <tpl fld="4" item="0"/>
        </tpls>
      </m>
      <m>
        <tpls c="8">
          <tpl hier="1" item="6"/>
          <tpl hier="4" item="3"/>
          <tpl fld="3" item="39"/>
          <tpl fld="2" item="60"/>
          <tpl hier="9" item="1"/>
          <tpl hier="11" item="4"/>
          <tpl hier="12" item="7"/>
          <tpl fld="4" item="0"/>
        </tpls>
      </m>
      <m>
        <tpls c="8">
          <tpl hier="1" item="6"/>
          <tpl hier="4" item="3"/>
          <tpl fld="3" item="28"/>
          <tpl fld="2" item="60"/>
          <tpl hier="9" item="1"/>
          <tpl hier="11" item="4"/>
          <tpl hier="12" item="7"/>
          <tpl fld="4" item="0"/>
        </tpls>
      </m>
      <m>
        <tpls c="8">
          <tpl hier="1" item="6"/>
          <tpl hier="4" item="3"/>
          <tpl fld="3" item="19"/>
          <tpl fld="2" item="60"/>
          <tpl hier="9" item="1"/>
          <tpl hier="11" item="4"/>
          <tpl hier="12" item="7"/>
          <tpl fld="4" item="0"/>
        </tpls>
      </m>
      <m>
        <tpls c="8">
          <tpl hier="1" item="6"/>
          <tpl hier="4" item="3"/>
          <tpl fld="3" item="26"/>
          <tpl fld="2" item="55"/>
          <tpl hier="9" item="1"/>
          <tpl hier="11" item="4"/>
          <tpl hier="12" item="7"/>
          <tpl fld="4" item="0"/>
        </tpls>
      </m>
      <m>
        <tpls c="8">
          <tpl hier="1" item="6"/>
          <tpl hier="4" item="3"/>
          <tpl fld="3" item="25"/>
          <tpl fld="2" item="55"/>
          <tpl hier="9" item="1"/>
          <tpl hier="11" item="4"/>
          <tpl hier="12" item="7"/>
          <tpl fld="4" item="0"/>
        </tpls>
      </m>
      <m>
        <tpls c="8">
          <tpl hier="1" item="6"/>
          <tpl hier="4" item="3"/>
          <tpl fld="3" item="24"/>
          <tpl fld="2" item="55"/>
          <tpl hier="9" item="1"/>
          <tpl hier="11" item="4"/>
          <tpl hier="12" item="7"/>
          <tpl fld="4" item="0"/>
        </tpls>
      </m>
      <m>
        <tpls c="8">
          <tpl hier="1" item="6"/>
          <tpl hier="4" item="3"/>
          <tpl fld="3" item="23"/>
          <tpl fld="2" item="55"/>
          <tpl hier="9" item="1"/>
          <tpl hier="11" item="4"/>
          <tpl hier="12" item="7"/>
          <tpl fld="4" item="0"/>
        </tpls>
      </m>
      <m>
        <tpls c="8">
          <tpl hier="1" item="6"/>
          <tpl hier="4" item="3"/>
          <tpl fld="3" item="10"/>
          <tpl fld="2" item="42"/>
          <tpl hier="9" item="1"/>
          <tpl hier="11" item="4"/>
          <tpl hier="12" item="7"/>
          <tpl fld="4" item="0"/>
        </tpls>
      </m>
      <m>
        <tpls c="8">
          <tpl hier="1" item="6"/>
          <tpl hier="4" item="3"/>
          <tpl fld="3" item="12"/>
          <tpl fld="2" item="42"/>
          <tpl hier="9" item="1"/>
          <tpl hier="11" item="4"/>
          <tpl hier="12" item="7"/>
          <tpl fld="4" item="0"/>
        </tpls>
      </m>
      <m>
        <tpls c="8">
          <tpl hier="1" item="6"/>
          <tpl hier="4" item="3"/>
          <tpl fld="3" item="11"/>
          <tpl fld="2" item="42"/>
          <tpl hier="9" item="1"/>
          <tpl hier="11" item="4"/>
          <tpl hier="12" item="7"/>
          <tpl fld="4" item="0"/>
        </tpls>
      </m>
      <m>
        <tpls c="8">
          <tpl hier="1" item="6"/>
          <tpl hier="4" item="3"/>
          <tpl fld="3" item="9"/>
          <tpl fld="2" item="42"/>
          <tpl hier="9" item="1"/>
          <tpl hier="11" item="4"/>
          <tpl hier="12" item="7"/>
          <tpl fld="4" item="0"/>
        </tpls>
      </m>
      <m>
        <tpls c="8">
          <tpl hier="1" item="6"/>
          <tpl hier="4" item="3"/>
          <tpl fld="3" item="57"/>
          <tpl fld="2" item="62"/>
          <tpl hier="9" item="1"/>
          <tpl hier="11" item="4"/>
          <tpl hier="12" item="7"/>
          <tpl fld="4" item="0"/>
        </tpls>
      </m>
      <m>
        <tpls c="8">
          <tpl hier="1" item="6"/>
          <tpl hier="4" item="3"/>
          <tpl fld="3" item="3"/>
          <tpl fld="2" item="62"/>
          <tpl hier="9" item="1"/>
          <tpl hier="11" item="4"/>
          <tpl hier="12" item="7"/>
          <tpl fld="4" item="0"/>
        </tpls>
      </m>
      <m>
        <tpls c="8">
          <tpl hier="1" item="6"/>
          <tpl hier="4" item="3"/>
          <tpl fld="3" item="1"/>
          <tpl fld="2" item="62"/>
          <tpl hier="9" item="1"/>
          <tpl hier="11" item="4"/>
          <tpl hier="12" item="7"/>
          <tpl fld="4" item="0"/>
        </tpls>
      </m>
      <m>
        <tpls c="8">
          <tpl hier="1" item="6"/>
          <tpl hier="4" item="3"/>
          <tpl fld="3" item="20"/>
          <tpl fld="2" item="77"/>
          <tpl hier="9" item="1"/>
          <tpl hier="11" item="4"/>
          <tpl hier="12" item="7"/>
          <tpl fld="4" item="0"/>
        </tpls>
      </m>
      <m>
        <tpls c="8">
          <tpl hier="1" item="6"/>
          <tpl hier="4" item="3"/>
          <tpl fld="3" item="51"/>
          <tpl fld="2" item="77"/>
          <tpl hier="9" item="1"/>
          <tpl hier="11" item="4"/>
          <tpl hier="12" item="7"/>
          <tpl fld="4" item="0"/>
        </tpls>
      </m>
      <m>
        <tpls c="8">
          <tpl hier="1" item="6"/>
          <tpl hier="4" item="3"/>
          <tpl fld="3" item="38"/>
          <tpl fld="2" item="77"/>
          <tpl hier="9" item="1"/>
          <tpl hier="11" item="4"/>
          <tpl hier="12" item="7"/>
          <tpl fld="4" item="0"/>
        </tpls>
      </m>
      <m>
        <tpls c="8">
          <tpl hier="1" item="6"/>
          <tpl hier="4" item="3"/>
          <tpl fld="3" item="44"/>
          <tpl fld="2" item="28"/>
          <tpl hier="9" item="1"/>
          <tpl hier="11" item="4"/>
          <tpl hier="12" item="7"/>
          <tpl fld="4" item="0"/>
        </tpls>
      </m>
      <m>
        <tpls c="8">
          <tpl hier="1" item="6"/>
          <tpl hier="4" item="3"/>
          <tpl fld="3" item="43"/>
          <tpl fld="2" item="28"/>
          <tpl hier="9" item="1"/>
          <tpl hier="11" item="4"/>
          <tpl hier="12" item="7"/>
          <tpl fld="4" item="0"/>
        </tpls>
      </m>
      <m>
        <tpls c="8">
          <tpl hier="1" item="6"/>
          <tpl hier="4" item="3"/>
          <tpl fld="3" item="42"/>
          <tpl fld="2" item="28"/>
          <tpl hier="9" item="1"/>
          <tpl hier="11" item="4"/>
          <tpl hier="12" item="7"/>
          <tpl fld="4" item="0"/>
        </tpls>
      </m>
      <m>
        <tpls c="8">
          <tpl hier="1" item="6"/>
          <tpl hier="4" item="3"/>
          <tpl fld="3" item="41"/>
          <tpl fld="2" item="28"/>
          <tpl hier="9" item="1"/>
          <tpl hier="11" item="4"/>
          <tpl hier="12" item="7"/>
          <tpl fld="4" item="0"/>
        </tpls>
      </m>
      <m>
        <tpls c="8">
          <tpl hier="1" item="6"/>
          <tpl hier="4" item="3"/>
          <tpl fld="3" item="32"/>
          <tpl fld="2" item="35"/>
          <tpl hier="9" item="1"/>
          <tpl hier="11" item="4"/>
          <tpl hier="12" item="7"/>
          <tpl fld="4" item="0"/>
        </tpls>
      </m>
      <m>
        <tpls c="8">
          <tpl hier="1" item="6"/>
          <tpl hier="4" item="3"/>
          <tpl fld="3" item="31"/>
          <tpl fld="2" item="35"/>
          <tpl hier="9" item="1"/>
          <tpl hier="11" item="4"/>
          <tpl hier="12" item="7"/>
          <tpl fld="4" item="0"/>
        </tpls>
      </m>
      <m>
        <tpls c="8">
          <tpl hier="1" item="6"/>
          <tpl hier="4" item="3"/>
          <tpl fld="3" item="30"/>
          <tpl fld="2" item="35"/>
          <tpl hier="9" item="1"/>
          <tpl hier="11" item="4"/>
          <tpl hier="12" item="7"/>
          <tpl fld="4" item="0"/>
        </tpls>
      </m>
      <m>
        <tpls c="8">
          <tpl hier="1" item="6"/>
          <tpl hier="4" item="3"/>
          <tpl fld="3" item="29"/>
          <tpl fld="2" item="35"/>
          <tpl hier="9" item="1"/>
          <tpl hier="11" item="4"/>
          <tpl hier="12" item="7"/>
          <tpl fld="4" item="0"/>
        </tpls>
      </m>
      <m>
        <tpls c="8">
          <tpl hier="1" item="6"/>
          <tpl hier="4" item="3"/>
          <tpl fld="3" item="16"/>
          <tpl fld="2" item="40"/>
          <tpl hier="9" item="1"/>
          <tpl hier="11" item="4"/>
          <tpl hier="12" item="7"/>
          <tpl fld="4" item="0"/>
        </tpls>
      </m>
      <m>
        <tpls c="8">
          <tpl hier="1" item="6"/>
          <tpl hier="4" item="3"/>
          <tpl fld="3" item="15"/>
          <tpl fld="2" item="40"/>
          <tpl hier="9" item="1"/>
          <tpl hier="11" item="4"/>
          <tpl hier="12" item="7"/>
          <tpl fld="4" item="0"/>
        </tpls>
      </m>
      <m>
        <tpls c="8">
          <tpl hier="1" item="6"/>
          <tpl hier="4" item="3"/>
          <tpl fld="3" item="14"/>
          <tpl fld="2" item="40"/>
          <tpl hier="9" item="1"/>
          <tpl hier="11" item="4"/>
          <tpl hier="12" item="7"/>
          <tpl fld="4" item="0"/>
        </tpls>
      </m>
      <m>
        <tpls c="8">
          <tpl hier="1" item="6"/>
          <tpl hier="4" item="3"/>
          <tpl fld="3" item="13"/>
          <tpl fld="2" item="40"/>
          <tpl hier="9" item="1"/>
          <tpl hier="11" item="4"/>
          <tpl hier="12" item="7"/>
          <tpl fld="4" item="0"/>
        </tpls>
      </m>
      <m>
        <tpls c="8">
          <tpl hier="1" item="6"/>
          <tpl hier="4" item="3"/>
          <tpl fld="3" item="4"/>
          <tpl fld="2" item="54"/>
          <tpl hier="9" item="1"/>
          <tpl hier="11" item="4"/>
          <tpl hier="12" item="7"/>
          <tpl fld="4" item="0"/>
        </tpls>
      </m>
      <m>
        <tpls c="8">
          <tpl hier="1" item="6"/>
          <tpl hier="4" item="3"/>
          <tpl fld="3" item="58"/>
          <tpl fld="2" item="54"/>
          <tpl hier="9" item="1"/>
          <tpl hier="11" item="4"/>
          <tpl hier="12" item="7"/>
          <tpl fld="4" item="0"/>
        </tpls>
      </m>
      <m>
        <tpls c="8">
          <tpl hier="1" item="6"/>
          <tpl hier="4" item="3"/>
          <tpl fld="3" item="2"/>
          <tpl fld="2" item="54"/>
          <tpl hier="9" item="1"/>
          <tpl hier="11" item="4"/>
          <tpl hier="12" item="7"/>
          <tpl fld="4" item="0"/>
        </tpls>
      </m>
      <m>
        <tpls c="8">
          <tpl hier="1" item="6"/>
          <tpl hier="4" item="3"/>
          <tpl fld="3" item="54"/>
          <tpl fld="2" item="59"/>
          <tpl hier="9" item="1"/>
          <tpl hier="11" item="4"/>
          <tpl hier="12" item="7"/>
          <tpl fld="4" item="0"/>
        </tpls>
      </m>
      <m>
        <tpls c="8">
          <tpl hier="1" item="6"/>
          <tpl hier="4" item="3"/>
          <tpl fld="3" item="53"/>
          <tpl fld="2" item="59"/>
          <tpl hier="9" item="1"/>
          <tpl hier="11" item="4"/>
          <tpl hier="12" item="7"/>
          <tpl fld="4" item="0"/>
        </tpls>
      </m>
      <m>
        <tpls c="8">
          <tpl hier="1" item="6"/>
          <tpl hier="4" item="3"/>
          <tpl fld="3" item="47"/>
          <tpl fld="2" item="59"/>
          <tpl hier="9" item="1"/>
          <tpl hier="11" item="4"/>
          <tpl hier="12" item="7"/>
          <tpl fld="4" item="0"/>
        </tpls>
      </m>
      <m>
        <tpls c="8">
          <tpl hier="1" item="6"/>
          <tpl hier="4" item="3"/>
          <tpl fld="3" item="26"/>
          <tpl fld="2" item="65"/>
          <tpl hier="9" item="1"/>
          <tpl hier="11" item="4"/>
          <tpl hier="12" item="7"/>
          <tpl fld="4" item="0"/>
        </tpls>
      </m>
      <m>
        <tpls c="8">
          <tpl hier="1" item="6"/>
          <tpl hier="4" item="3"/>
          <tpl fld="3" item="15"/>
          <tpl fld="2" item="65"/>
          <tpl hier="9" item="1"/>
          <tpl hier="11" item="4"/>
          <tpl hier="12" item="7"/>
          <tpl fld="4" item="0"/>
        </tpls>
      </m>
      <m>
        <tpls c="8">
          <tpl hier="1" item="6"/>
          <tpl hier="4" item="3"/>
          <tpl fld="3" item="6"/>
          <tpl fld="2" item="65"/>
          <tpl hier="9" item="1"/>
          <tpl hier="11" item="4"/>
          <tpl hier="12" item="7"/>
          <tpl fld="4" item="0"/>
        </tpls>
      </m>
      <m>
        <tpls c="8">
          <tpl hier="1" item="6"/>
          <tpl hier="4" item="3"/>
          <tpl fld="3" item="43"/>
          <tpl fld="2" item="85"/>
          <tpl hier="9" item="1"/>
          <tpl hier="11" item="4"/>
          <tpl hier="12" item="7"/>
          <tpl fld="4" item="0"/>
        </tpls>
      </m>
      <m>
        <tpls c="8">
          <tpl hier="1" item="6"/>
          <tpl hier="4" item="3"/>
          <tpl fld="3" item="27"/>
          <tpl fld="2" item="85"/>
          <tpl hier="9" item="1"/>
          <tpl hier="11" item="4"/>
          <tpl hier="12" item="7"/>
          <tpl fld="4" item="0"/>
        </tpls>
      </m>
      <m>
        <tpls c="8">
          <tpl hier="1" item="6"/>
          <tpl hier="4" item="3"/>
          <tpl fld="3" item="13"/>
          <tpl fld="2" item="85"/>
          <tpl hier="9" item="1"/>
          <tpl hier="11" item="4"/>
          <tpl hier="12" item="7"/>
          <tpl fld="4" item="0"/>
        </tpls>
      </m>
      <m>
        <tpls c="8">
          <tpl hier="1" item="6"/>
          <tpl hier="4" item="3"/>
          <tpl fld="3" item="54"/>
          <tpl fld="2" item="49"/>
          <tpl hier="9" item="1"/>
          <tpl hier="11" item="4"/>
          <tpl hier="12" item="7"/>
          <tpl fld="4" item="0"/>
        </tpls>
      </m>
      <m>
        <tpls c="8">
          <tpl hier="1" item="6"/>
          <tpl hier="4" item="3"/>
          <tpl fld="3" item="45"/>
          <tpl fld="2" item="49"/>
          <tpl hier="9" item="1"/>
          <tpl hier="11" item="4"/>
          <tpl hier="12" item="7"/>
          <tpl fld="4" item="0"/>
        </tpls>
      </m>
      <m>
        <tpls c="8">
          <tpl hier="1" item="6"/>
          <tpl hier="4" item="3"/>
          <tpl fld="3" item="29"/>
          <tpl fld="2" item="49"/>
          <tpl hier="9" item="1"/>
          <tpl hier="11" item="4"/>
          <tpl hier="12" item="7"/>
          <tpl fld="4" item="0"/>
        </tpls>
      </m>
      <m>
        <tpls c="8">
          <tpl hier="1" item="6"/>
          <tpl hier="4" item="3"/>
          <tpl fld="3" item="57"/>
          <tpl fld="2" item="44"/>
          <tpl hier="9" item="1"/>
          <tpl hier="11" item="4"/>
          <tpl hier="12" item="7"/>
          <tpl fld="4" item="0"/>
        </tpls>
      </m>
      <m>
        <tpls c="8">
          <tpl hier="1" item="6"/>
          <tpl hier="4" item="3"/>
          <tpl fld="3" item="50"/>
          <tpl fld="2" item="44"/>
          <tpl hier="9" item="1"/>
          <tpl hier="11" item="4"/>
          <tpl hier="12" item="7"/>
          <tpl fld="4" item="0"/>
        </tpls>
      </m>
      <m>
        <tpls c="8">
          <tpl hier="1" item="6"/>
          <tpl hier="4" item="3"/>
          <tpl fld="3" item="19"/>
          <tpl fld="2" item="44"/>
          <tpl hier="9" item="1"/>
          <tpl hier="11" item="4"/>
          <tpl hier="12" item="7"/>
          <tpl fld="4" item="0"/>
        </tpls>
      </m>
      <m>
        <tpls c="8">
          <tpl hier="1" item="6"/>
          <tpl hier="4" item="3"/>
          <tpl fld="3" item="10"/>
          <tpl fld="2" item="34"/>
          <tpl hier="9" item="1"/>
          <tpl hier="11" item="4"/>
          <tpl hier="12" item="7"/>
          <tpl fld="4" item="0"/>
        </tpls>
      </m>
      <m>
        <tpls c="8">
          <tpl hier="1" item="6"/>
          <tpl hier="4" item="3"/>
          <tpl fld="3" item="45"/>
          <tpl fld="2" item="34"/>
          <tpl hier="9" item="1"/>
          <tpl hier="11" item="4"/>
          <tpl hier="12" item="7"/>
          <tpl fld="4" item="0"/>
        </tpls>
      </m>
      <m>
        <tpls c="8">
          <tpl hier="1" item="6"/>
          <tpl hier="4" item="3"/>
          <tpl fld="3" item="13"/>
          <tpl fld="2" item="34"/>
          <tpl hier="9" item="1"/>
          <tpl hier="11" item="4"/>
          <tpl hier="12" item="7"/>
          <tpl fld="4" item="0"/>
        </tpls>
      </m>
      <m>
        <tpls c="8">
          <tpl hier="1" item="6"/>
          <tpl hier="4" item="3"/>
          <tpl fld="3" item="25"/>
          <tpl fld="2" item="64"/>
          <tpl hier="9" item="1"/>
          <tpl hier="11" item="4"/>
          <tpl hier="12" item="7"/>
          <tpl fld="4" item="0"/>
        </tpls>
      </m>
      <m>
        <tpls c="8">
          <tpl hier="1" item="6"/>
          <tpl hier="4" item="3"/>
          <tpl fld="3" item="38"/>
          <tpl fld="2" item="64"/>
          <tpl hier="9" item="1"/>
          <tpl hier="11" item="4"/>
          <tpl hier="12" item="7"/>
          <tpl fld="4" item="0"/>
        </tpls>
      </m>
      <m>
        <tpls c="8">
          <tpl hier="1" item="6"/>
          <tpl hier="4" item="3"/>
          <tpl fld="3" item="3"/>
          <tpl fld="2" item="33"/>
          <tpl hier="9" item="1"/>
          <tpl hier="11" item="4"/>
          <tpl hier="12" item="7"/>
          <tpl fld="4" item="0"/>
        </tpls>
      </m>
      <m>
        <tpls c="8">
          <tpl hier="1" item="6"/>
          <tpl hier="4" item="3"/>
          <tpl fld="3" item="20"/>
          <tpl fld="2" item="43"/>
          <tpl hier="9" item="1"/>
          <tpl hier="11" item="4"/>
          <tpl hier="12" item="7"/>
          <tpl fld="4" item="0"/>
        </tpls>
      </m>
      <m>
        <tpls c="8">
          <tpl hier="1" item="6"/>
          <tpl hier="4" item="3"/>
          <tpl fld="3" item="27"/>
          <tpl fld="2" item="22"/>
          <tpl hier="9" item="1"/>
          <tpl hier="11" item="4"/>
          <tpl hier="12" item="7"/>
          <tpl fld="4" item="0"/>
        </tpls>
      </m>
      <m>
        <tpls c="8">
          <tpl hier="1" item="6"/>
          <tpl hier="4" item="3"/>
          <tpl fld="3" item="13"/>
          <tpl fld="2" item="21"/>
          <tpl hier="9" item="1"/>
          <tpl hier="11" item="4"/>
          <tpl hier="12" item="7"/>
          <tpl fld="4" item="0"/>
        </tpls>
      </m>
      <m>
        <tpls c="8">
          <tpl hier="1" item="6"/>
          <tpl hier="4" item="3"/>
          <tpl fld="3" item="58"/>
          <tpl fld="2" item="39"/>
          <tpl hier="9" item="1"/>
          <tpl hier="11" item="4"/>
          <tpl hier="12" item="7"/>
          <tpl fld="4" item="0"/>
        </tpls>
      </m>
      <m>
        <tpls c="8">
          <tpl hier="1" item="6"/>
          <tpl hier="4" item="3"/>
          <tpl fld="3" item="36"/>
          <tpl fld="2" item="31"/>
          <tpl hier="9" item="1"/>
          <tpl hier="11" item="4"/>
          <tpl hier="12" item="7"/>
          <tpl fld="4" item="0"/>
        </tpls>
      </m>
      <m>
        <tpls c="8">
          <tpl hier="1" item="6"/>
          <tpl hier="4" item="3"/>
          <tpl fld="3" item="7"/>
          <tpl fld="2" item="27"/>
          <tpl hier="9" item="1"/>
          <tpl hier="11" item="4"/>
          <tpl hier="12" item="7"/>
          <tpl fld="4" item="0"/>
        </tpls>
      </m>
      <m>
        <tpls c="8">
          <tpl hier="1" item="6"/>
          <tpl hier="4" item="3"/>
          <tpl fld="3" item="50"/>
          <tpl fld="2" item="24"/>
          <tpl hier="9" item="1"/>
          <tpl hier="11" item="4"/>
          <tpl hier="12" item="7"/>
          <tpl fld="4" item="0"/>
        </tpls>
      </m>
      <m>
        <tpls c="8">
          <tpl hier="1" item="6"/>
          <tpl hier="4" item="3"/>
          <tpl fld="3" item="24"/>
          <tpl fld="2" item="13"/>
          <tpl hier="9" item="1"/>
          <tpl hier="11" item="4"/>
          <tpl hier="12" item="7"/>
          <tpl fld="4" item="0"/>
        </tpls>
      </m>
      <m>
        <tpls c="8">
          <tpl hier="1" item="6"/>
          <tpl hier="4" item="3"/>
          <tpl fld="3" item="52"/>
          <tpl fld="2" item="30"/>
          <tpl hier="9" item="1"/>
          <tpl hier="11" item="4"/>
          <tpl hier="12" item="7"/>
          <tpl fld="4" item="0"/>
        </tpls>
      </m>
      <m>
        <tpls c="8">
          <tpl hier="1" item="6"/>
          <tpl hier="4" item="3"/>
          <tpl fld="3" item="31"/>
          <tpl fld="2" item="38"/>
          <tpl hier="9" item="1"/>
          <tpl hier="11" item="4"/>
          <tpl hier="12" item="7"/>
          <tpl fld="4" item="0"/>
        </tpls>
      </m>
      <m>
        <tpls c="8">
          <tpl hier="1" item="6"/>
          <tpl hier="4" item="3"/>
          <tpl fld="3" item="13"/>
          <tpl fld="2" item="10"/>
          <tpl hier="9" item="1"/>
          <tpl hier="11" item="4"/>
          <tpl hier="12" item="7"/>
          <tpl fld="4" item="0"/>
        </tpls>
      </m>
      <m>
        <tpls c="8">
          <tpl hier="1" item="6"/>
          <tpl hier="4" item="3"/>
          <tpl fld="3" item="52"/>
          <tpl fld="2" item="20"/>
          <tpl hier="9" item="1"/>
          <tpl hier="11" item="4"/>
          <tpl hier="12" item="7"/>
          <tpl fld="4" item="0"/>
        </tpls>
      </m>
      <m>
        <tpls c="8">
          <tpl hier="1" item="6"/>
          <tpl hier="4" item="3"/>
          <tpl fld="3" item="58"/>
          <tpl fld="2" item="19"/>
          <tpl hier="9" item="1"/>
          <tpl hier="11" item="4"/>
          <tpl hier="12" item="7"/>
          <tpl fld="4" item="0"/>
        </tpls>
      </m>
      <m>
        <tpls c="8">
          <tpl hier="1" item="6"/>
          <tpl hier="4" item="3"/>
          <tpl fld="3" item="58"/>
          <tpl fld="2" item="57"/>
          <tpl hier="9" item="1"/>
          <tpl hier="11" item="4"/>
          <tpl hier="12" item="7"/>
          <tpl fld="4" item="0"/>
        </tpls>
      </m>
      <m>
        <tpls c="8">
          <tpl hier="1" item="6"/>
          <tpl hier="4" item="3"/>
          <tpl fld="3" item="2"/>
          <tpl fld="2" item="57"/>
          <tpl hier="9" item="1"/>
          <tpl hier="11" item="4"/>
          <tpl hier="12" item="7"/>
          <tpl fld="4" item="0"/>
        </tpls>
      </m>
      <m>
        <tpls c="8">
          <tpl hier="1" item="6"/>
          <tpl hier="4" item="3"/>
          <tpl fld="3" item="54"/>
          <tpl fld="2" item="61"/>
          <tpl hier="9" item="1"/>
          <tpl hier="11" item="4"/>
          <tpl hier="12" item="7"/>
          <tpl fld="4" item="0"/>
        </tpls>
      </m>
      <m>
        <tpls c="8">
          <tpl hier="1" item="6"/>
          <tpl hier="4" item="3"/>
          <tpl fld="3" item="53"/>
          <tpl fld="2" item="61"/>
          <tpl hier="9" item="1"/>
          <tpl hier="11" item="4"/>
          <tpl hier="12" item="7"/>
          <tpl fld="4" item="0"/>
        </tpls>
      </m>
      <m>
        <tpls c="8">
          <tpl hier="1" item="6"/>
          <tpl hier="4" item="3"/>
          <tpl fld="3" item="52"/>
          <tpl fld="2" item="61"/>
          <tpl hier="9" item="1"/>
          <tpl hier="11" item="4"/>
          <tpl hier="12" item="7"/>
          <tpl fld="4" item="0"/>
        </tpls>
      </m>
      <m>
        <tpls c="8">
          <tpl hier="1" item="6"/>
          <tpl hier="4" item="3"/>
          <tpl fld="3" item="48"/>
          <tpl fld="2" item="79"/>
          <tpl hier="9" item="1"/>
          <tpl hier="11" item="4"/>
          <tpl hier="12" item="7"/>
          <tpl fld="4" item="0"/>
        </tpls>
      </m>
      <m>
        <tpls c="8">
          <tpl hier="1" item="6"/>
          <tpl hier="4" item="3"/>
          <tpl fld="3" item="46"/>
          <tpl fld="2" item="79"/>
          <tpl hier="9" item="1"/>
          <tpl hier="11" item="4"/>
          <tpl hier="12" item="7"/>
          <tpl fld="4" item="0"/>
        </tpls>
      </m>
      <m>
        <tpls c="8">
          <tpl hier="1" item="6"/>
          <tpl hier="4" item="3"/>
          <tpl fld="3" item="45"/>
          <tpl fld="2" item="79"/>
          <tpl hier="9" item="1"/>
          <tpl hier="11" item="4"/>
          <tpl hier="12" item="7"/>
          <tpl fld="4" item="0"/>
        </tpls>
      </m>
      <m>
        <tpls c="8">
          <tpl hier="1" item="6"/>
          <tpl hier="4" item="3"/>
          <tpl fld="3" item="47"/>
          <tpl fld="2" item="79"/>
          <tpl hier="9" item="1"/>
          <tpl hier="11" item="4"/>
          <tpl hier="12" item="7"/>
          <tpl fld="4" item="0"/>
        </tpls>
      </m>
      <m>
        <tpls c="8">
          <tpl hier="1" item="6"/>
          <tpl hier="4" item="3"/>
          <tpl fld="3" item="34"/>
          <tpl fld="2" item="46"/>
          <tpl hier="9" item="1"/>
          <tpl hier="11" item="4"/>
          <tpl hier="12" item="7"/>
          <tpl fld="4" item="0"/>
        </tpls>
      </m>
      <m>
        <tpls c="8">
          <tpl hier="1" item="6"/>
          <tpl hier="4" item="3"/>
          <tpl fld="3" item="36"/>
          <tpl fld="2" item="46"/>
          <tpl hier="9" item="1"/>
          <tpl hier="11" item="4"/>
          <tpl hier="12" item="7"/>
          <tpl fld="4" item="0"/>
        </tpls>
      </m>
      <m>
        <tpls c="8">
          <tpl hier="1" item="6"/>
          <tpl hier="4" item="3"/>
          <tpl fld="3" item="27"/>
          <tpl fld="2" item="46"/>
          <tpl hier="9" item="1"/>
          <tpl hier="11" item="4"/>
          <tpl hier="12" item="7"/>
          <tpl fld="4" item="0"/>
        </tpls>
      </m>
      <m>
        <tpls c="8">
          <tpl hier="1" item="6"/>
          <tpl hier="4" item="3"/>
          <tpl fld="3" item="33"/>
          <tpl fld="2" item="46"/>
          <tpl hier="9" item="1"/>
          <tpl hier="11" item="4"/>
          <tpl hier="12" item="7"/>
          <tpl fld="4" item="0"/>
        </tpls>
      </m>
      <m>
        <tpls c="8">
          <tpl hier="1" item="6"/>
          <tpl hier="4" item="3"/>
          <tpl fld="3" item="18"/>
          <tpl fld="2" item="51"/>
          <tpl hier="9" item="1"/>
          <tpl hier="11" item="4"/>
          <tpl hier="12" item="7"/>
          <tpl fld="4" item="0"/>
        </tpls>
      </m>
      <m>
        <tpls c="8">
          <tpl hier="1" item="6"/>
          <tpl hier="4" item="3"/>
          <tpl fld="3" item="22"/>
          <tpl fld="2" item="51"/>
          <tpl hier="9" item="1"/>
          <tpl hier="11" item="4"/>
          <tpl hier="12" item="7"/>
          <tpl fld="4" item="0"/>
        </tpls>
      </m>
      <m>
        <tpls c="8">
          <tpl hier="1" item="6"/>
          <tpl hier="4" item="3"/>
          <tpl fld="3" item="17"/>
          <tpl fld="2" item="51"/>
          <tpl hier="9" item="1"/>
          <tpl hier="11" item="4"/>
          <tpl hier="12" item="7"/>
          <tpl fld="4" item="0"/>
        </tpls>
      </m>
      <m>
        <tpls c="8">
          <tpl hier="1" item="6"/>
          <tpl hier="4" item="3"/>
          <tpl fld="3" item="21"/>
          <tpl fld="2" item="51"/>
          <tpl hier="9" item="1"/>
          <tpl hier="11" item="4"/>
          <tpl hier="12" item="7"/>
          <tpl fld="4" item="0"/>
        </tpls>
      </m>
      <m>
        <tpls c="8">
          <tpl hier="1" item="6"/>
          <tpl hier="4" item="3"/>
          <tpl fld="3" item="20"/>
          <tpl fld="1" item="1"/>
          <tpl hier="9" item="1"/>
          <tpl hier="11" item="4"/>
          <tpl hier="12" item="7"/>
          <tpl fld="4" item="0"/>
        </tpls>
      </m>
      <m>
        <tpls c="8">
          <tpl hier="1" item="6"/>
          <tpl hier="4" item="3"/>
          <tpl fld="3" item="51"/>
          <tpl fld="1" item="1"/>
          <tpl hier="9" item="1"/>
          <tpl hier="11" item="4"/>
          <tpl hier="12" item="7"/>
          <tpl fld="4" item="0"/>
        </tpls>
      </m>
      <m>
        <tpls c="8">
          <tpl hier="1" item="6"/>
          <tpl hier="4" item="3"/>
          <tpl fld="3" item="38"/>
          <tpl fld="1" item="1"/>
          <tpl hier="9" item="1"/>
          <tpl hier="11" item="4"/>
          <tpl hier="12" item="7"/>
          <tpl fld="4" item="0"/>
        </tpls>
      </m>
      <m>
        <tpls c="8">
          <tpl hier="1" item="6"/>
          <tpl hier="4" item="3"/>
          <tpl fld="3" item="44"/>
          <tpl fld="2" item="58"/>
          <tpl hier="9" item="1"/>
          <tpl hier="11" item="4"/>
          <tpl hier="12" item="7"/>
          <tpl fld="4" item="0"/>
        </tpls>
      </m>
      <m>
        <tpls c="8">
          <tpl hier="1" item="6"/>
          <tpl hier="4" item="3"/>
          <tpl fld="3" item="43"/>
          <tpl fld="2" item="58"/>
          <tpl hier="9" item="1"/>
          <tpl hier="11" item="4"/>
          <tpl hier="12" item="7"/>
          <tpl fld="4" item="0"/>
        </tpls>
      </m>
      <m>
        <tpls c="8">
          <tpl hier="1" item="6"/>
          <tpl hier="4" item="3"/>
          <tpl fld="3" item="42"/>
          <tpl fld="2" item="58"/>
          <tpl hier="9" item="1"/>
          <tpl hier="11" item="4"/>
          <tpl hier="12" item="7"/>
          <tpl fld="4" item="0"/>
        </tpls>
      </m>
      <m>
        <tpls c="8">
          <tpl hier="1" item="6"/>
          <tpl hier="4" item="3"/>
          <tpl fld="3" item="41"/>
          <tpl fld="2" item="58"/>
          <tpl hier="9" item="1"/>
          <tpl hier="11" item="4"/>
          <tpl hier="12" item="7"/>
          <tpl fld="4" item="0"/>
        </tpls>
      </m>
      <m>
        <tpls c="8">
          <tpl hier="1" item="6"/>
          <tpl hier="4" item="3"/>
          <tpl fld="3" item="32"/>
          <tpl fld="2" item="63"/>
          <tpl hier="9" item="1"/>
          <tpl hier="11" item="4"/>
          <tpl hier="12" item="7"/>
          <tpl fld="4" item="0"/>
        </tpls>
      </m>
      <m>
        <tpls c="8">
          <tpl hier="1" item="6"/>
          <tpl hier="4" item="3"/>
          <tpl fld="3" item="31"/>
          <tpl fld="2" item="63"/>
          <tpl hier="9" item="1"/>
          <tpl hier="11" item="4"/>
          <tpl hier="12" item="7"/>
          <tpl fld="4" item="0"/>
        </tpls>
      </m>
      <m>
        <tpls c="8">
          <tpl hier="1" item="6"/>
          <tpl hier="4" item="3"/>
          <tpl fld="3" item="30"/>
          <tpl fld="2" item="63"/>
          <tpl hier="9" item="1"/>
          <tpl hier="11" item="4"/>
          <tpl hier="12" item="7"/>
          <tpl fld="4" item="0"/>
        </tpls>
      </m>
      <m>
        <tpls c="8">
          <tpl hier="1" item="6"/>
          <tpl hier="4" item="3"/>
          <tpl fld="3" item="29"/>
          <tpl fld="2" item="63"/>
          <tpl hier="9" item="1"/>
          <tpl hier="11" item="4"/>
          <tpl hier="12" item="7"/>
          <tpl fld="4" item="0"/>
        </tpls>
      </m>
      <m>
        <tpls c="8">
          <tpl hier="1" item="6"/>
          <tpl hier="4" item="3"/>
          <tpl fld="3" item="16"/>
          <tpl fld="2" item="82"/>
          <tpl hier="9" item="1"/>
          <tpl hier="11" item="4"/>
          <tpl hier="12" item="7"/>
          <tpl fld="4" item="0"/>
        </tpls>
      </m>
      <m>
        <tpls c="8">
          <tpl hier="1" item="6"/>
          <tpl hier="4" item="3"/>
          <tpl fld="3" item="15"/>
          <tpl fld="2" item="82"/>
          <tpl hier="9" item="1"/>
          <tpl hier="11" item="4"/>
          <tpl hier="12" item="7"/>
          <tpl fld="4" item="0"/>
        </tpls>
      </m>
      <m>
        <tpls c="8">
          <tpl hier="1" item="6"/>
          <tpl hier="4" item="3"/>
          <tpl fld="3" item="14"/>
          <tpl fld="2" item="82"/>
          <tpl hier="9" item="1"/>
          <tpl hier="11" item="4"/>
          <tpl hier="12" item="7"/>
          <tpl fld="4" item="0"/>
        </tpls>
      </m>
      <m>
        <tpls c="8">
          <tpl hier="1" item="6"/>
          <tpl hier="4" item="3"/>
          <tpl fld="3" item="13"/>
          <tpl fld="2" item="82"/>
          <tpl hier="9" item="1"/>
          <tpl hier="11" item="4"/>
          <tpl hier="12" item="7"/>
          <tpl fld="4" item="0"/>
        </tpls>
      </m>
      <m>
        <tpls c="8">
          <tpl hier="1" item="6"/>
          <tpl hier="4" item="3"/>
          <tpl fld="3" item="4"/>
          <tpl fld="2" item="47"/>
          <tpl hier="9" item="1"/>
          <tpl hier="11" item="4"/>
          <tpl hier="12" item="7"/>
          <tpl fld="4" item="0"/>
        </tpls>
      </m>
      <m>
        <tpls c="8">
          <tpl hier="1" item="6"/>
          <tpl hier="4" item="3"/>
          <tpl fld="3" item="58"/>
          <tpl fld="2" item="47"/>
          <tpl hier="9" item="1"/>
          <tpl hier="11" item="4"/>
          <tpl hier="12" item="7"/>
          <tpl fld="4" item="0"/>
        </tpls>
      </m>
      <m>
        <tpls c="8">
          <tpl hier="1" item="6"/>
          <tpl hier="4" item="3"/>
          <tpl fld="3" item="2"/>
          <tpl fld="2" item="47"/>
          <tpl hier="9" item="1"/>
          <tpl hier="11" item="4"/>
          <tpl hier="12" item="7"/>
          <tpl fld="4" item="0"/>
        </tpls>
      </m>
      <m>
        <tpls c="8">
          <tpl hier="1" item="6"/>
          <tpl hier="4" item="3"/>
          <tpl fld="3" item="54"/>
          <tpl fld="2" item="52"/>
          <tpl hier="9" item="1"/>
          <tpl hier="11" item="4"/>
          <tpl hier="12" item="7"/>
          <tpl fld="4" item="0"/>
        </tpls>
      </m>
      <m>
        <tpls c="8">
          <tpl hier="1" item="6"/>
          <tpl hier="4" item="3"/>
          <tpl fld="3" item="53"/>
          <tpl fld="2" item="52"/>
          <tpl hier="9" item="1"/>
          <tpl hier="11" item="4"/>
          <tpl hier="12" item="7"/>
          <tpl fld="4" item="0"/>
        </tpls>
      </m>
      <m>
        <tpls c="8">
          <tpl hier="1" item="6"/>
          <tpl hier="4" item="3"/>
          <tpl fld="3" item="52"/>
          <tpl fld="2" item="52"/>
          <tpl hier="9" item="1"/>
          <tpl hier="11" item="4"/>
          <tpl hier="12" item="7"/>
          <tpl fld="4" item="0"/>
        </tpls>
      </m>
      <m>
        <tpls c="8">
          <tpl hier="1" item="6"/>
          <tpl hier="4" item="3"/>
          <tpl fld="3" item="48"/>
          <tpl fld="2" item="56"/>
          <tpl hier="9" item="1"/>
          <tpl hier="11" item="4"/>
          <tpl hier="12" item="7"/>
          <tpl fld="4" item="0"/>
        </tpls>
      </m>
      <m>
        <tpls c="8">
          <tpl hier="1" item="6"/>
          <tpl hier="4" item="3"/>
          <tpl fld="3" item="46"/>
          <tpl fld="2" item="56"/>
          <tpl hier="9" item="1"/>
          <tpl hier="11" item="4"/>
          <tpl hier="12" item="7"/>
          <tpl fld="4" item="0"/>
        </tpls>
      </m>
      <m>
        <tpls c="8">
          <tpl hier="1" item="6"/>
          <tpl hier="4" item="3"/>
          <tpl fld="3" item="45"/>
          <tpl fld="2" item="56"/>
          <tpl hier="9" item="1"/>
          <tpl hier="11" item="4"/>
          <tpl hier="12" item="7"/>
          <tpl fld="4" item="0"/>
        </tpls>
      </m>
      <m>
        <tpls c="8">
          <tpl hier="1" item="6"/>
          <tpl hier="4" item="3"/>
          <tpl fld="3" item="47"/>
          <tpl fld="2" item="56"/>
          <tpl hier="9" item="1"/>
          <tpl hier="11" item="4"/>
          <tpl hier="12" item="7"/>
          <tpl fld="4" item="0"/>
        </tpls>
      </m>
      <m>
        <tpls c="8">
          <tpl hier="1" item="6"/>
          <tpl hier="4" item="3"/>
          <tpl fld="3" item="34"/>
          <tpl fld="2" item="60"/>
          <tpl hier="9" item="1"/>
          <tpl hier="11" item="4"/>
          <tpl hier="12" item="7"/>
          <tpl fld="4" item="0"/>
        </tpls>
      </m>
      <m>
        <tpls c="8">
          <tpl hier="1" item="6"/>
          <tpl hier="4" item="3"/>
          <tpl fld="3" item="36"/>
          <tpl fld="2" item="60"/>
          <tpl hier="9" item="1"/>
          <tpl hier="11" item="4"/>
          <tpl hier="12" item="7"/>
          <tpl fld="4" item="0"/>
        </tpls>
      </m>
      <m>
        <tpls c="8">
          <tpl hier="1" item="6"/>
          <tpl hier="4" item="3"/>
          <tpl fld="3" item="27"/>
          <tpl fld="2" item="60"/>
          <tpl hier="9" item="1"/>
          <tpl hier="11" item="4"/>
          <tpl hier="12" item="7"/>
          <tpl fld="4" item="0"/>
        </tpls>
      </m>
      <m>
        <tpls c="8">
          <tpl hier="1" item="6"/>
          <tpl hier="4" item="3"/>
          <tpl fld="3" item="33"/>
          <tpl fld="2" item="60"/>
          <tpl hier="9" item="1"/>
          <tpl hier="11" item="4"/>
          <tpl hier="12" item="7"/>
          <tpl fld="4" item="0"/>
        </tpls>
      </m>
      <m>
        <tpls c="8">
          <tpl hier="1" item="6"/>
          <tpl hier="4" item="3"/>
          <tpl fld="3" item="18"/>
          <tpl fld="2" item="55"/>
          <tpl hier="9" item="1"/>
          <tpl hier="11" item="4"/>
          <tpl hier="12" item="7"/>
          <tpl fld="4" item="0"/>
        </tpls>
      </m>
      <m>
        <tpls c="8">
          <tpl hier="1" item="6"/>
          <tpl hier="4" item="3"/>
          <tpl fld="3" item="22"/>
          <tpl fld="2" item="55"/>
          <tpl hier="9" item="1"/>
          <tpl hier="11" item="4"/>
          <tpl hier="12" item="7"/>
          <tpl fld="4" item="0"/>
        </tpls>
      </m>
      <m>
        <tpls c="8">
          <tpl hier="1" item="6"/>
          <tpl hier="4" item="3"/>
          <tpl fld="3" item="17"/>
          <tpl fld="2" item="55"/>
          <tpl hier="9" item="1"/>
          <tpl hier="11" item="4"/>
          <tpl hier="12" item="7"/>
          <tpl fld="4" item="0"/>
        </tpls>
      </m>
      <m>
        <tpls c="8">
          <tpl hier="1" item="6"/>
          <tpl hier="4" item="3"/>
          <tpl fld="3" item="21"/>
          <tpl fld="2" item="55"/>
          <tpl hier="9" item="1"/>
          <tpl hier="11" item="4"/>
          <tpl hier="12" item="7"/>
          <tpl fld="4" item="0"/>
        </tpls>
      </m>
      <m>
        <tpls c="8">
          <tpl hier="1" item="6"/>
          <tpl hier="4" item="3"/>
          <tpl fld="3" item="8"/>
          <tpl fld="2" item="42"/>
          <tpl hier="9" item="1"/>
          <tpl hier="11" item="4"/>
          <tpl hier="12" item="7"/>
          <tpl fld="4" item="0"/>
        </tpls>
      </m>
      <m>
        <tpls c="8">
          <tpl hier="1" item="6"/>
          <tpl hier="4" item="3"/>
          <tpl fld="3" item="7"/>
          <tpl fld="2" item="42"/>
          <tpl hier="9" item="1"/>
          <tpl hier="11" item="4"/>
          <tpl hier="12" item="7"/>
          <tpl fld="4" item="0"/>
        </tpls>
      </m>
      <m>
        <tpls c="8">
          <tpl hier="1" item="6"/>
          <tpl hier="4" item="3"/>
          <tpl fld="3" item="6"/>
          <tpl fld="2" item="42"/>
          <tpl hier="9" item="1"/>
          <tpl hier="11" item="4"/>
          <tpl hier="12" item="7"/>
          <tpl fld="4" item="0"/>
        </tpls>
      </m>
      <m>
        <tpls c="8">
          <tpl hier="1" item="6"/>
          <tpl hier="4" item="3"/>
          <tpl fld="3" item="5"/>
          <tpl fld="2" item="42"/>
          <tpl hier="9" item="1"/>
          <tpl hier="11" item="4"/>
          <tpl hier="12" item="7"/>
          <tpl fld="4" item="0"/>
        </tpls>
      </m>
      <m>
        <tpls c="8">
          <tpl hier="1" item="6"/>
          <tpl hier="4" item="3"/>
          <tpl fld="3" item="56"/>
          <tpl fld="2" item="62"/>
          <tpl hier="9" item="1"/>
          <tpl hier="11" item="4"/>
          <tpl hier="12" item="7"/>
          <tpl fld="4" item="0"/>
        </tpls>
      </m>
      <m>
        <tpls c="8">
          <tpl hier="1" item="6"/>
          <tpl hier="4" item="3"/>
          <tpl fld="3" item="0"/>
          <tpl fld="2" item="62"/>
          <tpl hier="9" item="1"/>
          <tpl hier="11" item="4"/>
          <tpl hier="12" item="7"/>
          <tpl fld="4" item="0"/>
        </tpls>
      </m>
      <m>
        <tpls c="8">
          <tpl hier="1" item="6"/>
          <tpl hier="4" item="3"/>
          <tpl fld="3" item="55"/>
          <tpl fld="2" item="62"/>
          <tpl hier="9" item="1"/>
          <tpl hier="11" item="4"/>
          <tpl hier="12" item="7"/>
          <tpl fld="4" item="0"/>
        </tpls>
      </m>
      <m>
        <tpls c="8">
          <tpl hier="1" item="6"/>
          <tpl hier="4" item="3"/>
          <tpl fld="3" item="35"/>
          <tpl fld="2" item="77"/>
          <tpl hier="9" item="1"/>
          <tpl hier="11" item="4"/>
          <tpl hier="12" item="7"/>
          <tpl fld="4" item="0"/>
        </tpls>
      </m>
      <m>
        <tpls c="8">
          <tpl hier="1" item="6"/>
          <tpl hier="4" item="3"/>
          <tpl fld="3" item="40"/>
          <tpl fld="2" item="77"/>
          <tpl hier="9" item="1"/>
          <tpl hier="11" item="4"/>
          <tpl hier="12" item="7"/>
          <tpl fld="4" item="0"/>
        </tpls>
      </m>
      <m>
        <tpls c="8">
          <tpl hier="1" item="6"/>
          <tpl hier="4" item="3"/>
          <tpl fld="3" item="50"/>
          <tpl fld="2" item="77"/>
          <tpl hier="9" item="1"/>
          <tpl hier="11" item="4"/>
          <tpl hier="12" item="7"/>
          <tpl fld="4" item="0"/>
        </tpls>
      </m>
      <m>
        <tpls c="8">
          <tpl hier="1" item="6"/>
          <tpl hier="4" item="3"/>
          <tpl fld="3" item="49"/>
          <tpl fld="2" item="77"/>
          <tpl hier="9" item="1"/>
          <tpl hier="11" item="4"/>
          <tpl hier="12" item="7"/>
          <tpl fld="4" item="0"/>
        </tpls>
      </m>
      <m>
        <tpls c="8">
          <tpl hier="1" item="6"/>
          <tpl hier="4" item="3"/>
          <tpl fld="3" item="37"/>
          <tpl fld="2" item="28"/>
          <tpl hier="9" item="1"/>
          <tpl hier="11" item="4"/>
          <tpl hier="12" item="7"/>
          <tpl fld="4" item="0"/>
        </tpls>
      </m>
      <m>
        <tpls c="8">
          <tpl hier="1" item="6"/>
          <tpl hier="4" item="3"/>
          <tpl fld="3" item="39"/>
          <tpl fld="2" item="28"/>
          <tpl hier="9" item="1"/>
          <tpl hier="11" item="4"/>
          <tpl hier="12" item="7"/>
          <tpl fld="4" item="0"/>
        </tpls>
      </m>
      <m>
        <tpls c="8">
          <tpl hier="1" item="6"/>
          <tpl hier="4" item="3"/>
          <tpl fld="3" item="28"/>
          <tpl fld="2" item="28"/>
          <tpl hier="9" item="1"/>
          <tpl hier="11" item="4"/>
          <tpl hier="12" item="7"/>
          <tpl fld="4" item="0"/>
        </tpls>
      </m>
      <m>
        <tpls c="8">
          <tpl hier="1" item="6"/>
          <tpl hier="4" item="3"/>
          <tpl fld="3" item="19"/>
          <tpl fld="2" item="28"/>
          <tpl hier="9" item="1"/>
          <tpl hier="11" item="4"/>
          <tpl hier="12" item="7"/>
          <tpl fld="4" item="0"/>
        </tpls>
      </m>
      <m>
        <tpls c="8">
          <tpl hier="1" item="6"/>
          <tpl hier="4" item="3"/>
          <tpl fld="3" item="26"/>
          <tpl fld="2" item="35"/>
          <tpl hier="9" item="1"/>
          <tpl hier="11" item="4"/>
          <tpl hier="12" item="7"/>
          <tpl fld="4" item="0"/>
        </tpls>
      </m>
      <m>
        <tpls c="8">
          <tpl hier="1" item="6"/>
          <tpl hier="4" item="3"/>
          <tpl fld="3" item="25"/>
          <tpl fld="2" item="35"/>
          <tpl hier="9" item="1"/>
          <tpl hier="11" item="4"/>
          <tpl hier="12" item="7"/>
          <tpl fld="4" item="0"/>
        </tpls>
      </m>
      <m>
        <tpls c="8">
          <tpl hier="1" item="6"/>
          <tpl hier="4" item="3"/>
          <tpl fld="3" item="24"/>
          <tpl fld="2" item="35"/>
          <tpl hier="9" item="1"/>
          <tpl hier="11" item="4"/>
          <tpl hier="12" item="7"/>
          <tpl fld="4" item="0"/>
        </tpls>
      </m>
      <m>
        <tpls c="8">
          <tpl hier="1" item="6"/>
          <tpl hier="4" item="3"/>
          <tpl fld="3" item="23"/>
          <tpl fld="2" item="35"/>
          <tpl hier="9" item="1"/>
          <tpl hier="11" item="4"/>
          <tpl hier="12" item="7"/>
          <tpl fld="4" item="0"/>
        </tpls>
      </m>
      <m>
        <tpls c="8">
          <tpl hier="1" item="6"/>
          <tpl hier="4" item="3"/>
          <tpl fld="3" item="10"/>
          <tpl fld="2" item="40"/>
          <tpl hier="9" item="1"/>
          <tpl hier="11" item="4"/>
          <tpl hier="12" item="7"/>
          <tpl fld="4" item="0"/>
        </tpls>
      </m>
      <m>
        <tpls c="8">
          <tpl hier="1" item="6"/>
          <tpl hier="4" item="3"/>
          <tpl fld="3" item="12"/>
          <tpl fld="2" item="40"/>
          <tpl hier="9" item="1"/>
          <tpl hier="11" item="4"/>
          <tpl hier="12" item="7"/>
          <tpl fld="4" item="0"/>
        </tpls>
      </m>
      <m>
        <tpls c="8">
          <tpl hier="1" item="6"/>
          <tpl hier="4" item="3"/>
          <tpl fld="3" item="11"/>
          <tpl fld="2" item="40"/>
          <tpl hier="9" item="1"/>
          <tpl hier="11" item="4"/>
          <tpl hier="12" item="7"/>
          <tpl fld="4" item="0"/>
        </tpls>
      </m>
      <m>
        <tpls c="8">
          <tpl hier="1" item="6"/>
          <tpl hier="4" item="3"/>
          <tpl fld="3" item="9"/>
          <tpl fld="2" item="40"/>
          <tpl hier="9" item="1"/>
          <tpl hier="11" item="4"/>
          <tpl hier="12" item="7"/>
          <tpl fld="4" item="0"/>
        </tpls>
      </m>
      <m>
        <tpls c="8">
          <tpl hier="1" item="6"/>
          <tpl hier="4" item="3"/>
          <tpl fld="3" item="57"/>
          <tpl fld="2" item="54"/>
          <tpl hier="9" item="1"/>
          <tpl hier="11" item="4"/>
          <tpl hier="12" item="7"/>
          <tpl fld="4" item="0"/>
        </tpls>
      </m>
      <m>
        <tpls c="8">
          <tpl hier="1" item="6"/>
          <tpl hier="4" item="3"/>
          <tpl fld="3" item="3"/>
          <tpl fld="2" item="54"/>
          <tpl hier="9" item="1"/>
          <tpl hier="11" item="4"/>
          <tpl hier="12" item="7"/>
          <tpl fld="4" item="0"/>
        </tpls>
      </m>
      <m>
        <tpls c="8">
          <tpl hier="1" item="6"/>
          <tpl hier="4" item="3"/>
          <tpl fld="3" item="1"/>
          <tpl fld="2" item="54"/>
          <tpl hier="9" item="1"/>
          <tpl hier="11" item="4"/>
          <tpl hier="12" item="7"/>
          <tpl fld="4" item="0"/>
        </tpls>
      </m>
      <m>
        <tpls c="8">
          <tpl hier="1" item="6"/>
          <tpl hier="4" item="3"/>
          <tpl fld="3" item="20"/>
          <tpl fld="2" item="59"/>
          <tpl hier="9" item="1"/>
          <tpl hier="11" item="4"/>
          <tpl hier="12" item="7"/>
          <tpl fld="4" item="0"/>
        </tpls>
      </m>
      <m>
        <tpls c="8">
          <tpl hier="1" item="6"/>
          <tpl hier="4" item="3"/>
          <tpl fld="3" item="50"/>
          <tpl fld="2" item="59"/>
          <tpl hier="9" item="1"/>
          <tpl hier="11" item="4"/>
          <tpl hier="12" item="7"/>
          <tpl fld="4" item="0"/>
        </tpls>
      </m>
      <m>
        <tpls c="8">
          <tpl hier="1" item="6"/>
          <tpl hier="4" item="3"/>
          <tpl fld="3" item="41"/>
          <tpl fld="2" item="59"/>
          <tpl hier="9" item="1"/>
          <tpl hier="11" item="4"/>
          <tpl hier="12" item="7"/>
          <tpl fld="4" item="0"/>
        </tpls>
      </m>
      <m>
        <tpls c="8">
          <tpl hier="1" item="6"/>
          <tpl hier="4" item="3"/>
          <tpl fld="3" item="18"/>
          <tpl fld="2" item="65"/>
          <tpl hier="9" item="1"/>
          <tpl hier="11" item="4"/>
          <tpl hier="12" item="7"/>
          <tpl fld="4" item="0"/>
        </tpls>
      </m>
      <m>
        <tpls c="8">
          <tpl hier="1" item="6"/>
          <tpl hier="4" item="3"/>
          <tpl fld="3" item="12"/>
          <tpl fld="2" item="65"/>
          <tpl hier="9" item="1"/>
          <tpl hier="11" item="4"/>
          <tpl hier="12" item="7"/>
          <tpl fld="4" item="0"/>
        </tpls>
      </m>
      <m>
        <tpls c="8">
          <tpl hier="1" item="6"/>
          <tpl hier="4" item="3"/>
          <tpl fld="3" item="2"/>
          <tpl fld="2" item="65"/>
          <tpl hier="9" item="1"/>
          <tpl hier="11" item="4"/>
          <tpl hier="12" item="7"/>
          <tpl fld="4" item="0"/>
        </tpls>
      </m>
      <m>
        <tpls c="8">
          <tpl hier="1" item="6"/>
          <tpl hier="4" item="3"/>
          <tpl fld="3" item="35"/>
          <tpl fld="2" item="85"/>
          <tpl hier="9" item="1"/>
          <tpl hier="11" item="4"/>
          <tpl hier="12" item="7"/>
          <tpl fld="4" item="0"/>
        </tpls>
      </m>
      <m>
        <tpls c="8">
          <tpl hier="1" item="6"/>
          <tpl hier="4" item="3"/>
          <tpl fld="3" item="39"/>
          <tpl fld="2" item="85"/>
          <tpl hier="9" item="1"/>
          <tpl hier="11" item="4"/>
          <tpl hier="12" item="7"/>
          <tpl fld="4" item="0"/>
        </tpls>
      </m>
      <m>
        <tpls c="8">
          <tpl hier="1" item="6"/>
          <tpl hier="4" item="3"/>
          <tpl fld="3" item="24"/>
          <tpl fld="2" item="85"/>
          <tpl hier="9" item="1"/>
          <tpl hier="11" item="4"/>
          <tpl hier="12" item="7"/>
          <tpl fld="4" item="0"/>
        </tpls>
      </m>
      <m>
        <tpls c="8">
          <tpl hier="1" item="6"/>
          <tpl hier="4" item="3"/>
          <tpl fld="3" item="9"/>
          <tpl fld="2" item="85"/>
          <tpl hier="9" item="1"/>
          <tpl hier="11" item="4"/>
          <tpl hier="12" item="7"/>
          <tpl fld="4" item="0"/>
        </tpls>
      </m>
      <m>
        <tpls c="8">
          <tpl hier="1" item="6"/>
          <tpl hier="4" item="3"/>
          <tpl fld="3" item="20"/>
          <tpl fld="2" item="49"/>
          <tpl hier="9" item="1"/>
          <tpl hier="11" item="4"/>
          <tpl hier="12" item="7"/>
          <tpl fld="4" item="0"/>
        </tpls>
      </m>
      <m>
        <tpls c="8">
          <tpl hier="1" item="6"/>
          <tpl hier="4" item="3"/>
          <tpl fld="3" item="42"/>
          <tpl fld="2" item="49"/>
          <tpl hier="9" item="1"/>
          <tpl hier="11" item="4"/>
          <tpl hier="12" item="7"/>
          <tpl fld="4" item="0"/>
        </tpls>
      </m>
      <m>
        <tpls c="8">
          <tpl hier="1" item="6"/>
          <tpl hier="4" item="3"/>
          <tpl fld="3" item="23"/>
          <tpl fld="2" item="49"/>
          <tpl hier="9" item="1"/>
          <tpl hier="11" item="4"/>
          <tpl hier="12" item="7"/>
          <tpl fld="4" item="0"/>
        </tpls>
      </m>
      <m>
        <tpls c="8">
          <tpl hier="1" item="6"/>
          <tpl hier="4" item="3"/>
          <tpl fld="3" item="54"/>
          <tpl fld="2" item="44"/>
          <tpl hier="9" item="1"/>
          <tpl hier="11" item="4"/>
          <tpl hier="12" item="7"/>
          <tpl fld="4" item="0"/>
        </tpls>
      </m>
      <m>
        <tpls c="8">
          <tpl hier="1" item="6"/>
          <tpl hier="4" item="3"/>
          <tpl fld="3" item="45"/>
          <tpl fld="2" item="44"/>
          <tpl hier="9" item="1"/>
          <tpl hier="11" item="4"/>
          <tpl hier="12" item="7"/>
          <tpl fld="4" item="0"/>
        </tpls>
      </m>
      <m>
        <tpls c="8">
          <tpl hier="1" item="6"/>
          <tpl hier="4" item="3"/>
          <tpl fld="3" item="33"/>
          <tpl fld="2" item="44"/>
          <tpl hier="9" item="1"/>
          <tpl hier="11" item="4"/>
          <tpl hier="12" item="7"/>
          <tpl fld="4" item="0"/>
        </tpls>
      </m>
      <m>
        <tpls c="8">
          <tpl hier="1" item="6"/>
          <tpl hier="4" item="3"/>
          <tpl fld="3" item="4"/>
          <tpl fld="2" item="34"/>
          <tpl hier="9" item="1"/>
          <tpl hier="11" item="4"/>
          <tpl hier="12" item="7"/>
          <tpl fld="4" item="0"/>
        </tpls>
      </m>
      <m>
        <tpls c="8">
          <tpl hier="1" item="6"/>
          <tpl hier="4" item="3"/>
          <tpl fld="3" item="28"/>
          <tpl fld="2" item="34"/>
          <tpl hier="9" item="1"/>
          <tpl hier="11" item="4"/>
          <tpl hier="12" item="7"/>
          <tpl fld="4" item="0"/>
        </tpls>
      </m>
      <m>
        <tpls c="8">
          <tpl hier="1" item="6"/>
          <tpl hier="4" item="3"/>
          <tpl fld="3" item="9"/>
          <tpl fld="2" item="34"/>
          <tpl hier="9" item="1"/>
          <tpl hier="11" item="4"/>
          <tpl hier="12" item="7"/>
          <tpl fld="4" item="0"/>
        </tpls>
      </m>
      <m>
        <tpls c="8">
          <tpl hier="1" item="6"/>
          <tpl hier="4" item="3"/>
          <tpl fld="3" item="15"/>
          <tpl fld="2" item="64"/>
          <tpl hier="9" item="1"/>
          <tpl hier="11" item="4"/>
          <tpl hier="12" item="7"/>
          <tpl fld="4" item="0"/>
        </tpls>
      </m>
      <m>
        <tpls c="8">
          <tpl hier="1" item="6"/>
          <tpl hier="4" item="3"/>
          <tpl fld="3" item="33"/>
          <tpl fld="2" item="64"/>
          <tpl hier="9" item="1"/>
          <tpl hier="11" item="4"/>
          <tpl hier="12" item="7"/>
          <tpl fld="4" item="0"/>
        </tpls>
      </m>
      <m>
        <tpls c="8">
          <tpl hier="1" item="6"/>
          <tpl hier="4" item="3"/>
          <tpl fld="3" item="53"/>
          <tpl fld="2" item="33"/>
          <tpl hier="9" item="1"/>
          <tpl hier="11" item="4"/>
          <tpl hier="12" item="7"/>
          <tpl fld="4" item="0"/>
        </tpls>
      </m>
      <m>
        <tpls c="8">
          <tpl hier="1" item="6"/>
          <tpl hier="4" item="3"/>
          <tpl fld="3" item="46"/>
          <tpl fld="2" item="43"/>
          <tpl hier="9" item="1"/>
          <tpl hier="11" item="4"/>
          <tpl hier="12" item="7"/>
          <tpl fld="4" item="0"/>
        </tpls>
      </m>
      <m>
        <tpls c="8">
          <tpl hier="1" item="6"/>
          <tpl hier="4" item="3"/>
          <tpl fld="3" item="30"/>
          <tpl fld="2" item="22"/>
          <tpl hier="9" item="1"/>
          <tpl hier="11" item="4"/>
          <tpl hier="12" item="7"/>
          <tpl fld="4" item="0"/>
        </tpls>
      </m>
      <m>
        <tpls c="8">
          <tpl hier="1" item="6"/>
          <tpl hier="4" item="3"/>
          <tpl fld="3" item="16"/>
          <tpl fld="2" item="41"/>
          <tpl hier="9" item="1"/>
          <tpl hier="11" item="4"/>
          <tpl hier="12" item="7"/>
          <tpl fld="4" item="0"/>
        </tpls>
      </m>
      <m>
        <tpls c="8">
          <tpl hier="1" item="6"/>
          <tpl hier="4" item="3"/>
          <tpl fld="3" item="0"/>
          <tpl fld="2" item="39"/>
          <tpl hier="9" item="1"/>
          <tpl hier="11" item="4"/>
          <tpl hier="12" item="7"/>
          <tpl fld="4" item="0"/>
        </tpls>
      </m>
      <m>
        <tpls c="8">
          <tpl hier="1" item="6"/>
          <tpl hier="4" item="3"/>
          <tpl fld="3" item="28"/>
          <tpl fld="2" item="31"/>
          <tpl hier="9" item="1"/>
          <tpl hier="11" item="4"/>
          <tpl hier="12" item="7"/>
          <tpl fld="4" item="0"/>
        </tpls>
      </m>
      <m>
        <tpls c="8">
          <tpl hier="1" item="6"/>
          <tpl hier="4" item="3"/>
          <tpl fld="3" item="11"/>
          <tpl fld="2" item="27"/>
          <tpl hier="9" item="1"/>
          <tpl hier="11" item="4"/>
          <tpl hier="12" item="7"/>
          <tpl fld="4" item="0"/>
        </tpls>
      </m>
      <m>
        <tpls c="8">
          <tpl hier="1" item="6"/>
          <tpl hier="4" item="3"/>
          <tpl fld="3" item="38"/>
          <tpl fld="2" item="24"/>
          <tpl hier="9" item="1"/>
          <tpl hier="11" item="4"/>
          <tpl hier="12" item="7"/>
          <tpl fld="4" item="0"/>
        </tpls>
      </m>
      <m>
        <tpls c="8">
          <tpl hier="1" item="6"/>
          <tpl hier="4" item="3"/>
          <tpl fld="3" item="29"/>
          <tpl fld="2" item="13"/>
          <tpl hier="9" item="1"/>
          <tpl hier="11" item="4"/>
          <tpl hier="12" item="7"/>
          <tpl fld="4" item="0"/>
        </tpls>
      </m>
      <m>
        <tpls c="8">
          <tpl hier="1" item="6"/>
          <tpl hier="4" item="3"/>
          <tpl fld="3" item="37"/>
          <tpl fld="2" item="45"/>
          <tpl hier="9" item="1"/>
          <tpl hier="11" item="4"/>
          <tpl hier="12" item="7"/>
          <tpl fld="4" item="0"/>
        </tpls>
      </m>
      <m>
        <tpls c="8">
          <tpl hier="1" item="6"/>
          <tpl hier="4" item="3"/>
          <tpl fld="3" item="17"/>
          <tpl fld="2" item="38"/>
          <tpl hier="9" item="1"/>
          <tpl hier="11" item="4"/>
          <tpl hier="12" item="7"/>
          <tpl fld="4" item="0"/>
        </tpls>
      </m>
      <m>
        <tpls c="8">
          <tpl hier="1" item="6"/>
          <tpl hier="4" item="3"/>
          <tpl fld="3" item="54"/>
          <tpl fld="2" item="12"/>
          <tpl hier="9" item="1"/>
          <tpl hier="11" item="4"/>
          <tpl hier="12" item="7"/>
          <tpl fld="4" item="0"/>
        </tpls>
      </m>
      <m>
        <tpls c="8">
          <tpl hier="1" item="6"/>
          <tpl hier="4" item="3"/>
          <tpl fld="3" item="8"/>
          <tpl fld="2" item="32"/>
          <tpl hier="9" item="1"/>
          <tpl hier="11" item="4"/>
          <tpl hier="12" item="7"/>
          <tpl fld="4" item="0"/>
        </tpls>
      </m>
      <m>
        <tpls c="8">
          <tpl hier="1" item="6"/>
          <tpl hier="4" item="3"/>
          <tpl fld="3" item="53"/>
          <tpl fld="2" item="2"/>
          <tpl hier="9" item="1"/>
          <tpl hier="11" item="4"/>
          <tpl hier="12" item="7"/>
          <tpl fld="4" item="0"/>
        </tpls>
      </m>
      <m>
        <tpls c="8">
          <tpl hier="1" item="6"/>
          <tpl hier="4" item="3"/>
          <tpl fld="3" item="57"/>
          <tpl fld="2" item="57"/>
          <tpl hier="9" item="1"/>
          <tpl hier="11" item="4"/>
          <tpl hier="12" item="7"/>
          <tpl fld="4" item="0"/>
        </tpls>
      </m>
      <m>
        <tpls c="8">
          <tpl hier="1" item="6"/>
          <tpl hier="4" item="3"/>
          <tpl fld="3" item="3"/>
          <tpl fld="2" item="57"/>
          <tpl hier="9" item="1"/>
          <tpl hier="11" item="4"/>
          <tpl hier="12" item="7"/>
          <tpl fld="4" item="0"/>
        </tpls>
      </m>
      <m>
        <tpls c="8">
          <tpl hier="1" item="6"/>
          <tpl hier="4" item="3"/>
          <tpl fld="3" item="1"/>
          <tpl fld="2" item="57"/>
          <tpl hier="9" item="1"/>
          <tpl hier="11" item="4"/>
          <tpl hier="12" item="7"/>
          <tpl fld="4" item="0"/>
        </tpls>
      </m>
      <m>
        <tpls c="8">
          <tpl hier="1" item="6"/>
          <tpl hier="4" item="3"/>
          <tpl fld="3" item="20"/>
          <tpl fld="2" item="61"/>
          <tpl hier="9" item="1"/>
          <tpl hier="11" item="4"/>
          <tpl hier="12" item="7"/>
          <tpl fld="4" item="0"/>
        </tpls>
      </m>
      <m>
        <tpls c="8">
          <tpl hier="1" item="6"/>
          <tpl hier="4" item="3"/>
          <tpl fld="3" item="51"/>
          <tpl fld="2" item="61"/>
          <tpl hier="9" item="1"/>
          <tpl hier="11" item="4"/>
          <tpl hier="12" item="7"/>
          <tpl fld="4" item="0"/>
        </tpls>
      </m>
      <m>
        <tpls c="8">
          <tpl hier="1" item="6"/>
          <tpl hier="4" item="3"/>
          <tpl fld="3" item="38"/>
          <tpl fld="2" item="61"/>
          <tpl hier="9" item="1"/>
          <tpl hier="11" item="4"/>
          <tpl hier="12" item="7"/>
          <tpl fld="4" item="0"/>
        </tpls>
      </m>
      <m>
        <tpls c="8">
          <tpl hier="1" item="6"/>
          <tpl hier="4" item="3"/>
          <tpl fld="3" item="44"/>
          <tpl fld="2" item="79"/>
          <tpl hier="9" item="1"/>
          <tpl hier="11" item="4"/>
          <tpl hier="12" item="7"/>
          <tpl fld="4" item="0"/>
        </tpls>
      </m>
      <m>
        <tpls c="8">
          <tpl hier="1" item="6"/>
          <tpl hier="4" item="3"/>
          <tpl fld="3" item="43"/>
          <tpl fld="2" item="79"/>
          <tpl hier="9" item="1"/>
          <tpl hier="11" item="4"/>
          <tpl hier="12" item="7"/>
          <tpl fld="4" item="0"/>
        </tpls>
      </m>
      <m>
        <tpls c="8">
          <tpl hier="1" item="6"/>
          <tpl hier="4" item="3"/>
          <tpl fld="3" item="42"/>
          <tpl fld="2" item="79"/>
          <tpl hier="9" item="1"/>
          <tpl hier="11" item="4"/>
          <tpl hier="12" item="7"/>
          <tpl fld="4" item="0"/>
        </tpls>
      </m>
      <m>
        <tpls c="8">
          <tpl hier="1" item="6"/>
          <tpl hier="4" item="3"/>
          <tpl fld="3" item="41"/>
          <tpl fld="2" item="79"/>
          <tpl hier="9" item="1"/>
          <tpl hier="11" item="4"/>
          <tpl hier="12" item="7"/>
          <tpl fld="4" item="0"/>
        </tpls>
      </m>
      <m>
        <tpls c="8">
          <tpl hier="1" item="6"/>
          <tpl hier="4" item="3"/>
          <tpl fld="3" item="32"/>
          <tpl fld="2" item="46"/>
          <tpl hier="9" item="1"/>
          <tpl hier="11" item="4"/>
          <tpl hier="12" item="7"/>
          <tpl fld="4" item="0"/>
        </tpls>
      </m>
      <m>
        <tpls c="8">
          <tpl hier="1" item="6"/>
          <tpl hier="4" item="3"/>
          <tpl fld="3" item="31"/>
          <tpl fld="2" item="46"/>
          <tpl hier="9" item="1"/>
          <tpl hier="11" item="4"/>
          <tpl hier="12" item="7"/>
          <tpl fld="4" item="0"/>
        </tpls>
      </m>
      <m>
        <tpls c="8">
          <tpl hier="1" item="6"/>
          <tpl hier="4" item="3"/>
          <tpl fld="3" item="30"/>
          <tpl fld="2" item="46"/>
          <tpl hier="9" item="1"/>
          <tpl hier="11" item="4"/>
          <tpl hier="12" item="7"/>
          <tpl fld="4" item="0"/>
        </tpls>
      </m>
      <m>
        <tpls c="8">
          <tpl hier="1" item="6"/>
          <tpl hier="4" item="3"/>
          <tpl fld="3" item="29"/>
          <tpl fld="2" item="46"/>
          <tpl hier="9" item="1"/>
          <tpl hier="11" item="4"/>
          <tpl hier="12" item="7"/>
          <tpl fld="4" item="0"/>
        </tpls>
      </m>
      <m>
        <tpls c="8">
          <tpl hier="1" item="6"/>
          <tpl hier="4" item="3"/>
          <tpl fld="3" item="16"/>
          <tpl fld="2" item="51"/>
          <tpl hier="9" item="1"/>
          <tpl hier="11" item="4"/>
          <tpl hier="12" item="7"/>
          <tpl fld="4" item="0"/>
        </tpls>
      </m>
      <m>
        <tpls c="8">
          <tpl hier="1" item="6"/>
          <tpl hier="4" item="3"/>
          <tpl fld="3" item="15"/>
          <tpl fld="2" item="51"/>
          <tpl hier="9" item="1"/>
          <tpl hier="11" item="4"/>
          <tpl hier="12" item="7"/>
          <tpl fld="4" item="0"/>
        </tpls>
      </m>
      <m>
        <tpls c="8">
          <tpl hier="1" item="6"/>
          <tpl hier="4" item="3"/>
          <tpl fld="3" item="14"/>
          <tpl fld="2" item="51"/>
          <tpl hier="9" item="1"/>
          <tpl hier="11" item="4"/>
          <tpl hier="12" item="7"/>
          <tpl fld="4" item="0"/>
        </tpls>
      </m>
      <m>
        <tpls c="8">
          <tpl hier="1" item="6"/>
          <tpl hier="4" item="3"/>
          <tpl fld="3" item="13"/>
          <tpl fld="2" item="51"/>
          <tpl hier="9" item="1"/>
          <tpl hier="11" item="4"/>
          <tpl hier="12" item="7"/>
          <tpl fld="4" item="0"/>
        </tpls>
      </m>
      <m>
        <tpls c="8">
          <tpl hier="1" item="6"/>
          <tpl hier="4" item="3"/>
          <tpl fld="3" item="35"/>
          <tpl fld="1" item="1"/>
          <tpl hier="9" item="1"/>
          <tpl hier="11" item="4"/>
          <tpl hier="12" item="7"/>
          <tpl fld="4" item="0"/>
        </tpls>
      </m>
      <m>
        <tpls c="8">
          <tpl hier="1" item="6"/>
          <tpl hier="4" item="3"/>
          <tpl fld="3" item="40"/>
          <tpl fld="1" item="1"/>
          <tpl hier="9" item="1"/>
          <tpl hier="11" item="4"/>
          <tpl hier="12" item="7"/>
          <tpl fld="4" item="0"/>
        </tpls>
      </m>
      <m>
        <tpls c="8">
          <tpl hier="1" item="6"/>
          <tpl hier="4" item="3"/>
          <tpl fld="3" item="50"/>
          <tpl fld="1" item="1"/>
          <tpl hier="9" item="1"/>
          <tpl hier="11" item="4"/>
          <tpl hier="12" item="7"/>
          <tpl fld="4" item="0"/>
        </tpls>
      </m>
      <m>
        <tpls c="8">
          <tpl hier="1" item="6"/>
          <tpl hier="4" item="3"/>
          <tpl fld="3" item="49"/>
          <tpl fld="1" item="1"/>
          <tpl hier="9" item="1"/>
          <tpl hier="11" item="4"/>
          <tpl hier="12" item="7"/>
          <tpl fld="4" item="0"/>
        </tpls>
      </m>
      <m>
        <tpls c="8">
          <tpl hier="1" item="6"/>
          <tpl hier="4" item="3"/>
          <tpl fld="3" item="37"/>
          <tpl fld="2" item="58"/>
          <tpl hier="9" item="1"/>
          <tpl hier="11" item="4"/>
          <tpl hier="12" item="7"/>
          <tpl fld="4" item="0"/>
        </tpls>
      </m>
      <m>
        <tpls c="8">
          <tpl hier="1" item="6"/>
          <tpl hier="4" item="3"/>
          <tpl fld="3" item="39"/>
          <tpl fld="2" item="58"/>
          <tpl hier="9" item="1"/>
          <tpl hier="11" item="4"/>
          <tpl hier="12" item="7"/>
          <tpl fld="4" item="0"/>
        </tpls>
      </m>
      <m>
        <tpls c="8">
          <tpl hier="1" item="6"/>
          <tpl hier="4" item="3"/>
          <tpl fld="3" item="28"/>
          <tpl fld="2" item="58"/>
          <tpl hier="9" item="1"/>
          <tpl hier="11" item="4"/>
          <tpl hier="12" item="7"/>
          <tpl fld="4" item="0"/>
        </tpls>
      </m>
      <m>
        <tpls c="8">
          <tpl hier="1" item="6"/>
          <tpl hier="4" item="3"/>
          <tpl fld="3" item="19"/>
          <tpl fld="2" item="58"/>
          <tpl hier="9" item="1"/>
          <tpl hier="11" item="4"/>
          <tpl hier="12" item="7"/>
          <tpl fld="4" item="0"/>
        </tpls>
      </m>
      <m>
        <tpls c="8">
          <tpl hier="1" item="6"/>
          <tpl hier="4" item="3"/>
          <tpl fld="3" item="26"/>
          <tpl fld="2" item="63"/>
          <tpl hier="9" item="1"/>
          <tpl hier="11" item="4"/>
          <tpl hier="12" item="7"/>
          <tpl fld="4" item="0"/>
        </tpls>
      </m>
      <m>
        <tpls c="8">
          <tpl hier="1" item="6"/>
          <tpl hier="4" item="3"/>
          <tpl fld="3" item="25"/>
          <tpl fld="2" item="63"/>
          <tpl hier="9" item="1"/>
          <tpl hier="11" item="4"/>
          <tpl hier="12" item="7"/>
          <tpl fld="4" item="0"/>
        </tpls>
      </m>
      <m>
        <tpls c="8">
          <tpl hier="1" item="6"/>
          <tpl hier="4" item="3"/>
          <tpl fld="3" item="24"/>
          <tpl fld="2" item="63"/>
          <tpl hier="9" item="1"/>
          <tpl hier="11" item="4"/>
          <tpl hier="12" item="7"/>
          <tpl fld="4" item="0"/>
        </tpls>
      </m>
      <m>
        <tpls c="8">
          <tpl hier="1" item="6"/>
          <tpl hier="4" item="3"/>
          <tpl fld="3" item="23"/>
          <tpl fld="2" item="63"/>
          <tpl hier="9" item="1"/>
          <tpl hier="11" item="4"/>
          <tpl hier="12" item="7"/>
          <tpl fld="4" item="0"/>
        </tpls>
      </m>
      <m>
        <tpls c="8">
          <tpl hier="1" item="6"/>
          <tpl hier="4" item="3"/>
          <tpl fld="3" item="10"/>
          <tpl fld="2" item="82"/>
          <tpl hier="9" item="1"/>
          <tpl hier="11" item="4"/>
          <tpl hier="12" item="7"/>
          <tpl fld="4" item="0"/>
        </tpls>
      </m>
      <m>
        <tpls c="8">
          <tpl hier="1" item="6"/>
          <tpl hier="4" item="3"/>
          <tpl fld="3" item="12"/>
          <tpl fld="2" item="82"/>
          <tpl hier="9" item="1"/>
          <tpl hier="11" item="4"/>
          <tpl hier="12" item="7"/>
          <tpl fld="4" item="0"/>
        </tpls>
      </m>
      <m>
        <tpls c="8">
          <tpl hier="1" item="6"/>
          <tpl hier="4" item="3"/>
          <tpl fld="3" item="11"/>
          <tpl fld="2" item="82"/>
          <tpl hier="9" item="1"/>
          <tpl hier="11" item="4"/>
          <tpl hier="12" item="7"/>
          <tpl fld="4" item="0"/>
        </tpls>
      </m>
      <m>
        <tpls c="8">
          <tpl hier="1" item="6"/>
          <tpl hier="4" item="3"/>
          <tpl fld="3" item="9"/>
          <tpl fld="2" item="82"/>
          <tpl hier="9" item="1"/>
          <tpl hier="11" item="4"/>
          <tpl hier="12" item="7"/>
          <tpl fld="4" item="0"/>
        </tpls>
      </m>
      <m>
        <tpls c="8">
          <tpl hier="1" item="6"/>
          <tpl hier="4" item="3"/>
          <tpl fld="3" item="57"/>
          <tpl fld="2" item="47"/>
          <tpl hier="9" item="1"/>
          <tpl hier="11" item="4"/>
          <tpl hier="12" item="7"/>
          <tpl fld="4" item="0"/>
        </tpls>
      </m>
      <m>
        <tpls c="8">
          <tpl hier="1" item="6"/>
          <tpl hier="4" item="3"/>
          <tpl fld="3" item="3"/>
          <tpl fld="2" item="47"/>
          <tpl hier="9" item="1"/>
          <tpl hier="11" item="4"/>
          <tpl hier="12" item="7"/>
          <tpl fld="4" item="0"/>
        </tpls>
      </m>
      <m>
        <tpls c="8">
          <tpl hier="1" item="6"/>
          <tpl hier="4" item="3"/>
          <tpl fld="3" item="1"/>
          <tpl fld="2" item="47"/>
          <tpl hier="9" item="1"/>
          <tpl hier="11" item="4"/>
          <tpl hier="12" item="7"/>
          <tpl fld="4" item="0"/>
        </tpls>
      </m>
      <m>
        <tpls c="8">
          <tpl hier="1" item="6"/>
          <tpl hier="4" item="3"/>
          <tpl fld="3" item="20"/>
          <tpl fld="2" item="52"/>
          <tpl hier="9" item="1"/>
          <tpl hier="11" item="4"/>
          <tpl hier="12" item="7"/>
          <tpl fld="4" item="0"/>
        </tpls>
      </m>
      <m>
        <tpls c="8">
          <tpl hier="1" item="6"/>
          <tpl hier="4" item="3"/>
          <tpl fld="3" item="51"/>
          <tpl fld="2" item="52"/>
          <tpl hier="9" item="1"/>
          <tpl hier="11" item="4"/>
          <tpl hier="12" item="7"/>
          <tpl fld="4" item="0"/>
        </tpls>
      </m>
      <m>
        <tpls c="8">
          <tpl hier="1" item="6"/>
          <tpl hier="4" item="3"/>
          <tpl fld="3" item="38"/>
          <tpl fld="2" item="52"/>
          <tpl hier="9" item="1"/>
          <tpl hier="11" item="4"/>
          <tpl hier="12" item="7"/>
          <tpl fld="4" item="0"/>
        </tpls>
      </m>
      <m>
        <tpls c="8">
          <tpl hier="1" item="6"/>
          <tpl hier="4" item="3"/>
          <tpl fld="3" item="44"/>
          <tpl fld="2" item="56"/>
          <tpl hier="9" item="1"/>
          <tpl hier="11" item="4"/>
          <tpl hier="12" item="7"/>
          <tpl fld="4" item="0"/>
        </tpls>
      </m>
      <m>
        <tpls c="8">
          <tpl hier="1" item="6"/>
          <tpl hier="4" item="3"/>
          <tpl fld="3" item="43"/>
          <tpl fld="2" item="56"/>
          <tpl hier="9" item="1"/>
          <tpl hier="11" item="4"/>
          <tpl hier="12" item="7"/>
          <tpl fld="4" item="0"/>
        </tpls>
      </m>
      <m>
        <tpls c="8">
          <tpl hier="1" item="6"/>
          <tpl hier="4" item="3"/>
          <tpl fld="3" item="42"/>
          <tpl fld="2" item="56"/>
          <tpl hier="9" item="1"/>
          <tpl hier="11" item="4"/>
          <tpl hier="12" item="7"/>
          <tpl fld="4" item="0"/>
        </tpls>
      </m>
      <m>
        <tpls c="8">
          <tpl hier="1" item="6"/>
          <tpl hier="4" item="3"/>
          <tpl fld="3" item="41"/>
          <tpl fld="2" item="56"/>
          <tpl hier="9" item="1"/>
          <tpl hier="11" item="4"/>
          <tpl hier="12" item="7"/>
          <tpl fld="4" item="0"/>
        </tpls>
      </m>
      <m>
        <tpls c="8">
          <tpl hier="1" item="6"/>
          <tpl hier="4" item="3"/>
          <tpl fld="3" item="32"/>
          <tpl fld="2" item="60"/>
          <tpl hier="9" item="1"/>
          <tpl hier="11" item="4"/>
          <tpl hier="12" item="7"/>
          <tpl fld="4" item="0"/>
        </tpls>
      </m>
      <m>
        <tpls c="8">
          <tpl hier="1" item="6"/>
          <tpl hier="4" item="3"/>
          <tpl fld="3" item="31"/>
          <tpl fld="2" item="60"/>
          <tpl hier="9" item="1"/>
          <tpl hier="11" item="4"/>
          <tpl hier="12" item="7"/>
          <tpl fld="4" item="0"/>
        </tpls>
      </m>
      <m>
        <tpls c="8">
          <tpl hier="1" item="6"/>
          <tpl hier="4" item="3"/>
          <tpl fld="3" item="30"/>
          <tpl fld="2" item="60"/>
          <tpl hier="9" item="1"/>
          <tpl hier="11" item="4"/>
          <tpl hier="12" item="7"/>
          <tpl fld="4" item="0"/>
        </tpls>
      </m>
      <m>
        <tpls c="8">
          <tpl hier="1" item="6"/>
          <tpl hier="4" item="3"/>
          <tpl fld="3" item="29"/>
          <tpl fld="2" item="60"/>
          <tpl hier="9" item="1"/>
          <tpl hier="11" item="4"/>
          <tpl hier="12" item="7"/>
          <tpl fld="4" item="0"/>
        </tpls>
      </m>
      <m>
        <tpls c="8">
          <tpl hier="1" item="6"/>
          <tpl hier="4" item="3"/>
          <tpl fld="3" item="16"/>
          <tpl fld="2" item="55"/>
          <tpl hier="9" item="1"/>
          <tpl hier="11" item="4"/>
          <tpl hier="12" item="7"/>
          <tpl fld="4" item="0"/>
        </tpls>
      </m>
      <m>
        <tpls c="8">
          <tpl hier="1" item="6"/>
          <tpl hier="4" item="3"/>
          <tpl fld="3" item="15"/>
          <tpl fld="2" item="55"/>
          <tpl hier="9" item="1"/>
          <tpl hier="11" item="4"/>
          <tpl hier="12" item="7"/>
          <tpl fld="4" item="0"/>
        </tpls>
      </m>
      <m>
        <tpls c="8">
          <tpl hier="1" item="6"/>
          <tpl hier="4" item="3"/>
          <tpl fld="3" item="14"/>
          <tpl fld="2" item="55"/>
          <tpl hier="9" item="1"/>
          <tpl hier="11" item="4"/>
          <tpl hier="12" item="7"/>
          <tpl fld="4" item="0"/>
        </tpls>
      </m>
      <m>
        <tpls c="8">
          <tpl hier="1" item="6"/>
          <tpl hier="4" item="3"/>
          <tpl fld="3" item="13"/>
          <tpl fld="2" item="55"/>
          <tpl hier="9" item="1"/>
          <tpl hier="11" item="4"/>
          <tpl hier="12" item="7"/>
          <tpl fld="4" item="0"/>
        </tpls>
      </m>
      <m>
        <tpls c="8">
          <tpl hier="1" item="6"/>
          <tpl hier="4" item="3"/>
          <tpl fld="3" item="4"/>
          <tpl fld="2" item="42"/>
          <tpl hier="9" item="1"/>
          <tpl hier="11" item="4"/>
          <tpl hier="12" item="7"/>
          <tpl fld="4" item="0"/>
        </tpls>
      </m>
      <m>
        <tpls c="8">
          <tpl hier="1" item="6"/>
          <tpl hier="4" item="3"/>
          <tpl fld="3" item="58"/>
          <tpl fld="2" item="42"/>
          <tpl hier="9" item="1"/>
          <tpl hier="11" item="4"/>
          <tpl hier="12" item="7"/>
          <tpl fld="4" item="0"/>
        </tpls>
      </m>
      <m>
        <tpls c="8">
          <tpl hier="1" item="6"/>
          <tpl hier="4" item="3"/>
          <tpl fld="3" item="2"/>
          <tpl fld="2" item="42"/>
          <tpl hier="9" item="1"/>
          <tpl hier="11" item="4"/>
          <tpl hier="12" item="7"/>
          <tpl fld="4" item="0"/>
        </tpls>
      </m>
      <m>
        <tpls c="8">
          <tpl hier="1" item="6"/>
          <tpl hier="4" item="3"/>
          <tpl fld="3" item="54"/>
          <tpl fld="2" item="62"/>
          <tpl hier="9" item="1"/>
          <tpl hier="11" item="4"/>
          <tpl hier="12" item="7"/>
          <tpl fld="4" item="0"/>
        </tpls>
      </m>
      <m>
        <tpls c="8">
          <tpl hier="1" item="6"/>
          <tpl hier="4" item="3"/>
          <tpl fld="3" item="53"/>
          <tpl fld="2" item="62"/>
          <tpl hier="9" item="1"/>
          <tpl hier="11" item="4"/>
          <tpl hier="12" item="7"/>
          <tpl fld="4" item="0"/>
        </tpls>
      </m>
      <m>
        <tpls c="8">
          <tpl hier="1" item="6"/>
          <tpl hier="4" item="3"/>
          <tpl fld="3" item="52"/>
          <tpl fld="2" item="62"/>
          <tpl hier="9" item="1"/>
          <tpl hier="11" item="4"/>
          <tpl hier="12" item="7"/>
          <tpl fld="4" item="0"/>
        </tpls>
      </m>
      <m>
        <tpls c="8">
          <tpl hier="1" item="6"/>
          <tpl hier="4" item="3"/>
          <tpl fld="3" item="48"/>
          <tpl fld="2" item="77"/>
          <tpl hier="9" item="1"/>
          <tpl hier="11" item="4"/>
          <tpl hier="12" item="7"/>
          <tpl fld="4" item="0"/>
        </tpls>
      </m>
      <m>
        <tpls c="8">
          <tpl hier="1" item="6"/>
          <tpl hier="4" item="3"/>
          <tpl fld="3" item="46"/>
          <tpl fld="2" item="77"/>
          <tpl hier="9" item="1"/>
          <tpl hier="11" item="4"/>
          <tpl hier="12" item="7"/>
          <tpl fld="4" item="0"/>
        </tpls>
      </m>
      <m>
        <tpls c="8">
          <tpl hier="1" item="6"/>
          <tpl hier="4" item="3"/>
          <tpl fld="3" item="45"/>
          <tpl fld="2" item="77"/>
          <tpl hier="9" item="1"/>
          <tpl hier="11" item="4"/>
          <tpl hier="12" item="7"/>
          <tpl fld="4" item="0"/>
        </tpls>
      </m>
      <m>
        <tpls c="8">
          <tpl hier="1" item="6"/>
          <tpl hier="4" item="3"/>
          <tpl fld="3" item="47"/>
          <tpl fld="2" item="77"/>
          <tpl hier="9" item="1"/>
          <tpl hier="11" item="4"/>
          <tpl hier="12" item="7"/>
          <tpl fld="4" item="0"/>
        </tpls>
      </m>
      <m>
        <tpls c="8">
          <tpl hier="1" item="6"/>
          <tpl hier="4" item="3"/>
          <tpl fld="3" item="34"/>
          <tpl fld="2" item="28"/>
          <tpl hier="9" item="1"/>
          <tpl hier="11" item="4"/>
          <tpl hier="12" item="7"/>
          <tpl fld="4" item="0"/>
        </tpls>
      </m>
      <m>
        <tpls c="8">
          <tpl hier="1" item="6"/>
          <tpl hier="4" item="3"/>
          <tpl fld="3" item="36"/>
          <tpl fld="2" item="28"/>
          <tpl hier="9" item="1"/>
          <tpl hier="11" item="4"/>
          <tpl hier="12" item="7"/>
          <tpl fld="4" item="0"/>
        </tpls>
      </m>
      <m>
        <tpls c="8">
          <tpl hier="1" item="6"/>
          <tpl hier="4" item="3"/>
          <tpl fld="3" item="27"/>
          <tpl fld="2" item="28"/>
          <tpl hier="9" item="1"/>
          <tpl hier="11" item="4"/>
          <tpl hier="12" item="7"/>
          <tpl fld="4" item="0"/>
        </tpls>
      </m>
      <m>
        <tpls c="8">
          <tpl hier="1" item="6"/>
          <tpl hier="4" item="3"/>
          <tpl fld="3" item="33"/>
          <tpl fld="2" item="28"/>
          <tpl hier="9" item="1"/>
          <tpl hier="11" item="4"/>
          <tpl hier="12" item="7"/>
          <tpl fld="4" item="0"/>
        </tpls>
      </m>
      <m>
        <tpls c="8">
          <tpl hier="1" item="6"/>
          <tpl hier="4" item="3"/>
          <tpl fld="3" item="18"/>
          <tpl fld="2" item="35"/>
          <tpl hier="9" item="1"/>
          <tpl hier="11" item="4"/>
          <tpl hier="12" item="7"/>
          <tpl fld="4" item="0"/>
        </tpls>
      </m>
      <m>
        <tpls c="8">
          <tpl hier="1" item="6"/>
          <tpl hier="4" item="3"/>
          <tpl fld="3" item="22"/>
          <tpl fld="2" item="35"/>
          <tpl hier="9" item="1"/>
          <tpl hier="11" item="4"/>
          <tpl hier="12" item="7"/>
          <tpl fld="4" item="0"/>
        </tpls>
      </m>
      <m>
        <tpls c="8">
          <tpl hier="1" item="6"/>
          <tpl hier="4" item="3"/>
          <tpl fld="3" item="17"/>
          <tpl fld="2" item="35"/>
          <tpl hier="9" item="1"/>
          <tpl hier="11" item="4"/>
          <tpl hier="12" item="7"/>
          <tpl fld="4" item="0"/>
        </tpls>
      </m>
      <m>
        <tpls c="8">
          <tpl hier="1" item="6"/>
          <tpl hier="4" item="3"/>
          <tpl fld="3" item="21"/>
          <tpl fld="2" item="35"/>
          <tpl hier="9" item="1"/>
          <tpl hier="11" item="4"/>
          <tpl hier="12" item="7"/>
          <tpl fld="4" item="0"/>
        </tpls>
      </m>
      <m>
        <tpls c="8">
          <tpl hier="1" item="6"/>
          <tpl hier="4" item="3"/>
          <tpl fld="3" item="8"/>
          <tpl fld="2" item="40"/>
          <tpl hier="9" item="1"/>
          <tpl hier="11" item="4"/>
          <tpl hier="12" item="7"/>
          <tpl fld="4" item="0"/>
        </tpls>
      </m>
      <m>
        <tpls c="8">
          <tpl hier="1" item="6"/>
          <tpl hier="4" item="3"/>
          <tpl fld="3" item="7"/>
          <tpl fld="2" item="40"/>
          <tpl hier="9" item="1"/>
          <tpl hier="11" item="4"/>
          <tpl hier="12" item="7"/>
          <tpl fld="4" item="0"/>
        </tpls>
      </m>
      <m>
        <tpls c="8">
          <tpl hier="1" item="6"/>
          <tpl hier="4" item="3"/>
          <tpl fld="3" item="6"/>
          <tpl fld="2" item="40"/>
          <tpl hier="9" item="1"/>
          <tpl hier="11" item="4"/>
          <tpl hier="12" item="7"/>
          <tpl fld="4" item="0"/>
        </tpls>
      </m>
      <m>
        <tpls c="8">
          <tpl hier="1" item="6"/>
          <tpl hier="4" item="3"/>
          <tpl fld="3" item="5"/>
          <tpl fld="2" item="40"/>
          <tpl hier="9" item="1"/>
          <tpl hier="11" item="4"/>
          <tpl hier="12" item="7"/>
          <tpl fld="4" item="0"/>
        </tpls>
      </m>
      <m>
        <tpls c="8">
          <tpl hier="1" item="6"/>
          <tpl hier="4" item="3"/>
          <tpl fld="3" item="56"/>
          <tpl fld="2" item="54"/>
          <tpl hier="9" item="1"/>
          <tpl hier="11" item="4"/>
          <tpl hier="12" item="7"/>
          <tpl fld="4" item="0"/>
        </tpls>
      </m>
      <m>
        <tpls c="8">
          <tpl hier="1" item="6"/>
          <tpl hier="4" item="3"/>
          <tpl fld="3" item="0"/>
          <tpl fld="2" item="54"/>
          <tpl hier="9" item="1"/>
          <tpl hier="11" item="4"/>
          <tpl hier="12" item="7"/>
          <tpl fld="4" item="0"/>
        </tpls>
      </m>
      <m>
        <tpls c="8">
          <tpl hier="1" item="6"/>
          <tpl hier="4" item="3"/>
          <tpl fld="3" item="55"/>
          <tpl fld="2" item="54"/>
          <tpl hier="9" item="1"/>
          <tpl hier="11" item="4"/>
          <tpl hier="12" item="7"/>
          <tpl fld="4" item="0"/>
        </tpls>
      </m>
      <m>
        <tpls c="8">
          <tpl hier="1" item="6"/>
          <tpl hier="4" item="3"/>
          <tpl fld="3" item="35"/>
          <tpl fld="2" item="59"/>
          <tpl hier="9" item="1"/>
          <tpl hier="11" item="4"/>
          <tpl hier="12" item="7"/>
          <tpl fld="4" item="0"/>
        </tpls>
      </m>
      <m>
        <tpls c="8">
          <tpl hier="1" item="6"/>
          <tpl hier="4" item="3"/>
          <tpl fld="3" item="40"/>
          <tpl fld="2" item="59"/>
          <tpl hier="9" item="1"/>
          <tpl hier="11" item="4"/>
          <tpl hier="12" item="7"/>
          <tpl fld="4" item="0"/>
        </tpls>
      </m>
      <m>
        <tpls c="8">
          <tpl hier="1" item="6"/>
          <tpl hier="4" item="3"/>
          <tpl fld="3" item="45"/>
          <tpl fld="2" item="59"/>
          <tpl hier="9" item="1"/>
          <tpl hier="11" item="4"/>
          <tpl hier="12" item="7"/>
          <tpl fld="4" item="0"/>
        </tpls>
      </m>
      <m>
        <tpls c="8">
          <tpl hier="1" item="6"/>
          <tpl hier="4" item="3"/>
          <tpl fld="3" item="19"/>
          <tpl fld="2" item="59"/>
          <tpl hier="9" item="1"/>
          <tpl hier="11" item="4"/>
          <tpl hier="12" item="7"/>
          <tpl fld="4" item="0"/>
        </tpls>
      </m>
      <m>
        <tpls c="8">
          <tpl hier="1" item="6"/>
          <tpl hier="4" item="3"/>
          <tpl fld="3" item="16"/>
          <tpl fld="2" item="65"/>
          <tpl hier="9" item="1"/>
          <tpl hier="11" item="4"/>
          <tpl hier="12" item="7"/>
          <tpl fld="4" item="0"/>
        </tpls>
      </m>
      <m>
        <tpls c="8">
          <tpl hier="1" item="6"/>
          <tpl hier="4" item="3"/>
          <tpl fld="3" item="7"/>
          <tpl fld="2" item="65"/>
          <tpl hier="9" item="1"/>
          <tpl hier="11" item="4"/>
          <tpl hier="12" item="7"/>
          <tpl fld="4" item="0"/>
        </tpls>
      </m>
      <m>
        <tpls c="8">
          <tpl hier="1" item="6"/>
          <tpl hier="4" item="3"/>
          <tpl fld="3" item="1"/>
          <tpl fld="2" item="65"/>
          <tpl hier="9" item="1"/>
          <tpl hier="11" item="4"/>
          <tpl hier="12" item="7"/>
          <tpl fld="4" item="0"/>
        </tpls>
      </m>
      <m>
        <tpls c="8">
          <tpl hier="1" item="6"/>
          <tpl hier="4" item="3"/>
          <tpl fld="3" item="44"/>
          <tpl fld="2" item="85"/>
          <tpl hier="9" item="1"/>
          <tpl hier="11" item="4"/>
          <tpl hier="12" item="7"/>
          <tpl fld="4" item="0"/>
        </tpls>
      </m>
      <m>
        <tpls c="8">
          <tpl hier="1" item="6"/>
          <tpl hier="4" item="3"/>
          <tpl fld="3" item="36"/>
          <tpl fld="2" item="85"/>
          <tpl hier="9" item="1"/>
          <tpl hier="11" item="4"/>
          <tpl hier="12" item="7"/>
          <tpl fld="4" item="0"/>
        </tpls>
      </m>
      <m>
        <tpls c="8">
          <tpl hier="1" item="6"/>
          <tpl hier="4" item="3"/>
          <tpl fld="3" item="17"/>
          <tpl fld="2" item="85"/>
          <tpl hier="9" item="1"/>
          <tpl hier="11" item="4"/>
          <tpl hier="12" item="7"/>
          <tpl fld="4" item="0"/>
        </tpls>
      </m>
      <m>
        <tpls c="8">
          <tpl hier="1" item="6"/>
          <tpl hier="4" item="3"/>
          <tpl fld="3" item="5"/>
          <tpl fld="2" item="85"/>
          <tpl hier="9" item="1"/>
          <tpl hier="11" item="4"/>
          <tpl hier="12" item="7"/>
          <tpl fld="4" item="0"/>
        </tpls>
      </m>
      <m>
        <tpls c="8">
          <tpl hier="1" item="6"/>
          <tpl hier="4" item="3"/>
          <tpl fld="3" item="40"/>
          <tpl fld="2" item="49"/>
          <tpl hier="9" item="1"/>
          <tpl hier="11" item="4"/>
          <tpl hier="12" item="7"/>
          <tpl fld="4" item="0"/>
        </tpls>
      </m>
      <m>
        <tpls c="8">
          <tpl hier="1" item="6"/>
          <tpl hier="4" item="3"/>
          <tpl fld="3" item="28"/>
          <tpl fld="2" item="49"/>
          <tpl hier="9" item="1"/>
          <tpl hier="11" item="4"/>
          <tpl hier="12" item="7"/>
          <tpl fld="4" item="0"/>
        </tpls>
      </m>
      <m>
        <tpls c="8">
          <tpl hier="1" item="6"/>
          <tpl hier="4" item="3"/>
          <tpl fld="3" item="21"/>
          <tpl fld="2" item="49"/>
          <tpl hier="9" item="1"/>
          <tpl hier="11" item="4"/>
          <tpl hier="12" item="7"/>
          <tpl fld="4" item="0"/>
        </tpls>
      </m>
      <m>
        <tpls c="8">
          <tpl hier="1" item="6"/>
          <tpl hier="4" item="3"/>
          <tpl fld="3" item="20"/>
          <tpl fld="2" item="44"/>
          <tpl hier="9" item="1"/>
          <tpl hier="11" item="4"/>
          <tpl hier="12" item="7"/>
          <tpl fld="4" item="0"/>
        </tpls>
      </m>
      <m>
        <tpls c="8">
          <tpl hier="1" item="6"/>
          <tpl hier="4" item="3"/>
          <tpl fld="3" item="42"/>
          <tpl fld="2" item="44"/>
          <tpl hier="9" item="1"/>
          <tpl hier="11" item="4"/>
          <tpl hier="12" item="7"/>
          <tpl fld="4" item="0"/>
        </tpls>
      </m>
      <m>
        <tpls c="8">
          <tpl hier="1" item="6"/>
          <tpl hier="4" item="3"/>
          <tpl fld="3" item="29"/>
          <tpl fld="2" item="44"/>
          <tpl hier="9" item="1"/>
          <tpl hier="11" item="4"/>
          <tpl hier="12" item="7"/>
          <tpl fld="4" item="0"/>
        </tpls>
      </m>
      <m>
        <tpls c="8">
          <tpl hier="1" item="6"/>
          <tpl hier="4" item="3"/>
          <tpl fld="3" item="57"/>
          <tpl fld="2" item="34"/>
          <tpl hier="9" item="1"/>
          <tpl hier="11" item="4"/>
          <tpl hier="12" item="7"/>
          <tpl fld="4" item="0"/>
        </tpls>
      </m>
      <m>
        <tpls c="8">
          <tpl hier="1" item="6"/>
          <tpl hier="4" item="3"/>
          <tpl fld="3" item="30"/>
          <tpl fld="2" item="34"/>
          <tpl hier="9" item="1"/>
          <tpl hier="11" item="4"/>
          <tpl hier="12" item="7"/>
          <tpl fld="4" item="0"/>
        </tpls>
      </m>
      <m>
        <tpls c="8">
          <tpl hier="1" item="6"/>
          <tpl hier="4" item="3"/>
          <tpl fld="3" item="12"/>
          <tpl fld="2" item="64"/>
          <tpl hier="9" item="1"/>
          <tpl hier="11" item="4"/>
          <tpl hier="12" item="7"/>
          <tpl fld="4" item="0"/>
        </tpls>
      </m>
      <m>
        <tpls c="8">
          <tpl hier="1" item="6"/>
          <tpl hier="4" item="3"/>
          <tpl fld="3" item="23"/>
          <tpl fld="2" item="64"/>
          <tpl hier="9" item="1"/>
          <tpl hier="11" item="4"/>
          <tpl hier="12" item="7"/>
          <tpl fld="4" item="0"/>
        </tpls>
      </m>
      <m>
        <tpls c="8">
          <tpl hier="1" item="6"/>
          <tpl hier="4" item="3"/>
          <tpl fld="3" item="51"/>
          <tpl fld="2" item="33"/>
          <tpl hier="9" item="1"/>
          <tpl hier="11" item="4"/>
          <tpl hier="12" item="7"/>
          <tpl fld="4" item="0"/>
        </tpls>
      </m>
      <m>
        <tpls c="8">
          <tpl hier="1" item="6"/>
          <tpl hier="4" item="3"/>
          <tpl fld="3" item="43"/>
          <tpl fld="2" item="43"/>
          <tpl hier="9" item="1"/>
          <tpl hier="11" item="4"/>
          <tpl hier="12" item="7"/>
          <tpl fld="4" item="0"/>
        </tpls>
      </m>
      <m>
        <tpls c="8">
          <tpl hier="1" item="6"/>
          <tpl hier="4" item="3"/>
          <tpl fld="3" item="41"/>
          <tpl fld="2" item="22"/>
          <tpl hier="9" item="1"/>
          <tpl hier="11" item="4"/>
          <tpl hier="12" item="7"/>
          <tpl fld="4" item="0"/>
        </tpls>
      </m>
      <m>
        <tpls c="8">
          <tpl hier="1" item="6"/>
          <tpl hier="4" item="3"/>
          <tpl fld="3" item="8"/>
          <tpl fld="2" item="41"/>
          <tpl hier="9" item="1"/>
          <tpl hier="11" item="4"/>
          <tpl hier="12" item="7"/>
          <tpl fld="4" item="0"/>
        </tpls>
      </m>
      <m>
        <tpls c="8">
          <tpl hier="1" item="6"/>
          <tpl hier="4" item="3"/>
          <tpl fld="3" item="53"/>
          <tpl fld="2" item="39"/>
          <tpl hier="9" item="1"/>
          <tpl hier="11" item="4"/>
          <tpl hier="12" item="7"/>
          <tpl fld="4" item="0"/>
        </tpls>
      </m>
      <m>
        <tpls c="8">
          <tpl hier="1" item="6"/>
          <tpl hier="4" item="3"/>
          <tpl fld="3" item="27"/>
          <tpl fld="2" item="31"/>
          <tpl hier="9" item="1"/>
          <tpl hier="11" item="4"/>
          <tpl hier="12" item="7"/>
          <tpl fld="4" item="0"/>
        </tpls>
      </m>
      <m>
        <tpls c="8">
          <tpl hier="1" item="6"/>
          <tpl hier="4" item="3"/>
          <tpl fld="3" item="6"/>
          <tpl fld="2" item="27"/>
          <tpl hier="9" item="1"/>
          <tpl hier="11" item="4"/>
          <tpl hier="12" item="7"/>
          <tpl fld="4" item="0"/>
        </tpls>
      </m>
      <m>
        <tpls c="8">
          <tpl hier="1" item="6"/>
          <tpl hier="4" item="3"/>
          <tpl fld="3" item="49"/>
          <tpl fld="2" item="24"/>
          <tpl hier="9" item="1"/>
          <tpl hier="11" item="4"/>
          <tpl hier="12" item="7"/>
          <tpl fld="4" item="0"/>
        </tpls>
      </m>
      <m>
        <tpls c="8">
          <tpl hier="1" item="6"/>
          <tpl hier="4" item="3"/>
          <tpl fld="3" item="23"/>
          <tpl fld="2" item="13"/>
          <tpl hier="9" item="1"/>
          <tpl hier="11" item="4"/>
          <tpl hier="12" item="7"/>
          <tpl fld="4" item="0"/>
        </tpls>
      </m>
      <m>
        <tpls c="8">
          <tpl hier="1" item="6"/>
          <tpl hier="4" item="3"/>
          <tpl fld="3" item="34"/>
          <tpl fld="2" item="45"/>
          <tpl hier="9" item="1"/>
          <tpl hier="11" item="4"/>
          <tpl hier="12" item="7"/>
          <tpl fld="4" item="0"/>
        </tpls>
      </m>
      <m>
        <tpls c="8">
          <tpl hier="1" item="6"/>
          <tpl hier="4" item="3"/>
          <tpl fld="3" item="14"/>
          <tpl fld="2" item="38"/>
          <tpl hier="9" item="1"/>
          <tpl hier="11" item="4"/>
          <tpl hier="12" item="7"/>
          <tpl fld="4" item="0"/>
        </tpls>
      </m>
      <m>
        <tpls c="8">
          <tpl hier="1" item="6"/>
          <tpl hier="4" item="3"/>
          <tpl fld="3" item="20"/>
          <tpl fld="2" item="12"/>
          <tpl hier="9" item="1"/>
          <tpl hier="11" item="4"/>
          <tpl hier="12" item="7"/>
          <tpl fld="4" item="0"/>
        </tpls>
      </m>
      <m>
        <tpls c="8">
          <tpl hier="1" item="6"/>
          <tpl hier="4" item="3"/>
          <tpl fld="3" item="4"/>
          <tpl fld="2" item="32"/>
          <tpl hier="9" item="1"/>
          <tpl hier="11" item="4"/>
          <tpl hier="12" item="7"/>
          <tpl fld="4" item="0"/>
        </tpls>
      </m>
      <m>
        <tpls c="8">
          <tpl hier="1" item="6"/>
          <tpl hier="4" item="3"/>
          <tpl fld="3" item="51"/>
          <tpl fld="2" item="2"/>
          <tpl hier="9" item="1"/>
          <tpl hier="11" item="4"/>
          <tpl hier="12" item="7"/>
          <tpl fld="4" item="0"/>
        </tpls>
      </m>
      <m>
        <tpls c="8">
          <tpl hier="1" item="6"/>
          <tpl hier="4" item="3"/>
          <tpl fld="3" item="0"/>
          <tpl fld="2" item="57"/>
          <tpl hier="9" item="1"/>
          <tpl hier="11" item="4"/>
          <tpl hier="12" item="7"/>
          <tpl fld="4" item="0"/>
        </tpls>
      </m>
      <m>
        <tpls c="8">
          <tpl hier="1" item="6"/>
          <tpl hier="4" item="3"/>
          <tpl fld="3" item="55"/>
          <tpl fld="2" item="57"/>
          <tpl hier="9" item="1"/>
          <tpl hier="11" item="4"/>
          <tpl hier="12" item="7"/>
          <tpl fld="4" item="0"/>
        </tpls>
      </m>
      <m>
        <tpls c="8">
          <tpl hier="1" item="6"/>
          <tpl hier="4" item="3"/>
          <tpl fld="3" item="35"/>
          <tpl fld="2" item="61"/>
          <tpl hier="9" item="1"/>
          <tpl hier="11" item="4"/>
          <tpl hier="12" item="7"/>
          <tpl fld="4" item="0"/>
        </tpls>
      </m>
      <m>
        <tpls c="8">
          <tpl hier="1" item="6"/>
          <tpl hier="4" item="3"/>
          <tpl fld="3" item="40"/>
          <tpl fld="2" item="61"/>
          <tpl hier="9" item="1"/>
          <tpl hier="11" item="4"/>
          <tpl hier="12" item="7"/>
          <tpl fld="4" item="0"/>
        </tpls>
      </m>
      <m>
        <tpls c="8">
          <tpl hier="1" item="6"/>
          <tpl hier="4" item="3"/>
          <tpl fld="3" item="50"/>
          <tpl fld="2" item="61"/>
          <tpl hier="9" item="1"/>
          <tpl hier="11" item="4"/>
          <tpl hier="12" item="7"/>
          <tpl fld="4" item="0"/>
        </tpls>
      </m>
      <m>
        <tpls c="8">
          <tpl hier="1" item="6"/>
          <tpl hier="4" item="3"/>
          <tpl fld="3" item="49"/>
          <tpl fld="2" item="61"/>
          <tpl hier="9" item="1"/>
          <tpl hier="11" item="4"/>
          <tpl hier="12" item="7"/>
          <tpl fld="4" item="0"/>
        </tpls>
      </m>
      <m>
        <tpls c="8">
          <tpl hier="1" item="6"/>
          <tpl hier="4" item="3"/>
          <tpl fld="3" item="37"/>
          <tpl fld="2" item="79"/>
          <tpl hier="9" item="1"/>
          <tpl hier="11" item="4"/>
          <tpl hier="12" item="7"/>
          <tpl fld="4" item="0"/>
        </tpls>
      </m>
      <m>
        <tpls c="8">
          <tpl hier="1" item="6"/>
          <tpl hier="4" item="3"/>
          <tpl fld="3" item="39"/>
          <tpl fld="2" item="79"/>
          <tpl hier="9" item="1"/>
          <tpl hier="11" item="4"/>
          <tpl hier="12" item="7"/>
          <tpl fld="4" item="0"/>
        </tpls>
      </m>
      <m>
        <tpls c="8">
          <tpl hier="1" item="6"/>
          <tpl hier="4" item="3"/>
          <tpl fld="3" item="28"/>
          <tpl fld="2" item="79"/>
          <tpl hier="9" item="1"/>
          <tpl hier="11" item="4"/>
          <tpl hier="12" item="7"/>
          <tpl fld="4" item="0"/>
        </tpls>
      </m>
      <m>
        <tpls c="8">
          <tpl hier="1" item="6"/>
          <tpl hier="4" item="3"/>
          <tpl fld="3" item="19"/>
          <tpl fld="2" item="79"/>
          <tpl hier="9" item="1"/>
          <tpl hier="11" item="4"/>
          <tpl hier="12" item="7"/>
          <tpl fld="4" item="0"/>
        </tpls>
      </m>
      <m>
        <tpls c="8">
          <tpl hier="1" item="6"/>
          <tpl hier="4" item="3"/>
          <tpl fld="3" item="26"/>
          <tpl fld="2" item="46"/>
          <tpl hier="9" item="1"/>
          <tpl hier="11" item="4"/>
          <tpl hier="12" item="7"/>
          <tpl fld="4" item="0"/>
        </tpls>
      </m>
      <m>
        <tpls c="8">
          <tpl hier="1" item="6"/>
          <tpl hier="4" item="3"/>
          <tpl fld="3" item="25"/>
          <tpl fld="2" item="46"/>
          <tpl hier="9" item="1"/>
          <tpl hier="11" item="4"/>
          <tpl hier="12" item="7"/>
          <tpl fld="4" item="0"/>
        </tpls>
      </m>
      <m>
        <tpls c="8">
          <tpl hier="1" item="6"/>
          <tpl hier="4" item="3"/>
          <tpl fld="3" item="24"/>
          <tpl fld="2" item="46"/>
          <tpl hier="9" item="1"/>
          <tpl hier="11" item="4"/>
          <tpl hier="12" item="7"/>
          <tpl fld="4" item="0"/>
        </tpls>
      </m>
      <m>
        <tpls c="8">
          <tpl hier="1" item="6"/>
          <tpl hier="4" item="3"/>
          <tpl fld="3" item="23"/>
          <tpl fld="2" item="46"/>
          <tpl hier="9" item="1"/>
          <tpl hier="11" item="4"/>
          <tpl hier="12" item="7"/>
          <tpl fld="4" item="0"/>
        </tpls>
      </m>
      <m>
        <tpls c="8">
          <tpl hier="1" item="6"/>
          <tpl hier="4" item="3"/>
          <tpl fld="3" item="10"/>
          <tpl fld="2" item="51"/>
          <tpl hier="9" item="1"/>
          <tpl hier="11" item="4"/>
          <tpl hier="12" item="7"/>
          <tpl fld="4" item="0"/>
        </tpls>
      </m>
      <m>
        <tpls c="8">
          <tpl hier="1" item="6"/>
          <tpl hier="4" item="3"/>
          <tpl fld="3" item="12"/>
          <tpl fld="2" item="51"/>
          <tpl hier="9" item="1"/>
          <tpl hier="11" item="4"/>
          <tpl hier="12" item="7"/>
          <tpl fld="4" item="0"/>
        </tpls>
      </m>
      <m>
        <tpls c="8">
          <tpl hier="1" item="6"/>
          <tpl hier="4" item="3"/>
          <tpl fld="3" item="11"/>
          <tpl fld="2" item="51"/>
          <tpl hier="9" item="1"/>
          <tpl hier="11" item="4"/>
          <tpl hier="12" item="7"/>
          <tpl fld="4" item="0"/>
        </tpls>
      </m>
      <m>
        <tpls c="8">
          <tpl hier="1" item="6"/>
          <tpl hier="4" item="3"/>
          <tpl fld="3" item="9"/>
          <tpl fld="2" item="51"/>
          <tpl hier="9" item="1"/>
          <tpl hier="11" item="4"/>
          <tpl hier="12" item="7"/>
          <tpl fld="4" item="0"/>
        </tpls>
      </m>
      <m>
        <tpls c="8">
          <tpl hier="1" item="6"/>
          <tpl hier="4" item="3"/>
          <tpl fld="3" item="48"/>
          <tpl fld="1" item="1"/>
          <tpl hier="9" item="1"/>
          <tpl hier="11" item="4"/>
          <tpl hier="12" item="7"/>
          <tpl fld="4" item="0"/>
        </tpls>
      </m>
      <m>
        <tpls c="8">
          <tpl hier="1" item="6"/>
          <tpl hier="4" item="3"/>
          <tpl fld="3" item="46"/>
          <tpl fld="1" item="1"/>
          <tpl hier="9" item="1"/>
          <tpl hier="11" item="4"/>
          <tpl hier="12" item="7"/>
          <tpl fld="4" item="0"/>
        </tpls>
      </m>
      <m>
        <tpls c="8">
          <tpl hier="1" item="6"/>
          <tpl hier="4" item="3"/>
          <tpl fld="3" item="45"/>
          <tpl fld="1" item="1"/>
          <tpl hier="9" item="1"/>
          <tpl hier="11" item="4"/>
          <tpl hier="12" item="7"/>
          <tpl fld="4" item="0"/>
        </tpls>
      </m>
      <m>
        <tpls c="8">
          <tpl hier="1" item="6"/>
          <tpl hier="4" item="3"/>
          <tpl fld="3" item="47"/>
          <tpl fld="1" item="1"/>
          <tpl hier="9" item="1"/>
          <tpl hier="11" item="4"/>
          <tpl hier="12" item="7"/>
          <tpl fld="4" item="0"/>
        </tpls>
      </m>
      <m>
        <tpls c="8">
          <tpl hier="1" item="6"/>
          <tpl hier="4" item="3"/>
          <tpl fld="3" item="34"/>
          <tpl fld="2" item="58"/>
          <tpl hier="9" item="1"/>
          <tpl hier="11" item="4"/>
          <tpl hier="12" item="7"/>
          <tpl fld="4" item="0"/>
        </tpls>
      </m>
      <m>
        <tpls c="8">
          <tpl hier="1" item="6"/>
          <tpl hier="4" item="3"/>
          <tpl fld="3" item="36"/>
          <tpl fld="2" item="58"/>
          <tpl hier="9" item="1"/>
          <tpl hier="11" item="4"/>
          <tpl hier="12" item="7"/>
          <tpl fld="4" item="0"/>
        </tpls>
      </m>
      <m>
        <tpls c="8">
          <tpl hier="1" item="6"/>
          <tpl hier="4" item="3"/>
          <tpl fld="3" item="27"/>
          <tpl fld="2" item="58"/>
          <tpl hier="9" item="1"/>
          <tpl hier="11" item="4"/>
          <tpl hier="12" item="7"/>
          <tpl fld="4" item="0"/>
        </tpls>
      </m>
      <m>
        <tpls c="8">
          <tpl hier="1" item="6"/>
          <tpl hier="4" item="3"/>
          <tpl fld="3" item="33"/>
          <tpl fld="2" item="58"/>
          <tpl hier="9" item="1"/>
          <tpl hier="11" item="4"/>
          <tpl hier="12" item="7"/>
          <tpl fld="4" item="0"/>
        </tpls>
      </m>
      <m>
        <tpls c="8">
          <tpl hier="1" item="6"/>
          <tpl hier="4" item="3"/>
          <tpl fld="3" item="18"/>
          <tpl fld="2" item="63"/>
          <tpl hier="9" item="1"/>
          <tpl hier="11" item="4"/>
          <tpl hier="12" item="7"/>
          <tpl fld="4" item="0"/>
        </tpls>
      </m>
      <m>
        <tpls c="8">
          <tpl hier="1" item="6"/>
          <tpl hier="4" item="3"/>
          <tpl fld="3" item="22"/>
          <tpl fld="2" item="63"/>
          <tpl hier="9" item="1"/>
          <tpl hier="11" item="4"/>
          <tpl hier="12" item="7"/>
          <tpl fld="4" item="0"/>
        </tpls>
      </m>
      <m>
        <tpls c="8">
          <tpl hier="1" item="6"/>
          <tpl hier="4" item="3"/>
          <tpl fld="3" item="17"/>
          <tpl fld="2" item="63"/>
          <tpl hier="9" item="1"/>
          <tpl hier="11" item="4"/>
          <tpl hier="12" item="7"/>
          <tpl fld="4" item="0"/>
        </tpls>
      </m>
      <m>
        <tpls c="8">
          <tpl hier="1" item="6"/>
          <tpl hier="4" item="3"/>
          <tpl fld="3" item="21"/>
          <tpl fld="2" item="63"/>
          <tpl hier="9" item="1"/>
          <tpl hier="11" item="4"/>
          <tpl hier="12" item="7"/>
          <tpl fld="4" item="0"/>
        </tpls>
      </m>
      <m>
        <tpls c="8">
          <tpl hier="1" item="6"/>
          <tpl hier="4" item="3"/>
          <tpl fld="3" item="8"/>
          <tpl fld="2" item="82"/>
          <tpl hier="9" item="1"/>
          <tpl hier="11" item="4"/>
          <tpl hier="12" item="7"/>
          <tpl fld="4" item="0"/>
        </tpls>
      </m>
      <m>
        <tpls c="8">
          <tpl hier="1" item="6"/>
          <tpl hier="4" item="3"/>
          <tpl fld="3" item="7"/>
          <tpl fld="2" item="82"/>
          <tpl hier="9" item="1"/>
          <tpl hier="11" item="4"/>
          <tpl hier="12" item="7"/>
          <tpl fld="4" item="0"/>
        </tpls>
      </m>
      <m>
        <tpls c="8">
          <tpl hier="1" item="6"/>
          <tpl hier="4" item="3"/>
          <tpl fld="3" item="6"/>
          <tpl fld="2" item="82"/>
          <tpl hier="9" item="1"/>
          <tpl hier="11" item="4"/>
          <tpl hier="12" item="7"/>
          <tpl fld="4" item="0"/>
        </tpls>
      </m>
      <m>
        <tpls c="8">
          <tpl hier="1" item="6"/>
          <tpl hier="4" item="3"/>
          <tpl fld="3" item="5"/>
          <tpl fld="2" item="82"/>
          <tpl hier="9" item="1"/>
          <tpl hier="11" item="4"/>
          <tpl hier="12" item="7"/>
          <tpl fld="4" item="0"/>
        </tpls>
      </m>
      <m>
        <tpls c="8">
          <tpl hier="1" item="6"/>
          <tpl hier="4" item="3"/>
          <tpl fld="3" item="56"/>
          <tpl fld="2" item="47"/>
          <tpl hier="9" item="1"/>
          <tpl hier="11" item="4"/>
          <tpl hier="12" item="7"/>
          <tpl fld="4" item="0"/>
        </tpls>
      </m>
      <m>
        <tpls c="8">
          <tpl hier="1" item="6"/>
          <tpl hier="4" item="3"/>
          <tpl fld="3" item="0"/>
          <tpl fld="2" item="47"/>
          <tpl hier="9" item="1"/>
          <tpl hier="11" item="4"/>
          <tpl hier="12" item="7"/>
          <tpl fld="4" item="0"/>
        </tpls>
      </m>
      <m>
        <tpls c="8">
          <tpl hier="1" item="6"/>
          <tpl hier="4" item="3"/>
          <tpl fld="3" item="55"/>
          <tpl fld="2" item="47"/>
          <tpl hier="9" item="1"/>
          <tpl hier="11" item="4"/>
          <tpl hier="12" item="7"/>
          <tpl fld="4" item="0"/>
        </tpls>
      </m>
      <m>
        <tpls c="8">
          <tpl hier="1" item="6"/>
          <tpl hier="4" item="3"/>
          <tpl fld="3" item="35"/>
          <tpl fld="2" item="52"/>
          <tpl hier="9" item="1"/>
          <tpl hier="11" item="4"/>
          <tpl hier="12" item="7"/>
          <tpl fld="4" item="0"/>
        </tpls>
      </m>
      <m>
        <tpls c="8">
          <tpl hier="1" item="6"/>
          <tpl hier="4" item="3"/>
          <tpl fld="3" item="40"/>
          <tpl fld="2" item="52"/>
          <tpl hier="9" item="1"/>
          <tpl hier="11" item="4"/>
          <tpl hier="12" item="7"/>
          <tpl fld="4" item="0"/>
        </tpls>
      </m>
      <m>
        <tpls c="8">
          <tpl hier="1" item="6"/>
          <tpl hier="4" item="3"/>
          <tpl fld="3" item="50"/>
          <tpl fld="2" item="52"/>
          <tpl hier="9" item="1"/>
          <tpl hier="11" item="4"/>
          <tpl hier="12" item="7"/>
          <tpl fld="4" item="0"/>
        </tpls>
      </m>
      <m>
        <tpls c="8">
          <tpl hier="1" item="6"/>
          <tpl hier="4" item="3"/>
          <tpl fld="3" item="49"/>
          <tpl fld="2" item="52"/>
          <tpl hier="9" item="1"/>
          <tpl hier="11" item="4"/>
          <tpl hier="12" item="7"/>
          <tpl fld="4" item="0"/>
        </tpls>
      </m>
      <m>
        <tpls c="8">
          <tpl hier="1" item="6"/>
          <tpl hier="4" item="3"/>
          <tpl fld="3" item="37"/>
          <tpl fld="2" item="56"/>
          <tpl hier="9" item="1"/>
          <tpl hier="11" item="4"/>
          <tpl hier="12" item="7"/>
          <tpl fld="4" item="0"/>
        </tpls>
      </m>
      <m>
        <tpls c="8">
          <tpl hier="1" item="6"/>
          <tpl hier="4" item="3"/>
          <tpl fld="3" item="39"/>
          <tpl fld="2" item="56"/>
          <tpl hier="9" item="1"/>
          <tpl hier="11" item="4"/>
          <tpl hier="12" item="7"/>
          <tpl fld="4" item="0"/>
        </tpls>
      </m>
      <m>
        <tpls c="8">
          <tpl hier="1" item="6"/>
          <tpl hier="4" item="3"/>
          <tpl fld="3" item="28"/>
          <tpl fld="2" item="56"/>
          <tpl hier="9" item="1"/>
          <tpl hier="11" item="4"/>
          <tpl hier="12" item="7"/>
          <tpl fld="4" item="0"/>
        </tpls>
      </m>
      <m>
        <tpls c="8">
          <tpl hier="1" item="6"/>
          <tpl hier="4" item="3"/>
          <tpl fld="3" item="19"/>
          <tpl fld="2" item="56"/>
          <tpl hier="9" item="1"/>
          <tpl hier="11" item="4"/>
          <tpl hier="12" item="7"/>
          <tpl fld="4" item="0"/>
        </tpls>
      </m>
      <m>
        <tpls c="8">
          <tpl hier="1" item="6"/>
          <tpl hier="4" item="3"/>
          <tpl fld="3" item="26"/>
          <tpl fld="2" item="60"/>
          <tpl hier="9" item="1"/>
          <tpl hier="11" item="4"/>
          <tpl hier="12" item="7"/>
          <tpl fld="4" item="0"/>
        </tpls>
      </m>
      <m>
        <tpls c="8">
          <tpl hier="1" item="6"/>
          <tpl hier="4" item="3"/>
          <tpl fld="3" item="25"/>
          <tpl fld="2" item="60"/>
          <tpl hier="9" item="1"/>
          <tpl hier="11" item="4"/>
          <tpl hier="12" item="7"/>
          <tpl fld="4" item="0"/>
        </tpls>
      </m>
      <m>
        <tpls c="8">
          <tpl hier="1" item="6"/>
          <tpl hier="4" item="3"/>
          <tpl fld="3" item="24"/>
          <tpl fld="2" item="60"/>
          <tpl hier="9" item="1"/>
          <tpl hier="11" item="4"/>
          <tpl hier="12" item="7"/>
          <tpl fld="4" item="0"/>
        </tpls>
      </m>
      <m>
        <tpls c="8">
          <tpl hier="1" item="6"/>
          <tpl hier="4" item="3"/>
          <tpl fld="3" item="23"/>
          <tpl fld="2" item="60"/>
          <tpl hier="9" item="1"/>
          <tpl hier="11" item="4"/>
          <tpl hier="12" item="7"/>
          <tpl fld="4" item="0"/>
        </tpls>
      </m>
      <m>
        <tpls c="8">
          <tpl hier="1" item="6"/>
          <tpl hier="4" item="3"/>
          <tpl fld="3" item="10"/>
          <tpl fld="2" item="55"/>
          <tpl hier="9" item="1"/>
          <tpl hier="11" item="4"/>
          <tpl hier="12" item="7"/>
          <tpl fld="4" item="0"/>
        </tpls>
      </m>
      <m>
        <tpls c="8">
          <tpl hier="1" item="6"/>
          <tpl hier="4" item="3"/>
          <tpl fld="3" item="12"/>
          <tpl fld="2" item="55"/>
          <tpl hier="9" item="1"/>
          <tpl hier="11" item="4"/>
          <tpl hier="12" item="7"/>
          <tpl fld="4" item="0"/>
        </tpls>
      </m>
      <m>
        <tpls c="8">
          <tpl hier="1" item="6"/>
          <tpl hier="4" item="3"/>
          <tpl fld="3" item="11"/>
          <tpl fld="2" item="55"/>
          <tpl hier="9" item="1"/>
          <tpl hier="11" item="4"/>
          <tpl hier="12" item="7"/>
          <tpl fld="4" item="0"/>
        </tpls>
      </m>
      <m>
        <tpls c="8">
          <tpl hier="1" item="6"/>
          <tpl hier="4" item="3"/>
          <tpl fld="3" item="9"/>
          <tpl fld="2" item="55"/>
          <tpl hier="9" item="1"/>
          <tpl hier="11" item="4"/>
          <tpl hier="12" item="7"/>
          <tpl fld="4" item="0"/>
        </tpls>
      </m>
      <m>
        <tpls c="8">
          <tpl hier="1" item="6"/>
          <tpl hier="4" item="3"/>
          <tpl fld="3" item="57"/>
          <tpl fld="2" item="42"/>
          <tpl hier="9" item="1"/>
          <tpl hier="11" item="4"/>
          <tpl hier="12" item="7"/>
          <tpl fld="4" item="0"/>
        </tpls>
      </m>
      <m>
        <tpls c="8">
          <tpl hier="1" item="6"/>
          <tpl hier="4" item="3"/>
          <tpl fld="3" item="3"/>
          <tpl fld="2" item="42"/>
          <tpl hier="9" item="1"/>
          <tpl hier="11" item="4"/>
          <tpl hier="12" item="7"/>
          <tpl fld="4" item="0"/>
        </tpls>
      </m>
      <m>
        <tpls c="8">
          <tpl hier="1" item="6"/>
          <tpl hier="4" item="3"/>
          <tpl fld="3" item="1"/>
          <tpl fld="2" item="42"/>
          <tpl hier="9" item="1"/>
          <tpl hier="11" item="4"/>
          <tpl hier="12" item="7"/>
          <tpl fld="4" item="0"/>
        </tpls>
      </m>
      <m>
        <tpls c="8">
          <tpl hier="1" item="6"/>
          <tpl hier="4" item="3"/>
          <tpl fld="3" item="20"/>
          <tpl fld="2" item="62"/>
          <tpl hier="9" item="1"/>
          <tpl hier="11" item="4"/>
          <tpl hier="12" item="7"/>
          <tpl fld="4" item="0"/>
        </tpls>
      </m>
      <m>
        <tpls c="8">
          <tpl hier="1" item="6"/>
          <tpl hier="4" item="3"/>
          <tpl fld="3" item="51"/>
          <tpl fld="2" item="62"/>
          <tpl hier="9" item="1"/>
          <tpl hier="11" item="4"/>
          <tpl hier="12" item="7"/>
          <tpl fld="4" item="0"/>
        </tpls>
      </m>
      <m>
        <tpls c="8">
          <tpl hier="1" item="6"/>
          <tpl hier="4" item="3"/>
          <tpl fld="3" item="38"/>
          <tpl fld="2" item="62"/>
          <tpl hier="9" item="1"/>
          <tpl hier="11" item="4"/>
          <tpl hier="12" item="7"/>
          <tpl fld="4" item="0"/>
        </tpls>
      </m>
      <m>
        <tpls c="8">
          <tpl hier="1" item="6"/>
          <tpl hier="4" item="3"/>
          <tpl fld="3" item="44"/>
          <tpl fld="2" item="77"/>
          <tpl hier="9" item="1"/>
          <tpl hier="11" item="4"/>
          <tpl hier="12" item="7"/>
          <tpl fld="4" item="0"/>
        </tpls>
      </m>
      <m>
        <tpls c="8">
          <tpl hier="1" item="6"/>
          <tpl hier="4" item="3"/>
          <tpl fld="3" item="43"/>
          <tpl fld="2" item="77"/>
          <tpl hier="9" item="1"/>
          <tpl hier="11" item="4"/>
          <tpl hier="12" item="7"/>
          <tpl fld="4" item="0"/>
        </tpls>
      </m>
      <m>
        <tpls c="8">
          <tpl hier="1" item="6"/>
          <tpl hier="4" item="3"/>
          <tpl fld="3" item="42"/>
          <tpl fld="2" item="77"/>
          <tpl hier="9" item="1"/>
          <tpl hier="11" item="4"/>
          <tpl hier="12" item="7"/>
          <tpl fld="4" item="0"/>
        </tpls>
      </m>
      <m>
        <tpls c="8">
          <tpl hier="1" item="6"/>
          <tpl hier="4" item="3"/>
          <tpl fld="3" item="41"/>
          <tpl fld="2" item="77"/>
          <tpl hier="9" item="1"/>
          <tpl hier="11" item="4"/>
          <tpl hier="12" item="7"/>
          <tpl fld="4" item="0"/>
        </tpls>
      </m>
      <m>
        <tpls c="8">
          <tpl hier="1" item="6"/>
          <tpl hier="4" item="3"/>
          <tpl fld="3" item="32"/>
          <tpl fld="2" item="28"/>
          <tpl hier="9" item="1"/>
          <tpl hier="11" item="4"/>
          <tpl hier="12" item="7"/>
          <tpl fld="4" item="0"/>
        </tpls>
      </m>
      <m>
        <tpls c="8">
          <tpl hier="1" item="6"/>
          <tpl hier="4" item="3"/>
          <tpl fld="3" item="31"/>
          <tpl fld="2" item="28"/>
          <tpl hier="9" item="1"/>
          <tpl hier="11" item="4"/>
          <tpl hier="12" item="7"/>
          <tpl fld="4" item="0"/>
        </tpls>
      </m>
      <m>
        <tpls c="8">
          <tpl hier="1" item="6"/>
          <tpl hier="4" item="3"/>
          <tpl fld="3" item="30"/>
          <tpl fld="2" item="28"/>
          <tpl hier="9" item="1"/>
          <tpl hier="11" item="4"/>
          <tpl hier="12" item="7"/>
          <tpl fld="4" item="0"/>
        </tpls>
      </m>
      <m>
        <tpls c="8">
          <tpl hier="1" item="6"/>
          <tpl hier="4" item="3"/>
          <tpl fld="3" item="29"/>
          <tpl fld="2" item="28"/>
          <tpl hier="9" item="1"/>
          <tpl hier="11" item="4"/>
          <tpl hier="12" item="7"/>
          <tpl fld="4" item="0"/>
        </tpls>
      </m>
      <m>
        <tpls c="8">
          <tpl hier="1" item="6"/>
          <tpl hier="4" item="3"/>
          <tpl fld="3" item="16"/>
          <tpl fld="2" item="35"/>
          <tpl hier="9" item="1"/>
          <tpl hier="11" item="4"/>
          <tpl hier="12" item="7"/>
          <tpl fld="4" item="0"/>
        </tpls>
      </m>
      <m>
        <tpls c="8">
          <tpl hier="1" item="6"/>
          <tpl hier="4" item="3"/>
          <tpl fld="3" item="15"/>
          <tpl fld="2" item="35"/>
          <tpl hier="9" item="1"/>
          <tpl hier="11" item="4"/>
          <tpl hier="12" item="7"/>
          <tpl fld="4" item="0"/>
        </tpls>
      </m>
      <m>
        <tpls c="8">
          <tpl hier="1" item="6"/>
          <tpl hier="4" item="3"/>
          <tpl fld="3" item="14"/>
          <tpl fld="2" item="35"/>
          <tpl hier="9" item="1"/>
          <tpl hier="11" item="4"/>
          <tpl hier="12" item="7"/>
          <tpl fld="4" item="0"/>
        </tpls>
      </m>
      <m>
        <tpls c="8">
          <tpl hier="1" item="6"/>
          <tpl hier="4" item="3"/>
          <tpl fld="3" item="13"/>
          <tpl fld="2" item="35"/>
          <tpl hier="9" item="1"/>
          <tpl hier="11" item="4"/>
          <tpl hier="12" item="7"/>
          <tpl fld="4" item="0"/>
        </tpls>
      </m>
      <m>
        <tpls c="8">
          <tpl hier="1" item="6"/>
          <tpl hier="4" item="3"/>
          <tpl fld="3" item="4"/>
          <tpl fld="2" item="40"/>
          <tpl hier="9" item="1"/>
          <tpl hier="11" item="4"/>
          <tpl hier="12" item="7"/>
          <tpl fld="4" item="0"/>
        </tpls>
      </m>
      <m>
        <tpls c="8">
          <tpl hier="1" item="6"/>
          <tpl hier="4" item="3"/>
          <tpl fld="3" item="58"/>
          <tpl fld="2" item="40"/>
          <tpl hier="9" item="1"/>
          <tpl hier="11" item="4"/>
          <tpl hier="12" item="7"/>
          <tpl fld="4" item="0"/>
        </tpls>
      </m>
      <m>
        <tpls c="8">
          <tpl hier="1" item="6"/>
          <tpl hier="4" item="3"/>
          <tpl fld="3" item="2"/>
          <tpl fld="2" item="40"/>
          <tpl hier="9" item="1"/>
          <tpl hier="11" item="4"/>
          <tpl hier="12" item="7"/>
          <tpl fld="4" item="0"/>
        </tpls>
      </m>
      <m>
        <tpls c="8">
          <tpl hier="1" item="6"/>
          <tpl hier="4" item="3"/>
          <tpl fld="3" item="54"/>
          <tpl fld="2" item="54"/>
          <tpl hier="9" item="1"/>
          <tpl hier="11" item="4"/>
          <tpl hier="12" item="7"/>
          <tpl fld="4" item="0"/>
        </tpls>
      </m>
      <m>
        <tpls c="8">
          <tpl hier="1" item="6"/>
          <tpl hier="4" item="3"/>
          <tpl fld="3" item="53"/>
          <tpl fld="2" item="54"/>
          <tpl hier="9" item="1"/>
          <tpl hier="11" item="4"/>
          <tpl hier="12" item="7"/>
          <tpl fld="4" item="0"/>
        </tpls>
      </m>
      <m>
        <tpls c="8">
          <tpl hier="1" item="6"/>
          <tpl hier="4" item="3"/>
          <tpl fld="3" item="52"/>
          <tpl fld="2" item="54"/>
          <tpl hier="9" item="1"/>
          <tpl hier="11" item="4"/>
          <tpl hier="12" item="7"/>
          <tpl fld="4" item="0"/>
        </tpls>
      </m>
      <m>
        <tpls c="8">
          <tpl hier="1" item="6"/>
          <tpl hier="4" item="3"/>
          <tpl fld="3" item="48"/>
          <tpl fld="2" item="59"/>
          <tpl hier="9" item="1"/>
          <tpl hier="11" item="4"/>
          <tpl hier="12" item="7"/>
          <tpl fld="4" item="0"/>
        </tpls>
      </m>
      <m>
        <tpls c="8">
          <tpl hier="1" item="6"/>
          <tpl hier="4" item="3"/>
          <tpl fld="3" item="46"/>
          <tpl fld="2" item="59"/>
          <tpl hier="9" item="1"/>
          <tpl hier="11" item="4"/>
          <tpl hier="12" item="7"/>
          <tpl fld="4" item="0"/>
        </tpls>
      </m>
      <m>
        <tpls c="8">
          <tpl hier="1" item="6"/>
          <tpl hier="4" item="3"/>
          <tpl fld="3" item="42"/>
          <tpl fld="2" item="59"/>
          <tpl hier="9" item="1"/>
          <tpl hier="11" item="4"/>
          <tpl hier="12" item="7"/>
          <tpl fld="4" item="0"/>
        </tpls>
      </m>
      <m>
        <tpls c="8">
          <tpl hier="1" item="6"/>
          <tpl hier="4" item="3"/>
          <tpl fld="3" item="33"/>
          <tpl fld="2" item="59"/>
          <tpl hier="9" item="1"/>
          <tpl hier="11" item="4"/>
          <tpl hier="12" item="7"/>
          <tpl fld="4" item="0"/>
        </tpls>
      </m>
      <m>
        <tpls c="8">
          <tpl hier="1" item="6"/>
          <tpl hier="4" item="3"/>
          <tpl fld="3" item="10"/>
          <tpl fld="2" item="65"/>
          <tpl hier="9" item="1"/>
          <tpl hier="11" item="4"/>
          <tpl hier="12" item="7"/>
          <tpl fld="4" item="0"/>
        </tpls>
      </m>
      <m>
        <tpls c="8">
          <tpl hier="1" item="6"/>
          <tpl hier="4" item="3"/>
          <tpl fld="3" item="58"/>
          <tpl fld="2" item="65"/>
          <tpl hier="9" item="1"/>
          <tpl hier="11" item="4"/>
          <tpl hier="12" item="7"/>
          <tpl fld="4" item="0"/>
        </tpls>
      </m>
      <m>
        <tpls c="8">
          <tpl hier="1" item="6"/>
          <tpl hier="4" item="3"/>
          <tpl fld="3" item="55"/>
          <tpl fld="2" item="65"/>
          <tpl hier="9" item="1"/>
          <tpl hier="11" item="4"/>
          <tpl hier="12" item="7"/>
          <tpl fld="4" item="0"/>
        </tpls>
      </m>
      <m>
        <tpls c="8">
          <tpl hier="1" item="6"/>
          <tpl hier="4" item="3"/>
          <tpl fld="3" item="37"/>
          <tpl fld="2" item="85"/>
          <tpl hier="9" item="1"/>
          <tpl hier="11" item="4"/>
          <tpl hier="12" item="7"/>
          <tpl fld="4" item="0"/>
        </tpls>
      </m>
      <m>
        <tpls c="8">
          <tpl hier="1" item="6"/>
          <tpl hier="4" item="3"/>
          <tpl fld="3" item="25"/>
          <tpl fld="2" item="85"/>
          <tpl hier="9" item="1"/>
          <tpl hier="11" item="4"/>
          <tpl hier="12" item="7"/>
          <tpl fld="4" item="0"/>
        </tpls>
      </m>
      <m>
        <tpls c="8">
          <tpl hier="1" item="6"/>
          <tpl hier="4" item="3"/>
          <tpl fld="3" item="14"/>
          <tpl fld="2" item="85"/>
          <tpl hier="9" item="1"/>
          <tpl hier="11" item="4"/>
          <tpl hier="12" item="7"/>
          <tpl fld="4" item="0"/>
        </tpls>
      </m>
      <m>
        <tpls c="8">
          <tpl hier="1" item="6"/>
          <tpl hier="4" item="3"/>
          <tpl fld="3" item="46"/>
          <tpl fld="2" item="49"/>
          <tpl hier="9" item="1"/>
          <tpl hier="11" item="4"/>
          <tpl hier="12" item="7"/>
          <tpl fld="4" item="0"/>
        </tpls>
      </m>
      <m>
        <tpls c="8">
          <tpl hier="1" item="6"/>
          <tpl hier="4" item="3"/>
          <tpl fld="3" item="30"/>
          <tpl fld="2" item="49"/>
          <tpl hier="9" item="1"/>
          <tpl hier="11" item="4"/>
          <tpl hier="12" item="7"/>
          <tpl fld="4" item="0"/>
        </tpls>
      </m>
      <m>
        <tpls c="8">
          <tpl hier="1" item="6"/>
          <tpl hier="4" item="3"/>
          <tpl fld="3" item="9"/>
          <tpl fld="2" item="49"/>
          <tpl hier="9" item="1"/>
          <tpl hier="11" item="4"/>
          <tpl hier="12" item="7"/>
          <tpl fld="4" item="0"/>
        </tpls>
      </m>
      <m>
        <tpls c="8">
          <tpl hier="1" item="6"/>
          <tpl hier="4" item="3"/>
          <tpl fld="3" item="40"/>
          <tpl fld="2" item="44"/>
          <tpl hier="9" item="1"/>
          <tpl hier="11" item="4"/>
          <tpl hier="12" item="7"/>
          <tpl fld="4" item="0"/>
        </tpls>
      </m>
      <m>
        <tpls c="8">
          <tpl hier="1" item="6"/>
          <tpl hier="4" item="3"/>
          <tpl fld="3" item="28"/>
          <tpl fld="2" item="44"/>
          <tpl hier="9" item="1"/>
          <tpl hier="11" item="4"/>
          <tpl hier="12" item="7"/>
          <tpl fld="4" item="0"/>
        </tpls>
      </m>
      <m>
        <tpls c="8">
          <tpl hier="1" item="6"/>
          <tpl hier="4" item="3"/>
          <tpl fld="3" item="23"/>
          <tpl fld="2" item="44"/>
          <tpl hier="9" item="1"/>
          <tpl hier="11" item="4"/>
          <tpl hier="12" item="7"/>
          <tpl fld="4" item="0"/>
        </tpls>
      </m>
      <m>
        <tpls c="8">
          <tpl hier="1" item="6"/>
          <tpl hier="4" item="3"/>
          <tpl fld="3" item="56"/>
          <tpl fld="2" item="34"/>
          <tpl hier="9" item="1"/>
          <tpl hier="11" item="4"/>
          <tpl hier="12" item="7"/>
          <tpl fld="4" item="0"/>
        </tpls>
      </m>
      <m>
        <tpls c="8">
          <tpl hier="1" item="6"/>
          <tpl hier="4" item="3"/>
          <tpl fld="3" item="24"/>
          <tpl fld="2" item="34"/>
          <tpl hier="9" item="1"/>
          <tpl hier="11" item="4"/>
          <tpl hier="12" item="7"/>
          <tpl fld="4" item="0"/>
        </tpls>
      </m>
      <m>
        <tpls c="8">
          <tpl hier="1" item="6"/>
          <tpl hier="4" item="3"/>
          <tpl fld="3" item="7"/>
          <tpl fld="2" item="64"/>
          <tpl hier="9" item="1"/>
          <tpl hier="11" item="4"/>
          <tpl hier="12" item="7"/>
          <tpl fld="4" item="0"/>
        </tpls>
      </m>
      <m>
        <tpls c="8">
          <tpl hier="1" item="6"/>
          <tpl hier="4" item="3"/>
          <tpl fld="3" item="13"/>
          <tpl fld="2" item="64"/>
          <tpl hier="9" item="1"/>
          <tpl hier="11" item="4"/>
          <tpl hier="12" item="7"/>
          <tpl fld="4" item="0"/>
        </tpls>
      </m>
      <m>
        <tpls c="8">
          <tpl hier="1" item="6"/>
          <tpl hier="4" item="3"/>
          <tpl fld="3" item="45"/>
          <tpl fld="2" item="33"/>
          <tpl hier="9" item="1"/>
          <tpl hier="11" item="4"/>
          <tpl hier="12" item="7"/>
          <tpl fld="4" item="0"/>
        </tpls>
      </m>
      <m>
        <tpls c="8">
          <tpl hier="1" item="6"/>
          <tpl hier="4" item="3"/>
          <tpl fld="3" item="51"/>
          <tpl fld="2" item="43"/>
          <tpl hier="9" item="1"/>
          <tpl hier="11" item="4"/>
          <tpl hier="12" item="7"/>
          <tpl fld="4" item="0"/>
        </tpls>
      </m>
      <m>
        <tpls c="8">
          <tpl hier="1" item="6"/>
          <tpl hier="4" item="3"/>
          <tpl fld="3" item="33"/>
          <tpl fld="2" item="22"/>
          <tpl hier="9" item="1"/>
          <tpl hier="11" item="4"/>
          <tpl hier="12" item="7"/>
          <tpl fld="4" item="0"/>
        </tpls>
      </m>
      <m>
        <tpls c="8">
          <tpl hier="1" item="6"/>
          <tpl hier="4" item="3"/>
          <tpl fld="3" item="4"/>
          <tpl fld="2" item="41"/>
          <tpl hier="9" item="1"/>
          <tpl hier="11" item="4"/>
          <tpl hier="12" item="7"/>
          <tpl fld="4" item="0"/>
        </tpls>
      </m>
      <m>
        <tpls c="8">
          <tpl hier="1" item="6"/>
          <tpl hier="4" item="3"/>
          <tpl fld="3" item="55"/>
          <tpl fld="2" item="39"/>
          <tpl hier="9" item="1"/>
          <tpl hier="11" item="4"/>
          <tpl hier="12" item="7"/>
          <tpl fld="4" item="0"/>
        </tpls>
      </m>
      <m>
        <tpls c="8">
          <tpl hier="1" item="6"/>
          <tpl hier="4" item="3"/>
          <tpl fld="3" item="19"/>
          <tpl fld="2" item="31"/>
          <tpl hier="9" item="1"/>
          <tpl hier="11" item="4"/>
          <tpl hier="12" item="7"/>
          <tpl fld="4" item="0"/>
        </tpls>
      </m>
      <m>
        <tpls c="8">
          <tpl hier="1" item="6"/>
          <tpl hier="4" item="3"/>
          <tpl fld="3" item="9"/>
          <tpl fld="2" item="27"/>
          <tpl hier="9" item="1"/>
          <tpl hier="11" item="4"/>
          <tpl hier="12" item="7"/>
          <tpl fld="4" item="0"/>
        </tpls>
      </m>
      <m>
        <tpls c="8">
          <tpl hier="1" item="6"/>
          <tpl hier="4" item="3"/>
          <tpl fld="3" item="44"/>
          <tpl fld="2" item="17"/>
          <tpl hier="9" item="1"/>
          <tpl hier="11" item="4"/>
          <tpl hier="12" item="7"/>
          <tpl fld="4" item="0"/>
        </tpls>
      </m>
      <m>
        <tpls c="8">
          <tpl hier="1" item="6"/>
          <tpl hier="4" item="3"/>
          <tpl fld="3" item="16"/>
          <tpl fld="2" item="23"/>
          <tpl hier="9" item="1"/>
          <tpl hier="11" item="4"/>
          <tpl hier="12" item="7"/>
          <tpl fld="4" item="0"/>
        </tpls>
      </m>
      <m>
        <tpls c="8">
          <tpl hier="1" item="6"/>
          <tpl hier="4" item="3"/>
          <tpl fld="3" item="22"/>
          <tpl fld="2" item="45"/>
          <tpl hier="9" item="1"/>
          <tpl hier="11" item="4"/>
          <tpl hier="12" item="7"/>
          <tpl fld="4" item="0"/>
        </tpls>
      </m>
      <m>
        <tpls c="8">
          <tpl hier="1" item="6"/>
          <tpl hier="4" item="3"/>
          <tpl fld="3" item="5"/>
          <tpl fld="2" item="38"/>
          <tpl hier="9" item="1"/>
          <tpl hier="11" item="4"/>
          <tpl hier="12" item="7"/>
          <tpl fld="4" item="0"/>
        </tpls>
      </m>
      <m>
        <tpls c="8">
          <tpl hier="1" item="6"/>
          <tpl hier="4" item="3"/>
          <tpl fld="3" item="42"/>
          <tpl fld="2" item="12"/>
          <tpl hier="9" item="1"/>
          <tpl hier="11" item="4"/>
          <tpl hier="12" item="7"/>
          <tpl fld="4" item="0"/>
        </tpls>
      </m>
      <m>
        <tpls c="8">
          <tpl hier="1" item="6"/>
          <tpl hier="4" item="3"/>
          <tpl fld="3" item="11"/>
          <tpl fld="2" item="32"/>
          <tpl hier="9" item="1"/>
          <tpl hier="11" item="4"/>
          <tpl hier="12" item="7"/>
          <tpl fld="4" item="0"/>
        </tpls>
      </m>
      <m>
        <tpls c="8">
          <tpl hier="1" item="6"/>
          <tpl hier="4" item="3"/>
          <tpl fld="3" item="43"/>
          <tpl fld="2" item="8"/>
          <tpl hier="9" item="1"/>
          <tpl hier="11" item="4"/>
          <tpl hier="12" item="7"/>
          <tpl fld="4" item="0"/>
        </tpls>
      </m>
      <m>
        <tpls c="8">
          <tpl hier="1" item="6"/>
          <tpl hier="4" item="3"/>
          <tpl fld="3" item="54"/>
          <tpl fld="2" item="57"/>
          <tpl hier="9" item="1"/>
          <tpl hier="11" item="4"/>
          <tpl hier="12" item="7"/>
          <tpl fld="4" item="0"/>
        </tpls>
      </m>
      <m>
        <tpls c="8">
          <tpl hier="1" item="6"/>
          <tpl hier="4" item="3"/>
          <tpl fld="3" item="53"/>
          <tpl fld="2" item="57"/>
          <tpl hier="9" item="1"/>
          <tpl hier="11" item="4"/>
          <tpl hier="12" item="7"/>
          <tpl fld="4" item="0"/>
        </tpls>
      </m>
      <m>
        <tpls c="8">
          <tpl hier="1" item="6"/>
          <tpl hier="4" item="3"/>
          <tpl fld="3" item="52"/>
          <tpl fld="2" item="57"/>
          <tpl hier="9" item="1"/>
          <tpl hier="11" item="4"/>
          <tpl hier="12" item="7"/>
          <tpl fld="4" item="0"/>
        </tpls>
      </m>
      <m>
        <tpls c="8">
          <tpl hier="1" item="6"/>
          <tpl hier="4" item="3"/>
          <tpl fld="3" item="48"/>
          <tpl fld="2" item="61"/>
          <tpl hier="9" item="1"/>
          <tpl hier="11" item="4"/>
          <tpl hier="12" item="7"/>
          <tpl fld="4" item="0"/>
        </tpls>
      </m>
      <m>
        <tpls c="8">
          <tpl hier="1" item="6"/>
          <tpl hier="4" item="3"/>
          <tpl fld="3" item="46"/>
          <tpl fld="2" item="61"/>
          <tpl hier="9" item="1"/>
          <tpl hier="11" item="4"/>
          <tpl hier="12" item="7"/>
          <tpl fld="4" item="0"/>
        </tpls>
      </m>
      <m>
        <tpls c="8">
          <tpl hier="1" item="6"/>
          <tpl hier="4" item="3"/>
          <tpl fld="3" item="45"/>
          <tpl fld="2" item="61"/>
          <tpl hier="9" item="1"/>
          <tpl hier="11" item="4"/>
          <tpl hier="12" item="7"/>
          <tpl fld="4" item="0"/>
        </tpls>
      </m>
      <m>
        <tpls c="8">
          <tpl hier="1" item="6"/>
          <tpl hier="4" item="3"/>
          <tpl fld="3" item="47"/>
          <tpl fld="2" item="61"/>
          <tpl hier="9" item="1"/>
          <tpl hier="11" item="4"/>
          <tpl hier="12" item="7"/>
          <tpl fld="4" item="0"/>
        </tpls>
      </m>
      <m>
        <tpls c="8">
          <tpl hier="1" item="6"/>
          <tpl hier="4" item="3"/>
          <tpl fld="3" item="34"/>
          <tpl fld="2" item="79"/>
          <tpl hier="9" item="1"/>
          <tpl hier="11" item="4"/>
          <tpl hier="12" item="7"/>
          <tpl fld="4" item="0"/>
        </tpls>
      </m>
      <m>
        <tpls c="8">
          <tpl hier="1" item="6"/>
          <tpl hier="4" item="3"/>
          <tpl fld="3" item="36"/>
          <tpl fld="2" item="79"/>
          <tpl hier="9" item="1"/>
          <tpl hier="11" item="4"/>
          <tpl hier="12" item="7"/>
          <tpl fld="4" item="0"/>
        </tpls>
      </m>
      <m>
        <tpls c="8">
          <tpl hier="1" item="6"/>
          <tpl hier="4" item="3"/>
          <tpl fld="3" item="27"/>
          <tpl fld="2" item="79"/>
          <tpl hier="9" item="1"/>
          <tpl hier="11" item="4"/>
          <tpl hier="12" item="7"/>
          <tpl fld="4" item="0"/>
        </tpls>
      </m>
      <m>
        <tpls c="8">
          <tpl hier="1" item="6"/>
          <tpl hier="4" item="3"/>
          <tpl fld="3" item="33"/>
          <tpl fld="2" item="79"/>
          <tpl hier="9" item="1"/>
          <tpl hier="11" item="4"/>
          <tpl hier="12" item="7"/>
          <tpl fld="4" item="0"/>
        </tpls>
      </m>
      <m>
        <tpls c="8">
          <tpl hier="1" item="6"/>
          <tpl hier="4" item="3"/>
          <tpl fld="3" item="18"/>
          <tpl fld="2" item="46"/>
          <tpl hier="9" item="1"/>
          <tpl hier="11" item="4"/>
          <tpl hier="12" item="7"/>
          <tpl fld="4" item="0"/>
        </tpls>
      </m>
      <m>
        <tpls c="8">
          <tpl hier="1" item="6"/>
          <tpl hier="4" item="3"/>
          <tpl fld="3" item="22"/>
          <tpl fld="2" item="46"/>
          <tpl hier="9" item="1"/>
          <tpl hier="11" item="4"/>
          <tpl hier="12" item="7"/>
          <tpl fld="4" item="0"/>
        </tpls>
      </m>
      <m>
        <tpls c="8">
          <tpl hier="1" item="6"/>
          <tpl hier="4" item="3"/>
          <tpl fld="3" item="17"/>
          <tpl fld="2" item="46"/>
          <tpl hier="9" item="1"/>
          <tpl hier="11" item="4"/>
          <tpl hier="12" item="7"/>
          <tpl fld="4" item="0"/>
        </tpls>
      </m>
      <m>
        <tpls c="8">
          <tpl hier="1" item="6"/>
          <tpl hier="4" item="3"/>
          <tpl fld="3" item="21"/>
          <tpl fld="2" item="46"/>
          <tpl hier="9" item="1"/>
          <tpl hier="11" item="4"/>
          <tpl hier="12" item="7"/>
          <tpl fld="4" item="0"/>
        </tpls>
      </m>
      <m>
        <tpls c="8">
          <tpl hier="1" item="6"/>
          <tpl hier="4" item="3"/>
          <tpl fld="3" item="8"/>
          <tpl fld="2" item="51"/>
          <tpl hier="9" item="1"/>
          <tpl hier="11" item="4"/>
          <tpl hier="12" item="7"/>
          <tpl fld="4" item="0"/>
        </tpls>
      </m>
      <m>
        <tpls c="8">
          <tpl hier="1" item="6"/>
          <tpl hier="4" item="3"/>
          <tpl fld="3" item="7"/>
          <tpl fld="2" item="51"/>
          <tpl hier="9" item="1"/>
          <tpl hier="11" item="4"/>
          <tpl hier="12" item="7"/>
          <tpl fld="4" item="0"/>
        </tpls>
      </m>
      <m>
        <tpls c="8">
          <tpl hier="1" item="6"/>
          <tpl hier="4" item="3"/>
          <tpl fld="3" item="6"/>
          <tpl fld="2" item="51"/>
          <tpl hier="9" item="1"/>
          <tpl hier="11" item="4"/>
          <tpl hier="12" item="7"/>
          <tpl fld="4" item="0"/>
        </tpls>
      </m>
      <m>
        <tpls c="8">
          <tpl hier="1" item="6"/>
          <tpl hier="4" item="3"/>
          <tpl fld="3" item="5"/>
          <tpl fld="2" item="51"/>
          <tpl hier="9" item="1"/>
          <tpl hier="11" item="4"/>
          <tpl hier="12" item="7"/>
          <tpl fld="4" item="0"/>
        </tpls>
      </m>
      <m>
        <tpls c="8">
          <tpl hier="1" item="6"/>
          <tpl hier="4" item="3"/>
          <tpl fld="3" item="44"/>
          <tpl fld="1" item="1"/>
          <tpl hier="9" item="1"/>
          <tpl hier="11" item="4"/>
          <tpl hier="12" item="7"/>
          <tpl fld="4" item="0"/>
        </tpls>
      </m>
      <m>
        <tpls c="8">
          <tpl hier="1" item="6"/>
          <tpl hier="4" item="3"/>
          <tpl fld="3" item="43"/>
          <tpl fld="1" item="1"/>
          <tpl hier="9" item="1"/>
          <tpl hier="11" item="4"/>
          <tpl hier="12" item="7"/>
          <tpl fld="4" item="0"/>
        </tpls>
      </m>
      <m>
        <tpls c="8">
          <tpl hier="1" item="6"/>
          <tpl hier="4" item="3"/>
          <tpl fld="3" item="42"/>
          <tpl fld="1" item="1"/>
          <tpl hier="9" item="1"/>
          <tpl hier="11" item="4"/>
          <tpl hier="12" item="7"/>
          <tpl fld="4" item="0"/>
        </tpls>
      </m>
      <m>
        <tpls c="8">
          <tpl hier="1" item="6"/>
          <tpl hier="4" item="3"/>
          <tpl fld="3" item="41"/>
          <tpl fld="1" item="1"/>
          <tpl hier="9" item="1"/>
          <tpl hier="11" item="4"/>
          <tpl hier="12" item="7"/>
          <tpl fld="4" item="0"/>
        </tpls>
      </m>
      <m>
        <tpls c="8">
          <tpl hier="1" item="6"/>
          <tpl hier="4" item="3"/>
          <tpl fld="3" item="32"/>
          <tpl fld="2" item="58"/>
          <tpl hier="9" item="1"/>
          <tpl hier="11" item="4"/>
          <tpl hier="12" item="7"/>
          <tpl fld="4" item="0"/>
        </tpls>
      </m>
      <m>
        <tpls c="8">
          <tpl hier="1" item="6"/>
          <tpl hier="4" item="3"/>
          <tpl fld="3" item="31"/>
          <tpl fld="2" item="58"/>
          <tpl hier="9" item="1"/>
          <tpl hier="11" item="4"/>
          <tpl hier="12" item="7"/>
          <tpl fld="4" item="0"/>
        </tpls>
      </m>
      <m>
        <tpls c="8">
          <tpl hier="1" item="6"/>
          <tpl hier="4" item="3"/>
          <tpl fld="3" item="30"/>
          <tpl fld="2" item="58"/>
          <tpl hier="9" item="1"/>
          <tpl hier="11" item="4"/>
          <tpl hier="12" item="7"/>
          <tpl fld="4" item="0"/>
        </tpls>
      </m>
      <m>
        <tpls c="8">
          <tpl hier="1" item="6"/>
          <tpl hier="4" item="3"/>
          <tpl fld="3" item="29"/>
          <tpl fld="2" item="58"/>
          <tpl hier="9" item="1"/>
          <tpl hier="11" item="4"/>
          <tpl hier="12" item="7"/>
          <tpl fld="4" item="0"/>
        </tpls>
      </m>
      <m>
        <tpls c="8">
          <tpl hier="1" item="6"/>
          <tpl hier="4" item="3"/>
          <tpl fld="3" item="16"/>
          <tpl fld="2" item="63"/>
          <tpl hier="9" item="1"/>
          <tpl hier="11" item="4"/>
          <tpl hier="12" item="7"/>
          <tpl fld="4" item="0"/>
        </tpls>
      </m>
      <m>
        <tpls c="8">
          <tpl hier="1" item="6"/>
          <tpl hier="4" item="3"/>
          <tpl fld="3" item="15"/>
          <tpl fld="2" item="63"/>
          <tpl hier="9" item="1"/>
          <tpl hier="11" item="4"/>
          <tpl hier="12" item="7"/>
          <tpl fld="4" item="0"/>
        </tpls>
      </m>
      <m>
        <tpls c="8">
          <tpl hier="1" item="6"/>
          <tpl hier="4" item="3"/>
          <tpl fld="3" item="14"/>
          <tpl fld="2" item="63"/>
          <tpl hier="9" item="1"/>
          <tpl hier="11" item="4"/>
          <tpl hier="12" item="7"/>
          <tpl fld="4" item="0"/>
        </tpls>
      </m>
      <m>
        <tpls c="8">
          <tpl hier="1" item="6"/>
          <tpl hier="4" item="3"/>
          <tpl fld="3" item="13"/>
          <tpl fld="2" item="63"/>
          <tpl hier="9" item="1"/>
          <tpl hier="11" item="4"/>
          <tpl hier="12" item="7"/>
          <tpl fld="4" item="0"/>
        </tpls>
      </m>
      <m>
        <tpls c="8">
          <tpl hier="1" item="6"/>
          <tpl hier="4" item="3"/>
          <tpl fld="3" item="4"/>
          <tpl fld="2" item="82"/>
          <tpl hier="9" item="1"/>
          <tpl hier="11" item="4"/>
          <tpl hier="12" item="7"/>
          <tpl fld="4" item="0"/>
        </tpls>
      </m>
      <m>
        <tpls c="8">
          <tpl hier="1" item="6"/>
          <tpl hier="4" item="3"/>
          <tpl fld="3" item="58"/>
          <tpl fld="2" item="82"/>
          <tpl hier="9" item="1"/>
          <tpl hier="11" item="4"/>
          <tpl hier="12" item="7"/>
          <tpl fld="4" item="0"/>
        </tpls>
      </m>
      <m>
        <tpls c="8">
          <tpl hier="1" item="6"/>
          <tpl hier="4" item="3"/>
          <tpl fld="3" item="2"/>
          <tpl fld="2" item="82"/>
          <tpl hier="9" item="1"/>
          <tpl hier="11" item="4"/>
          <tpl hier="12" item="7"/>
          <tpl fld="4" item="0"/>
        </tpls>
      </m>
      <m>
        <tpls c="8">
          <tpl hier="1" item="6"/>
          <tpl hier="4" item="3"/>
          <tpl fld="3" item="54"/>
          <tpl fld="2" item="47"/>
          <tpl hier="9" item="1"/>
          <tpl hier="11" item="4"/>
          <tpl hier="12" item="7"/>
          <tpl fld="4" item="0"/>
        </tpls>
      </m>
      <m>
        <tpls c="8">
          <tpl hier="1" item="6"/>
          <tpl hier="4" item="3"/>
          <tpl fld="3" item="53"/>
          <tpl fld="2" item="47"/>
          <tpl hier="9" item="1"/>
          <tpl hier="11" item="4"/>
          <tpl hier="12" item="7"/>
          <tpl fld="4" item="0"/>
        </tpls>
      </m>
      <m>
        <tpls c="8">
          <tpl hier="1" item="6"/>
          <tpl hier="4" item="3"/>
          <tpl fld="3" item="52"/>
          <tpl fld="2" item="47"/>
          <tpl hier="9" item="1"/>
          <tpl hier="11" item="4"/>
          <tpl hier="12" item="7"/>
          <tpl fld="4" item="0"/>
        </tpls>
      </m>
      <m>
        <tpls c="8">
          <tpl hier="1" item="6"/>
          <tpl hier="4" item="3"/>
          <tpl fld="3" item="48"/>
          <tpl fld="2" item="52"/>
          <tpl hier="9" item="1"/>
          <tpl hier="11" item="4"/>
          <tpl hier="12" item="7"/>
          <tpl fld="4" item="0"/>
        </tpls>
      </m>
      <m>
        <tpls c="8">
          <tpl hier="1" item="6"/>
          <tpl hier="4" item="3"/>
          <tpl fld="3" item="46"/>
          <tpl fld="2" item="52"/>
          <tpl hier="9" item="1"/>
          <tpl hier="11" item="4"/>
          <tpl hier="12" item="7"/>
          <tpl fld="4" item="0"/>
        </tpls>
      </m>
      <m>
        <tpls c="8">
          <tpl hier="1" item="6"/>
          <tpl hier="4" item="3"/>
          <tpl fld="3" item="45"/>
          <tpl fld="2" item="52"/>
          <tpl hier="9" item="1"/>
          <tpl hier="11" item="4"/>
          <tpl hier="12" item="7"/>
          <tpl fld="4" item="0"/>
        </tpls>
      </m>
      <m>
        <tpls c="8">
          <tpl hier="1" item="6"/>
          <tpl hier="4" item="3"/>
          <tpl fld="3" item="47"/>
          <tpl fld="2" item="52"/>
          <tpl hier="9" item="1"/>
          <tpl hier="11" item="4"/>
          <tpl hier="12" item="7"/>
          <tpl fld="4" item="0"/>
        </tpls>
      </m>
      <m>
        <tpls c="8">
          <tpl hier="1" item="6"/>
          <tpl hier="4" item="3"/>
          <tpl fld="3" item="34"/>
          <tpl fld="2" item="56"/>
          <tpl hier="9" item="1"/>
          <tpl hier="11" item="4"/>
          <tpl hier="12" item="7"/>
          <tpl fld="4" item="0"/>
        </tpls>
      </m>
      <m>
        <tpls c="8">
          <tpl hier="1" item="6"/>
          <tpl hier="4" item="3"/>
          <tpl fld="3" item="36"/>
          <tpl fld="2" item="56"/>
          <tpl hier="9" item="1"/>
          <tpl hier="11" item="4"/>
          <tpl hier="12" item="7"/>
          <tpl fld="4" item="0"/>
        </tpls>
      </m>
      <m>
        <tpls c="8">
          <tpl hier="1" item="6"/>
          <tpl hier="4" item="3"/>
          <tpl fld="3" item="27"/>
          <tpl fld="2" item="56"/>
          <tpl hier="9" item="1"/>
          <tpl hier="11" item="4"/>
          <tpl hier="12" item="7"/>
          <tpl fld="4" item="0"/>
        </tpls>
      </m>
      <m>
        <tpls c="8">
          <tpl hier="1" item="6"/>
          <tpl hier="4" item="3"/>
          <tpl fld="3" item="33"/>
          <tpl fld="2" item="56"/>
          <tpl hier="9" item="1"/>
          <tpl hier="11" item="4"/>
          <tpl hier="12" item="7"/>
          <tpl fld="4" item="0"/>
        </tpls>
      </m>
      <m>
        <tpls c="8">
          <tpl hier="1" item="6"/>
          <tpl hier="4" item="3"/>
          <tpl fld="3" item="18"/>
          <tpl fld="2" item="60"/>
          <tpl hier="9" item="1"/>
          <tpl hier="11" item="4"/>
          <tpl hier="12" item="7"/>
          <tpl fld="4" item="0"/>
        </tpls>
      </m>
      <m>
        <tpls c="8">
          <tpl hier="1" item="6"/>
          <tpl hier="4" item="3"/>
          <tpl fld="3" item="22"/>
          <tpl fld="2" item="60"/>
          <tpl hier="9" item="1"/>
          <tpl hier="11" item="4"/>
          <tpl hier="12" item="7"/>
          <tpl fld="4" item="0"/>
        </tpls>
      </m>
      <m>
        <tpls c="8">
          <tpl hier="1" item="6"/>
          <tpl hier="4" item="3"/>
          <tpl fld="3" item="17"/>
          <tpl fld="2" item="60"/>
          <tpl hier="9" item="1"/>
          <tpl hier="11" item="4"/>
          <tpl hier="12" item="7"/>
          <tpl fld="4" item="0"/>
        </tpls>
      </m>
      <m>
        <tpls c="8">
          <tpl hier="1" item="6"/>
          <tpl hier="4" item="3"/>
          <tpl fld="3" item="21"/>
          <tpl fld="2" item="60"/>
          <tpl hier="9" item="1"/>
          <tpl hier="11" item="4"/>
          <tpl hier="12" item="7"/>
          <tpl fld="4" item="0"/>
        </tpls>
      </m>
      <m>
        <tpls c="8">
          <tpl hier="1" item="6"/>
          <tpl hier="4" item="3"/>
          <tpl fld="3" item="8"/>
          <tpl fld="2" item="55"/>
          <tpl hier="9" item="1"/>
          <tpl hier="11" item="4"/>
          <tpl hier="12" item="7"/>
          <tpl fld="4" item="0"/>
        </tpls>
      </m>
      <m>
        <tpls c="8">
          <tpl hier="1" item="6"/>
          <tpl hier="4" item="3"/>
          <tpl fld="3" item="7"/>
          <tpl fld="2" item="55"/>
          <tpl hier="9" item="1"/>
          <tpl hier="11" item="4"/>
          <tpl hier="12" item="7"/>
          <tpl fld="4" item="0"/>
        </tpls>
      </m>
      <m>
        <tpls c="8">
          <tpl hier="1" item="6"/>
          <tpl hier="4" item="3"/>
          <tpl fld="3" item="6"/>
          <tpl fld="2" item="55"/>
          <tpl hier="9" item="1"/>
          <tpl hier="11" item="4"/>
          <tpl hier="12" item="7"/>
          <tpl fld="4" item="0"/>
        </tpls>
      </m>
      <m>
        <tpls c="8">
          <tpl hier="1" item="6"/>
          <tpl hier="4" item="3"/>
          <tpl fld="3" item="5"/>
          <tpl fld="2" item="55"/>
          <tpl hier="9" item="1"/>
          <tpl hier="11" item="4"/>
          <tpl hier="12" item="7"/>
          <tpl fld="4" item="0"/>
        </tpls>
      </m>
      <m>
        <tpls c="8">
          <tpl hier="1" item="6"/>
          <tpl hier="4" item="3"/>
          <tpl fld="3" item="56"/>
          <tpl fld="2" item="42"/>
          <tpl hier="9" item="1"/>
          <tpl hier="11" item="4"/>
          <tpl hier="12" item="7"/>
          <tpl fld="4" item="0"/>
        </tpls>
      </m>
      <m>
        <tpls c="8">
          <tpl hier="1" item="6"/>
          <tpl hier="4" item="3"/>
          <tpl fld="3" item="0"/>
          <tpl fld="2" item="42"/>
          <tpl hier="9" item="1"/>
          <tpl hier="11" item="4"/>
          <tpl hier="12" item="7"/>
          <tpl fld="4" item="0"/>
        </tpls>
      </m>
      <m>
        <tpls c="8">
          <tpl hier="1" item="6"/>
          <tpl hier="4" item="3"/>
          <tpl fld="3" item="55"/>
          <tpl fld="2" item="42"/>
          <tpl hier="9" item="1"/>
          <tpl hier="11" item="4"/>
          <tpl hier="12" item="7"/>
          <tpl fld="4" item="0"/>
        </tpls>
      </m>
      <m>
        <tpls c="8">
          <tpl hier="1" item="6"/>
          <tpl hier="4" item="3"/>
          <tpl fld="3" item="35"/>
          <tpl fld="2" item="62"/>
          <tpl hier="9" item="1"/>
          <tpl hier="11" item="4"/>
          <tpl hier="12" item="7"/>
          <tpl fld="4" item="0"/>
        </tpls>
      </m>
      <m>
        <tpls c="8">
          <tpl hier="1" item="6"/>
          <tpl hier="4" item="3"/>
          <tpl fld="3" item="40"/>
          <tpl fld="2" item="62"/>
          <tpl hier="9" item="1"/>
          <tpl hier="11" item="4"/>
          <tpl hier="12" item="7"/>
          <tpl fld="4" item="0"/>
        </tpls>
      </m>
      <m>
        <tpls c="8">
          <tpl hier="1" item="6"/>
          <tpl hier="4" item="3"/>
          <tpl fld="3" item="50"/>
          <tpl fld="2" item="62"/>
          <tpl hier="9" item="1"/>
          <tpl hier="11" item="4"/>
          <tpl hier="12" item="7"/>
          <tpl fld="4" item="0"/>
        </tpls>
      </m>
      <m>
        <tpls c="8">
          <tpl hier="1" item="6"/>
          <tpl hier="4" item="3"/>
          <tpl fld="3" item="49"/>
          <tpl fld="2" item="62"/>
          <tpl hier="9" item="1"/>
          <tpl hier="11" item="4"/>
          <tpl hier="12" item="7"/>
          <tpl fld="4" item="0"/>
        </tpls>
      </m>
      <m>
        <tpls c="8">
          <tpl hier="1" item="6"/>
          <tpl hier="4" item="3"/>
          <tpl fld="3" item="37"/>
          <tpl fld="2" item="77"/>
          <tpl hier="9" item="1"/>
          <tpl hier="11" item="4"/>
          <tpl hier="12" item="7"/>
          <tpl fld="4" item="0"/>
        </tpls>
      </m>
      <m>
        <tpls c="8">
          <tpl hier="1" item="6"/>
          <tpl hier="4" item="3"/>
          <tpl fld="3" item="39"/>
          <tpl fld="2" item="77"/>
          <tpl hier="9" item="1"/>
          <tpl hier="11" item="4"/>
          <tpl hier="12" item="7"/>
          <tpl fld="4" item="0"/>
        </tpls>
      </m>
      <m>
        <tpls c="8">
          <tpl hier="1" item="6"/>
          <tpl hier="4" item="3"/>
          <tpl fld="3" item="28"/>
          <tpl fld="2" item="77"/>
          <tpl hier="9" item="1"/>
          <tpl hier="11" item="4"/>
          <tpl hier="12" item="7"/>
          <tpl fld="4" item="0"/>
        </tpls>
      </m>
      <m>
        <tpls c="8">
          <tpl hier="1" item="6"/>
          <tpl hier="4" item="3"/>
          <tpl fld="3" item="19"/>
          <tpl fld="2" item="77"/>
          <tpl hier="9" item="1"/>
          <tpl hier="11" item="4"/>
          <tpl hier="12" item="7"/>
          <tpl fld="4" item="0"/>
        </tpls>
      </m>
      <m>
        <tpls c="8">
          <tpl hier="1" item="6"/>
          <tpl hier="4" item="3"/>
          <tpl fld="3" item="26"/>
          <tpl fld="2" item="28"/>
          <tpl hier="9" item="1"/>
          <tpl hier="11" item="4"/>
          <tpl hier="12" item="7"/>
          <tpl fld="4" item="0"/>
        </tpls>
      </m>
      <m>
        <tpls c="8">
          <tpl hier="1" item="6"/>
          <tpl hier="4" item="3"/>
          <tpl fld="3" item="25"/>
          <tpl fld="2" item="28"/>
          <tpl hier="9" item="1"/>
          <tpl hier="11" item="4"/>
          <tpl hier="12" item="7"/>
          <tpl fld="4" item="0"/>
        </tpls>
      </m>
      <m>
        <tpls c="8">
          <tpl hier="1" item="6"/>
          <tpl hier="4" item="3"/>
          <tpl fld="3" item="24"/>
          <tpl fld="2" item="28"/>
          <tpl hier="9" item="1"/>
          <tpl hier="11" item="4"/>
          <tpl hier="12" item="7"/>
          <tpl fld="4" item="0"/>
        </tpls>
      </m>
      <m>
        <tpls c="8">
          <tpl hier="1" item="6"/>
          <tpl hier="4" item="3"/>
          <tpl fld="3" item="23"/>
          <tpl fld="2" item="28"/>
          <tpl hier="9" item="1"/>
          <tpl hier="11" item="4"/>
          <tpl hier="12" item="7"/>
          <tpl fld="4" item="0"/>
        </tpls>
      </m>
      <m>
        <tpls c="8">
          <tpl hier="1" item="6"/>
          <tpl hier="4" item="3"/>
          <tpl fld="3" item="10"/>
          <tpl fld="2" item="35"/>
          <tpl hier="9" item="1"/>
          <tpl hier="11" item="4"/>
          <tpl hier="12" item="7"/>
          <tpl fld="4" item="0"/>
        </tpls>
      </m>
      <m>
        <tpls c="8">
          <tpl hier="1" item="6"/>
          <tpl hier="4" item="3"/>
          <tpl fld="3" item="12"/>
          <tpl fld="2" item="35"/>
          <tpl hier="9" item="1"/>
          <tpl hier="11" item="4"/>
          <tpl hier="12" item="7"/>
          <tpl fld="4" item="0"/>
        </tpls>
      </m>
      <m>
        <tpls c="8">
          <tpl hier="1" item="6"/>
          <tpl hier="4" item="3"/>
          <tpl fld="3" item="11"/>
          <tpl fld="2" item="35"/>
          <tpl hier="9" item="1"/>
          <tpl hier="11" item="4"/>
          <tpl hier="12" item="7"/>
          <tpl fld="4" item="0"/>
        </tpls>
      </m>
      <m>
        <tpls c="8">
          <tpl hier="1" item="6"/>
          <tpl hier="4" item="3"/>
          <tpl fld="3" item="9"/>
          <tpl fld="2" item="35"/>
          <tpl hier="9" item="1"/>
          <tpl hier="11" item="4"/>
          <tpl hier="12" item="7"/>
          <tpl fld="4" item="0"/>
        </tpls>
      </m>
      <m>
        <tpls c="8">
          <tpl hier="1" item="6"/>
          <tpl hier="4" item="3"/>
          <tpl fld="3" item="57"/>
          <tpl fld="2" item="40"/>
          <tpl hier="9" item="1"/>
          <tpl hier="11" item="4"/>
          <tpl hier="12" item="7"/>
          <tpl fld="4" item="0"/>
        </tpls>
      </m>
      <m>
        <tpls c="8">
          <tpl hier="1" item="6"/>
          <tpl hier="4" item="3"/>
          <tpl fld="3" item="3"/>
          <tpl fld="2" item="40"/>
          <tpl hier="9" item="1"/>
          <tpl hier="11" item="4"/>
          <tpl hier="12" item="7"/>
          <tpl fld="4" item="0"/>
        </tpls>
      </m>
      <m>
        <tpls c="8">
          <tpl hier="1" item="6"/>
          <tpl hier="4" item="3"/>
          <tpl fld="3" item="1"/>
          <tpl fld="2" item="40"/>
          <tpl hier="9" item="1"/>
          <tpl hier="11" item="4"/>
          <tpl hier="12" item="7"/>
          <tpl fld="4" item="0"/>
        </tpls>
      </m>
      <m>
        <tpls c="8">
          <tpl hier="1" item="6"/>
          <tpl hier="4" item="3"/>
          <tpl fld="3" item="20"/>
          <tpl fld="2" item="54"/>
          <tpl hier="9" item="1"/>
          <tpl hier="11" item="4"/>
          <tpl hier="12" item="7"/>
          <tpl fld="4" item="0"/>
        </tpls>
      </m>
      <m>
        <tpls c="8">
          <tpl hier="1" item="6"/>
          <tpl hier="4" item="3"/>
          <tpl fld="3" item="51"/>
          <tpl fld="2" item="54"/>
          <tpl hier="9" item="1"/>
          <tpl hier="11" item="4"/>
          <tpl hier="12" item="7"/>
          <tpl fld="4" item="0"/>
        </tpls>
      </m>
      <m>
        <tpls c="8">
          <tpl hier="1" item="6"/>
          <tpl hier="4" item="3"/>
          <tpl fld="3" item="38"/>
          <tpl fld="2" item="54"/>
          <tpl hier="9" item="1"/>
          <tpl hier="11" item="4"/>
          <tpl hier="12" item="7"/>
          <tpl fld="4" item="0"/>
        </tpls>
      </m>
      <m>
        <tpls c="8">
          <tpl hier="1" item="6"/>
          <tpl hier="4" item="3"/>
          <tpl fld="3" item="44"/>
          <tpl fld="2" item="59"/>
          <tpl hier="9" item="1"/>
          <tpl hier="11" item="4"/>
          <tpl hier="12" item="7"/>
          <tpl fld="4" item="0"/>
        </tpls>
      </m>
      <m>
        <tpls c="8">
          <tpl hier="1" item="6"/>
          <tpl hier="4" item="3"/>
          <tpl fld="3" item="43"/>
          <tpl fld="2" item="59"/>
          <tpl hier="9" item="1"/>
          <tpl hier="11" item="4"/>
          <tpl hier="12" item="7"/>
          <tpl fld="4" item="0"/>
        </tpls>
      </m>
      <m>
        <tpls c="8">
          <tpl hier="1" item="6"/>
          <tpl hier="4" item="3"/>
          <tpl fld="3" item="28"/>
          <tpl fld="2" item="59"/>
          <tpl hier="9" item="1"/>
          <tpl hier="11" item="4"/>
          <tpl hier="12" item="7"/>
          <tpl fld="4" item="0"/>
        </tpls>
      </m>
      <m>
        <tpls c="8">
          <tpl hier="1" item="6"/>
          <tpl hier="4" item="3"/>
          <tpl fld="3" item="29"/>
          <tpl fld="2" item="59"/>
          <tpl hier="9" item="1"/>
          <tpl hier="11" item="4"/>
          <tpl hier="12" item="7"/>
          <tpl fld="4" item="0"/>
        </tpls>
      </m>
      <m>
        <tpls c="8">
          <tpl hier="1" item="6"/>
          <tpl hier="4" item="3"/>
          <tpl fld="3" item="8"/>
          <tpl fld="2" item="65"/>
          <tpl hier="9" item="1"/>
          <tpl hier="11" item="4"/>
          <tpl hier="12" item="7"/>
          <tpl fld="4" item="0"/>
        </tpls>
      </m>
      <m>
        <tpls c="8">
          <tpl hier="1" item="6"/>
          <tpl hier="4" item="3"/>
          <tpl fld="3" item="3"/>
          <tpl fld="2" item="65"/>
          <tpl hier="9" item="1"/>
          <tpl hier="11" item="4"/>
          <tpl hier="12" item="7"/>
          <tpl fld="4" item="0"/>
        </tpls>
      </m>
      <m>
        <tpls c="8">
          <tpl hier="1" item="6"/>
          <tpl hier="4" item="3"/>
          <tpl fld="3" item="38"/>
          <tpl fld="2" item="65"/>
          <tpl hier="9" item="1"/>
          <tpl hier="11" item="4"/>
          <tpl hier="12" item="7"/>
          <tpl fld="4" item="0"/>
        </tpls>
      </m>
      <m>
        <tpls c="8">
          <tpl hier="1" item="6"/>
          <tpl hier="4" item="3"/>
          <tpl fld="3" item="34"/>
          <tpl fld="2" item="85"/>
          <tpl hier="9" item="1"/>
          <tpl hier="11" item="4"/>
          <tpl hier="12" item="7"/>
          <tpl fld="4" item="0"/>
        </tpls>
      </m>
      <m>
        <tpls c="8">
          <tpl hier="1" item="6"/>
          <tpl hier="4" item="3"/>
          <tpl fld="3" item="22"/>
          <tpl fld="2" item="85"/>
          <tpl hier="9" item="1"/>
          <tpl hier="11" item="4"/>
          <tpl hier="12" item="7"/>
          <tpl fld="4" item="0"/>
        </tpls>
      </m>
      <m>
        <tpls c="8">
          <tpl hier="1" item="6"/>
          <tpl hier="4" item="3"/>
          <tpl fld="3" item="11"/>
          <tpl fld="2" item="85"/>
          <tpl hier="9" item="1"/>
          <tpl hier="11" item="4"/>
          <tpl hier="12" item="7"/>
          <tpl fld="4" item="0"/>
        </tpls>
      </m>
      <m>
        <tpls c="8">
          <tpl hier="1" item="6"/>
          <tpl hier="4" item="3"/>
          <tpl fld="3" item="43"/>
          <tpl fld="2" item="49"/>
          <tpl hier="9" item="1"/>
          <tpl hier="11" item="4"/>
          <tpl hier="12" item="7"/>
          <tpl fld="4" item="0"/>
        </tpls>
      </m>
      <m>
        <tpls c="8">
          <tpl hier="1" item="6"/>
          <tpl hier="4" item="3"/>
          <tpl fld="3" item="24"/>
          <tpl fld="2" item="49"/>
          <tpl hier="9" item="1"/>
          <tpl hier="11" item="4"/>
          <tpl hier="12" item="7"/>
          <tpl fld="4" item="0"/>
        </tpls>
      </m>
      <m>
        <tpls c="8">
          <tpl hier="1" item="6"/>
          <tpl hier="4" item="3"/>
          <tpl fld="3" item="46"/>
          <tpl fld="2" item="44"/>
          <tpl hier="9" item="1"/>
          <tpl hier="11" item="4"/>
          <tpl hier="12" item="7"/>
          <tpl fld="4" item="0"/>
        </tpls>
      </m>
      <m>
        <tpls c="8">
          <tpl hier="1" item="6"/>
          <tpl hier="4" item="3"/>
          <tpl fld="3" item="27"/>
          <tpl fld="2" item="44"/>
          <tpl hier="9" item="1"/>
          <tpl hier="11" item="4"/>
          <tpl hier="12" item="7"/>
          <tpl fld="4" item="0"/>
        </tpls>
      </m>
      <m>
        <tpls c="8">
          <tpl hier="1" item="6"/>
          <tpl hier="4" item="3"/>
          <tpl fld="3" item="13"/>
          <tpl fld="2" item="44"/>
          <tpl hier="9" item="1"/>
          <tpl hier="11" item="4"/>
          <tpl hier="12" item="7"/>
          <tpl fld="4" item="0"/>
        </tpls>
      </m>
      <m>
        <tpls c="8">
          <tpl hier="1" item="6"/>
          <tpl hier="4" item="3"/>
          <tpl fld="3" item="20"/>
          <tpl fld="2" item="34"/>
          <tpl hier="9" item="1"/>
          <tpl hier="11" item="4"/>
          <tpl hier="12" item="7"/>
          <tpl fld="4" item="0"/>
        </tpls>
      </m>
      <m>
        <tpls c="8">
          <tpl hier="1" item="6"/>
          <tpl hier="4" item="3"/>
          <tpl fld="3" item="17"/>
          <tpl fld="2" item="34"/>
          <tpl hier="9" item="1"/>
          <tpl hier="11" item="4"/>
          <tpl hier="12" item="7"/>
          <tpl fld="4" item="0"/>
        </tpls>
      </m>
      <m>
        <tpls c="8">
          <tpl hier="1" item="6"/>
          <tpl hier="4" item="3"/>
          <tpl fld="3" item="35"/>
          <tpl fld="2" item="64"/>
          <tpl hier="9" item="1"/>
          <tpl hier="11" item="4"/>
          <tpl hier="12" item="7"/>
          <tpl fld="4" item="0"/>
        </tpls>
      </m>
      <m>
        <tpls c="8">
          <tpl hier="1" item="6"/>
          <tpl hier="4" item="3"/>
          <tpl fld="3" item="58"/>
          <tpl fld="2" item="64"/>
          <tpl hier="9" item="1"/>
          <tpl hier="11" item="4"/>
          <tpl hier="12" item="7"/>
          <tpl fld="4" item="0"/>
        </tpls>
      </m>
      <m>
        <tpls c="8">
          <tpl hier="1" item="6"/>
          <tpl hier="4" item="3"/>
          <tpl fld="3" item="9"/>
          <tpl fld="2" item="64"/>
          <tpl hier="9" item="1"/>
          <tpl hier="11" item="4"/>
          <tpl hier="12" item="7"/>
          <tpl fld="4" item="0"/>
        </tpls>
      </m>
      <m>
        <tpls c="8">
          <tpl hier="1" item="6"/>
          <tpl hier="4" item="3"/>
          <tpl fld="3" item="42"/>
          <tpl fld="2" item="33"/>
          <tpl hier="9" item="1"/>
          <tpl hier="11" item="4"/>
          <tpl hier="12" item="7"/>
          <tpl fld="4" item="0"/>
        </tpls>
      </m>
      <m>
        <tpls c="8">
          <tpl hier="1" item="6"/>
          <tpl hier="4" item="3"/>
          <tpl fld="3" item="45"/>
          <tpl fld="2" item="43"/>
          <tpl hier="9" item="1"/>
          <tpl hier="11" item="4"/>
          <tpl hier="12" item="7"/>
          <tpl fld="4" item="0"/>
        </tpls>
      </m>
      <m>
        <tpls c="8">
          <tpl hier="1" item="6"/>
          <tpl hier="4" item="3"/>
          <tpl fld="3" item="29"/>
          <tpl fld="2" item="22"/>
          <tpl hier="9" item="1"/>
          <tpl hier="11" item="4"/>
          <tpl hier="12" item="7"/>
          <tpl fld="4" item="0"/>
        </tpls>
      </m>
      <m>
        <tpls c="8">
          <tpl hier="1" item="6"/>
          <tpl hier="4" item="3"/>
          <tpl fld="3" item="15"/>
          <tpl fld="2" item="41"/>
          <tpl hier="9" item="1"/>
          <tpl hier="11" item="4"/>
          <tpl hier="12" item="7"/>
          <tpl fld="4" item="0"/>
        </tpls>
      </m>
      <m>
        <tpls c="8">
          <tpl hier="1" item="6"/>
          <tpl hier="4" item="3"/>
          <tpl fld="3" item="52"/>
          <tpl fld="2" item="39"/>
          <tpl hier="9" item="1"/>
          <tpl hier="11" item="4"/>
          <tpl hier="12" item="7"/>
          <tpl fld="4" item="0"/>
        </tpls>
      </m>
      <m>
        <tpls c="8">
          <tpl hier="1" item="6"/>
          <tpl hier="4" item="3"/>
          <tpl fld="3" item="33"/>
          <tpl fld="2" item="31"/>
          <tpl hier="9" item="1"/>
          <tpl hier="11" item="4"/>
          <tpl hier="12" item="7"/>
          <tpl fld="4" item="0"/>
        </tpls>
      </m>
      <m>
        <tpls c="8">
          <tpl hier="1" item="6"/>
          <tpl hier="4" item="3"/>
          <tpl fld="3" item="5"/>
          <tpl fld="2" item="27"/>
          <tpl hier="9" item="1"/>
          <tpl hier="11" item="4"/>
          <tpl hier="12" item="7"/>
          <tpl fld="4" item="0"/>
        </tpls>
      </m>
      <m>
        <tpls c="8">
          <tpl hier="1" item="6"/>
          <tpl hier="4" item="3"/>
          <tpl fld="3" item="37"/>
          <tpl fld="2" item="17"/>
          <tpl hier="9" item="1"/>
          <tpl hier="11" item="4"/>
          <tpl hier="12" item="7"/>
          <tpl fld="4" item="0"/>
        </tpls>
      </m>
      <m>
        <tpls c="8">
          <tpl hier="1" item="6"/>
          <tpl hier="4" item="3"/>
          <tpl fld="3" item="10"/>
          <tpl fld="2" item="23"/>
          <tpl hier="9" item="1"/>
          <tpl hier="11" item="4"/>
          <tpl hier="12" item="7"/>
          <tpl fld="4" item="0"/>
        </tpls>
      </m>
      <m>
        <tpls c="8">
          <tpl hier="1" item="6"/>
          <tpl hier="4" item="3"/>
          <tpl fld="3" item="15"/>
          <tpl fld="2" item="45"/>
          <tpl hier="9" item="1"/>
          <tpl hier="11" item="4"/>
          <tpl hier="12" item="7"/>
          <tpl fld="4" item="0"/>
        </tpls>
      </m>
      <m>
        <tpls c="8">
          <tpl hier="1" item="6"/>
          <tpl hier="4" item="3"/>
          <tpl fld="3" item="28"/>
          <tpl fld="2" item="12"/>
          <tpl hier="9" item="1"/>
          <tpl hier="11" item="4"/>
          <tpl hier="12" item="7"/>
          <tpl fld="4" item="0"/>
        </tpls>
      </m>
      <m>
        <tpls c="8">
          <tpl hier="1" item="6"/>
          <tpl hier="4" item="3"/>
          <tpl fld="3" item="6"/>
          <tpl fld="2" item="32"/>
          <tpl hier="9" item="1"/>
          <tpl hier="11" item="4"/>
          <tpl hier="12" item="7"/>
          <tpl fld="4" item="0"/>
        </tpls>
      </m>
      <m>
        <tpls c="8">
          <tpl hier="1" item="6"/>
          <tpl hier="4" item="3"/>
          <tpl fld="3" item="39"/>
          <tpl fld="2" item="8"/>
          <tpl hier="9" item="1"/>
          <tpl hier="11" item="4"/>
          <tpl hier="12" item="7"/>
          <tpl fld="4" item="0"/>
        </tpls>
      </m>
      <m>
        <tpls c="8">
          <tpl hier="1" item="6"/>
          <tpl hier="4" item="3"/>
          <tpl fld="3" item="2"/>
          <tpl fld="2" item="59"/>
          <tpl hier="9" item="1"/>
          <tpl hier="11" item="4"/>
          <tpl hier="12" item="7"/>
          <tpl fld="4" item="0"/>
        </tpls>
      </m>
      <m>
        <tpls c="8">
          <tpl hier="1" item="6"/>
          <tpl hier="4" item="3"/>
          <tpl fld="3" item="54"/>
          <tpl fld="2" item="65"/>
          <tpl hier="9" item="1"/>
          <tpl hier="11" item="4"/>
          <tpl hier="12" item="7"/>
          <tpl fld="4" item="0"/>
        </tpls>
      </m>
      <m>
        <tpls c="8">
          <tpl hier="1" item="6"/>
          <tpl hier="4" item="3"/>
          <tpl fld="3" item="53"/>
          <tpl fld="2" item="65"/>
          <tpl hier="9" item="1"/>
          <tpl hier="11" item="4"/>
          <tpl hier="12" item="7"/>
          <tpl fld="4" item="0"/>
        </tpls>
      </m>
      <m>
        <tpls c="8">
          <tpl hier="1" item="6"/>
          <tpl hier="4" item="3"/>
          <tpl fld="3" item="52"/>
          <tpl fld="2" item="65"/>
          <tpl hier="9" item="1"/>
          <tpl hier="11" item="4"/>
          <tpl hier="12" item="7"/>
          <tpl fld="4" item="0"/>
        </tpls>
      </m>
      <m>
        <tpls c="8">
          <tpl hier="1" item="6"/>
          <tpl hier="4" item="3"/>
          <tpl fld="3" item="48"/>
          <tpl fld="2" item="85"/>
          <tpl hier="9" item="1"/>
          <tpl hier="11" item="4"/>
          <tpl hier="12" item="7"/>
          <tpl fld="4" item="0"/>
        </tpls>
      </m>
      <m>
        <tpls c="8">
          <tpl hier="1" item="6"/>
          <tpl hier="4" item="3"/>
          <tpl fld="3" item="46"/>
          <tpl fld="2" item="85"/>
          <tpl hier="9" item="1"/>
          <tpl hier="11" item="4"/>
          <tpl hier="12" item="7"/>
          <tpl fld="4" item="0"/>
        </tpls>
      </m>
      <m>
        <tpls c="8">
          <tpl hier="1" item="6"/>
          <tpl hier="4" item="3"/>
          <tpl fld="3" item="45"/>
          <tpl fld="2" item="85"/>
          <tpl hier="9" item="1"/>
          <tpl hier="11" item="4"/>
          <tpl hier="12" item="7"/>
          <tpl fld="4" item="0"/>
        </tpls>
      </m>
      <m>
        <tpls c="8">
          <tpl hier="1" item="6"/>
          <tpl hier="4" item="3"/>
          <tpl fld="3" item="47"/>
          <tpl fld="2" item="85"/>
          <tpl hier="9" item="1"/>
          <tpl hier="11" item="4"/>
          <tpl hier="12" item="7"/>
          <tpl fld="4" item="0"/>
        </tpls>
      </m>
      <m>
        <tpls c="8">
          <tpl hier="1" item="6"/>
          <tpl hier="4" item="3"/>
          <tpl fld="3" item="34"/>
          <tpl fld="2" item="49"/>
          <tpl hier="9" item="1"/>
          <tpl hier="11" item="4"/>
          <tpl hier="12" item="7"/>
          <tpl fld="4" item="0"/>
        </tpls>
      </m>
      <m>
        <tpls c="8">
          <tpl hier="1" item="6"/>
          <tpl hier="4" item="3"/>
          <tpl fld="3" item="36"/>
          <tpl fld="2" item="49"/>
          <tpl hier="9" item="1"/>
          <tpl hier="11" item="4"/>
          <tpl hier="12" item="7"/>
          <tpl fld="4" item="0"/>
        </tpls>
      </m>
      <m>
        <tpls c="8">
          <tpl hier="1" item="6"/>
          <tpl hier="4" item="3"/>
          <tpl fld="3" item="27"/>
          <tpl fld="2" item="49"/>
          <tpl hier="9" item="1"/>
          <tpl hier="11" item="4"/>
          <tpl hier="12" item="7"/>
          <tpl fld="4" item="0"/>
        </tpls>
      </m>
      <m>
        <tpls c="8">
          <tpl hier="1" item="6"/>
          <tpl hier="4" item="3"/>
          <tpl fld="3" item="33"/>
          <tpl fld="2" item="49"/>
          <tpl hier="9" item="1"/>
          <tpl hier="11" item="4"/>
          <tpl hier="12" item="7"/>
          <tpl fld="4" item="0"/>
        </tpls>
      </m>
      <m>
        <tpls c="8">
          <tpl hier="1" item="6"/>
          <tpl hier="4" item="3"/>
          <tpl fld="3" item="18"/>
          <tpl fld="2" item="44"/>
          <tpl hier="9" item="1"/>
          <tpl hier="11" item="4"/>
          <tpl hier="12" item="7"/>
          <tpl fld="4" item="0"/>
        </tpls>
      </m>
      <m>
        <tpls c="8">
          <tpl hier="1" item="6"/>
          <tpl hier="4" item="3"/>
          <tpl fld="3" item="22"/>
          <tpl fld="2" item="44"/>
          <tpl hier="9" item="1"/>
          <tpl hier="11" item="4"/>
          <tpl hier="12" item="7"/>
          <tpl fld="4" item="0"/>
        </tpls>
      </m>
      <m>
        <tpls c="8">
          <tpl hier="1" item="6"/>
          <tpl hier="4" item="3"/>
          <tpl fld="3" item="17"/>
          <tpl fld="2" item="44"/>
          <tpl hier="9" item="1"/>
          <tpl hier="11" item="4"/>
          <tpl hier="12" item="7"/>
          <tpl fld="4" item="0"/>
        </tpls>
      </m>
      <m>
        <tpls c="8">
          <tpl hier="1" item="6"/>
          <tpl hier="4" item="3"/>
          <tpl fld="3" item="21"/>
          <tpl fld="2" item="44"/>
          <tpl hier="9" item="1"/>
          <tpl hier="11" item="4"/>
          <tpl hier="12" item="7"/>
          <tpl fld="4" item="0"/>
        </tpls>
      </m>
      <m>
        <tpls c="8">
          <tpl hier="1" item="6"/>
          <tpl hier="4" item="3"/>
          <tpl fld="3" item="8"/>
          <tpl fld="2" item="34"/>
          <tpl hier="9" item="1"/>
          <tpl hier="11" item="4"/>
          <tpl hier="12" item="7"/>
          <tpl fld="4" item="0"/>
        </tpls>
      </m>
      <m>
        <tpls c="8">
          <tpl hier="1" item="6"/>
          <tpl hier="4" item="3"/>
          <tpl fld="3" item="7"/>
          <tpl fld="2" item="34"/>
          <tpl hier="9" item="1"/>
          <tpl hier="11" item="4"/>
          <tpl hier="12" item="7"/>
          <tpl fld="4" item="0"/>
        </tpls>
      </m>
      <m>
        <tpls c="8">
          <tpl hier="1" item="6"/>
          <tpl hier="4" item="3"/>
          <tpl fld="3" item="6"/>
          <tpl fld="2" item="34"/>
          <tpl hier="9" item="1"/>
          <tpl hier="11" item="4"/>
          <tpl hier="12" item="7"/>
          <tpl fld="4" item="0"/>
        </tpls>
      </m>
      <m>
        <tpls c="8">
          <tpl hier="1" item="6"/>
          <tpl hier="4" item="3"/>
          <tpl fld="3" item="5"/>
          <tpl fld="2" item="34"/>
          <tpl hier="9" item="1"/>
          <tpl hier="11" item="4"/>
          <tpl hier="12" item="7"/>
          <tpl fld="4" item="0"/>
        </tpls>
      </m>
      <m>
        <tpls c="8">
          <tpl hier="1" item="6"/>
          <tpl hier="4" item="3"/>
          <tpl fld="3" item="56"/>
          <tpl fld="2" item="64"/>
          <tpl hier="9" item="1"/>
          <tpl hier="11" item="4"/>
          <tpl hier="12" item="7"/>
          <tpl fld="4" item="0"/>
        </tpls>
      </m>
      <m>
        <tpls c="8">
          <tpl hier="1" item="6"/>
          <tpl hier="4" item="3"/>
          <tpl fld="3" item="0"/>
          <tpl fld="2" item="64"/>
          <tpl hier="9" item="1"/>
          <tpl hier="11" item="4"/>
          <tpl hier="12" item="7"/>
          <tpl fld="4" item="0"/>
        </tpls>
      </m>
      <m>
        <tpls c="8">
          <tpl hier="1" item="6"/>
          <tpl hier="4" item="3"/>
          <tpl fld="3" item="55"/>
          <tpl fld="2" item="64"/>
          <tpl hier="9" item="1"/>
          <tpl hier="11" item="4"/>
          <tpl hier="12" item="7"/>
          <tpl fld="4" item="0"/>
        </tpls>
      </m>
      <m>
        <tpls c="8">
          <tpl hier="1" item="6"/>
          <tpl hier="4" item="3"/>
          <tpl fld="3" item="35"/>
          <tpl fld="2" item="33"/>
          <tpl hier="9" item="1"/>
          <tpl hier="11" item="4"/>
          <tpl hier="12" item="7"/>
          <tpl fld="4" item="0"/>
        </tpls>
      </m>
      <m>
        <tpls c="8">
          <tpl hier="1" item="6"/>
          <tpl hier="4" item="3"/>
          <tpl fld="3" item="40"/>
          <tpl fld="2" item="33"/>
          <tpl hier="9" item="1"/>
          <tpl hier="11" item="4"/>
          <tpl hier="12" item="7"/>
          <tpl fld="4" item="0"/>
        </tpls>
      </m>
      <m>
        <tpls c="8">
          <tpl hier="1" item="6"/>
          <tpl hier="4" item="3"/>
          <tpl fld="3" item="50"/>
          <tpl fld="2" item="33"/>
          <tpl hier="9" item="1"/>
          <tpl hier="11" item="4"/>
          <tpl hier="12" item="7"/>
          <tpl fld="4" item="0"/>
        </tpls>
      </m>
      <m>
        <tpls c="8">
          <tpl hier="1" item="6"/>
          <tpl hier="4" item="3"/>
          <tpl fld="3" item="49"/>
          <tpl fld="2" item="33"/>
          <tpl hier="9" item="1"/>
          <tpl hier="11" item="4"/>
          <tpl hier="12" item="7"/>
          <tpl fld="4" item="0"/>
        </tpls>
      </m>
      <m>
        <tpls c="8">
          <tpl hier="1" item="6"/>
          <tpl hier="4" item="3"/>
          <tpl fld="3" item="37"/>
          <tpl fld="2" item="43"/>
          <tpl hier="9" item="1"/>
          <tpl hier="11" item="4"/>
          <tpl hier="12" item="7"/>
          <tpl fld="4" item="0"/>
        </tpls>
      </m>
      <m>
        <tpls c="8">
          <tpl hier="1" item="6"/>
          <tpl hier="4" item="3"/>
          <tpl fld="3" item="39"/>
          <tpl fld="2" item="43"/>
          <tpl hier="9" item="1"/>
          <tpl hier="11" item="4"/>
          <tpl hier="12" item="7"/>
          <tpl fld="4" item="0"/>
        </tpls>
      </m>
      <m>
        <tpls c="8">
          <tpl hier="1" item="6"/>
          <tpl hier="4" item="3"/>
          <tpl fld="3" item="28"/>
          <tpl fld="2" item="43"/>
          <tpl hier="9" item="1"/>
          <tpl hier="11" item="4"/>
          <tpl hier="12" item="7"/>
          <tpl fld="4" item="0"/>
        </tpls>
      </m>
      <m>
        <tpls c="8">
          <tpl hier="1" item="6"/>
          <tpl hier="4" item="3"/>
          <tpl fld="3" item="19"/>
          <tpl fld="2" item="43"/>
          <tpl hier="9" item="1"/>
          <tpl hier="11" item="4"/>
          <tpl hier="12" item="7"/>
          <tpl fld="4" item="0"/>
        </tpls>
      </m>
      <m>
        <tpls c="8">
          <tpl hier="1" item="6"/>
          <tpl hier="4" item="3"/>
          <tpl fld="3" item="26"/>
          <tpl fld="2" item="22"/>
          <tpl hier="9" item="1"/>
          <tpl hier="11" item="4"/>
          <tpl hier="12" item="7"/>
          <tpl fld="4" item="0"/>
        </tpls>
      </m>
      <m>
        <tpls c="8">
          <tpl hier="1" item="6"/>
          <tpl hier="4" item="3"/>
          <tpl fld="3" item="25"/>
          <tpl fld="2" item="22"/>
          <tpl hier="9" item="1"/>
          <tpl hier="11" item="4"/>
          <tpl hier="12" item="7"/>
          <tpl fld="4" item="0"/>
        </tpls>
      </m>
      <m>
        <tpls c="8">
          <tpl hier="1" item="6"/>
          <tpl hier="4" item="3"/>
          <tpl fld="3" item="24"/>
          <tpl fld="2" item="22"/>
          <tpl hier="9" item="1"/>
          <tpl hier="11" item="4"/>
          <tpl hier="12" item="7"/>
          <tpl fld="4" item="0"/>
        </tpls>
      </m>
      <m>
        <tpls c="8">
          <tpl hier="1" item="6"/>
          <tpl hier="4" item="3"/>
          <tpl fld="3" item="23"/>
          <tpl fld="2" item="22"/>
          <tpl hier="9" item="1"/>
          <tpl hier="11" item="4"/>
          <tpl hier="12" item="7"/>
          <tpl fld="4" item="0"/>
        </tpls>
      </m>
      <m>
        <tpls c="8">
          <tpl hier="1" item="6"/>
          <tpl hier="4" item="3"/>
          <tpl fld="3" item="10"/>
          <tpl fld="2" item="21"/>
          <tpl hier="9" item="1"/>
          <tpl hier="11" item="4"/>
          <tpl hier="12" item="7"/>
          <tpl fld="4" item="0"/>
        </tpls>
      </m>
      <m>
        <tpls c="8">
          <tpl hier="1" item="6"/>
          <tpl hier="4" item="3"/>
          <tpl fld="3" item="12"/>
          <tpl fld="2" item="21"/>
          <tpl hier="9" item="1"/>
          <tpl hier="11" item="4"/>
          <tpl hier="12" item="7"/>
          <tpl fld="4" item="0"/>
        </tpls>
      </m>
      <m>
        <tpls c="8">
          <tpl hier="1" item="6"/>
          <tpl hier="4" item="3"/>
          <tpl fld="3" item="11"/>
          <tpl fld="2" item="21"/>
          <tpl hier="9" item="1"/>
          <tpl hier="11" item="4"/>
          <tpl hier="12" item="7"/>
          <tpl fld="4" item="0"/>
        </tpls>
      </m>
      <m>
        <tpls c="8">
          <tpl hier="1" item="6"/>
          <tpl hier="4" item="3"/>
          <tpl fld="3" item="9"/>
          <tpl fld="2" item="21"/>
          <tpl hier="9" item="1"/>
          <tpl hier="11" item="4"/>
          <tpl hier="12" item="7"/>
          <tpl fld="4" item="0"/>
        </tpls>
      </m>
      <m>
        <tpls c="8">
          <tpl hier="1" item="6"/>
          <tpl hier="4" item="3"/>
          <tpl fld="3" item="57"/>
          <tpl fld="2" item="41"/>
          <tpl hier="9" item="1"/>
          <tpl hier="11" item="4"/>
          <tpl hier="12" item="7"/>
          <tpl fld="4" item="0"/>
        </tpls>
      </m>
      <m>
        <tpls c="8">
          <tpl hier="1" item="6"/>
          <tpl hier="4" item="3"/>
          <tpl fld="3" item="3"/>
          <tpl fld="2" item="41"/>
          <tpl hier="9" item="1"/>
          <tpl hier="11" item="4"/>
          <tpl hier="12" item="7"/>
          <tpl fld="4" item="0"/>
        </tpls>
      </m>
      <m>
        <tpls c="8">
          <tpl hier="1" item="6"/>
          <tpl hier="4" item="3"/>
          <tpl fld="3" item="1"/>
          <tpl fld="2" item="41"/>
          <tpl hier="9" item="1"/>
          <tpl hier="11" item="4"/>
          <tpl hier="12" item="7"/>
          <tpl fld="4" item="0"/>
        </tpls>
      </m>
      <m>
        <tpls c="8">
          <tpl hier="1" item="6"/>
          <tpl hier="4" item="3"/>
          <tpl fld="3" item="20"/>
          <tpl fld="2" item="39"/>
          <tpl hier="9" item="1"/>
          <tpl hier="11" item="4"/>
          <tpl hier="12" item="7"/>
          <tpl fld="4" item="0"/>
        </tpls>
      </m>
      <m>
        <tpls c="8">
          <tpl hier="1" item="6"/>
          <tpl hier="4" item="3"/>
          <tpl fld="3" item="51"/>
          <tpl fld="2" item="39"/>
          <tpl hier="9" item="1"/>
          <tpl hier="11" item="4"/>
          <tpl hier="12" item="7"/>
          <tpl fld="4" item="0"/>
        </tpls>
      </m>
      <m>
        <tpls c="8">
          <tpl hier="1" item="6"/>
          <tpl hier="4" item="3"/>
          <tpl fld="3" item="38"/>
          <tpl fld="2" item="39"/>
          <tpl hier="9" item="1"/>
          <tpl hier="11" item="4"/>
          <tpl hier="12" item="7"/>
          <tpl fld="4" item="0"/>
        </tpls>
      </m>
      <m>
        <tpls c="8">
          <tpl hier="1" item="6"/>
          <tpl hier="4" item="3"/>
          <tpl fld="3" item="44"/>
          <tpl fld="2" item="14"/>
          <tpl hier="9" item="1"/>
          <tpl hier="11" item="4"/>
          <tpl hier="12" item="7"/>
          <tpl fld="4" item="0"/>
        </tpls>
      </m>
      <m>
        <tpls c="8">
          <tpl hier="1" item="6"/>
          <tpl hier="4" item="3"/>
          <tpl fld="3" item="43"/>
          <tpl fld="2" item="14"/>
          <tpl hier="9" item="1"/>
          <tpl hier="11" item="4"/>
          <tpl hier="12" item="7"/>
          <tpl fld="4" item="0"/>
        </tpls>
      </m>
      <m>
        <tpls c="8">
          <tpl hier="1" item="6"/>
          <tpl hier="4" item="3"/>
          <tpl fld="3" item="42"/>
          <tpl fld="2" item="14"/>
          <tpl hier="9" item="1"/>
          <tpl hier="11" item="4"/>
          <tpl hier="12" item="7"/>
          <tpl fld="4" item="0"/>
        </tpls>
      </m>
      <m>
        <tpls c="8">
          <tpl hier="1" item="6"/>
          <tpl hier="4" item="3"/>
          <tpl fld="3" item="41"/>
          <tpl fld="2" item="14"/>
          <tpl hier="9" item="1"/>
          <tpl hier="11" item="4"/>
          <tpl hier="12" item="7"/>
          <tpl fld="4" item="0"/>
        </tpls>
      </m>
      <m>
        <tpls c="8">
          <tpl hier="1" item="6"/>
          <tpl hier="4" item="3"/>
          <tpl fld="3" item="32"/>
          <tpl fld="2" item="31"/>
          <tpl hier="9" item="1"/>
          <tpl hier="11" item="4"/>
          <tpl hier="12" item="7"/>
          <tpl fld="4" item="0"/>
        </tpls>
      </m>
      <m>
        <tpls c="8">
          <tpl hier="1" item="6"/>
          <tpl hier="4" item="3"/>
          <tpl fld="3" item="31"/>
          <tpl fld="2" item="31"/>
          <tpl hier="9" item="1"/>
          <tpl hier="11" item="4"/>
          <tpl hier="12" item="7"/>
          <tpl fld="4" item="0"/>
        </tpls>
      </m>
      <m>
        <tpls c="8">
          <tpl hier="1" item="6"/>
          <tpl hier="4" item="3"/>
          <tpl fld="3" item="30"/>
          <tpl fld="2" item="31"/>
          <tpl hier="9" item="1"/>
          <tpl hier="11" item="4"/>
          <tpl hier="12" item="7"/>
          <tpl fld="4" item="0"/>
        </tpls>
      </m>
      <m>
        <tpls c="8">
          <tpl hier="1" item="6"/>
          <tpl hier="4" item="3"/>
          <tpl fld="3" item="29"/>
          <tpl fld="2" item="31"/>
          <tpl hier="9" item="1"/>
          <tpl hier="11" item="4"/>
          <tpl hier="12" item="7"/>
          <tpl fld="4" item="0"/>
        </tpls>
      </m>
      <m>
        <tpls c="8">
          <tpl hier="1" item="6"/>
          <tpl hier="4" item="3"/>
          <tpl fld="3" item="16"/>
          <tpl fld="2" item="29"/>
          <tpl hier="9" item="1"/>
          <tpl hier="11" item="4"/>
          <tpl hier="12" item="7"/>
          <tpl fld="4" item="0"/>
        </tpls>
      </m>
      <m>
        <tpls c="8">
          <tpl hier="1" item="6"/>
          <tpl hier="4" item="3"/>
          <tpl fld="3" item="15"/>
          <tpl fld="2" item="29"/>
          <tpl hier="9" item="1"/>
          <tpl hier="11" item="4"/>
          <tpl hier="12" item="7"/>
          <tpl fld="4" item="0"/>
        </tpls>
      </m>
      <m>
        <tpls c="8">
          <tpl hier="1" item="6"/>
          <tpl hier="4" item="3"/>
          <tpl fld="3" item="14"/>
          <tpl fld="2" item="29"/>
          <tpl hier="9" item="1"/>
          <tpl hier="11" item="4"/>
          <tpl hier="12" item="7"/>
          <tpl fld="4" item="0"/>
        </tpls>
      </m>
      <m>
        <tpls c="8">
          <tpl hier="1" item="6"/>
          <tpl hier="4" item="3"/>
          <tpl fld="3" item="13"/>
          <tpl fld="2" item="29"/>
          <tpl hier="9" item="1"/>
          <tpl hier="11" item="4"/>
          <tpl hier="12" item="7"/>
          <tpl fld="4" item="0"/>
        </tpls>
      </m>
      <m>
        <tpls c="8">
          <tpl hier="1" item="6"/>
          <tpl hier="4" item="3"/>
          <tpl fld="3" item="4"/>
          <tpl fld="2" item="27"/>
          <tpl hier="9" item="1"/>
          <tpl hier="11" item="4"/>
          <tpl hier="12" item="7"/>
          <tpl fld="4" item="0"/>
        </tpls>
      </m>
      <m>
        <tpls c="8">
          <tpl hier="1" item="6"/>
          <tpl hier="4" item="3"/>
          <tpl fld="3" item="58"/>
          <tpl fld="2" item="27"/>
          <tpl hier="9" item="1"/>
          <tpl hier="11" item="4"/>
          <tpl hier="12" item="7"/>
          <tpl fld="4" item="0"/>
        </tpls>
      </m>
      <m>
        <tpls c="8">
          <tpl hier="1" item="6"/>
          <tpl hier="4" item="3"/>
          <tpl fld="3" item="2"/>
          <tpl fld="2" item="27"/>
          <tpl hier="9" item="1"/>
          <tpl hier="11" item="4"/>
          <tpl hier="12" item="7"/>
          <tpl fld="4" item="0"/>
        </tpls>
      </m>
      <m>
        <tpls c="8">
          <tpl hier="1" item="6"/>
          <tpl hier="4" item="3"/>
          <tpl fld="3" item="54"/>
          <tpl fld="2" item="26"/>
          <tpl hier="9" item="1"/>
          <tpl hier="11" item="4"/>
          <tpl hier="12" item="7"/>
          <tpl fld="4" item="0"/>
        </tpls>
      </m>
      <m>
        <tpls c="8">
          <tpl hier="1" item="6"/>
          <tpl hier="4" item="3"/>
          <tpl fld="3" item="53"/>
          <tpl fld="2" item="26"/>
          <tpl hier="9" item="1"/>
          <tpl hier="11" item="4"/>
          <tpl hier="12" item="7"/>
          <tpl fld="4" item="0"/>
        </tpls>
      </m>
      <m>
        <tpls c="8">
          <tpl hier="1" item="6"/>
          <tpl hier="4" item="3"/>
          <tpl fld="3" item="52"/>
          <tpl fld="2" item="26"/>
          <tpl hier="9" item="1"/>
          <tpl hier="11" item="4"/>
          <tpl hier="12" item="7"/>
          <tpl fld="4" item="0"/>
        </tpls>
      </m>
      <m>
        <tpls c="8">
          <tpl hier="1" item="6"/>
          <tpl hier="4" item="3"/>
          <tpl fld="3" item="48"/>
          <tpl fld="2" item="24"/>
          <tpl hier="9" item="1"/>
          <tpl hier="11" item="4"/>
          <tpl hier="12" item="7"/>
          <tpl fld="4" item="0"/>
        </tpls>
      </m>
      <m>
        <tpls c="8">
          <tpl hier="1" item="6"/>
          <tpl hier="4" item="3"/>
          <tpl fld="3" item="46"/>
          <tpl fld="2" item="24"/>
          <tpl hier="9" item="1"/>
          <tpl hier="11" item="4"/>
          <tpl hier="12" item="7"/>
          <tpl fld="4" item="0"/>
        </tpls>
      </m>
      <m>
        <tpls c="8">
          <tpl hier="1" item="6"/>
          <tpl hier="4" item="3"/>
          <tpl fld="3" item="45"/>
          <tpl fld="2" item="24"/>
          <tpl hier="9" item="1"/>
          <tpl hier="11" item="4"/>
          <tpl hier="12" item="7"/>
          <tpl fld="4" item="0"/>
        </tpls>
      </m>
      <m>
        <tpls c="8">
          <tpl hier="1" item="6"/>
          <tpl hier="4" item="3"/>
          <tpl fld="3" item="47"/>
          <tpl fld="2" item="24"/>
          <tpl hier="9" item="1"/>
          <tpl hier="11" item="4"/>
          <tpl hier="12" item="7"/>
          <tpl fld="4" item="0"/>
        </tpls>
      </m>
      <m>
        <tpls c="8">
          <tpl hier="1" item="6"/>
          <tpl hier="4" item="3"/>
          <tpl fld="3" item="34"/>
          <tpl fld="2" item="17"/>
          <tpl hier="9" item="1"/>
          <tpl hier="11" item="4"/>
          <tpl hier="12" item="7"/>
          <tpl fld="4" item="0"/>
        </tpls>
      </m>
      <m>
        <tpls c="8">
          <tpl hier="1" item="6"/>
          <tpl hier="4" item="3"/>
          <tpl fld="3" item="36"/>
          <tpl fld="2" item="17"/>
          <tpl hier="9" item="1"/>
          <tpl hier="11" item="4"/>
          <tpl hier="12" item="7"/>
          <tpl fld="4" item="0"/>
        </tpls>
      </m>
      <m>
        <tpls c="8">
          <tpl hier="1" item="6"/>
          <tpl hier="4" item="3"/>
          <tpl fld="3" item="27"/>
          <tpl fld="2" item="17"/>
          <tpl hier="9" item="1"/>
          <tpl hier="11" item="4"/>
          <tpl hier="12" item="7"/>
          <tpl fld="4" item="0"/>
        </tpls>
      </m>
      <m>
        <tpls c="8">
          <tpl hier="1" item="6"/>
          <tpl hier="4" item="3"/>
          <tpl fld="3" item="33"/>
          <tpl fld="2" item="17"/>
          <tpl hier="9" item="1"/>
          <tpl hier="11" item="4"/>
          <tpl hier="12" item="7"/>
          <tpl fld="4" item="0"/>
        </tpls>
      </m>
      <m>
        <tpls c="8">
          <tpl hier="1" item="6"/>
          <tpl hier="4" item="3"/>
          <tpl fld="3" item="18"/>
          <tpl fld="2" item="13"/>
          <tpl hier="9" item="1"/>
          <tpl hier="11" item="4"/>
          <tpl hier="12" item="7"/>
          <tpl fld="4" item="0"/>
        </tpls>
      </m>
      <m>
        <tpls c="8">
          <tpl hier="1" item="6"/>
          <tpl hier="4" item="3"/>
          <tpl fld="3" item="22"/>
          <tpl fld="2" item="13"/>
          <tpl hier="9" item="1"/>
          <tpl hier="11" item="4"/>
          <tpl hier="12" item="7"/>
          <tpl fld="4" item="0"/>
        </tpls>
      </m>
      <m>
        <tpls c="8">
          <tpl hier="1" item="6"/>
          <tpl hier="4" item="3"/>
          <tpl fld="3" item="17"/>
          <tpl fld="2" item="13"/>
          <tpl hier="9" item="1"/>
          <tpl hier="11" item="4"/>
          <tpl hier="12" item="7"/>
          <tpl fld="4" item="0"/>
        </tpls>
      </m>
      <m>
        <tpls c="8">
          <tpl hier="1" item="6"/>
          <tpl hier="4" item="3"/>
          <tpl fld="3" item="21"/>
          <tpl fld="2" item="13"/>
          <tpl hier="9" item="1"/>
          <tpl hier="11" item="4"/>
          <tpl hier="12" item="7"/>
          <tpl fld="4" item="0"/>
        </tpls>
      </m>
      <m>
        <tpls c="8">
          <tpl hier="1" item="6"/>
          <tpl hier="4" item="3"/>
          <tpl fld="3" item="8"/>
          <tpl fld="2" item="23"/>
          <tpl hier="9" item="1"/>
          <tpl hier="11" item="4"/>
          <tpl hier="12" item="7"/>
          <tpl fld="4" item="0"/>
        </tpls>
      </m>
      <m>
        <tpls c="8">
          <tpl hier="1" item="6"/>
          <tpl hier="4" item="3"/>
          <tpl fld="3" item="7"/>
          <tpl fld="2" item="23"/>
          <tpl hier="9" item="1"/>
          <tpl hier="11" item="4"/>
          <tpl hier="12" item="7"/>
          <tpl fld="4" item="0"/>
        </tpls>
      </m>
      <m>
        <tpls c="8">
          <tpl hier="1" item="6"/>
          <tpl hier="4" item="3"/>
          <tpl fld="3" item="6"/>
          <tpl fld="2" item="23"/>
          <tpl hier="9" item="1"/>
          <tpl hier="11" item="4"/>
          <tpl hier="12" item="7"/>
          <tpl fld="4" item="0"/>
        </tpls>
      </m>
      <m>
        <tpls c="8">
          <tpl hier="1" item="6"/>
          <tpl hier="4" item="3"/>
          <tpl fld="3" item="5"/>
          <tpl fld="2" item="23"/>
          <tpl hier="9" item="1"/>
          <tpl hier="11" item="4"/>
          <tpl hier="12" item="7"/>
          <tpl fld="4" item="0"/>
        </tpls>
      </m>
      <m>
        <tpls c="8">
          <tpl hier="1" item="6"/>
          <tpl hier="4" item="3"/>
          <tpl fld="3" item="56"/>
          <tpl fld="2" item="30"/>
          <tpl hier="9" item="1"/>
          <tpl hier="11" item="4"/>
          <tpl hier="12" item="7"/>
          <tpl fld="4" item="0"/>
        </tpls>
      </m>
      <m>
        <tpls c="8">
          <tpl hier="1" item="6"/>
          <tpl hier="4" item="3"/>
          <tpl fld="3" item="0"/>
          <tpl fld="2" item="30"/>
          <tpl hier="9" item="1"/>
          <tpl hier="11" item="4"/>
          <tpl hier="12" item="7"/>
          <tpl fld="4" item="0"/>
        </tpls>
      </m>
      <m>
        <tpls c="8">
          <tpl hier="1" item="6"/>
          <tpl hier="4" item="3"/>
          <tpl fld="3" item="38"/>
          <tpl fld="2" item="30"/>
          <tpl hier="9" item="1"/>
          <tpl hier="11" item="4"/>
          <tpl hier="12" item="7"/>
          <tpl fld="4" item="0"/>
        </tpls>
      </m>
      <m>
        <tpls c="8">
          <tpl hier="1" item="6"/>
          <tpl hier="4" item="3"/>
          <tpl fld="3" item="32"/>
          <tpl fld="2" item="45"/>
          <tpl hier="9" item="1"/>
          <tpl hier="11" item="4"/>
          <tpl hier="12" item="7"/>
          <tpl fld="4" item="0"/>
        </tpls>
      </m>
      <m>
        <tpls c="8">
          <tpl hier="1" item="6"/>
          <tpl hier="4" item="3"/>
          <tpl fld="3" item="12"/>
          <tpl fld="2" item="45"/>
          <tpl hier="9" item="1"/>
          <tpl hier="11" item="4"/>
          <tpl hier="12" item="7"/>
          <tpl fld="4" item="0"/>
        </tpls>
      </m>
      <m>
        <tpls c="8">
          <tpl hier="1" item="6"/>
          <tpl hier="4" item="3"/>
          <tpl fld="3" item="52"/>
          <tpl fld="2" item="45"/>
          <tpl hier="9" item="1"/>
          <tpl hier="11" item="4"/>
          <tpl hier="12" item="7"/>
          <tpl fld="4" item="0"/>
        </tpls>
      </m>
      <m>
        <tpls c="8">
          <tpl hier="1" item="6"/>
          <tpl hier="4" item="3"/>
          <tpl fld="3" item="34"/>
          <tpl fld="2" item="25"/>
          <tpl hier="9" item="1"/>
          <tpl hier="11" item="4"/>
          <tpl hier="12" item="7"/>
          <tpl fld="4" item="0"/>
        </tpls>
      </m>
      <m>
        <tpls c="8">
          <tpl hier="1" item="6"/>
          <tpl hier="4" item="3"/>
          <tpl fld="3" item="22"/>
          <tpl fld="2" item="25"/>
          <tpl hier="9" item="1"/>
          <tpl hier="11" item="4"/>
          <tpl hier="12" item="7"/>
          <tpl fld="4" item="0"/>
        </tpls>
      </m>
      <m>
        <tpls c="8">
          <tpl hier="1" item="6"/>
          <tpl hier="4" item="3"/>
          <tpl fld="3" item="2"/>
          <tpl fld="2" item="25"/>
          <tpl hier="9" item="1"/>
          <tpl hier="11" item="4"/>
          <tpl hier="12" item="7"/>
          <tpl fld="4" item="0"/>
        </tpls>
      </m>
      <m>
        <tpls c="8">
          <tpl hier="1" item="6"/>
          <tpl hier="4" item="3"/>
          <tpl fld="3" item="44"/>
          <tpl fld="2" item="38"/>
          <tpl hier="9" item="1"/>
          <tpl hier="11" item="4"/>
          <tpl hier="12" item="7"/>
          <tpl fld="4" item="0"/>
        </tpls>
      </m>
      <m>
        <tpls c="8">
          <tpl hier="1" item="6"/>
          <tpl hier="4" item="3"/>
          <tpl fld="3" item="25"/>
          <tpl fld="2" item="38"/>
          <tpl hier="9" item="1"/>
          <tpl hier="11" item="4"/>
          <tpl hier="12" item="7"/>
          <tpl fld="4" item="0"/>
        </tpls>
      </m>
      <m>
        <tpls c="8">
          <tpl hier="1" item="6"/>
          <tpl hier="4" item="3"/>
          <tpl fld="3" item="11"/>
          <tpl fld="2" item="38"/>
          <tpl hier="9" item="1"/>
          <tpl hier="11" item="4"/>
          <tpl hier="12" item="7"/>
          <tpl fld="4" item="0"/>
        </tpls>
      </m>
      <m>
        <tpls c="8">
          <tpl hier="1" item="6"/>
          <tpl hier="4" item="3"/>
          <tpl fld="3" item="35"/>
          <tpl fld="2" item="16"/>
          <tpl hier="9" item="1"/>
          <tpl hier="11" item="4"/>
          <tpl hier="12" item="7"/>
          <tpl fld="4" item="0"/>
        </tpls>
      </m>
      <m>
        <tpls c="8">
          <tpl hier="1" item="6"/>
          <tpl hier="4" item="3"/>
          <tpl fld="3" item="39"/>
          <tpl fld="2" item="16"/>
          <tpl hier="9" item="1"/>
          <tpl hier="11" item="4"/>
          <tpl hier="12" item="7"/>
          <tpl fld="4" item="0"/>
        </tpls>
      </m>
      <m>
        <tpls c="8">
          <tpl hier="1" item="6"/>
          <tpl hier="4" item="3"/>
          <tpl fld="3" item="14"/>
          <tpl fld="2" item="16"/>
          <tpl hier="9" item="1"/>
          <tpl hier="11" item="4"/>
          <tpl hier="12" item="7"/>
          <tpl fld="4" item="0"/>
        </tpls>
      </m>
      <m>
        <tpls c="8">
          <tpl hier="1" item="6"/>
          <tpl hier="4" item="3"/>
          <tpl fld="3" item="46"/>
          <tpl fld="2" item="10"/>
          <tpl hier="9" item="1"/>
          <tpl hier="11" item="4"/>
          <tpl hier="12" item="7"/>
          <tpl fld="4" item="0"/>
        </tpls>
      </m>
      <m>
        <tpls c="8">
          <tpl hier="1" item="6"/>
          <tpl hier="4" item="3"/>
          <tpl fld="3" item="30"/>
          <tpl fld="2" item="10"/>
          <tpl hier="9" item="1"/>
          <tpl hier="11" item="4"/>
          <tpl hier="12" item="7"/>
          <tpl fld="4" item="0"/>
        </tpls>
      </m>
      <m>
        <tpls c="8">
          <tpl hier="1" item="6"/>
          <tpl hier="4" item="3"/>
          <tpl fld="3" item="5"/>
          <tpl fld="2" item="10"/>
          <tpl hier="9" item="1"/>
          <tpl hier="11" item="4"/>
          <tpl hier="12" item="7"/>
          <tpl fld="4" item="0"/>
        </tpls>
      </m>
      <m>
        <tpls c="8">
          <tpl hier="1" item="6"/>
          <tpl hier="4" item="3"/>
          <tpl fld="3" item="40"/>
          <tpl fld="2" item="12"/>
          <tpl hier="9" item="1"/>
          <tpl hier="11" item="4"/>
          <tpl hier="12" item="7"/>
          <tpl fld="4" item="0"/>
        </tpls>
      </m>
      <m>
        <tpls c="8">
          <tpl hier="1" item="6"/>
          <tpl hier="4" item="3"/>
          <tpl fld="3" item="27"/>
          <tpl fld="2" item="12"/>
          <tpl hier="9" item="1"/>
          <tpl hier="11" item="4"/>
          <tpl hier="12" item="7"/>
          <tpl fld="4" item="0"/>
        </tpls>
      </m>
      <m>
        <tpls c="8">
          <tpl hier="1" item="6"/>
          <tpl hier="4" item="3"/>
          <tpl fld="3" item="39"/>
          <tpl fld="2" item="18"/>
          <tpl hier="9" item="1"/>
          <tpl hier="11" item="4"/>
          <tpl hier="12" item="7"/>
          <tpl fld="4" item="0"/>
        </tpls>
      </m>
      <m>
        <tpls c="8">
          <tpl hier="1" item="6"/>
          <tpl hier="4" item="3"/>
          <tpl fld="3" item="17"/>
          <tpl fld="2" item="18"/>
          <tpl hier="9" item="1"/>
          <tpl hier="11" item="4"/>
          <tpl hier="12" item="7"/>
          <tpl fld="4" item="0"/>
        </tpls>
      </m>
      <m>
        <tpls c="8">
          <tpl hier="1" item="6"/>
          <tpl hier="4" item="3"/>
          <tpl fld="3" item="37"/>
          <tpl fld="2" item="20"/>
          <tpl hier="9" item="1"/>
          <tpl hier="11" item="4"/>
          <tpl hier="12" item="7"/>
          <tpl fld="4" item="0"/>
        </tpls>
      </m>
      <m>
        <tpls c="8">
          <tpl hier="1" item="6"/>
          <tpl hier="4" item="3"/>
          <tpl fld="3" item="12"/>
          <tpl fld="2" item="20"/>
          <tpl hier="9" item="1"/>
          <tpl hier="11" item="4"/>
          <tpl hier="12" item="7"/>
          <tpl fld="4" item="0"/>
        </tpls>
      </m>
      <m>
        <tpls c="8">
          <tpl hier="1" item="6"/>
          <tpl hier="4" item="3"/>
          <tpl fld="3" item="47"/>
          <tpl fld="2" item="20"/>
          <tpl hier="9" item="1"/>
          <tpl hier="11" item="4"/>
          <tpl hier="12" item="7"/>
          <tpl fld="4" item="0"/>
        </tpls>
      </m>
      <m>
        <tpls c="8">
          <tpl hier="1" item="6"/>
          <tpl hier="4" item="3"/>
          <tpl fld="3" item="56"/>
          <tpl fld="2" item="32"/>
          <tpl hier="9" item="1"/>
          <tpl hier="11" item="4"/>
          <tpl hier="12" item="7"/>
          <tpl fld="4" item="0"/>
        </tpls>
      </m>
      <m>
        <tpls c="8">
          <tpl hier="1" item="6"/>
          <tpl hier="4" item="3"/>
          <tpl fld="3" item="2"/>
          <tpl fld="2" item="32"/>
          <tpl hier="9" item="1"/>
          <tpl hier="11" item="4"/>
          <tpl hier="12" item="7"/>
          <tpl fld="4" item="0"/>
        </tpls>
      </m>
      <m>
        <tpls c="8">
          <tpl hier="1" item="6"/>
          <tpl hier="4" item="3"/>
          <tpl fld="3" item="54"/>
          <tpl fld="2" item="9"/>
          <tpl hier="9" item="1"/>
          <tpl hier="11" item="4"/>
          <tpl hier="12" item="7"/>
          <tpl fld="4" item="0"/>
        </tpls>
      </m>
      <m>
        <tpls c="8">
          <tpl hier="1" item="6"/>
          <tpl hier="4" item="3"/>
          <tpl fld="3" item="55"/>
          <tpl fld="2" item="9"/>
          <tpl hier="9" item="1"/>
          <tpl hier="11" item="4"/>
          <tpl hier="12" item="7"/>
          <tpl fld="4" item="0"/>
        </tpls>
      </m>
      <m>
        <tpls c="8">
          <tpl hier="1" item="6"/>
          <tpl hier="4" item="3"/>
          <tpl fld="3" item="31"/>
          <tpl fld="2" item="11"/>
          <tpl hier="9" item="1"/>
          <tpl hier="11" item="4"/>
          <tpl hier="12" item="7"/>
          <tpl fld="4" item="0"/>
        </tpls>
      </m>
      <m>
        <tpls c="8">
          <tpl hier="1" item="6"/>
          <tpl hier="4" item="3"/>
          <tpl fld="3" item="9"/>
          <tpl fld="2" item="11"/>
          <tpl hier="9" item="1"/>
          <tpl hier="11" item="4"/>
          <tpl hier="12" item="7"/>
          <tpl fld="4" item="0"/>
        </tpls>
      </m>
      <m>
        <tpls c="8">
          <tpl hier="1" item="6"/>
          <tpl hier="4" item="3"/>
          <tpl fld="3" item="17"/>
          <tpl fld="2" item="15"/>
          <tpl hier="9" item="1"/>
          <tpl hier="11" item="4"/>
          <tpl hier="12" item="7"/>
          <tpl fld="4" item="0"/>
        </tpls>
      </m>
      <m>
        <tpls c="8">
          <tpl hier="1" item="6"/>
          <tpl hier="4" item="3"/>
          <tpl fld="3" item="3"/>
          <tpl fld="2" item="19"/>
          <tpl hier="9" item="1"/>
          <tpl hier="11" item="4"/>
          <tpl hier="12" item="7"/>
          <tpl fld="4" item="0"/>
        </tpls>
      </m>
      <m>
        <tpls c="8">
          <tpl hier="1" item="6"/>
          <tpl hier="4" item="3"/>
          <tpl fld="3" item="41"/>
          <tpl fld="2" item="2"/>
          <tpl hier="9" item="1"/>
          <tpl hier="11" item="4"/>
          <tpl hier="12" item="7"/>
          <tpl fld="4" item="0"/>
        </tpls>
      </m>
      <m>
        <tpls c="8">
          <tpl hier="1" item="6"/>
          <tpl hier="4" item="3"/>
          <tpl fld="3" item="17"/>
          <tpl fld="2" item="8"/>
          <tpl hier="9" item="1"/>
          <tpl hier="11" item="4"/>
          <tpl hier="12" item="7"/>
          <tpl fld="4" item="0"/>
        </tpls>
      </m>
      <m>
        <tpls c="8">
          <tpl hier="1" item="6"/>
          <tpl hier="4" item="3"/>
          <tpl fld="3" item="58"/>
          <tpl fld="2" item="3"/>
          <tpl hier="9" item="1"/>
          <tpl hier="11" item="4"/>
          <tpl hier="12" item="7"/>
          <tpl fld="4" item="0"/>
        </tpls>
      </m>
      <m>
        <tpls c="8">
          <tpl hier="1" item="6"/>
          <tpl hier="4" item="3"/>
          <tpl fld="3" item="56"/>
          <tpl fld="1" item="0"/>
          <tpl hier="9" item="1"/>
          <tpl hier="11" item="4"/>
          <tpl hier="12" item="7"/>
          <tpl fld="4" item="0"/>
        </tpls>
      </m>
      <m>
        <tpls c="8">
          <tpl hier="1" item="6"/>
          <tpl hier="4" item="3"/>
          <tpl fld="3" item="34"/>
          <tpl fld="2" item="43"/>
          <tpl hier="9" item="1"/>
          <tpl hier="11" item="4"/>
          <tpl hier="12" item="7"/>
          <tpl fld="4" item="0"/>
        </tpls>
      </m>
      <m>
        <tpls c="8">
          <tpl hier="1" item="6"/>
          <tpl hier="4" item="3"/>
          <tpl fld="3" item="36"/>
          <tpl fld="2" item="43"/>
          <tpl hier="9" item="1"/>
          <tpl hier="11" item="4"/>
          <tpl hier="12" item="7"/>
          <tpl fld="4" item="0"/>
        </tpls>
      </m>
      <m>
        <tpls c="8">
          <tpl hier="1" item="6"/>
          <tpl hier="4" item="3"/>
          <tpl fld="3" item="27"/>
          <tpl fld="2" item="43"/>
          <tpl hier="9" item="1"/>
          <tpl hier="11" item="4"/>
          <tpl hier="12" item="7"/>
          <tpl fld="4" item="0"/>
        </tpls>
      </m>
      <m>
        <tpls c="8">
          <tpl hier="1" item="6"/>
          <tpl hier="4" item="3"/>
          <tpl fld="3" item="33"/>
          <tpl fld="2" item="43"/>
          <tpl hier="9" item="1"/>
          <tpl hier="11" item="4"/>
          <tpl hier="12" item="7"/>
          <tpl fld="4" item="0"/>
        </tpls>
      </m>
      <m>
        <tpls c="8">
          <tpl hier="1" item="6"/>
          <tpl hier="4" item="3"/>
          <tpl fld="3" item="18"/>
          <tpl fld="2" item="22"/>
          <tpl hier="9" item="1"/>
          <tpl hier="11" item="4"/>
          <tpl hier="12" item="7"/>
          <tpl fld="4" item="0"/>
        </tpls>
      </m>
      <m>
        <tpls c="8">
          <tpl hier="1" item="6"/>
          <tpl hier="4" item="3"/>
          <tpl fld="3" item="22"/>
          <tpl fld="2" item="22"/>
          <tpl hier="9" item="1"/>
          <tpl hier="11" item="4"/>
          <tpl hier="12" item="7"/>
          <tpl fld="4" item="0"/>
        </tpls>
      </m>
      <m>
        <tpls c="8">
          <tpl hier="1" item="6"/>
          <tpl hier="4" item="3"/>
          <tpl fld="3" item="17"/>
          <tpl fld="2" item="22"/>
          <tpl hier="9" item="1"/>
          <tpl hier="11" item="4"/>
          <tpl hier="12" item="7"/>
          <tpl fld="4" item="0"/>
        </tpls>
      </m>
      <m>
        <tpls c="8">
          <tpl hier="1" item="6"/>
          <tpl hier="4" item="3"/>
          <tpl fld="3" item="21"/>
          <tpl fld="2" item="22"/>
          <tpl hier="9" item="1"/>
          <tpl hier="11" item="4"/>
          <tpl hier="12" item="7"/>
          <tpl fld="4" item="0"/>
        </tpls>
      </m>
      <m>
        <tpls c="8">
          <tpl hier="1" item="6"/>
          <tpl hier="4" item="3"/>
          <tpl fld="3" item="8"/>
          <tpl fld="2" item="21"/>
          <tpl hier="9" item="1"/>
          <tpl hier="11" item="4"/>
          <tpl hier="12" item="7"/>
          <tpl fld="4" item="0"/>
        </tpls>
      </m>
      <m>
        <tpls c="8">
          <tpl hier="1" item="6"/>
          <tpl hier="4" item="3"/>
          <tpl fld="3" item="7"/>
          <tpl fld="2" item="21"/>
          <tpl hier="9" item="1"/>
          <tpl hier="11" item="4"/>
          <tpl hier="12" item="7"/>
          <tpl fld="4" item="0"/>
        </tpls>
      </m>
      <m>
        <tpls c="8">
          <tpl hier="1" item="6"/>
          <tpl hier="4" item="3"/>
          <tpl fld="3" item="6"/>
          <tpl fld="2" item="21"/>
          <tpl hier="9" item="1"/>
          <tpl hier="11" item="4"/>
          <tpl hier="12" item="7"/>
          <tpl fld="4" item="0"/>
        </tpls>
      </m>
      <m>
        <tpls c="8">
          <tpl hier="1" item="6"/>
          <tpl hier="4" item="3"/>
          <tpl fld="3" item="5"/>
          <tpl fld="2" item="21"/>
          <tpl hier="9" item="1"/>
          <tpl hier="11" item="4"/>
          <tpl hier="12" item="7"/>
          <tpl fld="4" item="0"/>
        </tpls>
      </m>
      <m>
        <tpls c="8">
          <tpl hier="1" item="6"/>
          <tpl hier="4" item="3"/>
          <tpl fld="3" item="56"/>
          <tpl fld="2" item="41"/>
          <tpl hier="9" item="1"/>
          <tpl hier="11" item="4"/>
          <tpl hier="12" item="7"/>
          <tpl fld="4" item="0"/>
        </tpls>
      </m>
      <m>
        <tpls c="8">
          <tpl hier="1" item="6"/>
          <tpl hier="4" item="3"/>
          <tpl fld="3" item="0"/>
          <tpl fld="2" item="41"/>
          <tpl hier="9" item="1"/>
          <tpl hier="11" item="4"/>
          <tpl hier="12" item="7"/>
          <tpl fld="4" item="0"/>
        </tpls>
      </m>
      <m>
        <tpls c="8">
          <tpl hier="1" item="6"/>
          <tpl hier="4" item="3"/>
          <tpl fld="3" item="55"/>
          <tpl fld="2" item="41"/>
          <tpl hier="9" item="1"/>
          <tpl hier="11" item="4"/>
          <tpl hier="12" item="7"/>
          <tpl fld="4" item="0"/>
        </tpls>
      </m>
      <m>
        <tpls c="8">
          <tpl hier="1" item="6"/>
          <tpl hier="4" item="3"/>
          <tpl fld="3" item="35"/>
          <tpl fld="2" item="39"/>
          <tpl hier="9" item="1"/>
          <tpl hier="11" item="4"/>
          <tpl hier="12" item="7"/>
          <tpl fld="4" item="0"/>
        </tpls>
      </m>
      <m>
        <tpls c="8">
          <tpl hier="1" item="6"/>
          <tpl hier="4" item="3"/>
          <tpl fld="3" item="40"/>
          <tpl fld="2" item="39"/>
          <tpl hier="9" item="1"/>
          <tpl hier="11" item="4"/>
          <tpl hier="12" item="7"/>
          <tpl fld="4" item="0"/>
        </tpls>
      </m>
      <m>
        <tpls c="8">
          <tpl hier="1" item="6"/>
          <tpl hier="4" item="3"/>
          <tpl fld="3" item="50"/>
          <tpl fld="2" item="39"/>
          <tpl hier="9" item="1"/>
          <tpl hier="11" item="4"/>
          <tpl hier="12" item="7"/>
          <tpl fld="4" item="0"/>
        </tpls>
      </m>
      <m>
        <tpls c="8">
          <tpl hier="1" item="6"/>
          <tpl hier="4" item="3"/>
          <tpl fld="3" item="49"/>
          <tpl fld="2" item="39"/>
          <tpl hier="9" item="1"/>
          <tpl hier="11" item="4"/>
          <tpl hier="12" item="7"/>
          <tpl fld="4" item="0"/>
        </tpls>
      </m>
      <m>
        <tpls c="8">
          <tpl hier="1" item="6"/>
          <tpl hier="4" item="3"/>
          <tpl fld="3" item="37"/>
          <tpl fld="2" item="14"/>
          <tpl hier="9" item="1"/>
          <tpl hier="11" item="4"/>
          <tpl hier="12" item="7"/>
          <tpl fld="4" item="0"/>
        </tpls>
      </m>
      <m>
        <tpls c="8">
          <tpl hier="1" item="6"/>
          <tpl hier="4" item="3"/>
          <tpl fld="3" item="39"/>
          <tpl fld="2" item="14"/>
          <tpl hier="9" item="1"/>
          <tpl hier="11" item="4"/>
          <tpl hier="12" item="7"/>
          <tpl fld="4" item="0"/>
        </tpls>
      </m>
      <m>
        <tpls c="8">
          <tpl hier="1" item="6"/>
          <tpl hier="4" item="3"/>
          <tpl fld="3" item="28"/>
          <tpl fld="2" item="14"/>
          <tpl hier="9" item="1"/>
          <tpl hier="11" item="4"/>
          <tpl hier="12" item="7"/>
          <tpl fld="4" item="0"/>
        </tpls>
      </m>
      <m>
        <tpls c="8">
          <tpl hier="1" item="6"/>
          <tpl hier="4" item="3"/>
          <tpl fld="3" item="19"/>
          <tpl fld="2" item="14"/>
          <tpl hier="9" item="1"/>
          <tpl hier="11" item="4"/>
          <tpl hier="12" item="7"/>
          <tpl fld="4" item="0"/>
        </tpls>
      </m>
      <m>
        <tpls c="8">
          <tpl hier="1" item="6"/>
          <tpl hier="4" item="3"/>
          <tpl fld="3" item="26"/>
          <tpl fld="2" item="31"/>
          <tpl hier="9" item="1"/>
          <tpl hier="11" item="4"/>
          <tpl hier="12" item="7"/>
          <tpl fld="4" item="0"/>
        </tpls>
      </m>
      <m>
        <tpls c="8">
          <tpl hier="1" item="6"/>
          <tpl hier="4" item="3"/>
          <tpl fld="3" item="25"/>
          <tpl fld="2" item="31"/>
          <tpl hier="9" item="1"/>
          <tpl hier="11" item="4"/>
          <tpl hier="12" item="7"/>
          <tpl fld="4" item="0"/>
        </tpls>
      </m>
      <m>
        <tpls c="8">
          <tpl hier="1" item="6"/>
          <tpl hier="4" item="3"/>
          <tpl fld="3" item="24"/>
          <tpl fld="2" item="31"/>
          <tpl hier="9" item="1"/>
          <tpl hier="11" item="4"/>
          <tpl hier="12" item="7"/>
          <tpl fld="4" item="0"/>
        </tpls>
      </m>
      <m>
        <tpls c="8">
          <tpl hier="1" item="6"/>
          <tpl hier="4" item="3"/>
          <tpl fld="3" item="23"/>
          <tpl fld="2" item="31"/>
          <tpl hier="9" item="1"/>
          <tpl hier="11" item="4"/>
          <tpl hier="12" item="7"/>
          <tpl fld="4" item="0"/>
        </tpls>
      </m>
      <m>
        <tpls c="8">
          <tpl hier="1" item="6"/>
          <tpl hier="4" item="3"/>
          <tpl fld="3" item="10"/>
          <tpl fld="2" item="29"/>
          <tpl hier="9" item="1"/>
          <tpl hier="11" item="4"/>
          <tpl hier="12" item="7"/>
          <tpl fld="4" item="0"/>
        </tpls>
      </m>
      <m>
        <tpls c="8">
          <tpl hier="1" item="6"/>
          <tpl hier="4" item="3"/>
          <tpl fld="3" item="12"/>
          <tpl fld="2" item="29"/>
          <tpl hier="9" item="1"/>
          <tpl hier="11" item="4"/>
          <tpl hier="12" item="7"/>
          <tpl fld="4" item="0"/>
        </tpls>
      </m>
      <m>
        <tpls c="8">
          <tpl hier="1" item="6"/>
          <tpl hier="4" item="3"/>
          <tpl fld="3" item="11"/>
          <tpl fld="2" item="29"/>
          <tpl hier="9" item="1"/>
          <tpl hier="11" item="4"/>
          <tpl hier="12" item="7"/>
          <tpl fld="4" item="0"/>
        </tpls>
      </m>
      <m>
        <tpls c="8">
          <tpl hier="1" item="6"/>
          <tpl hier="4" item="3"/>
          <tpl fld="3" item="9"/>
          <tpl fld="2" item="29"/>
          <tpl hier="9" item="1"/>
          <tpl hier="11" item="4"/>
          <tpl hier="12" item="7"/>
          <tpl fld="4" item="0"/>
        </tpls>
      </m>
      <m>
        <tpls c="8">
          <tpl hier="1" item="6"/>
          <tpl hier="4" item="3"/>
          <tpl fld="3" item="57"/>
          <tpl fld="2" item="27"/>
          <tpl hier="9" item="1"/>
          <tpl hier="11" item="4"/>
          <tpl hier="12" item="7"/>
          <tpl fld="4" item="0"/>
        </tpls>
      </m>
      <m>
        <tpls c="8">
          <tpl hier="1" item="6"/>
          <tpl hier="4" item="3"/>
          <tpl fld="3" item="3"/>
          <tpl fld="2" item="27"/>
          <tpl hier="9" item="1"/>
          <tpl hier="11" item="4"/>
          <tpl hier="12" item="7"/>
          <tpl fld="4" item="0"/>
        </tpls>
      </m>
      <m>
        <tpls c="8">
          <tpl hier="1" item="6"/>
          <tpl hier="4" item="3"/>
          <tpl fld="3" item="1"/>
          <tpl fld="2" item="27"/>
          <tpl hier="9" item="1"/>
          <tpl hier="11" item="4"/>
          <tpl hier="12" item="7"/>
          <tpl fld="4" item="0"/>
        </tpls>
      </m>
      <m>
        <tpls c="8">
          <tpl hier="1" item="6"/>
          <tpl hier="4" item="3"/>
          <tpl fld="3" item="20"/>
          <tpl fld="2" item="26"/>
          <tpl hier="9" item="1"/>
          <tpl hier="11" item="4"/>
          <tpl hier="12" item="7"/>
          <tpl fld="4" item="0"/>
        </tpls>
      </m>
      <m>
        <tpls c="8">
          <tpl hier="1" item="6"/>
          <tpl hier="4" item="3"/>
          <tpl fld="3" item="51"/>
          <tpl fld="2" item="26"/>
          <tpl hier="9" item="1"/>
          <tpl hier="11" item="4"/>
          <tpl hier="12" item="7"/>
          <tpl fld="4" item="0"/>
        </tpls>
      </m>
      <m>
        <tpls c="8">
          <tpl hier="1" item="6"/>
          <tpl hier="4" item="3"/>
          <tpl fld="3" item="38"/>
          <tpl fld="2" item="26"/>
          <tpl hier="9" item="1"/>
          <tpl hier="11" item="4"/>
          <tpl hier="12" item="7"/>
          <tpl fld="4" item="0"/>
        </tpls>
      </m>
      <m>
        <tpls c="8">
          <tpl hier="1" item="6"/>
          <tpl hier="4" item="3"/>
          <tpl fld="3" item="44"/>
          <tpl fld="2" item="24"/>
          <tpl hier="9" item="1"/>
          <tpl hier="11" item="4"/>
          <tpl hier="12" item="7"/>
          <tpl fld="4" item="0"/>
        </tpls>
      </m>
      <m>
        <tpls c="8">
          <tpl hier="1" item="6"/>
          <tpl hier="4" item="3"/>
          <tpl fld="3" item="43"/>
          <tpl fld="2" item="24"/>
          <tpl hier="9" item="1"/>
          <tpl hier="11" item="4"/>
          <tpl hier="12" item="7"/>
          <tpl fld="4" item="0"/>
        </tpls>
      </m>
      <m>
        <tpls c="8">
          <tpl hier="1" item="6"/>
          <tpl hier="4" item="3"/>
          <tpl fld="3" item="42"/>
          <tpl fld="2" item="24"/>
          <tpl hier="9" item="1"/>
          <tpl hier="11" item="4"/>
          <tpl hier="12" item="7"/>
          <tpl fld="4" item="0"/>
        </tpls>
      </m>
      <m>
        <tpls c="8">
          <tpl hier="1" item="6"/>
          <tpl hier="4" item="3"/>
          <tpl fld="3" item="41"/>
          <tpl fld="2" item="24"/>
          <tpl hier="9" item="1"/>
          <tpl hier="11" item="4"/>
          <tpl hier="12" item="7"/>
          <tpl fld="4" item="0"/>
        </tpls>
      </m>
      <m>
        <tpls c="8">
          <tpl hier="1" item="6"/>
          <tpl hier="4" item="3"/>
          <tpl fld="3" item="32"/>
          <tpl fld="2" item="17"/>
          <tpl hier="9" item="1"/>
          <tpl hier="11" item="4"/>
          <tpl hier="12" item="7"/>
          <tpl fld="4" item="0"/>
        </tpls>
      </m>
      <m>
        <tpls c="8">
          <tpl hier="1" item="6"/>
          <tpl hier="4" item="3"/>
          <tpl fld="3" item="31"/>
          <tpl fld="2" item="17"/>
          <tpl hier="9" item="1"/>
          <tpl hier="11" item="4"/>
          <tpl hier="12" item="7"/>
          <tpl fld="4" item="0"/>
        </tpls>
      </m>
      <m>
        <tpls c="8">
          <tpl hier="1" item="6"/>
          <tpl hier="4" item="3"/>
          <tpl fld="3" item="30"/>
          <tpl fld="2" item="17"/>
          <tpl hier="9" item="1"/>
          <tpl hier="11" item="4"/>
          <tpl hier="12" item="7"/>
          <tpl fld="4" item="0"/>
        </tpls>
      </m>
      <m>
        <tpls c="8">
          <tpl hier="1" item="6"/>
          <tpl hier="4" item="3"/>
          <tpl fld="3" item="29"/>
          <tpl fld="2" item="17"/>
          <tpl hier="9" item="1"/>
          <tpl hier="11" item="4"/>
          <tpl hier="12" item="7"/>
          <tpl fld="4" item="0"/>
        </tpls>
      </m>
      <m>
        <tpls c="8">
          <tpl hier="1" item="6"/>
          <tpl hier="4" item="3"/>
          <tpl fld="3" item="16"/>
          <tpl fld="2" item="13"/>
          <tpl hier="9" item="1"/>
          <tpl hier="11" item="4"/>
          <tpl hier="12" item="7"/>
          <tpl fld="4" item="0"/>
        </tpls>
      </m>
      <m>
        <tpls c="8">
          <tpl hier="1" item="6"/>
          <tpl hier="4" item="3"/>
          <tpl fld="3" item="15"/>
          <tpl fld="2" item="13"/>
          <tpl hier="9" item="1"/>
          <tpl hier="11" item="4"/>
          <tpl hier="12" item="7"/>
          <tpl fld="4" item="0"/>
        </tpls>
      </m>
      <m>
        <tpls c="8">
          <tpl hier="1" item="6"/>
          <tpl hier="4" item="3"/>
          <tpl fld="3" item="14"/>
          <tpl fld="2" item="13"/>
          <tpl hier="9" item="1"/>
          <tpl hier="11" item="4"/>
          <tpl hier="12" item="7"/>
          <tpl fld="4" item="0"/>
        </tpls>
      </m>
      <m>
        <tpls c="8">
          <tpl hier="1" item="6"/>
          <tpl hier="4" item="3"/>
          <tpl fld="3" item="13"/>
          <tpl fld="2" item="13"/>
          <tpl hier="9" item="1"/>
          <tpl hier="11" item="4"/>
          <tpl hier="12" item="7"/>
          <tpl fld="4" item="0"/>
        </tpls>
      </m>
      <m>
        <tpls c="8">
          <tpl hier="1" item="6"/>
          <tpl hier="4" item="3"/>
          <tpl fld="3" item="4"/>
          <tpl fld="2" item="23"/>
          <tpl hier="9" item="1"/>
          <tpl hier="11" item="4"/>
          <tpl hier="12" item="7"/>
          <tpl fld="4" item="0"/>
        </tpls>
      </m>
      <m>
        <tpls c="8">
          <tpl hier="1" item="6"/>
          <tpl hier="4" item="3"/>
          <tpl fld="3" item="58"/>
          <tpl fld="2" item="23"/>
          <tpl hier="9" item="1"/>
          <tpl hier="11" item="4"/>
          <tpl hier="12" item="7"/>
          <tpl fld="4" item="0"/>
        </tpls>
      </m>
      <m>
        <tpls c="8">
          <tpl hier="1" item="6"/>
          <tpl hier="4" item="3"/>
          <tpl fld="3" item="2"/>
          <tpl fld="2" item="23"/>
          <tpl hier="9" item="1"/>
          <tpl hier="11" item="4"/>
          <tpl hier="12" item="7"/>
          <tpl fld="4" item="0"/>
        </tpls>
      </m>
      <m>
        <tpls c="8">
          <tpl hier="1" item="6"/>
          <tpl hier="4" item="3"/>
          <tpl fld="3" item="54"/>
          <tpl fld="2" item="30"/>
          <tpl hier="9" item="1"/>
          <tpl hier="11" item="4"/>
          <tpl hier="12" item="7"/>
          <tpl fld="4" item="0"/>
        </tpls>
      </m>
      <m>
        <tpls c="8">
          <tpl hier="1" item="6"/>
          <tpl hier="4" item="3"/>
          <tpl fld="3" item="53"/>
          <tpl fld="2" item="30"/>
          <tpl hier="9" item="1"/>
          <tpl hier="11" item="4"/>
          <tpl hier="12" item="7"/>
          <tpl fld="4" item="0"/>
        </tpls>
      </m>
      <m>
        <tpls c="8">
          <tpl hier="1" item="6"/>
          <tpl hier="4" item="3"/>
          <tpl fld="3" item="49"/>
          <tpl fld="2" item="30"/>
          <tpl hier="9" item="1"/>
          <tpl hier="11" item="4"/>
          <tpl hier="12" item="7"/>
          <tpl fld="4" item="0"/>
        </tpls>
      </m>
      <m>
        <tpls c="8">
          <tpl hier="1" item="6"/>
          <tpl hier="4" item="3"/>
          <tpl fld="3" item="18"/>
          <tpl fld="2" item="45"/>
          <tpl hier="9" item="1"/>
          <tpl hier="11" item="4"/>
          <tpl hier="12" item="7"/>
          <tpl fld="4" item="0"/>
        </tpls>
      </m>
      <m>
        <tpls c="8">
          <tpl hier="1" item="6"/>
          <tpl hier="4" item="3"/>
          <tpl fld="3" item="7"/>
          <tpl fld="2" item="45"/>
          <tpl hier="9" item="1"/>
          <tpl hier="11" item="4"/>
          <tpl hier="12" item="7"/>
          <tpl fld="4" item="0"/>
        </tpls>
      </m>
      <m>
        <tpls c="8">
          <tpl hier="1" item="6"/>
          <tpl hier="4" item="3"/>
          <tpl fld="3" item="38"/>
          <tpl fld="2" item="45"/>
          <tpl hier="9" item="1"/>
          <tpl hier="11" item="4"/>
          <tpl hier="12" item="7"/>
          <tpl fld="4" item="0"/>
        </tpls>
      </m>
      <m>
        <tpls c="8">
          <tpl hier="1" item="6"/>
          <tpl hier="4" item="3"/>
          <tpl fld="3" item="32"/>
          <tpl fld="2" item="25"/>
          <tpl hier="9" item="1"/>
          <tpl hier="11" item="4"/>
          <tpl hier="12" item="7"/>
          <tpl fld="4" item="0"/>
        </tpls>
      </m>
      <m>
        <tpls c="8">
          <tpl hier="1" item="6"/>
          <tpl hier="4" item="3"/>
          <tpl fld="3" item="15"/>
          <tpl fld="2" item="25"/>
          <tpl hier="9" item="1"/>
          <tpl hier="11" item="4"/>
          <tpl hier="12" item="7"/>
          <tpl fld="4" item="0"/>
        </tpls>
      </m>
      <m>
        <tpls c="8">
          <tpl hier="1" item="6"/>
          <tpl hier="4" item="3"/>
          <tpl fld="3" item="1"/>
          <tpl fld="2" item="25"/>
          <tpl hier="9" item="1"/>
          <tpl hier="11" item="4"/>
          <tpl hier="12" item="7"/>
          <tpl fld="4" item="0"/>
        </tpls>
      </m>
      <m>
        <tpls c="8">
          <tpl hier="1" item="6"/>
          <tpl hier="4" item="3"/>
          <tpl fld="3" item="34"/>
          <tpl fld="2" item="38"/>
          <tpl hier="9" item="1"/>
          <tpl hier="11" item="4"/>
          <tpl hier="12" item="7"/>
          <tpl fld="4" item="0"/>
        </tpls>
      </m>
      <m>
        <tpls c="8">
          <tpl hier="1" item="6"/>
          <tpl hier="4" item="3"/>
          <tpl fld="3" item="22"/>
          <tpl fld="2" item="38"/>
          <tpl hier="9" item="1"/>
          <tpl hier="11" item="4"/>
          <tpl hier="12" item="7"/>
          <tpl fld="4" item="0"/>
        </tpls>
      </m>
      <m>
        <tpls c="8">
          <tpl hier="1" item="6"/>
          <tpl hier="4" item="3"/>
          <tpl fld="3" item="6"/>
          <tpl fld="2" item="38"/>
          <tpl hier="9" item="1"/>
          <tpl hier="11" item="4"/>
          <tpl hier="12" item="7"/>
          <tpl fld="4" item="0"/>
        </tpls>
      </m>
      <m>
        <tpls c="8">
          <tpl hier="1" item="6"/>
          <tpl hier="4" item="3"/>
          <tpl fld="3" item="48"/>
          <tpl fld="2" item="16"/>
          <tpl hier="9" item="1"/>
          <tpl hier="11" item="4"/>
          <tpl hier="12" item="7"/>
          <tpl fld="4" item="0"/>
        </tpls>
      </m>
      <m>
        <tpls c="8">
          <tpl hier="1" item="6"/>
          <tpl hier="4" item="3"/>
          <tpl fld="3" item="31"/>
          <tpl fld="2" item="16"/>
          <tpl hier="9" item="1"/>
          <tpl hier="11" item="4"/>
          <tpl hier="12" item="7"/>
          <tpl fld="4" item="0"/>
        </tpls>
      </m>
      <m>
        <tpls c="8">
          <tpl hier="1" item="6"/>
          <tpl hier="4" item="3"/>
          <tpl fld="3" item="11"/>
          <tpl fld="2" item="16"/>
          <tpl hier="9" item="1"/>
          <tpl hier="11" item="4"/>
          <tpl hier="12" item="7"/>
          <tpl fld="4" item="0"/>
        </tpls>
      </m>
      <m>
        <tpls c="8">
          <tpl hier="1" item="6"/>
          <tpl hier="4" item="3"/>
          <tpl fld="3" item="39"/>
          <tpl fld="2" item="10"/>
          <tpl hier="9" item="1"/>
          <tpl hier="11" item="4"/>
          <tpl hier="12" item="7"/>
          <tpl fld="4" item="0"/>
        </tpls>
      </m>
      <m>
        <tpls c="8">
          <tpl hier="1" item="6"/>
          <tpl hier="4" item="3"/>
          <tpl fld="3" item="24"/>
          <tpl fld="2" item="10"/>
          <tpl hier="9" item="1"/>
          <tpl hier="11" item="4"/>
          <tpl hier="12" item="7"/>
          <tpl fld="4" item="0"/>
        </tpls>
      </m>
      <m>
        <tpls c="8">
          <tpl hier="1" item="6"/>
          <tpl hier="4" item="3"/>
          <tpl fld="3" item="46"/>
          <tpl fld="2" item="12"/>
          <tpl hier="9" item="1"/>
          <tpl hier="11" item="4"/>
          <tpl hier="12" item="7"/>
          <tpl fld="4" item="0"/>
        </tpls>
      </m>
      <m>
        <tpls c="8">
          <tpl hier="1" item="6"/>
          <tpl hier="4" item="3"/>
          <tpl fld="3" item="24"/>
          <tpl fld="2" item="12"/>
          <tpl hier="9" item="1"/>
          <tpl hier="11" item="4"/>
          <tpl hier="12" item="7"/>
          <tpl fld="4" item="0"/>
        </tpls>
      </m>
      <m>
        <tpls c="8">
          <tpl hier="1" item="6"/>
          <tpl hier="4" item="3"/>
          <tpl fld="3" item="35"/>
          <tpl fld="2" item="18"/>
          <tpl hier="9" item="1"/>
          <tpl hier="11" item="4"/>
          <tpl hier="12" item="7"/>
          <tpl fld="4" item="0"/>
        </tpls>
      </m>
      <m>
        <tpls c="8">
          <tpl hier="1" item="6"/>
          <tpl hier="4" item="3"/>
          <tpl fld="3" item="36"/>
          <tpl fld="2" item="18"/>
          <tpl hier="9" item="1"/>
          <tpl hier="11" item="4"/>
          <tpl hier="12" item="7"/>
          <tpl fld="4" item="0"/>
        </tpls>
      </m>
      <m>
        <tpls c="8">
          <tpl hier="1" item="6"/>
          <tpl hier="4" item="3"/>
          <tpl fld="3" item="11"/>
          <tpl fld="2" item="18"/>
          <tpl hier="9" item="1"/>
          <tpl hier="11" item="4"/>
          <tpl hier="12" item="7"/>
          <tpl fld="4" item="0"/>
        </tpls>
      </m>
      <m>
        <tpls c="8">
          <tpl hier="1" item="6"/>
          <tpl hier="4" item="3"/>
          <tpl fld="3" item="34"/>
          <tpl fld="2" item="20"/>
          <tpl hier="9" item="1"/>
          <tpl hier="11" item="4"/>
          <tpl hier="12" item="7"/>
          <tpl fld="4" item="0"/>
        </tpls>
      </m>
      <m>
        <tpls c="8">
          <tpl hier="1" item="6"/>
          <tpl hier="4" item="3"/>
          <tpl fld="3" item="7"/>
          <tpl fld="2" item="20"/>
          <tpl hier="9" item="1"/>
          <tpl hier="11" item="4"/>
          <tpl hier="12" item="7"/>
          <tpl fld="4" item="0"/>
        </tpls>
      </m>
      <m>
        <tpls c="8">
          <tpl hier="1" item="6"/>
          <tpl hier="4" item="3"/>
          <tpl fld="3" item="19"/>
          <tpl fld="2" item="20"/>
          <tpl hier="9" item="1"/>
          <tpl hier="11" item="4"/>
          <tpl hier="12" item="7"/>
          <tpl fld="4" item="0"/>
        </tpls>
      </m>
      <m>
        <tpls c="8">
          <tpl hier="1" item="6"/>
          <tpl hier="4" item="3"/>
          <tpl fld="3" item="20"/>
          <tpl fld="2" item="32"/>
          <tpl hier="9" item="1"/>
          <tpl hier="11" item="4"/>
          <tpl hier="12" item="7"/>
          <tpl fld="4" item="0"/>
        </tpls>
      </m>
      <m>
        <tpls c="8">
          <tpl hier="1" item="6"/>
          <tpl hier="4" item="3"/>
          <tpl fld="3" item="38"/>
          <tpl fld="2" item="32"/>
          <tpl hier="9" item="1"/>
          <tpl hier="11" item="4"/>
          <tpl hier="12" item="7"/>
          <tpl fld="4" item="0"/>
        </tpls>
      </m>
      <m>
        <tpls c="8">
          <tpl hier="1" item="6"/>
          <tpl hier="4" item="3"/>
          <tpl fld="3" item="40"/>
          <tpl fld="2" item="9"/>
          <tpl hier="9" item="1"/>
          <tpl hier="11" item="4"/>
          <tpl hier="12" item="7"/>
          <tpl fld="4" item="0"/>
        </tpls>
      </m>
      <m>
        <tpls c="8">
          <tpl hier="1" item="6"/>
          <tpl hier="4" item="3"/>
          <tpl fld="3" item="52"/>
          <tpl fld="2" item="9"/>
          <tpl hier="9" item="1"/>
          <tpl hier="11" item="4"/>
          <tpl hier="12" item="7"/>
          <tpl fld="4" item="0"/>
        </tpls>
      </m>
      <m>
        <tpls c="8">
          <tpl hier="1" item="6"/>
          <tpl hier="4" item="3"/>
          <tpl fld="3" item="25"/>
          <tpl fld="2" item="11"/>
          <tpl hier="9" item="1"/>
          <tpl hier="11" item="4"/>
          <tpl hier="12" item="7"/>
          <tpl fld="4" item="0"/>
        </tpls>
      </m>
      <m>
        <tpls c="8">
          <tpl hier="1" item="6"/>
          <tpl hier="4" item="3"/>
          <tpl fld="3" item="5"/>
          <tpl fld="2" item="11"/>
          <tpl hier="9" item="1"/>
          <tpl hier="11" item="4"/>
          <tpl hier="12" item="7"/>
          <tpl fld="4" item="0"/>
        </tpls>
      </m>
      <m>
        <tpls c="8">
          <tpl hier="1" item="6"/>
          <tpl hier="4" item="3"/>
          <tpl fld="3" item="11"/>
          <tpl fld="2" item="15"/>
          <tpl hier="9" item="1"/>
          <tpl hier="11" item="4"/>
          <tpl hier="12" item="7"/>
          <tpl fld="4" item="0"/>
        </tpls>
      </m>
      <m>
        <tpls c="8">
          <tpl hier="1" item="6"/>
          <tpl hier="4" item="3"/>
          <tpl fld="3" item="53"/>
          <tpl fld="2" item="19"/>
          <tpl hier="9" item="1"/>
          <tpl hier="11" item="4"/>
          <tpl hier="12" item="7"/>
          <tpl fld="4" item="0"/>
        </tpls>
      </m>
      <m>
        <tpls c="8">
          <tpl hier="1" item="6"/>
          <tpl hier="4" item="3"/>
          <tpl fld="3" item="19"/>
          <tpl fld="2" item="2"/>
          <tpl hier="9" item="1"/>
          <tpl hier="11" item="4"/>
          <tpl hier="12" item="7"/>
          <tpl fld="4" item="0"/>
        </tpls>
      </m>
      <m>
        <tpls c="8">
          <tpl hier="1" item="6"/>
          <tpl hier="4" item="3"/>
          <tpl fld="3" item="14"/>
          <tpl fld="2" item="8"/>
          <tpl hier="9" item="1"/>
          <tpl hier="11" item="4"/>
          <tpl hier="12" item="7"/>
          <tpl fld="4" item="0"/>
        </tpls>
      </m>
      <m>
        <tpls c="8">
          <tpl hier="1" item="6"/>
          <tpl hier="4" item="3"/>
          <tpl fld="3" item="3"/>
          <tpl fld="2" item="3"/>
          <tpl hier="9" item="1"/>
          <tpl hier="11" item="4"/>
          <tpl hier="12" item="7"/>
          <tpl fld="4" item="0"/>
        </tpls>
      </m>
      <m>
        <tpls c="8">
          <tpl hier="1" item="6"/>
          <tpl hier="4" item="3"/>
          <tpl fld="3" item="54"/>
          <tpl fld="1" item="0"/>
          <tpl hier="9" item="1"/>
          <tpl hier="11" item="4"/>
          <tpl hier="12" item="7"/>
          <tpl fld="4" item="0"/>
        </tpls>
      </m>
      <m>
        <tpls c="8">
          <tpl hier="1" item="6"/>
          <tpl hier="4" item="3"/>
          <tpl fld="3" item="31"/>
          <tpl fld="2" item="43"/>
          <tpl hier="9" item="1"/>
          <tpl hier="11" item="4"/>
          <tpl hier="12" item="7"/>
          <tpl fld="4" item="0"/>
        </tpls>
      </m>
      <m>
        <tpls c="8">
          <tpl hier="1" item="6"/>
          <tpl hier="4" item="3"/>
          <tpl fld="3" item="30"/>
          <tpl fld="2" item="43"/>
          <tpl hier="9" item="1"/>
          <tpl hier="11" item="4"/>
          <tpl hier="12" item="7"/>
          <tpl fld="4" item="0"/>
        </tpls>
      </m>
      <m>
        <tpls c="8">
          <tpl hier="1" item="6"/>
          <tpl hier="4" item="3"/>
          <tpl fld="3" item="29"/>
          <tpl fld="2" item="43"/>
          <tpl hier="9" item="1"/>
          <tpl hier="11" item="4"/>
          <tpl hier="12" item="7"/>
          <tpl fld="4" item="0"/>
        </tpls>
      </m>
      <m>
        <tpls c="8">
          <tpl hier="1" item="6"/>
          <tpl hier="4" item="3"/>
          <tpl fld="3" item="16"/>
          <tpl fld="2" item="22"/>
          <tpl hier="9" item="1"/>
          <tpl hier="11" item="4"/>
          <tpl hier="12" item="7"/>
          <tpl fld="4" item="0"/>
        </tpls>
      </m>
      <m>
        <tpls c="8">
          <tpl hier="1" item="6"/>
          <tpl hier="4" item="3"/>
          <tpl fld="3" item="15"/>
          <tpl fld="2" item="22"/>
          <tpl hier="9" item="1"/>
          <tpl hier="11" item="4"/>
          <tpl hier="12" item="7"/>
          <tpl fld="4" item="0"/>
        </tpls>
      </m>
      <m>
        <tpls c="8">
          <tpl hier="1" item="6"/>
          <tpl hier="4" item="3"/>
          <tpl fld="3" item="14"/>
          <tpl fld="2" item="22"/>
          <tpl hier="9" item="1"/>
          <tpl hier="11" item="4"/>
          <tpl hier="12" item="7"/>
          <tpl fld="4" item="0"/>
        </tpls>
      </m>
      <m>
        <tpls c="8">
          <tpl hier="1" item="6"/>
          <tpl hier="4" item="3"/>
          <tpl fld="3" item="13"/>
          <tpl fld="2" item="22"/>
          <tpl hier="9" item="1"/>
          <tpl hier="11" item="4"/>
          <tpl hier="12" item="7"/>
          <tpl fld="4" item="0"/>
        </tpls>
      </m>
      <m>
        <tpls c="8">
          <tpl hier="1" item="6"/>
          <tpl hier="4" item="3"/>
          <tpl fld="3" item="4"/>
          <tpl fld="2" item="21"/>
          <tpl hier="9" item="1"/>
          <tpl hier="11" item="4"/>
          <tpl hier="12" item="7"/>
          <tpl fld="4" item="0"/>
        </tpls>
      </m>
      <m>
        <tpls c="8">
          <tpl hier="1" item="6"/>
          <tpl hier="4" item="3"/>
          <tpl fld="3" item="58"/>
          <tpl fld="2" item="21"/>
          <tpl hier="9" item="1"/>
          <tpl hier="11" item="4"/>
          <tpl hier="12" item="7"/>
          <tpl fld="4" item="0"/>
        </tpls>
      </m>
      <m>
        <tpls c="8">
          <tpl hier="1" item="6"/>
          <tpl hier="4" item="3"/>
          <tpl fld="3" item="2"/>
          <tpl fld="2" item="21"/>
          <tpl hier="9" item="1"/>
          <tpl hier="11" item="4"/>
          <tpl hier="12" item="7"/>
          <tpl fld="4" item="0"/>
        </tpls>
      </m>
      <m>
        <tpls c="8">
          <tpl hier="1" item="6"/>
          <tpl hier="4" item="3"/>
          <tpl fld="3" item="54"/>
          <tpl fld="2" item="41"/>
          <tpl hier="9" item="1"/>
          <tpl hier="11" item="4"/>
          <tpl hier="12" item="7"/>
          <tpl fld="4" item="0"/>
        </tpls>
      </m>
      <m>
        <tpls c="8">
          <tpl hier="1" item="6"/>
          <tpl hier="4" item="3"/>
          <tpl fld="3" item="53"/>
          <tpl fld="2" item="41"/>
          <tpl hier="9" item="1"/>
          <tpl hier="11" item="4"/>
          <tpl hier="12" item="7"/>
          <tpl fld="4" item="0"/>
        </tpls>
      </m>
      <m>
        <tpls c="8">
          <tpl hier="1" item="6"/>
          <tpl hier="4" item="3"/>
          <tpl fld="3" item="52"/>
          <tpl fld="2" item="41"/>
          <tpl hier="9" item="1"/>
          <tpl hier="11" item="4"/>
          <tpl hier="12" item="7"/>
          <tpl fld="4" item="0"/>
        </tpls>
      </m>
      <m>
        <tpls c="8">
          <tpl hier="1" item="6"/>
          <tpl hier="4" item="3"/>
          <tpl fld="3" item="48"/>
          <tpl fld="2" item="39"/>
          <tpl hier="9" item="1"/>
          <tpl hier="11" item="4"/>
          <tpl hier="12" item="7"/>
          <tpl fld="4" item="0"/>
        </tpls>
      </m>
      <m>
        <tpls c="8">
          <tpl hier="1" item="6"/>
          <tpl hier="4" item="3"/>
          <tpl fld="3" item="46"/>
          <tpl fld="2" item="39"/>
          <tpl hier="9" item="1"/>
          <tpl hier="11" item="4"/>
          <tpl hier="12" item="7"/>
          <tpl fld="4" item="0"/>
        </tpls>
      </m>
      <m>
        <tpls c="8">
          <tpl hier="1" item="6"/>
          <tpl hier="4" item="3"/>
          <tpl fld="3" item="45"/>
          <tpl fld="2" item="39"/>
          <tpl hier="9" item="1"/>
          <tpl hier="11" item="4"/>
          <tpl hier="12" item="7"/>
          <tpl fld="4" item="0"/>
        </tpls>
      </m>
      <m>
        <tpls c="8">
          <tpl hier="1" item="6"/>
          <tpl hier="4" item="3"/>
          <tpl fld="3" item="47"/>
          <tpl fld="2" item="39"/>
          <tpl hier="9" item="1"/>
          <tpl hier="11" item="4"/>
          <tpl hier="12" item="7"/>
          <tpl fld="4" item="0"/>
        </tpls>
      </m>
      <m>
        <tpls c="8">
          <tpl hier="1" item="6"/>
          <tpl hier="4" item="3"/>
          <tpl fld="3" item="34"/>
          <tpl fld="2" item="14"/>
          <tpl hier="9" item="1"/>
          <tpl hier="11" item="4"/>
          <tpl hier="12" item="7"/>
          <tpl fld="4" item="0"/>
        </tpls>
      </m>
      <m>
        <tpls c="8">
          <tpl hier="1" item="6"/>
          <tpl hier="4" item="3"/>
          <tpl fld="3" item="36"/>
          <tpl fld="2" item="14"/>
          <tpl hier="9" item="1"/>
          <tpl hier="11" item="4"/>
          <tpl hier="12" item="7"/>
          <tpl fld="4" item="0"/>
        </tpls>
      </m>
      <m>
        <tpls c="8">
          <tpl hier="1" item="6"/>
          <tpl hier="4" item="3"/>
          <tpl fld="3" item="27"/>
          <tpl fld="2" item="14"/>
          <tpl hier="9" item="1"/>
          <tpl hier="11" item="4"/>
          <tpl hier="12" item="7"/>
          <tpl fld="4" item="0"/>
        </tpls>
      </m>
      <m>
        <tpls c="8">
          <tpl hier="1" item="6"/>
          <tpl hier="4" item="3"/>
          <tpl fld="3" item="33"/>
          <tpl fld="2" item="14"/>
          <tpl hier="9" item="1"/>
          <tpl hier="11" item="4"/>
          <tpl hier="12" item="7"/>
          <tpl fld="4" item="0"/>
        </tpls>
      </m>
      <m>
        <tpls c="8">
          <tpl hier="1" item="6"/>
          <tpl hier="4" item="3"/>
          <tpl fld="3" item="18"/>
          <tpl fld="2" item="31"/>
          <tpl hier="9" item="1"/>
          <tpl hier="11" item="4"/>
          <tpl hier="12" item="7"/>
          <tpl fld="4" item="0"/>
        </tpls>
      </m>
      <m>
        <tpls c="8">
          <tpl hier="1" item="6"/>
          <tpl hier="4" item="3"/>
          <tpl fld="3" item="22"/>
          <tpl fld="2" item="31"/>
          <tpl hier="9" item="1"/>
          <tpl hier="11" item="4"/>
          <tpl hier="12" item="7"/>
          <tpl fld="4" item="0"/>
        </tpls>
      </m>
      <m>
        <tpls c="8">
          <tpl hier="1" item="6"/>
          <tpl hier="4" item="3"/>
          <tpl fld="3" item="17"/>
          <tpl fld="2" item="31"/>
          <tpl hier="9" item="1"/>
          <tpl hier="11" item="4"/>
          <tpl hier="12" item="7"/>
          <tpl fld="4" item="0"/>
        </tpls>
      </m>
      <m>
        <tpls c="8">
          <tpl hier="1" item="6"/>
          <tpl hier="4" item="3"/>
          <tpl fld="3" item="21"/>
          <tpl fld="2" item="31"/>
          <tpl hier="9" item="1"/>
          <tpl hier="11" item="4"/>
          <tpl hier="12" item="7"/>
          <tpl fld="4" item="0"/>
        </tpls>
      </m>
      <m>
        <tpls c="8">
          <tpl hier="1" item="6"/>
          <tpl hier="4" item="3"/>
          <tpl fld="3" item="8"/>
          <tpl fld="2" item="29"/>
          <tpl hier="9" item="1"/>
          <tpl hier="11" item="4"/>
          <tpl hier="12" item="7"/>
          <tpl fld="4" item="0"/>
        </tpls>
      </m>
      <m>
        <tpls c="8">
          <tpl hier="1" item="6"/>
          <tpl hier="4" item="3"/>
          <tpl fld="3" item="7"/>
          <tpl fld="2" item="29"/>
          <tpl hier="9" item="1"/>
          <tpl hier="11" item="4"/>
          <tpl hier="12" item="7"/>
          <tpl fld="4" item="0"/>
        </tpls>
      </m>
      <m>
        <tpls c="8">
          <tpl hier="1" item="6"/>
          <tpl hier="4" item="3"/>
          <tpl fld="3" item="6"/>
          <tpl fld="2" item="29"/>
          <tpl hier="9" item="1"/>
          <tpl hier="11" item="4"/>
          <tpl hier="12" item="7"/>
          <tpl fld="4" item="0"/>
        </tpls>
      </m>
      <m>
        <tpls c="8">
          <tpl hier="1" item="6"/>
          <tpl hier="4" item="3"/>
          <tpl fld="3" item="5"/>
          <tpl fld="2" item="29"/>
          <tpl hier="9" item="1"/>
          <tpl hier="11" item="4"/>
          <tpl hier="12" item="7"/>
          <tpl fld="4" item="0"/>
        </tpls>
      </m>
      <m>
        <tpls c="8">
          <tpl hier="1" item="6"/>
          <tpl hier="4" item="3"/>
          <tpl fld="3" item="56"/>
          <tpl fld="2" item="27"/>
          <tpl hier="9" item="1"/>
          <tpl hier="11" item="4"/>
          <tpl hier="12" item="7"/>
          <tpl fld="4" item="0"/>
        </tpls>
      </m>
      <m>
        <tpls c="8">
          <tpl hier="1" item="6"/>
          <tpl hier="4" item="3"/>
          <tpl fld="3" item="0"/>
          <tpl fld="2" item="27"/>
          <tpl hier="9" item="1"/>
          <tpl hier="11" item="4"/>
          <tpl hier="12" item="7"/>
          <tpl fld="4" item="0"/>
        </tpls>
      </m>
      <m>
        <tpls c="8">
          <tpl hier="1" item="6"/>
          <tpl hier="4" item="3"/>
          <tpl fld="3" item="55"/>
          <tpl fld="2" item="27"/>
          <tpl hier="9" item="1"/>
          <tpl hier="11" item="4"/>
          <tpl hier="12" item="7"/>
          <tpl fld="4" item="0"/>
        </tpls>
      </m>
      <m>
        <tpls c="8">
          <tpl hier="1" item="6"/>
          <tpl hier="4" item="3"/>
          <tpl fld="3" item="35"/>
          <tpl fld="2" item="26"/>
          <tpl hier="9" item="1"/>
          <tpl hier="11" item="4"/>
          <tpl hier="12" item="7"/>
          <tpl fld="4" item="0"/>
        </tpls>
      </m>
      <m>
        <tpls c="8">
          <tpl hier="1" item="6"/>
          <tpl hier="4" item="3"/>
          <tpl fld="3" item="40"/>
          <tpl fld="2" item="26"/>
          <tpl hier="9" item="1"/>
          <tpl hier="11" item="4"/>
          <tpl hier="12" item="7"/>
          <tpl fld="4" item="0"/>
        </tpls>
      </m>
      <m>
        <tpls c="8">
          <tpl hier="1" item="6"/>
          <tpl hier="4" item="3"/>
          <tpl fld="3" item="50"/>
          <tpl fld="2" item="26"/>
          <tpl hier="9" item="1"/>
          <tpl hier="11" item="4"/>
          <tpl hier="12" item="7"/>
          <tpl fld="4" item="0"/>
        </tpls>
      </m>
      <m>
        <tpls c="8">
          <tpl hier="1" item="6"/>
          <tpl hier="4" item="3"/>
          <tpl fld="3" item="49"/>
          <tpl fld="2" item="26"/>
          <tpl hier="9" item="1"/>
          <tpl hier="11" item="4"/>
          <tpl hier="12" item="7"/>
          <tpl fld="4" item="0"/>
        </tpls>
      </m>
      <m>
        <tpls c="8">
          <tpl hier="1" item="6"/>
          <tpl hier="4" item="3"/>
          <tpl fld="3" item="37"/>
          <tpl fld="2" item="24"/>
          <tpl hier="9" item="1"/>
          <tpl hier="11" item="4"/>
          <tpl hier="12" item="7"/>
          <tpl fld="4" item="0"/>
        </tpls>
      </m>
      <m>
        <tpls c="8">
          <tpl hier="1" item="6"/>
          <tpl hier="4" item="3"/>
          <tpl fld="3" item="39"/>
          <tpl fld="2" item="24"/>
          <tpl hier="9" item="1"/>
          <tpl hier="11" item="4"/>
          <tpl hier="12" item="7"/>
          <tpl fld="4" item="0"/>
        </tpls>
      </m>
      <m>
        <tpls c="8">
          <tpl hier="1" item="6"/>
          <tpl hier="4" item="3"/>
          <tpl fld="3" item="28"/>
          <tpl fld="2" item="24"/>
          <tpl hier="9" item="1"/>
          <tpl hier="11" item="4"/>
          <tpl hier="12" item="7"/>
          <tpl fld="4" item="0"/>
        </tpls>
      </m>
      <m>
        <tpls c="8">
          <tpl hier="1" item="6"/>
          <tpl hier="4" item="3"/>
          <tpl fld="3" item="19"/>
          <tpl fld="2" item="24"/>
          <tpl hier="9" item="1"/>
          <tpl hier="11" item="4"/>
          <tpl hier="12" item="7"/>
          <tpl fld="4" item="0"/>
        </tpls>
      </m>
      <m>
        <tpls c="8">
          <tpl hier="1" item="6"/>
          <tpl hier="4" item="3"/>
          <tpl fld="3" item="26"/>
          <tpl fld="2" item="17"/>
          <tpl hier="9" item="1"/>
          <tpl hier="11" item="4"/>
          <tpl hier="12" item="7"/>
          <tpl fld="4" item="0"/>
        </tpls>
      </m>
      <m>
        <tpls c="8">
          <tpl hier="1" item="6"/>
          <tpl hier="4" item="3"/>
          <tpl fld="3" item="25"/>
          <tpl fld="2" item="17"/>
          <tpl hier="9" item="1"/>
          <tpl hier="11" item="4"/>
          <tpl hier="12" item="7"/>
          <tpl fld="4" item="0"/>
        </tpls>
      </m>
      <m>
        <tpls c="8">
          <tpl hier="1" item="6"/>
          <tpl hier="4" item="3"/>
          <tpl fld="3" item="24"/>
          <tpl fld="2" item="17"/>
          <tpl hier="9" item="1"/>
          <tpl hier="11" item="4"/>
          <tpl hier="12" item="7"/>
          <tpl fld="4" item="0"/>
        </tpls>
      </m>
      <m>
        <tpls c="8">
          <tpl hier="1" item="6"/>
          <tpl hier="4" item="3"/>
          <tpl fld="3" item="23"/>
          <tpl fld="2" item="17"/>
          <tpl hier="9" item="1"/>
          <tpl hier="11" item="4"/>
          <tpl hier="12" item="7"/>
          <tpl fld="4" item="0"/>
        </tpls>
      </m>
      <m>
        <tpls c="8">
          <tpl hier="1" item="6"/>
          <tpl hier="4" item="3"/>
          <tpl fld="3" item="10"/>
          <tpl fld="2" item="13"/>
          <tpl hier="9" item="1"/>
          <tpl hier="11" item="4"/>
          <tpl hier="12" item="7"/>
          <tpl fld="4" item="0"/>
        </tpls>
      </m>
      <m>
        <tpls c="8">
          <tpl hier="1" item="6"/>
          <tpl hier="4" item="3"/>
          <tpl fld="3" item="12"/>
          <tpl fld="2" item="13"/>
          <tpl hier="9" item="1"/>
          <tpl hier="11" item="4"/>
          <tpl hier="12" item="7"/>
          <tpl fld="4" item="0"/>
        </tpls>
      </m>
      <m>
        <tpls c="8">
          <tpl hier="1" item="6"/>
          <tpl hier="4" item="3"/>
          <tpl fld="3" item="11"/>
          <tpl fld="2" item="13"/>
          <tpl hier="9" item="1"/>
          <tpl hier="11" item="4"/>
          <tpl hier="12" item="7"/>
          <tpl fld="4" item="0"/>
        </tpls>
      </m>
      <m>
        <tpls c="8">
          <tpl hier="1" item="6"/>
          <tpl hier="4" item="3"/>
          <tpl fld="3" item="9"/>
          <tpl fld="2" item="13"/>
          <tpl hier="9" item="1"/>
          <tpl hier="11" item="4"/>
          <tpl hier="12" item="7"/>
          <tpl fld="4" item="0"/>
        </tpls>
      </m>
      <m>
        <tpls c="8">
          <tpl hier="1" item="6"/>
          <tpl hier="4" item="3"/>
          <tpl fld="3" item="57"/>
          <tpl fld="2" item="23"/>
          <tpl hier="9" item="1"/>
          <tpl hier="11" item="4"/>
          <tpl hier="12" item="7"/>
          <tpl fld="4" item="0"/>
        </tpls>
      </m>
      <m>
        <tpls c="8">
          <tpl hier="1" item="6"/>
          <tpl hier="4" item="3"/>
          <tpl fld="3" item="3"/>
          <tpl fld="2" item="23"/>
          <tpl hier="9" item="1"/>
          <tpl hier="11" item="4"/>
          <tpl hier="12" item="7"/>
          <tpl fld="4" item="0"/>
        </tpls>
      </m>
      <m>
        <tpls c="8">
          <tpl hier="1" item="6"/>
          <tpl hier="4" item="3"/>
          <tpl fld="3" item="1"/>
          <tpl fld="2" item="23"/>
          <tpl hier="9" item="1"/>
          <tpl hier="11" item="4"/>
          <tpl hier="12" item="7"/>
          <tpl fld="4" item="0"/>
        </tpls>
      </m>
      <m>
        <tpls c="8">
          <tpl hier="1" item="6"/>
          <tpl hier="4" item="3"/>
          <tpl fld="3" item="20"/>
          <tpl fld="2" item="30"/>
          <tpl hier="9" item="1"/>
          <tpl hier="11" item="4"/>
          <tpl hier="12" item="7"/>
          <tpl fld="4" item="0"/>
        </tpls>
      </m>
      <m>
        <tpls c="8">
          <tpl hier="1" item="6"/>
          <tpl hier="4" item="3"/>
          <tpl fld="3" item="51"/>
          <tpl fld="2" item="30"/>
          <tpl hier="9" item="1"/>
          <tpl hier="11" item="4"/>
          <tpl hier="12" item="7"/>
          <tpl fld="4" item="0"/>
        </tpls>
      </m>
      <m>
        <tpls c="8">
          <tpl hier="1" item="6"/>
          <tpl hier="4" item="3"/>
          <tpl fld="3" item="47"/>
          <tpl fld="2" item="30"/>
          <tpl hier="9" item="1"/>
          <tpl hier="11" item="4"/>
          <tpl hier="12" item="7"/>
          <tpl fld="4" item="0"/>
        </tpls>
      </m>
      <m>
        <tpls c="8">
          <tpl hier="1" item="6"/>
          <tpl hier="4" item="3"/>
          <tpl fld="3" item="16"/>
          <tpl fld="2" item="45"/>
          <tpl hier="9" item="1"/>
          <tpl hier="11" item="4"/>
          <tpl hier="12" item="7"/>
          <tpl fld="4" item="0"/>
        </tpls>
      </m>
      <m>
        <tpls c="8">
          <tpl hier="1" item="6"/>
          <tpl hier="4" item="3"/>
          <tpl fld="3" item="3"/>
          <tpl fld="2" item="45"/>
          <tpl hier="9" item="1"/>
          <tpl hier="11" item="4"/>
          <tpl hier="12" item="7"/>
          <tpl fld="4" item="0"/>
        </tpls>
      </m>
      <m>
        <tpls c="8">
          <tpl hier="1" item="6"/>
          <tpl hier="4" item="3"/>
          <tpl fld="3" item="49"/>
          <tpl fld="2" item="45"/>
          <tpl hier="9" item="1"/>
          <tpl hier="11" item="4"/>
          <tpl hier="12" item="7"/>
          <tpl fld="4" item="0"/>
        </tpls>
      </m>
      <m>
        <tpls c="8">
          <tpl hier="1" item="6"/>
          <tpl hier="4" item="3"/>
          <tpl fld="3" item="26"/>
          <tpl fld="2" item="25"/>
          <tpl hier="9" item="1"/>
          <tpl hier="11" item="4"/>
          <tpl hier="12" item="7"/>
          <tpl fld="4" item="0"/>
        </tpls>
      </m>
      <m>
        <tpls c="8">
          <tpl hier="1" item="6"/>
          <tpl hier="4" item="3"/>
          <tpl fld="3" item="7"/>
          <tpl fld="2" item="25"/>
          <tpl hier="9" item="1"/>
          <tpl hier="11" item="4"/>
          <tpl hier="12" item="7"/>
          <tpl fld="4" item="0"/>
        </tpls>
      </m>
      <m>
        <tpls c="8">
          <tpl hier="1" item="6"/>
          <tpl hier="4" item="3"/>
          <tpl fld="3" item="55"/>
          <tpl fld="2" item="25"/>
          <tpl hier="9" item="1"/>
          <tpl hier="11" item="4"/>
          <tpl hier="12" item="7"/>
          <tpl fld="4" item="0"/>
        </tpls>
      </m>
      <m>
        <tpls c="8">
          <tpl hier="1" item="6"/>
          <tpl hier="4" item="3"/>
          <tpl fld="3" item="32"/>
          <tpl fld="2" item="38"/>
          <tpl hier="9" item="1"/>
          <tpl hier="11" item="4"/>
          <tpl hier="12" item="7"/>
          <tpl fld="4" item="0"/>
        </tpls>
      </m>
      <m>
        <tpls c="8">
          <tpl hier="1" item="6"/>
          <tpl hier="4" item="3"/>
          <tpl fld="3" item="15"/>
          <tpl fld="2" item="38"/>
          <tpl hier="9" item="1"/>
          <tpl hier="11" item="4"/>
          <tpl hier="12" item="7"/>
          <tpl fld="4" item="0"/>
        </tpls>
      </m>
      <m>
        <tpls c="8">
          <tpl hier="1" item="6"/>
          <tpl hier="4" item="3"/>
          <tpl fld="3" item="2"/>
          <tpl fld="2" item="38"/>
          <tpl hier="9" item="1"/>
          <tpl hier="11" item="4"/>
          <tpl hier="12" item="7"/>
          <tpl fld="4" item="0"/>
        </tpls>
      </m>
      <m>
        <tpls c="8">
          <tpl hier="1" item="6"/>
          <tpl hier="4" item="3"/>
          <tpl fld="3" item="44"/>
          <tpl fld="2" item="16"/>
          <tpl hier="9" item="1"/>
          <tpl hier="11" item="4"/>
          <tpl hier="12" item="7"/>
          <tpl fld="4" item="0"/>
        </tpls>
      </m>
      <m>
        <tpls c="8">
          <tpl hier="1" item="6"/>
          <tpl hier="4" item="3"/>
          <tpl fld="3" item="22"/>
          <tpl fld="2" item="16"/>
          <tpl hier="9" item="1"/>
          <tpl hier="11" item="4"/>
          <tpl hier="12" item="7"/>
          <tpl fld="4" item="0"/>
        </tpls>
      </m>
      <m>
        <tpls c="8">
          <tpl hier="1" item="6"/>
          <tpl hier="4" item="3"/>
          <tpl fld="3" item="6"/>
          <tpl fld="2" item="16"/>
          <tpl hier="9" item="1"/>
          <tpl hier="11" item="4"/>
          <tpl hier="12" item="7"/>
          <tpl fld="4" item="0"/>
        </tpls>
      </m>
      <m>
        <tpls c="8">
          <tpl hier="1" item="6"/>
          <tpl hier="4" item="3"/>
          <tpl fld="3" item="35"/>
          <tpl fld="2" item="10"/>
          <tpl hier="9" item="1"/>
          <tpl hier="11" item="4"/>
          <tpl hier="12" item="7"/>
          <tpl fld="4" item="0"/>
        </tpls>
      </m>
      <m>
        <tpls c="8">
          <tpl hier="1" item="6"/>
          <tpl hier="4" item="3"/>
          <tpl fld="3" item="36"/>
          <tpl fld="2" item="10"/>
          <tpl hier="9" item="1"/>
          <tpl hier="11" item="4"/>
          <tpl hier="12" item="7"/>
          <tpl fld="4" item="0"/>
        </tpls>
      </m>
      <m>
        <tpls c="8">
          <tpl hier="1" item="6"/>
          <tpl hier="4" item="3"/>
          <tpl fld="3" item="14"/>
          <tpl fld="2" item="10"/>
          <tpl hier="9" item="1"/>
          <tpl hier="11" item="4"/>
          <tpl hier="12" item="7"/>
          <tpl fld="4" item="0"/>
        </tpls>
      </m>
      <m>
        <tpls c="8">
          <tpl hier="1" item="6"/>
          <tpl hier="4" item="3"/>
          <tpl fld="3" item="43"/>
          <tpl fld="2" item="12"/>
          <tpl hier="9" item="1"/>
          <tpl hier="11" item="4"/>
          <tpl hier="12" item="7"/>
          <tpl fld="4" item="0"/>
        </tpls>
      </m>
      <m>
        <tpls c="8">
          <tpl hier="1" item="6"/>
          <tpl hier="4" item="3"/>
          <tpl fld="3" item="17"/>
          <tpl fld="2" item="12"/>
          <tpl hier="9" item="1"/>
          <tpl hier="11" item="4"/>
          <tpl hier="12" item="7"/>
          <tpl fld="4" item="0"/>
        </tpls>
      </m>
      <m>
        <tpls c="8">
          <tpl hier="1" item="6"/>
          <tpl hier="4" item="3"/>
          <tpl fld="3" item="48"/>
          <tpl fld="2" item="18"/>
          <tpl hier="9" item="1"/>
          <tpl hier="11" item="4"/>
          <tpl hier="12" item="7"/>
          <tpl fld="4" item="0"/>
        </tpls>
      </m>
      <m>
        <tpls c="8">
          <tpl hier="1" item="6"/>
          <tpl hier="4" item="3"/>
          <tpl fld="3" item="31"/>
          <tpl fld="2" item="18"/>
          <tpl hier="9" item="1"/>
          <tpl hier="11" item="4"/>
          <tpl hier="12" item="7"/>
          <tpl fld="4" item="0"/>
        </tpls>
      </m>
      <m>
        <tpls c="8">
          <tpl hier="1" item="6"/>
          <tpl hier="4" item="3"/>
          <tpl fld="3" item="6"/>
          <tpl fld="2" item="18"/>
          <tpl hier="9" item="1"/>
          <tpl hier="11" item="4"/>
          <tpl hier="12" item="7"/>
          <tpl fld="4" item="0"/>
        </tpls>
      </m>
      <m>
        <tpls c="8">
          <tpl hier="1" item="6"/>
          <tpl hier="4" item="3"/>
          <tpl fld="3" item="32"/>
          <tpl fld="2" item="20"/>
          <tpl hier="9" item="1"/>
          <tpl hier="11" item="4"/>
          <tpl hier="12" item="7"/>
          <tpl fld="4" item="0"/>
        </tpls>
      </m>
      <m>
        <tpls c="8">
          <tpl hier="1" item="6"/>
          <tpl hier="4" item="3"/>
          <tpl fld="3" item="3"/>
          <tpl fld="2" item="20"/>
          <tpl hier="9" item="1"/>
          <tpl hier="11" item="4"/>
          <tpl hier="12" item="7"/>
          <tpl fld="4" item="0"/>
        </tpls>
      </m>
      <m>
        <tpls c="8">
          <tpl hier="1" item="6"/>
          <tpl hier="4" item="3"/>
          <tpl fld="3" item="33"/>
          <tpl fld="2" item="20"/>
          <tpl hier="9" item="1"/>
          <tpl hier="11" item="4"/>
          <tpl hier="12" item="7"/>
          <tpl fld="4" item="0"/>
        </tpls>
      </m>
      <m>
        <tpls c="8">
          <tpl hier="1" item="6"/>
          <tpl hier="4" item="3"/>
          <tpl fld="3" item="40"/>
          <tpl fld="2" item="32"/>
          <tpl hier="9" item="1"/>
          <tpl hier="11" item="4"/>
          <tpl hier="12" item="7"/>
          <tpl fld="4" item="0"/>
        </tpls>
      </m>
      <m>
        <tpls c="8">
          <tpl hier="1" item="6"/>
          <tpl hier="4" item="3"/>
          <tpl fld="3" item="47"/>
          <tpl fld="2" item="32"/>
          <tpl hier="9" item="1"/>
          <tpl hier="11" item="4"/>
          <tpl hier="12" item="7"/>
          <tpl fld="4" item="0"/>
        </tpls>
      </m>
      <m>
        <tpls c="8">
          <tpl hier="1" item="6"/>
          <tpl hier="4" item="3"/>
          <tpl fld="3" item="43"/>
          <tpl fld="2" item="9"/>
          <tpl hier="9" item="1"/>
          <tpl hier="11" item="4"/>
          <tpl hier="12" item="7"/>
          <tpl fld="4" item="0"/>
        </tpls>
      </m>
      <m>
        <tpls c="8">
          <tpl hier="1" item="6"/>
          <tpl hier="4" item="3"/>
          <tpl fld="3" item="41"/>
          <tpl fld="2" item="9"/>
          <tpl hier="9" item="1"/>
          <tpl hier="11" item="4"/>
          <tpl hier="12" item="7"/>
          <tpl fld="4" item="0"/>
        </tpls>
      </m>
      <m>
        <tpls c="8">
          <tpl hier="1" item="6"/>
          <tpl hier="4" item="3"/>
          <tpl fld="3" item="15"/>
          <tpl fld="2" item="11"/>
          <tpl hier="9" item="1"/>
          <tpl hier="11" item="4"/>
          <tpl hier="12" item="7"/>
          <tpl fld="4" item="0"/>
        </tpls>
      </m>
      <m>
        <tpls c="8">
          <tpl hier="1" item="6"/>
          <tpl hier="4" item="3"/>
          <tpl fld="3" item="37"/>
          <tpl fld="2" item="15"/>
          <tpl hier="9" item="1"/>
          <tpl hier="11" item="4"/>
          <tpl hier="12" item="7"/>
          <tpl fld="4" item="0"/>
        </tpls>
      </m>
      <m>
        <tpls c="8">
          <tpl hier="1" item="6"/>
          <tpl hier="4" item="3"/>
          <tpl fld="3" item="1"/>
          <tpl fld="2" item="15"/>
          <tpl hier="9" item="1"/>
          <tpl hier="11" item="4"/>
          <tpl hier="12" item="7"/>
          <tpl fld="4" item="0"/>
        </tpls>
      </m>
      <m>
        <tpls c="8">
          <tpl hier="1" item="6"/>
          <tpl hier="4" item="3"/>
          <tpl fld="3" item="51"/>
          <tpl fld="2" item="19"/>
          <tpl hier="9" item="1"/>
          <tpl hier="11" item="4"/>
          <tpl hier="12" item="7"/>
          <tpl fld="4" item="0"/>
        </tpls>
      </m>
      <m>
        <tpls c="8">
          <tpl hier="1" item="6"/>
          <tpl hier="4" item="3"/>
          <tpl fld="3" item="57"/>
          <tpl fld="2" item="4"/>
          <tpl hier="9" item="1"/>
          <tpl hier="11" item="4"/>
          <tpl hier="12" item="7"/>
          <tpl fld="4" item="0"/>
        </tpls>
      </m>
      <m>
        <tpls c="8">
          <tpl hier="1" item="6"/>
          <tpl hier="4" item="3"/>
          <tpl fld="3" item="49"/>
          <tpl fld="2" item="3"/>
          <tpl hier="9" item="1"/>
          <tpl hier="11" item="4"/>
          <tpl hier="12" item="7"/>
          <tpl fld="4" item="0"/>
        </tpls>
      </m>
      <m>
        <tpls c="8">
          <tpl hier="1" item="6"/>
          <tpl hier="4" item="3"/>
          <tpl fld="3" item="27"/>
          <tpl fld="1" item="0"/>
          <tpl hier="9" item="1"/>
          <tpl hier="11" item="4"/>
          <tpl hier="12" item="7"/>
          <tpl fld="4" item="0"/>
        </tpls>
      </m>
      <m>
        <tpls c="8">
          <tpl hier="1" item="6"/>
          <tpl hier="4" item="3"/>
          <tpl fld="3" item="49"/>
          <tpl fld="2" item="64"/>
          <tpl hier="9" item="1"/>
          <tpl hier="11" item="4"/>
          <tpl hier="12" item="7"/>
          <tpl fld="4" item="0"/>
        </tpls>
      </m>
      <m>
        <tpls c="8">
          <tpl hier="1" item="6"/>
          <tpl hier="4" item="3"/>
          <tpl fld="3" item="37"/>
          <tpl fld="2" item="33"/>
          <tpl hier="9" item="1"/>
          <tpl hier="11" item="4"/>
          <tpl hier="12" item="7"/>
          <tpl fld="4" item="0"/>
        </tpls>
      </m>
      <m>
        <tpls c="8">
          <tpl hier="1" item="6"/>
          <tpl hier="4" item="3"/>
          <tpl fld="3" item="39"/>
          <tpl fld="2" item="33"/>
          <tpl hier="9" item="1"/>
          <tpl hier="11" item="4"/>
          <tpl hier="12" item="7"/>
          <tpl fld="4" item="0"/>
        </tpls>
      </m>
      <m>
        <tpls c="8">
          <tpl hier="1" item="6"/>
          <tpl hier="4" item="3"/>
          <tpl fld="3" item="28"/>
          <tpl fld="2" item="33"/>
          <tpl hier="9" item="1"/>
          <tpl hier="11" item="4"/>
          <tpl hier="12" item="7"/>
          <tpl fld="4" item="0"/>
        </tpls>
      </m>
      <m>
        <tpls c="8">
          <tpl hier="1" item="6"/>
          <tpl hier="4" item="3"/>
          <tpl fld="3" item="19"/>
          <tpl fld="2" item="33"/>
          <tpl hier="9" item="1"/>
          <tpl hier="11" item="4"/>
          <tpl hier="12" item="7"/>
          <tpl fld="4" item="0"/>
        </tpls>
      </m>
      <m>
        <tpls c="8">
          <tpl hier="1" item="6"/>
          <tpl hier="4" item="3"/>
          <tpl fld="3" item="26"/>
          <tpl fld="2" item="43"/>
          <tpl hier="9" item="1"/>
          <tpl hier="11" item="4"/>
          <tpl hier="12" item="7"/>
          <tpl fld="4" item="0"/>
        </tpls>
      </m>
      <m>
        <tpls c="8">
          <tpl hier="1" item="6"/>
          <tpl hier="4" item="3"/>
          <tpl fld="3" item="25"/>
          <tpl fld="2" item="43"/>
          <tpl hier="9" item="1"/>
          <tpl hier="11" item="4"/>
          <tpl hier="12" item="7"/>
          <tpl fld="4" item="0"/>
        </tpls>
      </m>
      <m>
        <tpls c="8">
          <tpl hier="1" item="6"/>
          <tpl hier="4" item="3"/>
          <tpl fld="3" item="24"/>
          <tpl fld="2" item="43"/>
          <tpl hier="9" item="1"/>
          <tpl hier="11" item="4"/>
          <tpl hier="12" item="7"/>
          <tpl fld="4" item="0"/>
        </tpls>
      </m>
      <m>
        <tpls c="8">
          <tpl hier="1" item="6"/>
          <tpl hier="4" item="3"/>
          <tpl fld="3" item="23"/>
          <tpl fld="2" item="43"/>
          <tpl hier="9" item="1"/>
          <tpl hier="11" item="4"/>
          <tpl hier="12" item="7"/>
          <tpl fld="4" item="0"/>
        </tpls>
      </m>
      <m>
        <tpls c="8">
          <tpl hier="1" item="6"/>
          <tpl hier="4" item="3"/>
          <tpl fld="3" item="10"/>
          <tpl fld="2" item="22"/>
          <tpl hier="9" item="1"/>
          <tpl hier="11" item="4"/>
          <tpl hier="12" item="7"/>
          <tpl fld="4" item="0"/>
        </tpls>
      </m>
      <m>
        <tpls c="8">
          <tpl hier="1" item="6"/>
          <tpl hier="4" item="3"/>
          <tpl fld="3" item="12"/>
          <tpl fld="2" item="22"/>
          <tpl hier="9" item="1"/>
          <tpl hier="11" item="4"/>
          <tpl hier="12" item="7"/>
          <tpl fld="4" item="0"/>
        </tpls>
      </m>
      <m>
        <tpls c="8">
          <tpl hier="1" item="6"/>
          <tpl hier="4" item="3"/>
          <tpl fld="3" item="11"/>
          <tpl fld="2" item="22"/>
          <tpl hier="9" item="1"/>
          <tpl hier="11" item="4"/>
          <tpl hier="12" item="7"/>
          <tpl fld="4" item="0"/>
        </tpls>
      </m>
      <m>
        <tpls c="8">
          <tpl hier="1" item="6"/>
          <tpl hier="4" item="3"/>
          <tpl fld="3" item="9"/>
          <tpl fld="2" item="22"/>
          <tpl hier="9" item="1"/>
          <tpl hier="11" item="4"/>
          <tpl hier="12" item="7"/>
          <tpl fld="4" item="0"/>
        </tpls>
      </m>
      <m>
        <tpls c="8">
          <tpl hier="1" item="6"/>
          <tpl hier="4" item="3"/>
          <tpl fld="3" item="57"/>
          <tpl fld="2" item="21"/>
          <tpl hier="9" item="1"/>
          <tpl hier="11" item="4"/>
          <tpl hier="12" item="7"/>
          <tpl fld="4" item="0"/>
        </tpls>
      </m>
      <m>
        <tpls c="8">
          <tpl hier="1" item="6"/>
          <tpl hier="4" item="3"/>
          <tpl fld="3" item="3"/>
          <tpl fld="2" item="21"/>
          <tpl hier="9" item="1"/>
          <tpl hier="11" item="4"/>
          <tpl hier="12" item="7"/>
          <tpl fld="4" item="0"/>
        </tpls>
      </m>
      <m>
        <tpls c="8">
          <tpl hier="1" item="6"/>
          <tpl hier="4" item="3"/>
          <tpl fld="3" item="1"/>
          <tpl fld="2" item="21"/>
          <tpl hier="9" item="1"/>
          <tpl hier="11" item="4"/>
          <tpl hier="12" item="7"/>
          <tpl fld="4" item="0"/>
        </tpls>
      </m>
      <m>
        <tpls c="8">
          <tpl hier="1" item="6"/>
          <tpl hier="4" item="3"/>
          <tpl fld="3" item="20"/>
          <tpl fld="2" item="41"/>
          <tpl hier="9" item="1"/>
          <tpl hier="11" item="4"/>
          <tpl hier="12" item="7"/>
          <tpl fld="4" item="0"/>
        </tpls>
      </m>
      <m>
        <tpls c="8">
          <tpl hier="1" item="6"/>
          <tpl hier="4" item="3"/>
          <tpl fld="3" item="51"/>
          <tpl fld="2" item="41"/>
          <tpl hier="9" item="1"/>
          <tpl hier="11" item="4"/>
          <tpl hier="12" item="7"/>
          <tpl fld="4" item="0"/>
        </tpls>
      </m>
      <m>
        <tpls c="8">
          <tpl hier="1" item="6"/>
          <tpl hier="4" item="3"/>
          <tpl fld="3" item="38"/>
          <tpl fld="2" item="41"/>
          <tpl hier="9" item="1"/>
          <tpl hier="11" item="4"/>
          <tpl hier="12" item="7"/>
          <tpl fld="4" item="0"/>
        </tpls>
      </m>
      <m>
        <tpls c="8">
          <tpl hier="1" item="6"/>
          <tpl hier="4" item="3"/>
          <tpl fld="3" item="44"/>
          <tpl fld="2" item="39"/>
          <tpl hier="9" item="1"/>
          <tpl hier="11" item="4"/>
          <tpl hier="12" item="7"/>
          <tpl fld="4" item="0"/>
        </tpls>
      </m>
      <m>
        <tpls c="8">
          <tpl hier="1" item="6"/>
          <tpl hier="4" item="3"/>
          <tpl fld="3" item="43"/>
          <tpl fld="2" item="39"/>
          <tpl hier="9" item="1"/>
          <tpl hier="11" item="4"/>
          <tpl hier="12" item="7"/>
          <tpl fld="4" item="0"/>
        </tpls>
      </m>
      <m>
        <tpls c="8">
          <tpl hier="1" item="6"/>
          <tpl hier="4" item="3"/>
          <tpl fld="3" item="42"/>
          <tpl fld="2" item="39"/>
          <tpl hier="9" item="1"/>
          <tpl hier="11" item="4"/>
          <tpl hier="12" item="7"/>
          <tpl fld="4" item="0"/>
        </tpls>
      </m>
      <m>
        <tpls c="8">
          <tpl hier="1" item="6"/>
          <tpl hier="4" item="3"/>
          <tpl fld="3" item="41"/>
          <tpl fld="2" item="39"/>
          <tpl hier="9" item="1"/>
          <tpl hier="11" item="4"/>
          <tpl hier="12" item="7"/>
          <tpl fld="4" item="0"/>
        </tpls>
      </m>
      <m>
        <tpls c="8">
          <tpl hier="1" item="6"/>
          <tpl hier="4" item="3"/>
          <tpl fld="3" item="32"/>
          <tpl fld="2" item="14"/>
          <tpl hier="9" item="1"/>
          <tpl hier="11" item="4"/>
          <tpl hier="12" item="7"/>
          <tpl fld="4" item="0"/>
        </tpls>
      </m>
      <m>
        <tpls c="8">
          <tpl hier="1" item="6"/>
          <tpl hier="4" item="3"/>
          <tpl fld="3" item="31"/>
          <tpl fld="2" item="14"/>
          <tpl hier="9" item="1"/>
          <tpl hier="11" item="4"/>
          <tpl hier="12" item="7"/>
          <tpl fld="4" item="0"/>
        </tpls>
      </m>
      <m>
        <tpls c="8">
          <tpl hier="1" item="6"/>
          <tpl hier="4" item="3"/>
          <tpl fld="3" item="30"/>
          <tpl fld="2" item="14"/>
          <tpl hier="9" item="1"/>
          <tpl hier="11" item="4"/>
          <tpl hier="12" item="7"/>
          <tpl fld="4" item="0"/>
        </tpls>
      </m>
      <m>
        <tpls c="8">
          <tpl hier="1" item="6"/>
          <tpl hier="4" item="3"/>
          <tpl fld="3" item="29"/>
          <tpl fld="2" item="14"/>
          <tpl hier="9" item="1"/>
          <tpl hier="11" item="4"/>
          <tpl hier="12" item="7"/>
          <tpl fld="4" item="0"/>
        </tpls>
      </m>
      <m>
        <tpls c="8">
          <tpl hier="1" item="6"/>
          <tpl hier="4" item="3"/>
          <tpl fld="3" item="16"/>
          <tpl fld="2" item="31"/>
          <tpl hier="9" item="1"/>
          <tpl hier="11" item="4"/>
          <tpl hier="12" item="7"/>
          <tpl fld="4" item="0"/>
        </tpls>
      </m>
      <m>
        <tpls c="8">
          <tpl hier="1" item="6"/>
          <tpl hier="4" item="3"/>
          <tpl fld="3" item="15"/>
          <tpl fld="2" item="31"/>
          <tpl hier="9" item="1"/>
          <tpl hier="11" item="4"/>
          <tpl hier="12" item="7"/>
          <tpl fld="4" item="0"/>
        </tpls>
      </m>
      <m>
        <tpls c="8">
          <tpl hier="1" item="6"/>
          <tpl hier="4" item="3"/>
          <tpl fld="3" item="14"/>
          <tpl fld="2" item="31"/>
          <tpl hier="9" item="1"/>
          <tpl hier="11" item="4"/>
          <tpl hier="12" item="7"/>
          <tpl fld="4" item="0"/>
        </tpls>
      </m>
      <m>
        <tpls c="8">
          <tpl hier="1" item="6"/>
          <tpl hier="4" item="3"/>
          <tpl fld="3" item="13"/>
          <tpl fld="2" item="31"/>
          <tpl hier="9" item="1"/>
          <tpl hier="11" item="4"/>
          <tpl hier="12" item="7"/>
          <tpl fld="4" item="0"/>
        </tpls>
      </m>
      <m>
        <tpls c="8">
          <tpl hier="1" item="6"/>
          <tpl hier="4" item="3"/>
          <tpl fld="3" item="4"/>
          <tpl fld="2" item="29"/>
          <tpl hier="9" item="1"/>
          <tpl hier="11" item="4"/>
          <tpl hier="12" item="7"/>
          <tpl fld="4" item="0"/>
        </tpls>
      </m>
      <m>
        <tpls c="8">
          <tpl hier="1" item="6"/>
          <tpl hier="4" item="3"/>
          <tpl fld="3" item="58"/>
          <tpl fld="2" item="29"/>
          <tpl hier="9" item="1"/>
          <tpl hier="11" item="4"/>
          <tpl hier="12" item="7"/>
          <tpl fld="4" item="0"/>
        </tpls>
      </m>
      <m>
        <tpls c="8">
          <tpl hier="1" item="6"/>
          <tpl hier="4" item="3"/>
          <tpl fld="3" item="2"/>
          <tpl fld="2" item="29"/>
          <tpl hier="9" item="1"/>
          <tpl hier="11" item="4"/>
          <tpl hier="12" item="7"/>
          <tpl fld="4" item="0"/>
        </tpls>
      </m>
      <m>
        <tpls c="8">
          <tpl hier="1" item="6"/>
          <tpl hier="4" item="3"/>
          <tpl fld="3" item="54"/>
          <tpl fld="2" item="27"/>
          <tpl hier="9" item="1"/>
          <tpl hier="11" item="4"/>
          <tpl hier="12" item="7"/>
          <tpl fld="4" item="0"/>
        </tpls>
      </m>
      <m>
        <tpls c="8">
          <tpl hier="1" item="6"/>
          <tpl hier="4" item="3"/>
          <tpl fld="3" item="53"/>
          <tpl fld="2" item="27"/>
          <tpl hier="9" item="1"/>
          <tpl hier="11" item="4"/>
          <tpl hier="12" item="7"/>
          <tpl fld="4" item="0"/>
        </tpls>
      </m>
      <m>
        <tpls c="8">
          <tpl hier="1" item="6"/>
          <tpl hier="4" item="3"/>
          <tpl fld="3" item="52"/>
          <tpl fld="2" item="27"/>
          <tpl hier="9" item="1"/>
          <tpl hier="11" item="4"/>
          <tpl hier="12" item="7"/>
          <tpl fld="4" item="0"/>
        </tpls>
      </m>
      <m>
        <tpls c="8">
          <tpl hier="1" item="6"/>
          <tpl hier="4" item="3"/>
          <tpl fld="3" item="48"/>
          <tpl fld="2" item="26"/>
          <tpl hier="9" item="1"/>
          <tpl hier="11" item="4"/>
          <tpl hier="12" item="7"/>
          <tpl fld="4" item="0"/>
        </tpls>
      </m>
      <m>
        <tpls c="8">
          <tpl hier="1" item="6"/>
          <tpl hier="4" item="3"/>
          <tpl fld="3" item="46"/>
          <tpl fld="2" item="26"/>
          <tpl hier="9" item="1"/>
          <tpl hier="11" item="4"/>
          <tpl hier="12" item="7"/>
          <tpl fld="4" item="0"/>
        </tpls>
      </m>
      <m>
        <tpls c="8">
          <tpl hier="1" item="6"/>
          <tpl hier="4" item="3"/>
          <tpl fld="3" item="45"/>
          <tpl fld="2" item="26"/>
          <tpl hier="9" item="1"/>
          <tpl hier="11" item="4"/>
          <tpl hier="12" item="7"/>
          <tpl fld="4" item="0"/>
        </tpls>
      </m>
      <m>
        <tpls c="8">
          <tpl hier="1" item="6"/>
          <tpl hier="4" item="3"/>
          <tpl fld="3" item="47"/>
          <tpl fld="2" item="26"/>
          <tpl hier="9" item="1"/>
          <tpl hier="11" item="4"/>
          <tpl hier="12" item="7"/>
          <tpl fld="4" item="0"/>
        </tpls>
      </m>
      <m>
        <tpls c="8">
          <tpl hier="1" item="6"/>
          <tpl hier="4" item="3"/>
          <tpl fld="3" item="34"/>
          <tpl fld="2" item="24"/>
          <tpl hier="9" item="1"/>
          <tpl hier="11" item="4"/>
          <tpl hier="12" item="7"/>
          <tpl fld="4" item="0"/>
        </tpls>
      </m>
      <m>
        <tpls c="8">
          <tpl hier="1" item="6"/>
          <tpl hier="4" item="3"/>
          <tpl fld="3" item="36"/>
          <tpl fld="2" item="24"/>
          <tpl hier="9" item="1"/>
          <tpl hier="11" item="4"/>
          <tpl hier="12" item="7"/>
          <tpl fld="4" item="0"/>
        </tpls>
      </m>
      <m>
        <tpls c="8">
          <tpl hier="1" item="6"/>
          <tpl hier="4" item="3"/>
          <tpl fld="3" item="27"/>
          <tpl fld="2" item="24"/>
          <tpl hier="9" item="1"/>
          <tpl hier="11" item="4"/>
          <tpl hier="12" item="7"/>
          <tpl fld="4" item="0"/>
        </tpls>
      </m>
      <m>
        <tpls c="8">
          <tpl hier="1" item="6"/>
          <tpl hier="4" item="3"/>
          <tpl fld="3" item="33"/>
          <tpl fld="2" item="24"/>
          <tpl hier="9" item="1"/>
          <tpl hier="11" item="4"/>
          <tpl hier="12" item="7"/>
          <tpl fld="4" item="0"/>
        </tpls>
      </m>
      <m>
        <tpls c="8">
          <tpl hier="1" item="6"/>
          <tpl hier="4" item="3"/>
          <tpl fld="3" item="18"/>
          <tpl fld="2" item="17"/>
          <tpl hier="9" item="1"/>
          <tpl hier="11" item="4"/>
          <tpl hier="12" item="7"/>
          <tpl fld="4" item="0"/>
        </tpls>
      </m>
      <m>
        <tpls c="8">
          <tpl hier="1" item="6"/>
          <tpl hier="4" item="3"/>
          <tpl fld="3" item="22"/>
          <tpl fld="2" item="17"/>
          <tpl hier="9" item="1"/>
          <tpl hier="11" item="4"/>
          <tpl hier="12" item="7"/>
          <tpl fld="4" item="0"/>
        </tpls>
      </m>
      <m>
        <tpls c="8">
          <tpl hier="1" item="6"/>
          <tpl hier="4" item="3"/>
          <tpl fld="3" item="17"/>
          <tpl fld="2" item="17"/>
          <tpl hier="9" item="1"/>
          <tpl hier="11" item="4"/>
          <tpl hier="12" item="7"/>
          <tpl fld="4" item="0"/>
        </tpls>
      </m>
      <m>
        <tpls c="8">
          <tpl hier="1" item="6"/>
          <tpl hier="4" item="3"/>
          <tpl fld="3" item="21"/>
          <tpl fld="2" item="17"/>
          <tpl hier="9" item="1"/>
          <tpl hier="11" item="4"/>
          <tpl hier="12" item="7"/>
          <tpl fld="4" item="0"/>
        </tpls>
      </m>
      <m>
        <tpls c="8">
          <tpl hier="1" item="6"/>
          <tpl hier="4" item="3"/>
          <tpl fld="3" item="8"/>
          <tpl fld="2" item="13"/>
          <tpl hier="9" item="1"/>
          <tpl hier="11" item="4"/>
          <tpl hier="12" item="7"/>
          <tpl fld="4" item="0"/>
        </tpls>
      </m>
      <m>
        <tpls c="8">
          <tpl hier="1" item="6"/>
          <tpl hier="4" item="3"/>
          <tpl fld="3" item="7"/>
          <tpl fld="2" item="13"/>
          <tpl hier="9" item="1"/>
          <tpl hier="11" item="4"/>
          <tpl hier="12" item="7"/>
          <tpl fld="4" item="0"/>
        </tpls>
      </m>
      <m>
        <tpls c="8">
          <tpl hier="1" item="6"/>
          <tpl hier="4" item="3"/>
          <tpl fld="3" item="6"/>
          <tpl fld="2" item="13"/>
          <tpl hier="9" item="1"/>
          <tpl hier="11" item="4"/>
          <tpl hier="12" item="7"/>
          <tpl fld="4" item="0"/>
        </tpls>
      </m>
      <m>
        <tpls c="8">
          <tpl hier="1" item="6"/>
          <tpl hier="4" item="3"/>
          <tpl fld="3" item="5"/>
          <tpl fld="2" item="13"/>
          <tpl hier="9" item="1"/>
          <tpl hier="11" item="4"/>
          <tpl hier="12" item="7"/>
          <tpl fld="4" item="0"/>
        </tpls>
      </m>
      <m>
        <tpls c="8">
          <tpl hier="1" item="6"/>
          <tpl hier="4" item="3"/>
          <tpl fld="3" item="56"/>
          <tpl fld="2" item="23"/>
          <tpl hier="9" item="1"/>
          <tpl hier="11" item="4"/>
          <tpl hier="12" item="7"/>
          <tpl fld="4" item="0"/>
        </tpls>
      </m>
      <m>
        <tpls c="8">
          <tpl hier="1" item="6"/>
          <tpl hier="4" item="3"/>
          <tpl fld="3" item="0"/>
          <tpl fld="2" item="23"/>
          <tpl hier="9" item="1"/>
          <tpl hier="11" item="4"/>
          <tpl hier="12" item="7"/>
          <tpl fld="4" item="0"/>
        </tpls>
      </m>
      <m>
        <tpls c="8">
          <tpl hier="1" item="6"/>
          <tpl hier="4" item="3"/>
          <tpl fld="3" item="55"/>
          <tpl fld="2" item="23"/>
          <tpl hier="9" item="1"/>
          <tpl hier="11" item="4"/>
          <tpl hier="12" item="7"/>
          <tpl fld="4" item="0"/>
        </tpls>
      </m>
      <m>
        <tpls c="8">
          <tpl hier="1" item="6"/>
          <tpl hier="4" item="3"/>
          <tpl fld="3" item="35"/>
          <tpl fld="2" item="30"/>
          <tpl hier="9" item="1"/>
          <tpl hier="11" item="4"/>
          <tpl hier="12" item="7"/>
          <tpl fld="4" item="0"/>
        </tpls>
      </m>
      <m>
        <tpls c="8">
          <tpl hier="1" item="6"/>
          <tpl hier="4" item="3"/>
          <tpl fld="3" item="40"/>
          <tpl fld="2" item="30"/>
          <tpl hier="9" item="1"/>
          <tpl hier="11" item="4"/>
          <tpl hier="12" item="7"/>
          <tpl fld="4" item="0"/>
        </tpls>
      </m>
      <m>
        <tpls c="8">
          <tpl hier="1" item="6"/>
          <tpl hier="4" item="3"/>
          <tpl fld="3" item="50"/>
          <tpl fld="2" item="30"/>
          <tpl hier="9" item="1"/>
          <tpl hier="11" item="4"/>
          <tpl hier="12" item="7"/>
          <tpl fld="4" item="0"/>
        </tpls>
      </m>
      <m>
        <tpls c="8">
          <tpl hier="1" item="6"/>
          <tpl hier="4" item="3"/>
          <tpl fld="3" item="41"/>
          <tpl fld="2" item="30"/>
          <tpl hier="9" item="1"/>
          <tpl hier="11" item="4"/>
          <tpl hier="12" item="7"/>
          <tpl fld="4" item="0"/>
        </tpls>
      </m>
      <m>
        <tpls c="8">
          <tpl hier="1" item="6"/>
          <tpl hier="4" item="3"/>
          <tpl fld="3" item="10"/>
          <tpl fld="2" item="45"/>
          <tpl hier="9" item="1"/>
          <tpl hier="11" item="4"/>
          <tpl hier="12" item="7"/>
          <tpl fld="4" item="0"/>
        </tpls>
      </m>
      <m>
        <tpls c="8">
          <tpl hier="1" item="6"/>
          <tpl hier="4" item="3"/>
          <tpl fld="3" item="53"/>
          <tpl fld="2" item="45"/>
          <tpl hier="9" item="1"/>
          <tpl hier="11" item="4"/>
          <tpl hier="12" item="7"/>
          <tpl fld="4" item="0"/>
        </tpls>
      </m>
      <m>
        <tpls c="8">
          <tpl hier="1" item="6"/>
          <tpl hier="4" item="3"/>
          <tpl fld="3" item="47"/>
          <tpl fld="2" item="45"/>
          <tpl hier="9" item="1"/>
          <tpl hier="11" item="4"/>
          <tpl hier="12" item="7"/>
          <tpl fld="4" item="0"/>
        </tpls>
      </m>
      <m>
        <tpls c="8">
          <tpl hier="1" item="6"/>
          <tpl hier="4" item="3"/>
          <tpl fld="3" item="18"/>
          <tpl fld="2" item="25"/>
          <tpl hier="9" item="1"/>
          <tpl hier="11" item="4"/>
          <tpl hier="12" item="7"/>
          <tpl fld="4" item="0"/>
        </tpls>
      </m>
      <m>
        <tpls c="8">
          <tpl hier="1" item="6"/>
          <tpl hier="4" item="3"/>
          <tpl fld="3" item="58"/>
          <tpl fld="2" item="25"/>
          <tpl hier="9" item="1"/>
          <tpl hier="11" item="4"/>
          <tpl hier="12" item="7"/>
          <tpl fld="4" item="0"/>
        </tpls>
      </m>
      <m>
        <tpls c="8">
          <tpl hier="1" item="6"/>
          <tpl hier="4" item="3"/>
          <tpl fld="3" item="38"/>
          <tpl fld="2" item="25"/>
          <tpl hier="9" item="1"/>
          <tpl hier="11" item="4"/>
          <tpl hier="12" item="7"/>
          <tpl fld="4" item="0"/>
        </tpls>
      </m>
      <m>
        <tpls c="8">
          <tpl hier="1" item="6"/>
          <tpl hier="4" item="3"/>
          <tpl fld="3" item="26"/>
          <tpl fld="2" item="38"/>
          <tpl hier="9" item="1"/>
          <tpl hier="11" item="4"/>
          <tpl hier="12" item="7"/>
          <tpl fld="4" item="0"/>
        </tpls>
      </m>
      <m>
        <tpls c="8">
          <tpl hier="1" item="6"/>
          <tpl hier="4" item="3"/>
          <tpl fld="3" item="12"/>
          <tpl fld="2" item="38"/>
          <tpl hier="9" item="1"/>
          <tpl hier="11" item="4"/>
          <tpl hier="12" item="7"/>
          <tpl fld="4" item="0"/>
        </tpls>
      </m>
      <m>
        <tpls c="8">
          <tpl hier="1" item="6"/>
          <tpl hier="4" item="3"/>
          <tpl fld="3" item="55"/>
          <tpl fld="2" item="38"/>
          <tpl hier="9" item="1"/>
          <tpl hier="11" item="4"/>
          <tpl hier="12" item="7"/>
          <tpl fld="4" item="0"/>
        </tpls>
      </m>
      <m>
        <tpls c="8">
          <tpl hier="1" item="6"/>
          <tpl hier="4" item="3"/>
          <tpl fld="3" item="37"/>
          <tpl fld="2" item="16"/>
          <tpl hier="9" item="1"/>
          <tpl hier="11" item="4"/>
          <tpl hier="12" item="7"/>
          <tpl fld="4" item="0"/>
        </tpls>
      </m>
      <m>
        <tpls c="8">
          <tpl hier="1" item="6"/>
          <tpl hier="4" item="3"/>
          <tpl fld="3" item="15"/>
          <tpl fld="2" item="16"/>
          <tpl hier="9" item="1"/>
          <tpl hier="11" item="4"/>
          <tpl hier="12" item="7"/>
          <tpl fld="4" item="0"/>
        </tpls>
      </m>
      <m>
        <tpls c="8">
          <tpl hier="1" item="6"/>
          <tpl hier="4" item="3"/>
          <tpl fld="3" item="2"/>
          <tpl fld="2" item="16"/>
          <tpl hier="9" item="1"/>
          <tpl hier="11" item="4"/>
          <tpl hier="12" item="7"/>
          <tpl fld="4" item="0"/>
        </tpls>
      </m>
      <m>
        <tpls c="8">
          <tpl hier="1" item="6"/>
          <tpl hier="4" item="3"/>
          <tpl fld="3" item="48"/>
          <tpl fld="2" item="10"/>
          <tpl hier="9" item="1"/>
          <tpl hier="11" item="4"/>
          <tpl hier="12" item="7"/>
          <tpl fld="4" item="0"/>
        </tpls>
      </m>
      <m>
        <tpls c="8">
          <tpl hier="1" item="6"/>
          <tpl hier="4" item="3"/>
          <tpl fld="3" item="31"/>
          <tpl fld="2" item="10"/>
          <tpl hier="9" item="1"/>
          <tpl hier="11" item="4"/>
          <tpl hier="12" item="7"/>
          <tpl fld="4" item="0"/>
        </tpls>
      </m>
      <m>
        <tpls c="8">
          <tpl hier="1" item="6"/>
          <tpl hier="4" item="3"/>
          <tpl fld="3" item="6"/>
          <tpl fld="2" item="10"/>
          <tpl hier="9" item="1"/>
          <tpl hier="11" item="4"/>
          <tpl hier="12" item="7"/>
          <tpl fld="4" item="0"/>
        </tpls>
      </m>
      <m>
        <tpls c="8">
          <tpl hier="1" item="6"/>
          <tpl hier="4" item="3"/>
          <tpl fld="3" item="35"/>
          <tpl fld="2" item="12"/>
          <tpl hier="9" item="1"/>
          <tpl hier="11" item="4"/>
          <tpl hier="12" item="7"/>
          <tpl fld="4" item="0"/>
        </tpls>
      </m>
      <m>
        <tpls c="8">
          <tpl hier="1" item="6"/>
          <tpl hier="4" item="3"/>
          <tpl fld="3" item="39"/>
          <tpl fld="2" item="12"/>
          <tpl hier="9" item="1"/>
          <tpl hier="11" item="4"/>
          <tpl hier="12" item="7"/>
          <tpl fld="4" item="0"/>
        </tpls>
      </m>
      <m>
        <tpls c="8">
          <tpl hier="1" item="6"/>
          <tpl hier="4" item="3"/>
          <tpl fld="3" item="14"/>
          <tpl fld="2" item="12"/>
          <tpl hier="9" item="1"/>
          <tpl hier="11" item="4"/>
          <tpl hier="12" item="7"/>
          <tpl fld="4" item="0"/>
        </tpls>
      </m>
      <m>
        <tpls c="8">
          <tpl hier="1" item="6"/>
          <tpl hier="4" item="3"/>
          <tpl fld="3" item="44"/>
          <tpl fld="2" item="18"/>
          <tpl hier="9" item="1"/>
          <tpl hier="11" item="4"/>
          <tpl hier="12" item="7"/>
          <tpl fld="4" item="0"/>
        </tpls>
      </m>
      <m>
        <tpls c="8">
          <tpl hier="1" item="6"/>
          <tpl hier="4" item="3"/>
          <tpl fld="3" item="25"/>
          <tpl fld="2" item="18"/>
          <tpl hier="9" item="1"/>
          <tpl hier="11" item="4"/>
          <tpl hier="12" item="7"/>
          <tpl fld="4" item="0"/>
        </tpls>
      </m>
      <m>
        <tpls c="8">
          <tpl hier="1" item="6"/>
          <tpl hier="4" item="3"/>
          <tpl fld="3" item="2"/>
          <tpl fld="2" item="18"/>
          <tpl hier="9" item="1"/>
          <tpl hier="11" item="4"/>
          <tpl hier="12" item="7"/>
          <tpl fld="4" item="0"/>
        </tpls>
      </m>
      <m>
        <tpls c="8">
          <tpl hier="1" item="6"/>
          <tpl hier="4" item="3"/>
          <tpl fld="3" item="26"/>
          <tpl fld="2" item="20"/>
          <tpl hier="9" item="1"/>
          <tpl hier="11" item="4"/>
          <tpl hier="12" item="7"/>
          <tpl fld="4" item="0"/>
        </tpls>
      </m>
      <m>
        <tpls c="8">
          <tpl hier="1" item="6"/>
          <tpl hier="4" item="3"/>
          <tpl fld="3" item="0"/>
          <tpl fld="2" item="20"/>
          <tpl hier="9" item="1"/>
          <tpl hier="11" item="4"/>
          <tpl hier="12" item="7"/>
          <tpl fld="4" item="0"/>
        </tpls>
      </m>
      <m>
        <tpls c="8">
          <tpl hier="1" item="6"/>
          <tpl hier="4" item="3"/>
          <tpl fld="3" item="29"/>
          <tpl fld="2" item="20"/>
          <tpl hier="9" item="1"/>
          <tpl hier="11" item="4"/>
          <tpl hier="12" item="7"/>
          <tpl fld="4" item="0"/>
        </tpls>
      </m>
      <m>
        <tpls c="8">
          <tpl hier="1" item="6"/>
          <tpl hier="4" item="3"/>
          <tpl fld="3" item="43"/>
          <tpl fld="2" item="32"/>
          <tpl hier="9" item="1"/>
          <tpl hier="11" item="4"/>
          <tpl hier="12" item="7"/>
          <tpl fld="4" item="0"/>
        </tpls>
      </m>
      <m>
        <tpls c="8">
          <tpl hier="1" item="6"/>
          <tpl hier="4" item="3"/>
          <tpl fld="3" item="41"/>
          <tpl fld="2" item="32"/>
          <tpl hier="9" item="1"/>
          <tpl hier="11" item="4"/>
          <tpl hier="12" item="7"/>
          <tpl fld="4" item="0"/>
        </tpls>
      </m>
      <m>
        <tpls c="8">
          <tpl hier="1" item="6"/>
          <tpl hier="4" item="3"/>
          <tpl fld="3" item="39"/>
          <tpl fld="2" item="9"/>
          <tpl hier="9" item="1"/>
          <tpl hier="11" item="4"/>
          <tpl hier="12" item="7"/>
          <tpl fld="4" item="0"/>
        </tpls>
      </m>
      <m>
        <tpls c="8">
          <tpl hier="1" item="6"/>
          <tpl hier="4" item="3"/>
          <tpl fld="3" item="33"/>
          <tpl fld="2" item="9"/>
          <tpl hier="9" item="1"/>
          <tpl hier="11" item="4"/>
          <tpl hier="12" item="7"/>
          <tpl fld="4" item="0"/>
        </tpls>
      </m>
      <m>
        <tpls c="8">
          <tpl hier="1" item="6"/>
          <tpl hier="4" item="3"/>
          <tpl fld="3" item="12"/>
          <tpl fld="2" item="11"/>
          <tpl hier="9" item="1"/>
          <tpl hier="11" item="4"/>
          <tpl hier="12" item="7"/>
          <tpl fld="4" item="0"/>
        </tpls>
      </m>
      <m>
        <tpls c="8">
          <tpl hier="1" item="6"/>
          <tpl hier="4" item="3"/>
          <tpl fld="3" item="34"/>
          <tpl fld="2" item="15"/>
          <tpl hier="9" item="1"/>
          <tpl hier="11" item="4"/>
          <tpl hier="12" item="7"/>
          <tpl fld="4" item="0"/>
        </tpls>
      </m>
      <m>
        <tpls c="8">
          <tpl hier="1" item="6"/>
          <tpl hier="4" item="3"/>
          <tpl fld="3" item="55"/>
          <tpl fld="2" item="15"/>
          <tpl hier="9" item="1"/>
          <tpl hier="11" item="4"/>
          <tpl hier="12" item="7"/>
          <tpl fld="4" item="0"/>
        </tpls>
      </m>
      <m>
        <tpls c="8">
          <tpl hier="1" item="6"/>
          <tpl hier="4" item="3"/>
          <tpl fld="3" item="6"/>
          <tpl fld="2" item="19"/>
          <tpl hier="9" item="1"/>
          <tpl hier="11" item="4"/>
          <tpl hier="12" item="7"/>
          <tpl fld="4" item="0"/>
        </tpls>
      </m>
      <m>
        <tpls c="8">
          <tpl hier="1" item="6"/>
          <tpl hier="4" item="3"/>
          <tpl fld="3" item="56"/>
          <tpl fld="2" item="4"/>
          <tpl hier="9" item="1"/>
          <tpl hier="11" item="4"/>
          <tpl hier="12" item="7"/>
          <tpl fld="4" item="0"/>
        </tpls>
      </m>
      <m>
        <tpls c="8">
          <tpl hier="1" item="6"/>
          <tpl hier="4" item="3"/>
          <tpl fld="3" item="47"/>
          <tpl fld="2" item="3"/>
          <tpl hier="9" item="1"/>
          <tpl hier="11" item="4"/>
          <tpl hier="12" item="7"/>
          <tpl fld="4" item="0"/>
        </tpls>
      </m>
      <m>
        <tpls c="8">
          <tpl hier="1" item="6"/>
          <tpl hier="4" item="3"/>
          <tpl fld="3" item="30"/>
          <tpl fld="1" item="0"/>
          <tpl hier="9" item="1"/>
          <tpl hier="11" item="4"/>
          <tpl hier="12" item="7"/>
          <tpl fld="4" item="0"/>
        </tpls>
      </m>
      <m>
        <tpls c="8">
          <tpl hier="1" item="6"/>
          <tpl hier="4" item="3"/>
          <tpl fld="3" item="51"/>
          <tpl fld="2" item="59"/>
          <tpl hier="9" item="1"/>
          <tpl hier="11" item="4"/>
          <tpl hier="12" item="7"/>
          <tpl fld="4" item="0"/>
        </tpls>
      </m>
      <m>
        <tpls c="8">
          <tpl hier="1" item="6"/>
          <tpl hier="4" item="3"/>
          <tpl fld="3" item="38"/>
          <tpl fld="2" item="59"/>
          <tpl hier="9" item="1"/>
          <tpl hier="11" item="4"/>
          <tpl hier="12" item="7"/>
          <tpl fld="4" item="0"/>
        </tpls>
      </m>
      <m>
        <tpls c="8">
          <tpl hier="1" item="6"/>
          <tpl hier="4" item="3"/>
          <tpl fld="3" item="44"/>
          <tpl fld="2" item="65"/>
          <tpl hier="9" item="1"/>
          <tpl hier="11" item="4"/>
          <tpl hier="12" item="7"/>
          <tpl fld="4" item="0"/>
        </tpls>
      </m>
      <m>
        <tpls c="8">
          <tpl hier="1" item="6"/>
          <tpl hier="4" item="3"/>
          <tpl fld="3" item="43"/>
          <tpl fld="2" item="65"/>
          <tpl hier="9" item="1"/>
          <tpl hier="11" item="4"/>
          <tpl hier="12" item="7"/>
          <tpl fld="4" item="0"/>
        </tpls>
      </m>
      <m>
        <tpls c="8">
          <tpl hier="1" item="6"/>
          <tpl hier="4" item="3"/>
          <tpl fld="3" item="42"/>
          <tpl fld="2" item="65"/>
          <tpl hier="9" item="1"/>
          <tpl hier="11" item="4"/>
          <tpl hier="12" item="7"/>
          <tpl fld="4" item="0"/>
        </tpls>
      </m>
      <m>
        <tpls c="8">
          <tpl hier="1" item="6"/>
          <tpl hier="4" item="3"/>
          <tpl fld="3" item="41"/>
          <tpl fld="2" item="65"/>
          <tpl hier="9" item="1"/>
          <tpl hier="11" item="4"/>
          <tpl hier="12" item="7"/>
          <tpl fld="4" item="0"/>
        </tpls>
      </m>
      <m>
        <tpls c="8">
          <tpl hier="1" item="6"/>
          <tpl hier="4" item="3"/>
          <tpl fld="3" item="32"/>
          <tpl fld="2" item="85"/>
          <tpl hier="9" item="1"/>
          <tpl hier="11" item="4"/>
          <tpl hier="12" item="7"/>
          <tpl fld="4" item="0"/>
        </tpls>
      </m>
      <m>
        <tpls c="8">
          <tpl hier="1" item="6"/>
          <tpl hier="4" item="3"/>
          <tpl fld="3" item="31"/>
          <tpl fld="2" item="85"/>
          <tpl hier="9" item="1"/>
          <tpl hier="11" item="4"/>
          <tpl hier="12" item="7"/>
          <tpl fld="4" item="0"/>
        </tpls>
      </m>
      <m>
        <tpls c="8">
          <tpl hier="1" item="6"/>
          <tpl hier="4" item="3"/>
          <tpl fld="3" item="30"/>
          <tpl fld="2" item="85"/>
          <tpl hier="9" item="1"/>
          <tpl hier="11" item="4"/>
          <tpl hier="12" item="7"/>
          <tpl fld="4" item="0"/>
        </tpls>
      </m>
      <m>
        <tpls c="8">
          <tpl hier="1" item="6"/>
          <tpl hier="4" item="3"/>
          <tpl fld="3" item="29"/>
          <tpl fld="2" item="85"/>
          <tpl hier="9" item="1"/>
          <tpl hier="11" item="4"/>
          <tpl hier="12" item="7"/>
          <tpl fld="4" item="0"/>
        </tpls>
      </m>
      <m>
        <tpls c="8">
          <tpl hier="1" item="6"/>
          <tpl hier="4" item="3"/>
          <tpl fld="3" item="16"/>
          <tpl fld="2" item="49"/>
          <tpl hier="9" item="1"/>
          <tpl hier="11" item="4"/>
          <tpl hier="12" item="7"/>
          <tpl fld="4" item="0"/>
        </tpls>
      </m>
      <m>
        <tpls c="8">
          <tpl hier="1" item="6"/>
          <tpl hier="4" item="3"/>
          <tpl fld="3" item="15"/>
          <tpl fld="2" item="49"/>
          <tpl hier="9" item="1"/>
          <tpl hier="11" item="4"/>
          <tpl hier="12" item="7"/>
          <tpl fld="4" item="0"/>
        </tpls>
      </m>
      <m>
        <tpls c="8">
          <tpl hier="1" item="6"/>
          <tpl hier="4" item="3"/>
          <tpl fld="3" item="14"/>
          <tpl fld="2" item="49"/>
          <tpl hier="9" item="1"/>
          <tpl hier="11" item="4"/>
          <tpl hier="12" item="7"/>
          <tpl fld="4" item="0"/>
        </tpls>
      </m>
      <m>
        <tpls c="8">
          <tpl hier="1" item="6"/>
          <tpl hier="4" item="3"/>
          <tpl fld="3" item="13"/>
          <tpl fld="2" item="49"/>
          <tpl hier="9" item="1"/>
          <tpl hier="11" item="4"/>
          <tpl hier="12" item="7"/>
          <tpl fld="4" item="0"/>
        </tpls>
      </m>
      <m>
        <tpls c="8">
          <tpl hier="1" item="6"/>
          <tpl hier="4" item="3"/>
          <tpl fld="3" item="4"/>
          <tpl fld="2" item="44"/>
          <tpl hier="9" item="1"/>
          <tpl hier="11" item="4"/>
          <tpl hier="12" item="7"/>
          <tpl fld="4" item="0"/>
        </tpls>
      </m>
      <m>
        <tpls c="8">
          <tpl hier="1" item="6"/>
          <tpl hier="4" item="3"/>
          <tpl fld="3" item="58"/>
          <tpl fld="2" item="44"/>
          <tpl hier="9" item="1"/>
          <tpl hier="11" item="4"/>
          <tpl hier="12" item="7"/>
          <tpl fld="4" item="0"/>
        </tpls>
      </m>
      <m>
        <tpls c="8">
          <tpl hier="1" item="6"/>
          <tpl hier="4" item="3"/>
          <tpl fld="3" item="2"/>
          <tpl fld="2" item="44"/>
          <tpl hier="9" item="1"/>
          <tpl hier="11" item="4"/>
          <tpl hier="12" item="7"/>
          <tpl fld="4" item="0"/>
        </tpls>
      </m>
      <m>
        <tpls c="8">
          <tpl hier="1" item="6"/>
          <tpl hier="4" item="3"/>
          <tpl fld="3" item="54"/>
          <tpl fld="2" item="34"/>
          <tpl hier="9" item="1"/>
          <tpl hier="11" item="4"/>
          <tpl hier="12" item="7"/>
          <tpl fld="4" item="0"/>
        </tpls>
      </m>
      <m>
        <tpls c="8">
          <tpl hier="1" item="6"/>
          <tpl hier="4" item="3"/>
          <tpl fld="3" item="53"/>
          <tpl fld="2" item="34"/>
          <tpl hier="9" item="1"/>
          <tpl hier="11" item="4"/>
          <tpl hier="12" item="7"/>
          <tpl fld="4" item="0"/>
        </tpls>
      </m>
      <m>
        <tpls c="8">
          <tpl hier="1" item="6"/>
          <tpl hier="4" item="3"/>
          <tpl fld="3" item="52"/>
          <tpl fld="2" item="34"/>
          <tpl hier="9" item="1"/>
          <tpl hier="11" item="4"/>
          <tpl hier="12" item="7"/>
          <tpl fld="4" item="0"/>
        </tpls>
      </m>
      <m>
        <tpls c="8">
          <tpl hier="1" item="6"/>
          <tpl hier="4" item="3"/>
          <tpl fld="3" item="48"/>
          <tpl fld="2" item="64"/>
          <tpl hier="9" item="1"/>
          <tpl hier="11" item="4"/>
          <tpl hier="12" item="7"/>
          <tpl fld="4" item="0"/>
        </tpls>
      </m>
      <m>
        <tpls c="8">
          <tpl hier="1" item="6"/>
          <tpl hier="4" item="3"/>
          <tpl fld="3" item="46"/>
          <tpl fld="2" item="64"/>
          <tpl hier="9" item="1"/>
          <tpl hier="11" item="4"/>
          <tpl hier="12" item="7"/>
          <tpl fld="4" item="0"/>
        </tpls>
      </m>
      <m>
        <tpls c="8">
          <tpl hier="1" item="6"/>
          <tpl hier="4" item="3"/>
          <tpl fld="3" item="45"/>
          <tpl fld="2" item="64"/>
          <tpl hier="9" item="1"/>
          <tpl hier="11" item="4"/>
          <tpl hier="12" item="7"/>
          <tpl fld="4" item="0"/>
        </tpls>
      </m>
      <m>
        <tpls c="8">
          <tpl hier="1" item="6"/>
          <tpl hier="4" item="3"/>
          <tpl fld="3" item="47"/>
          <tpl fld="2" item="64"/>
          <tpl hier="9" item="1"/>
          <tpl hier="11" item="4"/>
          <tpl hier="12" item="7"/>
          <tpl fld="4" item="0"/>
        </tpls>
      </m>
      <m>
        <tpls c="8">
          <tpl hier="1" item="6"/>
          <tpl hier="4" item="3"/>
          <tpl fld="3" item="34"/>
          <tpl fld="2" item="33"/>
          <tpl hier="9" item="1"/>
          <tpl hier="11" item="4"/>
          <tpl hier="12" item="7"/>
          <tpl fld="4" item="0"/>
        </tpls>
      </m>
      <m>
        <tpls c="8">
          <tpl hier="1" item="6"/>
          <tpl hier="4" item="3"/>
          <tpl fld="3" item="36"/>
          <tpl fld="2" item="33"/>
          <tpl hier="9" item="1"/>
          <tpl hier="11" item="4"/>
          <tpl hier="12" item="7"/>
          <tpl fld="4" item="0"/>
        </tpls>
      </m>
      <m>
        <tpls c="8">
          <tpl hier="1" item="6"/>
          <tpl hier="4" item="3"/>
          <tpl fld="3" item="27"/>
          <tpl fld="2" item="33"/>
          <tpl hier="9" item="1"/>
          <tpl hier="11" item="4"/>
          <tpl hier="12" item="7"/>
          <tpl fld="4" item="0"/>
        </tpls>
      </m>
      <m>
        <tpls c="8">
          <tpl hier="1" item="6"/>
          <tpl hier="4" item="3"/>
          <tpl fld="3" item="33"/>
          <tpl fld="2" item="33"/>
          <tpl hier="9" item="1"/>
          <tpl hier="11" item="4"/>
          <tpl hier="12" item="7"/>
          <tpl fld="4" item="0"/>
        </tpls>
      </m>
      <m>
        <tpls c="8">
          <tpl hier="1" item="6"/>
          <tpl hier="4" item="3"/>
          <tpl fld="3" item="18"/>
          <tpl fld="2" item="43"/>
          <tpl hier="9" item="1"/>
          <tpl hier="11" item="4"/>
          <tpl hier="12" item="7"/>
          <tpl fld="4" item="0"/>
        </tpls>
      </m>
      <m>
        <tpls c="8">
          <tpl hier="1" item="6"/>
          <tpl hier="4" item="3"/>
          <tpl fld="3" item="22"/>
          <tpl fld="2" item="43"/>
          <tpl hier="9" item="1"/>
          <tpl hier="11" item="4"/>
          <tpl hier="12" item="7"/>
          <tpl fld="4" item="0"/>
        </tpls>
      </m>
      <m>
        <tpls c="8">
          <tpl hier="1" item="6"/>
          <tpl hier="4" item="3"/>
          <tpl fld="3" item="17"/>
          <tpl fld="2" item="43"/>
          <tpl hier="9" item="1"/>
          <tpl hier="11" item="4"/>
          <tpl hier="12" item="7"/>
          <tpl fld="4" item="0"/>
        </tpls>
      </m>
      <m>
        <tpls c="8">
          <tpl hier="1" item="6"/>
          <tpl hier="4" item="3"/>
          <tpl fld="3" item="21"/>
          <tpl fld="2" item="43"/>
          <tpl hier="9" item="1"/>
          <tpl hier="11" item="4"/>
          <tpl hier="12" item="7"/>
          <tpl fld="4" item="0"/>
        </tpls>
      </m>
      <m>
        <tpls c="8">
          <tpl hier="1" item="6"/>
          <tpl hier="4" item="3"/>
          <tpl fld="3" item="8"/>
          <tpl fld="2" item="22"/>
          <tpl hier="9" item="1"/>
          <tpl hier="11" item="4"/>
          <tpl hier="12" item="7"/>
          <tpl fld="4" item="0"/>
        </tpls>
      </m>
      <m>
        <tpls c="8">
          <tpl hier="1" item="6"/>
          <tpl hier="4" item="3"/>
          <tpl fld="3" item="7"/>
          <tpl fld="2" item="22"/>
          <tpl hier="9" item="1"/>
          <tpl hier="11" item="4"/>
          <tpl hier="12" item="7"/>
          <tpl fld="4" item="0"/>
        </tpls>
      </m>
      <m>
        <tpls c="8">
          <tpl hier="1" item="6"/>
          <tpl hier="4" item="3"/>
          <tpl fld="3" item="6"/>
          <tpl fld="2" item="22"/>
          <tpl hier="9" item="1"/>
          <tpl hier="11" item="4"/>
          <tpl hier="12" item="7"/>
          <tpl fld="4" item="0"/>
        </tpls>
      </m>
      <m>
        <tpls c="8">
          <tpl hier="1" item="6"/>
          <tpl hier="4" item="3"/>
          <tpl fld="3" item="5"/>
          <tpl fld="2" item="22"/>
          <tpl hier="9" item="1"/>
          <tpl hier="11" item="4"/>
          <tpl hier="12" item="7"/>
          <tpl fld="4" item="0"/>
        </tpls>
      </m>
      <m>
        <tpls c="8">
          <tpl hier="1" item="6"/>
          <tpl hier="4" item="3"/>
          <tpl fld="3" item="56"/>
          <tpl fld="2" item="21"/>
          <tpl hier="9" item="1"/>
          <tpl hier="11" item="4"/>
          <tpl hier="12" item="7"/>
          <tpl fld="4" item="0"/>
        </tpls>
      </m>
      <m>
        <tpls c="8">
          <tpl hier="1" item="6"/>
          <tpl hier="4" item="3"/>
          <tpl fld="3" item="0"/>
          <tpl fld="2" item="21"/>
          <tpl hier="9" item="1"/>
          <tpl hier="11" item="4"/>
          <tpl hier="12" item="7"/>
          <tpl fld="4" item="0"/>
        </tpls>
      </m>
      <m>
        <tpls c="8">
          <tpl hier="1" item="6"/>
          <tpl hier="4" item="3"/>
          <tpl fld="3" item="55"/>
          <tpl fld="2" item="21"/>
          <tpl hier="9" item="1"/>
          <tpl hier="11" item="4"/>
          <tpl hier="12" item="7"/>
          <tpl fld="4" item="0"/>
        </tpls>
      </m>
      <m>
        <tpls c="8">
          <tpl hier="1" item="6"/>
          <tpl hier="4" item="3"/>
          <tpl fld="3" item="35"/>
          <tpl fld="2" item="41"/>
          <tpl hier="9" item="1"/>
          <tpl hier="11" item="4"/>
          <tpl hier="12" item="7"/>
          <tpl fld="4" item="0"/>
        </tpls>
      </m>
      <m>
        <tpls c="8">
          <tpl hier="1" item="6"/>
          <tpl hier="4" item="3"/>
          <tpl fld="3" item="40"/>
          <tpl fld="2" item="41"/>
          <tpl hier="9" item="1"/>
          <tpl hier="11" item="4"/>
          <tpl hier="12" item="7"/>
          <tpl fld="4" item="0"/>
        </tpls>
      </m>
      <m>
        <tpls c="8">
          <tpl hier="1" item="6"/>
          <tpl hier="4" item="3"/>
          <tpl fld="3" item="50"/>
          <tpl fld="2" item="41"/>
          <tpl hier="9" item="1"/>
          <tpl hier="11" item="4"/>
          <tpl hier="12" item="7"/>
          <tpl fld="4" item="0"/>
        </tpls>
      </m>
      <m>
        <tpls c="8">
          <tpl hier="1" item="6"/>
          <tpl hier="4" item="3"/>
          <tpl fld="3" item="49"/>
          <tpl fld="2" item="41"/>
          <tpl hier="9" item="1"/>
          <tpl hier="11" item="4"/>
          <tpl hier="12" item="7"/>
          <tpl fld="4" item="0"/>
        </tpls>
      </m>
      <m>
        <tpls c="8">
          <tpl hier="1" item="6"/>
          <tpl hier="4" item="3"/>
          <tpl fld="3" item="37"/>
          <tpl fld="2" item="39"/>
          <tpl hier="9" item="1"/>
          <tpl hier="11" item="4"/>
          <tpl hier="12" item="7"/>
          <tpl fld="4" item="0"/>
        </tpls>
      </m>
      <m>
        <tpls c="8">
          <tpl hier="1" item="6"/>
          <tpl hier="4" item="3"/>
          <tpl fld="3" item="39"/>
          <tpl fld="2" item="39"/>
          <tpl hier="9" item="1"/>
          <tpl hier="11" item="4"/>
          <tpl hier="12" item="7"/>
          <tpl fld="4" item="0"/>
        </tpls>
      </m>
      <m>
        <tpls c="8">
          <tpl hier="1" item="6"/>
          <tpl hier="4" item="3"/>
          <tpl fld="3" item="28"/>
          <tpl fld="2" item="39"/>
          <tpl hier="9" item="1"/>
          <tpl hier="11" item="4"/>
          <tpl hier="12" item="7"/>
          <tpl fld="4" item="0"/>
        </tpls>
      </m>
      <m>
        <tpls c="8">
          <tpl hier="1" item="6"/>
          <tpl hier="4" item="3"/>
          <tpl fld="3" item="19"/>
          <tpl fld="2" item="39"/>
          <tpl hier="9" item="1"/>
          <tpl hier="11" item="4"/>
          <tpl hier="12" item="7"/>
          <tpl fld="4" item="0"/>
        </tpls>
      </m>
      <m>
        <tpls c="8">
          <tpl hier="1" item="6"/>
          <tpl hier="4" item="3"/>
          <tpl fld="3" item="26"/>
          <tpl fld="2" item="14"/>
          <tpl hier="9" item="1"/>
          <tpl hier="11" item="4"/>
          <tpl hier="12" item="7"/>
          <tpl fld="4" item="0"/>
        </tpls>
      </m>
      <m>
        <tpls c="8">
          <tpl hier="1" item="6"/>
          <tpl hier="4" item="3"/>
          <tpl fld="3" item="25"/>
          <tpl fld="2" item="14"/>
          <tpl hier="9" item="1"/>
          <tpl hier="11" item="4"/>
          <tpl hier="12" item="7"/>
          <tpl fld="4" item="0"/>
        </tpls>
      </m>
      <m>
        <tpls c="8">
          <tpl hier="1" item="6"/>
          <tpl hier="4" item="3"/>
          <tpl fld="3" item="24"/>
          <tpl fld="2" item="14"/>
          <tpl hier="9" item="1"/>
          <tpl hier="11" item="4"/>
          <tpl hier="12" item="7"/>
          <tpl fld="4" item="0"/>
        </tpls>
      </m>
      <m>
        <tpls c="8">
          <tpl hier="1" item="6"/>
          <tpl hier="4" item="3"/>
          <tpl fld="3" item="23"/>
          <tpl fld="2" item="14"/>
          <tpl hier="9" item="1"/>
          <tpl hier="11" item="4"/>
          <tpl hier="12" item="7"/>
          <tpl fld="4" item="0"/>
        </tpls>
      </m>
      <m>
        <tpls c="8">
          <tpl hier="1" item="6"/>
          <tpl hier="4" item="3"/>
          <tpl fld="3" item="10"/>
          <tpl fld="2" item="31"/>
          <tpl hier="9" item="1"/>
          <tpl hier="11" item="4"/>
          <tpl hier="12" item="7"/>
          <tpl fld="4" item="0"/>
        </tpls>
      </m>
      <m>
        <tpls c="8">
          <tpl hier="1" item="6"/>
          <tpl hier="4" item="3"/>
          <tpl fld="3" item="12"/>
          <tpl fld="2" item="31"/>
          <tpl hier="9" item="1"/>
          <tpl hier="11" item="4"/>
          <tpl hier="12" item="7"/>
          <tpl fld="4" item="0"/>
        </tpls>
      </m>
      <m>
        <tpls c="8">
          <tpl hier="1" item="6"/>
          <tpl hier="4" item="3"/>
          <tpl fld="3" item="11"/>
          <tpl fld="2" item="31"/>
          <tpl hier="9" item="1"/>
          <tpl hier="11" item="4"/>
          <tpl hier="12" item="7"/>
          <tpl fld="4" item="0"/>
        </tpls>
      </m>
      <m>
        <tpls c="8">
          <tpl hier="1" item="6"/>
          <tpl hier="4" item="3"/>
          <tpl fld="3" item="9"/>
          <tpl fld="2" item="31"/>
          <tpl hier="9" item="1"/>
          <tpl hier="11" item="4"/>
          <tpl hier="12" item="7"/>
          <tpl fld="4" item="0"/>
        </tpls>
      </m>
      <m>
        <tpls c="8">
          <tpl hier="1" item="6"/>
          <tpl hier="4" item="3"/>
          <tpl fld="3" item="57"/>
          <tpl fld="2" item="29"/>
          <tpl hier="9" item="1"/>
          <tpl hier="11" item="4"/>
          <tpl hier="12" item="7"/>
          <tpl fld="4" item="0"/>
        </tpls>
      </m>
      <m>
        <tpls c="8">
          <tpl hier="1" item="6"/>
          <tpl hier="4" item="3"/>
          <tpl fld="3" item="3"/>
          <tpl fld="2" item="29"/>
          <tpl hier="9" item="1"/>
          <tpl hier="11" item="4"/>
          <tpl hier="12" item="7"/>
          <tpl fld="4" item="0"/>
        </tpls>
      </m>
      <m>
        <tpls c="8">
          <tpl hier="1" item="6"/>
          <tpl hier="4" item="3"/>
          <tpl fld="3" item="1"/>
          <tpl fld="2" item="29"/>
          <tpl hier="9" item="1"/>
          <tpl hier="11" item="4"/>
          <tpl hier="12" item="7"/>
          <tpl fld="4" item="0"/>
        </tpls>
      </m>
      <m>
        <tpls c="8">
          <tpl hier="1" item="6"/>
          <tpl hier="4" item="3"/>
          <tpl fld="3" item="20"/>
          <tpl fld="2" item="27"/>
          <tpl hier="9" item="1"/>
          <tpl hier="11" item="4"/>
          <tpl hier="12" item="7"/>
          <tpl fld="4" item="0"/>
        </tpls>
      </m>
      <m>
        <tpls c="8">
          <tpl hier="1" item="6"/>
          <tpl hier="4" item="3"/>
          <tpl fld="3" item="51"/>
          <tpl fld="2" item="27"/>
          <tpl hier="9" item="1"/>
          <tpl hier="11" item="4"/>
          <tpl hier="12" item="7"/>
          <tpl fld="4" item="0"/>
        </tpls>
      </m>
      <m>
        <tpls c="8">
          <tpl hier="1" item="6"/>
          <tpl hier="4" item="3"/>
          <tpl fld="3" item="38"/>
          <tpl fld="2" item="27"/>
          <tpl hier="9" item="1"/>
          <tpl hier="11" item="4"/>
          <tpl hier="12" item="7"/>
          <tpl fld="4" item="0"/>
        </tpls>
      </m>
      <m>
        <tpls c="8">
          <tpl hier="1" item="6"/>
          <tpl hier="4" item="3"/>
          <tpl fld="3" item="44"/>
          <tpl fld="2" item="26"/>
          <tpl hier="9" item="1"/>
          <tpl hier="11" item="4"/>
          <tpl hier="12" item="7"/>
          <tpl fld="4" item="0"/>
        </tpls>
      </m>
      <m>
        <tpls c="8">
          <tpl hier="1" item="6"/>
          <tpl hier="4" item="3"/>
          <tpl fld="3" item="43"/>
          <tpl fld="2" item="26"/>
          <tpl hier="9" item="1"/>
          <tpl hier="11" item="4"/>
          <tpl hier="12" item="7"/>
          <tpl fld="4" item="0"/>
        </tpls>
      </m>
      <m>
        <tpls c="8">
          <tpl hier="1" item="6"/>
          <tpl hier="4" item="3"/>
          <tpl fld="3" item="42"/>
          <tpl fld="2" item="26"/>
          <tpl hier="9" item="1"/>
          <tpl hier="11" item="4"/>
          <tpl hier="12" item="7"/>
          <tpl fld="4" item="0"/>
        </tpls>
      </m>
      <m>
        <tpls c="8">
          <tpl hier="1" item="6"/>
          <tpl hier="4" item="3"/>
          <tpl fld="3" item="41"/>
          <tpl fld="2" item="26"/>
          <tpl hier="9" item="1"/>
          <tpl hier="11" item="4"/>
          <tpl hier="12" item="7"/>
          <tpl fld="4" item="0"/>
        </tpls>
      </m>
      <m>
        <tpls c="8">
          <tpl hier="1" item="6"/>
          <tpl hier="4" item="3"/>
          <tpl fld="3" item="32"/>
          <tpl fld="2" item="24"/>
          <tpl hier="9" item="1"/>
          <tpl hier="11" item="4"/>
          <tpl hier="12" item="7"/>
          <tpl fld="4" item="0"/>
        </tpls>
      </m>
      <m>
        <tpls c="8">
          <tpl hier="1" item="6"/>
          <tpl hier="4" item="3"/>
          <tpl fld="3" item="31"/>
          <tpl fld="2" item="24"/>
          <tpl hier="9" item="1"/>
          <tpl hier="11" item="4"/>
          <tpl hier="12" item="7"/>
          <tpl fld="4" item="0"/>
        </tpls>
      </m>
      <m>
        <tpls c="8">
          <tpl hier="1" item="6"/>
          <tpl hier="4" item="3"/>
          <tpl fld="3" item="30"/>
          <tpl fld="2" item="24"/>
          <tpl hier="9" item="1"/>
          <tpl hier="11" item="4"/>
          <tpl hier="12" item="7"/>
          <tpl fld="4" item="0"/>
        </tpls>
      </m>
      <m>
        <tpls c="8">
          <tpl hier="1" item="6"/>
          <tpl hier="4" item="3"/>
          <tpl fld="3" item="29"/>
          <tpl fld="2" item="24"/>
          <tpl hier="9" item="1"/>
          <tpl hier="11" item="4"/>
          <tpl hier="12" item="7"/>
          <tpl fld="4" item="0"/>
        </tpls>
      </m>
      <m>
        <tpls c="8">
          <tpl hier="1" item="6"/>
          <tpl hier="4" item="3"/>
          <tpl fld="3" item="16"/>
          <tpl fld="2" item="17"/>
          <tpl hier="9" item="1"/>
          <tpl hier="11" item="4"/>
          <tpl hier="12" item="7"/>
          <tpl fld="4" item="0"/>
        </tpls>
      </m>
      <m>
        <tpls c="8">
          <tpl hier="1" item="6"/>
          <tpl hier="4" item="3"/>
          <tpl fld="3" item="15"/>
          <tpl fld="2" item="17"/>
          <tpl hier="9" item="1"/>
          <tpl hier="11" item="4"/>
          <tpl hier="12" item="7"/>
          <tpl fld="4" item="0"/>
        </tpls>
      </m>
      <m>
        <tpls c="8">
          <tpl hier="1" item="6"/>
          <tpl hier="4" item="3"/>
          <tpl fld="3" item="14"/>
          <tpl fld="2" item="17"/>
          <tpl hier="9" item="1"/>
          <tpl hier="11" item="4"/>
          <tpl hier="12" item="7"/>
          <tpl fld="4" item="0"/>
        </tpls>
      </m>
      <m>
        <tpls c="8">
          <tpl hier="1" item="6"/>
          <tpl hier="4" item="3"/>
          <tpl fld="3" item="13"/>
          <tpl fld="2" item="17"/>
          <tpl hier="9" item="1"/>
          <tpl hier="11" item="4"/>
          <tpl hier="12" item="7"/>
          <tpl fld="4" item="0"/>
        </tpls>
      </m>
      <m>
        <tpls c="8">
          <tpl hier="1" item="6"/>
          <tpl hier="4" item="3"/>
          <tpl fld="3" item="4"/>
          <tpl fld="2" item="13"/>
          <tpl hier="9" item="1"/>
          <tpl hier="11" item="4"/>
          <tpl hier="12" item="7"/>
          <tpl fld="4" item="0"/>
        </tpls>
      </m>
      <m>
        <tpls c="8">
          <tpl hier="1" item="6"/>
          <tpl hier="4" item="3"/>
          <tpl fld="3" item="58"/>
          <tpl fld="2" item="13"/>
          <tpl hier="9" item="1"/>
          <tpl hier="11" item="4"/>
          <tpl hier="12" item="7"/>
          <tpl fld="4" item="0"/>
        </tpls>
      </m>
      <m>
        <tpls c="8">
          <tpl hier="1" item="6"/>
          <tpl hier="4" item="3"/>
          <tpl fld="3" item="2"/>
          <tpl fld="2" item="13"/>
          <tpl hier="9" item="1"/>
          <tpl hier="11" item="4"/>
          <tpl hier="12" item="7"/>
          <tpl fld="4" item="0"/>
        </tpls>
      </m>
      <m>
        <tpls c="8">
          <tpl hier="1" item="6"/>
          <tpl hier="4" item="3"/>
          <tpl fld="3" item="54"/>
          <tpl fld="2" item="23"/>
          <tpl hier="9" item="1"/>
          <tpl hier="11" item="4"/>
          <tpl hier="12" item="7"/>
          <tpl fld="4" item="0"/>
        </tpls>
      </m>
      <m>
        <tpls c="8">
          <tpl hier="1" item="6"/>
          <tpl hier="4" item="3"/>
          <tpl fld="3" item="53"/>
          <tpl fld="2" item="23"/>
          <tpl hier="9" item="1"/>
          <tpl hier="11" item="4"/>
          <tpl hier="12" item="7"/>
          <tpl fld="4" item="0"/>
        </tpls>
      </m>
      <m>
        <tpls c="8">
          <tpl hier="1" item="6"/>
          <tpl hier="4" item="3"/>
          <tpl fld="3" item="52"/>
          <tpl fld="2" item="23"/>
          <tpl hier="9" item="1"/>
          <tpl hier="11" item="4"/>
          <tpl hier="12" item="7"/>
          <tpl fld="4" item="0"/>
        </tpls>
      </m>
      <m>
        <tpls c="8">
          <tpl hier="1" item="6"/>
          <tpl hier="4" item="3"/>
          <tpl fld="3" item="48"/>
          <tpl fld="2" item="30"/>
          <tpl hier="9" item="1"/>
          <tpl hier="11" item="4"/>
          <tpl hier="12" item="7"/>
          <tpl fld="4" item="0"/>
        </tpls>
      </m>
      <m>
        <tpls c="8">
          <tpl hier="1" item="6"/>
          <tpl hier="4" item="3"/>
          <tpl fld="3" item="46"/>
          <tpl fld="2" item="30"/>
          <tpl hier="9" item="1"/>
          <tpl hier="11" item="4"/>
          <tpl hier="12" item="7"/>
          <tpl fld="4" item="0"/>
        </tpls>
      </m>
      <m>
        <tpls c="8">
          <tpl hier="1" item="6"/>
          <tpl hier="4" item="3"/>
          <tpl fld="3" item="45"/>
          <tpl fld="2" item="30"/>
          <tpl hier="9" item="1"/>
          <tpl hier="11" item="4"/>
          <tpl hier="12" item="7"/>
          <tpl fld="4" item="0"/>
        </tpls>
      </m>
      <m>
        <tpls c="8">
          <tpl hier="1" item="6"/>
          <tpl hier="4" item="3"/>
          <tpl fld="3" item="33"/>
          <tpl fld="2" item="30"/>
          <tpl hier="9" item="1"/>
          <tpl hier="11" item="4"/>
          <tpl hier="12" item="7"/>
          <tpl fld="4" item="0"/>
        </tpls>
      </m>
      <m>
        <tpls c="8">
          <tpl hier="1" item="6"/>
          <tpl hier="4" item="3"/>
          <tpl fld="3" item="8"/>
          <tpl fld="2" item="45"/>
          <tpl hier="9" item="1"/>
          <tpl hier="11" item="4"/>
          <tpl hier="12" item="7"/>
          <tpl fld="4" item="0"/>
        </tpls>
      </m>
      <m>
        <tpls c="8">
          <tpl hier="1" item="6"/>
          <tpl hier="4" item="3"/>
          <tpl fld="3" item="51"/>
          <tpl fld="2" item="45"/>
          <tpl hier="9" item="1"/>
          <tpl hier="11" item="4"/>
          <tpl hier="12" item="7"/>
          <tpl fld="4" item="0"/>
        </tpls>
      </m>
      <m>
        <tpls c="8">
          <tpl hier="1" item="6"/>
          <tpl hier="4" item="3"/>
          <tpl fld="3" item="41"/>
          <tpl fld="2" item="45"/>
          <tpl hier="9" item="1"/>
          <tpl hier="11" item="4"/>
          <tpl hier="12" item="7"/>
          <tpl fld="4" item="0"/>
        </tpls>
      </m>
      <m>
        <tpls c="8">
          <tpl hier="1" item="6"/>
          <tpl hier="4" item="3"/>
          <tpl fld="3" item="16"/>
          <tpl fld="2" item="25"/>
          <tpl hier="9" item="1"/>
          <tpl hier="11" item="4"/>
          <tpl hier="12" item="7"/>
          <tpl fld="4" item="0"/>
        </tpls>
      </m>
      <m>
        <tpls c="8">
          <tpl hier="1" item="6"/>
          <tpl hier="4" item="3"/>
          <tpl fld="3" item="3"/>
          <tpl fld="2" item="25"/>
          <tpl hier="9" item="1"/>
          <tpl hier="11" item="4"/>
          <tpl hier="12" item="7"/>
          <tpl fld="4" item="0"/>
        </tpls>
      </m>
      <m>
        <tpls c="8">
          <tpl hier="1" item="6"/>
          <tpl hier="4" item="3"/>
          <tpl fld="3" item="47"/>
          <tpl fld="2" item="25"/>
          <tpl hier="9" item="1"/>
          <tpl hier="11" item="4"/>
          <tpl hier="12" item="7"/>
          <tpl fld="4" item="0"/>
        </tpls>
      </m>
      <m>
        <tpls c="8">
          <tpl hier="1" item="6"/>
          <tpl hier="4" item="3"/>
          <tpl fld="3" item="18"/>
          <tpl fld="2" item="38"/>
          <tpl hier="9" item="1"/>
          <tpl hier="11" item="4"/>
          <tpl hier="12" item="7"/>
          <tpl fld="4" item="0"/>
        </tpls>
      </m>
      <m>
        <tpls c="8">
          <tpl hier="1" item="6"/>
          <tpl hier="4" item="3"/>
          <tpl fld="3" item="7"/>
          <tpl fld="2" item="38"/>
          <tpl hier="9" item="1"/>
          <tpl hier="11" item="4"/>
          <tpl hier="12" item="7"/>
          <tpl fld="4" item="0"/>
        </tpls>
      </m>
      <m>
        <tpls c="8">
          <tpl hier="1" item="6"/>
          <tpl hier="4" item="3"/>
          <tpl fld="3" item="52"/>
          <tpl fld="2" item="38"/>
          <tpl hier="9" item="1"/>
          <tpl hier="11" item="4"/>
          <tpl hier="12" item="7"/>
          <tpl fld="4" item="0"/>
        </tpls>
      </m>
      <m>
        <tpls c="8">
          <tpl hier="1" item="6"/>
          <tpl hier="4" item="3"/>
          <tpl fld="3" item="32"/>
          <tpl fld="2" item="16"/>
          <tpl hier="9" item="1"/>
          <tpl hier="11" item="4"/>
          <tpl hier="12" item="7"/>
          <tpl fld="4" item="0"/>
        </tpls>
      </m>
      <m>
        <tpls c="8">
          <tpl hier="1" item="6"/>
          <tpl hier="4" item="3"/>
          <tpl fld="3" item="12"/>
          <tpl fld="2" item="16"/>
          <tpl hier="9" item="1"/>
          <tpl hier="11" item="4"/>
          <tpl hier="12" item="7"/>
          <tpl fld="4" item="0"/>
        </tpls>
      </m>
      <m>
        <tpls c="8">
          <tpl hier="1" item="6"/>
          <tpl hier="4" item="3"/>
          <tpl fld="3" item="1"/>
          <tpl fld="2" item="16"/>
          <tpl hier="9" item="1"/>
          <tpl hier="11" item="4"/>
          <tpl hier="12" item="7"/>
          <tpl fld="4" item="0"/>
        </tpls>
      </m>
      <m>
        <tpls c="8">
          <tpl hier="1" item="6"/>
          <tpl hier="4" item="3"/>
          <tpl fld="3" item="37"/>
          <tpl fld="2" item="10"/>
          <tpl hier="9" item="1"/>
          <tpl hier="11" item="4"/>
          <tpl hier="12" item="7"/>
          <tpl fld="4" item="0"/>
        </tpls>
      </m>
      <m>
        <tpls c="8">
          <tpl hier="1" item="6"/>
          <tpl hier="4" item="3"/>
          <tpl fld="3" item="25"/>
          <tpl fld="2" item="10"/>
          <tpl hier="9" item="1"/>
          <tpl hier="11" item="4"/>
          <tpl hier="12" item="7"/>
          <tpl fld="4" item="0"/>
        </tpls>
      </m>
      <m>
        <tpls c="8">
          <tpl hier="1" item="6"/>
          <tpl hier="4" item="3"/>
          <tpl fld="3" item="2"/>
          <tpl fld="2" item="10"/>
          <tpl hier="9" item="1"/>
          <tpl hier="11" item="4"/>
          <tpl hier="12" item="7"/>
          <tpl fld="4" item="0"/>
        </tpls>
      </m>
      <m>
        <tpls c="8">
          <tpl hier="1" item="6"/>
          <tpl hier="4" item="3"/>
          <tpl fld="3" item="48"/>
          <tpl fld="2" item="12"/>
          <tpl hier="9" item="1"/>
          <tpl hier="11" item="4"/>
          <tpl hier="12" item="7"/>
          <tpl fld="4" item="0"/>
        </tpls>
      </m>
      <m>
        <tpls c="8">
          <tpl hier="1" item="6"/>
          <tpl hier="4" item="3"/>
          <tpl fld="3" item="36"/>
          <tpl fld="2" item="12"/>
          <tpl hier="9" item="1"/>
          <tpl hier="11" item="4"/>
          <tpl hier="12" item="7"/>
          <tpl fld="4" item="0"/>
        </tpls>
      </m>
      <m>
        <tpls c="8">
          <tpl hier="1" item="6"/>
          <tpl hier="4" item="3"/>
          <tpl fld="3" item="2"/>
          <tpl fld="2" item="12"/>
          <tpl hier="9" item="1"/>
          <tpl hier="11" item="4"/>
          <tpl hier="12" item="7"/>
          <tpl fld="4" item="0"/>
        </tpls>
      </m>
      <m>
        <tpls c="8">
          <tpl hier="1" item="6"/>
          <tpl hier="4" item="3"/>
          <tpl fld="3" item="37"/>
          <tpl fld="2" item="18"/>
          <tpl hier="9" item="1"/>
          <tpl hier="11" item="4"/>
          <tpl hier="12" item="7"/>
          <tpl fld="4" item="0"/>
        </tpls>
      </m>
      <m>
        <tpls c="8">
          <tpl hier="1" item="6"/>
          <tpl hier="4" item="3"/>
          <tpl fld="3" item="22"/>
          <tpl fld="2" item="18"/>
          <tpl hier="9" item="1"/>
          <tpl hier="11" item="4"/>
          <tpl hier="12" item="7"/>
          <tpl fld="4" item="0"/>
        </tpls>
      </m>
      <m>
        <tpls c="8">
          <tpl hier="1" item="6"/>
          <tpl hier="4" item="3"/>
          <tpl fld="3" item="52"/>
          <tpl fld="2" item="18"/>
          <tpl hier="9" item="1"/>
          <tpl hier="11" item="4"/>
          <tpl hier="12" item="7"/>
          <tpl fld="4" item="0"/>
        </tpls>
      </m>
      <m>
        <tpls c="8">
          <tpl hier="1" item="6"/>
          <tpl hier="4" item="3"/>
          <tpl fld="3" item="18"/>
          <tpl fld="2" item="20"/>
          <tpl hier="9" item="1"/>
          <tpl hier="11" item="4"/>
          <tpl hier="12" item="7"/>
          <tpl fld="4" item="0"/>
        </tpls>
      </m>
      <m>
        <tpls c="8">
          <tpl hier="1" item="6"/>
          <tpl hier="4" item="3"/>
          <tpl fld="3" item="53"/>
          <tpl fld="2" item="20"/>
          <tpl hier="9" item="1"/>
          <tpl hier="11" item="4"/>
          <tpl hier="12" item="7"/>
          <tpl fld="4" item="0"/>
        </tpls>
      </m>
      <m>
        <tpls c="8">
          <tpl hier="1" item="6"/>
          <tpl hier="4" item="3"/>
          <tpl fld="3" item="23"/>
          <tpl fld="2" item="20"/>
          <tpl hier="9" item="1"/>
          <tpl hier="11" item="4"/>
          <tpl hier="12" item="7"/>
          <tpl fld="4" item="0"/>
        </tpls>
      </m>
      <m>
        <tpls c="8">
          <tpl hier="1" item="6"/>
          <tpl hier="4" item="3"/>
          <tpl fld="3" item="39"/>
          <tpl fld="2" item="32"/>
          <tpl hier="9" item="1"/>
          <tpl hier="11" item="4"/>
          <tpl hier="12" item="7"/>
          <tpl fld="4" item="0"/>
        </tpls>
      </m>
      <m>
        <tpls c="8">
          <tpl hier="1" item="6"/>
          <tpl hier="4" item="3"/>
          <tpl fld="3" item="19"/>
          <tpl fld="2" item="32"/>
          <tpl hier="9" item="1"/>
          <tpl hier="11" item="4"/>
          <tpl hier="12" item="7"/>
          <tpl fld="4" item="0"/>
        </tpls>
      </m>
      <m>
        <tpls c="8">
          <tpl hier="1" item="6"/>
          <tpl hier="4" item="3"/>
          <tpl fld="3" item="31"/>
          <tpl fld="2" item="9"/>
          <tpl hier="9" item="1"/>
          <tpl hier="11" item="4"/>
          <tpl hier="12" item="7"/>
          <tpl fld="4" item="0"/>
        </tpls>
      </m>
      <m>
        <tpls c="8">
          <tpl hier="1" item="6"/>
          <tpl hier="4" item="3"/>
          <tpl fld="3" item="29"/>
          <tpl fld="2" item="9"/>
          <tpl hier="9" item="1"/>
          <tpl hier="11" item="4"/>
          <tpl hier="12" item="7"/>
          <tpl fld="4" item="0"/>
        </tpls>
      </m>
      <m>
        <tpls c="8">
          <tpl hier="1" item="6"/>
          <tpl hier="4" item="3"/>
          <tpl fld="3" item="50"/>
          <tpl fld="2" item="11"/>
          <tpl hier="9" item="1"/>
          <tpl hier="11" item="4"/>
          <tpl hier="12" item="7"/>
          <tpl fld="4" item="0"/>
        </tpls>
      </m>
      <m>
        <tpls c="8">
          <tpl hier="1" item="6"/>
          <tpl hier="4" item="3"/>
          <tpl fld="3" item="18"/>
          <tpl fld="2" item="15"/>
          <tpl hier="9" item="1"/>
          <tpl hier="11" item="4"/>
          <tpl hier="12" item="7"/>
          <tpl fld="4" item="0"/>
        </tpls>
      </m>
      <m>
        <tpls c="8">
          <tpl hier="1" item="6"/>
          <tpl hier="4" item="3"/>
          <tpl fld="3" item="41"/>
          <tpl fld="2" item="15"/>
          <tpl hier="9" item="1"/>
          <tpl hier="11" item="4"/>
          <tpl hier="12" item="7"/>
          <tpl fld="4" item="0"/>
        </tpls>
      </m>
      <m>
        <tpls c="8">
          <tpl hier="1" item="6"/>
          <tpl hier="4" item="3"/>
          <tpl fld="3" item="1"/>
          <tpl fld="2" item="19"/>
          <tpl hier="9" item="1"/>
          <tpl hier="11" item="4"/>
          <tpl hier="12" item="7"/>
          <tpl fld="4" item="0"/>
        </tpls>
      </m>
      <m>
        <tpls c="8">
          <tpl hier="1" item="6"/>
          <tpl hier="4" item="3"/>
          <tpl fld="3" item="45"/>
          <tpl fld="2" item="4"/>
          <tpl hier="9" item="1"/>
          <tpl hier="11" item="4"/>
          <tpl hier="12" item="7"/>
          <tpl fld="4" item="0"/>
        </tpls>
      </m>
      <m>
        <tpls c="8">
          <tpl hier="1" item="6"/>
          <tpl hier="4" item="3"/>
          <tpl fld="3" item="31"/>
          <tpl fld="2" item="0"/>
          <tpl hier="9" item="1"/>
          <tpl hier="11" item="4"/>
          <tpl hier="12" item="7"/>
          <tpl fld="4" item="0"/>
        </tpls>
      </m>
      <m>
        <tpls c="8">
          <tpl hier="1" item="6"/>
          <tpl hier="4" item="3"/>
          <tpl fld="3" item="18"/>
          <tpl fld="2" item="5"/>
          <tpl hier="9" item="1"/>
          <tpl hier="11" item="4"/>
          <tpl hier="12" item="7"/>
          <tpl fld="4" item="0"/>
        </tpls>
      </m>
      <m>
        <tpls c="8">
          <tpl hier="1" item="6"/>
          <tpl hier="4" item="3"/>
          <tpl fld="3" item="9"/>
          <tpl fld="1" item="0"/>
          <tpl hier="9" item="1"/>
          <tpl hier="11" item="4"/>
          <tpl hier="12" item="7"/>
          <tpl fld="4" item="0"/>
        </tpls>
      </m>
      <m>
        <tpls c="8">
          <tpl hier="1" item="6"/>
          <tpl hier="4" item="3"/>
          <tpl fld="3" item="44"/>
          <tpl fld="2" item="64"/>
          <tpl hier="9" item="1"/>
          <tpl hier="11" item="4"/>
          <tpl hier="12" item="7"/>
          <tpl fld="4" item="0"/>
        </tpls>
      </m>
      <m>
        <tpls c="8">
          <tpl hier="1" item="6"/>
          <tpl hier="4" item="3"/>
          <tpl fld="3" item="43"/>
          <tpl fld="2" item="64"/>
          <tpl hier="9" item="1"/>
          <tpl hier="11" item="4"/>
          <tpl hier="12" item="7"/>
          <tpl fld="4" item="0"/>
        </tpls>
      </m>
      <m>
        <tpls c="8">
          <tpl hier="1" item="6"/>
          <tpl hier="4" item="3"/>
          <tpl fld="3" item="42"/>
          <tpl fld="2" item="64"/>
          <tpl hier="9" item="1"/>
          <tpl hier="11" item="4"/>
          <tpl hier="12" item="7"/>
          <tpl fld="4" item="0"/>
        </tpls>
      </m>
      <m>
        <tpls c="8">
          <tpl hier="1" item="6"/>
          <tpl hier="4" item="3"/>
          <tpl fld="3" item="41"/>
          <tpl fld="2" item="64"/>
          <tpl hier="9" item="1"/>
          <tpl hier="11" item="4"/>
          <tpl hier="12" item="7"/>
          <tpl fld="4" item="0"/>
        </tpls>
      </m>
      <m>
        <tpls c="8">
          <tpl hier="1" item="6"/>
          <tpl hier="4" item="3"/>
          <tpl fld="3" item="32"/>
          <tpl fld="2" item="33"/>
          <tpl hier="9" item="1"/>
          <tpl hier="11" item="4"/>
          <tpl hier="12" item="7"/>
          <tpl fld="4" item="0"/>
        </tpls>
      </m>
      <m>
        <tpls c="8">
          <tpl hier="1" item="6"/>
          <tpl hier="4" item="3"/>
          <tpl fld="3" item="31"/>
          <tpl fld="2" item="33"/>
          <tpl hier="9" item="1"/>
          <tpl hier="11" item="4"/>
          <tpl hier="12" item="7"/>
          <tpl fld="4" item="0"/>
        </tpls>
      </m>
      <m>
        <tpls c="8">
          <tpl hier="1" item="6"/>
          <tpl hier="4" item="3"/>
          <tpl fld="3" item="30"/>
          <tpl fld="2" item="33"/>
          <tpl hier="9" item="1"/>
          <tpl hier="11" item="4"/>
          <tpl hier="12" item="7"/>
          <tpl fld="4" item="0"/>
        </tpls>
      </m>
      <m>
        <tpls c="8">
          <tpl hier="1" item="6"/>
          <tpl hier="4" item="3"/>
          <tpl fld="3" item="29"/>
          <tpl fld="2" item="33"/>
          <tpl hier="9" item="1"/>
          <tpl hier="11" item="4"/>
          <tpl hier="12" item="7"/>
          <tpl fld="4" item="0"/>
        </tpls>
      </m>
      <m>
        <tpls c="8">
          <tpl hier="1" item="6"/>
          <tpl hier="4" item="3"/>
          <tpl fld="3" item="16"/>
          <tpl fld="2" item="43"/>
          <tpl hier="9" item="1"/>
          <tpl hier="11" item="4"/>
          <tpl hier="12" item="7"/>
          <tpl fld="4" item="0"/>
        </tpls>
      </m>
      <m>
        <tpls c="8">
          <tpl hier="1" item="6"/>
          <tpl hier="4" item="3"/>
          <tpl fld="3" item="15"/>
          <tpl fld="2" item="43"/>
          <tpl hier="9" item="1"/>
          <tpl hier="11" item="4"/>
          <tpl hier="12" item="7"/>
          <tpl fld="4" item="0"/>
        </tpls>
      </m>
      <m>
        <tpls c="8">
          <tpl hier="1" item="6"/>
          <tpl hier="4" item="3"/>
          <tpl fld="3" item="14"/>
          <tpl fld="2" item="43"/>
          <tpl hier="9" item="1"/>
          <tpl hier="11" item="4"/>
          <tpl hier="12" item="7"/>
          <tpl fld="4" item="0"/>
        </tpls>
      </m>
      <m>
        <tpls c="8">
          <tpl hier="1" item="6"/>
          <tpl hier="4" item="3"/>
          <tpl fld="3" item="13"/>
          <tpl fld="2" item="43"/>
          <tpl hier="9" item="1"/>
          <tpl hier="11" item="4"/>
          <tpl hier="12" item="7"/>
          <tpl fld="4" item="0"/>
        </tpls>
      </m>
      <m>
        <tpls c="8">
          <tpl hier="1" item="6"/>
          <tpl hier="4" item="3"/>
          <tpl fld="3" item="4"/>
          <tpl fld="2" item="22"/>
          <tpl hier="9" item="1"/>
          <tpl hier="11" item="4"/>
          <tpl hier="12" item="7"/>
          <tpl fld="4" item="0"/>
        </tpls>
      </m>
      <m>
        <tpls c="8">
          <tpl hier="1" item="6"/>
          <tpl hier="4" item="3"/>
          <tpl fld="3" item="58"/>
          <tpl fld="2" item="22"/>
          <tpl hier="9" item="1"/>
          <tpl hier="11" item="4"/>
          <tpl hier="12" item="7"/>
          <tpl fld="4" item="0"/>
        </tpls>
      </m>
      <m>
        <tpls c="8">
          <tpl hier="1" item="6"/>
          <tpl hier="4" item="3"/>
          <tpl fld="3" item="2"/>
          <tpl fld="2" item="22"/>
          <tpl hier="9" item="1"/>
          <tpl hier="11" item="4"/>
          <tpl hier="12" item="7"/>
          <tpl fld="4" item="0"/>
        </tpls>
      </m>
      <m>
        <tpls c="8">
          <tpl hier="1" item="6"/>
          <tpl hier="4" item="3"/>
          <tpl fld="3" item="54"/>
          <tpl fld="2" item="21"/>
          <tpl hier="9" item="1"/>
          <tpl hier="11" item="4"/>
          <tpl hier="12" item="7"/>
          <tpl fld="4" item="0"/>
        </tpls>
      </m>
      <m>
        <tpls c="8">
          <tpl hier="1" item="6"/>
          <tpl hier="4" item="3"/>
          <tpl fld="3" item="53"/>
          <tpl fld="2" item="21"/>
          <tpl hier="9" item="1"/>
          <tpl hier="11" item="4"/>
          <tpl hier="12" item="7"/>
          <tpl fld="4" item="0"/>
        </tpls>
      </m>
      <m>
        <tpls c="8">
          <tpl hier="1" item="6"/>
          <tpl hier="4" item="3"/>
          <tpl fld="3" item="52"/>
          <tpl fld="2" item="21"/>
          <tpl hier="9" item="1"/>
          <tpl hier="11" item="4"/>
          <tpl hier="12" item="7"/>
          <tpl fld="4" item="0"/>
        </tpls>
      </m>
      <m>
        <tpls c="8">
          <tpl hier="1" item="6"/>
          <tpl hier="4" item="3"/>
          <tpl fld="3" item="48"/>
          <tpl fld="2" item="41"/>
          <tpl hier="9" item="1"/>
          <tpl hier="11" item="4"/>
          <tpl hier="12" item="7"/>
          <tpl fld="4" item="0"/>
        </tpls>
      </m>
      <m>
        <tpls c="8">
          <tpl hier="1" item="6"/>
          <tpl hier="4" item="3"/>
          <tpl fld="3" item="46"/>
          <tpl fld="2" item="41"/>
          <tpl hier="9" item="1"/>
          <tpl hier="11" item="4"/>
          <tpl hier="12" item="7"/>
          <tpl fld="4" item="0"/>
        </tpls>
      </m>
      <m>
        <tpls c="8">
          <tpl hier="1" item="6"/>
          <tpl hier="4" item="3"/>
          <tpl fld="3" item="45"/>
          <tpl fld="2" item="41"/>
          <tpl hier="9" item="1"/>
          <tpl hier="11" item="4"/>
          <tpl hier="12" item="7"/>
          <tpl fld="4" item="0"/>
        </tpls>
      </m>
      <m>
        <tpls c="8">
          <tpl hier="1" item="6"/>
          <tpl hier="4" item="3"/>
          <tpl fld="3" item="47"/>
          <tpl fld="2" item="41"/>
          <tpl hier="9" item="1"/>
          <tpl hier="11" item="4"/>
          <tpl hier="12" item="7"/>
          <tpl fld="4" item="0"/>
        </tpls>
      </m>
      <m>
        <tpls c="8">
          <tpl hier="1" item="6"/>
          <tpl hier="4" item="3"/>
          <tpl fld="3" item="34"/>
          <tpl fld="2" item="39"/>
          <tpl hier="9" item="1"/>
          <tpl hier="11" item="4"/>
          <tpl hier="12" item="7"/>
          <tpl fld="4" item="0"/>
        </tpls>
      </m>
      <m>
        <tpls c="8">
          <tpl hier="1" item="6"/>
          <tpl hier="4" item="3"/>
          <tpl fld="3" item="36"/>
          <tpl fld="2" item="39"/>
          <tpl hier="9" item="1"/>
          <tpl hier="11" item="4"/>
          <tpl hier="12" item="7"/>
          <tpl fld="4" item="0"/>
        </tpls>
      </m>
      <m>
        <tpls c="8">
          <tpl hier="1" item="6"/>
          <tpl hier="4" item="3"/>
          <tpl fld="3" item="27"/>
          <tpl fld="2" item="39"/>
          <tpl hier="9" item="1"/>
          <tpl hier="11" item="4"/>
          <tpl hier="12" item="7"/>
          <tpl fld="4" item="0"/>
        </tpls>
      </m>
      <m>
        <tpls c="8">
          <tpl hier="1" item="6"/>
          <tpl hier="4" item="3"/>
          <tpl fld="3" item="33"/>
          <tpl fld="2" item="39"/>
          <tpl hier="9" item="1"/>
          <tpl hier="11" item="4"/>
          <tpl hier="12" item="7"/>
          <tpl fld="4" item="0"/>
        </tpls>
      </m>
      <m>
        <tpls c="8">
          <tpl hier="1" item="6"/>
          <tpl hier="4" item="3"/>
          <tpl fld="3" item="18"/>
          <tpl fld="2" item="14"/>
          <tpl hier="9" item="1"/>
          <tpl hier="11" item="4"/>
          <tpl hier="12" item="7"/>
          <tpl fld="4" item="0"/>
        </tpls>
      </m>
      <m>
        <tpls c="8">
          <tpl hier="1" item="6"/>
          <tpl hier="4" item="3"/>
          <tpl fld="3" item="22"/>
          <tpl fld="2" item="14"/>
          <tpl hier="9" item="1"/>
          <tpl hier="11" item="4"/>
          <tpl hier="12" item="7"/>
          <tpl fld="4" item="0"/>
        </tpls>
      </m>
      <m>
        <tpls c="8">
          <tpl hier="1" item="6"/>
          <tpl hier="4" item="3"/>
          <tpl fld="3" item="17"/>
          <tpl fld="2" item="14"/>
          <tpl hier="9" item="1"/>
          <tpl hier="11" item="4"/>
          <tpl hier="12" item="7"/>
          <tpl fld="4" item="0"/>
        </tpls>
      </m>
      <m>
        <tpls c="8">
          <tpl hier="1" item="6"/>
          <tpl hier="4" item="3"/>
          <tpl fld="3" item="21"/>
          <tpl fld="2" item="14"/>
          <tpl hier="9" item="1"/>
          <tpl hier="11" item="4"/>
          <tpl hier="12" item="7"/>
          <tpl fld="4" item="0"/>
        </tpls>
      </m>
      <m>
        <tpls c="8">
          <tpl hier="1" item="6"/>
          <tpl hier="4" item="3"/>
          <tpl fld="3" item="8"/>
          <tpl fld="2" item="31"/>
          <tpl hier="9" item="1"/>
          <tpl hier="11" item="4"/>
          <tpl hier="12" item="7"/>
          <tpl fld="4" item="0"/>
        </tpls>
      </m>
      <m>
        <tpls c="8">
          <tpl hier="1" item="6"/>
          <tpl hier="4" item="3"/>
          <tpl fld="3" item="7"/>
          <tpl fld="2" item="31"/>
          <tpl hier="9" item="1"/>
          <tpl hier="11" item="4"/>
          <tpl hier="12" item="7"/>
          <tpl fld="4" item="0"/>
        </tpls>
      </m>
      <m>
        <tpls c="8">
          <tpl hier="1" item="6"/>
          <tpl hier="4" item="3"/>
          <tpl fld="3" item="6"/>
          <tpl fld="2" item="31"/>
          <tpl hier="9" item="1"/>
          <tpl hier="11" item="4"/>
          <tpl hier="12" item="7"/>
          <tpl fld="4" item="0"/>
        </tpls>
      </m>
      <m>
        <tpls c="8">
          <tpl hier="1" item="6"/>
          <tpl hier="4" item="3"/>
          <tpl fld="3" item="5"/>
          <tpl fld="2" item="31"/>
          <tpl hier="9" item="1"/>
          <tpl hier="11" item="4"/>
          <tpl hier="12" item="7"/>
          <tpl fld="4" item="0"/>
        </tpls>
      </m>
      <m>
        <tpls c="8">
          <tpl hier="1" item="6"/>
          <tpl hier="4" item="3"/>
          <tpl fld="3" item="56"/>
          <tpl fld="2" item="29"/>
          <tpl hier="9" item="1"/>
          <tpl hier="11" item="4"/>
          <tpl hier="12" item="7"/>
          <tpl fld="4" item="0"/>
        </tpls>
      </m>
      <m>
        <tpls c="8">
          <tpl hier="1" item="6"/>
          <tpl hier="4" item="3"/>
          <tpl fld="3" item="0"/>
          <tpl fld="2" item="29"/>
          <tpl hier="9" item="1"/>
          <tpl hier="11" item="4"/>
          <tpl hier="12" item="7"/>
          <tpl fld="4" item="0"/>
        </tpls>
      </m>
      <m>
        <tpls c="8">
          <tpl hier="1" item="6"/>
          <tpl hier="4" item="3"/>
          <tpl fld="3" item="55"/>
          <tpl fld="2" item="29"/>
          <tpl hier="9" item="1"/>
          <tpl hier="11" item="4"/>
          <tpl hier="12" item="7"/>
          <tpl fld="4" item="0"/>
        </tpls>
      </m>
      <m>
        <tpls c="8">
          <tpl hier="1" item="6"/>
          <tpl hier="4" item="3"/>
          <tpl fld="3" item="35"/>
          <tpl fld="2" item="27"/>
          <tpl hier="9" item="1"/>
          <tpl hier="11" item="4"/>
          <tpl hier="12" item="7"/>
          <tpl fld="4" item="0"/>
        </tpls>
      </m>
      <m>
        <tpls c="8">
          <tpl hier="1" item="6"/>
          <tpl hier="4" item="3"/>
          <tpl fld="3" item="40"/>
          <tpl fld="2" item="27"/>
          <tpl hier="9" item="1"/>
          <tpl hier="11" item="4"/>
          <tpl hier="12" item="7"/>
          <tpl fld="4" item="0"/>
        </tpls>
      </m>
      <m>
        <tpls c="8">
          <tpl hier="1" item="6"/>
          <tpl hier="4" item="3"/>
          <tpl fld="3" item="50"/>
          <tpl fld="2" item="27"/>
          <tpl hier="9" item="1"/>
          <tpl hier="11" item="4"/>
          <tpl hier="12" item="7"/>
          <tpl fld="4" item="0"/>
        </tpls>
      </m>
      <m>
        <tpls c="8">
          <tpl hier="1" item="6"/>
          <tpl hier="4" item="3"/>
          <tpl fld="3" item="49"/>
          <tpl fld="2" item="27"/>
          <tpl hier="9" item="1"/>
          <tpl hier="11" item="4"/>
          <tpl hier="12" item="7"/>
          <tpl fld="4" item="0"/>
        </tpls>
      </m>
      <m>
        <tpls c="8">
          <tpl hier="1" item="6"/>
          <tpl hier="4" item="3"/>
          <tpl fld="3" item="37"/>
          <tpl fld="2" item="26"/>
          <tpl hier="9" item="1"/>
          <tpl hier="11" item="4"/>
          <tpl hier="12" item="7"/>
          <tpl fld="4" item="0"/>
        </tpls>
      </m>
      <m>
        <tpls c="8">
          <tpl hier="1" item="6"/>
          <tpl hier="4" item="3"/>
          <tpl fld="3" item="39"/>
          <tpl fld="2" item="26"/>
          <tpl hier="9" item="1"/>
          <tpl hier="11" item="4"/>
          <tpl hier="12" item="7"/>
          <tpl fld="4" item="0"/>
        </tpls>
      </m>
      <m>
        <tpls c="8">
          <tpl hier="1" item="6"/>
          <tpl hier="4" item="3"/>
          <tpl fld="3" item="28"/>
          <tpl fld="2" item="26"/>
          <tpl hier="9" item="1"/>
          <tpl hier="11" item="4"/>
          <tpl hier="12" item="7"/>
          <tpl fld="4" item="0"/>
        </tpls>
      </m>
      <m>
        <tpls c="8">
          <tpl hier="1" item="6"/>
          <tpl hier="4" item="3"/>
          <tpl fld="3" item="19"/>
          <tpl fld="2" item="26"/>
          <tpl hier="9" item="1"/>
          <tpl hier="11" item="4"/>
          <tpl hier="12" item="7"/>
          <tpl fld="4" item="0"/>
        </tpls>
      </m>
      <m>
        <tpls c="8">
          <tpl hier="1" item="6"/>
          <tpl hier="4" item="3"/>
          <tpl fld="3" item="26"/>
          <tpl fld="2" item="24"/>
          <tpl hier="9" item="1"/>
          <tpl hier="11" item="4"/>
          <tpl hier="12" item="7"/>
          <tpl fld="4" item="0"/>
        </tpls>
      </m>
      <m>
        <tpls c="8">
          <tpl hier="1" item="6"/>
          <tpl hier="4" item="3"/>
          <tpl fld="3" item="25"/>
          <tpl fld="2" item="24"/>
          <tpl hier="9" item="1"/>
          <tpl hier="11" item="4"/>
          <tpl hier="12" item="7"/>
          <tpl fld="4" item="0"/>
        </tpls>
      </m>
      <m>
        <tpls c="8">
          <tpl hier="1" item="6"/>
          <tpl hier="4" item="3"/>
          <tpl fld="3" item="24"/>
          <tpl fld="2" item="24"/>
          <tpl hier="9" item="1"/>
          <tpl hier="11" item="4"/>
          <tpl hier="12" item="7"/>
          <tpl fld="4" item="0"/>
        </tpls>
      </m>
      <m>
        <tpls c="8">
          <tpl hier="1" item="6"/>
          <tpl hier="4" item="3"/>
          <tpl fld="3" item="23"/>
          <tpl fld="2" item="24"/>
          <tpl hier="9" item="1"/>
          <tpl hier="11" item="4"/>
          <tpl hier="12" item="7"/>
          <tpl fld="4" item="0"/>
        </tpls>
      </m>
      <m>
        <tpls c="8">
          <tpl hier="1" item="6"/>
          <tpl hier="4" item="3"/>
          <tpl fld="3" item="10"/>
          <tpl fld="2" item="17"/>
          <tpl hier="9" item="1"/>
          <tpl hier="11" item="4"/>
          <tpl hier="12" item="7"/>
          <tpl fld="4" item="0"/>
        </tpls>
      </m>
      <m>
        <tpls c="8">
          <tpl hier="1" item="6"/>
          <tpl hier="4" item="3"/>
          <tpl fld="3" item="12"/>
          <tpl fld="2" item="17"/>
          <tpl hier="9" item="1"/>
          <tpl hier="11" item="4"/>
          <tpl hier="12" item="7"/>
          <tpl fld="4" item="0"/>
        </tpls>
      </m>
      <m>
        <tpls c="8">
          <tpl hier="1" item="6"/>
          <tpl hier="4" item="3"/>
          <tpl fld="3" item="11"/>
          <tpl fld="2" item="17"/>
          <tpl hier="9" item="1"/>
          <tpl hier="11" item="4"/>
          <tpl hier="12" item="7"/>
          <tpl fld="4" item="0"/>
        </tpls>
      </m>
      <m>
        <tpls c="8">
          <tpl hier="1" item="6"/>
          <tpl hier="4" item="3"/>
          <tpl fld="3" item="9"/>
          <tpl fld="2" item="17"/>
          <tpl hier="9" item="1"/>
          <tpl hier="11" item="4"/>
          <tpl hier="12" item="7"/>
          <tpl fld="4" item="0"/>
        </tpls>
      </m>
      <m>
        <tpls c="8">
          <tpl hier="1" item="6"/>
          <tpl hier="4" item="3"/>
          <tpl fld="3" item="57"/>
          <tpl fld="2" item="13"/>
          <tpl hier="9" item="1"/>
          <tpl hier="11" item="4"/>
          <tpl hier="12" item="7"/>
          <tpl fld="4" item="0"/>
        </tpls>
      </m>
      <m>
        <tpls c="8">
          <tpl hier="1" item="6"/>
          <tpl hier="4" item="3"/>
          <tpl fld="3" item="3"/>
          <tpl fld="2" item="13"/>
          <tpl hier="9" item="1"/>
          <tpl hier="11" item="4"/>
          <tpl hier="12" item="7"/>
          <tpl fld="4" item="0"/>
        </tpls>
      </m>
      <m>
        <tpls c="8">
          <tpl hier="1" item="6"/>
          <tpl hier="4" item="3"/>
          <tpl fld="3" item="1"/>
          <tpl fld="2" item="13"/>
          <tpl hier="9" item="1"/>
          <tpl hier="11" item="4"/>
          <tpl hier="12" item="7"/>
          <tpl fld="4" item="0"/>
        </tpls>
      </m>
      <m>
        <tpls c="8">
          <tpl hier="1" item="6"/>
          <tpl hier="4" item="3"/>
          <tpl fld="3" item="20"/>
          <tpl fld="2" item="23"/>
          <tpl hier="9" item="1"/>
          <tpl hier="11" item="4"/>
          <tpl hier="12" item="7"/>
          <tpl fld="4" item="0"/>
        </tpls>
      </m>
      <m>
        <tpls c="8">
          <tpl hier="1" item="6"/>
          <tpl hier="4" item="3"/>
          <tpl fld="3" item="51"/>
          <tpl fld="2" item="23"/>
          <tpl hier="9" item="1"/>
          <tpl hier="11" item="4"/>
          <tpl hier="12" item="7"/>
          <tpl fld="4" item="0"/>
        </tpls>
      </m>
      <m>
        <tpls c="8">
          <tpl hier="1" item="6"/>
          <tpl hier="4" item="3"/>
          <tpl fld="3" item="38"/>
          <tpl fld="2" item="23"/>
          <tpl hier="9" item="1"/>
          <tpl hier="11" item="4"/>
          <tpl hier="12" item="7"/>
          <tpl fld="4" item="0"/>
        </tpls>
      </m>
      <m>
        <tpls c="8">
          <tpl hier="1" item="6"/>
          <tpl hier="4" item="3"/>
          <tpl fld="3" item="44"/>
          <tpl fld="2" item="30"/>
          <tpl hier="9" item="1"/>
          <tpl hier="11" item="4"/>
          <tpl hier="12" item="7"/>
          <tpl fld="4" item="0"/>
        </tpls>
      </m>
      <m>
        <tpls c="8">
          <tpl hier="1" item="6"/>
          <tpl hier="4" item="3"/>
          <tpl fld="3" item="43"/>
          <tpl fld="2" item="30"/>
          <tpl hier="9" item="1"/>
          <tpl hier="11" item="4"/>
          <tpl hier="12" item="7"/>
          <tpl fld="4" item="0"/>
        </tpls>
      </m>
      <m>
        <tpls c="8">
          <tpl hier="1" item="6"/>
          <tpl hier="4" item="3"/>
          <tpl fld="3" item="42"/>
          <tpl fld="2" item="30"/>
          <tpl hier="9" item="1"/>
          <tpl hier="11" item="4"/>
          <tpl hier="12" item="7"/>
          <tpl fld="4" item="0"/>
        </tpls>
      </m>
      <m>
        <tpls c="8">
          <tpl hier="1" item="6"/>
          <tpl hier="4" item="3"/>
          <tpl fld="3" item="29"/>
          <tpl fld="2" item="30"/>
          <tpl hier="9" item="1"/>
          <tpl hier="11" item="4"/>
          <tpl hier="12" item="7"/>
          <tpl fld="4" item="0"/>
        </tpls>
      </m>
      <m>
        <tpls c="8">
          <tpl hier="1" item="6"/>
          <tpl hier="4" item="3"/>
          <tpl fld="3" item="57"/>
          <tpl fld="2" item="45"/>
          <tpl hier="9" item="1"/>
          <tpl hier="11" item="4"/>
          <tpl hier="12" item="7"/>
          <tpl fld="4" item="0"/>
        </tpls>
      </m>
      <m>
        <tpls c="8">
          <tpl hier="1" item="6"/>
          <tpl hier="4" item="3"/>
          <tpl fld="3" item="50"/>
          <tpl fld="2" item="45"/>
          <tpl hier="9" item="1"/>
          <tpl hier="11" item="4"/>
          <tpl hier="12" item="7"/>
          <tpl fld="4" item="0"/>
        </tpls>
      </m>
      <m>
        <tpls c="8">
          <tpl hier="1" item="6"/>
          <tpl hier="4" item="3"/>
          <tpl fld="3" item="19"/>
          <tpl fld="2" item="45"/>
          <tpl hier="9" item="1"/>
          <tpl hier="11" item="4"/>
          <tpl hier="12" item="7"/>
          <tpl fld="4" item="0"/>
        </tpls>
      </m>
      <m>
        <tpls c="8">
          <tpl hier="1" item="6"/>
          <tpl hier="4" item="3"/>
          <tpl fld="3" item="8"/>
          <tpl fld="2" item="25"/>
          <tpl hier="9" item="1"/>
          <tpl hier="11" item="4"/>
          <tpl hier="12" item="7"/>
          <tpl fld="4" item="0"/>
        </tpls>
      </m>
      <m>
        <tpls c="8">
          <tpl hier="1" item="6"/>
          <tpl hier="4" item="3"/>
          <tpl fld="3" item="0"/>
          <tpl fld="2" item="25"/>
          <tpl hier="9" item="1"/>
          <tpl hier="11" item="4"/>
          <tpl hier="12" item="7"/>
          <tpl fld="4" item="0"/>
        </tpls>
      </m>
      <m>
        <tpls c="8">
          <tpl hier="1" item="6"/>
          <tpl hier="4" item="3"/>
          <tpl fld="3" item="41"/>
          <tpl fld="2" item="25"/>
          <tpl hier="9" item="1"/>
          <tpl hier="11" item="4"/>
          <tpl hier="12" item="7"/>
          <tpl fld="4" item="0"/>
        </tpls>
      </m>
      <m>
        <tpls c="8">
          <tpl hier="1" item="6"/>
          <tpl hier="4" item="3"/>
          <tpl fld="3" item="16"/>
          <tpl fld="2" item="38"/>
          <tpl hier="9" item="1"/>
          <tpl hier="11" item="4"/>
          <tpl hier="12" item="7"/>
          <tpl fld="4" item="0"/>
        </tpls>
      </m>
      <m>
        <tpls c="8">
          <tpl hier="1" item="6"/>
          <tpl hier="4" item="3"/>
          <tpl fld="3" item="58"/>
          <tpl fld="2" item="38"/>
          <tpl hier="9" item="1"/>
          <tpl hier="11" item="4"/>
          <tpl hier="12" item="7"/>
          <tpl fld="4" item="0"/>
        </tpls>
      </m>
      <m>
        <tpls c="8">
          <tpl hier="1" item="6"/>
          <tpl hier="4" item="3"/>
          <tpl fld="3" item="38"/>
          <tpl fld="2" item="38"/>
          <tpl hier="9" item="1"/>
          <tpl hier="11" item="4"/>
          <tpl hier="12" item="7"/>
          <tpl fld="4" item="0"/>
        </tpls>
      </m>
      <m>
        <tpls c="8">
          <tpl hier="1" item="6"/>
          <tpl hier="4" item="3"/>
          <tpl fld="3" item="18"/>
          <tpl fld="2" item="16"/>
          <tpl hier="9" item="1"/>
          <tpl hier="11" item="4"/>
          <tpl hier="12" item="7"/>
          <tpl fld="4" item="0"/>
        </tpls>
      </m>
      <m>
        <tpls c="8">
          <tpl hier="1" item="6"/>
          <tpl hier="4" item="3"/>
          <tpl fld="3" item="7"/>
          <tpl fld="2" item="16"/>
          <tpl hier="9" item="1"/>
          <tpl hier="11" item="4"/>
          <tpl hier="12" item="7"/>
          <tpl fld="4" item="0"/>
        </tpls>
      </m>
      <m>
        <tpls c="8">
          <tpl hier="1" item="6"/>
          <tpl hier="4" item="3"/>
          <tpl fld="3" item="55"/>
          <tpl fld="2" item="16"/>
          <tpl hier="9" item="1"/>
          <tpl hier="11" item="4"/>
          <tpl hier="12" item="7"/>
          <tpl fld="4" item="0"/>
        </tpls>
      </m>
      <m>
        <tpls c="8">
          <tpl hier="1" item="6"/>
          <tpl hier="4" item="3"/>
          <tpl fld="3" item="34"/>
          <tpl fld="2" item="10"/>
          <tpl hier="9" item="1"/>
          <tpl hier="11" item="4"/>
          <tpl hier="12" item="7"/>
          <tpl fld="4" item="0"/>
        </tpls>
      </m>
      <m>
        <tpls c="8">
          <tpl hier="1" item="6"/>
          <tpl hier="4" item="3"/>
          <tpl fld="3" item="15"/>
          <tpl fld="2" item="10"/>
          <tpl hier="9" item="1"/>
          <tpl hier="11" item="4"/>
          <tpl hier="12" item="7"/>
          <tpl fld="4" item="0"/>
        </tpls>
      </m>
      <m>
        <tpls c="8">
          <tpl hier="1" item="6"/>
          <tpl hier="4" item="3"/>
          <tpl fld="3" item="1"/>
          <tpl fld="2" item="10"/>
          <tpl hier="9" item="1"/>
          <tpl hier="11" item="4"/>
          <tpl hier="12" item="7"/>
          <tpl fld="4" item="0"/>
        </tpls>
      </m>
      <m>
        <tpls c="8">
          <tpl hier="1" item="6"/>
          <tpl hier="4" item="3"/>
          <tpl fld="3" item="44"/>
          <tpl fld="2" item="12"/>
          <tpl hier="9" item="1"/>
          <tpl hier="11" item="4"/>
          <tpl hier="12" item="7"/>
          <tpl fld="4" item="0"/>
        </tpls>
      </m>
      <m>
        <tpls c="8">
          <tpl hier="1" item="6"/>
          <tpl hier="4" item="3"/>
          <tpl fld="3" item="25"/>
          <tpl fld="2" item="12"/>
          <tpl hier="9" item="1"/>
          <tpl hier="11" item="4"/>
          <tpl hier="12" item="7"/>
          <tpl fld="4" item="0"/>
        </tpls>
      </m>
      <m>
        <tpls c="8">
          <tpl hier="1" item="6"/>
          <tpl hier="4" item="3"/>
          <tpl fld="3" item="55"/>
          <tpl fld="2" item="12"/>
          <tpl hier="9" item="1"/>
          <tpl hier="11" item="4"/>
          <tpl hier="12" item="7"/>
          <tpl fld="4" item="0"/>
        </tpls>
      </m>
      <m>
        <tpls c="8">
          <tpl hier="1" item="6"/>
          <tpl hier="4" item="3"/>
          <tpl fld="3" item="34"/>
          <tpl fld="2" item="18"/>
          <tpl hier="9" item="1"/>
          <tpl hier="11" item="4"/>
          <tpl hier="12" item="7"/>
          <tpl fld="4" item="0"/>
        </tpls>
      </m>
      <m>
        <tpls c="8">
          <tpl hier="1" item="6"/>
          <tpl hier="4" item="3"/>
          <tpl fld="3" item="12"/>
          <tpl fld="2" item="18"/>
          <tpl hier="9" item="1"/>
          <tpl hier="11" item="4"/>
          <tpl hier="12" item="7"/>
          <tpl fld="4" item="0"/>
        </tpls>
      </m>
      <m>
        <tpls c="8">
          <tpl hier="1" item="6"/>
          <tpl hier="4" item="3"/>
          <tpl fld="3" item="49"/>
          <tpl fld="2" item="18"/>
          <tpl hier="9" item="1"/>
          <tpl hier="11" item="4"/>
          <tpl hier="12" item="7"/>
          <tpl fld="4" item="0"/>
        </tpls>
      </m>
      <m>
        <tpls c="8">
          <tpl hier="1" item="6"/>
          <tpl hier="4" item="3"/>
          <tpl fld="3" item="10"/>
          <tpl fld="2" item="20"/>
          <tpl hier="9" item="1"/>
          <tpl hier="11" item="4"/>
          <tpl hier="12" item="7"/>
          <tpl fld="4" item="0"/>
        </tpls>
      </m>
      <m>
        <tpls c="8">
          <tpl hier="1" item="6"/>
          <tpl hier="4" item="3"/>
          <tpl fld="3" item="45"/>
          <tpl fld="2" item="20"/>
          <tpl hier="9" item="1"/>
          <tpl hier="11" item="4"/>
          <tpl hier="12" item="7"/>
          <tpl fld="4" item="0"/>
        </tpls>
      </m>
      <m>
        <tpls c="8">
          <tpl hier="1" item="6"/>
          <tpl hier="4" item="3"/>
          <tpl fld="3" item="21"/>
          <tpl fld="2" item="20"/>
          <tpl hier="9" item="1"/>
          <tpl hier="11" item="4"/>
          <tpl hier="12" item="7"/>
          <tpl fld="4" item="0"/>
        </tpls>
      </m>
      <m>
        <tpls c="8">
          <tpl hier="1" item="6"/>
          <tpl hier="4" item="3"/>
          <tpl fld="3" item="36"/>
          <tpl fld="2" item="32"/>
          <tpl hier="9" item="1"/>
          <tpl hier="11" item="4"/>
          <tpl hier="12" item="7"/>
          <tpl fld="4" item="0"/>
        </tpls>
      </m>
      <m>
        <tpls c="8">
          <tpl hier="1" item="6"/>
          <tpl hier="4" item="3"/>
          <tpl fld="3" item="33"/>
          <tpl fld="2" item="32"/>
          <tpl hier="9" item="1"/>
          <tpl hier="11" item="4"/>
          <tpl hier="12" item="7"/>
          <tpl fld="4" item="0"/>
        </tpls>
      </m>
      <m>
        <tpls c="8">
          <tpl hier="1" item="6"/>
          <tpl hier="4" item="3"/>
          <tpl fld="3" item="25"/>
          <tpl fld="2" item="9"/>
          <tpl hier="9" item="1"/>
          <tpl hier="11" item="4"/>
          <tpl hier="12" item="7"/>
          <tpl fld="4" item="0"/>
        </tpls>
      </m>
      <m>
        <tpls c="8">
          <tpl hier="1" item="6"/>
          <tpl hier="4" item="3"/>
          <tpl fld="3" item="23"/>
          <tpl fld="2" item="9"/>
          <tpl hier="9" item="1"/>
          <tpl hier="11" item="4"/>
          <tpl hier="12" item="7"/>
          <tpl fld="4" item="0"/>
        </tpls>
      </m>
      <m>
        <tpls c="8">
          <tpl hier="1" item="6"/>
          <tpl hier="4" item="3"/>
          <tpl fld="3" item="28"/>
          <tpl fld="2" item="11"/>
          <tpl hier="9" item="1"/>
          <tpl hier="11" item="4"/>
          <tpl hier="12" item="7"/>
          <tpl fld="4" item="0"/>
        </tpls>
      </m>
      <m>
        <tpls c="8">
          <tpl hier="1" item="6"/>
          <tpl hier="4" item="3"/>
          <tpl fld="3" item="16"/>
          <tpl fld="2" item="15"/>
          <tpl hier="9" item="1"/>
          <tpl hier="11" item="4"/>
          <tpl hier="12" item="7"/>
          <tpl fld="4" item="0"/>
        </tpls>
      </m>
      <m>
        <tpls c="8">
          <tpl hier="1" item="6"/>
          <tpl hier="4" item="3"/>
          <tpl fld="3" item="19"/>
          <tpl fld="2" item="15"/>
          <tpl hier="9" item="1"/>
          <tpl hier="11" item="4"/>
          <tpl hier="12" item="7"/>
          <tpl fld="4" item="0"/>
        </tpls>
      </m>
      <m>
        <tpls c="8">
          <tpl hier="1" item="6"/>
          <tpl hier="4" item="3"/>
          <tpl fld="3" item="38"/>
          <tpl fld="2" item="19"/>
          <tpl hier="9" item="1"/>
          <tpl hier="11" item="4"/>
          <tpl hier="12" item="7"/>
          <tpl fld="4" item="0"/>
        </tpls>
      </m>
      <m>
        <tpls c="8">
          <tpl hier="1" item="6"/>
          <tpl hier="4" item="3"/>
          <tpl fld="3" item="42"/>
          <tpl fld="2" item="4"/>
          <tpl hier="9" item="1"/>
          <tpl hier="11" item="4"/>
          <tpl hier="12" item="7"/>
          <tpl fld="4" item="0"/>
        </tpls>
      </m>
      <m>
        <tpls c="8">
          <tpl hier="1" item="6"/>
          <tpl hier="4" item="3"/>
          <tpl fld="3" item="25"/>
          <tpl fld="2" item="0"/>
          <tpl hier="9" item="1"/>
          <tpl hier="11" item="4"/>
          <tpl hier="12" item="7"/>
          <tpl fld="4" item="0"/>
        </tpls>
      </m>
      <m>
        <tpls c="8">
          <tpl hier="1" item="6"/>
          <tpl hier="4" item="3"/>
          <tpl fld="3" item="16"/>
          <tpl fld="2" item="5"/>
          <tpl hier="9" item="1"/>
          <tpl hier="11" item="4"/>
          <tpl hier="12" item="7"/>
          <tpl fld="4" item="0"/>
        </tpls>
      </m>
      <m>
        <tpls c="8">
          <tpl hier="1" item="6"/>
          <tpl hier="4" item="3"/>
          <tpl fld="3" item="5"/>
          <tpl fld="1" item="0"/>
          <tpl hier="9" item="1"/>
          <tpl hier="11" item="4"/>
          <tpl hier="12" item="7"/>
          <tpl fld="4" item="0"/>
        </tpls>
      </m>
      <m>
        <tpls c="8">
          <tpl hier="1" item="6"/>
          <tpl hier="4" item="3"/>
          <tpl fld="3" item="21"/>
          <tpl fld="2" item="85"/>
          <tpl hier="9" item="1"/>
          <tpl hier="11" item="4"/>
          <tpl hier="12" item="7"/>
          <tpl fld="4" item="0"/>
        </tpls>
      </m>
      <m>
        <tpls c="8">
          <tpl hier="1" item="6"/>
          <tpl hier="4" item="3"/>
          <tpl fld="3" item="8"/>
          <tpl fld="2" item="49"/>
          <tpl hier="9" item="1"/>
          <tpl hier="11" item="4"/>
          <tpl hier="12" item="7"/>
          <tpl fld="4" item="0"/>
        </tpls>
      </m>
      <m>
        <tpls c="8">
          <tpl hier="1" item="6"/>
          <tpl hier="4" item="3"/>
          <tpl fld="3" item="7"/>
          <tpl fld="2" item="49"/>
          <tpl hier="9" item="1"/>
          <tpl hier="11" item="4"/>
          <tpl hier="12" item="7"/>
          <tpl fld="4" item="0"/>
        </tpls>
      </m>
      <m>
        <tpls c="8">
          <tpl hier="1" item="6"/>
          <tpl hier="4" item="3"/>
          <tpl fld="3" item="6"/>
          <tpl fld="2" item="49"/>
          <tpl hier="9" item="1"/>
          <tpl hier="11" item="4"/>
          <tpl hier="12" item="7"/>
          <tpl fld="4" item="0"/>
        </tpls>
      </m>
      <m>
        <tpls c="8">
          <tpl hier="1" item="6"/>
          <tpl hier="4" item="3"/>
          <tpl fld="3" item="5"/>
          <tpl fld="2" item="49"/>
          <tpl hier="9" item="1"/>
          <tpl hier="11" item="4"/>
          <tpl hier="12" item="7"/>
          <tpl fld="4" item="0"/>
        </tpls>
      </m>
      <m>
        <tpls c="8">
          <tpl hier="1" item="6"/>
          <tpl hier="4" item="3"/>
          <tpl fld="3" item="56"/>
          <tpl fld="2" item="44"/>
          <tpl hier="9" item="1"/>
          <tpl hier="11" item="4"/>
          <tpl hier="12" item="7"/>
          <tpl fld="4" item="0"/>
        </tpls>
      </m>
      <m>
        <tpls c="8">
          <tpl hier="1" item="6"/>
          <tpl hier="4" item="3"/>
          <tpl fld="3" item="0"/>
          <tpl fld="2" item="44"/>
          <tpl hier="9" item="1"/>
          <tpl hier="11" item="4"/>
          <tpl hier="12" item="7"/>
          <tpl fld="4" item="0"/>
        </tpls>
      </m>
      <m>
        <tpls c="8">
          <tpl hier="1" item="6"/>
          <tpl hier="4" item="3"/>
          <tpl fld="3" item="55"/>
          <tpl fld="2" item="44"/>
          <tpl hier="9" item="1"/>
          <tpl hier="11" item="4"/>
          <tpl hier="12" item="7"/>
          <tpl fld="4" item="0"/>
        </tpls>
      </m>
      <m>
        <tpls c="8">
          <tpl hier="1" item="6"/>
          <tpl hier="4" item="3"/>
          <tpl fld="3" item="35"/>
          <tpl fld="2" item="34"/>
          <tpl hier="9" item="1"/>
          <tpl hier="11" item="4"/>
          <tpl hier="12" item="7"/>
          <tpl fld="4" item="0"/>
        </tpls>
      </m>
      <m>
        <tpls c="8">
          <tpl hier="1" item="6"/>
          <tpl hier="4" item="3"/>
          <tpl fld="3" item="40"/>
          <tpl fld="2" item="34"/>
          <tpl hier="9" item="1"/>
          <tpl hier="11" item="4"/>
          <tpl hier="12" item="7"/>
          <tpl fld="4" item="0"/>
        </tpls>
      </m>
      <m>
        <tpls c="8">
          <tpl hier="1" item="6"/>
          <tpl hier="4" item="3"/>
          <tpl fld="3" item="50"/>
          <tpl fld="2" item="34"/>
          <tpl hier="9" item="1"/>
          <tpl hier="11" item="4"/>
          <tpl hier="12" item="7"/>
          <tpl fld="4" item="0"/>
        </tpls>
      </m>
      <m>
        <tpls c="8">
          <tpl hier="1" item="6"/>
          <tpl hier="4" item="3"/>
          <tpl fld="3" item="49"/>
          <tpl fld="2" item="34"/>
          <tpl hier="9" item="1"/>
          <tpl hier="11" item="4"/>
          <tpl hier="12" item="7"/>
          <tpl fld="4" item="0"/>
        </tpls>
      </m>
      <m>
        <tpls c="8">
          <tpl hier="1" item="6"/>
          <tpl hier="4" item="3"/>
          <tpl fld="3" item="37"/>
          <tpl fld="2" item="64"/>
          <tpl hier="9" item="1"/>
          <tpl hier="11" item="4"/>
          <tpl hier="12" item="7"/>
          <tpl fld="4" item="0"/>
        </tpls>
      </m>
      <m>
        <tpls c="8">
          <tpl hier="1" item="6"/>
          <tpl hier="4" item="3"/>
          <tpl fld="3" item="39"/>
          <tpl fld="2" item="64"/>
          <tpl hier="9" item="1"/>
          <tpl hier="11" item="4"/>
          <tpl hier="12" item="7"/>
          <tpl fld="4" item="0"/>
        </tpls>
      </m>
      <m>
        <tpls c="8">
          <tpl hier="1" item="6"/>
          <tpl hier="4" item="3"/>
          <tpl fld="3" item="28"/>
          <tpl fld="2" item="64"/>
          <tpl hier="9" item="1"/>
          <tpl hier="11" item="4"/>
          <tpl hier="12" item="7"/>
          <tpl fld="4" item="0"/>
        </tpls>
      </m>
      <m>
        <tpls c="8">
          <tpl hier="1" item="6"/>
          <tpl hier="4" item="3"/>
          <tpl fld="3" item="19"/>
          <tpl fld="2" item="64"/>
          <tpl hier="9" item="1"/>
          <tpl hier="11" item="4"/>
          <tpl hier="12" item="7"/>
          <tpl fld="4" item="0"/>
        </tpls>
      </m>
      <m>
        <tpls c="8">
          <tpl hier="1" item="6"/>
          <tpl hier="4" item="3"/>
          <tpl fld="3" item="26"/>
          <tpl fld="2" item="33"/>
          <tpl hier="9" item="1"/>
          <tpl hier="11" item="4"/>
          <tpl hier="12" item="7"/>
          <tpl fld="4" item="0"/>
        </tpls>
      </m>
      <m>
        <tpls c="8">
          <tpl hier="1" item="6"/>
          <tpl hier="4" item="3"/>
          <tpl fld="3" item="25"/>
          <tpl fld="2" item="33"/>
          <tpl hier="9" item="1"/>
          <tpl hier="11" item="4"/>
          <tpl hier="12" item="7"/>
          <tpl fld="4" item="0"/>
        </tpls>
      </m>
      <m>
        <tpls c="8">
          <tpl hier="1" item="6"/>
          <tpl hier="4" item="3"/>
          <tpl fld="3" item="24"/>
          <tpl fld="2" item="33"/>
          <tpl hier="9" item="1"/>
          <tpl hier="11" item="4"/>
          <tpl hier="12" item="7"/>
          <tpl fld="4" item="0"/>
        </tpls>
      </m>
      <m>
        <tpls c="8">
          <tpl hier="1" item="6"/>
          <tpl hier="4" item="3"/>
          <tpl fld="3" item="23"/>
          <tpl fld="2" item="33"/>
          <tpl hier="9" item="1"/>
          <tpl hier="11" item="4"/>
          <tpl hier="12" item="7"/>
          <tpl fld="4" item="0"/>
        </tpls>
      </m>
      <m>
        <tpls c="8">
          <tpl hier="1" item="6"/>
          <tpl hier="4" item="3"/>
          <tpl fld="3" item="10"/>
          <tpl fld="2" item="43"/>
          <tpl hier="9" item="1"/>
          <tpl hier="11" item="4"/>
          <tpl hier="12" item="7"/>
          <tpl fld="4" item="0"/>
        </tpls>
      </m>
      <m>
        <tpls c="8">
          <tpl hier="1" item="6"/>
          <tpl hier="4" item="3"/>
          <tpl fld="3" item="12"/>
          <tpl fld="2" item="43"/>
          <tpl hier="9" item="1"/>
          <tpl hier="11" item="4"/>
          <tpl hier="12" item="7"/>
          <tpl fld="4" item="0"/>
        </tpls>
      </m>
      <m>
        <tpls c="8">
          <tpl hier="1" item="6"/>
          <tpl hier="4" item="3"/>
          <tpl fld="3" item="11"/>
          <tpl fld="2" item="43"/>
          <tpl hier="9" item="1"/>
          <tpl hier="11" item="4"/>
          <tpl hier="12" item="7"/>
          <tpl fld="4" item="0"/>
        </tpls>
      </m>
      <m>
        <tpls c="8">
          <tpl hier="1" item="6"/>
          <tpl hier="4" item="3"/>
          <tpl fld="3" item="9"/>
          <tpl fld="2" item="43"/>
          <tpl hier="9" item="1"/>
          <tpl hier="11" item="4"/>
          <tpl hier="12" item="7"/>
          <tpl fld="4" item="0"/>
        </tpls>
      </m>
      <m>
        <tpls c="8">
          <tpl hier="1" item="6"/>
          <tpl hier="4" item="3"/>
          <tpl fld="3" item="57"/>
          <tpl fld="2" item="22"/>
          <tpl hier="9" item="1"/>
          <tpl hier="11" item="4"/>
          <tpl hier="12" item="7"/>
          <tpl fld="4" item="0"/>
        </tpls>
      </m>
      <m>
        <tpls c="8">
          <tpl hier="1" item="6"/>
          <tpl hier="4" item="3"/>
          <tpl fld="3" item="3"/>
          <tpl fld="2" item="22"/>
          <tpl hier="9" item="1"/>
          <tpl hier="11" item="4"/>
          <tpl hier="12" item="7"/>
          <tpl fld="4" item="0"/>
        </tpls>
      </m>
      <m>
        <tpls c="8">
          <tpl hier="1" item="6"/>
          <tpl hier="4" item="3"/>
          <tpl fld="3" item="1"/>
          <tpl fld="2" item="22"/>
          <tpl hier="9" item="1"/>
          <tpl hier="11" item="4"/>
          <tpl hier="12" item="7"/>
          <tpl fld="4" item="0"/>
        </tpls>
      </m>
      <m>
        <tpls c="8">
          <tpl hier="1" item="6"/>
          <tpl hier="4" item="3"/>
          <tpl fld="3" item="20"/>
          <tpl fld="2" item="21"/>
          <tpl hier="9" item="1"/>
          <tpl hier="11" item="4"/>
          <tpl hier="12" item="7"/>
          <tpl fld="4" item="0"/>
        </tpls>
      </m>
      <m>
        <tpls c="8">
          <tpl hier="1" item="6"/>
          <tpl hier="4" item="3"/>
          <tpl fld="3" item="51"/>
          <tpl fld="2" item="21"/>
          <tpl hier="9" item="1"/>
          <tpl hier="11" item="4"/>
          <tpl hier="12" item="7"/>
          <tpl fld="4" item="0"/>
        </tpls>
      </m>
      <m>
        <tpls c="8">
          <tpl hier="1" item="6"/>
          <tpl hier="4" item="3"/>
          <tpl fld="3" item="38"/>
          <tpl fld="2" item="21"/>
          <tpl hier="9" item="1"/>
          <tpl hier="11" item="4"/>
          <tpl hier="12" item="7"/>
          <tpl fld="4" item="0"/>
        </tpls>
      </m>
      <m>
        <tpls c="8">
          <tpl hier="1" item="6"/>
          <tpl hier="4" item="3"/>
          <tpl fld="3" item="44"/>
          <tpl fld="2" item="41"/>
          <tpl hier="9" item="1"/>
          <tpl hier="11" item="4"/>
          <tpl hier="12" item="7"/>
          <tpl fld="4" item="0"/>
        </tpls>
      </m>
      <m>
        <tpls c="8">
          <tpl hier="1" item="6"/>
          <tpl hier="4" item="3"/>
          <tpl fld="3" item="43"/>
          <tpl fld="2" item="41"/>
          <tpl hier="9" item="1"/>
          <tpl hier="11" item="4"/>
          <tpl hier="12" item="7"/>
          <tpl fld="4" item="0"/>
        </tpls>
      </m>
      <m>
        <tpls c="8">
          <tpl hier="1" item="6"/>
          <tpl hier="4" item="3"/>
          <tpl fld="3" item="42"/>
          <tpl fld="2" item="41"/>
          <tpl hier="9" item="1"/>
          <tpl hier="11" item="4"/>
          <tpl hier="12" item="7"/>
          <tpl fld="4" item="0"/>
        </tpls>
      </m>
      <m>
        <tpls c="8">
          <tpl hier="1" item="6"/>
          <tpl hier="4" item="3"/>
          <tpl fld="3" item="41"/>
          <tpl fld="2" item="41"/>
          <tpl hier="9" item="1"/>
          <tpl hier="11" item="4"/>
          <tpl hier="12" item="7"/>
          <tpl fld="4" item="0"/>
        </tpls>
      </m>
      <m>
        <tpls c="8">
          <tpl hier="1" item="6"/>
          <tpl hier="4" item="3"/>
          <tpl fld="3" item="32"/>
          <tpl fld="2" item="39"/>
          <tpl hier="9" item="1"/>
          <tpl hier="11" item="4"/>
          <tpl hier="12" item="7"/>
          <tpl fld="4" item="0"/>
        </tpls>
      </m>
      <m>
        <tpls c="8">
          <tpl hier="1" item="6"/>
          <tpl hier="4" item="3"/>
          <tpl fld="3" item="31"/>
          <tpl fld="2" item="39"/>
          <tpl hier="9" item="1"/>
          <tpl hier="11" item="4"/>
          <tpl hier="12" item="7"/>
          <tpl fld="4" item="0"/>
        </tpls>
      </m>
      <m>
        <tpls c="8">
          <tpl hier="1" item="6"/>
          <tpl hier="4" item="3"/>
          <tpl fld="3" item="30"/>
          <tpl fld="2" item="39"/>
          <tpl hier="9" item="1"/>
          <tpl hier="11" item="4"/>
          <tpl hier="12" item="7"/>
          <tpl fld="4" item="0"/>
        </tpls>
      </m>
      <m>
        <tpls c="8">
          <tpl hier="1" item="6"/>
          <tpl hier="4" item="3"/>
          <tpl fld="3" item="29"/>
          <tpl fld="2" item="39"/>
          <tpl hier="9" item="1"/>
          <tpl hier="11" item="4"/>
          <tpl hier="12" item="7"/>
          <tpl fld="4" item="0"/>
        </tpls>
      </m>
      <m>
        <tpls c="8">
          <tpl hier="1" item="6"/>
          <tpl hier="4" item="3"/>
          <tpl fld="3" item="16"/>
          <tpl fld="2" item="14"/>
          <tpl hier="9" item="1"/>
          <tpl hier="11" item="4"/>
          <tpl hier="12" item="7"/>
          <tpl fld="4" item="0"/>
        </tpls>
      </m>
      <m>
        <tpls c="8">
          <tpl hier="1" item="6"/>
          <tpl hier="4" item="3"/>
          <tpl fld="3" item="15"/>
          <tpl fld="2" item="14"/>
          <tpl hier="9" item="1"/>
          <tpl hier="11" item="4"/>
          <tpl hier="12" item="7"/>
          <tpl fld="4" item="0"/>
        </tpls>
      </m>
      <m>
        <tpls c="8">
          <tpl hier="1" item="6"/>
          <tpl hier="4" item="3"/>
          <tpl fld="3" item="14"/>
          <tpl fld="2" item="14"/>
          <tpl hier="9" item="1"/>
          <tpl hier="11" item="4"/>
          <tpl hier="12" item="7"/>
          <tpl fld="4" item="0"/>
        </tpls>
      </m>
      <m>
        <tpls c="8">
          <tpl hier="1" item="6"/>
          <tpl hier="4" item="3"/>
          <tpl fld="3" item="13"/>
          <tpl fld="2" item="14"/>
          <tpl hier="9" item="1"/>
          <tpl hier="11" item="4"/>
          <tpl hier="12" item="7"/>
          <tpl fld="4" item="0"/>
        </tpls>
      </m>
      <m>
        <tpls c="8">
          <tpl hier="1" item="6"/>
          <tpl hier="4" item="3"/>
          <tpl fld="3" item="4"/>
          <tpl fld="2" item="31"/>
          <tpl hier="9" item="1"/>
          <tpl hier="11" item="4"/>
          <tpl hier="12" item="7"/>
          <tpl fld="4" item="0"/>
        </tpls>
      </m>
      <m>
        <tpls c="8">
          <tpl hier="1" item="6"/>
          <tpl hier="4" item="3"/>
          <tpl fld="3" item="58"/>
          <tpl fld="2" item="31"/>
          <tpl hier="9" item="1"/>
          <tpl hier="11" item="4"/>
          <tpl hier="12" item="7"/>
          <tpl fld="4" item="0"/>
        </tpls>
      </m>
      <m>
        <tpls c="8">
          <tpl hier="1" item="6"/>
          <tpl hier="4" item="3"/>
          <tpl fld="3" item="2"/>
          <tpl fld="2" item="31"/>
          <tpl hier="9" item="1"/>
          <tpl hier="11" item="4"/>
          <tpl hier="12" item="7"/>
          <tpl fld="4" item="0"/>
        </tpls>
      </m>
      <m>
        <tpls c="8">
          <tpl hier="1" item="6"/>
          <tpl hier="4" item="3"/>
          <tpl fld="3" item="54"/>
          <tpl fld="2" item="29"/>
          <tpl hier="9" item="1"/>
          <tpl hier="11" item="4"/>
          <tpl hier="12" item="7"/>
          <tpl fld="4" item="0"/>
        </tpls>
      </m>
      <m>
        <tpls c="8">
          <tpl hier="1" item="6"/>
          <tpl hier="4" item="3"/>
          <tpl fld="3" item="53"/>
          <tpl fld="2" item="29"/>
          <tpl hier="9" item="1"/>
          <tpl hier="11" item="4"/>
          <tpl hier="12" item="7"/>
          <tpl fld="4" item="0"/>
        </tpls>
      </m>
      <m>
        <tpls c="8">
          <tpl hier="1" item="6"/>
          <tpl hier="4" item="3"/>
          <tpl fld="3" item="52"/>
          <tpl fld="2" item="29"/>
          <tpl hier="9" item="1"/>
          <tpl hier="11" item="4"/>
          <tpl hier="12" item="7"/>
          <tpl fld="4" item="0"/>
        </tpls>
      </m>
      <m>
        <tpls c="8">
          <tpl hier="1" item="6"/>
          <tpl hier="4" item="3"/>
          <tpl fld="3" item="48"/>
          <tpl fld="2" item="27"/>
          <tpl hier="9" item="1"/>
          <tpl hier="11" item="4"/>
          <tpl hier="12" item="7"/>
          <tpl fld="4" item="0"/>
        </tpls>
      </m>
      <m>
        <tpls c="8">
          <tpl hier="1" item="6"/>
          <tpl hier="4" item="3"/>
          <tpl fld="3" item="46"/>
          <tpl fld="2" item="27"/>
          <tpl hier="9" item="1"/>
          <tpl hier="11" item="4"/>
          <tpl hier="12" item="7"/>
          <tpl fld="4" item="0"/>
        </tpls>
      </m>
      <m>
        <tpls c="8">
          <tpl hier="1" item="6"/>
          <tpl hier="4" item="3"/>
          <tpl fld="3" item="45"/>
          <tpl fld="2" item="27"/>
          <tpl hier="9" item="1"/>
          <tpl hier="11" item="4"/>
          <tpl hier="12" item="7"/>
          <tpl fld="4" item="0"/>
        </tpls>
      </m>
      <m>
        <tpls c="8">
          <tpl hier="1" item="6"/>
          <tpl hier="4" item="3"/>
          <tpl fld="3" item="47"/>
          <tpl fld="2" item="27"/>
          <tpl hier="9" item="1"/>
          <tpl hier="11" item="4"/>
          <tpl hier="12" item="7"/>
          <tpl fld="4" item="0"/>
        </tpls>
      </m>
      <m>
        <tpls c="8">
          <tpl hier="1" item="6"/>
          <tpl hier="4" item="3"/>
          <tpl fld="3" item="34"/>
          <tpl fld="2" item="26"/>
          <tpl hier="9" item="1"/>
          <tpl hier="11" item="4"/>
          <tpl hier="12" item="7"/>
          <tpl fld="4" item="0"/>
        </tpls>
      </m>
      <m>
        <tpls c="8">
          <tpl hier="1" item="6"/>
          <tpl hier="4" item="3"/>
          <tpl fld="3" item="36"/>
          <tpl fld="2" item="26"/>
          <tpl hier="9" item="1"/>
          <tpl hier="11" item="4"/>
          <tpl hier="12" item="7"/>
          <tpl fld="4" item="0"/>
        </tpls>
      </m>
      <m>
        <tpls c="8">
          <tpl hier="1" item="6"/>
          <tpl hier="4" item="3"/>
          <tpl fld="3" item="27"/>
          <tpl fld="2" item="26"/>
          <tpl hier="9" item="1"/>
          <tpl hier="11" item="4"/>
          <tpl hier="12" item="7"/>
          <tpl fld="4" item="0"/>
        </tpls>
      </m>
      <m>
        <tpls c="8">
          <tpl hier="1" item="6"/>
          <tpl hier="4" item="3"/>
          <tpl fld="3" item="33"/>
          <tpl fld="2" item="26"/>
          <tpl hier="9" item="1"/>
          <tpl hier="11" item="4"/>
          <tpl hier="12" item="7"/>
          <tpl fld="4" item="0"/>
        </tpls>
      </m>
      <m>
        <tpls c="8">
          <tpl hier="1" item="6"/>
          <tpl hier="4" item="3"/>
          <tpl fld="3" item="18"/>
          <tpl fld="2" item="24"/>
          <tpl hier="9" item="1"/>
          <tpl hier="11" item="4"/>
          <tpl hier="12" item="7"/>
          <tpl fld="4" item="0"/>
        </tpls>
      </m>
      <m>
        <tpls c="8">
          <tpl hier="1" item="6"/>
          <tpl hier="4" item="3"/>
          <tpl fld="3" item="22"/>
          <tpl fld="2" item="24"/>
          <tpl hier="9" item="1"/>
          <tpl hier="11" item="4"/>
          <tpl hier="12" item="7"/>
          <tpl fld="4" item="0"/>
        </tpls>
      </m>
      <m>
        <tpls c="8">
          <tpl hier="1" item="6"/>
          <tpl hier="4" item="3"/>
          <tpl fld="3" item="17"/>
          <tpl fld="2" item="24"/>
          <tpl hier="9" item="1"/>
          <tpl hier="11" item="4"/>
          <tpl hier="12" item="7"/>
          <tpl fld="4" item="0"/>
        </tpls>
      </m>
      <m>
        <tpls c="8">
          <tpl hier="1" item="6"/>
          <tpl hier="4" item="3"/>
          <tpl fld="3" item="21"/>
          <tpl fld="2" item="24"/>
          <tpl hier="9" item="1"/>
          <tpl hier="11" item="4"/>
          <tpl hier="12" item="7"/>
          <tpl fld="4" item="0"/>
        </tpls>
      </m>
      <m>
        <tpls c="8">
          <tpl hier="1" item="6"/>
          <tpl hier="4" item="3"/>
          <tpl fld="3" item="8"/>
          <tpl fld="2" item="17"/>
          <tpl hier="9" item="1"/>
          <tpl hier="11" item="4"/>
          <tpl hier="12" item="7"/>
          <tpl fld="4" item="0"/>
        </tpls>
      </m>
      <m>
        <tpls c="8">
          <tpl hier="1" item="6"/>
          <tpl hier="4" item="3"/>
          <tpl fld="3" item="7"/>
          <tpl fld="2" item="17"/>
          <tpl hier="9" item="1"/>
          <tpl hier="11" item="4"/>
          <tpl hier="12" item="7"/>
          <tpl fld="4" item="0"/>
        </tpls>
      </m>
      <m>
        <tpls c="8">
          <tpl hier="1" item="6"/>
          <tpl hier="4" item="3"/>
          <tpl fld="3" item="6"/>
          <tpl fld="2" item="17"/>
          <tpl hier="9" item="1"/>
          <tpl hier="11" item="4"/>
          <tpl hier="12" item="7"/>
          <tpl fld="4" item="0"/>
        </tpls>
      </m>
      <m>
        <tpls c="8">
          <tpl hier="1" item="6"/>
          <tpl hier="4" item="3"/>
          <tpl fld="3" item="5"/>
          <tpl fld="2" item="17"/>
          <tpl hier="9" item="1"/>
          <tpl hier="11" item="4"/>
          <tpl hier="12" item="7"/>
          <tpl fld="4" item="0"/>
        </tpls>
      </m>
      <m>
        <tpls c="8">
          <tpl hier="1" item="6"/>
          <tpl hier="4" item="3"/>
          <tpl fld="3" item="56"/>
          <tpl fld="2" item="13"/>
          <tpl hier="9" item="1"/>
          <tpl hier="11" item="4"/>
          <tpl hier="12" item="7"/>
          <tpl fld="4" item="0"/>
        </tpls>
      </m>
      <m>
        <tpls c="8">
          <tpl hier="1" item="6"/>
          <tpl hier="4" item="3"/>
          <tpl fld="3" item="0"/>
          <tpl fld="2" item="13"/>
          <tpl hier="9" item="1"/>
          <tpl hier="11" item="4"/>
          <tpl hier="12" item="7"/>
          <tpl fld="4" item="0"/>
        </tpls>
      </m>
      <m>
        <tpls c="8">
          <tpl hier="1" item="6"/>
          <tpl hier="4" item="3"/>
          <tpl fld="3" item="55"/>
          <tpl fld="2" item="13"/>
          <tpl hier="9" item="1"/>
          <tpl hier="11" item="4"/>
          <tpl hier="12" item="7"/>
          <tpl fld="4" item="0"/>
        </tpls>
      </m>
      <m>
        <tpls c="8">
          <tpl hier="1" item="6"/>
          <tpl hier="4" item="3"/>
          <tpl fld="3" item="35"/>
          <tpl fld="2" item="23"/>
          <tpl hier="9" item="1"/>
          <tpl hier="11" item="4"/>
          <tpl hier="12" item="7"/>
          <tpl fld="4" item="0"/>
        </tpls>
      </m>
      <m>
        <tpls c="8">
          <tpl hier="1" item="6"/>
          <tpl hier="4" item="3"/>
          <tpl fld="3" item="40"/>
          <tpl fld="2" item="23"/>
          <tpl hier="9" item="1"/>
          <tpl hier="11" item="4"/>
          <tpl hier="12" item="7"/>
          <tpl fld="4" item="0"/>
        </tpls>
      </m>
      <m>
        <tpls c="8">
          <tpl hier="1" item="6"/>
          <tpl hier="4" item="3"/>
          <tpl fld="3" item="50"/>
          <tpl fld="2" item="23"/>
          <tpl hier="9" item="1"/>
          <tpl hier="11" item="4"/>
          <tpl hier="12" item="7"/>
          <tpl fld="4" item="0"/>
        </tpls>
      </m>
      <m>
        <tpls c="8">
          <tpl hier="1" item="6"/>
          <tpl hier="4" item="3"/>
          <tpl fld="3" item="49"/>
          <tpl fld="2" item="23"/>
          <tpl hier="9" item="1"/>
          <tpl hier="11" item="4"/>
          <tpl hier="12" item="7"/>
          <tpl fld="4" item="0"/>
        </tpls>
      </m>
      <m>
        <tpls c="8">
          <tpl hier="1" item="6"/>
          <tpl hier="4" item="3"/>
          <tpl fld="3" item="37"/>
          <tpl fld="2" item="30"/>
          <tpl hier="9" item="1"/>
          <tpl hier="11" item="4"/>
          <tpl hier="12" item="7"/>
          <tpl fld="4" item="0"/>
        </tpls>
      </m>
      <m>
        <tpls c="8">
          <tpl hier="1" item="6"/>
          <tpl hier="4" item="3"/>
          <tpl fld="3" item="39"/>
          <tpl fld="2" item="30"/>
          <tpl hier="9" item="1"/>
          <tpl hier="11" item="4"/>
          <tpl hier="12" item="7"/>
          <tpl fld="4" item="0"/>
        </tpls>
      </m>
      <m>
        <tpls c="8">
          <tpl hier="1" item="6"/>
          <tpl hier="4" item="3"/>
          <tpl fld="3" item="28"/>
          <tpl fld="2" item="30"/>
          <tpl hier="9" item="1"/>
          <tpl hier="11" item="4"/>
          <tpl hier="12" item="7"/>
          <tpl fld="4" item="0"/>
        </tpls>
      </m>
      <m>
        <tpls c="8">
          <tpl hier="1" item="6"/>
          <tpl hier="4" item="3"/>
          <tpl fld="3" item="23"/>
          <tpl fld="2" item="30"/>
          <tpl hier="9" item="1"/>
          <tpl hier="11" item="4"/>
          <tpl hier="12" item="7"/>
          <tpl fld="4" item="0"/>
        </tpls>
      </m>
      <m>
        <tpls c="8">
          <tpl hier="1" item="6"/>
          <tpl hier="4" item="3"/>
          <tpl fld="3" item="54"/>
          <tpl fld="2" item="45"/>
          <tpl hier="9" item="1"/>
          <tpl hier="11" item="4"/>
          <tpl hier="12" item="7"/>
          <tpl fld="4" item="0"/>
        </tpls>
      </m>
      <m>
        <tpls c="8">
          <tpl hier="1" item="6"/>
          <tpl hier="4" item="3"/>
          <tpl fld="3" item="45"/>
          <tpl fld="2" item="45"/>
          <tpl hier="9" item="1"/>
          <tpl hier="11" item="4"/>
          <tpl hier="12" item="7"/>
          <tpl fld="4" item="0"/>
        </tpls>
      </m>
      <m>
        <tpls c="8">
          <tpl hier="1" item="6"/>
          <tpl hier="4" item="3"/>
          <tpl fld="3" item="33"/>
          <tpl fld="2" item="45"/>
          <tpl hier="9" item="1"/>
          <tpl hier="11" item="4"/>
          <tpl hier="12" item="7"/>
          <tpl fld="4" item="0"/>
        </tpls>
      </m>
      <m>
        <tpls c="8">
          <tpl hier="1" item="6"/>
          <tpl hier="4" item="3"/>
          <tpl fld="3" item="4"/>
          <tpl fld="2" item="25"/>
          <tpl hier="9" item="1"/>
          <tpl hier="11" item="4"/>
          <tpl hier="12" item="7"/>
          <tpl fld="4" item="0"/>
        </tpls>
      </m>
      <m>
        <tpls c="8">
          <tpl hier="1" item="6"/>
          <tpl hier="4" item="3"/>
          <tpl fld="3" item="51"/>
          <tpl fld="2" item="25"/>
          <tpl hier="9" item="1"/>
          <tpl hier="11" item="4"/>
          <tpl hier="12" item="7"/>
          <tpl fld="4" item="0"/>
        </tpls>
      </m>
      <m>
        <tpls c="8">
          <tpl hier="1" item="6"/>
          <tpl hier="4" item="3"/>
          <tpl fld="3" item="19"/>
          <tpl fld="2" item="25"/>
          <tpl hier="9" item="1"/>
          <tpl hier="11" item="4"/>
          <tpl hier="12" item="7"/>
          <tpl fld="4" item="0"/>
        </tpls>
      </m>
      <m>
        <tpls c="8">
          <tpl hier="1" item="6"/>
          <tpl hier="4" item="3"/>
          <tpl fld="3" item="10"/>
          <tpl fld="2" item="38"/>
          <tpl hier="9" item="1"/>
          <tpl hier="11" item="4"/>
          <tpl hier="12" item="7"/>
          <tpl fld="4" item="0"/>
        </tpls>
      </m>
      <m>
        <tpls c="8">
          <tpl hier="1" item="6"/>
          <tpl hier="4" item="3"/>
          <tpl fld="3" item="0"/>
          <tpl fld="2" item="38"/>
          <tpl hier="9" item="1"/>
          <tpl hier="11" item="4"/>
          <tpl hier="12" item="7"/>
          <tpl fld="4" item="0"/>
        </tpls>
      </m>
      <m>
        <tpls c="8">
          <tpl hier="1" item="6"/>
          <tpl hier="4" item="3"/>
          <tpl fld="3" item="49"/>
          <tpl fld="2" item="38"/>
          <tpl hier="9" item="1"/>
          <tpl hier="11" item="4"/>
          <tpl hier="12" item="7"/>
          <tpl fld="4" item="0"/>
        </tpls>
      </m>
      <m>
        <tpls c="8">
          <tpl hier="1" item="6"/>
          <tpl hier="4" item="3"/>
          <tpl fld="3" item="16"/>
          <tpl fld="2" item="16"/>
          <tpl hier="9" item="1"/>
          <tpl hier="11" item="4"/>
          <tpl hier="12" item="7"/>
          <tpl fld="4" item="0"/>
        </tpls>
      </m>
      <m>
        <tpls c="8">
          <tpl hier="1" item="6"/>
          <tpl hier="4" item="3"/>
          <tpl fld="3" item="58"/>
          <tpl fld="2" item="16"/>
          <tpl hier="9" item="1"/>
          <tpl hier="11" item="4"/>
          <tpl hier="12" item="7"/>
          <tpl fld="4" item="0"/>
        </tpls>
      </m>
      <m>
        <tpls c="8">
          <tpl hier="1" item="6"/>
          <tpl hier="4" item="3"/>
          <tpl fld="3" item="52"/>
          <tpl fld="2" item="16"/>
          <tpl hier="9" item="1"/>
          <tpl hier="11" item="4"/>
          <tpl hier="12" item="7"/>
          <tpl fld="4" item="0"/>
        </tpls>
      </m>
      <m>
        <tpls c="8">
          <tpl hier="1" item="6"/>
          <tpl hier="4" item="3"/>
          <tpl fld="3" item="32"/>
          <tpl fld="2" item="10"/>
          <tpl hier="9" item="1"/>
          <tpl hier="11" item="4"/>
          <tpl hier="12" item="7"/>
          <tpl fld="4" item="0"/>
        </tpls>
      </m>
      <m>
        <tpls c="8">
          <tpl hier="1" item="6"/>
          <tpl hier="4" item="3"/>
          <tpl fld="3" item="7"/>
          <tpl fld="2" item="10"/>
          <tpl hier="9" item="1"/>
          <tpl hier="11" item="4"/>
          <tpl hier="12" item="7"/>
          <tpl fld="4" item="0"/>
        </tpls>
      </m>
      <m>
        <tpls c="8">
          <tpl hier="1" item="6"/>
          <tpl hier="4" item="3"/>
          <tpl fld="3" item="55"/>
          <tpl fld="2" item="10"/>
          <tpl hier="9" item="1"/>
          <tpl hier="11" item="4"/>
          <tpl hier="12" item="7"/>
          <tpl fld="4" item="0"/>
        </tpls>
      </m>
      <m>
        <tpls c="8">
          <tpl hier="1" item="6"/>
          <tpl hier="4" item="3"/>
          <tpl fld="3" item="37"/>
          <tpl fld="2" item="12"/>
          <tpl hier="9" item="1"/>
          <tpl hier="11" item="4"/>
          <tpl hier="12" item="7"/>
          <tpl fld="4" item="0"/>
        </tpls>
      </m>
      <m>
        <tpls c="8">
          <tpl hier="1" item="6"/>
          <tpl hier="4" item="3"/>
          <tpl fld="3" item="22"/>
          <tpl fld="2" item="12"/>
          <tpl hier="9" item="1"/>
          <tpl hier="11" item="4"/>
          <tpl hier="12" item="7"/>
          <tpl fld="4" item="0"/>
        </tpls>
      </m>
      <m>
        <tpls c="8">
          <tpl hier="1" item="6"/>
          <tpl hier="4" item="3"/>
          <tpl fld="3" item="52"/>
          <tpl fld="2" item="12"/>
          <tpl hier="9" item="1"/>
          <tpl hier="11" item="4"/>
          <tpl hier="12" item="7"/>
          <tpl fld="4" item="0"/>
        </tpls>
      </m>
      <m>
        <tpls c="8">
          <tpl hier="1" item="6"/>
          <tpl hier="4" item="3"/>
          <tpl fld="3" item="32"/>
          <tpl fld="2" item="18"/>
          <tpl hier="9" item="1"/>
          <tpl hier="11" item="4"/>
          <tpl hier="12" item="7"/>
          <tpl fld="4" item="0"/>
        </tpls>
      </m>
      <m>
        <tpls c="8">
          <tpl hier="1" item="6"/>
          <tpl hier="4" item="3"/>
          <tpl fld="3" item="7"/>
          <tpl fld="2" item="18"/>
          <tpl hier="9" item="1"/>
          <tpl hier="11" item="4"/>
          <tpl hier="12" item="7"/>
          <tpl fld="4" item="0"/>
        </tpls>
      </m>
      <m>
        <tpls c="8">
          <tpl hier="1" item="6"/>
          <tpl hier="4" item="3"/>
          <tpl fld="3" item="47"/>
          <tpl fld="2" item="18"/>
          <tpl hier="9" item="1"/>
          <tpl hier="11" item="4"/>
          <tpl hier="12" item="7"/>
          <tpl fld="4" item="0"/>
        </tpls>
      </m>
      <m>
        <tpls c="8">
          <tpl hier="1" item="6"/>
          <tpl hier="4" item="3"/>
          <tpl fld="3" item="8"/>
          <tpl fld="2" item="20"/>
          <tpl hier="9" item="1"/>
          <tpl hier="11" item="4"/>
          <tpl hier="12" item="7"/>
          <tpl fld="4" item="0"/>
        </tpls>
      </m>
      <m>
        <tpls c="8">
          <tpl hier="1" item="6"/>
          <tpl hier="4" item="3"/>
          <tpl fld="3" item="28"/>
          <tpl fld="2" item="20"/>
          <tpl hier="9" item="1"/>
          <tpl hier="11" item="4"/>
          <tpl hier="12" item="7"/>
          <tpl fld="4" item="0"/>
        </tpls>
      </m>
      <m>
        <tpls c="8">
          <tpl hier="1" item="6"/>
          <tpl hier="4" item="3"/>
          <tpl fld="3" item="9"/>
          <tpl fld="2" item="20"/>
          <tpl hier="9" item="1"/>
          <tpl hier="11" item="4"/>
          <tpl hier="12" item="7"/>
          <tpl fld="4" item="0"/>
        </tpls>
      </m>
      <m>
        <tpls c="8">
          <tpl hier="1" item="6"/>
          <tpl hier="4" item="3"/>
          <tpl fld="3" item="7"/>
          <tpl fld="2" item="32"/>
          <tpl hier="9" item="1"/>
          <tpl hier="11" item="4"/>
          <tpl hier="12" item="7"/>
          <tpl fld="4" item="0"/>
        </tpls>
      </m>
      <m>
        <tpls c="8">
          <tpl hier="1" item="6"/>
          <tpl hier="4" item="3"/>
          <tpl fld="3" item="29"/>
          <tpl fld="2" item="32"/>
          <tpl hier="9" item="1"/>
          <tpl hier="11" item="4"/>
          <tpl hier="12" item="7"/>
          <tpl fld="4" item="0"/>
        </tpls>
      </m>
      <m>
        <tpls c="8">
          <tpl hier="1" item="6"/>
          <tpl hier="4" item="3"/>
          <tpl fld="3" item="22"/>
          <tpl fld="2" item="9"/>
          <tpl hier="9" item="1"/>
          <tpl hier="11" item="4"/>
          <tpl hier="12" item="7"/>
          <tpl fld="4" item="0"/>
        </tpls>
      </m>
      <m>
        <tpls c="8">
          <tpl hier="1" item="6"/>
          <tpl hier="4" item="3"/>
          <tpl fld="3" item="21"/>
          <tpl fld="2" item="9"/>
          <tpl hier="9" item="1"/>
          <tpl hier="11" item="4"/>
          <tpl hier="12" item="7"/>
          <tpl fld="4" item="0"/>
        </tpls>
      </m>
      <m>
        <tpls c="8">
          <tpl hier="1" item="6"/>
          <tpl hier="4" item="3"/>
          <tpl fld="3" item="27"/>
          <tpl fld="2" item="11"/>
          <tpl hier="9" item="1"/>
          <tpl hier="11" item="4"/>
          <tpl hier="12" item="7"/>
          <tpl fld="4" item="0"/>
        </tpls>
      </m>
      <m>
        <tpls c="8">
          <tpl hier="1" item="6"/>
          <tpl hier="4" item="3"/>
          <tpl fld="3" item="57"/>
          <tpl fld="2" item="15"/>
          <tpl hier="9" item="1"/>
          <tpl hier="11" item="4"/>
          <tpl hier="12" item="7"/>
          <tpl fld="4" item="0"/>
        </tpls>
      </m>
      <m>
        <tpls c="8">
          <tpl hier="1" item="6"/>
          <tpl hier="4" item="3"/>
          <tpl fld="3" item="13"/>
          <tpl fld="2" item="15"/>
          <tpl hier="9" item="1"/>
          <tpl hier="11" item="4"/>
          <tpl hier="12" item="7"/>
          <tpl fld="4" item="0"/>
        </tpls>
      </m>
      <m>
        <tpls c="8">
          <tpl hier="1" item="6"/>
          <tpl hier="4" item="3"/>
          <tpl fld="3" item="49"/>
          <tpl fld="2" item="19"/>
          <tpl hier="9" item="1"/>
          <tpl hier="11" item="4"/>
          <tpl hier="12" item="7"/>
          <tpl fld="4" item="0"/>
        </tpls>
      </m>
      <m>
        <tpls c="8">
          <tpl hier="1" item="6"/>
          <tpl hier="4" item="3"/>
          <tpl fld="3" item="29"/>
          <tpl fld="2" item="4"/>
          <tpl hier="9" item="1"/>
          <tpl hier="11" item="4"/>
          <tpl hier="12" item="7"/>
          <tpl fld="4" item="0"/>
        </tpls>
      </m>
      <m>
        <tpls c="8">
          <tpl hier="1" item="6"/>
          <tpl hier="4" item="3"/>
          <tpl fld="3" item="6"/>
          <tpl fld="2" item="0"/>
          <tpl hier="9" item="1"/>
          <tpl hier="11" item="4"/>
          <tpl hier="12" item="7"/>
          <tpl fld="4" item="0"/>
        </tpls>
      </m>
      <m>
        <tpls c="8">
          <tpl hier="1" item="6"/>
          <tpl hier="4" item="3"/>
          <tpl fld="3" item="53"/>
          <tpl fld="2" item="5"/>
          <tpl hier="9" item="1"/>
          <tpl hier="11" item="4"/>
          <tpl hier="12" item="7"/>
          <tpl fld="4" item="0"/>
        </tpls>
      </m>
      <m>
        <tpls c="8">
          <tpl hier="1" item="6"/>
          <tpl hier="4" item="3"/>
          <tpl fld="3" item="18"/>
          <tpl fld="2" item="33"/>
          <tpl hier="9" item="1"/>
          <tpl hier="11" item="4"/>
          <tpl hier="12" item="7"/>
          <tpl fld="4" item="0"/>
        </tpls>
      </m>
      <m>
        <tpls c="8">
          <tpl hier="1" item="6"/>
          <tpl hier="4" item="3"/>
          <tpl fld="3" item="22"/>
          <tpl fld="2" item="33"/>
          <tpl hier="9" item="1"/>
          <tpl hier="11" item="4"/>
          <tpl hier="12" item="7"/>
          <tpl fld="4" item="0"/>
        </tpls>
      </m>
      <m>
        <tpls c="8">
          <tpl hier="1" item="6"/>
          <tpl hier="4" item="3"/>
          <tpl fld="3" item="17"/>
          <tpl fld="2" item="33"/>
          <tpl hier="9" item="1"/>
          <tpl hier="11" item="4"/>
          <tpl hier="12" item="7"/>
          <tpl fld="4" item="0"/>
        </tpls>
      </m>
      <m>
        <tpls c="8">
          <tpl hier="1" item="6"/>
          <tpl hier="4" item="3"/>
          <tpl fld="3" item="21"/>
          <tpl fld="2" item="33"/>
          <tpl hier="9" item="1"/>
          <tpl hier="11" item="4"/>
          <tpl hier="12" item="7"/>
          <tpl fld="4" item="0"/>
        </tpls>
      </m>
      <m>
        <tpls c="8">
          <tpl hier="1" item="6"/>
          <tpl hier="4" item="3"/>
          <tpl fld="3" item="8"/>
          <tpl fld="2" item="43"/>
          <tpl hier="9" item="1"/>
          <tpl hier="11" item="4"/>
          <tpl hier="12" item="7"/>
          <tpl fld="4" item="0"/>
        </tpls>
      </m>
      <m>
        <tpls c="8">
          <tpl hier="1" item="6"/>
          <tpl hier="4" item="3"/>
          <tpl fld="3" item="7"/>
          <tpl fld="2" item="43"/>
          <tpl hier="9" item="1"/>
          <tpl hier="11" item="4"/>
          <tpl hier="12" item="7"/>
          <tpl fld="4" item="0"/>
        </tpls>
      </m>
      <m>
        <tpls c="8">
          <tpl hier="1" item="6"/>
          <tpl hier="4" item="3"/>
          <tpl fld="3" item="6"/>
          <tpl fld="2" item="43"/>
          <tpl hier="9" item="1"/>
          <tpl hier="11" item="4"/>
          <tpl hier="12" item="7"/>
          <tpl fld="4" item="0"/>
        </tpls>
      </m>
      <m>
        <tpls c="8">
          <tpl hier="1" item="6"/>
          <tpl hier="4" item="3"/>
          <tpl fld="3" item="5"/>
          <tpl fld="2" item="43"/>
          <tpl hier="9" item="1"/>
          <tpl hier="11" item="4"/>
          <tpl hier="12" item="7"/>
          <tpl fld="4" item="0"/>
        </tpls>
      </m>
      <m>
        <tpls c="8">
          <tpl hier="1" item="6"/>
          <tpl hier="4" item="3"/>
          <tpl fld="3" item="56"/>
          <tpl fld="2" item="22"/>
          <tpl hier="9" item="1"/>
          <tpl hier="11" item="4"/>
          <tpl hier="12" item="7"/>
          <tpl fld="4" item="0"/>
        </tpls>
      </m>
      <m>
        <tpls c="8">
          <tpl hier="1" item="6"/>
          <tpl hier="4" item="3"/>
          <tpl fld="3" item="0"/>
          <tpl fld="2" item="22"/>
          <tpl hier="9" item="1"/>
          <tpl hier="11" item="4"/>
          <tpl hier="12" item="7"/>
          <tpl fld="4" item="0"/>
        </tpls>
      </m>
      <m>
        <tpls c="8">
          <tpl hier="1" item="6"/>
          <tpl hier="4" item="3"/>
          <tpl fld="3" item="55"/>
          <tpl fld="2" item="22"/>
          <tpl hier="9" item="1"/>
          <tpl hier="11" item="4"/>
          <tpl hier="12" item="7"/>
          <tpl fld="4" item="0"/>
        </tpls>
      </m>
      <m>
        <tpls c="8">
          <tpl hier="1" item="6"/>
          <tpl hier="4" item="3"/>
          <tpl fld="3" item="35"/>
          <tpl fld="2" item="21"/>
          <tpl hier="9" item="1"/>
          <tpl hier="11" item="4"/>
          <tpl hier="12" item="7"/>
          <tpl fld="4" item="0"/>
        </tpls>
      </m>
      <m>
        <tpls c="8">
          <tpl hier="1" item="6"/>
          <tpl hier="4" item="3"/>
          <tpl fld="3" item="40"/>
          <tpl fld="2" item="21"/>
          <tpl hier="9" item="1"/>
          <tpl hier="11" item="4"/>
          <tpl hier="12" item="7"/>
          <tpl fld="4" item="0"/>
        </tpls>
      </m>
      <m>
        <tpls c="8">
          <tpl hier="1" item="6"/>
          <tpl hier="4" item="3"/>
          <tpl fld="3" item="50"/>
          <tpl fld="2" item="21"/>
          <tpl hier="9" item="1"/>
          <tpl hier="11" item="4"/>
          <tpl hier="12" item="7"/>
          <tpl fld="4" item="0"/>
        </tpls>
      </m>
      <m>
        <tpls c="8">
          <tpl hier="1" item="6"/>
          <tpl hier="4" item="3"/>
          <tpl fld="3" item="49"/>
          <tpl fld="2" item="21"/>
          <tpl hier="9" item="1"/>
          <tpl hier="11" item="4"/>
          <tpl hier="12" item="7"/>
          <tpl fld="4" item="0"/>
        </tpls>
      </m>
      <m>
        <tpls c="8">
          <tpl hier="1" item="6"/>
          <tpl hier="4" item="3"/>
          <tpl fld="3" item="37"/>
          <tpl fld="2" item="41"/>
          <tpl hier="9" item="1"/>
          <tpl hier="11" item="4"/>
          <tpl hier="12" item="7"/>
          <tpl fld="4" item="0"/>
        </tpls>
      </m>
      <m>
        <tpls c="8">
          <tpl hier="1" item="6"/>
          <tpl hier="4" item="3"/>
          <tpl fld="3" item="39"/>
          <tpl fld="2" item="41"/>
          <tpl hier="9" item="1"/>
          <tpl hier="11" item="4"/>
          <tpl hier="12" item="7"/>
          <tpl fld="4" item="0"/>
        </tpls>
      </m>
      <m>
        <tpls c="8">
          <tpl hier="1" item="6"/>
          <tpl hier="4" item="3"/>
          <tpl fld="3" item="28"/>
          <tpl fld="2" item="41"/>
          <tpl hier="9" item="1"/>
          <tpl hier="11" item="4"/>
          <tpl hier="12" item="7"/>
          <tpl fld="4" item="0"/>
        </tpls>
      </m>
      <m>
        <tpls c="8">
          <tpl hier="1" item="6"/>
          <tpl hier="4" item="3"/>
          <tpl fld="3" item="19"/>
          <tpl fld="2" item="41"/>
          <tpl hier="9" item="1"/>
          <tpl hier="11" item="4"/>
          <tpl hier="12" item="7"/>
          <tpl fld="4" item="0"/>
        </tpls>
      </m>
      <m>
        <tpls c="8">
          <tpl hier="1" item="6"/>
          <tpl hier="4" item="3"/>
          <tpl fld="3" item="26"/>
          <tpl fld="2" item="39"/>
          <tpl hier="9" item="1"/>
          <tpl hier="11" item="4"/>
          <tpl hier="12" item="7"/>
          <tpl fld="4" item="0"/>
        </tpls>
      </m>
      <m>
        <tpls c="8">
          <tpl hier="1" item="6"/>
          <tpl hier="4" item="3"/>
          <tpl fld="3" item="25"/>
          <tpl fld="2" item="39"/>
          <tpl hier="9" item="1"/>
          <tpl hier="11" item="4"/>
          <tpl hier="12" item="7"/>
          <tpl fld="4" item="0"/>
        </tpls>
      </m>
      <m>
        <tpls c="8">
          <tpl hier="1" item="6"/>
          <tpl hier="4" item="3"/>
          <tpl fld="3" item="24"/>
          <tpl fld="2" item="39"/>
          <tpl hier="9" item="1"/>
          <tpl hier="11" item="4"/>
          <tpl hier="12" item="7"/>
          <tpl fld="4" item="0"/>
        </tpls>
      </m>
      <m>
        <tpls c="8">
          <tpl hier="1" item="6"/>
          <tpl hier="4" item="3"/>
          <tpl fld="3" item="23"/>
          <tpl fld="2" item="39"/>
          <tpl hier="9" item="1"/>
          <tpl hier="11" item="4"/>
          <tpl hier="12" item="7"/>
          <tpl fld="4" item="0"/>
        </tpls>
      </m>
      <m>
        <tpls c="8">
          <tpl hier="1" item="6"/>
          <tpl hier="4" item="3"/>
          <tpl fld="3" item="10"/>
          <tpl fld="2" item="14"/>
          <tpl hier="9" item="1"/>
          <tpl hier="11" item="4"/>
          <tpl hier="12" item="7"/>
          <tpl fld="4" item="0"/>
        </tpls>
      </m>
      <m>
        <tpls c="8">
          <tpl hier="1" item="6"/>
          <tpl hier="4" item="3"/>
          <tpl fld="3" item="12"/>
          <tpl fld="2" item="14"/>
          <tpl hier="9" item="1"/>
          <tpl hier="11" item="4"/>
          <tpl hier="12" item="7"/>
          <tpl fld="4" item="0"/>
        </tpls>
      </m>
      <m>
        <tpls c="8">
          <tpl hier="1" item="6"/>
          <tpl hier="4" item="3"/>
          <tpl fld="3" item="11"/>
          <tpl fld="2" item="14"/>
          <tpl hier="9" item="1"/>
          <tpl hier="11" item="4"/>
          <tpl hier="12" item="7"/>
          <tpl fld="4" item="0"/>
        </tpls>
      </m>
      <m>
        <tpls c="8">
          <tpl hier="1" item="6"/>
          <tpl hier="4" item="3"/>
          <tpl fld="3" item="9"/>
          <tpl fld="2" item="14"/>
          <tpl hier="9" item="1"/>
          <tpl hier="11" item="4"/>
          <tpl hier="12" item="7"/>
          <tpl fld="4" item="0"/>
        </tpls>
      </m>
      <m>
        <tpls c="8">
          <tpl hier="1" item="6"/>
          <tpl hier="4" item="3"/>
          <tpl fld="3" item="57"/>
          <tpl fld="2" item="31"/>
          <tpl hier="9" item="1"/>
          <tpl hier="11" item="4"/>
          <tpl hier="12" item="7"/>
          <tpl fld="4" item="0"/>
        </tpls>
      </m>
      <m>
        <tpls c="8">
          <tpl hier="1" item="6"/>
          <tpl hier="4" item="3"/>
          <tpl fld="3" item="3"/>
          <tpl fld="2" item="31"/>
          <tpl hier="9" item="1"/>
          <tpl hier="11" item="4"/>
          <tpl hier="12" item="7"/>
          <tpl fld="4" item="0"/>
        </tpls>
      </m>
      <m>
        <tpls c="8">
          <tpl hier="1" item="6"/>
          <tpl hier="4" item="3"/>
          <tpl fld="3" item="1"/>
          <tpl fld="2" item="31"/>
          <tpl hier="9" item="1"/>
          <tpl hier="11" item="4"/>
          <tpl hier="12" item="7"/>
          <tpl fld="4" item="0"/>
        </tpls>
      </m>
      <m>
        <tpls c="8">
          <tpl hier="1" item="6"/>
          <tpl hier="4" item="3"/>
          <tpl fld="3" item="20"/>
          <tpl fld="2" item="29"/>
          <tpl hier="9" item="1"/>
          <tpl hier="11" item="4"/>
          <tpl hier="12" item="7"/>
          <tpl fld="4" item="0"/>
        </tpls>
      </m>
      <m>
        <tpls c="8">
          <tpl hier="1" item="6"/>
          <tpl hier="4" item="3"/>
          <tpl fld="3" item="51"/>
          <tpl fld="2" item="29"/>
          <tpl hier="9" item="1"/>
          <tpl hier="11" item="4"/>
          <tpl hier="12" item="7"/>
          <tpl fld="4" item="0"/>
        </tpls>
      </m>
      <m>
        <tpls c="8">
          <tpl hier="1" item="6"/>
          <tpl hier="4" item="3"/>
          <tpl fld="3" item="38"/>
          <tpl fld="2" item="29"/>
          <tpl hier="9" item="1"/>
          <tpl hier="11" item="4"/>
          <tpl hier="12" item="7"/>
          <tpl fld="4" item="0"/>
        </tpls>
      </m>
      <m>
        <tpls c="8">
          <tpl hier="1" item="6"/>
          <tpl hier="4" item="3"/>
          <tpl fld="3" item="44"/>
          <tpl fld="2" item="27"/>
          <tpl hier="9" item="1"/>
          <tpl hier="11" item="4"/>
          <tpl hier="12" item="7"/>
          <tpl fld="4" item="0"/>
        </tpls>
      </m>
      <m>
        <tpls c="8">
          <tpl hier="1" item="6"/>
          <tpl hier="4" item="3"/>
          <tpl fld="3" item="43"/>
          <tpl fld="2" item="27"/>
          <tpl hier="9" item="1"/>
          <tpl hier="11" item="4"/>
          <tpl hier="12" item="7"/>
          <tpl fld="4" item="0"/>
        </tpls>
      </m>
      <m>
        <tpls c="8">
          <tpl hier="1" item="6"/>
          <tpl hier="4" item="3"/>
          <tpl fld="3" item="42"/>
          <tpl fld="2" item="27"/>
          <tpl hier="9" item="1"/>
          <tpl hier="11" item="4"/>
          <tpl hier="12" item="7"/>
          <tpl fld="4" item="0"/>
        </tpls>
      </m>
      <m>
        <tpls c="8">
          <tpl hier="1" item="6"/>
          <tpl hier="4" item="3"/>
          <tpl fld="3" item="41"/>
          <tpl fld="2" item="27"/>
          <tpl hier="9" item="1"/>
          <tpl hier="11" item="4"/>
          <tpl hier="12" item="7"/>
          <tpl fld="4" item="0"/>
        </tpls>
      </m>
      <m>
        <tpls c="8">
          <tpl hier="1" item="6"/>
          <tpl hier="4" item="3"/>
          <tpl fld="3" item="32"/>
          <tpl fld="2" item="26"/>
          <tpl hier="9" item="1"/>
          <tpl hier="11" item="4"/>
          <tpl hier="12" item="7"/>
          <tpl fld="4" item="0"/>
        </tpls>
      </m>
      <m>
        <tpls c="8">
          <tpl hier="1" item="6"/>
          <tpl hier="4" item="3"/>
          <tpl fld="3" item="31"/>
          <tpl fld="2" item="26"/>
          <tpl hier="9" item="1"/>
          <tpl hier="11" item="4"/>
          <tpl hier="12" item="7"/>
          <tpl fld="4" item="0"/>
        </tpls>
      </m>
      <m>
        <tpls c="8">
          <tpl hier="1" item="6"/>
          <tpl hier="4" item="3"/>
          <tpl fld="3" item="30"/>
          <tpl fld="2" item="26"/>
          <tpl hier="9" item="1"/>
          <tpl hier="11" item="4"/>
          <tpl hier="12" item="7"/>
          <tpl fld="4" item="0"/>
        </tpls>
      </m>
      <m>
        <tpls c="8">
          <tpl hier="1" item="6"/>
          <tpl hier="4" item="3"/>
          <tpl fld="3" item="29"/>
          <tpl fld="2" item="26"/>
          <tpl hier="9" item="1"/>
          <tpl hier="11" item="4"/>
          <tpl hier="12" item="7"/>
          <tpl fld="4" item="0"/>
        </tpls>
      </m>
      <m>
        <tpls c="8">
          <tpl hier="1" item="6"/>
          <tpl hier="4" item="3"/>
          <tpl fld="3" item="16"/>
          <tpl fld="2" item="24"/>
          <tpl hier="9" item="1"/>
          <tpl hier="11" item="4"/>
          <tpl hier="12" item="7"/>
          <tpl fld="4" item="0"/>
        </tpls>
      </m>
      <m>
        <tpls c="8">
          <tpl hier="1" item="6"/>
          <tpl hier="4" item="3"/>
          <tpl fld="3" item="15"/>
          <tpl fld="2" item="24"/>
          <tpl hier="9" item="1"/>
          <tpl hier="11" item="4"/>
          <tpl hier="12" item="7"/>
          <tpl fld="4" item="0"/>
        </tpls>
      </m>
      <m>
        <tpls c="8">
          <tpl hier="1" item="6"/>
          <tpl hier="4" item="3"/>
          <tpl fld="3" item="14"/>
          <tpl fld="2" item="24"/>
          <tpl hier="9" item="1"/>
          <tpl hier="11" item="4"/>
          <tpl hier="12" item="7"/>
          <tpl fld="4" item="0"/>
        </tpls>
      </m>
      <m>
        <tpls c="8">
          <tpl hier="1" item="6"/>
          <tpl hier="4" item="3"/>
          <tpl fld="3" item="13"/>
          <tpl fld="2" item="24"/>
          <tpl hier="9" item="1"/>
          <tpl hier="11" item="4"/>
          <tpl hier="12" item="7"/>
          <tpl fld="4" item="0"/>
        </tpls>
      </m>
      <m>
        <tpls c="8">
          <tpl hier="1" item="6"/>
          <tpl hier="4" item="3"/>
          <tpl fld="3" item="4"/>
          <tpl fld="2" item="17"/>
          <tpl hier="9" item="1"/>
          <tpl hier="11" item="4"/>
          <tpl hier="12" item="7"/>
          <tpl fld="4" item="0"/>
        </tpls>
      </m>
      <m>
        <tpls c="8">
          <tpl hier="1" item="6"/>
          <tpl hier="4" item="3"/>
          <tpl fld="3" item="58"/>
          <tpl fld="2" item="17"/>
          <tpl hier="9" item="1"/>
          <tpl hier="11" item="4"/>
          <tpl hier="12" item="7"/>
          <tpl fld="4" item="0"/>
        </tpls>
      </m>
      <m>
        <tpls c="8">
          <tpl hier="1" item="6"/>
          <tpl hier="4" item="3"/>
          <tpl fld="3" item="2"/>
          <tpl fld="2" item="17"/>
          <tpl hier="9" item="1"/>
          <tpl hier="11" item="4"/>
          <tpl hier="12" item="7"/>
          <tpl fld="4" item="0"/>
        </tpls>
      </m>
      <m>
        <tpls c="8">
          <tpl hier="1" item="6"/>
          <tpl hier="4" item="3"/>
          <tpl fld="3" item="54"/>
          <tpl fld="2" item="13"/>
          <tpl hier="9" item="1"/>
          <tpl hier="11" item="4"/>
          <tpl hier="12" item="7"/>
          <tpl fld="4" item="0"/>
        </tpls>
      </m>
      <m>
        <tpls c="8">
          <tpl hier="1" item="6"/>
          <tpl hier="4" item="3"/>
          <tpl fld="3" item="53"/>
          <tpl fld="2" item="13"/>
          <tpl hier="9" item="1"/>
          <tpl hier="11" item="4"/>
          <tpl hier="12" item="7"/>
          <tpl fld="4" item="0"/>
        </tpls>
      </m>
      <m>
        <tpls c="8">
          <tpl hier="1" item="6"/>
          <tpl hier="4" item="3"/>
          <tpl fld="3" item="52"/>
          <tpl fld="2" item="13"/>
          <tpl hier="9" item="1"/>
          <tpl hier="11" item="4"/>
          <tpl hier="12" item="7"/>
          <tpl fld="4" item="0"/>
        </tpls>
      </m>
      <m>
        <tpls c="8">
          <tpl hier="1" item="6"/>
          <tpl hier="4" item="3"/>
          <tpl fld="3" item="48"/>
          <tpl fld="2" item="23"/>
          <tpl hier="9" item="1"/>
          <tpl hier="11" item="4"/>
          <tpl hier="12" item="7"/>
          <tpl fld="4" item="0"/>
        </tpls>
      </m>
      <m>
        <tpls c="8">
          <tpl hier="1" item="6"/>
          <tpl hier="4" item="3"/>
          <tpl fld="3" item="46"/>
          <tpl fld="2" item="23"/>
          <tpl hier="9" item="1"/>
          <tpl hier="11" item="4"/>
          <tpl hier="12" item="7"/>
          <tpl fld="4" item="0"/>
        </tpls>
      </m>
      <m>
        <tpls c="8">
          <tpl hier="1" item="6"/>
          <tpl hier="4" item="3"/>
          <tpl fld="3" item="45"/>
          <tpl fld="2" item="23"/>
          <tpl hier="9" item="1"/>
          <tpl hier="11" item="4"/>
          <tpl hier="12" item="7"/>
          <tpl fld="4" item="0"/>
        </tpls>
      </m>
      <m>
        <tpls c="8">
          <tpl hier="1" item="6"/>
          <tpl hier="4" item="3"/>
          <tpl fld="3" item="47"/>
          <tpl fld="2" item="23"/>
          <tpl hier="9" item="1"/>
          <tpl hier="11" item="4"/>
          <tpl hier="12" item="7"/>
          <tpl fld="4" item="0"/>
        </tpls>
      </m>
      <m>
        <tpls c="8">
          <tpl hier="1" item="6"/>
          <tpl hier="4" item="3"/>
          <tpl fld="3" item="34"/>
          <tpl fld="2" item="30"/>
          <tpl hier="9" item="1"/>
          <tpl hier="11" item="4"/>
          <tpl hier="12" item="7"/>
          <tpl fld="4" item="0"/>
        </tpls>
      </m>
      <m>
        <tpls c="8">
          <tpl hier="1" item="6"/>
          <tpl hier="4" item="3"/>
          <tpl fld="3" item="36"/>
          <tpl fld="2" item="30"/>
          <tpl hier="9" item="1"/>
          <tpl hier="11" item="4"/>
          <tpl hier="12" item="7"/>
          <tpl fld="4" item="0"/>
        </tpls>
      </m>
      <m>
        <tpls c="8">
          <tpl hier="1" item="6"/>
          <tpl hier="4" item="3"/>
          <tpl fld="3" item="27"/>
          <tpl fld="2" item="30"/>
          <tpl hier="9" item="1"/>
          <tpl hier="11" item="4"/>
          <tpl hier="12" item="7"/>
          <tpl fld="4" item="0"/>
        </tpls>
      </m>
      <m>
        <tpls c="8">
          <tpl hier="1" item="6"/>
          <tpl hier="4" item="3"/>
          <tpl fld="3" item="21"/>
          <tpl fld="2" item="30"/>
          <tpl hier="9" item="1"/>
          <tpl hier="11" item="4"/>
          <tpl hier="12" item="7"/>
          <tpl fld="4" item="0"/>
        </tpls>
      </m>
      <m>
        <tpls c="8">
          <tpl hier="1" item="6"/>
          <tpl hier="4" item="3"/>
          <tpl fld="3" item="20"/>
          <tpl fld="2" item="45"/>
          <tpl hier="9" item="1"/>
          <tpl hier="11" item="4"/>
          <tpl hier="12" item="7"/>
          <tpl fld="4" item="0"/>
        </tpls>
      </m>
      <m>
        <tpls c="8">
          <tpl hier="1" item="6"/>
          <tpl hier="4" item="3"/>
          <tpl fld="3" item="42"/>
          <tpl fld="2" item="45"/>
          <tpl hier="9" item="1"/>
          <tpl hier="11" item="4"/>
          <tpl hier="12" item="7"/>
          <tpl fld="4" item="0"/>
        </tpls>
      </m>
      <m>
        <tpls c="8">
          <tpl hier="1" item="6"/>
          <tpl hier="4" item="3"/>
          <tpl fld="3" item="29"/>
          <tpl fld="2" item="45"/>
          <tpl hier="9" item="1"/>
          <tpl hier="11" item="4"/>
          <tpl hier="12" item="7"/>
          <tpl fld="4" item="0"/>
        </tpls>
      </m>
      <m>
        <tpls c="8">
          <tpl hier="1" item="6"/>
          <tpl hier="4" item="3"/>
          <tpl fld="3" item="57"/>
          <tpl fld="2" item="25"/>
          <tpl hier="9" item="1"/>
          <tpl hier="11" item="4"/>
          <tpl hier="12" item="7"/>
          <tpl fld="4" item="0"/>
        </tpls>
      </m>
      <m>
        <tpls c="8">
          <tpl hier="1" item="6"/>
          <tpl hier="4" item="3"/>
          <tpl fld="3" item="45"/>
          <tpl fld="2" item="25"/>
          <tpl hier="9" item="1"/>
          <tpl hier="11" item="4"/>
          <tpl hier="12" item="7"/>
          <tpl fld="4" item="0"/>
        </tpls>
      </m>
      <m>
        <tpls c="8">
          <tpl hier="1" item="6"/>
          <tpl hier="4" item="3"/>
          <tpl fld="3" item="33"/>
          <tpl fld="2" item="25"/>
          <tpl hier="9" item="1"/>
          <tpl hier="11" item="4"/>
          <tpl hier="12" item="7"/>
          <tpl fld="4" item="0"/>
        </tpls>
      </m>
      <m>
        <tpls c="8">
          <tpl hier="1" item="6"/>
          <tpl hier="4" item="3"/>
          <tpl fld="3" item="8"/>
          <tpl fld="2" item="38"/>
          <tpl hier="9" item="1"/>
          <tpl hier="11" item="4"/>
          <tpl hier="12" item="7"/>
          <tpl fld="4" item="0"/>
        </tpls>
      </m>
      <m>
        <tpls c="8">
          <tpl hier="1" item="6"/>
          <tpl hier="4" item="3"/>
          <tpl fld="3" item="53"/>
          <tpl fld="2" item="38"/>
          <tpl hier="9" item="1"/>
          <tpl hier="11" item="4"/>
          <tpl hier="12" item="7"/>
          <tpl fld="4" item="0"/>
        </tpls>
      </m>
      <m>
        <tpls c="8">
          <tpl hier="1" item="6"/>
          <tpl hier="4" item="3"/>
          <tpl fld="3" item="41"/>
          <tpl fld="2" item="38"/>
          <tpl hier="9" item="1"/>
          <tpl hier="11" item="4"/>
          <tpl hier="12" item="7"/>
          <tpl fld="4" item="0"/>
        </tpls>
      </m>
      <m>
        <tpls c="8">
          <tpl hier="1" item="6"/>
          <tpl hier="4" item="3"/>
          <tpl fld="3" item="10"/>
          <tpl fld="2" item="16"/>
          <tpl hier="9" item="1"/>
          <tpl hier="11" item="4"/>
          <tpl hier="12" item="7"/>
          <tpl fld="4" item="0"/>
        </tpls>
      </m>
      <m>
        <tpls c="8">
          <tpl hier="1" item="6"/>
          <tpl hier="4" item="3"/>
          <tpl fld="3" item="3"/>
          <tpl fld="2" item="16"/>
          <tpl hier="9" item="1"/>
          <tpl hier="11" item="4"/>
          <tpl hier="12" item="7"/>
          <tpl fld="4" item="0"/>
        </tpls>
      </m>
      <m>
        <tpls c="8">
          <tpl hier="1" item="6"/>
          <tpl hier="4" item="3"/>
          <tpl fld="3" item="49"/>
          <tpl fld="2" item="16"/>
          <tpl hier="9" item="1"/>
          <tpl hier="11" item="4"/>
          <tpl hier="12" item="7"/>
          <tpl fld="4" item="0"/>
        </tpls>
      </m>
      <m>
        <tpls c="8">
          <tpl hier="1" item="6"/>
          <tpl hier="4" item="3"/>
          <tpl fld="3" item="26"/>
          <tpl fld="2" item="10"/>
          <tpl hier="9" item="1"/>
          <tpl hier="11" item="4"/>
          <tpl hier="12" item="7"/>
          <tpl fld="4" item="0"/>
        </tpls>
      </m>
      <m>
        <tpls c="8">
          <tpl hier="1" item="6"/>
          <tpl hier="4" item="3"/>
          <tpl fld="3" item="58"/>
          <tpl fld="2" item="10"/>
          <tpl hier="9" item="1"/>
          <tpl hier="11" item="4"/>
          <tpl hier="12" item="7"/>
          <tpl fld="4" item="0"/>
        </tpls>
      </m>
      <m>
        <tpls c="8">
          <tpl hier="1" item="6"/>
          <tpl hier="4" item="3"/>
          <tpl fld="3" item="52"/>
          <tpl fld="2" item="10"/>
          <tpl hier="9" item="1"/>
          <tpl hier="11" item="4"/>
          <tpl hier="12" item="7"/>
          <tpl fld="4" item="0"/>
        </tpls>
      </m>
      <m>
        <tpls c="8">
          <tpl hier="1" item="6"/>
          <tpl hier="4" item="3"/>
          <tpl fld="3" item="34"/>
          <tpl fld="2" item="12"/>
          <tpl hier="9" item="1"/>
          <tpl hier="11" item="4"/>
          <tpl hier="12" item="7"/>
          <tpl fld="4" item="0"/>
        </tpls>
      </m>
      <m>
        <tpls c="8">
          <tpl hier="1" item="6"/>
          <tpl hier="4" item="3"/>
          <tpl fld="3" item="15"/>
          <tpl fld="2" item="12"/>
          <tpl hier="9" item="1"/>
          <tpl hier="11" item="4"/>
          <tpl hier="12" item="7"/>
          <tpl fld="4" item="0"/>
        </tpls>
      </m>
      <m>
        <tpls c="8">
          <tpl hier="1" item="6"/>
          <tpl hier="4" item="3"/>
          <tpl fld="3" item="38"/>
          <tpl fld="2" item="12"/>
          <tpl hier="9" item="1"/>
          <tpl hier="11" item="4"/>
          <tpl hier="12" item="7"/>
          <tpl fld="4" item="0"/>
        </tpls>
      </m>
      <m>
        <tpls c="8">
          <tpl hier="1" item="6"/>
          <tpl hier="4" item="3"/>
          <tpl fld="3" item="26"/>
          <tpl fld="2" item="18"/>
          <tpl hier="9" item="1"/>
          <tpl hier="11" item="4"/>
          <tpl hier="12" item="7"/>
          <tpl fld="4" item="0"/>
        </tpls>
      </m>
      <m>
        <tpls c="8">
          <tpl hier="1" item="6"/>
          <tpl hier="4" item="3"/>
          <tpl fld="3" item="58"/>
          <tpl fld="2" item="18"/>
          <tpl hier="9" item="1"/>
          <tpl hier="11" item="4"/>
          <tpl hier="12" item="7"/>
          <tpl fld="4" item="0"/>
        </tpls>
      </m>
      <m>
        <tpls c="8">
          <tpl hier="1" item="6"/>
          <tpl hier="4" item="3"/>
          <tpl fld="3" item="41"/>
          <tpl fld="2" item="18"/>
          <tpl hier="9" item="1"/>
          <tpl hier="11" item="4"/>
          <tpl hier="12" item="7"/>
          <tpl fld="4" item="0"/>
        </tpls>
      </m>
      <m>
        <tpls c="8">
          <tpl hier="1" item="6"/>
          <tpl hier="4" item="3"/>
          <tpl fld="3" item="57"/>
          <tpl fld="2" item="20"/>
          <tpl hier="9" item="1"/>
          <tpl hier="11" item="4"/>
          <tpl hier="12" item="7"/>
          <tpl fld="4" item="0"/>
        </tpls>
      </m>
      <m>
        <tpls c="8">
          <tpl hier="1" item="6"/>
          <tpl hier="4" item="3"/>
          <tpl fld="3" item="27"/>
          <tpl fld="2" item="20"/>
          <tpl hier="9" item="1"/>
          <tpl hier="11" item="4"/>
          <tpl hier="12" item="7"/>
          <tpl fld="4" item="0"/>
        </tpls>
      </m>
      <m>
        <tpls c="8">
          <tpl hier="1" item="6"/>
          <tpl hier="4" item="3"/>
          <tpl fld="3" item="5"/>
          <tpl fld="2" item="20"/>
          <tpl hier="9" item="1"/>
          <tpl hier="11" item="4"/>
          <tpl hier="12" item="7"/>
          <tpl fld="4" item="0"/>
        </tpls>
      </m>
      <m>
        <tpls c="8">
          <tpl hier="1" item="6"/>
          <tpl hier="4" item="3"/>
          <tpl fld="3" item="0"/>
          <tpl fld="2" item="32"/>
          <tpl hier="9" item="1"/>
          <tpl hier="11" item="4"/>
          <tpl hier="12" item="7"/>
          <tpl fld="4" item="0"/>
        </tpls>
      </m>
      <m>
        <tpls c="8">
          <tpl hier="1" item="6"/>
          <tpl hier="4" item="3"/>
          <tpl fld="3" item="5"/>
          <tpl fld="2" item="32"/>
          <tpl hier="9" item="1"/>
          <tpl hier="11" item="4"/>
          <tpl hier="12" item="7"/>
          <tpl fld="4" item="0"/>
        </tpls>
      </m>
      <m>
        <tpls c="8">
          <tpl hier="1" item="6"/>
          <tpl hier="4" item="3"/>
          <tpl fld="3" item="0"/>
          <tpl fld="2" item="9"/>
          <tpl hier="9" item="1"/>
          <tpl hier="11" item="4"/>
          <tpl hier="12" item="7"/>
          <tpl fld="4" item="0"/>
        </tpls>
      </m>
      <m>
        <tpls c="8">
          <tpl hier="1" item="6"/>
          <tpl hier="4" item="3"/>
          <tpl fld="3" item="35"/>
          <tpl fld="2" item="11"/>
          <tpl hier="9" item="1"/>
          <tpl hier="11" item="4"/>
          <tpl hier="12" item="7"/>
          <tpl fld="4" item="0"/>
        </tpls>
      </m>
      <m>
        <tpls c="8">
          <tpl hier="1" item="6"/>
          <tpl hier="4" item="3"/>
          <tpl fld="3" item="30"/>
          <tpl fld="2" item="11"/>
          <tpl hier="9" item="1"/>
          <tpl hier="11" item="4"/>
          <tpl hier="12" item="7"/>
          <tpl fld="4" item="0"/>
        </tpls>
      </m>
      <m>
        <tpls c="8">
          <tpl hier="1" item="6"/>
          <tpl hier="4" item="3"/>
          <tpl fld="3" item="54"/>
          <tpl fld="2" item="15"/>
          <tpl hier="9" item="1"/>
          <tpl hier="11" item="4"/>
          <tpl hier="12" item="7"/>
          <tpl fld="4" item="0"/>
        </tpls>
      </m>
      <m>
        <tpls c="8">
          <tpl hier="1" item="6"/>
          <tpl hier="4" item="3"/>
          <tpl fld="3" item="29"/>
          <tpl fld="2" item="19"/>
          <tpl hier="9" item="1"/>
          <tpl hier="11" item="4"/>
          <tpl hier="12" item="7"/>
          <tpl fld="4" item="0"/>
        </tpls>
      </m>
      <m>
        <tpls c="8">
          <tpl hier="1" item="6"/>
          <tpl hier="4" item="3"/>
          <tpl fld="3" item="23"/>
          <tpl fld="2" item="4"/>
          <tpl hier="9" item="1"/>
          <tpl hier="11" item="4"/>
          <tpl hier="12" item="7"/>
          <tpl fld="4" item="0"/>
        </tpls>
      </m>
      <m>
        <tpls c="8">
          <tpl hier="1" item="6"/>
          <tpl hier="4" item="3"/>
          <tpl fld="3" item="2"/>
          <tpl fld="2" item="0"/>
          <tpl hier="9" item="1"/>
          <tpl hier="11" item="4"/>
          <tpl hier="12" item="7"/>
          <tpl fld="4" item="0"/>
        </tpls>
      </m>
      <m>
        <tpls c="8">
          <tpl hier="1" item="6"/>
          <tpl hier="4" item="3"/>
          <tpl fld="3" item="51"/>
          <tpl fld="2" item="5"/>
          <tpl hier="9" item="1"/>
          <tpl hier="11" item="4"/>
          <tpl hier="12" item="7"/>
          <tpl fld="4" item="0"/>
        </tpls>
      </m>
      <m>
        <tpls c="8">
          <tpl hier="1" item="6"/>
          <tpl hier="4" item="3"/>
          <tpl fld="3" item="43"/>
          <tpl fld="2" item="34"/>
          <tpl hier="9" item="1"/>
          <tpl hier="11" item="4"/>
          <tpl hier="12" item="7"/>
          <tpl fld="4" item="0"/>
        </tpls>
      </m>
      <m>
        <tpls c="8">
          <tpl hier="1" item="6"/>
          <tpl hier="4" item="3"/>
          <tpl fld="3" item="42"/>
          <tpl fld="2" item="34"/>
          <tpl hier="9" item="1"/>
          <tpl hier="11" item="4"/>
          <tpl hier="12" item="7"/>
          <tpl fld="4" item="0"/>
        </tpls>
      </m>
      <m>
        <tpls c="8">
          <tpl hier="1" item="6"/>
          <tpl hier="4" item="3"/>
          <tpl fld="3" item="41"/>
          <tpl fld="2" item="34"/>
          <tpl hier="9" item="1"/>
          <tpl hier="11" item="4"/>
          <tpl hier="12" item="7"/>
          <tpl fld="4" item="0"/>
        </tpls>
      </m>
      <m>
        <tpls c="8">
          <tpl hier="1" item="6"/>
          <tpl hier="4" item="3"/>
          <tpl fld="3" item="32"/>
          <tpl fld="2" item="64"/>
          <tpl hier="9" item="1"/>
          <tpl hier="11" item="4"/>
          <tpl hier="12" item="7"/>
          <tpl fld="4" item="0"/>
        </tpls>
      </m>
      <m>
        <tpls c="8">
          <tpl hier="1" item="6"/>
          <tpl hier="4" item="3"/>
          <tpl fld="3" item="31"/>
          <tpl fld="2" item="64"/>
          <tpl hier="9" item="1"/>
          <tpl hier="11" item="4"/>
          <tpl hier="12" item="7"/>
          <tpl fld="4" item="0"/>
        </tpls>
      </m>
      <m>
        <tpls c="8">
          <tpl hier="1" item="6"/>
          <tpl hier="4" item="3"/>
          <tpl fld="3" item="30"/>
          <tpl fld="2" item="64"/>
          <tpl hier="9" item="1"/>
          <tpl hier="11" item="4"/>
          <tpl hier="12" item="7"/>
          <tpl fld="4" item="0"/>
        </tpls>
      </m>
      <m>
        <tpls c="8">
          <tpl hier="1" item="6"/>
          <tpl hier="4" item="3"/>
          <tpl fld="3" item="29"/>
          <tpl fld="2" item="64"/>
          <tpl hier="9" item="1"/>
          <tpl hier="11" item="4"/>
          <tpl hier="12" item="7"/>
          <tpl fld="4" item="0"/>
        </tpls>
      </m>
      <m>
        <tpls c="8">
          <tpl hier="1" item="6"/>
          <tpl hier="4" item="3"/>
          <tpl fld="3" item="16"/>
          <tpl fld="2" item="33"/>
          <tpl hier="9" item="1"/>
          <tpl hier="11" item="4"/>
          <tpl hier="12" item="7"/>
          <tpl fld="4" item="0"/>
        </tpls>
      </m>
      <m>
        <tpls c="8">
          <tpl hier="1" item="6"/>
          <tpl hier="4" item="3"/>
          <tpl fld="3" item="15"/>
          <tpl fld="2" item="33"/>
          <tpl hier="9" item="1"/>
          <tpl hier="11" item="4"/>
          <tpl hier="12" item="7"/>
          <tpl fld="4" item="0"/>
        </tpls>
      </m>
      <m>
        <tpls c="8">
          <tpl hier="1" item="6"/>
          <tpl hier="4" item="3"/>
          <tpl fld="3" item="14"/>
          <tpl fld="2" item="33"/>
          <tpl hier="9" item="1"/>
          <tpl hier="11" item="4"/>
          <tpl hier="12" item="7"/>
          <tpl fld="4" item="0"/>
        </tpls>
      </m>
      <m>
        <tpls c="8">
          <tpl hier="1" item="6"/>
          <tpl hier="4" item="3"/>
          <tpl fld="3" item="13"/>
          <tpl fld="2" item="33"/>
          <tpl hier="9" item="1"/>
          <tpl hier="11" item="4"/>
          <tpl hier="12" item="7"/>
          <tpl fld="4" item="0"/>
        </tpls>
      </m>
      <m>
        <tpls c="8">
          <tpl hier="1" item="6"/>
          <tpl hier="4" item="3"/>
          <tpl fld="3" item="4"/>
          <tpl fld="2" item="43"/>
          <tpl hier="9" item="1"/>
          <tpl hier="11" item="4"/>
          <tpl hier="12" item="7"/>
          <tpl fld="4" item="0"/>
        </tpls>
      </m>
      <m>
        <tpls c="8">
          <tpl hier="1" item="6"/>
          <tpl hier="4" item="3"/>
          <tpl fld="3" item="58"/>
          <tpl fld="2" item="43"/>
          <tpl hier="9" item="1"/>
          <tpl hier="11" item="4"/>
          <tpl hier="12" item="7"/>
          <tpl fld="4" item="0"/>
        </tpls>
      </m>
      <m>
        <tpls c="8">
          <tpl hier="1" item="6"/>
          <tpl hier="4" item="3"/>
          <tpl fld="3" item="2"/>
          <tpl fld="2" item="43"/>
          <tpl hier="9" item="1"/>
          <tpl hier="11" item="4"/>
          <tpl hier="12" item="7"/>
          <tpl fld="4" item="0"/>
        </tpls>
      </m>
      <m>
        <tpls c="8">
          <tpl hier="1" item="6"/>
          <tpl hier="4" item="3"/>
          <tpl fld="3" item="54"/>
          <tpl fld="2" item="22"/>
          <tpl hier="9" item="1"/>
          <tpl hier="11" item="4"/>
          <tpl hier="12" item="7"/>
          <tpl fld="4" item="0"/>
        </tpls>
      </m>
      <m>
        <tpls c="8">
          <tpl hier="1" item="6"/>
          <tpl hier="4" item="3"/>
          <tpl fld="3" item="53"/>
          <tpl fld="2" item="22"/>
          <tpl hier="9" item="1"/>
          <tpl hier="11" item="4"/>
          <tpl hier="12" item="7"/>
          <tpl fld="4" item="0"/>
        </tpls>
      </m>
      <m>
        <tpls c="8">
          <tpl hier="1" item="6"/>
          <tpl hier="4" item="3"/>
          <tpl fld="3" item="52"/>
          <tpl fld="2" item="22"/>
          <tpl hier="9" item="1"/>
          <tpl hier="11" item="4"/>
          <tpl hier="12" item="7"/>
          <tpl fld="4" item="0"/>
        </tpls>
      </m>
      <m>
        <tpls c="8">
          <tpl hier="1" item="6"/>
          <tpl hier="4" item="3"/>
          <tpl fld="3" item="48"/>
          <tpl fld="2" item="21"/>
          <tpl hier="9" item="1"/>
          <tpl hier="11" item="4"/>
          <tpl hier="12" item="7"/>
          <tpl fld="4" item="0"/>
        </tpls>
      </m>
      <m>
        <tpls c="8">
          <tpl hier="1" item="6"/>
          <tpl hier="4" item="3"/>
          <tpl fld="3" item="46"/>
          <tpl fld="2" item="21"/>
          <tpl hier="9" item="1"/>
          <tpl hier="11" item="4"/>
          <tpl hier="12" item="7"/>
          <tpl fld="4" item="0"/>
        </tpls>
      </m>
      <m>
        <tpls c="8">
          <tpl hier="1" item="6"/>
          <tpl hier="4" item="3"/>
          <tpl fld="3" item="45"/>
          <tpl fld="2" item="21"/>
          <tpl hier="9" item="1"/>
          <tpl hier="11" item="4"/>
          <tpl hier="12" item="7"/>
          <tpl fld="4" item="0"/>
        </tpls>
      </m>
      <m>
        <tpls c="8">
          <tpl hier="1" item="6"/>
          <tpl hier="4" item="3"/>
          <tpl fld="3" item="47"/>
          <tpl fld="2" item="21"/>
          <tpl hier="9" item="1"/>
          <tpl hier="11" item="4"/>
          <tpl hier="12" item="7"/>
          <tpl fld="4" item="0"/>
        </tpls>
      </m>
      <m>
        <tpls c="8">
          <tpl hier="1" item="6"/>
          <tpl hier="4" item="3"/>
          <tpl fld="3" item="34"/>
          <tpl fld="2" item="41"/>
          <tpl hier="9" item="1"/>
          <tpl hier="11" item="4"/>
          <tpl hier="12" item="7"/>
          <tpl fld="4" item="0"/>
        </tpls>
      </m>
      <m>
        <tpls c="8">
          <tpl hier="1" item="6"/>
          <tpl hier="4" item="3"/>
          <tpl fld="3" item="36"/>
          <tpl fld="2" item="41"/>
          <tpl hier="9" item="1"/>
          <tpl hier="11" item="4"/>
          <tpl hier="12" item="7"/>
          <tpl fld="4" item="0"/>
        </tpls>
      </m>
      <m>
        <tpls c="8">
          <tpl hier="1" item="6"/>
          <tpl hier="4" item="3"/>
          <tpl fld="3" item="27"/>
          <tpl fld="2" item="41"/>
          <tpl hier="9" item="1"/>
          <tpl hier="11" item="4"/>
          <tpl hier="12" item="7"/>
          <tpl fld="4" item="0"/>
        </tpls>
      </m>
      <m>
        <tpls c="8">
          <tpl hier="1" item="6"/>
          <tpl hier="4" item="3"/>
          <tpl fld="3" item="33"/>
          <tpl fld="2" item="41"/>
          <tpl hier="9" item="1"/>
          <tpl hier="11" item="4"/>
          <tpl hier="12" item="7"/>
          <tpl fld="4" item="0"/>
        </tpls>
      </m>
      <m>
        <tpls c="8">
          <tpl hier="1" item="6"/>
          <tpl hier="4" item="3"/>
          <tpl fld="3" item="18"/>
          <tpl fld="2" item="39"/>
          <tpl hier="9" item="1"/>
          <tpl hier="11" item="4"/>
          <tpl hier="12" item="7"/>
          <tpl fld="4" item="0"/>
        </tpls>
      </m>
      <m>
        <tpls c="8">
          <tpl hier="1" item="6"/>
          <tpl hier="4" item="3"/>
          <tpl fld="3" item="22"/>
          <tpl fld="2" item="39"/>
          <tpl hier="9" item="1"/>
          <tpl hier="11" item="4"/>
          <tpl hier="12" item="7"/>
          <tpl fld="4" item="0"/>
        </tpls>
      </m>
      <m>
        <tpls c="8">
          <tpl hier="1" item="6"/>
          <tpl hier="4" item="3"/>
          <tpl fld="3" item="17"/>
          <tpl fld="2" item="39"/>
          <tpl hier="9" item="1"/>
          <tpl hier="11" item="4"/>
          <tpl hier="12" item="7"/>
          <tpl fld="4" item="0"/>
        </tpls>
      </m>
      <m>
        <tpls c="8">
          <tpl hier="1" item="6"/>
          <tpl hier="4" item="3"/>
          <tpl fld="3" item="21"/>
          <tpl fld="2" item="39"/>
          <tpl hier="9" item="1"/>
          <tpl hier="11" item="4"/>
          <tpl hier="12" item="7"/>
          <tpl fld="4" item="0"/>
        </tpls>
      </m>
      <m>
        <tpls c="8">
          <tpl hier="1" item="6"/>
          <tpl hier="4" item="3"/>
          <tpl fld="3" item="8"/>
          <tpl fld="2" item="14"/>
          <tpl hier="9" item="1"/>
          <tpl hier="11" item="4"/>
          <tpl hier="12" item="7"/>
          <tpl fld="4" item="0"/>
        </tpls>
      </m>
      <m>
        <tpls c="8">
          <tpl hier="1" item="6"/>
          <tpl hier="4" item="3"/>
          <tpl fld="3" item="7"/>
          <tpl fld="2" item="14"/>
          <tpl hier="9" item="1"/>
          <tpl hier="11" item="4"/>
          <tpl hier="12" item="7"/>
          <tpl fld="4" item="0"/>
        </tpls>
      </m>
      <m>
        <tpls c="8">
          <tpl hier="1" item="6"/>
          <tpl hier="4" item="3"/>
          <tpl fld="3" item="6"/>
          <tpl fld="2" item="14"/>
          <tpl hier="9" item="1"/>
          <tpl hier="11" item="4"/>
          <tpl hier="12" item="7"/>
          <tpl fld="4" item="0"/>
        </tpls>
      </m>
      <m>
        <tpls c="8">
          <tpl hier="1" item="6"/>
          <tpl hier="4" item="3"/>
          <tpl fld="3" item="5"/>
          <tpl fld="2" item="14"/>
          <tpl hier="9" item="1"/>
          <tpl hier="11" item="4"/>
          <tpl hier="12" item="7"/>
          <tpl fld="4" item="0"/>
        </tpls>
      </m>
      <m>
        <tpls c="8">
          <tpl hier="1" item="6"/>
          <tpl hier="4" item="3"/>
          <tpl fld="3" item="56"/>
          <tpl fld="2" item="31"/>
          <tpl hier="9" item="1"/>
          <tpl hier="11" item="4"/>
          <tpl hier="12" item="7"/>
          <tpl fld="4" item="0"/>
        </tpls>
      </m>
      <m>
        <tpls c="8">
          <tpl hier="1" item="6"/>
          <tpl hier="4" item="3"/>
          <tpl fld="3" item="0"/>
          <tpl fld="2" item="31"/>
          <tpl hier="9" item="1"/>
          <tpl hier="11" item="4"/>
          <tpl hier="12" item="7"/>
          <tpl fld="4" item="0"/>
        </tpls>
      </m>
      <m>
        <tpls c="8">
          <tpl hier="1" item="6"/>
          <tpl hier="4" item="3"/>
          <tpl fld="3" item="55"/>
          <tpl fld="2" item="31"/>
          <tpl hier="9" item="1"/>
          <tpl hier="11" item="4"/>
          <tpl hier="12" item="7"/>
          <tpl fld="4" item="0"/>
        </tpls>
      </m>
      <m>
        <tpls c="8">
          <tpl hier="1" item="6"/>
          <tpl hier="4" item="3"/>
          <tpl fld="3" item="35"/>
          <tpl fld="2" item="29"/>
          <tpl hier="9" item="1"/>
          <tpl hier="11" item="4"/>
          <tpl hier="12" item="7"/>
          <tpl fld="4" item="0"/>
        </tpls>
      </m>
      <m>
        <tpls c="8">
          <tpl hier="1" item="6"/>
          <tpl hier="4" item="3"/>
          <tpl fld="3" item="40"/>
          <tpl fld="2" item="29"/>
          <tpl hier="9" item="1"/>
          <tpl hier="11" item="4"/>
          <tpl hier="12" item="7"/>
          <tpl fld="4" item="0"/>
        </tpls>
      </m>
      <m>
        <tpls c="8">
          <tpl hier="1" item="6"/>
          <tpl hier="4" item="3"/>
          <tpl fld="3" item="50"/>
          <tpl fld="2" item="29"/>
          <tpl hier="9" item="1"/>
          <tpl hier="11" item="4"/>
          <tpl hier="12" item="7"/>
          <tpl fld="4" item="0"/>
        </tpls>
      </m>
      <m>
        <tpls c="8">
          <tpl hier="1" item="6"/>
          <tpl hier="4" item="3"/>
          <tpl fld="3" item="49"/>
          <tpl fld="2" item="29"/>
          <tpl hier="9" item="1"/>
          <tpl hier="11" item="4"/>
          <tpl hier="12" item="7"/>
          <tpl fld="4" item="0"/>
        </tpls>
      </m>
      <m>
        <tpls c="8">
          <tpl hier="1" item="6"/>
          <tpl hier="4" item="3"/>
          <tpl fld="3" item="37"/>
          <tpl fld="2" item="27"/>
          <tpl hier="9" item="1"/>
          <tpl hier="11" item="4"/>
          <tpl hier="12" item="7"/>
          <tpl fld="4" item="0"/>
        </tpls>
      </m>
      <m>
        <tpls c="8">
          <tpl hier="1" item="6"/>
          <tpl hier="4" item="3"/>
          <tpl fld="3" item="39"/>
          <tpl fld="2" item="27"/>
          <tpl hier="9" item="1"/>
          <tpl hier="11" item="4"/>
          <tpl hier="12" item="7"/>
          <tpl fld="4" item="0"/>
        </tpls>
      </m>
      <m>
        <tpls c="8">
          <tpl hier="1" item="6"/>
          <tpl hier="4" item="3"/>
          <tpl fld="3" item="28"/>
          <tpl fld="2" item="27"/>
          <tpl hier="9" item="1"/>
          <tpl hier="11" item="4"/>
          <tpl hier="12" item="7"/>
          <tpl fld="4" item="0"/>
        </tpls>
      </m>
      <m>
        <tpls c="8">
          <tpl hier="1" item="6"/>
          <tpl hier="4" item="3"/>
          <tpl fld="3" item="19"/>
          <tpl fld="2" item="27"/>
          <tpl hier="9" item="1"/>
          <tpl hier="11" item="4"/>
          <tpl hier="12" item="7"/>
          <tpl fld="4" item="0"/>
        </tpls>
      </m>
      <m>
        <tpls c="8">
          <tpl hier="1" item="6"/>
          <tpl hier="4" item="3"/>
          <tpl fld="3" item="26"/>
          <tpl fld="2" item="26"/>
          <tpl hier="9" item="1"/>
          <tpl hier="11" item="4"/>
          <tpl hier="12" item="7"/>
          <tpl fld="4" item="0"/>
        </tpls>
      </m>
      <m>
        <tpls c="8">
          <tpl hier="1" item="6"/>
          <tpl hier="4" item="3"/>
          <tpl fld="3" item="25"/>
          <tpl fld="2" item="26"/>
          <tpl hier="9" item="1"/>
          <tpl hier="11" item="4"/>
          <tpl hier="12" item="7"/>
          <tpl fld="4" item="0"/>
        </tpls>
      </m>
      <m>
        <tpls c="8">
          <tpl hier="1" item="6"/>
          <tpl hier="4" item="3"/>
          <tpl fld="3" item="24"/>
          <tpl fld="2" item="26"/>
          <tpl hier="9" item="1"/>
          <tpl hier="11" item="4"/>
          <tpl hier="12" item="7"/>
          <tpl fld="4" item="0"/>
        </tpls>
      </m>
      <m>
        <tpls c="8">
          <tpl hier="1" item="6"/>
          <tpl hier="4" item="3"/>
          <tpl fld="3" item="23"/>
          <tpl fld="2" item="26"/>
          <tpl hier="9" item="1"/>
          <tpl hier="11" item="4"/>
          <tpl hier="12" item="7"/>
          <tpl fld="4" item="0"/>
        </tpls>
      </m>
      <m>
        <tpls c="8">
          <tpl hier="1" item="6"/>
          <tpl hier="4" item="3"/>
          <tpl fld="3" item="10"/>
          <tpl fld="2" item="24"/>
          <tpl hier="9" item="1"/>
          <tpl hier="11" item="4"/>
          <tpl hier="12" item="7"/>
          <tpl fld="4" item="0"/>
        </tpls>
      </m>
      <m>
        <tpls c="8">
          <tpl hier="1" item="6"/>
          <tpl hier="4" item="3"/>
          <tpl fld="3" item="12"/>
          <tpl fld="2" item="24"/>
          <tpl hier="9" item="1"/>
          <tpl hier="11" item="4"/>
          <tpl hier="12" item="7"/>
          <tpl fld="4" item="0"/>
        </tpls>
      </m>
      <m>
        <tpls c="8">
          <tpl hier="1" item="6"/>
          <tpl hier="4" item="3"/>
          <tpl fld="3" item="11"/>
          <tpl fld="2" item="24"/>
          <tpl hier="9" item="1"/>
          <tpl hier="11" item="4"/>
          <tpl hier="12" item="7"/>
          <tpl fld="4" item="0"/>
        </tpls>
      </m>
      <m>
        <tpls c="8">
          <tpl hier="1" item="6"/>
          <tpl hier="4" item="3"/>
          <tpl fld="3" item="9"/>
          <tpl fld="2" item="24"/>
          <tpl hier="9" item="1"/>
          <tpl hier="11" item="4"/>
          <tpl hier="12" item="7"/>
          <tpl fld="4" item="0"/>
        </tpls>
      </m>
      <m>
        <tpls c="8">
          <tpl hier="1" item="6"/>
          <tpl hier="4" item="3"/>
          <tpl fld="3" item="57"/>
          <tpl fld="2" item="17"/>
          <tpl hier="9" item="1"/>
          <tpl hier="11" item="4"/>
          <tpl hier="12" item="7"/>
          <tpl fld="4" item="0"/>
        </tpls>
      </m>
      <m>
        <tpls c="8">
          <tpl hier="1" item="6"/>
          <tpl hier="4" item="3"/>
          <tpl fld="3" item="3"/>
          <tpl fld="2" item="17"/>
          <tpl hier="9" item="1"/>
          <tpl hier="11" item="4"/>
          <tpl hier="12" item="7"/>
          <tpl fld="4" item="0"/>
        </tpls>
      </m>
      <m>
        <tpls c="8">
          <tpl hier="1" item="6"/>
          <tpl hier="4" item="3"/>
          <tpl fld="3" item="1"/>
          <tpl fld="2" item="17"/>
          <tpl hier="9" item="1"/>
          <tpl hier="11" item="4"/>
          <tpl hier="12" item="7"/>
          <tpl fld="4" item="0"/>
        </tpls>
      </m>
      <m>
        <tpls c="8">
          <tpl hier="1" item="6"/>
          <tpl hier="4" item="3"/>
          <tpl fld="3" item="20"/>
          <tpl fld="2" item="13"/>
          <tpl hier="9" item="1"/>
          <tpl hier="11" item="4"/>
          <tpl hier="12" item="7"/>
          <tpl fld="4" item="0"/>
        </tpls>
      </m>
      <m>
        <tpls c="8">
          <tpl hier="1" item="6"/>
          <tpl hier="4" item="3"/>
          <tpl fld="3" item="51"/>
          <tpl fld="2" item="13"/>
          <tpl hier="9" item="1"/>
          <tpl hier="11" item="4"/>
          <tpl hier="12" item="7"/>
          <tpl fld="4" item="0"/>
        </tpls>
      </m>
      <m>
        <tpls c="8">
          <tpl hier="1" item="6"/>
          <tpl hier="4" item="3"/>
          <tpl fld="3" item="38"/>
          <tpl fld="2" item="13"/>
          <tpl hier="9" item="1"/>
          <tpl hier="11" item="4"/>
          <tpl hier="12" item="7"/>
          <tpl fld="4" item="0"/>
        </tpls>
      </m>
      <m>
        <tpls c="8">
          <tpl hier="1" item="6"/>
          <tpl hier="4" item="3"/>
          <tpl fld="3" item="44"/>
          <tpl fld="2" item="23"/>
          <tpl hier="9" item="1"/>
          <tpl hier="11" item="4"/>
          <tpl hier="12" item="7"/>
          <tpl fld="4" item="0"/>
        </tpls>
      </m>
      <m>
        <tpls c="8">
          <tpl hier="1" item="6"/>
          <tpl hier="4" item="3"/>
          <tpl fld="3" item="43"/>
          <tpl fld="2" item="23"/>
          <tpl hier="9" item="1"/>
          <tpl hier="11" item="4"/>
          <tpl hier="12" item="7"/>
          <tpl fld="4" item="0"/>
        </tpls>
      </m>
      <m>
        <tpls c="8">
          <tpl hier="1" item="6"/>
          <tpl hier="4" item="3"/>
          <tpl fld="3" item="42"/>
          <tpl fld="2" item="23"/>
          <tpl hier="9" item="1"/>
          <tpl hier="11" item="4"/>
          <tpl hier="12" item="7"/>
          <tpl fld="4" item="0"/>
        </tpls>
      </m>
      <m>
        <tpls c="8">
          <tpl hier="1" item="6"/>
          <tpl hier="4" item="3"/>
          <tpl fld="3" item="41"/>
          <tpl fld="2" item="23"/>
          <tpl hier="9" item="1"/>
          <tpl hier="11" item="4"/>
          <tpl hier="12" item="7"/>
          <tpl fld="4" item="0"/>
        </tpls>
      </m>
      <m>
        <tpls c="8">
          <tpl hier="1" item="6"/>
          <tpl hier="4" item="3"/>
          <tpl fld="3" item="32"/>
          <tpl fld="2" item="30"/>
          <tpl hier="9" item="1"/>
          <tpl hier="11" item="4"/>
          <tpl hier="12" item="7"/>
          <tpl fld="4" item="0"/>
        </tpls>
      </m>
      <m>
        <tpls c="8">
          <tpl hier="1" item="6"/>
          <tpl hier="4" item="3"/>
          <tpl fld="3" item="31"/>
          <tpl fld="2" item="30"/>
          <tpl hier="9" item="1"/>
          <tpl hier="11" item="4"/>
          <tpl hier="12" item="7"/>
          <tpl fld="4" item="0"/>
        </tpls>
      </m>
      <m>
        <tpls c="8">
          <tpl hier="1" item="6"/>
          <tpl hier="4" item="3"/>
          <tpl fld="3" item="30"/>
          <tpl fld="2" item="30"/>
          <tpl hier="9" item="1"/>
          <tpl hier="11" item="4"/>
          <tpl hier="12" item="7"/>
          <tpl fld="4" item="0"/>
        </tpls>
      </m>
      <m>
        <tpls c="8">
          <tpl hier="1" item="6"/>
          <tpl hier="4" item="3"/>
          <tpl fld="3" item="9"/>
          <tpl fld="2" item="30"/>
          <tpl hier="9" item="1"/>
          <tpl hier="11" item="4"/>
          <tpl hier="12" item="7"/>
          <tpl fld="4" item="0"/>
        </tpls>
      </m>
      <m>
        <tpls c="8">
          <tpl hier="1" item="6"/>
          <tpl hier="4" item="3"/>
          <tpl fld="3" item="40"/>
          <tpl fld="2" item="45"/>
          <tpl hier="9" item="1"/>
          <tpl hier="11" item="4"/>
          <tpl hier="12" item="7"/>
          <tpl fld="4" item="0"/>
        </tpls>
      </m>
      <m>
        <tpls c="8">
          <tpl hier="1" item="6"/>
          <tpl hier="4" item="3"/>
          <tpl fld="3" item="28"/>
          <tpl fld="2" item="45"/>
          <tpl hier="9" item="1"/>
          <tpl hier="11" item="4"/>
          <tpl hier="12" item="7"/>
          <tpl fld="4" item="0"/>
        </tpls>
      </m>
      <m>
        <tpls c="8">
          <tpl hier="1" item="6"/>
          <tpl hier="4" item="3"/>
          <tpl fld="3" item="21"/>
          <tpl fld="2" item="45"/>
          <tpl hier="9" item="1"/>
          <tpl hier="11" item="4"/>
          <tpl hier="12" item="7"/>
          <tpl fld="4" item="0"/>
        </tpls>
      </m>
      <m>
        <tpls c="8">
          <tpl hier="1" item="6"/>
          <tpl hier="4" item="3"/>
          <tpl fld="3" item="56"/>
          <tpl fld="2" item="25"/>
          <tpl hier="9" item="1"/>
          <tpl hier="11" item="4"/>
          <tpl hier="12" item="7"/>
          <tpl fld="4" item="0"/>
        </tpls>
      </m>
      <m>
        <tpls c="8">
          <tpl hier="1" item="6"/>
          <tpl hier="4" item="3"/>
          <tpl fld="3" item="42"/>
          <tpl fld="2" item="25"/>
          <tpl hier="9" item="1"/>
          <tpl hier="11" item="4"/>
          <tpl hier="12" item="7"/>
          <tpl fld="4" item="0"/>
        </tpls>
      </m>
      <m>
        <tpls c="8">
          <tpl hier="1" item="6"/>
          <tpl hier="4" item="3"/>
          <tpl fld="3" item="29"/>
          <tpl fld="2" item="25"/>
          <tpl hier="9" item="1"/>
          <tpl hier="11" item="4"/>
          <tpl hier="12" item="7"/>
          <tpl fld="4" item="0"/>
        </tpls>
      </m>
      <m>
        <tpls c="8">
          <tpl hier="1" item="6"/>
          <tpl hier="4" item="3"/>
          <tpl fld="3" item="4"/>
          <tpl fld="2" item="38"/>
          <tpl hier="9" item="1"/>
          <tpl hier="11" item="4"/>
          <tpl hier="12" item="7"/>
          <tpl fld="4" item="0"/>
        </tpls>
      </m>
      <m>
        <tpls c="8">
          <tpl hier="1" item="6"/>
          <tpl hier="4" item="3"/>
          <tpl fld="3" item="51"/>
          <tpl fld="2" item="38"/>
          <tpl hier="9" item="1"/>
          <tpl hier="11" item="4"/>
          <tpl hier="12" item="7"/>
          <tpl fld="4" item="0"/>
        </tpls>
      </m>
      <m>
        <tpls c="8">
          <tpl hier="1" item="6"/>
          <tpl hier="4" item="3"/>
          <tpl fld="3" item="33"/>
          <tpl fld="2" item="38"/>
          <tpl hier="9" item="1"/>
          <tpl hier="11" item="4"/>
          <tpl hier="12" item="7"/>
          <tpl fld="4" item="0"/>
        </tpls>
      </m>
      <m>
        <tpls c="8">
          <tpl hier="1" item="6"/>
          <tpl hier="4" item="3"/>
          <tpl fld="3" item="8"/>
          <tpl fld="2" item="16"/>
          <tpl hier="9" item="1"/>
          <tpl hier="11" item="4"/>
          <tpl hier="12" item="7"/>
          <tpl fld="4" item="0"/>
        </tpls>
      </m>
      <m>
        <tpls c="8">
          <tpl hier="1" item="6"/>
          <tpl hier="4" item="3"/>
          <tpl fld="3" item="0"/>
          <tpl fld="2" item="16"/>
          <tpl hier="9" item="1"/>
          <tpl hier="11" item="4"/>
          <tpl hier="12" item="7"/>
          <tpl fld="4" item="0"/>
        </tpls>
      </m>
      <m>
        <tpls c="8">
          <tpl hier="1" item="6"/>
          <tpl hier="4" item="3"/>
          <tpl fld="3" item="47"/>
          <tpl fld="2" item="16"/>
          <tpl hier="9" item="1"/>
          <tpl hier="11" item="4"/>
          <tpl hier="12" item="7"/>
          <tpl fld="4" item="0"/>
        </tpls>
      </m>
      <m>
        <tpls c="8">
          <tpl hier="1" item="6"/>
          <tpl hier="4" item="3"/>
          <tpl fld="3" item="16"/>
          <tpl fld="2" item="10"/>
          <tpl hier="9" item="1"/>
          <tpl hier="11" item="4"/>
          <tpl hier="12" item="7"/>
          <tpl fld="4" item="0"/>
        </tpls>
      </m>
      <m>
        <tpls c="8">
          <tpl hier="1" item="6"/>
          <tpl hier="4" item="3"/>
          <tpl fld="3" item="3"/>
          <tpl fld="2" item="10"/>
          <tpl hier="9" item="1"/>
          <tpl hier="11" item="4"/>
          <tpl hier="12" item="7"/>
          <tpl fld="4" item="0"/>
        </tpls>
      </m>
      <m>
        <tpls c="8">
          <tpl hier="1" item="6"/>
          <tpl hier="4" item="3"/>
          <tpl fld="3" item="38"/>
          <tpl fld="2" item="10"/>
          <tpl hier="9" item="1"/>
          <tpl hier="11" item="4"/>
          <tpl hier="12" item="7"/>
          <tpl fld="4" item="0"/>
        </tpls>
      </m>
      <m>
        <tpls c="8">
          <tpl hier="1" item="6"/>
          <tpl hier="4" item="3"/>
          <tpl fld="3" item="26"/>
          <tpl fld="2" item="12"/>
          <tpl hier="9" item="1"/>
          <tpl hier="11" item="4"/>
          <tpl hier="12" item="7"/>
          <tpl fld="4" item="0"/>
        </tpls>
      </m>
      <m>
        <tpls c="8">
          <tpl hier="1" item="6"/>
          <tpl hier="4" item="3"/>
          <tpl fld="3" item="58"/>
          <tpl fld="2" item="12"/>
          <tpl hier="9" item="1"/>
          <tpl hier="11" item="4"/>
          <tpl hier="12" item="7"/>
          <tpl fld="4" item="0"/>
        </tpls>
      </m>
      <m>
        <tpls c="8">
          <tpl hier="1" item="6"/>
          <tpl hier="4" item="3"/>
          <tpl fld="3" item="49"/>
          <tpl fld="2" item="12"/>
          <tpl hier="9" item="1"/>
          <tpl hier="11" item="4"/>
          <tpl hier="12" item="7"/>
          <tpl fld="4" item="0"/>
        </tpls>
      </m>
      <m>
        <tpls c="8">
          <tpl hier="1" item="6"/>
          <tpl hier="4" item="3"/>
          <tpl fld="3" item="18"/>
          <tpl fld="2" item="18"/>
          <tpl hier="9" item="1"/>
          <tpl hier="11" item="4"/>
          <tpl hier="12" item="7"/>
          <tpl fld="4" item="0"/>
        </tpls>
      </m>
      <m>
        <tpls c="8">
          <tpl hier="1" item="6"/>
          <tpl hier="4" item="3"/>
          <tpl fld="3" item="53"/>
          <tpl fld="2" item="18"/>
          <tpl hier="9" item="1"/>
          <tpl hier="11" item="4"/>
          <tpl hier="12" item="7"/>
          <tpl fld="4" item="0"/>
        </tpls>
      </m>
      <m>
        <tpls c="8">
          <tpl hier="1" item="6"/>
          <tpl hier="4" item="3"/>
          <tpl fld="3" item="19"/>
          <tpl fld="2" item="18"/>
          <tpl hier="9" item="1"/>
          <tpl hier="11" item="4"/>
          <tpl hier="12" item="7"/>
          <tpl fld="4" item="0"/>
        </tpls>
      </m>
      <m>
        <tpls c="8">
          <tpl hier="1" item="6"/>
          <tpl hier="4" item="3"/>
          <tpl fld="3" item="56"/>
          <tpl fld="2" item="20"/>
          <tpl hier="9" item="1"/>
          <tpl hier="11" item="4"/>
          <tpl hier="12" item="7"/>
          <tpl fld="4" item="0"/>
        </tpls>
      </m>
      <m>
        <tpls c="8">
          <tpl hier="1" item="6"/>
          <tpl hier="4" item="3"/>
          <tpl fld="3" item="30"/>
          <tpl fld="2" item="20"/>
          <tpl hier="9" item="1"/>
          <tpl hier="11" item="4"/>
          <tpl hier="12" item="7"/>
          <tpl fld="4" item="0"/>
        </tpls>
      </m>
      <m>
        <tpls c="8">
          <tpl hier="1" item="6"/>
          <tpl hier="4" item="3"/>
          <tpl fld="3" item="53"/>
          <tpl fld="2" item="32"/>
          <tpl hier="9" item="1"/>
          <tpl hier="11" item="4"/>
          <tpl hier="12" item="7"/>
          <tpl fld="4" item="0"/>
        </tpls>
      </m>
      <m>
        <tpls c="8">
          <tpl hier="1" item="6"/>
          <tpl hier="4" item="3"/>
          <tpl fld="3" item="50"/>
          <tpl fld="2" item="9"/>
          <tpl hier="9" item="1"/>
          <tpl hier="11" item="4"/>
          <tpl hier="12" item="7"/>
          <tpl fld="4" item="0"/>
        </tpls>
      </m>
      <m>
        <tpls c="8">
          <tpl hier="1" item="6"/>
          <tpl hier="4" item="3"/>
          <tpl fld="3" item="48"/>
          <tpl fld="2" item="11"/>
          <tpl hier="9" item="1"/>
          <tpl hier="11" item="4"/>
          <tpl hier="12" item="7"/>
          <tpl fld="4" item="0"/>
        </tpls>
      </m>
      <m>
        <tpls c="8">
          <tpl hier="1" item="6"/>
          <tpl hier="4" item="3"/>
          <tpl fld="3" item="24"/>
          <tpl fld="2" item="11"/>
          <tpl hier="9" item="1"/>
          <tpl hier="11" item="4"/>
          <tpl hier="12" item="7"/>
          <tpl fld="4" item="0"/>
        </tpls>
      </m>
      <m>
        <tpls c="8">
          <tpl hier="1" item="6"/>
          <tpl hier="4" item="3"/>
          <tpl fld="3" item="43"/>
          <tpl fld="2" item="15"/>
          <tpl hier="9" item="1"/>
          <tpl hier="11" item="4"/>
          <tpl hier="12" item="7"/>
          <tpl fld="4" item="0"/>
        </tpls>
      </m>
      <m>
        <tpls c="8">
          <tpl hier="1" item="6"/>
          <tpl hier="4" item="3"/>
          <tpl fld="3" item="35"/>
          <tpl fld="2" item="19"/>
          <tpl hier="9" item="1"/>
          <tpl hier="11" item="4"/>
          <tpl hier="12" item="7"/>
          <tpl fld="4" item="0"/>
        </tpls>
      </m>
      <m>
        <tpls c="8">
          <tpl hier="1" item="6"/>
          <tpl hier="4" item="3"/>
          <tpl fld="3" item="23"/>
          <tpl fld="2" item="19"/>
          <tpl hier="9" item="1"/>
          <tpl hier="11" item="4"/>
          <tpl hier="12" item="7"/>
          <tpl fld="4" item="0"/>
        </tpls>
      </m>
      <m>
        <tpls c="8">
          <tpl hier="1" item="6"/>
          <tpl hier="4" item="3"/>
          <tpl fld="3" item="20"/>
          <tpl fld="2" item="6"/>
          <tpl hier="9" item="1"/>
          <tpl hier="11" item="4"/>
          <tpl hier="12" item="7"/>
          <tpl fld="4" item="0"/>
        </tpls>
      </m>
      <m>
        <tpls c="8">
          <tpl hier="1" item="6"/>
          <tpl hier="4" item="3"/>
          <tpl fld="3" item="48"/>
          <tpl fld="2" item="1"/>
          <tpl hier="9" item="1"/>
          <tpl hier="11" item="4"/>
          <tpl hier="12" item="7"/>
          <tpl fld="4" item="0"/>
        </tpls>
      </m>
      <m>
        <tpls c="8">
          <tpl hier="1" item="6"/>
          <tpl hier="4" item="3"/>
          <tpl fld="3" item="19"/>
          <tpl fld="2" item="5"/>
          <tpl hier="9" item="1"/>
          <tpl hier="11" item="4"/>
          <tpl hier="12" item="7"/>
          <tpl fld="4" item="0"/>
        </tpls>
      </m>
      <m>
        <tpls c="8">
          <tpl hier="1" item="6"/>
          <tpl hier="4" item="3"/>
          <tpl fld="3" item="10"/>
          <tpl fld="2" item="33"/>
          <tpl hier="9" item="1"/>
          <tpl hier="11" item="4"/>
          <tpl hier="12" item="7"/>
          <tpl fld="4" item="0"/>
        </tpls>
      </m>
      <m>
        <tpls c="8">
          <tpl hier="1" item="6"/>
          <tpl hier="4" item="3"/>
          <tpl fld="3" item="12"/>
          <tpl fld="2" item="33"/>
          <tpl hier="9" item="1"/>
          <tpl hier="11" item="4"/>
          <tpl hier="12" item="7"/>
          <tpl fld="4" item="0"/>
        </tpls>
      </m>
      <m>
        <tpls c="8">
          <tpl hier="1" item="6"/>
          <tpl hier="4" item="3"/>
          <tpl fld="3" item="11"/>
          <tpl fld="2" item="33"/>
          <tpl hier="9" item="1"/>
          <tpl hier="11" item="4"/>
          <tpl hier="12" item="7"/>
          <tpl fld="4" item="0"/>
        </tpls>
      </m>
      <m>
        <tpls c="8">
          <tpl hier="1" item="6"/>
          <tpl hier="4" item="3"/>
          <tpl fld="3" item="9"/>
          <tpl fld="2" item="33"/>
          <tpl hier="9" item="1"/>
          <tpl hier="11" item="4"/>
          <tpl hier="12" item="7"/>
          <tpl fld="4" item="0"/>
        </tpls>
      </m>
      <m>
        <tpls c="8">
          <tpl hier="1" item="6"/>
          <tpl hier="4" item="3"/>
          <tpl fld="3" item="57"/>
          <tpl fld="2" item="43"/>
          <tpl hier="9" item="1"/>
          <tpl hier="11" item="4"/>
          <tpl hier="12" item="7"/>
          <tpl fld="4" item="0"/>
        </tpls>
      </m>
      <m>
        <tpls c="8">
          <tpl hier="1" item="6"/>
          <tpl hier="4" item="3"/>
          <tpl fld="3" item="3"/>
          <tpl fld="2" item="43"/>
          <tpl hier="9" item="1"/>
          <tpl hier="11" item="4"/>
          <tpl hier="12" item="7"/>
          <tpl fld="4" item="0"/>
        </tpls>
      </m>
      <m>
        <tpls c="8">
          <tpl hier="1" item="6"/>
          <tpl hier="4" item="3"/>
          <tpl fld="3" item="1"/>
          <tpl fld="2" item="43"/>
          <tpl hier="9" item="1"/>
          <tpl hier="11" item="4"/>
          <tpl hier="12" item="7"/>
          <tpl fld="4" item="0"/>
        </tpls>
      </m>
      <m>
        <tpls c="8">
          <tpl hier="1" item="6"/>
          <tpl hier="4" item="3"/>
          <tpl fld="3" item="20"/>
          <tpl fld="2" item="22"/>
          <tpl hier="9" item="1"/>
          <tpl hier="11" item="4"/>
          <tpl hier="12" item="7"/>
          <tpl fld="4" item="0"/>
        </tpls>
      </m>
      <m>
        <tpls c="8">
          <tpl hier="1" item="6"/>
          <tpl hier="4" item="3"/>
          <tpl fld="3" item="51"/>
          <tpl fld="2" item="22"/>
          <tpl hier="9" item="1"/>
          <tpl hier="11" item="4"/>
          <tpl hier="12" item="7"/>
          <tpl fld="4" item="0"/>
        </tpls>
      </m>
      <m>
        <tpls c="8">
          <tpl hier="1" item="6"/>
          <tpl hier="4" item="3"/>
          <tpl fld="3" item="38"/>
          <tpl fld="2" item="22"/>
          <tpl hier="9" item="1"/>
          <tpl hier="11" item="4"/>
          <tpl hier="12" item="7"/>
          <tpl fld="4" item="0"/>
        </tpls>
      </m>
      <m>
        <tpls c="8">
          <tpl hier="1" item="6"/>
          <tpl hier="4" item="3"/>
          <tpl fld="3" item="44"/>
          <tpl fld="2" item="21"/>
          <tpl hier="9" item="1"/>
          <tpl hier="11" item="4"/>
          <tpl hier="12" item="7"/>
          <tpl fld="4" item="0"/>
        </tpls>
      </m>
      <m>
        <tpls c="8">
          <tpl hier="1" item="6"/>
          <tpl hier="4" item="3"/>
          <tpl fld="3" item="43"/>
          <tpl fld="2" item="21"/>
          <tpl hier="9" item="1"/>
          <tpl hier="11" item="4"/>
          <tpl hier="12" item="7"/>
          <tpl fld="4" item="0"/>
        </tpls>
      </m>
      <m>
        <tpls c="8">
          <tpl hier="1" item="6"/>
          <tpl hier="4" item="3"/>
          <tpl fld="3" item="42"/>
          <tpl fld="2" item="21"/>
          <tpl hier="9" item="1"/>
          <tpl hier="11" item="4"/>
          <tpl hier="12" item="7"/>
          <tpl fld="4" item="0"/>
        </tpls>
      </m>
      <m>
        <tpls c="8">
          <tpl hier="1" item="6"/>
          <tpl hier="4" item="3"/>
          <tpl fld="3" item="41"/>
          <tpl fld="2" item="21"/>
          <tpl hier="9" item="1"/>
          <tpl hier="11" item="4"/>
          <tpl hier="12" item="7"/>
          <tpl fld="4" item="0"/>
        </tpls>
      </m>
      <m>
        <tpls c="8">
          <tpl hier="1" item="6"/>
          <tpl hier="4" item="3"/>
          <tpl fld="3" item="32"/>
          <tpl fld="2" item="41"/>
          <tpl hier="9" item="1"/>
          <tpl hier="11" item="4"/>
          <tpl hier="12" item="7"/>
          <tpl fld="4" item="0"/>
        </tpls>
      </m>
      <m>
        <tpls c="8">
          <tpl hier="1" item="6"/>
          <tpl hier="4" item="3"/>
          <tpl fld="3" item="31"/>
          <tpl fld="2" item="41"/>
          <tpl hier="9" item="1"/>
          <tpl hier="11" item="4"/>
          <tpl hier="12" item="7"/>
          <tpl fld="4" item="0"/>
        </tpls>
      </m>
      <m>
        <tpls c="8">
          <tpl hier="1" item="6"/>
          <tpl hier="4" item="3"/>
          <tpl fld="3" item="30"/>
          <tpl fld="2" item="41"/>
          <tpl hier="9" item="1"/>
          <tpl hier="11" item="4"/>
          <tpl hier="12" item="7"/>
          <tpl fld="4" item="0"/>
        </tpls>
      </m>
      <m>
        <tpls c="8">
          <tpl hier="1" item="6"/>
          <tpl hier="4" item="3"/>
          <tpl fld="3" item="29"/>
          <tpl fld="2" item="41"/>
          <tpl hier="9" item="1"/>
          <tpl hier="11" item="4"/>
          <tpl hier="12" item="7"/>
          <tpl fld="4" item="0"/>
        </tpls>
      </m>
      <m>
        <tpls c="8">
          <tpl hier="1" item="6"/>
          <tpl hier="4" item="3"/>
          <tpl fld="3" item="16"/>
          <tpl fld="2" item="39"/>
          <tpl hier="9" item="1"/>
          <tpl hier="11" item="4"/>
          <tpl hier="12" item="7"/>
          <tpl fld="4" item="0"/>
        </tpls>
      </m>
      <m>
        <tpls c="8">
          <tpl hier="1" item="6"/>
          <tpl hier="4" item="3"/>
          <tpl fld="3" item="15"/>
          <tpl fld="2" item="39"/>
          <tpl hier="9" item="1"/>
          <tpl hier="11" item="4"/>
          <tpl hier="12" item="7"/>
          <tpl fld="4" item="0"/>
        </tpls>
      </m>
      <m>
        <tpls c="8">
          <tpl hier="1" item="6"/>
          <tpl hier="4" item="3"/>
          <tpl fld="3" item="14"/>
          <tpl fld="2" item="39"/>
          <tpl hier="9" item="1"/>
          <tpl hier="11" item="4"/>
          <tpl hier="12" item="7"/>
          <tpl fld="4" item="0"/>
        </tpls>
      </m>
      <m>
        <tpls c="8">
          <tpl hier="1" item="6"/>
          <tpl hier="4" item="3"/>
          <tpl fld="3" item="13"/>
          <tpl fld="2" item="39"/>
          <tpl hier="9" item="1"/>
          <tpl hier="11" item="4"/>
          <tpl hier="12" item="7"/>
          <tpl fld="4" item="0"/>
        </tpls>
      </m>
      <m>
        <tpls c="8">
          <tpl hier="1" item="6"/>
          <tpl hier="4" item="3"/>
          <tpl fld="3" item="4"/>
          <tpl fld="2" item="14"/>
          <tpl hier="9" item="1"/>
          <tpl hier="11" item="4"/>
          <tpl hier="12" item="7"/>
          <tpl fld="4" item="0"/>
        </tpls>
      </m>
      <m>
        <tpls c="8">
          <tpl hier="1" item="6"/>
          <tpl hier="4" item="3"/>
          <tpl fld="3" item="58"/>
          <tpl fld="2" item="14"/>
          <tpl hier="9" item="1"/>
          <tpl hier="11" item="4"/>
          <tpl hier="12" item="7"/>
          <tpl fld="4" item="0"/>
        </tpls>
      </m>
      <m>
        <tpls c="8">
          <tpl hier="1" item="6"/>
          <tpl hier="4" item="3"/>
          <tpl fld="3" item="2"/>
          <tpl fld="2" item="14"/>
          <tpl hier="9" item="1"/>
          <tpl hier="11" item="4"/>
          <tpl hier="12" item="7"/>
          <tpl fld="4" item="0"/>
        </tpls>
      </m>
      <m>
        <tpls c="8">
          <tpl hier="1" item="6"/>
          <tpl hier="4" item="3"/>
          <tpl fld="3" item="54"/>
          <tpl fld="2" item="31"/>
          <tpl hier="9" item="1"/>
          <tpl hier="11" item="4"/>
          <tpl hier="12" item="7"/>
          <tpl fld="4" item="0"/>
        </tpls>
      </m>
      <m>
        <tpls c="8">
          <tpl hier="1" item="6"/>
          <tpl hier="4" item="3"/>
          <tpl fld="3" item="53"/>
          <tpl fld="2" item="31"/>
          <tpl hier="9" item="1"/>
          <tpl hier="11" item="4"/>
          <tpl hier="12" item="7"/>
          <tpl fld="4" item="0"/>
        </tpls>
      </m>
      <m>
        <tpls c="8">
          <tpl hier="1" item="6"/>
          <tpl hier="4" item="3"/>
          <tpl fld="3" item="52"/>
          <tpl fld="2" item="31"/>
          <tpl hier="9" item="1"/>
          <tpl hier="11" item="4"/>
          <tpl hier="12" item="7"/>
          <tpl fld="4" item="0"/>
        </tpls>
      </m>
      <m>
        <tpls c="8">
          <tpl hier="1" item="6"/>
          <tpl hier="4" item="3"/>
          <tpl fld="3" item="48"/>
          <tpl fld="2" item="29"/>
          <tpl hier="9" item="1"/>
          <tpl hier="11" item="4"/>
          <tpl hier="12" item="7"/>
          <tpl fld="4" item="0"/>
        </tpls>
      </m>
      <m>
        <tpls c="8">
          <tpl hier="1" item="6"/>
          <tpl hier="4" item="3"/>
          <tpl fld="3" item="46"/>
          <tpl fld="2" item="29"/>
          <tpl hier="9" item="1"/>
          <tpl hier="11" item="4"/>
          <tpl hier="12" item="7"/>
          <tpl fld="4" item="0"/>
        </tpls>
      </m>
      <m>
        <tpls c="8">
          <tpl hier="1" item="6"/>
          <tpl hier="4" item="3"/>
          <tpl fld="3" item="45"/>
          <tpl fld="2" item="29"/>
          <tpl hier="9" item="1"/>
          <tpl hier="11" item="4"/>
          <tpl hier="12" item="7"/>
          <tpl fld="4" item="0"/>
        </tpls>
      </m>
      <m>
        <tpls c="8">
          <tpl hier="1" item="6"/>
          <tpl hier="4" item="3"/>
          <tpl fld="3" item="47"/>
          <tpl fld="2" item="29"/>
          <tpl hier="9" item="1"/>
          <tpl hier="11" item="4"/>
          <tpl hier="12" item="7"/>
          <tpl fld="4" item="0"/>
        </tpls>
      </m>
      <m>
        <tpls c="8">
          <tpl hier="1" item="6"/>
          <tpl hier="4" item="3"/>
          <tpl fld="3" item="34"/>
          <tpl fld="2" item="27"/>
          <tpl hier="9" item="1"/>
          <tpl hier="11" item="4"/>
          <tpl hier="12" item="7"/>
          <tpl fld="4" item="0"/>
        </tpls>
      </m>
      <m>
        <tpls c="8">
          <tpl hier="1" item="6"/>
          <tpl hier="4" item="3"/>
          <tpl fld="3" item="36"/>
          <tpl fld="2" item="27"/>
          <tpl hier="9" item="1"/>
          <tpl hier="11" item="4"/>
          <tpl hier="12" item="7"/>
          <tpl fld="4" item="0"/>
        </tpls>
      </m>
      <m>
        <tpls c="8">
          <tpl hier="1" item="6"/>
          <tpl hier="4" item="3"/>
          <tpl fld="3" item="27"/>
          <tpl fld="2" item="27"/>
          <tpl hier="9" item="1"/>
          <tpl hier="11" item="4"/>
          <tpl hier="12" item="7"/>
          <tpl fld="4" item="0"/>
        </tpls>
      </m>
      <m>
        <tpls c="8">
          <tpl hier="1" item="6"/>
          <tpl hier="4" item="3"/>
          <tpl fld="3" item="33"/>
          <tpl fld="2" item="27"/>
          <tpl hier="9" item="1"/>
          <tpl hier="11" item="4"/>
          <tpl hier="12" item="7"/>
          <tpl fld="4" item="0"/>
        </tpls>
      </m>
      <m>
        <tpls c="8">
          <tpl hier="1" item="6"/>
          <tpl hier="4" item="3"/>
          <tpl fld="3" item="18"/>
          <tpl fld="2" item="26"/>
          <tpl hier="9" item="1"/>
          <tpl hier="11" item="4"/>
          <tpl hier="12" item="7"/>
          <tpl fld="4" item="0"/>
        </tpls>
      </m>
      <m>
        <tpls c="8">
          <tpl hier="1" item="6"/>
          <tpl hier="4" item="3"/>
          <tpl fld="3" item="22"/>
          <tpl fld="2" item="26"/>
          <tpl hier="9" item="1"/>
          <tpl hier="11" item="4"/>
          <tpl hier="12" item="7"/>
          <tpl fld="4" item="0"/>
        </tpls>
      </m>
      <m>
        <tpls c="8">
          <tpl hier="1" item="6"/>
          <tpl hier="4" item="3"/>
          <tpl fld="3" item="17"/>
          <tpl fld="2" item="26"/>
          <tpl hier="9" item="1"/>
          <tpl hier="11" item="4"/>
          <tpl hier="12" item="7"/>
          <tpl fld="4" item="0"/>
        </tpls>
      </m>
      <m>
        <tpls c="8">
          <tpl hier="1" item="6"/>
          <tpl hier="4" item="3"/>
          <tpl fld="3" item="21"/>
          <tpl fld="2" item="26"/>
          <tpl hier="9" item="1"/>
          <tpl hier="11" item="4"/>
          <tpl hier="12" item="7"/>
          <tpl fld="4" item="0"/>
        </tpls>
      </m>
      <m>
        <tpls c="8">
          <tpl hier="1" item="6"/>
          <tpl hier="4" item="3"/>
          <tpl fld="3" item="8"/>
          <tpl fld="2" item="24"/>
          <tpl hier="9" item="1"/>
          <tpl hier="11" item="4"/>
          <tpl hier="12" item="7"/>
          <tpl fld="4" item="0"/>
        </tpls>
      </m>
      <m>
        <tpls c="8">
          <tpl hier="1" item="6"/>
          <tpl hier="4" item="3"/>
          <tpl fld="3" item="7"/>
          <tpl fld="2" item="24"/>
          <tpl hier="9" item="1"/>
          <tpl hier="11" item="4"/>
          <tpl hier="12" item="7"/>
          <tpl fld="4" item="0"/>
        </tpls>
      </m>
      <m>
        <tpls c="8">
          <tpl hier="1" item="6"/>
          <tpl hier="4" item="3"/>
          <tpl fld="3" item="6"/>
          <tpl fld="2" item="24"/>
          <tpl hier="9" item="1"/>
          <tpl hier="11" item="4"/>
          <tpl hier="12" item="7"/>
          <tpl fld="4" item="0"/>
        </tpls>
      </m>
      <m>
        <tpls c="8">
          <tpl hier="1" item="6"/>
          <tpl hier="4" item="3"/>
          <tpl fld="3" item="5"/>
          <tpl fld="2" item="24"/>
          <tpl hier="9" item="1"/>
          <tpl hier="11" item="4"/>
          <tpl hier="12" item="7"/>
          <tpl fld="4" item="0"/>
        </tpls>
      </m>
      <m>
        <tpls c="8">
          <tpl hier="1" item="6"/>
          <tpl hier="4" item="3"/>
          <tpl fld="3" item="56"/>
          <tpl fld="2" item="17"/>
          <tpl hier="9" item="1"/>
          <tpl hier="11" item="4"/>
          <tpl hier="12" item="7"/>
          <tpl fld="4" item="0"/>
        </tpls>
      </m>
      <m>
        <tpls c="8">
          <tpl hier="1" item="6"/>
          <tpl hier="4" item="3"/>
          <tpl fld="3" item="0"/>
          <tpl fld="2" item="17"/>
          <tpl hier="9" item="1"/>
          <tpl hier="11" item="4"/>
          <tpl hier="12" item="7"/>
          <tpl fld="4" item="0"/>
        </tpls>
      </m>
      <m>
        <tpls c="8">
          <tpl hier="1" item="6"/>
          <tpl hier="4" item="3"/>
          <tpl fld="3" item="55"/>
          <tpl fld="2" item="17"/>
          <tpl hier="9" item="1"/>
          <tpl hier="11" item="4"/>
          <tpl hier="12" item="7"/>
          <tpl fld="4" item="0"/>
        </tpls>
      </m>
      <m>
        <tpls c="8">
          <tpl hier="1" item="6"/>
          <tpl hier="4" item="3"/>
          <tpl fld="3" item="35"/>
          <tpl fld="2" item="13"/>
          <tpl hier="9" item="1"/>
          <tpl hier="11" item="4"/>
          <tpl hier="12" item="7"/>
          <tpl fld="4" item="0"/>
        </tpls>
      </m>
      <m>
        <tpls c="8">
          <tpl hier="1" item="6"/>
          <tpl hier="4" item="3"/>
          <tpl fld="3" item="40"/>
          <tpl fld="2" item="13"/>
          <tpl hier="9" item="1"/>
          <tpl hier="11" item="4"/>
          <tpl hier="12" item="7"/>
          <tpl fld="4" item="0"/>
        </tpls>
      </m>
      <m>
        <tpls c="8">
          <tpl hier="1" item="6"/>
          <tpl hier="4" item="3"/>
          <tpl fld="3" item="50"/>
          <tpl fld="2" item="13"/>
          <tpl hier="9" item="1"/>
          <tpl hier="11" item="4"/>
          <tpl hier="12" item="7"/>
          <tpl fld="4" item="0"/>
        </tpls>
      </m>
      <m>
        <tpls c="8">
          <tpl hier="1" item="6"/>
          <tpl hier="4" item="3"/>
          <tpl fld="3" item="49"/>
          <tpl fld="2" item="13"/>
          <tpl hier="9" item="1"/>
          <tpl hier="11" item="4"/>
          <tpl hier="12" item="7"/>
          <tpl fld="4" item="0"/>
        </tpls>
      </m>
      <m>
        <tpls c="8">
          <tpl hier="1" item="6"/>
          <tpl hier="4" item="3"/>
          <tpl fld="3" item="37"/>
          <tpl fld="2" item="23"/>
          <tpl hier="9" item="1"/>
          <tpl hier="11" item="4"/>
          <tpl hier="12" item="7"/>
          <tpl fld="4" item="0"/>
        </tpls>
      </m>
      <m>
        <tpls c="8">
          <tpl hier="1" item="6"/>
          <tpl hier="4" item="3"/>
          <tpl fld="3" item="39"/>
          <tpl fld="2" item="23"/>
          <tpl hier="9" item="1"/>
          <tpl hier="11" item="4"/>
          <tpl hier="12" item="7"/>
          <tpl fld="4" item="0"/>
        </tpls>
      </m>
      <m>
        <tpls c="8">
          <tpl hier="1" item="6"/>
          <tpl hier="4" item="3"/>
          <tpl fld="3" item="28"/>
          <tpl fld="2" item="23"/>
          <tpl hier="9" item="1"/>
          <tpl hier="11" item="4"/>
          <tpl hier="12" item="7"/>
          <tpl fld="4" item="0"/>
        </tpls>
      </m>
      <m>
        <tpls c="8">
          <tpl hier="1" item="6"/>
          <tpl hier="4" item="3"/>
          <tpl fld="3" item="19"/>
          <tpl fld="2" item="23"/>
          <tpl hier="9" item="1"/>
          <tpl hier="11" item="4"/>
          <tpl hier="12" item="7"/>
          <tpl fld="4" item="0"/>
        </tpls>
      </m>
      <m>
        <tpls c="8">
          <tpl hier="1" item="6"/>
          <tpl hier="4" item="3"/>
          <tpl fld="3" item="26"/>
          <tpl fld="2" item="30"/>
          <tpl hier="9" item="1"/>
          <tpl hier="11" item="4"/>
          <tpl hier="12" item="7"/>
          <tpl fld="4" item="0"/>
        </tpls>
      </m>
      <m>
        <tpls c="8">
          <tpl hier="1" item="6"/>
          <tpl hier="4" item="3"/>
          <tpl fld="3" item="25"/>
          <tpl fld="2" item="30"/>
          <tpl hier="9" item="1"/>
          <tpl hier="11" item="4"/>
          <tpl hier="12" item="7"/>
          <tpl fld="4" item="0"/>
        </tpls>
      </m>
      <m>
        <tpls c="8">
          <tpl hier="1" item="6"/>
          <tpl hier="4" item="3"/>
          <tpl fld="3" item="24"/>
          <tpl fld="2" item="30"/>
          <tpl hier="9" item="1"/>
          <tpl hier="11" item="4"/>
          <tpl hier="12" item="7"/>
          <tpl fld="4" item="0"/>
        </tpls>
      </m>
      <m>
        <tpls c="8">
          <tpl hier="1" item="6"/>
          <tpl hier="4" item="3"/>
          <tpl fld="3" item="46"/>
          <tpl fld="2" item="45"/>
          <tpl hier="9" item="1"/>
          <tpl hier="11" item="4"/>
          <tpl hier="12" item="7"/>
          <tpl fld="4" item="0"/>
        </tpls>
      </m>
      <m>
        <tpls c="8">
          <tpl hier="1" item="6"/>
          <tpl hier="4" item="3"/>
          <tpl fld="3" item="27"/>
          <tpl fld="2" item="45"/>
          <tpl hier="9" item="1"/>
          <tpl hier="11" item="4"/>
          <tpl hier="12" item="7"/>
          <tpl fld="4" item="0"/>
        </tpls>
      </m>
      <m>
        <tpls c="8">
          <tpl hier="1" item="6"/>
          <tpl hier="4" item="3"/>
          <tpl fld="3" item="13"/>
          <tpl fld="2" item="45"/>
          <tpl hier="9" item="1"/>
          <tpl hier="11" item="4"/>
          <tpl hier="12" item="7"/>
          <tpl fld="4" item="0"/>
        </tpls>
      </m>
      <m>
        <tpls c="8">
          <tpl hier="1" item="6"/>
          <tpl hier="4" item="3"/>
          <tpl fld="3" item="20"/>
          <tpl fld="2" item="25"/>
          <tpl hier="9" item="1"/>
          <tpl hier="11" item="4"/>
          <tpl hier="12" item="7"/>
          <tpl fld="4" item="0"/>
        </tpls>
      </m>
      <m>
        <tpls c="8">
          <tpl hier="1" item="6"/>
          <tpl hier="4" item="3"/>
          <tpl fld="3" item="28"/>
          <tpl fld="2" item="25"/>
          <tpl hier="9" item="1"/>
          <tpl hier="11" item="4"/>
          <tpl hier="12" item="7"/>
          <tpl fld="4" item="0"/>
        </tpls>
      </m>
      <m>
        <tpls c="8">
          <tpl hier="1" item="6"/>
          <tpl hier="4" item="3"/>
          <tpl fld="3" item="23"/>
          <tpl fld="2" item="25"/>
          <tpl hier="9" item="1"/>
          <tpl hier="11" item="4"/>
          <tpl hier="12" item="7"/>
          <tpl fld="4" item="0"/>
        </tpls>
      </m>
      <m>
        <tpls c="8">
          <tpl hier="1" item="6"/>
          <tpl hier="4" item="3"/>
          <tpl fld="3" item="56"/>
          <tpl fld="2" item="38"/>
          <tpl hier="9" item="1"/>
          <tpl hier="11" item="4"/>
          <tpl hier="12" item="7"/>
          <tpl fld="4" item="0"/>
        </tpls>
      </m>
      <m>
        <tpls c="8">
          <tpl hier="1" item="6"/>
          <tpl hier="4" item="3"/>
          <tpl fld="3" item="50"/>
          <tpl fld="2" item="38"/>
          <tpl hier="9" item="1"/>
          <tpl hier="11" item="4"/>
          <tpl hier="12" item="7"/>
          <tpl fld="4" item="0"/>
        </tpls>
      </m>
      <m>
        <tpls c="8">
          <tpl hier="1" item="6"/>
          <tpl hier="4" item="3"/>
          <tpl fld="3" item="29"/>
          <tpl fld="2" item="38"/>
          <tpl hier="9" item="1"/>
          <tpl hier="11" item="4"/>
          <tpl hier="12" item="7"/>
          <tpl fld="4" item="0"/>
        </tpls>
      </m>
      <m>
        <tpls c="8">
          <tpl hier="1" item="6"/>
          <tpl hier="4" item="3"/>
          <tpl fld="3" item="4"/>
          <tpl fld="2" item="16"/>
          <tpl hier="9" item="1"/>
          <tpl hier="11" item="4"/>
          <tpl hier="12" item="7"/>
          <tpl fld="4" item="0"/>
        </tpls>
      </m>
      <m>
        <tpls c="8">
          <tpl hier="1" item="6"/>
          <tpl hier="4" item="3"/>
          <tpl fld="3" item="53"/>
          <tpl fld="2" item="16"/>
          <tpl hier="9" item="1"/>
          <tpl hier="11" item="4"/>
          <tpl hier="12" item="7"/>
          <tpl fld="4" item="0"/>
        </tpls>
      </m>
      <m>
        <tpls c="8">
          <tpl hier="1" item="6"/>
          <tpl hier="4" item="3"/>
          <tpl fld="3" item="41"/>
          <tpl fld="2" item="16"/>
          <tpl hier="9" item="1"/>
          <tpl hier="11" item="4"/>
          <tpl hier="12" item="7"/>
          <tpl fld="4" item="0"/>
        </tpls>
      </m>
      <m>
        <tpls c="8">
          <tpl hier="1" item="6"/>
          <tpl hier="4" item="3"/>
          <tpl fld="3" item="8"/>
          <tpl fld="2" item="10"/>
          <tpl hier="9" item="1"/>
          <tpl hier="11" item="4"/>
          <tpl hier="12" item="7"/>
          <tpl fld="4" item="0"/>
        </tpls>
      </m>
      <m>
        <tpls c="8">
          <tpl hier="1" item="6"/>
          <tpl hier="4" item="3"/>
          <tpl fld="3" item="0"/>
          <tpl fld="2" item="10"/>
          <tpl hier="9" item="1"/>
          <tpl hier="11" item="4"/>
          <tpl hier="12" item="7"/>
          <tpl fld="4" item="0"/>
        </tpls>
      </m>
      <m>
        <tpls c="8">
          <tpl hier="1" item="6"/>
          <tpl hier="4" item="3"/>
          <tpl fld="3" item="49"/>
          <tpl fld="2" item="10"/>
          <tpl hier="9" item="1"/>
          <tpl hier="11" item="4"/>
          <tpl hier="12" item="7"/>
          <tpl fld="4" item="0"/>
        </tpls>
      </m>
      <m>
        <tpls c="8">
          <tpl hier="1" item="6"/>
          <tpl hier="4" item="3"/>
          <tpl fld="3" item="18"/>
          <tpl fld="2" item="12"/>
          <tpl hier="9" item="1"/>
          <tpl hier="11" item="4"/>
          <tpl hier="12" item="7"/>
          <tpl fld="4" item="0"/>
        </tpls>
      </m>
      <m>
        <tpls c="8">
          <tpl hier="1" item="6"/>
          <tpl hier="4" item="3"/>
          <tpl fld="3" item="0"/>
          <tpl fld="2" item="12"/>
          <tpl hier="9" item="1"/>
          <tpl hier="11" item="4"/>
          <tpl hier="12" item="7"/>
          <tpl fld="4" item="0"/>
        </tpls>
      </m>
      <m>
        <tpls c="8">
          <tpl hier="1" item="6"/>
          <tpl hier="4" item="3"/>
          <tpl fld="3" item="47"/>
          <tpl fld="2" item="12"/>
          <tpl hier="9" item="1"/>
          <tpl hier="11" item="4"/>
          <tpl hier="12" item="7"/>
          <tpl fld="4" item="0"/>
        </tpls>
      </m>
      <m>
        <tpls c="8">
          <tpl hier="1" item="6"/>
          <tpl hier="4" item="3"/>
          <tpl fld="3" item="10"/>
          <tpl fld="2" item="18"/>
          <tpl hier="9" item="1"/>
          <tpl hier="11" item="4"/>
          <tpl hier="12" item="7"/>
          <tpl fld="4" item="0"/>
        </tpls>
      </m>
      <m>
        <tpls c="8">
          <tpl hier="1" item="6"/>
          <tpl hier="4" item="3"/>
          <tpl fld="3" item="50"/>
          <tpl fld="2" item="18"/>
          <tpl hier="9" item="1"/>
          <tpl hier="11" item="4"/>
          <tpl hier="12" item="7"/>
          <tpl fld="4" item="0"/>
        </tpls>
      </m>
      <m>
        <tpls c="8">
          <tpl hier="1" item="6"/>
          <tpl hier="4" item="3"/>
          <tpl fld="3" item="33"/>
          <tpl fld="2" item="18"/>
          <tpl hier="9" item="1"/>
          <tpl hier="11" item="4"/>
          <tpl hier="12" item="7"/>
          <tpl fld="4" item="0"/>
        </tpls>
      </m>
      <m>
        <tpls c="8">
          <tpl hier="1" item="6"/>
          <tpl hier="4" item="3"/>
          <tpl fld="3" item="54"/>
          <tpl fld="2" item="20"/>
          <tpl hier="9" item="1"/>
          <tpl hier="11" item="4"/>
          <tpl hier="12" item="7"/>
          <tpl fld="4" item="0"/>
        </tpls>
      </m>
      <m>
        <tpls c="8">
          <tpl hier="1" item="6"/>
          <tpl hier="4" item="3"/>
          <tpl fld="3" item="24"/>
          <tpl fld="2" item="20"/>
          <tpl hier="9" item="1"/>
          <tpl hier="11" item="4"/>
          <tpl hier="12" item="7"/>
          <tpl fld="4" item="0"/>
        </tpls>
      </m>
      <m>
        <tpls c="8">
          <tpl hier="1" item="6"/>
          <tpl hier="4" item="3"/>
          <tpl fld="3" item="35"/>
          <tpl fld="2" item="32"/>
          <tpl hier="9" item="1"/>
          <tpl hier="11" item="4"/>
          <tpl hier="12" item="7"/>
          <tpl fld="4" item="0"/>
        </tpls>
      </m>
      <m>
        <tpls c="8">
          <tpl hier="1" item="6"/>
          <tpl hier="4" item="3"/>
          <tpl fld="3" item="51"/>
          <tpl fld="2" item="32"/>
          <tpl hier="9" item="1"/>
          <tpl hier="11" item="4"/>
          <tpl hier="12" item="7"/>
          <tpl fld="4" item="0"/>
        </tpls>
      </m>
      <m>
        <tpls c="8">
          <tpl hier="1" item="6"/>
          <tpl hier="4" item="3"/>
          <tpl fld="3" item="48"/>
          <tpl fld="2" item="9"/>
          <tpl hier="9" item="1"/>
          <tpl hier="11" item="4"/>
          <tpl hier="12" item="7"/>
          <tpl fld="4" item="0"/>
        </tpls>
      </m>
      <m>
        <tpls c="8">
          <tpl hier="1" item="6"/>
          <tpl hier="4" item="3"/>
          <tpl fld="3" item="45"/>
          <tpl fld="2" item="9"/>
          <tpl hier="9" item="1"/>
          <tpl hier="11" item="4"/>
          <tpl hier="12" item="7"/>
          <tpl fld="4" item="0"/>
        </tpls>
      </m>
      <m>
        <tpls c="8">
          <tpl hier="1" item="6"/>
          <tpl hier="4" item="3"/>
          <tpl fld="3" item="34"/>
          <tpl fld="2" item="11"/>
          <tpl hier="9" item="1"/>
          <tpl hier="11" item="4"/>
          <tpl hier="12" item="7"/>
          <tpl fld="4" item="0"/>
        </tpls>
      </m>
      <m>
        <tpls c="8">
          <tpl hier="1" item="6"/>
          <tpl hier="4" item="3"/>
          <tpl fld="3" item="11"/>
          <tpl fld="2" item="11"/>
          <tpl hier="9" item="1"/>
          <tpl hier="11" item="4"/>
          <tpl hier="12" item="7"/>
          <tpl fld="4" item="0"/>
        </tpls>
      </m>
      <m>
        <tpls c="8">
          <tpl hier="1" item="6"/>
          <tpl hier="4" item="3"/>
          <tpl fld="3" item="39"/>
          <tpl fld="2" item="15"/>
          <tpl hier="9" item="1"/>
          <tpl hier="11" item="4"/>
          <tpl hier="12" item="7"/>
          <tpl fld="4" item="0"/>
        </tpls>
      </m>
      <m>
        <tpls c="8">
          <tpl hier="1" item="6"/>
          <tpl hier="4" item="3"/>
          <tpl fld="3" item="26"/>
          <tpl fld="2" item="19"/>
          <tpl hier="9" item="1"/>
          <tpl hier="11" item="4"/>
          <tpl hier="12" item="7"/>
          <tpl fld="4" item="0"/>
        </tpls>
      </m>
      <m>
        <tpls c="8">
          <tpl hier="1" item="6"/>
          <tpl hier="4" item="3"/>
          <tpl fld="3" item="37"/>
          <tpl fld="2" item="2"/>
          <tpl hier="9" item="1"/>
          <tpl hier="11" item="4"/>
          <tpl hier="12" item="7"/>
          <tpl fld="4" item="0"/>
        </tpls>
      </m>
      <m>
        <tpls c="8">
          <tpl hier="1" item="6"/>
          <tpl hier="4" item="3"/>
          <tpl fld="3" item="40"/>
          <tpl fld="2" item="6"/>
          <tpl hier="9" item="1"/>
          <tpl hier="11" item="4"/>
          <tpl hier="12" item="7"/>
          <tpl fld="4" item="0"/>
        </tpls>
      </m>
      <m>
        <tpls c="8">
          <tpl hier="1" item="6"/>
          <tpl hier="4" item="3"/>
          <tpl fld="3" item="44"/>
          <tpl fld="2" item="1"/>
          <tpl hier="9" item="1"/>
          <tpl hier="11" item="4"/>
          <tpl hier="12" item="7"/>
          <tpl fld="4" item="0"/>
        </tpls>
      </m>
      <m>
        <tpls c="8">
          <tpl hier="1" item="6"/>
          <tpl hier="4" item="3"/>
          <tpl fld="3" item="33"/>
          <tpl fld="2" item="5"/>
          <tpl hier="9" item="1"/>
          <tpl hier="11" item="4"/>
          <tpl hier="12" item="7"/>
          <tpl fld="4" item="0"/>
        </tpls>
      </m>
      <m>
        <tpls c="8">
          <tpl hier="1" item="6"/>
          <tpl hier="4" item="3"/>
          <tpl fld="3" item="36"/>
          <tpl fld="2" item="34"/>
          <tpl hier="9" item="1"/>
          <tpl hier="11" item="4"/>
          <tpl hier="12" item="7"/>
          <tpl fld="4" item="0"/>
        </tpls>
      </m>
      <m>
        <tpls c="8">
          <tpl hier="1" item="6"/>
          <tpl hier="4" item="3"/>
          <tpl fld="3" item="27"/>
          <tpl fld="2" item="34"/>
          <tpl hier="9" item="1"/>
          <tpl hier="11" item="4"/>
          <tpl hier="12" item="7"/>
          <tpl fld="4" item="0"/>
        </tpls>
      </m>
      <m>
        <tpls c="8">
          <tpl hier="1" item="6"/>
          <tpl hier="4" item="3"/>
          <tpl fld="3" item="33"/>
          <tpl fld="2" item="34"/>
          <tpl hier="9" item="1"/>
          <tpl hier="11" item="4"/>
          <tpl hier="12" item="7"/>
          <tpl fld="4" item="0"/>
        </tpls>
      </m>
      <m>
        <tpls c="8">
          <tpl hier="1" item="6"/>
          <tpl hier="4" item="3"/>
          <tpl fld="3" item="18"/>
          <tpl fld="2" item="64"/>
          <tpl hier="9" item="1"/>
          <tpl hier="11" item="4"/>
          <tpl hier="12" item="7"/>
          <tpl fld="4" item="0"/>
        </tpls>
      </m>
      <m>
        <tpls c="8">
          <tpl hier="1" item="6"/>
          <tpl hier="4" item="3"/>
          <tpl fld="3" item="22"/>
          <tpl fld="2" item="64"/>
          <tpl hier="9" item="1"/>
          <tpl hier="11" item="4"/>
          <tpl hier="12" item="7"/>
          <tpl fld="4" item="0"/>
        </tpls>
      </m>
      <m>
        <tpls c="8">
          <tpl hier="1" item="6"/>
          <tpl hier="4" item="3"/>
          <tpl fld="3" item="17"/>
          <tpl fld="2" item="64"/>
          <tpl hier="9" item="1"/>
          <tpl hier="11" item="4"/>
          <tpl hier="12" item="7"/>
          <tpl fld="4" item="0"/>
        </tpls>
      </m>
      <m>
        <tpls c="8">
          <tpl hier="1" item="6"/>
          <tpl hier="4" item="3"/>
          <tpl fld="3" item="21"/>
          <tpl fld="2" item="64"/>
          <tpl hier="9" item="1"/>
          <tpl hier="11" item="4"/>
          <tpl hier="12" item="7"/>
          <tpl fld="4" item="0"/>
        </tpls>
      </m>
      <m>
        <tpls c="8">
          <tpl hier="1" item="6"/>
          <tpl hier="4" item="3"/>
          <tpl fld="3" item="8"/>
          <tpl fld="2" item="33"/>
          <tpl hier="9" item="1"/>
          <tpl hier="11" item="4"/>
          <tpl hier="12" item="7"/>
          <tpl fld="4" item="0"/>
        </tpls>
      </m>
      <m>
        <tpls c="8">
          <tpl hier="1" item="6"/>
          <tpl hier="4" item="3"/>
          <tpl fld="3" item="7"/>
          <tpl fld="2" item="33"/>
          <tpl hier="9" item="1"/>
          <tpl hier="11" item="4"/>
          <tpl hier="12" item="7"/>
          <tpl fld="4" item="0"/>
        </tpls>
      </m>
      <m>
        <tpls c="8">
          <tpl hier="1" item="6"/>
          <tpl hier="4" item="3"/>
          <tpl fld="3" item="6"/>
          <tpl fld="2" item="33"/>
          <tpl hier="9" item="1"/>
          <tpl hier="11" item="4"/>
          <tpl hier="12" item="7"/>
          <tpl fld="4" item="0"/>
        </tpls>
      </m>
      <m>
        <tpls c="8">
          <tpl hier="1" item="6"/>
          <tpl hier="4" item="3"/>
          <tpl fld="3" item="5"/>
          <tpl fld="2" item="33"/>
          <tpl hier="9" item="1"/>
          <tpl hier="11" item="4"/>
          <tpl hier="12" item="7"/>
          <tpl fld="4" item="0"/>
        </tpls>
      </m>
      <m>
        <tpls c="8">
          <tpl hier="1" item="6"/>
          <tpl hier="4" item="3"/>
          <tpl fld="3" item="56"/>
          <tpl fld="2" item="43"/>
          <tpl hier="9" item="1"/>
          <tpl hier="11" item="4"/>
          <tpl hier="12" item="7"/>
          <tpl fld="4" item="0"/>
        </tpls>
      </m>
      <m>
        <tpls c="8">
          <tpl hier="1" item="6"/>
          <tpl hier="4" item="3"/>
          <tpl fld="3" item="0"/>
          <tpl fld="2" item="43"/>
          <tpl hier="9" item="1"/>
          <tpl hier="11" item="4"/>
          <tpl hier="12" item="7"/>
          <tpl fld="4" item="0"/>
        </tpls>
      </m>
      <m>
        <tpls c="8">
          <tpl hier="1" item="6"/>
          <tpl hier="4" item="3"/>
          <tpl fld="3" item="55"/>
          <tpl fld="2" item="43"/>
          <tpl hier="9" item="1"/>
          <tpl hier="11" item="4"/>
          <tpl hier="12" item="7"/>
          <tpl fld="4" item="0"/>
        </tpls>
      </m>
      <m>
        <tpls c="8">
          <tpl hier="1" item="6"/>
          <tpl hier="4" item="3"/>
          <tpl fld="3" item="35"/>
          <tpl fld="2" item="22"/>
          <tpl hier="9" item="1"/>
          <tpl hier="11" item="4"/>
          <tpl hier="12" item="7"/>
          <tpl fld="4" item="0"/>
        </tpls>
      </m>
      <m>
        <tpls c="8">
          <tpl hier="1" item="6"/>
          <tpl hier="4" item="3"/>
          <tpl fld="3" item="40"/>
          <tpl fld="2" item="22"/>
          <tpl hier="9" item="1"/>
          <tpl hier="11" item="4"/>
          <tpl hier="12" item="7"/>
          <tpl fld="4" item="0"/>
        </tpls>
      </m>
      <m>
        <tpls c="8">
          <tpl hier="1" item="6"/>
          <tpl hier="4" item="3"/>
          <tpl fld="3" item="50"/>
          <tpl fld="2" item="22"/>
          <tpl hier="9" item="1"/>
          <tpl hier="11" item="4"/>
          <tpl hier="12" item="7"/>
          <tpl fld="4" item="0"/>
        </tpls>
      </m>
      <m>
        <tpls c="8">
          <tpl hier="1" item="6"/>
          <tpl hier="4" item="3"/>
          <tpl fld="3" item="49"/>
          <tpl fld="2" item="22"/>
          <tpl hier="9" item="1"/>
          <tpl hier="11" item="4"/>
          <tpl hier="12" item="7"/>
          <tpl fld="4" item="0"/>
        </tpls>
      </m>
      <m>
        <tpls c="8">
          <tpl hier="1" item="6"/>
          <tpl hier="4" item="3"/>
          <tpl fld="3" item="37"/>
          <tpl fld="2" item="21"/>
          <tpl hier="9" item="1"/>
          <tpl hier="11" item="4"/>
          <tpl hier="12" item="7"/>
          <tpl fld="4" item="0"/>
        </tpls>
      </m>
      <m>
        <tpls c="8">
          <tpl hier="1" item="6"/>
          <tpl hier="4" item="3"/>
          <tpl fld="3" item="39"/>
          <tpl fld="2" item="21"/>
          <tpl hier="9" item="1"/>
          <tpl hier="11" item="4"/>
          <tpl hier="12" item="7"/>
          <tpl fld="4" item="0"/>
        </tpls>
      </m>
      <m>
        <tpls c="8">
          <tpl hier="1" item="6"/>
          <tpl hier="4" item="3"/>
          <tpl fld="3" item="28"/>
          <tpl fld="2" item="21"/>
          <tpl hier="9" item="1"/>
          <tpl hier="11" item="4"/>
          <tpl hier="12" item="7"/>
          <tpl fld="4" item="0"/>
        </tpls>
      </m>
      <m>
        <tpls c="8">
          <tpl hier="1" item="6"/>
          <tpl hier="4" item="3"/>
          <tpl fld="3" item="19"/>
          <tpl fld="2" item="21"/>
          <tpl hier="9" item="1"/>
          <tpl hier="11" item="4"/>
          <tpl hier="12" item="7"/>
          <tpl fld="4" item="0"/>
        </tpls>
      </m>
      <m>
        <tpls c="8">
          <tpl hier="1" item="6"/>
          <tpl hier="4" item="3"/>
          <tpl fld="3" item="26"/>
          <tpl fld="2" item="41"/>
          <tpl hier="9" item="1"/>
          <tpl hier="11" item="4"/>
          <tpl hier="12" item="7"/>
          <tpl fld="4" item="0"/>
        </tpls>
      </m>
      <m>
        <tpls c="8">
          <tpl hier="1" item="6"/>
          <tpl hier="4" item="3"/>
          <tpl fld="3" item="25"/>
          <tpl fld="2" item="41"/>
          <tpl hier="9" item="1"/>
          <tpl hier="11" item="4"/>
          <tpl hier="12" item="7"/>
          <tpl fld="4" item="0"/>
        </tpls>
      </m>
      <m>
        <tpls c="8">
          <tpl hier="1" item="6"/>
          <tpl hier="4" item="3"/>
          <tpl fld="3" item="24"/>
          <tpl fld="2" item="41"/>
          <tpl hier="9" item="1"/>
          <tpl hier="11" item="4"/>
          <tpl hier="12" item="7"/>
          <tpl fld="4" item="0"/>
        </tpls>
      </m>
      <m>
        <tpls c="8">
          <tpl hier="1" item="6"/>
          <tpl hier="4" item="3"/>
          <tpl fld="3" item="23"/>
          <tpl fld="2" item="41"/>
          <tpl hier="9" item="1"/>
          <tpl hier="11" item="4"/>
          <tpl hier="12" item="7"/>
          <tpl fld="4" item="0"/>
        </tpls>
      </m>
      <m>
        <tpls c="8">
          <tpl hier="1" item="6"/>
          <tpl hier="4" item="3"/>
          <tpl fld="3" item="10"/>
          <tpl fld="2" item="39"/>
          <tpl hier="9" item="1"/>
          <tpl hier="11" item="4"/>
          <tpl hier="12" item="7"/>
          <tpl fld="4" item="0"/>
        </tpls>
      </m>
      <m>
        <tpls c="8">
          <tpl hier="1" item="6"/>
          <tpl hier="4" item="3"/>
          <tpl fld="3" item="12"/>
          <tpl fld="2" item="39"/>
          <tpl hier="9" item="1"/>
          <tpl hier="11" item="4"/>
          <tpl hier="12" item="7"/>
          <tpl fld="4" item="0"/>
        </tpls>
      </m>
      <m>
        <tpls c="8">
          <tpl hier="1" item="6"/>
          <tpl hier="4" item="3"/>
          <tpl fld="3" item="11"/>
          <tpl fld="2" item="39"/>
          <tpl hier="9" item="1"/>
          <tpl hier="11" item="4"/>
          <tpl hier="12" item="7"/>
          <tpl fld="4" item="0"/>
        </tpls>
      </m>
      <m>
        <tpls c="8">
          <tpl hier="1" item="6"/>
          <tpl hier="4" item="3"/>
          <tpl fld="3" item="9"/>
          <tpl fld="2" item="39"/>
          <tpl hier="9" item="1"/>
          <tpl hier="11" item="4"/>
          <tpl hier="12" item="7"/>
          <tpl fld="4" item="0"/>
        </tpls>
      </m>
      <m>
        <tpls c="8">
          <tpl hier="1" item="6"/>
          <tpl hier="4" item="3"/>
          <tpl fld="3" item="57"/>
          <tpl fld="2" item="14"/>
          <tpl hier="9" item="1"/>
          <tpl hier="11" item="4"/>
          <tpl hier="12" item="7"/>
          <tpl fld="4" item="0"/>
        </tpls>
      </m>
      <m>
        <tpls c="8">
          <tpl hier="1" item="6"/>
          <tpl hier="4" item="3"/>
          <tpl fld="3" item="3"/>
          <tpl fld="2" item="14"/>
          <tpl hier="9" item="1"/>
          <tpl hier="11" item="4"/>
          <tpl hier="12" item="7"/>
          <tpl fld="4" item="0"/>
        </tpls>
      </m>
      <m>
        <tpls c="8">
          <tpl hier="1" item="6"/>
          <tpl hier="4" item="3"/>
          <tpl fld="3" item="1"/>
          <tpl fld="2" item="14"/>
          <tpl hier="9" item="1"/>
          <tpl hier="11" item="4"/>
          <tpl hier="12" item="7"/>
          <tpl fld="4" item="0"/>
        </tpls>
      </m>
      <m>
        <tpls c="8">
          <tpl hier="1" item="6"/>
          <tpl hier="4" item="3"/>
          <tpl fld="3" item="20"/>
          <tpl fld="2" item="31"/>
          <tpl hier="9" item="1"/>
          <tpl hier="11" item="4"/>
          <tpl hier="12" item="7"/>
          <tpl fld="4" item="0"/>
        </tpls>
      </m>
      <m>
        <tpls c="8">
          <tpl hier="1" item="6"/>
          <tpl hier="4" item="3"/>
          <tpl fld="3" item="51"/>
          <tpl fld="2" item="31"/>
          <tpl hier="9" item="1"/>
          <tpl hier="11" item="4"/>
          <tpl hier="12" item="7"/>
          <tpl fld="4" item="0"/>
        </tpls>
      </m>
      <m>
        <tpls c="8">
          <tpl hier="1" item="6"/>
          <tpl hier="4" item="3"/>
          <tpl fld="3" item="38"/>
          <tpl fld="2" item="31"/>
          <tpl hier="9" item="1"/>
          <tpl hier="11" item="4"/>
          <tpl hier="12" item="7"/>
          <tpl fld="4" item="0"/>
        </tpls>
      </m>
      <m>
        <tpls c="8">
          <tpl hier="1" item="6"/>
          <tpl hier="4" item="3"/>
          <tpl fld="3" item="44"/>
          <tpl fld="2" item="29"/>
          <tpl hier="9" item="1"/>
          <tpl hier="11" item="4"/>
          <tpl hier="12" item="7"/>
          <tpl fld="4" item="0"/>
        </tpls>
      </m>
      <m>
        <tpls c="8">
          <tpl hier="1" item="6"/>
          <tpl hier="4" item="3"/>
          <tpl fld="3" item="43"/>
          <tpl fld="2" item="29"/>
          <tpl hier="9" item="1"/>
          <tpl hier="11" item="4"/>
          <tpl hier="12" item="7"/>
          <tpl fld="4" item="0"/>
        </tpls>
      </m>
      <m>
        <tpls c="8">
          <tpl hier="1" item="6"/>
          <tpl hier="4" item="3"/>
          <tpl fld="3" item="42"/>
          <tpl fld="2" item="29"/>
          <tpl hier="9" item="1"/>
          <tpl hier="11" item="4"/>
          <tpl hier="12" item="7"/>
          <tpl fld="4" item="0"/>
        </tpls>
      </m>
      <m>
        <tpls c="8">
          <tpl hier="1" item="6"/>
          <tpl hier="4" item="3"/>
          <tpl fld="3" item="41"/>
          <tpl fld="2" item="29"/>
          <tpl hier="9" item="1"/>
          <tpl hier="11" item="4"/>
          <tpl hier="12" item="7"/>
          <tpl fld="4" item="0"/>
        </tpls>
      </m>
      <m>
        <tpls c="8">
          <tpl hier="1" item="6"/>
          <tpl hier="4" item="3"/>
          <tpl fld="3" item="32"/>
          <tpl fld="2" item="27"/>
          <tpl hier="9" item="1"/>
          <tpl hier="11" item="4"/>
          <tpl hier="12" item="7"/>
          <tpl fld="4" item="0"/>
        </tpls>
      </m>
      <m>
        <tpls c="8">
          <tpl hier="1" item="6"/>
          <tpl hier="4" item="3"/>
          <tpl fld="3" item="31"/>
          <tpl fld="2" item="27"/>
          <tpl hier="9" item="1"/>
          <tpl hier="11" item="4"/>
          <tpl hier="12" item="7"/>
          <tpl fld="4" item="0"/>
        </tpls>
      </m>
      <m>
        <tpls c="8">
          <tpl hier="1" item="6"/>
          <tpl hier="4" item="3"/>
          <tpl fld="3" item="30"/>
          <tpl fld="2" item="27"/>
          <tpl hier="9" item="1"/>
          <tpl hier="11" item="4"/>
          <tpl hier="12" item="7"/>
          <tpl fld="4" item="0"/>
        </tpls>
      </m>
      <m>
        <tpls c="8">
          <tpl hier="1" item="6"/>
          <tpl hier="4" item="3"/>
          <tpl fld="3" item="29"/>
          <tpl fld="2" item="27"/>
          <tpl hier="9" item="1"/>
          <tpl hier="11" item="4"/>
          <tpl hier="12" item="7"/>
          <tpl fld="4" item="0"/>
        </tpls>
      </m>
      <m>
        <tpls c="8">
          <tpl hier="1" item="6"/>
          <tpl hier="4" item="3"/>
          <tpl fld="3" item="16"/>
          <tpl fld="2" item="26"/>
          <tpl hier="9" item="1"/>
          <tpl hier="11" item="4"/>
          <tpl hier="12" item="7"/>
          <tpl fld="4" item="0"/>
        </tpls>
      </m>
      <m>
        <tpls c="8">
          <tpl hier="1" item="6"/>
          <tpl hier="4" item="3"/>
          <tpl fld="3" item="15"/>
          <tpl fld="2" item="26"/>
          <tpl hier="9" item="1"/>
          <tpl hier="11" item="4"/>
          <tpl hier="12" item="7"/>
          <tpl fld="4" item="0"/>
        </tpls>
      </m>
      <m>
        <tpls c="8">
          <tpl hier="1" item="6"/>
          <tpl hier="4" item="3"/>
          <tpl fld="3" item="14"/>
          <tpl fld="2" item="26"/>
          <tpl hier="9" item="1"/>
          <tpl hier="11" item="4"/>
          <tpl hier="12" item="7"/>
          <tpl fld="4" item="0"/>
        </tpls>
      </m>
      <m>
        <tpls c="8">
          <tpl hier="1" item="6"/>
          <tpl hier="4" item="3"/>
          <tpl fld="3" item="13"/>
          <tpl fld="2" item="26"/>
          <tpl hier="9" item="1"/>
          <tpl hier="11" item="4"/>
          <tpl hier="12" item="7"/>
          <tpl fld="4" item="0"/>
        </tpls>
      </m>
      <m>
        <tpls c="8">
          <tpl hier="1" item="6"/>
          <tpl hier="4" item="3"/>
          <tpl fld="3" item="4"/>
          <tpl fld="2" item="24"/>
          <tpl hier="9" item="1"/>
          <tpl hier="11" item="4"/>
          <tpl hier="12" item="7"/>
          <tpl fld="4" item="0"/>
        </tpls>
      </m>
      <m>
        <tpls c="8">
          <tpl hier="1" item="6"/>
          <tpl hier="4" item="3"/>
          <tpl fld="3" item="58"/>
          <tpl fld="2" item="24"/>
          <tpl hier="9" item="1"/>
          <tpl hier="11" item="4"/>
          <tpl hier="12" item="7"/>
          <tpl fld="4" item="0"/>
        </tpls>
      </m>
      <m>
        <tpls c="8">
          <tpl hier="1" item="6"/>
          <tpl hier="4" item="3"/>
          <tpl fld="3" item="2"/>
          <tpl fld="2" item="24"/>
          <tpl hier="9" item="1"/>
          <tpl hier="11" item="4"/>
          <tpl hier="12" item="7"/>
          <tpl fld="4" item="0"/>
        </tpls>
      </m>
      <m>
        <tpls c="8">
          <tpl hier="1" item="6"/>
          <tpl hier="4" item="3"/>
          <tpl fld="3" item="54"/>
          <tpl fld="2" item="17"/>
          <tpl hier="9" item="1"/>
          <tpl hier="11" item="4"/>
          <tpl hier="12" item="7"/>
          <tpl fld="4" item="0"/>
        </tpls>
      </m>
      <m>
        <tpls c="8">
          <tpl hier="1" item="6"/>
          <tpl hier="4" item="3"/>
          <tpl fld="3" item="53"/>
          <tpl fld="2" item="17"/>
          <tpl hier="9" item="1"/>
          <tpl hier="11" item="4"/>
          <tpl hier="12" item="7"/>
          <tpl fld="4" item="0"/>
        </tpls>
      </m>
      <m>
        <tpls c="8">
          <tpl hier="1" item="6"/>
          <tpl hier="4" item="3"/>
          <tpl fld="3" item="52"/>
          <tpl fld="2" item="17"/>
          <tpl hier="9" item="1"/>
          <tpl hier="11" item="4"/>
          <tpl hier="12" item="7"/>
          <tpl fld="4" item="0"/>
        </tpls>
      </m>
      <m>
        <tpls c="8">
          <tpl hier="1" item="6"/>
          <tpl hier="4" item="3"/>
          <tpl fld="3" item="48"/>
          <tpl fld="2" item="13"/>
          <tpl hier="9" item="1"/>
          <tpl hier="11" item="4"/>
          <tpl hier="12" item="7"/>
          <tpl fld="4" item="0"/>
        </tpls>
      </m>
      <m>
        <tpls c="8">
          <tpl hier="1" item="6"/>
          <tpl hier="4" item="3"/>
          <tpl fld="3" item="46"/>
          <tpl fld="2" item="13"/>
          <tpl hier="9" item="1"/>
          <tpl hier="11" item="4"/>
          <tpl hier="12" item="7"/>
          <tpl fld="4" item="0"/>
        </tpls>
      </m>
      <m>
        <tpls c="8">
          <tpl hier="1" item="6"/>
          <tpl hier="4" item="3"/>
          <tpl fld="3" item="45"/>
          <tpl fld="2" item="13"/>
          <tpl hier="9" item="1"/>
          <tpl hier="11" item="4"/>
          <tpl hier="12" item="7"/>
          <tpl fld="4" item="0"/>
        </tpls>
      </m>
      <m>
        <tpls c="8">
          <tpl hier="1" item="6"/>
          <tpl hier="4" item="3"/>
          <tpl fld="3" item="47"/>
          <tpl fld="2" item="13"/>
          <tpl hier="9" item="1"/>
          <tpl hier="11" item="4"/>
          <tpl hier="12" item="7"/>
          <tpl fld="4" item="0"/>
        </tpls>
      </m>
      <m>
        <tpls c="8">
          <tpl hier="1" item="6"/>
          <tpl hier="4" item="3"/>
          <tpl fld="3" item="34"/>
          <tpl fld="2" item="23"/>
          <tpl hier="9" item="1"/>
          <tpl hier="11" item="4"/>
          <tpl hier="12" item="7"/>
          <tpl fld="4" item="0"/>
        </tpls>
      </m>
      <m>
        <tpls c="8">
          <tpl hier="1" item="6"/>
          <tpl hier="4" item="3"/>
          <tpl fld="3" item="36"/>
          <tpl fld="2" item="23"/>
          <tpl hier="9" item="1"/>
          <tpl hier="11" item="4"/>
          <tpl hier="12" item="7"/>
          <tpl fld="4" item="0"/>
        </tpls>
      </m>
      <m>
        <tpls c="8">
          <tpl hier="1" item="6"/>
          <tpl hier="4" item="3"/>
          <tpl fld="3" item="27"/>
          <tpl fld="2" item="23"/>
          <tpl hier="9" item="1"/>
          <tpl hier="11" item="4"/>
          <tpl hier="12" item="7"/>
          <tpl fld="4" item="0"/>
        </tpls>
      </m>
      <m>
        <tpls c="8">
          <tpl hier="1" item="6"/>
          <tpl hier="4" item="3"/>
          <tpl fld="3" item="33"/>
          <tpl fld="2" item="23"/>
          <tpl hier="9" item="1"/>
          <tpl hier="11" item="4"/>
          <tpl hier="12" item="7"/>
          <tpl fld="4" item="0"/>
        </tpls>
      </m>
      <m>
        <tpls c="8">
          <tpl hier="1" item="6"/>
          <tpl hier="4" item="3"/>
          <tpl fld="3" item="18"/>
          <tpl fld="2" item="30"/>
          <tpl hier="9" item="1"/>
          <tpl hier="11" item="4"/>
          <tpl hier="12" item="7"/>
          <tpl fld="4" item="0"/>
        </tpls>
      </m>
      <m>
        <tpls c="8">
          <tpl hier="1" item="6"/>
          <tpl hier="4" item="3"/>
          <tpl fld="3" item="22"/>
          <tpl fld="2" item="30"/>
          <tpl hier="9" item="1"/>
          <tpl hier="11" item="4"/>
          <tpl hier="12" item="7"/>
          <tpl fld="4" item="0"/>
        </tpls>
      </m>
      <m>
        <tpls c="8">
          <tpl hier="1" item="6"/>
          <tpl hier="4" item="3"/>
          <tpl fld="3" item="17"/>
          <tpl fld="2" item="30"/>
          <tpl hier="9" item="1"/>
          <tpl hier="11" item="4"/>
          <tpl hier="12" item="7"/>
          <tpl fld="4" item="0"/>
        </tpls>
      </m>
      <m>
        <tpls c="8">
          <tpl hier="1" item="6"/>
          <tpl hier="4" item="3"/>
          <tpl fld="3" item="43"/>
          <tpl fld="2" item="45"/>
          <tpl hier="9" item="1"/>
          <tpl hier="11" item="4"/>
          <tpl hier="12" item="7"/>
          <tpl fld="4" item="0"/>
        </tpls>
      </m>
      <m>
        <tpls c="8">
          <tpl hier="1" item="6"/>
          <tpl hier="4" item="3"/>
          <tpl fld="3" item="30"/>
          <tpl fld="2" item="45"/>
          <tpl hier="9" item="1"/>
          <tpl hier="11" item="4"/>
          <tpl hier="12" item="7"/>
          <tpl fld="4" item="0"/>
        </tpls>
      </m>
      <m>
        <tpls c="8">
          <tpl hier="1" item="6"/>
          <tpl hier="4" item="3"/>
          <tpl fld="3" item="9"/>
          <tpl fld="2" item="45"/>
          <tpl hier="9" item="1"/>
          <tpl hier="11" item="4"/>
          <tpl hier="12" item="7"/>
          <tpl fld="4" item="0"/>
        </tpls>
      </m>
      <m>
        <tpls c="8">
          <tpl hier="1" item="6"/>
          <tpl hier="4" item="3"/>
          <tpl fld="3" item="46"/>
          <tpl fld="2" item="25"/>
          <tpl hier="9" item="1"/>
          <tpl hier="11" item="4"/>
          <tpl hier="12" item="7"/>
          <tpl fld="4" item="0"/>
        </tpls>
      </m>
      <m>
        <tpls c="8">
          <tpl hier="1" item="6"/>
          <tpl hier="4" item="3"/>
          <tpl fld="3" item="27"/>
          <tpl fld="2" item="25"/>
          <tpl hier="9" item="1"/>
          <tpl hier="11" item="4"/>
          <tpl hier="12" item="7"/>
          <tpl fld="4" item="0"/>
        </tpls>
      </m>
      <m>
        <tpls c="8">
          <tpl hier="1" item="6"/>
          <tpl hier="4" item="3"/>
          <tpl fld="3" item="21"/>
          <tpl fld="2" item="25"/>
          <tpl hier="9" item="1"/>
          <tpl hier="11" item="4"/>
          <tpl hier="12" item="7"/>
          <tpl fld="4" item="0"/>
        </tpls>
      </m>
      <m>
        <tpls c="8">
          <tpl hier="1" item="6"/>
          <tpl hier="4" item="3"/>
          <tpl fld="3" item="54"/>
          <tpl fld="2" item="38"/>
          <tpl hier="9" item="1"/>
          <tpl hier="11" item="4"/>
          <tpl hier="12" item="7"/>
          <tpl fld="4" item="0"/>
        </tpls>
      </m>
      <m>
        <tpls c="8">
          <tpl hier="1" item="6"/>
          <tpl hier="4" item="3"/>
          <tpl fld="3" item="42"/>
          <tpl fld="2" item="38"/>
          <tpl hier="9" item="1"/>
          <tpl hier="11" item="4"/>
          <tpl hier="12" item="7"/>
          <tpl fld="4" item="0"/>
        </tpls>
      </m>
      <m>
        <tpls c="8">
          <tpl hier="1" item="6"/>
          <tpl hier="4" item="3"/>
          <tpl fld="3" item="23"/>
          <tpl fld="2" item="38"/>
          <tpl hier="9" item="1"/>
          <tpl hier="11" item="4"/>
          <tpl hier="12" item="7"/>
          <tpl fld="4" item="0"/>
        </tpls>
      </m>
      <m>
        <tpls c="8">
          <tpl hier="1" item="6"/>
          <tpl hier="4" item="3"/>
          <tpl fld="3" item="57"/>
          <tpl fld="2" item="16"/>
          <tpl hier="9" item="1"/>
          <tpl hier="11" item="4"/>
          <tpl hier="12" item="7"/>
          <tpl fld="4" item="0"/>
        </tpls>
      </m>
      <m>
        <tpls c="8">
          <tpl hier="1" item="6"/>
          <tpl hier="4" item="3"/>
          <tpl fld="3" item="50"/>
          <tpl fld="2" item="16"/>
          <tpl hier="9" item="1"/>
          <tpl hier="11" item="4"/>
          <tpl hier="12" item="7"/>
          <tpl fld="4" item="0"/>
        </tpls>
      </m>
      <m>
        <tpls c="8">
          <tpl hier="1" item="6"/>
          <tpl hier="4" item="3"/>
          <tpl fld="3" item="19"/>
          <tpl fld="2" item="16"/>
          <tpl hier="9" item="1"/>
          <tpl hier="11" item="4"/>
          <tpl hier="12" item="7"/>
          <tpl fld="4" item="0"/>
        </tpls>
      </m>
      <m>
        <tpls c="8">
          <tpl hier="1" item="6"/>
          <tpl hier="4" item="3"/>
          <tpl fld="3" item="4"/>
          <tpl fld="2" item="10"/>
          <tpl hier="9" item="1"/>
          <tpl hier="11" item="4"/>
          <tpl hier="12" item="7"/>
          <tpl fld="4" item="0"/>
        </tpls>
      </m>
      <m>
        <tpls c="8">
          <tpl hier="1" item="6"/>
          <tpl hier="4" item="3"/>
          <tpl fld="3" item="53"/>
          <tpl fld="2" item="10"/>
          <tpl hier="9" item="1"/>
          <tpl hier="11" item="4"/>
          <tpl hier="12" item="7"/>
          <tpl fld="4" item="0"/>
        </tpls>
      </m>
      <m>
        <tpls c="8">
          <tpl hier="1" item="6"/>
          <tpl hier="4" item="3"/>
          <tpl fld="3" item="47"/>
          <tpl fld="2" item="10"/>
          <tpl hier="9" item="1"/>
          <tpl hier="11" item="4"/>
          <tpl hier="12" item="7"/>
          <tpl fld="4" item="0"/>
        </tpls>
      </m>
      <m>
        <tpls c="8">
          <tpl hier="1" item="6"/>
          <tpl hier="4" item="3"/>
          <tpl fld="3" item="16"/>
          <tpl fld="2" item="12"/>
          <tpl hier="9" item="1"/>
          <tpl hier="11" item="4"/>
          <tpl hier="12" item="7"/>
          <tpl fld="4" item="0"/>
        </tpls>
      </m>
      <m>
        <tpls c="8">
          <tpl hier="1" item="6"/>
          <tpl hier="4" item="3"/>
          <tpl fld="3" item="53"/>
          <tpl fld="2" item="12"/>
          <tpl hier="9" item="1"/>
          <tpl hier="11" item="4"/>
          <tpl hier="12" item="7"/>
          <tpl fld="4" item="0"/>
        </tpls>
      </m>
      <m>
        <tpls c="8">
          <tpl hier="1" item="6"/>
          <tpl hier="4" item="3"/>
          <tpl fld="3" item="41"/>
          <tpl fld="2" item="12"/>
          <tpl hier="9" item="1"/>
          <tpl hier="11" item="4"/>
          <tpl hier="12" item="7"/>
          <tpl fld="4" item="0"/>
        </tpls>
      </m>
      <m>
        <tpls c="8">
          <tpl hier="1" item="6"/>
          <tpl hier="4" item="3"/>
          <tpl fld="3" item="8"/>
          <tpl fld="2" item="18"/>
          <tpl hier="9" item="1"/>
          <tpl hier="11" item="4"/>
          <tpl hier="12" item="7"/>
          <tpl fld="4" item="0"/>
        </tpls>
      </m>
      <m>
        <tpls c="8">
          <tpl hier="1" item="6"/>
          <tpl hier="4" item="3"/>
          <tpl fld="3" item="45"/>
          <tpl fld="2" item="18"/>
          <tpl hier="9" item="1"/>
          <tpl hier="11" item="4"/>
          <tpl hier="12" item="7"/>
          <tpl fld="4" item="0"/>
        </tpls>
      </m>
      <m>
        <tpls c="8">
          <tpl hier="1" item="6"/>
          <tpl hier="4" item="3"/>
          <tpl fld="3" item="23"/>
          <tpl fld="2" item="18"/>
          <tpl hier="9" item="1"/>
          <tpl hier="11" item="4"/>
          <tpl hier="12" item="7"/>
          <tpl fld="4" item="0"/>
        </tpls>
      </m>
      <m>
        <tpls c="8">
          <tpl hier="1" item="6"/>
          <tpl hier="4" item="3"/>
          <tpl fld="3" item="46"/>
          <tpl fld="2" item="20"/>
          <tpl hier="9" item="1"/>
          <tpl hier="11" item="4"/>
          <tpl hier="12" item="7"/>
          <tpl fld="4" item="0"/>
        </tpls>
      </m>
      <m>
        <tpls c="8">
          <tpl hier="1" item="6"/>
          <tpl hier="4" item="3"/>
          <tpl fld="3" item="17"/>
          <tpl fld="2" item="20"/>
          <tpl hier="9" item="1"/>
          <tpl hier="11" item="4"/>
          <tpl hier="12" item="7"/>
          <tpl fld="4" item="0"/>
        </tpls>
      </m>
      <m>
        <tpls c="8">
          <tpl hier="1" item="6"/>
          <tpl hier="4" item="3"/>
          <tpl fld="3" item="48"/>
          <tpl fld="2" item="32"/>
          <tpl hier="9" item="1"/>
          <tpl hier="11" item="4"/>
          <tpl hier="12" item="7"/>
          <tpl fld="4" item="0"/>
        </tpls>
      </m>
      <m>
        <tpls c="8">
          <tpl hier="1" item="6"/>
          <tpl hier="4" item="3"/>
          <tpl fld="3" item="50"/>
          <tpl fld="2" item="32"/>
          <tpl hier="9" item="1"/>
          <tpl hier="11" item="4"/>
          <tpl hier="12" item="7"/>
          <tpl fld="4" item="0"/>
        </tpls>
      </m>
      <m>
        <tpls c="8">
          <tpl hier="1" item="6"/>
          <tpl hier="4" item="3"/>
          <tpl fld="3" item="44"/>
          <tpl fld="2" item="9"/>
          <tpl hier="9" item="1"/>
          <tpl hier="11" item="4"/>
          <tpl hier="12" item="7"/>
          <tpl fld="4" item="0"/>
        </tpls>
      </m>
      <m>
        <tpls c="8">
          <tpl hier="1" item="6"/>
          <tpl hier="4" item="3"/>
          <tpl fld="3" item="42"/>
          <tpl fld="2" item="9"/>
          <tpl hier="9" item="1"/>
          <tpl hier="11" item="4"/>
          <tpl hier="12" item="7"/>
          <tpl fld="4" item="0"/>
        </tpls>
      </m>
      <m>
        <tpls c="8">
          <tpl hier="1" item="6"/>
          <tpl hier="4" item="3"/>
          <tpl fld="3" item="32"/>
          <tpl fld="2" item="11"/>
          <tpl hier="9" item="1"/>
          <tpl hier="11" item="4"/>
          <tpl hier="12" item="7"/>
          <tpl fld="4" item="0"/>
        </tpls>
      </m>
      <m>
        <tpls c="8">
          <tpl hier="1" item="6"/>
          <tpl hier="4" item="3"/>
          <tpl fld="3" item="6"/>
          <tpl fld="2" item="11"/>
          <tpl hier="9" item="1"/>
          <tpl hier="11" item="4"/>
          <tpl hier="12" item="7"/>
          <tpl fld="4" item="0"/>
        </tpls>
      </m>
      <m>
        <tpls c="8">
          <tpl hier="1" item="6"/>
          <tpl hier="4" item="3"/>
          <tpl fld="3" item="36"/>
          <tpl fld="2" item="15"/>
          <tpl hier="9" item="1"/>
          <tpl hier="11" item="4"/>
          <tpl hier="12" item="7"/>
          <tpl fld="4" item="0"/>
        </tpls>
      </m>
      <m>
        <tpls c="8">
          <tpl hier="1" item="6"/>
          <tpl hier="4" item="3"/>
          <tpl fld="3" item="18"/>
          <tpl fld="2" item="19"/>
          <tpl hier="9" item="1"/>
          <tpl hier="11" item="4"/>
          <tpl hier="12" item="7"/>
          <tpl fld="4" item="0"/>
        </tpls>
      </m>
      <m>
        <tpls c="8">
          <tpl hier="1" item="6"/>
          <tpl hier="4" item="3"/>
          <tpl fld="3" item="10"/>
          <tpl fld="2" item="2"/>
          <tpl hier="9" item="1"/>
          <tpl hier="11" item="4"/>
          <tpl hier="12" item="7"/>
          <tpl fld="4" item="0"/>
        </tpls>
      </m>
      <m>
        <tpls c="8">
          <tpl hier="1" item="6"/>
          <tpl hier="4" item="3"/>
          <tpl fld="3" item="27"/>
          <tpl fld="2" item="6"/>
          <tpl hier="9" item="1"/>
          <tpl hier="11" item="4"/>
          <tpl hier="12" item="7"/>
          <tpl fld="4" item="0"/>
        </tpls>
      </m>
      <m>
        <tpls c="8">
          <tpl hier="1" item="6"/>
          <tpl hier="4" item="3"/>
          <tpl fld="3" item="15"/>
          <tpl fld="2" item="1"/>
          <tpl hier="9" item="1"/>
          <tpl hier="11" item="4"/>
          <tpl hier="12" item="7"/>
          <tpl fld="4" item="0"/>
        </tpls>
      </m>
      <m>
        <tpls c="8">
          <tpl hier="1" item="6"/>
          <tpl hier="4" item="3"/>
          <tpl fld="3" item="8"/>
          <tpl fld="2" item="7"/>
          <tpl hier="9" item="1"/>
          <tpl hier="11" item="4"/>
          <tpl hier="12" item="7"/>
          <tpl fld="4" item="0"/>
        </tpls>
      </m>
      <m>
        <tpls c="8">
          <tpl hier="1" item="6"/>
          <tpl hier="4" item="3"/>
          <tpl fld="3" item="54"/>
          <tpl fld="2" item="43"/>
          <tpl hier="9" item="1"/>
          <tpl hier="11" item="4"/>
          <tpl hier="12" item="7"/>
          <tpl fld="4" item="0"/>
        </tpls>
      </m>
      <m>
        <tpls c="8">
          <tpl hier="1" item="6"/>
          <tpl hier="4" item="3"/>
          <tpl fld="3" item="53"/>
          <tpl fld="2" item="43"/>
          <tpl hier="9" item="1"/>
          <tpl hier="11" item="4"/>
          <tpl hier="12" item="7"/>
          <tpl fld="4" item="0"/>
        </tpls>
      </m>
      <m>
        <tpls c="8">
          <tpl hier="1" item="6"/>
          <tpl hier="4" item="3"/>
          <tpl fld="3" item="52"/>
          <tpl fld="2" item="43"/>
          <tpl hier="9" item="1"/>
          <tpl hier="11" item="4"/>
          <tpl hier="12" item="7"/>
          <tpl fld="4" item="0"/>
        </tpls>
      </m>
      <m>
        <tpls c="8">
          <tpl hier="1" item="6"/>
          <tpl hier="4" item="3"/>
          <tpl fld="3" item="48"/>
          <tpl fld="2" item="22"/>
          <tpl hier="9" item="1"/>
          <tpl hier="11" item="4"/>
          <tpl hier="12" item="7"/>
          <tpl fld="4" item="0"/>
        </tpls>
      </m>
      <m>
        <tpls c="8">
          <tpl hier="1" item="6"/>
          <tpl hier="4" item="3"/>
          <tpl fld="3" item="46"/>
          <tpl fld="2" item="22"/>
          <tpl hier="9" item="1"/>
          <tpl hier="11" item="4"/>
          <tpl hier="12" item="7"/>
          <tpl fld="4" item="0"/>
        </tpls>
      </m>
      <m>
        <tpls c="8">
          <tpl hier="1" item="6"/>
          <tpl hier="4" item="3"/>
          <tpl fld="3" item="45"/>
          <tpl fld="2" item="22"/>
          <tpl hier="9" item="1"/>
          <tpl hier="11" item="4"/>
          <tpl hier="12" item="7"/>
          <tpl fld="4" item="0"/>
        </tpls>
      </m>
      <m>
        <tpls c="8">
          <tpl hier="1" item="6"/>
          <tpl hier="4" item="3"/>
          <tpl fld="3" item="47"/>
          <tpl fld="2" item="22"/>
          <tpl hier="9" item="1"/>
          <tpl hier="11" item="4"/>
          <tpl hier="12" item="7"/>
          <tpl fld="4" item="0"/>
        </tpls>
      </m>
      <m>
        <tpls c="8">
          <tpl hier="1" item="6"/>
          <tpl hier="4" item="3"/>
          <tpl fld="3" item="34"/>
          <tpl fld="2" item="21"/>
          <tpl hier="9" item="1"/>
          <tpl hier="11" item="4"/>
          <tpl hier="12" item="7"/>
          <tpl fld="4" item="0"/>
        </tpls>
      </m>
      <m>
        <tpls c="8">
          <tpl hier="1" item="6"/>
          <tpl hier="4" item="3"/>
          <tpl fld="3" item="36"/>
          <tpl fld="2" item="21"/>
          <tpl hier="9" item="1"/>
          <tpl hier="11" item="4"/>
          <tpl hier="12" item="7"/>
          <tpl fld="4" item="0"/>
        </tpls>
      </m>
      <m>
        <tpls c="8">
          <tpl hier="1" item="6"/>
          <tpl hier="4" item="3"/>
          <tpl fld="3" item="27"/>
          <tpl fld="2" item="21"/>
          <tpl hier="9" item="1"/>
          <tpl hier="11" item="4"/>
          <tpl hier="12" item="7"/>
          <tpl fld="4" item="0"/>
        </tpls>
      </m>
      <m>
        <tpls c="8">
          <tpl hier="1" item="6"/>
          <tpl hier="4" item="3"/>
          <tpl fld="3" item="33"/>
          <tpl fld="2" item="21"/>
          <tpl hier="9" item="1"/>
          <tpl hier="11" item="4"/>
          <tpl hier="12" item="7"/>
          <tpl fld="4" item="0"/>
        </tpls>
      </m>
      <m>
        <tpls c="8">
          <tpl hier="1" item="6"/>
          <tpl hier="4" item="3"/>
          <tpl fld="3" item="18"/>
          <tpl fld="2" item="41"/>
          <tpl hier="9" item="1"/>
          <tpl hier="11" item="4"/>
          <tpl hier="12" item="7"/>
          <tpl fld="4" item="0"/>
        </tpls>
      </m>
      <m>
        <tpls c="8">
          <tpl hier="1" item="6"/>
          <tpl hier="4" item="3"/>
          <tpl fld="3" item="22"/>
          <tpl fld="2" item="41"/>
          <tpl hier="9" item="1"/>
          <tpl hier="11" item="4"/>
          <tpl hier="12" item="7"/>
          <tpl fld="4" item="0"/>
        </tpls>
      </m>
      <m>
        <tpls c="8">
          <tpl hier="1" item="6"/>
          <tpl hier="4" item="3"/>
          <tpl fld="3" item="17"/>
          <tpl fld="2" item="41"/>
          <tpl hier="9" item="1"/>
          <tpl hier="11" item="4"/>
          <tpl hier="12" item="7"/>
          <tpl fld="4" item="0"/>
        </tpls>
      </m>
      <m>
        <tpls c="8">
          <tpl hier="1" item="6"/>
          <tpl hier="4" item="3"/>
          <tpl fld="3" item="21"/>
          <tpl fld="2" item="41"/>
          <tpl hier="9" item="1"/>
          <tpl hier="11" item="4"/>
          <tpl hier="12" item="7"/>
          <tpl fld="4" item="0"/>
        </tpls>
      </m>
      <m>
        <tpls c="8">
          <tpl hier="1" item="6"/>
          <tpl hier="4" item="3"/>
          <tpl fld="3" item="8"/>
          <tpl fld="2" item="39"/>
          <tpl hier="9" item="1"/>
          <tpl hier="11" item="4"/>
          <tpl hier="12" item="7"/>
          <tpl fld="4" item="0"/>
        </tpls>
      </m>
      <m>
        <tpls c="8">
          <tpl hier="1" item="6"/>
          <tpl hier="4" item="3"/>
          <tpl fld="3" item="7"/>
          <tpl fld="2" item="39"/>
          <tpl hier="9" item="1"/>
          <tpl hier="11" item="4"/>
          <tpl hier="12" item="7"/>
          <tpl fld="4" item="0"/>
        </tpls>
      </m>
      <m>
        <tpls c="8">
          <tpl hier="1" item="6"/>
          <tpl hier="4" item="3"/>
          <tpl fld="3" item="6"/>
          <tpl fld="2" item="39"/>
          <tpl hier="9" item="1"/>
          <tpl hier="11" item="4"/>
          <tpl hier="12" item="7"/>
          <tpl fld="4" item="0"/>
        </tpls>
      </m>
      <m>
        <tpls c="8">
          <tpl hier="1" item="6"/>
          <tpl hier="4" item="3"/>
          <tpl fld="3" item="5"/>
          <tpl fld="2" item="39"/>
          <tpl hier="9" item="1"/>
          <tpl hier="11" item="4"/>
          <tpl hier="12" item="7"/>
          <tpl fld="4" item="0"/>
        </tpls>
      </m>
      <m>
        <tpls c="8">
          <tpl hier="1" item="6"/>
          <tpl hier="4" item="3"/>
          <tpl fld="3" item="56"/>
          <tpl fld="2" item="14"/>
          <tpl hier="9" item="1"/>
          <tpl hier="11" item="4"/>
          <tpl hier="12" item="7"/>
          <tpl fld="4" item="0"/>
        </tpls>
      </m>
      <m>
        <tpls c="8">
          <tpl hier="1" item="6"/>
          <tpl hier="4" item="3"/>
          <tpl fld="3" item="0"/>
          <tpl fld="2" item="14"/>
          <tpl hier="9" item="1"/>
          <tpl hier="11" item="4"/>
          <tpl hier="12" item="7"/>
          <tpl fld="4" item="0"/>
        </tpls>
      </m>
      <m>
        <tpls c="8">
          <tpl hier="1" item="6"/>
          <tpl hier="4" item="3"/>
          <tpl fld="3" item="55"/>
          <tpl fld="2" item="14"/>
          <tpl hier="9" item="1"/>
          <tpl hier="11" item="4"/>
          <tpl hier="12" item="7"/>
          <tpl fld="4" item="0"/>
        </tpls>
      </m>
      <m>
        <tpls c="8">
          <tpl hier="1" item="6"/>
          <tpl hier="4" item="3"/>
          <tpl fld="3" item="35"/>
          <tpl fld="2" item="31"/>
          <tpl hier="9" item="1"/>
          <tpl hier="11" item="4"/>
          <tpl hier="12" item="7"/>
          <tpl fld="4" item="0"/>
        </tpls>
      </m>
      <m>
        <tpls c="8">
          <tpl hier="1" item="6"/>
          <tpl hier="4" item="3"/>
          <tpl fld="3" item="40"/>
          <tpl fld="2" item="31"/>
          <tpl hier="9" item="1"/>
          <tpl hier="11" item="4"/>
          <tpl hier="12" item="7"/>
          <tpl fld="4" item="0"/>
        </tpls>
      </m>
      <m>
        <tpls c="8">
          <tpl hier="1" item="6"/>
          <tpl hier="4" item="3"/>
          <tpl fld="3" item="50"/>
          <tpl fld="2" item="31"/>
          <tpl hier="9" item="1"/>
          <tpl hier="11" item="4"/>
          <tpl hier="12" item="7"/>
          <tpl fld="4" item="0"/>
        </tpls>
      </m>
      <m>
        <tpls c="8">
          <tpl hier="1" item="6"/>
          <tpl hier="4" item="3"/>
          <tpl fld="3" item="49"/>
          <tpl fld="2" item="31"/>
          <tpl hier="9" item="1"/>
          <tpl hier="11" item="4"/>
          <tpl hier="12" item="7"/>
          <tpl fld="4" item="0"/>
        </tpls>
      </m>
      <m>
        <tpls c="8">
          <tpl hier="1" item="6"/>
          <tpl hier="4" item="3"/>
          <tpl fld="3" item="37"/>
          <tpl fld="2" item="29"/>
          <tpl hier="9" item="1"/>
          <tpl hier="11" item="4"/>
          <tpl hier="12" item="7"/>
          <tpl fld="4" item="0"/>
        </tpls>
      </m>
      <m>
        <tpls c="8">
          <tpl hier="1" item="6"/>
          <tpl hier="4" item="3"/>
          <tpl fld="3" item="39"/>
          <tpl fld="2" item="29"/>
          <tpl hier="9" item="1"/>
          <tpl hier="11" item="4"/>
          <tpl hier="12" item="7"/>
          <tpl fld="4" item="0"/>
        </tpls>
      </m>
      <m>
        <tpls c="8">
          <tpl hier="1" item="6"/>
          <tpl hier="4" item="3"/>
          <tpl fld="3" item="28"/>
          <tpl fld="2" item="29"/>
          <tpl hier="9" item="1"/>
          <tpl hier="11" item="4"/>
          <tpl hier="12" item="7"/>
          <tpl fld="4" item="0"/>
        </tpls>
      </m>
      <m>
        <tpls c="8">
          <tpl hier="1" item="6"/>
          <tpl hier="4" item="3"/>
          <tpl fld="3" item="19"/>
          <tpl fld="2" item="29"/>
          <tpl hier="9" item="1"/>
          <tpl hier="11" item="4"/>
          <tpl hier="12" item="7"/>
          <tpl fld="4" item="0"/>
        </tpls>
      </m>
      <m>
        <tpls c="8">
          <tpl hier="1" item="6"/>
          <tpl hier="4" item="3"/>
          <tpl fld="3" item="26"/>
          <tpl fld="2" item="27"/>
          <tpl hier="9" item="1"/>
          <tpl hier="11" item="4"/>
          <tpl hier="12" item="7"/>
          <tpl fld="4" item="0"/>
        </tpls>
      </m>
      <m>
        <tpls c="8">
          <tpl hier="1" item="6"/>
          <tpl hier="4" item="3"/>
          <tpl fld="3" item="25"/>
          <tpl fld="2" item="27"/>
          <tpl hier="9" item="1"/>
          <tpl hier="11" item="4"/>
          <tpl hier="12" item="7"/>
          <tpl fld="4" item="0"/>
        </tpls>
      </m>
      <m>
        <tpls c="8">
          <tpl hier="1" item="6"/>
          <tpl hier="4" item="3"/>
          <tpl fld="3" item="24"/>
          <tpl fld="2" item="27"/>
          <tpl hier="9" item="1"/>
          <tpl hier="11" item="4"/>
          <tpl hier="12" item="7"/>
          <tpl fld="4" item="0"/>
        </tpls>
      </m>
      <m>
        <tpls c="8">
          <tpl hier="1" item="6"/>
          <tpl hier="4" item="3"/>
          <tpl fld="3" item="23"/>
          <tpl fld="2" item="27"/>
          <tpl hier="9" item="1"/>
          <tpl hier="11" item="4"/>
          <tpl hier="12" item="7"/>
          <tpl fld="4" item="0"/>
        </tpls>
      </m>
      <m>
        <tpls c="8">
          <tpl hier="1" item="6"/>
          <tpl hier="4" item="3"/>
          <tpl fld="3" item="10"/>
          <tpl fld="2" item="26"/>
          <tpl hier="9" item="1"/>
          <tpl hier="11" item="4"/>
          <tpl hier="12" item="7"/>
          <tpl fld="4" item="0"/>
        </tpls>
      </m>
      <m>
        <tpls c="8">
          <tpl hier="1" item="6"/>
          <tpl hier="4" item="3"/>
          <tpl fld="3" item="12"/>
          <tpl fld="2" item="26"/>
          <tpl hier="9" item="1"/>
          <tpl hier="11" item="4"/>
          <tpl hier="12" item="7"/>
          <tpl fld="4" item="0"/>
        </tpls>
      </m>
      <m>
        <tpls c="8">
          <tpl hier="1" item="6"/>
          <tpl hier="4" item="3"/>
          <tpl fld="3" item="11"/>
          <tpl fld="2" item="26"/>
          <tpl hier="9" item="1"/>
          <tpl hier="11" item="4"/>
          <tpl hier="12" item="7"/>
          <tpl fld="4" item="0"/>
        </tpls>
      </m>
      <m>
        <tpls c="8">
          <tpl hier="1" item="6"/>
          <tpl hier="4" item="3"/>
          <tpl fld="3" item="9"/>
          <tpl fld="2" item="26"/>
          <tpl hier="9" item="1"/>
          <tpl hier="11" item="4"/>
          <tpl hier="12" item="7"/>
          <tpl fld="4" item="0"/>
        </tpls>
      </m>
      <m>
        <tpls c="8">
          <tpl hier="1" item="6"/>
          <tpl hier="4" item="3"/>
          <tpl fld="3" item="57"/>
          <tpl fld="2" item="24"/>
          <tpl hier="9" item="1"/>
          <tpl hier="11" item="4"/>
          <tpl hier="12" item="7"/>
          <tpl fld="4" item="0"/>
        </tpls>
      </m>
      <m>
        <tpls c="8">
          <tpl hier="1" item="6"/>
          <tpl hier="4" item="3"/>
          <tpl fld="3" item="3"/>
          <tpl fld="2" item="24"/>
          <tpl hier="9" item="1"/>
          <tpl hier="11" item="4"/>
          <tpl hier="12" item="7"/>
          <tpl fld="4" item="0"/>
        </tpls>
      </m>
      <m>
        <tpls c="8">
          <tpl hier="1" item="6"/>
          <tpl hier="4" item="3"/>
          <tpl fld="3" item="1"/>
          <tpl fld="2" item="24"/>
          <tpl hier="9" item="1"/>
          <tpl hier="11" item="4"/>
          <tpl hier="12" item="7"/>
          <tpl fld="4" item="0"/>
        </tpls>
      </m>
      <m>
        <tpls c="8">
          <tpl hier="1" item="6"/>
          <tpl hier="4" item="3"/>
          <tpl fld="3" item="20"/>
          <tpl fld="2" item="17"/>
          <tpl hier="9" item="1"/>
          <tpl hier="11" item="4"/>
          <tpl hier="12" item="7"/>
          <tpl fld="4" item="0"/>
        </tpls>
      </m>
      <m>
        <tpls c="8">
          <tpl hier="1" item="6"/>
          <tpl hier="4" item="3"/>
          <tpl fld="3" item="51"/>
          <tpl fld="2" item="17"/>
          <tpl hier="9" item="1"/>
          <tpl hier="11" item="4"/>
          <tpl hier="12" item="7"/>
          <tpl fld="4" item="0"/>
        </tpls>
      </m>
      <m>
        <tpls c="8">
          <tpl hier="1" item="6"/>
          <tpl hier="4" item="3"/>
          <tpl fld="3" item="38"/>
          <tpl fld="2" item="17"/>
          <tpl hier="9" item="1"/>
          <tpl hier="11" item="4"/>
          <tpl hier="12" item="7"/>
          <tpl fld="4" item="0"/>
        </tpls>
      </m>
      <m>
        <tpls c="8">
          <tpl hier="1" item="6"/>
          <tpl hier="4" item="3"/>
          <tpl fld="3" item="44"/>
          <tpl fld="2" item="13"/>
          <tpl hier="9" item="1"/>
          <tpl hier="11" item="4"/>
          <tpl hier="12" item="7"/>
          <tpl fld="4" item="0"/>
        </tpls>
      </m>
      <m>
        <tpls c="8">
          <tpl hier="1" item="6"/>
          <tpl hier="4" item="3"/>
          <tpl fld="3" item="43"/>
          <tpl fld="2" item="13"/>
          <tpl hier="9" item="1"/>
          <tpl hier="11" item="4"/>
          <tpl hier="12" item="7"/>
          <tpl fld="4" item="0"/>
        </tpls>
      </m>
      <m>
        <tpls c="8">
          <tpl hier="1" item="6"/>
          <tpl hier="4" item="3"/>
          <tpl fld="3" item="42"/>
          <tpl fld="2" item="13"/>
          <tpl hier="9" item="1"/>
          <tpl hier="11" item="4"/>
          <tpl hier="12" item="7"/>
          <tpl fld="4" item="0"/>
        </tpls>
      </m>
      <m>
        <tpls c="8">
          <tpl hier="1" item="6"/>
          <tpl hier="4" item="3"/>
          <tpl fld="3" item="41"/>
          <tpl fld="2" item="13"/>
          <tpl hier="9" item="1"/>
          <tpl hier="11" item="4"/>
          <tpl hier="12" item="7"/>
          <tpl fld="4" item="0"/>
        </tpls>
      </m>
      <m>
        <tpls c="8">
          <tpl hier="1" item="6"/>
          <tpl hier="4" item="3"/>
          <tpl fld="3" item="32"/>
          <tpl fld="2" item="23"/>
          <tpl hier="9" item="1"/>
          <tpl hier="11" item="4"/>
          <tpl hier="12" item="7"/>
          <tpl fld="4" item="0"/>
        </tpls>
      </m>
      <m>
        <tpls c="8">
          <tpl hier="1" item="6"/>
          <tpl hier="4" item="3"/>
          <tpl fld="3" item="31"/>
          <tpl fld="2" item="23"/>
          <tpl hier="9" item="1"/>
          <tpl hier="11" item="4"/>
          <tpl hier="12" item="7"/>
          <tpl fld="4" item="0"/>
        </tpls>
      </m>
      <m>
        <tpls c="8">
          <tpl hier="1" item="6"/>
          <tpl hier="4" item="3"/>
          <tpl fld="3" item="30"/>
          <tpl fld="2" item="23"/>
          <tpl hier="9" item="1"/>
          <tpl hier="11" item="4"/>
          <tpl hier="12" item="7"/>
          <tpl fld="4" item="0"/>
        </tpls>
      </m>
      <m>
        <tpls c="8">
          <tpl hier="1" item="6"/>
          <tpl hier="4" item="3"/>
          <tpl fld="3" item="29"/>
          <tpl fld="2" item="23"/>
          <tpl hier="9" item="1"/>
          <tpl hier="11" item="4"/>
          <tpl hier="12" item="7"/>
          <tpl fld="4" item="0"/>
        </tpls>
      </m>
      <m>
        <tpls c="8">
          <tpl hier="1" item="6"/>
          <tpl hier="4" item="3"/>
          <tpl fld="3" item="16"/>
          <tpl fld="2" item="30"/>
          <tpl hier="9" item="1"/>
          <tpl hier="11" item="4"/>
          <tpl hier="12" item="7"/>
          <tpl fld="4" item="0"/>
        </tpls>
      </m>
      <m>
        <tpls c="8">
          <tpl hier="1" item="6"/>
          <tpl hier="4" item="3"/>
          <tpl fld="3" item="15"/>
          <tpl fld="2" item="30"/>
          <tpl hier="9" item="1"/>
          <tpl hier="11" item="4"/>
          <tpl hier="12" item="7"/>
          <tpl fld="4" item="0"/>
        </tpls>
      </m>
      <m>
        <tpls c="8">
          <tpl hier="1" item="6"/>
          <tpl hier="4" item="3"/>
          <tpl fld="3" item="11"/>
          <tpl fld="2" item="30"/>
          <tpl hier="9" item="1"/>
          <tpl hier="11" item="4"/>
          <tpl hier="12" item="7"/>
          <tpl fld="4" item="0"/>
        </tpls>
      </m>
      <m>
        <tpls c="8">
          <tpl hier="1" item="6"/>
          <tpl hier="4" item="3"/>
          <tpl fld="3" item="35"/>
          <tpl fld="2" item="45"/>
          <tpl hier="9" item="1"/>
          <tpl hier="11" item="4"/>
          <tpl hier="12" item="7"/>
          <tpl fld="4" item="0"/>
        </tpls>
      </m>
      <m>
        <tpls c="8">
          <tpl hier="1" item="6"/>
          <tpl hier="4" item="3"/>
          <tpl fld="3" item="39"/>
          <tpl fld="2" item="45"/>
          <tpl hier="9" item="1"/>
          <tpl hier="11" item="4"/>
          <tpl hier="12" item="7"/>
          <tpl fld="4" item="0"/>
        </tpls>
      </m>
      <m>
        <tpls c="8">
          <tpl hier="1" item="6"/>
          <tpl hier="4" item="3"/>
          <tpl fld="3" item="17"/>
          <tpl fld="2" item="45"/>
          <tpl hier="9" item="1"/>
          <tpl hier="11" item="4"/>
          <tpl hier="12" item="7"/>
          <tpl fld="4" item="0"/>
        </tpls>
      </m>
      <m>
        <tpls c="8">
          <tpl hier="1" item="6"/>
          <tpl hier="4" item="3"/>
          <tpl fld="3" item="5"/>
          <tpl fld="2" item="45"/>
          <tpl hier="9" item="1"/>
          <tpl hier="11" item="4"/>
          <tpl hier="12" item="7"/>
          <tpl fld="4" item="0"/>
        </tpls>
      </m>
      <m>
        <tpls c="8">
          <tpl hier="1" item="6"/>
          <tpl hier="4" item="3"/>
          <tpl fld="3" item="43"/>
          <tpl fld="2" item="25"/>
          <tpl hier="9" item="1"/>
          <tpl hier="11" item="4"/>
          <tpl hier="12" item="7"/>
          <tpl fld="4" item="0"/>
        </tpls>
      </m>
      <m>
        <tpls c="8">
          <tpl hier="1" item="6"/>
          <tpl hier="4" item="3"/>
          <tpl fld="3" item="30"/>
          <tpl fld="2" item="25"/>
          <tpl hier="9" item="1"/>
          <tpl hier="11" item="4"/>
          <tpl hier="12" item="7"/>
          <tpl fld="4" item="0"/>
        </tpls>
      </m>
      <m>
        <tpls c="8">
          <tpl hier="1" item="6"/>
          <tpl hier="4" item="3"/>
          <tpl fld="3" item="13"/>
          <tpl fld="2" item="25"/>
          <tpl hier="9" item="1"/>
          <tpl hier="11" item="4"/>
          <tpl hier="12" item="7"/>
          <tpl fld="4" item="0"/>
        </tpls>
      </m>
      <m>
        <tpls c="8">
          <tpl hier="1" item="6"/>
          <tpl hier="4" item="3"/>
          <tpl fld="3" item="20"/>
          <tpl fld="2" item="38"/>
          <tpl hier="9" item="1"/>
          <tpl hier="11" item="4"/>
          <tpl hier="12" item="7"/>
          <tpl fld="4" item="0"/>
        </tpls>
      </m>
      <m>
        <tpls c="8">
          <tpl hier="1" item="6"/>
          <tpl hier="4" item="3"/>
          <tpl fld="3" item="27"/>
          <tpl fld="2" item="38"/>
          <tpl hier="9" item="1"/>
          <tpl hier="11" item="4"/>
          <tpl hier="12" item="7"/>
          <tpl fld="4" item="0"/>
        </tpls>
      </m>
      <m>
        <tpls c="8">
          <tpl hier="1" item="6"/>
          <tpl hier="4" item="3"/>
          <tpl fld="3" item="21"/>
          <tpl fld="2" item="38"/>
          <tpl hier="9" item="1"/>
          <tpl hier="11" item="4"/>
          <tpl hier="12" item="7"/>
          <tpl fld="4" item="0"/>
        </tpls>
      </m>
      <m>
        <tpls c="8">
          <tpl hier="1" item="6"/>
          <tpl hier="4" item="3"/>
          <tpl fld="3" item="56"/>
          <tpl fld="2" item="16"/>
          <tpl hier="9" item="1"/>
          <tpl hier="11" item="4"/>
          <tpl hier="12" item="7"/>
          <tpl fld="4" item="0"/>
        </tpls>
      </m>
      <m>
        <tpls c="8">
          <tpl hier="1" item="6"/>
          <tpl hier="4" item="3"/>
          <tpl fld="3" item="45"/>
          <tpl fld="2" item="16"/>
          <tpl hier="9" item="1"/>
          <tpl hier="11" item="4"/>
          <tpl hier="12" item="7"/>
          <tpl fld="4" item="0"/>
        </tpls>
      </m>
      <m>
        <tpls c="8">
          <tpl hier="1" item="6"/>
          <tpl hier="4" item="3"/>
          <tpl fld="3" item="29"/>
          <tpl fld="2" item="16"/>
          <tpl hier="9" item="1"/>
          <tpl hier="11" item="4"/>
          <tpl hier="12" item="7"/>
          <tpl fld="4" item="0"/>
        </tpls>
      </m>
      <m>
        <tpls c="8">
          <tpl hier="1" item="6"/>
          <tpl hier="4" item="3"/>
          <tpl fld="3" item="57"/>
          <tpl fld="2" item="10"/>
          <tpl hier="9" item="1"/>
          <tpl hier="11" item="4"/>
          <tpl hier="12" item="7"/>
          <tpl fld="4" item="0"/>
        </tpls>
      </m>
      <m>
        <tpls c="8">
          <tpl hier="1" item="6"/>
          <tpl hier="4" item="3"/>
          <tpl fld="3" item="51"/>
          <tpl fld="2" item="10"/>
          <tpl hier="9" item="1"/>
          <tpl hier="11" item="4"/>
          <tpl hier="12" item="7"/>
          <tpl fld="4" item="0"/>
        </tpls>
      </m>
      <m>
        <tpls c="8">
          <tpl hier="1" item="6"/>
          <tpl hier="4" item="3"/>
          <tpl fld="3" item="19"/>
          <tpl fld="2" item="10"/>
          <tpl hier="9" item="1"/>
          <tpl hier="11" item="4"/>
          <tpl hier="12" item="7"/>
          <tpl fld="4" item="0"/>
        </tpls>
      </m>
      <m>
        <tpls c="8">
          <tpl hier="1" item="6"/>
          <tpl hier="4" item="3"/>
          <tpl fld="3" item="10"/>
          <tpl fld="2" item="12"/>
          <tpl hier="9" item="1"/>
          <tpl hier="11" item="4"/>
          <tpl hier="12" item="7"/>
          <tpl fld="4" item="0"/>
        </tpls>
      </m>
      <m>
        <tpls c="8">
          <tpl hier="1" item="6"/>
          <tpl hier="4" item="3"/>
          <tpl fld="3" item="51"/>
          <tpl fld="2" item="12"/>
          <tpl hier="9" item="1"/>
          <tpl hier="11" item="4"/>
          <tpl hier="12" item="7"/>
          <tpl fld="4" item="0"/>
        </tpls>
      </m>
      <m>
        <tpls c="8">
          <tpl hier="1" item="6"/>
          <tpl hier="4" item="3"/>
          <tpl fld="3" item="19"/>
          <tpl fld="2" item="12"/>
          <tpl hier="9" item="1"/>
          <tpl hier="11" item="4"/>
          <tpl hier="12" item="7"/>
          <tpl fld="4" item="0"/>
        </tpls>
      </m>
      <m>
        <tpls c="8">
          <tpl hier="1" item="6"/>
          <tpl hier="4" item="3"/>
          <tpl fld="3" item="4"/>
          <tpl fld="2" item="18"/>
          <tpl hier="9" item="1"/>
          <tpl hier="11" item="4"/>
          <tpl hier="12" item="7"/>
          <tpl fld="4" item="0"/>
        </tpls>
      </m>
      <m>
        <tpls c="8">
          <tpl hier="1" item="6"/>
          <tpl hier="4" item="3"/>
          <tpl fld="3" item="42"/>
          <tpl fld="2" item="18"/>
          <tpl hier="9" item="1"/>
          <tpl hier="11" item="4"/>
          <tpl hier="12" item="7"/>
          <tpl fld="4" item="0"/>
        </tpls>
      </m>
      <m>
        <tpls c="8">
          <tpl hier="1" item="6"/>
          <tpl hier="4" item="3"/>
          <tpl fld="3" item="21"/>
          <tpl fld="2" item="18"/>
          <tpl hier="9" item="1"/>
          <tpl hier="11" item="4"/>
          <tpl hier="12" item="7"/>
          <tpl fld="4" item="0"/>
        </tpls>
      </m>
      <m>
        <tpls c="8">
          <tpl hier="1" item="6"/>
          <tpl hier="4" item="3"/>
          <tpl fld="3" item="39"/>
          <tpl fld="2" item="20"/>
          <tpl hier="9" item="1"/>
          <tpl hier="11" item="4"/>
          <tpl hier="12" item="7"/>
          <tpl fld="4" item="0"/>
        </tpls>
      </m>
      <m>
        <tpls c="8">
          <tpl hier="1" item="6"/>
          <tpl hier="4" item="3"/>
          <tpl fld="3" item="11"/>
          <tpl fld="2" item="20"/>
          <tpl hier="9" item="1"/>
          <tpl hier="11" item="4"/>
          <tpl hier="12" item="7"/>
          <tpl fld="4" item="0"/>
        </tpls>
      </m>
      <m>
        <tpls c="8">
          <tpl hier="1" item="6"/>
          <tpl hier="4" item="3"/>
          <tpl fld="3" item="34"/>
          <tpl fld="2" item="32"/>
          <tpl hier="9" item="1"/>
          <tpl hier="11" item="4"/>
          <tpl hier="12" item="7"/>
          <tpl fld="4" item="0"/>
        </tpls>
      </m>
      <m>
        <tpls c="8">
          <tpl hier="1" item="6"/>
          <tpl hier="4" item="3"/>
          <tpl fld="3" item="45"/>
          <tpl fld="2" item="32"/>
          <tpl hier="9" item="1"/>
          <tpl hier="11" item="4"/>
          <tpl hier="12" item="7"/>
          <tpl fld="4" item="0"/>
        </tpls>
      </m>
      <m>
        <tpls c="8">
          <tpl hier="1" item="6"/>
          <tpl hier="4" item="3"/>
          <tpl fld="3" item="37"/>
          <tpl fld="2" item="9"/>
          <tpl hier="9" item="1"/>
          <tpl hier="11" item="4"/>
          <tpl hier="12" item="7"/>
          <tpl fld="4" item="0"/>
        </tpls>
      </m>
      <m>
        <tpls c="8">
          <tpl hier="1" item="6"/>
          <tpl hier="4" item="3"/>
          <tpl fld="3" item="28"/>
          <tpl fld="2" item="9"/>
          <tpl hier="9" item="1"/>
          <tpl hier="11" item="4"/>
          <tpl hier="12" item="7"/>
          <tpl fld="4" item="0"/>
        </tpls>
      </m>
      <m>
        <tpls c="8">
          <tpl hier="1" item="6"/>
          <tpl hier="4" item="3"/>
          <tpl fld="3" item="10"/>
          <tpl fld="2" item="11"/>
          <tpl hier="9" item="1"/>
          <tpl hier="11" item="4"/>
          <tpl hier="12" item="7"/>
          <tpl fld="4" item="0"/>
        </tpls>
      </m>
      <m>
        <tpls c="8">
          <tpl hier="1" item="6"/>
          <tpl hier="4" item="3"/>
          <tpl fld="3" item="38"/>
          <tpl fld="2" item="11"/>
          <tpl hier="9" item="1"/>
          <tpl hier="11" item="4"/>
          <tpl hier="12" item="7"/>
          <tpl fld="4" item="0"/>
        </tpls>
      </m>
      <m>
        <tpls c="8">
          <tpl hier="1" item="6"/>
          <tpl hier="4" item="3"/>
          <tpl fld="3" item="15"/>
          <tpl fld="2" item="15"/>
          <tpl hier="9" item="1"/>
          <tpl hier="11" item="4"/>
          <tpl hier="12" item="7"/>
          <tpl fld="4" item="0"/>
        </tpls>
      </m>
      <m>
        <tpls c="8">
          <tpl hier="1" item="6"/>
          <tpl hier="4" item="3"/>
          <tpl fld="3" item="8"/>
          <tpl fld="2" item="19"/>
          <tpl hier="9" item="1"/>
          <tpl hier="11" item="4"/>
          <tpl hier="12" item="7"/>
          <tpl fld="4" item="0"/>
        </tpls>
      </m>
      <m>
        <tpls c="8">
          <tpl hier="1" item="6"/>
          <tpl hier="4" item="3"/>
          <tpl fld="3" item="8"/>
          <tpl fld="2" item="2"/>
          <tpl hier="9" item="1"/>
          <tpl hier="11" item="4"/>
          <tpl hier="12" item="7"/>
          <tpl fld="4" item="0"/>
        </tpls>
      </m>
      <m>
        <tpls c="8">
          <tpl hier="1" item="6"/>
          <tpl hier="4" item="3"/>
          <tpl fld="3" item="30"/>
          <tpl fld="2" item="6"/>
          <tpl hier="9" item="1"/>
          <tpl hier="11" item="4"/>
          <tpl hier="12" item="7"/>
          <tpl fld="4" item="0"/>
        </tpls>
      </m>
      <m>
        <tpls c="8">
          <tpl hier="1" item="6"/>
          <tpl hier="4" item="3"/>
          <tpl fld="3" item="12"/>
          <tpl fld="2" item="1"/>
          <tpl hier="9" item="1"/>
          <tpl hier="11" item="4"/>
          <tpl hier="12" item="7"/>
          <tpl fld="4" item="0"/>
        </tpls>
      </m>
      <m>
        <tpls c="8">
          <tpl hier="1" item="6"/>
          <tpl hier="4" item="3"/>
          <tpl fld="3" item="4"/>
          <tpl fld="2" item="7"/>
          <tpl hier="9" item="1"/>
          <tpl hier="11" item="4"/>
          <tpl hier="12" item="7"/>
          <tpl fld="4" item="0"/>
        </tpls>
      </m>
      <m>
        <tpls c="8">
          <tpl hier="1" item="6"/>
          <tpl hier="4" item="3"/>
          <tpl fld="3" item="2"/>
          <tpl fld="2" item="39"/>
          <tpl hier="9" item="1"/>
          <tpl hier="11" item="4"/>
          <tpl hier="12" item="7"/>
          <tpl fld="4" item="0"/>
        </tpls>
      </m>
      <m>
        <tpls c="8">
          <tpl hier="1" item="6"/>
          <tpl hier="4" item="3"/>
          <tpl fld="3" item="54"/>
          <tpl fld="2" item="14"/>
          <tpl hier="9" item="1"/>
          <tpl hier="11" item="4"/>
          <tpl hier="12" item="7"/>
          <tpl fld="4" item="0"/>
        </tpls>
      </m>
      <m>
        <tpls c="8">
          <tpl hier="1" item="6"/>
          <tpl hier="4" item="3"/>
          <tpl fld="3" item="53"/>
          <tpl fld="2" item="14"/>
          <tpl hier="9" item="1"/>
          <tpl hier="11" item="4"/>
          <tpl hier="12" item="7"/>
          <tpl fld="4" item="0"/>
        </tpls>
      </m>
      <m>
        <tpls c="8">
          <tpl hier="1" item="6"/>
          <tpl hier="4" item="3"/>
          <tpl fld="3" item="52"/>
          <tpl fld="2" item="14"/>
          <tpl hier="9" item="1"/>
          <tpl hier="11" item="4"/>
          <tpl hier="12" item="7"/>
          <tpl fld="4" item="0"/>
        </tpls>
      </m>
      <m>
        <tpls c="8">
          <tpl hier="1" item="6"/>
          <tpl hier="4" item="3"/>
          <tpl fld="3" item="48"/>
          <tpl fld="2" item="31"/>
          <tpl hier="9" item="1"/>
          <tpl hier="11" item="4"/>
          <tpl hier="12" item="7"/>
          <tpl fld="4" item="0"/>
        </tpls>
      </m>
      <m>
        <tpls c="8">
          <tpl hier="1" item="6"/>
          <tpl hier="4" item="3"/>
          <tpl fld="3" item="46"/>
          <tpl fld="2" item="31"/>
          <tpl hier="9" item="1"/>
          <tpl hier="11" item="4"/>
          <tpl hier="12" item="7"/>
          <tpl fld="4" item="0"/>
        </tpls>
      </m>
      <m>
        <tpls c="8">
          <tpl hier="1" item="6"/>
          <tpl hier="4" item="3"/>
          <tpl fld="3" item="45"/>
          <tpl fld="2" item="31"/>
          <tpl hier="9" item="1"/>
          <tpl hier="11" item="4"/>
          <tpl hier="12" item="7"/>
          <tpl fld="4" item="0"/>
        </tpls>
      </m>
      <m>
        <tpls c="8">
          <tpl hier="1" item="6"/>
          <tpl hier="4" item="3"/>
          <tpl fld="3" item="47"/>
          <tpl fld="2" item="31"/>
          <tpl hier="9" item="1"/>
          <tpl hier="11" item="4"/>
          <tpl hier="12" item="7"/>
          <tpl fld="4" item="0"/>
        </tpls>
      </m>
      <m>
        <tpls c="8">
          <tpl hier="1" item="6"/>
          <tpl hier="4" item="3"/>
          <tpl fld="3" item="34"/>
          <tpl fld="2" item="29"/>
          <tpl hier="9" item="1"/>
          <tpl hier="11" item="4"/>
          <tpl hier="12" item="7"/>
          <tpl fld="4" item="0"/>
        </tpls>
      </m>
      <m>
        <tpls c="8">
          <tpl hier="1" item="6"/>
          <tpl hier="4" item="3"/>
          <tpl fld="3" item="36"/>
          <tpl fld="2" item="29"/>
          <tpl hier="9" item="1"/>
          <tpl hier="11" item="4"/>
          <tpl hier="12" item="7"/>
          <tpl fld="4" item="0"/>
        </tpls>
      </m>
      <m>
        <tpls c="8">
          <tpl hier="1" item="6"/>
          <tpl hier="4" item="3"/>
          <tpl fld="3" item="27"/>
          <tpl fld="2" item="29"/>
          <tpl hier="9" item="1"/>
          <tpl hier="11" item="4"/>
          <tpl hier="12" item="7"/>
          <tpl fld="4" item="0"/>
        </tpls>
      </m>
      <m>
        <tpls c="8">
          <tpl hier="1" item="6"/>
          <tpl hier="4" item="3"/>
          <tpl fld="3" item="33"/>
          <tpl fld="2" item="29"/>
          <tpl hier="9" item="1"/>
          <tpl hier="11" item="4"/>
          <tpl hier="12" item="7"/>
          <tpl fld="4" item="0"/>
        </tpls>
      </m>
      <m>
        <tpls c="8">
          <tpl hier="1" item="6"/>
          <tpl hier="4" item="3"/>
          <tpl fld="3" item="18"/>
          <tpl fld="2" item="27"/>
          <tpl hier="9" item="1"/>
          <tpl hier="11" item="4"/>
          <tpl hier="12" item="7"/>
          <tpl fld="4" item="0"/>
        </tpls>
      </m>
      <m>
        <tpls c="8">
          <tpl hier="1" item="6"/>
          <tpl hier="4" item="3"/>
          <tpl fld="3" item="22"/>
          <tpl fld="2" item="27"/>
          <tpl hier="9" item="1"/>
          <tpl hier="11" item="4"/>
          <tpl hier="12" item="7"/>
          <tpl fld="4" item="0"/>
        </tpls>
      </m>
      <m>
        <tpls c="8">
          <tpl hier="1" item="6"/>
          <tpl hier="4" item="3"/>
          <tpl fld="3" item="17"/>
          <tpl fld="2" item="27"/>
          <tpl hier="9" item="1"/>
          <tpl hier="11" item="4"/>
          <tpl hier="12" item="7"/>
          <tpl fld="4" item="0"/>
        </tpls>
      </m>
      <m>
        <tpls c="8">
          <tpl hier="1" item="6"/>
          <tpl hier="4" item="3"/>
          <tpl fld="3" item="21"/>
          <tpl fld="2" item="27"/>
          <tpl hier="9" item="1"/>
          <tpl hier="11" item="4"/>
          <tpl hier="12" item="7"/>
          <tpl fld="4" item="0"/>
        </tpls>
      </m>
      <m>
        <tpls c="8">
          <tpl hier="1" item="6"/>
          <tpl hier="4" item="3"/>
          <tpl fld="3" item="8"/>
          <tpl fld="2" item="26"/>
          <tpl hier="9" item="1"/>
          <tpl hier="11" item="4"/>
          <tpl hier="12" item="7"/>
          <tpl fld="4" item="0"/>
        </tpls>
      </m>
      <m>
        <tpls c="8">
          <tpl hier="1" item="6"/>
          <tpl hier="4" item="3"/>
          <tpl fld="3" item="7"/>
          <tpl fld="2" item="26"/>
          <tpl hier="9" item="1"/>
          <tpl hier="11" item="4"/>
          <tpl hier="12" item="7"/>
          <tpl fld="4" item="0"/>
        </tpls>
      </m>
      <m>
        <tpls c="8">
          <tpl hier="1" item="6"/>
          <tpl hier="4" item="3"/>
          <tpl fld="3" item="6"/>
          <tpl fld="2" item="26"/>
          <tpl hier="9" item="1"/>
          <tpl hier="11" item="4"/>
          <tpl hier="12" item="7"/>
          <tpl fld="4" item="0"/>
        </tpls>
      </m>
      <m>
        <tpls c="8">
          <tpl hier="1" item="6"/>
          <tpl hier="4" item="3"/>
          <tpl fld="3" item="5"/>
          <tpl fld="2" item="26"/>
          <tpl hier="9" item="1"/>
          <tpl hier="11" item="4"/>
          <tpl hier="12" item="7"/>
          <tpl fld="4" item="0"/>
        </tpls>
      </m>
      <m>
        <tpls c="8">
          <tpl hier="1" item="6"/>
          <tpl hier="4" item="3"/>
          <tpl fld="3" item="56"/>
          <tpl fld="2" item="24"/>
          <tpl hier="9" item="1"/>
          <tpl hier="11" item="4"/>
          <tpl hier="12" item="7"/>
          <tpl fld="4" item="0"/>
        </tpls>
      </m>
      <m>
        <tpls c="8">
          <tpl hier="1" item="6"/>
          <tpl hier="4" item="3"/>
          <tpl fld="3" item="0"/>
          <tpl fld="2" item="24"/>
          <tpl hier="9" item="1"/>
          <tpl hier="11" item="4"/>
          <tpl hier="12" item="7"/>
          <tpl fld="4" item="0"/>
        </tpls>
      </m>
      <m>
        <tpls c="8">
          <tpl hier="1" item="6"/>
          <tpl hier="4" item="3"/>
          <tpl fld="3" item="55"/>
          <tpl fld="2" item="24"/>
          <tpl hier="9" item="1"/>
          <tpl hier="11" item="4"/>
          <tpl hier="12" item="7"/>
          <tpl fld="4" item="0"/>
        </tpls>
      </m>
      <m>
        <tpls c="8">
          <tpl hier="1" item="6"/>
          <tpl hier="4" item="3"/>
          <tpl fld="3" item="35"/>
          <tpl fld="2" item="17"/>
          <tpl hier="9" item="1"/>
          <tpl hier="11" item="4"/>
          <tpl hier="12" item="7"/>
          <tpl fld="4" item="0"/>
        </tpls>
      </m>
      <m>
        <tpls c="8">
          <tpl hier="1" item="6"/>
          <tpl hier="4" item="3"/>
          <tpl fld="3" item="40"/>
          <tpl fld="2" item="17"/>
          <tpl hier="9" item="1"/>
          <tpl hier="11" item="4"/>
          <tpl hier="12" item="7"/>
          <tpl fld="4" item="0"/>
        </tpls>
      </m>
      <m>
        <tpls c="8">
          <tpl hier="1" item="6"/>
          <tpl hier="4" item="3"/>
          <tpl fld="3" item="50"/>
          <tpl fld="2" item="17"/>
          <tpl hier="9" item="1"/>
          <tpl hier="11" item="4"/>
          <tpl hier="12" item="7"/>
          <tpl fld="4" item="0"/>
        </tpls>
      </m>
      <m>
        <tpls c="8">
          <tpl hier="1" item="6"/>
          <tpl hier="4" item="3"/>
          <tpl fld="3" item="49"/>
          <tpl fld="2" item="17"/>
          <tpl hier="9" item="1"/>
          <tpl hier="11" item="4"/>
          <tpl hier="12" item="7"/>
          <tpl fld="4" item="0"/>
        </tpls>
      </m>
      <m>
        <tpls c="8">
          <tpl hier="1" item="6"/>
          <tpl hier="4" item="3"/>
          <tpl fld="3" item="37"/>
          <tpl fld="2" item="13"/>
          <tpl hier="9" item="1"/>
          <tpl hier="11" item="4"/>
          <tpl hier="12" item="7"/>
          <tpl fld="4" item="0"/>
        </tpls>
      </m>
      <m>
        <tpls c="8">
          <tpl hier="1" item="6"/>
          <tpl hier="4" item="3"/>
          <tpl fld="3" item="39"/>
          <tpl fld="2" item="13"/>
          <tpl hier="9" item="1"/>
          <tpl hier="11" item="4"/>
          <tpl hier="12" item="7"/>
          <tpl fld="4" item="0"/>
        </tpls>
      </m>
      <m>
        <tpls c="8">
          <tpl hier="1" item="6"/>
          <tpl hier="4" item="3"/>
          <tpl fld="3" item="28"/>
          <tpl fld="2" item="13"/>
          <tpl hier="9" item="1"/>
          <tpl hier="11" item="4"/>
          <tpl hier="12" item="7"/>
          <tpl fld="4" item="0"/>
        </tpls>
      </m>
      <m>
        <tpls c="8">
          <tpl hier="1" item="6"/>
          <tpl hier="4" item="3"/>
          <tpl fld="3" item="19"/>
          <tpl fld="2" item="13"/>
          <tpl hier="9" item="1"/>
          <tpl hier="11" item="4"/>
          <tpl hier="12" item="7"/>
          <tpl fld="4" item="0"/>
        </tpls>
      </m>
      <m>
        <tpls c="8">
          <tpl hier="1" item="6"/>
          <tpl hier="4" item="3"/>
          <tpl fld="3" item="26"/>
          <tpl fld="2" item="23"/>
          <tpl hier="9" item="1"/>
          <tpl hier="11" item="4"/>
          <tpl hier="12" item="7"/>
          <tpl fld="4" item="0"/>
        </tpls>
      </m>
      <m>
        <tpls c="8">
          <tpl hier="1" item="6"/>
          <tpl hier="4" item="3"/>
          <tpl fld="3" item="25"/>
          <tpl fld="2" item="23"/>
          <tpl hier="9" item="1"/>
          <tpl hier="11" item="4"/>
          <tpl hier="12" item="7"/>
          <tpl fld="4" item="0"/>
        </tpls>
      </m>
      <m>
        <tpls c="8">
          <tpl hier="1" item="6"/>
          <tpl hier="4" item="3"/>
          <tpl fld="3" item="24"/>
          <tpl fld="2" item="23"/>
          <tpl hier="9" item="1"/>
          <tpl hier="11" item="4"/>
          <tpl hier="12" item="7"/>
          <tpl fld="4" item="0"/>
        </tpls>
      </m>
      <m>
        <tpls c="8">
          <tpl hier="1" item="6"/>
          <tpl hier="4" item="3"/>
          <tpl fld="3" item="23"/>
          <tpl fld="2" item="23"/>
          <tpl hier="9" item="1"/>
          <tpl hier="11" item="4"/>
          <tpl hier="12" item="7"/>
          <tpl fld="4" item="0"/>
        </tpls>
      </m>
      <m>
        <tpls c="8">
          <tpl hier="1" item="6"/>
          <tpl hier="4" item="3"/>
          <tpl fld="3" item="10"/>
          <tpl fld="2" item="30"/>
          <tpl hier="9" item="1"/>
          <tpl hier="11" item="4"/>
          <tpl hier="12" item="7"/>
          <tpl fld="4" item="0"/>
        </tpls>
      </m>
      <m>
        <tpls c="8">
          <tpl hier="1" item="6"/>
          <tpl hier="4" item="3"/>
          <tpl fld="3" item="12"/>
          <tpl fld="2" item="30"/>
          <tpl hier="9" item="1"/>
          <tpl hier="11" item="4"/>
          <tpl hier="12" item="7"/>
          <tpl fld="4" item="0"/>
        </tpls>
      </m>
      <m>
        <tpls c="8">
          <tpl hier="1" item="6"/>
          <tpl hier="4" item="3"/>
          <tpl fld="3" item="2"/>
          <tpl fld="2" item="30"/>
          <tpl hier="9" item="1"/>
          <tpl hier="11" item="4"/>
          <tpl hier="12" item="7"/>
          <tpl fld="4" item="0"/>
        </tpls>
      </m>
      <m>
        <tpls c="8">
          <tpl hier="1" item="6"/>
          <tpl hier="4" item="3"/>
          <tpl fld="3" item="48"/>
          <tpl fld="2" item="45"/>
          <tpl hier="9" item="1"/>
          <tpl hier="11" item="4"/>
          <tpl hier="12" item="7"/>
          <tpl fld="4" item="0"/>
        </tpls>
      </m>
      <m>
        <tpls c="8">
          <tpl hier="1" item="6"/>
          <tpl hier="4" item="3"/>
          <tpl fld="3" item="36"/>
          <tpl fld="2" item="45"/>
          <tpl hier="9" item="1"/>
          <tpl hier="11" item="4"/>
          <tpl hier="12" item="7"/>
          <tpl fld="4" item="0"/>
        </tpls>
      </m>
      <m>
        <tpls c="8">
          <tpl hier="1" item="6"/>
          <tpl hier="4" item="3"/>
          <tpl fld="3" item="14"/>
          <tpl fld="2" item="45"/>
          <tpl hier="9" item="1"/>
          <tpl hier="11" item="4"/>
          <tpl hier="12" item="7"/>
          <tpl fld="4" item="0"/>
        </tpls>
      </m>
      <m>
        <tpls c="8">
          <tpl hier="1" item="6"/>
          <tpl hier="4" item="3"/>
          <tpl fld="3" item="39"/>
          <tpl fld="2" item="25"/>
          <tpl hier="9" item="1"/>
          <tpl hier="11" item="4"/>
          <tpl hier="12" item="7"/>
          <tpl fld="4" item="0"/>
        </tpls>
      </m>
      <m>
        <tpls c="8">
          <tpl hier="1" item="6"/>
          <tpl hier="4" item="3"/>
          <tpl fld="3" item="24"/>
          <tpl fld="2" item="25"/>
          <tpl hier="9" item="1"/>
          <tpl hier="11" item="4"/>
          <tpl hier="12" item="7"/>
          <tpl fld="4" item="0"/>
        </tpls>
      </m>
      <m>
        <tpls c="8">
          <tpl hier="1" item="6"/>
          <tpl hier="4" item="3"/>
          <tpl fld="3" item="5"/>
          <tpl fld="2" item="25"/>
          <tpl hier="9" item="1"/>
          <tpl hier="11" item="4"/>
          <tpl hier="12" item="7"/>
          <tpl fld="4" item="0"/>
        </tpls>
      </m>
      <m>
        <tpls c="8">
          <tpl hier="1" item="6"/>
          <tpl hier="4" item="3"/>
          <tpl fld="3" item="40"/>
          <tpl fld="2" item="38"/>
          <tpl hier="9" item="1"/>
          <tpl hier="11" item="4"/>
          <tpl hier="12" item="7"/>
          <tpl fld="4" item="0"/>
        </tpls>
      </m>
      <m>
        <tpls c="8">
          <tpl hier="1" item="6"/>
          <tpl hier="4" item="3"/>
          <tpl fld="3" item="30"/>
          <tpl fld="2" item="38"/>
          <tpl hier="9" item="1"/>
          <tpl hier="11" item="4"/>
          <tpl hier="12" item="7"/>
          <tpl fld="4" item="0"/>
        </tpls>
      </m>
      <m>
        <tpls c="8">
          <tpl hier="1" item="6"/>
          <tpl hier="4" item="3"/>
          <tpl fld="3" item="13"/>
          <tpl fld="2" item="38"/>
          <tpl hier="9" item="1"/>
          <tpl hier="11" item="4"/>
          <tpl hier="12" item="7"/>
          <tpl fld="4" item="0"/>
        </tpls>
      </m>
      <m>
        <tpls c="8">
          <tpl hier="1" item="6"/>
          <tpl hier="4" item="3"/>
          <tpl fld="3" item="54"/>
          <tpl fld="2" item="16"/>
          <tpl hier="9" item="1"/>
          <tpl hier="11" item="4"/>
          <tpl hier="12" item="7"/>
          <tpl fld="4" item="0"/>
        </tpls>
      </m>
      <m>
        <tpls c="8">
          <tpl hier="1" item="6"/>
          <tpl hier="4" item="3"/>
          <tpl fld="3" item="42"/>
          <tpl fld="2" item="16"/>
          <tpl hier="9" item="1"/>
          <tpl hier="11" item="4"/>
          <tpl hier="12" item="7"/>
          <tpl fld="4" item="0"/>
        </tpls>
      </m>
      <m>
        <tpls c="8">
          <tpl hier="1" item="6"/>
          <tpl hier="4" item="3"/>
          <tpl fld="3" item="21"/>
          <tpl fld="2" item="16"/>
          <tpl hier="9" item="1"/>
          <tpl hier="11" item="4"/>
          <tpl hier="12" item="7"/>
          <tpl fld="4" item="0"/>
        </tpls>
      </m>
      <m>
        <tpls c="8">
          <tpl hier="1" item="6"/>
          <tpl hier="4" item="3"/>
          <tpl fld="3" item="56"/>
          <tpl fld="2" item="10"/>
          <tpl hier="9" item="1"/>
          <tpl hier="11" item="4"/>
          <tpl hier="12" item="7"/>
          <tpl fld="4" item="0"/>
        </tpls>
      </m>
      <m>
        <tpls c="8">
          <tpl hier="1" item="6"/>
          <tpl hier="4" item="3"/>
          <tpl fld="3" item="50"/>
          <tpl fld="2" item="10"/>
          <tpl hier="9" item="1"/>
          <tpl hier="11" item="4"/>
          <tpl hier="12" item="7"/>
          <tpl fld="4" item="0"/>
        </tpls>
      </m>
      <m>
        <tpls c="8">
          <tpl hier="1" item="6"/>
          <tpl hier="4" item="3"/>
          <tpl fld="3" item="33"/>
          <tpl fld="2" item="10"/>
          <tpl hier="9" item="1"/>
          <tpl hier="11" item="4"/>
          <tpl hier="12" item="7"/>
          <tpl fld="4" item="0"/>
        </tpls>
      </m>
      <m>
        <tpls c="8">
          <tpl hier="1" item="6"/>
          <tpl hier="4" item="3"/>
          <tpl fld="3" item="4"/>
          <tpl fld="2" item="12"/>
          <tpl hier="9" item="1"/>
          <tpl hier="11" item="4"/>
          <tpl hier="12" item="7"/>
          <tpl fld="4" item="0"/>
        </tpls>
      </m>
      <m>
        <tpls c="8">
          <tpl hier="1" item="6"/>
          <tpl hier="4" item="3"/>
          <tpl fld="3" item="50"/>
          <tpl fld="2" item="12"/>
          <tpl hier="9" item="1"/>
          <tpl hier="11" item="4"/>
          <tpl hier="12" item="7"/>
          <tpl fld="4" item="0"/>
        </tpls>
      </m>
      <m>
        <tpls c="8">
          <tpl hier="1" item="6"/>
          <tpl hier="4" item="3"/>
          <tpl fld="3" item="33"/>
          <tpl fld="2" item="12"/>
          <tpl hier="9" item="1"/>
          <tpl hier="11" item="4"/>
          <tpl hier="12" item="7"/>
          <tpl fld="4" item="0"/>
        </tpls>
      </m>
      <m>
        <tpls c="8">
          <tpl hier="1" item="6"/>
          <tpl hier="4" item="3"/>
          <tpl fld="3" item="54"/>
          <tpl fld="2" item="18"/>
          <tpl hier="9" item="1"/>
          <tpl hier="11" item="4"/>
          <tpl hier="12" item="7"/>
          <tpl fld="4" item="0"/>
        </tpls>
      </m>
      <m>
        <tpls c="8">
          <tpl hier="1" item="6"/>
          <tpl hier="4" item="3"/>
          <tpl fld="3" item="28"/>
          <tpl fld="2" item="18"/>
          <tpl hier="9" item="1"/>
          <tpl hier="11" item="4"/>
          <tpl hier="12" item="7"/>
          <tpl fld="4" item="0"/>
        </tpls>
      </m>
      <m>
        <tpls c="8">
          <tpl hier="1" item="6"/>
          <tpl hier="4" item="3"/>
          <tpl fld="3" item="9"/>
          <tpl fld="2" item="18"/>
          <tpl hier="9" item="1"/>
          <tpl hier="11" item="4"/>
          <tpl hier="12" item="7"/>
          <tpl fld="4" item="0"/>
        </tpls>
      </m>
      <m>
        <tpls c="8">
          <tpl hier="1" item="6"/>
          <tpl hier="4" item="3"/>
          <tpl fld="3" item="36"/>
          <tpl fld="2" item="20"/>
          <tpl hier="9" item="1"/>
          <tpl hier="11" item="4"/>
          <tpl hier="12" item="7"/>
          <tpl fld="4" item="0"/>
        </tpls>
      </m>
      <m>
        <tpls c="8">
          <tpl hier="1" item="6"/>
          <tpl hier="4" item="3"/>
          <tpl fld="3" item="6"/>
          <tpl fld="2" item="20"/>
          <tpl hier="9" item="1"/>
          <tpl hier="11" item="4"/>
          <tpl hier="12" item="7"/>
          <tpl fld="4" item="0"/>
        </tpls>
      </m>
      <m>
        <tpls c="8">
          <tpl hier="1" item="6"/>
          <tpl hier="4" item="3"/>
          <tpl fld="3" item="26"/>
          <tpl fld="2" item="32"/>
          <tpl hier="9" item="1"/>
          <tpl hier="11" item="4"/>
          <tpl hier="12" item="7"/>
          <tpl fld="4" item="0"/>
        </tpls>
      </m>
      <m>
        <tpls c="8">
          <tpl hier="1" item="6"/>
          <tpl hier="4" item="3"/>
          <tpl fld="3" item="28"/>
          <tpl fld="2" item="32"/>
          <tpl hier="9" item="1"/>
          <tpl hier="11" item="4"/>
          <tpl hier="12" item="7"/>
          <tpl fld="4" item="0"/>
        </tpls>
      </m>
      <m>
        <tpls c="8">
          <tpl hier="1" item="6"/>
          <tpl hier="4" item="3"/>
          <tpl fld="3" item="26"/>
          <tpl fld="2" item="9"/>
          <tpl hier="9" item="1"/>
          <tpl hier="11" item="4"/>
          <tpl hier="12" item="7"/>
          <tpl fld="4" item="0"/>
        </tpls>
      </m>
      <m>
        <tpls c="8">
          <tpl hier="1" item="6"/>
          <tpl hier="4" item="3"/>
          <tpl fld="3" item="27"/>
          <tpl fld="2" item="9"/>
          <tpl hier="9" item="1"/>
          <tpl hier="11" item="4"/>
          <tpl hier="12" item="7"/>
          <tpl fld="4" item="0"/>
        </tpls>
      </m>
      <m>
        <tpls c="8">
          <tpl hier="1" item="6"/>
          <tpl hier="4" item="3"/>
          <tpl fld="3" item="4"/>
          <tpl fld="2" item="11"/>
          <tpl hier="9" item="1"/>
          <tpl hier="11" item="4"/>
          <tpl hier="12" item="7"/>
          <tpl fld="4" item="0"/>
        </tpls>
      </m>
      <m>
        <tpls c="8">
          <tpl hier="1" item="6"/>
          <tpl hier="4" item="3"/>
          <tpl fld="3" item="49"/>
          <tpl fld="2" item="11"/>
          <tpl hier="9" item="1"/>
          <tpl hier="11" item="4"/>
          <tpl hier="12" item="7"/>
          <tpl fld="4" item="0"/>
        </tpls>
      </m>
      <m>
        <tpls c="8">
          <tpl hier="1" item="6"/>
          <tpl hier="4" item="3"/>
          <tpl fld="3" item="12"/>
          <tpl fld="2" item="15"/>
          <tpl hier="9" item="1"/>
          <tpl hier="11" item="4"/>
          <tpl hier="12" item="7"/>
          <tpl fld="4" item="0"/>
        </tpls>
      </m>
      <m>
        <tpls c="8">
          <tpl hier="1" item="6"/>
          <tpl hier="4" item="3"/>
          <tpl fld="3" item="4"/>
          <tpl fld="2" item="19"/>
          <tpl hier="9" item="1"/>
          <tpl hier="11" item="4"/>
          <tpl hier="12" item="7"/>
          <tpl fld="4" item="0"/>
        </tpls>
      </m>
      <m>
        <tpls c="8">
          <tpl hier="1" item="6"/>
          <tpl hier="4" item="3"/>
          <tpl fld="3" item="54"/>
          <tpl fld="2" item="2"/>
          <tpl hier="9" item="1"/>
          <tpl hier="11" item="4"/>
          <tpl hier="12" item="7"/>
          <tpl fld="4" item="0"/>
        </tpls>
      </m>
      <m>
        <tpls c="8">
          <tpl hier="1" item="6"/>
          <tpl hier="4" item="3"/>
          <tpl fld="3" item="13"/>
          <tpl fld="2" item="6"/>
          <tpl hier="9" item="1"/>
          <tpl hier="11" item="4"/>
          <tpl hier="12" item="7"/>
          <tpl fld="4" item="0"/>
        </tpls>
      </m>
      <m>
        <tpls c="8">
          <tpl hier="1" item="6"/>
          <tpl hier="4" item="3"/>
          <tpl fld="3" item="55"/>
          <tpl fld="2" item="1"/>
          <tpl hier="9" item="1"/>
          <tpl hier="11" item="4"/>
          <tpl hier="12" item="7"/>
          <tpl fld="4" item="0"/>
        </tpls>
      </m>
      <m>
        <tpls c="8">
          <tpl hier="1" item="6"/>
          <tpl hier="4" item="3"/>
          <tpl fld="3" item="45"/>
          <tpl fld="2" item="7"/>
          <tpl hier="9" item="1"/>
          <tpl hier="11" item="4"/>
          <tpl hier="12" item="7"/>
          <tpl fld="4" item="0"/>
        </tpls>
      </m>
      <m>
        <tpls c="8">
          <tpl hier="1" item="6"/>
          <tpl hier="4" item="3"/>
          <tpl fld="3" item="6"/>
          <tpl fld="2" item="64"/>
          <tpl hier="9" item="1"/>
          <tpl hier="11" item="4"/>
          <tpl hier="12" item="7"/>
          <tpl fld="4" item="0"/>
        </tpls>
      </m>
      <m>
        <tpls c="8">
          <tpl hier="1" item="6"/>
          <tpl hier="4" item="3"/>
          <tpl fld="3" item="5"/>
          <tpl fld="2" item="64"/>
          <tpl hier="9" item="1"/>
          <tpl hier="11" item="4"/>
          <tpl hier="12" item="7"/>
          <tpl fld="4" item="0"/>
        </tpls>
      </m>
      <m>
        <tpls c="8">
          <tpl hier="1" item="6"/>
          <tpl hier="4" item="3"/>
          <tpl fld="3" item="56"/>
          <tpl fld="2" item="33"/>
          <tpl hier="9" item="1"/>
          <tpl hier="11" item="4"/>
          <tpl hier="12" item="7"/>
          <tpl fld="4" item="0"/>
        </tpls>
      </m>
      <m>
        <tpls c="8">
          <tpl hier="1" item="6"/>
          <tpl hier="4" item="3"/>
          <tpl fld="3" item="0"/>
          <tpl fld="2" item="33"/>
          <tpl hier="9" item="1"/>
          <tpl hier="11" item="4"/>
          <tpl hier="12" item="7"/>
          <tpl fld="4" item="0"/>
        </tpls>
      </m>
      <m>
        <tpls c="8">
          <tpl hier="1" item="6"/>
          <tpl hier="4" item="3"/>
          <tpl fld="3" item="55"/>
          <tpl fld="2" item="33"/>
          <tpl hier="9" item="1"/>
          <tpl hier="11" item="4"/>
          <tpl hier="12" item="7"/>
          <tpl fld="4" item="0"/>
        </tpls>
      </m>
      <m>
        <tpls c="8">
          <tpl hier="1" item="6"/>
          <tpl hier="4" item="3"/>
          <tpl fld="3" item="35"/>
          <tpl fld="2" item="43"/>
          <tpl hier="9" item="1"/>
          <tpl hier="11" item="4"/>
          <tpl hier="12" item="7"/>
          <tpl fld="4" item="0"/>
        </tpls>
      </m>
      <m>
        <tpls c="8">
          <tpl hier="1" item="6"/>
          <tpl hier="4" item="3"/>
          <tpl fld="3" item="40"/>
          <tpl fld="2" item="43"/>
          <tpl hier="9" item="1"/>
          <tpl hier="11" item="4"/>
          <tpl hier="12" item="7"/>
          <tpl fld="4" item="0"/>
        </tpls>
      </m>
      <m>
        <tpls c="8">
          <tpl hier="1" item="6"/>
          <tpl hier="4" item="3"/>
          <tpl fld="3" item="50"/>
          <tpl fld="2" item="43"/>
          <tpl hier="9" item="1"/>
          <tpl hier="11" item="4"/>
          <tpl hier="12" item="7"/>
          <tpl fld="4" item="0"/>
        </tpls>
      </m>
      <m>
        <tpls c="8">
          <tpl hier="1" item="6"/>
          <tpl hier="4" item="3"/>
          <tpl fld="3" item="49"/>
          <tpl fld="2" item="43"/>
          <tpl hier="9" item="1"/>
          <tpl hier="11" item="4"/>
          <tpl hier="12" item="7"/>
          <tpl fld="4" item="0"/>
        </tpls>
      </m>
      <m>
        <tpls c="8">
          <tpl hier="1" item="6"/>
          <tpl hier="4" item="3"/>
          <tpl fld="3" item="37"/>
          <tpl fld="2" item="22"/>
          <tpl hier="9" item="1"/>
          <tpl hier="11" item="4"/>
          <tpl hier="12" item="7"/>
          <tpl fld="4" item="0"/>
        </tpls>
      </m>
      <m>
        <tpls c="8">
          <tpl hier="1" item="6"/>
          <tpl hier="4" item="3"/>
          <tpl fld="3" item="39"/>
          <tpl fld="2" item="22"/>
          <tpl hier="9" item="1"/>
          <tpl hier="11" item="4"/>
          <tpl hier="12" item="7"/>
          <tpl fld="4" item="0"/>
        </tpls>
      </m>
      <m>
        <tpls c="8">
          <tpl hier="1" item="6"/>
          <tpl hier="4" item="3"/>
          <tpl fld="3" item="28"/>
          <tpl fld="2" item="22"/>
          <tpl hier="9" item="1"/>
          <tpl hier="11" item="4"/>
          <tpl hier="12" item="7"/>
          <tpl fld="4" item="0"/>
        </tpls>
      </m>
      <m>
        <tpls c="8">
          <tpl hier="1" item="6"/>
          <tpl hier="4" item="3"/>
          <tpl fld="3" item="19"/>
          <tpl fld="2" item="22"/>
          <tpl hier="9" item="1"/>
          <tpl hier="11" item="4"/>
          <tpl hier="12" item="7"/>
          <tpl fld="4" item="0"/>
        </tpls>
      </m>
      <m>
        <tpls c="8">
          <tpl hier="1" item="6"/>
          <tpl hier="4" item="3"/>
          <tpl fld="3" item="26"/>
          <tpl fld="2" item="21"/>
          <tpl hier="9" item="1"/>
          <tpl hier="11" item="4"/>
          <tpl hier="12" item="7"/>
          <tpl fld="4" item="0"/>
        </tpls>
      </m>
      <m>
        <tpls c="8">
          <tpl hier="1" item="6"/>
          <tpl hier="4" item="3"/>
          <tpl fld="3" item="25"/>
          <tpl fld="2" item="21"/>
          <tpl hier="9" item="1"/>
          <tpl hier="11" item="4"/>
          <tpl hier="12" item="7"/>
          <tpl fld="4" item="0"/>
        </tpls>
      </m>
      <m>
        <tpls c="8">
          <tpl hier="1" item="6"/>
          <tpl hier="4" item="3"/>
          <tpl fld="3" item="24"/>
          <tpl fld="2" item="21"/>
          <tpl hier="9" item="1"/>
          <tpl hier="11" item="4"/>
          <tpl hier="12" item="7"/>
          <tpl fld="4" item="0"/>
        </tpls>
      </m>
      <m>
        <tpls c="8">
          <tpl hier="1" item="6"/>
          <tpl hier="4" item="3"/>
          <tpl fld="3" item="23"/>
          <tpl fld="2" item="21"/>
          <tpl hier="9" item="1"/>
          <tpl hier="11" item="4"/>
          <tpl hier="12" item="7"/>
          <tpl fld="4" item="0"/>
        </tpls>
      </m>
      <m>
        <tpls c="8">
          <tpl hier="1" item="6"/>
          <tpl hier="4" item="3"/>
          <tpl fld="3" item="10"/>
          <tpl fld="2" item="41"/>
          <tpl hier="9" item="1"/>
          <tpl hier="11" item="4"/>
          <tpl hier="12" item="7"/>
          <tpl fld="4" item="0"/>
        </tpls>
      </m>
      <m>
        <tpls c="8">
          <tpl hier="1" item="6"/>
          <tpl hier="4" item="3"/>
          <tpl fld="3" item="12"/>
          <tpl fld="2" item="41"/>
          <tpl hier="9" item="1"/>
          <tpl hier="11" item="4"/>
          <tpl hier="12" item="7"/>
          <tpl fld="4" item="0"/>
        </tpls>
      </m>
      <m>
        <tpls c="8">
          <tpl hier="1" item="6"/>
          <tpl hier="4" item="3"/>
          <tpl fld="3" item="11"/>
          <tpl fld="2" item="41"/>
          <tpl hier="9" item="1"/>
          <tpl hier="11" item="4"/>
          <tpl hier="12" item="7"/>
          <tpl fld="4" item="0"/>
        </tpls>
      </m>
      <m>
        <tpls c="8">
          <tpl hier="1" item="6"/>
          <tpl hier="4" item="3"/>
          <tpl fld="3" item="9"/>
          <tpl fld="2" item="41"/>
          <tpl hier="9" item="1"/>
          <tpl hier="11" item="4"/>
          <tpl hier="12" item="7"/>
          <tpl fld="4" item="0"/>
        </tpls>
      </m>
      <m>
        <tpls c="8">
          <tpl hier="1" item="6"/>
          <tpl hier="4" item="3"/>
          <tpl fld="3" item="57"/>
          <tpl fld="2" item="39"/>
          <tpl hier="9" item="1"/>
          <tpl hier="11" item="4"/>
          <tpl hier="12" item="7"/>
          <tpl fld="4" item="0"/>
        </tpls>
      </m>
      <m>
        <tpls c="8">
          <tpl hier="1" item="6"/>
          <tpl hier="4" item="3"/>
          <tpl fld="3" item="3"/>
          <tpl fld="2" item="39"/>
          <tpl hier="9" item="1"/>
          <tpl hier="11" item="4"/>
          <tpl hier="12" item="7"/>
          <tpl fld="4" item="0"/>
        </tpls>
      </m>
      <m>
        <tpls c="8">
          <tpl hier="1" item="6"/>
          <tpl hier="4" item="3"/>
          <tpl fld="3" item="1"/>
          <tpl fld="2" item="39"/>
          <tpl hier="9" item="1"/>
          <tpl hier="11" item="4"/>
          <tpl hier="12" item="7"/>
          <tpl fld="4" item="0"/>
        </tpls>
      </m>
      <m>
        <tpls c="8">
          <tpl hier="1" item="6"/>
          <tpl hier="4" item="3"/>
          <tpl fld="3" item="20"/>
          <tpl fld="2" item="14"/>
          <tpl hier="9" item="1"/>
          <tpl hier="11" item="4"/>
          <tpl hier="12" item="7"/>
          <tpl fld="4" item="0"/>
        </tpls>
      </m>
      <m>
        <tpls c="8">
          <tpl hier="1" item="6"/>
          <tpl hier="4" item="3"/>
          <tpl fld="3" item="51"/>
          <tpl fld="2" item="14"/>
          <tpl hier="9" item="1"/>
          <tpl hier="11" item="4"/>
          <tpl hier="12" item="7"/>
          <tpl fld="4" item="0"/>
        </tpls>
      </m>
      <m>
        <tpls c="8">
          <tpl hier="1" item="6"/>
          <tpl hier="4" item="3"/>
          <tpl fld="3" item="38"/>
          <tpl fld="2" item="14"/>
          <tpl hier="9" item="1"/>
          <tpl hier="11" item="4"/>
          <tpl hier="12" item="7"/>
          <tpl fld="4" item="0"/>
        </tpls>
      </m>
      <m>
        <tpls c="8">
          <tpl hier="1" item="6"/>
          <tpl hier="4" item="3"/>
          <tpl fld="3" item="44"/>
          <tpl fld="2" item="31"/>
          <tpl hier="9" item="1"/>
          <tpl hier="11" item="4"/>
          <tpl hier="12" item="7"/>
          <tpl fld="4" item="0"/>
        </tpls>
      </m>
      <m>
        <tpls c="8">
          <tpl hier="1" item="6"/>
          <tpl hier="4" item="3"/>
          <tpl fld="3" item="43"/>
          <tpl fld="2" item="31"/>
          <tpl hier="9" item="1"/>
          <tpl hier="11" item="4"/>
          <tpl hier="12" item="7"/>
          <tpl fld="4" item="0"/>
        </tpls>
      </m>
      <m>
        <tpls c="8">
          <tpl hier="1" item="6"/>
          <tpl hier="4" item="3"/>
          <tpl fld="3" item="42"/>
          <tpl fld="2" item="31"/>
          <tpl hier="9" item="1"/>
          <tpl hier="11" item="4"/>
          <tpl hier="12" item="7"/>
          <tpl fld="4" item="0"/>
        </tpls>
      </m>
      <m>
        <tpls c="8">
          <tpl hier="1" item="6"/>
          <tpl hier="4" item="3"/>
          <tpl fld="3" item="41"/>
          <tpl fld="2" item="31"/>
          <tpl hier="9" item="1"/>
          <tpl hier="11" item="4"/>
          <tpl hier="12" item="7"/>
          <tpl fld="4" item="0"/>
        </tpls>
      </m>
      <m>
        <tpls c="8">
          <tpl hier="1" item="6"/>
          <tpl hier="4" item="3"/>
          <tpl fld="3" item="32"/>
          <tpl fld="2" item="29"/>
          <tpl hier="9" item="1"/>
          <tpl hier="11" item="4"/>
          <tpl hier="12" item="7"/>
          <tpl fld="4" item="0"/>
        </tpls>
      </m>
      <m>
        <tpls c="8">
          <tpl hier="1" item="6"/>
          <tpl hier="4" item="3"/>
          <tpl fld="3" item="31"/>
          <tpl fld="2" item="29"/>
          <tpl hier="9" item="1"/>
          <tpl hier="11" item="4"/>
          <tpl hier="12" item="7"/>
          <tpl fld="4" item="0"/>
        </tpls>
      </m>
      <m>
        <tpls c="8">
          <tpl hier="1" item="6"/>
          <tpl hier="4" item="3"/>
          <tpl fld="3" item="30"/>
          <tpl fld="2" item="29"/>
          <tpl hier="9" item="1"/>
          <tpl hier="11" item="4"/>
          <tpl hier="12" item="7"/>
          <tpl fld="4" item="0"/>
        </tpls>
      </m>
      <m>
        <tpls c="8">
          <tpl hier="1" item="6"/>
          <tpl hier="4" item="3"/>
          <tpl fld="3" item="29"/>
          <tpl fld="2" item="29"/>
          <tpl hier="9" item="1"/>
          <tpl hier="11" item="4"/>
          <tpl hier="12" item="7"/>
          <tpl fld="4" item="0"/>
        </tpls>
      </m>
      <m>
        <tpls c="8">
          <tpl hier="1" item="6"/>
          <tpl hier="4" item="3"/>
          <tpl fld="3" item="16"/>
          <tpl fld="2" item="27"/>
          <tpl hier="9" item="1"/>
          <tpl hier="11" item="4"/>
          <tpl hier="12" item="7"/>
          <tpl fld="4" item="0"/>
        </tpls>
      </m>
      <m>
        <tpls c="8">
          <tpl hier="1" item="6"/>
          <tpl hier="4" item="3"/>
          <tpl fld="3" item="15"/>
          <tpl fld="2" item="27"/>
          <tpl hier="9" item="1"/>
          <tpl hier="11" item="4"/>
          <tpl hier="12" item="7"/>
          <tpl fld="4" item="0"/>
        </tpls>
      </m>
      <m>
        <tpls c="8">
          <tpl hier="1" item="6"/>
          <tpl hier="4" item="3"/>
          <tpl fld="3" item="14"/>
          <tpl fld="2" item="27"/>
          <tpl hier="9" item="1"/>
          <tpl hier="11" item="4"/>
          <tpl hier="12" item="7"/>
          <tpl fld="4" item="0"/>
        </tpls>
      </m>
      <m>
        <tpls c="8">
          <tpl hier="1" item="6"/>
          <tpl hier="4" item="3"/>
          <tpl fld="3" item="13"/>
          <tpl fld="2" item="27"/>
          <tpl hier="9" item="1"/>
          <tpl hier="11" item="4"/>
          <tpl hier="12" item="7"/>
          <tpl fld="4" item="0"/>
        </tpls>
      </m>
      <m>
        <tpls c="8">
          <tpl hier="1" item="6"/>
          <tpl hier="4" item="3"/>
          <tpl fld="3" item="4"/>
          <tpl fld="2" item="26"/>
          <tpl hier="9" item="1"/>
          <tpl hier="11" item="4"/>
          <tpl hier="12" item="7"/>
          <tpl fld="4" item="0"/>
        </tpls>
      </m>
      <m>
        <tpls c="8">
          <tpl hier="1" item="6"/>
          <tpl hier="4" item="3"/>
          <tpl fld="3" item="58"/>
          <tpl fld="2" item="26"/>
          <tpl hier="9" item="1"/>
          <tpl hier="11" item="4"/>
          <tpl hier="12" item="7"/>
          <tpl fld="4" item="0"/>
        </tpls>
      </m>
      <m>
        <tpls c="8">
          <tpl hier="1" item="6"/>
          <tpl hier="4" item="3"/>
          <tpl fld="3" item="2"/>
          <tpl fld="2" item="26"/>
          <tpl hier="9" item="1"/>
          <tpl hier="11" item="4"/>
          <tpl hier="12" item="7"/>
          <tpl fld="4" item="0"/>
        </tpls>
      </m>
      <m>
        <tpls c="8">
          <tpl hier="1" item="6"/>
          <tpl hier="4" item="3"/>
          <tpl fld="3" item="54"/>
          <tpl fld="2" item="24"/>
          <tpl hier="9" item="1"/>
          <tpl hier="11" item="4"/>
          <tpl hier="12" item="7"/>
          <tpl fld="4" item="0"/>
        </tpls>
      </m>
      <m>
        <tpls c="8">
          <tpl hier="1" item="6"/>
          <tpl hier="4" item="3"/>
          <tpl fld="3" item="53"/>
          <tpl fld="2" item="24"/>
          <tpl hier="9" item="1"/>
          <tpl hier="11" item="4"/>
          <tpl hier="12" item="7"/>
          <tpl fld="4" item="0"/>
        </tpls>
      </m>
      <m>
        <tpls c="8">
          <tpl hier="1" item="6"/>
          <tpl hier="4" item="3"/>
          <tpl fld="3" item="52"/>
          <tpl fld="2" item="24"/>
          <tpl hier="9" item="1"/>
          <tpl hier="11" item="4"/>
          <tpl hier="12" item="7"/>
          <tpl fld="4" item="0"/>
        </tpls>
      </m>
      <m>
        <tpls c="8">
          <tpl hier="1" item="6"/>
          <tpl hier="4" item="3"/>
          <tpl fld="3" item="48"/>
          <tpl fld="2" item="17"/>
          <tpl hier="9" item="1"/>
          <tpl hier="11" item="4"/>
          <tpl hier="12" item="7"/>
          <tpl fld="4" item="0"/>
        </tpls>
      </m>
      <m>
        <tpls c="8">
          <tpl hier="1" item="6"/>
          <tpl hier="4" item="3"/>
          <tpl fld="3" item="46"/>
          <tpl fld="2" item="17"/>
          <tpl hier="9" item="1"/>
          <tpl hier="11" item="4"/>
          <tpl hier="12" item="7"/>
          <tpl fld="4" item="0"/>
        </tpls>
      </m>
      <m>
        <tpls c="8">
          <tpl hier="1" item="6"/>
          <tpl hier="4" item="3"/>
          <tpl fld="3" item="45"/>
          <tpl fld="2" item="17"/>
          <tpl hier="9" item="1"/>
          <tpl hier="11" item="4"/>
          <tpl hier="12" item="7"/>
          <tpl fld="4" item="0"/>
        </tpls>
      </m>
      <m>
        <tpls c="8">
          <tpl hier="1" item="6"/>
          <tpl hier="4" item="3"/>
          <tpl fld="3" item="47"/>
          <tpl fld="2" item="17"/>
          <tpl hier="9" item="1"/>
          <tpl hier="11" item="4"/>
          <tpl hier="12" item="7"/>
          <tpl fld="4" item="0"/>
        </tpls>
      </m>
      <m>
        <tpls c="8">
          <tpl hier="1" item="6"/>
          <tpl hier="4" item="3"/>
          <tpl fld="3" item="34"/>
          <tpl fld="2" item="13"/>
          <tpl hier="9" item="1"/>
          <tpl hier="11" item="4"/>
          <tpl hier="12" item="7"/>
          <tpl fld="4" item="0"/>
        </tpls>
      </m>
      <m>
        <tpls c="8">
          <tpl hier="1" item="6"/>
          <tpl hier="4" item="3"/>
          <tpl fld="3" item="36"/>
          <tpl fld="2" item="13"/>
          <tpl hier="9" item="1"/>
          <tpl hier="11" item="4"/>
          <tpl hier="12" item="7"/>
          <tpl fld="4" item="0"/>
        </tpls>
      </m>
      <m>
        <tpls c="8">
          <tpl hier="1" item="6"/>
          <tpl hier="4" item="3"/>
          <tpl fld="3" item="27"/>
          <tpl fld="2" item="13"/>
          <tpl hier="9" item="1"/>
          <tpl hier="11" item="4"/>
          <tpl hier="12" item="7"/>
          <tpl fld="4" item="0"/>
        </tpls>
      </m>
      <m>
        <tpls c="8">
          <tpl hier="1" item="6"/>
          <tpl hier="4" item="3"/>
          <tpl fld="3" item="33"/>
          <tpl fld="2" item="13"/>
          <tpl hier="9" item="1"/>
          <tpl hier="11" item="4"/>
          <tpl hier="12" item="7"/>
          <tpl fld="4" item="0"/>
        </tpls>
      </m>
      <m>
        <tpls c="8">
          <tpl hier="1" item="6"/>
          <tpl hier="4" item="3"/>
          <tpl fld="3" item="18"/>
          <tpl fld="2" item="23"/>
          <tpl hier="9" item="1"/>
          <tpl hier="11" item="4"/>
          <tpl hier="12" item="7"/>
          <tpl fld="4" item="0"/>
        </tpls>
      </m>
      <m>
        <tpls c="8">
          <tpl hier="1" item="6"/>
          <tpl hier="4" item="3"/>
          <tpl fld="3" item="22"/>
          <tpl fld="2" item="23"/>
          <tpl hier="9" item="1"/>
          <tpl hier="11" item="4"/>
          <tpl hier="12" item="7"/>
          <tpl fld="4" item="0"/>
        </tpls>
      </m>
      <m>
        <tpls c="8">
          <tpl hier="1" item="6"/>
          <tpl hier="4" item="3"/>
          <tpl fld="3" item="17"/>
          <tpl fld="2" item="23"/>
          <tpl hier="9" item="1"/>
          <tpl hier="11" item="4"/>
          <tpl hier="12" item="7"/>
          <tpl fld="4" item="0"/>
        </tpls>
      </m>
      <m>
        <tpls c="8">
          <tpl hier="1" item="6"/>
          <tpl hier="4" item="3"/>
          <tpl fld="3" item="21"/>
          <tpl fld="2" item="23"/>
          <tpl hier="9" item="1"/>
          <tpl hier="11" item="4"/>
          <tpl hier="12" item="7"/>
          <tpl fld="4" item="0"/>
        </tpls>
      </m>
      <m>
        <tpls c="8">
          <tpl hier="1" item="6"/>
          <tpl hier="4" item="3"/>
          <tpl fld="3" item="8"/>
          <tpl fld="2" item="30"/>
          <tpl hier="9" item="1"/>
          <tpl hier="11" item="4"/>
          <tpl hier="12" item="7"/>
          <tpl fld="4" item="0"/>
        </tpls>
      </m>
      <m>
        <tpls c="8">
          <tpl hier="1" item="6"/>
          <tpl hier="4" item="3"/>
          <tpl fld="3" item="7"/>
          <tpl fld="2" item="30"/>
          <tpl hier="9" item="1"/>
          <tpl hier="11" item="4"/>
          <tpl hier="12" item="7"/>
          <tpl fld="4" item="0"/>
        </tpls>
      </m>
      <m>
        <tpls c="8">
          <tpl hier="1" item="6"/>
          <tpl hier="4" item="3"/>
          <tpl fld="3" item="1"/>
          <tpl fld="2" item="30"/>
          <tpl hier="9" item="1"/>
          <tpl hier="11" item="4"/>
          <tpl hier="12" item="7"/>
          <tpl fld="4" item="0"/>
        </tpls>
      </m>
      <m>
        <tpls c="8">
          <tpl hier="1" item="6"/>
          <tpl hier="4" item="3"/>
          <tpl fld="3" item="44"/>
          <tpl fld="2" item="45"/>
          <tpl hier="9" item="1"/>
          <tpl hier="11" item="4"/>
          <tpl hier="12" item="7"/>
          <tpl fld="4" item="0"/>
        </tpls>
      </m>
      <m>
        <tpls c="8">
          <tpl hier="1" item="6"/>
          <tpl hier="4" item="3"/>
          <tpl fld="3" item="31"/>
          <tpl fld="2" item="45"/>
          <tpl hier="9" item="1"/>
          <tpl hier="11" item="4"/>
          <tpl hier="12" item="7"/>
          <tpl fld="4" item="0"/>
        </tpls>
      </m>
      <m>
        <tpls c="8">
          <tpl hier="1" item="6"/>
          <tpl hier="4" item="3"/>
          <tpl fld="3" item="11"/>
          <tpl fld="2" item="45"/>
          <tpl hier="9" item="1"/>
          <tpl hier="11" item="4"/>
          <tpl hier="12" item="7"/>
          <tpl fld="4" item="0"/>
        </tpls>
      </m>
      <m>
        <tpls c="8">
          <tpl hier="1" item="6"/>
          <tpl hier="4" item="3"/>
          <tpl fld="3" item="48"/>
          <tpl fld="2" item="25"/>
          <tpl hier="9" item="1"/>
          <tpl hier="11" item="4"/>
          <tpl hier="12" item="7"/>
          <tpl fld="4" item="0"/>
        </tpls>
      </m>
      <m>
        <tpls c="8">
          <tpl hier="1" item="6"/>
          <tpl hier="4" item="3"/>
          <tpl fld="3" item="36"/>
          <tpl fld="2" item="25"/>
          <tpl hier="9" item="1"/>
          <tpl hier="11" item="4"/>
          <tpl hier="12" item="7"/>
          <tpl fld="4" item="0"/>
        </tpls>
      </m>
      <m>
        <tpls c="8">
          <tpl hier="1" item="6"/>
          <tpl hier="4" item="3"/>
          <tpl fld="3" item="17"/>
          <tpl fld="2" item="25"/>
          <tpl hier="9" item="1"/>
          <tpl hier="11" item="4"/>
          <tpl hier="12" item="7"/>
          <tpl fld="4" item="0"/>
        </tpls>
      </m>
      <m>
        <tpls c="8">
          <tpl hier="1" item="6"/>
          <tpl hier="4" item="3"/>
          <tpl fld="3" item="43"/>
          <tpl fld="2" item="38"/>
          <tpl hier="9" item="1"/>
          <tpl hier="11" item="4"/>
          <tpl hier="12" item="7"/>
          <tpl fld="4" item="0"/>
        </tpls>
      </m>
      <m>
        <tpls c="8">
          <tpl hier="1" item="6"/>
          <tpl hier="4" item="3"/>
          <tpl fld="3" item="24"/>
          <tpl fld="2" item="38"/>
          <tpl hier="9" item="1"/>
          <tpl hier="11" item="4"/>
          <tpl hier="12" item="7"/>
          <tpl fld="4" item="0"/>
        </tpls>
      </m>
      <m>
        <tpls c="8">
          <tpl hier="1" item="6"/>
          <tpl hier="4" item="3"/>
          <tpl fld="3" item="9"/>
          <tpl fld="2" item="38"/>
          <tpl hier="9" item="1"/>
          <tpl hier="11" item="4"/>
          <tpl hier="12" item="7"/>
          <tpl fld="4" item="0"/>
        </tpls>
      </m>
      <m>
        <tpls c="8">
          <tpl hier="1" item="6"/>
          <tpl hier="4" item="3"/>
          <tpl fld="3" item="40"/>
          <tpl fld="2" item="16"/>
          <tpl hier="9" item="1"/>
          <tpl hier="11" item="4"/>
          <tpl hier="12" item="7"/>
          <tpl fld="4" item="0"/>
        </tpls>
      </m>
      <m>
        <tpls c="8">
          <tpl hier="1" item="6"/>
          <tpl hier="4" item="3"/>
          <tpl fld="3" item="28"/>
          <tpl fld="2" item="16"/>
          <tpl hier="9" item="1"/>
          <tpl hier="11" item="4"/>
          <tpl hier="12" item="7"/>
          <tpl fld="4" item="0"/>
        </tpls>
      </m>
      <m>
        <tpls c="8">
          <tpl hier="1" item="6"/>
          <tpl hier="4" item="3"/>
          <tpl fld="3" item="13"/>
          <tpl fld="2" item="16"/>
          <tpl hier="9" item="1"/>
          <tpl hier="11" item="4"/>
          <tpl hier="12" item="7"/>
          <tpl fld="4" item="0"/>
        </tpls>
      </m>
      <m>
        <tpls c="8">
          <tpl hier="1" item="6"/>
          <tpl hier="4" item="3"/>
          <tpl fld="3" item="54"/>
          <tpl fld="2" item="10"/>
          <tpl hier="9" item="1"/>
          <tpl hier="11" item="4"/>
          <tpl hier="12" item="7"/>
          <tpl fld="4" item="0"/>
        </tpls>
      </m>
      <m>
        <tpls c="8">
          <tpl hier="1" item="6"/>
          <tpl hier="4" item="3"/>
          <tpl fld="3" item="45"/>
          <tpl fld="2" item="10"/>
          <tpl hier="9" item="1"/>
          <tpl hier="11" item="4"/>
          <tpl hier="12" item="7"/>
          <tpl fld="4" item="0"/>
        </tpls>
      </m>
      <m>
        <tpls c="8">
          <tpl hier="1" item="6"/>
          <tpl hier="4" item="3"/>
          <tpl fld="3" item="29"/>
          <tpl fld="2" item="10"/>
          <tpl hier="9" item="1"/>
          <tpl hier="11" item="4"/>
          <tpl hier="12" item="7"/>
          <tpl fld="4" item="0"/>
        </tpls>
      </m>
      <m>
        <tpls c="8">
          <tpl hier="1" item="6"/>
          <tpl hier="4" item="3"/>
          <tpl fld="3" item="56"/>
          <tpl fld="2" item="12"/>
          <tpl hier="9" item="1"/>
          <tpl hier="11" item="4"/>
          <tpl hier="12" item="7"/>
          <tpl fld="4" item="0"/>
        </tpls>
      </m>
      <m>
        <tpls c="8">
          <tpl hier="1" item="6"/>
          <tpl hier="4" item="3"/>
          <tpl fld="3" item="45"/>
          <tpl fld="2" item="12"/>
          <tpl hier="9" item="1"/>
          <tpl hier="11" item="4"/>
          <tpl hier="12" item="7"/>
          <tpl fld="4" item="0"/>
        </tpls>
      </m>
      <m>
        <tpls c="8">
          <tpl hier="1" item="6"/>
          <tpl hier="4" item="3"/>
          <tpl fld="3" item="23"/>
          <tpl fld="2" item="12"/>
          <tpl hier="9" item="1"/>
          <tpl hier="11" item="4"/>
          <tpl hier="12" item="7"/>
          <tpl fld="4" item="0"/>
        </tpls>
      </m>
      <m>
        <tpls c="8">
          <tpl hier="1" item="6"/>
          <tpl hier="4" item="3"/>
          <tpl fld="3" item="40"/>
          <tpl fld="2" item="18"/>
          <tpl hier="9" item="1"/>
          <tpl hier="11" item="4"/>
          <tpl hier="12" item="7"/>
          <tpl fld="4" item="0"/>
        </tpls>
      </m>
      <m>
        <tpls c="8">
          <tpl hier="1" item="6"/>
          <tpl hier="4" item="3"/>
          <tpl fld="3" item="27"/>
          <tpl fld="2" item="18"/>
          <tpl hier="9" item="1"/>
          <tpl hier="11" item="4"/>
          <tpl hier="12" item="7"/>
          <tpl fld="4" item="0"/>
        </tpls>
      </m>
      <m>
        <tpls c="8">
          <tpl hier="1" item="6"/>
          <tpl hier="4" item="3"/>
          <tpl fld="3" item="5"/>
          <tpl fld="2" item="18"/>
          <tpl hier="9" item="1"/>
          <tpl hier="11" item="4"/>
          <tpl hier="12" item="7"/>
          <tpl fld="4" item="0"/>
        </tpls>
      </m>
      <m>
        <tpls c="8">
          <tpl hier="1" item="6"/>
          <tpl hier="4" item="3"/>
          <tpl fld="3" item="31"/>
          <tpl fld="2" item="20"/>
          <tpl hier="9" item="1"/>
          <tpl hier="11" item="4"/>
          <tpl hier="12" item="7"/>
          <tpl fld="4" item="0"/>
        </tpls>
      </m>
      <m>
        <tpls c="8">
          <tpl hier="1" item="6"/>
          <tpl hier="4" item="3"/>
          <tpl fld="3" item="1"/>
          <tpl fld="2" item="20"/>
          <tpl hier="9" item="1"/>
          <tpl hier="11" item="4"/>
          <tpl hier="12" item="7"/>
          <tpl fld="4" item="0"/>
        </tpls>
      </m>
      <m>
        <tpls c="8">
          <tpl hier="1" item="6"/>
          <tpl hier="4" item="3"/>
          <tpl fld="3" item="10"/>
          <tpl fld="2" item="32"/>
          <tpl hier="9" item="1"/>
          <tpl hier="11" item="4"/>
          <tpl hier="12" item="7"/>
          <tpl fld="4" item="0"/>
        </tpls>
      </m>
      <m>
        <tpls c="8">
          <tpl hier="1" item="6"/>
          <tpl hier="4" item="3"/>
          <tpl fld="3" item="27"/>
          <tpl fld="2" item="32"/>
          <tpl hier="9" item="1"/>
          <tpl hier="11" item="4"/>
          <tpl hier="12" item="7"/>
          <tpl fld="4" item="0"/>
        </tpls>
      </m>
      <m>
        <tpls c="8">
          <tpl hier="1" item="6"/>
          <tpl hier="4" item="3"/>
          <tpl fld="3" item="16"/>
          <tpl fld="2" item="9"/>
          <tpl hier="9" item="1"/>
          <tpl hier="11" item="4"/>
          <tpl hier="12" item="7"/>
          <tpl fld="4" item="0"/>
        </tpls>
      </m>
      <m>
        <tpls c="8">
          <tpl hier="1" item="6"/>
          <tpl hier="4" item="3"/>
          <tpl fld="3" item="24"/>
          <tpl fld="2" item="9"/>
          <tpl hier="9" item="1"/>
          <tpl hier="11" item="4"/>
          <tpl hier="12" item="7"/>
          <tpl fld="4" item="0"/>
        </tpls>
      </m>
      <m>
        <tpls c="8">
          <tpl hier="1" item="6"/>
          <tpl hier="4" item="3"/>
          <tpl fld="3" item="20"/>
          <tpl fld="2" item="11"/>
          <tpl hier="9" item="1"/>
          <tpl hier="11" item="4"/>
          <tpl hier="12" item="7"/>
          <tpl fld="4" item="0"/>
        </tpls>
      </m>
      <m>
        <tpls c="8">
          <tpl hier="1" item="6"/>
          <tpl hier="4" item="3"/>
          <tpl fld="3" item="29"/>
          <tpl fld="2" item="11"/>
          <tpl hier="9" item="1"/>
          <tpl hier="11" item="4"/>
          <tpl hier="12" item="7"/>
          <tpl fld="4" item="0"/>
        </tpls>
      </m>
      <m>
        <tpls c="8">
          <tpl hier="1" item="6"/>
          <tpl hier="4" item="3"/>
          <tpl fld="3" item="58"/>
          <tpl fld="2" item="15"/>
          <tpl hier="9" item="1"/>
          <tpl hier="11" item="4"/>
          <tpl hier="12" item="7"/>
          <tpl fld="4" item="0"/>
        </tpls>
      </m>
      <m>
        <tpls c="8">
          <tpl hier="1" item="6"/>
          <tpl hier="4" item="3"/>
          <tpl fld="3" item="31"/>
          <tpl fld="2" item="19"/>
          <tpl hier="9" item="1"/>
          <tpl hier="11" item="4"/>
          <tpl hier="12" item="7"/>
          <tpl fld="4" item="0"/>
        </tpls>
      </m>
      <m>
        <tpls c="8">
          <tpl hier="1" item="6"/>
          <tpl hier="4" item="3"/>
          <tpl fld="3" item="7"/>
          <tpl fld="2" item="2"/>
          <tpl hier="9" item="1"/>
          <tpl hier="11" item="4"/>
          <tpl hier="12" item="7"/>
          <tpl fld="4" item="0"/>
        </tpls>
      </m>
      <m>
        <tpls c="8">
          <tpl hier="1" item="6"/>
          <tpl hier="4" item="3"/>
          <tpl fld="3" item="9"/>
          <tpl fld="2" item="6"/>
          <tpl hier="9" item="1"/>
          <tpl hier="11" item="4"/>
          <tpl hier="12" item="7"/>
          <tpl fld="4" item="0"/>
        </tpls>
      </m>
      <m>
        <tpls c="8">
          <tpl hier="1" item="6"/>
          <tpl hier="4" item="3"/>
          <tpl fld="3" item="52"/>
          <tpl fld="2" item="1"/>
          <tpl hier="9" item="1"/>
          <tpl hier="11" item="4"/>
          <tpl hier="12" item="7"/>
          <tpl fld="4" item="0"/>
        </tpls>
      </m>
      <m>
        <tpls c="8">
          <tpl hier="1" item="6"/>
          <tpl hier="4" item="3"/>
          <tpl fld="3" item="42"/>
          <tpl fld="2" item="7"/>
          <tpl hier="9" item="1"/>
          <tpl hier="11" item="4"/>
          <tpl hier="12" item="7"/>
          <tpl fld="4" item="0"/>
        </tpls>
      </m>
      <m>
        <tpls c="8">
          <tpl hier="1" item="6"/>
          <tpl hier="4" item="3"/>
          <tpl fld="3" item="19"/>
          <tpl fld="2" item="30"/>
          <tpl hier="9" item="1"/>
          <tpl hier="11" item="4"/>
          <tpl hier="12" item="7"/>
          <tpl fld="4" item="0"/>
        </tpls>
      </m>
      <m>
        <tpls c="8">
          <tpl hier="1" item="6"/>
          <tpl hier="4" item="3"/>
          <tpl fld="3" item="26"/>
          <tpl fld="2" item="45"/>
          <tpl hier="9" item="1"/>
          <tpl hier="11" item="4"/>
          <tpl hier="12" item="7"/>
          <tpl fld="4" item="0"/>
        </tpls>
      </m>
      <m>
        <tpls c="8">
          <tpl hier="1" item="6"/>
          <tpl hier="4" item="3"/>
          <tpl fld="3" item="25"/>
          <tpl fld="2" item="45"/>
          <tpl hier="9" item="1"/>
          <tpl hier="11" item="4"/>
          <tpl hier="12" item="7"/>
          <tpl fld="4" item="0"/>
        </tpls>
      </m>
      <m>
        <tpls c="8">
          <tpl hier="1" item="6"/>
          <tpl hier="4" item="3"/>
          <tpl fld="3" item="24"/>
          <tpl fld="2" item="45"/>
          <tpl hier="9" item="1"/>
          <tpl hier="11" item="4"/>
          <tpl hier="12" item="7"/>
          <tpl fld="4" item="0"/>
        </tpls>
      </m>
      <m>
        <tpls c="8">
          <tpl hier="1" item="6"/>
          <tpl hier="4" item="3"/>
          <tpl fld="3" item="23"/>
          <tpl fld="2" item="45"/>
          <tpl hier="9" item="1"/>
          <tpl hier="11" item="4"/>
          <tpl hier="12" item="7"/>
          <tpl fld="4" item="0"/>
        </tpls>
      </m>
      <m>
        <tpls c="8">
          <tpl hier="1" item="6"/>
          <tpl hier="4" item="3"/>
          <tpl fld="3" item="10"/>
          <tpl fld="2" item="25"/>
          <tpl hier="9" item="1"/>
          <tpl hier="11" item="4"/>
          <tpl hier="12" item="7"/>
          <tpl fld="4" item="0"/>
        </tpls>
      </m>
      <m>
        <tpls c="8">
          <tpl hier="1" item="6"/>
          <tpl hier="4" item="3"/>
          <tpl fld="3" item="12"/>
          <tpl fld="2" item="25"/>
          <tpl hier="9" item="1"/>
          <tpl hier="11" item="4"/>
          <tpl hier="12" item="7"/>
          <tpl fld="4" item="0"/>
        </tpls>
      </m>
      <m>
        <tpls c="8">
          <tpl hier="1" item="6"/>
          <tpl hier="4" item="3"/>
          <tpl fld="3" item="11"/>
          <tpl fld="2" item="25"/>
          <tpl hier="9" item="1"/>
          <tpl hier="11" item="4"/>
          <tpl hier="12" item="7"/>
          <tpl fld="4" item="0"/>
        </tpls>
      </m>
      <m>
        <tpls c="8">
          <tpl hier="1" item="6"/>
          <tpl hier="4" item="3"/>
          <tpl fld="3" item="9"/>
          <tpl fld="2" item="25"/>
          <tpl hier="9" item="1"/>
          <tpl hier="11" item="4"/>
          <tpl hier="12" item="7"/>
          <tpl fld="4" item="0"/>
        </tpls>
      </m>
      <m>
        <tpls c="8">
          <tpl hier="1" item="6"/>
          <tpl hier="4" item="3"/>
          <tpl fld="3" item="57"/>
          <tpl fld="2" item="38"/>
          <tpl hier="9" item="1"/>
          <tpl hier="11" item="4"/>
          <tpl hier="12" item="7"/>
          <tpl fld="4" item="0"/>
        </tpls>
      </m>
      <m>
        <tpls c="8">
          <tpl hier="1" item="6"/>
          <tpl hier="4" item="3"/>
          <tpl fld="3" item="3"/>
          <tpl fld="2" item="38"/>
          <tpl hier="9" item="1"/>
          <tpl hier="11" item="4"/>
          <tpl hier="12" item="7"/>
          <tpl fld="4" item="0"/>
        </tpls>
      </m>
      <m>
        <tpls c="8">
          <tpl hier="1" item="6"/>
          <tpl hier="4" item="3"/>
          <tpl fld="3" item="1"/>
          <tpl fld="2" item="38"/>
          <tpl hier="9" item="1"/>
          <tpl hier="11" item="4"/>
          <tpl hier="12" item="7"/>
          <tpl fld="4" item="0"/>
        </tpls>
      </m>
      <m>
        <tpls c="8">
          <tpl hier="1" item="6"/>
          <tpl hier="4" item="3"/>
          <tpl fld="3" item="20"/>
          <tpl fld="2" item="16"/>
          <tpl hier="9" item="1"/>
          <tpl hier="11" item="4"/>
          <tpl hier="12" item="7"/>
          <tpl fld="4" item="0"/>
        </tpls>
      </m>
      <m>
        <tpls c="8">
          <tpl hier="1" item="6"/>
          <tpl hier="4" item="3"/>
          <tpl fld="3" item="51"/>
          <tpl fld="2" item="16"/>
          <tpl hier="9" item="1"/>
          <tpl hier="11" item="4"/>
          <tpl hier="12" item="7"/>
          <tpl fld="4" item="0"/>
        </tpls>
      </m>
      <m>
        <tpls c="8">
          <tpl hier="1" item="6"/>
          <tpl hier="4" item="3"/>
          <tpl fld="3" item="38"/>
          <tpl fld="2" item="16"/>
          <tpl hier="9" item="1"/>
          <tpl hier="11" item="4"/>
          <tpl hier="12" item="7"/>
          <tpl fld="4" item="0"/>
        </tpls>
      </m>
      <m>
        <tpls c="8">
          <tpl hier="1" item="6"/>
          <tpl hier="4" item="3"/>
          <tpl fld="3" item="44"/>
          <tpl fld="2" item="10"/>
          <tpl hier="9" item="1"/>
          <tpl hier="11" item="4"/>
          <tpl hier="12" item="7"/>
          <tpl fld="4" item="0"/>
        </tpls>
      </m>
      <m>
        <tpls c="8">
          <tpl hier="1" item="6"/>
          <tpl hier="4" item="3"/>
          <tpl fld="3" item="43"/>
          <tpl fld="2" item="10"/>
          <tpl hier="9" item="1"/>
          <tpl hier="11" item="4"/>
          <tpl hier="12" item="7"/>
          <tpl fld="4" item="0"/>
        </tpls>
      </m>
      <m>
        <tpls c="8">
          <tpl hier="1" item="6"/>
          <tpl hier="4" item="3"/>
          <tpl fld="3" item="42"/>
          <tpl fld="2" item="10"/>
          <tpl hier="9" item="1"/>
          <tpl hier="11" item="4"/>
          <tpl hier="12" item="7"/>
          <tpl fld="4" item="0"/>
        </tpls>
      </m>
      <m>
        <tpls c="8">
          <tpl hier="1" item="6"/>
          <tpl hier="4" item="3"/>
          <tpl fld="3" item="41"/>
          <tpl fld="2" item="10"/>
          <tpl hier="9" item="1"/>
          <tpl hier="11" item="4"/>
          <tpl hier="12" item="7"/>
          <tpl fld="4" item="0"/>
        </tpls>
      </m>
      <m>
        <tpls c="8">
          <tpl hier="1" item="6"/>
          <tpl hier="4" item="3"/>
          <tpl fld="3" item="32"/>
          <tpl fld="2" item="12"/>
          <tpl hier="9" item="1"/>
          <tpl hier="11" item="4"/>
          <tpl hier="12" item="7"/>
          <tpl fld="4" item="0"/>
        </tpls>
      </m>
      <m>
        <tpls c="8">
          <tpl hier="1" item="6"/>
          <tpl hier="4" item="3"/>
          <tpl fld="3" item="31"/>
          <tpl fld="2" item="12"/>
          <tpl hier="9" item="1"/>
          <tpl hier="11" item="4"/>
          <tpl hier="12" item="7"/>
          <tpl fld="4" item="0"/>
        </tpls>
      </m>
      <m>
        <tpls c="8">
          <tpl hier="1" item="6"/>
          <tpl hier="4" item="3"/>
          <tpl fld="3" item="30"/>
          <tpl fld="2" item="12"/>
          <tpl hier="9" item="1"/>
          <tpl hier="11" item="4"/>
          <tpl hier="12" item="7"/>
          <tpl fld="4" item="0"/>
        </tpls>
      </m>
      <m>
        <tpls c="8">
          <tpl hier="1" item="6"/>
          <tpl hier="4" item="3"/>
          <tpl fld="3" item="29"/>
          <tpl fld="2" item="12"/>
          <tpl hier="9" item="1"/>
          <tpl hier="11" item="4"/>
          <tpl hier="12" item="7"/>
          <tpl fld="4" item="0"/>
        </tpls>
      </m>
      <m>
        <tpls c="8">
          <tpl hier="1" item="6"/>
          <tpl hier="4" item="3"/>
          <tpl fld="3" item="16"/>
          <tpl fld="2" item="18"/>
          <tpl hier="9" item="1"/>
          <tpl hier="11" item="4"/>
          <tpl hier="12" item="7"/>
          <tpl fld="4" item="0"/>
        </tpls>
      </m>
      <m>
        <tpls c="8">
          <tpl hier="1" item="6"/>
          <tpl hier="4" item="3"/>
          <tpl fld="3" item="15"/>
          <tpl fld="2" item="18"/>
          <tpl hier="9" item="1"/>
          <tpl hier="11" item="4"/>
          <tpl hier="12" item="7"/>
          <tpl fld="4" item="0"/>
        </tpls>
      </m>
      <m>
        <tpls c="8">
          <tpl hier="1" item="6"/>
          <tpl hier="4" item="3"/>
          <tpl fld="3" item="14"/>
          <tpl fld="2" item="18"/>
          <tpl hier="9" item="1"/>
          <tpl hier="11" item="4"/>
          <tpl hier="12" item="7"/>
          <tpl fld="4" item="0"/>
        </tpls>
      </m>
      <m>
        <tpls c="8">
          <tpl hier="1" item="6"/>
          <tpl hier="4" item="3"/>
          <tpl fld="3" item="13"/>
          <tpl fld="2" item="18"/>
          <tpl hier="9" item="1"/>
          <tpl hier="11" item="4"/>
          <tpl hier="12" item="7"/>
          <tpl fld="4" item="0"/>
        </tpls>
      </m>
      <m>
        <tpls c="8">
          <tpl hier="1" item="6"/>
          <tpl hier="4" item="3"/>
          <tpl fld="3" item="4"/>
          <tpl fld="2" item="20"/>
          <tpl hier="9" item="1"/>
          <tpl hier="11" item="4"/>
          <tpl hier="12" item="7"/>
          <tpl fld="4" item="0"/>
        </tpls>
      </m>
      <m>
        <tpls c="8">
          <tpl hier="1" item="6"/>
          <tpl hier="4" item="3"/>
          <tpl fld="3" item="58"/>
          <tpl fld="2" item="20"/>
          <tpl hier="9" item="1"/>
          <tpl hier="11" item="4"/>
          <tpl hier="12" item="7"/>
          <tpl fld="4" item="0"/>
        </tpls>
      </m>
      <m>
        <tpls c="8">
          <tpl hier="1" item="6"/>
          <tpl hier="4" item="3"/>
          <tpl fld="3" item="2"/>
          <tpl fld="2" item="20"/>
          <tpl hier="9" item="1"/>
          <tpl hier="11" item="4"/>
          <tpl hier="12" item="7"/>
          <tpl fld="4" item="0"/>
        </tpls>
      </m>
      <m>
        <tpls c="8">
          <tpl hier="1" item="6"/>
          <tpl hier="4" item="3"/>
          <tpl fld="3" item="46"/>
          <tpl fld="2" item="32"/>
          <tpl hier="9" item="1"/>
          <tpl hier="11" item="4"/>
          <tpl hier="12" item="7"/>
          <tpl fld="4" item="0"/>
        </tpls>
      </m>
      <m>
        <tpls c="8">
          <tpl hier="1" item="6"/>
          <tpl hier="4" item="3"/>
          <tpl fld="3" item="30"/>
          <tpl fld="2" item="32"/>
          <tpl hier="9" item="1"/>
          <tpl hier="11" item="4"/>
          <tpl hier="12" item="7"/>
          <tpl fld="4" item="0"/>
        </tpls>
      </m>
      <m>
        <tpls c="8">
          <tpl hier="1" item="6"/>
          <tpl hier="4" item="3"/>
          <tpl fld="3" item="35"/>
          <tpl fld="2" item="9"/>
          <tpl hier="9" item="1"/>
          <tpl hier="11" item="4"/>
          <tpl hier="12" item="7"/>
          <tpl fld="4" item="0"/>
        </tpls>
      </m>
      <m>
        <tpls c="8">
          <tpl hier="1" item="6"/>
          <tpl hier="4" item="3"/>
          <tpl fld="3" item="36"/>
          <tpl fld="2" item="9"/>
          <tpl hier="9" item="1"/>
          <tpl hier="11" item="4"/>
          <tpl hier="12" item="7"/>
          <tpl fld="4" item="0"/>
        </tpls>
      </m>
      <m>
        <tpls c="8">
          <tpl hier="1" item="6"/>
          <tpl hier="4" item="3"/>
          <tpl fld="3" item="14"/>
          <tpl fld="2" item="9"/>
          <tpl hier="9" item="1"/>
          <tpl hier="11" item="4"/>
          <tpl hier="12" item="7"/>
          <tpl fld="4" item="0"/>
        </tpls>
      </m>
      <m>
        <tpls c="8">
          <tpl hier="1" item="6"/>
          <tpl hier="4" item="3"/>
          <tpl fld="3" item="37"/>
          <tpl fld="2" item="11"/>
          <tpl hier="9" item="1"/>
          <tpl hier="11" item="4"/>
          <tpl hier="12" item="7"/>
          <tpl fld="4" item="0"/>
        </tpls>
      </m>
      <m>
        <tpls c="8">
          <tpl hier="1" item="6"/>
          <tpl hier="4" item="3"/>
          <tpl fld="3" item="22"/>
          <tpl fld="2" item="11"/>
          <tpl hier="9" item="1"/>
          <tpl hier="11" item="4"/>
          <tpl hier="12" item="7"/>
          <tpl fld="4" item="0"/>
        </tpls>
      </m>
      <m>
        <tpls c="8">
          <tpl hier="1" item="6"/>
          <tpl hier="4" item="3"/>
          <tpl fld="3" item="2"/>
          <tpl fld="2" item="11"/>
          <tpl hier="9" item="1"/>
          <tpl hier="11" item="4"/>
          <tpl hier="12" item="7"/>
          <tpl fld="4" item="0"/>
        </tpls>
      </m>
      <m>
        <tpls c="8">
          <tpl hier="1" item="6"/>
          <tpl hier="4" item="3"/>
          <tpl fld="3" item="26"/>
          <tpl fld="2" item="15"/>
          <tpl hier="9" item="1"/>
          <tpl hier="11" item="4"/>
          <tpl hier="12" item="7"/>
          <tpl fld="4" item="0"/>
        </tpls>
      </m>
      <m>
        <tpls c="8">
          <tpl hier="1" item="6"/>
          <tpl hier="4" item="3"/>
          <tpl fld="3" item="7"/>
          <tpl fld="2" item="15"/>
          <tpl hier="9" item="1"/>
          <tpl hier="11" item="4"/>
          <tpl hier="12" item="7"/>
          <tpl fld="4" item="0"/>
        </tpls>
      </m>
      <m>
        <tpls c="8">
          <tpl hier="1" item="6"/>
          <tpl hier="4" item="3"/>
          <tpl fld="3" item="52"/>
          <tpl fld="2" item="15"/>
          <tpl hier="9" item="1"/>
          <tpl hier="11" item="4"/>
          <tpl hier="12" item="7"/>
          <tpl fld="4" item="0"/>
        </tpls>
      </m>
      <m>
        <tpls c="8">
          <tpl hier="1" item="6"/>
          <tpl hier="4" item="3"/>
          <tpl fld="3" item="10"/>
          <tpl fld="2" item="19"/>
          <tpl hier="9" item="1"/>
          <tpl hier="11" item="4"/>
          <tpl hier="12" item="7"/>
          <tpl fld="4" item="0"/>
        </tpls>
      </m>
      <m>
        <tpls c="8">
          <tpl hier="1" item="6"/>
          <tpl hier="4" item="3"/>
          <tpl fld="3" item="0"/>
          <tpl fld="2" item="19"/>
          <tpl hier="9" item="1"/>
          <tpl hier="11" item="4"/>
          <tpl hier="12" item="7"/>
          <tpl fld="4" item="0"/>
        </tpls>
      </m>
      <m>
        <tpls c="8">
          <tpl hier="1" item="6"/>
          <tpl hier="4" item="3"/>
          <tpl fld="3" item="47"/>
          <tpl fld="2" item="19"/>
          <tpl hier="9" item="1"/>
          <tpl hier="11" item="4"/>
          <tpl hier="12" item="7"/>
          <tpl fld="4" item="0"/>
        </tpls>
      </m>
      <m>
        <tpls c="8">
          <tpl hier="1" item="6"/>
          <tpl hier="4" item="3"/>
          <tpl fld="3" item="57"/>
          <tpl fld="2" item="2"/>
          <tpl hier="9" item="1"/>
          <tpl hier="11" item="4"/>
          <tpl hier="12" item="7"/>
          <tpl fld="4" item="0"/>
        </tpls>
      </m>
      <m>
        <tpls c="8">
          <tpl hier="1" item="6"/>
          <tpl hier="4" item="3"/>
          <tpl fld="3" item="50"/>
          <tpl fld="2" item="2"/>
          <tpl hier="9" item="1"/>
          <tpl hier="11" item="4"/>
          <tpl hier="12" item="7"/>
          <tpl fld="4" item="0"/>
        </tpls>
      </m>
      <m>
        <tpls c="8">
          <tpl hier="1" item="6"/>
          <tpl hier="4" item="3"/>
          <tpl fld="3" item="33"/>
          <tpl fld="2" item="2"/>
          <tpl hier="9" item="1"/>
          <tpl hier="11" item="4"/>
          <tpl hier="12" item="7"/>
          <tpl fld="4" item="0"/>
        </tpls>
      </m>
      <m>
        <tpls c="8">
          <tpl hier="1" item="6"/>
          <tpl hier="4" item="3"/>
          <tpl fld="3" item="20"/>
          <tpl fld="2" item="4"/>
          <tpl hier="9" item="1"/>
          <tpl hier="11" item="4"/>
          <tpl hier="12" item="7"/>
          <tpl fld="4" item="0"/>
        </tpls>
      </m>
      <m>
        <tpls c="8">
          <tpl hier="1" item="6"/>
          <tpl hier="4" item="3"/>
          <tpl fld="3" item="28"/>
          <tpl fld="2" item="4"/>
          <tpl hier="9" item="1"/>
          <tpl hier="11" item="4"/>
          <tpl hier="12" item="7"/>
          <tpl fld="4" item="0"/>
        </tpls>
      </m>
      <m>
        <tpls c="8">
          <tpl hier="1" item="6"/>
          <tpl hier="4" item="3"/>
          <tpl fld="3" item="21"/>
          <tpl fld="2" item="4"/>
          <tpl hier="9" item="1"/>
          <tpl hier="11" item="4"/>
          <tpl hier="12" item="7"/>
          <tpl fld="4" item="0"/>
        </tpls>
      </m>
      <m>
        <tpls c="8">
          <tpl hier="1" item="6"/>
          <tpl hier="4" item="3"/>
          <tpl fld="3" item="43"/>
          <tpl fld="2" item="6"/>
          <tpl hier="9" item="1"/>
          <tpl hier="11" item="4"/>
          <tpl hier="12" item="7"/>
          <tpl fld="4" item="0"/>
        </tpls>
      </m>
      <m>
        <tpls c="8">
          <tpl hier="1" item="6"/>
          <tpl hier="4" item="3"/>
          <tpl fld="3" item="24"/>
          <tpl fld="2" item="6"/>
          <tpl hier="9" item="1"/>
          <tpl hier="11" item="4"/>
          <tpl hier="12" item="7"/>
          <tpl fld="4" item="0"/>
        </tpls>
      </m>
      <m>
        <tpls c="8">
          <tpl hier="1" item="6"/>
          <tpl hier="4" item="3"/>
          <tpl fld="3" item="5"/>
          <tpl fld="2" item="6"/>
          <tpl hier="9" item="1"/>
          <tpl hier="11" item="4"/>
          <tpl hier="12" item="7"/>
          <tpl fld="4" item="0"/>
        </tpls>
      </m>
      <m>
        <tpls c="8">
          <tpl hier="1" item="6"/>
          <tpl hier="4" item="3"/>
          <tpl fld="3" item="31"/>
          <tpl fld="2" item="8"/>
          <tpl hier="9" item="1"/>
          <tpl hier="11" item="4"/>
          <tpl hier="12" item="7"/>
          <tpl fld="4" item="0"/>
        </tpls>
      </m>
      <m>
        <tpls c="8">
          <tpl hier="1" item="6"/>
          <tpl hier="4" item="3"/>
          <tpl fld="3" item="11"/>
          <tpl fld="2" item="8"/>
          <tpl hier="9" item="1"/>
          <tpl hier="11" item="4"/>
          <tpl hier="12" item="7"/>
          <tpl fld="4" item="0"/>
        </tpls>
      </m>
      <m>
        <tpls c="8">
          <tpl hier="1" item="6"/>
          <tpl hier="4" item="3"/>
          <tpl fld="3" item="35"/>
          <tpl fld="2" item="0"/>
          <tpl hier="9" item="1"/>
          <tpl hier="11" item="4"/>
          <tpl hier="12" item="7"/>
          <tpl fld="4" item="0"/>
        </tpls>
      </m>
      <m>
        <tpls c="8">
          <tpl hier="1" item="6"/>
          <tpl hier="4" item="3"/>
          <tpl fld="3" item="15"/>
          <tpl fld="2" item="0"/>
          <tpl hier="9" item="1"/>
          <tpl hier="11" item="4"/>
          <tpl hier="12" item="7"/>
          <tpl fld="4" item="0"/>
        </tpls>
      </m>
      <m>
        <tpls c="8">
          <tpl hier="1" item="6"/>
          <tpl hier="4" item="3"/>
          <tpl fld="3" item="1"/>
          <tpl fld="2" item="0"/>
          <tpl hier="9" item="1"/>
          <tpl hier="11" item="4"/>
          <tpl hier="12" item="7"/>
          <tpl fld="4" item="0"/>
        </tpls>
      </m>
      <m>
        <tpls c="8">
          <tpl hier="1" item="6"/>
          <tpl hier="4" item="3"/>
          <tpl fld="3" item="37"/>
          <tpl fld="2" item="1"/>
          <tpl hier="9" item="1"/>
          <tpl hier="11" item="4"/>
          <tpl hier="12" item="7"/>
          <tpl fld="4" item="0"/>
        </tpls>
      </m>
      <m>
        <tpls c="8">
          <tpl hier="1" item="6"/>
          <tpl hier="4" item="3"/>
          <tpl fld="3" item="58"/>
          <tpl fld="2" item="1"/>
          <tpl hier="9" item="1"/>
          <tpl hier="11" item="4"/>
          <tpl hier="12" item="7"/>
          <tpl fld="4" item="0"/>
        </tpls>
      </m>
      <m>
        <tpls c="8">
          <tpl hier="1" item="6"/>
          <tpl hier="4" item="3"/>
          <tpl fld="3" item="38"/>
          <tpl fld="2" item="1"/>
          <tpl hier="9" item="1"/>
          <tpl hier="11" item="4"/>
          <tpl hier="12" item="7"/>
          <tpl fld="4" item="0"/>
        </tpls>
      </m>
      <m>
        <tpls c="8">
          <tpl hier="1" item="6"/>
          <tpl hier="4" item="3"/>
          <tpl fld="3" item="26"/>
          <tpl fld="2" item="3"/>
          <tpl hier="9" item="1"/>
          <tpl hier="11" item="4"/>
          <tpl hier="12" item="7"/>
          <tpl fld="4" item="0"/>
        </tpls>
      </m>
      <m>
        <tpls c="8">
          <tpl hier="1" item="6"/>
          <tpl hier="4" item="3"/>
          <tpl fld="3" item="53"/>
          <tpl fld="2" item="3"/>
          <tpl hier="9" item="1"/>
          <tpl hier="11" item="4"/>
          <tpl hier="12" item="7"/>
          <tpl fld="4" item="0"/>
        </tpls>
      </m>
      <m>
        <tpls c="8">
          <tpl hier="1" item="6"/>
          <tpl hier="4" item="3"/>
          <tpl fld="3" item="41"/>
          <tpl fld="2" item="3"/>
          <tpl hier="9" item="1"/>
          <tpl hier="11" item="4"/>
          <tpl hier="12" item="7"/>
          <tpl fld="4" item="0"/>
        </tpls>
      </m>
      <m>
        <tpls c="8">
          <tpl hier="1" item="6"/>
          <tpl hier="4" item="3"/>
          <tpl fld="3" item="10"/>
          <tpl fld="2" item="5"/>
          <tpl hier="9" item="1"/>
          <tpl hier="11" item="4"/>
          <tpl hier="12" item="7"/>
          <tpl fld="4" item="0"/>
        </tpls>
      </m>
      <m>
        <tpls c="8">
          <tpl hier="1" item="6"/>
          <tpl hier="4" item="3"/>
          <tpl fld="3" item="45"/>
          <tpl fld="2" item="5"/>
          <tpl hier="9" item="1"/>
          <tpl hier="11" item="4"/>
          <tpl hier="12" item="7"/>
          <tpl fld="4" item="0"/>
        </tpls>
      </m>
      <m>
        <tpls c="8">
          <tpl hier="1" item="6"/>
          <tpl hier="4" item="3"/>
          <tpl fld="3" item="29"/>
          <tpl fld="2" item="5"/>
          <tpl hier="9" item="1"/>
          <tpl hier="11" item="4"/>
          <tpl hier="12" item="7"/>
          <tpl fld="4" item="0"/>
        </tpls>
      </m>
      <m>
        <tpls c="8">
          <tpl hier="1" item="6"/>
          <tpl hier="4" item="3"/>
          <tpl fld="3" item="57"/>
          <tpl fld="2" item="7"/>
          <tpl hier="9" item="1"/>
          <tpl hier="11" item="4"/>
          <tpl hier="12" item="7"/>
          <tpl fld="4" item="0"/>
        </tpls>
      </m>
      <m>
        <tpls c="8">
          <tpl hier="1" item="6"/>
          <tpl hier="4" item="3"/>
          <tpl fld="3" item="27"/>
          <tpl fld="2" item="7"/>
          <tpl hier="9" item="1"/>
          <tpl hier="11" item="4"/>
          <tpl hier="12" item="7"/>
          <tpl fld="4" item="0"/>
        </tpls>
      </m>
      <m>
        <tpls c="8">
          <tpl hier="1" item="6"/>
          <tpl hier="4" item="3"/>
          <tpl fld="3" item="13"/>
          <tpl fld="2" item="7"/>
          <tpl hier="9" item="1"/>
          <tpl hier="11" item="4"/>
          <tpl hier="12" item="7"/>
          <tpl fld="4" item="0"/>
        </tpls>
      </m>
      <m>
        <tpls c="8">
          <tpl hier="1" item="6"/>
          <tpl hier="4" item="3"/>
          <tpl fld="3" item="20"/>
          <tpl fld="1" item="0"/>
          <tpl hier="9" item="1"/>
          <tpl hier="11" item="4"/>
          <tpl hier="12" item="7"/>
          <tpl fld="4" item="0"/>
        </tpls>
      </m>
      <m>
        <tpls c="8">
          <tpl hier="1" item="6"/>
          <tpl hier="4" item="3"/>
          <tpl fld="3" item="17"/>
          <tpl fld="1" item="0"/>
          <tpl hier="9" item="1"/>
          <tpl hier="11" item="4"/>
          <tpl hier="12" item="7"/>
          <tpl fld="4" item="0"/>
        </tpls>
      </m>
      <m>
        <tpls c="8">
          <tpl hier="1" item="6"/>
          <tpl hier="4" item="3"/>
          <tpl fld="3" item="56"/>
          <tpl fld="2" item="2"/>
          <tpl hier="9" item="1"/>
          <tpl hier="11" item="4"/>
          <tpl hier="12" item="7"/>
          <tpl fld="4" item="0"/>
        </tpls>
      </m>
      <m>
        <tpls c="8">
          <tpl hier="1" item="6"/>
          <tpl hier="4" item="3"/>
          <tpl fld="3" item="45"/>
          <tpl fld="2" item="2"/>
          <tpl hier="9" item="1"/>
          <tpl hier="11" item="4"/>
          <tpl hier="12" item="7"/>
          <tpl fld="4" item="0"/>
        </tpls>
      </m>
      <m>
        <tpls c="8">
          <tpl hier="1" item="6"/>
          <tpl hier="4" item="3"/>
          <tpl fld="3" item="13"/>
          <tpl fld="2" item="2"/>
          <tpl hier="9" item="1"/>
          <tpl hier="11" item="4"/>
          <tpl hier="12" item="7"/>
          <tpl fld="4" item="0"/>
        </tpls>
      </m>
      <m>
        <tpls c="8">
          <tpl hier="1" item="6"/>
          <tpl hier="4" item="3"/>
          <tpl fld="3" item="40"/>
          <tpl fld="2" item="4"/>
          <tpl hier="9" item="1"/>
          <tpl hier="11" item="4"/>
          <tpl hier="12" item="7"/>
          <tpl fld="4" item="0"/>
        </tpls>
      </m>
      <m>
        <tpls c="8">
          <tpl hier="1" item="6"/>
          <tpl hier="4" item="3"/>
          <tpl fld="3" item="27"/>
          <tpl fld="2" item="4"/>
          <tpl hier="9" item="1"/>
          <tpl hier="11" item="4"/>
          <tpl hier="12" item="7"/>
          <tpl fld="4" item="0"/>
        </tpls>
      </m>
      <m>
        <tpls c="8">
          <tpl hier="1" item="6"/>
          <tpl hier="4" item="3"/>
          <tpl fld="3" item="39"/>
          <tpl fld="2" item="6"/>
          <tpl hier="9" item="1"/>
          <tpl hier="11" item="4"/>
          <tpl hier="12" item="7"/>
          <tpl fld="4" item="0"/>
        </tpls>
      </m>
      <m>
        <tpls c="8">
          <tpl hier="1" item="6"/>
          <tpl hier="4" item="3"/>
          <tpl fld="3" item="17"/>
          <tpl fld="2" item="6"/>
          <tpl hier="9" item="1"/>
          <tpl hier="11" item="4"/>
          <tpl hier="12" item="7"/>
          <tpl fld="4" item="0"/>
        </tpls>
      </m>
      <m>
        <tpls c="8">
          <tpl hier="1" item="6"/>
          <tpl hier="4" item="3"/>
          <tpl fld="3" item="48"/>
          <tpl fld="2" item="8"/>
          <tpl hier="9" item="1"/>
          <tpl hier="11" item="4"/>
          <tpl hier="12" item="7"/>
          <tpl fld="4" item="0"/>
        </tpls>
      </m>
      <m>
        <tpls c="8">
          <tpl hier="1" item="6"/>
          <tpl hier="4" item="3"/>
          <tpl fld="3" item="25"/>
          <tpl fld="2" item="8"/>
          <tpl hier="9" item="1"/>
          <tpl hier="11" item="4"/>
          <tpl hier="12" item="7"/>
          <tpl fld="4" item="0"/>
        </tpls>
      </m>
      <m>
        <tpls c="8">
          <tpl hier="1" item="6"/>
          <tpl hier="4" item="3"/>
          <tpl fld="3" item="6"/>
          <tpl fld="2" item="8"/>
          <tpl hier="9" item="1"/>
          <tpl hier="11" item="4"/>
          <tpl hier="12" item="7"/>
          <tpl fld="4" item="0"/>
        </tpls>
      </m>
      <m>
        <tpls c="8">
          <tpl hier="1" item="6"/>
          <tpl hier="4" item="3"/>
          <tpl fld="3" item="34"/>
          <tpl fld="2" item="0"/>
          <tpl hier="9" item="1"/>
          <tpl hier="11" item="4"/>
          <tpl hier="12" item="7"/>
          <tpl fld="4" item="0"/>
        </tpls>
      </m>
      <m>
        <tpls c="8">
          <tpl hier="1" item="6"/>
          <tpl hier="4" item="3"/>
          <tpl fld="3" item="12"/>
          <tpl fld="2" item="0"/>
          <tpl hier="9" item="1"/>
          <tpl hier="11" item="4"/>
          <tpl hier="12" item="7"/>
          <tpl fld="4" item="0"/>
        </tpls>
      </m>
      <m>
        <tpls c="8">
          <tpl hier="1" item="6"/>
          <tpl hier="4" item="3"/>
          <tpl fld="3" item="55"/>
          <tpl fld="2" item="0"/>
          <tpl hier="9" item="1"/>
          <tpl hier="11" item="4"/>
          <tpl hier="12" item="7"/>
          <tpl fld="4" item="0"/>
        </tpls>
      </m>
      <m>
        <tpls c="8">
          <tpl hier="1" item="6"/>
          <tpl hier="4" item="3"/>
          <tpl fld="3" item="18"/>
          <tpl fld="2" item="1"/>
          <tpl hier="9" item="1"/>
          <tpl hier="11" item="4"/>
          <tpl hier="12" item="7"/>
          <tpl fld="4" item="0"/>
        </tpls>
      </m>
      <m>
        <tpls c="8">
          <tpl hier="1" item="6"/>
          <tpl hier="4" item="3"/>
          <tpl fld="3" item="3"/>
          <tpl fld="2" item="1"/>
          <tpl hier="9" item="1"/>
          <tpl hier="11" item="4"/>
          <tpl hier="12" item="7"/>
          <tpl fld="4" item="0"/>
        </tpls>
      </m>
      <m>
        <tpls c="8">
          <tpl hier="1" item="6"/>
          <tpl hier="4" item="3"/>
          <tpl fld="3" item="49"/>
          <tpl fld="2" item="1"/>
          <tpl hier="9" item="1"/>
          <tpl hier="11" item="4"/>
          <tpl hier="12" item="7"/>
          <tpl fld="4" item="0"/>
        </tpls>
      </m>
      <m>
        <tpls c="8">
          <tpl hier="1" item="6"/>
          <tpl hier="4" item="3"/>
          <tpl fld="3" item="8"/>
          <tpl fld="2" item="3"/>
          <tpl hier="9" item="1"/>
          <tpl hier="11" item="4"/>
          <tpl hier="12" item="7"/>
          <tpl fld="4" item="0"/>
        </tpls>
      </m>
      <m>
        <tpls c="8">
          <tpl hier="1" item="6"/>
          <tpl hier="4" item="3"/>
          <tpl fld="3" item="51"/>
          <tpl fld="2" item="3"/>
          <tpl hier="9" item="1"/>
          <tpl hier="11" item="4"/>
          <tpl hier="12" item="7"/>
          <tpl fld="4" item="0"/>
        </tpls>
      </m>
      <m>
        <tpls c="8">
          <tpl hier="1" item="6"/>
          <tpl hier="4" item="3"/>
          <tpl fld="3" item="19"/>
          <tpl fld="2" item="3"/>
          <tpl hier="9" item="1"/>
          <tpl hier="11" item="4"/>
          <tpl hier="12" item="7"/>
          <tpl fld="4" item="0"/>
        </tpls>
      </m>
      <m>
        <tpls c="8">
          <tpl hier="1" item="6"/>
          <tpl hier="4" item="3"/>
          <tpl fld="3" item="56"/>
          <tpl fld="2" item="5"/>
          <tpl hier="9" item="1"/>
          <tpl hier="11" item="4"/>
          <tpl hier="12" item="7"/>
          <tpl fld="4" item="0"/>
        </tpls>
      </m>
      <m>
        <tpls c="8">
          <tpl hier="1" item="6"/>
          <tpl hier="4" item="3"/>
          <tpl fld="3" item="42"/>
          <tpl fld="2" item="5"/>
          <tpl hier="9" item="1"/>
          <tpl hier="11" item="4"/>
          <tpl hier="12" item="7"/>
          <tpl fld="4" item="0"/>
        </tpls>
      </m>
      <m>
        <tpls c="8">
          <tpl hier="1" item="6"/>
          <tpl hier="4" item="3"/>
          <tpl fld="3" item="23"/>
          <tpl fld="2" item="5"/>
          <tpl hier="9" item="1"/>
          <tpl hier="11" item="4"/>
          <tpl hier="12" item="7"/>
          <tpl fld="4" item="0"/>
        </tpls>
      </m>
      <m>
        <tpls c="8">
          <tpl hier="1" item="6"/>
          <tpl hier="4" item="3"/>
          <tpl fld="3" item="40"/>
          <tpl fld="2" item="7"/>
          <tpl hier="9" item="1"/>
          <tpl hier="11" item="4"/>
          <tpl hier="12" item="7"/>
          <tpl fld="4" item="0"/>
        </tpls>
      </m>
      <m>
        <tpls c="8">
          <tpl hier="1" item="6"/>
          <tpl hier="4" item="3"/>
          <tpl fld="3" item="30"/>
          <tpl fld="2" item="7"/>
          <tpl hier="9" item="1"/>
          <tpl hier="11" item="4"/>
          <tpl hier="12" item="7"/>
          <tpl fld="4" item="0"/>
        </tpls>
      </m>
      <m>
        <tpls c="8">
          <tpl hier="1" item="6"/>
          <tpl hier="4" item="3"/>
          <tpl fld="3" item="9"/>
          <tpl fld="2" item="7"/>
          <tpl hier="9" item="1"/>
          <tpl hier="11" item="4"/>
          <tpl hier="12" item="7"/>
          <tpl fld="4" item="0"/>
        </tpls>
      </m>
      <m>
        <tpls c="8">
          <tpl hier="1" item="6"/>
          <tpl hier="4" item="3"/>
          <tpl fld="3" item="39"/>
          <tpl fld="1" item="0"/>
          <tpl hier="9" item="1"/>
          <tpl hier="11" item="4"/>
          <tpl hier="12" item="7"/>
          <tpl fld="4" item="0"/>
        </tpls>
      </m>
      <m>
        <tpls c="8">
          <tpl hier="1" item="6"/>
          <tpl hier="4" item="3"/>
          <tpl fld="3" item="14"/>
          <tpl fld="1" item="0"/>
          <tpl hier="9" item="1"/>
          <tpl hier="11" item="4"/>
          <tpl hier="12" item="7"/>
          <tpl fld="4" item="0"/>
        </tpls>
      </m>
      <m>
        <tpls c="8">
          <tpl hier="1" item="6"/>
          <tpl hier="4" item="3"/>
          <tpl fld="3" item="42"/>
          <tpl fld="2" item="2"/>
          <tpl hier="9" item="1"/>
          <tpl hier="11" item="4"/>
          <tpl hier="12" item="7"/>
          <tpl fld="4" item="0"/>
        </tpls>
      </m>
      <m>
        <tpls c="8">
          <tpl hier="1" item="6"/>
          <tpl hier="4" item="3"/>
          <tpl fld="3" item="9"/>
          <tpl fld="2" item="2"/>
          <tpl hier="9" item="1"/>
          <tpl hier="11" item="4"/>
          <tpl hier="12" item="7"/>
          <tpl fld="4" item="0"/>
        </tpls>
      </m>
      <m>
        <tpls c="8">
          <tpl hier="1" item="6"/>
          <tpl hier="4" item="3"/>
          <tpl fld="3" item="46"/>
          <tpl fld="2" item="4"/>
          <tpl hier="9" item="1"/>
          <tpl hier="11" item="4"/>
          <tpl hier="12" item="7"/>
          <tpl fld="4" item="0"/>
        </tpls>
      </m>
      <m>
        <tpls c="8">
          <tpl hier="1" item="6"/>
          <tpl hier="4" item="3"/>
          <tpl fld="3" item="30"/>
          <tpl fld="2" item="4"/>
          <tpl hier="9" item="1"/>
          <tpl hier="11" item="4"/>
          <tpl hier="12" item="7"/>
          <tpl fld="4" item="0"/>
        </tpls>
      </m>
      <m>
        <tpls c="8">
          <tpl hier="1" item="6"/>
          <tpl hier="4" item="3"/>
          <tpl fld="3" item="36"/>
          <tpl fld="2" item="6"/>
          <tpl hier="9" item="1"/>
          <tpl hier="11" item="4"/>
          <tpl hier="12" item="7"/>
          <tpl fld="4" item="0"/>
        </tpls>
      </m>
      <m>
        <tpls c="8">
          <tpl hier="1" item="6"/>
          <tpl hier="4" item="3"/>
          <tpl fld="3" item="14"/>
          <tpl fld="2" item="6"/>
          <tpl hier="9" item="1"/>
          <tpl hier="11" item="4"/>
          <tpl hier="12" item="7"/>
          <tpl fld="4" item="0"/>
        </tpls>
      </m>
      <m>
        <tpls c="8">
          <tpl hier="1" item="6"/>
          <tpl hier="4" item="3"/>
          <tpl fld="3" item="44"/>
          <tpl fld="2" item="8"/>
          <tpl hier="9" item="1"/>
          <tpl hier="11" item="4"/>
          <tpl hier="12" item="7"/>
          <tpl fld="4" item="0"/>
        </tpls>
      </m>
      <m>
        <tpls c="8">
          <tpl hier="1" item="6"/>
          <tpl hier="4" item="3"/>
          <tpl fld="3" item="22"/>
          <tpl fld="2" item="8"/>
          <tpl hier="9" item="1"/>
          <tpl hier="11" item="4"/>
          <tpl hier="12" item="7"/>
          <tpl fld="4" item="0"/>
        </tpls>
      </m>
      <m>
        <tpls c="8">
          <tpl hier="1" item="6"/>
          <tpl hier="4" item="3"/>
          <tpl fld="3" item="2"/>
          <tpl fld="2" item="8"/>
          <tpl hier="9" item="1"/>
          <tpl hier="11" item="4"/>
          <tpl hier="12" item="7"/>
          <tpl fld="4" item="0"/>
        </tpls>
      </m>
      <m>
        <tpls c="8">
          <tpl hier="1" item="6"/>
          <tpl hier="4" item="3"/>
          <tpl fld="3" item="32"/>
          <tpl fld="2" item="0"/>
          <tpl hier="9" item="1"/>
          <tpl hier="11" item="4"/>
          <tpl hier="12" item="7"/>
          <tpl fld="4" item="0"/>
        </tpls>
      </m>
      <m>
        <tpls c="8">
          <tpl hier="1" item="6"/>
          <tpl hier="4" item="3"/>
          <tpl fld="3" item="7"/>
          <tpl fld="2" item="0"/>
          <tpl hier="9" item="1"/>
          <tpl hier="11" item="4"/>
          <tpl hier="12" item="7"/>
          <tpl fld="4" item="0"/>
        </tpls>
      </m>
      <m>
        <tpls c="8">
          <tpl hier="1" item="6"/>
          <tpl hier="4" item="3"/>
          <tpl fld="3" item="52"/>
          <tpl fld="2" item="0"/>
          <tpl hier="9" item="1"/>
          <tpl hier="11" item="4"/>
          <tpl hier="12" item="7"/>
          <tpl fld="4" item="0"/>
        </tpls>
      </m>
      <m>
        <tpls c="8">
          <tpl hier="1" item="6"/>
          <tpl hier="4" item="3"/>
          <tpl fld="3" item="16"/>
          <tpl fld="2" item="1"/>
          <tpl hier="9" item="1"/>
          <tpl hier="11" item="4"/>
          <tpl hier="12" item="7"/>
          <tpl fld="4" item="0"/>
        </tpls>
      </m>
      <m>
        <tpls c="8">
          <tpl hier="1" item="6"/>
          <tpl hier="4" item="3"/>
          <tpl fld="3" item="0"/>
          <tpl fld="2" item="1"/>
          <tpl hier="9" item="1"/>
          <tpl hier="11" item="4"/>
          <tpl hier="12" item="7"/>
          <tpl fld="4" item="0"/>
        </tpls>
      </m>
      <m>
        <tpls c="8">
          <tpl hier="1" item="6"/>
          <tpl hier="4" item="3"/>
          <tpl fld="3" item="47"/>
          <tpl fld="2" item="1"/>
          <tpl hier="9" item="1"/>
          <tpl hier="11" item="4"/>
          <tpl hier="12" item="7"/>
          <tpl fld="4" item="0"/>
        </tpls>
      </m>
      <m>
        <tpls c="8">
          <tpl hier="1" item="6"/>
          <tpl hier="4" item="3"/>
          <tpl fld="3" item="4"/>
          <tpl fld="2" item="3"/>
          <tpl hier="9" item="1"/>
          <tpl hier="11" item="4"/>
          <tpl hier="12" item="7"/>
          <tpl fld="4" item="0"/>
        </tpls>
      </m>
      <m>
        <tpls c="8">
          <tpl hier="1" item="6"/>
          <tpl hier="4" item="3"/>
          <tpl fld="3" item="50"/>
          <tpl fld="2" item="3"/>
          <tpl hier="9" item="1"/>
          <tpl hier="11" item="4"/>
          <tpl hier="12" item="7"/>
          <tpl fld="4" item="0"/>
        </tpls>
      </m>
      <m>
        <tpls c="8">
          <tpl hier="1" item="6"/>
          <tpl hier="4" item="3"/>
          <tpl fld="3" item="33"/>
          <tpl fld="2" item="3"/>
          <tpl hier="9" item="1"/>
          <tpl hier="11" item="4"/>
          <tpl hier="12" item="7"/>
          <tpl fld="4" item="0"/>
        </tpls>
      </m>
      <m>
        <tpls c="8">
          <tpl hier="1" item="6"/>
          <tpl hier="4" item="3"/>
          <tpl fld="3" item="54"/>
          <tpl fld="2" item="5"/>
          <tpl hier="9" item="1"/>
          <tpl hier="11" item="4"/>
          <tpl hier="12" item="7"/>
          <tpl fld="4" item="0"/>
        </tpls>
      </m>
      <m>
        <tpls c="8">
          <tpl hier="1" item="6"/>
          <tpl hier="4" item="3"/>
          <tpl fld="3" item="28"/>
          <tpl fld="2" item="5"/>
          <tpl hier="9" item="1"/>
          <tpl hier="11" item="4"/>
          <tpl hier="12" item="7"/>
          <tpl fld="4" item="0"/>
        </tpls>
      </m>
      <m>
        <tpls c="8">
          <tpl hier="1" item="6"/>
          <tpl hier="4" item="3"/>
          <tpl fld="3" item="21"/>
          <tpl fld="2" item="5"/>
          <tpl hier="9" item="1"/>
          <tpl hier="11" item="4"/>
          <tpl hier="12" item="7"/>
          <tpl fld="4" item="0"/>
        </tpls>
      </m>
      <m>
        <tpls c="8">
          <tpl hier="1" item="6"/>
          <tpl hier="4" item="3"/>
          <tpl fld="3" item="46"/>
          <tpl fld="2" item="7"/>
          <tpl hier="9" item="1"/>
          <tpl hier="11" item="4"/>
          <tpl hier="12" item="7"/>
          <tpl fld="4" item="0"/>
        </tpls>
      </m>
      <m>
        <tpls c="8">
          <tpl hier="1" item="6"/>
          <tpl hier="4" item="3"/>
          <tpl fld="3" item="24"/>
          <tpl fld="2" item="7"/>
          <tpl hier="9" item="1"/>
          <tpl hier="11" item="4"/>
          <tpl hier="12" item="7"/>
          <tpl fld="4" item="0"/>
        </tpls>
      </m>
      <m>
        <tpls c="8">
          <tpl hier="1" item="6"/>
          <tpl hier="4" item="3"/>
          <tpl fld="3" item="5"/>
          <tpl fld="2" item="7"/>
          <tpl hier="9" item="1"/>
          <tpl hier="11" item="4"/>
          <tpl hier="12" item="7"/>
          <tpl fld="4" item="0"/>
        </tpls>
      </m>
      <m>
        <tpls c="8">
          <tpl hier="1" item="6"/>
          <tpl hier="4" item="3"/>
          <tpl fld="3" item="36"/>
          <tpl fld="1" item="0"/>
          <tpl hier="9" item="1"/>
          <tpl hier="11" item="4"/>
          <tpl hier="12" item="7"/>
          <tpl fld="4" item="0"/>
        </tpls>
      </m>
      <m>
        <tpls c="8">
          <tpl hier="1" item="6"/>
          <tpl hier="4" item="3"/>
          <tpl fld="3" item="11"/>
          <tpl fld="1" item="0"/>
          <tpl hier="9" item="1"/>
          <tpl hier="11" item="4"/>
          <tpl hier="12" item="7"/>
          <tpl fld="4" item="0"/>
        </tpls>
      </m>
      <m>
        <tpls c="8">
          <tpl hier="1" item="6"/>
          <tpl hier="4" item="3"/>
          <tpl fld="3" item="26"/>
          <tpl fld="2" item="11"/>
          <tpl hier="9" item="1"/>
          <tpl hier="11" item="4"/>
          <tpl hier="12" item="7"/>
          <tpl fld="4" item="0"/>
        </tpls>
      </m>
      <m>
        <tpls c="8">
          <tpl hier="1" item="6"/>
          <tpl hier="4" item="3"/>
          <tpl fld="3" item="7"/>
          <tpl fld="2" item="11"/>
          <tpl hier="9" item="1"/>
          <tpl hier="11" item="4"/>
          <tpl hier="12" item="7"/>
          <tpl fld="4" item="0"/>
        </tpls>
      </m>
      <m>
        <tpls c="8">
          <tpl hier="1" item="6"/>
          <tpl hier="4" item="3"/>
          <tpl fld="3" item="47"/>
          <tpl fld="2" item="11"/>
          <tpl hier="9" item="1"/>
          <tpl hier="11" item="4"/>
          <tpl hier="12" item="7"/>
          <tpl fld="4" item="0"/>
        </tpls>
      </m>
      <m>
        <tpls c="8">
          <tpl hier="1" item="6"/>
          <tpl hier="4" item="3"/>
          <tpl fld="3" item="10"/>
          <tpl fld="2" item="15"/>
          <tpl hier="9" item="1"/>
          <tpl hier="11" item="4"/>
          <tpl hier="12" item="7"/>
          <tpl fld="4" item="0"/>
        </tpls>
      </m>
      <m>
        <tpls c="8">
          <tpl hier="1" item="6"/>
          <tpl hier="4" item="3"/>
          <tpl fld="3" item="0"/>
          <tpl fld="2" item="15"/>
          <tpl hier="9" item="1"/>
          <tpl hier="11" item="4"/>
          <tpl hier="12" item="7"/>
          <tpl fld="4" item="0"/>
        </tpls>
      </m>
      <m>
        <tpls c="8">
          <tpl hier="1" item="6"/>
          <tpl hier="4" item="3"/>
          <tpl fld="3" item="33"/>
          <tpl fld="2" item="15"/>
          <tpl hier="9" item="1"/>
          <tpl hier="11" item="4"/>
          <tpl hier="12" item="7"/>
          <tpl fld="4" item="0"/>
        </tpls>
      </m>
      <m>
        <tpls c="8">
          <tpl hier="1" item="6"/>
          <tpl hier="4" item="3"/>
          <tpl fld="3" item="57"/>
          <tpl fld="2" item="19"/>
          <tpl hier="9" item="1"/>
          <tpl hier="11" item="4"/>
          <tpl hier="12" item="7"/>
          <tpl fld="4" item="0"/>
        </tpls>
      </m>
      <m>
        <tpls c="8">
          <tpl hier="1" item="6"/>
          <tpl hier="4" item="3"/>
          <tpl fld="3" item="50"/>
          <tpl fld="2" item="19"/>
          <tpl hier="9" item="1"/>
          <tpl hier="11" item="4"/>
          <tpl hier="12" item="7"/>
          <tpl fld="4" item="0"/>
        </tpls>
      </m>
      <m>
        <tpls c="8">
          <tpl hier="1" item="6"/>
          <tpl hier="4" item="3"/>
          <tpl fld="3" item="21"/>
          <tpl fld="2" item="19"/>
          <tpl hier="9" item="1"/>
          <tpl hier="11" item="4"/>
          <tpl hier="12" item="7"/>
          <tpl fld="4" item="0"/>
        </tpls>
      </m>
      <m>
        <tpls c="8">
          <tpl hier="1" item="6"/>
          <tpl hier="4" item="3"/>
          <tpl fld="3" item="20"/>
          <tpl fld="2" item="2"/>
          <tpl hier="9" item="1"/>
          <tpl hier="11" item="4"/>
          <tpl hier="12" item="7"/>
          <tpl fld="4" item="0"/>
        </tpls>
      </m>
      <m>
        <tpls c="8">
          <tpl hier="1" item="6"/>
          <tpl hier="4" item="3"/>
          <tpl fld="3" item="28"/>
          <tpl fld="2" item="2"/>
          <tpl hier="9" item="1"/>
          <tpl hier="11" item="4"/>
          <tpl hier="12" item="7"/>
          <tpl fld="4" item="0"/>
        </tpls>
      </m>
      <m>
        <tpls c="8">
          <tpl hier="1" item="6"/>
          <tpl hier="4" item="3"/>
          <tpl fld="3" item="5"/>
          <tpl fld="2" item="2"/>
          <tpl hier="9" item="1"/>
          <tpl hier="11" item="4"/>
          <tpl hier="12" item="7"/>
          <tpl fld="4" item="0"/>
        </tpls>
      </m>
      <m>
        <tpls c="8">
          <tpl hier="1" item="6"/>
          <tpl hier="4" item="3"/>
          <tpl fld="3" item="43"/>
          <tpl fld="2" item="4"/>
          <tpl hier="9" item="1"/>
          <tpl hier="11" item="4"/>
          <tpl hier="12" item="7"/>
          <tpl fld="4" item="0"/>
        </tpls>
      </m>
      <m>
        <tpls c="8">
          <tpl hier="1" item="6"/>
          <tpl hier="4" item="3"/>
          <tpl fld="3" item="24"/>
          <tpl fld="2" item="4"/>
          <tpl hier="9" item="1"/>
          <tpl hier="11" item="4"/>
          <tpl hier="12" item="7"/>
          <tpl fld="4" item="0"/>
        </tpls>
      </m>
      <m>
        <tpls c="8">
          <tpl hier="1" item="6"/>
          <tpl hier="4" item="3"/>
          <tpl fld="3" item="35"/>
          <tpl fld="2" item="6"/>
          <tpl hier="9" item="1"/>
          <tpl hier="11" item="4"/>
          <tpl hier="12" item="7"/>
          <tpl fld="4" item="0"/>
        </tpls>
      </m>
      <m>
        <tpls c="8">
          <tpl hier="1" item="6"/>
          <tpl hier="4" item="3"/>
          <tpl fld="3" item="31"/>
          <tpl fld="2" item="6"/>
          <tpl hier="9" item="1"/>
          <tpl hier="11" item="4"/>
          <tpl hier="12" item="7"/>
          <tpl fld="4" item="0"/>
        </tpls>
      </m>
      <m>
        <tpls c="8">
          <tpl hier="1" item="6"/>
          <tpl hier="4" item="3"/>
          <tpl fld="3" item="11"/>
          <tpl fld="2" item="6"/>
          <tpl hier="9" item="1"/>
          <tpl hier="11" item="4"/>
          <tpl hier="12" item="7"/>
          <tpl fld="4" item="0"/>
        </tpls>
      </m>
      <m>
        <tpls c="8">
          <tpl hier="1" item="6"/>
          <tpl hier="4" item="3"/>
          <tpl fld="3" item="37"/>
          <tpl fld="2" item="8"/>
          <tpl hier="9" item="1"/>
          <tpl hier="11" item="4"/>
          <tpl hier="12" item="7"/>
          <tpl fld="4" item="0"/>
        </tpls>
      </m>
      <m>
        <tpls c="8">
          <tpl hier="1" item="6"/>
          <tpl hier="4" item="3"/>
          <tpl fld="3" item="15"/>
          <tpl fld="2" item="8"/>
          <tpl hier="9" item="1"/>
          <tpl hier="11" item="4"/>
          <tpl hier="12" item="7"/>
          <tpl fld="4" item="0"/>
        </tpls>
      </m>
      <m>
        <tpls c="8">
          <tpl hier="1" item="6"/>
          <tpl hier="4" item="3"/>
          <tpl fld="3" item="1"/>
          <tpl fld="2" item="8"/>
          <tpl hier="9" item="1"/>
          <tpl hier="11" item="4"/>
          <tpl hier="12" item="7"/>
          <tpl fld="4" item="0"/>
        </tpls>
      </m>
      <m>
        <tpls c="8">
          <tpl hier="1" item="6"/>
          <tpl hier="4" item="3"/>
          <tpl fld="3" item="26"/>
          <tpl fld="2" item="0"/>
          <tpl hier="9" item="1"/>
          <tpl hier="11" item="4"/>
          <tpl hier="12" item="7"/>
          <tpl fld="4" item="0"/>
        </tpls>
      </m>
      <m>
        <tpls c="8">
          <tpl hier="1" item="6"/>
          <tpl hier="4" item="3"/>
          <tpl fld="3" item="58"/>
          <tpl fld="2" item="0"/>
          <tpl hier="9" item="1"/>
          <tpl hier="11" item="4"/>
          <tpl hier="12" item="7"/>
          <tpl fld="4" item="0"/>
        </tpls>
      </m>
      <m>
        <tpls c="8">
          <tpl hier="1" item="6"/>
          <tpl hier="4" item="3"/>
          <tpl fld="3" item="38"/>
          <tpl fld="2" item="0"/>
          <tpl hier="9" item="1"/>
          <tpl hier="11" item="4"/>
          <tpl hier="12" item="7"/>
          <tpl fld="4" item="0"/>
        </tpls>
      </m>
      <m>
        <tpls c="8">
          <tpl hier="1" item="6"/>
          <tpl hier="4" item="3"/>
          <tpl fld="3" item="10"/>
          <tpl fld="2" item="1"/>
          <tpl hier="9" item="1"/>
          <tpl hier="11" item="4"/>
          <tpl hier="12" item="7"/>
          <tpl fld="4" item="0"/>
        </tpls>
      </m>
      <m>
        <tpls c="8">
          <tpl hier="1" item="6"/>
          <tpl hier="4" item="3"/>
          <tpl fld="3" item="53"/>
          <tpl fld="2" item="1"/>
          <tpl hier="9" item="1"/>
          <tpl hier="11" item="4"/>
          <tpl hier="12" item="7"/>
          <tpl fld="4" item="0"/>
        </tpls>
      </m>
      <m>
        <tpls c="8">
          <tpl hier="1" item="6"/>
          <tpl hier="4" item="3"/>
          <tpl fld="3" item="41"/>
          <tpl fld="2" item="1"/>
          <tpl hier="9" item="1"/>
          <tpl hier="11" item="4"/>
          <tpl hier="12" item="7"/>
          <tpl fld="4" item="0"/>
        </tpls>
      </m>
      <m>
        <tpls c="8">
          <tpl hier="1" item="6"/>
          <tpl hier="4" item="3"/>
          <tpl fld="3" item="57"/>
          <tpl fld="2" item="3"/>
          <tpl hier="9" item="1"/>
          <tpl hier="11" item="4"/>
          <tpl hier="12" item="7"/>
          <tpl fld="4" item="0"/>
        </tpls>
      </m>
      <m>
        <tpls c="8">
          <tpl hier="1" item="6"/>
          <tpl hier="4" item="3"/>
          <tpl fld="3" item="45"/>
          <tpl fld="2" item="3"/>
          <tpl hier="9" item="1"/>
          <tpl hier="11" item="4"/>
          <tpl hier="12" item="7"/>
          <tpl fld="4" item="0"/>
        </tpls>
      </m>
      <m>
        <tpls c="8">
          <tpl hier="1" item="6"/>
          <tpl hier="4" item="3"/>
          <tpl fld="3" item="29"/>
          <tpl fld="2" item="3"/>
          <tpl hier="9" item="1"/>
          <tpl hier="11" item="4"/>
          <tpl hier="12" item="7"/>
          <tpl fld="4" item="0"/>
        </tpls>
      </m>
      <m>
        <tpls c="8">
          <tpl hier="1" item="6"/>
          <tpl hier="4" item="3"/>
          <tpl fld="3" item="20"/>
          <tpl fld="2" item="5"/>
          <tpl hier="9" item="1"/>
          <tpl hier="11" item="4"/>
          <tpl hier="12" item="7"/>
          <tpl fld="4" item="0"/>
        </tpls>
      </m>
      <m>
        <tpls c="8">
          <tpl hier="1" item="6"/>
          <tpl hier="4" item="3"/>
          <tpl fld="3" item="27"/>
          <tpl fld="2" item="5"/>
          <tpl hier="9" item="1"/>
          <tpl hier="11" item="4"/>
          <tpl hier="12" item="7"/>
          <tpl fld="4" item="0"/>
        </tpls>
      </m>
      <m>
        <tpls c="8">
          <tpl hier="1" item="6"/>
          <tpl hier="4" item="3"/>
          <tpl fld="3" item="13"/>
          <tpl fld="2" item="5"/>
          <tpl hier="9" item="1"/>
          <tpl hier="11" item="4"/>
          <tpl hier="12" item="7"/>
          <tpl fld="4" item="0"/>
        </tpls>
      </m>
      <m>
        <tpls c="8">
          <tpl hier="1" item="6"/>
          <tpl hier="4" item="3"/>
          <tpl fld="3" item="43"/>
          <tpl fld="2" item="7"/>
          <tpl hier="9" item="1"/>
          <tpl hier="11" item="4"/>
          <tpl hier="12" item="7"/>
          <tpl fld="4" item="0"/>
        </tpls>
      </m>
      <m>
        <tpls c="8">
          <tpl hier="1" item="6"/>
          <tpl hier="4" item="3"/>
          <tpl fld="3" item="17"/>
          <tpl fld="2" item="7"/>
          <tpl hier="9" item="1"/>
          <tpl hier="11" item="4"/>
          <tpl hier="12" item="7"/>
          <tpl fld="4" item="0"/>
        </tpls>
      </m>
      <m>
        <tpls c="8">
          <tpl hier="1" item="6"/>
          <tpl hier="4" item="3"/>
          <tpl fld="3" item="31"/>
          <tpl fld="1" item="0"/>
          <tpl hier="9" item="1"/>
          <tpl hier="11" item="4"/>
          <tpl hier="12" item="7"/>
          <tpl fld="4" item="0"/>
        </tpls>
      </m>
      <m>
        <tpls c="8">
          <tpl hier="1" item="6"/>
          <tpl hier="4" item="3"/>
          <tpl fld="3" item="6"/>
          <tpl fld="1" item="0"/>
          <tpl hier="9" item="1"/>
          <tpl hier="11" item="4"/>
          <tpl hier="12" item="7"/>
          <tpl fld="4" item="0"/>
        </tpls>
      </m>
      <m>
        <tpls c="8">
          <tpl hier="1" item="6"/>
          <tpl hier="4" item="3"/>
          <tpl fld="3" item="12"/>
          <tpl fld="2" item="12"/>
          <tpl hier="9" item="1"/>
          <tpl hier="11" item="4"/>
          <tpl hier="12" item="7"/>
          <tpl fld="4" item="0"/>
        </tpls>
      </m>
      <m>
        <tpls c="8">
          <tpl hier="1" item="6"/>
          <tpl hier="4" item="3"/>
          <tpl fld="3" item="11"/>
          <tpl fld="2" item="12"/>
          <tpl hier="9" item="1"/>
          <tpl hier="11" item="4"/>
          <tpl hier="12" item="7"/>
          <tpl fld="4" item="0"/>
        </tpls>
      </m>
      <m>
        <tpls c="8">
          <tpl hier="1" item="6"/>
          <tpl hier="4" item="3"/>
          <tpl fld="3" item="9"/>
          <tpl fld="2" item="12"/>
          <tpl hier="9" item="1"/>
          <tpl hier="11" item="4"/>
          <tpl hier="12" item="7"/>
          <tpl fld="4" item="0"/>
        </tpls>
      </m>
      <m>
        <tpls c="8">
          <tpl hier="1" item="6"/>
          <tpl hier="4" item="3"/>
          <tpl fld="3" item="57"/>
          <tpl fld="2" item="18"/>
          <tpl hier="9" item="1"/>
          <tpl hier="11" item="4"/>
          <tpl hier="12" item="7"/>
          <tpl fld="4" item="0"/>
        </tpls>
      </m>
      <m>
        <tpls c="8">
          <tpl hier="1" item="6"/>
          <tpl hier="4" item="3"/>
          <tpl fld="3" item="3"/>
          <tpl fld="2" item="18"/>
          <tpl hier="9" item="1"/>
          <tpl hier="11" item="4"/>
          <tpl hier="12" item="7"/>
          <tpl fld="4" item="0"/>
        </tpls>
      </m>
      <m>
        <tpls c="8">
          <tpl hier="1" item="6"/>
          <tpl hier="4" item="3"/>
          <tpl fld="3" item="1"/>
          <tpl fld="2" item="18"/>
          <tpl hier="9" item="1"/>
          <tpl hier="11" item="4"/>
          <tpl hier="12" item="7"/>
          <tpl fld="4" item="0"/>
        </tpls>
      </m>
      <m>
        <tpls c="8">
          <tpl hier="1" item="6"/>
          <tpl hier="4" item="3"/>
          <tpl fld="3" item="20"/>
          <tpl fld="2" item="20"/>
          <tpl hier="9" item="1"/>
          <tpl hier="11" item="4"/>
          <tpl hier="12" item="7"/>
          <tpl fld="4" item="0"/>
        </tpls>
      </m>
      <m>
        <tpls c="8">
          <tpl hier="1" item="6"/>
          <tpl hier="4" item="3"/>
          <tpl fld="3" item="51"/>
          <tpl fld="2" item="20"/>
          <tpl hier="9" item="1"/>
          <tpl hier="11" item="4"/>
          <tpl hier="12" item="7"/>
          <tpl fld="4" item="0"/>
        </tpls>
      </m>
      <m>
        <tpls c="8">
          <tpl hier="1" item="6"/>
          <tpl hier="4" item="3"/>
          <tpl fld="3" item="38"/>
          <tpl fld="2" item="20"/>
          <tpl hier="9" item="1"/>
          <tpl hier="11" item="4"/>
          <tpl hier="12" item="7"/>
          <tpl fld="4" item="0"/>
        </tpls>
      </m>
      <m>
        <tpls c="8">
          <tpl hier="1" item="6"/>
          <tpl hier="4" item="3"/>
          <tpl fld="3" item="44"/>
          <tpl fld="2" item="32"/>
          <tpl hier="9" item="1"/>
          <tpl hier="11" item="4"/>
          <tpl hier="12" item="7"/>
          <tpl fld="4" item="0"/>
        </tpls>
      </m>
      <m>
        <tpls c="8">
          <tpl hier="1" item="6"/>
          <tpl hier="4" item="3"/>
          <tpl fld="3" item="31"/>
          <tpl fld="2" item="32"/>
          <tpl hier="9" item="1"/>
          <tpl hier="11" item="4"/>
          <tpl hier="12" item="7"/>
          <tpl fld="4" item="0"/>
        </tpls>
      </m>
      <m>
        <tpls c="8">
          <tpl hier="1" item="6"/>
          <tpl hier="4" item="3"/>
          <tpl fld="3" item="55"/>
          <tpl fld="2" item="32"/>
          <tpl hier="9" item="1"/>
          <tpl hier="11" item="4"/>
          <tpl hier="12" item="7"/>
          <tpl fld="4" item="0"/>
        </tpls>
      </m>
      <m>
        <tpls c="8">
          <tpl hier="1" item="6"/>
          <tpl hier="4" item="3"/>
          <tpl fld="3" item="34"/>
          <tpl fld="2" item="9"/>
          <tpl hier="9" item="1"/>
          <tpl hier="11" item="4"/>
          <tpl hier="12" item="7"/>
          <tpl fld="4" item="0"/>
        </tpls>
      </m>
      <m>
        <tpls c="8">
          <tpl hier="1" item="6"/>
          <tpl hier="4" item="3"/>
          <tpl fld="3" item="15"/>
          <tpl fld="2" item="9"/>
          <tpl hier="9" item="1"/>
          <tpl hier="11" item="4"/>
          <tpl hier="12" item="7"/>
          <tpl fld="4" item="0"/>
        </tpls>
      </m>
      <m>
        <tpls c="8">
          <tpl hier="1" item="6"/>
          <tpl hier="4" item="3"/>
          <tpl fld="3" item="49"/>
          <tpl fld="2" item="9"/>
          <tpl hier="9" item="1"/>
          <tpl hier="11" item="4"/>
          <tpl hier="12" item="7"/>
          <tpl fld="4" item="0"/>
        </tpls>
      </m>
      <m>
        <tpls c="8">
          <tpl hier="1" item="6"/>
          <tpl hier="4" item="3"/>
          <tpl fld="3" item="18"/>
          <tpl fld="2" item="11"/>
          <tpl hier="9" item="1"/>
          <tpl hier="11" item="4"/>
          <tpl hier="12" item="7"/>
          <tpl fld="4" item="0"/>
        </tpls>
      </m>
      <m>
        <tpls c="8">
          <tpl hier="1" item="6"/>
          <tpl hier="4" item="3"/>
          <tpl fld="3" item="58"/>
          <tpl fld="2" item="11"/>
          <tpl hier="9" item="1"/>
          <tpl hier="11" item="4"/>
          <tpl hier="12" item="7"/>
          <tpl fld="4" item="0"/>
        </tpls>
      </m>
      <m>
        <tpls c="8">
          <tpl hier="1" item="6"/>
          <tpl hier="4" item="3"/>
          <tpl fld="3" item="19"/>
          <tpl fld="2" item="11"/>
          <tpl hier="9" item="1"/>
          <tpl hier="11" item="4"/>
          <tpl hier="12" item="7"/>
          <tpl fld="4" item="0"/>
        </tpls>
      </m>
      <m>
        <tpls c="8">
          <tpl hier="1" item="6"/>
          <tpl hier="4" item="3"/>
          <tpl fld="3" item="8"/>
          <tpl fld="2" item="15"/>
          <tpl hier="9" item="1"/>
          <tpl hier="11" item="4"/>
          <tpl hier="12" item="7"/>
          <tpl fld="4" item="0"/>
        </tpls>
      </m>
      <m>
        <tpls c="8">
          <tpl hier="1" item="6"/>
          <tpl hier="4" item="3"/>
          <tpl fld="3" item="53"/>
          <tpl fld="2" item="15"/>
          <tpl hier="9" item="1"/>
          <tpl hier="11" item="4"/>
          <tpl hier="12" item="7"/>
          <tpl fld="4" item="0"/>
        </tpls>
      </m>
      <m>
        <tpls c="8">
          <tpl hier="1" item="6"/>
          <tpl hier="4" item="3"/>
          <tpl fld="3" item="23"/>
          <tpl fld="2" item="15"/>
          <tpl hier="9" item="1"/>
          <tpl hier="11" item="4"/>
          <tpl hier="12" item="7"/>
          <tpl fld="4" item="0"/>
        </tpls>
      </m>
      <m>
        <tpls c="8">
          <tpl hier="1" item="6"/>
          <tpl hier="4" item="3"/>
          <tpl fld="3" item="56"/>
          <tpl fld="2" item="19"/>
          <tpl hier="9" item="1"/>
          <tpl hier="11" item="4"/>
          <tpl hier="12" item="7"/>
          <tpl fld="4" item="0"/>
        </tpls>
      </m>
      <m>
        <tpls c="8">
          <tpl hier="1" item="6"/>
          <tpl hier="4" item="3"/>
          <tpl fld="3" item="45"/>
          <tpl fld="2" item="19"/>
          <tpl hier="9" item="1"/>
          <tpl hier="11" item="4"/>
          <tpl hier="12" item="7"/>
          <tpl fld="4" item="0"/>
        </tpls>
      </m>
      <m>
        <tpls c="8">
          <tpl hier="1" item="6"/>
          <tpl hier="4" item="3"/>
          <tpl fld="3" item="9"/>
          <tpl fld="2" item="19"/>
          <tpl hier="9" item="1"/>
          <tpl hier="11" item="4"/>
          <tpl hier="12" item="7"/>
          <tpl fld="4" item="0"/>
        </tpls>
      </m>
      <m>
        <tpls c="8">
          <tpl hier="1" item="6"/>
          <tpl hier="4" item="3"/>
          <tpl fld="3" item="40"/>
          <tpl fld="2" item="2"/>
          <tpl hier="9" item="1"/>
          <tpl hier="11" item="4"/>
          <tpl hier="12" item="7"/>
          <tpl fld="4" item="0"/>
        </tpls>
      </m>
      <m>
        <tpls c="8">
          <tpl hier="1" item="6"/>
          <tpl hier="4" item="3"/>
          <tpl fld="3" item="27"/>
          <tpl fld="2" item="2"/>
          <tpl hier="9" item="1"/>
          <tpl hier="11" item="4"/>
          <tpl hier="12" item="7"/>
          <tpl fld="4" item="0"/>
        </tpls>
      </m>
      <m>
        <tpls c="8">
          <tpl hier="1" item="6"/>
          <tpl hier="4" item="3"/>
          <tpl fld="3" item="39"/>
          <tpl fld="2" item="4"/>
          <tpl hier="9" item="1"/>
          <tpl hier="11" item="4"/>
          <tpl hier="12" item="7"/>
          <tpl fld="4" item="0"/>
        </tpls>
      </m>
      <m>
        <tpls c="8">
          <tpl hier="1" item="6"/>
          <tpl hier="4" item="3"/>
          <tpl fld="3" item="17"/>
          <tpl fld="2" item="4"/>
          <tpl hier="9" item="1"/>
          <tpl hier="11" item="4"/>
          <tpl hier="12" item="7"/>
          <tpl fld="4" item="0"/>
        </tpls>
      </m>
      <m>
        <tpls c="8">
          <tpl hier="1" item="6"/>
          <tpl hier="4" item="3"/>
          <tpl fld="3" item="44"/>
          <tpl fld="2" item="6"/>
          <tpl hier="9" item="1"/>
          <tpl hier="11" item="4"/>
          <tpl hier="12" item="7"/>
          <tpl fld="4" item="0"/>
        </tpls>
      </m>
      <m>
        <tpls c="8">
          <tpl hier="1" item="6"/>
          <tpl hier="4" item="3"/>
          <tpl fld="3" item="25"/>
          <tpl fld="2" item="6"/>
          <tpl hier="9" item="1"/>
          <tpl hier="11" item="4"/>
          <tpl hier="12" item="7"/>
          <tpl fld="4" item="0"/>
        </tpls>
      </m>
      <m>
        <tpls c="8">
          <tpl hier="1" item="6"/>
          <tpl hier="4" item="3"/>
          <tpl fld="3" item="6"/>
          <tpl fld="2" item="6"/>
          <tpl hier="9" item="1"/>
          <tpl hier="11" item="4"/>
          <tpl hier="12" item="7"/>
          <tpl fld="4" item="0"/>
        </tpls>
      </m>
      <m>
        <tpls c="8">
          <tpl hier="1" item="6"/>
          <tpl hier="4" item="3"/>
          <tpl fld="3" item="32"/>
          <tpl fld="2" item="8"/>
          <tpl hier="9" item="1"/>
          <tpl hier="11" item="4"/>
          <tpl hier="12" item="7"/>
          <tpl fld="4" item="0"/>
        </tpls>
      </m>
      <m>
        <tpls c="8">
          <tpl hier="1" item="6"/>
          <tpl hier="4" item="3"/>
          <tpl fld="3" item="12"/>
          <tpl fld="2" item="8"/>
          <tpl hier="9" item="1"/>
          <tpl hier="11" item="4"/>
          <tpl hier="12" item="7"/>
          <tpl fld="4" item="0"/>
        </tpls>
      </m>
      <m>
        <tpls c="8">
          <tpl hier="1" item="6"/>
          <tpl hier="4" item="3"/>
          <tpl fld="3" item="55"/>
          <tpl fld="2" item="8"/>
          <tpl hier="9" item="1"/>
          <tpl hier="11" item="4"/>
          <tpl hier="12" item="7"/>
          <tpl fld="4" item="0"/>
        </tpls>
      </m>
      <m>
        <tpls c="8">
          <tpl hier="1" item="6"/>
          <tpl hier="4" item="3"/>
          <tpl fld="3" item="16"/>
          <tpl fld="2" item="0"/>
          <tpl hier="9" item="1"/>
          <tpl hier="11" item="4"/>
          <tpl hier="12" item="7"/>
          <tpl fld="4" item="0"/>
        </tpls>
      </m>
      <m>
        <tpls c="8">
          <tpl hier="1" item="6"/>
          <tpl hier="4" item="3"/>
          <tpl fld="3" item="3"/>
          <tpl fld="2" item="0"/>
          <tpl hier="9" item="1"/>
          <tpl hier="11" item="4"/>
          <tpl hier="12" item="7"/>
          <tpl fld="4" item="0"/>
        </tpls>
      </m>
      <m>
        <tpls c="8">
          <tpl hier="1" item="6"/>
          <tpl hier="4" item="3"/>
          <tpl fld="3" item="49"/>
          <tpl fld="2" item="0"/>
          <tpl hier="9" item="1"/>
          <tpl hier="11" item="4"/>
          <tpl hier="12" item="7"/>
          <tpl fld="4" item="0"/>
        </tpls>
      </m>
      <m>
        <tpls c="8">
          <tpl hier="1" item="6"/>
          <tpl hier="4" item="3"/>
          <tpl fld="3" item="4"/>
          <tpl fld="2" item="1"/>
          <tpl hier="9" item="1"/>
          <tpl hier="11" item="4"/>
          <tpl hier="12" item="7"/>
          <tpl fld="4" item="0"/>
        </tpls>
      </m>
      <m>
        <tpls c="8">
          <tpl hier="1" item="6"/>
          <tpl hier="4" item="3"/>
          <tpl fld="3" item="51"/>
          <tpl fld="2" item="1"/>
          <tpl hier="9" item="1"/>
          <tpl hier="11" item="4"/>
          <tpl hier="12" item="7"/>
          <tpl fld="4" item="0"/>
        </tpls>
      </m>
      <m>
        <tpls c="8">
          <tpl hier="1" item="6"/>
          <tpl hier="4" item="3"/>
          <tpl fld="3" item="19"/>
          <tpl fld="2" item="1"/>
          <tpl hier="9" item="1"/>
          <tpl hier="11" item="4"/>
          <tpl hier="12" item="7"/>
          <tpl fld="4" item="0"/>
        </tpls>
      </m>
      <m>
        <tpls c="8">
          <tpl hier="1" item="6"/>
          <tpl hier="4" item="3"/>
          <tpl fld="3" item="54"/>
          <tpl fld="2" item="3"/>
          <tpl hier="9" item="1"/>
          <tpl hier="11" item="4"/>
          <tpl hier="12" item="7"/>
          <tpl fld="4" item="0"/>
        </tpls>
      </m>
      <m>
        <tpls c="8">
          <tpl hier="1" item="6"/>
          <tpl hier="4" item="3"/>
          <tpl fld="3" item="42"/>
          <tpl fld="2" item="3"/>
          <tpl hier="9" item="1"/>
          <tpl hier="11" item="4"/>
          <tpl hier="12" item="7"/>
          <tpl fld="4" item="0"/>
        </tpls>
      </m>
      <m>
        <tpls c="8">
          <tpl hier="1" item="6"/>
          <tpl hier="4" item="3"/>
          <tpl fld="3" item="23"/>
          <tpl fld="2" item="3"/>
          <tpl hier="9" item="1"/>
          <tpl hier="11" item="4"/>
          <tpl hier="12" item="7"/>
          <tpl fld="4" item="0"/>
        </tpls>
      </m>
      <m>
        <tpls c="8">
          <tpl hier="1" item="6"/>
          <tpl hier="4" item="3"/>
          <tpl fld="3" item="46"/>
          <tpl fld="2" item="5"/>
          <tpl hier="9" item="1"/>
          <tpl hier="11" item="4"/>
          <tpl hier="12" item="7"/>
          <tpl fld="4" item="0"/>
        </tpls>
      </m>
      <m>
        <tpls c="8">
          <tpl hier="1" item="6"/>
          <tpl hier="4" item="3"/>
          <tpl fld="3" item="30"/>
          <tpl fld="2" item="5"/>
          <tpl hier="9" item="1"/>
          <tpl hier="11" item="4"/>
          <tpl hier="12" item="7"/>
          <tpl fld="4" item="0"/>
        </tpls>
      </m>
      <m>
        <tpls c="8">
          <tpl hier="1" item="6"/>
          <tpl hier="4" item="3"/>
          <tpl fld="3" item="9"/>
          <tpl fld="2" item="5"/>
          <tpl hier="9" item="1"/>
          <tpl hier="11" item="4"/>
          <tpl hier="12" item="7"/>
          <tpl fld="4" item="0"/>
        </tpls>
      </m>
      <m>
        <tpls c="8">
          <tpl hier="1" item="6"/>
          <tpl hier="4" item="3"/>
          <tpl fld="3" item="36"/>
          <tpl fld="2" item="7"/>
          <tpl hier="9" item="1"/>
          <tpl hier="11" item="4"/>
          <tpl hier="12" item="7"/>
          <tpl fld="4" item="0"/>
        </tpls>
      </m>
      <m>
        <tpls c="8">
          <tpl hier="1" item="6"/>
          <tpl hier="4" item="3"/>
          <tpl fld="3" item="14"/>
          <tpl fld="2" item="7"/>
          <tpl hier="9" item="1"/>
          <tpl hier="11" item="4"/>
          <tpl hier="12" item="7"/>
          <tpl fld="4" item="0"/>
        </tpls>
      </m>
      <m>
        <tpls c="8">
          <tpl hier="1" item="6"/>
          <tpl hier="4" item="3"/>
          <tpl fld="3" item="22"/>
          <tpl fld="1" item="0"/>
          <tpl hier="9" item="1"/>
          <tpl hier="11" item="4"/>
          <tpl hier="12" item="7"/>
          <tpl fld="4" item="0"/>
        </tpls>
      </m>
      <m>
        <tpls c="8">
          <tpl hier="1" item="6"/>
          <tpl hier="4" item="3"/>
          <tpl fld="3" item="2"/>
          <tpl fld="1" item="0"/>
          <tpl hier="9" item="1"/>
          <tpl hier="11" item="4"/>
          <tpl hier="12" item="7"/>
          <tpl fld="4" item="0"/>
        </tpls>
      </m>
      <m>
        <tpls c="8">
          <tpl hier="1" item="6"/>
          <tpl hier="4" item="3"/>
          <tpl fld="3" item="14"/>
          <tpl fld="2" item="30"/>
          <tpl hier="9" item="1"/>
          <tpl hier="11" item="4"/>
          <tpl hier="12" item="7"/>
          <tpl fld="4" item="0"/>
        </tpls>
      </m>
      <m>
        <tpls c="8">
          <tpl hier="1" item="6"/>
          <tpl hier="4" item="3"/>
          <tpl fld="3" item="13"/>
          <tpl fld="2" item="30"/>
          <tpl hier="9" item="1"/>
          <tpl hier="11" item="4"/>
          <tpl hier="12" item="7"/>
          <tpl fld="4" item="0"/>
        </tpls>
      </m>
      <m>
        <tpls c="8">
          <tpl hier="1" item="6"/>
          <tpl hier="4" item="3"/>
          <tpl fld="3" item="4"/>
          <tpl fld="2" item="45"/>
          <tpl hier="9" item="1"/>
          <tpl hier="11" item="4"/>
          <tpl hier="12" item="7"/>
          <tpl fld="4" item="0"/>
        </tpls>
      </m>
      <m>
        <tpls c="8">
          <tpl hier="1" item="6"/>
          <tpl hier="4" item="3"/>
          <tpl fld="3" item="58"/>
          <tpl fld="2" item="45"/>
          <tpl hier="9" item="1"/>
          <tpl hier="11" item="4"/>
          <tpl hier="12" item="7"/>
          <tpl fld="4" item="0"/>
        </tpls>
      </m>
      <m>
        <tpls c="8">
          <tpl hier="1" item="6"/>
          <tpl hier="4" item="3"/>
          <tpl fld="3" item="2"/>
          <tpl fld="2" item="45"/>
          <tpl hier="9" item="1"/>
          <tpl hier="11" item="4"/>
          <tpl hier="12" item="7"/>
          <tpl fld="4" item="0"/>
        </tpls>
      </m>
      <m>
        <tpls c="8">
          <tpl hier="1" item="6"/>
          <tpl hier="4" item="3"/>
          <tpl fld="3" item="54"/>
          <tpl fld="2" item="25"/>
          <tpl hier="9" item="1"/>
          <tpl hier="11" item="4"/>
          <tpl hier="12" item="7"/>
          <tpl fld="4" item="0"/>
        </tpls>
      </m>
      <m>
        <tpls c="8">
          <tpl hier="1" item="6"/>
          <tpl hier="4" item="3"/>
          <tpl fld="3" item="53"/>
          <tpl fld="2" item="25"/>
          <tpl hier="9" item="1"/>
          <tpl hier="11" item="4"/>
          <tpl hier="12" item="7"/>
          <tpl fld="4" item="0"/>
        </tpls>
      </m>
      <m>
        <tpls c="8">
          <tpl hier="1" item="6"/>
          <tpl hier="4" item="3"/>
          <tpl fld="3" item="52"/>
          <tpl fld="2" item="25"/>
          <tpl hier="9" item="1"/>
          <tpl hier="11" item="4"/>
          <tpl hier="12" item="7"/>
          <tpl fld="4" item="0"/>
        </tpls>
      </m>
      <m>
        <tpls c="8">
          <tpl hier="1" item="6"/>
          <tpl hier="4" item="3"/>
          <tpl fld="3" item="48"/>
          <tpl fld="2" item="38"/>
          <tpl hier="9" item="1"/>
          <tpl hier="11" item="4"/>
          <tpl hier="12" item="7"/>
          <tpl fld="4" item="0"/>
        </tpls>
      </m>
      <m>
        <tpls c="8">
          <tpl hier="1" item="6"/>
          <tpl hier="4" item="3"/>
          <tpl fld="3" item="46"/>
          <tpl fld="2" item="38"/>
          <tpl hier="9" item="1"/>
          <tpl hier="11" item="4"/>
          <tpl hier="12" item="7"/>
          <tpl fld="4" item="0"/>
        </tpls>
      </m>
      <m>
        <tpls c="8">
          <tpl hier="1" item="6"/>
          <tpl hier="4" item="3"/>
          <tpl fld="3" item="45"/>
          <tpl fld="2" item="38"/>
          <tpl hier="9" item="1"/>
          <tpl hier="11" item="4"/>
          <tpl hier="12" item="7"/>
          <tpl fld="4" item="0"/>
        </tpls>
      </m>
      <m>
        <tpls c="8">
          <tpl hier="1" item="6"/>
          <tpl hier="4" item="3"/>
          <tpl fld="3" item="47"/>
          <tpl fld="2" item="38"/>
          <tpl hier="9" item="1"/>
          <tpl hier="11" item="4"/>
          <tpl hier="12" item="7"/>
          <tpl fld="4" item="0"/>
        </tpls>
      </m>
      <m>
        <tpls c="8">
          <tpl hier="1" item="6"/>
          <tpl hier="4" item="3"/>
          <tpl fld="3" item="34"/>
          <tpl fld="2" item="16"/>
          <tpl hier="9" item="1"/>
          <tpl hier="11" item="4"/>
          <tpl hier="12" item="7"/>
          <tpl fld="4" item="0"/>
        </tpls>
      </m>
      <m>
        <tpls c="8">
          <tpl hier="1" item="6"/>
          <tpl hier="4" item="3"/>
          <tpl fld="3" item="36"/>
          <tpl fld="2" item="16"/>
          <tpl hier="9" item="1"/>
          <tpl hier="11" item="4"/>
          <tpl hier="12" item="7"/>
          <tpl fld="4" item="0"/>
        </tpls>
      </m>
      <m>
        <tpls c="8">
          <tpl hier="1" item="6"/>
          <tpl hier="4" item="3"/>
          <tpl fld="3" item="27"/>
          <tpl fld="2" item="16"/>
          <tpl hier="9" item="1"/>
          <tpl hier="11" item="4"/>
          <tpl hier="12" item="7"/>
          <tpl fld="4" item="0"/>
        </tpls>
      </m>
      <m>
        <tpls c="8">
          <tpl hier="1" item="6"/>
          <tpl hier="4" item="3"/>
          <tpl fld="3" item="33"/>
          <tpl fld="2" item="16"/>
          <tpl hier="9" item="1"/>
          <tpl hier="11" item="4"/>
          <tpl hier="12" item="7"/>
          <tpl fld="4" item="0"/>
        </tpls>
      </m>
      <m>
        <tpls c="8">
          <tpl hier="1" item="6"/>
          <tpl hier="4" item="3"/>
          <tpl fld="3" item="18"/>
          <tpl fld="2" item="10"/>
          <tpl hier="9" item="1"/>
          <tpl hier="11" item="4"/>
          <tpl hier="12" item="7"/>
          <tpl fld="4" item="0"/>
        </tpls>
      </m>
      <m>
        <tpls c="8">
          <tpl hier="1" item="6"/>
          <tpl hier="4" item="3"/>
          <tpl fld="3" item="22"/>
          <tpl fld="2" item="10"/>
          <tpl hier="9" item="1"/>
          <tpl hier="11" item="4"/>
          <tpl hier="12" item="7"/>
          <tpl fld="4" item="0"/>
        </tpls>
      </m>
      <m>
        <tpls c="8">
          <tpl hier="1" item="6"/>
          <tpl hier="4" item="3"/>
          <tpl fld="3" item="17"/>
          <tpl fld="2" item="10"/>
          <tpl hier="9" item="1"/>
          <tpl hier="11" item="4"/>
          <tpl hier="12" item="7"/>
          <tpl fld="4" item="0"/>
        </tpls>
      </m>
      <m>
        <tpls c="8">
          <tpl hier="1" item="6"/>
          <tpl hier="4" item="3"/>
          <tpl fld="3" item="21"/>
          <tpl fld="2" item="10"/>
          <tpl hier="9" item="1"/>
          <tpl hier="11" item="4"/>
          <tpl hier="12" item="7"/>
          <tpl fld="4" item="0"/>
        </tpls>
      </m>
      <m>
        <tpls c="8">
          <tpl hier="1" item="6"/>
          <tpl hier="4" item="3"/>
          <tpl fld="3" item="8"/>
          <tpl fld="2" item="12"/>
          <tpl hier="9" item="1"/>
          <tpl hier="11" item="4"/>
          <tpl hier="12" item="7"/>
          <tpl fld="4" item="0"/>
        </tpls>
      </m>
      <m>
        <tpls c="8">
          <tpl hier="1" item="6"/>
          <tpl hier="4" item="3"/>
          <tpl fld="3" item="7"/>
          <tpl fld="2" item="12"/>
          <tpl hier="9" item="1"/>
          <tpl hier="11" item="4"/>
          <tpl hier="12" item="7"/>
          <tpl fld="4" item="0"/>
        </tpls>
      </m>
      <m>
        <tpls c="8">
          <tpl hier="1" item="6"/>
          <tpl hier="4" item="3"/>
          <tpl fld="3" item="6"/>
          <tpl fld="2" item="12"/>
          <tpl hier="9" item="1"/>
          <tpl hier="11" item="4"/>
          <tpl hier="12" item="7"/>
          <tpl fld="4" item="0"/>
        </tpls>
      </m>
      <m>
        <tpls c="8">
          <tpl hier="1" item="6"/>
          <tpl hier="4" item="3"/>
          <tpl fld="3" item="5"/>
          <tpl fld="2" item="12"/>
          <tpl hier="9" item="1"/>
          <tpl hier="11" item="4"/>
          <tpl hier="12" item="7"/>
          <tpl fld="4" item="0"/>
        </tpls>
      </m>
      <m>
        <tpls c="8">
          <tpl hier="1" item="6"/>
          <tpl hier="4" item="3"/>
          <tpl fld="3" item="56"/>
          <tpl fld="2" item="18"/>
          <tpl hier="9" item="1"/>
          <tpl hier="11" item="4"/>
          <tpl hier="12" item="7"/>
          <tpl fld="4" item="0"/>
        </tpls>
      </m>
      <m>
        <tpls c="8">
          <tpl hier="1" item="6"/>
          <tpl hier="4" item="3"/>
          <tpl fld="3" item="0"/>
          <tpl fld="2" item="18"/>
          <tpl hier="9" item="1"/>
          <tpl hier="11" item="4"/>
          <tpl hier="12" item="7"/>
          <tpl fld="4" item="0"/>
        </tpls>
      </m>
      <m>
        <tpls c="8">
          <tpl hier="1" item="6"/>
          <tpl hier="4" item="3"/>
          <tpl fld="3" item="55"/>
          <tpl fld="2" item="18"/>
          <tpl hier="9" item="1"/>
          <tpl hier="11" item="4"/>
          <tpl hier="12" item="7"/>
          <tpl fld="4" item="0"/>
        </tpls>
      </m>
      <m>
        <tpls c="8">
          <tpl hier="1" item="6"/>
          <tpl hier="4" item="3"/>
          <tpl fld="3" item="35"/>
          <tpl fld="2" item="20"/>
          <tpl hier="9" item="1"/>
          <tpl hier="11" item="4"/>
          <tpl hier="12" item="7"/>
          <tpl fld="4" item="0"/>
        </tpls>
      </m>
      <m>
        <tpls c="8">
          <tpl hier="1" item="6"/>
          <tpl hier="4" item="3"/>
          <tpl fld="3" item="40"/>
          <tpl fld="2" item="20"/>
          <tpl hier="9" item="1"/>
          <tpl hier="11" item="4"/>
          <tpl hier="12" item="7"/>
          <tpl fld="4" item="0"/>
        </tpls>
      </m>
      <m>
        <tpls c="8">
          <tpl hier="1" item="6"/>
          <tpl hier="4" item="3"/>
          <tpl fld="3" item="50"/>
          <tpl fld="2" item="20"/>
          <tpl hier="9" item="1"/>
          <tpl hier="11" item="4"/>
          <tpl hier="12" item="7"/>
          <tpl fld="4" item="0"/>
        </tpls>
      </m>
      <m>
        <tpls c="8">
          <tpl hier="1" item="6"/>
          <tpl hier="4" item="3"/>
          <tpl fld="3" item="49"/>
          <tpl fld="2" item="20"/>
          <tpl hier="9" item="1"/>
          <tpl hier="11" item="4"/>
          <tpl hier="12" item="7"/>
          <tpl fld="4" item="0"/>
        </tpls>
      </m>
      <m>
        <tpls c="8">
          <tpl hier="1" item="6"/>
          <tpl hier="4" item="3"/>
          <tpl fld="3" item="37"/>
          <tpl fld="2" item="32"/>
          <tpl hier="9" item="1"/>
          <tpl hier="11" item="4"/>
          <tpl hier="12" item="7"/>
          <tpl fld="4" item="0"/>
        </tpls>
      </m>
      <m>
        <tpls c="8">
          <tpl hier="1" item="6"/>
          <tpl hier="4" item="3"/>
          <tpl fld="3" item="12"/>
          <tpl fld="2" item="32"/>
          <tpl hier="9" item="1"/>
          <tpl hier="11" item="4"/>
          <tpl hier="12" item="7"/>
          <tpl fld="4" item="0"/>
        </tpls>
      </m>
      <m>
        <tpls c="8">
          <tpl hier="1" item="6"/>
          <tpl hier="4" item="3"/>
          <tpl fld="3" item="52"/>
          <tpl fld="2" item="32"/>
          <tpl hier="9" item="1"/>
          <tpl hier="11" item="4"/>
          <tpl hier="12" item="7"/>
          <tpl fld="4" item="0"/>
        </tpls>
      </m>
      <m>
        <tpls c="8">
          <tpl hier="1" item="6"/>
          <tpl hier="4" item="3"/>
          <tpl fld="3" item="32"/>
          <tpl fld="2" item="9"/>
          <tpl hier="9" item="1"/>
          <tpl hier="11" item="4"/>
          <tpl hier="12" item="7"/>
          <tpl fld="4" item="0"/>
        </tpls>
      </m>
      <m>
        <tpls c="8">
          <tpl hier="1" item="6"/>
          <tpl hier="4" item="3"/>
          <tpl fld="3" item="3"/>
          <tpl fld="2" item="9"/>
          <tpl hier="9" item="1"/>
          <tpl hier="11" item="4"/>
          <tpl hier="12" item="7"/>
          <tpl fld="4" item="0"/>
        </tpls>
      </m>
      <m>
        <tpls c="8">
          <tpl hier="1" item="6"/>
          <tpl hier="4" item="3"/>
          <tpl fld="3" item="47"/>
          <tpl fld="2" item="9"/>
          <tpl hier="9" item="1"/>
          <tpl hier="11" item="4"/>
          <tpl hier="12" item="7"/>
          <tpl fld="4" item="0"/>
        </tpls>
      </m>
      <m>
        <tpls c="8">
          <tpl hier="1" item="6"/>
          <tpl hier="4" item="3"/>
          <tpl fld="3" item="16"/>
          <tpl fld="2" item="11"/>
          <tpl hier="9" item="1"/>
          <tpl hier="11" item="4"/>
          <tpl hier="12" item="7"/>
          <tpl fld="4" item="0"/>
        </tpls>
      </m>
      <m>
        <tpls c="8">
          <tpl hier="1" item="6"/>
          <tpl hier="4" item="3"/>
          <tpl fld="3" item="51"/>
          <tpl fld="2" item="11"/>
          <tpl hier="9" item="1"/>
          <tpl hier="11" item="4"/>
          <tpl hier="12" item="7"/>
          <tpl fld="4" item="0"/>
        </tpls>
      </m>
      <m>
        <tpls c="8">
          <tpl hier="1" item="6"/>
          <tpl hier="4" item="3"/>
          <tpl fld="3" item="33"/>
          <tpl fld="2" item="11"/>
          <tpl hier="9" item="1"/>
          <tpl hier="11" item="4"/>
          <tpl hier="12" item="7"/>
          <tpl fld="4" item="0"/>
        </tpls>
      </m>
      <m>
        <tpls c="8">
          <tpl hier="1" item="6"/>
          <tpl hier="4" item="3"/>
          <tpl fld="3" item="4"/>
          <tpl fld="2" item="15"/>
          <tpl hier="9" item="1"/>
          <tpl hier="11" item="4"/>
          <tpl hier="12" item="7"/>
          <tpl fld="4" item="0"/>
        </tpls>
      </m>
      <m>
        <tpls c="8">
          <tpl hier="1" item="6"/>
          <tpl hier="4" item="3"/>
          <tpl fld="3" item="42"/>
          <tpl fld="2" item="15"/>
          <tpl hier="9" item="1"/>
          <tpl hier="11" item="4"/>
          <tpl hier="12" item="7"/>
          <tpl fld="4" item="0"/>
        </tpls>
      </m>
      <m>
        <tpls c="8">
          <tpl hier="1" item="6"/>
          <tpl hier="4" item="3"/>
          <tpl fld="3" item="21"/>
          <tpl fld="2" item="15"/>
          <tpl hier="9" item="1"/>
          <tpl hier="11" item="4"/>
          <tpl hier="12" item="7"/>
          <tpl fld="4" item="0"/>
        </tpls>
      </m>
      <m>
        <tpls c="8">
          <tpl hier="1" item="6"/>
          <tpl hier="4" item="3"/>
          <tpl fld="3" item="54"/>
          <tpl fld="2" item="19"/>
          <tpl hier="9" item="1"/>
          <tpl hier="11" item="4"/>
          <tpl hier="12" item="7"/>
          <tpl fld="4" item="0"/>
        </tpls>
      </m>
      <m>
        <tpls c="8">
          <tpl hier="1" item="6"/>
          <tpl hier="4" item="3"/>
          <tpl fld="3" item="30"/>
          <tpl fld="2" item="19"/>
          <tpl hier="9" item="1"/>
          <tpl hier="11" item="4"/>
          <tpl hier="12" item="7"/>
          <tpl fld="4" item="0"/>
        </tpls>
      </m>
      <m>
        <tpls c="8">
          <tpl hier="1" item="6"/>
          <tpl hier="4" item="3"/>
          <tpl fld="3" item="5"/>
          <tpl fld="2" item="19"/>
          <tpl hier="9" item="1"/>
          <tpl hier="11" item="4"/>
          <tpl hier="12" item="7"/>
          <tpl fld="4" item="0"/>
        </tpls>
      </m>
      <m>
        <tpls c="8">
          <tpl hier="1" item="6"/>
          <tpl hier="4" item="3"/>
          <tpl fld="3" item="46"/>
          <tpl fld="2" item="2"/>
          <tpl hier="9" item="1"/>
          <tpl hier="11" item="4"/>
          <tpl hier="12" item="7"/>
          <tpl fld="4" item="0"/>
        </tpls>
      </m>
      <m>
        <tpls c="8">
          <tpl hier="1" item="6"/>
          <tpl hier="4" item="3"/>
          <tpl fld="3" item="14"/>
          <tpl fld="2" item="2"/>
          <tpl hier="9" item="1"/>
          <tpl hier="11" item="4"/>
          <tpl hier="12" item="7"/>
          <tpl fld="4" item="0"/>
        </tpls>
      </m>
      <m>
        <tpls c="8">
          <tpl hier="1" item="6"/>
          <tpl hier="4" item="3"/>
          <tpl fld="3" item="35"/>
          <tpl fld="2" item="4"/>
          <tpl hier="9" item="1"/>
          <tpl hier="11" item="4"/>
          <tpl hier="12" item="7"/>
          <tpl fld="4" item="0"/>
        </tpls>
      </m>
      <m>
        <tpls c="8">
          <tpl hier="1" item="6"/>
          <tpl hier="4" item="3"/>
          <tpl fld="3" item="36"/>
          <tpl fld="2" item="4"/>
          <tpl hier="9" item="1"/>
          <tpl hier="11" item="4"/>
          <tpl hier="12" item="7"/>
          <tpl fld="4" item="0"/>
        </tpls>
      </m>
      <m>
        <tpls c="8">
          <tpl hier="1" item="6"/>
          <tpl hier="4" item="3"/>
          <tpl fld="3" item="2"/>
          <tpl fld="2" item="4"/>
          <tpl hier="9" item="1"/>
          <tpl hier="11" item="4"/>
          <tpl hier="12" item="7"/>
          <tpl fld="4" item="0"/>
        </tpls>
      </m>
      <m>
        <tpls c="8">
          <tpl hier="1" item="6"/>
          <tpl hier="4" item="3"/>
          <tpl fld="3" item="37"/>
          <tpl fld="2" item="6"/>
          <tpl hier="9" item="1"/>
          <tpl hier="11" item="4"/>
          <tpl hier="12" item="7"/>
          <tpl fld="4" item="0"/>
        </tpls>
      </m>
      <m>
        <tpls c="8">
          <tpl hier="1" item="6"/>
          <tpl hier="4" item="3"/>
          <tpl fld="3" item="22"/>
          <tpl fld="2" item="6"/>
          <tpl hier="9" item="1"/>
          <tpl hier="11" item="4"/>
          <tpl hier="12" item="7"/>
          <tpl fld="4" item="0"/>
        </tpls>
      </m>
      <m>
        <tpls c="8">
          <tpl hier="1" item="6"/>
          <tpl hier="4" item="3"/>
          <tpl fld="3" item="52"/>
          <tpl fld="2" item="6"/>
          <tpl hier="9" item="1"/>
          <tpl hier="11" item="4"/>
          <tpl hier="12" item="7"/>
          <tpl fld="4" item="0"/>
        </tpls>
      </m>
      <m>
        <tpls c="8">
          <tpl hier="1" item="6"/>
          <tpl hier="4" item="3"/>
          <tpl fld="3" item="26"/>
          <tpl fld="2" item="8"/>
          <tpl hier="9" item="1"/>
          <tpl hier="11" item="4"/>
          <tpl hier="12" item="7"/>
          <tpl fld="4" item="0"/>
        </tpls>
      </m>
      <m>
        <tpls c="8">
          <tpl hier="1" item="6"/>
          <tpl hier="4" item="3"/>
          <tpl fld="3" item="7"/>
          <tpl fld="2" item="8"/>
          <tpl hier="9" item="1"/>
          <tpl hier="11" item="4"/>
          <tpl hier="12" item="7"/>
          <tpl fld="4" item="0"/>
        </tpls>
      </m>
      <m>
        <tpls c="8">
          <tpl hier="1" item="6"/>
          <tpl hier="4" item="3"/>
          <tpl fld="3" item="47"/>
          <tpl fld="2" item="8"/>
          <tpl hier="9" item="1"/>
          <tpl hier="11" item="4"/>
          <tpl hier="12" item="7"/>
          <tpl fld="4" item="0"/>
        </tpls>
      </m>
      <m>
        <tpls c="8">
          <tpl hier="1" item="6"/>
          <tpl hier="4" item="3"/>
          <tpl fld="3" item="10"/>
          <tpl fld="2" item="0"/>
          <tpl hier="9" item="1"/>
          <tpl hier="11" item="4"/>
          <tpl hier="12" item="7"/>
          <tpl fld="4" item="0"/>
        </tpls>
      </m>
      <m>
        <tpls c="8">
          <tpl hier="1" item="6"/>
          <tpl hier="4" item="3"/>
          <tpl fld="3" item="0"/>
          <tpl fld="2" item="0"/>
          <tpl hier="9" item="1"/>
          <tpl hier="11" item="4"/>
          <tpl hier="12" item="7"/>
          <tpl fld="4" item="0"/>
        </tpls>
      </m>
      <m>
        <tpls c="8">
          <tpl hier="1" item="6"/>
          <tpl hier="4" item="3"/>
          <tpl fld="3" item="33"/>
          <tpl fld="2" item="0"/>
          <tpl hier="9" item="1"/>
          <tpl hier="11" item="4"/>
          <tpl hier="12" item="7"/>
          <tpl fld="4" item="0"/>
        </tpls>
      </m>
      <m>
        <tpls c="8">
          <tpl hier="1" item="6"/>
          <tpl hier="4" item="3"/>
          <tpl fld="3" item="57"/>
          <tpl fld="2" item="1"/>
          <tpl hier="9" item="1"/>
          <tpl hier="11" item="4"/>
          <tpl hier="12" item="7"/>
          <tpl fld="4" item="0"/>
        </tpls>
      </m>
      <m>
        <tpls c="8">
          <tpl hier="1" item="6"/>
          <tpl hier="4" item="3"/>
          <tpl fld="3" item="50"/>
          <tpl fld="2" item="1"/>
          <tpl hier="9" item="1"/>
          <tpl hier="11" item="4"/>
          <tpl hier="12" item="7"/>
          <tpl fld="4" item="0"/>
        </tpls>
      </m>
      <m>
        <tpls c="8">
          <tpl hier="1" item="6"/>
          <tpl hier="4" item="3"/>
          <tpl fld="3" item="21"/>
          <tpl fld="2" item="1"/>
          <tpl hier="9" item="1"/>
          <tpl hier="11" item="4"/>
          <tpl hier="12" item="7"/>
          <tpl fld="4" item="0"/>
        </tpls>
      </m>
      <m>
        <tpls c="8">
          <tpl hier="1" item="6"/>
          <tpl hier="4" item="3"/>
          <tpl fld="3" item="20"/>
          <tpl fld="2" item="3"/>
          <tpl hier="9" item="1"/>
          <tpl hier="11" item="4"/>
          <tpl hier="12" item="7"/>
          <tpl fld="4" item="0"/>
        </tpls>
      </m>
      <m>
        <tpls c="8">
          <tpl hier="1" item="6"/>
          <tpl hier="4" item="3"/>
          <tpl fld="3" item="28"/>
          <tpl fld="2" item="3"/>
          <tpl hier="9" item="1"/>
          <tpl hier="11" item="4"/>
          <tpl hier="12" item="7"/>
          <tpl fld="4" item="0"/>
        </tpls>
      </m>
      <m>
        <tpls c="8">
          <tpl hier="1" item="6"/>
          <tpl hier="4" item="3"/>
          <tpl fld="3" item="5"/>
          <tpl fld="2" item="3"/>
          <tpl hier="9" item="1"/>
          <tpl hier="11" item="4"/>
          <tpl hier="12" item="7"/>
          <tpl fld="4" item="0"/>
        </tpls>
      </m>
      <m>
        <tpls c="8">
          <tpl hier="1" item="6"/>
          <tpl hier="4" item="3"/>
          <tpl fld="3" item="43"/>
          <tpl fld="2" item="5"/>
          <tpl hier="9" item="1"/>
          <tpl hier="11" item="4"/>
          <tpl hier="12" item="7"/>
          <tpl fld="4" item="0"/>
        </tpls>
      </m>
      <m>
        <tpls c="8">
          <tpl hier="1" item="6"/>
          <tpl hier="4" item="3"/>
          <tpl fld="3" item="24"/>
          <tpl fld="2" item="5"/>
          <tpl hier="9" item="1"/>
          <tpl hier="11" item="4"/>
          <tpl hier="12" item="7"/>
          <tpl fld="4" item="0"/>
        </tpls>
      </m>
      <m>
        <tpls c="8">
          <tpl hier="1" item="6"/>
          <tpl hier="4" item="3"/>
          <tpl fld="3" item="35"/>
          <tpl fld="2" item="7"/>
          <tpl hier="9" item="1"/>
          <tpl hier="11" item="4"/>
          <tpl hier="12" item="7"/>
          <tpl fld="4" item="0"/>
        </tpls>
      </m>
      <m>
        <tpls c="8">
          <tpl hier="1" item="6"/>
          <tpl hier="4" item="3"/>
          <tpl fld="3" item="31"/>
          <tpl fld="2" item="7"/>
          <tpl hier="9" item="1"/>
          <tpl hier="11" item="4"/>
          <tpl hier="12" item="7"/>
          <tpl fld="4" item="0"/>
        </tpls>
      </m>
      <m>
        <tpls c="8">
          <tpl hier="1" item="6"/>
          <tpl hier="4" item="3"/>
          <tpl fld="3" item="11"/>
          <tpl fld="2" item="7"/>
          <tpl hier="9" item="1"/>
          <tpl hier="11" item="4"/>
          <tpl hier="12" item="7"/>
          <tpl fld="4" item="0"/>
        </tpls>
      </m>
      <m>
        <tpls c="8">
          <tpl hier="1" item="6"/>
          <tpl hier="4" item="3"/>
          <tpl fld="3" item="37"/>
          <tpl fld="1" item="0"/>
          <tpl hier="9" item="1"/>
          <tpl hier="11" item="4"/>
          <tpl hier="12" item="7"/>
          <tpl fld="4" item="0"/>
        </tpls>
      </m>
      <m>
        <tpls c="8">
          <tpl hier="1" item="6"/>
          <tpl hier="4" item="3"/>
          <tpl fld="3" item="15"/>
          <tpl fld="1" item="0"/>
          <tpl hier="9" item="1"/>
          <tpl hier="11" item="4"/>
          <tpl hier="12" item="7"/>
          <tpl fld="4" item="0"/>
        </tpls>
      </m>
      <m>
        <tpls c="8">
          <tpl hier="1" item="6"/>
          <tpl hier="4" item="3"/>
          <tpl fld="3" item="1"/>
          <tpl fld="1" item="0"/>
          <tpl hier="9" item="1"/>
          <tpl hier="11" item="4"/>
          <tpl hier="12" item="7"/>
          <tpl fld="4" item="0"/>
        </tpls>
      </m>
      <m>
        <tpls c="8">
          <tpl hier="1" item="6"/>
          <tpl hier="4" item="3"/>
          <tpl fld="3" item="20"/>
          <tpl fld="2" item="19"/>
          <tpl hier="9" item="1"/>
          <tpl hier="11" item="4"/>
          <tpl hier="12" item="7"/>
          <tpl fld="4" item="0"/>
        </tpls>
      </m>
      <m>
        <tpls c="8">
          <tpl hier="1" item="6"/>
          <tpl hier="4" item="3"/>
          <tpl fld="3" item="24"/>
          <tpl fld="2" item="19"/>
          <tpl hier="9" item="1"/>
          <tpl hier="11" item="4"/>
          <tpl hier="12" item="7"/>
          <tpl fld="4" item="0"/>
        </tpls>
      </m>
      <m>
        <tpls c="8">
          <tpl hier="1" item="6"/>
          <tpl hier="4" item="3"/>
          <tpl fld="3" item="43"/>
          <tpl fld="2" item="2"/>
          <tpl hier="9" item="1"/>
          <tpl hier="11" item="4"/>
          <tpl hier="12" item="7"/>
          <tpl fld="4" item="0"/>
        </tpls>
      </m>
      <m>
        <tpls c="8">
          <tpl hier="1" item="6"/>
          <tpl hier="4" item="3"/>
          <tpl fld="3" item="11"/>
          <tpl fld="2" item="2"/>
          <tpl hier="9" item="1"/>
          <tpl hier="11" item="4"/>
          <tpl hier="12" item="7"/>
          <tpl fld="4" item="0"/>
        </tpls>
      </m>
      <m>
        <tpls c="8">
          <tpl hier="1" item="6"/>
          <tpl hier="4" item="3"/>
          <tpl fld="3" item="48"/>
          <tpl fld="2" item="4"/>
          <tpl hier="9" item="1"/>
          <tpl hier="11" item="4"/>
          <tpl hier="12" item="7"/>
          <tpl fld="4" item="0"/>
        </tpls>
      </m>
      <m>
        <tpls c="8">
          <tpl hier="1" item="6"/>
          <tpl hier="4" item="3"/>
          <tpl fld="3" item="31"/>
          <tpl fld="2" item="4"/>
          <tpl hier="9" item="1"/>
          <tpl hier="11" item="4"/>
          <tpl hier="12" item="7"/>
          <tpl fld="4" item="0"/>
        </tpls>
      </m>
      <m>
        <tpls c="8">
          <tpl hier="1" item="6"/>
          <tpl hier="4" item="3"/>
          <tpl fld="3" item="1"/>
          <tpl fld="2" item="4"/>
          <tpl hier="9" item="1"/>
          <tpl hier="11" item="4"/>
          <tpl hier="12" item="7"/>
          <tpl fld="4" item="0"/>
        </tpls>
      </m>
      <m>
        <tpls c="8">
          <tpl hier="1" item="6"/>
          <tpl hier="4" item="3"/>
          <tpl fld="3" item="34"/>
          <tpl fld="2" item="6"/>
          <tpl hier="9" item="1"/>
          <tpl hier="11" item="4"/>
          <tpl hier="12" item="7"/>
          <tpl fld="4" item="0"/>
        </tpls>
      </m>
      <m>
        <tpls c="8">
          <tpl hier="1" item="6"/>
          <tpl hier="4" item="3"/>
          <tpl fld="3" item="15"/>
          <tpl fld="2" item="6"/>
          <tpl hier="9" item="1"/>
          <tpl hier="11" item="4"/>
          <tpl hier="12" item="7"/>
          <tpl fld="4" item="0"/>
        </tpls>
      </m>
      <m>
        <tpls c="8">
          <tpl hier="1" item="6"/>
          <tpl hier="4" item="3"/>
          <tpl fld="3" item="38"/>
          <tpl fld="2" item="6"/>
          <tpl hier="9" item="1"/>
          <tpl hier="11" item="4"/>
          <tpl hier="12" item="7"/>
          <tpl fld="4" item="0"/>
        </tpls>
      </m>
      <m>
        <tpls c="8">
          <tpl hier="1" item="6"/>
          <tpl hier="4" item="3"/>
          <tpl fld="3" item="18"/>
          <tpl fld="2" item="8"/>
          <tpl hier="9" item="1"/>
          <tpl hier="11" item="4"/>
          <tpl hier="12" item="7"/>
          <tpl fld="4" item="0"/>
        </tpls>
      </m>
      <m>
        <tpls c="8">
          <tpl hier="1" item="6"/>
          <tpl hier="4" item="3"/>
          <tpl fld="3" item="58"/>
          <tpl fld="2" item="8"/>
          <tpl hier="9" item="1"/>
          <tpl hier="11" item="4"/>
          <tpl hier="12" item="7"/>
          <tpl fld="4" item="0"/>
        </tpls>
      </m>
      <m>
        <tpls c="8">
          <tpl hier="1" item="6"/>
          <tpl hier="4" item="3"/>
          <tpl fld="3" item="41"/>
          <tpl fld="2" item="8"/>
          <tpl hier="9" item="1"/>
          <tpl hier="11" item="4"/>
          <tpl hier="12" item="7"/>
          <tpl fld="4" item="0"/>
        </tpls>
      </m>
      <m>
        <tpls c="8">
          <tpl hier="1" item="6"/>
          <tpl hier="4" item="3"/>
          <tpl fld="3" item="8"/>
          <tpl fld="2" item="0"/>
          <tpl hier="9" item="1"/>
          <tpl hier="11" item="4"/>
          <tpl hier="12" item="7"/>
          <tpl fld="4" item="0"/>
        </tpls>
      </m>
      <m>
        <tpls c="8">
          <tpl hier="1" item="6"/>
          <tpl hier="4" item="3"/>
          <tpl fld="3" item="53"/>
          <tpl fld="2" item="0"/>
          <tpl hier="9" item="1"/>
          <tpl hier="11" item="4"/>
          <tpl hier="12" item="7"/>
          <tpl fld="4" item="0"/>
        </tpls>
      </m>
      <m>
        <tpls c="8">
          <tpl hier="1" item="6"/>
          <tpl hier="4" item="3"/>
          <tpl fld="3" item="29"/>
          <tpl fld="2" item="0"/>
          <tpl hier="9" item="1"/>
          <tpl hier="11" item="4"/>
          <tpl hier="12" item="7"/>
          <tpl fld="4" item="0"/>
        </tpls>
      </m>
      <m>
        <tpls c="8">
          <tpl hier="1" item="6"/>
          <tpl hier="4" item="3"/>
          <tpl fld="3" item="56"/>
          <tpl fld="2" item="1"/>
          <tpl hier="9" item="1"/>
          <tpl hier="11" item="4"/>
          <tpl hier="12" item="7"/>
          <tpl fld="4" item="0"/>
        </tpls>
      </m>
      <m>
        <tpls c="8">
          <tpl hier="1" item="6"/>
          <tpl hier="4" item="3"/>
          <tpl fld="3" item="45"/>
          <tpl fld="2" item="1"/>
          <tpl hier="9" item="1"/>
          <tpl hier="11" item="4"/>
          <tpl hier="12" item="7"/>
          <tpl fld="4" item="0"/>
        </tpls>
      </m>
      <m>
        <tpls c="8">
          <tpl hier="1" item="6"/>
          <tpl hier="4" item="3"/>
          <tpl fld="3" item="13"/>
          <tpl fld="2" item="1"/>
          <tpl hier="9" item="1"/>
          <tpl hier="11" item="4"/>
          <tpl hier="12" item="7"/>
          <tpl fld="4" item="0"/>
        </tpls>
      </m>
      <m>
        <tpls c="8">
          <tpl hier="1" item="6"/>
          <tpl hier="4" item="3"/>
          <tpl fld="3" item="40"/>
          <tpl fld="2" item="3"/>
          <tpl hier="9" item="1"/>
          <tpl hier="11" item="4"/>
          <tpl hier="12" item="7"/>
          <tpl fld="4" item="0"/>
        </tpls>
      </m>
      <m>
        <tpls c="8">
          <tpl hier="1" item="6"/>
          <tpl hier="4" item="3"/>
          <tpl fld="3" item="27"/>
          <tpl fld="2" item="3"/>
          <tpl hier="9" item="1"/>
          <tpl hier="11" item="4"/>
          <tpl hier="12" item="7"/>
          <tpl fld="4" item="0"/>
        </tpls>
      </m>
      <m>
        <tpls c="8">
          <tpl hier="1" item="6"/>
          <tpl hier="4" item="3"/>
          <tpl fld="3" item="39"/>
          <tpl fld="2" item="5"/>
          <tpl hier="9" item="1"/>
          <tpl hier="11" item="4"/>
          <tpl hier="12" item="7"/>
          <tpl fld="4" item="0"/>
        </tpls>
      </m>
      <m>
        <tpls c="8">
          <tpl hier="1" item="6"/>
          <tpl hier="4" item="3"/>
          <tpl fld="3" item="17"/>
          <tpl fld="2" item="5"/>
          <tpl hier="9" item="1"/>
          <tpl hier="11" item="4"/>
          <tpl hier="12" item="7"/>
          <tpl fld="4" item="0"/>
        </tpls>
      </m>
      <m>
        <tpls c="8">
          <tpl hier="1" item="6"/>
          <tpl hier="4" item="3"/>
          <tpl fld="3" item="48"/>
          <tpl fld="2" item="7"/>
          <tpl hier="9" item="1"/>
          <tpl hier="11" item="4"/>
          <tpl hier="12" item="7"/>
          <tpl fld="4" item="0"/>
        </tpls>
      </m>
      <m>
        <tpls c="8">
          <tpl hier="1" item="6"/>
          <tpl hier="4" item="3"/>
          <tpl fld="3" item="25"/>
          <tpl fld="2" item="7"/>
          <tpl hier="9" item="1"/>
          <tpl hier="11" item="4"/>
          <tpl hier="12" item="7"/>
          <tpl fld="4" item="0"/>
        </tpls>
      </m>
      <m>
        <tpls c="8">
          <tpl hier="1" item="6"/>
          <tpl hier="4" item="3"/>
          <tpl fld="3" item="6"/>
          <tpl fld="2" item="7"/>
          <tpl hier="9" item="1"/>
          <tpl hier="11" item="4"/>
          <tpl hier="12" item="7"/>
          <tpl fld="4" item="0"/>
        </tpls>
      </m>
      <m>
        <tpls c="8">
          <tpl hier="1" item="6"/>
          <tpl hier="4" item="3"/>
          <tpl fld="3" item="34"/>
          <tpl fld="1" item="0"/>
          <tpl hier="9" item="1"/>
          <tpl hier="11" item="4"/>
          <tpl hier="12" item="7"/>
          <tpl fld="4" item="0"/>
        </tpls>
      </m>
      <m>
        <tpls c="8">
          <tpl hier="1" item="6"/>
          <tpl hier="4" item="3"/>
          <tpl fld="3" item="12"/>
          <tpl fld="1" item="0"/>
          <tpl hier="9" item="1"/>
          <tpl hier="11" item="4"/>
          <tpl hier="12" item="7"/>
          <tpl fld="4" item="0"/>
        </tpls>
      </m>
      <m>
        <tpls c="8">
          <tpl hier="1" item="6"/>
          <tpl hier="4" item="3"/>
          <tpl fld="3" item="55"/>
          <tpl fld="1" item="0"/>
          <tpl hier="9" item="1"/>
          <tpl hier="11" item="4"/>
          <tpl hier="12" item="7"/>
          <tpl fld="4" item="0"/>
        </tpls>
      </m>
      <m>
        <tpls c="8">
          <tpl hier="1" item="6"/>
          <tpl hier="4" item="3"/>
          <tpl fld="3" item="6"/>
          <tpl fld="2" item="30"/>
          <tpl hier="9" item="1"/>
          <tpl hier="11" item="4"/>
          <tpl hier="12" item="7"/>
          <tpl fld="4" item="0"/>
        </tpls>
      </m>
      <m>
        <tpls c="8">
          <tpl hier="1" item="6"/>
          <tpl hier="4" item="3"/>
          <tpl fld="3" item="5"/>
          <tpl fld="2" item="30"/>
          <tpl hier="9" item="1"/>
          <tpl hier="11" item="4"/>
          <tpl hier="12" item="7"/>
          <tpl fld="4" item="0"/>
        </tpls>
      </m>
      <m>
        <tpls c="8">
          <tpl hier="1" item="6"/>
          <tpl hier="4" item="3"/>
          <tpl fld="3" item="56"/>
          <tpl fld="2" item="45"/>
          <tpl hier="9" item="1"/>
          <tpl hier="11" item="4"/>
          <tpl hier="12" item="7"/>
          <tpl fld="4" item="0"/>
        </tpls>
      </m>
      <m>
        <tpls c="8">
          <tpl hier="1" item="6"/>
          <tpl hier="4" item="3"/>
          <tpl fld="3" item="0"/>
          <tpl fld="2" item="45"/>
          <tpl hier="9" item="1"/>
          <tpl hier="11" item="4"/>
          <tpl hier="12" item="7"/>
          <tpl fld="4" item="0"/>
        </tpls>
      </m>
      <m>
        <tpls c="8">
          <tpl hier="1" item="6"/>
          <tpl hier="4" item="3"/>
          <tpl fld="3" item="55"/>
          <tpl fld="2" item="45"/>
          <tpl hier="9" item="1"/>
          <tpl hier="11" item="4"/>
          <tpl hier="12" item="7"/>
          <tpl fld="4" item="0"/>
        </tpls>
      </m>
      <m>
        <tpls c="8">
          <tpl hier="1" item="6"/>
          <tpl hier="4" item="3"/>
          <tpl fld="3" item="35"/>
          <tpl fld="2" item="25"/>
          <tpl hier="9" item="1"/>
          <tpl hier="11" item="4"/>
          <tpl hier="12" item="7"/>
          <tpl fld="4" item="0"/>
        </tpls>
      </m>
      <m>
        <tpls c="8">
          <tpl hier="1" item="6"/>
          <tpl hier="4" item="3"/>
          <tpl fld="3" item="40"/>
          <tpl fld="2" item="25"/>
          <tpl hier="9" item="1"/>
          <tpl hier="11" item="4"/>
          <tpl hier="12" item="7"/>
          <tpl fld="4" item="0"/>
        </tpls>
      </m>
      <m>
        <tpls c="8">
          <tpl hier="1" item="6"/>
          <tpl hier="4" item="3"/>
          <tpl fld="3" item="50"/>
          <tpl fld="2" item="25"/>
          <tpl hier="9" item="1"/>
          <tpl hier="11" item="4"/>
          <tpl hier="12" item="7"/>
          <tpl fld="4" item="0"/>
        </tpls>
      </m>
      <m>
        <tpls c="8">
          <tpl hier="1" item="6"/>
          <tpl hier="4" item="3"/>
          <tpl fld="3" item="49"/>
          <tpl fld="2" item="25"/>
          <tpl hier="9" item="1"/>
          <tpl hier="11" item="4"/>
          <tpl hier="12" item="7"/>
          <tpl fld="4" item="0"/>
        </tpls>
      </m>
      <m>
        <tpls c="8">
          <tpl hier="1" item="6"/>
          <tpl hier="4" item="3"/>
          <tpl fld="3" item="37"/>
          <tpl fld="2" item="38"/>
          <tpl hier="9" item="1"/>
          <tpl hier="11" item="4"/>
          <tpl hier="12" item="7"/>
          <tpl fld="4" item="0"/>
        </tpls>
      </m>
      <m>
        <tpls c="8">
          <tpl hier="1" item="6"/>
          <tpl hier="4" item="3"/>
          <tpl fld="3" item="39"/>
          <tpl fld="2" item="38"/>
          <tpl hier="9" item="1"/>
          <tpl hier="11" item="4"/>
          <tpl hier="12" item="7"/>
          <tpl fld="4" item="0"/>
        </tpls>
      </m>
      <m>
        <tpls c="8">
          <tpl hier="1" item="6"/>
          <tpl hier="4" item="3"/>
          <tpl fld="3" item="28"/>
          <tpl fld="2" item="38"/>
          <tpl hier="9" item="1"/>
          <tpl hier="11" item="4"/>
          <tpl hier="12" item="7"/>
          <tpl fld="4" item="0"/>
        </tpls>
      </m>
      <m>
        <tpls c="8">
          <tpl hier="1" item="6"/>
          <tpl hier="4" item="3"/>
          <tpl fld="3" item="19"/>
          <tpl fld="2" item="38"/>
          <tpl hier="9" item="1"/>
          <tpl hier="11" item="4"/>
          <tpl hier="12" item="7"/>
          <tpl fld="4" item="0"/>
        </tpls>
      </m>
      <m>
        <tpls c="8">
          <tpl hier="1" item="6"/>
          <tpl hier="4" item="3"/>
          <tpl fld="3" item="26"/>
          <tpl fld="2" item="16"/>
          <tpl hier="9" item="1"/>
          <tpl hier="11" item="4"/>
          <tpl hier="12" item="7"/>
          <tpl fld="4" item="0"/>
        </tpls>
      </m>
      <m>
        <tpls c="8">
          <tpl hier="1" item="6"/>
          <tpl hier="4" item="3"/>
          <tpl fld="3" item="25"/>
          <tpl fld="2" item="16"/>
          <tpl hier="9" item="1"/>
          <tpl hier="11" item="4"/>
          <tpl hier="12" item="7"/>
          <tpl fld="4" item="0"/>
        </tpls>
      </m>
      <m>
        <tpls c="8">
          <tpl hier="1" item="6"/>
          <tpl hier="4" item="3"/>
          <tpl fld="3" item="24"/>
          <tpl fld="2" item="16"/>
          <tpl hier="9" item="1"/>
          <tpl hier="11" item="4"/>
          <tpl hier="12" item="7"/>
          <tpl fld="4" item="0"/>
        </tpls>
      </m>
      <m>
        <tpls c="8">
          <tpl hier="1" item="6"/>
          <tpl hier="4" item="3"/>
          <tpl fld="3" item="23"/>
          <tpl fld="2" item="16"/>
          <tpl hier="9" item="1"/>
          <tpl hier="11" item="4"/>
          <tpl hier="12" item="7"/>
          <tpl fld="4" item="0"/>
        </tpls>
      </m>
      <m>
        <tpls c="8">
          <tpl hier="1" item="6"/>
          <tpl hier="4" item="3"/>
          <tpl fld="3" item="10"/>
          <tpl fld="2" item="10"/>
          <tpl hier="9" item="1"/>
          <tpl hier="11" item="4"/>
          <tpl hier="12" item="7"/>
          <tpl fld="4" item="0"/>
        </tpls>
      </m>
      <m>
        <tpls c="8">
          <tpl hier="1" item="6"/>
          <tpl hier="4" item="3"/>
          <tpl fld="3" item="12"/>
          <tpl fld="2" item="10"/>
          <tpl hier="9" item="1"/>
          <tpl hier="11" item="4"/>
          <tpl hier="12" item="7"/>
          <tpl fld="4" item="0"/>
        </tpls>
      </m>
      <m>
        <tpls c="8">
          <tpl hier="1" item="6"/>
          <tpl hier="4" item="3"/>
          <tpl fld="3" item="11"/>
          <tpl fld="2" item="10"/>
          <tpl hier="9" item="1"/>
          <tpl hier="11" item="4"/>
          <tpl hier="12" item="7"/>
          <tpl fld="4" item="0"/>
        </tpls>
      </m>
      <m>
        <tpls c="8">
          <tpl hier="1" item="6"/>
          <tpl hier="4" item="3"/>
          <tpl fld="3" item="9"/>
          <tpl fld="2" item="10"/>
          <tpl hier="9" item="1"/>
          <tpl hier="11" item="4"/>
          <tpl hier="12" item="7"/>
          <tpl fld="4" item="0"/>
        </tpls>
      </m>
      <m>
        <tpls c="8">
          <tpl hier="1" item="6"/>
          <tpl hier="4" item="3"/>
          <tpl fld="3" item="57"/>
          <tpl fld="2" item="12"/>
          <tpl hier="9" item="1"/>
          <tpl hier="11" item="4"/>
          <tpl hier="12" item="7"/>
          <tpl fld="4" item="0"/>
        </tpls>
      </m>
      <m>
        <tpls c="8">
          <tpl hier="1" item="6"/>
          <tpl hier="4" item="3"/>
          <tpl fld="3" item="3"/>
          <tpl fld="2" item="12"/>
          <tpl hier="9" item="1"/>
          <tpl hier="11" item="4"/>
          <tpl hier="12" item="7"/>
          <tpl fld="4" item="0"/>
        </tpls>
      </m>
      <m>
        <tpls c="8">
          <tpl hier="1" item="6"/>
          <tpl hier="4" item="3"/>
          <tpl fld="3" item="1"/>
          <tpl fld="2" item="12"/>
          <tpl hier="9" item="1"/>
          <tpl hier="11" item="4"/>
          <tpl hier="12" item="7"/>
          <tpl fld="4" item="0"/>
        </tpls>
      </m>
      <m>
        <tpls c="8">
          <tpl hier="1" item="6"/>
          <tpl hier="4" item="3"/>
          <tpl fld="3" item="20"/>
          <tpl fld="2" item="18"/>
          <tpl hier="9" item="1"/>
          <tpl hier="11" item="4"/>
          <tpl hier="12" item="7"/>
          <tpl fld="4" item="0"/>
        </tpls>
      </m>
      <m>
        <tpls c="8">
          <tpl hier="1" item="6"/>
          <tpl hier="4" item="3"/>
          <tpl fld="3" item="51"/>
          <tpl fld="2" item="18"/>
          <tpl hier="9" item="1"/>
          <tpl hier="11" item="4"/>
          <tpl hier="12" item="7"/>
          <tpl fld="4" item="0"/>
        </tpls>
      </m>
      <m>
        <tpls c="8">
          <tpl hier="1" item="6"/>
          <tpl hier="4" item="3"/>
          <tpl fld="3" item="38"/>
          <tpl fld="2" item="18"/>
          <tpl hier="9" item="1"/>
          <tpl hier="11" item="4"/>
          <tpl hier="12" item="7"/>
          <tpl fld="4" item="0"/>
        </tpls>
      </m>
      <m>
        <tpls c="8">
          <tpl hier="1" item="6"/>
          <tpl hier="4" item="3"/>
          <tpl fld="3" item="44"/>
          <tpl fld="2" item="20"/>
          <tpl hier="9" item="1"/>
          <tpl hier="11" item="4"/>
          <tpl hier="12" item="7"/>
          <tpl fld="4" item="0"/>
        </tpls>
      </m>
      <m>
        <tpls c="8">
          <tpl hier="1" item="6"/>
          <tpl hier="4" item="3"/>
          <tpl fld="3" item="43"/>
          <tpl fld="2" item="20"/>
          <tpl hier="9" item="1"/>
          <tpl hier="11" item="4"/>
          <tpl hier="12" item="7"/>
          <tpl fld="4" item="0"/>
        </tpls>
      </m>
      <m>
        <tpls c="8">
          <tpl hier="1" item="6"/>
          <tpl hier="4" item="3"/>
          <tpl fld="3" item="42"/>
          <tpl fld="2" item="20"/>
          <tpl hier="9" item="1"/>
          <tpl hier="11" item="4"/>
          <tpl hier="12" item="7"/>
          <tpl fld="4" item="0"/>
        </tpls>
      </m>
      <m>
        <tpls c="8">
          <tpl hier="1" item="6"/>
          <tpl hier="4" item="3"/>
          <tpl fld="3" item="41"/>
          <tpl fld="2" item="20"/>
          <tpl hier="9" item="1"/>
          <tpl hier="11" item="4"/>
          <tpl hier="12" item="7"/>
          <tpl fld="4" item="0"/>
        </tpls>
      </m>
      <m>
        <tpls c="8">
          <tpl hier="1" item="6"/>
          <tpl hier="4" item="3"/>
          <tpl fld="3" item="32"/>
          <tpl fld="2" item="32"/>
          <tpl hier="9" item="1"/>
          <tpl hier="11" item="4"/>
          <tpl hier="12" item="7"/>
          <tpl fld="4" item="0"/>
        </tpls>
      </m>
      <m>
        <tpls c="8">
          <tpl hier="1" item="6"/>
          <tpl hier="4" item="3"/>
          <tpl fld="3" item="58"/>
          <tpl fld="2" item="32"/>
          <tpl hier="9" item="1"/>
          <tpl hier="11" item="4"/>
          <tpl hier="12" item="7"/>
          <tpl fld="4" item="0"/>
        </tpls>
      </m>
      <m>
        <tpls c="8">
          <tpl hier="1" item="6"/>
          <tpl hier="4" item="3"/>
          <tpl fld="3" item="49"/>
          <tpl fld="2" item="32"/>
          <tpl hier="9" item="1"/>
          <tpl hier="11" item="4"/>
          <tpl hier="12" item="7"/>
          <tpl fld="4" item="0"/>
        </tpls>
      </m>
      <m>
        <tpls c="8">
          <tpl hier="1" item="6"/>
          <tpl hier="4" item="3"/>
          <tpl fld="3" item="18"/>
          <tpl fld="2" item="9"/>
          <tpl hier="9" item="1"/>
          <tpl hier="11" item="4"/>
          <tpl hier="12" item="7"/>
          <tpl fld="4" item="0"/>
        </tpls>
      </m>
      <m>
        <tpls c="8">
          <tpl hier="1" item="6"/>
          <tpl hier="4" item="3"/>
          <tpl fld="3" item="53"/>
          <tpl fld="2" item="9"/>
          <tpl hier="9" item="1"/>
          <tpl hier="11" item="4"/>
          <tpl hier="12" item="7"/>
          <tpl fld="4" item="0"/>
        </tpls>
      </m>
      <m>
        <tpls c="8">
          <tpl hier="1" item="6"/>
          <tpl hier="4" item="3"/>
          <tpl fld="3" item="19"/>
          <tpl fld="2" item="9"/>
          <tpl hier="9" item="1"/>
          <tpl hier="11" item="4"/>
          <tpl hier="12" item="7"/>
          <tpl fld="4" item="0"/>
        </tpls>
      </m>
      <m>
        <tpls c="8">
          <tpl hier="1" item="6"/>
          <tpl hier="4" item="3"/>
          <tpl fld="3" item="8"/>
          <tpl fld="2" item="11"/>
          <tpl hier="9" item="1"/>
          <tpl hier="11" item="4"/>
          <tpl hier="12" item="7"/>
          <tpl fld="4" item="0"/>
        </tpls>
      </m>
      <m>
        <tpls c="8">
          <tpl hier="1" item="6"/>
          <tpl hier="4" item="3"/>
          <tpl fld="3" item="45"/>
          <tpl fld="2" item="11"/>
          <tpl hier="9" item="1"/>
          <tpl hier="11" item="4"/>
          <tpl hier="12" item="7"/>
          <tpl fld="4" item="0"/>
        </tpls>
      </m>
      <m>
        <tpls c="8">
          <tpl hier="1" item="6"/>
          <tpl hier="4" item="3"/>
          <tpl fld="3" item="23"/>
          <tpl fld="2" item="11"/>
          <tpl hier="9" item="1"/>
          <tpl hier="11" item="4"/>
          <tpl hier="12" item="7"/>
          <tpl fld="4" item="0"/>
        </tpls>
      </m>
      <m>
        <tpls c="8">
          <tpl hier="1" item="6"/>
          <tpl hier="4" item="3"/>
          <tpl fld="3" item="56"/>
          <tpl fld="2" item="15"/>
          <tpl hier="9" item="1"/>
          <tpl hier="11" item="4"/>
          <tpl hier="12" item="7"/>
          <tpl fld="4" item="0"/>
        </tpls>
      </m>
      <m>
        <tpls c="8">
          <tpl hier="1" item="6"/>
          <tpl hier="4" item="3"/>
          <tpl fld="3" item="27"/>
          <tpl fld="2" item="15"/>
          <tpl hier="9" item="1"/>
          <tpl hier="11" item="4"/>
          <tpl hier="12" item="7"/>
          <tpl fld="4" item="0"/>
        </tpls>
      </m>
      <m>
        <tpls c="8">
          <tpl hier="1" item="6"/>
          <tpl hier="4" item="3"/>
          <tpl fld="3" item="9"/>
          <tpl fld="2" item="15"/>
          <tpl hier="9" item="1"/>
          <tpl hier="11" item="4"/>
          <tpl hier="12" item="7"/>
          <tpl fld="4" item="0"/>
        </tpls>
      </m>
      <m>
        <tpls c="8">
          <tpl hier="1" item="6"/>
          <tpl hier="4" item="3"/>
          <tpl fld="3" item="40"/>
          <tpl fld="2" item="19"/>
          <tpl hier="9" item="1"/>
          <tpl hier="11" item="4"/>
          <tpl hier="12" item="7"/>
          <tpl fld="4" item="0"/>
        </tpls>
      </m>
      <m>
        <tpls c="8">
          <tpl hier="1" item="6"/>
          <tpl hier="4" item="3"/>
          <tpl fld="3" item="17"/>
          <tpl fld="2" item="19"/>
          <tpl hier="9" item="1"/>
          <tpl hier="11" item="4"/>
          <tpl hier="12" item="7"/>
          <tpl fld="4" item="0"/>
        </tpls>
      </m>
      <m>
        <tpls c="8">
          <tpl hier="1" item="6"/>
          <tpl hier="4" item="3"/>
          <tpl fld="3" item="39"/>
          <tpl fld="2" item="2"/>
          <tpl hier="9" item="1"/>
          <tpl hier="11" item="4"/>
          <tpl hier="12" item="7"/>
          <tpl fld="4" item="0"/>
        </tpls>
      </m>
      <m>
        <tpls c="8">
          <tpl hier="1" item="6"/>
          <tpl hier="4" item="3"/>
          <tpl fld="3" item="6"/>
          <tpl fld="2" item="2"/>
          <tpl hier="9" item="1"/>
          <tpl hier="11" item="4"/>
          <tpl hier="12" item="7"/>
          <tpl fld="4" item="0"/>
        </tpls>
      </m>
      <m>
        <tpls c="8">
          <tpl hier="1" item="6"/>
          <tpl hier="4" item="3"/>
          <tpl fld="3" item="44"/>
          <tpl fld="2" item="4"/>
          <tpl hier="9" item="1"/>
          <tpl hier="11" item="4"/>
          <tpl hier="12" item="7"/>
          <tpl fld="4" item="0"/>
        </tpls>
      </m>
      <m>
        <tpls c="8">
          <tpl hier="1" item="6"/>
          <tpl hier="4" item="3"/>
          <tpl fld="3" item="25"/>
          <tpl fld="2" item="4"/>
          <tpl hier="9" item="1"/>
          <tpl hier="11" item="4"/>
          <tpl hier="12" item="7"/>
          <tpl fld="4" item="0"/>
        </tpls>
      </m>
      <m>
        <tpls c="8">
          <tpl hier="1" item="6"/>
          <tpl hier="4" item="3"/>
          <tpl fld="3" item="55"/>
          <tpl fld="2" item="4"/>
          <tpl hier="9" item="1"/>
          <tpl hier="11" item="4"/>
          <tpl hier="12" item="7"/>
          <tpl fld="4" item="0"/>
        </tpls>
      </m>
      <m>
        <tpls c="8">
          <tpl hier="1" item="6"/>
          <tpl hier="4" item="3"/>
          <tpl fld="3" item="32"/>
          <tpl fld="2" item="6"/>
          <tpl hier="9" item="1"/>
          <tpl hier="11" item="4"/>
          <tpl hier="12" item="7"/>
          <tpl fld="4" item="0"/>
        </tpls>
      </m>
      <m>
        <tpls c="8">
          <tpl hier="1" item="6"/>
          <tpl hier="4" item="3"/>
          <tpl fld="3" item="12"/>
          <tpl fld="2" item="6"/>
          <tpl hier="9" item="1"/>
          <tpl hier="11" item="4"/>
          <tpl hier="12" item="7"/>
          <tpl fld="4" item="0"/>
        </tpls>
      </m>
      <m>
        <tpls c="8">
          <tpl hier="1" item="6"/>
          <tpl hier="4" item="3"/>
          <tpl fld="3" item="49"/>
          <tpl fld="2" item="6"/>
          <tpl hier="9" item="1"/>
          <tpl hier="11" item="4"/>
          <tpl hier="12" item="7"/>
          <tpl fld="4" item="0"/>
        </tpls>
      </m>
      <m>
        <tpls c="8">
          <tpl hier="1" item="6"/>
          <tpl hier="4" item="3"/>
          <tpl fld="3" item="16"/>
          <tpl fld="2" item="8"/>
          <tpl hier="9" item="1"/>
          <tpl hier="11" item="4"/>
          <tpl hier="12" item="7"/>
          <tpl fld="4" item="0"/>
        </tpls>
      </m>
      <m>
        <tpls c="8">
          <tpl hier="1" item="6"/>
          <tpl hier="4" item="3"/>
          <tpl fld="3" item="3"/>
          <tpl fld="2" item="8"/>
          <tpl hier="9" item="1"/>
          <tpl hier="11" item="4"/>
          <tpl hier="12" item="7"/>
          <tpl fld="4" item="0"/>
        </tpls>
      </m>
      <m>
        <tpls c="8">
          <tpl hier="1" item="6"/>
          <tpl hier="4" item="3"/>
          <tpl fld="3" item="19"/>
          <tpl fld="2" item="8"/>
          <tpl hier="9" item="1"/>
          <tpl hier="11" item="4"/>
          <tpl hier="12" item="7"/>
          <tpl fld="4" item="0"/>
        </tpls>
      </m>
      <m>
        <tpls c="8">
          <tpl hier="1" item="6"/>
          <tpl hier="4" item="3"/>
          <tpl fld="3" item="4"/>
          <tpl fld="2" item="0"/>
          <tpl hier="9" item="1"/>
          <tpl hier="11" item="4"/>
          <tpl hier="12" item="7"/>
          <tpl fld="4" item="0"/>
        </tpls>
      </m>
      <m>
        <tpls c="8">
          <tpl hier="1" item="6"/>
          <tpl hier="4" item="3"/>
          <tpl fld="3" item="51"/>
          <tpl fld="2" item="0"/>
          <tpl hier="9" item="1"/>
          <tpl hier="11" item="4"/>
          <tpl hier="12" item="7"/>
          <tpl fld="4" item="0"/>
        </tpls>
      </m>
      <m>
        <tpls c="8">
          <tpl hier="1" item="6"/>
          <tpl hier="4" item="3"/>
          <tpl fld="3" item="23"/>
          <tpl fld="2" item="0"/>
          <tpl hier="9" item="1"/>
          <tpl hier="11" item="4"/>
          <tpl hier="12" item="7"/>
          <tpl fld="4" item="0"/>
        </tpls>
      </m>
      <m>
        <tpls c="8">
          <tpl hier="1" item="6"/>
          <tpl hier="4" item="3"/>
          <tpl fld="3" item="54"/>
          <tpl fld="2" item="1"/>
          <tpl hier="9" item="1"/>
          <tpl hier="11" item="4"/>
          <tpl hier="12" item="7"/>
          <tpl fld="4" item="0"/>
        </tpls>
      </m>
      <m>
        <tpls c="8">
          <tpl hier="1" item="6"/>
          <tpl hier="4" item="3"/>
          <tpl fld="3" item="42"/>
          <tpl fld="2" item="1"/>
          <tpl hier="9" item="1"/>
          <tpl hier="11" item="4"/>
          <tpl hier="12" item="7"/>
          <tpl fld="4" item="0"/>
        </tpls>
      </m>
      <m>
        <tpls c="8">
          <tpl hier="1" item="6"/>
          <tpl hier="4" item="3"/>
          <tpl fld="3" item="9"/>
          <tpl fld="2" item="1"/>
          <tpl hier="9" item="1"/>
          <tpl hier="11" item="4"/>
          <tpl hier="12" item="7"/>
          <tpl fld="4" item="0"/>
        </tpls>
      </m>
      <m>
        <tpls c="8">
          <tpl hier="1" item="6"/>
          <tpl hier="4" item="3"/>
          <tpl fld="3" item="46"/>
          <tpl fld="2" item="3"/>
          <tpl hier="9" item="1"/>
          <tpl hier="11" item="4"/>
          <tpl hier="12" item="7"/>
          <tpl fld="4" item="0"/>
        </tpls>
      </m>
      <m>
        <tpls c="8">
          <tpl hier="1" item="6"/>
          <tpl hier="4" item="3"/>
          <tpl fld="3" item="30"/>
          <tpl fld="2" item="3"/>
          <tpl hier="9" item="1"/>
          <tpl hier="11" item="4"/>
          <tpl hier="12" item="7"/>
          <tpl fld="4" item="0"/>
        </tpls>
      </m>
      <m>
        <tpls c="8">
          <tpl hier="1" item="6"/>
          <tpl hier="4" item="3"/>
          <tpl fld="3" item="36"/>
          <tpl fld="2" item="5"/>
          <tpl hier="9" item="1"/>
          <tpl hier="11" item="4"/>
          <tpl hier="12" item="7"/>
          <tpl fld="4" item="0"/>
        </tpls>
      </m>
      <m>
        <tpls c="8">
          <tpl hier="1" item="6"/>
          <tpl hier="4" item="3"/>
          <tpl fld="3" item="14"/>
          <tpl fld="2" item="5"/>
          <tpl hier="9" item="1"/>
          <tpl hier="11" item="4"/>
          <tpl hier="12" item="7"/>
          <tpl fld="4" item="0"/>
        </tpls>
      </m>
      <m>
        <tpls c="8">
          <tpl hier="1" item="6"/>
          <tpl hier="4" item="3"/>
          <tpl fld="3" item="44"/>
          <tpl fld="2" item="7"/>
          <tpl hier="9" item="1"/>
          <tpl hier="11" item="4"/>
          <tpl hier="12" item="7"/>
          <tpl fld="4" item="0"/>
        </tpls>
      </m>
      <m>
        <tpls c="8">
          <tpl hier="1" item="6"/>
          <tpl hier="4" item="3"/>
          <tpl fld="3" item="22"/>
          <tpl fld="2" item="7"/>
          <tpl hier="9" item="1"/>
          <tpl hier="11" item="4"/>
          <tpl hier="12" item="7"/>
          <tpl fld="4" item="0"/>
        </tpls>
      </m>
      <m>
        <tpls c="8">
          <tpl hier="1" item="6"/>
          <tpl hier="4" item="3"/>
          <tpl fld="3" item="2"/>
          <tpl fld="2" item="7"/>
          <tpl hier="9" item="1"/>
          <tpl hier="11" item="4"/>
          <tpl hier="12" item="7"/>
          <tpl fld="4" item="0"/>
        </tpls>
      </m>
      <m>
        <tpls c="8">
          <tpl hier="1" item="6"/>
          <tpl hier="4" item="3"/>
          <tpl fld="3" item="32"/>
          <tpl fld="1" item="0"/>
          <tpl hier="9" item="1"/>
          <tpl hier="11" item="4"/>
          <tpl hier="12" item="7"/>
          <tpl fld="4" item="0"/>
        </tpls>
      </m>
      <m>
        <tpls c="8">
          <tpl hier="1" item="6"/>
          <tpl hier="4" item="3"/>
          <tpl fld="3" item="7"/>
          <tpl fld="1" item="0"/>
          <tpl hier="9" item="1"/>
          <tpl hier="11" item="4"/>
          <tpl hier="12" item="7"/>
          <tpl fld="4" item="0"/>
        </tpls>
      </m>
      <m>
        <tpls c="8">
          <tpl hier="1" item="6"/>
          <tpl hier="4" item="3"/>
          <tpl fld="3" item="52"/>
          <tpl fld="1" item="0"/>
          <tpl hier="9" item="1"/>
          <tpl hier="11" item="4"/>
          <tpl hier="12" item="7"/>
          <tpl fld="4" item="0"/>
        </tpls>
      </m>
      <m>
        <tpls c="8">
          <tpl hier="1" item="6"/>
          <tpl hier="4" item="3"/>
          <tpl fld="3" item="24"/>
          <tpl fld="2" item="15"/>
          <tpl hier="9" item="1"/>
          <tpl hier="11" item="4"/>
          <tpl hier="12" item="7"/>
          <tpl fld="4" item="0"/>
        </tpls>
      </m>
      <m>
        <tpls c="8">
          <tpl hier="1" item="6"/>
          <tpl hier="4" item="3"/>
          <tpl fld="3" item="5"/>
          <tpl fld="2" item="15"/>
          <tpl hier="9" item="1"/>
          <tpl hier="11" item="4"/>
          <tpl hier="12" item="7"/>
          <tpl fld="4" item="0"/>
        </tpls>
      </m>
      <m>
        <tpls c="8">
          <tpl hier="1" item="6"/>
          <tpl hier="4" item="3"/>
          <tpl fld="3" item="46"/>
          <tpl fld="2" item="19"/>
          <tpl hier="9" item="1"/>
          <tpl hier="11" item="4"/>
          <tpl hier="12" item="7"/>
          <tpl fld="4" item="0"/>
        </tpls>
      </m>
      <m>
        <tpls c="8">
          <tpl hier="1" item="6"/>
          <tpl hier="4" item="3"/>
          <tpl fld="3" item="11"/>
          <tpl fld="2" item="19"/>
          <tpl hier="9" item="1"/>
          <tpl hier="11" item="4"/>
          <tpl hier="12" item="7"/>
          <tpl fld="4" item="0"/>
        </tpls>
      </m>
      <m>
        <tpls c="8">
          <tpl hier="1" item="6"/>
          <tpl hier="4" item="3"/>
          <tpl fld="3" item="35"/>
          <tpl fld="2" item="2"/>
          <tpl hier="9" item="1"/>
          <tpl hier="11" item="4"/>
          <tpl hier="12" item="7"/>
          <tpl fld="4" item="0"/>
        </tpls>
      </m>
      <m>
        <tpls c="8">
          <tpl hier="1" item="6"/>
          <tpl hier="4" item="3"/>
          <tpl fld="3" item="36"/>
          <tpl fld="2" item="2"/>
          <tpl hier="9" item="1"/>
          <tpl hier="11" item="4"/>
          <tpl hier="12" item="7"/>
          <tpl fld="4" item="0"/>
        </tpls>
      </m>
      <m>
        <tpls c="8">
          <tpl hier="1" item="6"/>
          <tpl hier="4" item="3"/>
          <tpl fld="3" item="1"/>
          <tpl fld="2" item="2"/>
          <tpl hier="9" item="1"/>
          <tpl hier="11" item="4"/>
          <tpl hier="12" item="7"/>
          <tpl fld="4" item="0"/>
        </tpls>
      </m>
      <m>
        <tpls c="8">
          <tpl hier="1" item="6"/>
          <tpl hier="4" item="3"/>
          <tpl fld="3" item="37"/>
          <tpl fld="2" item="4"/>
          <tpl hier="9" item="1"/>
          <tpl hier="11" item="4"/>
          <tpl hier="12" item="7"/>
          <tpl fld="4" item="0"/>
        </tpls>
      </m>
      <m>
        <tpls c="8">
          <tpl hier="1" item="6"/>
          <tpl hier="4" item="3"/>
          <tpl fld="3" item="22"/>
          <tpl fld="2" item="4"/>
          <tpl hier="9" item="1"/>
          <tpl hier="11" item="4"/>
          <tpl hier="12" item="7"/>
          <tpl fld="4" item="0"/>
        </tpls>
      </m>
      <m>
        <tpls c="8">
          <tpl hier="1" item="6"/>
          <tpl hier="4" item="3"/>
          <tpl fld="3" item="38"/>
          <tpl fld="2" item="4"/>
          <tpl hier="9" item="1"/>
          <tpl hier="11" item="4"/>
          <tpl hier="12" item="7"/>
          <tpl fld="4" item="0"/>
        </tpls>
      </m>
      <m>
        <tpls c="8">
          <tpl hier="1" item="6"/>
          <tpl hier="4" item="3"/>
          <tpl fld="3" item="26"/>
          <tpl fld="2" item="6"/>
          <tpl hier="9" item="1"/>
          <tpl hier="11" item="4"/>
          <tpl hier="12" item="7"/>
          <tpl fld="4" item="0"/>
        </tpls>
      </m>
      <m>
        <tpls c="8">
          <tpl hier="1" item="6"/>
          <tpl hier="4" item="3"/>
          <tpl fld="3" item="7"/>
          <tpl fld="2" item="6"/>
          <tpl hier="9" item="1"/>
          <tpl hier="11" item="4"/>
          <tpl hier="12" item="7"/>
          <tpl fld="4" item="0"/>
        </tpls>
      </m>
      <m>
        <tpls c="8">
          <tpl hier="1" item="6"/>
          <tpl hier="4" item="3"/>
          <tpl fld="3" item="41"/>
          <tpl fld="2" item="6"/>
          <tpl hier="9" item="1"/>
          <tpl hier="11" item="4"/>
          <tpl hier="12" item="7"/>
          <tpl fld="4" item="0"/>
        </tpls>
      </m>
      <m>
        <tpls c="8">
          <tpl hier="1" item="6"/>
          <tpl hier="4" item="3"/>
          <tpl fld="3" item="10"/>
          <tpl fld="2" item="8"/>
          <tpl hier="9" item="1"/>
          <tpl hier="11" item="4"/>
          <tpl hier="12" item="7"/>
          <tpl fld="4" item="0"/>
        </tpls>
      </m>
      <m>
        <tpls c="8">
          <tpl hier="1" item="6"/>
          <tpl hier="4" item="3"/>
          <tpl fld="3" item="0"/>
          <tpl fld="2" item="8"/>
          <tpl hier="9" item="1"/>
          <tpl hier="11" item="4"/>
          <tpl hier="12" item="7"/>
          <tpl fld="4" item="0"/>
        </tpls>
      </m>
      <m>
        <tpls c="8">
          <tpl hier="1" item="6"/>
          <tpl hier="4" item="3"/>
          <tpl fld="3" item="29"/>
          <tpl fld="2" item="8"/>
          <tpl hier="9" item="1"/>
          <tpl hier="11" item="4"/>
          <tpl hier="12" item="7"/>
          <tpl fld="4" item="0"/>
        </tpls>
      </m>
      <m>
        <tpls c="8">
          <tpl hier="1" item="6"/>
          <tpl hier="4" item="3"/>
          <tpl fld="3" item="57"/>
          <tpl fld="2" item="0"/>
          <tpl hier="9" item="1"/>
          <tpl hier="11" item="4"/>
          <tpl hier="12" item="7"/>
          <tpl fld="4" item="0"/>
        </tpls>
      </m>
      <m>
        <tpls c="8">
          <tpl hier="1" item="6"/>
          <tpl hier="4" item="3"/>
          <tpl fld="3" item="50"/>
          <tpl fld="2" item="0"/>
          <tpl hier="9" item="1"/>
          <tpl hier="11" item="4"/>
          <tpl hier="12" item="7"/>
          <tpl fld="4" item="0"/>
        </tpls>
      </m>
      <m>
        <tpls c="8">
          <tpl hier="1" item="6"/>
          <tpl hier="4" item="3"/>
          <tpl fld="3" item="13"/>
          <tpl fld="2" item="0"/>
          <tpl hier="9" item="1"/>
          <tpl hier="11" item="4"/>
          <tpl hier="12" item="7"/>
          <tpl fld="4" item="0"/>
        </tpls>
      </m>
      <m>
        <tpls c="8">
          <tpl hier="1" item="6"/>
          <tpl hier="4" item="3"/>
          <tpl fld="3" item="20"/>
          <tpl fld="2" item="1"/>
          <tpl hier="9" item="1"/>
          <tpl hier="11" item="4"/>
          <tpl hier="12" item="7"/>
          <tpl fld="4" item="0"/>
        </tpls>
      </m>
      <m>
        <tpls c="8">
          <tpl hier="1" item="6"/>
          <tpl hier="4" item="3"/>
          <tpl fld="3" item="28"/>
          <tpl fld="2" item="1"/>
          <tpl hier="9" item="1"/>
          <tpl hier="11" item="4"/>
          <tpl hier="12" item="7"/>
          <tpl fld="4" item="0"/>
        </tpls>
      </m>
      <m>
        <tpls c="8">
          <tpl hier="1" item="6"/>
          <tpl hier="4" item="3"/>
          <tpl fld="3" item="43"/>
          <tpl fld="2" item="3"/>
          <tpl hier="9" item="1"/>
          <tpl hier="11" item="4"/>
          <tpl hier="12" item="7"/>
          <tpl fld="4" item="0"/>
        </tpls>
      </m>
      <m>
        <tpls c="8">
          <tpl hier="1" item="6"/>
          <tpl hier="4" item="3"/>
          <tpl fld="3" item="24"/>
          <tpl fld="2" item="3"/>
          <tpl hier="9" item="1"/>
          <tpl hier="11" item="4"/>
          <tpl hier="12" item="7"/>
          <tpl fld="4" item="0"/>
        </tpls>
      </m>
      <m>
        <tpls c="8">
          <tpl hier="1" item="6"/>
          <tpl hier="4" item="3"/>
          <tpl fld="3" item="48"/>
          <tpl fld="2" item="5"/>
          <tpl hier="9" item="1"/>
          <tpl hier="11" item="4"/>
          <tpl hier="12" item="7"/>
          <tpl fld="4" item="0"/>
        </tpls>
      </m>
      <m>
        <tpls c="8">
          <tpl hier="1" item="6"/>
          <tpl hier="4" item="3"/>
          <tpl fld="3" item="31"/>
          <tpl fld="2" item="5"/>
          <tpl hier="9" item="1"/>
          <tpl hier="11" item="4"/>
          <tpl hier="12" item="7"/>
          <tpl fld="4" item="0"/>
        </tpls>
      </m>
      <m>
        <tpls c="8">
          <tpl hier="1" item="6"/>
          <tpl hier="4" item="3"/>
          <tpl fld="3" item="11"/>
          <tpl fld="2" item="5"/>
          <tpl hier="9" item="1"/>
          <tpl hier="11" item="4"/>
          <tpl hier="12" item="7"/>
          <tpl fld="4" item="0"/>
        </tpls>
      </m>
      <m>
        <tpls c="8">
          <tpl hier="1" item="6"/>
          <tpl hier="4" item="3"/>
          <tpl fld="3" item="34"/>
          <tpl fld="2" item="7"/>
          <tpl hier="9" item="1"/>
          <tpl hier="11" item="4"/>
          <tpl hier="12" item="7"/>
          <tpl fld="4" item="0"/>
        </tpls>
      </m>
      <m>
        <tpls c="8">
          <tpl hier="1" item="6"/>
          <tpl hier="4" item="3"/>
          <tpl fld="3" item="15"/>
          <tpl fld="2" item="7"/>
          <tpl hier="9" item="1"/>
          <tpl hier="11" item="4"/>
          <tpl hier="12" item="7"/>
          <tpl fld="4" item="0"/>
        </tpls>
      </m>
      <m>
        <tpls c="8">
          <tpl hier="1" item="6"/>
          <tpl hier="4" item="3"/>
          <tpl fld="3" item="1"/>
          <tpl fld="2" item="7"/>
          <tpl hier="9" item="1"/>
          <tpl hier="11" item="4"/>
          <tpl hier="12" item="7"/>
          <tpl fld="4" item="0"/>
        </tpls>
      </m>
      <m>
        <tpls c="8">
          <tpl hier="1" item="6"/>
          <tpl hier="4" item="3"/>
          <tpl fld="3" item="18"/>
          <tpl fld="1" item="0"/>
          <tpl hier="9" item="1"/>
          <tpl hier="11" item="4"/>
          <tpl hier="12" item="7"/>
          <tpl fld="4" item="0"/>
        </tpls>
      </m>
      <m>
        <tpls c="8">
          <tpl hier="1" item="6"/>
          <tpl hier="4" item="3"/>
          <tpl fld="3" item="58"/>
          <tpl fld="1" item="0"/>
          <tpl hier="9" item="1"/>
          <tpl hier="11" item="4"/>
          <tpl hier="12" item="7"/>
          <tpl fld="4" item="0"/>
        </tpls>
      </m>
      <m>
        <tpls c="8">
          <tpl hier="1" item="6"/>
          <tpl hier="4" item="3"/>
          <tpl fld="3" item="38"/>
          <tpl fld="1" item="0"/>
          <tpl hier="9" item="1"/>
          <tpl hier="11" item="4"/>
          <tpl hier="12" item="7"/>
          <tpl fld="4" item="0"/>
        </tpls>
      </m>
      <m>
        <tpls c="8">
          <tpl hier="1" item="6"/>
          <tpl hier="4" item="3"/>
          <tpl fld="3" item="48"/>
          <tpl fld="2" item="2"/>
          <tpl hier="9" item="1"/>
          <tpl hier="11" item="4"/>
          <tpl hier="12" item="7"/>
          <tpl fld="4" item="0"/>
        </tpls>
      </m>
      <m>
        <tpls c="8">
          <tpl hier="1" item="6"/>
          <tpl hier="4" item="3"/>
          <tpl fld="3" item="15"/>
          <tpl fld="2" item="2"/>
          <tpl hier="9" item="1"/>
          <tpl hier="11" item="4"/>
          <tpl hier="12" item="7"/>
          <tpl fld="4" item="0"/>
        </tpls>
      </m>
      <m>
        <tpls c="8">
          <tpl hier="1" item="6"/>
          <tpl hier="4" item="3"/>
          <tpl fld="3" item="55"/>
          <tpl fld="2" item="2"/>
          <tpl hier="9" item="1"/>
          <tpl hier="11" item="4"/>
          <tpl hier="12" item="7"/>
          <tpl fld="4" item="0"/>
        </tpls>
      </m>
      <m>
        <tpls c="8">
          <tpl hier="1" item="6"/>
          <tpl hier="4" item="3"/>
          <tpl fld="3" item="34"/>
          <tpl fld="2" item="4"/>
          <tpl hier="9" item="1"/>
          <tpl hier="11" item="4"/>
          <tpl hier="12" item="7"/>
          <tpl fld="4" item="0"/>
        </tpls>
      </m>
      <m>
        <tpls c="8">
          <tpl hier="1" item="6"/>
          <tpl hier="4" item="3"/>
          <tpl fld="3" item="58"/>
          <tpl fld="2" item="4"/>
          <tpl hier="9" item="1"/>
          <tpl hier="11" item="4"/>
          <tpl hier="12" item="7"/>
          <tpl fld="4" item="0"/>
        </tpls>
      </m>
      <m>
        <tpls c="8">
          <tpl hier="1" item="6"/>
          <tpl hier="4" item="3"/>
          <tpl fld="3" item="49"/>
          <tpl fld="2" item="4"/>
          <tpl hier="9" item="1"/>
          <tpl hier="11" item="4"/>
          <tpl hier="12" item="7"/>
          <tpl fld="4" item="0"/>
        </tpls>
      </m>
      <m>
        <tpls c="8">
          <tpl hier="1" item="6"/>
          <tpl hier="4" item="3"/>
          <tpl fld="3" item="18"/>
          <tpl fld="2" item="6"/>
          <tpl hier="9" item="1"/>
          <tpl hier="11" item="4"/>
          <tpl hier="12" item="7"/>
          <tpl fld="4" item="0"/>
        </tpls>
      </m>
      <m>
        <tpls c="8">
          <tpl hier="1" item="6"/>
          <tpl hier="4" item="3"/>
          <tpl fld="3" item="53"/>
          <tpl fld="2" item="6"/>
          <tpl hier="9" item="1"/>
          <tpl hier="11" item="4"/>
          <tpl hier="12" item="7"/>
          <tpl fld="4" item="0"/>
        </tpls>
      </m>
      <m>
        <tpls c="8">
          <tpl hier="1" item="6"/>
          <tpl hier="4" item="3"/>
          <tpl fld="3" item="19"/>
          <tpl fld="2" item="6"/>
          <tpl hier="9" item="1"/>
          <tpl hier="11" item="4"/>
          <tpl hier="12" item="7"/>
          <tpl fld="4" item="0"/>
        </tpls>
      </m>
      <m>
        <tpls c="8">
          <tpl hier="1" item="6"/>
          <tpl hier="4" item="3"/>
          <tpl fld="3" item="8"/>
          <tpl fld="2" item="8"/>
          <tpl hier="9" item="1"/>
          <tpl hier="11" item="4"/>
          <tpl hier="12" item="7"/>
          <tpl fld="4" item="0"/>
        </tpls>
      </m>
      <m>
        <tpls c="8">
          <tpl hier="1" item="6"/>
          <tpl hier="4" item="3"/>
          <tpl fld="3" item="45"/>
          <tpl fld="2" item="8"/>
          <tpl hier="9" item="1"/>
          <tpl hier="11" item="4"/>
          <tpl hier="12" item="7"/>
          <tpl fld="4" item="0"/>
        </tpls>
      </m>
      <m>
        <tpls c="8">
          <tpl hier="1" item="6"/>
          <tpl hier="4" item="3"/>
          <tpl fld="3" item="23"/>
          <tpl fld="2" item="8"/>
          <tpl hier="9" item="1"/>
          <tpl hier="11" item="4"/>
          <tpl hier="12" item="7"/>
          <tpl fld="4" item="0"/>
        </tpls>
      </m>
      <m>
        <tpls c="8">
          <tpl hier="1" item="6"/>
          <tpl hier="4" item="3"/>
          <tpl fld="3" item="56"/>
          <tpl fld="2" item="0"/>
          <tpl hier="9" item="1"/>
          <tpl hier="11" item="4"/>
          <tpl hier="12" item="7"/>
          <tpl fld="4" item="0"/>
        </tpls>
      </m>
      <m>
        <tpls c="8">
          <tpl hier="1" item="6"/>
          <tpl hier="4" item="3"/>
          <tpl fld="3" item="27"/>
          <tpl fld="2" item="0"/>
          <tpl hier="9" item="1"/>
          <tpl hier="11" item="4"/>
          <tpl hier="12" item="7"/>
          <tpl fld="4" item="0"/>
        </tpls>
      </m>
      <m>
        <tpls c="8">
          <tpl hier="1" item="6"/>
          <tpl hier="4" item="3"/>
          <tpl fld="3" item="9"/>
          <tpl fld="2" item="0"/>
          <tpl hier="9" item="1"/>
          <tpl hier="11" item="4"/>
          <tpl hier="12" item="7"/>
          <tpl fld="4" item="0"/>
        </tpls>
      </m>
      <m>
        <tpls c="8">
          <tpl hier="1" item="6"/>
          <tpl hier="4" item="3"/>
          <tpl fld="3" item="40"/>
          <tpl fld="2" item="1"/>
          <tpl hier="9" item="1"/>
          <tpl hier="11" item="4"/>
          <tpl hier="12" item="7"/>
          <tpl fld="4" item="0"/>
        </tpls>
      </m>
      <m>
        <tpls c="8">
          <tpl hier="1" item="6"/>
          <tpl hier="4" item="3"/>
          <tpl fld="3" item="17"/>
          <tpl fld="2" item="1"/>
          <tpl hier="9" item="1"/>
          <tpl hier="11" item="4"/>
          <tpl hier="12" item="7"/>
          <tpl fld="4" item="0"/>
        </tpls>
      </m>
      <m>
        <tpls c="8">
          <tpl hier="1" item="6"/>
          <tpl hier="4" item="3"/>
          <tpl fld="3" item="39"/>
          <tpl fld="2" item="3"/>
          <tpl hier="9" item="1"/>
          <tpl hier="11" item="4"/>
          <tpl hier="12" item="7"/>
          <tpl fld="4" item="0"/>
        </tpls>
      </m>
      <m>
        <tpls c="8">
          <tpl hier="1" item="6"/>
          <tpl hier="4" item="3"/>
          <tpl fld="3" item="6"/>
          <tpl fld="2" item="3"/>
          <tpl hier="9" item="1"/>
          <tpl hier="11" item="4"/>
          <tpl hier="12" item="7"/>
          <tpl fld="4" item="0"/>
        </tpls>
      </m>
      <m>
        <tpls c="8">
          <tpl hier="1" item="6"/>
          <tpl hier="4" item="3"/>
          <tpl fld="3" item="44"/>
          <tpl fld="2" item="5"/>
          <tpl hier="9" item="1"/>
          <tpl hier="11" item="4"/>
          <tpl hier="12" item="7"/>
          <tpl fld="4" item="0"/>
        </tpls>
      </m>
      <m>
        <tpls c="8">
          <tpl hier="1" item="6"/>
          <tpl hier="4" item="3"/>
          <tpl fld="3" item="25"/>
          <tpl fld="2" item="5"/>
          <tpl hier="9" item="1"/>
          <tpl hier="11" item="4"/>
          <tpl hier="12" item="7"/>
          <tpl fld="4" item="0"/>
        </tpls>
      </m>
      <m>
        <tpls c="8">
          <tpl hier="1" item="6"/>
          <tpl hier="4" item="3"/>
          <tpl fld="3" item="55"/>
          <tpl fld="2" item="5"/>
          <tpl hier="9" item="1"/>
          <tpl hier="11" item="4"/>
          <tpl hier="12" item="7"/>
          <tpl fld="4" item="0"/>
        </tpls>
      </m>
      <m>
        <tpls c="8">
          <tpl hier="1" item="6"/>
          <tpl hier="4" item="3"/>
          <tpl fld="3" item="32"/>
          <tpl fld="2" item="7"/>
          <tpl hier="9" item="1"/>
          <tpl hier="11" item="4"/>
          <tpl hier="12" item="7"/>
          <tpl fld="4" item="0"/>
        </tpls>
      </m>
      <m>
        <tpls c="8">
          <tpl hier="1" item="6"/>
          <tpl hier="4" item="3"/>
          <tpl fld="3" item="12"/>
          <tpl fld="2" item="7"/>
          <tpl hier="9" item="1"/>
          <tpl hier="11" item="4"/>
          <tpl hier="12" item="7"/>
          <tpl fld="4" item="0"/>
        </tpls>
      </m>
      <m>
        <tpls c="8">
          <tpl hier="1" item="6"/>
          <tpl hier="4" item="3"/>
          <tpl fld="3" item="49"/>
          <tpl fld="2" item="7"/>
          <tpl hier="9" item="1"/>
          <tpl hier="11" item="4"/>
          <tpl hier="12" item="7"/>
          <tpl fld="4" item="0"/>
        </tpls>
      </m>
      <m>
        <tpls c="8">
          <tpl hier="1" item="6"/>
          <tpl hier="4" item="3"/>
          <tpl fld="3" item="16"/>
          <tpl fld="1" item="0"/>
          <tpl hier="9" item="1"/>
          <tpl hier="11" item="4"/>
          <tpl hier="12" item="7"/>
          <tpl fld="4" item="0"/>
        </tpls>
      </m>
      <m>
        <tpls c="8">
          <tpl hier="1" item="6"/>
          <tpl hier="4" item="3"/>
          <tpl fld="3" item="3"/>
          <tpl fld="1" item="0"/>
          <tpl hier="9" item="1"/>
          <tpl hier="11" item="4"/>
          <tpl hier="12" item="7"/>
          <tpl fld="4" item="0"/>
        </tpls>
      </m>
      <m>
        <tpls c="8">
          <tpl hier="1" item="6"/>
          <tpl hier="4" item="3"/>
          <tpl fld="3" item="19"/>
          <tpl fld="1" item="0"/>
          <tpl hier="9" item="1"/>
          <tpl hier="11" item="4"/>
          <tpl hier="12" item="7"/>
          <tpl fld="4" item="0"/>
        </tpls>
      </m>
      <m>
        <tpls c="8">
          <tpl hier="1" item="6"/>
          <tpl hier="4" item="3"/>
          <tpl fld="3" item="14"/>
          <tpl fld="2" item="15"/>
          <tpl hier="9" item="1"/>
          <tpl hier="11" item="4"/>
          <tpl hier="12" item="7"/>
          <tpl fld="4" item="0"/>
        </tpls>
      </m>
      <m>
        <tpls c="8">
          <tpl hier="1" item="6"/>
          <tpl hier="4" item="3"/>
          <tpl fld="3" item="25"/>
          <tpl fld="2" item="19"/>
          <tpl hier="9" item="1"/>
          <tpl hier="11" item="4"/>
          <tpl hier="12" item="7"/>
          <tpl fld="4" item="0"/>
        </tpls>
      </m>
      <m>
        <tpls c="8">
          <tpl hier="1" item="6"/>
          <tpl hier="4" item="3"/>
          <tpl fld="3" item="2"/>
          <tpl fld="2" item="19"/>
          <tpl hier="9" item="1"/>
          <tpl hier="11" item="4"/>
          <tpl hier="12" item="7"/>
          <tpl fld="4" item="0"/>
        </tpls>
      </m>
      <m>
        <tpls c="8">
          <tpl hier="1" item="6"/>
          <tpl hier="4" item="3"/>
          <tpl fld="3" item="44"/>
          <tpl fld="2" item="2"/>
          <tpl hier="9" item="1"/>
          <tpl hier="11" item="4"/>
          <tpl hier="12" item="7"/>
          <tpl fld="4" item="0"/>
        </tpls>
      </m>
      <m>
        <tpls c="8">
          <tpl hier="1" item="6"/>
          <tpl hier="4" item="3"/>
          <tpl fld="3" item="12"/>
          <tpl fld="2" item="2"/>
          <tpl hier="9" item="1"/>
          <tpl hier="11" item="4"/>
          <tpl hier="12" item="7"/>
          <tpl fld="4" item="0"/>
        </tpls>
      </m>
      <m>
        <tpls c="8">
          <tpl hier="1" item="6"/>
          <tpl hier="4" item="3"/>
          <tpl fld="3" item="52"/>
          <tpl fld="2" item="2"/>
          <tpl hier="9" item="1"/>
          <tpl hier="11" item="4"/>
          <tpl hier="12" item="7"/>
          <tpl fld="4" item="0"/>
        </tpls>
      </m>
      <m>
        <tpls c="8">
          <tpl hier="1" item="6"/>
          <tpl hier="4" item="3"/>
          <tpl fld="3" item="32"/>
          <tpl fld="2" item="4"/>
          <tpl hier="9" item="1"/>
          <tpl hier="11" item="4"/>
          <tpl hier="12" item="7"/>
          <tpl fld="4" item="0"/>
        </tpls>
      </m>
      <m>
        <tpls c="8">
          <tpl hier="1" item="6"/>
          <tpl hier="4" item="3"/>
          <tpl fld="3" item="3"/>
          <tpl fld="2" item="4"/>
          <tpl hier="9" item="1"/>
          <tpl hier="11" item="4"/>
          <tpl hier="12" item="7"/>
          <tpl fld="4" item="0"/>
        </tpls>
      </m>
      <m>
        <tpls c="8">
          <tpl hier="1" item="6"/>
          <tpl hier="4" item="3"/>
          <tpl fld="3" item="47"/>
          <tpl fld="2" item="4"/>
          <tpl hier="9" item="1"/>
          <tpl hier="11" item="4"/>
          <tpl hier="12" item="7"/>
          <tpl fld="4" item="0"/>
        </tpls>
      </m>
      <m>
        <tpls c="8">
          <tpl hier="1" item="6"/>
          <tpl hier="4" item="3"/>
          <tpl fld="3" item="16"/>
          <tpl fld="2" item="6"/>
          <tpl hier="9" item="1"/>
          <tpl hier="11" item="4"/>
          <tpl hier="12" item="7"/>
          <tpl fld="4" item="0"/>
        </tpls>
      </m>
      <m>
        <tpls c="8">
          <tpl hier="1" item="6"/>
          <tpl hier="4" item="3"/>
          <tpl fld="3" item="51"/>
          <tpl fld="2" item="6"/>
          <tpl hier="9" item="1"/>
          <tpl hier="11" item="4"/>
          <tpl hier="12" item="7"/>
          <tpl fld="4" item="0"/>
        </tpls>
      </m>
      <m>
        <tpls c="8">
          <tpl hier="1" item="6"/>
          <tpl hier="4" item="3"/>
          <tpl fld="3" item="33"/>
          <tpl fld="2" item="6"/>
          <tpl hier="9" item="1"/>
          <tpl hier="11" item="4"/>
          <tpl hier="12" item="7"/>
          <tpl fld="4" item="0"/>
        </tpls>
      </m>
      <m>
        <tpls c="8">
          <tpl hier="1" item="6"/>
          <tpl hier="4" item="3"/>
          <tpl fld="3" item="4"/>
          <tpl fld="2" item="8"/>
          <tpl hier="9" item="1"/>
          <tpl hier="11" item="4"/>
          <tpl hier="12" item="7"/>
          <tpl fld="4" item="0"/>
        </tpls>
      </m>
      <m>
        <tpls c="8">
          <tpl hier="1" item="6"/>
          <tpl hier="4" item="3"/>
          <tpl fld="3" item="42"/>
          <tpl fld="2" item="8"/>
          <tpl hier="9" item="1"/>
          <tpl hier="11" item="4"/>
          <tpl hier="12" item="7"/>
          <tpl fld="4" item="0"/>
        </tpls>
      </m>
      <m>
        <tpls c="8">
          <tpl hier="1" item="6"/>
          <tpl hier="4" item="3"/>
          <tpl fld="3" item="21"/>
          <tpl fld="2" item="8"/>
          <tpl hier="9" item="1"/>
          <tpl hier="11" item="4"/>
          <tpl hier="12" item="7"/>
          <tpl fld="4" item="0"/>
        </tpls>
      </m>
      <m>
        <tpls c="8">
          <tpl hier="1" item="6"/>
          <tpl hier="4" item="3"/>
          <tpl fld="3" item="54"/>
          <tpl fld="2" item="0"/>
          <tpl hier="9" item="1"/>
          <tpl hier="11" item="4"/>
          <tpl hier="12" item="7"/>
          <tpl fld="4" item="0"/>
        </tpls>
      </m>
      <m>
        <tpls c="8">
          <tpl hier="1" item="6"/>
          <tpl hier="4" item="3"/>
          <tpl fld="3" item="30"/>
          <tpl fld="2" item="0"/>
          <tpl hier="9" item="1"/>
          <tpl hier="11" item="4"/>
          <tpl hier="12" item="7"/>
          <tpl fld="4" item="0"/>
        </tpls>
      </m>
      <m>
        <tpls c="8">
          <tpl hier="1" item="6"/>
          <tpl hier="4" item="3"/>
          <tpl fld="3" item="5"/>
          <tpl fld="2" item="0"/>
          <tpl hier="9" item="1"/>
          <tpl hier="11" item="4"/>
          <tpl hier="12" item="7"/>
          <tpl fld="4" item="0"/>
        </tpls>
      </m>
      <m>
        <tpls c="8">
          <tpl hier="1" item="6"/>
          <tpl hier="4" item="3"/>
          <tpl fld="3" item="46"/>
          <tpl fld="2" item="1"/>
          <tpl hier="9" item="1"/>
          <tpl hier="11" item="4"/>
          <tpl hier="12" item="7"/>
          <tpl fld="4" item="0"/>
        </tpls>
      </m>
      <m>
        <tpls c="8">
          <tpl hier="1" item="6"/>
          <tpl hier="4" item="3"/>
          <tpl fld="3" item="14"/>
          <tpl fld="2" item="1"/>
          <tpl hier="9" item="1"/>
          <tpl hier="11" item="4"/>
          <tpl hier="12" item="7"/>
          <tpl fld="4" item="0"/>
        </tpls>
      </m>
      <m>
        <tpls c="8">
          <tpl hier="1" item="6"/>
          <tpl hier="4" item="3"/>
          <tpl fld="3" item="35"/>
          <tpl fld="2" item="3"/>
          <tpl hier="9" item="1"/>
          <tpl hier="11" item="4"/>
          <tpl hier="12" item="7"/>
          <tpl fld="4" item="0"/>
        </tpls>
      </m>
      <m>
        <tpls c="8">
          <tpl hier="1" item="6"/>
          <tpl hier="4" item="3"/>
          <tpl fld="3" item="36"/>
          <tpl fld="2" item="3"/>
          <tpl hier="9" item="1"/>
          <tpl hier="11" item="4"/>
          <tpl hier="12" item="7"/>
          <tpl fld="4" item="0"/>
        </tpls>
      </m>
      <m>
        <tpls c="8">
          <tpl hier="1" item="6"/>
          <tpl hier="4" item="3"/>
          <tpl fld="3" item="2"/>
          <tpl fld="2" item="3"/>
          <tpl hier="9" item="1"/>
          <tpl hier="11" item="4"/>
          <tpl hier="12" item="7"/>
          <tpl fld="4" item="0"/>
        </tpls>
      </m>
      <m>
        <tpls c="8">
          <tpl hier="1" item="6"/>
          <tpl hier="4" item="3"/>
          <tpl fld="3" item="37"/>
          <tpl fld="2" item="5"/>
          <tpl hier="9" item="1"/>
          <tpl hier="11" item="4"/>
          <tpl hier="12" item="7"/>
          <tpl fld="4" item="0"/>
        </tpls>
      </m>
      <m>
        <tpls c="8">
          <tpl hier="1" item="6"/>
          <tpl hier="4" item="3"/>
          <tpl fld="3" item="22"/>
          <tpl fld="2" item="5"/>
          <tpl hier="9" item="1"/>
          <tpl hier="11" item="4"/>
          <tpl hier="12" item="7"/>
          <tpl fld="4" item="0"/>
        </tpls>
      </m>
      <m>
        <tpls c="8">
          <tpl hier="1" item="6"/>
          <tpl hier="4" item="3"/>
          <tpl fld="3" item="52"/>
          <tpl fld="2" item="5"/>
          <tpl hier="9" item="1"/>
          <tpl hier="11" item="4"/>
          <tpl hier="12" item="7"/>
          <tpl fld="4" item="0"/>
        </tpls>
      </m>
      <m>
        <tpls c="8">
          <tpl hier="1" item="6"/>
          <tpl hier="4" item="3"/>
          <tpl fld="3" item="26"/>
          <tpl fld="2" item="7"/>
          <tpl hier="9" item="1"/>
          <tpl hier="11" item="4"/>
          <tpl hier="12" item="7"/>
          <tpl fld="4" item="0"/>
        </tpls>
      </m>
      <m>
        <tpls c="8">
          <tpl hier="1" item="6"/>
          <tpl hier="4" item="3"/>
          <tpl fld="3" item="7"/>
          <tpl fld="2" item="7"/>
          <tpl hier="9" item="1"/>
          <tpl hier="11" item="4"/>
          <tpl hier="12" item="7"/>
          <tpl fld="4" item="0"/>
        </tpls>
      </m>
      <m>
        <tpls c="8">
          <tpl hier="1" item="6"/>
          <tpl hier="4" item="3"/>
          <tpl fld="3" item="47"/>
          <tpl fld="2" item="7"/>
          <tpl hier="9" item="1"/>
          <tpl hier="11" item="4"/>
          <tpl hier="12" item="7"/>
          <tpl fld="4" item="0"/>
        </tpls>
      </m>
      <m>
        <tpls c="8">
          <tpl hier="1" item="6"/>
          <tpl hier="4" item="3"/>
          <tpl fld="3" item="10"/>
          <tpl fld="1" item="0"/>
          <tpl hier="9" item="1"/>
          <tpl hier="11" item="4"/>
          <tpl hier="12" item="7"/>
          <tpl fld="4" item="0"/>
        </tpls>
      </m>
      <m>
        <tpls c="8">
          <tpl hier="1" item="6"/>
          <tpl hier="4" item="3"/>
          <tpl fld="3" item="0"/>
          <tpl fld="1" item="0"/>
          <tpl hier="9" item="1"/>
          <tpl hier="11" item="4"/>
          <tpl hier="12" item="7"/>
          <tpl fld="4" item="0"/>
        </tpls>
      </m>
      <m>
        <tpls c="8">
          <tpl hier="1" item="6"/>
          <tpl hier="4" item="3"/>
          <tpl fld="3" item="33"/>
          <tpl fld="1" item="0"/>
          <tpl hier="9" item="1"/>
          <tpl hier="11" item="4"/>
          <tpl hier="12" item="7"/>
          <tpl fld="4" item="0"/>
        </tpls>
      </m>
      <m>
        <tpls c="8">
          <tpl hier="1" item="6"/>
          <tpl hier="4" item="3"/>
          <tpl fld="3" item="38"/>
          <tpl fld="2" item="2"/>
          <tpl hier="9" item="1"/>
          <tpl hier="11" item="4"/>
          <tpl hier="12" item="7"/>
          <tpl fld="4" item="0"/>
        </tpls>
      </m>
      <m>
        <tpls c="8">
          <tpl hier="1" item="6"/>
          <tpl hier="4" item="3"/>
          <tpl fld="3" item="26"/>
          <tpl fld="2" item="4"/>
          <tpl hier="9" item="1"/>
          <tpl hier="11" item="4"/>
          <tpl hier="12" item="7"/>
          <tpl fld="4" item="0"/>
        </tpls>
      </m>
      <m>
        <tpls c="8">
          <tpl hier="1" item="6"/>
          <tpl hier="4" item="3"/>
          <tpl fld="3" item="0"/>
          <tpl fld="2" item="4"/>
          <tpl hier="9" item="1"/>
          <tpl hier="11" item="4"/>
          <tpl hier="12" item="7"/>
          <tpl fld="4" item="0"/>
        </tpls>
      </m>
      <m>
        <tpls c="8">
          <tpl hier="1" item="6"/>
          <tpl hier="4" item="3"/>
          <tpl fld="3" item="41"/>
          <tpl fld="2" item="4"/>
          <tpl hier="9" item="1"/>
          <tpl hier="11" item="4"/>
          <tpl hier="12" item="7"/>
          <tpl fld="4" item="0"/>
        </tpls>
      </m>
      <m>
        <tpls c="8">
          <tpl hier="1" item="6"/>
          <tpl hier="4" item="3"/>
          <tpl fld="3" item="10"/>
          <tpl fld="2" item="6"/>
          <tpl hier="9" item="1"/>
          <tpl hier="11" item="4"/>
          <tpl hier="12" item="7"/>
          <tpl fld="4" item="0"/>
        </tpls>
      </m>
      <m>
        <tpls c="8">
          <tpl hier="1" item="6"/>
          <tpl hier="4" item="3"/>
          <tpl fld="3" item="50"/>
          <tpl fld="2" item="6"/>
          <tpl hier="9" item="1"/>
          <tpl hier="11" item="4"/>
          <tpl hier="12" item="7"/>
          <tpl fld="4" item="0"/>
        </tpls>
      </m>
      <m>
        <tpls c="8">
          <tpl hier="1" item="6"/>
          <tpl hier="4" item="3"/>
          <tpl fld="3" item="29"/>
          <tpl fld="2" item="6"/>
          <tpl hier="9" item="1"/>
          <tpl hier="11" item="4"/>
          <tpl hier="12" item="7"/>
          <tpl fld="4" item="0"/>
        </tpls>
      </m>
      <m>
        <tpls c="8">
          <tpl hier="1" item="6"/>
          <tpl hier="4" item="3"/>
          <tpl fld="3" item="57"/>
          <tpl fld="2" item="8"/>
          <tpl hier="9" item="1"/>
          <tpl hier="11" item="4"/>
          <tpl hier="12" item="7"/>
          <tpl fld="4" item="0"/>
        </tpls>
      </m>
      <m>
        <tpls c="8">
          <tpl hier="1" item="6"/>
          <tpl hier="4" item="3"/>
          <tpl fld="3" item="28"/>
          <tpl fld="2" item="8"/>
          <tpl hier="9" item="1"/>
          <tpl hier="11" item="4"/>
          <tpl hier="12" item="7"/>
          <tpl fld="4" item="0"/>
        </tpls>
      </m>
      <m>
        <tpls c="8">
          <tpl hier="1" item="6"/>
          <tpl hier="4" item="3"/>
          <tpl fld="3" item="13"/>
          <tpl fld="2" item="8"/>
          <tpl hier="9" item="1"/>
          <tpl hier="11" item="4"/>
          <tpl hier="12" item="7"/>
          <tpl fld="4" item="0"/>
        </tpls>
      </m>
      <m>
        <tpls c="8">
          <tpl hier="1" item="6"/>
          <tpl hier="4" item="3"/>
          <tpl fld="3" item="20"/>
          <tpl fld="2" item="0"/>
          <tpl hier="9" item="1"/>
          <tpl hier="11" item="4"/>
          <tpl hier="12" item="7"/>
          <tpl fld="4" item="0"/>
        </tpls>
      </m>
      <m>
        <tpls c="8">
          <tpl hier="1" item="6"/>
          <tpl hier="4" item="3"/>
          <tpl fld="3" item="24"/>
          <tpl fld="2" item="0"/>
          <tpl hier="9" item="1"/>
          <tpl hier="11" item="4"/>
          <tpl hier="12" item="7"/>
          <tpl fld="4" item="0"/>
        </tpls>
      </m>
      <m>
        <tpls c="8">
          <tpl hier="1" item="6"/>
          <tpl hier="4" item="3"/>
          <tpl fld="3" item="43"/>
          <tpl fld="2" item="1"/>
          <tpl hier="9" item="1"/>
          <tpl hier="11" item="4"/>
          <tpl hier="12" item="7"/>
          <tpl fld="4" item="0"/>
        </tpls>
      </m>
      <m>
        <tpls c="8">
          <tpl hier="1" item="6"/>
          <tpl hier="4" item="3"/>
          <tpl fld="3" item="11"/>
          <tpl fld="2" item="1"/>
          <tpl hier="9" item="1"/>
          <tpl hier="11" item="4"/>
          <tpl hier="12" item="7"/>
          <tpl fld="4" item="0"/>
        </tpls>
      </m>
      <m>
        <tpls c="8">
          <tpl hier="1" item="6"/>
          <tpl hier="4" item="3"/>
          <tpl fld="3" item="48"/>
          <tpl fld="2" item="3"/>
          <tpl hier="9" item="1"/>
          <tpl hier="11" item="4"/>
          <tpl hier="12" item="7"/>
          <tpl fld="4" item="0"/>
        </tpls>
      </m>
      <m>
        <tpls c="8">
          <tpl hier="1" item="6"/>
          <tpl hier="4" item="3"/>
          <tpl fld="3" item="31"/>
          <tpl fld="2" item="3"/>
          <tpl hier="9" item="1"/>
          <tpl hier="11" item="4"/>
          <tpl hier="12" item="7"/>
          <tpl fld="4" item="0"/>
        </tpls>
      </m>
      <m>
        <tpls c="8">
          <tpl hier="1" item="6"/>
          <tpl hier="4" item="3"/>
          <tpl fld="3" item="1"/>
          <tpl fld="2" item="3"/>
          <tpl hier="9" item="1"/>
          <tpl hier="11" item="4"/>
          <tpl hier="12" item="7"/>
          <tpl fld="4" item="0"/>
        </tpls>
      </m>
      <m>
        <tpls c="8">
          <tpl hier="1" item="6"/>
          <tpl hier="4" item="3"/>
          <tpl fld="3" item="34"/>
          <tpl fld="2" item="5"/>
          <tpl hier="9" item="1"/>
          <tpl hier="11" item="4"/>
          <tpl hier="12" item="7"/>
          <tpl fld="4" item="0"/>
        </tpls>
      </m>
      <m>
        <tpls c="8">
          <tpl hier="1" item="6"/>
          <tpl hier="4" item="3"/>
          <tpl fld="3" item="15"/>
          <tpl fld="2" item="5"/>
          <tpl hier="9" item="1"/>
          <tpl hier="11" item="4"/>
          <tpl hier="12" item="7"/>
          <tpl fld="4" item="0"/>
        </tpls>
      </m>
      <m>
        <tpls c="8">
          <tpl hier="1" item="6"/>
          <tpl hier="4" item="3"/>
          <tpl fld="3" item="38"/>
          <tpl fld="2" item="5"/>
          <tpl hier="9" item="1"/>
          <tpl hier="11" item="4"/>
          <tpl hier="12" item="7"/>
          <tpl fld="4" item="0"/>
        </tpls>
      </m>
      <m>
        <tpls c="8">
          <tpl hier="1" item="6"/>
          <tpl hier="4" item="3"/>
          <tpl fld="3" item="18"/>
          <tpl fld="2" item="7"/>
          <tpl hier="9" item="1"/>
          <tpl hier="11" item="4"/>
          <tpl hier="12" item="7"/>
          <tpl fld="4" item="0"/>
        </tpls>
      </m>
      <m>
        <tpls c="8">
          <tpl hier="1" item="6"/>
          <tpl hier="4" item="3"/>
          <tpl fld="3" item="58"/>
          <tpl fld="2" item="7"/>
          <tpl hier="9" item="1"/>
          <tpl hier="11" item="4"/>
          <tpl hier="12" item="7"/>
          <tpl fld="4" item="0"/>
        </tpls>
      </m>
      <m>
        <tpls c="8">
          <tpl hier="1" item="6"/>
          <tpl hier="4" item="3"/>
          <tpl fld="3" item="41"/>
          <tpl fld="2" item="7"/>
          <tpl hier="9" item="1"/>
          <tpl hier="11" item="4"/>
          <tpl hier="12" item="7"/>
          <tpl fld="4" item="0"/>
        </tpls>
      </m>
      <m>
        <tpls c="8">
          <tpl hier="1" item="6"/>
          <tpl hier="4" item="3"/>
          <tpl fld="3" item="8"/>
          <tpl fld="1" item="0"/>
          <tpl hier="9" item="1"/>
          <tpl hier="11" item="4"/>
          <tpl hier="12" item="7"/>
          <tpl fld="4" item="0"/>
        </tpls>
      </m>
      <m>
        <tpls c="8">
          <tpl hier="1" item="6"/>
          <tpl hier="4" item="3"/>
          <tpl fld="3" item="53"/>
          <tpl fld="1" item="0"/>
          <tpl hier="9" item="1"/>
          <tpl hier="11" item="4"/>
          <tpl hier="12" item="7"/>
          <tpl fld="4" item="0"/>
        </tpls>
      </m>
      <m>
        <tpls c="8">
          <tpl hier="1" item="6"/>
          <tpl hier="4" item="3"/>
          <tpl fld="3" item="29"/>
          <tpl fld="1" item="0"/>
          <tpl hier="9" item="1"/>
          <tpl hier="11" item="4"/>
          <tpl hier="12" item="7"/>
          <tpl fld="4" item="0"/>
        </tpls>
      </m>
      <m>
        <tpls c="8">
          <tpl hier="1" item="6"/>
          <tpl hier="4" item="3"/>
          <tpl fld="3" item="13"/>
          <tpl fld="2" item="9"/>
          <tpl hier="9" item="1"/>
          <tpl hier="11" item="4"/>
          <tpl hier="12" item="7"/>
          <tpl fld="4" item="0"/>
        </tpls>
      </m>
      <m>
        <tpls c="8">
          <tpl hier="1" item="6"/>
          <tpl hier="4" item="3"/>
          <tpl fld="3" item="39"/>
          <tpl fld="2" item="11"/>
          <tpl hier="9" item="1"/>
          <tpl hier="11" item="4"/>
          <tpl hier="12" item="7"/>
          <tpl fld="4" item="0"/>
        </tpls>
      </m>
      <m>
        <tpls c="8">
          <tpl hier="1" item="6"/>
          <tpl hier="4" item="3"/>
          <tpl fld="3" item="17"/>
          <tpl fld="2" item="11"/>
          <tpl hier="9" item="1"/>
          <tpl hier="11" item="4"/>
          <tpl hier="12" item="7"/>
          <tpl fld="4" item="0"/>
        </tpls>
      </m>
      <m>
        <tpls c="8">
          <tpl hier="1" item="6"/>
          <tpl hier="4" item="3"/>
          <tpl fld="3" item="25"/>
          <tpl fld="2" item="15"/>
          <tpl hier="9" item="1"/>
          <tpl hier="11" item="4"/>
          <tpl hier="12" item="7"/>
          <tpl fld="4" item="0"/>
        </tpls>
      </m>
      <m>
        <tpls c="8">
          <tpl hier="1" item="6"/>
          <tpl hier="4" item="3"/>
          <tpl fld="3" item="6"/>
          <tpl fld="2" item="15"/>
          <tpl hier="9" item="1"/>
          <tpl hier="11" item="4"/>
          <tpl hier="12" item="7"/>
          <tpl fld="4" item="0"/>
        </tpls>
      </m>
      <m>
        <tpls c="8">
          <tpl hier="1" item="6"/>
          <tpl hier="4" item="3"/>
          <tpl fld="3" item="48"/>
          <tpl fld="2" item="19"/>
          <tpl hier="9" item="1"/>
          <tpl hier="11" item="4"/>
          <tpl hier="12" item="7"/>
          <tpl fld="4" item="0"/>
        </tpls>
      </m>
      <m>
        <tpls c="8">
          <tpl hier="1" item="6"/>
          <tpl hier="4" item="3"/>
          <tpl fld="3" item="12"/>
          <tpl fld="2" item="19"/>
          <tpl hier="9" item="1"/>
          <tpl hier="11" item="4"/>
          <tpl hier="12" item="7"/>
          <tpl fld="4" item="0"/>
        </tpls>
      </m>
      <m>
        <tpls c="8">
          <tpl hier="1" item="6"/>
          <tpl hier="4" item="3"/>
          <tpl fld="3" item="55"/>
          <tpl fld="2" item="19"/>
          <tpl hier="9" item="1"/>
          <tpl hier="11" item="4"/>
          <tpl hier="12" item="7"/>
          <tpl fld="4" item="0"/>
        </tpls>
      </m>
      <m>
        <tpls c="8">
          <tpl hier="1" item="6"/>
          <tpl hier="4" item="3"/>
          <tpl fld="3" item="34"/>
          <tpl fld="2" item="2"/>
          <tpl hier="9" item="1"/>
          <tpl hier="11" item="4"/>
          <tpl hier="12" item="7"/>
          <tpl fld="4" item="0"/>
        </tpls>
      </m>
      <m>
        <tpls c="8">
          <tpl hier="1" item="6"/>
          <tpl hier="4" item="3"/>
          <tpl fld="3" item="3"/>
          <tpl fld="2" item="2"/>
          <tpl hier="9" item="1"/>
          <tpl hier="11" item="4"/>
          <tpl hier="12" item="7"/>
          <tpl fld="4" item="0"/>
        </tpls>
      </m>
      <m>
        <tpls c="8">
          <tpl hier="1" item="6"/>
          <tpl hier="4" item="3"/>
          <tpl fld="3" item="49"/>
          <tpl fld="2" item="2"/>
          <tpl hier="9" item="1"/>
          <tpl hier="11" item="4"/>
          <tpl hier="12" item="7"/>
          <tpl fld="4" item="0"/>
        </tpls>
      </m>
      <m>
        <tpls c="8">
          <tpl hier="1" item="6"/>
          <tpl hier="4" item="3"/>
          <tpl fld="3" item="18"/>
          <tpl fld="2" item="4"/>
          <tpl hier="9" item="1"/>
          <tpl hier="11" item="4"/>
          <tpl hier="12" item="7"/>
          <tpl fld="4" item="0"/>
        </tpls>
      </m>
      <m>
        <tpls c="8">
          <tpl hier="1" item="6"/>
          <tpl hier="4" item="3"/>
          <tpl fld="3" item="51"/>
          <tpl fld="2" item="4"/>
          <tpl hier="9" item="1"/>
          <tpl hier="11" item="4"/>
          <tpl hier="12" item="7"/>
          <tpl fld="4" item="0"/>
        </tpls>
      </m>
      <m>
        <tpls c="8">
          <tpl hier="1" item="6"/>
          <tpl hier="4" item="3"/>
          <tpl fld="3" item="19"/>
          <tpl fld="2" item="4"/>
          <tpl hier="9" item="1"/>
          <tpl hier="11" item="4"/>
          <tpl hier="12" item="7"/>
          <tpl fld="4" item="0"/>
        </tpls>
      </m>
      <m>
        <tpls c="8">
          <tpl hier="1" item="6"/>
          <tpl hier="4" item="3"/>
          <tpl fld="3" item="8"/>
          <tpl fld="2" item="6"/>
          <tpl hier="9" item="1"/>
          <tpl hier="11" item="4"/>
          <tpl hier="12" item="7"/>
          <tpl fld="4" item="0"/>
        </tpls>
      </m>
      <m>
        <tpls c="8">
          <tpl hier="1" item="6"/>
          <tpl hier="4" item="3"/>
          <tpl fld="3" item="42"/>
          <tpl fld="2" item="6"/>
          <tpl hier="9" item="1"/>
          <tpl hier="11" item="4"/>
          <tpl hier="12" item="7"/>
          <tpl fld="4" item="0"/>
        </tpls>
      </m>
      <m>
        <tpls c="8">
          <tpl hier="1" item="6"/>
          <tpl hier="4" item="3"/>
          <tpl fld="3" item="23"/>
          <tpl fld="2" item="6"/>
          <tpl hier="9" item="1"/>
          <tpl hier="11" item="4"/>
          <tpl hier="12" item="7"/>
          <tpl fld="4" item="0"/>
        </tpls>
      </m>
      <m>
        <tpls c="8">
          <tpl hier="1" item="6"/>
          <tpl hier="4" item="3"/>
          <tpl fld="3" item="56"/>
          <tpl fld="2" item="8"/>
          <tpl hier="9" item="1"/>
          <tpl hier="11" item="4"/>
          <tpl hier="12" item="7"/>
          <tpl fld="4" item="0"/>
        </tpls>
      </m>
      <m>
        <tpls c="8">
          <tpl hier="1" item="6"/>
          <tpl hier="4" item="3"/>
          <tpl fld="3" item="30"/>
          <tpl fld="2" item="8"/>
          <tpl hier="9" item="1"/>
          <tpl hier="11" item="4"/>
          <tpl hier="12" item="7"/>
          <tpl fld="4" item="0"/>
        </tpls>
      </m>
      <m>
        <tpls c="8">
          <tpl hier="1" item="6"/>
          <tpl hier="4" item="3"/>
          <tpl fld="3" item="9"/>
          <tpl fld="2" item="8"/>
          <tpl hier="9" item="1"/>
          <tpl hier="11" item="4"/>
          <tpl hier="12" item="7"/>
          <tpl fld="4" item="0"/>
        </tpls>
      </m>
      <m>
        <tpls c="8">
          <tpl hier="1" item="6"/>
          <tpl hier="4" item="3"/>
          <tpl fld="3" item="40"/>
          <tpl fld="2" item="0"/>
          <tpl hier="9" item="1"/>
          <tpl hier="11" item="4"/>
          <tpl hier="12" item="7"/>
          <tpl fld="4" item="0"/>
        </tpls>
      </m>
      <m>
        <tpls c="8">
          <tpl hier="1" item="6"/>
          <tpl hier="4" item="3"/>
          <tpl fld="3" item="14"/>
          <tpl fld="2" item="0"/>
          <tpl hier="9" item="1"/>
          <tpl hier="11" item="4"/>
          <tpl hier="12" item="7"/>
          <tpl fld="4" item="0"/>
        </tpls>
      </m>
      <m>
        <tpls c="8">
          <tpl hier="1" item="6"/>
          <tpl hier="4" item="3"/>
          <tpl fld="3" item="39"/>
          <tpl fld="2" item="1"/>
          <tpl hier="9" item="1"/>
          <tpl hier="11" item="4"/>
          <tpl hier="12" item="7"/>
          <tpl fld="4" item="0"/>
        </tpls>
      </m>
      <m>
        <tpls c="8">
          <tpl hier="1" item="6"/>
          <tpl hier="4" item="3"/>
          <tpl fld="3" item="2"/>
          <tpl fld="2" item="1"/>
          <tpl hier="9" item="1"/>
          <tpl hier="11" item="4"/>
          <tpl hier="12" item="7"/>
          <tpl fld="4" item="0"/>
        </tpls>
      </m>
      <m>
        <tpls c="8">
          <tpl hier="1" item="6"/>
          <tpl hier="4" item="3"/>
          <tpl fld="3" item="44"/>
          <tpl fld="2" item="3"/>
          <tpl hier="9" item="1"/>
          <tpl hier="11" item="4"/>
          <tpl hier="12" item="7"/>
          <tpl fld="4" item="0"/>
        </tpls>
      </m>
      <m>
        <tpls c="8">
          <tpl hier="1" item="6"/>
          <tpl hier="4" item="3"/>
          <tpl fld="3" item="25"/>
          <tpl fld="2" item="3"/>
          <tpl hier="9" item="1"/>
          <tpl hier="11" item="4"/>
          <tpl hier="12" item="7"/>
          <tpl fld="4" item="0"/>
        </tpls>
      </m>
      <m>
        <tpls c="8">
          <tpl hier="1" item="6"/>
          <tpl hier="4" item="3"/>
          <tpl fld="3" item="52"/>
          <tpl fld="2" item="3"/>
          <tpl hier="9" item="1"/>
          <tpl hier="11" item="4"/>
          <tpl hier="12" item="7"/>
          <tpl fld="4" item="0"/>
        </tpls>
      </m>
      <m>
        <tpls c="8">
          <tpl hier="1" item="6"/>
          <tpl hier="4" item="3"/>
          <tpl fld="3" item="32"/>
          <tpl fld="2" item="5"/>
          <tpl hier="9" item="1"/>
          <tpl hier="11" item="4"/>
          <tpl hier="12" item="7"/>
          <tpl fld="4" item="0"/>
        </tpls>
      </m>
      <m>
        <tpls c="8">
          <tpl hier="1" item="6"/>
          <tpl hier="4" item="3"/>
          <tpl fld="3" item="12"/>
          <tpl fld="2" item="5"/>
          <tpl hier="9" item="1"/>
          <tpl hier="11" item="4"/>
          <tpl hier="12" item="7"/>
          <tpl fld="4" item="0"/>
        </tpls>
      </m>
      <m>
        <tpls c="8">
          <tpl hier="1" item="6"/>
          <tpl hier="4" item="3"/>
          <tpl fld="3" item="47"/>
          <tpl fld="2" item="5"/>
          <tpl hier="9" item="1"/>
          <tpl hier="11" item="4"/>
          <tpl hier="12" item="7"/>
          <tpl fld="4" item="0"/>
        </tpls>
      </m>
      <m>
        <tpls c="8">
          <tpl hier="1" item="6"/>
          <tpl hier="4" item="3"/>
          <tpl fld="3" item="16"/>
          <tpl fld="2" item="7"/>
          <tpl hier="9" item="1"/>
          <tpl hier="11" item="4"/>
          <tpl hier="12" item="7"/>
          <tpl fld="4" item="0"/>
        </tpls>
      </m>
      <m>
        <tpls c="8">
          <tpl hier="1" item="6"/>
          <tpl hier="4" item="3"/>
          <tpl fld="3" item="3"/>
          <tpl fld="2" item="7"/>
          <tpl hier="9" item="1"/>
          <tpl hier="11" item="4"/>
          <tpl hier="12" item="7"/>
          <tpl fld="4" item="0"/>
        </tpls>
      </m>
      <m>
        <tpls c="8">
          <tpl hier="1" item="6"/>
          <tpl hier="4" item="3"/>
          <tpl fld="3" item="33"/>
          <tpl fld="2" item="7"/>
          <tpl hier="9" item="1"/>
          <tpl hier="11" item="4"/>
          <tpl hier="12" item="7"/>
          <tpl fld="4" item="0"/>
        </tpls>
      </m>
      <m>
        <tpls c="8">
          <tpl hier="1" item="6"/>
          <tpl hier="4" item="3"/>
          <tpl fld="3" item="4"/>
          <tpl fld="1" item="0"/>
          <tpl hier="9" item="1"/>
          <tpl hier="11" item="4"/>
          <tpl hier="12" item="7"/>
          <tpl fld="4" item="0"/>
        </tpls>
      </m>
      <m>
        <tpls c="8">
          <tpl hier="1" item="6"/>
          <tpl hier="4" item="3"/>
          <tpl fld="3" item="51"/>
          <tpl fld="1" item="0"/>
          <tpl hier="9" item="1"/>
          <tpl hier="11" item="4"/>
          <tpl hier="12" item="7"/>
          <tpl fld="4" item="0"/>
        </tpls>
      </m>
      <m>
        <tpls c="8">
          <tpl hier="1" item="6"/>
          <tpl hier="4" item="3"/>
          <tpl fld="3" item="21"/>
          <tpl fld="1" item="0"/>
          <tpl hier="9" item="1"/>
          <tpl hier="11" item="4"/>
          <tpl hier="12" item="7"/>
          <tpl fld="4" item="0"/>
        </tpls>
      </m>
      <m>
        <tpls c="8">
          <tpl hier="1" item="6"/>
          <tpl hier="4" item="3"/>
          <tpl fld="3" item="29"/>
          <tpl fld="2" item="18"/>
          <tpl hier="9" item="1"/>
          <tpl hier="11" item="4"/>
          <tpl hier="12" item="7"/>
          <tpl fld="4" item="0"/>
        </tpls>
      </m>
      <m>
        <tpls c="8">
          <tpl hier="1" item="6"/>
          <tpl hier="4" item="3"/>
          <tpl fld="3" item="16"/>
          <tpl fld="2" item="20"/>
          <tpl hier="9" item="1"/>
          <tpl hier="11" item="4"/>
          <tpl hier="12" item="7"/>
          <tpl fld="4" item="0"/>
        </tpls>
      </m>
      <m>
        <tpls c="8">
          <tpl hier="1" item="6"/>
          <tpl hier="4" item="3"/>
          <tpl fld="3" item="15"/>
          <tpl fld="2" item="20"/>
          <tpl hier="9" item="1"/>
          <tpl hier="11" item="4"/>
          <tpl hier="12" item="7"/>
          <tpl fld="4" item="0"/>
        </tpls>
      </m>
      <m>
        <tpls c="8">
          <tpl hier="1" item="6"/>
          <tpl hier="4" item="3"/>
          <tpl fld="3" item="14"/>
          <tpl fld="2" item="20"/>
          <tpl hier="9" item="1"/>
          <tpl hier="11" item="4"/>
          <tpl hier="12" item="7"/>
          <tpl fld="4" item="0"/>
        </tpls>
      </m>
      <m>
        <tpls c="8">
          <tpl hier="1" item="6"/>
          <tpl hier="4" item="3"/>
          <tpl fld="3" item="13"/>
          <tpl fld="2" item="20"/>
          <tpl hier="9" item="1"/>
          <tpl hier="11" item="4"/>
          <tpl hier="12" item="7"/>
          <tpl fld="4" item="0"/>
        </tpls>
      </m>
      <m>
        <tpls c="8">
          <tpl hier="1" item="6"/>
          <tpl hier="4" item="3"/>
          <tpl fld="3" item="54"/>
          <tpl fld="2" item="32"/>
          <tpl hier="9" item="1"/>
          <tpl hier="11" item="4"/>
          <tpl hier="12" item="7"/>
          <tpl fld="4" item="0"/>
        </tpls>
      </m>
      <m>
        <tpls c="8">
          <tpl hier="1" item="6"/>
          <tpl hier="4" item="3"/>
          <tpl fld="3" item="42"/>
          <tpl fld="2" item="32"/>
          <tpl hier="9" item="1"/>
          <tpl hier="11" item="4"/>
          <tpl hier="12" item="7"/>
          <tpl fld="4" item="0"/>
        </tpls>
      </m>
      <m>
        <tpls c="8">
          <tpl hier="1" item="6"/>
          <tpl hier="4" item="3"/>
          <tpl fld="3" item="9"/>
          <tpl fld="2" item="32"/>
          <tpl hier="9" item="1"/>
          <tpl hier="11" item="4"/>
          <tpl hier="12" item="7"/>
          <tpl fld="4" item="0"/>
        </tpls>
      </m>
      <m>
        <tpls c="8">
          <tpl hier="1" item="6"/>
          <tpl hier="4" item="3"/>
          <tpl fld="3" item="46"/>
          <tpl fld="2" item="9"/>
          <tpl hier="9" item="1"/>
          <tpl hier="11" item="4"/>
          <tpl hier="12" item="7"/>
          <tpl fld="4" item="0"/>
        </tpls>
      </m>
      <m>
        <tpls c="8">
          <tpl hier="1" item="6"/>
          <tpl hier="4" item="3"/>
          <tpl fld="3" item="30"/>
          <tpl fld="2" item="9"/>
          <tpl hier="9" item="1"/>
          <tpl hier="11" item="4"/>
          <tpl hier="12" item="7"/>
          <tpl fld="4" item="0"/>
        </tpls>
      </m>
      <m>
        <tpls c="8">
          <tpl hier="1" item="6"/>
          <tpl hier="4" item="3"/>
          <tpl fld="3" item="36"/>
          <tpl fld="2" item="11"/>
          <tpl hier="9" item="1"/>
          <tpl hier="11" item="4"/>
          <tpl hier="12" item="7"/>
          <tpl fld="4" item="0"/>
        </tpls>
      </m>
      <m>
        <tpls c="8">
          <tpl hier="1" item="6"/>
          <tpl hier="4" item="3"/>
          <tpl fld="3" item="14"/>
          <tpl fld="2" item="11"/>
          <tpl hier="9" item="1"/>
          <tpl hier="11" item="4"/>
          <tpl hier="12" item="7"/>
          <tpl fld="4" item="0"/>
        </tpls>
      </m>
      <m>
        <tpls c="8">
          <tpl hier="1" item="6"/>
          <tpl hier="4" item="3"/>
          <tpl fld="3" item="44"/>
          <tpl fld="2" item="15"/>
          <tpl hier="9" item="1"/>
          <tpl hier="11" item="4"/>
          <tpl hier="12" item="7"/>
          <tpl fld="4" item="0"/>
        </tpls>
      </m>
      <m>
        <tpls c="8">
          <tpl hier="1" item="6"/>
          <tpl hier="4" item="3"/>
          <tpl fld="3" item="22"/>
          <tpl fld="2" item="15"/>
          <tpl hier="9" item="1"/>
          <tpl hier="11" item="4"/>
          <tpl hier="12" item="7"/>
          <tpl fld="4" item="0"/>
        </tpls>
      </m>
      <m>
        <tpls c="8">
          <tpl hier="1" item="6"/>
          <tpl hier="4" item="3"/>
          <tpl fld="3" item="2"/>
          <tpl fld="2" item="15"/>
          <tpl hier="9" item="1"/>
          <tpl hier="11" item="4"/>
          <tpl hier="12" item="7"/>
          <tpl fld="4" item="0"/>
        </tpls>
      </m>
      <m>
        <tpls c="8">
          <tpl hier="1" item="6"/>
          <tpl hier="4" item="3"/>
          <tpl fld="3" item="32"/>
          <tpl fld="2" item="19"/>
          <tpl hier="9" item="1"/>
          <tpl hier="11" item="4"/>
          <tpl hier="12" item="7"/>
          <tpl fld="4" item="0"/>
        </tpls>
      </m>
      <m>
        <tpls c="8">
          <tpl hier="1" item="6"/>
          <tpl hier="4" item="3"/>
          <tpl fld="3" item="7"/>
          <tpl fld="2" item="19"/>
          <tpl hier="9" item="1"/>
          <tpl hier="11" item="4"/>
          <tpl hier="12" item="7"/>
          <tpl fld="4" item="0"/>
        </tpls>
      </m>
      <m>
        <tpls c="8">
          <tpl hier="1" item="6"/>
          <tpl hier="4" item="3"/>
          <tpl fld="3" item="52"/>
          <tpl fld="2" item="19"/>
          <tpl hier="9" item="1"/>
          <tpl hier="11" item="4"/>
          <tpl hier="12" item="7"/>
          <tpl fld="4" item="0"/>
        </tpls>
      </m>
      <m>
        <tpls c="8">
          <tpl hier="1" item="6"/>
          <tpl hier="4" item="3"/>
          <tpl fld="3" item="16"/>
          <tpl fld="2" item="2"/>
          <tpl hier="9" item="1"/>
          <tpl hier="11" item="4"/>
          <tpl hier="12" item="7"/>
          <tpl fld="4" item="0"/>
        </tpls>
      </m>
      <m>
        <tpls c="8">
          <tpl hier="1" item="6"/>
          <tpl hier="4" item="3"/>
          <tpl fld="3" item="0"/>
          <tpl fld="2" item="2"/>
          <tpl hier="9" item="1"/>
          <tpl hier="11" item="4"/>
          <tpl hier="12" item="7"/>
          <tpl fld="4" item="0"/>
        </tpls>
      </m>
      <m>
        <tpls c="8">
          <tpl hier="1" item="6"/>
          <tpl hier="4" item="3"/>
          <tpl fld="3" item="47"/>
          <tpl fld="2" item="2"/>
          <tpl hier="9" item="1"/>
          <tpl hier="11" item="4"/>
          <tpl hier="12" item="7"/>
          <tpl fld="4" item="0"/>
        </tpls>
      </m>
      <m>
        <tpls c="8">
          <tpl hier="1" item="6"/>
          <tpl hier="4" item="3"/>
          <tpl fld="3" item="4"/>
          <tpl fld="2" item="4"/>
          <tpl hier="9" item="1"/>
          <tpl hier="11" item="4"/>
          <tpl hier="12" item="7"/>
          <tpl fld="4" item="0"/>
        </tpls>
      </m>
      <m>
        <tpls c="8">
          <tpl hier="1" item="6"/>
          <tpl hier="4" item="3"/>
          <tpl fld="3" item="50"/>
          <tpl fld="2" item="4"/>
          <tpl hier="9" item="1"/>
          <tpl hier="11" item="4"/>
          <tpl hier="12" item="7"/>
          <tpl fld="4" item="0"/>
        </tpls>
      </m>
      <m>
        <tpls c="8">
          <tpl hier="1" item="6"/>
          <tpl hier="4" item="3"/>
          <tpl fld="3" item="33"/>
          <tpl fld="2" item="4"/>
          <tpl hier="9" item="1"/>
          <tpl hier="11" item="4"/>
          <tpl hier="12" item="7"/>
          <tpl fld="4" item="0"/>
        </tpls>
      </m>
      <m>
        <tpls c="8">
          <tpl hier="1" item="6"/>
          <tpl hier="4" item="3"/>
          <tpl fld="3" item="54"/>
          <tpl fld="2" item="6"/>
          <tpl hier="9" item="1"/>
          <tpl hier="11" item="4"/>
          <tpl hier="12" item="7"/>
          <tpl fld="4" item="0"/>
        </tpls>
      </m>
      <m>
        <tpls c="8">
          <tpl hier="1" item="6"/>
          <tpl hier="4" item="3"/>
          <tpl fld="3" item="28"/>
          <tpl fld="2" item="6"/>
          <tpl hier="9" item="1"/>
          <tpl hier="11" item="4"/>
          <tpl hier="12" item="7"/>
          <tpl fld="4" item="0"/>
        </tpls>
      </m>
      <m>
        <tpls c="8">
          <tpl hier="1" item="6"/>
          <tpl hier="4" item="3"/>
          <tpl fld="3" item="21"/>
          <tpl fld="2" item="6"/>
          <tpl hier="9" item="1"/>
          <tpl hier="11" item="4"/>
          <tpl hier="12" item="7"/>
          <tpl fld="4" item="0"/>
        </tpls>
      </m>
      <m>
        <tpls c="8">
          <tpl hier="1" item="6"/>
          <tpl hier="4" item="3"/>
          <tpl fld="3" item="46"/>
          <tpl fld="2" item="8"/>
          <tpl hier="9" item="1"/>
          <tpl hier="11" item="4"/>
          <tpl hier="12" item="7"/>
          <tpl fld="4" item="0"/>
        </tpls>
      </m>
      <m>
        <tpls c="8">
          <tpl hier="1" item="6"/>
          <tpl hier="4" item="3"/>
          <tpl fld="3" item="24"/>
          <tpl fld="2" item="8"/>
          <tpl hier="9" item="1"/>
          <tpl hier="11" item="4"/>
          <tpl hier="12" item="7"/>
          <tpl fld="4" item="0"/>
        </tpls>
      </m>
      <m>
        <tpls c="8">
          <tpl hier="1" item="6"/>
          <tpl hier="4" item="3"/>
          <tpl fld="3" item="5"/>
          <tpl fld="2" item="8"/>
          <tpl hier="9" item="1"/>
          <tpl hier="11" item="4"/>
          <tpl hier="12" item="7"/>
          <tpl fld="4" item="0"/>
        </tpls>
      </m>
      <m>
        <tpls c="8">
          <tpl hier="1" item="6"/>
          <tpl hier="4" item="3"/>
          <tpl fld="3" item="36"/>
          <tpl fld="2" item="0"/>
          <tpl hier="9" item="1"/>
          <tpl hier="11" item="4"/>
          <tpl hier="12" item="7"/>
          <tpl fld="4" item="0"/>
        </tpls>
      </m>
      <m>
        <tpls c="8">
          <tpl hier="1" item="6"/>
          <tpl hier="4" item="3"/>
          <tpl fld="3" item="11"/>
          <tpl fld="2" item="0"/>
          <tpl hier="9" item="1"/>
          <tpl hier="11" item="4"/>
          <tpl hier="12" item="7"/>
          <tpl fld="4" item="0"/>
        </tpls>
      </m>
      <m>
        <tpls c="8">
          <tpl hier="1" item="6"/>
          <tpl hier="4" item="3"/>
          <tpl fld="3" item="35"/>
          <tpl fld="2" item="1"/>
          <tpl hier="9" item="1"/>
          <tpl hier="11" item="4"/>
          <tpl hier="12" item="7"/>
          <tpl fld="4" item="0"/>
        </tpls>
      </m>
      <m>
        <tpls c="8">
          <tpl hier="1" item="6"/>
          <tpl hier="4" item="3"/>
          <tpl fld="3" item="22"/>
          <tpl fld="2" item="1"/>
          <tpl hier="9" item="1"/>
          <tpl hier="11" item="4"/>
          <tpl hier="12" item="7"/>
          <tpl fld="4" item="0"/>
        </tpls>
      </m>
      <m>
        <tpls c="8">
          <tpl hier="1" item="6"/>
          <tpl hier="4" item="3"/>
          <tpl fld="3" item="1"/>
          <tpl fld="2" item="1"/>
          <tpl hier="9" item="1"/>
          <tpl hier="11" item="4"/>
          <tpl hier="12" item="7"/>
          <tpl fld="4" item="0"/>
        </tpls>
      </m>
      <m>
        <tpls c="8">
          <tpl hier="1" item="6"/>
          <tpl hier="4" item="3"/>
          <tpl fld="3" item="37"/>
          <tpl fld="2" item="3"/>
          <tpl hier="9" item="1"/>
          <tpl hier="11" item="4"/>
          <tpl hier="12" item="7"/>
          <tpl fld="4" item="0"/>
        </tpls>
      </m>
      <m>
        <tpls c="8">
          <tpl hier="1" item="6"/>
          <tpl hier="4" item="3"/>
          <tpl fld="3" item="7"/>
          <tpl fld="2" item="3"/>
          <tpl hier="9" item="1"/>
          <tpl hier="11" item="4"/>
          <tpl hier="12" item="7"/>
          <tpl fld="4" item="0"/>
        </tpls>
      </m>
      <m>
        <tpls c="8">
          <tpl hier="1" item="6"/>
          <tpl hier="4" item="3"/>
          <tpl fld="3" item="38"/>
          <tpl fld="2" item="3"/>
          <tpl hier="9" item="1"/>
          <tpl hier="11" item="4"/>
          <tpl hier="12" item="7"/>
          <tpl fld="4" item="0"/>
        </tpls>
      </m>
      <m>
        <tpls c="8">
          <tpl hier="1" item="6"/>
          <tpl hier="4" item="3"/>
          <tpl fld="3" item="26"/>
          <tpl fld="2" item="5"/>
          <tpl hier="9" item="1"/>
          <tpl hier="11" item="4"/>
          <tpl hier="12" item="7"/>
          <tpl fld="4" item="0"/>
        </tpls>
      </m>
      <m>
        <tpls c="8">
          <tpl hier="1" item="6"/>
          <tpl hier="4" item="3"/>
          <tpl fld="3" item="0"/>
          <tpl fld="2" item="5"/>
          <tpl hier="9" item="1"/>
          <tpl hier="11" item="4"/>
          <tpl hier="12" item="7"/>
          <tpl fld="4" item="0"/>
        </tpls>
      </m>
      <m>
        <tpls c="8">
          <tpl hier="1" item="6"/>
          <tpl hier="4" item="3"/>
          <tpl fld="3" item="41"/>
          <tpl fld="2" item="5"/>
          <tpl hier="9" item="1"/>
          <tpl hier="11" item="4"/>
          <tpl hier="12" item="7"/>
          <tpl fld="4" item="0"/>
        </tpls>
      </m>
      <m>
        <tpls c="8">
          <tpl hier="1" item="6"/>
          <tpl hier="4" item="3"/>
          <tpl fld="3" item="10"/>
          <tpl fld="2" item="7"/>
          <tpl hier="9" item="1"/>
          <tpl hier="11" item="4"/>
          <tpl hier="12" item="7"/>
          <tpl fld="4" item="0"/>
        </tpls>
      </m>
      <m>
        <tpls c="8">
          <tpl hier="1" item="6"/>
          <tpl hier="4" item="3"/>
          <tpl fld="3" item="50"/>
          <tpl fld="2" item="7"/>
          <tpl hier="9" item="1"/>
          <tpl hier="11" item="4"/>
          <tpl hier="12" item="7"/>
          <tpl fld="4" item="0"/>
        </tpls>
      </m>
      <m>
        <tpls c="8">
          <tpl hier="1" item="6"/>
          <tpl hier="4" item="3"/>
          <tpl fld="3" item="29"/>
          <tpl fld="2" item="7"/>
          <tpl hier="9" item="1"/>
          <tpl hier="11" item="4"/>
          <tpl hier="12" item="7"/>
          <tpl fld="4" item="0"/>
        </tpls>
      </m>
      <m>
        <tpls c="8">
          <tpl hier="1" item="6"/>
          <tpl hier="4" item="3"/>
          <tpl fld="3" item="57"/>
          <tpl fld="1" item="0"/>
          <tpl hier="9" item="1"/>
          <tpl hier="11" item="4"/>
          <tpl hier="12" item="7"/>
          <tpl fld="4" item="0"/>
        </tpls>
      </m>
      <m>
        <tpls c="8">
          <tpl hier="1" item="6"/>
          <tpl hier="4" item="3"/>
          <tpl fld="3" item="28"/>
          <tpl fld="1" item="0"/>
          <tpl hier="9" item="1"/>
          <tpl hier="11" item="4"/>
          <tpl hier="12" item="7"/>
          <tpl fld="4" item="0"/>
        </tpls>
      </m>
      <m>
        <tpls c="8">
          <tpl hier="1" item="6"/>
          <tpl hier="4" item="3"/>
          <tpl fld="3" item="13"/>
          <tpl fld="1" item="0"/>
          <tpl hier="9" item="1"/>
          <tpl hier="11" item="4"/>
          <tpl hier="12" item="7"/>
          <tpl fld="4" item="0"/>
        </tpls>
      </m>
      <m>
        <tpls c="8">
          <tpl hier="1" item="6"/>
          <tpl hier="4" item="3"/>
          <tpl fld="3" item="25"/>
          <tpl fld="2" item="32"/>
          <tpl hier="9" item="1"/>
          <tpl hier="11" item="4"/>
          <tpl hier="12" item="7"/>
          <tpl fld="4" item="0"/>
        </tpls>
      </m>
      <m>
        <tpls c="8">
          <tpl hier="1" item="6"/>
          <tpl hier="4" item="3"/>
          <tpl fld="3" item="24"/>
          <tpl fld="2" item="32"/>
          <tpl hier="9" item="1"/>
          <tpl hier="11" item="4"/>
          <tpl hier="12" item="7"/>
          <tpl fld="4" item="0"/>
        </tpls>
      </m>
      <m>
        <tpls c="8">
          <tpl hier="1" item="6"/>
          <tpl hier="4" item="3"/>
          <tpl fld="3" item="23"/>
          <tpl fld="2" item="32"/>
          <tpl hier="9" item="1"/>
          <tpl hier="11" item="4"/>
          <tpl hier="12" item="7"/>
          <tpl fld="4" item="0"/>
        </tpls>
      </m>
      <m>
        <tpls c="8">
          <tpl hier="1" item="6"/>
          <tpl hier="4" item="3"/>
          <tpl fld="3" item="10"/>
          <tpl fld="2" item="9"/>
          <tpl hier="9" item="1"/>
          <tpl hier="11" item="4"/>
          <tpl hier="12" item="7"/>
          <tpl fld="4" item="0"/>
        </tpls>
      </m>
      <m>
        <tpls c="8">
          <tpl hier="1" item="6"/>
          <tpl hier="4" item="3"/>
          <tpl fld="3" item="12"/>
          <tpl fld="2" item="9"/>
          <tpl hier="9" item="1"/>
          <tpl hier="11" item="4"/>
          <tpl hier="12" item="7"/>
          <tpl fld="4" item="0"/>
        </tpls>
      </m>
      <m>
        <tpls c="8">
          <tpl hier="1" item="6"/>
          <tpl hier="4" item="3"/>
          <tpl fld="3" item="11"/>
          <tpl fld="2" item="9"/>
          <tpl hier="9" item="1"/>
          <tpl hier="11" item="4"/>
          <tpl hier="12" item="7"/>
          <tpl fld="4" item="0"/>
        </tpls>
      </m>
      <m>
        <tpls c="8">
          <tpl hier="1" item="6"/>
          <tpl hier="4" item="3"/>
          <tpl fld="3" item="9"/>
          <tpl fld="2" item="9"/>
          <tpl hier="9" item="1"/>
          <tpl hier="11" item="4"/>
          <tpl hier="12" item="7"/>
          <tpl fld="4" item="0"/>
        </tpls>
      </m>
      <m>
        <tpls c="8">
          <tpl hier="1" item="6"/>
          <tpl hier="4" item="3"/>
          <tpl fld="3" item="57"/>
          <tpl fld="2" item="11"/>
          <tpl hier="9" item="1"/>
          <tpl hier="11" item="4"/>
          <tpl hier="12" item="7"/>
          <tpl fld="4" item="0"/>
        </tpls>
      </m>
      <m>
        <tpls c="8">
          <tpl hier="1" item="6"/>
          <tpl hier="4" item="3"/>
          <tpl fld="3" item="3"/>
          <tpl fld="2" item="11"/>
          <tpl hier="9" item="1"/>
          <tpl hier="11" item="4"/>
          <tpl hier="12" item="7"/>
          <tpl fld="4" item="0"/>
        </tpls>
      </m>
      <m>
        <tpls c="8">
          <tpl hier="1" item="6"/>
          <tpl hier="4" item="3"/>
          <tpl fld="3" item="1"/>
          <tpl fld="2" item="11"/>
          <tpl hier="9" item="1"/>
          <tpl hier="11" item="4"/>
          <tpl hier="12" item="7"/>
          <tpl fld="4" item="0"/>
        </tpls>
      </m>
      <m>
        <tpls c="8">
          <tpl hier="1" item="6"/>
          <tpl hier="4" item="3"/>
          <tpl fld="3" item="20"/>
          <tpl fld="2" item="15"/>
          <tpl hier="9" item="1"/>
          <tpl hier="11" item="4"/>
          <tpl hier="12" item="7"/>
          <tpl fld="4" item="0"/>
        </tpls>
      </m>
      <m>
        <tpls c="8">
          <tpl hier="1" item="6"/>
          <tpl hier="4" item="3"/>
          <tpl fld="3" item="51"/>
          <tpl fld="2" item="15"/>
          <tpl hier="9" item="1"/>
          <tpl hier="11" item="4"/>
          <tpl hier="12" item="7"/>
          <tpl fld="4" item="0"/>
        </tpls>
      </m>
      <m>
        <tpls c="8">
          <tpl hier="1" item="6"/>
          <tpl hier="4" item="3"/>
          <tpl fld="3" item="38"/>
          <tpl fld="2" item="15"/>
          <tpl hier="9" item="1"/>
          <tpl hier="11" item="4"/>
          <tpl hier="12" item="7"/>
          <tpl fld="4" item="0"/>
        </tpls>
      </m>
      <m>
        <tpls c="8">
          <tpl hier="1" item="6"/>
          <tpl hier="4" item="3"/>
          <tpl fld="3" item="44"/>
          <tpl fld="2" item="19"/>
          <tpl hier="9" item="1"/>
          <tpl hier="11" item="4"/>
          <tpl hier="12" item="7"/>
          <tpl fld="4" item="0"/>
        </tpls>
      </m>
      <m>
        <tpls c="8">
          <tpl hier="1" item="6"/>
          <tpl hier="4" item="3"/>
          <tpl fld="3" item="43"/>
          <tpl fld="2" item="19"/>
          <tpl hier="9" item="1"/>
          <tpl hier="11" item="4"/>
          <tpl hier="12" item="7"/>
          <tpl fld="4" item="0"/>
        </tpls>
      </m>
      <m>
        <tpls c="8">
          <tpl hier="1" item="6"/>
          <tpl hier="4" item="3"/>
          <tpl fld="3" item="42"/>
          <tpl fld="2" item="19"/>
          <tpl hier="9" item="1"/>
          <tpl hier="11" item="4"/>
          <tpl hier="12" item="7"/>
          <tpl fld="4" item="0"/>
        </tpls>
      </m>
      <m>
        <tpls c="8">
          <tpl hier="1" item="6"/>
          <tpl hier="4" item="3"/>
          <tpl fld="3" item="41"/>
          <tpl fld="2" item="19"/>
          <tpl hier="9" item="1"/>
          <tpl hier="11" item="4"/>
          <tpl hier="12" item="7"/>
          <tpl fld="4" item="0"/>
        </tpls>
      </m>
      <m>
        <tpls c="8">
          <tpl hier="1" item="6"/>
          <tpl hier="4" item="3"/>
          <tpl fld="3" item="32"/>
          <tpl fld="2" item="2"/>
          <tpl hier="9" item="1"/>
          <tpl hier="11" item="4"/>
          <tpl hier="12" item="7"/>
          <tpl fld="4" item="0"/>
        </tpls>
      </m>
      <m>
        <tpls c="8">
          <tpl hier="1" item="6"/>
          <tpl hier="4" item="3"/>
          <tpl fld="3" item="31"/>
          <tpl fld="2" item="2"/>
          <tpl hier="9" item="1"/>
          <tpl hier="11" item="4"/>
          <tpl hier="12" item="7"/>
          <tpl fld="4" item="0"/>
        </tpls>
      </m>
      <m>
        <tpls c="8">
          <tpl hier="1" item="6"/>
          <tpl hier="4" item="3"/>
          <tpl fld="3" item="30"/>
          <tpl fld="2" item="2"/>
          <tpl hier="9" item="1"/>
          <tpl hier="11" item="4"/>
          <tpl hier="12" item="7"/>
          <tpl fld="4" item="0"/>
        </tpls>
      </m>
      <m>
        <tpls c="8">
          <tpl hier="1" item="6"/>
          <tpl hier="4" item="3"/>
          <tpl fld="3" item="29"/>
          <tpl fld="2" item="2"/>
          <tpl hier="9" item="1"/>
          <tpl hier="11" item="4"/>
          <tpl hier="12" item="7"/>
          <tpl fld="4" item="0"/>
        </tpls>
      </m>
      <m>
        <tpls c="8">
          <tpl hier="1" item="6"/>
          <tpl hier="4" item="3"/>
          <tpl fld="3" item="16"/>
          <tpl fld="2" item="4"/>
          <tpl hier="9" item="1"/>
          <tpl hier="11" item="4"/>
          <tpl hier="12" item="7"/>
          <tpl fld="4" item="0"/>
        </tpls>
      </m>
      <m>
        <tpls c="8">
          <tpl hier="1" item="6"/>
          <tpl hier="4" item="3"/>
          <tpl fld="3" item="15"/>
          <tpl fld="2" item="4"/>
          <tpl hier="9" item="1"/>
          <tpl hier="11" item="4"/>
          <tpl hier="12" item="7"/>
          <tpl fld="4" item="0"/>
        </tpls>
      </m>
      <m>
        <tpls c="8">
          <tpl hier="1" item="6"/>
          <tpl hier="4" item="3"/>
          <tpl fld="3" item="14"/>
          <tpl fld="2" item="4"/>
          <tpl hier="9" item="1"/>
          <tpl hier="11" item="4"/>
          <tpl hier="12" item="7"/>
          <tpl fld="4" item="0"/>
        </tpls>
      </m>
      <m>
        <tpls c="8">
          <tpl hier="1" item="6"/>
          <tpl hier="4" item="3"/>
          <tpl fld="3" item="13"/>
          <tpl fld="2" item="4"/>
          <tpl hier="9" item="1"/>
          <tpl hier="11" item="4"/>
          <tpl hier="12" item="7"/>
          <tpl fld="4" item="0"/>
        </tpls>
      </m>
      <m>
        <tpls c="8">
          <tpl hier="1" item="6"/>
          <tpl hier="4" item="3"/>
          <tpl fld="3" item="4"/>
          <tpl fld="2" item="6"/>
          <tpl hier="9" item="1"/>
          <tpl hier="11" item="4"/>
          <tpl hier="12" item="7"/>
          <tpl fld="4" item="0"/>
        </tpls>
      </m>
      <m>
        <tpls c="8">
          <tpl hier="1" item="6"/>
          <tpl hier="4" item="3"/>
          <tpl fld="3" item="58"/>
          <tpl fld="2" item="6"/>
          <tpl hier="9" item="1"/>
          <tpl hier="11" item="4"/>
          <tpl hier="12" item="7"/>
          <tpl fld="4" item="0"/>
        </tpls>
      </m>
      <m>
        <tpls c="8">
          <tpl hier="1" item="6"/>
          <tpl hier="4" item="3"/>
          <tpl fld="3" item="2"/>
          <tpl fld="2" item="6"/>
          <tpl hier="9" item="1"/>
          <tpl hier="11" item="4"/>
          <tpl hier="12" item="7"/>
          <tpl fld="4" item="0"/>
        </tpls>
      </m>
      <m>
        <tpls c="8">
          <tpl hier="1" item="6"/>
          <tpl hier="4" item="3"/>
          <tpl fld="3" item="54"/>
          <tpl fld="2" item="8"/>
          <tpl hier="9" item="1"/>
          <tpl hier="11" item="4"/>
          <tpl hier="12" item="7"/>
          <tpl fld="4" item="0"/>
        </tpls>
      </m>
      <m>
        <tpls c="8">
          <tpl hier="1" item="6"/>
          <tpl hier="4" item="3"/>
          <tpl fld="3" item="53"/>
          <tpl fld="2" item="8"/>
          <tpl hier="9" item="1"/>
          <tpl hier="11" item="4"/>
          <tpl hier="12" item="7"/>
          <tpl fld="4" item="0"/>
        </tpls>
      </m>
      <m>
        <tpls c="8">
          <tpl hier="1" item="6"/>
          <tpl hier="4" item="3"/>
          <tpl fld="3" item="52"/>
          <tpl fld="2" item="8"/>
          <tpl hier="9" item="1"/>
          <tpl hier="11" item="4"/>
          <tpl hier="12" item="7"/>
          <tpl fld="4" item="0"/>
        </tpls>
      </m>
      <m>
        <tpls c="8">
          <tpl hier="1" item="6"/>
          <tpl hier="4" item="3"/>
          <tpl fld="3" item="48"/>
          <tpl fld="2" item="0"/>
          <tpl hier="9" item="1"/>
          <tpl hier="11" item="4"/>
          <tpl hier="12" item="7"/>
          <tpl fld="4" item="0"/>
        </tpls>
      </m>
      <m>
        <tpls c="8">
          <tpl hier="1" item="6"/>
          <tpl hier="4" item="3"/>
          <tpl fld="3" item="46"/>
          <tpl fld="2" item="0"/>
          <tpl hier="9" item="1"/>
          <tpl hier="11" item="4"/>
          <tpl hier="12" item="7"/>
          <tpl fld="4" item="0"/>
        </tpls>
      </m>
      <m>
        <tpls c="8">
          <tpl hier="1" item="6"/>
          <tpl hier="4" item="3"/>
          <tpl fld="3" item="45"/>
          <tpl fld="2" item="0"/>
          <tpl hier="9" item="1"/>
          <tpl hier="11" item="4"/>
          <tpl hier="12" item="7"/>
          <tpl fld="4" item="0"/>
        </tpls>
      </m>
      <m>
        <tpls c="8">
          <tpl hier="1" item="6"/>
          <tpl hier="4" item="3"/>
          <tpl fld="3" item="47"/>
          <tpl fld="2" item="0"/>
          <tpl hier="9" item="1"/>
          <tpl hier="11" item="4"/>
          <tpl hier="12" item="7"/>
          <tpl fld="4" item="0"/>
        </tpls>
      </m>
      <m>
        <tpls c="8">
          <tpl hier="1" item="6"/>
          <tpl hier="4" item="3"/>
          <tpl fld="3" item="34"/>
          <tpl fld="2" item="1"/>
          <tpl hier="9" item="1"/>
          <tpl hier="11" item="4"/>
          <tpl hier="12" item="7"/>
          <tpl fld="4" item="0"/>
        </tpls>
      </m>
      <m>
        <tpls c="8">
          <tpl hier="1" item="6"/>
          <tpl hier="4" item="3"/>
          <tpl fld="3" item="36"/>
          <tpl fld="2" item="1"/>
          <tpl hier="9" item="1"/>
          <tpl hier="11" item="4"/>
          <tpl hier="12" item="7"/>
          <tpl fld="4" item="0"/>
        </tpls>
      </m>
      <m>
        <tpls c="8">
          <tpl hier="1" item="6"/>
          <tpl hier="4" item="3"/>
          <tpl fld="3" item="27"/>
          <tpl fld="2" item="1"/>
          <tpl hier="9" item="1"/>
          <tpl hier="11" item="4"/>
          <tpl hier="12" item="7"/>
          <tpl fld="4" item="0"/>
        </tpls>
      </m>
      <m>
        <tpls c="8">
          <tpl hier="1" item="6"/>
          <tpl hier="4" item="3"/>
          <tpl fld="3" item="33"/>
          <tpl fld="2" item="1"/>
          <tpl hier="9" item="1"/>
          <tpl hier="11" item="4"/>
          <tpl hier="12" item="7"/>
          <tpl fld="4" item="0"/>
        </tpls>
      </m>
      <m>
        <tpls c="8">
          <tpl hier="1" item="6"/>
          <tpl hier="4" item="3"/>
          <tpl fld="3" item="18"/>
          <tpl fld="2" item="3"/>
          <tpl hier="9" item="1"/>
          <tpl hier="11" item="4"/>
          <tpl hier="12" item="7"/>
          <tpl fld="4" item="0"/>
        </tpls>
      </m>
      <m>
        <tpls c="8">
          <tpl hier="1" item="6"/>
          <tpl hier="4" item="3"/>
          <tpl fld="3" item="22"/>
          <tpl fld="2" item="3"/>
          <tpl hier="9" item="1"/>
          <tpl hier="11" item="4"/>
          <tpl hier="12" item="7"/>
          <tpl fld="4" item="0"/>
        </tpls>
      </m>
      <m>
        <tpls c="8">
          <tpl hier="1" item="6"/>
          <tpl hier="4" item="3"/>
          <tpl fld="3" item="17"/>
          <tpl fld="2" item="3"/>
          <tpl hier="9" item="1"/>
          <tpl hier="11" item="4"/>
          <tpl hier="12" item="7"/>
          <tpl fld="4" item="0"/>
        </tpls>
      </m>
      <m>
        <tpls c="8">
          <tpl hier="1" item="6"/>
          <tpl hier="4" item="3"/>
          <tpl fld="3" item="21"/>
          <tpl fld="2" item="3"/>
          <tpl hier="9" item="1"/>
          <tpl hier="11" item="4"/>
          <tpl hier="12" item="7"/>
          <tpl fld="4" item="0"/>
        </tpls>
      </m>
      <m>
        <tpls c="8">
          <tpl hier="1" item="6"/>
          <tpl hier="4" item="3"/>
          <tpl fld="3" item="8"/>
          <tpl fld="2" item="5"/>
          <tpl hier="9" item="1"/>
          <tpl hier="11" item="4"/>
          <tpl hier="12" item="7"/>
          <tpl fld="4" item="0"/>
        </tpls>
      </m>
      <m>
        <tpls c="8">
          <tpl hier="1" item="6"/>
          <tpl hier="4" item="3"/>
          <tpl fld="3" item="7"/>
          <tpl fld="2" item="5"/>
          <tpl hier="9" item="1"/>
          <tpl hier="11" item="4"/>
          <tpl hier="12" item="7"/>
          <tpl fld="4" item="0"/>
        </tpls>
      </m>
      <m>
        <tpls c="8">
          <tpl hier="1" item="6"/>
          <tpl hier="4" item="3"/>
          <tpl fld="3" item="6"/>
          <tpl fld="2" item="5"/>
          <tpl hier="9" item="1"/>
          <tpl hier="11" item="4"/>
          <tpl hier="12" item="7"/>
          <tpl fld="4" item="0"/>
        </tpls>
      </m>
      <m>
        <tpls c="8">
          <tpl hier="1" item="6"/>
          <tpl hier="4" item="3"/>
          <tpl fld="3" item="5"/>
          <tpl fld="2" item="5"/>
          <tpl hier="9" item="1"/>
          <tpl hier="11" item="4"/>
          <tpl hier="12" item="7"/>
          <tpl fld="4" item="0"/>
        </tpls>
      </m>
      <m>
        <tpls c="8">
          <tpl hier="1" item="6"/>
          <tpl hier="4" item="3"/>
          <tpl fld="3" item="56"/>
          <tpl fld="2" item="7"/>
          <tpl hier="9" item="1"/>
          <tpl hier="11" item="4"/>
          <tpl hier="12" item="7"/>
          <tpl fld="4" item="0"/>
        </tpls>
      </m>
      <m>
        <tpls c="8">
          <tpl hier="1" item="6"/>
          <tpl hier="4" item="3"/>
          <tpl fld="3" item="0"/>
          <tpl fld="2" item="7"/>
          <tpl hier="9" item="1"/>
          <tpl hier="11" item="4"/>
          <tpl hier="12" item="7"/>
          <tpl fld="4" item="0"/>
        </tpls>
      </m>
      <m>
        <tpls c="8">
          <tpl hier="1" item="6"/>
          <tpl hier="4" item="3"/>
          <tpl fld="3" item="55"/>
          <tpl fld="2" item="7"/>
          <tpl hier="9" item="1"/>
          <tpl hier="11" item="4"/>
          <tpl hier="12" item="7"/>
          <tpl fld="4" item="0"/>
        </tpls>
      </m>
      <m>
        <tpls c="8">
          <tpl hier="1" item="6"/>
          <tpl hier="4" item="3"/>
          <tpl fld="3" item="35"/>
          <tpl fld="1" item="0"/>
          <tpl hier="9" item="1"/>
          <tpl hier="11" item="4"/>
          <tpl hier="12" item="7"/>
          <tpl fld="4" item="0"/>
        </tpls>
      </m>
      <m>
        <tpls c="8">
          <tpl hier="1" item="6"/>
          <tpl hier="4" item="3"/>
          <tpl fld="3" item="40"/>
          <tpl fld="1" item="0"/>
          <tpl hier="9" item="1"/>
          <tpl hier="11" item="4"/>
          <tpl hier="12" item="7"/>
          <tpl fld="4" item="0"/>
        </tpls>
      </m>
      <m>
        <tpls c="8">
          <tpl hier="1" item="6"/>
          <tpl hier="4" item="3"/>
          <tpl fld="3" item="50"/>
          <tpl fld="1" item="0"/>
          <tpl hier="9" item="1"/>
          <tpl hier="11" item="4"/>
          <tpl hier="12" item="7"/>
          <tpl fld="4" item="0"/>
        </tpls>
      </m>
      <m>
        <tpls c="8">
          <tpl hier="1" item="6"/>
          <tpl hier="4" item="3"/>
          <tpl fld="3" item="49"/>
          <tpl fld="1" item="0"/>
          <tpl hier="9" item="1"/>
          <tpl hier="11" item="4"/>
          <tpl hier="12" item="7"/>
          <tpl fld="4" item="0"/>
        </tpls>
      </m>
      <m>
        <tpls c="8">
          <tpl hier="1" item="6"/>
          <tpl hier="4" item="3"/>
          <tpl fld="3" item="18"/>
          <tpl fld="2" item="32"/>
          <tpl hier="9" item="1"/>
          <tpl hier="11" item="4"/>
          <tpl hier="12" item="7"/>
          <tpl fld="4" item="0"/>
        </tpls>
      </m>
      <m>
        <tpls c="8">
          <tpl hier="1" item="6"/>
          <tpl hier="4" item="3"/>
          <tpl fld="3" item="22"/>
          <tpl fld="2" item="32"/>
          <tpl hier="9" item="1"/>
          <tpl hier="11" item="4"/>
          <tpl hier="12" item="7"/>
          <tpl fld="4" item="0"/>
        </tpls>
      </m>
      <m>
        <tpls c="8">
          <tpl hier="1" item="6"/>
          <tpl hier="4" item="3"/>
          <tpl fld="3" item="17"/>
          <tpl fld="2" item="32"/>
          <tpl hier="9" item="1"/>
          <tpl hier="11" item="4"/>
          <tpl hier="12" item="7"/>
          <tpl fld="4" item="0"/>
        </tpls>
      </m>
      <m>
        <tpls c="8">
          <tpl hier="1" item="6"/>
          <tpl hier="4" item="3"/>
          <tpl fld="3" item="21"/>
          <tpl fld="2" item="32"/>
          <tpl hier="9" item="1"/>
          <tpl hier="11" item="4"/>
          <tpl hier="12" item="7"/>
          <tpl fld="4" item="0"/>
        </tpls>
      </m>
      <m>
        <tpls c="8">
          <tpl hier="1" item="6"/>
          <tpl hier="4" item="3"/>
          <tpl fld="3" item="8"/>
          <tpl fld="2" item="9"/>
          <tpl hier="9" item="1"/>
          <tpl hier="11" item="4"/>
          <tpl hier="12" item="7"/>
          <tpl fld="4" item="0"/>
        </tpls>
      </m>
      <m>
        <tpls c="8">
          <tpl hier="1" item="6"/>
          <tpl hier="4" item="3"/>
          <tpl fld="3" item="7"/>
          <tpl fld="2" item="9"/>
          <tpl hier="9" item="1"/>
          <tpl hier="11" item="4"/>
          <tpl hier="12" item="7"/>
          <tpl fld="4" item="0"/>
        </tpls>
      </m>
      <m>
        <tpls c="8">
          <tpl hier="1" item="6"/>
          <tpl hier="4" item="3"/>
          <tpl fld="3" item="6"/>
          <tpl fld="2" item="9"/>
          <tpl hier="9" item="1"/>
          <tpl hier="11" item="4"/>
          <tpl hier="12" item="7"/>
          <tpl fld="4" item="0"/>
        </tpls>
      </m>
      <m>
        <tpls c="8">
          <tpl hier="1" item="6"/>
          <tpl hier="4" item="3"/>
          <tpl fld="3" item="5"/>
          <tpl fld="2" item="9"/>
          <tpl hier="9" item="1"/>
          <tpl hier="11" item="4"/>
          <tpl hier="12" item="7"/>
          <tpl fld="4" item="0"/>
        </tpls>
      </m>
      <m>
        <tpls c="8">
          <tpl hier="1" item="6"/>
          <tpl hier="4" item="3"/>
          <tpl fld="3" item="56"/>
          <tpl fld="2" item="11"/>
          <tpl hier="9" item="1"/>
          <tpl hier="11" item="4"/>
          <tpl hier="12" item="7"/>
          <tpl fld="4" item="0"/>
        </tpls>
      </m>
      <m>
        <tpls c="8">
          <tpl hier="1" item="6"/>
          <tpl hier="4" item="3"/>
          <tpl fld="3" item="0"/>
          <tpl fld="2" item="11"/>
          <tpl hier="9" item="1"/>
          <tpl hier="11" item="4"/>
          <tpl hier="12" item="7"/>
          <tpl fld="4" item="0"/>
        </tpls>
      </m>
      <m>
        <tpls c="8">
          <tpl hier="1" item="6"/>
          <tpl hier="4" item="3"/>
          <tpl fld="3" item="55"/>
          <tpl fld="2" item="11"/>
          <tpl hier="9" item="1"/>
          <tpl hier="11" item="4"/>
          <tpl hier="12" item="7"/>
          <tpl fld="4" item="0"/>
        </tpls>
      </m>
      <m>
        <tpls c="8">
          <tpl hier="1" item="6"/>
          <tpl hier="4" item="3"/>
          <tpl fld="3" item="35"/>
          <tpl fld="2" item="15"/>
          <tpl hier="9" item="1"/>
          <tpl hier="11" item="4"/>
          <tpl hier="12" item="7"/>
          <tpl fld="4" item="0"/>
        </tpls>
      </m>
      <m>
        <tpls c="8">
          <tpl hier="1" item="6"/>
          <tpl hier="4" item="3"/>
          <tpl fld="3" item="40"/>
          <tpl fld="2" item="15"/>
          <tpl hier="9" item="1"/>
          <tpl hier="11" item="4"/>
          <tpl hier="12" item="7"/>
          <tpl fld="4" item="0"/>
        </tpls>
      </m>
      <m>
        <tpls c="8">
          <tpl hier="1" item="6"/>
          <tpl hier="4" item="3"/>
          <tpl fld="3" item="50"/>
          <tpl fld="2" item="15"/>
          <tpl hier="9" item="1"/>
          <tpl hier="11" item="4"/>
          <tpl hier="12" item="7"/>
          <tpl fld="4" item="0"/>
        </tpls>
      </m>
      <m>
        <tpls c="8">
          <tpl hier="1" item="6"/>
          <tpl hier="4" item="3"/>
          <tpl fld="3" item="49"/>
          <tpl fld="2" item="15"/>
          <tpl hier="9" item="1"/>
          <tpl hier="11" item="4"/>
          <tpl hier="12" item="7"/>
          <tpl fld="4" item="0"/>
        </tpls>
      </m>
      <m>
        <tpls c="8">
          <tpl hier="1" item="6"/>
          <tpl hier="4" item="3"/>
          <tpl fld="3" item="37"/>
          <tpl fld="2" item="19"/>
          <tpl hier="9" item="1"/>
          <tpl hier="11" item="4"/>
          <tpl hier="12" item="7"/>
          <tpl fld="4" item="0"/>
        </tpls>
      </m>
      <m>
        <tpls c="8">
          <tpl hier="1" item="6"/>
          <tpl hier="4" item="3"/>
          <tpl fld="3" item="39"/>
          <tpl fld="2" item="19"/>
          <tpl hier="9" item="1"/>
          <tpl hier="11" item="4"/>
          <tpl hier="12" item="7"/>
          <tpl fld="4" item="0"/>
        </tpls>
      </m>
      <m>
        <tpls c="8">
          <tpl hier="1" item="6"/>
          <tpl hier="4" item="3"/>
          <tpl fld="3" item="28"/>
          <tpl fld="2" item="19"/>
          <tpl hier="9" item="1"/>
          <tpl hier="11" item="4"/>
          <tpl hier="12" item="7"/>
          <tpl fld="4" item="0"/>
        </tpls>
      </m>
      <m>
        <tpls c="8">
          <tpl hier="1" item="6"/>
          <tpl hier="4" item="3"/>
          <tpl fld="3" item="19"/>
          <tpl fld="2" item="19"/>
          <tpl hier="9" item="1"/>
          <tpl hier="11" item="4"/>
          <tpl hier="12" item="7"/>
          <tpl fld="4" item="0"/>
        </tpls>
      </m>
      <m>
        <tpls c="8">
          <tpl hier="1" item="6"/>
          <tpl hier="4" item="3"/>
          <tpl fld="3" item="26"/>
          <tpl fld="2" item="2"/>
          <tpl hier="9" item="1"/>
          <tpl hier="11" item="4"/>
          <tpl hier="12" item="7"/>
          <tpl fld="4" item="0"/>
        </tpls>
      </m>
      <m>
        <tpls c="8">
          <tpl hier="1" item="6"/>
          <tpl hier="4" item="3"/>
          <tpl fld="3" item="25"/>
          <tpl fld="2" item="2"/>
          <tpl hier="9" item="1"/>
          <tpl hier="11" item="4"/>
          <tpl hier="12" item="7"/>
          <tpl fld="4" item="0"/>
        </tpls>
      </m>
      <m>
        <tpls c="8">
          <tpl hier="1" item="6"/>
          <tpl hier="4" item="3"/>
          <tpl fld="3" item="24"/>
          <tpl fld="2" item="2"/>
          <tpl hier="9" item="1"/>
          <tpl hier="11" item="4"/>
          <tpl hier="12" item="7"/>
          <tpl fld="4" item="0"/>
        </tpls>
      </m>
      <m>
        <tpls c="8">
          <tpl hier="1" item="6"/>
          <tpl hier="4" item="3"/>
          <tpl fld="3" item="23"/>
          <tpl fld="2" item="2"/>
          <tpl hier="9" item="1"/>
          <tpl hier="11" item="4"/>
          <tpl hier="12" item="7"/>
          <tpl fld="4" item="0"/>
        </tpls>
      </m>
      <m>
        <tpls c="8">
          <tpl hier="1" item="6"/>
          <tpl hier="4" item="3"/>
          <tpl fld="3" item="10"/>
          <tpl fld="2" item="4"/>
          <tpl hier="9" item="1"/>
          <tpl hier="11" item="4"/>
          <tpl hier="12" item="7"/>
          <tpl fld="4" item="0"/>
        </tpls>
      </m>
      <m>
        <tpls c="8">
          <tpl hier="1" item="6"/>
          <tpl hier="4" item="3"/>
          <tpl fld="3" item="12"/>
          <tpl fld="2" item="4"/>
          <tpl hier="9" item="1"/>
          <tpl hier="11" item="4"/>
          <tpl hier="12" item="7"/>
          <tpl fld="4" item="0"/>
        </tpls>
      </m>
      <m>
        <tpls c="8">
          <tpl hier="1" item="6"/>
          <tpl hier="4" item="3"/>
          <tpl fld="3" item="11"/>
          <tpl fld="2" item="4"/>
          <tpl hier="9" item="1"/>
          <tpl hier="11" item="4"/>
          <tpl hier="12" item="7"/>
          <tpl fld="4" item="0"/>
        </tpls>
      </m>
      <m>
        <tpls c="8">
          <tpl hier="1" item="6"/>
          <tpl hier="4" item="3"/>
          <tpl fld="3" item="9"/>
          <tpl fld="2" item="4"/>
          <tpl hier="9" item="1"/>
          <tpl hier="11" item="4"/>
          <tpl hier="12" item="7"/>
          <tpl fld="4" item="0"/>
        </tpls>
      </m>
      <m>
        <tpls c="8">
          <tpl hier="1" item="6"/>
          <tpl hier="4" item="3"/>
          <tpl fld="3" item="57"/>
          <tpl fld="2" item="6"/>
          <tpl hier="9" item="1"/>
          <tpl hier="11" item="4"/>
          <tpl hier="12" item="7"/>
          <tpl fld="4" item="0"/>
        </tpls>
      </m>
      <m>
        <tpls c="8">
          <tpl hier="1" item="6"/>
          <tpl hier="4" item="3"/>
          <tpl fld="3" item="3"/>
          <tpl fld="2" item="6"/>
          <tpl hier="9" item="1"/>
          <tpl hier="11" item="4"/>
          <tpl hier="12" item="7"/>
          <tpl fld="4" item="0"/>
        </tpls>
      </m>
      <m>
        <tpls c="8">
          <tpl hier="1" item="6"/>
          <tpl hier="4" item="3"/>
          <tpl fld="3" item="1"/>
          <tpl fld="2" item="6"/>
          <tpl hier="9" item="1"/>
          <tpl hier="11" item="4"/>
          <tpl hier="12" item="7"/>
          <tpl fld="4" item="0"/>
        </tpls>
      </m>
      <m>
        <tpls c="8">
          <tpl hier="1" item="6"/>
          <tpl hier="4" item="3"/>
          <tpl fld="3" item="20"/>
          <tpl fld="2" item="8"/>
          <tpl hier="9" item="1"/>
          <tpl hier="11" item="4"/>
          <tpl hier="12" item="7"/>
          <tpl fld="4" item="0"/>
        </tpls>
      </m>
      <m>
        <tpls c="8">
          <tpl hier="1" item="6"/>
          <tpl hier="4" item="3"/>
          <tpl fld="3" item="51"/>
          <tpl fld="2" item="8"/>
          <tpl hier="9" item="1"/>
          <tpl hier="11" item="4"/>
          <tpl hier="12" item="7"/>
          <tpl fld="4" item="0"/>
        </tpls>
      </m>
      <m>
        <tpls c="8">
          <tpl hier="1" item="6"/>
          <tpl hier="4" item="3"/>
          <tpl fld="3" item="38"/>
          <tpl fld="2" item="8"/>
          <tpl hier="9" item="1"/>
          <tpl hier="11" item="4"/>
          <tpl hier="12" item="7"/>
          <tpl fld="4" item="0"/>
        </tpls>
      </m>
      <m>
        <tpls c="8">
          <tpl hier="1" item="6"/>
          <tpl hier="4" item="3"/>
          <tpl fld="3" item="44"/>
          <tpl fld="2" item="0"/>
          <tpl hier="9" item="1"/>
          <tpl hier="11" item="4"/>
          <tpl hier="12" item="7"/>
          <tpl fld="4" item="0"/>
        </tpls>
      </m>
      <m>
        <tpls c="8">
          <tpl hier="1" item="6"/>
          <tpl hier="4" item="3"/>
          <tpl fld="3" item="43"/>
          <tpl fld="2" item="0"/>
          <tpl hier="9" item="1"/>
          <tpl hier="11" item="4"/>
          <tpl hier="12" item="7"/>
          <tpl fld="4" item="0"/>
        </tpls>
      </m>
      <m>
        <tpls c="8">
          <tpl hier="1" item="6"/>
          <tpl hier="4" item="3"/>
          <tpl fld="3" item="42"/>
          <tpl fld="2" item="0"/>
          <tpl hier="9" item="1"/>
          <tpl hier="11" item="4"/>
          <tpl hier="12" item="7"/>
          <tpl fld="4" item="0"/>
        </tpls>
      </m>
      <m>
        <tpls c="8">
          <tpl hier="1" item="6"/>
          <tpl hier="4" item="3"/>
          <tpl fld="3" item="41"/>
          <tpl fld="2" item="0"/>
          <tpl hier="9" item="1"/>
          <tpl hier="11" item="4"/>
          <tpl hier="12" item="7"/>
          <tpl fld="4" item="0"/>
        </tpls>
      </m>
      <m>
        <tpls c="8">
          <tpl hier="1" item="6"/>
          <tpl hier="4" item="3"/>
          <tpl fld="3" item="32"/>
          <tpl fld="2" item="1"/>
          <tpl hier="9" item="1"/>
          <tpl hier="11" item="4"/>
          <tpl hier="12" item="7"/>
          <tpl fld="4" item="0"/>
        </tpls>
      </m>
      <m>
        <tpls c="8">
          <tpl hier="1" item="6"/>
          <tpl hier="4" item="3"/>
          <tpl fld="3" item="31"/>
          <tpl fld="2" item="1"/>
          <tpl hier="9" item="1"/>
          <tpl hier="11" item="4"/>
          <tpl hier="12" item="7"/>
          <tpl fld="4" item="0"/>
        </tpls>
      </m>
      <m>
        <tpls c="8">
          <tpl hier="1" item="6"/>
          <tpl hier="4" item="3"/>
          <tpl fld="3" item="30"/>
          <tpl fld="2" item="1"/>
          <tpl hier="9" item="1"/>
          <tpl hier="11" item="4"/>
          <tpl hier="12" item="7"/>
          <tpl fld="4" item="0"/>
        </tpls>
      </m>
      <m>
        <tpls c="8">
          <tpl hier="1" item="6"/>
          <tpl hier="4" item="3"/>
          <tpl fld="3" item="29"/>
          <tpl fld="2" item="1"/>
          <tpl hier="9" item="1"/>
          <tpl hier="11" item="4"/>
          <tpl hier="12" item="7"/>
          <tpl fld="4" item="0"/>
        </tpls>
      </m>
      <m>
        <tpls c="8">
          <tpl hier="1" item="6"/>
          <tpl hier="4" item="3"/>
          <tpl fld="3" item="16"/>
          <tpl fld="2" item="3"/>
          <tpl hier="9" item="1"/>
          <tpl hier="11" item="4"/>
          <tpl hier="12" item="7"/>
          <tpl fld="4" item="0"/>
        </tpls>
      </m>
      <m>
        <tpls c="8">
          <tpl hier="1" item="6"/>
          <tpl hier="4" item="3"/>
          <tpl fld="3" item="15"/>
          <tpl fld="2" item="3"/>
          <tpl hier="9" item="1"/>
          <tpl hier="11" item="4"/>
          <tpl hier="12" item="7"/>
          <tpl fld="4" item="0"/>
        </tpls>
      </m>
      <m>
        <tpls c="8">
          <tpl hier="1" item="6"/>
          <tpl hier="4" item="3"/>
          <tpl fld="3" item="14"/>
          <tpl fld="2" item="3"/>
          <tpl hier="9" item="1"/>
          <tpl hier="11" item="4"/>
          <tpl hier="12" item="7"/>
          <tpl fld="4" item="0"/>
        </tpls>
      </m>
      <m>
        <tpls c="8">
          <tpl hier="1" item="6"/>
          <tpl hier="4" item="3"/>
          <tpl fld="3" item="13"/>
          <tpl fld="2" item="3"/>
          <tpl hier="9" item="1"/>
          <tpl hier="11" item="4"/>
          <tpl hier="12" item="7"/>
          <tpl fld="4" item="0"/>
        </tpls>
      </m>
      <m>
        <tpls c="8">
          <tpl hier="1" item="6"/>
          <tpl hier="4" item="3"/>
          <tpl fld="3" item="4"/>
          <tpl fld="2" item="5"/>
          <tpl hier="9" item="1"/>
          <tpl hier="11" item="4"/>
          <tpl hier="12" item="7"/>
          <tpl fld="4" item="0"/>
        </tpls>
      </m>
      <m>
        <tpls c="8">
          <tpl hier="1" item="6"/>
          <tpl hier="4" item="3"/>
          <tpl fld="3" item="58"/>
          <tpl fld="2" item="5"/>
          <tpl hier="9" item="1"/>
          <tpl hier="11" item="4"/>
          <tpl hier="12" item="7"/>
          <tpl fld="4" item="0"/>
        </tpls>
      </m>
      <m>
        <tpls c="8">
          <tpl hier="1" item="6"/>
          <tpl hier="4" item="3"/>
          <tpl fld="3" item="2"/>
          <tpl fld="2" item="5"/>
          <tpl hier="9" item="1"/>
          <tpl hier="11" item="4"/>
          <tpl hier="12" item="7"/>
          <tpl fld="4" item="0"/>
        </tpls>
      </m>
      <m>
        <tpls c="8">
          <tpl hier="1" item="6"/>
          <tpl hier="4" item="3"/>
          <tpl fld="3" item="54"/>
          <tpl fld="2" item="7"/>
          <tpl hier="9" item="1"/>
          <tpl hier="11" item="4"/>
          <tpl hier="12" item="7"/>
          <tpl fld="4" item="0"/>
        </tpls>
      </m>
      <m>
        <tpls c="8">
          <tpl hier="1" item="6"/>
          <tpl hier="4" item="3"/>
          <tpl fld="3" item="53"/>
          <tpl fld="2" item="7"/>
          <tpl hier="9" item="1"/>
          <tpl hier="11" item="4"/>
          <tpl hier="12" item="7"/>
          <tpl fld="4" item="0"/>
        </tpls>
      </m>
      <m>
        <tpls c="8">
          <tpl hier="1" item="6"/>
          <tpl hier="4" item="3"/>
          <tpl fld="3" item="52"/>
          <tpl fld="2" item="7"/>
          <tpl hier="9" item="1"/>
          <tpl hier="11" item="4"/>
          <tpl hier="12" item="7"/>
          <tpl fld="4" item="0"/>
        </tpls>
      </m>
      <m>
        <tpls c="8">
          <tpl hier="1" item="6"/>
          <tpl hier="4" item="3"/>
          <tpl fld="3" item="48"/>
          <tpl fld="1" item="0"/>
          <tpl hier="9" item="1"/>
          <tpl hier="11" item="4"/>
          <tpl hier="12" item="7"/>
          <tpl fld="4" item="0"/>
        </tpls>
      </m>
      <m>
        <tpls c="8">
          <tpl hier="1" item="6"/>
          <tpl hier="4" item="3"/>
          <tpl fld="3" item="46"/>
          <tpl fld="1" item="0"/>
          <tpl hier="9" item="1"/>
          <tpl hier="11" item="4"/>
          <tpl hier="12" item="7"/>
          <tpl fld="4" item="0"/>
        </tpls>
      </m>
      <m>
        <tpls c="8">
          <tpl hier="1" item="6"/>
          <tpl hier="4" item="3"/>
          <tpl fld="3" item="45"/>
          <tpl fld="1" item="0"/>
          <tpl hier="9" item="1"/>
          <tpl hier="11" item="4"/>
          <tpl hier="12" item="7"/>
          <tpl fld="4" item="0"/>
        </tpls>
      </m>
      <m>
        <tpls c="8">
          <tpl hier="1" item="6"/>
          <tpl hier="4" item="3"/>
          <tpl fld="3" item="47"/>
          <tpl fld="1" item="0"/>
          <tpl hier="9" item="1"/>
          <tpl hier="11" item="4"/>
          <tpl hier="12" item="7"/>
          <tpl fld="4" item="0"/>
        </tpls>
      </m>
      <m>
        <tpls c="8">
          <tpl hier="1" item="6"/>
          <tpl hier="4" item="3"/>
          <tpl fld="3" item="16"/>
          <tpl fld="2" item="32"/>
          <tpl hier="9" item="1"/>
          <tpl hier="11" item="4"/>
          <tpl hier="12" item="7"/>
          <tpl fld="4" item="0"/>
        </tpls>
      </m>
      <m>
        <tpls c="8">
          <tpl hier="1" item="6"/>
          <tpl hier="4" item="3"/>
          <tpl fld="3" item="15"/>
          <tpl fld="2" item="32"/>
          <tpl hier="9" item="1"/>
          <tpl hier="11" item="4"/>
          <tpl hier="12" item="7"/>
          <tpl fld="4" item="0"/>
        </tpls>
      </m>
      <m>
        <tpls c="8">
          <tpl hier="1" item="6"/>
          <tpl hier="4" item="3"/>
          <tpl fld="3" item="14"/>
          <tpl fld="2" item="32"/>
          <tpl hier="9" item="1"/>
          <tpl hier="11" item="4"/>
          <tpl hier="12" item="7"/>
          <tpl fld="4" item="0"/>
        </tpls>
      </m>
      <m>
        <tpls c="8">
          <tpl hier="1" item="6"/>
          <tpl hier="4" item="3"/>
          <tpl fld="3" item="13"/>
          <tpl fld="2" item="32"/>
          <tpl hier="9" item="1"/>
          <tpl hier="11" item="4"/>
          <tpl hier="12" item="7"/>
          <tpl fld="4" item="0"/>
        </tpls>
      </m>
      <m>
        <tpls c="8">
          <tpl hier="1" item="6"/>
          <tpl hier="4" item="3"/>
          <tpl fld="3" item="4"/>
          <tpl fld="2" item="9"/>
          <tpl hier="9" item="1"/>
          <tpl hier="11" item="4"/>
          <tpl hier="12" item="7"/>
          <tpl fld="4" item="0"/>
        </tpls>
      </m>
      <m>
        <tpls c="8">
          <tpl hier="1" item="6"/>
          <tpl hier="4" item="3"/>
          <tpl fld="3" item="58"/>
          <tpl fld="2" item="9"/>
          <tpl hier="9" item="1"/>
          <tpl hier="11" item="4"/>
          <tpl hier="12" item="7"/>
          <tpl fld="4" item="0"/>
        </tpls>
      </m>
      <m>
        <tpls c="8">
          <tpl hier="1" item="6"/>
          <tpl hier="4" item="3"/>
          <tpl fld="3" item="2"/>
          <tpl fld="2" item="9"/>
          <tpl hier="9" item="1"/>
          <tpl hier="11" item="4"/>
          <tpl hier="12" item="7"/>
          <tpl fld="4" item="0"/>
        </tpls>
      </m>
      <m>
        <tpls c="8">
          <tpl hier="1" item="6"/>
          <tpl hier="4" item="3"/>
          <tpl fld="3" item="54"/>
          <tpl fld="2" item="11"/>
          <tpl hier="9" item="1"/>
          <tpl hier="11" item="4"/>
          <tpl hier="12" item="7"/>
          <tpl fld="4" item="0"/>
        </tpls>
      </m>
      <m>
        <tpls c="8">
          <tpl hier="1" item="6"/>
          <tpl hier="4" item="3"/>
          <tpl fld="3" item="53"/>
          <tpl fld="2" item="11"/>
          <tpl hier="9" item="1"/>
          <tpl hier="11" item="4"/>
          <tpl hier="12" item="7"/>
          <tpl fld="4" item="0"/>
        </tpls>
      </m>
      <m>
        <tpls c="8">
          <tpl hier="1" item="6"/>
          <tpl hier="4" item="3"/>
          <tpl fld="3" item="52"/>
          <tpl fld="2" item="11"/>
          <tpl hier="9" item="1"/>
          <tpl hier="11" item="4"/>
          <tpl hier="12" item="7"/>
          <tpl fld="4" item="0"/>
        </tpls>
      </m>
      <m>
        <tpls c="8">
          <tpl hier="1" item="6"/>
          <tpl hier="4" item="3"/>
          <tpl fld="3" item="48"/>
          <tpl fld="2" item="15"/>
          <tpl hier="9" item="1"/>
          <tpl hier="11" item="4"/>
          <tpl hier="12" item="7"/>
          <tpl fld="4" item="0"/>
        </tpls>
      </m>
      <m>
        <tpls c="8">
          <tpl hier="1" item="6"/>
          <tpl hier="4" item="3"/>
          <tpl fld="3" item="46"/>
          <tpl fld="2" item="15"/>
          <tpl hier="9" item="1"/>
          <tpl hier="11" item="4"/>
          <tpl hier="12" item="7"/>
          <tpl fld="4" item="0"/>
        </tpls>
      </m>
      <m>
        <tpls c="8">
          <tpl hier="1" item="6"/>
          <tpl hier="4" item="3"/>
          <tpl fld="3" item="45"/>
          <tpl fld="2" item="15"/>
          <tpl hier="9" item="1"/>
          <tpl hier="11" item="4"/>
          <tpl hier="12" item="7"/>
          <tpl fld="4" item="0"/>
        </tpls>
      </m>
      <m>
        <tpls c="8">
          <tpl hier="1" item="6"/>
          <tpl hier="4" item="3"/>
          <tpl fld="3" item="47"/>
          <tpl fld="2" item="15"/>
          <tpl hier="9" item="1"/>
          <tpl hier="11" item="4"/>
          <tpl hier="12" item="7"/>
          <tpl fld="4" item="0"/>
        </tpls>
      </m>
      <m>
        <tpls c="8">
          <tpl hier="1" item="6"/>
          <tpl hier="4" item="3"/>
          <tpl fld="3" item="34"/>
          <tpl fld="2" item="19"/>
          <tpl hier="9" item="1"/>
          <tpl hier="11" item="4"/>
          <tpl hier="12" item="7"/>
          <tpl fld="4" item="0"/>
        </tpls>
      </m>
      <m>
        <tpls c="8">
          <tpl hier="1" item="6"/>
          <tpl hier="4" item="3"/>
          <tpl fld="3" item="36"/>
          <tpl fld="2" item="19"/>
          <tpl hier="9" item="1"/>
          <tpl hier="11" item="4"/>
          <tpl hier="12" item="7"/>
          <tpl fld="4" item="0"/>
        </tpls>
      </m>
      <m>
        <tpls c="8">
          <tpl hier="1" item="6"/>
          <tpl hier="4" item="3"/>
          <tpl fld="3" item="27"/>
          <tpl fld="2" item="19"/>
          <tpl hier="9" item="1"/>
          <tpl hier="11" item="4"/>
          <tpl hier="12" item="7"/>
          <tpl fld="4" item="0"/>
        </tpls>
      </m>
      <m>
        <tpls c="8">
          <tpl hier="1" item="6"/>
          <tpl hier="4" item="3"/>
          <tpl fld="3" item="33"/>
          <tpl fld="2" item="19"/>
          <tpl hier="9" item="1"/>
          <tpl hier="11" item="4"/>
          <tpl hier="12" item="7"/>
          <tpl fld="4" item="0"/>
        </tpls>
      </m>
      <m>
        <tpls c="8">
          <tpl hier="1" item="6"/>
          <tpl hier="4" item="3"/>
          <tpl fld="3" item="18"/>
          <tpl fld="2" item="2"/>
          <tpl hier="9" item="1"/>
          <tpl hier="11" item="4"/>
          <tpl hier="12" item="7"/>
          <tpl fld="4" item="0"/>
        </tpls>
      </m>
      <m>
        <tpls c="8">
          <tpl hier="1" item="6"/>
          <tpl hier="4" item="3"/>
          <tpl fld="3" item="22"/>
          <tpl fld="2" item="2"/>
          <tpl hier="9" item="1"/>
          <tpl hier="11" item="4"/>
          <tpl hier="12" item="7"/>
          <tpl fld="4" item="0"/>
        </tpls>
      </m>
      <m>
        <tpls c="8">
          <tpl hier="1" item="6"/>
          <tpl hier="4" item="3"/>
          <tpl fld="3" item="17"/>
          <tpl fld="2" item="2"/>
          <tpl hier="9" item="1"/>
          <tpl hier="11" item="4"/>
          <tpl hier="12" item="7"/>
          <tpl fld="4" item="0"/>
        </tpls>
      </m>
      <m>
        <tpls c="8">
          <tpl hier="1" item="6"/>
          <tpl hier="4" item="3"/>
          <tpl fld="3" item="21"/>
          <tpl fld="2" item="2"/>
          <tpl hier="9" item="1"/>
          <tpl hier="11" item="4"/>
          <tpl hier="12" item="7"/>
          <tpl fld="4" item="0"/>
        </tpls>
      </m>
      <m>
        <tpls c="8">
          <tpl hier="1" item="6"/>
          <tpl hier="4" item="3"/>
          <tpl fld="3" item="8"/>
          <tpl fld="2" item="4"/>
          <tpl hier="9" item="1"/>
          <tpl hier="11" item="4"/>
          <tpl hier="12" item="7"/>
          <tpl fld="4" item="0"/>
        </tpls>
      </m>
      <m>
        <tpls c="8">
          <tpl hier="1" item="6"/>
          <tpl hier="4" item="3"/>
          <tpl fld="3" item="7"/>
          <tpl fld="2" item="4"/>
          <tpl hier="9" item="1"/>
          <tpl hier="11" item="4"/>
          <tpl hier="12" item="7"/>
          <tpl fld="4" item="0"/>
        </tpls>
      </m>
      <m>
        <tpls c="8">
          <tpl hier="1" item="6"/>
          <tpl hier="4" item="3"/>
          <tpl fld="3" item="6"/>
          <tpl fld="2" item="4"/>
          <tpl hier="9" item="1"/>
          <tpl hier="11" item="4"/>
          <tpl hier="12" item="7"/>
          <tpl fld="4" item="0"/>
        </tpls>
      </m>
      <m>
        <tpls c="8">
          <tpl hier="1" item="6"/>
          <tpl hier="4" item="3"/>
          <tpl fld="3" item="5"/>
          <tpl fld="2" item="4"/>
          <tpl hier="9" item="1"/>
          <tpl hier="11" item="4"/>
          <tpl hier="12" item="7"/>
          <tpl fld="4" item="0"/>
        </tpls>
      </m>
      <m>
        <tpls c="8">
          <tpl hier="1" item="6"/>
          <tpl hier="4" item="3"/>
          <tpl fld="3" item="56"/>
          <tpl fld="2" item="6"/>
          <tpl hier="9" item="1"/>
          <tpl hier="11" item="4"/>
          <tpl hier="12" item="7"/>
          <tpl fld="4" item="0"/>
        </tpls>
      </m>
      <m>
        <tpls c="8">
          <tpl hier="1" item="6"/>
          <tpl hier="4" item="3"/>
          <tpl fld="3" item="0"/>
          <tpl fld="2" item="6"/>
          <tpl hier="9" item="1"/>
          <tpl hier="11" item="4"/>
          <tpl hier="12" item="7"/>
          <tpl fld="4" item="0"/>
        </tpls>
      </m>
      <m>
        <tpls c="8">
          <tpl hier="1" item="6"/>
          <tpl hier="4" item="3"/>
          <tpl fld="3" item="55"/>
          <tpl fld="2" item="6"/>
          <tpl hier="9" item="1"/>
          <tpl hier="11" item="4"/>
          <tpl hier="12" item="7"/>
          <tpl fld="4" item="0"/>
        </tpls>
      </m>
      <m>
        <tpls c="8">
          <tpl hier="1" item="6"/>
          <tpl hier="4" item="3"/>
          <tpl fld="3" item="35"/>
          <tpl fld="2" item="8"/>
          <tpl hier="9" item="1"/>
          <tpl hier="11" item="4"/>
          <tpl hier="12" item="7"/>
          <tpl fld="4" item="0"/>
        </tpls>
      </m>
      <m>
        <tpls c="8">
          <tpl hier="1" item="6"/>
          <tpl hier="4" item="3"/>
          <tpl fld="3" item="40"/>
          <tpl fld="2" item="8"/>
          <tpl hier="9" item="1"/>
          <tpl hier="11" item="4"/>
          <tpl hier="12" item="7"/>
          <tpl fld="4" item="0"/>
        </tpls>
      </m>
      <m>
        <tpls c="8">
          <tpl hier="1" item="6"/>
          <tpl hier="4" item="3"/>
          <tpl fld="3" item="50"/>
          <tpl fld="2" item="8"/>
          <tpl hier="9" item="1"/>
          <tpl hier="11" item="4"/>
          <tpl hier="12" item="7"/>
          <tpl fld="4" item="0"/>
        </tpls>
      </m>
      <m>
        <tpls c="8">
          <tpl hier="1" item="6"/>
          <tpl hier="4" item="3"/>
          <tpl fld="3" item="49"/>
          <tpl fld="2" item="8"/>
          <tpl hier="9" item="1"/>
          <tpl hier="11" item="4"/>
          <tpl hier="12" item="7"/>
          <tpl fld="4" item="0"/>
        </tpls>
      </m>
      <m>
        <tpls c="8">
          <tpl hier="1" item="6"/>
          <tpl hier="4" item="3"/>
          <tpl fld="3" item="37"/>
          <tpl fld="2" item="0"/>
          <tpl hier="9" item="1"/>
          <tpl hier="11" item="4"/>
          <tpl hier="12" item="7"/>
          <tpl fld="4" item="0"/>
        </tpls>
      </m>
      <m>
        <tpls c="8">
          <tpl hier="1" item="6"/>
          <tpl hier="4" item="3"/>
          <tpl fld="3" item="39"/>
          <tpl fld="2" item="0"/>
          <tpl hier="9" item="1"/>
          <tpl hier="11" item="4"/>
          <tpl hier="12" item="7"/>
          <tpl fld="4" item="0"/>
        </tpls>
      </m>
      <m>
        <tpls c="8">
          <tpl hier="1" item="6"/>
          <tpl hier="4" item="3"/>
          <tpl fld="3" item="28"/>
          <tpl fld="2" item="0"/>
          <tpl hier="9" item="1"/>
          <tpl hier="11" item="4"/>
          <tpl hier="12" item="7"/>
          <tpl fld="4" item="0"/>
        </tpls>
      </m>
      <m>
        <tpls c="8">
          <tpl hier="1" item="6"/>
          <tpl hier="4" item="3"/>
          <tpl fld="3" item="19"/>
          <tpl fld="2" item="0"/>
          <tpl hier="9" item="1"/>
          <tpl hier="11" item="4"/>
          <tpl hier="12" item="7"/>
          <tpl fld="4" item="0"/>
        </tpls>
      </m>
      <m>
        <tpls c="8">
          <tpl hier="1" item="6"/>
          <tpl hier="4" item="3"/>
          <tpl fld="3" item="26"/>
          <tpl fld="2" item="1"/>
          <tpl hier="9" item="1"/>
          <tpl hier="11" item="4"/>
          <tpl hier="12" item="7"/>
          <tpl fld="4" item="0"/>
        </tpls>
      </m>
      <m>
        <tpls c="8">
          <tpl hier="1" item="6"/>
          <tpl hier="4" item="3"/>
          <tpl fld="3" item="25"/>
          <tpl fld="2" item="1"/>
          <tpl hier="9" item="1"/>
          <tpl hier="11" item="4"/>
          <tpl hier="12" item="7"/>
          <tpl fld="4" item="0"/>
        </tpls>
      </m>
      <m>
        <tpls c="8">
          <tpl hier="1" item="6"/>
          <tpl hier="4" item="3"/>
          <tpl fld="3" item="24"/>
          <tpl fld="2" item="1"/>
          <tpl hier="9" item="1"/>
          <tpl hier="11" item="4"/>
          <tpl hier="12" item="7"/>
          <tpl fld="4" item="0"/>
        </tpls>
      </m>
      <m>
        <tpls c="8">
          <tpl hier="1" item="6"/>
          <tpl hier="4" item="3"/>
          <tpl fld="3" item="23"/>
          <tpl fld="2" item="1"/>
          <tpl hier="9" item="1"/>
          <tpl hier="11" item="4"/>
          <tpl hier="12" item="7"/>
          <tpl fld="4" item="0"/>
        </tpls>
      </m>
      <m>
        <tpls c="8">
          <tpl hier="1" item="6"/>
          <tpl hier="4" item="3"/>
          <tpl fld="3" item="10"/>
          <tpl fld="2" item="3"/>
          <tpl hier="9" item="1"/>
          <tpl hier="11" item="4"/>
          <tpl hier="12" item="7"/>
          <tpl fld="4" item="0"/>
        </tpls>
      </m>
      <m>
        <tpls c="8">
          <tpl hier="1" item="6"/>
          <tpl hier="4" item="3"/>
          <tpl fld="3" item="12"/>
          <tpl fld="2" item="3"/>
          <tpl hier="9" item="1"/>
          <tpl hier="11" item="4"/>
          <tpl hier="12" item="7"/>
          <tpl fld="4" item="0"/>
        </tpls>
      </m>
      <m>
        <tpls c="8">
          <tpl hier="1" item="6"/>
          <tpl hier="4" item="3"/>
          <tpl fld="3" item="11"/>
          <tpl fld="2" item="3"/>
          <tpl hier="9" item="1"/>
          <tpl hier="11" item="4"/>
          <tpl hier="12" item="7"/>
          <tpl fld="4" item="0"/>
        </tpls>
      </m>
      <m>
        <tpls c="8">
          <tpl hier="1" item="6"/>
          <tpl hier="4" item="3"/>
          <tpl fld="3" item="9"/>
          <tpl fld="2" item="3"/>
          <tpl hier="9" item="1"/>
          <tpl hier="11" item="4"/>
          <tpl hier="12" item="7"/>
          <tpl fld="4" item="0"/>
        </tpls>
      </m>
      <m>
        <tpls c="8">
          <tpl hier="1" item="6"/>
          <tpl hier="4" item="3"/>
          <tpl fld="3" item="57"/>
          <tpl fld="2" item="5"/>
          <tpl hier="9" item="1"/>
          <tpl hier="11" item="4"/>
          <tpl hier="12" item="7"/>
          <tpl fld="4" item="0"/>
        </tpls>
      </m>
      <m>
        <tpls c="8">
          <tpl hier="1" item="6"/>
          <tpl hier="4" item="3"/>
          <tpl fld="3" item="3"/>
          <tpl fld="2" item="5"/>
          <tpl hier="9" item="1"/>
          <tpl hier="11" item="4"/>
          <tpl hier="12" item="7"/>
          <tpl fld="4" item="0"/>
        </tpls>
      </m>
      <m>
        <tpls c="8">
          <tpl hier="1" item="6"/>
          <tpl hier="4" item="3"/>
          <tpl fld="3" item="1"/>
          <tpl fld="2" item="5"/>
          <tpl hier="9" item="1"/>
          <tpl hier="11" item="4"/>
          <tpl hier="12" item="7"/>
          <tpl fld="4" item="0"/>
        </tpls>
      </m>
      <m>
        <tpls c="8">
          <tpl hier="1" item="6"/>
          <tpl hier="4" item="3"/>
          <tpl fld="3" item="20"/>
          <tpl fld="2" item="7"/>
          <tpl hier="9" item="1"/>
          <tpl hier="11" item="4"/>
          <tpl hier="12" item="7"/>
          <tpl fld="4" item="0"/>
        </tpls>
      </m>
      <m>
        <tpls c="8">
          <tpl hier="1" item="6"/>
          <tpl hier="4" item="3"/>
          <tpl fld="3" item="51"/>
          <tpl fld="2" item="7"/>
          <tpl hier="9" item="1"/>
          <tpl hier="11" item="4"/>
          <tpl hier="12" item="7"/>
          <tpl fld="4" item="0"/>
        </tpls>
      </m>
      <m>
        <tpls c="8">
          <tpl hier="1" item="6"/>
          <tpl hier="4" item="3"/>
          <tpl fld="3" item="38"/>
          <tpl fld="2" item="7"/>
          <tpl hier="9" item="1"/>
          <tpl hier="11" item="4"/>
          <tpl hier="12" item="7"/>
          <tpl fld="4" item="0"/>
        </tpls>
      </m>
      <m>
        <tpls c="8">
          <tpl hier="1" item="6"/>
          <tpl hier="4" item="3"/>
          <tpl fld="3" item="44"/>
          <tpl fld="1" item="0"/>
          <tpl hier="9" item="1"/>
          <tpl hier="11" item="4"/>
          <tpl hier="12" item="7"/>
          <tpl fld="4" item="0"/>
        </tpls>
      </m>
      <m>
        <tpls c="8">
          <tpl hier="1" item="6"/>
          <tpl hier="4" item="3"/>
          <tpl fld="3" item="43"/>
          <tpl fld="1" item="0"/>
          <tpl hier="9" item="1"/>
          <tpl hier="11" item="4"/>
          <tpl hier="12" item="7"/>
          <tpl fld="4" item="0"/>
        </tpls>
      </m>
      <m>
        <tpls c="8">
          <tpl hier="1" item="6"/>
          <tpl hier="4" item="3"/>
          <tpl fld="3" item="42"/>
          <tpl fld="1" item="0"/>
          <tpl hier="9" item="1"/>
          <tpl hier="11" item="4"/>
          <tpl hier="12" item="7"/>
          <tpl fld="4" item="0"/>
        </tpls>
      </m>
      <m>
        <tpls c="8">
          <tpl hier="1" item="6"/>
          <tpl hier="4" item="3"/>
          <tpl fld="3" item="41"/>
          <tpl fld="1" item="0"/>
          <tpl hier="9" item="1"/>
          <tpl hier="11" item="4"/>
          <tpl hier="12" item="7"/>
          <tpl fld="4" item="0"/>
        </tpls>
      </m>
      <m>
        <tpls c="8">
          <tpl hier="1" item="6"/>
          <tpl hier="4" item="3"/>
          <tpl fld="3" item="57"/>
          <tpl fld="2" item="32"/>
          <tpl hier="9" item="1"/>
          <tpl hier="11" item="4"/>
          <tpl hier="12" item="7"/>
          <tpl fld="4" item="0"/>
        </tpls>
      </m>
      <m>
        <tpls c="8">
          <tpl hier="1" item="6"/>
          <tpl hier="4" item="3"/>
          <tpl fld="3" item="3"/>
          <tpl fld="2" item="32"/>
          <tpl hier="9" item="1"/>
          <tpl hier="11" item="4"/>
          <tpl hier="12" item="7"/>
          <tpl fld="4" item="0"/>
        </tpls>
      </m>
      <m>
        <tpls c="8">
          <tpl hier="1" item="6"/>
          <tpl hier="4" item="3"/>
          <tpl fld="3" item="1"/>
          <tpl fld="2" item="32"/>
          <tpl hier="9" item="1"/>
          <tpl hier="11" item="4"/>
          <tpl hier="12" item="7"/>
          <tpl fld="4" item="0"/>
        </tpls>
      </m>
      <m>
        <tpls c="8">
          <tpl hier="1" item="6"/>
          <tpl hier="4" item="3"/>
          <tpl fld="3" item="20"/>
          <tpl fld="2" item="9"/>
          <tpl hier="9" item="1"/>
          <tpl hier="11" item="4"/>
          <tpl hier="12" item="7"/>
          <tpl fld="4" item="0"/>
        </tpls>
      </m>
      <m>
        <tpls c="8">
          <tpl hier="1" item="6"/>
          <tpl hier="4" item="3"/>
          <tpl fld="3" item="51"/>
          <tpl fld="2" item="9"/>
          <tpl hier="9" item="1"/>
          <tpl hier="11" item="4"/>
          <tpl hier="12" item="7"/>
          <tpl fld="4" item="0"/>
        </tpls>
      </m>
      <m>
        <tpls c="8">
          <tpl hier="1" item="6"/>
          <tpl hier="4" item="3"/>
          <tpl fld="3" item="38"/>
          <tpl fld="2" item="9"/>
          <tpl hier="9" item="1"/>
          <tpl hier="11" item="4"/>
          <tpl hier="12" item="7"/>
          <tpl fld="4" item="0"/>
        </tpls>
      </m>
      <m>
        <tpls c="8">
          <tpl hier="1" item="6"/>
          <tpl hier="4" item="3"/>
          <tpl fld="3" item="44"/>
          <tpl fld="2" item="11"/>
          <tpl hier="9" item="1"/>
          <tpl hier="11" item="4"/>
          <tpl hier="12" item="7"/>
          <tpl fld="4" item="0"/>
        </tpls>
      </m>
      <m>
        <tpls c="8">
          <tpl hier="1" item="6"/>
          <tpl hier="4" item="3"/>
          <tpl fld="3" item="43"/>
          <tpl fld="2" item="11"/>
          <tpl hier="9" item="1"/>
          <tpl hier="11" item="4"/>
          <tpl hier="12" item="7"/>
          <tpl fld="4" item="0"/>
        </tpls>
      </m>
      <m>
        <tpls c="8">
          <tpl hier="1" item="6"/>
          <tpl hier="4" item="3"/>
          <tpl fld="3" item="42"/>
          <tpl fld="2" item="11"/>
          <tpl hier="9" item="1"/>
          <tpl hier="11" item="4"/>
          <tpl hier="12" item="7"/>
          <tpl fld="4" item="0"/>
        </tpls>
      </m>
      <m>
        <tpls c="8">
          <tpl hier="1" item="6"/>
          <tpl hier="4" item="3"/>
          <tpl fld="3" item="41"/>
          <tpl fld="2" item="11"/>
          <tpl hier="9" item="1"/>
          <tpl hier="11" item="4"/>
          <tpl hier="12" item="7"/>
          <tpl fld="4" item="0"/>
        </tpls>
      </m>
      <m>
        <tpls c="8">
          <tpl hier="1" item="6"/>
          <tpl hier="4" item="3"/>
          <tpl fld="3" item="32"/>
          <tpl fld="2" item="15"/>
          <tpl hier="9" item="1"/>
          <tpl hier="11" item="4"/>
          <tpl hier="12" item="7"/>
          <tpl fld="4" item="0"/>
        </tpls>
      </m>
      <m>
        <tpls c="8">
          <tpl hier="1" item="6"/>
          <tpl hier="4" item="3"/>
          <tpl fld="3" item="31"/>
          <tpl fld="2" item="15"/>
          <tpl hier="9" item="1"/>
          <tpl hier="11" item="4"/>
          <tpl hier="12" item="7"/>
          <tpl fld="4" item="0"/>
        </tpls>
      </m>
      <m>
        <tpls c="8">
          <tpl hier="1" item="6"/>
          <tpl hier="4" item="3"/>
          <tpl fld="3" item="30"/>
          <tpl fld="2" item="15"/>
          <tpl hier="9" item="1"/>
          <tpl hier="11" item="4"/>
          <tpl hier="12" item="7"/>
          <tpl fld="4" item="0"/>
        </tpls>
      </m>
      <m>
        <tpls c="8">
          <tpl hier="1" item="6"/>
          <tpl hier="4" item="3"/>
          <tpl fld="3" item="29"/>
          <tpl fld="2" item="15"/>
          <tpl hier="9" item="1"/>
          <tpl hier="11" item="4"/>
          <tpl hier="12" item="7"/>
          <tpl fld="4" item="0"/>
        </tpls>
      </m>
      <m>
        <tpls c="8">
          <tpl hier="1" item="6"/>
          <tpl hier="4" item="3"/>
          <tpl fld="3" item="16"/>
          <tpl fld="2" item="19"/>
          <tpl hier="9" item="1"/>
          <tpl hier="11" item="4"/>
          <tpl hier="12" item="7"/>
          <tpl fld="4" item="0"/>
        </tpls>
      </m>
      <m>
        <tpls c="8">
          <tpl hier="1" item="6"/>
          <tpl hier="4" item="3"/>
          <tpl fld="3" item="15"/>
          <tpl fld="2" item="19"/>
          <tpl hier="9" item="1"/>
          <tpl hier="11" item="4"/>
          <tpl hier="12" item="7"/>
          <tpl fld="4" item="0"/>
        </tpls>
      </m>
      <m>
        <tpls c="8">
          <tpl hier="1" item="6"/>
          <tpl hier="4" item="3"/>
          <tpl fld="3" item="14"/>
          <tpl fld="2" item="19"/>
          <tpl hier="9" item="1"/>
          <tpl hier="11" item="4"/>
          <tpl hier="12" item="7"/>
          <tpl fld="4" item="0"/>
        </tpls>
      </m>
      <m>
        <tpls c="8">
          <tpl hier="1" item="6"/>
          <tpl hier="4" item="3"/>
          <tpl fld="3" item="13"/>
          <tpl fld="2" item="19"/>
          <tpl hier="9" item="1"/>
          <tpl hier="11" item="4"/>
          <tpl hier="12" item="7"/>
          <tpl fld="4" item="0"/>
        </tpls>
      </m>
      <m>
        <tpls c="8">
          <tpl hier="1" item="6"/>
          <tpl hier="4" item="3"/>
          <tpl fld="3" item="4"/>
          <tpl fld="2" item="2"/>
          <tpl hier="9" item="1"/>
          <tpl hier="11" item="4"/>
          <tpl hier="12" item="7"/>
          <tpl fld="4" item="0"/>
        </tpls>
      </m>
      <m>
        <tpls c="8">
          <tpl hier="1" item="6"/>
          <tpl hier="4" item="3"/>
          <tpl fld="3" item="58"/>
          <tpl fld="2" item="2"/>
          <tpl hier="9" item="1"/>
          <tpl hier="11" item="4"/>
          <tpl hier="12" item="7"/>
          <tpl fld="4" item="0"/>
        </tpls>
      </m>
      <m>
        <tpls c="8">
          <tpl hier="1" item="6"/>
          <tpl hier="4" item="3"/>
          <tpl fld="3" item="2"/>
          <tpl fld="2" item="2"/>
          <tpl hier="9" item="1"/>
          <tpl hier="11" item="4"/>
          <tpl hier="12" item="7"/>
          <tpl fld="4" item="0"/>
        </tpls>
      </m>
      <m>
        <tpls c="8">
          <tpl hier="1" item="6"/>
          <tpl hier="4" item="3"/>
          <tpl fld="3" item="54"/>
          <tpl fld="2" item="4"/>
          <tpl hier="9" item="1"/>
          <tpl hier="11" item="4"/>
          <tpl hier="12" item="7"/>
          <tpl fld="4" item="0"/>
        </tpls>
      </m>
      <m>
        <tpls c="8">
          <tpl hier="1" item="6"/>
          <tpl hier="4" item="3"/>
          <tpl fld="3" item="53"/>
          <tpl fld="2" item="4"/>
          <tpl hier="9" item="1"/>
          <tpl hier="11" item="4"/>
          <tpl hier="12" item="7"/>
          <tpl fld="4" item="0"/>
        </tpls>
      </m>
      <m>
        <tpls c="8">
          <tpl hier="1" item="6"/>
          <tpl hier="4" item="3"/>
          <tpl fld="3" item="52"/>
          <tpl fld="2" item="4"/>
          <tpl hier="9" item="1"/>
          <tpl hier="11" item="4"/>
          <tpl hier="12" item="7"/>
          <tpl fld="4" item="0"/>
        </tpls>
      </m>
      <m>
        <tpls c="8">
          <tpl hier="1" item="6"/>
          <tpl hier="4" item="3"/>
          <tpl fld="3" item="48"/>
          <tpl fld="2" item="6"/>
          <tpl hier="9" item="1"/>
          <tpl hier="11" item="4"/>
          <tpl hier="12" item="7"/>
          <tpl fld="4" item="0"/>
        </tpls>
      </m>
      <m>
        <tpls c="8">
          <tpl hier="1" item="6"/>
          <tpl hier="4" item="3"/>
          <tpl fld="3" item="46"/>
          <tpl fld="2" item="6"/>
          <tpl hier="9" item="1"/>
          <tpl hier="11" item="4"/>
          <tpl hier="12" item="7"/>
          <tpl fld="4" item="0"/>
        </tpls>
      </m>
      <m>
        <tpls c="8">
          <tpl hier="1" item="6"/>
          <tpl hier="4" item="3"/>
          <tpl fld="3" item="45"/>
          <tpl fld="2" item="6"/>
          <tpl hier="9" item="1"/>
          <tpl hier="11" item="4"/>
          <tpl hier="12" item="7"/>
          <tpl fld="4" item="0"/>
        </tpls>
      </m>
      <m>
        <tpls c="8">
          <tpl hier="1" item="6"/>
          <tpl hier="4" item="3"/>
          <tpl fld="3" item="47"/>
          <tpl fld="2" item="6"/>
          <tpl hier="9" item="1"/>
          <tpl hier="11" item="4"/>
          <tpl hier="12" item="7"/>
          <tpl fld="4" item="0"/>
        </tpls>
      </m>
      <m>
        <tpls c="8">
          <tpl hier="1" item="6"/>
          <tpl hier="4" item="3"/>
          <tpl fld="3" item="34"/>
          <tpl fld="2" item="8"/>
          <tpl hier="9" item="1"/>
          <tpl hier="11" item="4"/>
          <tpl hier="12" item="7"/>
          <tpl fld="4" item="0"/>
        </tpls>
      </m>
      <m>
        <tpls c="8">
          <tpl hier="1" item="6"/>
          <tpl hier="4" item="3"/>
          <tpl fld="3" item="36"/>
          <tpl fld="2" item="8"/>
          <tpl hier="9" item="1"/>
          <tpl hier="11" item="4"/>
          <tpl hier="12" item="7"/>
          <tpl fld="4" item="0"/>
        </tpls>
      </m>
      <m>
        <tpls c="8">
          <tpl hier="1" item="6"/>
          <tpl hier="4" item="3"/>
          <tpl fld="3" item="27"/>
          <tpl fld="2" item="8"/>
          <tpl hier="9" item="1"/>
          <tpl hier="11" item="4"/>
          <tpl hier="12" item="7"/>
          <tpl fld="4" item="0"/>
        </tpls>
      </m>
      <m>
        <tpls c="8">
          <tpl hier="1" item="6"/>
          <tpl hier="4" item="3"/>
          <tpl fld="3" item="33"/>
          <tpl fld="2" item="8"/>
          <tpl hier="9" item="1"/>
          <tpl hier="11" item="4"/>
          <tpl hier="12" item="7"/>
          <tpl fld="4" item="0"/>
        </tpls>
      </m>
      <m>
        <tpls c="8">
          <tpl hier="1" item="6"/>
          <tpl hier="4" item="3"/>
          <tpl fld="3" item="18"/>
          <tpl fld="2" item="0"/>
          <tpl hier="9" item="1"/>
          <tpl hier="11" item="4"/>
          <tpl hier="12" item="7"/>
          <tpl fld="4" item="0"/>
        </tpls>
      </m>
      <m>
        <tpls c="8">
          <tpl hier="1" item="6"/>
          <tpl hier="4" item="3"/>
          <tpl fld="3" item="22"/>
          <tpl fld="2" item="0"/>
          <tpl hier="9" item="1"/>
          <tpl hier="11" item="4"/>
          <tpl hier="12" item="7"/>
          <tpl fld="4" item="0"/>
        </tpls>
      </m>
      <m>
        <tpls c="8">
          <tpl hier="1" item="6"/>
          <tpl hier="4" item="3"/>
          <tpl fld="3" item="17"/>
          <tpl fld="2" item="0"/>
          <tpl hier="9" item="1"/>
          <tpl hier="11" item="4"/>
          <tpl hier="12" item="7"/>
          <tpl fld="4" item="0"/>
        </tpls>
      </m>
      <m>
        <tpls c="8">
          <tpl hier="1" item="6"/>
          <tpl hier="4" item="3"/>
          <tpl fld="3" item="21"/>
          <tpl fld="2" item="0"/>
          <tpl hier="9" item="1"/>
          <tpl hier="11" item="4"/>
          <tpl hier="12" item="7"/>
          <tpl fld="4" item="0"/>
        </tpls>
      </m>
      <m>
        <tpls c="8">
          <tpl hier="1" item="6"/>
          <tpl hier="4" item="3"/>
          <tpl fld="3" item="8"/>
          <tpl fld="2" item="1"/>
          <tpl hier="9" item="1"/>
          <tpl hier="11" item="4"/>
          <tpl hier="12" item="7"/>
          <tpl fld="4" item="0"/>
        </tpls>
      </m>
      <m>
        <tpls c="8">
          <tpl hier="1" item="6"/>
          <tpl hier="4" item="3"/>
          <tpl fld="3" item="7"/>
          <tpl fld="2" item="1"/>
          <tpl hier="9" item="1"/>
          <tpl hier="11" item="4"/>
          <tpl hier="12" item="7"/>
          <tpl fld="4" item="0"/>
        </tpls>
      </m>
      <m>
        <tpls c="8">
          <tpl hier="1" item="6"/>
          <tpl hier="4" item="3"/>
          <tpl fld="3" item="6"/>
          <tpl fld="2" item="1"/>
          <tpl hier="9" item="1"/>
          <tpl hier="11" item="4"/>
          <tpl hier="12" item="7"/>
          <tpl fld="4" item="0"/>
        </tpls>
      </m>
      <m>
        <tpls c="8">
          <tpl hier="1" item="6"/>
          <tpl hier="4" item="3"/>
          <tpl fld="3" item="5"/>
          <tpl fld="2" item="1"/>
          <tpl hier="9" item="1"/>
          <tpl hier="11" item="4"/>
          <tpl hier="12" item="7"/>
          <tpl fld="4" item="0"/>
        </tpls>
      </m>
      <m>
        <tpls c="8">
          <tpl hier="1" item="6"/>
          <tpl hier="4" item="3"/>
          <tpl fld="3" item="56"/>
          <tpl fld="2" item="3"/>
          <tpl hier="9" item="1"/>
          <tpl hier="11" item="4"/>
          <tpl hier="12" item="7"/>
          <tpl fld="4" item="0"/>
        </tpls>
      </m>
      <m>
        <tpls c="8">
          <tpl hier="1" item="6"/>
          <tpl hier="4" item="3"/>
          <tpl fld="3" item="0"/>
          <tpl fld="2" item="3"/>
          <tpl hier="9" item="1"/>
          <tpl hier="11" item="4"/>
          <tpl hier="12" item="7"/>
          <tpl fld="4" item="0"/>
        </tpls>
      </m>
      <m>
        <tpls c="8">
          <tpl hier="1" item="6"/>
          <tpl hier="4" item="3"/>
          <tpl fld="3" item="55"/>
          <tpl fld="2" item="3"/>
          <tpl hier="9" item="1"/>
          <tpl hier="11" item="4"/>
          <tpl hier="12" item="7"/>
          <tpl fld="4" item="0"/>
        </tpls>
      </m>
      <m>
        <tpls c="8">
          <tpl hier="1" item="6"/>
          <tpl hier="4" item="3"/>
          <tpl fld="3" item="35"/>
          <tpl fld="2" item="5"/>
          <tpl hier="9" item="1"/>
          <tpl hier="11" item="4"/>
          <tpl hier="12" item="7"/>
          <tpl fld="4" item="0"/>
        </tpls>
      </m>
      <m>
        <tpls c="8">
          <tpl hier="1" item="6"/>
          <tpl hier="4" item="3"/>
          <tpl fld="3" item="40"/>
          <tpl fld="2" item="5"/>
          <tpl hier="9" item="1"/>
          <tpl hier="11" item="4"/>
          <tpl hier="12" item="7"/>
          <tpl fld="4" item="0"/>
        </tpls>
      </m>
      <m>
        <tpls c="8">
          <tpl hier="1" item="6"/>
          <tpl hier="4" item="3"/>
          <tpl fld="3" item="50"/>
          <tpl fld="2" item="5"/>
          <tpl hier="9" item="1"/>
          <tpl hier="11" item="4"/>
          <tpl hier="12" item="7"/>
          <tpl fld="4" item="0"/>
        </tpls>
      </m>
      <m>
        <tpls c="8">
          <tpl hier="1" item="6"/>
          <tpl hier="4" item="3"/>
          <tpl fld="3" item="49"/>
          <tpl fld="2" item="5"/>
          <tpl hier="9" item="1"/>
          <tpl hier="11" item="4"/>
          <tpl hier="12" item="7"/>
          <tpl fld="4" item="0"/>
        </tpls>
      </m>
      <m>
        <tpls c="8">
          <tpl hier="1" item="6"/>
          <tpl hier="4" item="3"/>
          <tpl fld="3" item="37"/>
          <tpl fld="2" item="7"/>
          <tpl hier="9" item="1"/>
          <tpl hier="11" item="4"/>
          <tpl hier="12" item="7"/>
          <tpl fld="4" item="0"/>
        </tpls>
      </m>
      <m>
        <tpls c="8">
          <tpl hier="1" item="6"/>
          <tpl hier="4" item="3"/>
          <tpl fld="3" item="39"/>
          <tpl fld="2" item="7"/>
          <tpl hier="9" item="1"/>
          <tpl hier="11" item="4"/>
          <tpl hier="12" item="7"/>
          <tpl fld="4" item="0"/>
        </tpls>
      </m>
      <m>
        <tpls c="8">
          <tpl hier="1" item="6"/>
          <tpl hier="4" item="3"/>
          <tpl fld="3" item="28"/>
          <tpl fld="2" item="7"/>
          <tpl hier="9" item="1"/>
          <tpl hier="11" item="4"/>
          <tpl hier="12" item="7"/>
          <tpl fld="4" item="0"/>
        </tpls>
      </m>
      <m>
        <tpls c="8">
          <tpl hier="1" item="6"/>
          <tpl hier="4" item="3"/>
          <tpl fld="3" item="19"/>
          <tpl fld="2" item="7"/>
          <tpl hier="9" item="1"/>
          <tpl hier="11" item="4"/>
          <tpl hier="12" item="7"/>
          <tpl fld="4" item="0"/>
        </tpls>
      </m>
      <m>
        <tpls c="8">
          <tpl hier="1" item="6"/>
          <tpl hier="4" item="3"/>
          <tpl fld="3" item="26"/>
          <tpl fld="1" item="0"/>
          <tpl hier="9" item="1"/>
          <tpl hier="11" item="4"/>
          <tpl hier="12" item="7"/>
          <tpl fld="4" item="0"/>
        </tpls>
      </m>
      <m>
        <tpls c="8">
          <tpl hier="1" item="6"/>
          <tpl hier="4" item="3"/>
          <tpl fld="3" item="25"/>
          <tpl fld="1" item="0"/>
          <tpl hier="9" item="1"/>
          <tpl hier="11" item="4"/>
          <tpl hier="12" item="7"/>
          <tpl fld="4" item="0"/>
        </tpls>
      </m>
      <m>
        <tpls c="8">
          <tpl hier="1" item="6"/>
          <tpl hier="4" item="3"/>
          <tpl fld="3" item="24"/>
          <tpl fld="1" item="0"/>
          <tpl hier="9" item="1"/>
          <tpl hier="11" item="4"/>
          <tpl hier="12" item="7"/>
          <tpl fld="4" item="0"/>
        </tpls>
      </m>
      <m>
        <tpls c="8">
          <tpl hier="1" item="6"/>
          <tpl hier="4" item="3"/>
          <tpl fld="3" item="23"/>
          <tpl fld="1" item="0"/>
          <tpl hier="9" item="1"/>
          <tpl hier="11" item="4"/>
          <tpl hier="12" item="7"/>
          <tpl fld="4" item="0"/>
        </tpls>
      </m>
      <m>
        <tpls c="8">
          <tpl hier="1" item="6"/>
          <tpl hier="4" item="3"/>
          <tpl fld="3" item="52"/>
          <tpl fld="2" item="74"/>
          <tpl hier="9" item="1"/>
          <tpl hier="11" item="4"/>
          <tpl hier="12" item="7"/>
          <tpl fld="4" item="0"/>
        </tpls>
      </m>
      <m>
        <tpls c="8">
          <tpl hier="1" item="6"/>
          <tpl hier="4" item="3"/>
          <tpl fld="3" item="55"/>
          <tpl fld="2" item="84"/>
          <tpl hier="9" item="1"/>
          <tpl hier="11" item="4"/>
          <tpl hier="12" item="7"/>
          <tpl fld="4" item="0"/>
        </tpls>
      </m>
      <m>
        <tpls c="8">
          <tpl hier="1" item="6"/>
          <tpl hier="4" item="8"/>
          <tpl fld="3" item="10"/>
          <tpl fld="2" item="58"/>
          <tpl hier="9" item="1"/>
          <tpl hier="11" item="4"/>
          <tpl hier="12" item="7"/>
          <tpl fld="4" item="0"/>
        </tpls>
      </m>
      <m>
        <tpls c="8">
          <tpl hier="1" item="6"/>
          <tpl hier="4" item="8"/>
          <tpl fld="3" item="1"/>
          <tpl fld="2" item="69"/>
          <tpl hier="9" item="1"/>
          <tpl hier="11" item="4"/>
          <tpl hier="12" item="7"/>
          <tpl fld="4" item="0"/>
        </tpls>
      </m>
      <m>
        <tpls c="8">
          <tpl hier="1" item="6"/>
          <tpl hier="4" item="8"/>
          <tpl fld="3" item="50"/>
          <tpl fld="2" item="70"/>
          <tpl hier="9" item="1"/>
          <tpl hier="11" item="4"/>
          <tpl hier="12" item="7"/>
          <tpl fld="4" item="0"/>
        </tpls>
      </m>
      <m>
        <tpls c="8">
          <tpl hier="1" item="6"/>
          <tpl hier="4" item="8"/>
          <tpl fld="3" item="36"/>
          <tpl fld="2" item="83"/>
          <tpl hier="9" item="1"/>
          <tpl hier="11" item="4"/>
          <tpl hier="12" item="7"/>
          <tpl fld="4" item="0"/>
        </tpls>
      </m>
      <m>
        <tpls c="8">
          <tpl hier="1" item="6"/>
          <tpl hier="4" item="8"/>
          <tpl fld="3" item="11"/>
          <tpl fld="2" item="71"/>
          <tpl hier="9" item="1"/>
          <tpl hier="11" item="4"/>
          <tpl hier="12" item="7"/>
          <tpl fld="4" item="0"/>
        </tpls>
      </m>
      <m>
        <tpls c="8">
          <tpl hier="1" item="6"/>
          <tpl hier="4" item="8"/>
          <tpl fld="3" item="42"/>
          <tpl fld="2" item="71"/>
          <tpl hier="9" item="1"/>
          <tpl hier="11" item="4"/>
          <tpl hier="12" item="7"/>
          <tpl fld="4" item="0"/>
        </tpls>
      </m>
      <m>
        <tpls c="8">
          <tpl hier="1" item="6"/>
          <tpl hier="4" item="8"/>
          <tpl fld="3" item="41"/>
          <tpl fld="2" item="57"/>
          <tpl hier="9" item="1"/>
          <tpl hier="11" item="4"/>
          <tpl hier="12" item="7"/>
          <tpl fld="4" item="0"/>
        </tpls>
      </m>
      <m>
        <tpls c="8">
          <tpl hier="1" item="6"/>
          <tpl hier="4" item="8"/>
          <tpl fld="3" item="46"/>
          <tpl fld="2" item="76"/>
          <tpl hier="9" item="1"/>
          <tpl hier="11" item="4"/>
          <tpl hier="12" item="7"/>
          <tpl fld="4" item="0"/>
        </tpls>
      </m>
      <m>
        <tpls c="8">
          <tpl hier="1" item="6"/>
          <tpl hier="4" item="8"/>
          <tpl fld="3" item="10"/>
          <tpl fld="2" item="73"/>
          <tpl hier="9" item="1"/>
          <tpl hier="11" item="4"/>
          <tpl hier="12" item="7"/>
          <tpl fld="4" item="0"/>
        </tpls>
      </m>
      <m>
        <tpls c="8">
          <tpl hier="1" item="6"/>
          <tpl hier="4" item="8"/>
          <tpl fld="3" item="3"/>
          <tpl fld="2" item="69"/>
          <tpl hier="9" item="1"/>
          <tpl hier="11" item="4"/>
          <tpl hier="12" item="7"/>
          <tpl fld="4" item="0"/>
        </tpls>
      </m>
      <m>
        <tpls c="8">
          <tpl hier="1" item="6"/>
          <tpl hier="4" item="8"/>
          <tpl fld="3" item="40"/>
          <tpl fld="2" item="70"/>
          <tpl hier="9" item="1"/>
          <tpl hier="11" item="4"/>
          <tpl hier="12" item="7"/>
          <tpl fld="4" item="0"/>
        </tpls>
      </m>
      <m>
        <tpls c="8">
          <tpl hier="1" item="6"/>
          <tpl hier="4" item="8"/>
          <tpl fld="3" item="34"/>
          <tpl fld="2" item="83"/>
          <tpl hier="9" item="1"/>
          <tpl hier="11" item="4"/>
          <tpl hier="12" item="7"/>
          <tpl fld="4" item="0"/>
        </tpls>
      </m>
      <m>
        <tpls c="8">
          <tpl hier="1" item="6"/>
          <tpl hier="4" item="8"/>
          <tpl fld="3" item="14"/>
          <tpl fld="2" item="71"/>
          <tpl hier="9" item="1"/>
          <tpl hier="11" item="4"/>
          <tpl hier="12" item="7"/>
          <tpl fld="4" item="0"/>
        </tpls>
      </m>
      <m>
        <tpls c="8">
          <tpl hier="1" item="6"/>
          <tpl hier="4" item="8"/>
          <tpl fld="3" item="13"/>
          <tpl fld="2" item="79"/>
          <tpl hier="9" item="1"/>
          <tpl hier="11" item="4"/>
          <tpl hier="12" item="7"/>
          <tpl fld="4" item="0"/>
        </tpls>
      </m>
      <m>
        <tpls c="8">
          <tpl hier="1" item="6"/>
          <tpl hier="4" item="8"/>
          <tpl fld="3" item="57"/>
          <tpl fld="2" item="69"/>
          <tpl hier="9" item="1"/>
          <tpl hier="11" item="4"/>
          <tpl hier="12" item="7"/>
          <tpl fld="4" item="0"/>
        </tpls>
      </m>
      <m>
        <tpls c="8">
          <tpl hier="1" item="6"/>
          <tpl hier="4" item="8"/>
          <tpl fld="3" item="35"/>
          <tpl fld="2" item="70"/>
          <tpl hier="9" item="1"/>
          <tpl hier="11" item="4"/>
          <tpl hier="12" item="7"/>
          <tpl fld="4" item="0"/>
        </tpls>
      </m>
      <m>
        <tpls c="8">
          <tpl hier="1" item="6"/>
          <tpl hier="4" item="8"/>
          <tpl fld="3" item="47"/>
          <tpl fld="2" item="76"/>
          <tpl hier="9" item="1"/>
          <tpl hier="11" item="4"/>
          <tpl hier="12" item="7"/>
          <tpl fld="4" item="0"/>
        </tpls>
      </m>
      <m>
        <tpls c="8">
          <tpl hier="1" item="6"/>
          <tpl hier="4" item="8"/>
          <tpl fld="3" item="9"/>
          <tpl fld="2" item="73"/>
          <tpl hier="9" item="1"/>
          <tpl hier="11" item="4"/>
          <tpl hier="12" item="7"/>
          <tpl fld="4" item="0"/>
        </tpls>
      </m>
      <m>
        <tpls c="8">
          <tpl hier="1" item="6"/>
          <tpl hier="4" item="8"/>
          <tpl fld="3" item="45"/>
          <tpl fld="2" item="76"/>
          <tpl hier="9" item="1"/>
          <tpl hier="11" item="4"/>
          <tpl hier="12" item="7"/>
          <tpl fld="4" item="0"/>
        </tpls>
      </m>
      <m>
        <tpls c="8">
          <tpl hier="1" item="6"/>
          <tpl hier="4" item="8"/>
          <tpl fld="3" item="35"/>
          <tpl fld="2" item="57"/>
          <tpl hier="9" item="1"/>
          <tpl hier="11" item="4"/>
          <tpl hier="12" item="7"/>
          <tpl fld="4" item="0"/>
        </tpls>
      </m>
      <m>
        <tpls c="8">
          <tpl hier="1" item="6"/>
          <tpl hier="4" item="8"/>
          <tpl fld="3" item="48"/>
          <tpl fld="2" item="76"/>
          <tpl hier="9" item="1"/>
          <tpl hier="11" item="4"/>
          <tpl hier="12" item="7"/>
          <tpl fld="4" item="0"/>
        </tpls>
      </m>
      <m>
        <tpls c="8">
          <tpl hier="1" item="6"/>
          <tpl hier="4" item="8"/>
          <tpl fld="3" item="13"/>
          <tpl fld="2" item="71"/>
          <tpl hier="9" item="1"/>
          <tpl hier="11" item="4"/>
          <tpl hier="12" item="7"/>
          <tpl fld="4" item="0"/>
        </tpls>
      </m>
      <m>
        <tpls c="8">
          <tpl hier="1" item="6"/>
          <tpl hier="4" item="8"/>
          <tpl fld="3" item="27"/>
          <tpl fld="2" item="83"/>
          <tpl hier="9" item="1"/>
          <tpl hier="11" item="4"/>
          <tpl hier="12" item="7"/>
          <tpl fld="4" item="0"/>
        </tpls>
      </m>
      <m>
        <tpls c="8">
          <tpl hier="1" item="6"/>
          <tpl hier="4" item="8"/>
          <tpl fld="3" item="49"/>
          <tpl fld="2" item="70"/>
          <tpl hier="9" item="1"/>
          <tpl hier="11" item="4"/>
          <tpl hier="12" item="7"/>
          <tpl fld="4" item="0"/>
        </tpls>
      </m>
      <m>
        <tpls c="8">
          <tpl hier="1" item="6"/>
          <tpl hier="4" item="8"/>
          <tpl fld="3" item="20"/>
          <tpl fld="2" item="82"/>
          <tpl hier="9" item="1"/>
          <tpl hier="11" item="4"/>
          <tpl hier="12" item="7"/>
          <tpl fld="4" item="0"/>
        </tpls>
      </m>
      <m>
        <tpls c="8">
          <tpl hier="1" item="6"/>
          <tpl hier="4" item="8"/>
          <tpl fld="3" item="2"/>
          <tpl fld="2" item="53"/>
          <tpl hier="9" item="1"/>
          <tpl hier="11" item="4"/>
          <tpl hier="12" item="7"/>
          <tpl fld="4" item="0"/>
        </tpls>
      </m>
      <m>
        <tpls c="8">
          <tpl hier="1" item="6"/>
          <tpl hier="4" item="8"/>
          <tpl fld="3" item="37"/>
          <tpl fld="2" item="72"/>
          <tpl hier="9" item="1"/>
          <tpl hier="11" item="4"/>
          <tpl hier="12" item="7"/>
          <tpl fld="4" item="0"/>
        </tpls>
      </m>
      <m>
        <tpls c="8">
          <tpl hier="1" item="6"/>
          <tpl hier="4" item="8"/>
          <tpl fld="3" item="35"/>
          <tpl fld="2" item="71"/>
          <tpl hier="9" item="1"/>
          <tpl hier="11" item="4"/>
          <tpl hier="12" item="7"/>
          <tpl fld="4" item="0"/>
        </tpls>
      </m>
      <m>
        <tpls c="8">
          <tpl hier="1" item="6"/>
          <tpl hier="4" item="8"/>
          <tpl fld="3" item="51"/>
          <tpl fld="2" item="66"/>
          <tpl hier="9" item="1"/>
          <tpl hier="11" item="4"/>
          <tpl hier="12" item="7"/>
          <tpl fld="4" item="0"/>
        </tpls>
      </m>
      <m>
        <tpls c="8">
          <tpl hier="1" item="6"/>
          <tpl hier="4" item="8"/>
          <tpl fld="3" item="57"/>
          <tpl fld="2" item="71"/>
          <tpl hier="9" item="1"/>
          <tpl hier="11" item="4"/>
          <tpl hier="12" item="7"/>
          <tpl fld="4" item="0"/>
        </tpls>
      </m>
      <m>
        <tpls c="8">
          <tpl hier="1" item="6"/>
          <tpl hier="4" item="8"/>
          <tpl fld="3" item="28"/>
          <tpl fld="2" item="72"/>
          <tpl hier="9" item="1"/>
          <tpl hier="11" item="4"/>
          <tpl hier="12" item="7"/>
          <tpl fld="4" item="0"/>
        </tpls>
      </m>
      <m>
        <tpls c="8">
          <tpl hier="1" item="6"/>
          <tpl hier="4" item="8"/>
          <tpl fld="3" item="58"/>
          <tpl fld="2" item="71"/>
          <tpl hier="9" item="1"/>
          <tpl hier="11" item="4"/>
          <tpl hier="12" item="7"/>
          <tpl fld="4" item="0"/>
        </tpls>
      </m>
      <m>
        <tpls c="8">
          <tpl hier="1" item="6"/>
          <tpl hier="4" item="8"/>
          <tpl fld="3" item="44"/>
          <tpl fld="2" item="48"/>
          <tpl hier="9" item="1"/>
          <tpl hier="11" item="4"/>
          <tpl hier="12" item="7"/>
          <tpl fld="4" item="0"/>
        </tpls>
      </m>
      <m>
        <tpls c="8">
          <tpl hier="1" item="6"/>
          <tpl hier="4" item="8"/>
          <tpl fld="3" item="16"/>
          <tpl fld="2" item="71"/>
          <tpl hier="9" item="1"/>
          <tpl hier="11" item="4"/>
          <tpl hier="12" item="7"/>
          <tpl fld="4" item="0"/>
        </tpls>
      </m>
      <m>
        <tpls c="8">
          <tpl hier="1" item="6"/>
          <tpl hier="4" item="8"/>
          <tpl fld="3" item="2"/>
          <tpl fld="2" item="71"/>
          <tpl hier="9" item="1"/>
          <tpl hier="11" item="4"/>
          <tpl hier="12" item="7"/>
          <tpl fld="4" item="0"/>
        </tpls>
      </m>
      <m>
        <tpls c="8">
          <tpl hier="1" item="6"/>
          <tpl hier="4" item="8"/>
          <tpl fld="3" item="21"/>
          <tpl fld="2" item="75"/>
          <tpl hier="9" item="1"/>
          <tpl hier="11" item="4"/>
          <tpl hier="12" item="7"/>
          <tpl fld="4" item="0"/>
        </tpls>
      </m>
      <m>
        <tpls c="8">
          <tpl hier="1" item="6"/>
          <tpl hier="4" item="8"/>
          <tpl fld="3" item="26"/>
          <tpl fld="2" item="78"/>
          <tpl hier="9" item="1"/>
          <tpl hier="11" item="4"/>
          <tpl hier="12" item="7"/>
          <tpl fld="4" item="0"/>
        </tpls>
      </m>
      <m>
        <tpls c="8">
          <tpl hier="1" item="6"/>
          <tpl hier="4" item="8"/>
          <tpl fld="3" item="43"/>
          <tpl fld="2" item="48"/>
          <tpl hier="9" item="1"/>
          <tpl hier="11" item="4"/>
          <tpl hier="12" item="7"/>
          <tpl fld="4" item="0"/>
        </tpls>
      </m>
      <m>
        <tpls c="8">
          <tpl hier="1" item="6"/>
          <tpl hier="4" item="8"/>
          <tpl fld="3" item="55"/>
          <tpl fld="2" item="35"/>
          <tpl hier="9" item="1"/>
          <tpl hier="11" item="4"/>
          <tpl hier="12" item="7"/>
          <tpl fld="4" item="0"/>
        </tpls>
      </m>
      <m>
        <tpls c="8">
          <tpl hier="1" item="6"/>
          <tpl hier="4" item="8"/>
          <tpl fld="3" item="56"/>
          <tpl fld="2" item="84"/>
          <tpl hier="9" item="1"/>
          <tpl hier="11" item="4"/>
          <tpl hier="12" item="7"/>
          <tpl fld="4" item="0"/>
        </tpls>
      </m>
      <m>
        <tpls c="8">
          <tpl hier="1" item="6"/>
          <tpl hier="4" item="8"/>
          <tpl fld="3" item="0"/>
          <tpl fld="2" item="84"/>
          <tpl hier="9" item="1"/>
          <tpl hier="11" item="4"/>
          <tpl hier="12" item="7"/>
          <tpl fld="4" item="0"/>
        </tpls>
      </m>
      <m>
        <tpls c="8">
          <tpl hier="1" item="6"/>
          <tpl hier="4" item="8"/>
          <tpl fld="3" item="32"/>
          <tpl fld="2" item="71"/>
          <tpl hier="9" item="1"/>
          <tpl hier="11" item="4"/>
          <tpl hier="12" item="7"/>
          <tpl fld="4" item="0"/>
        </tpls>
      </m>
      <m>
        <tpls c="8">
          <tpl hier="1" item="6"/>
          <tpl hier="4" item="8"/>
          <tpl fld="3" item="20"/>
          <tpl fld="2" item="66"/>
          <tpl hier="9" item="1"/>
          <tpl hier="11" item="4"/>
          <tpl hier="12" item="7"/>
          <tpl fld="4" item="0"/>
        </tpls>
      </m>
      <m>
        <tpls c="8">
          <tpl hier="1" item="6"/>
          <tpl hier="4" item="8"/>
          <tpl fld="3" item="18"/>
          <tpl fld="2" item="75"/>
          <tpl hier="9" item="1"/>
          <tpl hier="11" item="4"/>
          <tpl hier="12" item="7"/>
          <tpl fld="4" item="0"/>
        </tpls>
      </m>
      <m>
        <tpls c="8">
          <tpl hier="1" item="6"/>
          <tpl hier="4" item="8"/>
          <tpl fld="3" item="58"/>
          <tpl fld="2" item="60"/>
          <tpl hier="9" item="1"/>
          <tpl hier="11" item="4"/>
          <tpl hier="12" item="7"/>
          <tpl fld="4" item="0"/>
        </tpls>
      </m>
      <m>
        <tpls c="8">
          <tpl hier="1" item="6"/>
          <tpl hier="4" item="8"/>
          <tpl fld="3" item="48"/>
          <tpl fld="2" item="71"/>
          <tpl hier="9" item="1"/>
          <tpl hier="11" item="4"/>
          <tpl hier="12" item="7"/>
          <tpl fld="4" item="0"/>
        </tpls>
      </m>
      <m>
        <tpls c="8">
          <tpl hier="1" item="6"/>
          <tpl hier="4" item="8"/>
          <tpl fld="3" item="22"/>
          <tpl fld="2" item="75"/>
          <tpl hier="9" item="1"/>
          <tpl hier="11" item="4"/>
          <tpl hier="12" item="7"/>
          <tpl fld="4" item="0"/>
        </tpls>
      </m>
      <m>
        <tpls c="8">
          <tpl hier="1" item="6"/>
          <tpl hier="4" item="8"/>
          <tpl fld="3" item="45"/>
          <tpl fld="2" item="42"/>
          <tpl hier="9" item="1"/>
          <tpl hier="11" item="4"/>
          <tpl hier="12" item="7"/>
          <tpl fld="4" item="0"/>
        </tpls>
      </m>
      <m>
        <tpls c="8">
          <tpl hier="1" item="6"/>
          <tpl hier="4" item="8"/>
          <tpl fld="3" item="44"/>
          <tpl fld="2" item="71"/>
          <tpl hier="9" item="1"/>
          <tpl hier="11" item="4"/>
          <tpl hier="12" item="7"/>
          <tpl fld="4" item="0"/>
        </tpls>
      </m>
      <m>
        <tpls c="8">
          <tpl hier="1" item="6"/>
          <tpl hier="4" item="8"/>
          <tpl fld="3" item="19"/>
          <tpl fld="2" item="72"/>
          <tpl hier="9" item="1"/>
          <tpl hier="11" item="4"/>
          <tpl hier="12" item="7"/>
          <tpl fld="4" item="0"/>
        </tpls>
      </m>
      <m>
        <tpls c="8">
          <tpl hier="1" item="6"/>
          <tpl hier="4" item="8"/>
          <tpl fld="3" item="17"/>
          <tpl fld="2" item="77"/>
          <tpl hier="9" item="1"/>
          <tpl hier="11" item="4"/>
          <tpl hier="12" item="7"/>
          <tpl fld="4" item="0"/>
        </tpls>
      </m>
      <m>
        <tpls c="8">
          <tpl hier="1" item="6"/>
          <tpl hier="4" item="8"/>
          <tpl fld="3" item="10"/>
          <tpl fld="2" item="71"/>
          <tpl hier="9" item="1"/>
          <tpl hier="11" item="4"/>
          <tpl hier="12" item="7"/>
          <tpl fld="4" item="0"/>
        </tpls>
      </m>
      <m>
        <tpls c="8">
          <tpl hier="1" item="6"/>
          <tpl hier="4" item="8"/>
          <tpl fld="3" item="8"/>
          <tpl fld="2" item="80"/>
          <tpl hier="9" item="1"/>
          <tpl hier="11" item="4"/>
          <tpl hier="12" item="7"/>
          <tpl fld="4" item="0"/>
        </tpls>
      </m>
      <m>
        <tpls c="8">
          <tpl hier="1" item="6"/>
          <tpl hier="4" item="8"/>
          <tpl fld="3" item="25"/>
          <tpl fld="2" item="78"/>
          <tpl hier="9" item="1"/>
          <tpl hier="11" item="4"/>
          <tpl hier="12" item="7"/>
          <tpl fld="4" item="0"/>
        </tpls>
      </m>
      <m>
        <tpls c="8">
          <tpl hier="1" item="6"/>
          <tpl hier="4" item="8"/>
          <tpl fld="3" item="42"/>
          <tpl fld="2" item="48"/>
          <tpl hier="9" item="1"/>
          <tpl hier="11" item="4"/>
          <tpl hier="12" item="7"/>
          <tpl fld="4" item="0"/>
        </tpls>
      </m>
      <m>
        <tpls c="8">
          <tpl hier="1" item="6"/>
          <tpl hier="4" item="8"/>
          <tpl fld="3" item="19"/>
          <tpl fld="2" item="54"/>
          <tpl hier="9" item="1"/>
          <tpl hier="11" item="4"/>
          <tpl hier="12" item="7"/>
          <tpl fld="4" item="0"/>
        </tpls>
      </m>
      <m>
        <tpls c="8">
          <tpl hier="1" item="6"/>
          <tpl hier="4" item="8"/>
          <tpl fld="3" item="5"/>
          <tpl fld="2" item="80"/>
          <tpl hier="9" item="1"/>
          <tpl hier="11" item="4"/>
          <tpl hier="12" item="7"/>
          <tpl fld="4" item="0"/>
        </tpls>
      </m>
      <m>
        <tpls c="8">
          <tpl hier="1" item="6"/>
          <tpl hier="4" item="8"/>
          <tpl fld="3" item="43"/>
          <tpl fld="2" item="71"/>
          <tpl hier="9" item="1"/>
          <tpl hier="11" item="4"/>
          <tpl hier="12" item="7"/>
          <tpl fld="4" item="0"/>
        </tpls>
      </m>
      <m>
        <tpls c="8">
          <tpl hier="1" item="6"/>
          <tpl hier="4" item="8"/>
          <tpl fld="3" item="15"/>
          <tpl fld="2" item="71"/>
          <tpl hier="9" item="1"/>
          <tpl hier="11" item="4"/>
          <tpl hier="12" item="7"/>
          <tpl fld="4" item="0"/>
        </tpls>
      </m>
      <m>
        <tpls c="8">
          <tpl hier="1" item="6"/>
          <tpl hier="4" item="8"/>
          <tpl fld="3" item="50"/>
          <tpl fld="2" item="71"/>
          <tpl hier="9" item="1"/>
          <tpl hier="11" item="4"/>
          <tpl hier="12" item="7"/>
          <tpl fld="4" item="0"/>
        </tpls>
      </m>
      <m>
        <tpls c="8">
          <tpl hier="1" item="6"/>
          <tpl hier="4" item="8"/>
          <tpl fld="3" item="33"/>
          <tpl fld="2" item="83"/>
          <tpl hier="9" item="1"/>
          <tpl hier="11" item="4"/>
          <tpl hier="12" item="7"/>
          <tpl fld="4" item="0"/>
        </tpls>
      </m>
      <m>
        <tpls c="8">
          <tpl hier="1" item="6"/>
          <tpl hier="4" item="8"/>
          <tpl fld="3" item="31"/>
          <tpl fld="2" item="52"/>
          <tpl hier="9" item="1"/>
          <tpl hier="11" item="4"/>
          <tpl hier="12" item="7"/>
          <tpl fld="4" item="0"/>
        </tpls>
      </m>
      <m>
        <tpls c="8">
          <tpl hier="1" item="6"/>
          <tpl hier="4" item="8"/>
          <tpl fld="3" item="4"/>
          <tpl fld="2" item="71"/>
          <tpl hier="9" item="1"/>
          <tpl hier="11" item="4"/>
          <tpl hier="12" item="7"/>
          <tpl fld="4" item="0"/>
        </tpls>
      </m>
      <m>
        <tpls c="8">
          <tpl hier="1" item="6"/>
          <tpl hier="4" item="8"/>
          <tpl fld="3" item="39"/>
          <tpl fld="2" item="72"/>
          <tpl hier="9" item="1"/>
          <tpl hier="11" item="4"/>
          <tpl hier="12" item="7"/>
          <tpl fld="4" item="0"/>
        </tpls>
      </m>
      <m>
        <tpls c="8">
          <tpl hier="1" item="6"/>
          <tpl hier="4" item="8"/>
          <tpl fld="3" item="38"/>
          <tpl fld="2" item="66"/>
          <tpl hier="9" item="1"/>
          <tpl hier="11" item="4"/>
          <tpl hier="12" item="7"/>
          <tpl fld="4" item="0"/>
        </tpls>
      </m>
      <m>
        <tpls c="8">
          <tpl hier="1" item="6"/>
          <tpl hier="4" item="8"/>
          <tpl fld="3" item="17"/>
          <tpl fld="2" item="75"/>
          <tpl hier="9" item="1"/>
          <tpl hier="11" item="4"/>
          <tpl hier="12" item="7"/>
          <tpl fld="4" item="0"/>
        </tpls>
      </m>
      <m>
        <tpls c="8">
          <tpl hier="1" item="6"/>
          <tpl hier="4" item="8"/>
          <tpl fld="3" item="40"/>
          <tpl fld="2" item="71"/>
          <tpl hier="9" item="1"/>
          <tpl hier="11" item="4"/>
          <tpl hier="12" item="7"/>
          <tpl fld="4" item="0"/>
        </tpls>
      </m>
      <m>
        <tpls c="8">
          <tpl hier="1" item="6"/>
          <tpl hier="4" item="8"/>
          <tpl fld="3" item="54"/>
          <tpl fld="2" item="74"/>
          <tpl hier="9" item="1"/>
          <tpl hier="11" item="4"/>
          <tpl hier="12" item="7"/>
          <tpl fld="4" item="0"/>
        </tpls>
      </m>
      <m>
        <tpls c="8">
          <tpl hier="1" item="6"/>
          <tpl hier="4" item="8"/>
          <tpl fld="3" item="7"/>
          <tpl fld="2" item="80"/>
          <tpl hier="9" item="1"/>
          <tpl hier="11" item="4"/>
          <tpl hier="12" item="7"/>
          <tpl fld="4" item="0"/>
        </tpls>
      </m>
      <m>
        <tpls c="8">
          <tpl hier="1" item="6"/>
          <tpl hier="4" item="8"/>
          <tpl fld="3" item="24"/>
          <tpl fld="2" item="78"/>
          <tpl hier="9" item="1"/>
          <tpl hier="11" item="4"/>
          <tpl hier="12" item="7"/>
          <tpl fld="4" item="0"/>
        </tpls>
      </m>
      <m>
        <tpls c="8">
          <tpl hier="1" item="6"/>
          <tpl hier="4" item="8"/>
          <tpl fld="3" item="19"/>
          <tpl fld="2" item="48"/>
          <tpl hier="9" item="1"/>
          <tpl hier="11" item="4"/>
          <tpl hier="12" item="7"/>
          <tpl fld="4" item="0"/>
        </tpls>
      </m>
      <m>
        <tpls c="8">
          <tpl hier="1" item="6"/>
          <tpl hier="4" item="8"/>
          <tpl fld="3" item="2"/>
          <tpl fld="2" item="85"/>
          <tpl hier="9" item="1"/>
          <tpl hier="11" item="4"/>
          <tpl hier="12" item="7"/>
          <tpl fld="4" item="0"/>
        </tpls>
      </m>
      <m>
        <tpls c="8">
          <tpl hier="1" item="6"/>
          <tpl hier="4" item="8"/>
          <tpl fld="3" item="46"/>
          <tpl fld="2" item="71"/>
          <tpl hier="9" item="1"/>
          <tpl hier="11" item="4"/>
          <tpl hier="12" item="7"/>
          <tpl fld="4" item="0"/>
        </tpls>
      </m>
      <m>
        <tpls c="8">
          <tpl hier="1" item="6"/>
          <tpl hier="4" item="8"/>
          <tpl fld="3" item="53"/>
          <tpl fld="2" item="74"/>
          <tpl hier="9" item="1"/>
          <tpl hier="11" item="4"/>
          <tpl hier="12" item="7"/>
          <tpl fld="4" item="0"/>
        </tpls>
      </m>
      <m>
        <tpls c="8">
          <tpl hier="1" item="6"/>
          <tpl hier="4" item="8"/>
          <tpl fld="3" item="6"/>
          <tpl fld="2" item="80"/>
          <tpl hier="9" item="1"/>
          <tpl hier="11" item="4"/>
          <tpl hier="12" item="7"/>
          <tpl fld="4" item="0"/>
        </tpls>
      </m>
      <m>
        <tpls c="8">
          <tpl hier="1" item="6"/>
          <tpl hier="4" item="8"/>
          <tpl fld="3" item="23"/>
          <tpl fld="2" item="78"/>
          <tpl hier="9" item="1"/>
          <tpl hier="11" item="4"/>
          <tpl hier="12" item="7"/>
          <tpl fld="4" item="0"/>
        </tpls>
      </m>
      <m>
        <tpls c="8">
          <tpl hier="1" item="6"/>
          <tpl hier="4" item="8"/>
          <tpl fld="3" item="18"/>
          <tpl fld="2" item="53"/>
          <tpl hier="9" item="1"/>
          <tpl hier="11" item="4"/>
          <tpl hier="12" item="7"/>
          <tpl fld="4" item="0"/>
        </tpls>
      </m>
      <m>
        <tpls c="8">
          <tpl hier="1" item="6"/>
          <tpl hier="4" item="8"/>
          <tpl fld="3" item="58"/>
          <tpl fld="2" item="41"/>
          <tpl hier="9" item="1"/>
          <tpl hier="11" item="4"/>
          <tpl hier="12" item="7"/>
          <tpl fld="4" item="0"/>
        </tpls>
      </m>
      <m>
        <tpls c="8">
          <tpl hier="1" item="6"/>
          <tpl hier="4" item="8"/>
          <tpl fld="3" item="12"/>
          <tpl fld="2" item="53"/>
          <tpl hier="9" item="1"/>
          <tpl hier="11" item="4"/>
          <tpl hier="12" item="7"/>
          <tpl fld="4" item="0"/>
        </tpls>
      </m>
      <m>
        <tpls c="8">
          <tpl hier="1" item="6"/>
          <tpl hier="4" item="8"/>
          <tpl fld="3" item="12"/>
          <tpl fld="2" item="73"/>
          <tpl hier="9" item="1"/>
          <tpl hier="11" item="4"/>
          <tpl hier="12" item="7"/>
          <tpl fld="4" item="0"/>
        </tpls>
      </m>
      <m>
        <tpls c="8">
          <tpl hier="1" item="6"/>
          <tpl hier="4" item="8"/>
          <tpl fld="3" item="11"/>
          <tpl fld="2" item="73"/>
          <tpl hier="9" item="1"/>
          <tpl hier="11" item="4"/>
          <tpl hier="12" item="7"/>
          <tpl fld="4" item="0"/>
        </tpls>
      </m>
      <m>
        <tpls c="8">
          <tpl hier="1" item="6"/>
          <tpl hier="4" item="8"/>
          <tpl fld="3" item="45"/>
          <tpl fld="2" item="71"/>
          <tpl hier="9" item="1"/>
          <tpl hier="11" item="4"/>
          <tpl hier="12" item="7"/>
          <tpl fld="4" item="0"/>
        </tpls>
      </m>
      <m>
        <tpls c="8">
          <tpl hier="1" item="6"/>
          <tpl hier="4" item="8"/>
          <tpl fld="3" item="28"/>
          <tpl fld="2" item="71"/>
          <tpl hier="9" item="1"/>
          <tpl hier="11" item="4"/>
          <tpl hier="12" item="7"/>
          <tpl fld="4" item="0"/>
        </tpls>
      </m>
      <m>
        <tpls c="8">
          <tpl hier="1" item="6"/>
          <tpl hier="4" item="8"/>
          <tpl fld="3" item="27"/>
          <tpl fld="2" item="71"/>
          <tpl hier="9" item="1"/>
          <tpl hier="11" item="4"/>
          <tpl hier="12" item="7"/>
          <tpl fld="4" item="0"/>
        </tpls>
      </m>
      <m>
        <tpls c="8">
          <tpl hier="1" item="6"/>
          <tpl hier="4" item="8"/>
          <tpl fld="3" item="5"/>
          <tpl fld="2" item="74"/>
          <tpl hier="9" item="1"/>
          <tpl hier="11" item="4"/>
          <tpl hier="12" item="7"/>
          <tpl fld="4" item="0"/>
        </tpls>
      </m>
      <m>
        <tpls c="8">
          <tpl hier="1" item="6"/>
          <tpl hier="4" item="8"/>
          <tpl fld="3" item="29"/>
          <tpl fld="2" item="71"/>
          <tpl hier="9" item="1"/>
          <tpl hier="11" item="4"/>
          <tpl hier="12" item="7"/>
          <tpl fld="4" item="0"/>
        </tpls>
      </m>
      <m>
        <tpls c="8">
          <tpl hier="1" item="6"/>
          <tpl hier="4" item="8"/>
          <tpl fld="3" item="4"/>
          <tpl fld="2" item="74"/>
          <tpl hier="9" item="1"/>
          <tpl hier="11" item="4"/>
          <tpl hier="12" item="7"/>
          <tpl fld="4" item="0"/>
        </tpls>
      </m>
      <m>
        <tpls c="8">
          <tpl hier="1" item="6"/>
          <tpl hier="4" item="8"/>
          <tpl fld="3" item="58"/>
          <tpl fld="2" item="74"/>
          <tpl hier="9" item="1"/>
          <tpl hier="11" item="4"/>
          <tpl hier="12" item="7"/>
          <tpl fld="4" item="0"/>
        </tpls>
      </m>
      <m>
        <tpls c="8">
          <tpl hier="1" item="6"/>
          <tpl hier="4" item="8"/>
          <tpl fld="3" item="54"/>
          <tpl fld="2" item="76"/>
          <tpl hier="9" item="1"/>
          <tpl hier="11" item="4"/>
          <tpl hier="12" item="7"/>
          <tpl fld="4" item="0"/>
        </tpls>
      </m>
      <m>
        <tpls c="8">
          <tpl hier="1" item="6"/>
          <tpl hier="4" item="8"/>
          <tpl fld="3" item="45"/>
          <tpl fld="2" item="83"/>
          <tpl hier="9" item="1"/>
          <tpl hier="11" item="4"/>
          <tpl hier="12" item="7"/>
          <tpl fld="4" item="0"/>
        </tpls>
      </m>
      <m>
        <tpls c="8">
          <tpl hier="1" item="6"/>
          <tpl hier="4" item="8"/>
          <tpl fld="3" item="22"/>
          <tpl fld="2" item="80"/>
          <tpl hier="9" item="1"/>
          <tpl hier="11" item="4"/>
          <tpl hier="12" item="7"/>
          <tpl fld="4" item="0"/>
        </tpls>
      </m>
      <m>
        <tpls c="8">
          <tpl hier="1" item="6"/>
          <tpl hier="4" item="8"/>
          <tpl fld="3" item="26"/>
          <tpl fld="2" item="73"/>
          <tpl hier="9" item="1"/>
          <tpl hier="11" item="4"/>
          <tpl hier="12" item="7"/>
          <tpl fld="4" item="0"/>
        </tpls>
      </m>
      <m>
        <tpls c="8">
          <tpl hier="1" item="6"/>
          <tpl hier="4" item="8"/>
          <tpl fld="3" item="25"/>
          <tpl fld="2" item="71"/>
          <tpl hier="9" item="1"/>
          <tpl hier="11" item="4"/>
          <tpl hier="12" item="7"/>
          <tpl fld="4" item="0"/>
        </tpls>
      </m>
      <m>
        <tpls c="8">
          <tpl hier="1" item="6"/>
          <tpl hier="4" item="8"/>
          <tpl fld="3" item="23"/>
          <tpl fld="2" item="71"/>
          <tpl hier="9" item="1"/>
          <tpl hier="11" item="4"/>
          <tpl hier="12" item="7"/>
          <tpl fld="4" item="0"/>
        </tpls>
      </m>
      <m>
        <tpls c="8">
          <tpl hier="1" item="6"/>
          <tpl hier="4" item="8"/>
          <tpl fld="3" item="12"/>
          <tpl fld="2" item="71"/>
          <tpl hier="9" item="1"/>
          <tpl hier="11" item="4"/>
          <tpl hier="12" item="7"/>
          <tpl fld="4" item="0"/>
        </tpls>
      </m>
      <m>
        <tpls c="8">
          <tpl hier="1" item="6"/>
          <tpl hier="4" item="8"/>
          <tpl fld="3" item="57"/>
          <tpl fld="2" item="74"/>
          <tpl hier="9" item="1"/>
          <tpl hier="11" item="4"/>
          <tpl hier="12" item="7"/>
          <tpl fld="4" item="0"/>
        </tpls>
      </m>
      <m>
        <tpls c="8">
          <tpl hier="1" item="6"/>
          <tpl hier="4" item="8"/>
          <tpl fld="3" item="1"/>
          <tpl fld="2" item="74"/>
          <tpl hier="9" item="1"/>
          <tpl hier="11" item="4"/>
          <tpl hier="12" item="7"/>
          <tpl fld="4" item="0"/>
        </tpls>
      </m>
      <m>
        <tpls c="8">
          <tpl hier="1" item="6"/>
          <tpl hier="4" item="8"/>
          <tpl fld="3" item="51"/>
          <tpl fld="2" item="76"/>
          <tpl hier="9" item="1"/>
          <tpl hier="11" item="4"/>
          <tpl hier="12" item="7"/>
          <tpl fld="4" item="0"/>
        </tpls>
      </m>
      <m>
        <tpls c="8">
          <tpl hier="1" item="6"/>
          <tpl hier="4" item="8"/>
          <tpl fld="3" item="44"/>
          <tpl fld="2" item="83"/>
          <tpl hier="9" item="1"/>
          <tpl hier="11" item="4"/>
          <tpl hier="12" item="7"/>
          <tpl fld="4" item="0"/>
        </tpls>
      </m>
      <m>
        <tpls c="8">
          <tpl hier="1" item="6"/>
          <tpl hier="4" item="8"/>
          <tpl fld="3" item="42"/>
          <tpl fld="2" item="83"/>
          <tpl hier="9" item="1"/>
          <tpl hier="11" item="4"/>
          <tpl hier="12" item="7"/>
          <tpl fld="4" item="0"/>
        </tpls>
      </m>
      <m>
        <tpls c="8">
          <tpl hier="1" item="6"/>
          <tpl hier="4" item="8"/>
          <tpl fld="3" item="41"/>
          <tpl fld="2" item="83"/>
          <tpl hier="9" item="1"/>
          <tpl hier="11" item="4"/>
          <tpl hier="12" item="7"/>
          <tpl fld="4" item="0"/>
        </tpls>
      </m>
      <m>
        <tpls c="8">
          <tpl hier="1" item="6"/>
          <tpl hier="4" item="8"/>
          <tpl fld="3" item="31"/>
          <tpl fld="2" item="75"/>
          <tpl hier="9" item="1"/>
          <tpl hier="11" item="4"/>
          <tpl hier="12" item="7"/>
          <tpl fld="4" item="0"/>
        </tpls>
      </m>
      <m>
        <tpls c="8">
          <tpl hier="1" item="6"/>
          <tpl hier="4" item="8"/>
          <tpl fld="3" item="30"/>
          <tpl fld="2" item="75"/>
          <tpl hier="9" item="1"/>
          <tpl hier="11" item="4"/>
          <tpl hier="12" item="7"/>
          <tpl fld="4" item="0"/>
        </tpls>
      </m>
      <m>
        <tpls c="8">
          <tpl hier="1" item="6"/>
          <tpl hier="4" item="8"/>
          <tpl fld="3" item="16"/>
          <tpl fld="2" item="80"/>
          <tpl hier="9" item="1"/>
          <tpl hier="11" item="4"/>
          <tpl hier="12" item="7"/>
          <tpl fld="4" item="0"/>
        </tpls>
      </m>
      <m>
        <tpls c="8">
          <tpl hier="1" item="6"/>
          <tpl hier="4" item="8"/>
          <tpl fld="3" item="14"/>
          <tpl fld="2" item="80"/>
          <tpl hier="9" item="1"/>
          <tpl hier="11" item="4"/>
          <tpl hier="12" item="7"/>
          <tpl fld="4" item="0"/>
        </tpls>
      </m>
      <m>
        <tpls c="8">
          <tpl hier="1" item="6"/>
          <tpl hier="4" item="8"/>
          <tpl fld="3" item="13"/>
          <tpl fld="2" item="80"/>
          <tpl hier="9" item="1"/>
          <tpl hier="11" item="4"/>
          <tpl hier="12" item="7"/>
          <tpl fld="4" item="0"/>
        </tpls>
      </m>
      <m>
        <tpls c="8">
          <tpl hier="1" item="6"/>
          <tpl hier="4" item="8"/>
          <tpl fld="3" item="58"/>
          <tpl fld="2" item="84"/>
          <tpl hier="9" item="1"/>
          <tpl hier="11" item="4"/>
          <tpl hier="12" item="7"/>
          <tpl fld="4" item="0"/>
        </tpls>
      </m>
      <m>
        <tpls c="8">
          <tpl hier="1" item="6"/>
          <tpl hier="4" item="8"/>
          <tpl fld="3" item="54"/>
          <tpl fld="2" item="70"/>
          <tpl hier="9" item="1"/>
          <tpl hier="11" item="4"/>
          <tpl hier="12" item="7"/>
          <tpl fld="4" item="0"/>
        </tpls>
      </m>
      <m>
        <tpls c="8">
          <tpl hier="1" item="6"/>
          <tpl hier="4" item="8"/>
          <tpl fld="3" item="52"/>
          <tpl fld="2" item="70"/>
          <tpl hier="9" item="1"/>
          <tpl hier="11" item="4"/>
          <tpl hier="12" item="7"/>
          <tpl fld="4" item="0"/>
        </tpls>
      </m>
      <m>
        <tpls c="8">
          <tpl hier="1" item="6"/>
          <tpl hier="4" item="8"/>
          <tpl fld="3" item="46"/>
          <tpl fld="2" item="72"/>
          <tpl hier="9" item="1"/>
          <tpl hier="11" item="4"/>
          <tpl hier="12" item="7"/>
          <tpl fld="4" item="0"/>
        </tpls>
      </m>
      <m>
        <tpls c="8">
          <tpl hier="1" item="6"/>
          <tpl hier="4" item="8"/>
          <tpl fld="3" item="34"/>
          <tpl fld="2" item="78"/>
          <tpl hier="9" item="1"/>
          <tpl hier="11" item="4"/>
          <tpl hier="12" item="7"/>
          <tpl fld="4" item="0"/>
        </tpls>
      </m>
      <m>
        <tpls c="8">
          <tpl hier="1" item="6"/>
          <tpl hier="4" item="8"/>
          <tpl fld="3" item="33"/>
          <tpl fld="2" item="78"/>
          <tpl hier="9" item="1"/>
          <tpl hier="11" item="4"/>
          <tpl hier="12" item="7"/>
          <tpl fld="4" item="0"/>
        </tpls>
      </m>
      <m>
        <tpls c="8">
          <tpl hier="1" item="6"/>
          <tpl hier="4" item="8"/>
          <tpl fld="3" item="17"/>
          <tpl fld="2" item="73"/>
          <tpl hier="9" item="1"/>
          <tpl hier="11" item="4"/>
          <tpl hier="12" item="7"/>
          <tpl fld="4" item="0"/>
        </tpls>
      </m>
      <m>
        <tpls c="8">
          <tpl hier="1" item="6"/>
          <tpl hier="4" item="8"/>
          <tpl fld="3" item="7"/>
          <tpl fld="2" item="69"/>
          <tpl hier="9" item="1"/>
          <tpl hier="11" item="4"/>
          <tpl hier="12" item="7"/>
          <tpl fld="4" item="0"/>
        </tpls>
      </m>
      <m>
        <tpls c="8">
          <tpl hier="1" item="6"/>
          <tpl hier="4" item="8"/>
          <tpl fld="3" item="22"/>
          <tpl fld="2" item="53"/>
          <tpl hier="9" item="1"/>
          <tpl hier="11" item="4"/>
          <tpl hier="12" item="7"/>
          <tpl fld="4" item="0"/>
        </tpls>
      </m>
      <m>
        <tpls c="8">
          <tpl hier="1" item="6"/>
          <tpl hier="4" item="8"/>
          <tpl fld="3" item="18"/>
          <tpl fld="2" item="71"/>
          <tpl hier="9" item="1"/>
          <tpl hier="11" item="4"/>
          <tpl hier="12" item="7"/>
          <tpl fld="4" item="0"/>
        </tpls>
      </m>
      <m>
        <tpls c="8">
          <tpl hier="1" item="6"/>
          <tpl hier="4" item="8"/>
          <tpl fld="3" item="22"/>
          <tpl fld="2" item="71"/>
          <tpl hier="9" item="1"/>
          <tpl hier="11" item="4"/>
          <tpl hier="12" item="7"/>
          <tpl fld="4" item="0"/>
        </tpls>
      </m>
      <m>
        <tpls c="8">
          <tpl hier="1" item="6"/>
          <tpl hier="4" item="8"/>
          <tpl fld="3" item="17"/>
          <tpl fld="2" item="71"/>
          <tpl hier="9" item="1"/>
          <tpl hier="11" item="4"/>
          <tpl hier="12" item="7"/>
          <tpl fld="4" item="0"/>
        </tpls>
      </m>
      <m>
        <tpls c="8">
          <tpl hier="1" item="6"/>
          <tpl hier="4" item="8"/>
          <tpl fld="3" item="21"/>
          <tpl fld="2" item="71"/>
          <tpl hier="9" item="1"/>
          <tpl hier="11" item="4"/>
          <tpl hier="12" item="7"/>
          <tpl fld="4" item="0"/>
        </tpls>
      </m>
      <m>
        <tpls c="8">
          <tpl hier="1" item="6"/>
          <tpl hier="4" item="8"/>
          <tpl fld="3" item="8"/>
          <tpl fld="2" item="71"/>
          <tpl hier="9" item="1"/>
          <tpl hier="11" item="4"/>
          <tpl hier="12" item="7"/>
          <tpl fld="4" item="0"/>
        </tpls>
      </m>
      <m>
        <tpls c="8">
          <tpl hier="1" item="6"/>
          <tpl hier="4" item="8"/>
          <tpl fld="3" item="7"/>
          <tpl fld="2" item="71"/>
          <tpl hier="9" item="1"/>
          <tpl hier="11" item="4"/>
          <tpl hier="12" item="7"/>
          <tpl fld="4" item="0"/>
        </tpls>
      </m>
      <m>
        <tpls c="8">
          <tpl hier="1" item="6"/>
          <tpl hier="4" item="8"/>
          <tpl fld="3" item="6"/>
          <tpl fld="2" item="71"/>
          <tpl hier="9" item="1"/>
          <tpl hier="11" item="4"/>
          <tpl hier="12" item="7"/>
          <tpl fld="4" item="0"/>
        </tpls>
      </m>
      <m>
        <tpls c="8">
          <tpl hier="1" item="6"/>
          <tpl hier="4" item="8"/>
          <tpl fld="3" item="5"/>
          <tpl fld="2" item="71"/>
          <tpl hier="9" item="1"/>
          <tpl hier="11" item="4"/>
          <tpl hier="12" item="7"/>
          <tpl fld="4" item="0"/>
        </tpls>
      </m>
      <m>
        <tpls c="8">
          <tpl hier="1" item="6"/>
          <tpl hier="4" item="8"/>
          <tpl fld="3" item="56"/>
          <tpl fld="2" item="74"/>
          <tpl hier="9" item="1"/>
          <tpl hier="11" item="4"/>
          <tpl hier="12" item="7"/>
          <tpl fld="4" item="0"/>
        </tpls>
      </m>
      <m>
        <tpls c="8">
          <tpl hier="1" item="6"/>
          <tpl hier="4" item="8"/>
          <tpl fld="3" item="0"/>
          <tpl fld="2" item="74"/>
          <tpl hier="9" item="1"/>
          <tpl hier="11" item="4"/>
          <tpl hier="12" item="7"/>
          <tpl fld="4" item="0"/>
        </tpls>
      </m>
      <m>
        <tpls c="8">
          <tpl hier="1" item="6"/>
          <tpl hier="4" item="8"/>
          <tpl fld="3" item="55"/>
          <tpl fld="2" item="74"/>
          <tpl hier="9" item="1"/>
          <tpl hier="11" item="4"/>
          <tpl hier="12" item="7"/>
          <tpl fld="4" item="0"/>
        </tpls>
      </m>
      <m>
        <tpls c="8">
          <tpl hier="1" item="6"/>
          <tpl hier="4" item="8"/>
          <tpl fld="3" item="35"/>
          <tpl fld="2" item="76"/>
          <tpl hier="9" item="1"/>
          <tpl hier="11" item="4"/>
          <tpl hier="12" item="7"/>
          <tpl fld="4" item="0"/>
        </tpls>
      </m>
      <m>
        <tpls c="8">
          <tpl hier="1" item="6"/>
          <tpl hier="4" item="8"/>
          <tpl fld="3" item="40"/>
          <tpl fld="2" item="76"/>
          <tpl hier="9" item="1"/>
          <tpl hier="11" item="4"/>
          <tpl hier="12" item="7"/>
          <tpl fld="4" item="0"/>
        </tpls>
      </m>
      <m>
        <tpls c="8">
          <tpl hier="1" item="6"/>
          <tpl hier="4" item="8"/>
          <tpl fld="3" item="50"/>
          <tpl fld="2" item="76"/>
          <tpl hier="9" item="1"/>
          <tpl hier="11" item="4"/>
          <tpl hier="12" item="7"/>
          <tpl fld="4" item="0"/>
        </tpls>
      </m>
      <m>
        <tpls c="8">
          <tpl hier="1" item="6"/>
          <tpl hier="4" item="8"/>
          <tpl fld="3" item="49"/>
          <tpl fld="2" item="76"/>
          <tpl hier="9" item="1"/>
          <tpl hier="11" item="4"/>
          <tpl hier="12" item="7"/>
          <tpl fld="4" item="0"/>
        </tpls>
      </m>
      <m>
        <tpls c="8">
          <tpl hier="1" item="6"/>
          <tpl hier="4" item="8"/>
          <tpl fld="3" item="37"/>
          <tpl fld="2" item="83"/>
          <tpl hier="9" item="1"/>
          <tpl hier="11" item="4"/>
          <tpl hier="12" item="7"/>
          <tpl fld="4" item="0"/>
        </tpls>
      </m>
      <m>
        <tpls c="8">
          <tpl hier="1" item="6"/>
          <tpl hier="4" item="8"/>
          <tpl fld="3" item="39"/>
          <tpl fld="2" item="83"/>
          <tpl hier="9" item="1"/>
          <tpl hier="11" item="4"/>
          <tpl hier="12" item="7"/>
          <tpl fld="4" item="0"/>
        </tpls>
      </m>
      <m>
        <tpls c="8">
          <tpl hier="1" item="6"/>
          <tpl hier="4" item="8"/>
          <tpl fld="3" item="28"/>
          <tpl fld="2" item="83"/>
          <tpl hier="9" item="1"/>
          <tpl hier="11" item="4"/>
          <tpl hier="12" item="7"/>
          <tpl fld="4" item="0"/>
        </tpls>
      </m>
      <m>
        <tpls c="8">
          <tpl hier="1" item="6"/>
          <tpl hier="4" item="8"/>
          <tpl fld="3" item="19"/>
          <tpl fld="2" item="83"/>
          <tpl hier="9" item="1"/>
          <tpl hier="11" item="4"/>
          <tpl hier="12" item="7"/>
          <tpl fld="4" item="0"/>
        </tpls>
      </m>
      <m>
        <tpls c="8">
          <tpl hier="1" item="6"/>
          <tpl hier="4" item="8"/>
          <tpl fld="3" item="26"/>
          <tpl fld="2" item="75"/>
          <tpl hier="9" item="1"/>
          <tpl hier="11" item="4"/>
          <tpl hier="12" item="7"/>
          <tpl fld="4" item="0"/>
        </tpls>
      </m>
      <m>
        <tpls c="8">
          <tpl hier="1" item="6"/>
          <tpl hier="4" item="8"/>
          <tpl fld="3" item="25"/>
          <tpl fld="2" item="75"/>
          <tpl hier="9" item="1"/>
          <tpl hier="11" item="4"/>
          <tpl hier="12" item="7"/>
          <tpl fld="4" item="0"/>
        </tpls>
      </m>
      <m>
        <tpls c="8">
          <tpl hier="1" item="6"/>
          <tpl hier="4" item="8"/>
          <tpl fld="3" item="24"/>
          <tpl fld="2" item="75"/>
          <tpl hier="9" item="1"/>
          <tpl hier="11" item="4"/>
          <tpl hier="12" item="7"/>
          <tpl fld="4" item="0"/>
        </tpls>
      </m>
      <m>
        <tpls c="8">
          <tpl hier="1" item="6"/>
          <tpl hier="4" item="8"/>
          <tpl fld="3" item="23"/>
          <tpl fld="2" item="75"/>
          <tpl hier="9" item="1"/>
          <tpl hier="11" item="4"/>
          <tpl hier="12" item="7"/>
          <tpl fld="4" item="0"/>
        </tpls>
      </m>
      <m>
        <tpls c="8">
          <tpl hier="1" item="6"/>
          <tpl hier="4" item="8"/>
          <tpl fld="3" item="10"/>
          <tpl fld="2" item="80"/>
          <tpl hier="9" item="1"/>
          <tpl hier="11" item="4"/>
          <tpl hier="12" item="7"/>
          <tpl fld="4" item="0"/>
        </tpls>
      </m>
      <m>
        <tpls c="8">
          <tpl hier="1" item="6"/>
          <tpl hier="4" item="8"/>
          <tpl fld="3" item="12"/>
          <tpl fld="2" item="80"/>
          <tpl hier="9" item="1"/>
          <tpl hier="11" item="4"/>
          <tpl hier="12" item="7"/>
          <tpl fld="4" item="0"/>
        </tpls>
      </m>
      <m>
        <tpls c="8">
          <tpl hier="1" item="6"/>
          <tpl hier="4" item="8"/>
          <tpl fld="3" item="11"/>
          <tpl fld="2" item="80"/>
          <tpl hier="9" item="1"/>
          <tpl hier="11" item="4"/>
          <tpl hier="12" item="7"/>
          <tpl fld="4" item="0"/>
        </tpls>
      </m>
      <m>
        <tpls c="8">
          <tpl hier="1" item="6"/>
          <tpl hier="4" item="8"/>
          <tpl fld="3" item="9"/>
          <tpl fld="2" item="80"/>
          <tpl hier="9" item="1"/>
          <tpl hier="11" item="4"/>
          <tpl hier="12" item="7"/>
          <tpl fld="4" item="0"/>
        </tpls>
      </m>
      <m>
        <tpls c="8">
          <tpl hier="1" item="6"/>
          <tpl hier="4" item="8"/>
          <tpl fld="3" item="57"/>
          <tpl fld="2" item="84"/>
          <tpl hier="9" item="1"/>
          <tpl hier="11" item="4"/>
          <tpl hier="12" item="7"/>
          <tpl fld="4" item="0"/>
        </tpls>
      </m>
      <m>
        <tpls c="8">
          <tpl hier="1" item="6"/>
          <tpl hier="4" item="8"/>
          <tpl fld="3" item="3"/>
          <tpl fld="2" item="84"/>
          <tpl hier="9" item="1"/>
          <tpl hier="11" item="4"/>
          <tpl hier="12" item="7"/>
          <tpl fld="4" item="0"/>
        </tpls>
      </m>
      <m>
        <tpls c="8">
          <tpl hier="1" item="6"/>
          <tpl hier="4" item="8"/>
          <tpl fld="3" item="1"/>
          <tpl fld="2" item="84"/>
          <tpl hier="9" item="1"/>
          <tpl hier="11" item="4"/>
          <tpl hier="12" item="7"/>
          <tpl fld="4" item="0"/>
        </tpls>
      </m>
      <m>
        <tpls c="8">
          <tpl hier="1" item="6"/>
          <tpl hier="4" item="8"/>
          <tpl fld="3" item="20"/>
          <tpl fld="2" item="70"/>
          <tpl hier="9" item="1"/>
          <tpl hier="11" item="4"/>
          <tpl hier="12" item="7"/>
          <tpl fld="4" item="0"/>
        </tpls>
      </m>
      <m>
        <tpls c="8">
          <tpl hier="1" item="6"/>
          <tpl hier="4" item="8"/>
          <tpl fld="3" item="51"/>
          <tpl fld="2" item="70"/>
          <tpl hier="9" item="1"/>
          <tpl hier="11" item="4"/>
          <tpl hier="12" item="7"/>
          <tpl fld="4" item="0"/>
        </tpls>
      </m>
      <m>
        <tpls c="8">
          <tpl hier="1" item="6"/>
          <tpl hier="4" item="8"/>
          <tpl fld="3" item="38"/>
          <tpl fld="2" item="70"/>
          <tpl hier="9" item="1"/>
          <tpl hier="11" item="4"/>
          <tpl hier="12" item="7"/>
          <tpl fld="4" item="0"/>
        </tpls>
      </m>
      <m>
        <tpls c="8">
          <tpl hier="1" item="6"/>
          <tpl hier="4" item="8"/>
          <tpl fld="3" item="44"/>
          <tpl fld="2" item="72"/>
          <tpl hier="9" item="1"/>
          <tpl hier="11" item="4"/>
          <tpl hier="12" item="7"/>
          <tpl fld="4" item="0"/>
        </tpls>
      </m>
      <m>
        <tpls c="8">
          <tpl hier="1" item="6"/>
          <tpl hier="4" item="8"/>
          <tpl fld="3" item="43"/>
          <tpl fld="2" item="72"/>
          <tpl hier="9" item="1"/>
          <tpl hier="11" item="4"/>
          <tpl hier="12" item="7"/>
          <tpl fld="4" item="0"/>
        </tpls>
      </m>
      <m>
        <tpls c="8">
          <tpl hier="1" item="6"/>
          <tpl hier="4" item="8"/>
          <tpl fld="3" item="42"/>
          <tpl fld="2" item="72"/>
          <tpl hier="9" item="1"/>
          <tpl hier="11" item="4"/>
          <tpl hier="12" item="7"/>
          <tpl fld="4" item="0"/>
        </tpls>
      </m>
      <m>
        <tpls c="8">
          <tpl hier="1" item="6"/>
          <tpl hier="4" item="8"/>
          <tpl fld="3" item="41"/>
          <tpl fld="2" item="72"/>
          <tpl hier="9" item="1"/>
          <tpl hier="11" item="4"/>
          <tpl hier="12" item="7"/>
          <tpl fld="4" item="0"/>
        </tpls>
      </m>
      <m>
        <tpls c="8">
          <tpl hier="1" item="6"/>
          <tpl hier="4" item="8"/>
          <tpl fld="3" item="32"/>
          <tpl fld="2" item="78"/>
          <tpl hier="9" item="1"/>
          <tpl hier="11" item="4"/>
          <tpl hier="12" item="7"/>
          <tpl fld="4" item="0"/>
        </tpls>
      </m>
      <m>
        <tpls c="8">
          <tpl hier="1" item="6"/>
          <tpl hier="4" item="8"/>
          <tpl fld="3" item="31"/>
          <tpl fld="2" item="78"/>
          <tpl hier="9" item="1"/>
          <tpl hier="11" item="4"/>
          <tpl hier="12" item="7"/>
          <tpl fld="4" item="0"/>
        </tpls>
      </m>
      <m>
        <tpls c="8">
          <tpl hier="1" item="6"/>
          <tpl hier="4" item="8"/>
          <tpl fld="3" item="30"/>
          <tpl fld="2" item="78"/>
          <tpl hier="9" item="1"/>
          <tpl hier="11" item="4"/>
          <tpl hier="12" item="7"/>
          <tpl fld="4" item="0"/>
        </tpls>
      </m>
      <m>
        <tpls c="8">
          <tpl hier="1" item="6"/>
          <tpl hier="4" item="8"/>
          <tpl fld="3" item="29"/>
          <tpl fld="2" item="78"/>
          <tpl hier="9" item="1"/>
          <tpl hier="11" item="4"/>
          <tpl hier="12" item="7"/>
          <tpl fld="4" item="0"/>
        </tpls>
      </m>
      <m>
        <tpls c="8">
          <tpl hier="1" item="6"/>
          <tpl hier="4" item="8"/>
          <tpl fld="3" item="16"/>
          <tpl fld="2" item="73"/>
          <tpl hier="9" item="1"/>
          <tpl hier="11" item="4"/>
          <tpl hier="12" item="7"/>
          <tpl fld="4" item="0"/>
        </tpls>
      </m>
      <m>
        <tpls c="8">
          <tpl hier="1" item="6"/>
          <tpl hier="4" item="8"/>
          <tpl fld="3" item="15"/>
          <tpl fld="2" item="73"/>
          <tpl hier="9" item="1"/>
          <tpl hier="11" item="4"/>
          <tpl hier="12" item="7"/>
          <tpl fld="4" item="0"/>
        </tpls>
      </m>
      <m>
        <tpls c="8">
          <tpl hier="1" item="6"/>
          <tpl hier="4" item="8"/>
          <tpl fld="3" item="14"/>
          <tpl fld="2" item="73"/>
          <tpl hier="9" item="1"/>
          <tpl hier="11" item="4"/>
          <tpl hier="12" item="7"/>
          <tpl fld="4" item="0"/>
        </tpls>
      </m>
      <m>
        <tpls c="8">
          <tpl hier="1" item="6"/>
          <tpl hier="4" item="8"/>
          <tpl fld="3" item="13"/>
          <tpl fld="2" item="73"/>
          <tpl hier="9" item="1"/>
          <tpl hier="11" item="4"/>
          <tpl hier="12" item="7"/>
          <tpl fld="4" item="0"/>
        </tpls>
      </m>
      <m>
        <tpls c="8">
          <tpl hier="1" item="6"/>
          <tpl hier="4" item="8"/>
          <tpl fld="3" item="4"/>
          <tpl fld="2" item="69"/>
          <tpl hier="9" item="1"/>
          <tpl hier="11" item="4"/>
          <tpl hier="12" item="7"/>
          <tpl fld="4" item="0"/>
        </tpls>
      </m>
      <m>
        <tpls c="8">
          <tpl hier="1" item="6"/>
          <tpl hier="4" item="8"/>
          <tpl fld="3" item="58"/>
          <tpl fld="2" item="69"/>
          <tpl hier="9" item="1"/>
          <tpl hier="11" item="4"/>
          <tpl hier="12" item="7"/>
          <tpl fld="4" item="0"/>
        </tpls>
      </m>
      <m>
        <tpls c="8">
          <tpl hier="1" item="6"/>
          <tpl hier="4" item="8"/>
          <tpl fld="3" item="2"/>
          <tpl fld="2" item="69"/>
          <tpl hier="9" item="1"/>
          <tpl hier="11" item="4"/>
          <tpl hier="12" item="7"/>
          <tpl fld="4" item="0"/>
        </tpls>
      </m>
      <m>
        <tpls c="8">
          <tpl hier="1" item="6"/>
          <tpl hier="4" item="8"/>
          <tpl fld="3" item="54"/>
          <tpl fld="2" item="66"/>
          <tpl hier="9" item="1"/>
          <tpl hier="11" item="4"/>
          <tpl hier="12" item="7"/>
          <tpl fld="4" item="0"/>
        </tpls>
      </m>
      <m>
        <tpls c="8">
          <tpl hier="1" item="6"/>
          <tpl hier="4" item="8"/>
          <tpl fld="3" item="53"/>
          <tpl fld="2" item="66"/>
          <tpl hier="9" item="1"/>
          <tpl hier="11" item="4"/>
          <tpl hier="12" item="7"/>
          <tpl fld="4" item="0"/>
        </tpls>
      </m>
      <m>
        <tpls c="8">
          <tpl hier="1" item="6"/>
          <tpl hier="4" item="8"/>
          <tpl fld="3" item="52"/>
          <tpl fld="2" item="66"/>
          <tpl hier="9" item="1"/>
          <tpl hier="11" item="4"/>
          <tpl hier="12" item="7"/>
          <tpl fld="4" item="0"/>
        </tpls>
      </m>
      <m>
        <tpls c="8">
          <tpl hier="1" item="6"/>
          <tpl hier="4" item="8"/>
          <tpl fld="3" item="48"/>
          <tpl fld="2" item="48"/>
          <tpl hier="9" item="1"/>
          <tpl hier="11" item="4"/>
          <tpl hier="12" item="7"/>
          <tpl fld="4" item="0"/>
        </tpls>
      </m>
      <m>
        <tpls c="8">
          <tpl hier="1" item="6"/>
          <tpl hier="4" item="8"/>
          <tpl fld="3" item="46"/>
          <tpl fld="2" item="48"/>
          <tpl hier="9" item="1"/>
          <tpl hier="11" item="4"/>
          <tpl hier="12" item="7"/>
          <tpl fld="4" item="0"/>
        </tpls>
      </m>
      <m>
        <tpls c="8">
          <tpl hier="1" item="6"/>
          <tpl hier="4" item="8"/>
          <tpl fld="3" item="45"/>
          <tpl fld="2" item="48"/>
          <tpl hier="9" item="1"/>
          <tpl hier="11" item="4"/>
          <tpl hier="12" item="7"/>
          <tpl fld="4" item="0"/>
        </tpls>
      </m>
      <m>
        <tpls c="8">
          <tpl hier="1" item="6"/>
          <tpl hier="4" item="8"/>
          <tpl fld="3" item="41"/>
          <tpl fld="2" item="48"/>
          <tpl hier="9" item="1"/>
          <tpl hier="11" item="4"/>
          <tpl hier="12" item="7"/>
          <tpl fld="4" item="0"/>
        </tpls>
      </m>
      <m>
        <tpls c="8">
          <tpl hier="1" item="6"/>
          <tpl hier="4" item="8"/>
          <tpl fld="3" item="26"/>
          <tpl fld="2" item="53"/>
          <tpl hier="9" item="1"/>
          <tpl hier="11" item="4"/>
          <tpl hier="12" item="7"/>
          <tpl fld="4" item="0"/>
        </tpls>
      </m>
      <m>
        <tpls c="8">
          <tpl hier="1" item="6"/>
          <tpl hier="4" item="8"/>
          <tpl fld="3" item="15"/>
          <tpl fld="2" item="53"/>
          <tpl hier="9" item="1"/>
          <tpl hier="11" item="4"/>
          <tpl hier="12" item="7"/>
          <tpl fld="4" item="0"/>
        </tpls>
      </m>
      <m>
        <tpls c="8">
          <tpl hier="1" item="6"/>
          <tpl hier="4" item="8"/>
          <tpl fld="3" item="6"/>
          <tpl fld="2" item="53"/>
          <tpl hier="9" item="1"/>
          <tpl hier="11" item="4"/>
          <tpl hier="12" item="7"/>
          <tpl fld="4" item="0"/>
        </tpls>
      </m>
      <m>
        <tpls c="8">
          <tpl hier="1" item="6"/>
          <tpl hier="4" item="8"/>
          <tpl fld="3" item="49"/>
          <tpl fld="2" item="57"/>
          <tpl hier="9" item="1"/>
          <tpl hier="11" item="4"/>
          <tpl hier="12" item="7"/>
          <tpl fld="4" item="0"/>
        </tpls>
      </m>
      <m>
        <tpls c="8">
          <tpl hier="1" item="6"/>
          <tpl hier="4" item="8"/>
          <tpl fld="3" item="23"/>
          <tpl fld="2" item="79"/>
          <tpl hier="9" item="1"/>
          <tpl hier="11" item="4"/>
          <tpl hier="12" item="7"/>
          <tpl fld="4" item="0"/>
        </tpls>
      </m>
      <m>
        <tpls c="8">
          <tpl hier="1" item="6"/>
          <tpl hier="4" item="8"/>
          <tpl fld="3" item="18"/>
          <tpl fld="2" item="58"/>
          <tpl hier="9" item="1"/>
          <tpl hier="11" item="4"/>
          <tpl hier="12" item="7"/>
          <tpl fld="4" item="0"/>
        </tpls>
      </m>
      <m>
        <tpls c="8">
          <tpl hier="1" item="6"/>
          <tpl hier="4" item="8"/>
          <tpl fld="3" item="56"/>
          <tpl fld="2" item="82"/>
          <tpl hier="9" item="1"/>
          <tpl hier="11" item="4"/>
          <tpl hier="12" item="7"/>
          <tpl fld="4" item="0"/>
        </tpls>
      </m>
      <m>
        <tpls c="8">
          <tpl hier="1" item="6"/>
          <tpl hier="4" item="8"/>
          <tpl fld="3" item="39"/>
          <tpl fld="2" item="52"/>
          <tpl hier="9" item="1"/>
          <tpl hier="11" item="4"/>
          <tpl hier="12" item="7"/>
          <tpl fld="4" item="0"/>
        </tpls>
      </m>
      <m>
        <tpls c="8">
          <tpl hier="1" item="6"/>
          <tpl hier="4" item="8"/>
          <tpl fld="3" item="12"/>
          <tpl fld="2" item="60"/>
          <tpl hier="9" item="1"/>
          <tpl hier="11" item="4"/>
          <tpl hier="12" item="7"/>
          <tpl fld="4" item="0"/>
        </tpls>
      </m>
      <m>
        <tpls c="8">
          <tpl hier="1" item="6"/>
          <tpl hier="4" item="8"/>
          <tpl fld="3" item="51"/>
          <tpl fld="2" item="42"/>
          <tpl hier="9" item="1"/>
          <tpl hier="11" item="4"/>
          <tpl hier="12" item="7"/>
          <tpl fld="4" item="0"/>
        </tpls>
      </m>
      <m>
        <tpls c="8">
          <tpl hier="1" item="6"/>
          <tpl hier="4" item="8"/>
          <tpl fld="3" item="30"/>
          <tpl fld="2" item="77"/>
          <tpl hier="9" item="1"/>
          <tpl hier="11" item="4"/>
          <tpl hier="12" item="7"/>
          <tpl fld="4" item="0"/>
        </tpls>
      </m>
      <m>
        <tpls c="8">
          <tpl hier="1" item="6"/>
          <tpl hier="4" item="8"/>
          <tpl fld="3" item="2"/>
          <tpl fld="2" item="35"/>
          <tpl hier="9" item="1"/>
          <tpl hier="11" item="4"/>
          <tpl hier="12" item="7"/>
          <tpl fld="4" item="0"/>
        </tpls>
      </m>
      <m>
        <tpls c="8">
          <tpl hier="1" item="6"/>
          <tpl hier="4" item="8"/>
          <tpl fld="3" item="47"/>
          <tpl fld="2" item="54"/>
          <tpl hier="9" item="1"/>
          <tpl hier="11" item="4"/>
          <tpl hier="12" item="7"/>
          <tpl fld="4" item="0"/>
        </tpls>
      </m>
      <m>
        <tpls c="8">
          <tpl hier="1" item="6"/>
          <tpl hier="4" item="8"/>
          <tpl fld="3" item="12"/>
          <tpl fld="2" item="85"/>
          <tpl hier="9" item="1"/>
          <tpl hier="11" item="4"/>
          <tpl hier="12" item="7"/>
          <tpl fld="4" item="0"/>
        </tpls>
      </m>
      <m>
        <tpls c="8">
          <tpl hier="1" item="6"/>
          <tpl hier="4" item="8"/>
          <tpl fld="3" item="18"/>
          <tpl fld="2" item="21"/>
          <tpl hier="9" item="1"/>
          <tpl hier="11" item="4"/>
          <tpl hier="12" item="7"/>
          <tpl fld="4" item="0"/>
        </tpls>
      </m>
      <m>
        <tpls c="8">
          <tpl hier="1" item="6"/>
          <tpl hier="4" item="8"/>
          <tpl fld="3" item="3"/>
          <tpl fld="2" item="71"/>
          <tpl hier="9" item="1"/>
          <tpl hier="11" item="4"/>
          <tpl hier="12" item="7"/>
          <tpl fld="4" item="0"/>
        </tpls>
      </m>
      <m>
        <tpls c="8">
          <tpl hier="1" item="6"/>
          <tpl hier="4" item="8"/>
          <tpl fld="3" item="1"/>
          <tpl fld="2" item="71"/>
          <tpl hier="9" item="1"/>
          <tpl hier="11" item="4"/>
          <tpl hier="12" item="7"/>
          <tpl fld="4" item="0"/>
        </tpls>
      </m>
      <m>
        <tpls c="8">
          <tpl hier="1" item="6"/>
          <tpl hier="4" item="8"/>
          <tpl fld="3" item="20"/>
          <tpl fld="2" item="74"/>
          <tpl hier="9" item="1"/>
          <tpl hier="11" item="4"/>
          <tpl hier="12" item="7"/>
          <tpl fld="4" item="0"/>
        </tpls>
      </m>
      <m>
        <tpls c="8">
          <tpl hier="1" item="6"/>
          <tpl hier="4" item="8"/>
          <tpl fld="3" item="51"/>
          <tpl fld="2" item="74"/>
          <tpl hier="9" item="1"/>
          <tpl hier="11" item="4"/>
          <tpl hier="12" item="7"/>
          <tpl fld="4" item="0"/>
        </tpls>
      </m>
      <m>
        <tpls c="8">
          <tpl hier="1" item="6"/>
          <tpl hier="4" item="8"/>
          <tpl fld="3" item="38"/>
          <tpl fld="2" item="74"/>
          <tpl hier="9" item="1"/>
          <tpl hier="11" item="4"/>
          <tpl hier="12" item="7"/>
          <tpl fld="4" item="0"/>
        </tpls>
      </m>
      <m>
        <tpls c="8">
          <tpl hier="1" item="6"/>
          <tpl hier="4" item="8"/>
          <tpl fld="3" item="44"/>
          <tpl fld="2" item="76"/>
          <tpl hier="9" item="1"/>
          <tpl hier="11" item="4"/>
          <tpl hier="12" item="7"/>
          <tpl fld="4" item="0"/>
        </tpls>
      </m>
      <m>
        <tpls c="8">
          <tpl hier="1" item="6"/>
          <tpl hier="4" item="8"/>
          <tpl fld="3" item="43"/>
          <tpl fld="2" item="76"/>
          <tpl hier="9" item="1"/>
          <tpl hier="11" item="4"/>
          <tpl hier="12" item="7"/>
          <tpl fld="4" item="0"/>
        </tpls>
      </m>
      <m>
        <tpls c="8">
          <tpl hier="1" item="6"/>
          <tpl hier="4" item="8"/>
          <tpl fld="3" item="42"/>
          <tpl fld="2" item="76"/>
          <tpl hier="9" item="1"/>
          <tpl hier="11" item="4"/>
          <tpl hier="12" item="7"/>
          <tpl fld="4" item="0"/>
        </tpls>
      </m>
      <m>
        <tpls c="8">
          <tpl hier="1" item="6"/>
          <tpl hier="4" item="8"/>
          <tpl fld="3" item="41"/>
          <tpl fld="2" item="76"/>
          <tpl hier="9" item="1"/>
          <tpl hier="11" item="4"/>
          <tpl hier="12" item="7"/>
          <tpl fld="4" item="0"/>
        </tpls>
      </m>
      <m>
        <tpls c="8">
          <tpl hier="1" item="6"/>
          <tpl hier="4" item="8"/>
          <tpl fld="3" item="32"/>
          <tpl fld="2" item="83"/>
          <tpl hier="9" item="1"/>
          <tpl hier="11" item="4"/>
          <tpl hier="12" item="7"/>
          <tpl fld="4" item="0"/>
        </tpls>
      </m>
      <m>
        <tpls c="8">
          <tpl hier="1" item="6"/>
          <tpl hier="4" item="8"/>
          <tpl fld="3" item="31"/>
          <tpl fld="2" item="83"/>
          <tpl hier="9" item="1"/>
          <tpl hier="11" item="4"/>
          <tpl hier="12" item="7"/>
          <tpl fld="4" item="0"/>
        </tpls>
      </m>
      <m>
        <tpls c="8">
          <tpl hier="1" item="6"/>
          <tpl hier="4" item="8"/>
          <tpl fld="3" item="30"/>
          <tpl fld="2" item="83"/>
          <tpl hier="9" item="1"/>
          <tpl hier="11" item="4"/>
          <tpl hier="12" item="7"/>
          <tpl fld="4" item="0"/>
        </tpls>
      </m>
      <m>
        <tpls c="8">
          <tpl hier="1" item="6"/>
          <tpl hier="4" item="8"/>
          <tpl fld="3" item="29"/>
          <tpl fld="2" item="83"/>
          <tpl hier="9" item="1"/>
          <tpl hier="11" item="4"/>
          <tpl hier="12" item="7"/>
          <tpl fld="4" item="0"/>
        </tpls>
      </m>
      <m>
        <tpls c="8">
          <tpl hier="1" item="6"/>
          <tpl hier="4" item="8"/>
          <tpl fld="3" item="16"/>
          <tpl fld="2" item="75"/>
          <tpl hier="9" item="1"/>
          <tpl hier="11" item="4"/>
          <tpl hier="12" item="7"/>
          <tpl fld="4" item="0"/>
        </tpls>
      </m>
      <m>
        <tpls c="8">
          <tpl hier="1" item="6"/>
          <tpl hier="4" item="8"/>
          <tpl fld="3" item="15"/>
          <tpl fld="2" item="75"/>
          <tpl hier="9" item="1"/>
          <tpl hier="11" item="4"/>
          <tpl hier="12" item="7"/>
          <tpl fld="4" item="0"/>
        </tpls>
      </m>
      <m>
        <tpls c="8">
          <tpl hier="1" item="6"/>
          <tpl hier="4" item="8"/>
          <tpl fld="3" item="14"/>
          <tpl fld="2" item="75"/>
          <tpl hier="9" item="1"/>
          <tpl hier="11" item="4"/>
          <tpl hier="12" item="7"/>
          <tpl fld="4" item="0"/>
        </tpls>
      </m>
      <m>
        <tpls c="8">
          <tpl hier="1" item="6"/>
          <tpl hier="4" item="8"/>
          <tpl fld="3" item="13"/>
          <tpl fld="2" item="75"/>
          <tpl hier="9" item="1"/>
          <tpl hier="11" item="4"/>
          <tpl hier="12" item="7"/>
          <tpl fld="4" item="0"/>
        </tpls>
      </m>
      <m>
        <tpls c="8">
          <tpl hier="1" item="6"/>
          <tpl hier="4" item="8"/>
          <tpl fld="3" item="4"/>
          <tpl fld="2" item="80"/>
          <tpl hier="9" item="1"/>
          <tpl hier="11" item="4"/>
          <tpl hier="12" item="7"/>
          <tpl fld="4" item="0"/>
        </tpls>
      </m>
      <m>
        <tpls c="8">
          <tpl hier="1" item="6"/>
          <tpl hier="4" item="8"/>
          <tpl fld="3" item="58"/>
          <tpl fld="2" item="80"/>
          <tpl hier="9" item="1"/>
          <tpl hier="11" item="4"/>
          <tpl hier="12" item="7"/>
          <tpl fld="4" item="0"/>
        </tpls>
      </m>
      <m>
        <tpls c="8">
          <tpl hier="1" item="6"/>
          <tpl hier="4" item="8"/>
          <tpl fld="3" item="2"/>
          <tpl fld="2" item="80"/>
          <tpl hier="9" item="1"/>
          <tpl hier="11" item="4"/>
          <tpl hier="12" item="7"/>
          <tpl fld="4" item="0"/>
        </tpls>
      </m>
      <m>
        <tpls c="8">
          <tpl hier="1" item="6"/>
          <tpl hier="4" item="8"/>
          <tpl fld="3" item="54"/>
          <tpl fld="2" item="84"/>
          <tpl hier="9" item="1"/>
          <tpl hier="11" item="4"/>
          <tpl hier="12" item="7"/>
          <tpl fld="4" item="0"/>
        </tpls>
      </m>
      <m>
        <tpls c="8">
          <tpl hier="1" item="6"/>
          <tpl hier="4" item="8"/>
          <tpl fld="3" item="53"/>
          <tpl fld="2" item="84"/>
          <tpl hier="9" item="1"/>
          <tpl hier="11" item="4"/>
          <tpl hier="12" item="7"/>
          <tpl fld="4" item="0"/>
        </tpls>
      </m>
      <m>
        <tpls c="8">
          <tpl hier="1" item="6"/>
          <tpl hier="4" item="8"/>
          <tpl fld="3" item="52"/>
          <tpl fld="2" item="84"/>
          <tpl hier="9" item="1"/>
          <tpl hier="11" item="4"/>
          <tpl hier="12" item="7"/>
          <tpl fld="4" item="0"/>
        </tpls>
      </m>
      <m>
        <tpls c="8">
          <tpl hier="1" item="6"/>
          <tpl hier="4" item="8"/>
          <tpl fld="3" item="48"/>
          <tpl fld="2" item="70"/>
          <tpl hier="9" item="1"/>
          <tpl hier="11" item="4"/>
          <tpl hier="12" item="7"/>
          <tpl fld="4" item="0"/>
        </tpls>
      </m>
      <m>
        <tpls c="8">
          <tpl hier="1" item="6"/>
          <tpl hier="4" item="8"/>
          <tpl fld="3" item="46"/>
          <tpl fld="2" item="70"/>
          <tpl hier="9" item="1"/>
          <tpl hier="11" item="4"/>
          <tpl hier="12" item="7"/>
          <tpl fld="4" item="0"/>
        </tpls>
      </m>
      <m>
        <tpls c="8">
          <tpl hier="1" item="6"/>
          <tpl hier="4" item="8"/>
          <tpl fld="3" item="45"/>
          <tpl fld="2" item="70"/>
          <tpl hier="9" item="1"/>
          <tpl hier="11" item="4"/>
          <tpl hier="12" item="7"/>
          <tpl fld="4" item="0"/>
        </tpls>
      </m>
      <m>
        <tpls c="8">
          <tpl hier="1" item="6"/>
          <tpl hier="4" item="8"/>
          <tpl fld="3" item="47"/>
          <tpl fld="2" item="70"/>
          <tpl hier="9" item="1"/>
          <tpl hier="11" item="4"/>
          <tpl hier="12" item="7"/>
          <tpl fld="4" item="0"/>
        </tpls>
      </m>
      <m>
        <tpls c="8">
          <tpl hier="1" item="6"/>
          <tpl hier="4" item="8"/>
          <tpl fld="3" item="34"/>
          <tpl fld="2" item="72"/>
          <tpl hier="9" item="1"/>
          <tpl hier="11" item="4"/>
          <tpl hier="12" item="7"/>
          <tpl fld="4" item="0"/>
        </tpls>
      </m>
      <m>
        <tpls c="8">
          <tpl hier="1" item="6"/>
          <tpl hier="4" item="8"/>
          <tpl fld="3" item="36"/>
          <tpl fld="2" item="72"/>
          <tpl hier="9" item="1"/>
          <tpl hier="11" item="4"/>
          <tpl hier="12" item="7"/>
          <tpl fld="4" item="0"/>
        </tpls>
      </m>
      <m>
        <tpls c="8">
          <tpl hier="1" item="6"/>
          <tpl hier="4" item="8"/>
          <tpl fld="3" item="27"/>
          <tpl fld="2" item="72"/>
          <tpl hier="9" item="1"/>
          <tpl hier="11" item="4"/>
          <tpl hier="12" item="7"/>
          <tpl fld="4" item="0"/>
        </tpls>
      </m>
      <m>
        <tpls c="8">
          <tpl hier="1" item="6"/>
          <tpl hier="4" item="8"/>
          <tpl fld="3" item="33"/>
          <tpl fld="2" item="72"/>
          <tpl hier="9" item="1"/>
          <tpl hier="11" item="4"/>
          <tpl hier="12" item="7"/>
          <tpl fld="4" item="0"/>
        </tpls>
      </m>
      <m>
        <tpls c="8">
          <tpl hier="1" item="6"/>
          <tpl hier="4" item="8"/>
          <tpl fld="3" item="18"/>
          <tpl fld="2" item="78"/>
          <tpl hier="9" item="1"/>
          <tpl hier="11" item="4"/>
          <tpl hier="12" item="7"/>
          <tpl fld="4" item="0"/>
        </tpls>
      </m>
      <m>
        <tpls c="8">
          <tpl hier="1" item="6"/>
          <tpl hier="4" item="8"/>
          <tpl fld="3" item="22"/>
          <tpl fld="2" item="78"/>
          <tpl hier="9" item="1"/>
          <tpl hier="11" item="4"/>
          <tpl hier="12" item="7"/>
          <tpl fld="4" item="0"/>
        </tpls>
      </m>
      <m>
        <tpls c="8">
          <tpl hier="1" item="6"/>
          <tpl hier="4" item="8"/>
          <tpl fld="3" item="17"/>
          <tpl fld="2" item="78"/>
          <tpl hier="9" item="1"/>
          <tpl hier="11" item="4"/>
          <tpl hier="12" item="7"/>
          <tpl fld="4" item="0"/>
        </tpls>
      </m>
      <m>
        <tpls c="8">
          <tpl hier="1" item="6"/>
          <tpl hier="4" item="8"/>
          <tpl fld="3" item="21"/>
          <tpl fld="2" item="78"/>
          <tpl hier="9" item="1"/>
          <tpl hier="11" item="4"/>
          <tpl hier="12" item="7"/>
          <tpl fld="4" item="0"/>
        </tpls>
      </m>
      <m>
        <tpls c="8">
          <tpl hier="1" item="6"/>
          <tpl hier="4" item="8"/>
          <tpl fld="3" item="8"/>
          <tpl fld="2" item="73"/>
          <tpl hier="9" item="1"/>
          <tpl hier="11" item="4"/>
          <tpl hier="12" item="7"/>
          <tpl fld="4" item="0"/>
        </tpls>
      </m>
      <m>
        <tpls c="8">
          <tpl hier="1" item="6"/>
          <tpl hier="4" item="8"/>
          <tpl fld="3" item="7"/>
          <tpl fld="2" item="73"/>
          <tpl hier="9" item="1"/>
          <tpl hier="11" item="4"/>
          <tpl hier="12" item="7"/>
          <tpl fld="4" item="0"/>
        </tpls>
      </m>
      <m>
        <tpls c="8">
          <tpl hier="1" item="6"/>
          <tpl hier="4" item="8"/>
          <tpl fld="3" item="6"/>
          <tpl fld="2" item="73"/>
          <tpl hier="9" item="1"/>
          <tpl hier="11" item="4"/>
          <tpl hier="12" item="7"/>
          <tpl fld="4" item="0"/>
        </tpls>
      </m>
      <m>
        <tpls c="8">
          <tpl hier="1" item="6"/>
          <tpl hier="4" item="8"/>
          <tpl fld="3" item="5"/>
          <tpl fld="2" item="73"/>
          <tpl hier="9" item="1"/>
          <tpl hier="11" item="4"/>
          <tpl hier="12" item="7"/>
          <tpl fld="4" item="0"/>
        </tpls>
      </m>
      <m>
        <tpls c="8">
          <tpl hier="1" item="6"/>
          <tpl hier="4" item="8"/>
          <tpl fld="3" item="56"/>
          <tpl fld="2" item="69"/>
          <tpl hier="9" item="1"/>
          <tpl hier="11" item="4"/>
          <tpl hier="12" item="7"/>
          <tpl fld="4" item="0"/>
        </tpls>
      </m>
      <m>
        <tpls c="8">
          <tpl hier="1" item="6"/>
          <tpl hier="4" item="8"/>
          <tpl fld="3" item="0"/>
          <tpl fld="2" item="69"/>
          <tpl hier="9" item="1"/>
          <tpl hier="11" item="4"/>
          <tpl hier="12" item="7"/>
          <tpl fld="4" item="0"/>
        </tpls>
      </m>
      <m>
        <tpls c="8">
          <tpl hier="1" item="6"/>
          <tpl hier="4" item="8"/>
          <tpl fld="3" item="55"/>
          <tpl fld="2" item="69"/>
          <tpl hier="9" item="1"/>
          <tpl hier="11" item="4"/>
          <tpl hier="12" item="7"/>
          <tpl fld="4" item="0"/>
        </tpls>
      </m>
      <m>
        <tpls c="8">
          <tpl hier="1" item="6"/>
          <tpl hier="4" item="8"/>
          <tpl fld="3" item="35"/>
          <tpl fld="2" item="66"/>
          <tpl hier="9" item="1"/>
          <tpl hier="11" item="4"/>
          <tpl hier="12" item="7"/>
          <tpl fld="4" item="0"/>
        </tpls>
      </m>
      <m>
        <tpls c="8">
          <tpl hier="1" item="6"/>
          <tpl hier="4" item="8"/>
          <tpl fld="3" item="40"/>
          <tpl fld="2" item="66"/>
          <tpl hier="9" item="1"/>
          <tpl hier="11" item="4"/>
          <tpl hier="12" item="7"/>
          <tpl fld="4" item="0"/>
        </tpls>
      </m>
      <m>
        <tpls c="8">
          <tpl hier="1" item="6"/>
          <tpl hier="4" item="8"/>
          <tpl fld="3" item="50"/>
          <tpl fld="2" item="66"/>
          <tpl hier="9" item="1"/>
          <tpl hier="11" item="4"/>
          <tpl hier="12" item="7"/>
          <tpl fld="4" item="0"/>
        </tpls>
      </m>
      <m>
        <tpls c="8">
          <tpl hier="1" item="6"/>
          <tpl hier="4" item="8"/>
          <tpl fld="3" item="49"/>
          <tpl fld="2" item="66"/>
          <tpl hier="9" item="1"/>
          <tpl hier="11" item="4"/>
          <tpl hier="12" item="7"/>
          <tpl fld="4" item="0"/>
        </tpls>
      </m>
      <m>
        <tpls c="8">
          <tpl hier="1" item="6"/>
          <tpl hier="4" item="8"/>
          <tpl fld="3" item="37"/>
          <tpl fld="2" item="48"/>
          <tpl hier="9" item="1"/>
          <tpl hier="11" item="4"/>
          <tpl hier="12" item="7"/>
          <tpl fld="4" item="0"/>
        </tpls>
      </m>
      <m>
        <tpls c="8">
          <tpl hier="1" item="6"/>
          <tpl hier="4" item="8"/>
          <tpl fld="3" item="39"/>
          <tpl fld="2" item="48"/>
          <tpl hier="9" item="1"/>
          <tpl hier="11" item="4"/>
          <tpl hier="12" item="7"/>
          <tpl fld="4" item="0"/>
        </tpls>
      </m>
      <m>
        <tpls c="8">
          <tpl hier="1" item="6"/>
          <tpl hier="4" item="8"/>
          <tpl fld="3" item="28"/>
          <tpl fld="2" item="48"/>
          <tpl hier="9" item="1"/>
          <tpl hier="11" item="4"/>
          <tpl hier="12" item="7"/>
          <tpl fld="4" item="0"/>
        </tpls>
      </m>
      <m>
        <tpls c="8">
          <tpl hier="1" item="6"/>
          <tpl hier="4" item="8"/>
          <tpl fld="3" item="33"/>
          <tpl fld="2" item="48"/>
          <tpl hier="9" item="1"/>
          <tpl hier="11" item="4"/>
          <tpl hier="12" item="7"/>
          <tpl fld="4" item="0"/>
        </tpls>
      </m>
      <m>
        <tpls c="8">
          <tpl hier="1" item="6"/>
          <tpl hier="4" item="8"/>
          <tpl fld="3" item="16"/>
          <tpl fld="2" item="53"/>
          <tpl hier="9" item="1"/>
          <tpl hier="11" item="4"/>
          <tpl hier="12" item="7"/>
          <tpl fld="4" item="0"/>
        </tpls>
      </m>
      <m>
        <tpls c="8">
          <tpl hier="1" item="6"/>
          <tpl hier="4" item="8"/>
          <tpl fld="3" item="7"/>
          <tpl fld="2" item="53"/>
          <tpl hier="9" item="1"/>
          <tpl hier="11" item="4"/>
          <tpl hier="12" item="7"/>
          <tpl fld="4" item="0"/>
        </tpls>
      </m>
      <m>
        <tpls c="8">
          <tpl hier="1" item="6"/>
          <tpl hier="4" item="8"/>
          <tpl fld="3" item="1"/>
          <tpl fld="2" item="53"/>
          <tpl hier="9" item="1"/>
          <tpl hier="11" item="4"/>
          <tpl hier="12" item="7"/>
          <tpl fld="4" item="0"/>
        </tpls>
      </m>
      <m>
        <tpls c="8">
          <tpl hier="1" item="6"/>
          <tpl hier="4" item="8"/>
          <tpl fld="3" item="44"/>
          <tpl fld="2" item="57"/>
          <tpl hier="9" item="1"/>
          <tpl hier="11" item="4"/>
          <tpl hier="12" item="7"/>
          <tpl fld="4" item="0"/>
        </tpls>
      </m>
      <m>
        <tpls c="8">
          <tpl hier="1" item="6"/>
          <tpl hier="4" item="8"/>
          <tpl fld="3" item="37"/>
          <tpl fld="2" item="61"/>
          <tpl hier="9" item="1"/>
          <tpl hier="11" item="4"/>
          <tpl hier="12" item="7"/>
          <tpl fld="4" item="0"/>
        </tpls>
      </m>
      <m>
        <tpls c="8">
          <tpl hier="1" item="6"/>
          <tpl hier="4" item="8"/>
          <tpl fld="3" item="10"/>
          <tpl fld="2" item="46"/>
          <tpl hier="9" item="1"/>
          <tpl hier="11" item="4"/>
          <tpl hier="12" item="7"/>
          <tpl fld="4" item="0"/>
        </tpls>
      </m>
      <m>
        <tpls c="8">
          <tpl hier="1" item="6"/>
          <tpl hier="4" item="8"/>
          <tpl fld="3" item="22"/>
          <tpl fld="2" item="58"/>
          <tpl hier="9" item="1"/>
          <tpl hier="11" item="4"/>
          <tpl hier="12" item="7"/>
          <tpl fld="4" item="0"/>
        </tpls>
      </m>
      <m>
        <tpls c="8">
          <tpl hier="1" item="6"/>
          <tpl hier="4" item="8"/>
          <tpl fld="3" item="0"/>
          <tpl fld="2" item="82"/>
          <tpl hier="9" item="1"/>
          <tpl hier="11" item="4"/>
          <tpl hier="12" item="7"/>
          <tpl fld="4" item="0"/>
        </tpls>
      </m>
      <m>
        <tpls c="8">
          <tpl hier="1" item="6"/>
          <tpl hier="4" item="8"/>
          <tpl fld="3" item="28"/>
          <tpl fld="2" item="52"/>
          <tpl hier="9" item="1"/>
          <tpl hier="11" item="4"/>
          <tpl hier="12" item="7"/>
          <tpl fld="4" item="0"/>
        </tpls>
      </m>
      <m>
        <tpls c="8">
          <tpl hier="1" item="6"/>
          <tpl hier="4" item="8"/>
          <tpl fld="3" item="11"/>
          <tpl fld="2" item="60"/>
          <tpl hier="9" item="1"/>
          <tpl hier="11" item="4"/>
          <tpl hier="12" item="7"/>
          <tpl fld="4" item="0"/>
        </tpls>
      </m>
      <m>
        <tpls c="8">
          <tpl hier="1" item="6"/>
          <tpl hier="4" item="8"/>
          <tpl fld="3" item="38"/>
          <tpl fld="2" item="42"/>
          <tpl hier="9" item="1"/>
          <tpl hier="11" item="4"/>
          <tpl hier="12" item="7"/>
          <tpl fld="4" item="0"/>
        </tpls>
      </m>
      <m>
        <tpls c="8">
          <tpl hier="1" item="6"/>
          <tpl hier="4" item="8"/>
          <tpl fld="3" item="29"/>
          <tpl fld="2" item="77"/>
          <tpl hier="9" item="1"/>
          <tpl hier="11" item="4"/>
          <tpl hier="12" item="7"/>
          <tpl fld="4" item="0"/>
        </tpls>
      </m>
      <m>
        <tpls c="8">
          <tpl hier="1" item="6"/>
          <tpl hier="4" item="8"/>
          <tpl fld="3" item="34"/>
          <tpl fld="2" item="59"/>
          <tpl hier="9" item="1"/>
          <tpl hier="11" item="4"/>
          <tpl hier="12" item="7"/>
          <tpl fld="4" item="0"/>
        </tpls>
      </m>
      <m>
        <tpls c="8">
          <tpl hier="1" item="6"/>
          <tpl hier="4" item="8"/>
          <tpl fld="3" item="48"/>
          <tpl fld="2" item="49"/>
          <tpl hier="9" item="1"/>
          <tpl hier="11" item="4"/>
          <tpl hier="12" item="7"/>
          <tpl fld="4" item="0"/>
        </tpls>
      </m>
      <m>
        <tpls c="8">
          <tpl hier="1" item="6"/>
          <tpl hier="4" item="8"/>
          <tpl fld="3" item="48"/>
          <tpl fld="2" item="14"/>
          <tpl hier="9" item="1"/>
          <tpl hier="11" item="4"/>
          <tpl hier="12" item="7"/>
          <tpl fld="4" item="0"/>
        </tpls>
      </m>
      <m>
        <tpls c="8">
          <tpl hier="1" item="6"/>
          <tpl hier="4" item="8"/>
          <tpl fld="3" item="55"/>
          <tpl fld="2" item="71"/>
          <tpl hier="9" item="1"/>
          <tpl hier="11" item="4"/>
          <tpl hier="12" item="7"/>
          <tpl fld="4" item="0"/>
        </tpls>
      </m>
      <m>
        <tpls c="8">
          <tpl hier="1" item="6"/>
          <tpl hier="4" item="8"/>
          <tpl fld="3" item="40"/>
          <tpl fld="2" item="74"/>
          <tpl hier="9" item="1"/>
          <tpl hier="11" item="4"/>
          <tpl hier="12" item="7"/>
          <tpl fld="4" item="0"/>
        </tpls>
      </m>
      <m>
        <tpls c="8">
          <tpl hier="1" item="6"/>
          <tpl hier="4" item="8"/>
          <tpl fld="3" item="28"/>
          <tpl fld="2" item="76"/>
          <tpl hier="9" item="1"/>
          <tpl hier="11" item="4"/>
          <tpl hier="12" item="7"/>
          <tpl fld="4" item="0"/>
        </tpls>
      </m>
      <m>
        <tpls c="8">
          <tpl hier="1" item="6"/>
          <tpl hier="4" item="8"/>
          <tpl fld="3" item="19"/>
          <tpl fld="2" item="76"/>
          <tpl hier="9" item="1"/>
          <tpl hier="11" item="4"/>
          <tpl hier="12" item="7"/>
          <tpl fld="4" item="0"/>
        </tpls>
      </m>
      <m>
        <tpls c="8">
          <tpl hier="1" item="6"/>
          <tpl hier="4" item="8"/>
          <tpl fld="3" item="26"/>
          <tpl fld="2" item="83"/>
          <tpl hier="9" item="1"/>
          <tpl hier="11" item="4"/>
          <tpl hier="12" item="7"/>
          <tpl fld="4" item="0"/>
        </tpls>
      </m>
      <m>
        <tpls c="8">
          <tpl hier="1" item="6"/>
          <tpl hier="4" item="8"/>
          <tpl fld="3" item="25"/>
          <tpl fld="2" item="83"/>
          <tpl hier="9" item="1"/>
          <tpl hier="11" item="4"/>
          <tpl hier="12" item="7"/>
          <tpl fld="4" item="0"/>
        </tpls>
      </m>
      <m>
        <tpls c="8">
          <tpl hier="1" item="6"/>
          <tpl hier="4" item="8"/>
          <tpl fld="3" item="24"/>
          <tpl fld="2" item="83"/>
          <tpl hier="9" item="1"/>
          <tpl hier="11" item="4"/>
          <tpl hier="12" item="7"/>
          <tpl fld="4" item="0"/>
        </tpls>
      </m>
      <m>
        <tpls c="8">
          <tpl hier="1" item="6"/>
          <tpl hier="4" item="8"/>
          <tpl fld="3" item="23"/>
          <tpl fld="2" item="83"/>
          <tpl hier="9" item="1"/>
          <tpl hier="11" item="4"/>
          <tpl hier="12" item="7"/>
          <tpl fld="4" item="0"/>
        </tpls>
      </m>
      <m>
        <tpls c="8">
          <tpl hier="1" item="6"/>
          <tpl hier="4" item="8"/>
          <tpl fld="3" item="10"/>
          <tpl fld="2" item="75"/>
          <tpl hier="9" item="1"/>
          <tpl hier="11" item="4"/>
          <tpl hier="12" item="7"/>
          <tpl fld="4" item="0"/>
        </tpls>
      </m>
      <m>
        <tpls c="8">
          <tpl hier="1" item="6"/>
          <tpl hier="4" item="8"/>
          <tpl fld="3" item="12"/>
          <tpl fld="2" item="75"/>
          <tpl hier="9" item="1"/>
          <tpl hier="11" item="4"/>
          <tpl hier="12" item="7"/>
          <tpl fld="4" item="0"/>
        </tpls>
      </m>
      <m>
        <tpls c="8">
          <tpl hier="1" item="6"/>
          <tpl hier="4" item="8"/>
          <tpl fld="3" item="11"/>
          <tpl fld="2" item="75"/>
          <tpl hier="9" item="1"/>
          <tpl hier="11" item="4"/>
          <tpl hier="12" item="7"/>
          <tpl fld="4" item="0"/>
        </tpls>
      </m>
      <m>
        <tpls c="8">
          <tpl hier="1" item="6"/>
          <tpl hier="4" item="8"/>
          <tpl fld="3" item="9"/>
          <tpl fld="2" item="75"/>
          <tpl hier="9" item="1"/>
          <tpl hier="11" item="4"/>
          <tpl hier="12" item="7"/>
          <tpl fld="4" item="0"/>
        </tpls>
      </m>
      <m>
        <tpls c="8">
          <tpl hier="1" item="6"/>
          <tpl hier="4" item="8"/>
          <tpl fld="3" item="57"/>
          <tpl fld="2" item="80"/>
          <tpl hier="9" item="1"/>
          <tpl hier="11" item="4"/>
          <tpl hier="12" item="7"/>
          <tpl fld="4" item="0"/>
        </tpls>
      </m>
      <m>
        <tpls c="8">
          <tpl hier="1" item="6"/>
          <tpl hier="4" item="8"/>
          <tpl fld="3" item="3"/>
          <tpl fld="2" item="80"/>
          <tpl hier="9" item="1"/>
          <tpl hier="11" item="4"/>
          <tpl hier="12" item="7"/>
          <tpl fld="4" item="0"/>
        </tpls>
      </m>
      <m>
        <tpls c="8">
          <tpl hier="1" item="6"/>
          <tpl hier="4" item="8"/>
          <tpl fld="3" item="1"/>
          <tpl fld="2" item="80"/>
          <tpl hier="9" item="1"/>
          <tpl hier="11" item="4"/>
          <tpl hier="12" item="7"/>
          <tpl fld="4" item="0"/>
        </tpls>
      </m>
      <m>
        <tpls c="8">
          <tpl hier="1" item="6"/>
          <tpl hier="4" item="8"/>
          <tpl fld="3" item="20"/>
          <tpl fld="2" item="84"/>
          <tpl hier="9" item="1"/>
          <tpl hier="11" item="4"/>
          <tpl hier="12" item="7"/>
          <tpl fld="4" item="0"/>
        </tpls>
      </m>
      <m>
        <tpls c="8">
          <tpl hier="1" item="6"/>
          <tpl hier="4" item="8"/>
          <tpl fld="3" item="51"/>
          <tpl fld="2" item="84"/>
          <tpl hier="9" item="1"/>
          <tpl hier="11" item="4"/>
          <tpl hier="12" item="7"/>
          <tpl fld="4" item="0"/>
        </tpls>
      </m>
      <m>
        <tpls c="8">
          <tpl hier="1" item="6"/>
          <tpl hier="4" item="8"/>
          <tpl fld="3" item="38"/>
          <tpl fld="2" item="84"/>
          <tpl hier="9" item="1"/>
          <tpl hier="11" item="4"/>
          <tpl hier="12" item="7"/>
          <tpl fld="4" item="0"/>
        </tpls>
      </m>
      <m>
        <tpls c="8">
          <tpl hier="1" item="6"/>
          <tpl hier="4" item="8"/>
          <tpl fld="3" item="44"/>
          <tpl fld="2" item="70"/>
          <tpl hier="9" item="1"/>
          <tpl hier="11" item="4"/>
          <tpl hier="12" item="7"/>
          <tpl fld="4" item="0"/>
        </tpls>
      </m>
      <m>
        <tpls c="8">
          <tpl hier="1" item="6"/>
          <tpl hier="4" item="8"/>
          <tpl fld="3" item="43"/>
          <tpl fld="2" item="70"/>
          <tpl hier="9" item="1"/>
          <tpl hier="11" item="4"/>
          <tpl hier="12" item="7"/>
          <tpl fld="4" item="0"/>
        </tpls>
      </m>
      <m>
        <tpls c="8">
          <tpl hier="1" item="6"/>
          <tpl hier="4" item="8"/>
          <tpl fld="3" item="42"/>
          <tpl fld="2" item="70"/>
          <tpl hier="9" item="1"/>
          <tpl hier="11" item="4"/>
          <tpl hier="12" item="7"/>
          <tpl fld="4" item="0"/>
        </tpls>
      </m>
      <m>
        <tpls c="8">
          <tpl hier="1" item="6"/>
          <tpl hier="4" item="8"/>
          <tpl fld="3" item="41"/>
          <tpl fld="2" item="70"/>
          <tpl hier="9" item="1"/>
          <tpl hier="11" item="4"/>
          <tpl hier="12" item="7"/>
          <tpl fld="4" item="0"/>
        </tpls>
      </m>
      <m>
        <tpls c="8">
          <tpl hier="1" item="6"/>
          <tpl hier="4" item="8"/>
          <tpl fld="3" item="32"/>
          <tpl fld="2" item="72"/>
          <tpl hier="9" item="1"/>
          <tpl hier="11" item="4"/>
          <tpl hier="12" item="7"/>
          <tpl fld="4" item="0"/>
        </tpls>
      </m>
      <m>
        <tpls c="8">
          <tpl hier="1" item="6"/>
          <tpl hier="4" item="8"/>
          <tpl fld="3" item="31"/>
          <tpl fld="2" item="72"/>
          <tpl hier="9" item="1"/>
          <tpl hier="11" item="4"/>
          <tpl hier="12" item="7"/>
          <tpl fld="4" item="0"/>
        </tpls>
      </m>
      <m>
        <tpls c="8">
          <tpl hier="1" item="6"/>
          <tpl hier="4" item="8"/>
          <tpl fld="3" item="30"/>
          <tpl fld="2" item="72"/>
          <tpl hier="9" item="1"/>
          <tpl hier="11" item="4"/>
          <tpl hier="12" item="7"/>
          <tpl fld="4" item="0"/>
        </tpls>
      </m>
      <m>
        <tpls c="8">
          <tpl hier="1" item="6"/>
          <tpl hier="4" item="8"/>
          <tpl fld="3" item="29"/>
          <tpl fld="2" item="72"/>
          <tpl hier="9" item="1"/>
          <tpl hier="11" item="4"/>
          <tpl hier="12" item="7"/>
          <tpl fld="4" item="0"/>
        </tpls>
      </m>
      <m>
        <tpls c="8">
          <tpl hier="1" item="6"/>
          <tpl hier="4" item="8"/>
          <tpl fld="3" item="16"/>
          <tpl fld="2" item="78"/>
          <tpl hier="9" item="1"/>
          <tpl hier="11" item="4"/>
          <tpl hier="12" item="7"/>
          <tpl fld="4" item="0"/>
        </tpls>
      </m>
      <m>
        <tpls c="8">
          <tpl hier="1" item="6"/>
          <tpl hier="4" item="8"/>
          <tpl fld="3" item="15"/>
          <tpl fld="2" item="78"/>
          <tpl hier="9" item="1"/>
          <tpl hier="11" item="4"/>
          <tpl hier="12" item="7"/>
          <tpl fld="4" item="0"/>
        </tpls>
      </m>
      <m>
        <tpls c="8">
          <tpl hier="1" item="6"/>
          <tpl hier="4" item="8"/>
          <tpl fld="3" item="14"/>
          <tpl fld="2" item="78"/>
          <tpl hier="9" item="1"/>
          <tpl hier="11" item="4"/>
          <tpl hier="12" item="7"/>
          <tpl fld="4" item="0"/>
        </tpls>
      </m>
      <m>
        <tpls c="8">
          <tpl hier="1" item="6"/>
          <tpl hier="4" item="8"/>
          <tpl fld="3" item="13"/>
          <tpl fld="2" item="78"/>
          <tpl hier="9" item="1"/>
          <tpl hier="11" item="4"/>
          <tpl hier="12" item="7"/>
          <tpl fld="4" item="0"/>
        </tpls>
      </m>
      <m>
        <tpls c="8">
          <tpl hier="1" item="6"/>
          <tpl hier="4" item="8"/>
          <tpl fld="3" item="4"/>
          <tpl fld="2" item="73"/>
          <tpl hier="9" item="1"/>
          <tpl hier="11" item="4"/>
          <tpl hier="12" item="7"/>
          <tpl fld="4" item="0"/>
        </tpls>
      </m>
      <m>
        <tpls c="8">
          <tpl hier="1" item="6"/>
          <tpl hier="4" item="8"/>
          <tpl fld="3" item="58"/>
          <tpl fld="2" item="73"/>
          <tpl hier="9" item="1"/>
          <tpl hier="11" item="4"/>
          <tpl hier="12" item="7"/>
          <tpl fld="4" item="0"/>
        </tpls>
      </m>
      <m>
        <tpls c="8">
          <tpl hier="1" item="6"/>
          <tpl hier="4" item="8"/>
          <tpl fld="3" item="2"/>
          <tpl fld="2" item="73"/>
          <tpl hier="9" item="1"/>
          <tpl hier="11" item="4"/>
          <tpl hier="12" item="7"/>
          <tpl fld="4" item="0"/>
        </tpls>
      </m>
      <m>
        <tpls c="8">
          <tpl hier="1" item="6"/>
          <tpl hier="4" item="8"/>
          <tpl fld="3" item="54"/>
          <tpl fld="2" item="69"/>
          <tpl hier="9" item="1"/>
          <tpl hier="11" item="4"/>
          <tpl hier="12" item="7"/>
          <tpl fld="4" item="0"/>
        </tpls>
      </m>
      <m>
        <tpls c="8">
          <tpl hier="1" item="6"/>
          <tpl hier="4" item="8"/>
          <tpl fld="3" item="53"/>
          <tpl fld="2" item="69"/>
          <tpl hier="9" item="1"/>
          <tpl hier="11" item="4"/>
          <tpl hier="12" item="7"/>
          <tpl fld="4" item="0"/>
        </tpls>
      </m>
      <m>
        <tpls c="8">
          <tpl hier="1" item="6"/>
          <tpl hier="4" item="8"/>
          <tpl fld="3" item="52"/>
          <tpl fld="2" item="69"/>
          <tpl hier="9" item="1"/>
          <tpl hier="11" item="4"/>
          <tpl hier="12" item="7"/>
          <tpl fld="4" item="0"/>
        </tpls>
      </m>
      <m>
        <tpls c="8">
          <tpl hier="1" item="6"/>
          <tpl hier="4" item="8"/>
          <tpl fld="3" item="48"/>
          <tpl fld="2" item="66"/>
          <tpl hier="9" item="1"/>
          <tpl hier="11" item="4"/>
          <tpl hier="12" item="7"/>
          <tpl fld="4" item="0"/>
        </tpls>
      </m>
      <m>
        <tpls c="8">
          <tpl hier="1" item="6"/>
          <tpl hier="4" item="8"/>
          <tpl fld="3" item="46"/>
          <tpl fld="2" item="66"/>
          <tpl hier="9" item="1"/>
          <tpl hier="11" item="4"/>
          <tpl hier="12" item="7"/>
          <tpl fld="4" item="0"/>
        </tpls>
      </m>
      <m>
        <tpls c="8">
          <tpl hier="1" item="6"/>
          <tpl hier="4" item="8"/>
          <tpl fld="3" item="45"/>
          <tpl fld="2" item="66"/>
          <tpl hier="9" item="1"/>
          <tpl hier="11" item="4"/>
          <tpl hier="12" item="7"/>
          <tpl fld="4" item="0"/>
        </tpls>
      </m>
      <m>
        <tpls c="8">
          <tpl hier="1" item="6"/>
          <tpl hier="4" item="8"/>
          <tpl fld="3" item="47"/>
          <tpl fld="2" item="66"/>
          <tpl hier="9" item="1"/>
          <tpl hier="11" item="4"/>
          <tpl hier="12" item="7"/>
          <tpl fld="4" item="0"/>
        </tpls>
      </m>
      <m>
        <tpls c="8">
          <tpl hier="1" item="6"/>
          <tpl hier="4" item="8"/>
          <tpl fld="3" item="34"/>
          <tpl fld="2" item="48"/>
          <tpl hier="9" item="1"/>
          <tpl hier="11" item="4"/>
          <tpl hier="12" item="7"/>
          <tpl fld="4" item="0"/>
        </tpls>
      </m>
      <m>
        <tpls c="8">
          <tpl hier="1" item="6"/>
          <tpl hier="4" item="8"/>
          <tpl fld="3" item="36"/>
          <tpl fld="2" item="48"/>
          <tpl hier="9" item="1"/>
          <tpl hier="11" item="4"/>
          <tpl hier="12" item="7"/>
          <tpl fld="4" item="0"/>
        </tpls>
      </m>
      <m>
        <tpls c="8">
          <tpl hier="1" item="6"/>
          <tpl hier="4" item="8"/>
          <tpl fld="3" item="27"/>
          <tpl fld="2" item="48"/>
          <tpl hier="9" item="1"/>
          <tpl hier="11" item="4"/>
          <tpl hier="12" item="7"/>
          <tpl fld="4" item="0"/>
        </tpls>
      </m>
      <m>
        <tpls c="8">
          <tpl hier="1" item="6"/>
          <tpl hier="4" item="8"/>
          <tpl fld="3" item="29"/>
          <tpl fld="2" item="48"/>
          <tpl hier="9" item="1"/>
          <tpl hier="11" item="4"/>
          <tpl hier="12" item="7"/>
          <tpl fld="4" item="0"/>
        </tpls>
      </m>
      <m>
        <tpls c="8">
          <tpl hier="1" item="6"/>
          <tpl hier="4" item="8"/>
          <tpl fld="3" item="10"/>
          <tpl fld="2" item="53"/>
          <tpl hier="9" item="1"/>
          <tpl hier="11" item="4"/>
          <tpl hier="12" item="7"/>
          <tpl fld="4" item="0"/>
        </tpls>
      </m>
      <m>
        <tpls c="8">
          <tpl hier="1" item="6"/>
          <tpl hier="4" item="8"/>
          <tpl fld="3" item="58"/>
          <tpl fld="2" item="53"/>
          <tpl hier="9" item="1"/>
          <tpl hier="11" item="4"/>
          <tpl hier="12" item="7"/>
          <tpl fld="4" item="0"/>
        </tpls>
      </m>
      <m>
        <tpls c="8">
          <tpl hier="1" item="6"/>
          <tpl hier="4" item="8"/>
          <tpl fld="3" item="55"/>
          <tpl fld="2" item="53"/>
          <tpl hier="9" item="1"/>
          <tpl hier="11" item="4"/>
          <tpl hier="12" item="7"/>
          <tpl fld="4" item="0"/>
        </tpls>
      </m>
      <m>
        <tpls c="8">
          <tpl hier="1" item="6"/>
          <tpl hier="4" item="8"/>
          <tpl fld="3" item="37"/>
          <tpl fld="2" item="57"/>
          <tpl hier="9" item="1"/>
          <tpl hier="11" item="4"/>
          <tpl hier="12" item="7"/>
          <tpl fld="4" item="0"/>
        </tpls>
      </m>
      <m>
        <tpls c="8">
          <tpl hier="1" item="6"/>
          <tpl hier="4" item="8"/>
          <tpl fld="3" item="32"/>
          <tpl fld="2" item="61"/>
          <tpl hier="9" item="1"/>
          <tpl hier="11" item="4"/>
          <tpl hier="12" item="7"/>
          <tpl fld="4" item="0"/>
        </tpls>
      </m>
      <m>
        <tpls c="8">
          <tpl hier="1" item="6"/>
          <tpl hier="4" item="8"/>
          <tpl fld="3" item="4"/>
          <tpl fld="2" item="46"/>
          <tpl hier="9" item="1"/>
          <tpl hier="11" item="4"/>
          <tpl hier="12" item="7"/>
          <tpl fld="4" item="0"/>
        </tpls>
      </m>
      <m>
        <tpls c="8">
          <tpl hier="1" item="6"/>
          <tpl hier="4" item="8"/>
          <tpl fld="3" item="12"/>
          <tpl fld="2" item="58"/>
          <tpl hier="9" item="1"/>
          <tpl hier="11" item="4"/>
          <tpl hier="12" item="7"/>
          <tpl fld="4" item="0"/>
        </tpls>
      </m>
      <m>
        <tpls c="8">
          <tpl hier="1" item="6"/>
          <tpl hier="4" item="8"/>
          <tpl fld="3" item="51"/>
          <tpl fld="2" item="82"/>
          <tpl hier="9" item="1"/>
          <tpl hier="11" item="4"/>
          <tpl hier="12" item="7"/>
          <tpl fld="4" item="0"/>
        </tpls>
      </m>
      <m>
        <tpls c="8">
          <tpl hier="1" item="6"/>
          <tpl hier="4" item="8"/>
          <tpl fld="3" item="30"/>
          <tpl fld="2" item="52"/>
          <tpl hier="9" item="1"/>
          <tpl hier="11" item="4"/>
          <tpl hier="12" item="7"/>
          <tpl fld="4" item="0"/>
        </tpls>
      </m>
      <m>
        <tpls c="8">
          <tpl hier="1" item="6"/>
          <tpl hier="4" item="8"/>
          <tpl fld="3" item="2"/>
          <tpl fld="2" item="60"/>
          <tpl hier="9" item="1"/>
          <tpl hier="11" item="4"/>
          <tpl hier="12" item="7"/>
          <tpl fld="4" item="0"/>
        </tpls>
      </m>
      <m>
        <tpls c="8">
          <tpl hier="1" item="6"/>
          <tpl hier="4" item="8"/>
          <tpl fld="3" item="47"/>
          <tpl fld="2" item="42"/>
          <tpl hier="9" item="1"/>
          <tpl hier="11" item="4"/>
          <tpl hier="12" item="7"/>
          <tpl fld="4" item="0"/>
        </tpls>
      </m>
      <m>
        <tpls c="8">
          <tpl hier="1" item="6"/>
          <tpl hier="4" item="8"/>
          <tpl fld="3" item="21"/>
          <tpl fld="2" item="77"/>
          <tpl hier="9" item="1"/>
          <tpl hier="11" item="4"/>
          <tpl hier="12" item="7"/>
          <tpl fld="4" item="0"/>
        </tpls>
      </m>
      <m>
        <tpls c="8">
          <tpl hier="1" item="6"/>
          <tpl hier="4" item="8"/>
          <tpl fld="3" item="35"/>
          <tpl fld="2" item="40"/>
          <tpl hier="9" item="1"/>
          <tpl hier="11" item="4"/>
          <tpl hier="12" item="7"/>
          <tpl fld="4" item="0"/>
        </tpls>
      </m>
      <m>
        <tpls c="8">
          <tpl hier="1" item="6"/>
          <tpl hier="4" item="8"/>
          <tpl fld="3" item="26"/>
          <tpl fld="2" item="59"/>
          <tpl hier="9" item="1"/>
          <tpl hier="11" item="4"/>
          <tpl hier="12" item="7"/>
          <tpl fld="4" item="0"/>
        </tpls>
      </m>
      <m>
        <tpls c="8">
          <tpl hier="1" item="6"/>
          <tpl hier="4" item="8"/>
          <tpl fld="3" item="31"/>
          <tpl fld="2" item="49"/>
          <tpl hier="9" item="1"/>
          <tpl hier="11" item="4"/>
          <tpl hier="12" item="7"/>
          <tpl fld="4" item="0"/>
        </tpls>
      </m>
      <m>
        <tpls c="8">
          <tpl hier="1" item="6"/>
          <tpl hier="4" item="8"/>
          <tpl fld="3" item="18"/>
          <tpl fld="2" item="29"/>
          <tpl hier="9" item="1"/>
          <tpl hier="11" item="4"/>
          <tpl hier="12" item="7"/>
          <tpl fld="4" item="0"/>
        </tpls>
      </m>
      <m>
        <tpls c="8">
          <tpl hier="1" item="6"/>
          <tpl hier="4" item="8"/>
          <tpl fld="3" item="37"/>
          <tpl fld="2" item="76"/>
          <tpl hier="9" item="1"/>
          <tpl hier="11" item="4"/>
          <tpl hier="12" item="7"/>
          <tpl fld="4" item="0"/>
        </tpls>
      </m>
      <m>
        <tpls c="8">
          <tpl hier="1" item="6"/>
          <tpl hier="4" item="8"/>
          <tpl fld="3" item="52"/>
          <tpl fld="2" item="71"/>
          <tpl hier="9" item="1"/>
          <tpl hier="11" item="4"/>
          <tpl hier="12" item="7"/>
          <tpl fld="4" item="0"/>
        </tpls>
      </m>
      <m>
        <tpls c="8">
          <tpl hier="1" item="6"/>
          <tpl hier="4" item="8"/>
          <tpl fld="3" item="45"/>
          <tpl fld="2" item="74"/>
          <tpl hier="9" item="1"/>
          <tpl hier="11" item="4"/>
          <tpl hier="12" item="7"/>
          <tpl fld="4" item="0"/>
        </tpls>
      </m>
      <m>
        <tpls c="8">
          <tpl hier="1" item="6"/>
          <tpl hier="4" item="8"/>
          <tpl fld="3" item="36"/>
          <tpl fld="2" item="76"/>
          <tpl hier="9" item="1"/>
          <tpl hier="11" item="4"/>
          <tpl hier="12" item="7"/>
          <tpl fld="4" item="0"/>
        </tpls>
      </m>
      <m>
        <tpls c="8">
          <tpl hier="1" item="6"/>
          <tpl hier="4" item="8"/>
          <tpl fld="3" item="18"/>
          <tpl fld="2" item="83"/>
          <tpl hier="9" item="1"/>
          <tpl hier="11" item="4"/>
          <tpl hier="12" item="7"/>
          <tpl fld="4" item="0"/>
        </tpls>
      </m>
      <m>
        <tpls c="8">
          <tpl hier="1" item="6"/>
          <tpl hier="4" item="8"/>
          <tpl fld="3" item="22"/>
          <tpl fld="2" item="83"/>
          <tpl hier="9" item="1"/>
          <tpl hier="11" item="4"/>
          <tpl hier="12" item="7"/>
          <tpl fld="4" item="0"/>
        </tpls>
      </m>
      <m>
        <tpls c="8">
          <tpl hier="1" item="6"/>
          <tpl hier="4" item="8"/>
          <tpl fld="3" item="21"/>
          <tpl fld="2" item="83"/>
          <tpl hier="9" item="1"/>
          <tpl hier="11" item="4"/>
          <tpl hier="12" item="7"/>
          <tpl fld="4" item="0"/>
        </tpls>
      </m>
      <m>
        <tpls c="8">
          <tpl hier="1" item="6"/>
          <tpl hier="4" item="8"/>
          <tpl fld="3" item="5"/>
          <tpl fld="2" item="75"/>
          <tpl hier="9" item="1"/>
          <tpl hier="11" item="4"/>
          <tpl hier="12" item="7"/>
          <tpl fld="4" item="0"/>
        </tpls>
      </m>
      <m>
        <tpls c="8">
          <tpl hier="1" item="6"/>
          <tpl hier="4" item="8"/>
          <tpl fld="3" item="56"/>
          <tpl fld="2" item="80"/>
          <tpl hier="9" item="1"/>
          <tpl hier="11" item="4"/>
          <tpl hier="12" item="7"/>
          <tpl fld="4" item="0"/>
        </tpls>
      </m>
      <m>
        <tpls c="8">
          <tpl hier="1" item="6"/>
          <tpl hier="4" item="8"/>
          <tpl fld="3" item="0"/>
          <tpl fld="2" item="80"/>
          <tpl hier="9" item="1"/>
          <tpl hier="11" item="4"/>
          <tpl hier="12" item="7"/>
          <tpl fld="4" item="0"/>
        </tpls>
      </m>
      <m>
        <tpls c="8">
          <tpl hier="1" item="6"/>
          <tpl hier="4" item="8"/>
          <tpl fld="3" item="55"/>
          <tpl fld="2" item="80"/>
          <tpl hier="9" item="1"/>
          <tpl hier="11" item="4"/>
          <tpl hier="12" item="7"/>
          <tpl fld="4" item="0"/>
        </tpls>
      </m>
      <m>
        <tpls c="8">
          <tpl hier="1" item="6"/>
          <tpl hier="4" item="8"/>
          <tpl fld="3" item="35"/>
          <tpl fld="2" item="84"/>
          <tpl hier="9" item="1"/>
          <tpl hier="11" item="4"/>
          <tpl hier="12" item="7"/>
          <tpl fld="4" item="0"/>
        </tpls>
      </m>
      <m>
        <tpls c="8">
          <tpl hier="1" item="6"/>
          <tpl hier="4" item="8"/>
          <tpl fld="3" item="40"/>
          <tpl fld="2" item="84"/>
          <tpl hier="9" item="1"/>
          <tpl hier="11" item="4"/>
          <tpl hier="12" item="7"/>
          <tpl fld="4" item="0"/>
        </tpls>
      </m>
      <m>
        <tpls c="8">
          <tpl hier="1" item="6"/>
          <tpl hier="4" item="8"/>
          <tpl fld="3" item="50"/>
          <tpl fld="2" item="84"/>
          <tpl hier="9" item="1"/>
          <tpl hier="11" item="4"/>
          <tpl hier="12" item="7"/>
          <tpl fld="4" item="0"/>
        </tpls>
      </m>
      <m>
        <tpls c="8">
          <tpl hier="1" item="6"/>
          <tpl hier="4" item="8"/>
          <tpl fld="3" item="49"/>
          <tpl fld="2" item="84"/>
          <tpl hier="9" item="1"/>
          <tpl hier="11" item="4"/>
          <tpl hier="12" item="7"/>
          <tpl fld="4" item="0"/>
        </tpls>
      </m>
      <m>
        <tpls c="8">
          <tpl hier="1" item="6"/>
          <tpl hier="4" item="8"/>
          <tpl fld="3" item="39"/>
          <tpl fld="2" item="70"/>
          <tpl hier="9" item="1"/>
          <tpl hier="11" item="4"/>
          <tpl hier="12" item="7"/>
          <tpl fld="4" item="0"/>
        </tpls>
      </m>
      <m>
        <tpls c="8">
          <tpl hier="1" item="6"/>
          <tpl hier="4" item="8"/>
          <tpl fld="3" item="25"/>
          <tpl fld="2" item="72"/>
          <tpl hier="9" item="1"/>
          <tpl hier="11" item="4"/>
          <tpl hier="12" item="7"/>
          <tpl fld="4" item="0"/>
        </tpls>
      </m>
      <m>
        <tpls c="8">
          <tpl hier="1" item="6"/>
          <tpl hier="4" item="8"/>
          <tpl fld="3" item="24"/>
          <tpl fld="2" item="72"/>
          <tpl hier="9" item="1"/>
          <tpl hier="11" item="4"/>
          <tpl hier="12" item="7"/>
          <tpl fld="4" item="0"/>
        </tpls>
      </m>
      <m>
        <tpls c="8">
          <tpl hier="1" item="6"/>
          <tpl hier="4" item="8"/>
          <tpl fld="3" item="23"/>
          <tpl fld="2" item="72"/>
          <tpl hier="9" item="1"/>
          <tpl hier="11" item="4"/>
          <tpl hier="12" item="7"/>
          <tpl fld="4" item="0"/>
        </tpls>
      </m>
      <m>
        <tpls c="8">
          <tpl hier="1" item="6"/>
          <tpl hier="4" item="8"/>
          <tpl fld="3" item="10"/>
          <tpl fld="2" item="78"/>
          <tpl hier="9" item="1"/>
          <tpl hier="11" item="4"/>
          <tpl hier="12" item="7"/>
          <tpl fld="4" item="0"/>
        </tpls>
      </m>
      <m>
        <tpls c="8">
          <tpl hier="1" item="6"/>
          <tpl hier="4" item="8"/>
          <tpl fld="3" item="12"/>
          <tpl fld="2" item="78"/>
          <tpl hier="9" item="1"/>
          <tpl hier="11" item="4"/>
          <tpl hier="12" item="7"/>
          <tpl fld="4" item="0"/>
        </tpls>
      </m>
      <m>
        <tpls c="8">
          <tpl hier="1" item="6"/>
          <tpl hier="4" item="8"/>
          <tpl fld="3" item="11"/>
          <tpl fld="2" item="78"/>
          <tpl hier="9" item="1"/>
          <tpl hier="11" item="4"/>
          <tpl hier="12" item="7"/>
          <tpl fld="4" item="0"/>
        </tpls>
      </m>
      <m>
        <tpls c="8">
          <tpl hier="1" item="6"/>
          <tpl hier="4" item="8"/>
          <tpl fld="3" item="9"/>
          <tpl fld="2" item="78"/>
          <tpl hier="9" item="1"/>
          <tpl hier="11" item="4"/>
          <tpl hier="12" item="7"/>
          <tpl fld="4" item="0"/>
        </tpls>
      </m>
      <m>
        <tpls c="8">
          <tpl hier="1" item="6"/>
          <tpl hier="4" item="8"/>
          <tpl fld="3" item="57"/>
          <tpl fld="2" item="73"/>
          <tpl hier="9" item="1"/>
          <tpl hier="11" item="4"/>
          <tpl hier="12" item="7"/>
          <tpl fld="4" item="0"/>
        </tpls>
      </m>
      <m>
        <tpls c="8">
          <tpl hier="1" item="6"/>
          <tpl hier="4" item="8"/>
          <tpl fld="3" item="3"/>
          <tpl fld="2" item="73"/>
          <tpl hier="9" item="1"/>
          <tpl hier="11" item="4"/>
          <tpl hier="12" item="7"/>
          <tpl fld="4" item="0"/>
        </tpls>
      </m>
      <m>
        <tpls c="8">
          <tpl hier="1" item="6"/>
          <tpl hier="4" item="8"/>
          <tpl fld="3" item="1"/>
          <tpl fld="2" item="73"/>
          <tpl hier="9" item="1"/>
          <tpl hier="11" item="4"/>
          <tpl hier="12" item="7"/>
          <tpl fld="4" item="0"/>
        </tpls>
      </m>
      <m>
        <tpls c="8">
          <tpl hier="1" item="6"/>
          <tpl hier="4" item="8"/>
          <tpl fld="3" item="20"/>
          <tpl fld="2" item="69"/>
          <tpl hier="9" item="1"/>
          <tpl hier="11" item="4"/>
          <tpl hier="12" item="7"/>
          <tpl fld="4" item="0"/>
        </tpls>
      </m>
      <m>
        <tpls c="8">
          <tpl hier="1" item="6"/>
          <tpl hier="4" item="8"/>
          <tpl fld="3" item="51"/>
          <tpl fld="2" item="69"/>
          <tpl hier="9" item="1"/>
          <tpl hier="11" item="4"/>
          <tpl hier="12" item="7"/>
          <tpl fld="4" item="0"/>
        </tpls>
      </m>
      <m>
        <tpls c="8">
          <tpl hier="1" item="6"/>
          <tpl hier="4" item="8"/>
          <tpl fld="3" item="38"/>
          <tpl fld="2" item="69"/>
          <tpl hier="9" item="1"/>
          <tpl hier="11" item="4"/>
          <tpl hier="12" item="7"/>
          <tpl fld="4" item="0"/>
        </tpls>
      </m>
      <m>
        <tpls c="8">
          <tpl hier="1" item="6"/>
          <tpl hier="4" item="8"/>
          <tpl fld="3" item="44"/>
          <tpl fld="2" item="66"/>
          <tpl hier="9" item="1"/>
          <tpl hier="11" item="4"/>
          <tpl hier="12" item="7"/>
          <tpl fld="4" item="0"/>
        </tpls>
      </m>
      <m>
        <tpls c="8">
          <tpl hier="1" item="6"/>
          <tpl hier="4" item="8"/>
          <tpl fld="3" item="43"/>
          <tpl fld="2" item="66"/>
          <tpl hier="9" item="1"/>
          <tpl hier="11" item="4"/>
          <tpl hier="12" item="7"/>
          <tpl fld="4" item="0"/>
        </tpls>
      </m>
      <m>
        <tpls c="8">
          <tpl hier="1" item="6"/>
          <tpl hier="4" item="8"/>
          <tpl fld="3" item="42"/>
          <tpl fld="2" item="66"/>
          <tpl hier="9" item="1"/>
          <tpl hier="11" item="4"/>
          <tpl hier="12" item="7"/>
          <tpl fld="4" item="0"/>
        </tpls>
      </m>
      <m>
        <tpls c="8">
          <tpl hier="1" item="6"/>
          <tpl hier="4" item="8"/>
          <tpl fld="3" item="41"/>
          <tpl fld="2" item="66"/>
          <tpl hier="9" item="1"/>
          <tpl hier="11" item="4"/>
          <tpl hier="12" item="7"/>
          <tpl fld="4" item="0"/>
        </tpls>
      </m>
      <m>
        <tpls c="8">
          <tpl hier="1" item="6"/>
          <tpl hier="4" item="8"/>
          <tpl fld="3" item="32"/>
          <tpl fld="2" item="48"/>
          <tpl hier="9" item="1"/>
          <tpl hier="11" item="4"/>
          <tpl hier="12" item="7"/>
          <tpl fld="4" item="0"/>
        </tpls>
      </m>
      <m>
        <tpls c="8">
          <tpl hier="1" item="6"/>
          <tpl hier="4" item="8"/>
          <tpl fld="3" item="31"/>
          <tpl fld="2" item="48"/>
          <tpl hier="9" item="1"/>
          <tpl hier="11" item="4"/>
          <tpl hier="12" item="7"/>
          <tpl fld="4" item="0"/>
        </tpls>
      </m>
      <m>
        <tpls c="8">
          <tpl hier="1" item="6"/>
          <tpl hier="4" item="8"/>
          <tpl fld="3" item="30"/>
          <tpl fld="2" item="48"/>
          <tpl hier="9" item="1"/>
          <tpl hier="11" item="4"/>
          <tpl hier="12" item="7"/>
          <tpl fld="4" item="0"/>
        </tpls>
      </m>
      <m>
        <tpls c="8">
          <tpl hier="1" item="6"/>
          <tpl hier="4" item="8"/>
          <tpl fld="3" item="23"/>
          <tpl fld="2" item="48"/>
          <tpl hier="9" item="1"/>
          <tpl hier="11" item="4"/>
          <tpl hier="12" item="7"/>
          <tpl fld="4" item="0"/>
        </tpls>
      </m>
      <m>
        <tpls c="8">
          <tpl hier="1" item="6"/>
          <tpl hier="4" item="8"/>
          <tpl fld="3" item="8"/>
          <tpl fld="2" item="53"/>
          <tpl hier="9" item="1"/>
          <tpl hier="11" item="4"/>
          <tpl hier="12" item="7"/>
          <tpl fld="4" item="0"/>
        </tpls>
      </m>
      <m>
        <tpls c="8">
          <tpl hier="1" item="6"/>
          <tpl hier="4" item="8"/>
          <tpl fld="3" item="3"/>
          <tpl fld="2" item="53"/>
          <tpl hier="9" item="1"/>
          <tpl hier="11" item="4"/>
          <tpl hier="12" item="7"/>
          <tpl fld="4" item="0"/>
        </tpls>
      </m>
      <m>
        <tpls c="8">
          <tpl hier="1" item="6"/>
          <tpl hier="4" item="8"/>
          <tpl fld="3" item="38"/>
          <tpl fld="2" item="53"/>
          <tpl hier="9" item="1"/>
          <tpl hier="11" item="4"/>
          <tpl hier="12" item="7"/>
          <tpl fld="4" item="0"/>
        </tpls>
      </m>
      <m>
        <tpls c="8">
          <tpl hier="1" item="6"/>
          <tpl hier="4" item="8"/>
          <tpl fld="3" item="34"/>
          <tpl fld="2" item="57"/>
          <tpl hier="9" item="1"/>
          <tpl hier="11" item="4"/>
          <tpl hier="12" item="7"/>
          <tpl fld="4" item="0"/>
        </tpls>
      </m>
      <m>
        <tpls c="8">
          <tpl hier="1" item="6"/>
          <tpl hier="4" item="8"/>
          <tpl fld="3" item="39"/>
          <tpl fld="2" item="61"/>
          <tpl hier="9" item="1"/>
          <tpl hier="11" item="4"/>
          <tpl hier="12" item="7"/>
          <tpl fld="4" item="0"/>
        </tpls>
      </m>
      <m>
        <tpls c="8">
          <tpl hier="1" item="6"/>
          <tpl hier="4" item="8"/>
          <tpl fld="3" item="12"/>
          <tpl fld="2" item="46"/>
          <tpl hier="9" item="1"/>
          <tpl hier="11" item="4"/>
          <tpl hier="12" item="7"/>
          <tpl fld="4" item="0"/>
        </tpls>
      </m>
      <m>
        <tpls c="8">
          <tpl hier="1" item="6"/>
          <tpl hier="4" item="8"/>
          <tpl fld="3" item="17"/>
          <tpl fld="2" item="58"/>
          <tpl hier="9" item="1"/>
          <tpl hier="11" item="4"/>
          <tpl hier="12" item="7"/>
          <tpl fld="4" item="0"/>
        </tpls>
      </m>
      <m>
        <tpls c="8">
          <tpl hier="1" item="6"/>
          <tpl hier="4" item="8"/>
          <tpl fld="3" item="55"/>
          <tpl fld="2" item="82"/>
          <tpl hier="9" item="1"/>
          <tpl hier="11" item="4"/>
          <tpl hier="12" item="7"/>
          <tpl fld="4" item="0"/>
        </tpls>
      </m>
      <m>
        <tpls c="8">
          <tpl hier="1" item="6"/>
          <tpl hier="4" item="8"/>
          <tpl fld="3" item="19"/>
          <tpl fld="2" item="52"/>
          <tpl hier="9" item="1"/>
          <tpl hier="11" item="4"/>
          <tpl hier="12" item="7"/>
          <tpl fld="4" item="0"/>
        </tpls>
      </m>
      <m>
        <tpls c="8">
          <tpl hier="1" item="6"/>
          <tpl hier="4" item="8"/>
          <tpl fld="3" item="9"/>
          <tpl fld="2" item="60"/>
          <tpl hier="9" item="1"/>
          <tpl hier="11" item="4"/>
          <tpl hier="12" item="7"/>
          <tpl fld="4" item="0"/>
        </tpls>
      </m>
      <m>
        <tpls c="8">
          <tpl hier="1" item="6"/>
          <tpl hier="4" item="8"/>
          <tpl fld="3" item="44"/>
          <tpl fld="2" item="62"/>
          <tpl hier="9" item="1"/>
          <tpl hier="11" item="4"/>
          <tpl hier="12" item="7"/>
          <tpl fld="4" item="0"/>
        </tpls>
      </m>
      <m>
        <tpls c="8">
          <tpl hier="1" item="6"/>
          <tpl hier="4" item="8"/>
          <tpl fld="3" item="16"/>
          <tpl fld="2" item="28"/>
          <tpl hier="9" item="1"/>
          <tpl hier="11" item="4"/>
          <tpl hier="12" item="7"/>
          <tpl fld="4" item="0"/>
        </tpls>
      </m>
      <m>
        <tpls c="8">
          <tpl hier="1" item="6"/>
          <tpl hier="4" item="8"/>
          <tpl fld="3" item="54"/>
          <tpl fld="2" item="40"/>
          <tpl hier="9" item="1"/>
          <tpl hier="11" item="4"/>
          <tpl hier="12" item="7"/>
          <tpl fld="4" item="0"/>
        </tpls>
      </m>
      <m>
        <tpls c="8">
          <tpl hier="1" item="6"/>
          <tpl hier="4" item="8"/>
          <tpl fld="3" item="36"/>
          <tpl fld="2" item="59"/>
          <tpl hier="9" item="1"/>
          <tpl hier="11" item="4"/>
          <tpl hier="12" item="7"/>
          <tpl fld="4" item="0"/>
        </tpls>
      </m>
      <m>
        <tpls c="8">
          <tpl hier="1" item="6"/>
          <tpl hier="4" item="8"/>
          <tpl fld="3" item="11"/>
          <tpl fld="2" item="49"/>
          <tpl hier="9" item="1"/>
          <tpl hier="11" item="4"/>
          <tpl hier="12" item="7"/>
          <tpl fld="4" item="0"/>
        </tpls>
      </m>
      <m>
        <tpls c="8">
          <tpl hier="1" item="6"/>
          <tpl hier="4" item="8"/>
          <tpl fld="3" item="56"/>
          <tpl fld="2" item="26"/>
          <tpl hier="9" item="1"/>
          <tpl hier="11" item="4"/>
          <tpl hier="12" item="7"/>
          <tpl fld="4" item="0"/>
        </tpls>
      </m>
      <m>
        <tpls c="8">
          <tpl hier="1" item="6"/>
          <tpl hier="4" item="8"/>
          <tpl fld="3" item="9"/>
          <tpl fld="2" item="71"/>
          <tpl hier="9" item="1"/>
          <tpl hier="11" item="4"/>
          <tpl hier="12" item="7"/>
          <tpl fld="4" item="0"/>
        </tpls>
      </m>
      <m>
        <tpls c="8">
          <tpl hier="1" item="6"/>
          <tpl hier="4" item="8"/>
          <tpl fld="3" item="0"/>
          <tpl fld="2" item="71"/>
          <tpl hier="9" item="1"/>
          <tpl hier="11" item="4"/>
          <tpl hier="12" item="7"/>
          <tpl fld="4" item="0"/>
        </tpls>
      </m>
      <m>
        <tpls c="8">
          <tpl hier="1" item="6"/>
          <tpl hier="4" item="8"/>
          <tpl fld="3" item="50"/>
          <tpl fld="2" item="74"/>
          <tpl hier="9" item="1"/>
          <tpl hier="11" item="4"/>
          <tpl hier="12" item="7"/>
          <tpl fld="4" item="0"/>
        </tpls>
      </m>
      <m>
        <tpls c="8">
          <tpl hier="1" item="6"/>
          <tpl hier="4" item="8"/>
          <tpl fld="3" item="48"/>
          <tpl fld="2" item="74"/>
          <tpl hier="9" item="1"/>
          <tpl hier="11" item="4"/>
          <tpl hier="12" item="7"/>
          <tpl fld="4" item="0"/>
        </tpls>
      </m>
      <m>
        <tpls c="8">
          <tpl hier="1" item="6"/>
          <tpl hier="4" item="8"/>
          <tpl fld="3" item="33"/>
          <tpl fld="2" item="76"/>
          <tpl hier="9" item="1"/>
          <tpl hier="11" item="4"/>
          <tpl hier="12" item="7"/>
          <tpl fld="4" item="0"/>
        </tpls>
      </m>
      <m>
        <tpls c="8">
          <tpl hier="1" item="6"/>
          <tpl hier="4" item="8"/>
          <tpl fld="3" item="6"/>
          <tpl fld="2" item="75"/>
          <tpl hier="9" item="1"/>
          <tpl hier="11" item="4"/>
          <tpl hier="12" item="7"/>
          <tpl fld="4" item="0"/>
        </tpls>
      </m>
      <m>
        <tpls c="8">
          <tpl hier="1" item="6"/>
          <tpl hier="4" item="8"/>
          <tpl fld="3" item="19"/>
          <tpl fld="2" item="70"/>
          <tpl hier="9" item="1"/>
          <tpl hier="11" item="4"/>
          <tpl hier="12" item="7"/>
          <tpl fld="4" item="0"/>
        </tpls>
      </m>
      <m>
        <tpls c="8">
          <tpl hier="1" item="6"/>
          <tpl hier="4" item="8"/>
          <tpl fld="3" item="51"/>
          <tpl fld="2" item="71"/>
          <tpl hier="9" item="1"/>
          <tpl hier="11" item="4"/>
          <tpl hier="12" item="7"/>
          <tpl fld="4" item="0"/>
        </tpls>
      </m>
      <m>
        <tpls c="8">
          <tpl hier="1" item="6"/>
          <tpl hier="4" item="8"/>
          <tpl fld="3" item="43"/>
          <tpl fld="2" item="74"/>
          <tpl hier="9" item="1"/>
          <tpl hier="11" item="4"/>
          <tpl hier="12" item="7"/>
          <tpl fld="4" item="0"/>
        </tpls>
      </m>
      <m>
        <tpls c="8">
          <tpl hier="1" item="6"/>
          <tpl hier="4" item="8"/>
          <tpl fld="3" item="42"/>
          <tpl fld="2" item="74"/>
          <tpl hier="9" item="1"/>
          <tpl hier="11" item="4"/>
          <tpl hier="12" item="7"/>
          <tpl fld="4" item="0"/>
        </tpls>
      </m>
      <m>
        <tpls c="8">
          <tpl hier="1" item="6"/>
          <tpl hier="4" item="8"/>
          <tpl fld="3" item="32"/>
          <tpl fld="2" item="76"/>
          <tpl hier="9" item="1"/>
          <tpl hier="11" item="4"/>
          <tpl hier="12" item="7"/>
          <tpl fld="4" item="0"/>
        </tpls>
      </m>
      <m>
        <tpls c="8">
          <tpl hier="1" item="6"/>
          <tpl hier="4" item="8"/>
          <tpl fld="3" item="29"/>
          <tpl fld="2" item="76"/>
          <tpl hier="9" item="1"/>
          <tpl hier="11" item="4"/>
          <tpl hier="12" item="7"/>
          <tpl fld="4" item="0"/>
        </tpls>
      </m>
      <m>
        <tpls c="8">
          <tpl hier="1" item="6"/>
          <tpl hier="4" item="8"/>
          <tpl fld="3" item="16"/>
          <tpl fld="2" item="83"/>
          <tpl hier="9" item="1"/>
          <tpl hier="11" item="4"/>
          <tpl hier="12" item="7"/>
          <tpl fld="4" item="0"/>
        </tpls>
      </m>
      <m>
        <tpls c="8">
          <tpl hier="1" item="6"/>
          <tpl hier="4" item="8"/>
          <tpl fld="3" item="15"/>
          <tpl fld="2" item="83"/>
          <tpl hier="9" item="1"/>
          <tpl hier="11" item="4"/>
          <tpl hier="12" item="7"/>
          <tpl fld="4" item="0"/>
        </tpls>
      </m>
      <m>
        <tpls c="8">
          <tpl hier="1" item="6"/>
          <tpl hier="4" item="8"/>
          <tpl fld="3" item="14"/>
          <tpl fld="2" item="83"/>
          <tpl hier="9" item="1"/>
          <tpl hier="11" item="4"/>
          <tpl hier="12" item="7"/>
          <tpl fld="4" item="0"/>
        </tpls>
      </m>
      <m>
        <tpls c="8">
          <tpl hier="1" item="6"/>
          <tpl hier="4" item="8"/>
          <tpl fld="3" item="13"/>
          <tpl fld="2" item="83"/>
          <tpl hier="9" item="1"/>
          <tpl hier="11" item="4"/>
          <tpl hier="12" item="7"/>
          <tpl fld="4" item="0"/>
        </tpls>
      </m>
      <m>
        <tpls c="8">
          <tpl hier="1" item="6"/>
          <tpl hier="4" item="8"/>
          <tpl fld="3" item="4"/>
          <tpl fld="2" item="75"/>
          <tpl hier="9" item="1"/>
          <tpl hier="11" item="4"/>
          <tpl hier="12" item="7"/>
          <tpl fld="4" item="0"/>
        </tpls>
      </m>
      <m>
        <tpls c="8">
          <tpl hier="1" item="6"/>
          <tpl hier="4" item="8"/>
          <tpl fld="3" item="58"/>
          <tpl fld="2" item="75"/>
          <tpl hier="9" item="1"/>
          <tpl hier="11" item="4"/>
          <tpl hier="12" item="7"/>
          <tpl fld="4" item="0"/>
        </tpls>
      </m>
      <m>
        <tpls c="8">
          <tpl hier="1" item="6"/>
          <tpl hier="4" item="8"/>
          <tpl fld="3" item="2"/>
          <tpl fld="2" item="75"/>
          <tpl hier="9" item="1"/>
          <tpl hier="11" item="4"/>
          <tpl hier="12" item="7"/>
          <tpl fld="4" item="0"/>
        </tpls>
      </m>
      <m>
        <tpls c="8">
          <tpl hier="1" item="6"/>
          <tpl hier="4" item="8"/>
          <tpl fld="3" item="54"/>
          <tpl fld="2" item="80"/>
          <tpl hier="9" item="1"/>
          <tpl hier="11" item="4"/>
          <tpl hier="12" item="7"/>
          <tpl fld="4" item="0"/>
        </tpls>
      </m>
      <m>
        <tpls c="8">
          <tpl hier="1" item="6"/>
          <tpl hier="4" item="8"/>
          <tpl fld="3" item="53"/>
          <tpl fld="2" item="80"/>
          <tpl hier="9" item="1"/>
          <tpl hier="11" item="4"/>
          <tpl hier="12" item="7"/>
          <tpl fld="4" item="0"/>
        </tpls>
      </m>
      <m>
        <tpls c="8">
          <tpl hier="1" item="6"/>
          <tpl hier="4" item="8"/>
          <tpl fld="3" item="52"/>
          <tpl fld="2" item="80"/>
          <tpl hier="9" item="1"/>
          <tpl hier="11" item="4"/>
          <tpl hier="12" item="7"/>
          <tpl fld="4" item="0"/>
        </tpls>
      </m>
      <m>
        <tpls c="8">
          <tpl hier="1" item="6"/>
          <tpl hier="4" item="8"/>
          <tpl fld="3" item="48"/>
          <tpl fld="2" item="84"/>
          <tpl hier="9" item="1"/>
          <tpl hier="11" item="4"/>
          <tpl hier="12" item="7"/>
          <tpl fld="4" item="0"/>
        </tpls>
      </m>
      <m>
        <tpls c="8">
          <tpl hier="1" item="6"/>
          <tpl hier="4" item="8"/>
          <tpl fld="3" item="46"/>
          <tpl fld="2" item="84"/>
          <tpl hier="9" item="1"/>
          <tpl hier="11" item="4"/>
          <tpl hier="12" item="7"/>
          <tpl fld="4" item="0"/>
        </tpls>
      </m>
      <m>
        <tpls c="8">
          <tpl hier="1" item="6"/>
          <tpl hier="4" item="8"/>
          <tpl fld="3" item="45"/>
          <tpl fld="2" item="84"/>
          <tpl hier="9" item="1"/>
          <tpl hier="11" item="4"/>
          <tpl hier="12" item="7"/>
          <tpl fld="4" item="0"/>
        </tpls>
      </m>
      <m>
        <tpls c="8">
          <tpl hier="1" item="6"/>
          <tpl hier="4" item="8"/>
          <tpl fld="3" item="47"/>
          <tpl fld="2" item="84"/>
          <tpl hier="9" item="1"/>
          <tpl hier="11" item="4"/>
          <tpl hier="12" item="7"/>
          <tpl fld="4" item="0"/>
        </tpls>
      </m>
      <m>
        <tpls c="8">
          <tpl hier="1" item="6"/>
          <tpl hier="4" item="8"/>
          <tpl fld="3" item="34"/>
          <tpl fld="2" item="70"/>
          <tpl hier="9" item="1"/>
          <tpl hier="11" item="4"/>
          <tpl hier="12" item="7"/>
          <tpl fld="4" item="0"/>
        </tpls>
      </m>
      <m>
        <tpls c="8">
          <tpl hier="1" item="6"/>
          <tpl hier="4" item="8"/>
          <tpl fld="3" item="36"/>
          <tpl fld="2" item="70"/>
          <tpl hier="9" item="1"/>
          <tpl hier="11" item="4"/>
          <tpl hier="12" item="7"/>
          <tpl fld="4" item="0"/>
        </tpls>
      </m>
      <m>
        <tpls c="8">
          <tpl hier="1" item="6"/>
          <tpl hier="4" item="8"/>
          <tpl fld="3" item="27"/>
          <tpl fld="2" item="70"/>
          <tpl hier="9" item="1"/>
          <tpl hier="11" item="4"/>
          <tpl hier="12" item="7"/>
          <tpl fld="4" item="0"/>
        </tpls>
      </m>
      <m>
        <tpls c="8">
          <tpl hier="1" item="6"/>
          <tpl hier="4" item="8"/>
          <tpl fld="3" item="33"/>
          <tpl fld="2" item="70"/>
          <tpl hier="9" item="1"/>
          <tpl hier="11" item="4"/>
          <tpl hier="12" item="7"/>
          <tpl fld="4" item="0"/>
        </tpls>
      </m>
      <m>
        <tpls c="8">
          <tpl hier="1" item="6"/>
          <tpl hier="4" item="8"/>
          <tpl fld="3" item="18"/>
          <tpl fld="2" item="72"/>
          <tpl hier="9" item="1"/>
          <tpl hier="11" item="4"/>
          <tpl hier="12" item="7"/>
          <tpl fld="4" item="0"/>
        </tpls>
      </m>
      <m>
        <tpls c="8">
          <tpl hier="1" item="6"/>
          <tpl hier="4" item="8"/>
          <tpl fld="3" item="22"/>
          <tpl fld="2" item="72"/>
          <tpl hier="9" item="1"/>
          <tpl hier="11" item="4"/>
          <tpl hier="12" item="7"/>
          <tpl fld="4" item="0"/>
        </tpls>
      </m>
      <m>
        <tpls c="8">
          <tpl hier="1" item="6"/>
          <tpl hier="4" item="8"/>
          <tpl fld="3" item="17"/>
          <tpl fld="2" item="72"/>
          <tpl hier="9" item="1"/>
          <tpl hier="11" item="4"/>
          <tpl hier="12" item="7"/>
          <tpl fld="4" item="0"/>
        </tpls>
      </m>
      <m>
        <tpls c="8">
          <tpl hier="1" item="6"/>
          <tpl hier="4" item="8"/>
          <tpl fld="3" item="21"/>
          <tpl fld="2" item="72"/>
          <tpl hier="9" item="1"/>
          <tpl hier="11" item="4"/>
          <tpl hier="12" item="7"/>
          <tpl fld="4" item="0"/>
        </tpls>
      </m>
      <m>
        <tpls c="8">
          <tpl hier="1" item="6"/>
          <tpl hier="4" item="8"/>
          <tpl fld="3" item="8"/>
          <tpl fld="2" item="78"/>
          <tpl hier="9" item="1"/>
          <tpl hier="11" item="4"/>
          <tpl hier="12" item="7"/>
          <tpl fld="4" item="0"/>
        </tpls>
      </m>
      <m>
        <tpls c="8">
          <tpl hier="1" item="6"/>
          <tpl hier="4" item="8"/>
          <tpl fld="3" item="7"/>
          <tpl fld="2" item="78"/>
          <tpl hier="9" item="1"/>
          <tpl hier="11" item="4"/>
          <tpl hier="12" item="7"/>
          <tpl fld="4" item="0"/>
        </tpls>
      </m>
      <m>
        <tpls c="8">
          <tpl hier="1" item="6"/>
          <tpl hier="4" item="8"/>
          <tpl fld="3" item="6"/>
          <tpl fld="2" item="78"/>
          <tpl hier="9" item="1"/>
          <tpl hier="11" item="4"/>
          <tpl hier="12" item="7"/>
          <tpl fld="4" item="0"/>
        </tpls>
      </m>
      <m>
        <tpls c="8">
          <tpl hier="1" item="6"/>
          <tpl hier="4" item="8"/>
          <tpl fld="3" item="5"/>
          <tpl fld="2" item="78"/>
          <tpl hier="9" item="1"/>
          <tpl hier="11" item="4"/>
          <tpl hier="12" item="7"/>
          <tpl fld="4" item="0"/>
        </tpls>
      </m>
      <m>
        <tpls c="8">
          <tpl hier="1" item="6"/>
          <tpl hier="4" item="8"/>
          <tpl fld="3" item="56"/>
          <tpl fld="2" item="73"/>
          <tpl hier="9" item="1"/>
          <tpl hier="11" item="4"/>
          <tpl hier="12" item="7"/>
          <tpl fld="4" item="0"/>
        </tpls>
      </m>
      <m>
        <tpls c="8">
          <tpl hier="1" item="6"/>
          <tpl hier="4" item="8"/>
          <tpl fld="3" item="0"/>
          <tpl fld="2" item="73"/>
          <tpl hier="9" item="1"/>
          <tpl hier="11" item="4"/>
          <tpl hier="12" item="7"/>
          <tpl fld="4" item="0"/>
        </tpls>
      </m>
      <m>
        <tpls c="8">
          <tpl hier="1" item="6"/>
          <tpl hier="4" item="8"/>
          <tpl fld="3" item="55"/>
          <tpl fld="2" item="73"/>
          <tpl hier="9" item="1"/>
          <tpl hier="11" item="4"/>
          <tpl hier="12" item="7"/>
          <tpl fld="4" item="0"/>
        </tpls>
      </m>
      <m>
        <tpls c="8">
          <tpl hier="1" item="6"/>
          <tpl hier="4" item="8"/>
          <tpl fld="3" item="35"/>
          <tpl fld="2" item="69"/>
          <tpl hier="9" item="1"/>
          <tpl hier="11" item="4"/>
          <tpl hier="12" item="7"/>
          <tpl fld="4" item="0"/>
        </tpls>
      </m>
      <m>
        <tpls c="8">
          <tpl hier="1" item="6"/>
          <tpl hier="4" item="8"/>
          <tpl fld="3" item="40"/>
          <tpl fld="2" item="69"/>
          <tpl hier="9" item="1"/>
          <tpl hier="11" item="4"/>
          <tpl hier="12" item="7"/>
          <tpl fld="4" item="0"/>
        </tpls>
      </m>
      <m>
        <tpls c="8">
          <tpl hier="1" item="6"/>
          <tpl hier="4" item="8"/>
          <tpl fld="3" item="50"/>
          <tpl fld="2" item="69"/>
          <tpl hier="9" item="1"/>
          <tpl hier="11" item="4"/>
          <tpl hier="12" item="7"/>
          <tpl fld="4" item="0"/>
        </tpls>
      </m>
      <m>
        <tpls c="8">
          <tpl hier="1" item="6"/>
          <tpl hier="4" item="8"/>
          <tpl fld="3" item="49"/>
          <tpl fld="2" item="69"/>
          <tpl hier="9" item="1"/>
          <tpl hier="11" item="4"/>
          <tpl hier="12" item="7"/>
          <tpl fld="4" item="0"/>
        </tpls>
      </m>
      <m>
        <tpls c="8">
          <tpl hier="1" item="6"/>
          <tpl hier="4" item="8"/>
          <tpl fld="3" item="37"/>
          <tpl fld="2" item="66"/>
          <tpl hier="9" item="1"/>
          <tpl hier="11" item="4"/>
          <tpl hier="12" item="7"/>
          <tpl fld="4" item="0"/>
        </tpls>
      </m>
      <m>
        <tpls c="8">
          <tpl hier="1" item="6"/>
          <tpl hier="4" item="8"/>
          <tpl fld="3" item="39"/>
          <tpl fld="2" item="66"/>
          <tpl hier="9" item="1"/>
          <tpl hier="11" item="4"/>
          <tpl hier="12" item="7"/>
          <tpl fld="4" item="0"/>
        </tpls>
      </m>
      <m>
        <tpls c="8">
          <tpl hier="1" item="6"/>
          <tpl hier="4" item="8"/>
          <tpl fld="3" item="28"/>
          <tpl fld="2" item="66"/>
          <tpl hier="9" item="1"/>
          <tpl hier="11" item="4"/>
          <tpl hier="12" item="7"/>
          <tpl fld="4" item="0"/>
        </tpls>
      </m>
      <m>
        <tpls c="8">
          <tpl hier="1" item="6"/>
          <tpl hier="4" item="8"/>
          <tpl fld="3" item="19"/>
          <tpl fld="2" item="66"/>
          <tpl hier="9" item="1"/>
          <tpl hier="11" item="4"/>
          <tpl hier="12" item="7"/>
          <tpl fld="4" item="0"/>
        </tpls>
      </m>
      <m>
        <tpls c="8">
          <tpl hier="1" item="6"/>
          <tpl hier="4" item="8"/>
          <tpl fld="3" item="26"/>
          <tpl fld="2" item="48"/>
          <tpl hier="9" item="1"/>
          <tpl hier="11" item="4"/>
          <tpl hier="12" item="7"/>
          <tpl fld="4" item="0"/>
        </tpls>
      </m>
      <m>
        <tpls c="8">
          <tpl hier="1" item="6"/>
          <tpl hier="4" item="8"/>
          <tpl fld="3" item="25"/>
          <tpl fld="2" item="48"/>
          <tpl hier="9" item="1"/>
          <tpl hier="11" item="4"/>
          <tpl hier="12" item="7"/>
          <tpl fld="4" item="0"/>
        </tpls>
      </m>
      <m>
        <tpls c="8">
          <tpl hier="1" item="6"/>
          <tpl hier="4" item="8"/>
          <tpl fld="3" item="24"/>
          <tpl fld="2" item="48"/>
          <tpl hier="9" item="1"/>
          <tpl hier="11" item="4"/>
          <tpl hier="12" item="7"/>
          <tpl fld="4" item="0"/>
        </tpls>
      </m>
      <m>
        <tpls c="8">
          <tpl hier="1" item="6"/>
          <tpl hier="4" item="8"/>
          <tpl fld="3" item="21"/>
          <tpl fld="2" item="48"/>
          <tpl hier="9" item="1"/>
          <tpl hier="11" item="4"/>
          <tpl hier="12" item="7"/>
          <tpl fld="4" item="0"/>
        </tpls>
      </m>
      <m>
        <tpls c="8">
          <tpl hier="1" item="6"/>
          <tpl hier="4" item="8"/>
          <tpl fld="3" item="4"/>
          <tpl fld="2" item="53"/>
          <tpl hier="9" item="1"/>
          <tpl hier="11" item="4"/>
          <tpl hier="12" item="7"/>
          <tpl fld="4" item="0"/>
        </tpls>
      </m>
      <m>
        <tpls c="8">
          <tpl hier="1" item="6"/>
          <tpl hier="4" item="8"/>
          <tpl fld="3" item="0"/>
          <tpl fld="2" item="53"/>
          <tpl hier="9" item="1"/>
          <tpl hier="11" item="4"/>
          <tpl hier="12" item="7"/>
          <tpl fld="4" item="0"/>
        </tpls>
      </m>
      <m>
        <tpls c="8">
          <tpl hier="1" item="6"/>
          <tpl hier="4" item="8"/>
          <tpl fld="3" item="49"/>
          <tpl fld="2" item="53"/>
          <tpl hier="9" item="1"/>
          <tpl hier="11" item="4"/>
          <tpl hier="12" item="7"/>
          <tpl fld="4" item="0"/>
        </tpls>
      </m>
      <m>
        <tpls c="8">
          <tpl hier="1" item="6"/>
          <tpl hier="4" item="8"/>
          <tpl fld="3" item="32"/>
          <tpl fld="2" item="57"/>
          <tpl hier="9" item="1"/>
          <tpl hier="11" item="4"/>
          <tpl hier="12" item="7"/>
          <tpl fld="4" item="0"/>
        </tpls>
      </m>
      <m>
        <tpls c="8">
          <tpl hier="1" item="6"/>
          <tpl hier="4" item="8"/>
          <tpl fld="3" item="31"/>
          <tpl fld="2" item="61"/>
          <tpl hier="9" item="1"/>
          <tpl hier="11" item="4"/>
          <tpl hier="12" item="7"/>
          <tpl fld="4" item="0"/>
        </tpls>
      </m>
      <m>
        <tpls c="8">
          <tpl hier="1" item="6"/>
          <tpl hier="4" item="8"/>
          <tpl fld="3" item="58"/>
          <tpl fld="2" item="46"/>
          <tpl hier="9" item="1"/>
          <tpl hier="11" item="4"/>
          <tpl hier="12" item="7"/>
          <tpl fld="4" item="0"/>
        </tpls>
      </m>
      <m>
        <tpls c="8">
          <tpl hier="1" item="6"/>
          <tpl hier="4" item="8"/>
          <tpl fld="3" item="11"/>
          <tpl fld="2" item="58"/>
          <tpl hier="9" item="1"/>
          <tpl hier="11" item="4"/>
          <tpl hier="12" item="7"/>
          <tpl fld="4" item="0"/>
        </tpls>
      </m>
      <m>
        <tpls c="8">
          <tpl hier="1" item="6"/>
          <tpl hier="4" item="8"/>
          <tpl fld="3" item="38"/>
          <tpl fld="2" item="82"/>
          <tpl hier="9" item="1"/>
          <tpl hier="11" item="4"/>
          <tpl hier="12" item="7"/>
          <tpl fld="4" item="0"/>
        </tpls>
      </m>
      <m>
        <tpls c="8">
          <tpl hier="1" item="6"/>
          <tpl hier="4" item="8"/>
          <tpl fld="3" item="29"/>
          <tpl fld="2" item="52"/>
          <tpl hier="9" item="1"/>
          <tpl hier="11" item="4"/>
          <tpl hier="12" item="7"/>
          <tpl fld="4" item="0"/>
        </tpls>
      </m>
      <m>
        <tpls c="8">
          <tpl hier="1" item="6"/>
          <tpl hier="4" item="8"/>
          <tpl fld="3" item="34"/>
          <tpl fld="2" item="62"/>
          <tpl hier="9" item="1"/>
          <tpl hier="11" item="4"/>
          <tpl hier="12" item="7"/>
          <tpl fld="4" item="0"/>
        </tpls>
      </m>
      <m>
        <tpls c="8">
          <tpl hier="1" item="6"/>
          <tpl hier="4" item="8"/>
          <tpl fld="3" item="8"/>
          <tpl fld="2" item="28"/>
          <tpl hier="9" item="1"/>
          <tpl hier="11" item="4"/>
          <tpl hier="12" item="7"/>
          <tpl fld="4" item="0"/>
        </tpls>
      </m>
      <m>
        <tpls c="8">
          <tpl hier="1" item="6"/>
          <tpl hier="4" item="8"/>
          <tpl fld="3" item="40"/>
          <tpl fld="2" item="40"/>
          <tpl hier="9" item="1"/>
          <tpl hier="11" item="4"/>
          <tpl hier="12" item="7"/>
          <tpl fld="4" item="0"/>
        </tpls>
      </m>
      <m>
        <tpls c="8">
          <tpl hier="1" item="6"/>
          <tpl hier="4" item="8"/>
          <tpl fld="3" item="25"/>
          <tpl fld="2" item="59"/>
          <tpl hier="9" item="1"/>
          <tpl hier="11" item="4"/>
          <tpl hier="12" item="7"/>
          <tpl fld="4" item="0"/>
        </tpls>
      </m>
      <m>
        <tpls c="8">
          <tpl hier="1" item="6"/>
          <tpl hier="4" item="8"/>
          <tpl fld="3" item="35"/>
          <tpl fld="2" item="44"/>
          <tpl hier="9" item="1"/>
          <tpl hier="11" item="4"/>
          <tpl hier="12" item="7"/>
          <tpl fld="4" item="0"/>
        </tpls>
      </m>
      <m>
        <tpls c="8">
          <tpl hier="1" item="6"/>
          <tpl hier="4" item="8"/>
          <tpl fld="3" item="39"/>
          <tpl fld="2" item="17"/>
          <tpl hier="9" item="1"/>
          <tpl hier="11" item="4"/>
          <tpl hier="12" item="7"/>
          <tpl fld="4" item="0"/>
        </tpls>
      </m>
      <m>
        <tpls c="8">
          <tpl hier="1" item="6"/>
          <tpl hier="4" item="8"/>
          <tpl fld="3" item="35"/>
          <tpl fld="2" item="74"/>
          <tpl hier="9" item="1"/>
          <tpl hier="11" item="4"/>
          <tpl hier="12" item="7"/>
          <tpl fld="4" item="0"/>
        </tpls>
      </m>
      <m>
        <tpls c="8">
          <tpl hier="1" item="6"/>
          <tpl hier="4" item="8"/>
          <tpl fld="3" item="54"/>
          <tpl fld="2" item="71"/>
          <tpl hier="9" item="1"/>
          <tpl hier="11" item="4"/>
          <tpl hier="12" item="7"/>
          <tpl fld="4" item="0"/>
        </tpls>
      </m>
      <m>
        <tpls c="8">
          <tpl hier="1" item="6"/>
          <tpl hier="4" item="8"/>
          <tpl fld="3" item="34"/>
          <tpl fld="2" item="76"/>
          <tpl hier="9" item="1"/>
          <tpl hier="11" item="4"/>
          <tpl hier="12" item="7"/>
          <tpl fld="4" item="0"/>
        </tpls>
      </m>
      <m>
        <tpls c="8">
          <tpl hier="1" item="6"/>
          <tpl hier="4" item="8"/>
          <tpl fld="3" item="8"/>
          <tpl fld="2" item="75"/>
          <tpl hier="9" item="1"/>
          <tpl hier="11" item="4"/>
          <tpl hier="12" item="7"/>
          <tpl fld="4" item="0"/>
        </tpls>
      </m>
      <m>
        <tpls c="8">
          <tpl hier="1" item="6"/>
          <tpl hier="4" item="8"/>
          <tpl fld="3" item="26"/>
          <tpl fld="2" item="72"/>
          <tpl hier="9" item="1"/>
          <tpl hier="11" item="4"/>
          <tpl hier="12" item="7"/>
          <tpl fld="4" item="0"/>
        </tpls>
      </m>
      <m>
        <tpls c="8">
          <tpl hier="1" item="6"/>
          <tpl hier="4" item="8"/>
          <tpl fld="3" item="20"/>
          <tpl fld="2" item="71"/>
          <tpl hier="9" item="1"/>
          <tpl hier="11" item="4"/>
          <tpl hier="12" item="7"/>
          <tpl fld="4" item="0"/>
        </tpls>
      </m>
      <m>
        <tpls c="8">
          <tpl hier="1" item="6"/>
          <tpl hier="4" item="8"/>
          <tpl fld="3" item="44"/>
          <tpl fld="2" item="74"/>
          <tpl hier="9" item="1"/>
          <tpl hier="11" item="4"/>
          <tpl hier="12" item="7"/>
          <tpl fld="4" item="0"/>
        </tpls>
      </m>
      <m>
        <tpls c="8">
          <tpl hier="1" item="6"/>
          <tpl hier="4" item="8"/>
          <tpl fld="3" item="41"/>
          <tpl fld="2" item="74"/>
          <tpl hier="9" item="1"/>
          <tpl hier="11" item="4"/>
          <tpl hier="12" item="7"/>
          <tpl fld="4" item="0"/>
        </tpls>
      </m>
      <m>
        <tpls c="8">
          <tpl hier="1" item="6"/>
          <tpl hier="4" item="8"/>
          <tpl fld="3" item="28"/>
          <tpl fld="2" item="74"/>
          <tpl hier="9" item="1"/>
          <tpl hier="11" item="4"/>
          <tpl hier="12" item="7"/>
          <tpl fld="4" item="0"/>
        </tpls>
      </m>
      <m>
        <tpls c="8">
          <tpl hier="1" item="6"/>
          <tpl hier="4" item="8"/>
          <tpl fld="3" item="25"/>
          <tpl fld="2" item="76"/>
          <tpl hier="9" item="1"/>
          <tpl hier="11" item="4"/>
          <tpl hier="12" item="7"/>
          <tpl fld="4" item="0"/>
        </tpls>
      </m>
      <m>
        <tpls c="8">
          <tpl hier="1" item="6"/>
          <tpl hier="4" item="8"/>
          <tpl fld="3" item="12"/>
          <tpl fld="2" item="83"/>
          <tpl hier="9" item="1"/>
          <tpl hier="11" item="4"/>
          <tpl hier="12" item="7"/>
          <tpl fld="4" item="0"/>
        </tpls>
      </m>
      <m>
        <tpls c="8">
          <tpl hier="1" item="6"/>
          <tpl hier="4" item="8"/>
          <tpl fld="3" item="3"/>
          <tpl fld="2" item="75"/>
          <tpl hier="9" item="1"/>
          <tpl hier="11" item="4"/>
          <tpl hier="12" item="7"/>
          <tpl fld="4" item="0"/>
        </tpls>
      </m>
      <m>
        <tpls c="8">
          <tpl hier="1" item="6"/>
          <tpl hier="4" item="8"/>
          <tpl fld="3" item="51"/>
          <tpl fld="2" item="80"/>
          <tpl hier="9" item="1"/>
          <tpl hier="11" item="4"/>
          <tpl hier="12" item="7"/>
          <tpl fld="4" item="0"/>
        </tpls>
      </m>
      <m>
        <tpls c="8">
          <tpl hier="1" item="6"/>
          <tpl hier="4" item="8"/>
          <tpl fld="3" item="42"/>
          <tpl fld="2" item="84"/>
          <tpl hier="9" item="1"/>
          <tpl hier="11" item="4"/>
          <tpl hier="12" item="7"/>
          <tpl fld="4" item="0"/>
        </tpls>
      </m>
      <m>
        <tpls c="8">
          <tpl hier="1" item="6"/>
          <tpl hier="4" item="8"/>
          <tpl fld="3" item="29"/>
          <tpl fld="2" item="70"/>
          <tpl hier="9" item="1"/>
          <tpl hier="11" item="4"/>
          <tpl hier="12" item="7"/>
          <tpl fld="4" item="0"/>
        </tpls>
      </m>
      <m>
        <tpls c="8">
          <tpl hier="1" item="6"/>
          <tpl hier="4" item="8"/>
          <tpl fld="3" item="4"/>
          <tpl fld="2" item="78"/>
          <tpl hier="9" item="1"/>
          <tpl hier="11" item="4"/>
          <tpl hier="12" item="7"/>
          <tpl fld="4" item="0"/>
        </tpls>
      </m>
      <m>
        <tpls c="8">
          <tpl hier="1" item="6"/>
          <tpl hier="4" item="8"/>
          <tpl fld="3" item="54"/>
          <tpl fld="2" item="73"/>
          <tpl hier="9" item="1"/>
          <tpl hier="11" item="4"/>
          <tpl hier="12" item="7"/>
          <tpl fld="4" item="0"/>
        </tpls>
      </m>
      <m>
        <tpls c="8">
          <tpl hier="1" item="6"/>
          <tpl hier="4" item="8"/>
          <tpl fld="3" item="46"/>
          <tpl fld="2" item="69"/>
          <tpl hier="9" item="1"/>
          <tpl hier="11" item="4"/>
          <tpl hier="12" item="7"/>
          <tpl fld="4" item="0"/>
        </tpls>
      </m>
      <m>
        <tpls c="8">
          <tpl hier="1" item="6"/>
          <tpl hier="4" item="8"/>
          <tpl fld="3" item="33"/>
          <tpl fld="2" item="66"/>
          <tpl hier="9" item="1"/>
          <tpl hier="11" item="4"/>
          <tpl hier="12" item="7"/>
          <tpl fld="4" item="0"/>
        </tpls>
      </m>
      <m>
        <tpls c="8">
          <tpl hier="1" item="6"/>
          <tpl hier="4" item="8"/>
          <tpl fld="3" item="47"/>
          <tpl fld="2" item="53"/>
          <tpl hier="9" item="1"/>
          <tpl hier="11" item="4"/>
          <tpl hier="12" item="7"/>
          <tpl fld="4" item="0"/>
        </tpls>
      </m>
      <m>
        <tpls c="8">
          <tpl hier="1" item="6"/>
          <tpl hier="4" item="8"/>
          <tpl fld="3" item="15"/>
          <tpl fld="2" item="28"/>
          <tpl hier="9" item="1"/>
          <tpl hier="11" item="4"/>
          <tpl hier="12" item="7"/>
          <tpl fld="4" item="0"/>
        </tpls>
      </m>
      <m>
        <tpls c="8">
          <tpl hier="1" item="6"/>
          <tpl hier="4" item="8"/>
          <tpl fld="3" item="56"/>
          <tpl fld="2" item="71"/>
          <tpl hier="9" item="1"/>
          <tpl hier="11" item="4"/>
          <tpl hier="12" item="7"/>
          <tpl fld="4" item="0"/>
        </tpls>
      </m>
      <m>
        <tpls c="8">
          <tpl hier="1" item="6"/>
          <tpl hier="4" item="8"/>
          <tpl fld="3" item="39"/>
          <tpl fld="2" item="76"/>
          <tpl hier="9" item="1"/>
          <tpl hier="11" item="4"/>
          <tpl hier="12" item="7"/>
          <tpl fld="4" item="0"/>
        </tpls>
      </m>
      <m>
        <tpls c="8">
          <tpl hier="1" item="6"/>
          <tpl hier="4" item="8"/>
          <tpl fld="3" item="46"/>
          <tpl fld="2" item="74"/>
          <tpl hier="9" item="1"/>
          <tpl hier="11" item="4"/>
          <tpl hier="12" item="7"/>
          <tpl fld="4" item="0"/>
        </tpls>
      </m>
      <m>
        <tpls c="8">
          <tpl hier="1" item="6"/>
          <tpl hier="4" item="8"/>
          <tpl fld="3" item="17"/>
          <tpl fld="2" item="83"/>
          <tpl hier="9" item="1"/>
          <tpl hier="11" item="4"/>
          <tpl hier="12" item="7"/>
          <tpl fld="4" item="0"/>
        </tpls>
      </m>
      <m>
        <tpls c="8">
          <tpl hier="1" item="6"/>
          <tpl hier="4" item="8"/>
          <tpl fld="3" item="28"/>
          <tpl fld="2" item="70"/>
          <tpl hier="9" item="1"/>
          <tpl hier="11" item="4"/>
          <tpl hier="12" item="7"/>
          <tpl fld="4" item="0"/>
        </tpls>
      </m>
      <m>
        <tpls c="8">
          <tpl hier="1" item="6"/>
          <tpl hier="4" item="8"/>
          <tpl fld="3" item="30"/>
          <tpl fld="2" item="76"/>
          <tpl hier="9" item="1"/>
          <tpl hier="11" item="4"/>
          <tpl hier="12" item="7"/>
          <tpl fld="4" item="0"/>
        </tpls>
      </m>
      <m>
        <tpls c="8">
          <tpl hier="1" item="6"/>
          <tpl hier="4" item="8"/>
          <tpl fld="3" item="49"/>
          <tpl fld="2" item="71"/>
          <tpl hier="9" item="1"/>
          <tpl hier="11" item="4"/>
          <tpl hier="12" item="7"/>
          <tpl fld="4" item="0"/>
        </tpls>
      </m>
      <m>
        <tpls c="8">
          <tpl hier="1" item="6"/>
          <tpl hier="4" item="8"/>
          <tpl fld="3" item="39"/>
          <tpl fld="2" item="74"/>
          <tpl hier="9" item="1"/>
          <tpl hier="11" item="4"/>
          <tpl hier="12" item="7"/>
          <tpl fld="4" item="0"/>
        </tpls>
      </m>
      <m>
        <tpls c="8">
          <tpl hier="1" item="6"/>
          <tpl hier="4" item="8"/>
          <tpl fld="3" item="19"/>
          <tpl fld="2" item="74"/>
          <tpl hier="9" item="1"/>
          <tpl hier="11" item="4"/>
          <tpl hier="12" item="7"/>
          <tpl fld="4" item="0"/>
        </tpls>
      </m>
      <m>
        <tpls c="8">
          <tpl hier="1" item="6"/>
          <tpl hier="4" item="8"/>
          <tpl fld="3" item="24"/>
          <tpl fld="2" item="76"/>
          <tpl hier="9" item="1"/>
          <tpl hier="11" item="4"/>
          <tpl hier="12" item="7"/>
          <tpl fld="4" item="0"/>
        </tpls>
      </m>
      <m>
        <tpls c="8">
          <tpl hier="1" item="6"/>
          <tpl hier="4" item="8"/>
          <tpl fld="3" item="10"/>
          <tpl fld="2" item="83"/>
          <tpl hier="9" item="1"/>
          <tpl hier="11" item="4"/>
          <tpl hier="12" item="7"/>
          <tpl fld="4" item="0"/>
        </tpls>
      </m>
      <m>
        <tpls c="8">
          <tpl hier="1" item="6"/>
          <tpl hier="4" item="8"/>
          <tpl fld="3" item="11"/>
          <tpl fld="2" item="83"/>
          <tpl hier="9" item="1"/>
          <tpl hier="11" item="4"/>
          <tpl hier="12" item="7"/>
          <tpl fld="4" item="0"/>
        </tpls>
      </m>
      <m>
        <tpls c="8">
          <tpl hier="1" item="6"/>
          <tpl hier="4" item="8"/>
          <tpl fld="3" item="57"/>
          <tpl fld="2" item="75"/>
          <tpl hier="9" item="1"/>
          <tpl hier="11" item="4"/>
          <tpl hier="12" item="7"/>
          <tpl fld="4" item="0"/>
        </tpls>
      </m>
      <m>
        <tpls c="8">
          <tpl hier="1" item="6"/>
          <tpl hier="4" item="8"/>
          <tpl fld="3" item="1"/>
          <tpl fld="2" item="75"/>
          <tpl hier="9" item="1"/>
          <tpl hier="11" item="4"/>
          <tpl hier="12" item="7"/>
          <tpl fld="4" item="0"/>
        </tpls>
      </m>
      <m>
        <tpls c="8">
          <tpl hier="1" item="6"/>
          <tpl hier="4" item="8"/>
          <tpl fld="3" item="20"/>
          <tpl fld="2" item="80"/>
          <tpl hier="9" item="1"/>
          <tpl hier="11" item="4"/>
          <tpl hier="12" item="7"/>
          <tpl fld="4" item="0"/>
        </tpls>
      </m>
      <m>
        <tpls c="8">
          <tpl hier="1" item="6"/>
          <tpl hier="4" item="8"/>
          <tpl fld="3" item="38"/>
          <tpl fld="2" item="80"/>
          <tpl hier="9" item="1"/>
          <tpl hier="11" item="4"/>
          <tpl hier="12" item="7"/>
          <tpl fld="4" item="0"/>
        </tpls>
      </m>
      <m>
        <tpls c="8">
          <tpl hier="1" item="6"/>
          <tpl hier="4" item="8"/>
          <tpl fld="3" item="43"/>
          <tpl fld="2" item="84"/>
          <tpl hier="9" item="1"/>
          <tpl hier="11" item="4"/>
          <tpl hier="12" item="7"/>
          <tpl fld="4" item="0"/>
        </tpls>
      </m>
      <m>
        <tpls c="8">
          <tpl hier="1" item="6"/>
          <tpl hier="4" item="8"/>
          <tpl fld="3" item="32"/>
          <tpl fld="2" item="70"/>
          <tpl hier="9" item="1"/>
          <tpl hier="11" item="4"/>
          <tpl hier="12" item="7"/>
          <tpl fld="4" item="0"/>
        </tpls>
      </m>
      <m>
        <tpls c="8">
          <tpl hier="1" item="6"/>
          <tpl hier="4" item="8"/>
          <tpl fld="3" item="31"/>
          <tpl fld="2" item="70"/>
          <tpl hier="9" item="1"/>
          <tpl hier="11" item="4"/>
          <tpl hier="12" item="7"/>
          <tpl fld="4" item="0"/>
        </tpls>
      </m>
      <m>
        <tpls c="8">
          <tpl hier="1" item="6"/>
          <tpl hier="4" item="8"/>
          <tpl fld="3" item="16"/>
          <tpl fld="2" item="72"/>
          <tpl hier="9" item="1"/>
          <tpl hier="11" item="4"/>
          <tpl hier="12" item="7"/>
          <tpl fld="4" item="0"/>
        </tpls>
      </m>
      <m>
        <tpls c="8">
          <tpl hier="1" item="6"/>
          <tpl hier="4" item="8"/>
          <tpl fld="3" item="14"/>
          <tpl fld="2" item="72"/>
          <tpl hier="9" item="1"/>
          <tpl hier="11" item="4"/>
          <tpl hier="12" item="7"/>
          <tpl fld="4" item="0"/>
        </tpls>
      </m>
      <m>
        <tpls c="8">
          <tpl hier="1" item="6"/>
          <tpl hier="4" item="8"/>
          <tpl fld="3" item="58"/>
          <tpl fld="2" item="78"/>
          <tpl hier="9" item="1"/>
          <tpl hier="11" item="4"/>
          <tpl hier="12" item="7"/>
          <tpl fld="4" item="0"/>
        </tpls>
      </m>
      <m>
        <tpls c="8">
          <tpl hier="1" item="6"/>
          <tpl hier="4" item="8"/>
          <tpl fld="3" item="52"/>
          <tpl fld="2" item="73"/>
          <tpl hier="9" item="1"/>
          <tpl hier="11" item="4"/>
          <tpl hier="12" item="7"/>
          <tpl fld="4" item="0"/>
        </tpls>
      </m>
      <m>
        <tpls c="8">
          <tpl hier="1" item="6"/>
          <tpl hier="4" item="8"/>
          <tpl fld="3" item="45"/>
          <tpl fld="2" item="69"/>
          <tpl hier="9" item="1"/>
          <tpl hier="11" item="4"/>
          <tpl hier="12" item="7"/>
          <tpl fld="4" item="0"/>
        </tpls>
      </m>
      <m>
        <tpls c="8">
          <tpl hier="1" item="6"/>
          <tpl hier="4" item="8"/>
          <tpl fld="3" item="36"/>
          <tpl fld="2" item="66"/>
          <tpl hier="9" item="1"/>
          <tpl hier="11" item="4"/>
          <tpl hier="12" item="7"/>
          <tpl fld="4" item="0"/>
        </tpls>
      </m>
      <m>
        <tpls c="8">
          <tpl hier="1" item="6"/>
          <tpl hier="4" item="8"/>
          <tpl fld="3" item="22"/>
          <tpl fld="2" item="48"/>
          <tpl hier="9" item="1"/>
          <tpl hier="11" item="4"/>
          <tpl hier="12" item="7"/>
          <tpl fld="4" item="0"/>
        </tpls>
      </m>
      <m>
        <tpls c="8">
          <tpl hier="1" item="6"/>
          <tpl hier="4" item="8"/>
          <tpl fld="3" item="13"/>
          <tpl fld="2" item="48"/>
          <tpl hier="9" item="1"/>
          <tpl hier="11" item="4"/>
          <tpl hier="12" item="7"/>
          <tpl fld="4" item="0"/>
        </tpls>
      </m>
      <m>
        <tpls c="8">
          <tpl hier="1" item="6"/>
          <tpl hier="4" item="8"/>
          <tpl fld="3" item="51"/>
          <tpl fld="2" item="53"/>
          <tpl hier="9" item="1"/>
          <tpl hier="11" item="4"/>
          <tpl hier="12" item="7"/>
          <tpl fld="4" item="0"/>
        </tpls>
      </m>
      <m>
        <tpls c="8">
          <tpl hier="1" item="6"/>
          <tpl hier="4" item="8"/>
          <tpl fld="3" item="26"/>
          <tpl fld="2" item="57"/>
          <tpl hier="9" item="1"/>
          <tpl hier="11" item="4"/>
          <tpl hier="12" item="7"/>
          <tpl fld="4" item="0"/>
        </tpls>
      </m>
      <m>
        <tpls c="8">
          <tpl hier="1" item="6"/>
          <tpl hier="4" item="8"/>
          <tpl fld="3" item="11"/>
          <tpl fld="2" item="46"/>
          <tpl hier="9" item="1"/>
          <tpl hier="11" item="4"/>
          <tpl hier="12" item="7"/>
          <tpl fld="4" item="0"/>
        </tpls>
      </m>
      <m>
        <tpls c="8">
          <tpl hier="1" item="6"/>
          <tpl hier="4" item="8"/>
          <tpl fld="3" item="21"/>
          <tpl fld="2" item="58"/>
          <tpl hier="9" item="1"/>
          <tpl hier="11" item="4"/>
          <tpl hier="12" item="7"/>
          <tpl fld="4" item="0"/>
        </tpls>
      </m>
      <m>
        <tpls c="8">
          <tpl hier="1" item="6"/>
          <tpl hier="4" item="8"/>
          <tpl fld="3" item="26"/>
          <tpl fld="2" item="56"/>
          <tpl hier="9" item="1"/>
          <tpl hier="11" item="4"/>
          <tpl hier="12" item="7"/>
          <tpl fld="4" item="0"/>
        </tpls>
      </m>
      <m>
        <tpls c="8">
          <tpl hier="1" item="6"/>
          <tpl hier="4" item="8"/>
          <tpl fld="3" item="57"/>
          <tpl fld="2" item="55"/>
          <tpl hier="9" item="1"/>
          <tpl hier="11" item="4"/>
          <tpl hier="12" item="7"/>
          <tpl fld="4" item="0"/>
        </tpls>
      </m>
      <m>
        <tpls c="8">
          <tpl hier="1" item="6"/>
          <tpl hier="4" item="8"/>
          <tpl fld="3" item="53"/>
          <tpl fld="2" item="40"/>
          <tpl hier="9" item="1"/>
          <tpl hier="11" item="4"/>
          <tpl hier="12" item="7"/>
          <tpl fld="4" item="0"/>
        </tpls>
      </m>
      <m>
        <tpls c="8">
          <tpl hier="1" item="6"/>
          <tpl hier="4" item="8"/>
          <tpl fld="3" item="30"/>
          <tpl fld="2" item="59"/>
          <tpl hier="9" item="1"/>
          <tpl hier="11" item="4"/>
          <tpl hier="12" item="7"/>
          <tpl fld="4" item="0"/>
        </tpls>
      </m>
      <m>
        <tpls c="8">
          <tpl hier="1" item="6"/>
          <tpl hier="4" item="8"/>
          <tpl fld="3" item="39"/>
          <tpl fld="2" item="44"/>
          <tpl hier="9" item="1"/>
          <tpl hier="11" item="4"/>
          <tpl hier="12" item="7"/>
          <tpl fld="4" item="0"/>
        </tpls>
      </m>
      <m>
        <tpls c="8">
          <tpl hier="1" item="6"/>
          <tpl hier="4" item="8"/>
          <tpl fld="3" item="12"/>
          <tpl fld="2" item="23"/>
          <tpl hier="9" item="1"/>
          <tpl hier="11" item="4"/>
          <tpl hier="12" item="7"/>
          <tpl fld="4" item="0"/>
        </tpls>
      </m>
      <m>
        <tpls c="8">
          <tpl hier="1" item="6"/>
          <tpl hier="4" item="8"/>
          <tpl fld="3" item="53"/>
          <tpl fld="2" item="71"/>
          <tpl hier="9" item="1"/>
          <tpl hier="11" item="4"/>
          <tpl hier="12" item="7"/>
          <tpl fld="4" item="0"/>
        </tpls>
      </m>
      <m>
        <tpls c="8">
          <tpl hier="1" item="6"/>
          <tpl hier="4" item="8"/>
          <tpl fld="3" item="47"/>
          <tpl fld="2" item="71"/>
          <tpl hier="9" item="1"/>
          <tpl hier="11" item="4"/>
          <tpl hier="12" item="7"/>
          <tpl fld="4" item="0"/>
        </tpls>
      </m>
      <m>
        <tpls c="8">
          <tpl hier="1" item="6"/>
          <tpl hier="4" item="8"/>
          <tpl fld="3" item="34"/>
          <tpl fld="2" item="74"/>
          <tpl hier="9" item="1"/>
          <tpl hier="11" item="4"/>
          <tpl hier="12" item="7"/>
          <tpl fld="4" item="0"/>
        </tpls>
      </m>
      <m>
        <tpls c="8">
          <tpl hier="1" item="6"/>
          <tpl hier="4" item="8"/>
          <tpl fld="3" item="36"/>
          <tpl fld="2" item="74"/>
          <tpl hier="9" item="1"/>
          <tpl hier="11" item="4"/>
          <tpl hier="12" item="7"/>
          <tpl fld="4" item="0"/>
        </tpls>
      </m>
      <m>
        <tpls c="8">
          <tpl hier="1" item="6"/>
          <tpl hier="4" item="8"/>
          <tpl fld="3" item="27"/>
          <tpl fld="2" item="74"/>
          <tpl hier="9" item="1"/>
          <tpl hier="11" item="4"/>
          <tpl hier="12" item="7"/>
          <tpl fld="4" item="0"/>
        </tpls>
      </m>
      <m>
        <tpls c="8">
          <tpl hier="1" item="6"/>
          <tpl hier="4" item="8"/>
          <tpl fld="3" item="33"/>
          <tpl fld="2" item="74"/>
          <tpl hier="9" item="1"/>
          <tpl hier="11" item="4"/>
          <tpl hier="12" item="7"/>
          <tpl fld="4" item="0"/>
        </tpls>
      </m>
      <m>
        <tpls c="8">
          <tpl hier="1" item="6"/>
          <tpl hier="4" item="8"/>
          <tpl fld="3" item="18"/>
          <tpl fld="2" item="76"/>
          <tpl hier="9" item="1"/>
          <tpl hier="11" item="4"/>
          <tpl hier="12" item="7"/>
          <tpl fld="4" item="0"/>
        </tpls>
      </m>
      <m>
        <tpls c="8">
          <tpl hier="1" item="6"/>
          <tpl hier="4" item="8"/>
          <tpl fld="3" item="22"/>
          <tpl fld="2" item="76"/>
          <tpl hier="9" item="1"/>
          <tpl hier="11" item="4"/>
          <tpl hier="12" item="7"/>
          <tpl fld="4" item="0"/>
        </tpls>
      </m>
      <m>
        <tpls c="8">
          <tpl hier="1" item="6"/>
          <tpl hier="4" item="8"/>
          <tpl fld="3" item="17"/>
          <tpl fld="2" item="76"/>
          <tpl hier="9" item="1"/>
          <tpl hier="11" item="4"/>
          <tpl hier="12" item="7"/>
          <tpl fld="4" item="0"/>
        </tpls>
      </m>
      <m>
        <tpls c="8">
          <tpl hier="1" item="6"/>
          <tpl hier="4" item="8"/>
          <tpl fld="3" item="21"/>
          <tpl fld="2" item="76"/>
          <tpl hier="9" item="1"/>
          <tpl hier="11" item="4"/>
          <tpl hier="12" item="7"/>
          <tpl fld="4" item="0"/>
        </tpls>
      </m>
      <m>
        <tpls c="8">
          <tpl hier="1" item="6"/>
          <tpl hier="4" item="8"/>
          <tpl fld="3" item="8"/>
          <tpl fld="2" item="83"/>
          <tpl hier="9" item="1"/>
          <tpl hier="11" item="4"/>
          <tpl hier="12" item="7"/>
          <tpl fld="4" item="0"/>
        </tpls>
      </m>
      <m>
        <tpls c="8">
          <tpl hier="1" item="6"/>
          <tpl hier="4" item="8"/>
          <tpl fld="3" item="7"/>
          <tpl fld="2" item="83"/>
          <tpl hier="9" item="1"/>
          <tpl hier="11" item="4"/>
          <tpl hier="12" item="7"/>
          <tpl fld="4" item="0"/>
        </tpls>
      </m>
      <m>
        <tpls c="8">
          <tpl hier="1" item="6"/>
          <tpl hier="4" item="8"/>
          <tpl fld="3" item="6"/>
          <tpl fld="2" item="83"/>
          <tpl hier="9" item="1"/>
          <tpl hier="11" item="4"/>
          <tpl hier="12" item="7"/>
          <tpl fld="4" item="0"/>
        </tpls>
      </m>
      <m>
        <tpls c="8">
          <tpl hier="1" item="6"/>
          <tpl hier="4" item="8"/>
          <tpl fld="3" item="5"/>
          <tpl fld="2" item="83"/>
          <tpl hier="9" item="1"/>
          <tpl hier="11" item="4"/>
          <tpl hier="12" item="7"/>
          <tpl fld="4" item="0"/>
        </tpls>
      </m>
      <m>
        <tpls c="8">
          <tpl hier="1" item="6"/>
          <tpl hier="4" item="8"/>
          <tpl fld="3" item="56"/>
          <tpl fld="2" item="75"/>
          <tpl hier="9" item="1"/>
          <tpl hier="11" item="4"/>
          <tpl hier="12" item="7"/>
          <tpl fld="4" item="0"/>
        </tpls>
      </m>
      <m>
        <tpls c="8">
          <tpl hier="1" item="6"/>
          <tpl hier="4" item="8"/>
          <tpl fld="3" item="0"/>
          <tpl fld="2" item="75"/>
          <tpl hier="9" item="1"/>
          <tpl hier="11" item="4"/>
          <tpl hier="12" item="7"/>
          <tpl fld="4" item="0"/>
        </tpls>
      </m>
      <m>
        <tpls c="8">
          <tpl hier="1" item="6"/>
          <tpl hier="4" item="8"/>
          <tpl fld="3" item="55"/>
          <tpl fld="2" item="75"/>
          <tpl hier="9" item="1"/>
          <tpl hier="11" item="4"/>
          <tpl hier="12" item="7"/>
          <tpl fld="4" item="0"/>
        </tpls>
      </m>
      <m>
        <tpls c="8">
          <tpl hier="1" item="6"/>
          <tpl hier="4" item="8"/>
          <tpl fld="3" item="35"/>
          <tpl fld="2" item="80"/>
          <tpl hier="9" item="1"/>
          <tpl hier="11" item="4"/>
          <tpl hier="12" item="7"/>
          <tpl fld="4" item="0"/>
        </tpls>
      </m>
      <m>
        <tpls c="8">
          <tpl hier="1" item="6"/>
          <tpl hier="4" item="8"/>
          <tpl fld="3" item="40"/>
          <tpl fld="2" item="80"/>
          <tpl hier="9" item="1"/>
          <tpl hier="11" item="4"/>
          <tpl hier="12" item="7"/>
          <tpl fld="4" item="0"/>
        </tpls>
      </m>
      <m>
        <tpls c="8">
          <tpl hier="1" item="6"/>
          <tpl hier="4" item="8"/>
          <tpl fld="3" item="50"/>
          <tpl fld="2" item="80"/>
          <tpl hier="9" item="1"/>
          <tpl hier="11" item="4"/>
          <tpl hier="12" item="7"/>
          <tpl fld="4" item="0"/>
        </tpls>
      </m>
      <m>
        <tpls c="8">
          <tpl hier="1" item="6"/>
          <tpl hier="4" item="8"/>
          <tpl fld="3" item="49"/>
          <tpl fld="2" item="80"/>
          <tpl hier="9" item="1"/>
          <tpl hier="11" item="4"/>
          <tpl hier="12" item="7"/>
          <tpl fld="4" item="0"/>
        </tpls>
      </m>
      <m>
        <tpls c="8">
          <tpl hier="1" item="6"/>
          <tpl hier="4" item="8"/>
          <tpl fld="3" item="37"/>
          <tpl fld="2" item="84"/>
          <tpl hier="9" item="1"/>
          <tpl hier="11" item="4"/>
          <tpl hier="12" item="7"/>
          <tpl fld="4" item="0"/>
        </tpls>
      </m>
      <m>
        <tpls c="8">
          <tpl hier="1" item="6"/>
          <tpl hier="4" item="8"/>
          <tpl fld="3" item="39"/>
          <tpl fld="2" item="84"/>
          <tpl hier="9" item="1"/>
          <tpl hier="11" item="4"/>
          <tpl hier="12" item="7"/>
          <tpl fld="4" item="0"/>
        </tpls>
      </m>
      <m>
        <tpls c="8">
          <tpl hier="1" item="6"/>
          <tpl hier="4" item="8"/>
          <tpl fld="3" item="28"/>
          <tpl fld="2" item="84"/>
          <tpl hier="9" item="1"/>
          <tpl hier="11" item="4"/>
          <tpl hier="12" item="7"/>
          <tpl fld="4" item="0"/>
        </tpls>
      </m>
      <m>
        <tpls c="8">
          <tpl hier="1" item="6"/>
          <tpl hier="4" item="8"/>
          <tpl fld="3" item="19"/>
          <tpl fld="2" item="84"/>
          <tpl hier="9" item="1"/>
          <tpl hier="11" item="4"/>
          <tpl hier="12" item="7"/>
          <tpl fld="4" item="0"/>
        </tpls>
      </m>
      <m>
        <tpls c="8">
          <tpl hier="1" item="6"/>
          <tpl hier="4" item="8"/>
          <tpl fld="3" item="26"/>
          <tpl fld="2" item="70"/>
          <tpl hier="9" item="1"/>
          <tpl hier="11" item="4"/>
          <tpl hier="12" item="7"/>
          <tpl fld="4" item="0"/>
        </tpls>
      </m>
      <m>
        <tpls c="8">
          <tpl hier="1" item="6"/>
          <tpl hier="4" item="8"/>
          <tpl fld="3" item="25"/>
          <tpl fld="2" item="70"/>
          <tpl hier="9" item="1"/>
          <tpl hier="11" item="4"/>
          <tpl hier="12" item="7"/>
          <tpl fld="4" item="0"/>
        </tpls>
      </m>
      <m>
        <tpls c="8">
          <tpl hier="1" item="6"/>
          <tpl hier="4" item="8"/>
          <tpl fld="3" item="24"/>
          <tpl fld="2" item="70"/>
          <tpl hier="9" item="1"/>
          <tpl hier="11" item="4"/>
          <tpl hier="12" item="7"/>
          <tpl fld="4" item="0"/>
        </tpls>
      </m>
      <m>
        <tpls c="8">
          <tpl hier="1" item="6"/>
          <tpl hier="4" item="8"/>
          <tpl fld="3" item="23"/>
          <tpl fld="2" item="70"/>
          <tpl hier="9" item="1"/>
          <tpl hier="11" item="4"/>
          <tpl hier="12" item="7"/>
          <tpl fld="4" item="0"/>
        </tpls>
      </m>
      <m>
        <tpls c="8">
          <tpl hier="1" item="6"/>
          <tpl hier="4" item="8"/>
          <tpl fld="3" item="10"/>
          <tpl fld="2" item="72"/>
          <tpl hier="9" item="1"/>
          <tpl hier="11" item="4"/>
          <tpl hier="12" item="7"/>
          <tpl fld="4" item="0"/>
        </tpls>
      </m>
      <m>
        <tpls c="8">
          <tpl hier="1" item="6"/>
          <tpl hier="4" item="8"/>
          <tpl fld="3" item="12"/>
          <tpl fld="2" item="72"/>
          <tpl hier="9" item="1"/>
          <tpl hier="11" item="4"/>
          <tpl hier="12" item="7"/>
          <tpl fld="4" item="0"/>
        </tpls>
      </m>
      <m>
        <tpls c="8">
          <tpl hier="1" item="6"/>
          <tpl hier="4" item="8"/>
          <tpl fld="3" item="11"/>
          <tpl fld="2" item="72"/>
          <tpl hier="9" item="1"/>
          <tpl hier="11" item="4"/>
          <tpl hier="12" item="7"/>
          <tpl fld="4" item="0"/>
        </tpls>
      </m>
      <m>
        <tpls c="8">
          <tpl hier="1" item="6"/>
          <tpl hier="4" item="8"/>
          <tpl fld="3" item="9"/>
          <tpl fld="2" item="72"/>
          <tpl hier="9" item="1"/>
          <tpl hier="11" item="4"/>
          <tpl hier="12" item="7"/>
          <tpl fld="4" item="0"/>
        </tpls>
      </m>
      <m>
        <tpls c="8">
          <tpl hier="1" item="6"/>
          <tpl hier="4" item="8"/>
          <tpl fld="3" item="57"/>
          <tpl fld="2" item="78"/>
          <tpl hier="9" item="1"/>
          <tpl hier="11" item="4"/>
          <tpl hier="12" item="7"/>
          <tpl fld="4" item="0"/>
        </tpls>
      </m>
      <m>
        <tpls c="8">
          <tpl hier="1" item="6"/>
          <tpl hier="4" item="8"/>
          <tpl fld="3" item="3"/>
          <tpl fld="2" item="78"/>
          <tpl hier="9" item="1"/>
          <tpl hier="11" item="4"/>
          <tpl hier="12" item="7"/>
          <tpl fld="4" item="0"/>
        </tpls>
      </m>
      <m>
        <tpls c="8">
          <tpl hier="1" item="6"/>
          <tpl hier="4" item="8"/>
          <tpl fld="3" item="1"/>
          <tpl fld="2" item="78"/>
          <tpl hier="9" item="1"/>
          <tpl hier="11" item="4"/>
          <tpl hier="12" item="7"/>
          <tpl fld="4" item="0"/>
        </tpls>
      </m>
      <m>
        <tpls c="8">
          <tpl hier="1" item="6"/>
          <tpl hier="4" item="8"/>
          <tpl fld="3" item="20"/>
          <tpl fld="2" item="73"/>
          <tpl hier="9" item="1"/>
          <tpl hier="11" item="4"/>
          <tpl hier="12" item="7"/>
          <tpl fld="4" item="0"/>
        </tpls>
      </m>
      <m>
        <tpls c="8">
          <tpl hier="1" item="6"/>
          <tpl hier="4" item="8"/>
          <tpl fld="3" item="51"/>
          <tpl fld="2" item="73"/>
          <tpl hier="9" item="1"/>
          <tpl hier="11" item="4"/>
          <tpl hier="12" item="7"/>
          <tpl fld="4" item="0"/>
        </tpls>
      </m>
      <m>
        <tpls c="8">
          <tpl hier="1" item="6"/>
          <tpl hier="4" item="8"/>
          <tpl fld="3" item="38"/>
          <tpl fld="2" item="73"/>
          <tpl hier="9" item="1"/>
          <tpl hier="11" item="4"/>
          <tpl hier="12" item="7"/>
          <tpl fld="4" item="0"/>
        </tpls>
      </m>
      <m>
        <tpls c="8">
          <tpl hier="1" item="6"/>
          <tpl hier="4" item="8"/>
          <tpl fld="3" item="44"/>
          <tpl fld="2" item="69"/>
          <tpl hier="9" item="1"/>
          <tpl hier="11" item="4"/>
          <tpl hier="12" item="7"/>
          <tpl fld="4" item="0"/>
        </tpls>
      </m>
      <m>
        <tpls c="8">
          <tpl hier="1" item="6"/>
          <tpl hier="4" item="8"/>
          <tpl fld="3" item="43"/>
          <tpl fld="2" item="69"/>
          <tpl hier="9" item="1"/>
          <tpl hier="11" item="4"/>
          <tpl hier="12" item="7"/>
          <tpl fld="4" item="0"/>
        </tpls>
      </m>
      <m>
        <tpls c="8">
          <tpl hier="1" item="6"/>
          <tpl hier="4" item="8"/>
          <tpl fld="3" item="42"/>
          <tpl fld="2" item="69"/>
          <tpl hier="9" item="1"/>
          <tpl hier="11" item="4"/>
          <tpl hier="12" item="7"/>
          <tpl fld="4" item="0"/>
        </tpls>
      </m>
      <m>
        <tpls c="8">
          <tpl hier="1" item="6"/>
          <tpl hier="4" item="8"/>
          <tpl fld="3" item="41"/>
          <tpl fld="2" item="69"/>
          <tpl hier="9" item="1"/>
          <tpl hier="11" item="4"/>
          <tpl hier="12" item="7"/>
          <tpl fld="4" item="0"/>
        </tpls>
      </m>
      <m>
        <tpls c="8">
          <tpl hier="1" item="6"/>
          <tpl hier="4" item="8"/>
          <tpl fld="3" item="32"/>
          <tpl fld="2" item="66"/>
          <tpl hier="9" item="1"/>
          <tpl hier="11" item="4"/>
          <tpl hier="12" item="7"/>
          <tpl fld="4" item="0"/>
        </tpls>
      </m>
      <m>
        <tpls c="8">
          <tpl hier="1" item="6"/>
          <tpl hier="4" item="8"/>
          <tpl fld="3" item="31"/>
          <tpl fld="2" item="66"/>
          <tpl hier="9" item="1"/>
          <tpl hier="11" item="4"/>
          <tpl hier="12" item="7"/>
          <tpl fld="4" item="0"/>
        </tpls>
      </m>
      <m>
        <tpls c="8">
          <tpl hier="1" item="6"/>
          <tpl hier="4" item="8"/>
          <tpl fld="3" item="30"/>
          <tpl fld="2" item="66"/>
          <tpl hier="9" item="1"/>
          <tpl hier="11" item="4"/>
          <tpl hier="12" item="7"/>
          <tpl fld="4" item="0"/>
        </tpls>
      </m>
      <m>
        <tpls c="8">
          <tpl hier="1" item="6"/>
          <tpl hier="4" item="8"/>
          <tpl fld="3" item="29"/>
          <tpl fld="2" item="66"/>
          <tpl hier="9" item="1"/>
          <tpl hier="11" item="4"/>
          <tpl hier="12" item="7"/>
          <tpl fld="4" item="0"/>
        </tpls>
      </m>
      <m>
        <tpls c="8">
          <tpl hier="1" item="6"/>
          <tpl hier="4" item="8"/>
          <tpl fld="3" item="16"/>
          <tpl fld="2" item="48"/>
          <tpl hier="9" item="1"/>
          <tpl hier="11" item="4"/>
          <tpl hier="12" item="7"/>
          <tpl fld="4" item="0"/>
        </tpls>
      </m>
      <m>
        <tpls c="8">
          <tpl hier="1" item="6"/>
          <tpl hier="4" item="8"/>
          <tpl fld="3" item="15"/>
          <tpl fld="2" item="48"/>
          <tpl hier="9" item="1"/>
          <tpl hier="11" item="4"/>
          <tpl hier="12" item="7"/>
          <tpl fld="4" item="0"/>
        </tpls>
      </m>
      <m>
        <tpls c="8">
          <tpl hier="1" item="6"/>
          <tpl hier="4" item="8"/>
          <tpl fld="3" item="14"/>
          <tpl fld="2" item="48"/>
          <tpl hier="9" item="1"/>
          <tpl hier="11" item="4"/>
          <tpl hier="12" item="7"/>
          <tpl fld="4" item="0"/>
        </tpls>
      </m>
      <m>
        <tpls c="8">
          <tpl hier="1" item="6"/>
          <tpl hier="4" item="8"/>
          <tpl fld="3" item="9"/>
          <tpl fld="2" item="48"/>
          <tpl hier="9" item="1"/>
          <tpl hier="11" item="4"/>
          <tpl hier="12" item="7"/>
          <tpl fld="4" item="0"/>
        </tpls>
      </m>
      <m>
        <tpls c="8">
          <tpl hier="1" item="6"/>
          <tpl hier="4" item="8"/>
          <tpl fld="3" item="56"/>
          <tpl fld="2" item="53"/>
          <tpl hier="9" item="1"/>
          <tpl hier="11" item="4"/>
          <tpl hier="12" item="7"/>
          <tpl fld="4" item="0"/>
        </tpls>
      </m>
      <m>
        <tpls c="8">
          <tpl hier="1" item="6"/>
          <tpl hier="4" item="8"/>
          <tpl fld="3" item="50"/>
          <tpl fld="2" item="53"/>
          <tpl hier="9" item="1"/>
          <tpl hier="11" item="4"/>
          <tpl hier="12" item="7"/>
          <tpl fld="4" item="0"/>
        </tpls>
      </m>
      <m>
        <tpls c="8">
          <tpl hier="1" item="6"/>
          <tpl hier="4" item="8"/>
          <tpl fld="3" item="41"/>
          <tpl fld="2" item="53"/>
          <tpl hier="9" item="1"/>
          <tpl hier="11" item="4"/>
          <tpl hier="12" item="7"/>
          <tpl fld="4" item="0"/>
        </tpls>
      </m>
      <m>
        <tpls c="8">
          <tpl hier="1" item="6"/>
          <tpl hier="4" item="8"/>
          <tpl fld="3" item="16"/>
          <tpl fld="2" item="57"/>
          <tpl hier="9" item="1"/>
          <tpl hier="11" item="4"/>
          <tpl hier="12" item="7"/>
          <tpl fld="4" item="0"/>
        </tpls>
      </m>
      <m>
        <tpls c="8">
          <tpl hier="1" item="6"/>
          <tpl hier="4" item="8"/>
          <tpl fld="3" item="30"/>
          <tpl fld="2" item="61"/>
          <tpl hier="9" item="1"/>
          <tpl hier="11" item="4"/>
          <tpl hier="12" item="7"/>
          <tpl fld="4" item="0"/>
        </tpls>
      </m>
      <m>
        <tpls c="8">
          <tpl hier="1" item="6"/>
          <tpl hier="4" item="8"/>
          <tpl fld="3" item="2"/>
          <tpl fld="2" item="46"/>
          <tpl hier="9" item="1"/>
          <tpl hier="11" item="4"/>
          <tpl hier="12" item="7"/>
          <tpl fld="4" item="0"/>
        </tpls>
      </m>
      <m>
        <tpls c="8">
          <tpl hier="1" item="6"/>
          <tpl hier="4" item="8"/>
          <tpl fld="3" item="9"/>
          <tpl fld="2" item="58"/>
          <tpl hier="9" item="1"/>
          <tpl hier="11" item="4"/>
          <tpl hier="12" item="7"/>
          <tpl fld="4" item="0"/>
        </tpls>
      </m>
      <m>
        <tpls c="8">
          <tpl hier="1" item="6"/>
          <tpl hier="4" item="8"/>
          <tpl fld="3" item="44"/>
          <tpl fld="2" item="47"/>
          <tpl hier="9" item="1"/>
          <tpl hier="11" item="4"/>
          <tpl hier="12" item="7"/>
          <tpl fld="4" item="0"/>
        </tpls>
      </m>
      <m>
        <tpls c="8">
          <tpl hier="1" item="6"/>
          <tpl hier="4" item="8"/>
          <tpl fld="3" item="16"/>
          <tpl fld="2" item="56"/>
          <tpl hier="9" item="1"/>
          <tpl hier="11" item="4"/>
          <tpl hier="12" item="7"/>
          <tpl fld="4" item="0"/>
        </tpls>
      </m>
      <m>
        <tpls c="8">
          <tpl hier="1" item="6"/>
          <tpl hier="4" item="8"/>
          <tpl fld="3" item="54"/>
          <tpl fld="2" item="55"/>
          <tpl hier="9" item="1"/>
          <tpl hier="11" item="4"/>
          <tpl hier="12" item="7"/>
          <tpl fld="4" item="0"/>
        </tpls>
      </m>
      <m>
        <tpls c="8">
          <tpl hier="1" item="6"/>
          <tpl hier="4" item="8"/>
          <tpl fld="3" item="36"/>
          <tpl fld="2" item="62"/>
          <tpl hier="9" item="1"/>
          <tpl hier="11" item="4"/>
          <tpl hier="12" item="7"/>
          <tpl fld="4" item="0"/>
        </tpls>
      </m>
      <m>
        <tpls c="8">
          <tpl hier="1" item="6"/>
          <tpl hier="4" item="8"/>
          <tpl fld="3" item="7"/>
          <tpl fld="2" item="28"/>
          <tpl hier="9" item="1"/>
          <tpl hier="11" item="4"/>
          <tpl hier="12" item="7"/>
          <tpl fld="4" item="0"/>
        </tpls>
      </m>
      <m>
        <tpls c="8">
          <tpl hier="1" item="6"/>
          <tpl hier="4" item="8"/>
          <tpl fld="3" item="50"/>
          <tpl fld="2" item="40"/>
          <tpl hier="9" item="1"/>
          <tpl hier="11" item="4"/>
          <tpl hier="12" item="7"/>
          <tpl fld="4" item="0"/>
        </tpls>
      </m>
      <m>
        <tpls c="8">
          <tpl hier="1" item="6"/>
          <tpl hier="4" item="8"/>
          <tpl fld="3" item="17"/>
          <tpl fld="2" item="59"/>
          <tpl hier="9" item="1"/>
          <tpl hier="11" item="4"/>
          <tpl hier="12" item="7"/>
          <tpl fld="4" item="0"/>
        </tpls>
      </m>
      <m>
        <tpls c="8">
          <tpl hier="1" item="6"/>
          <tpl hier="4" item="8"/>
          <tpl fld="3" item="24"/>
          <tpl fld="2" item="44"/>
          <tpl hier="9" item="1"/>
          <tpl hier="11" item="4"/>
          <tpl hier="12" item="7"/>
          <tpl fld="4" item="0"/>
        </tpls>
      </m>
      <m>
        <tpls c="8">
          <tpl hier="1" item="6"/>
          <tpl hier="4" item="8"/>
          <tpl fld="3" item="1"/>
          <tpl fld="2" item="45"/>
          <tpl hier="9" item="1"/>
          <tpl hier="11" item="4"/>
          <tpl hier="12" item="7"/>
          <tpl fld="4" item="0"/>
        </tpls>
      </m>
      <m>
        <tpls c="8">
          <tpl hier="1" item="6"/>
          <tpl hier="4" item="8"/>
          <tpl fld="3" item="49"/>
          <tpl fld="2" item="74"/>
          <tpl hier="9" item="1"/>
          <tpl hier="11" item="4"/>
          <tpl hier="12" item="7"/>
          <tpl fld="4" item="0"/>
        </tpls>
      </m>
      <m>
        <tpls c="8">
          <tpl hier="1" item="6"/>
          <tpl hier="4" item="8"/>
          <tpl fld="3" item="47"/>
          <tpl fld="2" item="74"/>
          <tpl hier="9" item="1"/>
          <tpl hier="11" item="4"/>
          <tpl hier="12" item="7"/>
          <tpl fld="4" item="0"/>
        </tpls>
      </m>
      <m>
        <tpls c="8">
          <tpl hier="1" item="6"/>
          <tpl hier="4" item="8"/>
          <tpl fld="3" item="27"/>
          <tpl fld="2" item="76"/>
          <tpl hier="9" item="1"/>
          <tpl hier="11" item="4"/>
          <tpl hier="12" item="7"/>
          <tpl fld="4" item="0"/>
        </tpls>
      </m>
      <m>
        <tpls c="8">
          <tpl hier="1" item="6"/>
          <tpl hier="4" item="8"/>
          <tpl fld="3" item="7"/>
          <tpl fld="2" item="75"/>
          <tpl hier="9" item="1"/>
          <tpl hier="11" item="4"/>
          <tpl hier="12" item="7"/>
          <tpl fld="4" item="0"/>
        </tpls>
      </m>
      <m>
        <tpls c="8">
          <tpl hier="1" item="6"/>
          <tpl hier="4" item="8"/>
          <tpl fld="3" item="37"/>
          <tpl fld="2" item="70"/>
          <tpl hier="9" item="1"/>
          <tpl hier="11" item="4"/>
          <tpl hier="12" item="7"/>
          <tpl fld="4" item="0"/>
        </tpls>
      </m>
      <m>
        <tpls c="8">
          <tpl hier="1" item="6"/>
          <tpl hier="4" item="8"/>
          <tpl fld="3" item="38"/>
          <tpl fld="2" item="71"/>
          <tpl hier="9" item="1"/>
          <tpl hier="11" item="4"/>
          <tpl hier="12" item="7"/>
          <tpl fld="4" item="0"/>
        </tpls>
      </m>
      <m>
        <tpls c="8">
          <tpl hier="1" item="6"/>
          <tpl hier="4" item="8"/>
          <tpl fld="3" item="31"/>
          <tpl fld="2" item="76"/>
          <tpl hier="9" item="1"/>
          <tpl hier="11" item="4"/>
          <tpl hier="12" item="7"/>
          <tpl fld="4" item="0"/>
        </tpls>
      </m>
      <m>
        <tpls c="8">
          <tpl hier="1" item="6"/>
          <tpl hier="4" item="8"/>
          <tpl fld="3" item="37"/>
          <tpl fld="2" item="74"/>
          <tpl hier="9" item="1"/>
          <tpl hier="11" item="4"/>
          <tpl hier="12" item="7"/>
          <tpl fld="4" item="0"/>
        </tpls>
      </m>
      <m>
        <tpls c="8">
          <tpl hier="1" item="6"/>
          <tpl hier="4" item="8"/>
          <tpl fld="3" item="26"/>
          <tpl fld="2" item="76"/>
          <tpl hier="9" item="1"/>
          <tpl hier="11" item="4"/>
          <tpl hier="12" item="7"/>
          <tpl fld="4" item="0"/>
        </tpls>
      </m>
      <m>
        <tpls c="8">
          <tpl hier="1" item="6"/>
          <tpl hier="4" item="8"/>
          <tpl fld="3" item="23"/>
          <tpl fld="2" item="76"/>
          <tpl hier="9" item="1"/>
          <tpl hier="11" item="4"/>
          <tpl hier="12" item="7"/>
          <tpl fld="4" item="0"/>
        </tpls>
      </m>
      <m>
        <tpls c="8">
          <tpl hier="1" item="6"/>
          <tpl hier="4" item="8"/>
          <tpl fld="3" item="9"/>
          <tpl fld="2" item="83"/>
          <tpl hier="9" item="1"/>
          <tpl hier="11" item="4"/>
          <tpl hier="12" item="7"/>
          <tpl fld="4" item="0"/>
        </tpls>
      </m>
      <m>
        <tpls c="8">
          <tpl hier="1" item="6"/>
          <tpl hier="4" item="8"/>
          <tpl fld="3" item="44"/>
          <tpl fld="2" item="84"/>
          <tpl hier="9" item="1"/>
          <tpl hier="11" item="4"/>
          <tpl hier="12" item="7"/>
          <tpl fld="4" item="0"/>
        </tpls>
      </m>
      <m>
        <tpls c="8">
          <tpl hier="1" item="6"/>
          <tpl hier="4" item="8"/>
          <tpl fld="3" item="41"/>
          <tpl fld="2" item="84"/>
          <tpl hier="9" item="1"/>
          <tpl hier="11" item="4"/>
          <tpl hier="12" item="7"/>
          <tpl fld="4" item="0"/>
        </tpls>
      </m>
      <m>
        <tpls c="8">
          <tpl hier="1" item="6"/>
          <tpl hier="4" item="8"/>
          <tpl fld="3" item="30"/>
          <tpl fld="2" item="70"/>
          <tpl hier="9" item="1"/>
          <tpl hier="11" item="4"/>
          <tpl hier="12" item="7"/>
          <tpl fld="4" item="0"/>
        </tpls>
      </m>
      <m>
        <tpls c="8">
          <tpl hier="1" item="6"/>
          <tpl hier="4" item="8"/>
          <tpl fld="3" item="15"/>
          <tpl fld="2" item="72"/>
          <tpl hier="9" item="1"/>
          <tpl hier="11" item="4"/>
          <tpl hier="12" item="7"/>
          <tpl fld="4" item="0"/>
        </tpls>
      </m>
      <m>
        <tpls c="8">
          <tpl hier="1" item="6"/>
          <tpl hier="4" item="8"/>
          <tpl fld="3" item="13"/>
          <tpl fld="2" item="72"/>
          <tpl hier="9" item="1"/>
          <tpl hier="11" item="4"/>
          <tpl hier="12" item="7"/>
          <tpl fld="4" item="0"/>
        </tpls>
      </m>
      <m>
        <tpls c="8">
          <tpl hier="1" item="6"/>
          <tpl hier="4" item="8"/>
          <tpl fld="3" item="2"/>
          <tpl fld="2" item="78"/>
          <tpl hier="9" item="1"/>
          <tpl hier="11" item="4"/>
          <tpl hier="12" item="7"/>
          <tpl fld="4" item="0"/>
        </tpls>
      </m>
      <m>
        <tpls c="8">
          <tpl hier="1" item="6"/>
          <tpl hier="4" item="8"/>
          <tpl fld="3" item="53"/>
          <tpl fld="2" item="73"/>
          <tpl hier="9" item="1"/>
          <tpl hier="11" item="4"/>
          <tpl hier="12" item="7"/>
          <tpl fld="4" item="0"/>
        </tpls>
      </m>
      <m>
        <tpls c="8">
          <tpl hier="1" item="6"/>
          <tpl hier="4" item="8"/>
          <tpl fld="3" item="48"/>
          <tpl fld="2" item="69"/>
          <tpl hier="9" item="1"/>
          <tpl hier="11" item="4"/>
          <tpl hier="12" item="7"/>
          <tpl fld="4" item="0"/>
        </tpls>
      </m>
      <m>
        <tpls c="8">
          <tpl hier="1" item="6"/>
          <tpl hier="4" item="8"/>
          <tpl fld="3" item="47"/>
          <tpl fld="2" item="69"/>
          <tpl hier="9" item="1"/>
          <tpl hier="11" item="4"/>
          <tpl hier="12" item="7"/>
          <tpl fld="4" item="0"/>
        </tpls>
      </m>
      <m>
        <tpls c="8">
          <tpl hier="1" item="6"/>
          <tpl hier="4" item="8"/>
          <tpl fld="3" item="34"/>
          <tpl fld="2" item="66"/>
          <tpl hier="9" item="1"/>
          <tpl hier="11" item="4"/>
          <tpl hier="12" item="7"/>
          <tpl fld="4" item="0"/>
        </tpls>
      </m>
      <m>
        <tpls c="8">
          <tpl hier="1" item="6"/>
          <tpl hier="4" item="8"/>
          <tpl fld="3" item="27"/>
          <tpl fld="2" item="66"/>
          <tpl hier="9" item="1"/>
          <tpl hier="11" item="4"/>
          <tpl hier="12" item="7"/>
          <tpl fld="4" item="0"/>
        </tpls>
      </m>
      <m>
        <tpls c="8">
          <tpl hier="1" item="6"/>
          <tpl hier="4" item="8"/>
          <tpl fld="3" item="18"/>
          <tpl fld="2" item="48"/>
          <tpl hier="9" item="1"/>
          <tpl hier="11" item="4"/>
          <tpl hier="12" item="7"/>
          <tpl fld="4" item="0"/>
        </tpls>
      </m>
      <m>
        <tpls c="8">
          <tpl hier="1" item="6"/>
          <tpl hier="4" item="8"/>
          <tpl fld="3" item="17"/>
          <tpl fld="2" item="48"/>
          <tpl hier="9" item="1"/>
          <tpl hier="11" item="4"/>
          <tpl hier="12" item="7"/>
          <tpl fld="4" item="0"/>
        </tpls>
      </m>
      <m>
        <tpls c="8">
          <tpl hier="1" item="6"/>
          <tpl hier="4" item="8"/>
          <tpl fld="3" item="57"/>
          <tpl fld="2" item="53"/>
          <tpl hier="9" item="1"/>
          <tpl hier="11" item="4"/>
          <tpl hier="12" item="7"/>
          <tpl fld="4" item="0"/>
        </tpls>
      </m>
      <m>
        <tpls c="8">
          <tpl hier="1" item="6"/>
          <tpl hier="4" item="8"/>
          <tpl fld="3" item="28"/>
          <tpl fld="2" item="61"/>
          <tpl hier="9" item="1"/>
          <tpl hier="11" item="4"/>
          <tpl hier="12" item="7"/>
          <tpl fld="4" item="0"/>
        </tpls>
      </m>
      <m>
        <tpls c="8">
          <tpl hier="1" item="6"/>
          <tpl hier="4" item="8"/>
          <tpl fld="3" item="35"/>
          <tpl fld="2" item="47"/>
          <tpl hier="9" item="1"/>
          <tpl hier="11" item="4"/>
          <tpl hier="12" item="7"/>
          <tpl fld="4" item="0"/>
        </tpls>
      </m>
      <m>
        <tpls c="8">
          <tpl hier="1" item="6"/>
          <tpl hier="4" item="8"/>
          <tpl fld="3" item="43"/>
          <tpl fld="2" item="62"/>
          <tpl hier="9" item="1"/>
          <tpl hier="11" item="4"/>
          <tpl hier="12" item="7"/>
          <tpl fld="4" item="0"/>
        </tpls>
      </m>
      <m>
        <tpls c="8">
          <tpl hier="1" item="6"/>
          <tpl hier="4" item="8"/>
          <tpl fld="3" item="41"/>
          <tpl fld="2" item="71"/>
          <tpl hier="9" item="1"/>
          <tpl hier="11" item="4"/>
          <tpl hier="12" item="7"/>
          <tpl fld="4" item="0"/>
        </tpls>
      </m>
      <m>
        <tpls c="8">
          <tpl hier="1" item="6"/>
          <tpl hier="4" item="8"/>
          <tpl fld="3" item="32"/>
          <tpl fld="2" item="74"/>
          <tpl hier="9" item="1"/>
          <tpl hier="11" item="4"/>
          <tpl hier="12" item="7"/>
          <tpl fld="4" item="0"/>
        </tpls>
      </m>
      <m>
        <tpls c="8">
          <tpl hier="1" item="6"/>
          <tpl hier="4" item="8"/>
          <tpl fld="3" item="31"/>
          <tpl fld="2" item="74"/>
          <tpl hier="9" item="1"/>
          <tpl hier="11" item="4"/>
          <tpl hier="12" item="7"/>
          <tpl fld="4" item="0"/>
        </tpls>
      </m>
      <m>
        <tpls c="8">
          <tpl hier="1" item="6"/>
          <tpl hier="4" item="8"/>
          <tpl fld="3" item="30"/>
          <tpl fld="2" item="74"/>
          <tpl hier="9" item="1"/>
          <tpl hier="11" item="4"/>
          <tpl hier="12" item="7"/>
          <tpl fld="4" item="0"/>
        </tpls>
      </m>
      <m>
        <tpls c="8">
          <tpl hier="1" item="6"/>
          <tpl hier="4" item="8"/>
          <tpl fld="3" item="29"/>
          <tpl fld="2" item="74"/>
          <tpl hier="9" item="1"/>
          <tpl hier="11" item="4"/>
          <tpl hier="12" item="7"/>
          <tpl fld="4" item="0"/>
        </tpls>
      </m>
      <m>
        <tpls c="8">
          <tpl hier="1" item="6"/>
          <tpl hier="4" item="8"/>
          <tpl fld="3" item="16"/>
          <tpl fld="2" item="76"/>
          <tpl hier="9" item="1"/>
          <tpl hier="11" item="4"/>
          <tpl hier="12" item="7"/>
          <tpl fld="4" item="0"/>
        </tpls>
      </m>
      <m>
        <tpls c="8">
          <tpl hier="1" item="6"/>
          <tpl hier="4" item="8"/>
          <tpl fld="3" item="15"/>
          <tpl fld="2" item="76"/>
          <tpl hier="9" item="1"/>
          <tpl hier="11" item="4"/>
          <tpl hier="12" item="7"/>
          <tpl fld="4" item="0"/>
        </tpls>
      </m>
      <m>
        <tpls c="8">
          <tpl hier="1" item="6"/>
          <tpl hier="4" item="8"/>
          <tpl fld="3" item="14"/>
          <tpl fld="2" item="76"/>
          <tpl hier="9" item="1"/>
          <tpl hier="11" item="4"/>
          <tpl hier="12" item="7"/>
          <tpl fld="4" item="0"/>
        </tpls>
      </m>
      <m>
        <tpls c="8">
          <tpl hier="1" item="6"/>
          <tpl hier="4" item="8"/>
          <tpl fld="3" item="13"/>
          <tpl fld="2" item="76"/>
          <tpl hier="9" item="1"/>
          <tpl hier="11" item="4"/>
          <tpl hier="12" item="7"/>
          <tpl fld="4" item="0"/>
        </tpls>
      </m>
      <m>
        <tpls c="8">
          <tpl hier="1" item="6"/>
          <tpl hier="4" item="8"/>
          <tpl fld="3" item="4"/>
          <tpl fld="2" item="83"/>
          <tpl hier="9" item="1"/>
          <tpl hier="11" item="4"/>
          <tpl hier="12" item="7"/>
          <tpl fld="4" item="0"/>
        </tpls>
      </m>
      <m>
        <tpls c="8">
          <tpl hier="1" item="6"/>
          <tpl hier="4" item="8"/>
          <tpl fld="3" item="58"/>
          <tpl fld="2" item="83"/>
          <tpl hier="9" item="1"/>
          <tpl hier="11" item="4"/>
          <tpl hier="12" item="7"/>
          <tpl fld="4" item="0"/>
        </tpls>
      </m>
      <m>
        <tpls c="8">
          <tpl hier="1" item="6"/>
          <tpl hier="4" item="8"/>
          <tpl fld="3" item="2"/>
          <tpl fld="2" item="83"/>
          <tpl hier="9" item="1"/>
          <tpl hier="11" item="4"/>
          <tpl hier="12" item="7"/>
          <tpl fld="4" item="0"/>
        </tpls>
      </m>
      <m>
        <tpls c="8">
          <tpl hier="1" item="6"/>
          <tpl hier="4" item="8"/>
          <tpl fld="3" item="54"/>
          <tpl fld="2" item="75"/>
          <tpl hier="9" item="1"/>
          <tpl hier="11" item="4"/>
          <tpl hier="12" item="7"/>
          <tpl fld="4" item="0"/>
        </tpls>
      </m>
      <m>
        <tpls c="8">
          <tpl hier="1" item="6"/>
          <tpl hier="4" item="8"/>
          <tpl fld="3" item="53"/>
          <tpl fld="2" item="75"/>
          <tpl hier="9" item="1"/>
          <tpl hier="11" item="4"/>
          <tpl hier="12" item="7"/>
          <tpl fld="4" item="0"/>
        </tpls>
      </m>
      <m>
        <tpls c="8">
          <tpl hier="1" item="6"/>
          <tpl hier="4" item="8"/>
          <tpl fld="3" item="52"/>
          <tpl fld="2" item="75"/>
          <tpl hier="9" item="1"/>
          <tpl hier="11" item="4"/>
          <tpl hier="12" item="7"/>
          <tpl fld="4" item="0"/>
        </tpls>
      </m>
      <m>
        <tpls c="8">
          <tpl hier="1" item="6"/>
          <tpl hier="4" item="8"/>
          <tpl fld="3" item="48"/>
          <tpl fld="2" item="80"/>
          <tpl hier="9" item="1"/>
          <tpl hier="11" item="4"/>
          <tpl hier="12" item="7"/>
          <tpl fld="4" item="0"/>
        </tpls>
      </m>
      <m>
        <tpls c="8">
          <tpl hier="1" item="6"/>
          <tpl hier="4" item="8"/>
          <tpl fld="3" item="46"/>
          <tpl fld="2" item="80"/>
          <tpl hier="9" item="1"/>
          <tpl hier="11" item="4"/>
          <tpl hier="12" item="7"/>
          <tpl fld="4" item="0"/>
        </tpls>
      </m>
      <m>
        <tpls c="8">
          <tpl hier="1" item="6"/>
          <tpl hier="4" item="8"/>
          <tpl fld="3" item="45"/>
          <tpl fld="2" item="80"/>
          <tpl hier="9" item="1"/>
          <tpl hier="11" item="4"/>
          <tpl hier="12" item="7"/>
          <tpl fld="4" item="0"/>
        </tpls>
      </m>
      <m>
        <tpls c="8">
          <tpl hier="1" item="6"/>
          <tpl hier="4" item="8"/>
          <tpl fld="3" item="47"/>
          <tpl fld="2" item="80"/>
          <tpl hier="9" item="1"/>
          <tpl hier="11" item="4"/>
          <tpl hier="12" item="7"/>
          <tpl fld="4" item="0"/>
        </tpls>
      </m>
      <m>
        <tpls c="8">
          <tpl hier="1" item="6"/>
          <tpl hier="4" item="8"/>
          <tpl fld="3" item="34"/>
          <tpl fld="2" item="84"/>
          <tpl hier="9" item="1"/>
          <tpl hier="11" item="4"/>
          <tpl hier="12" item="7"/>
          <tpl fld="4" item="0"/>
        </tpls>
      </m>
      <m>
        <tpls c="8">
          <tpl hier="1" item="6"/>
          <tpl hier="4" item="8"/>
          <tpl fld="3" item="36"/>
          <tpl fld="2" item="84"/>
          <tpl hier="9" item="1"/>
          <tpl hier="11" item="4"/>
          <tpl hier="12" item="7"/>
          <tpl fld="4" item="0"/>
        </tpls>
      </m>
      <m>
        <tpls c="8">
          <tpl hier="1" item="6"/>
          <tpl hier="4" item="8"/>
          <tpl fld="3" item="27"/>
          <tpl fld="2" item="84"/>
          <tpl hier="9" item="1"/>
          <tpl hier="11" item="4"/>
          <tpl hier="12" item="7"/>
          <tpl fld="4" item="0"/>
        </tpls>
      </m>
      <m>
        <tpls c="8">
          <tpl hier="1" item="6"/>
          <tpl hier="4" item="8"/>
          <tpl fld="3" item="33"/>
          <tpl fld="2" item="84"/>
          <tpl hier="9" item="1"/>
          <tpl hier="11" item="4"/>
          <tpl hier="12" item="7"/>
          <tpl fld="4" item="0"/>
        </tpls>
      </m>
      <m>
        <tpls c="8">
          <tpl hier="1" item="6"/>
          <tpl hier="4" item="8"/>
          <tpl fld="3" item="18"/>
          <tpl fld="2" item="70"/>
          <tpl hier="9" item="1"/>
          <tpl hier="11" item="4"/>
          <tpl hier="12" item="7"/>
          <tpl fld="4" item="0"/>
        </tpls>
      </m>
      <m>
        <tpls c="8">
          <tpl hier="1" item="6"/>
          <tpl hier="4" item="8"/>
          <tpl fld="3" item="22"/>
          <tpl fld="2" item="70"/>
          <tpl hier="9" item="1"/>
          <tpl hier="11" item="4"/>
          <tpl hier="12" item="7"/>
          <tpl fld="4" item="0"/>
        </tpls>
      </m>
      <m>
        <tpls c="8">
          <tpl hier="1" item="6"/>
          <tpl hier="4" item="8"/>
          <tpl fld="3" item="17"/>
          <tpl fld="2" item="70"/>
          <tpl hier="9" item="1"/>
          <tpl hier="11" item="4"/>
          <tpl hier="12" item="7"/>
          <tpl fld="4" item="0"/>
        </tpls>
      </m>
      <m>
        <tpls c="8">
          <tpl hier="1" item="6"/>
          <tpl hier="4" item="8"/>
          <tpl fld="3" item="21"/>
          <tpl fld="2" item="70"/>
          <tpl hier="9" item="1"/>
          <tpl hier="11" item="4"/>
          <tpl hier="12" item="7"/>
          <tpl fld="4" item="0"/>
        </tpls>
      </m>
      <m>
        <tpls c="8">
          <tpl hier="1" item="6"/>
          <tpl hier="4" item="8"/>
          <tpl fld="3" item="8"/>
          <tpl fld="2" item="72"/>
          <tpl hier="9" item="1"/>
          <tpl hier="11" item="4"/>
          <tpl hier="12" item="7"/>
          <tpl fld="4" item="0"/>
        </tpls>
      </m>
      <m>
        <tpls c="8">
          <tpl hier="1" item="6"/>
          <tpl hier="4" item="8"/>
          <tpl fld="3" item="7"/>
          <tpl fld="2" item="72"/>
          <tpl hier="9" item="1"/>
          <tpl hier="11" item="4"/>
          <tpl hier="12" item="7"/>
          <tpl fld="4" item="0"/>
        </tpls>
      </m>
      <m>
        <tpls c="8">
          <tpl hier="1" item="6"/>
          <tpl hier="4" item="8"/>
          <tpl fld="3" item="6"/>
          <tpl fld="2" item="72"/>
          <tpl hier="9" item="1"/>
          <tpl hier="11" item="4"/>
          <tpl hier="12" item="7"/>
          <tpl fld="4" item="0"/>
        </tpls>
      </m>
      <m>
        <tpls c="8">
          <tpl hier="1" item="6"/>
          <tpl hier="4" item="8"/>
          <tpl fld="3" item="5"/>
          <tpl fld="2" item="72"/>
          <tpl hier="9" item="1"/>
          <tpl hier="11" item="4"/>
          <tpl hier="12" item="7"/>
          <tpl fld="4" item="0"/>
        </tpls>
      </m>
      <m>
        <tpls c="8">
          <tpl hier="1" item="6"/>
          <tpl hier="4" item="8"/>
          <tpl fld="3" item="56"/>
          <tpl fld="2" item="78"/>
          <tpl hier="9" item="1"/>
          <tpl hier="11" item="4"/>
          <tpl hier="12" item="7"/>
          <tpl fld="4" item="0"/>
        </tpls>
      </m>
      <m>
        <tpls c="8">
          <tpl hier="1" item="6"/>
          <tpl hier="4" item="8"/>
          <tpl fld="3" item="0"/>
          <tpl fld="2" item="78"/>
          <tpl hier="9" item="1"/>
          <tpl hier="11" item="4"/>
          <tpl hier="12" item="7"/>
          <tpl fld="4" item="0"/>
        </tpls>
      </m>
      <m>
        <tpls c="8">
          <tpl hier="1" item="6"/>
          <tpl hier="4" item="8"/>
          <tpl fld="3" item="55"/>
          <tpl fld="2" item="78"/>
          <tpl hier="9" item="1"/>
          <tpl hier="11" item="4"/>
          <tpl hier="12" item="7"/>
          <tpl fld="4" item="0"/>
        </tpls>
      </m>
      <m>
        <tpls c="8">
          <tpl hier="1" item="6"/>
          <tpl hier="4" item="8"/>
          <tpl fld="3" item="35"/>
          <tpl fld="2" item="73"/>
          <tpl hier="9" item="1"/>
          <tpl hier="11" item="4"/>
          <tpl hier="12" item="7"/>
          <tpl fld="4" item="0"/>
        </tpls>
      </m>
      <m>
        <tpls c="8">
          <tpl hier="1" item="6"/>
          <tpl hier="4" item="8"/>
          <tpl fld="3" item="40"/>
          <tpl fld="2" item="73"/>
          <tpl hier="9" item="1"/>
          <tpl hier="11" item="4"/>
          <tpl hier="12" item="7"/>
          <tpl fld="4" item="0"/>
        </tpls>
      </m>
      <m>
        <tpls c="8">
          <tpl hier="1" item="6"/>
          <tpl hier="4" item="8"/>
          <tpl fld="3" item="50"/>
          <tpl fld="2" item="73"/>
          <tpl hier="9" item="1"/>
          <tpl hier="11" item="4"/>
          <tpl hier="12" item="7"/>
          <tpl fld="4" item="0"/>
        </tpls>
      </m>
      <m>
        <tpls c="8">
          <tpl hier="1" item="6"/>
          <tpl hier="4" item="8"/>
          <tpl fld="3" item="49"/>
          <tpl fld="2" item="73"/>
          <tpl hier="9" item="1"/>
          <tpl hier="11" item="4"/>
          <tpl hier="12" item="7"/>
          <tpl fld="4" item="0"/>
        </tpls>
      </m>
      <m>
        <tpls c="8">
          <tpl hier="1" item="6"/>
          <tpl hier="4" item="8"/>
          <tpl fld="3" item="37"/>
          <tpl fld="2" item="69"/>
          <tpl hier="9" item="1"/>
          <tpl hier="11" item="4"/>
          <tpl hier="12" item="7"/>
          <tpl fld="4" item="0"/>
        </tpls>
      </m>
      <m>
        <tpls c="8">
          <tpl hier="1" item="6"/>
          <tpl hier="4" item="8"/>
          <tpl fld="3" item="39"/>
          <tpl fld="2" item="69"/>
          <tpl hier="9" item="1"/>
          <tpl hier="11" item="4"/>
          <tpl hier="12" item="7"/>
          <tpl fld="4" item="0"/>
        </tpls>
      </m>
      <m>
        <tpls c="8">
          <tpl hier="1" item="6"/>
          <tpl hier="4" item="8"/>
          <tpl fld="3" item="28"/>
          <tpl fld="2" item="69"/>
          <tpl hier="9" item="1"/>
          <tpl hier="11" item="4"/>
          <tpl hier="12" item="7"/>
          <tpl fld="4" item="0"/>
        </tpls>
      </m>
      <m>
        <tpls c="8">
          <tpl hier="1" item="6"/>
          <tpl hier="4" item="8"/>
          <tpl fld="3" item="19"/>
          <tpl fld="2" item="69"/>
          <tpl hier="9" item="1"/>
          <tpl hier="11" item="4"/>
          <tpl hier="12" item="7"/>
          <tpl fld="4" item="0"/>
        </tpls>
      </m>
      <m>
        <tpls c="8">
          <tpl hier="1" item="6"/>
          <tpl hier="4" item="8"/>
          <tpl fld="3" item="26"/>
          <tpl fld="2" item="66"/>
          <tpl hier="9" item="1"/>
          <tpl hier="11" item="4"/>
          <tpl hier="12" item="7"/>
          <tpl fld="4" item="0"/>
        </tpls>
      </m>
      <m>
        <tpls c="8">
          <tpl hier="1" item="6"/>
          <tpl hier="4" item="8"/>
          <tpl fld="3" item="25"/>
          <tpl fld="2" item="66"/>
          <tpl hier="9" item="1"/>
          <tpl hier="11" item="4"/>
          <tpl hier="12" item="7"/>
          <tpl fld="4" item="0"/>
        </tpls>
      </m>
      <m>
        <tpls c="8">
          <tpl hier="1" item="6"/>
          <tpl hier="4" item="8"/>
          <tpl fld="3" item="24"/>
          <tpl fld="2" item="66"/>
          <tpl hier="9" item="1"/>
          <tpl hier="11" item="4"/>
          <tpl hier="12" item="7"/>
          <tpl fld="4" item="0"/>
        </tpls>
      </m>
      <m>
        <tpls c="8">
          <tpl hier="1" item="6"/>
          <tpl hier="4" item="8"/>
          <tpl fld="3" item="23"/>
          <tpl fld="2" item="66"/>
          <tpl hier="9" item="1"/>
          <tpl hier="11" item="4"/>
          <tpl hier="12" item="7"/>
          <tpl fld="4" item="0"/>
        </tpls>
      </m>
      <m>
        <tpls c="8">
          <tpl hier="1" item="6"/>
          <tpl hier="4" item="8"/>
          <tpl fld="3" item="10"/>
          <tpl fld="2" item="48"/>
          <tpl hier="9" item="1"/>
          <tpl hier="11" item="4"/>
          <tpl hier="12" item="7"/>
          <tpl fld="4" item="0"/>
        </tpls>
      </m>
      <m>
        <tpls c="8">
          <tpl hier="1" item="6"/>
          <tpl hier="4" item="8"/>
          <tpl fld="3" item="12"/>
          <tpl fld="2" item="48"/>
          <tpl hier="9" item="1"/>
          <tpl hier="11" item="4"/>
          <tpl hier="12" item="7"/>
          <tpl fld="4" item="0"/>
        </tpls>
      </m>
      <m>
        <tpls c="8">
          <tpl hier="1" item="6"/>
          <tpl hier="4" item="8"/>
          <tpl fld="3" item="11"/>
          <tpl fld="2" item="48"/>
          <tpl hier="9" item="1"/>
          <tpl hier="11" item="4"/>
          <tpl hier="12" item="7"/>
          <tpl fld="4" item="0"/>
        </tpls>
      </m>
      <m>
        <tpls c="8">
          <tpl hier="1" item="6"/>
          <tpl hier="4" item="8"/>
          <tpl fld="3" item="5"/>
          <tpl fld="2" item="48"/>
          <tpl hier="9" item="1"/>
          <tpl hier="11" item="4"/>
          <tpl hier="12" item="7"/>
          <tpl fld="4" item="0"/>
        </tpls>
      </m>
      <m>
        <tpls c="8">
          <tpl hier="1" item="6"/>
          <tpl hier="4" item="8"/>
          <tpl fld="3" item="20"/>
          <tpl fld="2" item="53"/>
          <tpl hier="9" item="1"/>
          <tpl hier="11" item="4"/>
          <tpl hier="12" item="7"/>
          <tpl fld="4" item="0"/>
        </tpls>
      </m>
      <m>
        <tpls c="8">
          <tpl hier="1" item="6"/>
          <tpl hier="4" item="8"/>
          <tpl fld="3" item="45"/>
          <tpl fld="2" item="53"/>
          <tpl hier="9" item="1"/>
          <tpl hier="11" item="4"/>
          <tpl hier="12" item="7"/>
          <tpl fld="4" item="0"/>
        </tpls>
      </m>
      <m>
        <tpls c="8">
          <tpl hier="1" item="6"/>
          <tpl hier="4" item="8"/>
          <tpl fld="3" item="19"/>
          <tpl fld="2" item="53"/>
          <tpl hier="9" item="1"/>
          <tpl hier="11" item="4"/>
          <tpl hier="12" item="7"/>
          <tpl fld="4" item="0"/>
        </tpls>
      </m>
      <m>
        <tpls c="8">
          <tpl hier="1" item="6"/>
          <tpl hier="4" item="8"/>
          <tpl fld="3" item="8"/>
          <tpl fld="2" item="57"/>
          <tpl hier="9" item="1"/>
          <tpl hier="11" item="4"/>
          <tpl hier="12" item="7"/>
          <tpl fld="4" item="0"/>
        </tpls>
      </m>
      <m>
        <tpls c="8">
          <tpl hier="1" item="6"/>
          <tpl hier="4" item="8"/>
          <tpl fld="3" item="19"/>
          <tpl fld="2" item="61"/>
          <tpl hier="9" item="1"/>
          <tpl hier="11" item="4"/>
          <tpl hier="12" item="7"/>
          <tpl fld="4" item="0"/>
        </tpls>
      </m>
      <m>
        <tpls c="8">
          <tpl hier="1" item="6"/>
          <tpl hier="4" item="8"/>
          <tpl fld="3" item="9"/>
          <tpl fld="2" item="46"/>
          <tpl hier="9" item="1"/>
          <tpl hier="11" item="4"/>
          <tpl hier="12" item="7"/>
          <tpl fld="4" item="0"/>
        </tpls>
      </m>
      <m>
        <tpls c="8">
          <tpl hier="1" item="6"/>
          <tpl hier="4" item="8"/>
          <tpl fld="3" item="34"/>
          <tpl fld="1" item="1"/>
          <tpl hier="9" item="1"/>
          <tpl hier="11" item="4"/>
          <tpl hier="12" item="7"/>
          <tpl fld="4" item="0"/>
        </tpls>
      </m>
      <m>
        <tpls c="8">
          <tpl hier="1" item="6"/>
          <tpl hier="4" item="8"/>
          <tpl fld="3" item="8"/>
          <tpl fld="2" item="63"/>
          <tpl hier="9" item="1"/>
          <tpl hier="11" item="4"/>
          <tpl hier="12" item="7"/>
          <tpl fld="4" item="0"/>
        </tpls>
      </m>
      <m>
        <tpls c="8">
          <tpl hier="1" item="6"/>
          <tpl hier="4" item="8"/>
          <tpl fld="3" item="40"/>
          <tpl fld="2" item="47"/>
          <tpl hier="9" item="1"/>
          <tpl hier="11" item="4"/>
          <tpl hier="12" item="7"/>
          <tpl fld="4" item="0"/>
        </tpls>
      </m>
      <m>
        <tpls c="8">
          <tpl hier="1" item="6"/>
          <tpl hier="4" item="8"/>
          <tpl fld="3" item="25"/>
          <tpl fld="2" item="56"/>
          <tpl hier="9" item="1"/>
          <tpl hier="11" item="4"/>
          <tpl hier="12" item="7"/>
          <tpl fld="4" item="0"/>
        </tpls>
      </m>
      <m>
        <tpls c="8">
          <tpl hier="1" item="6"/>
          <tpl hier="4" item="8"/>
          <tpl fld="3" item="3"/>
          <tpl fld="2" item="55"/>
          <tpl hier="9" item="1"/>
          <tpl hier="11" item="4"/>
          <tpl hier="12" item="7"/>
          <tpl fld="4" item="0"/>
        </tpls>
      </m>
      <m>
        <tpls c="8">
          <tpl hier="1" item="6"/>
          <tpl hier="4" item="8"/>
          <tpl fld="3" item="42"/>
          <tpl fld="2" item="62"/>
          <tpl hier="9" item="1"/>
          <tpl hier="11" item="4"/>
          <tpl hier="12" item="7"/>
          <tpl fld="4" item="0"/>
        </tpls>
      </m>
      <m>
        <tpls c="8">
          <tpl hier="1" item="6"/>
          <tpl hier="4" item="8"/>
          <tpl fld="3" item="14"/>
          <tpl fld="2" item="28"/>
          <tpl hier="9" item="1"/>
          <tpl hier="11" item="4"/>
          <tpl hier="12" item="7"/>
          <tpl fld="4" item="0"/>
        </tpls>
      </m>
      <m>
        <tpls c="8">
          <tpl hier="1" item="6"/>
          <tpl hier="4" item="8"/>
          <tpl fld="3" item="52"/>
          <tpl fld="2" item="40"/>
          <tpl hier="9" item="1"/>
          <tpl hier="11" item="4"/>
          <tpl hier="12" item="7"/>
          <tpl fld="4" item="0"/>
        </tpls>
      </m>
      <m>
        <tpls c="8">
          <tpl hier="1" item="6"/>
          <tpl hier="4" item="8"/>
          <tpl fld="3" item="21"/>
          <tpl fld="2" item="59"/>
          <tpl hier="9" item="1"/>
          <tpl hier="11" item="4"/>
          <tpl hier="12" item="7"/>
          <tpl fld="4" item="0"/>
        </tpls>
      </m>
      <m>
        <tpls c="8">
          <tpl hier="1" item="6"/>
          <tpl hier="4" item="8"/>
          <tpl fld="3" item="5"/>
          <tpl fld="2" item="44"/>
          <tpl hier="9" item="1"/>
          <tpl hier="11" item="4"/>
          <tpl hier="12" item="7"/>
          <tpl fld="4" item="0"/>
        </tpls>
      </m>
      <m>
        <tpls c="8">
          <tpl hier="1" item="6"/>
          <tpl hier="4" item="8"/>
          <tpl fld="3" item="43"/>
          <tpl fld="2" item="16"/>
          <tpl hier="9" item="1"/>
          <tpl hier="11" item="4"/>
          <tpl hier="12" item="7"/>
          <tpl fld="4" item="0"/>
        </tpls>
      </m>
      <m>
        <tpls c="8">
          <tpl hier="1" item="6"/>
          <tpl hier="4" item="8"/>
          <tpl fld="3" item="37"/>
          <tpl fld="2" item="71"/>
          <tpl hier="9" item="1"/>
          <tpl hier="11" item="4"/>
          <tpl hier="12" item="7"/>
          <tpl fld="4" item="0"/>
        </tpls>
      </m>
      <m>
        <tpls c="8">
          <tpl hier="1" item="6"/>
          <tpl hier="4" item="8"/>
          <tpl fld="3" item="39"/>
          <tpl fld="2" item="71"/>
          <tpl hier="9" item="1"/>
          <tpl hier="11" item="4"/>
          <tpl hier="12" item="7"/>
          <tpl fld="4" item="0"/>
        </tpls>
      </m>
      <m>
        <tpls c="8">
          <tpl hier="1" item="6"/>
          <tpl hier="4" item="8"/>
          <tpl fld="3" item="19"/>
          <tpl fld="2" item="71"/>
          <tpl hier="9" item="1"/>
          <tpl hier="11" item="4"/>
          <tpl hier="12" item="7"/>
          <tpl fld="4" item="0"/>
        </tpls>
      </m>
      <m>
        <tpls c="8">
          <tpl hier="1" item="6"/>
          <tpl hier="4" item="8"/>
          <tpl fld="3" item="26"/>
          <tpl fld="2" item="74"/>
          <tpl hier="9" item="1"/>
          <tpl hier="11" item="4"/>
          <tpl hier="12" item="7"/>
          <tpl fld="4" item="0"/>
        </tpls>
      </m>
      <m>
        <tpls c="8">
          <tpl hier="1" item="6"/>
          <tpl hier="4" item="8"/>
          <tpl fld="3" item="25"/>
          <tpl fld="2" item="74"/>
          <tpl hier="9" item="1"/>
          <tpl hier="11" item="4"/>
          <tpl hier="12" item="7"/>
          <tpl fld="4" item="0"/>
        </tpls>
      </m>
      <m>
        <tpls c="8">
          <tpl hier="1" item="6"/>
          <tpl hier="4" item="8"/>
          <tpl fld="3" item="24"/>
          <tpl fld="2" item="74"/>
          <tpl hier="9" item="1"/>
          <tpl hier="11" item="4"/>
          <tpl hier="12" item="7"/>
          <tpl fld="4" item="0"/>
        </tpls>
      </m>
      <m>
        <tpls c="8">
          <tpl hier="1" item="6"/>
          <tpl hier="4" item="8"/>
          <tpl fld="3" item="23"/>
          <tpl fld="2" item="74"/>
          <tpl hier="9" item="1"/>
          <tpl hier="11" item="4"/>
          <tpl hier="12" item="7"/>
          <tpl fld="4" item="0"/>
        </tpls>
      </m>
      <m>
        <tpls c="8">
          <tpl hier="1" item="6"/>
          <tpl hier="4" item="8"/>
          <tpl fld="3" item="10"/>
          <tpl fld="2" item="76"/>
          <tpl hier="9" item="1"/>
          <tpl hier="11" item="4"/>
          <tpl hier="12" item="7"/>
          <tpl fld="4" item="0"/>
        </tpls>
      </m>
      <m>
        <tpls c="8">
          <tpl hier="1" item="6"/>
          <tpl hier="4" item="8"/>
          <tpl fld="3" item="12"/>
          <tpl fld="2" item="76"/>
          <tpl hier="9" item="1"/>
          <tpl hier="11" item="4"/>
          <tpl hier="12" item="7"/>
          <tpl fld="4" item="0"/>
        </tpls>
      </m>
      <m>
        <tpls c="8">
          <tpl hier="1" item="6"/>
          <tpl hier="4" item="8"/>
          <tpl fld="3" item="11"/>
          <tpl fld="2" item="76"/>
          <tpl hier="9" item="1"/>
          <tpl hier="11" item="4"/>
          <tpl hier="12" item="7"/>
          <tpl fld="4" item="0"/>
        </tpls>
      </m>
      <m>
        <tpls c="8">
          <tpl hier="1" item="6"/>
          <tpl hier="4" item="8"/>
          <tpl fld="3" item="9"/>
          <tpl fld="2" item="76"/>
          <tpl hier="9" item="1"/>
          <tpl hier="11" item="4"/>
          <tpl hier="12" item="7"/>
          <tpl fld="4" item="0"/>
        </tpls>
      </m>
      <m>
        <tpls c="8">
          <tpl hier="1" item="6"/>
          <tpl hier="4" item="8"/>
          <tpl fld="3" item="57"/>
          <tpl fld="2" item="83"/>
          <tpl hier="9" item="1"/>
          <tpl hier="11" item="4"/>
          <tpl hier="12" item="7"/>
          <tpl fld="4" item="0"/>
        </tpls>
      </m>
      <m>
        <tpls c="8">
          <tpl hier="1" item="6"/>
          <tpl hier="4" item="8"/>
          <tpl fld="3" item="3"/>
          <tpl fld="2" item="83"/>
          <tpl hier="9" item="1"/>
          <tpl hier="11" item="4"/>
          <tpl hier="12" item="7"/>
          <tpl fld="4" item="0"/>
        </tpls>
      </m>
      <m>
        <tpls c="8">
          <tpl hier="1" item="6"/>
          <tpl hier="4" item="8"/>
          <tpl fld="3" item="1"/>
          <tpl fld="2" item="83"/>
          <tpl hier="9" item="1"/>
          <tpl hier="11" item="4"/>
          <tpl hier="12" item="7"/>
          <tpl fld="4" item="0"/>
        </tpls>
      </m>
      <m>
        <tpls c="8">
          <tpl hier="1" item="6"/>
          <tpl hier="4" item="8"/>
          <tpl fld="3" item="20"/>
          <tpl fld="2" item="75"/>
          <tpl hier="9" item="1"/>
          <tpl hier="11" item="4"/>
          <tpl hier="12" item="7"/>
          <tpl fld="4" item="0"/>
        </tpls>
      </m>
      <m>
        <tpls c="8">
          <tpl hier="1" item="6"/>
          <tpl hier="4" item="8"/>
          <tpl fld="3" item="51"/>
          <tpl fld="2" item="75"/>
          <tpl hier="9" item="1"/>
          <tpl hier="11" item="4"/>
          <tpl hier="12" item="7"/>
          <tpl fld="4" item="0"/>
        </tpls>
      </m>
      <m>
        <tpls c="8">
          <tpl hier="1" item="6"/>
          <tpl hier="4" item="8"/>
          <tpl fld="3" item="38"/>
          <tpl fld="2" item="75"/>
          <tpl hier="9" item="1"/>
          <tpl hier="11" item="4"/>
          <tpl hier="12" item="7"/>
          <tpl fld="4" item="0"/>
        </tpls>
      </m>
      <m>
        <tpls c="8">
          <tpl hier="1" item="6"/>
          <tpl hier="4" item="8"/>
          <tpl fld="3" item="44"/>
          <tpl fld="2" item="80"/>
          <tpl hier="9" item="1"/>
          <tpl hier="11" item="4"/>
          <tpl hier="12" item="7"/>
          <tpl fld="4" item="0"/>
        </tpls>
      </m>
      <m>
        <tpls c="8">
          <tpl hier="1" item="6"/>
          <tpl hier="4" item="8"/>
          <tpl fld="3" item="43"/>
          <tpl fld="2" item="80"/>
          <tpl hier="9" item="1"/>
          <tpl hier="11" item="4"/>
          <tpl hier="12" item="7"/>
          <tpl fld="4" item="0"/>
        </tpls>
      </m>
      <m>
        <tpls c="8">
          <tpl hier="1" item="6"/>
          <tpl hier="4" item="8"/>
          <tpl fld="3" item="42"/>
          <tpl fld="2" item="80"/>
          <tpl hier="9" item="1"/>
          <tpl hier="11" item="4"/>
          <tpl hier="12" item="7"/>
          <tpl fld="4" item="0"/>
        </tpls>
      </m>
      <m>
        <tpls c="8">
          <tpl hier="1" item="6"/>
          <tpl hier="4" item="8"/>
          <tpl fld="3" item="41"/>
          <tpl fld="2" item="80"/>
          <tpl hier="9" item="1"/>
          <tpl hier="11" item="4"/>
          <tpl hier="12" item="7"/>
          <tpl fld="4" item="0"/>
        </tpls>
      </m>
      <m>
        <tpls c="8">
          <tpl hier="1" item="6"/>
          <tpl hier="4" item="8"/>
          <tpl fld="3" item="32"/>
          <tpl fld="2" item="84"/>
          <tpl hier="9" item="1"/>
          <tpl hier="11" item="4"/>
          <tpl hier="12" item="7"/>
          <tpl fld="4" item="0"/>
        </tpls>
      </m>
      <m>
        <tpls c="8">
          <tpl hier="1" item="6"/>
          <tpl hier="4" item="8"/>
          <tpl fld="3" item="31"/>
          <tpl fld="2" item="84"/>
          <tpl hier="9" item="1"/>
          <tpl hier="11" item="4"/>
          <tpl hier="12" item="7"/>
          <tpl fld="4" item="0"/>
        </tpls>
      </m>
      <m>
        <tpls c="8">
          <tpl hier="1" item="6"/>
          <tpl hier="4" item="8"/>
          <tpl fld="3" item="30"/>
          <tpl fld="2" item="84"/>
          <tpl hier="9" item="1"/>
          <tpl hier="11" item="4"/>
          <tpl hier="12" item="7"/>
          <tpl fld="4" item="0"/>
        </tpls>
      </m>
      <m>
        <tpls c="8">
          <tpl hier="1" item="6"/>
          <tpl hier="4" item="8"/>
          <tpl fld="3" item="29"/>
          <tpl fld="2" item="84"/>
          <tpl hier="9" item="1"/>
          <tpl hier="11" item="4"/>
          <tpl hier="12" item="7"/>
          <tpl fld="4" item="0"/>
        </tpls>
      </m>
      <m>
        <tpls c="8">
          <tpl hier="1" item="6"/>
          <tpl hier="4" item="8"/>
          <tpl fld="3" item="16"/>
          <tpl fld="2" item="70"/>
          <tpl hier="9" item="1"/>
          <tpl hier="11" item="4"/>
          <tpl hier="12" item="7"/>
          <tpl fld="4" item="0"/>
        </tpls>
      </m>
      <m>
        <tpls c="8">
          <tpl hier="1" item="6"/>
          <tpl hier="4" item="8"/>
          <tpl fld="3" item="15"/>
          <tpl fld="2" item="70"/>
          <tpl hier="9" item="1"/>
          <tpl hier="11" item="4"/>
          <tpl hier="12" item="7"/>
          <tpl fld="4" item="0"/>
        </tpls>
      </m>
      <m>
        <tpls c="8">
          <tpl hier="1" item="6"/>
          <tpl hier="4" item="8"/>
          <tpl fld="3" item="14"/>
          <tpl fld="2" item="70"/>
          <tpl hier="9" item="1"/>
          <tpl hier="11" item="4"/>
          <tpl hier="12" item="7"/>
          <tpl fld="4" item="0"/>
        </tpls>
      </m>
      <m>
        <tpls c="8">
          <tpl hier="1" item="6"/>
          <tpl hier="4" item="8"/>
          <tpl fld="3" item="13"/>
          <tpl fld="2" item="70"/>
          <tpl hier="9" item="1"/>
          <tpl hier="11" item="4"/>
          <tpl hier="12" item="7"/>
          <tpl fld="4" item="0"/>
        </tpls>
      </m>
      <m>
        <tpls c="8">
          <tpl hier="1" item="6"/>
          <tpl hier="4" item="8"/>
          <tpl fld="3" item="4"/>
          <tpl fld="2" item="72"/>
          <tpl hier="9" item="1"/>
          <tpl hier="11" item="4"/>
          <tpl hier="12" item="7"/>
          <tpl fld="4" item="0"/>
        </tpls>
      </m>
      <m>
        <tpls c="8">
          <tpl hier="1" item="6"/>
          <tpl hier="4" item="8"/>
          <tpl fld="3" item="58"/>
          <tpl fld="2" item="72"/>
          <tpl hier="9" item="1"/>
          <tpl hier="11" item="4"/>
          <tpl hier="12" item="7"/>
          <tpl fld="4" item="0"/>
        </tpls>
      </m>
      <m>
        <tpls c="8">
          <tpl hier="1" item="6"/>
          <tpl hier="4" item="8"/>
          <tpl fld="3" item="2"/>
          <tpl fld="2" item="72"/>
          <tpl hier="9" item="1"/>
          <tpl hier="11" item="4"/>
          <tpl hier="12" item="7"/>
          <tpl fld="4" item="0"/>
        </tpls>
      </m>
      <m>
        <tpls c="8">
          <tpl hier="1" item="6"/>
          <tpl hier="4" item="8"/>
          <tpl fld="3" item="54"/>
          <tpl fld="2" item="78"/>
          <tpl hier="9" item="1"/>
          <tpl hier="11" item="4"/>
          <tpl hier="12" item="7"/>
          <tpl fld="4" item="0"/>
        </tpls>
      </m>
      <m>
        <tpls c="8">
          <tpl hier="1" item="6"/>
          <tpl hier="4" item="8"/>
          <tpl fld="3" item="53"/>
          <tpl fld="2" item="78"/>
          <tpl hier="9" item="1"/>
          <tpl hier="11" item="4"/>
          <tpl hier="12" item="7"/>
          <tpl fld="4" item="0"/>
        </tpls>
      </m>
      <m>
        <tpls c="8">
          <tpl hier="1" item="6"/>
          <tpl hier="4" item="8"/>
          <tpl fld="3" item="52"/>
          <tpl fld="2" item="78"/>
          <tpl hier="9" item="1"/>
          <tpl hier="11" item="4"/>
          <tpl hier="12" item="7"/>
          <tpl fld="4" item="0"/>
        </tpls>
      </m>
      <m>
        <tpls c="8">
          <tpl hier="1" item="6"/>
          <tpl hier="4" item="8"/>
          <tpl fld="3" item="48"/>
          <tpl fld="2" item="73"/>
          <tpl hier="9" item="1"/>
          <tpl hier="11" item="4"/>
          <tpl hier="12" item="7"/>
          <tpl fld="4" item="0"/>
        </tpls>
      </m>
      <m>
        <tpls c="8">
          <tpl hier="1" item="6"/>
          <tpl hier="4" item="8"/>
          <tpl fld="3" item="46"/>
          <tpl fld="2" item="73"/>
          <tpl hier="9" item="1"/>
          <tpl hier="11" item="4"/>
          <tpl hier="12" item="7"/>
          <tpl fld="4" item="0"/>
        </tpls>
      </m>
      <m>
        <tpls c="8">
          <tpl hier="1" item="6"/>
          <tpl hier="4" item="8"/>
          <tpl fld="3" item="45"/>
          <tpl fld="2" item="73"/>
          <tpl hier="9" item="1"/>
          <tpl hier="11" item="4"/>
          <tpl hier="12" item="7"/>
          <tpl fld="4" item="0"/>
        </tpls>
      </m>
      <m>
        <tpls c="8">
          <tpl hier="1" item="6"/>
          <tpl hier="4" item="8"/>
          <tpl fld="3" item="47"/>
          <tpl fld="2" item="73"/>
          <tpl hier="9" item="1"/>
          <tpl hier="11" item="4"/>
          <tpl hier="12" item="7"/>
          <tpl fld="4" item="0"/>
        </tpls>
      </m>
      <m>
        <tpls c="8">
          <tpl hier="1" item="6"/>
          <tpl hier="4" item="8"/>
          <tpl fld="3" item="34"/>
          <tpl fld="2" item="69"/>
          <tpl hier="9" item="1"/>
          <tpl hier="11" item="4"/>
          <tpl hier="12" item="7"/>
          <tpl fld="4" item="0"/>
        </tpls>
      </m>
      <m>
        <tpls c="8">
          <tpl hier="1" item="6"/>
          <tpl hier="4" item="8"/>
          <tpl fld="3" item="36"/>
          <tpl fld="2" item="69"/>
          <tpl hier="9" item="1"/>
          <tpl hier="11" item="4"/>
          <tpl hier="12" item="7"/>
          <tpl fld="4" item="0"/>
        </tpls>
      </m>
      <m>
        <tpls c="8">
          <tpl hier="1" item="6"/>
          <tpl hier="4" item="8"/>
          <tpl fld="3" item="27"/>
          <tpl fld="2" item="69"/>
          <tpl hier="9" item="1"/>
          <tpl hier="11" item="4"/>
          <tpl hier="12" item="7"/>
          <tpl fld="4" item="0"/>
        </tpls>
      </m>
      <m>
        <tpls c="8">
          <tpl hier="1" item="6"/>
          <tpl hier="4" item="8"/>
          <tpl fld="3" item="33"/>
          <tpl fld="2" item="69"/>
          <tpl hier="9" item="1"/>
          <tpl hier="11" item="4"/>
          <tpl hier="12" item="7"/>
          <tpl fld="4" item="0"/>
        </tpls>
      </m>
      <m>
        <tpls c="8">
          <tpl hier="1" item="6"/>
          <tpl hier="4" item="8"/>
          <tpl fld="3" item="18"/>
          <tpl fld="2" item="66"/>
          <tpl hier="9" item="1"/>
          <tpl hier="11" item="4"/>
          <tpl hier="12" item="7"/>
          <tpl fld="4" item="0"/>
        </tpls>
      </m>
      <m>
        <tpls c="8">
          <tpl hier="1" item="6"/>
          <tpl hier="4" item="8"/>
          <tpl fld="3" item="22"/>
          <tpl fld="2" item="66"/>
          <tpl hier="9" item="1"/>
          <tpl hier="11" item="4"/>
          <tpl hier="12" item="7"/>
          <tpl fld="4" item="0"/>
        </tpls>
      </m>
      <m>
        <tpls c="8">
          <tpl hier="1" item="6"/>
          <tpl hier="4" item="8"/>
          <tpl fld="3" item="17"/>
          <tpl fld="2" item="66"/>
          <tpl hier="9" item="1"/>
          <tpl hier="11" item="4"/>
          <tpl hier="12" item="7"/>
          <tpl fld="4" item="0"/>
        </tpls>
      </m>
      <m>
        <tpls c="8">
          <tpl hier="1" item="6"/>
          <tpl hier="4" item="8"/>
          <tpl fld="3" item="21"/>
          <tpl fld="2" item="66"/>
          <tpl hier="9" item="1"/>
          <tpl hier="11" item="4"/>
          <tpl hier="12" item="7"/>
          <tpl fld="4" item="0"/>
        </tpls>
      </m>
      <m>
        <tpls c="8">
          <tpl hier="1" item="6"/>
          <tpl hier="4" item="8"/>
          <tpl fld="3" item="8"/>
          <tpl fld="2" item="48"/>
          <tpl hier="9" item="1"/>
          <tpl hier="11" item="4"/>
          <tpl hier="12" item="7"/>
          <tpl fld="4" item="0"/>
        </tpls>
      </m>
      <m>
        <tpls c="8">
          <tpl hier="1" item="6"/>
          <tpl hier="4" item="8"/>
          <tpl fld="3" item="7"/>
          <tpl fld="2" item="48"/>
          <tpl hier="9" item="1"/>
          <tpl hier="11" item="4"/>
          <tpl hier="12" item="7"/>
          <tpl fld="4" item="0"/>
        </tpls>
      </m>
      <m>
        <tpls c="8">
          <tpl hier="1" item="6"/>
          <tpl hier="4" item="8"/>
          <tpl fld="3" item="6"/>
          <tpl fld="2" item="48"/>
          <tpl hier="9" item="1"/>
          <tpl hier="11" item="4"/>
          <tpl hier="12" item="7"/>
          <tpl fld="4" item="0"/>
        </tpls>
      </m>
      <m>
        <tpls c="8">
          <tpl hier="1" item="6"/>
          <tpl hier="4" item="8"/>
          <tpl fld="3" item="40"/>
          <tpl fld="2" item="53"/>
          <tpl hier="9" item="1"/>
          <tpl hier="11" item="4"/>
          <tpl hier="12" item="7"/>
          <tpl fld="4" item="0"/>
        </tpls>
      </m>
      <m>
        <tpls c="8">
          <tpl hier="1" item="6"/>
          <tpl hier="4" item="8"/>
          <tpl fld="3" item="42"/>
          <tpl fld="2" item="53"/>
          <tpl hier="9" item="1"/>
          <tpl hier="11" item="4"/>
          <tpl hier="12" item="7"/>
          <tpl fld="4" item="0"/>
        </tpls>
      </m>
      <m>
        <tpls c="8">
          <tpl hier="1" item="6"/>
          <tpl hier="4" item="8"/>
          <tpl fld="3" item="29"/>
          <tpl fld="2" item="53"/>
          <tpl hier="9" item="1"/>
          <tpl hier="11" item="4"/>
          <tpl hier="12" item="7"/>
          <tpl fld="4" item="0"/>
        </tpls>
      </m>
      <m>
        <tpls c="8">
          <tpl hier="1" item="6"/>
          <tpl hier="4" item="8"/>
          <tpl fld="3" item="4"/>
          <tpl fld="2" item="57"/>
          <tpl hier="9" item="1"/>
          <tpl hier="11" item="4"/>
          <tpl hier="12" item="7"/>
          <tpl fld="4" item="0"/>
        </tpls>
      </m>
      <m>
        <tpls c="8">
          <tpl hier="1" item="6"/>
          <tpl hier="4" item="8"/>
          <tpl fld="3" item="29"/>
          <tpl fld="2" item="61"/>
          <tpl hier="9" item="1"/>
          <tpl hier="11" item="4"/>
          <tpl hier="12" item="7"/>
          <tpl fld="4" item="0"/>
        </tpls>
      </m>
      <m>
        <tpls c="8">
          <tpl hier="1" item="6"/>
          <tpl hier="4" item="8"/>
          <tpl fld="3" item="26"/>
          <tpl fld="1" item="1"/>
          <tpl hier="9" item="1"/>
          <tpl hier="11" item="4"/>
          <tpl hier="12" item="7"/>
          <tpl fld="4" item="0"/>
        </tpls>
      </m>
      <m>
        <tpls c="8">
          <tpl hier="1" item="6"/>
          <tpl hier="4" item="8"/>
          <tpl fld="3" item="57"/>
          <tpl fld="2" item="63"/>
          <tpl hier="9" item="1"/>
          <tpl hier="11" item="4"/>
          <tpl hier="12" item="7"/>
          <tpl fld="4" item="0"/>
        </tpls>
      </m>
      <m>
        <tpls c="8">
          <tpl hier="1" item="6"/>
          <tpl hier="4" item="8"/>
          <tpl fld="3" item="43"/>
          <tpl fld="2" item="47"/>
          <tpl hier="9" item="1"/>
          <tpl hier="11" item="4"/>
          <tpl hier="12" item="7"/>
          <tpl fld="4" item="0"/>
        </tpls>
      </m>
      <m>
        <tpls c="8">
          <tpl hier="1" item="6"/>
          <tpl hier="4" item="8"/>
          <tpl fld="3" item="15"/>
          <tpl fld="2" item="56"/>
          <tpl hier="9" item="1"/>
          <tpl hier="11" item="4"/>
          <tpl hier="12" item="7"/>
          <tpl fld="4" item="0"/>
        </tpls>
      </m>
      <m>
        <tpls c="8">
          <tpl hier="1" item="6"/>
          <tpl hier="4" item="8"/>
          <tpl fld="3" item="53"/>
          <tpl fld="2" item="55"/>
          <tpl hier="9" item="1"/>
          <tpl hier="11" item="4"/>
          <tpl hier="12" item="7"/>
          <tpl fld="4" item="0"/>
        </tpls>
      </m>
      <m>
        <tpls c="8">
          <tpl hier="1" item="6"/>
          <tpl hier="4" item="8"/>
          <tpl fld="3" item="27"/>
          <tpl fld="2" item="62"/>
          <tpl hier="9" item="1"/>
          <tpl hier="11" item="4"/>
          <tpl hier="12" item="7"/>
          <tpl fld="4" item="0"/>
        </tpls>
      </m>
      <m>
        <tpls c="8">
          <tpl hier="1" item="6"/>
          <tpl hier="4" item="8"/>
          <tpl fld="3" item="6"/>
          <tpl fld="2" item="28"/>
          <tpl hier="9" item="1"/>
          <tpl hier="11" item="4"/>
          <tpl hier="12" item="7"/>
          <tpl fld="4" item="0"/>
        </tpls>
      </m>
      <m>
        <tpls c="8">
          <tpl hier="1" item="6"/>
          <tpl hier="4" item="8"/>
          <tpl fld="3" item="49"/>
          <tpl fld="2" item="40"/>
          <tpl hier="9" item="1"/>
          <tpl hier="11" item="4"/>
          <tpl hier="12" item="7"/>
          <tpl fld="4" item="0"/>
        </tpls>
      </m>
      <m>
        <tpls c="8">
          <tpl hier="1" item="6"/>
          <tpl hier="4" item="8"/>
          <tpl fld="3" item="9"/>
          <tpl fld="2" item="59"/>
          <tpl hier="9" item="1"/>
          <tpl hier="11" item="4"/>
          <tpl hier="12" item="7"/>
          <tpl fld="4" item="0"/>
        </tpls>
      </m>
      <m>
        <tpls c="8">
          <tpl hier="1" item="6"/>
          <tpl hier="4" item="8"/>
          <tpl fld="3" item="39"/>
          <tpl fld="2" item="34"/>
          <tpl hier="9" item="1"/>
          <tpl hier="11" item="4"/>
          <tpl hier="12" item="7"/>
          <tpl fld="4" item="0"/>
        </tpls>
      </m>
      <m>
        <tpls c="8">
          <tpl hier="1" item="6"/>
          <tpl hier="4" item="8"/>
          <tpl fld="3" item="13"/>
          <tpl fld="2" item="12"/>
          <tpl hier="9" item="1"/>
          <tpl hier="11" item="4"/>
          <tpl hier="12" item="7"/>
          <tpl fld="4" item="0"/>
        </tpls>
      </m>
      <m>
        <tpls c="8">
          <tpl hier="1" item="6"/>
          <tpl hier="4" item="8"/>
          <tpl fld="3" item="34"/>
          <tpl fld="2" item="71"/>
          <tpl hier="9" item="1"/>
          <tpl hier="11" item="4"/>
          <tpl hier="12" item="7"/>
          <tpl fld="4" item="0"/>
        </tpls>
      </m>
      <m>
        <tpls c="8">
          <tpl hier="1" item="6"/>
          <tpl hier="4" item="8"/>
          <tpl fld="3" item="36"/>
          <tpl fld="2" item="71"/>
          <tpl hier="9" item="1"/>
          <tpl hier="11" item="4"/>
          <tpl hier="12" item="7"/>
          <tpl fld="4" item="0"/>
        </tpls>
      </m>
      <m>
        <tpls c="8">
          <tpl hier="1" item="6"/>
          <tpl hier="4" item="8"/>
          <tpl fld="3" item="33"/>
          <tpl fld="2" item="71"/>
          <tpl hier="9" item="1"/>
          <tpl hier="11" item="4"/>
          <tpl hier="12" item="7"/>
          <tpl fld="4" item="0"/>
        </tpls>
      </m>
      <m>
        <tpls c="8">
          <tpl hier="1" item="6"/>
          <tpl hier="4" item="8"/>
          <tpl fld="3" item="18"/>
          <tpl fld="2" item="74"/>
          <tpl hier="9" item="1"/>
          <tpl hier="11" item="4"/>
          <tpl hier="12" item="7"/>
          <tpl fld="4" item="0"/>
        </tpls>
      </m>
      <m>
        <tpls c="8">
          <tpl hier="1" item="6"/>
          <tpl hier="4" item="8"/>
          <tpl fld="3" item="22"/>
          <tpl fld="2" item="74"/>
          <tpl hier="9" item="1"/>
          <tpl hier="11" item="4"/>
          <tpl hier="12" item="7"/>
          <tpl fld="4" item="0"/>
        </tpls>
      </m>
      <m>
        <tpls c="8">
          <tpl hier="1" item="6"/>
          <tpl hier="4" item="8"/>
          <tpl fld="3" item="17"/>
          <tpl fld="2" item="74"/>
          <tpl hier="9" item="1"/>
          <tpl hier="11" item="4"/>
          <tpl hier="12" item="7"/>
          <tpl fld="4" item="0"/>
        </tpls>
      </m>
      <m>
        <tpls c="8">
          <tpl hier="1" item="6"/>
          <tpl hier="4" item="8"/>
          <tpl fld="3" item="21"/>
          <tpl fld="2" item="74"/>
          <tpl hier="9" item="1"/>
          <tpl hier="11" item="4"/>
          <tpl hier="12" item="7"/>
          <tpl fld="4" item="0"/>
        </tpls>
      </m>
      <m>
        <tpls c="8">
          <tpl hier="1" item="6"/>
          <tpl hier="4" item="8"/>
          <tpl fld="3" item="8"/>
          <tpl fld="2" item="76"/>
          <tpl hier="9" item="1"/>
          <tpl hier="11" item="4"/>
          <tpl hier="12" item="7"/>
          <tpl fld="4" item="0"/>
        </tpls>
      </m>
      <m>
        <tpls c="8">
          <tpl hier="1" item="6"/>
          <tpl hier="4" item="8"/>
          <tpl fld="3" item="7"/>
          <tpl fld="2" item="76"/>
          <tpl hier="9" item="1"/>
          <tpl hier="11" item="4"/>
          <tpl hier="12" item="7"/>
          <tpl fld="4" item="0"/>
        </tpls>
      </m>
      <m>
        <tpls c="8">
          <tpl hier="1" item="6"/>
          <tpl hier="4" item="8"/>
          <tpl fld="3" item="6"/>
          <tpl fld="2" item="76"/>
          <tpl hier="9" item="1"/>
          <tpl hier="11" item="4"/>
          <tpl hier="12" item="7"/>
          <tpl fld="4" item="0"/>
        </tpls>
      </m>
      <m>
        <tpls c="8">
          <tpl hier="1" item="6"/>
          <tpl hier="4" item="8"/>
          <tpl fld="3" item="5"/>
          <tpl fld="2" item="76"/>
          <tpl hier="9" item="1"/>
          <tpl hier="11" item="4"/>
          <tpl hier="12" item="7"/>
          <tpl fld="4" item="0"/>
        </tpls>
      </m>
      <m>
        <tpls c="8">
          <tpl hier="1" item="6"/>
          <tpl hier="4" item="8"/>
          <tpl fld="3" item="56"/>
          <tpl fld="2" item="83"/>
          <tpl hier="9" item="1"/>
          <tpl hier="11" item="4"/>
          <tpl hier="12" item="7"/>
          <tpl fld="4" item="0"/>
        </tpls>
      </m>
      <m>
        <tpls c="8">
          <tpl hier="1" item="6"/>
          <tpl hier="4" item="8"/>
          <tpl fld="3" item="0"/>
          <tpl fld="2" item="83"/>
          <tpl hier="9" item="1"/>
          <tpl hier="11" item="4"/>
          <tpl hier="12" item="7"/>
          <tpl fld="4" item="0"/>
        </tpls>
      </m>
      <m>
        <tpls c="8">
          <tpl hier="1" item="6"/>
          <tpl hier="4" item="8"/>
          <tpl fld="3" item="55"/>
          <tpl fld="2" item="83"/>
          <tpl hier="9" item="1"/>
          <tpl hier="11" item="4"/>
          <tpl hier="12" item="7"/>
          <tpl fld="4" item="0"/>
        </tpls>
      </m>
      <m>
        <tpls c="8">
          <tpl hier="1" item="6"/>
          <tpl hier="4" item="8"/>
          <tpl fld="3" item="35"/>
          <tpl fld="2" item="75"/>
          <tpl hier="9" item="1"/>
          <tpl hier="11" item="4"/>
          <tpl hier="12" item="7"/>
          <tpl fld="4" item="0"/>
        </tpls>
      </m>
      <m>
        <tpls c="8">
          <tpl hier="1" item="6"/>
          <tpl hier="4" item="8"/>
          <tpl fld="3" item="40"/>
          <tpl fld="2" item="75"/>
          <tpl hier="9" item="1"/>
          <tpl hier="11" item="4"/>
          <tpl hier="12" item="7"/>
          <tpl fld="4" item="0"/>
        </tpls>
      </m>
      <m>
        <tpls c="8">
          <tpl hier="1" item="6"/>
          <tpl hier="4" item="8"/>
          <tpl fld="3" item="50"/>
          <tpl fld="2" item="75"/>
          <tpl hier="9" item="1"/>
          <tpl hier="11" item="4"/>
          <tpl hier="12" item="7"/>
          <tpl fld="4" item="0"/>
        </tpls>
      </m>
      <m>
        <tpls c="8">
          <tpl hier="1" item="6"/>
          <tpl hier="4" item="8"/>
          <tpl fld="3" item="49"/>
          <tpl fld="2" item="75"/>
          <tpl hier="9" item="1"/>
          <tpl hier="11" item="4"/>
          <tpl hier="12" item="7"/>
          <tpl fld="4" item="0"/>
        </tpls>
      </m>
      <m>
        <tpls c="8">
          <tpl hier="1" item="6"/>
          <tpl hier="4" item="8"/>
          <tpl fld="3" item="37"/>
          <tpl fld="2" item="80"/>
          <tpl hier="9" item="1"/>
          <tpl hier="11" item="4"/>
          <tpl hier="12" item="7"/>
          <tpl fld="4" item="0"/>
        </tpls>
      </m>
      <m>
        <tpls c="8">
          <tpl hier="1" item="6"/>
          <tpl hier="4" item="8"/>
          <tpl fld="3" item="39"/>
          <tpl fld="2" item="80"/>
          <tpl hier="9" item="1"/>
          <tpl hier="11" item="4"/>
          <tpl hier="12" item="7"/>
          <tpl fld="4" item="0"/>
        </tpls>
      </m>
      <m>
        <tpls c="8">
          <tpl hier="1" item="6"/>
          <tpl hier="4" item="8"/>
          <tpl fld="3" item="28"/>
          <tpl fld="2" item="80"/>
          <tpl hier="9" item="1"/>
          <tpl hier="11" item="4"/>
          <tpl hier="12" item="7"/>
          <tpl fld="4" item="0"/>
        </tpls>
      </m>
      <m>
        <tpls c="8">
          <tpl hier="1" item="6"/>
          <tpl hier="4" item="8"/>
          <tpl fld="3" item="19"/>
          <tpl fld="2" item="80"/>
          <tpl hier="9" item="1"/>
          <tpl hier="11" item="4"/>
          <tpl hier="12" item="7"/>
          <tpl fld="4" item="0"/>
        </tpls>
      </m>
      <m>
        <tpls c="8">
          <tpl hier="1" item="6"/>
          <tpl hier="4" item="8"/>
          <tpl fld="3" item="26"/>
          <tpl fld="2" item="84"/>
          <tpl hier="9" item="1"/>
          <tpl hier="11" item="4"/>
          <tpl hier="12" item="7"/>
          <tpl fld="4" item="0"/>
        </tpls>
      </m>
      <m>
        <tpls c="8">
          <tpl hier="1" item="6"/>
          <tpl hier="4" item="8"/>
          <tpl fld="3" item="25"/>
          <tpl fld="2" item="84"/>
          <tpl hier="9" item="1"/>
          <tpl hier="11" item="4"/>
          <tpl hier="12" item="7"/>
          <tpl fld="4" item="0"/>
        </tpls>
      </m>
      <m>
        <tpls c="8">
          <tpl hier="1" item="6"/>
          <tpl hier="4" item="8"/>
          <tpl fld="3" item="24"/>
          <tpl fld="2" item="84"/>
          <tpl hier="9" item="1"/>
          <tpl hier="11" item="4"/>
          <tpl hier="12" item="7"/>
          <tpl fld="4" item="0"/>
        </tpls>
      </m>
      <m>
        <tpls c="8">
          <tpl hier="1" item="6"/>
          <tpl hier="4" item="8"/>
          <tpl fld="3" item="23"/>
          <tpl fld="2" item="84"/>
          <tpl hier="9" item="1"/>
          <tpl hier="11" item="4"/>
          <tpl hier="12" item="7"/>
          <tpl fld="4" item="0"/>
        </tpls>
      </m>
      <m>
        <tpls c="8">
          <tpl hier="1" item="6"/>
          <tpl hier="4" item="8"/>
          <tpl fld="3" item="10"/>
          <tpl fld="2" item="70"/>
          <tpl hier="9" item="1"/>
          <tpl hier="11" item="4"/>
          <tpl hier="12" item="7"/>
          <tpl fld="4" item="0"/>
        </tpls>
      </m>
      <m>
        <tpls c="8">
          <tpl hier="1" item="6"/>
          <tpl hier="4" item="8"/>
          <tpl fld="3" item="12"/>
          <tpl fld="2" item="70"/>
          <tpl hier="9" item="1"/>
          <tpl hier="11" item="4"/>
          <tpl hier="12" item="7"/>
          <tpl fld="4" item="0"/>
        </tpls>
      </m>
      <m>
        <tpls c="8">
          <tpl hier="1" item="6"/>
          <tpl hier="4" item="8"/>
          <tpl fld="3" item="11"/>
          <tpl fld="2" item="70"/>
          <tpl hier="9" item="1"/>
          <tpl hier="11" item="4"/>
          <tpl hier="12" item="7"/>
          <tpl fld="4" item="0"/>
        </tpls>
      </m>
      <m>
        <tpls c="8">
          <tpl hier="1" item="6"/>
          <tpl hier="4" item="8"/>
          <tpl fld="3" item="9"/>
          <tpl fld="2" item="70"/>
          <tpl hier="9" item="1"/>
          <tpl hier="11" item="4"/>
          <tpl hier="12" item="7"/>
          <tpl fld="4" item="0"/>
        </tpls>
      </m>
      <m>
        <tpls c="8">
          <tpl hier="1" item="6"/>
          <tpl hier="4" item="8"/>
          <tpl fld="3" item="57"/>
          <tpl fld="2" item="72"/>
          <tpl hier="9" item="1"/>
          <tpl hier="11" item="4"/>
          <tpl hier="12" item="7"/>
          <tpl fld="4" item="0"/>
        </tpls>
      </m>
      <m>
        <tpls c="8">
          <tpl hier="1" item="6"/>
          <tpl hier="4" item="8"/>
          <tpl fld="3" item="3"/>
          <tpl fld="2" item="72"/>
          <tpl hier="9" item="1"/>
          <tpl hier="11" item="4"/>
          <tpl hier="12" item="7"/>
          <tpl fld="4" item="0"/>
        </tpls>
      </m>
      <m>
        <tpls c="8">
          <tpl hier="1" item="6"/>
          <tpl hier="4" item="8"/>
          <tpl fld="3" item="1"/>
          <tpl fld="2" item="72"/>
          <tpl hier="9" item="1"/>
          <tpl hier="11" item="4"/>
          <tpl hier="12" item="7"/>
          <tpl fld="4" item="0"/>
        </tpls>
      </m>
      <m>
        <tpls c="8">
          <tpl hier="1" item="6"/>
          <tpl hier="4" item="8"/>
          <tpl fld="3" item="20"/>
          <tpl fld="2" item="78"/>
          <tpl hier="9" item="1"/>
          <tpl hier="11" item="4"/>
          <tpl hier="12" item="7"/>
          <tpl fld="4" item="0"/>
        </tpls>
      </m>
      <m>
        <tpls c="8">
          <tpl hier="1" item="6"/>
          <tpl hier="4" item="8"/>
          <tpl fld="3" item="51"/>
          <tpl fld="2" item="78"/>
          <tpl hier="9" item="1"/>
          <tpl hier="11" item="4"/>
          <tpl hier="12" item="7"/>
          <tpl fld="4" item="0"/>
        </tpls>
      </m>
      <m>
        <tpls c="8">
          <tpl hier="1" item="6"/>
          <tpl hier="4" item="8"/>
          <tpl fld="3" item="38"/>
          <tpl fld="2" item="78"/>
          <tpl hier="9" item="1"/>
          <tpl hier="11" item="4"/>
          <tpl hier="12" item="7"/>
          <tpl fld="4" item="0"/>
        </tpls>
      </m>
      <m>
        <tpls c="8">
          <tpl hier="1" item="6"/>
          <tpl hier="4" item="8"/>
          <tpl fld="3" item="44"/>
          <tpl fld="2" item="73"/>
          <tpl hier="9" item="1"/>
          <tpl hier="11" item="4"/>
          <tpl hier="12" item="7"/>
          <tpl fld="4" item="0"/>
        </tpls>
      </m>
      <m>
        <tpls c="8">
          <tpl hier="1" item="6"/>
          <tpl hier="4" item="8"/>
          <tpl fld="3" item="43"/>
          <tpl fld="2" item="73"/>
          <tpl hier="9" item="1"/>
          <tpl hier="11" item="4"/>
          <tpl hier="12" item="7"/>
          <tpl fld="4" item="0"/>
        </tpls>
      </m>
      <m>
        <tpls c="8">
          <tpl hier="1" item="6"/>
          <tpl hier="4" item="8"/>
          <tpl fld="3" item="42"/>
          <tpl fld="2" item="73"/>
          <tpl hier="9" item="1"/>
          <tpl hier="11" item="4"/>
          <tpl hier="12" item="7"/>
          <tpl fld="4" item="0"/>
        </tpls>
      </m>
      <m>
        <tpls c="8">
          <tpl hier="1" item="6"/>
          <tpl hier="4" item="8"/>
          <tpl fld="3" item="41"/>
          <tpl fld="2" item="73"/>
          <tpl hier="9" item="1"/>
          <tpl hier="11" item="4"/>
          <tpl hier="12" item="7"/>
          <tpl fld="4" item="0"/>
        </tpls>
      </m>
      <m>
        <tpls c="8">
          <tpl hier="1" item="6"/>
          <tpl hier="4" item="8"/>
          <tpl fld="3" item="32"/>
          <tpl fld="2" item="69"/>
          <tpl hier="9" item="1"/>
          <tpl hier="11" item="4"/>
          <tpl hier="12" item="7"/>
          <tpl fld="4" item="0"/>
        </tpls>
      </m>
      <m>
        <tpls c="8">
          <tpl hier="1" item="6"/>
          <tpl hier="4" item="8"/>
          <tpl fld="3" item="31"/>
          <tpl fld="2" item="69"/>
          <tpl hier="9" item="1"/>
          <tpl hier="11" item="4"/>
          <tpl hier="12" item="7"/>
          <tpl fld="4" item="0"/>
        </tpls>
      </m>
      <m>
        <tpls c="8">
          <tpl hier="1" item="6"/>
          <tpl hier="4" item="8"/>
          <tpl fld="3" item="30"/>
          <tpl fld="2" item="69"/>
          <tpl hier="9" item="1"/>
          <tpl hier="11" item="4"/>
          <tpl hier="12" item="7"/>
          <tpl fld="4" item="0"/>
        </tpls>
      </m>
      <m>
        <tpls c="8">
          <tpl hier="1" item="6"/>
          <tpl hier="4" item="8"/>
          <tpl fld="3" item="29"/>
          <tpl fld="2" item="69"/>
          <tpl hier="9" item="1"/>
          <tpl hier="11" item="4"/>
          <tpl hier="12" item="7"/>
          <tpl fld="4" item="0"/>
        </tpls>
      </m>
      <m>
        <tpls c="8">
          <tpl hier="1" item="6"/>
          <tpl hier="4" item="8"/>
          <tpl fld="3" item="16"/>
          <tpl fld="2" item="66"/>
          <tpl hier="9" item="1"/>
          <tpl hier="11" item="4"/>
          <tpl hier="12" item="7"/>
          <tpl fld="4" item="0"/>
        </tpls>
      </m>
      <m>
        <tpls c="8">
          <tpl hier="1" item="6"/>
          <tpl hier="4" item="8"/>
          <tpl fld="3" item="15"/>
          <tpl fld="2" item="66"/>
          <tpl hier="9" item="1"/>
          <tpl hier="11" item="4"/>
          <tpl hier="12" item="7"/>
          <tpl fld="4" item="0"/>
        </tpls>
      </m>
      <m>
        <tpls c="8">
          <tpl hier="1" item="6"/>
          <tpl hier="4" item="8"/>
          <tpl fld="3" item="14"/>
          <tpl fld="2" item="66"/>
          <tpl hier="9" item="1"/>
          <tpl hier="11" item="4"/>
          <tpl hier="12" item="7"/>
          <tpl fld="4" item="0"/>
        </tpls>
      </m>
      <m>
        <tpls c="8">
          <tpl hier="1" item="6"/>
          <tpl hier="4" item="8"/>
          <tpl fld="3" item="13"/>
          <tpl fld="2" item="66"/>
          <tpl hier="9" item="1"/>
          <tpl hier="11" item="4"/>
          <tpl hier="12" item="7"/>
          <tpl fld="4" item="0"/>
        </tpls>
      </m>
      <m>
        <tpls c="8">
          <tpl hier="1" item="6"/>
          <tpl hier="4" item="8"/>
          <tpl fld="3" item="4"/>
          <tpl fld="2" item="48"/>
          <tpl hier="9" item="1"/>
          <tpl hier="11" item="4"/>
          <tpl hier="12" item="7"/>
          <tpl fld="4" item="0"/>
        </tpls>
      </m>
      <m>
        <tpls c="8">
          <tpl hier="1" item="6"/>
          <tpl hier="4" item="8"/>
          <tpl fld="3" item="58"/>
          <tpl fld="2" item="48"/>
          <tpl hier="9" item="1"/>
          <tpl hier="11" item="4"/>
          <tpl hier="12" item="7"/>
          <tpl fld="4" item="0"/>
        </tpls>
      </m>
      <m>
        <tpls c="8">
          <tpl hier="1" item="6"/>
          <tpl hier="4" item="8"/>
          <tpl fld="3" item="2"/>
          <tpl fld="2" item="48"/>
          <tpl hier="9" item="1"/>
          <tpl hier="11" item="4"/>
          <tpl hier="12" item="7"/>
          <tpl fld="4" item="0"/>
        </tpls>
      </m>
      <m>
        <tpls c="8">
          <tpl hier="1" item="6"/>
          <tpl hier="4" item="8"/>
          <tpl fld="3" item="46"/>
          <tpl fld="2" item="53"/>
          <tpl hier="9" item="1"/>
          <tpl hier="11" item="4"/>
          <tpl hier="12" item="7"/>
          <tpl fld="4" item="0"/>
        </tpls>
      </m>
      <m>
        <tpls c="8">
          <tpl hier="1" item="6"/>
          <tpl hier="4" item="8"/>
          <tpl fld="3" item="28"/>
          <tpl fld="2" item="53"/>
          <tpl hier="9" item="1"/>
          <tpl hier="11" item="4"/>
          <tpl hier="12" item="7"/>
          <tpl fld="4" item="0"/>
        </tpls>
      </m>
      <m>
        <tpls c="8">
          <tpl hier="1" item="6"/>
          <tpl hier="4" item="8"/>
          <tpl fld="3" item="23"/>
          <tpl fld="2" item="53"/>
          <tpl hier="9" item="1"/>
          <tpl hier="11" item="4"/>
          <tpl hier="12" item="7"/>
          <tpl fld="4" item="0"/>
        </tpls>
      </m>
      <m>
        <tpls c="8">
          <tpl hier="1" item="6"/>
          <tpl hier="4" item="8"/>
          <tpl fld="3" item="56"/>
          <tpl fld="2" item="57"/>
          <tpl hier="9" item="1"/>
          <tpl hier="11" item="4"/>
          <tpl hier="12" item="7"/>
          <tpl fld="4" item="0"/>
        </tpls>
      </m>
      <m>
        <tpls c="8">
          <tpl hier="1" item="6"/>
          <tpl hier="4" item="8"/>
          <tpl fld="3" item="26"/>
          <tpl fld="2" item="79"/>
          <tpl hier="9" item="1"/>
          <tpl hier="11" item="4"/>
          <tpl hier="12" item="7"/>
          <tpl fld="4" item="0"/>
        </tpls>
      </m>
      <m>
        <tpls c="8">
          <tpl hier="1" item="6"/>
          <tpl hier="4" item="8"/>
          <tpl fld="3" item="57"/>
          <tpl fld="2" item="51"/>
          <tpl hier="9" item="1"/>
          <tpl hier="11" item="4"/>
          <tpl hier="12" item="7"/>
          <tpl fld="4" item="0"/>
        </tpls>
      </m>
      <m>
        <tpls c="8">
          <tpl hier="1" item="6"/>
          <tpl hier="4" item="8"/>
          <tpl fld="3" item="36"/>
          <tpl fld="1" item="1"/>
          <tpl hier="9" item="1"/>
          <tpl hier="11" item="4"/>
          <tpl hier="12" item="7"/>
          <tpl fld="4" item="0"/>
        </tpls>
      </m>
      <m>
        <tpls c="8">
          <tpl hier="1" item="6"/>
          <tpl hier="4" item="8"/>
          <tpl fld="3" item="7"/>
          <tpl fld="2" item="63"/>
          <tpl hier="9" item="1"/>
          <tpl hier="11" item="4"/>
          <tpl hier="12" item="7"/>
          <tpl fld="4" item="0"/>
        </tpls>
      </m>
      <m>
        <tpls c="8">
          <tpl hier="1" item="6"/>
          <tpl hier="4" item="8"/>
          <tpl fld="3" item="50"/>
          <tpl fld="2" item="47"/>
          <tpl hier="9" item="1"/>
          <tpl hier="11" item="4"/>
          <tpl hier="12" item="7"/>
          <tpl fld="4" item="0"/>
        </tpls>
      </m>
      <m>
        <tpls c="8">
          <tpl hier="1" item="6"/>
          <tpl hier="4" item="8"/>
          <tpl fld="3" item="24"/>
          <tpl fld="2" item="56"/>
          <tpl hier="9" item="1"/>
          <tpl hier="11" item="4"/>
          <tpl hier="12" item="7"/>
          <tpl fld="4" item="0"/>
        </tpls>
      </m>
      <m>
        <tpls c="8">
          <tpl hier="1" item="6"/>
          <tpl hier="4" item="8"/>
          <tpl fld="3" item="1"/>
          <tpl fld="2" item="55"/>
          <tpl hier="9" item="1"/>
          <tpl hier="11" item="4"/>
          <tpl hier="12" item="7"/>
          <tpl fld="4" item="0"/>
        </tpls>
      </m>
      <m>
        <tpls c="8">
          <tpl hier="1" item="6"/>
          <tpl hier="4" item="8"/>
          <tpl fld="3" item="41"/>
          <tpl fld="2" item="62"/>
          <tpl hier="9" item="1"/>
          <tpl hier="11" item="4"/>
          <tpl hier="12" item="7"/>
          <tpl fld="4" item="0"/>
        </tpls>
      </m>
      <m>
        <tpls c="8">
          <tpl hier="1" item="6"/>
          <tpl hier="4" item="8"/>
          <tpl fld="3" item="13"/>
          <tpl fld="2" item="28"/>
          <tpl hier="9" item="1"/>
          <tpl hier="11" item="4"/>
          <tpl hier="12" item="7"/>
          <tpl fld="4" item="0"/>
        </tpls>
      </m>
      <m>
        <tpls c="8">
          <tpl hier="1" item="6"/>
          <tpl hier="4" item="8"/>
          <tpl fld="3" item="48"/>
          <tpl fld="2" item="54"/>
          <tpl hier="9" item="1"/>
          <tpl hier="11" item="4"/>
          <tpl hier="12" item="7"/>
          <tpl fld="4" item="0"/>
        </tpls>
      </m>
      <m>
        <tpls c="8">
          <tpl hier="1" item="6"/>
          <tpl hier="4" item="8"/>
          <tpl fld="3" item="57"/>
          <tpl fld="2" item="65"/>
          <tpl hier="9" item="1"/>
          <tpl hier="11" item="4"/>
          <tpl hier="12" item="7"/>
          <tpl fld="4" item="0"/>
        </tpls>
      </m>
      <m>
        <tpls c="8">
          <tpl hier="1" item="6"/>
          <tpl hier="4" item="8"/>
          <tpl fld="3" item="11"/>
          <tpl fld="2" item="34"/>
          <tpl hier="9" item="1"/>
          <tpl hier="11" item="4"/>
          <tpl hier="12" item="7"/>
          <tpl fld="4" item="0"/>
        </tpls>
      </m>
      <m>
        <tpls c="8">
          <tpl hier="1" item="6"/>
          <tpl hier="4" item="8"/>
          <tpl fld="3" item="56"/>
          <tpl fld="2" item="9"/>
          <tpl hier="9" item="1"/>
          <tpl hier="11" item="4"/>
          <tpl hier="12" item="7"/>
          <tpl fld="4" item="0"/>
        </tpls>
      </m>
      <m>
        <tpls c="8">
          <tpl hier="1" item="6"/>
          <tpl hier="4" item="8"/>
          <tpl fld="3" item="31"/>
          <tpl fld="2" item="71"/>
          <tpl hier="9" item="1"/>
          <tpl hier="11" item="4"/>
          <tpl hier="12" item="7"/>
          <tpl fld="4" item="0"/>
        </tpls>
      </m>
      <m>
        <tpls c="8">
          <tpl hier="1" item="6"/>
          <tpl hier="4" item="8"/>
          <tpl fld="3" item="30"/>
          <tpl fld="2" item="71"/>
          <tpl hier="9" item="1"/>
          <tpl hier="11" item="4"/>
          <tpl hier="12" item="7"/>
          <tpl fld="4" item="0"/>
        </tpls>
      </m>
      <m>
        <tpls c="8">
          <tpl hier="1" item="6"/>
          <tpl hier="4" item="8"/>
          <tpl fld="3" item="16"/>
          <tpl fld="2" item="74"/>
          <tpl hier="9" item="1"/>
          <tpl hier="11" item="4"/>
          <tpl hier="12" item="7"/>
          <tpl fld="4" item="0"/>
        </tpls>
      </m>
      <m>
        <tpls c="8">
          <tpl hier="1" item="6"/>
          <tpl hier="4" item="8"/>
          <tpl fld="3" item="15"/>
          <tpl fld="2" item="74"/>
          <tpl hier="9" item="1"/>
          <tpl hier="11" item="4"/>
          <tpl hier="12" item="7"/>
          <tpl fld="4" item="0"/>
        </tpls>
      </m>
      <m>
        <tpls c="8">
          <tpl hier="1" item="6"/>
          <tpl hier="4" item="8"/>
          <tpl fld="3" item="14"/>
          <tpl fld="2" item="74"/>
          <tpl hier="9" item="1"/>
          <tpl hier="11" item="4"/>
          <tpl hier="12" item="7"/>
          <tpl fld="4" item="0"/>
        </tpls>
      </m>
      <m>
        <tpls c="8">
          <tpl hier="1" item="6"/>
          <tpl hier="4" item="8"/>
          <tpl fld="3" item="13"/>
          <tpl fld="2" item="74"/>
          <tpl hier="9" item="1"/>
          <tpl hier="11" item="4"/>
          <tpl hier="12" item="7"/>
          <tpl fld="4" item="0"/>
        </tpls>
      </m>
      <m>
        <tpls c="8">
          <tpl hier="1" item="6"/>
          <tpl hier="4" item="8"/>
          <tpl fld="3" item="4"/>
          <tpl fld="2" item="76"/>
          <tpl hier="9" item="1"/>
          <tpl hier="11" item="4"/>
          <tpl hier="12" item="7"/>
          <tpl fld="4" item="0"/>
        </tpls>
      </m>
      <m>
        <tpls c="8">
          <tpl hier="1" item="6"/>
          <tpl hier="4" item="8"/>
          <tpl fld="3" item="58"/>
          <tpl fld="2" item="76"/>
          <tpl hier="9" item="1"/>
          <tpl hier="11" item="4"/>
          <tpl hier="12" item="7"/>
          <tpl fld="4" item="0"/>
        </tpls>
      </m>
      <m>
        <tpls c="8">
          <tpl hier="1" item="6"/>
          <tpl hier="4" item="8"/>
          <tpl fld="3" item="2"/>
          <tpl fld="2" item="76"/>
          <tpl hier="9" item="1"/>
          <tpl hier="11" item="4"/>
          <tpl hier="12" item="7"/>
          <tpl fld="4" item="0"/>
        </tpls>
      </m>
      <m>
        <tpls c="8">
          <tpl hier="1" item="6"/>
          <tpl hier="4" item="8"/>
          <tpl fld="3" item="54"/>
          <tpl fld="2" item="83"/>
          <tpl hier="9" item="1"/>
          <tpl hier="11" item="4"/>
          <tpl hier="12" item="7"/>
          <tpl fld="4" item="0"/>
        </tpls>
      </m>
      <m>
        <tpls c="8">
          <tpl hier="1" item="6"/>
          <tpl hier="4" item="8"/>
          <tpl fld="3" item="53"/>
          <tpl fld="2" item="83"/>
          <tpl hier="9" item="1"/>
          <tpl hier="11" item="4"/>
          <tpl hier="12" item="7"/>
          <tpl fld="4" item="0"/>
        </tpls>
      </m>
      <m>
        <tpls c="8">
          <tpl hier="1" item="6"/>
          <tpl hier="4" item="8"/>
          <tpl fld="3" item="52"/>
          <tpl fld="2" item="83"/>
          <tpl hier="9" item="1"/>
          <tpl hier="11" item="4"/>
          <tpl hier="12" item="7"/>
          <tpl fld="4" item="0"/>
        </tpls>
      </m>
      <m>
        <tpls c="8">
          <tpl hier="1" item="6"/>
          <tpl hier="4" item="8"/>
          <tpl fld="3" item="48"/>
          <tpl fld="2" item="75"/>
          <tpl hier="9" item="1"/>
          <tpl hier="11" item="4"/>
          <tpl hier="12" item="7"/>
          <tpl fld="4" item="0"/>
        </tpls>
      </m>
      <m>
        <tpls c="8">
          <tpl hier="1" item="6"/>
          <tpl hier="4" item="8"/>
          <tpl fld="3" item="46"/>
          <tpl fld="2" item="75"/>
          <tpl hier="9" item="1"/>
          <tpl hier="11" item="4"/>
          <tpl hier="12" item="7"/>
          <tpl fld="4" item="0"/>
        </tpls>
      </m>
      <m>
        <tpls c="8">
          <tpl hier="1" item="6"/>
          <tpl hier="4" item="8"/>
          <tpl fld="3" item="45"/>
          <tpl fld="2" item="75"/>
          <tpl hier="9" item="1"/>
          <tpl hier="11" item="4"/>
          <tpl hier="12" item="7"/>
          <tpl fld="4" item="0"/>
        </tpls>
      </m>
      <m>
        <tpls c="8">
          <tpl hier="1" item="6"/>
          <tpl hier="4" item="8"/>
          <tpl fld="3" item="47"/>
          <tpl fld="2" item="75"/>
          <tpl hier="9" item="1"/>
          <tpl hier="11" item="4"/>
          <tpl hier="12" item="7"/>
          <tpl fld="4" item="0"/>
        </tpls>
      </m>
      <m>
        <tpls c="8">
          <tpl hier="1" item="6"/>
          <tpl hier="4" item="8"/>
          <tpl fld="3" item="34"/>
          <tpl fld="2" item="80"/>
          <tpl hier="9" item="1"/>
          <tpl hier="11" item="4"/>
          <tpl hier="12" item="7"/>
          <tpl fld="4" item="0"/>
        </tpls>
      </m>
      <m>
        <tpls c="8">
          <tpl hier="1" item="6"/>
          <tpl hier="4" item="8"/>
          <tpl fld="3" item="36"/>
          <tpl fld="2" item="80"/>
          <tpl hier="9" item="1"/>
          <tpl hier="11" item="4"/>
          <tpl hier="12" item="7"/>
          <tpl fld="4" item="0"/>
        </tpls>
      </m>
      <m>
        <tpls c="8">
          <tpl hier="1" item="6"/>
          <tpl hier="4" item="8"/>
          <tpl fld="3" item="27"/>
          <tpl fld="2" item="80"/>
          <tpl hier="9" item="1"/>
          <tpl hier="11" item="4"/>
          <tpl hier="12" item="7"/>
          <tpl fld="4" item="0"/>
        </tpls>
      </m>
      <m>
        <tpls c="8">
          <tpl hier="1" item="6"/>
          <tpl hier="4" item="8"/>
          <tpl fld="3" item="33"/>
          <tpl fld="2" item="80"/>
          <tpl hier="9" item="1"/>
          <tpl hier="11" item="4"/>
          <tpl hier="12" item="7"/>
          <tpl fld="4" item="0"/>
        </tpls>
      </m>
      <m>
        <tpls c="8">
          <tpl hier="1" item="6"/>
          <tpl hier="4" item="8"/>
          <tpl fld="3" item="18"/>
          <tpl fld="2" item="84"/>
          <tpl hier="9" item="1"/>
          <tpl hier="11" item="4"/>
          <tpl hier="12" item="7"/>
          <tpl fld="4" item="0"/>
        </tpls>
      </m>
      <m>
        <tpls c="8">
          <tpl hier="1" item="6"/>
          <tpl hier="4" item="8"/>
          <tpl fld="3" item="22"/>
          <tpl fld="2" item="84"/>
          <tpl hier="9" item="1"/>
          <tpl hier="11" item="4"/>
          <tpl hier="12" item="7"/>
          <tpl fld="4" item="0"/>
        </tpls>
      </m>
      <m>
        <tpls c="8">
          <tpl hier="1" item="6"/>
          <tpl hier="4" item="8"/>
          <tpl fld="3" item="17"/>
          <tpl fld="2" item="84"/>
          <tpl hier="9" item="1"/>
          <tpl hier="11" item="4"/>
          <tpl hier="12" item="7"/>
          <tpl fld="4" item="0"/>
        </tpls>
      </m>
      <m>
        <tpls c="8">
          <tpl hier="1" item="6"/>
          <tpl hier="4" item="8"/>
          <tpl fld="3" item="21"/>
          <tpl fld="2" item="84"/>
          <tpl hier="9" item="1"/>
          <tpl hier="11" item="4"/>
          <tpl hier="12" item="7"/>
          <tpl fld="4" item="0"/>
        </tpls>
      </m>
      <m>
        <tpls c="8">
          <tpl hier="1" item="6"/>
          <tpl hier="4" item="8"/>
          <tpl fld="3" item="8"/>
          <tpl fld="2" item="70"/>
          <tpl hier="9" item="1"/>
          <tpl hier="11" item="4"/>
          <tpl hier="12" item="7"/>
          <tpl fld="4" item="0"/>
        </tpls>
      </m>
      <m>
        <tpls c="8">
          <tpl hier="1" item="6"/>
          <tpl hier="4" item="8"/>
          <tpl fld="3" item="7"/>
          <tpl fld="2" item="70"/>
          <tpl hier="9" item="1"/>
          <tpl hier="11" item="4"/>
          <tpl hier="12" item="7"/>
          <tpl fld="4" item="0"/>
        </tpls>
      </m>
      <m>
        <tpls c="8">
          <tpl hier="1" item="6"/>
          <tpl hier="4" item="8"/>
          <tpl fld="3" item="6"/>
          <tpl fld="2" item="70"/>
          <tpl hier="9" item="1"/>
          <tpl hier="11" item="4"/>
          <tpl hier="12" item="7"/>
          <tpl fld="4" item="0"/>
        </tpls>
      </m>
      <m>
        <tpls c="8">
          <tpl hier="1" item="6"/>
          <tpl hier="4" item="8"/>
          <tpl fld="3" item="5"/>
          <tpl fld="2" item="70"/>
          <tpl hier="9" item="1"/>
          <tpl hier="11" item="4"/>
          <tpl hier="12" item="7"/>
          <tpl fld="4" item="0"/>
        </tpls>
      </m>
      <m>
        <tpls c="8">
          <tpl hier="1" item="6"/>
          <tpl hier="4" item="8"/>
          <tpl fld="3" item="56"/>
          <tpl fld="2" item="72"/>
          <tpl hier="9" item="1"/>
          <tpl hier="11" item="4"/>
          <tpl hier="12" item="7"/>
          <tpl fld="4" item="0"/>
        </tpls>
      </m>
      <m>
        <tpls c="8">
          <tpl hier="1" item="6"/>
          <tpl hier="4" item="8"/>
          <tpl fld="3" item="0"/>
          <tpl fld="2" item="72"/>
          <tpl hier="9" item="1"/>
          <tpl hier="11" item="4"/>
          <tpl hier="12" item="7"/>
          <tpl fld="4" item="0"/>
        </tpls>
      </m>
      <m>
        <tpls c="8">
          <tpl hier="1" item="6"/>
          <tpl hier="4" item="8"/>
          <tpl fld="3" item="55"/>
          <tpl fld="2" item="72"/>
          <tpl hier="9" item="1"/>
          <tpl hier="11" item="4"/>
          <tpl hier="12" item="7"/>
          <tpl fld="4" item="0"/>
        </tpls>
      </m>
      <m>
        <tpls c="8">
          <tpl hier="1" item="6"/>
          <tpl hier="4" item="8"/>
          <tpl fld="3" item="35"/>
          <tpl fld="2" item="78"/>
          <tpl hier="9" item="1"/>
          <tpl hier="11" item="4"/>
          <tpl hier="12" item="7"/>
          <tpl fld="4" item="0"/>
        </tpls>
      </m>
      <m>
        <tpls c="8">
          <tpl hier="1" item="6"/>
          <tpl hier="4" item="8"/>
          <tpl fld="3" item="40"/>
          <tpl fld="2" item="78"/>
          <tpl hier="9" item="1"/>
          <tpl hier="11" item="4"/>
          <tpl hier="12" item="7"/>
          <tpl fld="4" item="0"/>
        </tpls>
      </m>
      <m>
        <tpls c="8">
          <tpl hier="1" item="6"/>
          <tpl hier="4" item="8"/>
          <tpl fld="3" item="50"/>
          <tpl fld="2" item="78"/>
          <tpl hier="9" item="1"/>
          <tpl hier="11" item="4"/>
          <tpl hier="12" item="7"/>
          <tpl fld="4" item="0"/>
        </tpls>
      </m>
      <m>
        <tpls c="8">
          <tpl hier="1" item="6"/>
          <tpl hier="4" item="8"/>
          <tpl fld="3" item="49"/>
          <tpl fld="2" item="78"/>
          <tpl hier="9" item="1"/>
          <tpl hier="11" item="4"/>
          <tpl hier="12" item="7"/>
          <tpl fld="4" item="0"/>
        </tpls>
      </m>
      <m>
        <tpls c="8">
          <tpl hier="1" item="6"/>
          <tpl hier="4" item="8"/>
          <tpl fld="3" item="37"/>
          <tpl fld="2" item="73"/>
          <tpl hier="9" item="1"/>
          <tpl hier="11" item="4"/>
          <tpl hier="12" item="7"/>
          <tpl fld="4" item="0"/>
        </tpls>
      </m>
      <m>
        <tpls c="8">
          <tpl hier="1" item="6"/>
          <tpl hier="4" item="8"/>
          <tpl fld="3" item="39"/>
          <tpl fld="2" item="73"/>
          <tpl hier="9" item="1"/>
          <tpl hier="11" item="4"/>
          <tpl hier="12" item="7"/>
          <tpl fld="4" item="0"/>
        </tpls>
      </m>
      <m>
        <tpls c="8">
          <tpl hier="1" item="6"/>
          <tpl hier="4" item="8"/>
          <tpl fld="3" item="28"/>
          <tpl fld="2" item="73"/>
          <tpl hier="9" item="1"/>
          <tpl hier="11" item="4"/>
          <tpl hier="12" item="7"/>
          <tpl fld="4" item="0"/>
        </tpls>
      </m>
      <m>
        <tpls c="8">
          <tpl hier="1" item="6"/>
          <tpl hier="4" item="8"/>
          <tpl fld="3" item="19"/>
          <tpl fld="2" item="73"/>
          <tpl hier="9" item="1"/>
          <tpl hier="11" item="4"/>
          <tpl hier="12" item="7"/>
          <tpl fld="4" item="0"/>
        </tpls>
      </m>
      <m>
        <tpls c="8">
          <tpl hier="1" item="6"/>
          <tpl hier="4" item="8"/>
          <tpl fld="3" item="26"/>
          <tpl fld="2" item="69"/>
          <tpl hier="9" item="1"/>
          <tpl hier="11" item="4"/>
          <tpl hier="12" item="7"/>
          <tpl fld="4" item="0"/>
        </tpls>
      </m>
      <m>
        <tpls c="8">
          <tpl hier="1" item="6"/>
          <tpl hier="4" item="8"/>
          <tpl fld="3" item="25"/>
          <tpl fld="2" item="69"/>
          <tpl hier="9" item="1"/>
          <tpl hier="11" item="4"/>
          <tpl hier="12" item="7"/>
          <tpl fld="4" item="0"/>
        </tpls>
      </m>
      <m>
        <tpls c="8">
          <tpl hier="1" item="6"/>
          <tpl hier="4" item="8"/>
          <tpl fld="3" item="24"/>
          <tpl fld="2" item="69"/>
          <tpl hier="9" item="1"/>
          <tpl hier="11" item="4"/>
          <tpl hier="12" item="7"/>
          <tpl fld="4" item="0"/>
        </tpls>
      </m>
      <m>
        <tpls c="8">
          <tpl hier="1" item="6"/>
          <tpl hier="4" item="8"/>
          <tpl fld="3" item="23"/>
          <tpl fld="2" item="69"/>
          <tpl hier="9" item="1"/>
          <tpl hier="11" item="4"/>
          <tpl hier="12" item="7"/>
          <tpl fld="4" item="0"/>
        </tpls>
      </m>
      <m>
        <tpls c="8">
          <tpl hier="1" item="6"/>
          <tpl hier="4" item="8"/>
          <tpl fld="3" item="10"/>
          <tpl fld="2" item="66"/>
          <tpl hier="9" item="1"/>
          <tpl hier="11" item="4"/>
          <tpl hier="12" item="7"/>
          <tpl fld="4" item="0"/>
        </tpls>
      </m>
      <m>
        <tpls c="8">
          <tpl hier="1" item="6"/>
          <tpl hier="4" item="8"/>
          <tpl fld="3" item="12"/>
          <tpl fld="2" item="66"/>
          <tpl hier="9" item="1"/>
          <tpl hier="11" item="4"/>
          <tpl hier="12" item="7"/>
          <tpl fld="4" item="0"/>
        </tpls>
      </m>
      <m>
        <tpls c="8">
          <tpl hier="1" item="6"/>
          <tpl hier="4" item="8"/>
          <tpl fld="3" item="11"/>
          <tpl fld="2" item="66"/>
          <tpl hier="9" item="1"/>
          <tpl hier="11" item="4"/>
          <tpl hier="12" item="7"/>
          <tpl fld="4" item="0"/>
        </tpls>
      </m>
      <m>
        <tpls c="8">
          <tpl hier="1" item="6"/>
          <tpl hier="4" item="8"/>
          <tpl fld="3" item="9"/>
          <tpl fld="2" item="66"/>
          <tpl hier="9" item="1"/>
          <tpl hier="11" item="4"/>
          <tpl hier="12" item="7"/>
          <tpl fld="4" item="0"/>
        </tpls>
      </m>
      <m>
        <tpls c="8">
          <tpl hier="1" item="6"/>
          <tpl hier="4" item="8"/>
          <tpl fld="3" item="57"/>
          <tpl fld="2" item="48"/>
          <tpl hier="9" item="1"/>
          <tpl hier="11" item="4"/>
          <tpl hier="12" item="7"/>
          <tpl fld="4" item="0"/>
        </tpls>
      </m>
      <m>
        <tpls c="8">
          <tpl hier="1" item="6"/>
          <tpl hier="4" item="8"/>
          <tpl fld="3" item="3"/>
          <tpl fld="2" item="48"/>
          <tpl hier="9" item="1"/>
          <tpl hier="11" item="4"/>
          <tpl hier="12" item="7"/>
          <tpl fld="4" item="0"/>
        </tpls>
      </m>
      <m>
        <tpls c="8">
          <tpl hier="1" item="6"/>
          <tpl hier="4" item="8"/>
          <tpl fld="3" item="1"/>
          <tpl fld="2" item="48"/>
          <tpl hier="9" item="1"/>
          <tpl hier="11" item="4"/>
          <tpl hier="12" item="7"/>
          <tpl fld="4" item="0"/>
        </tpls>
      </m>
      <m>
        <tpls c="8">
          <tpl hier="1" item="6"/>
          <tpl hier="4" item="8"/>
          <tpl fld="3" item="35"/>
          <tpl fld="2" item="53"/>
          <tpl hier="9" item="1"/>
          <tpl hier="11" item="4"/>
          <tpl hier="12" item="7"/>
          <tpl fld="4" item="0"/>
        </tpls>
      </m>
      <m>
        <tpls c="8">
          <tpl hier="1" item="6"/>
          <tpl hier="4" item="8"/>
          <tpl fld="3" item="43"/>
          <tpl fld="2" item="53"/>
          <tpl hier="9" item="1"/>
          <tpl hier="11" item="4"/>
          <tpl hier="12" item="7"/>
          <tpl fld="4" item="0"/>
        </tpls>
      </m>
      <m>
        <tpls c="8">
          <tpl hier="1" item="6"/>
          <tpl hier="4" item="8"/>
          <tpl fld="3" item="30"/>
          <tpl fld="2" item="53"/>
          <tpl hier="9" item="1"/>
          <tpl hier="11" item="4"/>
          <tpl hier="12" item="7"/>
          <tpl fld="4" item="0"/>
        </tpls>
      </m>
      <m>
        <tpls c="8">
          <tpl hier="1" item="6"/>
          <tpl hier="4" item="8"/>
          <tpl fld="3" item="21"/>
          <tpl fld="2" item="53"/>
          <tpl hier="9" item="1"/>
          <tpl hier="11" item="4"/>
          <tpl hier="12" item="7"/>
          <tpl fld="4" item="0"/>
        </tpls>
      </m>
      <m>
        <tpls c="8">
          <tpl hier="1" item="6"/>
          <tpl hier="4" item="8"/>
          <tpl fld="3" item="40"/>
          <tpl fld="2" item="57"/>
          <tpl hier="9" item="1"/>
          <tpl hier="11" item="4"/>
          <tpl hier="12" item="7"/>
          <tpl fld="4" item="0"/>
        </tpls>
      </m>
      <m>
        <tpls c="8">
          <tpl hier="1" item="6"/>
          <tpl hier="4" item="8"/>
          <tpl fld="3" item="16"/>
          <tpl fld="2" item="79"/>
          <tpl hier="9" item="1"/>
          <tpl hier="11" item="4"/>
          <tpl hier="12" item="7"/>
          <tpl fld="4" item="0"/>
        </tpls>
      </m>
      <m>
        <tpls c="8">
          <tpl hier="1" item="6"/>
          <tpl hier="4" item="8"/>
          <tpl fld="3" item="54"/>
          <tpl fld="2" item="51"/>
          <tpl hier="9" item="1"/>
          <tpl hier="11" item="4"/>
          <tpl hier="12" item="7"/>
          <tpl fld="4" item="0"/>
        </tpls>
      </m>
      <m>
        <tpls c="8">
          <tpl hier="1" item="6"/>
          <tpl hier="4" item="8"/>
          <tpl fld="3" item="25"/>
          <tpl fld="1" item="1"/>
          <tpl hier="9" item="1"/>
          <tpl hier="11" item="4"/>
          <tpl hier="12" item="7"/>
          <tpl fld="4" item="0"/>
        </tpls>
      </m>
      <m>
        <tpls c="8">
          <tpl hier="1" item="6"/>
          <tpl hier="4" item="8"/>
          <tpl fld="3" item="3"/>
          <tpl fld="2" item="63"/>
          <tpl hier="9" item="1"/>
          <tpl hier="11" item="4"/>
          <tpl hier="12" item="7"/>
          <tpl fld="4" item="0"/>
        </tpls>
      </m>
      <m>
        <tpls c="8">
          <tpl hier="1" item="6"/>
          <tpl hier="4" item="8"/>
          <tpl fld="3" item="42"/>
          <tpl fld="2" item="47"/>
          <tpl hier="9" item="1"/>
          <tpl hier="11" item="4"/>
          <tpl hier="12" item="7"/>
          <tpl fld="4" item="0"/>
        </tpls>
      </m>
      <m>
        <tpls c="8">
          <tpl hier="1" item="6"/>
          <tpl hier="4" item="8"/>
          <tpl fld="3" item="14"/>
          <tpl fld="2" item="56"/>
          <tpl hier="9" item="1"/>
          <tpl hier="11" item="4"/>
          <tpl hier="12" item="7"/>
          <tpl fld="4" item="0"/>
        </tpls>
      </m>
      <m>
        <tpls c="8">
          <tpl hier="1" item="6"/>
          <tpl hier="4" item="8"/>
          <tpl fld="3" item="52"/>
          <tpl fld="2" item="55"/>
          <tpl hier="9" item="1"/>
          <tpl hier="11" item="4"/>
          <tpl hier="12" item="7"/>
          <tpl fld="4" item="0"/>
        </tpls>
      </m>
      <m>
        <tpls c="8">
          <tpl hier="1" item="6"/>
          <tpl hier="4" item="8"/>
          <tpl fld="3" item="33"/>
          <tpl fld="2" item="62"/>
          <tpl hier="9" item="1"/>
          <tpl hier="11" item="4"/>
          <tpl hier="12" item="7"/>
          <tpl fld="4" item="0"/>
        </tpls>
      </m>
      <m>
        <tpls c="8">
          <tpl hier="1" item="6"/>
          <tpl hier="4" item="8"/>
          <tpl fld="3" item="5"/>
          <tpl fld="2" item="28"/>
          <tpl hier="9" item="1"/>
          <tpl hier="11" item="4"/>
          <tpl hier="12" item="7"/>
          <tpl fld="4" item="0"/>
        </tpls>
      </m>
      <m>
        <tpls c="8">
          <tpl hier="1" item="6"/>
          <tpl hier="4" item="8"/>
          <tpl fld="3" item="37"/>
          <tpl fld="2" item="54"/>
          <tpl hier="9" item="1"/>
          <tpl hier="11" item="4"/>
          <tpl hier="12" item="7"/>
          <tpl fld="4" item="0"/>
        </tpls>
      </m>
      <m>
        <tpls c="8">
          <tpl hier="1" item="6"/>
          <tpl hier="4" item="8"/>
          <tpl fld="3" item="20"/>
          <tpl fld="2" item="65"/>
          <tpl hier="9" item="1"/>
          <tpl hier="11" item="4"/>
          <tpl hier="12" item="7"/>
          <tpl fld="4" item="0"/>
        </tpls>
      </m>
      <m>
        <tpls c="8">
          <tpl hier="1" item="6"/>
          <tpl hier="4" item="8"/>
          <tpl fld="3" item="26"/>
          <tpl fld="2" item="64"/>
          <tpl hier="9" item="1"/>
          <tpl hier="11" item="4"/>
          <tpl hier="12" item="7"/>
          <tpl fld="4" item="0"/>
        </tpls>
      </m>
      <m>
        <tpls c="8">
          <tpl hier="1" item="6"/>
          <tpl hier="4" item="8"/>
          <tpl fld="3" item="32"/>
          <tpl fld="2" item="3"/>
          <tpl hier="9" item="1"/>
          <tpl hier="11" item="4"/>
          <tpl hier="12" item="7"/>
          <tpl fld="4" item="0"/>
        </tpls>
      </m>
      <m>
        <tpls c="8">
          <tpl hier="1" item="6"/>
          <tpl hier="4" item="8"/>
          <tpl fld="3" item="10"/>
          <tpl fld="2" item="74"/>
          <tpl hier="9" item="1"/>
          <tpl hier="11" item="4"/>
          <tpl hier="12" item="7"/>
          <tpl fld="4" item="0"/>
        </tpls>
      </m>
      <m>
        <tpls c="8">
          <tpl hier="1" item="6"/>
          <tpl hier="4" item="8"/>
          <tpl fld="3" item="12"/>
          <tpl fld="2" item="74"/>
          <tpl hier="9" item="1"/>
          <tpl hier="11" item="4"/>
          <tpl hier="12" item="7"/>
          <tpl fld="4" item="0"/>
        </tpls>
      </m>
      <m>
        <tpls c="8">
          <tpl hier="1" item="6"/>
          <tpl hier="4" item="8"/>
          <tpl fld="3" item="11"/>
          <tpl fld="2" item="74"/>
          <tpl hier="9" item="1"/>
          <tpl hier="11" item="4"/>
          <tpl hier="12" item="7"/>
          <tpl fld="4" item="0"/>
        </tpls>
      </m>
      <m>
        <tpls c="8">
          <tpl hier="1" item="6"/>
          <tpl hier="4" item="8"/>
          <tpl fld="3" item="9"/>
          <tpl fld="2" item="74"/>
          <tpl hier="9" item="1"/>
          <tpl hier="11" item="4"/>
          <tpl hier="12" item="7"/>
          <tpl fld="4" item="0"/>
        </tpls>
      </m>
      <m>
        <tpls c="8">
          <tpl hier="1" item="6"/>
          <tpl hier="4" item="8"/>
          <tpl fld="3" item="57"/>
          <tpl fld="2" item="76"/>
          <tpl hier="9" item="1"/>
          <tpl hier="11" item="4"/>
          <tpl hier="12" item="7"/>
          <tpl fld="4" item="0"/>
        </tpls>
      </m>
      <m>
        <tpls c="8">
          <tpl hier="1" item="6"/>
          <tpl hier="4" item="8"/>
          <tpl fld="3" item="3"/>
          <tpl fld="2" item="76"/>
          <tpl hier="9" item="1"/>
          <tpl hier="11" item="4"/>
          <tpl hier="12" item="7"/>
          <tpl fld="4" item="0"/>
        </tpls>
      </m>
      <m>
        <tpls c="8">
          <tpl hier="1" item="6"/>
          <tpl hier="4" item="8"/>
          <tpl fld="3" item="1"/>
          <tpl fld="2" item="76"/>
          <tpl hier="9" item="1"/>
          <tpl hier="11" item="4"/>
          <tpl hier="12" item="7"/>
          <tpl fld="4" item="0"/>
        </tpls>
      </m>
      <m>
        <tpls c="8">
          <tpl hier="1" item="6"/>
          <tpl hier="4" item="8"/>
          <tpl fld="3" item="20"/>
          <tpl fld="2" item="83"/>
          <tpl hier="9" item="1"/>
          <tpl hier="11" item="4"/>
          <tpl hier="12" item="7"/>
          <tpl fld="4" item="0"/>
        </tpls>
      </m>
      <m>
        <tpls c="8">
          <tpl hier="1" item="6"/>
          <tpl hier="4" item="8"/>
          <tpl fld="3" item="51"/>
          <tpl fld="2" item="83"/>
          <tpl hier="9" item="1"/>
          <tpl hier="11" item="4"/>
          <tpl hier="12" item="7"/>
          <tpl fld="4" item="0"/>
        </tpls>
      </m>
      <m>
        <tpls c="8">
          <tpl hier="1" item="6"/>
          <tpl hier="4" item="8"/>
          <tpl fld="3" item="38"/>
          <tpl fld="2" item="83"/>
          <tpl hier="9" item="1"/>
          <tpl hier="11" item="4"/>
          <tpl hier="12" item="7"/>
          <tpl fld="4" item="0"/>
        </tpls>
      </m>
      <m>
        <tpls c="8">
          <tpl hier="1" item="6"/>
          <tpl hier="4" item="8"/>
          <tpl fld="3" item="44"/>
          <tpl fld="2" item="75"/>
          <tpl hier="9" item="1"/>
          <tpl hier="11" item="4"/>
          <tpl hier="12" item="7"/>
          <tpl fld="4" item="0"/>
        </tpls>
      </m>
      <m>
        <tpls c="8">
          <tpl hier="1" item="6"/>
          <tpl hier="4" item="8"/>
          <tpl fld="3" item="43"/>
          <tpl fld="2" item="75"/>
          <tpl hier="9" item="1"/>
          <tpl hier="11" item="4"/>
          <tpl hier="12" item="7"/>
          <tpl fld="4" item="0"/>
        </tpls>
      </m>
      <m>
        <tpls c="8">
          <tpl hier="1" item="6"/>
          <tpl hier="4" item="8"/>
          <tpl fld="3" item="42"/>
          <tpl fld="2" item="75"/>
          <tpl hier="9" item="1"/>
          <tpl hier="11" item="4"/>
          <tpl hier="12" item="7"/>
          <tpl fld="4" item="0"/>
        </tpls>
      </m>
      <m>
        <tpls c="8">
          <tpl hier="1" item="6"/>
          <tpl hier="4" item="8"/>
          <tpl fld="3" item="41"/>
          <tpl fld="2" item="75"/>
          <tpl hier="9" item="1"/>
          <tpl hier="11" item="4"/>
          <tpl hier="12" item="7"/>
          <tpl fld="4" item="0"/>
        </tpls>
      </m>
      <m>
        <tpls c="8">
          <tpl hier="1" item="6"/>
          <tpl hier="4" item="8"/>
          <tpl fld="3" item="32"/>
          <tpl fld="2" item="80"/>
          <tpl hier="9" item="1"/>
          <tpl hier="11" item="4"/>
          <tpl hier="12" item="7"/>
          <tpl fld="4" item="0"/>
        </tpls>
      </m>
      <m>
        <tpls c="8">
          <tpl hier="1" item="6"/>
          <tpl hier="4" item="8"/>
          <tpl fld="3" item="31"/>
          <tpl fld="2" item="80"/>
          <tpl hier="9" item="1"/>
          <tpl hier="11" item="4"/>
          <tpl hier="12" item="7"/>
          <tpl fld="4" item="0"/>
        </tpls>
      </m>
      <m>
        <tpls c="8">
          <tpl hier="1" item="6"/>
          <tpl hier="4" item="8"/>
          <tpl fld="3" item="30"/>
          <tpl fld="2" item="80"/>
          <tpl hier="9" item="1"/>
          <tpl hier="11" item="4"/>
          <tpl hier="12" item="7"/>
          <tpl fld="4" item="0"/>
        </tpls>
      </m>
      <m>
        <tpls c="8">
          <tpl hier="1" item="6"/>
          <tpl hier="4" item="8"/>
          <tpl fld="3" item="29"/>
          <tpl fld="2" item="80"/>
          <tpl hier="9" item="1"/>
          <tpl hier="11" item="4"/>
          <tpl hier="12" item="7"/>
          <tpl fld="4" item="0"/>
        </tpls>
      </m>
      <m>
        <tpls c="8">
          <tpl hier="1" item="6"/>
          <tpl hier="4" item="8"/>
          <tpl fld="3" item="16"/>
          <tpl fld="2" item="84"/>
          <tpl hier="9" item="1"/>
          <tpl hier="11" item="4"/>
          <tpl hier="12" item="7"/>
          <tpl fld="4" item="0"/>
        </tpls>
      </m>
      <m>
        <tpls c="8">
          <tpl hier="1" item="6"/>
          <tpl hier="4" item="8"/>
          <tpl fld="3" item="15"/>
          <tpl fld="2" item="84"/>
          <tpl hier="9" item="1"/>
          <tpl hier="11" item="4"/>
          <tpl hier="12" item="7"/>
          <tpl fld="4" item="0"/>
        </tpls>
      </m>
      <m>
        <tpls c="8">
          <tpl hier="1" item="6"/>
          <tpl hier="4" item="8"/>
          <tpl fld="3" item="14"/>
          <tpl fld="2" item="84"/>
          <tpl hier="9" item="1"/>
          <tpl hier="11" item="4"/>
          <tpl hier="12" item="7"/>
          <tpl fld="4" item="0"/>
        </tpls>
      </m>
      <m>
        <tpls c="8">
          <tpl hier="1" item="6"/>
          <tpl hier="4" item="8"/>
          <tpl fld="3" item="13"/>
          <tpl fld="2" item="84"/>
          <tpl hier="9" item="1"/>
          <tpl hier="11" item="4"/>
          <tpl hier="12" item="7"/>
          <tpl fld="4" item="0"/>
        </tpls>
      </m>
      <m>
        <tpls c="8">
          <tpl hier="1" item="6"/>
          <tpl hier="4" item="8"/>
          <tpl fld="3" item="4"/>
          <tpl fld="2" item="70"/>
          <tpl hier="9" item="1"/>
          <tpl hier="11" item="4"/>
          <tpl hier="12" item="7"/>
          <tpl fld="4" item="0"/>
        </tpls>
      </m>
      <m>
        <tpls c="8">
          <tpl hier="1" item="6"/>
          <tpl hier="4" item="8"/>
          <tpl fld="3" item="58"/>
          <tpl fld="2" item="70"/>
          <tpl hier="9" item="1"/>
          <tpl hier="11" item="4"/>
          <tpl hier="12" item="7"/>
          <tpl fld="4" item="0"/>
        </tpls>
      </m>
      <m>
        <tpls c="8">
          <tpl hier="1" item="6"/>
          <tpl hier="4" item="8"/>
          <tpl fld="3" item="2"/>
          <tpl fld="2" item="70"/>
          <tpl hier="9" item="1"/>
          <tpl hier="11" item="4"/>
          <tpl hier="12" item="7"/>
          <tpl fld="4" item="0"/>
        </tpls>
      </m>
      <m>
        <tpls c="8">
          <tpl hier="1" item="6"/>
          <tpl hier="4" item="8"/>
          <tpl fld="3" item="54"/>
          <tpl fld="2" item="72"/>
          <tpl hier="9" item="1"/>
          <tpl hier="11" item="4"/>
          <tpl hier="12" item="7"/>
          <tpl fld="4" item="0"/>
        </tpls>
      </m>
      <m>
        <tpls c="8">
          <tpl hier="1" item="6"/>
          <tpl hier="4" item="8"/>
          <tpl fld="3" item="53"/>
          <tpl fld="2" item="72"/>
          <tpl hier="9" item="1"/>
          <tpl hier="11" item="4"/>
          <tpl hier="12" item="7"/>
          <tpl fld="4" item="0"/>
        </tpls>
      </m>
      <m>
        <tpls c="8">
          <tpl hier="1" item="6"/>
          <tpl hier="4" item="8"/>
          <tpl fld="3" item="52"/>
          <tpl fld="2" item="72"/>
          <tpl hier="9" item="1"/>
          <tpl hier="11" item="4"/>
          <tpl hier="12" item="7"/>
          <tpl fld="4" item="0"/>
        </tpls>
      </m>
      <m>
        <tpls c="8">
          <tpl hier="1" item="6"/>
          <tpl hier="4" item="8"/>
          <tpl fld="3" item="48"/>
          <tpl fld="2" item="78"/>
          <tpl hier="9" item="1"/>
          <tpl hier="11" item="4"/>
          <tpl hier="12" item="7"/>
          <tpl fld="4" item="0"/>
        </tpls>
      </m>
      <m>
        <tpls c="8">
          <tpl hier="1" item="6"/>
          <tpl hier="4" item="8"/>
          <tpl fld="3" item="46"/>
          <tpl fld="2" item="78"/>
          <tpl hier="9" item="1"/>
          <tpl hier="11" item="4"/>
          <tpl hier="12" item="7"/>
          <tpl fld="4" item="0"/>
        </tpls>
      </m>
      <m>
        <tpls c="8">
          <tpl hier="1" item="6"/>
          <tpl hier="4" item="8"/>
          <tpl fld="3" item="45"/>
          <tpl fld="2" item="78"/>
          <tpl hier="9" item="1"/>
          <tpl hier="11" item="4"/>
          <tpl hier="12" item="7"/>
          <tpl fld="4" item="0"/>
        </tpls>
      </m>
      <m>
        <tpls c="8">
          <tpl hier="1" item="6"/>
          <tpl hier="4" item="8"/>
          <tpl fld="3" item="47"/>
          <tpl fld="2" item="78"/>
          <tpl hier="9" item="1"/>
          <tpl hier="11" item="4"/>
          <tpl hier="12" item="7"/>
          <tpl fld="4" item="0"/>
        </tpls>
      </m>
      <m>
        <tpls c="8">
          <tpl hier="1" item="6"/>
          <tpl hier="4" item="8"/>
          <tpl fld="3" item="34"/>
          <tpl fld="2" item="73"/>
          <tpl hier="9" item="1"/>
          <tpl hier="11" item="4"/>
          <tpl hier="12" item="7"/>
          <tpl fld="4" item="0"/>
        </tpls>
      </m>
      <m>
        <tpls c="8">
          <tpl hier="1" item="6"/>
          <tpl hier="4" item="8"/>
          <tpl fld="3" item="36"/>
          <tpl fld="2" item="73"/>
          <tpl hier="9" item="1"/>
          <tpl hier="11" item="4"/>
          <tpl hier="12" item="7"/>
          <tpl fld="4" item="0"/>
        </tpls>
      </m>
      <m>
        <tpls c="8">
          <tpl hier="1" item="6"/>
          <tpl hier="4" item="8"/>
          <tpl fld="3" item="27"/>
          <tpl fld="2" item="73"/>
          <tpl hier="9" item="1"/>
          <tpl hier="11" item="4"/>
          <tpl hier="12" item="7"/>
          <tpl fld="4" item="0"/>
        </tpls>
      </m>
      <m>
        <tpls c="8">
          <tpl hier="1" item="6"/>
          <tpl hier="4" item="8"/>
          <tpl fld="3" item="33"/>
          <tpl fld="2" item="73"/>
          <tpl hier="9" item="1"/>
          <tpl hier="11" item="4"/>
          <tpl hier="12" item="7"/>
          <tpl fld="4" item="0"/>
        </tpls>
      </m>
      <m>
        <tpls c="8">
          <tpl hier="1" item="6"/>
          <tpl hier="4" item="8"/>
          <tpl fld="3" item="18"/>
          <tpl fld="2" item="69"/>
          <tpl hier="9" item="1"/>
          <tpl hier="11" item="4"/>
          <tpl hier="12" item="7"/>
          <tpl fld="4" item="0"/>
        </tpls>
      </m>
      <m>
        <tpls c="8">
          <tpl hier="1" item="6"/>
          <tpl hier="4" item="8"/>
          <tpl fld="3" item="22"/>
          <tpl fld="2" item="69"/>
          <tpl hier="9" item="1"/>
          <tpl hier="11" item="4"/>
          <tpl hier="12" item="7"/>
          <tpl fld="4" item="0"/>
        </tpls>
      </m>
      <m>
        <tpls c="8">
          <tpl hier="1" item="6"/>
          <tpl hier="4" item="8"/>
          <tpl fld="3" item="17"/>
          <tpl fld="2" item="69"/>
          <tpl hier="9" item="1"/>
          <tpl hier="11" item="4"/>
          <tpl hier="12" item="7"/>
          <tpl fld="4" item="0"/>
        </tpls>
      </m>
      <m>
        <tpls c="8">
          <tpl hier="1" item="6"/>
          <tpl hier="4" item="8"/>
          <tpl fld="3" item="21"/>
          <tpl fld="2" item="69"/>
          <tpl hier="9" item="1"/>
          <tpl hier="11" item="4"/>
          <tpl hier="12" item="7"/>
          <tpl fld="4" item="0"/>
        </tpls>
      </m>
      <m>
        <tpls c="8">
          <tpl hier="1" item="6"/>
          <tpl hier="4" item="8"/>
          <tpl fld="3" item="8"/>
          <tpl fld="2" item="66"/>
          <tpl hier="9" item="1"/>
          <tpl hier="11" item="4"/>
          <tpl hier="12" item="7"/>
          <tpl fld="4" item="0"/>
        </tpls>
      </m>
      <m>
        <tpls c="8">
          <tpl hier="1" item="6"/>
          <tpl hier="4" item="8"/>
          <tpl fld="3" item="7"/>
          <tpl fld="2" item="66"/>
          <tpl hier="9" item="1"/>
          <tpl hier="11" item="4"/>
          <tpl hier="12" item="7"/>
          <tpl fld="4" item="0"/>
        </tpls>
      </m>
      <m>
        <tpls c="8">
          <tpl hier="1" item="6"/>
          <tpl hier="4" item="8"/>
          <tpl fld="3" item="6"/>
          <tpl fld="2" item="66"/>
          <tpl hier="9" item="1"/>
          <tpl hier="11" item="4"/>
          <tpl hier="12" item="7"/>
          <tpl fld="4" item="0"/>
        </tpls>
      </m>
      <m>
        <tpls c="8">
          <tpl hier="1" item="6"/>
          <tpl hier="4" item="8"/>
          <tpl fld="3" item="5"/>
          <tpl fld="2" item="66"/>
          <tpl hier="9" item="1"/>
          <tpl hier="11" item="4"/>
          <tpl hier="12" item="7"/>
          <tpl fld="4" item="0"/>
        </tpls>
      </m>
      <m>
        <tpls c="8">
          <tpl hier="1" item="6"/>
          <tpl hier="4" item="8"/>
          <tpl fld="3" item="56"/>
          <tpl fld="2" item="48"/>
          <tpl hier="9" item="1"/>
          <tpl hier="11" item="4"/>
          <tpl hier="12" item="7"/>
          <tpl fld="4" item="0"/>
        </tpls>
      </m>
      <m>
        <tpls c="8">
          <tpl hier="1" item="6"/>
          <tpl hier="4" item="8"/>
          <tpl fld="3" item="0"/>
          <tpl fld="2" item="48"/>
          <tpl hier="9" item="1"/>
          <tpl hier="11" item="4"/>
          <tpl hier="12" item="7"/>
          <tpl fld="4" item="0"/>
        </tpls>
      </m>
      <m>
        <tpls c="8">
          <tpl hier="1" item="6"/>
          <tpl hier="4" item="8"/>
          <tpl fld="3" item="55"/>
          <tpl fld="2" item="48"/>
          <tpl hier="9" item="1"/>
          <tpl hier="11" item="4"/>
          <tpl hier="12" item="7"/>
          <tpl fld="4" item="0"/>
        </tpls>
      </m>
      <m>
        <tpls c="8">
          <tpl hier="1" item="6"/>
          <tpl hier="4" item="8"/>
          <tpl fld="3" item="48"/>
          <tpl fld="2" item="53"/>
          <tpl hier="9" item="1"/>
          <tpl hier="11" item="4"/>
          <tpl hier="12" item="7"/>
          <tpl fld="4" item="0"/>
        </tpls>
      </m>
      <m>
        <tpls c="8">
          <tpl hier="1" item="6"/>
          <tpl hier="4" item="8"/>
          <tpl fld="3" item="39"/>
          <tpl fld="2" item="53"/>
          <tpl hier="9" item="1"/>
          <tpl hier="11" item="4"/>
          <tpl hier="12" item="7"/>
          <tpl fld="4" item="0"/>
        </tpls>
      </m>
      <m>
        <tpls c="8">
          <tpl hier="1" item="6"/>
          <tpl hier="4" item="8"/>
          <tpl fld="3" item="24"/>
          <tpl fld="2" item="53"/>
          <tpl hier="9" item="1"/>
          <tpl hier="11" item="4"/>
          <tpl hier="12" item="7"/>
          <tpl fld="4" item="0"/>
        </tpls>
      </m>
      <m>
        <tpls c="8">
          <tpl hier="1" item="6"/>
          <tpl hier="4" item="8"/>
          <tpl fld="3" item="13"/>
          <tpl fld="2" item="53"/>
          <tpl hier="9" item="1"/>
          <tpl hier="11" item="4"/>
          <tpl hier="12" item="7"/>
          <tpl fld="4" item="0"/>
        </tpls>
      </m>
      <m>
        <tpls c="8">
          <tpl hier="1" item="6"/>
          <tpl hier="4" item="8"/>
          <tpl fld="3" item="43"/>
          <tpl fld="2" item="57"/>
          <tpl hier="9" item="1"/>
          <tpl hier="11" item="4"/>
          <tpl hier="12" item="7"/>
          <tpl fld="4" item="0"/>
        </tpls>
      </m>
      <m>
        <tpls c="8">
          <tpl hier="1" item="6"/>
          <tpl hier="4" item="8"/>
          <tpl fld="3" item="25"/>
          <tpl fld="2" item="79"/>
          <tpl hier="9" item="1"/>
          <tpl hier="11" item="4"/>
          <tpl hier="12" item="7"/>
          <tpl fld="4" item="0"/>
        </tpls>
      </m>
      <m>
        <tpls c="8">
          <tpl hier="1" item="6"/>
          <tpl hier="4" item="8"/>
          <tpl fld="3" item="3"/>
          <tpl fld="2" item="51"/>
          <tpl hier="9" item="1"/>
          <tpl hier="11" item="4"/>
          <tpl hier="12" item="7"/>
          <tpl fld="4" item="0"/>
        </tpls>
      </m>
      <m>
        <tpls c="8">
          <tpl hier="1" item="6"/>
          <tpl hier="4" item="8"/>
          <tpl fld="3" item="27"/>
          <tpl fld="1" item="1"/>
          <tpl hier="9" item="1"/>
          <tpl hier="11" item="4"/>
          <tpl hier="12" item="7"/>
          <tpl fld="4" item="0"/>
        </tpls>
      </m>
      <m>
        <tpls c="8">
          <tpl hier="1" item="6"/>
          <tpl hier="4" item="8"/>
          <tpl fld="3" item="6"/>
          <tpl fld="2" item="63"/>
          <tpl hier="9" item="1"/>
          <tpl hier="11" item="4"/>
          <tpl hier="12" item="7"/>
          <tpl fld="4" item="0"/>
        </tpls>
      </m>
      <m>
        <tpls c="8">
          <tpl hier="1" item="6"/>
          <tpl hier="4" item="8"/>
          <tpl fld="3" item="49"/>
          <tpl fld="2" item="47"/>
          <tpl hier="9" item="1"/>
          <tpl hier="11" item="4"/>
          <tpl hier="12" item="7"/>
          <tpl fld="4" item="0"/>
        </tpls>
      </m>
      <m>
        <tpls c="8">
          <tpl hier="1" item="6"/>
          <tpl hier="4" item="8"/>
          <tpl fld="3" item="23"/>
          <tpl fld="2" item="56"/>
          <tpl hier="9" item="1"/>
          <tpl hier="11" item="4"/>
          <tpl hier="12" item="7"/>
          <tpl fld="4" item="0"/>
        </tpls>
      </m>
      <m>
        <tpls c="8">
          <tpl hier="1" item="6"/>
          <tpl hier="4" item="8"/>
          <tpl fld="3" item="32"/>
          <tpl fld="2" item="77"/>
          <tpl hier="9" item="1"/>
          <tpl hier="11" item="4"/>
          <tpl hier="12" item="7"/>
          <tpl fld="4" item="0"/>
        </tpls>
      </m>
      <m>
        <tpls c="8">
          <tpl hier="1" item="6"/>
          <tpl hier="4" item="8"/>
          <tpl fld="3" item="4"/>
          <tpl fld="2" item="35"/>
          <tpl hier="9" item="1"/>
          <tpl hier="11" item="4"/>
          <tpl hier="12" item="7"/>
          <tpl fld="4" item="0"/>
        </tpls>
      </m>
      <m>
        <tpls c="8">
          <tpl hier="1" item="6"/>
          <tpl hier="4" item="8"/>
          <tpl fld="3" item="46"/>
          <tpl fld="2" item="54"/>
          <tpl hier="9" item="1"/>
          <tpl hier="11" item="4"/>
          <tpl hier="12" item="7"/>
          <tpl fld="4" item="0"/>
        </tpls>
      </m>
      <m>
        <tpls c="8">
          <tpl hier="1" item="6"/>
          <tpl hier="4" item="8"/>
          <tpl fld="3" item="51"/>
          <tpl fld="2" item="65"/>
          <tpl hier="9" item="1"/>
          <tpl hier="11" item="4"/>
          <tpl hier="12" item="7"/>
          <tpl fld="4" item="0"/>
        </tpls>
      </m>
      <m>
        <tpls c="8">
          <tpl hier="1" item="6"/>
          <tpl hier="4" item="8"/>
          <tpl fld="3" item="53"/>
          <tpl fld="2" item="64"/>
          <tpl hier="9" item="1"/>
          <tpl hier="11" item="4"/>
          <tpl hier="12" item="7"/>
          <tpl fld="4" item="0"/>
        </tpls>
      </m>
      <m>
        <tpls c="8">
          <tpl hier="1" item="6"/>
          <tpl hier="4" item="8"/>
          <tpl fld="3" item="24"/>
          <tpl fld="2" item="71"/>
          <tpl hier="9" item="1"/>
          <tpl hier="11" item="4"/>
          <tpl hier="12" item="7"/>
          <tpl fld="4" item="0"/>
        </tpls>
      </m>
      <m>
        <tpls c="8">
          <tpl hier="1" item="6"/>
          <tpl hier="4" item="8"/>
          <tpl fld="3" item="8"/>
          <tpl fld="2" item="74"/>
          <tpl hier="9" item="1"/>
          <tpl hier="11" item="4"/>
          <tpl hier="12" item="7"/>
          <tpl fld="4" item="0"/>
        </tpls>
      </m>
      <m>
        <tpls c="8">
          <tpl hier="1" item="6"/>
          <tpl hier="4" item="8"/>
          <tpl fld="3" item="6"/>
          <tpl fld="2" item="74"/>
          <tpl hier="9" item="1"/>
          <tpl hier="11" item="4"/>
          <tpl hier="12" item="7"/>
          <tpl fld="4" item="0"/>
        </tpls>
      </m>
      <m>
        <tpls c="8">
          <tpl hier="1" item="6"/>
          <tpl hier="4" item="8"/>
          <tpl fld="3" item="56"/>
          <tpl fld="2" item="76"/>
          <tpl hier="9" item="1"/>
          <tpl hier="11" item="4"/>
          <tpl hier="12" item="7"/>
          <tpl fld="4" item="0"/>
        </tpls>
      </m>
      <m>
        <tpls c="8">
          <tpl hier="1" item="6"/>
          <tpl hier="4" item="8"/>
          <tpl fld="3" item="0"/>
          <tpl fld="2" item="76"/>
          <tpl hier="9" item="1"/>
          <tpl hier="11" item="4"/>
          <tpl hier="12" item="7"/>
          <tpl fld="4" item="0"/>
        </tpls>
      </m>
      <m>
        <tpls c="8">
          <tpl hier="1" item="6"/>
          <tpl hier="4" item="8"/>
          <tpl fld="3" item="55"/>
          <tpl fld="2" item="76"/>
          <tpl hier="9" item="1"/>
          <tpl hier="11" item="4"/>
          <tpl hier="12" item="7"/>
          <tpl fld="4" item="0"/>
        </tpls>
      </m>
      <m>
        <tpls c="8">
          <tpl hier="1" item="6"/>
          <tpl hier="4" item="8"/>
          <tpl fld="3" item="35"/>
          <tpl fld="2" item="83"/>
          <tpl hier="9" item="1"/>
          <tpl hier="11" item="4"/>
          <tpl hier="12" item="7"/>
          <tpl fld="4" item="0"/>
        </tpls>
      </m>
      <m>
        <tpls c="8">
          <tpl hier="1" item="6"/>
          <tpl hier="4" item="8"/>
          <tpl fld="3" item="40"/>
          <tpl fld="2" item="83"/>
          <tpl hier="9" item="1"/>
          <tpl hier="11" item="4"/>
          <tpl hier="12" item="7"/>
          <tpl fld="4" item="0"/>
        </tpls>
      </m>
      <m>
        <tpls c="8">
          <tpl hier="1" item="6"/>
          <tpl hier="4" item="8"/>
          <tpl fld="3" item="50"/>
          <tpl fld="2" item="83"/>
          <tpl hier="9" item="1"/>
          <tpl hier="11" item="4"/>
          <tpl hier="12" item="7"/>
          <tpl fld="4" item="0"/>
        </tpls>
      </m>
      <m>
        <tpls c="8">
          <tpl hier="1" item="6"/>
          <tpl hier="4" item="8"/>
          <tpl fld="3" item="49"/>
          <tpl fld="2" item="83"/>
          <tpl hier="9" item="1"/>
          <tpl hier="11" item="4"/>
          <tpl hier="12" item="7"/>
          <tpl fld="4" item="0"/>
        </tpls>
      </m>
      <m>
        <tpls c="8">
          <tpl hier="1" item="6"/>
          <tpl hier="4" item="8"/>
          <tpl fld="3" item="37"/>
          <tpl fld="2" item="75"/>
          <tpl hier="9" item="1"/>
          <tpl hier="11" item="4"/>
          <tpl hier="12" item="7"/>
          <tpl fld="4" item="0"/>
        </tpls>
      </m>
      <m>
        <tpls c="8">
          <tpl hier="1" item="6"/>
          <tpl hier="4" item="8"/>
          <tpl fld="3" item="39"/>
          <tpl fld="2" item="75"/>
          <tpl hier="9" item="1"/>
          <tpl hier="11" item="4"/>
          <tpl hier="12" item="7"/>
          <tpl fld="4" item="0"/>
        </tpls>
      </m>
      <m>
        <tpls c="8">
          <tpl hier="1" item="6"/>
          <tpl hier="4" item="8"/>
          <tpl fld="3" item="28"/>
          <tpl fld="2" item="75"/>
          <tpl hier="9" item="1"/>
          <tpl hier="11" item="4"/>
          <tpl hier="12" item="7"/>
          <tpl fld="4" item="0"/>
        </tpls>
      </m>
      <m>
        <tpls c="8">
          <tpl hier="1" item="6"/>
          <tpl hier="4" item="8"/>
          <tpl fld="3" item="19"/>
          <tpl fld="2" item="75"/>
          <tpl hier="9" item="1"/>
          <tpl hier="11" item="4"/>
          <tpl hier="12" item="7"/>
          <tpl fld="4" item="0"/>
        </tpls>
      </m>
      <m>
        <tpls c="8">
          <tpl hier="1" item="6"/>
          <tpl hier="4" item="8"/>
          <tpl fld="3" item="26"/>
          <tpl fld="2" item="80"/>
          <tpl hier="9" item="1"/>
          <tpl hier="11" item="4"/>
          <tpl hier="12" item="7"/>
          <tpl fld="4" item="0"/>
        </tpls>
      </m>
      <m>
        <tpls c="8">
          <tpl hier="1" item="6"/>
          <tpl hier="4" item="8"/>
          <tpl fld="3" item="25"/>
          <tpl fld="2" item="80"/>
          <tpl hier="9" item="1"/>
          <tpl hier="11" item="4"/>
          <tpl hier="12" item="7"/>
          <tpl fld="4" item="0"/>
        </tpls>
      </m>
      <m>
        <tpls c="8">
          <tpl hier="1" item="6"/>
          <tpl hier="4" item="8"/>
          <tpl fld="3" item="24"/>
          <tpl fld="2" item="80"/>
          <tpl hier="9" item="1"/>
          <tpl hier="11" item="4"/>
          <tpl hier="12" item="7"/>
          <tpl fld="4" item="0"/>
        </tpls>
      </m>
      <m>
        <tpls c="8">
          <tpl hier="1" item="6"/>
          <tpl hier="4" item="8"/>
          <tpl fld="3" item="23"/>
          <tpl fld="2" item="80"/>
          <tpl hier="9" item="1"/>
          <tpl hier="11" item="4"/>
          <tpl hier="12" item="7"/>
          <tpl fld="4" item="0"/>
        </tpls>
      </m>
      <m>
        <tpls c="8">
          <tpl hier="1" item="6"/>
          <tpl hier="4" item="8"/>
          <tpl fld="3" item="10"/>
          <tpl fld="2" item="84"/>
          <tpl hier="9" item="1"/>
          <tpl hier="11" item="4"/>
          <tpl hier="12" item="7"/>
          <tpl fld="4" item="0"/>
        </tpls>
      </m>
      <m>
        <tpls c="8">
          <tpl hier="1" item="6"/>
          <tpl hier="4" item="8"/>
          <tpl fld="3" item="12"/>
          <tpl fld="2" item="84"/>
          <tpl hier="9" item="1"/>
          <tpl hier="11" item="4"/>
          <tpl hier="12" item="7"/>
          <tpl fld="4" item="0"/>
        </tpls>
      </m>
      <m>
        <tpls c="8">
          <tpl hier="1" item="6"/>
          <tpl hier="4" item="8"/>
          <tpl fld="3" item="11"/>
          <tpl fld="2" item="84"/>
          <tpl hier="9" item="1"/>
          <tpl hier="11" item="4"/>
          <tpl hier="12" item="7"/>
          <tpl fld="4" item="0"/>
        </tpls>
      </m>
      <m>
        <tpls c="8">
          <tpl hier="1" item="6"/>
          <tpl hier="4" item="8"/>
          <tpl fld="3" item="9"/>
          <tpl fld="2" item="84"/>
          <tpl hier="9" item="1"/>
          <tpl hier="11" item="4"/>
          <tpl hier="12" item="7"/>
          <tpl fld="4" item="0"/>
        </tpls>
      </m>
      <m>
        <tpls c="8">
          <tpl hier="1" item="6"/>
          <tpl hier="4" item="8"/>
          <tpl fld="3" item="57"/>
          <tpl fld="2" item="70"/>
          <tpl hier="9" item="1"/>
          <tpl hier="11" item="4"/>
          <tpl hier="12" item="7"/>
          <tpl fld="4" item="0"/>
        </tpls>
      </m>
      <m>
        <tpls c="8">
          <tpl hier="1" item="6"/>
          <tpl hier="4" item="8"/>
          <tpl fld="3" item="3"/>
          <tpl fld="2" item="70"/>
          <tpl hier="9" item="1"/>
          <tpl hier="11" item="4"/>
          <tpl hier="12" item="7"/>
          <tpl fld="4" item="0"/>
        </tpls>
      </m>
      <m>
        <tpls c="8">
          <tpl hier="1" item="6"/>
          <tpl hier="4" item="8"/>
          <tpl fld="3" item="1"/>
          <tpl fld="2" item="70"/>
          <tpl hier="9" item="1"/>
          <tpl hier="11" item="4"/>
          <tpl hier="12" item="7"/>
          <tpl fld="4" item="0"/>
        </tpls>
      </m>
      <m>
        <tpls c="8">
          <tpl hier="1" item="6"/>
          <tpl hier="4" item="8"/>
          <tpl fld="3" item="20"/>
          <tpl fld="2" item="72"/>
          <tpl hier="9" item="1"/>
          <tpl hier="11" item="4"/>
          <tpl hier="12" item="7"/>
          <tpl fld="4" item="0"/>
        </tpls>
      </m>
      <m>
        <tpls c="8">
          <tpl hier="1" item="6"/>
          <tpl hier="4" item="8"/>
          <tpl fld="3" item="51"/>
          <tpl fld="2" item="72"/>
          <tpl hier="9" item="1"/>
          <tpl hier="11" item="4"/>
          <tpl hier="12" item="7"/>
          <tpl fld="4" item="0"/>
        </tpls>
      </m>
      <m>
        <tpls c="8">
          <tpl hier="1" item="6"/>
          <tpl hier="4" item="8"/>
          <tpl fld="3" item="38"/>
          <tpl fld="2" item="72"/>
          <tpl hier="9" item="1"/>
          <tpl hier="11" item="4"/>
          <tpl hier="12" item="7"/>
          <tpl fld="4" item="0"/>
        </tpls>
      </m>
      <m>
        <tpls c="8">
          <tpl hier="1" item="6"/>
          <tpl hier="4" item="8"/>
          <tpl fld="3" item="44"/>
          <tpl fld="2" item="78"/>
          <tpl hier="9" item="1"/>
          <tpl hier="11" item="4"/>
          <tpl hier="12" item="7"/>
          <tpl fld="4" item="0"/>
        </tpls>
      </m>
      <m>
        <tpls c="8">
          <tpl hier="1" item="6"/>
          <tpl hier="4" item="8"/>
          <tpl fld="3" item="43"/>
          <tpl fld="2" item="78"/>
          <tpl hier="9" item="1"/>
          <tpl hier="11" item="4"/>
          <tpl hier="12" item="7"/>
          <tpl fld="4" item="0"/>
        </tpls>
      </m>
      <m>
        <tpls c="8">
          <tpl hier="1" item="6"/>
          <tpl hier="4" item="8"/>
          <tpl fld="3" item="42"/>
          <tpl fld="2" item="78"/>
          <tpl hier="9" item="1"/>
          <tpl hier="11" item="4"/>
          <tpl hier="12" item="7"/>
          <tpl fld="4" item="0"/>
        </tpls>
      </m>
      <m>
        <tpls c="8">
          <tpl hier="1" item="6"/>
          <tpl hier="4" item="8"/>
          <tpl fld="3" item="41"/>
          <tpl fld="2" item="78"/>
          <tpl hier="9" item="1"/>
          <tpl hier="11" item="4"/>
          <tpl hier="12" item="7"/>
          <tpl fld="4" item="0"/>
        </tpls>
      </m>
      <m>
        <tpls c="8">
          <tpl hier="1" item="6"/>
          <tpl hier="4" item="8"/>
          <tpl fld="3" item="32"/>
          <tpl fld="2" item="73"/>
          <tpl hier="9" item="1"/>
          <tpl hier="11" item="4"/>
          <tpl hier="12" item="7"/>
          <tpl fld="4" item="0"/>
        </tpls>
      </m>
      <m>
        <tpls c="8">
          <tpl hier="1" item="6"/>
          <tpl hier="4" item="8"/>
          <tpl fld="3" item="31"/>
          <tpl fld="2" item="73"/>
          <tpl hier="9" item="1"/>
          <tpl hier="11" item="4"/>
          <tpl hier="12" item="7"/>
          <tpl fld="4" item="0"/>
        </tpls>
      </m>
      <m>
        <tpls c="8">
          <tpl hier="1" item="6"/>
          <tpl hier="4" item="8"/>
          <tpl fld="3" item="30"/>
          <tpl fld="2" item="73"/>
          <tpl hier="9" item="1"/>
          <tpl hier="11" item="4"/>
          <tpl hier="12" item="7"/>
          <tpl fld="4" item="0"/>
        </tpls>
      </m>
      <m>
        <tpls c="8">
          <tpl hier="1" item="6"/>
          <tpl hier="4" item="8"/>
          <tpl fld="3" item="29"/>
          <tpl fld="2" item="73"/>
          <tpl hier="9" item="1"/>
          <tpl hier="11" item="4"/>
          <tpl hier="12" item="7"/>
          <tpl fld="4" item="0"/>
        </tpls>
      </m>
      <m>
        <tpls c="8">
          <tpl hier="1" item="6"/>
          <tpl hier="4" item="8"/>
          <tpl fld="3" item="16"/>
          <tpl fld="2" item="69"/>
          <tpl hier="9" item="1"/>
          <tpl hier="11" item="4"/>
          <tpl hier="12" item="7"/>
          <tpl fld="4" item="0"/>
        </tpls>
      </m>
      <m>
        <tpls c="8">
          <tpl hier="1" item="6"/>
          <tpl hier="4" item="8"/>
          <tpl fld="3" item="15"/>
          <tpl fld="2" item="69"/>
          <tpl hier="9" item="1"/>
          <tpl hier="11" item="4"/>
          <tpl hier="12" item="7"/>
          <tpl fld="4" item="0"/>
        </tpls>
      </m>
      <m>
        <tpls c="8">
          <tpl hier="1" item="6"/>
          <tpl hier="4" item="8"/>
          <tpl fld="3" item="14"/>
          <tpl fld="2" item="69"/>
          <tpl hier="9" item="1"/>
          <tpl hier="11" item="4"/>
          <tpl hier="12" item="7"/>
          <tpl fld="4" item="0"/>
        </tpls>
      </m>
      <m>
        <tpls c="8">
          <tpl hier="1" item="6"/>
          <tpl hier="4" item="8"/>
          <tpl fld="3" item="13"/>
          <tpl fld="2" item="69"/>
          <tpl hier="9" item="1"/>
          <tpl hier="11" item="4"/>
          <tpl hier="12" item="7"/>
          <tpl fld="4" item="0"/>
        </tpls>
      </m>
      <m>
        <tpls c="8">
          <tpl hier="1" item="6"/>
          <tpl hier="4" item="8"/>
          <tpl fld="3" item="4"/>
          <tpl fld="2" item="66"/>
          <tpl hier="9" item="1"/>
          <tpl hier="11" item="4"/>
          <tpl hier="12" item="7"/>
          <tpl fld="4" item="0"/>
        </tpls>
      </m>
      <m>
        <tpls c="8">
          <tpl hier="1" item="6"/>
          <tpl hier="4" item="8"/>
          <tpl fld="3" item="58"/>
          <tpl fld="2" item="66"/>
          <tpl hier="9" item="1"/>
          <tpl hier="11" item="4"/>
          <tpl hier="12" item="7"/>
          <tpl fld="4" item="0"/>
        </tpls>
      </m>
      <m>
        <tpls c="8">
          <tpl hier="1" item="6"/>
          <tpl hier="4" item="8"/>
          <tpl fld="3" item="2"/>
          <tpl fld="2" item="66"/>
          <tpl hier="9" item="1"/>
          <tpl hier="11" item="4"/>
          <tpl hier="12" item="7"/>
          <tpl fld="4" item="0"/>
        </tpls>
      </m>
      <m>
        <tpls c="8">
          <tpl hier="1" item="6"/>
          <tpl hier="4" item="8"/>
          <tpl fld="3" item="54"/>
          <tpl fld="2" item="48"/>
          <tpl hier="9" item="1"/>
          <tpl hier="11" item="4"/>
          <tpl hier="12" item="7"/>
          <tpl fld="4" item="0"/>
        </tpls>
      </m>
      <m>
        <tpls c="8">
          <tpl hier="1" item="6"/>
          <tpl hier="4" item="8"/>
          <tpl fld="3" item="53"/>
          <tpl fld="2" item="48"/>
          <tpl hier="9" item="1"/>
          <tpl hier="11" item="4"/>
          <tpl hier="12" item="7"/>
          <tpl fld="4" item="0"/>
        </tpls>
      </m>
      <m>
        <tpls c="8">
          <tpl hier="1" item="6"/>
          <tpl hier="4" item="8"/>
          <tpl fld="3" item="52"/>
          <tpl fld="2" item="48"/>
          <tpl hier="9" item="1"/>
          <tpl hier="11" item="4"/>
          <tpl hier="12" item="7"/>
          <tpl fld="4" item="0"/>
        </tpls>
      </m>
      <m>
        <tpls c="8">
          <tpl hier="1" item="6"/>
          <tpl hier="4" item="8"/>
          <tpl fld="3" item="44"/>
          <tpl fld="2" item="53"/>
          <tpl hier="9" item="1"/>
          <tpl hier="11" item="4"/>
          <tpl hier="12" item="7"/>
          <tpl fld="4" item="0"/>
        </tpls>
      </m>
      <m>
        <tpls c="8">
          <tpl hier="1" item="6"/>
          <tpl hier="4" item="8"/>
          <tpl fld="3" item="31"/>
          <tpl fld="2" item="53"/>
          <tpl hier="9" item="1"/>
          <tpl hier="11" item="4"/>
          <tpl hier="12" item="7"/>
          <tpl fld="4" item="0"/>
        </tpls>
      </m>
      <m>
        <tpls c="8">
          <tpl hier="1" item="6"/>
          <tpl hier="4" item="8"/>
          <tpl fld="3" item="17"/>
          <tpl fld="2" item="53"/>
          <tpl hier="9" item="1"/>
          <tpl hier="11" item="4"/>
          <tpl hier="12" item="7"/>
          <tpl fld="4" item="0"/>
        </tpls>
      </m>
      <m>
        <tpls c="8">
          <tpl hier="1" item="6"/>
          <tpl hier="4" item="8"/>
          <tpl fld="3" item="9"/>
          <tpl fld="2" item="53"/>
          <tpl hier="9" item="1"/>
          <tpl hier="11" item="4"/>
          <tpl hier="12" item="7"/>
          <tpl fld="4" item="0"/>
        </tpls>
      </m>
      <m>
        <tpls c="8">
          <tpl hier="1" item="6"/>
          <tpl hier="4" item="8"/>
          <tpl fld="3" item="39"/>
          <tpl fld="2" item="57"/>
          <tpl hier="9" item="1"/>
          <tpl hier="11" item="4"/>
          <tpl hier="12" item="7"/>
          <tpl fld="4" item="0"/>
        </tpls>
      </m>
      <m>
        <tpls c="8">
          <tpl hier="1" item="6"/>
          <tpl hier="4" item="8"/>
          <tpl fld="3" item="15"/>
          <tpl fld="2" item="79"/>
          <tpl hier="9" item="1"/>
          <tpl hier="11" item="4"/>
          <tpl hier="12" item="7"/>
          <tpl fld="4" item="0"/>
        </tpls>
      </m>
      <m>
        <tpls c="8">
          <tpl hier="1" item="6"/>
          <tpl hier="4" item="8"/>
          <tpl fld="3" item="53"/>
          <tpl fld="2" item="51"/>
          <tpl hier="9" item="1"/>
          <tpl hier="11" item="4"/>
          <tpl hier="12" item="7"/>
          <tpl fld="4" item="0"/>
        </tpls>
      </m>
      <m>
        <tpls c="8">
          <tpl hier="1" item="6"/>
          <tpl hier="4" item="8"/>
          <tpl fld="3" item="24"/>
          <tpl fld="1" item="1"/>
          <tpl hier="9" item="1"/>
          <tpl hier="11" item="4"/>
          <tpl hier="12" item="7"/>
          <tpl fld="4" item="0"/>
        </tpls>
      </m>
      <m>
        <tpls c="8">
          <tpl hier="1" item="6"/>
          <tpl hier="4" item="8"/>
          <tpl fld="3" item="1"/>
          <tpl fld="2" item="63"/>
          <tpl hier="9" item="1"/>
          <tpl hier="11" item="4"/>
          <tpl hier="12" item="7"/>
          <tpl fld="4" item="0"/>
        </tpls>
      </m>
      <m>
        <tpls c="8">
          <tpl hier="1" item="6"/>
          <tpl hier="4" item="8"/>
          <tpl fld="3" item="41"/>
          <tpl fld="2" item="47"/>
          <tpl hier="9" item="1"/>
          <tpl hier="11" item="4"/>
          <tpl hier="12" item="7"/>
          <tpl fld="4" item="0"/>
        </tpls>
      </m>
      <m>
        <tpls c="8">
          <tpl hier="1" item="6"/>
          <tpl hier="4" item="8"/>
          <tpl fld="3" item="13"/>
          <tpl fld="2" item="56"/>
          <tpl hier="9" item="1"/>
          <tpl hier="11" item="4"/>
          <tpl hier="12" item="7"/>
          <tpl fld="4" item="0"/>
        </tpls>
      </m>
      <m>
        <tpls c="8">
          <tpl hier="1" item="6"/>
          <tpl hier="4" item="8"/>
          <tpl fld="3" item="48"/>
          <tpl fld="2" item="42"/>
          <tpl hier="9" item="1"/>
          <tpl hier="11" item="4"/>
          <tpl hier="12" item="7"/>
          <tpl fld="4" item="0"/>
        </tpls>
      </m>
      <m>
        <tpls c="8">
          <tpl hier="1" item="6"/>
          <tpl hier="4" item="8"/>
          <tpl fld="3" item="18"/>
          <tpl fld="2" item="77"/>
          <tpl hier="9" item="1"/>
          <tpl hier="11" item="4"/>
          <tpl hier="12" item="7"/>
          <tpl fld="4" item="0"/>
        </tpls>
      </m>
      <m>
        <tpls c="8">
          <tpl hier="1" item="6"/>
          <tpl hier="4" item="8"/>
          <tpl fld="3" item="56"/>
          <tpl fld="2" item="35"/>
          <tpl hier="9" item="1"/>
          <tpl hier="11" item="4"/>
          <tpl hier="12" item="7"/>
          <tpl fld="4" item="0"/>
        </tpls>
      </m>
      <m>
        <tpls c="8">
          <tpl hier="1" item="6"/>
          <tpl hier="4" item="8"/>
          <tpl fld="3" item="39"/>
          <tpl fld="2" item="54"/>
          <tpl hier="9" item="1"/>
          <tpl hier="11" item="4"/>
          <tpl hier="12" item="7"/>
          <tpl fld="4" item="0"/>
        </tpls>
      </m>
      <m>
        <tpls c="8">
          <tpl hier="1" item="6"/>
          <tpl hier="4" item="8"/>
          <tpl fld="3" item="45"/>
          <tpl fld="2" item="65"/>
          <tpl hier="9" item="1"/>
          <tpl hier="11" item="4"/>
          <tpl hier="12" item="7"/>
          <tpl fld="4" item="0"/>
        </tpls>
      </m>
      <m>
        <tpls c="8">
          <tpl hier="1" item="6"/>
          <tpl hier="4" item="8"/>
          <tpl fld="3" item="52"/>
          <tpl fld="2" item="76"/>
          <tpl hier="9" item="1"/>
          <tpl hier="11" item="4"/>
          <tpl hier="12" item="7"/>
          <tpl fld="4" item="0"/>
        </tpls>
      </m>
      <m>
        <tpls c="8">
          <tpl hier="1" item="6"/>
          <tpl hier="4" item="8"/>
          <tpl fld="3" item="46"/>
          <tpl fld="2" item="83"/>
          <tpl hier="9" item="1"/>
          <tpl hier="11" item="4"/>
          <tpl hier="12" item="7"/>
          <tpl fld="4" item="0"/>
        </tpls>
      </m>
      <m>
        <tpls c="8">
          <tpl hier="1" item="6"/>
          <tpl hier="4" item="8"/>
          <tpl fld="3" item="34"/>
          <tpl fld="2" item="75"/>
          <tpl hier="9" item="1"/>
          <tpl hier="11" item="4"/>
          <tpl hier="12" item="7"/>
          <tpl fld="4" item="0"/>
        </tpls>
      </m>
      <m>
        <tpls c="8">
          <tpl hier="1" item="6"/>
          <tpl hier="4" item="8"/>
          <tpl fld="3" item="27"/>
          <tpl fld="2" item="75"/>
          <tpl hier="9" item="1"/>
          <tpl hier="11" item="4"/>
          <tpl hier="12" item="7"/>
          <tpl fld="4" item="0"/>
        </tpls>
      </m>
      <m>
        <tpls c="8">
          <tpl hier="1" item="6"/>
          <tpl hier="4" item="8"/>
          <tpl fld="3" item="18"/>
          <tpl fld="2" item="80"/>
          <tpl hier="9" item="1"/>
          <tpl hier="11" item="4"/>
          <tpl hier="12" item="7"/>
          <tpl fld="4" item="0"/>
        </tpls>
      </m>
      <m>
        <tpls c="8">
          <tpl hier="1" item="6"/>
          <tpl hier="4" item="8"/>
          <tpl fld="3" item="21"/>
          <tpl fld="2" item="80"/>
          <tpl hier="9" item="1"/>
          <tpl hier="11" item="4"/>
          <tpl hier="12" item="7"/>
          <tpl fld="4" item="0"/>
        </tpls>
      </m>
      <m>
        <tpls c="8">
          <tpl hier="1" item="6"/>
          <tpl hier="4" item="8"/>
          <tpl fld="3" item="8"/>
          <tpl fld="2" item="84"/>
          <tpl hier="9" item="1"/>
          <tpl hier="11" item="4"/>
          <tpl hier="12" item="7"/>
          <tpl fld="4" item="0"/>
        </tpls>
      </m>
      <m>
        <tpls c="8">
          <tpl hier="1" item="6"/>
          <tpl hier="4" item="8"/>
          <tpl fld="3" item="6"/>
          <tpl fld="2" item="84"/>
          <tpl hier="9" item="1"/>
          <tpl hier="11" item="4"/>
          <tpl hier="12" item="7"/>
          <tpl fld="4" item="0"/>
        </tpls>
      </m>
      <m>
        <tpls c="8">
          <tpl hier="1" item="6"/>
          <tpl hier="4" item="8"/>
          <tpl fld="3" item="5"/>
          <tpl fld="2" item="84"/>
          <tpl hier="9" item="1"/>
          <tpl hier="11" item="4"/>
          <tpl hier="12" item="7"/>
          <tpl fld="4" item="0"/>
        </tpls>
      </m>
      <m>
        <tpls c="8">
          <tpl hier="1" item="6"/>
          <tpl hier="4" item="8"/>
          <tpl fld="3" item="56"/>
          <tpl fld="2" item="70"/>
          <tpl hier="9" item="1"/>
          <tpl hier="11" item="4"/>
          <tpl hier="12" item="7"/>
          <tpl fld="4" item="0"/>
        </tpls>
      </m>
      <m>
        <tpls c="8">
          <tpl hier="1" item="6"/>
          <tpl hier="4" item="8"/>
          <tpl fld="3" item="55"/>
          <tpl fld="2" item="70"/>
          <tpl hier="9" item="1"/>
          <tpl hier="11" item="4"/>
          <tpl hier="12" item="7"/>
          <tpl fld="4" item="0"/>
        </tpls>
      </m>
      <m>
        <tpls c="8">
          <tpl hier="1" item="6"/>
          <tpl hier="4" item="8"/>
          <tpl fld="3" item="35"/>
          <tpl fld="2" item="72"/>
          <tpl hier="9" item="1"/>
          <tpl hier="11" item="4"/>
          <tpl hier="12" item="7"/>
          <tpl fld="4" item="0"/>
        </tpls>
      </m>
      <m>
        <tpls c="8">
          <tpl hier="1" item="6"/>
          <tpl hier="4" item="8"/>
          <tpl fld="3" item="40"/>
          <tpl fld="2" item="72"/>
          <tpl hier="9" item="1"/>
          <tpl hier="11" item="4"/>
          <tpl hier="12" item="7"/>
          <tpl fld="4" item="0"/>
        </tpls>
      </m>
      <m>
        <tpls c="8">
          <tpl hier="1" item="6"/>
          <tpl hier="4" item="8"/>
          <tpl fld="3" item="50"/>
          <tpl fld="2" item="72"/>
          <tpl hier="9" item="1"/>
          <tpl hier="11" item="4"/>
          <tpl hier="12" item="7"/>
          <tpl fld="4" item="0"/>
        </tpls>
      </m>
      <m>
        <tpls c="8">
          <tpl hier="1" item="6"/>
          <tpl hier="4" item="8"/>
          <tpl fld="3" item="49"/>
          <tpl fld="2" item="72"/>
          <tpl hier="9" item="1"/>
          <tpl hier="11" item="4"/>
          <tpl hier="12" item="7"/>
          <tpl fld="4" item="0"/>
        </tpls>
      </m>
      <m>
        <tpls c="8">
          <tpl hier="1" item="6"/>
          <tpl hier="4" item="8"/>
          <tpl fld="3" item="37"/>
          <tpl fld="2" item="78"/>
          <tpl hier="9" item="1"/>
          <tpl hier="11" item="4"/>
          <tpl hier="12" item="7"/>
          <tpl fld="4" item="0"/>
        </tpls>
      </m>
      <m>
        <tpls c="8">
          <tpl hier="1" item="6"/>
          <tpl hier="4" item="8"/>
          <tpl fld="3" item="39"/>
          <tpl fld="2" item="78"/>
          <tpl hier="9" item="1"/>
          <tpl hier="11" item="4"/>
          <tpl hier="12" item="7"/>
          <tpl fld="4" item="0"/>
        </tpls>
      </m>
      <m>
        <tpls c="8">
          <tpl hier="1" item="6"/>
          <tpl hier="4" item="8"/>
          <tpl fld="3" item="19"/>
          <tpl fld="2" item="78"/>
          <tpl hier="9" item="1"/>
          <tpl hier="11" item="4"/>
          <tpl hier="12" item="7"/>
          <tpl fld="4" item="0"/>
        </tpls>
      </m>
      <m>
        <tpls c="8">
          <tpl hier="1" item="6"/>
          <tpl hier="4" item="8"/>
          <tpl fld="3" item="25"/>
          <tpl fld="2" item="73"/>
          <tpl hier="9" item="1"/>
          <tpl hier="11" item="4"/>
          <tpl hier="12" item="7"/>
          <tpl fld="4" item="0"/>
        </tpls>
      </m>
      <m>
        <tpls c="8">
          <tpl hier="1" item="6"/>
          <tpl hier="4" item="8"/>
          <tpl fld="3" item="24"/>
          <tpl fld="2" item="73"/>
          <tpl hier="9" item="1"/>
          <tpl hier="11" item="4"/>
          <tpl hier="12" item="7"/>
          <tpl fld="4" item="0"/>
        </tpls>
      </m>
      <m>
        <tpls c="8">
          <tpl hier="1" item="6"/>
          <tpl hier="4" item="8"/>
          <tpl fld="3" item="23"/>
          <tpl fld="2" item="73"/>
          <tpl hier="9" item="1"/>
          <tpl hier="11" item="4"/>
          <tpl hier="12" item="7"/>
          <tpl fld="4" item="0"/>
        </tpls>
      </m>
      <m>
        <tpls c="8">
          <tpl hier="1" item="6"/>
          <tpl hier="4" item="8"/>
          <tpl fld="3" item="10"/>
          <tpl fld="2" item="69"/>
          <tpl hier="9" item="1"/>
          <tpl hier="11" item="4"/>
          <tpl hier="12" item="7"/>
          <tpl fld="4" item="0"/>
        </tpls>
      </m>
      <m>
        <tpls c="8">
          <tpl hier="1" item="6"/>
          <tpl hier="4" item="8"/>
          <tpl fld="3" item="12"/>
          <tpl fld="2" item="69"/>
          <tpl hier="9" item="1"/>
          <tpl hier="11" item="4"/>
          <tpl hier="12" item="7"/>
          <tpl fld="4" item="0"/>
        </tpls>
      </m>
      <m>
        <tpls c="8">
          <tpl hier="1" item="6"/>
          <tpl hier="4" item="8"/>
          <tpl fld="3" item="11"/>
          <tpl fld="2" item="69"/>
          <tpl hier="9" item="1"/>
          <tpl hier="11" item="4"/>
          <tpl hier="12" item="7"/>
          <tpl fld="4" item="0"/>
        </tpls>
      </m>
      <m>
        <tpls c="8">
          <tpl hier="1" item="6"/>
          <tpl hier="4" item="8"/>
          <tpl fld="3" item="9"/>
          <tpl fld="2" item="69"/>
          <tpl hier="9" item="1"/>
          <tpl hier="11" item="4"/>
          <tpl hier="12" item="7"/>
          <tpl fld="4" item="0"/>
        </tpls>
      </m>
      <m>
        <tpls c="8">
          <tpl hier="1" item="6"/>
          <tpl hier="4" item="8"/>
          <tpl fld="3" item="57"/>
          <tpl fld="2" item="66"/>
          <tpl hier="9" item="1"/>
          <tpl hier="11" item="4"/>
          <tpl hier="12" item="7"/>
          <tpl fld="4" item="0"/>
        </tpls>
      </m>
      <m>
        <tpls c="8">
          <tpl hier="1" item="6"/>
          <tpl hier="4" item="8"/>
          <tpl fld="3" item="3"/>
          <tpl fld="2" item="66"/>
          <tpl hier="9" item="1"/>
          <tpl hier="11" item="4"/>
          <tpl hier="12" item="7"/>
          <tpl fld="4" item="0"/>
        </tpls>
      </m>
      <m>
        <tpls c="8">
          <tpl hier="1" item="6"/>
          <tpl hier="4" item="8"/>
          <tpl fld="3" item="1"/>
          <tpl fld="2" item="66"/>
          <tpl hier="9" item="1"/>
          <tpl hier="11" item="4"/>
          <tpl hier="12" item="7"/>
          <tpl fld="4" item="0"/>
        </tpls>
      </m>
      <m>
        <tpls c="8">
          <tpl hier="1" item="6"/>
          <tpl hier="4" item="8"/>
          <tpl fld="3" item="20"/>
          <tpl fld="2" item="48"/>
          <tpl hier="9" item="1"/>
          <tpl hier="11" item="4"/>
          <tpl hier="12" item="7"/>
          <tpl fld="4" item="0"/>
        </tpls>
      </m>
      <m>
        <tpls c="8">
          <tpl hier="1" item="6"/>
          <tpl hier="4" item="8"/>
          <tpl fld="3" item="51"/>
          <tpl fld="2" item="48"/>
          <tpl hier="9" item="1"/>
          <tpl hier="11" item="4"/>
          <tpl hier="12" item="7"/>
          <tpl fld="4" item="0"/>
        </tpls>
      </m>
      <m>
        <tpls c="8">
          <tpl hier="1" item="6"/>
          <tpl hier="4" item="8"/>
          <tpl fld="3" item="38"/>
          <tpl fld="2" item="48"/>
          <tpl hier="9" item="1"/>
          <tpl hier="11" item="4"/>
          <tpl hier="12" item="7"/>
          <tpl fld="4" item="0"/>
        </tpls>
      </m>
      <m>
        <tpls c="8">
          <tpl hier="1" item="6"/>
          <tpl hier="4" item="8"/>
          <tpl fld="3" item="37"/>
          <tpl fld="2" item="53"/>
          <tpl hier="9" item="1"/>
          <tpl hier="11" item="4"/>
          <tpl hier="12" item="7"/>
          <tpl fld="4" item="0"/>
        </tpls>
      </m>
      <m>
        <tpls c="8">
          <tpl hier="1" item="6"/>
          <tpl hier="4" item="8"/>
          <tpl fld="3" item="25"/>
          <tpl fld="2" item="53"/>
          <tpl hier="9" item="1"/>
          <tpl hier="11" item="4"/>
          <tpl hier="12" item="7"/>
          <tpl fld="4" item="0"/>
        </tpls>
      </m>
      <m>
        <tpls c="8">
          <tpl hier="1" item="6"/>
          <tpl hier="4" item="8"/>
          <tpl fld="3" item="14"/>
          <tpl fld="2" item="53"/>
          <tpl hier="9" item="1"/>
          <tpl hier="11" item="4"/>
          <tpl hier="12" item="7"/>
          <tpl fld="4" item="0"/>
        </tpls>
      </m>
      <m>
        <tpls c="8">
          <tpl hier="1" item="6"/>
          <tpl hier="4" item="8"/>
          <tpl fld="3" item="5"/>
          <tpl fld="2" item="53"/>
          <tpl hier="9" item="1"/>
          <tpl hier="11" item="4"/>
          <tpl hier="12" item="7"/>
          <tpl fld="4" item="0"/>
        </tpls>
      </m>
      <m>
        <tpls c="8">
          <tpl hier="1" item="6"/>
          <tpl hier="4" item="8"/>
          <tpl fld="3" item="50"/>
          <tpl fld="2" item="57"/>
          <tpl hier="9" item="1"/>
          <tpl hier="11" item="4"/>
          <tpl hier="12" item="7"/>
          <tpl fld="4" item="0"/>
        </tpls>
      </m>
      <m>
        <tpls c="8">
          <tpl hier="1" item="6"/>
          <tpl hier="4" item="8"/>
          <tpl fld="3" item="24"/>
          <tpl fld="2" item="79"/>
          <tpl hier="9" item="1"/>
          <tpl hier="11" item="4"/>
          <tpl hier="12" item="7"/>
          <tpl fld="4" item="0"/>
        </tpls>
      </m>
      <m>
        <tpls c="8">
          <tpl hier="1" item="6"/>
          <tpl hier="4" item="8"/>
          <tpl fld="3" item="1"/>
          <tpl fld="2" item="51"/>
          <tpl hier="9" item="1"/>
          <tpl hier="11" item="4"/>
          <tpl hier="12" item="7"/>
          <tpl fld="4" item="0"/>
        </tpls>
      </m>
      <m>
        <tpls c="8">
          <tpl hier="1" item="6"/>
          <tpl hier="4" item="8"/>
          <tpl fld="3" item="33"/>
          <tpl fld="1" item="1"/>
          <tpl hier="9" item="1"/>
          <tpl hier="11" item="4"/>
          <tpl hier="12" item="7"/>
          <tpl fld="4" item="0"/>
        </tpls>
      </m>
      <m>
        <tpls c="8">
          <tpl hier="1" item="6"/>
          <tpl hier="4" item="8"/>
          <tpl fld="3" item="5"/>
          <tpl fld="2" item="63"/>
          <tpl hier="9" item="1"/>
          <tpl hier="11" item="4"/>
          <tpl hier="12" item="7"/>
          <tpl fld="4" item="0"/>
        </tpls>
      </m>
      <m>
        <tpls c="8">
          <tpl hier="1" item="6"/>
          <tpl hier="4" item="8"/>
          <tpl fld="3" item="37"/>
          <tpl fld="2" item="52"/>
          <tpl hier="9" item="1"/>
          <tpl hier="11" item="4"/>
          <tpl hier="12" item="7"/>
          <tpl fld="4" item="0"/>
        </tpls>
      </m>
      <m>
        <tpls c="8">
          <tpl hier="1" item="6"/>
          <tpl hier="4" item="8"/>
          <tpl fld="3" item="10"/>
          <tpl fld="2" item="60"/>
          <tpl hier="9" item="1"/>
          <tpl hier="11" item="4"/>
          <tpl hier="12" item="7"/>
          <tpl fld="4" item="0"/>
        </tpls>
      </m>
      <m>
        <tpls c="8">
          <tpl hier="1" item="6"/>
          <tpl hier="4" item="8"/>
          <tpl fld="3" item="20"/>
          <tpl fld="2" item="42"/>
          <tpl hier="9" item="1"/>
          <tpl hier="11" item="4"/>
          <tpl hier="12" item="7"/>
          <tpl fld="4" item="0"/>
        </tpls>
      </m>
      <m>
        <tpls c="8">
          <tpl hier="1" item="6"/>
          <tpl hier="4" item="8"/>
          <tpl fld="3" item="31"/>
          <tpl fld="2" item="77"/>
          <tpl hier="9" item="1"/>
          <tpl hier="11" item="4"/>
          <tpl hier="12" item="7"/>
          <tpl fld="4" item="0"/>
        </tpls>
      </m>
      <m>
        <tpls c="8">
          <tpl hier="1" item="6"/>
          <tpl hier="4" item="8"/>
          <tpl fld="3" item="58"/>
          <tpl fld="2" item="35"/>
          <tpl hier="9" item="1"/>
          <tpl hier="11" item="4"/>
          <tpl hier="12" item="7"/>
          <tpl fld="4" item="0"/>
        </tpls>
      </m>
      <m>
        <tpls c="8">
          <tpl hier="1" item="6"/>
          <tpl hier="4" item="8"/>
          <tpl fld="3" item="45"/>
          <tpl fld="2" item="54"/>
          <tpl hier="9" item="1"/>
          <tpl hier="11" item="4"/>
          <tpl hier="12" item="7"/>
          <tpl fld="4" item="0"/>
        </tpls>
      </m>
      <m>
        <tpls c="8">
          <tpl hier="1" item="6"/>
          <tpl hier="4" item="8"/>
          <tpl fld="3" item="47"/>
          <tpl fld="2" item="65"/>
          <tpl hier="9" item="1"/>
          <tpl hier="11" item="4"/>
          <tpl hier="12" item="7"/>
          <tpl fld="4" item="0"/>
        </tpls>
      </m>
      <m>
        <tpls c="8">
          <tpl hier="1" item="6"/>
          <tpl hier="4" item="8"/>
          <tpl fld="3" item="1"/>
          <tpl fld="2" item="33"/>
          <tpl hier="9" item="1"/>
          <tpl hier="11" item="4"/>
          <tpl hier="12" item="7"/>
          <tpl fld="4" item="0"/>
        </tpls>
      </m>
      <m>
        <tpls c="8">
          <tpl hier="1" item="6"/>
          <tpl hier="4" item="8"/>
          <tpl fld="3" item="26"/>
          <tpl fld="2" item="71"/>
          <tpl hier="9" item="1"/>
          <tpl hier="11" item="4"/>
          <tpl hier="12" item="7"/>
          <tpl fld="4" item="0"/>
        </tpls>
      </m>
      <m>
        <tpls c="8">
          <tpl hier="1" item="6"/>
          <tpl hier="4" item="8"/>
          <tpl fld="3" item="7"/>
          <tpl fld="2" item="74"/>
          <tpl hier="9" item="1"/>
          <tpl hier="11" item="4"/>
          <tpl hier="12" item="7"/>
          <tpl fld="4" item="0"/>
        </tpls>
      </m>
      <m>
        <tpls c="8">
          <tpl hier="1" item="6"/>
          <tpl hier="4" item="8"/>
          <tpl fld="3" item="2"/>
          <tpl fld="2" item="74"/>
          <tpl hier="9" item="1"/>
          <tpl hier="11" item="4"/>
          <tpl hier="12" item="7"/>
          <tpl fld="4" item="0"/>
        </tpls>
      </m>
      <m>
        <tpls c="8">
          <tpl hier="1" item="6"/>
          <tpl hier="4" item="8"/>
          <tpl fld="3" item="53"/>
          <tpl fld="2" item="76"/>
          <tpl hier="9" item="1"/>
          <tpl hier="11" item="4"/>
          <tpl hier="12" item="7"/>
          <tpl fld="4" item="0"/>
        </tpls>
      </m>
      <m>
        <tpls c="8">
          <tpl hier="1" item="6"/>
          <tpl hier="4" item="8"/>
          <tpl fld="3" item="48"/>
          <tpl fld="2" item="83"/>
          <tpl hier="9" item="1"/>
          <tpl hier="11" item="4"/>
          <tpl hier="12" item="7"/>
          <tpl fld="4" item="0"/>
        </tpls>
      </m>
      <m>
        <tpls c="8">
          <tpl hier="1" item="6"/>
          <tpl hier="4" item="8"/>
          <tpl fld="3" item="47"/>
          <tpl fld="2" item="83"/>
          <tpl hier="9" item="1"/>
          <tpl hier="11" item="4"/>
          <tpl hier="12" item="7"/>
          <tpl fld="4" item="0"/>
        </tpls>
      </m>
      <m>
        <tpls c="8">
          <tpl hier="1" item="6"/>
          <tpl hier="4" item="8"/>
          <tpl fld="3" item="36"/>
          <tpl fld="2" item="75"/>
          <tpl hier="9" item="1"/>
          <tpl hier="11" item="4"/>
          <tpl hier="12" item="7"/>
          <tpl fld="4" item="0"/>
        </tpls>
      </m>
      <m>
        <tpls c="8">
          <tpl hier="1" item="6"/>
          <tpl hier="4" item="8"/>
          <tpl fld="3" item="33"/>
          <tpl fld="2" item="75"/>
          <tpl hier="9" item="1"/>
          <tpl hier="11" item="4"/>
          <tpl hier="12" item="7"/>
          <tpl fld="4" item="0"/>
        </tpls>
      </m>
      <m>
        <tpls c="8">
          <tpl hier="1" item="6"/>
          <tpl hier="4" item="8"/>
          <tpl fld="3" item="17"/>
          <tpl fld="2" item="80"/>
          <tpl hier="9" item="1"/>
          <tpl hier="11" item="4"/>
          <tpl hier="12" item="7"/>
          <tpl fld="4" item="0"/>
        </tpls>
      </m>
      <m>
        <tpls c="8">
          <tpl hier="1" item="6"/>
          <tpl hier="4" item="8"/>
          <tpl fld="3" item="7"/>
          <tpl fld="2" item="84"/>
          <tpl hier="9" item="1"/>
          <tpl hier="11" item="4"/>
          <tpl hier="12" item="7"/>
          <tpl fld="4" item="0"/>
        </tpls>
      </m>
      <m>
        <tpls c="8">
          <tpl hier="1" item="6"/>
          <tpl hier="4" item="8"/>
          <tpl fld="3" item="0"/>
          <tpl fld="2" item="70"/>
          <tpl hier="9" item="1"/>
          <tpl hier="11" item="4"/>
          <tpl hier="12" item="7"/>
          <tpl fld="4" item="0"/>
        </tpls>
      </m>
      <m>
        <tpls c="8">
          <tpl hier="1" item="6"/>
          <tpl hier="4" item="8"/>
          <tpl fld="3" item="28"/>
          <tpl fld="2" item="78"/>
          <tpl hier="9" item="1"/>
          <tpl hier="11" item="4"/>
          <tpl hier="12" item="7"/>
          <tpl fld="4" item="0"/>
        </tpls>
      </m>
      <m>
        <tpls c="8">
          <tpl hier="1" item="6"/>
          <tpl hier="4" item="8"/>
          <tpl fld="3" item="3"/>
          <tpl fld="2" item="74"/>
          <tpl hier="9" item="1"/>
          <tpl hier="11" item="4"/>
          <tpl hier="12" item="7"/>
          <tpl fld="4" item="0"/>
        </tpls>
      </m>
      <m>
        <tpls c="8">
          <tpl hier="1" item="6"/>
          <tpl hier="4" item="8"/>
          <tpl fld="3" item="20"/>
          <tpl fld="2" item="76"/>
          <tpl hier="9" item="1"/>
          <tpl hier="11" item="4"/>
          <tpl hier="12" item="7"/>
          <tpl fld="4" item="0"/>
        </tpls>
      </m>
      <m>
        <tpls c="8">
          <tpl hier="1" item="6"/>
          <tpl hier="4" item="8"/>
          <tpl fld="3" item="38"/>
          <tpl fld="2" item="76"/>
          <tpl hier="9" item="1"/>
          <tpl hier="11" item="4"/>
          <tpl hier="12" item="7"/>
          <tpl fld="4" item="0"/>
        </tpls>
      </m>
      <m>
        <tpls c="8">
          <tpl hier="1" item="6"/>
          <tpl hier="4" item="8"/>
          <tpl fld="3" item="43"/>
          <tpl fld="2" item="83"/>
          <tpl hier="9" item="1"/>
          <tpl hier="11" item="4"/>
          <tpl hier="12" item="7"/>
          <tpl fld="4" item="0"/>
        </tpls>
      </m>
      <m>
        <tpls c="8">
          <tpl hier="1" item="6"/>
          <tpl hier="4" item="8"/>
          <tpl fld="3" item="32"/>
          <tpl fld="2" item="75"/>
          <tpl hier="9" item="1"/>
          <tpl hier="11" item="4"/>
          <tpl hier="12" item="7"/>
          <tpl fld="4" item="0"/>
        </tpls>
      </m>
      <m>
        <tpls c="8">
          <tpl hier="1" item="6"/>
          <tpl hier="4" item="8"/>
          <tpl fld="3" item="29"/>
          <tpl fld="2" item="75"/>
          <tpl hier="9" item="1"/>
          <tpl hier="11" item="4"/>
          <tpl hier="12" item="7"/>
          <tpl fld="4" item="0"/>
        </tpls>
      </m>
      <m>
        <tpls c="8">
          <tpl hier="1" item="6"/>
          <tpl hier="4" item="8"/>
          <tpl fld="3" item="15"/>
          <tpl fld="2" item="80"/>
          <tpl hier="9" item="1"/>
          <tpl hier="11" item="4"/>
          <tpl hier="12" item="7"/>
          <tpl fld="4" item="0"/>
        </tpls>
      </m>
      <m>
        <tpls c="8">
          <tpl hier="1" item="6"/>
          <tpl hier="4" item="8"/>
          <tpl fld="3" item="4"/>
          <tpl fld="2" item="84"/>
          <tpl hier="9" item="1"/>
          <tpl hier="11" item="4"/>
          <tpl hier="12" item="7"/>
          <tpl fld="4" item="0"/>
        </tpls>
      </m>
      <m>
        <tpls c="8">
          <tpl hier="1" item="6"/>
          <tpl hier="4" item="8"/>
          <tpl fld="3" item="2"/>
          <tpl fld="2" item="84"/>
          <tpl hier="9" item="1"/>
          <tpl hier="11" item="4"/>
          <tpl hier="12" item="7"/>
          <tpl fld="4" item="0"/>
        </tpls>
      </m>
      <m>
        <tpls c="8">
          <tpl hier="1" item="6"/>
          <tpl hier="4" item="8"/>
          <tpl fld="3" item="53"/>
          <tpl fld="2" item="70"/>
          <tpl hier="9" item="1"/>
          <tpl hier="11" item="4"/>
          <tpl hier="12" item="7"/>
          <tpl fld="4" item="0"/>
        </tpls>
      </m>
      <m>
        <tpls c="8">
          <tpl hier="1" item="6"/>
          <tpl hier="4" item="8"/>
          <tpl fld="3" item="48"/>
          <tpl fld="2" item="72"/>
          <tpl hier="9" item="1"/>
          <tpl hier="11" item="4"/>
          <tpl hier="12" item="7"/>
          <tpl fld="4" item="0"/>
        </tpls>
      </m>
      <m>
        <tpls c="8">
          <tpl hier="1" item="6"/>
          <tpl hier="4" item="8"/>
          <tpl fld="3" item="45"/>
          <tpl fld="2" item="72"/>
          <tpl hier="9" item="1"/>
          <tpl hier="11" item="4"/>
          <tpl hier="12" item="7"/>
          <tpl fld="4" item="0"/>
        </tpls>
      </m>
      <m>
        <tpls c="8">
          <tpl hier="1" item="6"/>
          <tpl hier="4" item="8"/>
          <tpl fld="3" item="47"/>
          <tpl fld="2" item="72"/>
          <tpl hier="9" item="1"/>
          <tpl hier="11" item="4"/>
          <tpl hier="12" item="7"/>
          <tpl fld="4" item="0"/>
        </tpls>
      </m>
      <m>
        <tpls c="8">
          <tpl hier="1" item="6"/>
          <tpl hier="4" item="8"/>
          <tpl fld="3" item="36"/>
          <tpl fld="2" item="78"/>
          <tpl hier="9" item="1"/>
          <tpl hier="11" item="4"/>
          <tpl hier="12" item="7"/>
          <tpl fld="4" item="0"/>
        </tpls>
      </m>
      <m>
        <tpls c="8">
          <tpl hier="1" item="6"/>
          <tpl hier="4" item="8"/>
          <tpl fld="3" item="27"/>
          <tpl fld="2" item="78"/>
          <tpl hier="9" item="1"/>
          <tpl hier="11" item="4"/>
          <tpl hier="12" item="7"/>
          <tpl fld="4" item="0"/>
        </tpls>
      </m>
      <m>
        <tpls c="8">
          <tpl hier="1" item="6"/>
          <tpl hier="4" item="8"/>
          <tpl fld="3" item="18"/>
          <tpl fld="2" item="73"/>
          <tpl hier="9" item="1"/>
          <tpl hier="11" item="4"/>
          <tpl hier="12" item="7"/>
          <tpl fld="4" item="0"/>
        </tpls>
      </m>
      <m>
        <tpls c="8">
          <tpl hier="1" item="6"/>
          <tpl hier="4" item="8"/>
          <tpl fld="3" item="22"/>
          <tpl fld="2" item="73"/>
          <tpl hier="9" item="1"/>
          <tpl hier="11" item="4"/>
          <tpl hier="12" item="7"/>
          <tpl fld="4" item="0"/>
        </tpls>
      </m>
      <m>
        <tpls c="8">
          <tpl hier="1" item="6"/>
          <tpl hier="4" item="8"/>
          <tpl fld="3" item="21"/>
          <tpl fld="2" item="73"/>
          <tpl hier="9" item="1"/>
          <tpl hier="11" item="4"/>
          <tpl hier="12" item="7"/>
          <tpl fld="4" item="0"/>
        </tpls>
      </m>
      <m>
        <tpls c="8">
          <tpl hier="1" item="6"/>
          <tpl hier="4" item="8"/>
          <tpl fld="3" item="8"/>
          <tpl fld="2" item="69"/>
          <tpl hier="9" item="1"/>
          <tpl hier="11" item="4"/>
          <tpl hier="12" item="7"/>
          <tpl fld="4" item="0"/>
        </tpls>
      </m>
      <m>
        <tpls c="8">
          <tpl hier="1" item="6"/>
          <tpl hier="4" item="8"/>
          <tpl fld="3" item="6"/>
          <tpl fld="2" item="69"/>
          <tpl hier="9" item="1"/>
          <tpl hier="11" item="4"/>
          <tpl hier="12" item="7"/>
          <tpl fld="4" item="0"/>
        </tpls>
      </m>
      <m>
        <tpls c="8">
          <tpl hier="1" item="6"/>
          <tpl hier="4" item="8"/>
          <tpl fld="3" item="5"/>
          <tpl fld="2" item="69"/>
          <tpl hier="9" item="1"/>
          <tpl hier="11" item="4"/>
          <tpl hier="12" item="7"/>
          <tpl fld="4" item="0"/>
        </tpls>
      </m>
      <m>
        <tpls c="8">
          <tpl hier="1" item="6"/>
          <tpl hier="4" item="8"/>
          <tpl fld="3" item="56"/>
          <tpl fld="2" item="66"/>
          <tpl hier="9" item="1"/>
          <tpl hier="11" item="4"/>
          <tpl hier="12" item="7"/>
          <tpl fld="4" item="0"/>
        </tpls>
      </m>
      <m>
        <tpls c="8">
          <tpl hier="1" item="6"/>
          <tpl hier="4" item="8"/>
          <tpl fld="3" item="0"/>
          <tpl fld="2" item="66"/>
          <tpl hier="9" item="1"/>
          <tpl hier="11" item="4"/>
          <tpl hier="12" item="7"/>
          <tpl fld="4" item="0"/>
        </tpls>
      </m>
      <m>
        <tpls c="8">
          <tpl hier="1" item="6"/>
          <tpl hier="4" item="8"/>
          <tpl fld="3" item="55"/>
          <tpl fld="2" item="66"/>
          <tpl hier="9" item="1"/>
          <tpl hier="11" item="4"/>
          <tpl hier="12" item="7"/>
          <tpl fld="4" item="0"/>
        </tpls>
      </m>
      <m>
        <tpls c="8">
          <tpl hier="1" item="6"/>
          <tpl hier="4" item="8"/>
          <tpl fld="3" item="35"/>
          <tpl fld="2" item="48"/>
          <tpl hier="9" item="1"/>
          <tpl hier="11" item="4"/>
          <tpl hier="12" item="7"/>
          <tpl fld="4" item="0"/>
        </tpls>
      </m>
      <m>
        <tpls c="8">
          <tpl hier="1" item="6"/>
          <tpl hier="4" item="8"/>
          <tpl fld="3" item="40"/>
          <tpl fld="2" item="48"/>
          <tpl hier="9" item="1"/>
          <tpl hier="11" item="4"/>
          <tpl hier="12" item="7"/>
          <tpl fld="4" item="0"/>
        </tpls>
      </m>
      <m>
        <tpls c="8">
          <tpl hier="1" item="6"/>
          <tpl hier="4" item="8"/>
          <tpl fld="3" item="50"/>
          <tpl fld="2" item="48"/>
          <tpl hier="9" item="1"/>
          <tpl hier="11" item="4"/>
          <tpl hier="12" item="7"/>
          <tpl fld="4" item="0"/>
        </tpls>
      </m>
      <m>
        <tpls c="8">
          <tpl hier="1" item="6"/>
          <tpl hier="4" item="8"/>
          <tpl fld="3" item="49"/>
          <tpl fld="2" item="48"/>
          <tpl hier="9" item="1"/>
          <tpl hier="11" item="4"/>
          <tpl hier="12" item="7"/>
          <tpl fld="4" item="0"/>
        </tpls>
      </m>
      <m>
        <tpls c="8">
          <tpl hier="1" item="6"/>
          <tpl hier="4" item="8"/>
          <tpl fld="3" item="32"/>
          <tpl fld="2" item="53"/>
          <tpl hier="9" item="1"/>
          <tpl hier="11" item="4"/>
          <tpl hier="12" item="7"/>
          <tpl fld="4" item="0"/>
        </tpls>
      </m>
      <m>
        <tpls c="8">
          <tpl hier="1" item="6"/>
          <tpl hier="4" item="8"/>
          <tpl fld="3" item="11"/>
          <tpl fld="2" item="53"/>
          <tpl hier="9" item="1"/>
          <tpl hier="11" item="4"/>
          <tpl hier="12" item="7"/>
          <tpl fld="4" item="0"/>
        </tpls>
      </m>
      <m>
        <tpls c="8">
          <tpl hier="1" item="6"/>
          <tpl hier="4" item="8"/>
          <tpl fld="3" item="42"/>
          <tpl fld="2" item="57"/>
          <tpl hier="9" item="1"/>
          <tpl hier="11" item="4"/>
          <tpl hier="12" item="7"/>
          <tpl fld="4" item="0"/>
        </tpls>
      </m>
      <m>
        <tpls c="8">
          <tpl hier="1" item="6"/>
          <tpl hier="4" item="8"/>
          <tpl fld="3" item="14"/>
          <tpl fld="2" item="79"/>
          <tpl hier="9" item="1"/>
          <tpl hier="11" item="4"/>
          <tpl hier="12" item="7"/>
          <tpl fld="4" item="0"/>
        </tpls>
      </m>
      <m>
        <tpls c="8">
          <tpl hier="1" item="6"/>
          <tpl hier="4" item="8"/>
          <tpl fld="3" item="52"/>
          <tpl fld="2" item="51"/>
          <tpl hier="9" item="1"/>
          <tpl hier="11" item="4"/>
          <tpl hier="12" item="7"/>
          <tpl fld="4" item="0"/>
        </tpls>
      </m>
      <m>
        <tpls c="8">
          <tpl hier="1" item="6"/>
          <tpl hier="4" item="8"/>
          <tpl fld="3" item="23"/>
          <tpl fld="1" item="1"/>
          <tpl hier="9" item="1"/>
          <tpl hier="11" item="4"/>
          <tpl hier="12" item="7"/>
          <tpl fld="4" item="0"/>
        </tpls>
      </m>
      <m>
        <tpls c="8">
          <tpl hier="1" item="6"/>
          <tpl hier="4" item="8"/>
          <tpl fld="3" item="32"/>
          <tpl fld="2" item="52"/>
          <tpl hier="9" item="1"/>
          <tpl hier="11" item="4"/>
          <tpl hier="12" item="7"/>
          <tpl fld="4" item="0"/>
        </tpls>
      </m>
      <m>
        <tpls c="8">
          <tpl hier="1" item="6"/>
          <tpl hier="4" item="8"/>
          <tpl fld="3" item="4"/>
          <tpl fld="2" item="60"/>
          <tpl hier="9" item="1"/>
          <tpl hier="11" item="4"/>
          <tpl hier="12" item="7"/>
          <tpl fld="4" item="0"/>
        </tpls>
      </m>
      <m>
        <tpls c="8">
          <tpl hier="1" item="6"/>
          <tpl hier="4" item="8"/>
          <tpl fld="3" item="46"/>
          <tpl fld="2" item="42"/>
          <tpl hier="9" item="1"/>
          <tpl hier="11" item="4"/>
          <tpl hier="12" item="7"/>
          <tpl fld="4" item="0"/>
        </tpls>
      </m>
      <m>
        <tpls c="8">
          <tpl hier="1" item="6"/>
          <tpl hier="4" item="8"/>
          <tpl fld="3" item="22"/>
          <tpl fld="2" item="77"/>
          <tpl hier="9" item="1"/>
          <tpl hier="11" item="4"/>
          <tpl hier="12" item="7"/>
          <tpl fld="4" item="0"/>
        </tpls>
      </m>
      <m>
        <tpls c="8">
          <tpl hier="1" item="6"/>
          <tpl hier="4" item="8"/>
          <tpl fld="3" item="0"/>
          <tpl fld="2" item="35"/>
          <tpl hier="9" item="1"/>
          <tpl hier="11" item="4"/>
          <tpl hier="12" item="7"/>
          <tpl fld="4" item="0"/>
        </tpls>
      </m>
      <m>
        <tpls c="8">
          <tpl hier="1" item="6"/>
          <tpl hier="4" item="8"/>
          <tpl fld="3" item="28"/>
          <tpl fld="2" item="54"/>
          <tpl hier="9" item="1"/>
          <tpl hier="11" item="4"/>
          <tpl hier="12" item="7"/>
          <tpl fld="4" item="0"/>
        </tpls>
      </m>
      <m>
        <tpls c="8">
          <tpl hier="1" item="6"/>
          <tpl hier="4" item="8"/>
          <tpl fld="3" item="18"/>
          <tpl fld="2" item="85"/>
          <tpl hier="9" item="1"/>
          <tpl hier="11" item="4"/>
          <tpl hier="12" item="7"/>
          <tpl fld="4" item="0"/>
        </tpls>
      </m>
      <m>
        <tpls c="8">
          <tpl hier="1" item="6"/>
          <tpl hier="4" item="8"/>
          <tpl fld="3" item="38"/>
          <tpl fld="2" item="43"/>
          <tpl hier="9" item="1"/>
          <tpl hier="11" item="4"/>
          <tpl hier="12" item="7"/>
          <tpl fld="4" item="0"/>
        </tpls>
      </m>
      <m>
        <tpls c="8">
          <tpl hier="1" item="6"/>
          <tpl hier="4" item="8"/>
          <tpl fld="3" item="20"/>
          <tpl fld="2" item="57"/>
          <tpl hier="9" item="1"/>
          <tpl hier="11" item="4"/>
          <tpl hier="12" item="7"/>
          <tpl fld="4" item="0"/>
        </tpls>
      </m>
      <m>
        <tpls c="8">
          <tpl hier="1" item="6"/>
          <tpl hier="4" item="8"/>
          <tpl fld="3" item="51"/>
          <tpl fld="2" item="57"/>
          <tpl hier="9" item="1"/>
          <tpl hier="11" item="4"/>
          <tpl hier="12" item="7"/>
          <tpl fld="4" item="0"/>
        </tpls>
      </m>
      <m>
        <tpls c="8">
          <tpl hier="1" item="6"/>
          <tpl hier="4" item="8"/>
          <tpl fld="3" item="38"/>
          <tpl fld="2" item="57"/>
          <tpl hier="9" item="1"/>
          <tpl hier="11" item="4"/>
          <tpl hier="12" item="7"/>
          <tpl fld="4" item="0"/>
        </tpls>
      </m>
      <m>
        <tpls c="8">
          <tpl hier="1" item="6"/>
          <tpl hier="4" item="8"/>
          <tpl fld="3" item="44"/>
          <tpl fld="2" item="61"/>
          <tpl hier="9" item="1"/>
          <tpl hier="11" item="4"/>
          <tpl hier="12" item="7"/>
          <tpl fld="4" item="0"/>
        </tpls>
      </m>
      <m>
        <tpls c="8">
          <tpl hier="1" item="6"/>
          <tpl hier="4" item="8"/>
          <tpl fld="3" item="43"/>
          <tpl fld="2" item="61"/>
          <tpl hier="9" item="1"/>
          <tpl hier="11" item="4"/>
          <tpl hier="12" item="7"/>
          <tpl fld="4" item="0"/>
        </tpls>
      </m>
      <m>
        <tpls c="8">
          <tpl hier="1" item="6"/>
          <tpl hier="4" item="8"/>
          <tpl fld="3" item="42"/>
          <tpl fld="2" item="61"/>
          <tpl hier="9" item="1"/>
          <tpl hier="11" item="4"/>
          <tpl hier="12" item="7"/>
          <tpl fld="4" item="0"/>
        </tpls>
      </m>
      <m>
        <tpls c="8">
          <tpl hier="1" item="6"/>
          <tpl hier="4" item="8"/>
          <tpl fld="3" item="41"/>
          <tpl fld="2" item="61"/>
          <tpl hier="9" item="1"/>
          <tpl hier="11" item="4"/>
          <tpl hier="12" item="7"/>
          <tpl fld="4" item="0"/>
        </tpls>
      </m>
      <m>
        <tpls c="8">
          <tpl hier="1" item="6"/>
          <tpl hier="4" item="8"/>
          <tpl fld="3" item="32"/>
          <tpl fld="2" item="79"/>
          <tpl hier="9" item="1"/>
          <tpl hier="11" item="4"/>
          <tpl hier="12" item="7"/>
          <tpl fld="4" item="0"/>
        </tpls>
      </m>
      <m>
        <tpls c="8">
          <tpl hier="1" item="6"/>
          <tpl hier="4" item="8"/>
          <tpl fld="3" item="31"/>
          <tpl fld="2" item="79"/>
          <tpl hier="9" item="1"/>
          <tpl hier="11" item="4"/>
          <tpl hier="12" item="7"/>
          <tpl fld="4" item="0"/>
        </tpls>
      </m>
      <m>
        <tpls c="8">
          <tpl hier="1" item="6"/>
          <tpl hier="4" item="8"/>
          <tpl fld="3" item="30"/>
          <tpl fld="2" item="79"/>
          <tpl hier="9" item="1"/>
          <tpl hier="11" item="4"/>
          <tpl hier="12" item="7"/>
          <tpl fld="4" item="0"/>
        </tpls>
      </m>
      <m>
        <tpls c="8">
          <tpl hier="1" item="6"/>
          <tpl hier="4" item="8"/>
          <tpl fld="3" item="29"/>
          <tpl fld="2" item="79"/>
          <tpl hier="9" item="1"/>
          <tpl hier="11" item="4"/>
          <tpl hier="12" item="7"/>
          <tpl fld="4" item="0"/>
        </tpls>
      </m>
      <m>
        <tpls c="8">
          <tpl hier="1" item="6"/>
          <tpl hier="4" item="8"/>
          <tpl fld="3" item="16"/>
          <tpl fld="2" item="46"/>
          <tpl hier="9" item="1"/>
          <tpl hier="11" item="4"/>
          <tpl hier="12" item="7"/>
          <tpl fld="4" item="0"/>
        </tpls>
      </m>
      <m>
        <tpls c="8">
          <tpl hier="1" item="6"/>
          <tpl hier="4" item="8"/>
          <tpl fld="3" item="15"/>
          <tpl fld="2" item="46"/>
          <tpl hier="9" item="1"/>
          <tpl hier="11" item="4"/>
          <tpl hier="12" item="7"/>
          <tpl fld="4" item="0"/>
        </tpls>
      </m>
      <m>
        <tpls c="8">
          <tpl hier="1" item="6"/>
          <tpl hier="4" item="8"/>
          <tpl fld="3" item="14"/>
          <tpl fld="2" item="46"/>
          <tpl hier="9" item="1"/>
          <tpl hier="11" item="4"/>
          <tpl hier="12" item="7"/>
          <tpl fld="4" item="0"/>
        </tpls>
      </m>
      <m>
        <tpls c="8">
          <tpl hier="1" item="6"/>
          <tpl hier="4" item="8"/>
          <tpl fld="3" item="13"/>
          <tpl fld="2" item="46"/>
          <tpl hier="9" item="1"/>
          <tpl hier="11" item="4"/>
          <tpl hier="12" item="7"/>
          <tpl fld="4" item="0"/>
        </tpls>
      </m>
      <m>
        <tpls c="8">
          <tpl hier="1" item="6"/>
          <tpl hier="4" item="8"/>
          <tpl fld="3" item="4"/>
          <tpl fld="2" item="51"/>
          <tpl hier="9" item="1"/>
          <tpl hier="11" item="4"/>
          <tpl hier="12" item="7"/>
          <tpl fld="4" item="0"/>
        </tpls>
      </m>
      <m>
        <tpls c="8">
          <tpl hier="1" item="6"/>
          <tpl hier="4" item="8"/>
          <tpl fld="3" item="58"/>
          <tpl fld="2" item="51"/>
          <tpl hier="9" item="1"/>
          <tpl hier="11" item="4"/>
          <tpl hier="12" item="7"/>
          <tpl fld="4" item="0"/>
        </tpls>
      </m>
      <m>
        <tpls c="8">
          <tpl hier="1" item="6"/>
          <tpl hier="4" item="8"/>
          <tpl fld="3" item="2"/>
          <tpl fld="2" item="51"/>
          <tpl hier="9" item="1"/>
          <tpl hier="11" item="4"/>
          <tpl hier="12" item="7"/>
          <tpl fld="4" item="0"/>
        </tpls>
      </m>
      <m>
        <tpls c="8">
          <tpl hier="1" item="6"/>
          <tpl hier="4" item="8"/>
          <tpl fld="3" item="37"/>
          <tpl fld="1" item="1"/>
          <tpl hier="9" item="1"/>
          <tpl hier="11" item="4"/>
          <tpl hier="12" item="7"/>
          <tpl fld="4" item="0"/>
        </tpls>
      </m>
      <m>
        <tpls c="8">
          <tpl hier="1" item="6"/>
          <tpl hier="4" item="8"/>
          <tpl fld="3" item="39"/>
          <tpl fld="1" item="1"/>
          <tpl hier="9" item="1"/>
          <tpl hier="11" item="4"/>
          <tpl hier="12" item="7"/>
          <tpl fld="4" item="0"/>
        </tpls>
      </m>
      <m>
        <tpls c="8">
          <tpl hier="1" item="6"/>
          <tpl hier="4" item="8"/>
          <tpl fld="3" item="28"/>
          <tpl fld="1" item="1"/>
          <tpl hier="9" item="1"/>
          <tpl hier="11" item="4"/>
          <tpl hier="12" item="7"/>
          <tpl fld="4" item="0"/>
        </tpls>
      </m>
      <m>
        <tpls c="8">
          <tpl hier="1" item="6"/>
          <tpl hier="4" item="8"/>
          <tpl fld="3" item="19"/>
          <tpl fld="1" item="1"/>
          <tpl hier="9" item="1"/>
          <tpl hier="11" item="4"/>
          <tpl hier="12" item="7"/>
          <tpl fld="4" item="0"/>
        </tpls>
      </m>
      <m>
        <tpls c="8">
          <tpl hier="1" item="6"/>
          <tpl hier="4" item="8"/>
          <tpl fld="3" item="26"/>
          <tpl fld="2" item="58"/>
          <tpl hier="9" item="1"/>
          <tpl hier="11" item="4"/>
          <tpl hier="12" item="7"/>
          <tpl fld="4" item="0"/>
        </tpls>
      </m>
      <m>
        <tpls c="8">
          <tpl hier="1" item="6"/>
          <tpl hier="4" item="8"/>
          <tpl fld="3" item="25"/>
          <tpl fld="2" item="58"/>
          <tpl hier="9" item="1"/>
          <tpl hier="11" item="4"/>
          <tpl hier="12" item="7"/>
          <tpl fld="4" item="0"/>
        </tpls>
      </m>
      <m>
        <tpls c="8">
          <tpl hier="1" item="6"/>
          <tpl hier="4" item="8"/>
          <tpl fld="3" item="24"/>
          <tpl fld="2" item="58"/>
          <tpl hier="9" item="1"/>
          <tpl hier="11" item="4"/>
          <tpl hier="12" item="7"/>
          <tpl fld="4" item="0"/>
        </tpls>
      </m>
      <m>
        <tpls c="8">
          <tpl hier="1" item="6"/>
          <tpl hier="4" item="8"/>
          <tpl fld="3" item="23"/>
          <tpl fld="2" item="58"/>
          <tpl hier="9" item="1"/>
          <tpl hier="11" item="4"/>
          <tpl hier="12" item="7"/>
          <tpl fld="4" item="0"/>
        </tpls>
      </m>
      <m>
        <tpls c="8">
          <tpl hier="1" item="6"/>
          <tpl hier="4" item="8"/>
          <tpl fld="3" item="10"/>
          <tpl fld="2" item="63"/>
          <tpl hier="9" item="1"/>
          <tpl hier="11" item="4"/>
          <tpl hier="12" item="7"/>
          <tpl fld="4" item="0"/>
        </tpls>
      </m>
      <m>
        <tpls c="8">
          <tpl hier="1" item="6"/>
          <tpl hier="4" item="8"/>
          <tpl fld="3" item="12"/>
          <tpl fld="2" item="63"/>
          <tpl hier="9" item="1"/>
          <tpl hier="11" item="4"/>
          <tpl hier="12" item="7"/>
          <tpl fld="4" item="0"/>
        </tpls>
      </m>
      <m>
        <tpls c="8">
          <tpl hier="1" item="6"/>
          <tpl hier="4" item="8"/>
          <tpl fld="3" item="11"/>
          <tpl fld="2" item="63"/>
          <tpl hier="9" item="1"/>
          <tpl hier="11" item="4"/>
          <tpl hier="12" item="7"/>
          <tpl fld="4" item="0"/>
        </tpls>
      </m>
      <m>
        <tpls c="8">
          <tpl hier="1" item="6"/>
          <tpl hier="4" item="8"/>
          <tpl fld="3" item="9"/>
          <tpl fld="2" item="63"/>
          <tpl hier="9" item="1"/>
          <tpl hier="11" item="4"/>
          <tpl hier="12" item="7"/>
          <tpl fld="4" item="0"/>
        </tpls>
      </m>
      <m>
        <tpls c="8">
          <tpl hier="1" item="6"/>
          <tpl hier="4" item="8"/>
          <tpl fld="3" item="57"/>
          <tpl fld="2" item="82"/>
          <tpl hier="9" item="1"/>
          <tpl hier="11" item="4"/>
          <tpl hier="12" item="7"/>
          <tpl fld="4" item="0"/>
        </tpls>
      </m>
      <m>
        <tpls c="8">
          <tpl hier="1" item="6"/>
          <tpl hier="4" item="8"/>
          <tpl fld="3" item="3"/>
          <tpl fld="2" item="82"/>
          <tpl hier="9" item="1"/>
          <tpl hier="11" item="4"/>
          <tpl hier="12" item="7"/>
          <tpl fld="4" item="0"/>
        </tpls>
      </m>
      <m>
        <tpls c="8">
          <tpl hier="1" item="6"/>
          <tpl hier="4" item="8"/>
          <tpl fld="3" item="1"/>
          <tpl fld="2" item="82"/>
          <tpl hier="9" item="1"/>
          <tpl hier="11" item="4"/>
          <tpl hier="12" item="7"/>
          <tpl fld="4" item="0"/>
        </tpls>
      </m>
      <m>
        <tpls c="8">
          <tpl hier="1" item="6"/>
          <tpl hier="4" item="8"/>
          <tpl fld="3" item="20"/>
          <tpl fld="2" item="47"/>
          <tpl hier="9" item="1"/>
          <tpl hier="11" item="4"/>
          <tpl hier="12" item="7"/>
          <tpl fld="4" item="0"/>
        </tpls>
      </m>
      <m>
        <tpls c="8">
          <tpl hier="1" item="6"/>
          <tpl hier="4" item="8"/>
          <tpl fld="3" item="51"/>
          <tpl fld="2" item="47"/>
          <tpl hier="9" item="1"/>
          <tpl hier="11" item="4"/>
          <tpl hier="12" item="7"/>
          <tpl fld="4" item="0"/>
        </tpls>
      </m>
      <m>
        <tpls c="8">
          <tpl hier="1" item="6"/>
          <tpl hier="4" item="8"/>
          <tpl fld="3" item="38"/>
          <tpl fld="2" item="47"/>
          <tpl hier="9" item="1"/>
          <tpl hier="11" item="4"/>
          <tpl hier="12" item="7"/>
          <tpl fld="4" item="0"/>
        </tpls>
      </m>
      <m>
        <tpls c="8">
          <tpl hier="1" item="6"/>
          <tpl hier="4" item="8"/>
          <tpl fld="3" item="44"/>
          <tpl fld="2" item="52"/>
          <tpl hier="9" item="1"/>
          <tpl hier="11" item="4"/>
          <tpl hier="12" item="7"/>
          <tpl fld="4" item="0"/>
        </tpls>
      </m>
      <m>
        <tpls c="8">
          <tpl hier="1" item="6"/>
          <tpl hier="4" item="8"/>
          <tpl fld="3" item="43"/>
          <tpl fld="2" item="52"/>
          <tpl hier="9" item="1"/>
          <tpl hier="11" item="4"/>
          <tpl hier="12" item="7"/>
          <tpl fld="4" item="0"/>
        </tpls>
      </m>
      <m>
        <tpls c="8">
          <tpl hier="1" item="6"/>
          <tpl hier="4" item="8"/>
          <tpl fld="3" item="42"/>
          <tpl fld="2" item="52"/>
          <tpl hier="9" item="1"/>
          <tpl hier="11" item="4"/>
          <tpl hier="12" item="7"/>
          <tpl fld="4" item="0"/>
        </tpls>
      </m>
      <m>
        <tpls c="8">
          <tpl hier="1" item="6"/>
          <tpl hier="4" item="8"/>
          <tpl fld="3" item="41"/>
          <tpl fld="2" item="52"/>
          <tpl hier="9" item="1"/>
          <tpl hier="11" item="4"/>
          <tpl hier="12" item="7"/>
          <tpl fld="4" item="0"/>
        </tpls>
      </m>
      <m>
        <tpls c="8">
          <tpl hier="1" item="6"/>
          <tpl hier="4" item="8"/>
          <tpl fld="3" item="32"/>
          <tpl fld="2" item="56"/>
          <tpl hier="9" item="1"/>
          <tpl hier="11" item="4"/>
          <tpl hier="12" item="7"/>
          <tpl fld="4" item="0"/>
        </tpls>
      </m>
      <m>
        <tpls c="8">
          <tpl hier="1" item="6"/>
          <tpl hier="4" item="8"/>
          <tpl fld="3" item="31"/>
          <tpl fld="2" item="56"/>
          <tpl hier="9" item="1"/>
          <tpl hier="11" item="4"/>
          <tpl hier="12" item="7"/>
          <tpl fld="4" item="0"/>
        </tpls>
      </m>
      <m>
        <tpls c="8">
          <tpl hier="1" item="6"/>
          <tpl hier="4" item="8"/>
          <tpl fld="3" item="30"/>
          <tpl fld="2" item="56"/>
          <tpl hier="9" item="1"/>
          <tpl hier="11" item="4"/>
          <tpl hier="12" item="7"/>
          <tpl fld="4" item="0"/>
        </tpls>
      </m>
      <m>
        <tpls c="8">
          <tpl hier="1" item="6"/>
          <tpl hier="4" item="8"/>
          <tpl fld="3" item="29"/>
          <tpl fld="2" item="56"/>
          <tpl hier="9" item="1"/>
          <tpl hier="11" item="4"/>
          <tpl hier="12" item="7"/>
          <tpl fld="4" item="0"/>
        </tpls>
      </m>
      <m>
        <tpls c="8">
          <tpl hier="1" item="6"/>
          <tpl hier="4" item="8"/>
          <tpl fld="3" item="16"/>
          <tpl fld="2" item="60"/>
          <tpl hier="9" item="1"/>
          <tpl hier="11" item="4"/>
          <tpl hier="12" item="7"/>
          <tpl fld="4" item="0"/>
        </tpls>
      </m>
      <m>
        <tpls c="8">
          <tpl hier="1" item="6"/>
          <tpl hier="4" item="8"/>
          <tpl fld="3" item="15"/>
          <tpl fld="2" item="60"/>
          <tpl hier="9" item="1"/>
          <tpl hier="11" item="4"/>
          <tpl hier="12" item="7"/>
          <tpl fld="4" item="0"/>
        </tpls>
      </m>
      <m>
        <tpls c="8">
          <tpl hier="1" item="6"/>
          <tpl hier="4" item="8"/>
          <tpl fld="3" item="14"/>
          <tpl fld="2" item="60"/>
          <tpl hier="9" item="1"/>
          <tpl hier="11" item="4"/>
          <tpl hier="12" item="7"/>
          <tpl fld="4" item="0"/>
        </tpls>
      </m>
      <m>
        <tpls c="8">
          <tpl hier="1" item="6"/>
          <tpl hier="4" item="8"/>
          <tpl fld="3" item="13"/>
          <tpl fld="2" item="60"/>
          <tpl hier="9" item="1"/>
          <tpl hier="11" item="4"/>
          <tpl hier="12" item="7"/>
          <tpl fld="4" item="0"/>
        </tpls>
      </m>
      <m>
        <tpls c="8">
          <tpl hier="1" item="6"/>
          <tpl hier="4" item="8"/>
          <tpl fld="3" item="4"/>
          <tpl fld="2" item="55"/>
          <tpl hier="9" item="1"/>
          <tpl hier="11" item="4"/>
          <tpl hier="12" item="7"/>
          <tpl fld="4" item="0"/>
        </tpls>
      </m>
      <m>
        <tpls c="8">
          <tpl hier="1" item="6"/>
          <tpl hier="4" item="8"/>
          <tpl fld="3" item="58"/>
          <tpl fld="2" item="55"/>
          <tpl hier="9" item="1"/>
          <tpl hier="11" item="4"/>
          <tpl hier="12" item="7"/>
          <tpl fld="4" item="0"/>
        </tpls>
      </m>
      <m>
        <tpls c="8">
          <tpl hier="1" item="6"/>
          <tpl hier="4" item="8"/>
          <tpl fld="3" item="2"/>
          <tpl fld="2" item="55"/>
          <tpl hier="9" item="1"/>
          <tpl hier="11" item="4"/>
          <tpl hier="12" item="7"/>
          <tpl fld="4" item="0"/>
        </tpls>
      </m>
      <m>
        <tpls c="8">
          <tpl hier="1" item="6"/>
          <tpl hier="4" item="8"/>
          <tpl fld="3" item="54"/>
          <tpl fld="2" item="42"/>
          <tpl hier="9" item="1"/>
          <tpl hier="11" item="4"/>
          <tpl hier="12" item="7"/>
          <tpl fld="4" item="0"/>
        </tpls>
      </m>
      <m>
        <tpls c="8">
          <tpl hier="1" item="6"/>
          <tpl hier="4" item="8"/>
          <tpl fld="3" item="53"/>
          <tpl fld="2" item="42"/>
          <tpl hier="9" item="1"/>
          <tpl hier="11" item="4"/>
          <tpl hier="12" item="7"/>
          <tpl fld="4" item="0"/>
        </tpls>
      </m>
      <m>
        <tpls c="8">
          <tpl hier="1" item="6"/>
          <tpl hier="4" item="8"/>
          <tpl fld="3" item="52"/>
          <tpl fld="2" item="42"/>
          <tpl hier="9" item="1"/>
          <tpl hier="11" item="4"/>
          <tpl hier="12" item="7"/>
          <tpl fld="4" item="0"/>
        </tpls>
      </m>
      <m>
        <tpls c="8">
          <tpl hier="1" item="6"/>
          <tpl hier="4" item="8"/>
          <tpl fld="3" item="48"/>
          <tpl fld="2" item="62"/>
          <tpl hier="9" item="1"/>
          <tpl hier="11" item="4"/>
          <tpl hier="12" item="7"/>
          <tpl fld="4" item="0"/>
        </tpls>
      </m>
      <m>
        <tpls c="8">
          <tpl hier="1" item="6"/>
          <tpl hier="4" item="8"/>
          <tpl fld="3" item="46"/>
          <tpl fld="2" item="62"/>
          <tpl hier="9" item="1"/>
          <tpl hier="11" item="4"/>
          <tpl hier="12" item="7"/>
          <tpl fld="4" item="0"/>
        </tpls>
      </m>
      <m>
        <tpls c="8">
          <tpl hier="1" item="6"/>
          <tpl hier="4" item="8"/>
          <tpl fld="3" item="45"/>
          <tpl fld="2" item="62"/>
          <tpl hier="9" item="1"/>
          <tpl hier="11" item="4"/>
          <tpl hier="12" item="7"/>
          <tpl fld="4" item="0"/>
        </tpls>
      </m>
      <m>
        <tpls c="8">
          <tpl hier="1" item="6"/>
          <tpl hier="4" item="8"/>
          <tpl fld="3" item="47"/>
          <tpl fld="2" item="62"/>
          <tpl hier="9" item="1"/>
          <tpl hier="11" item="4"/>
          <tpl hier="12" item="7"/>
          <tpl fld="4" item="0"/>
        </tpls>
      </m>
      <m>
        <tpls c="8">
          <tpl hier="1" item="6"/>
          <tpl hier="4" item="8"/>
          <tpl fld="3" item="34"/>
          <tpl fld="2" item="77"/>
          <tpl hier="9" item="1"/>
          <tpl hier="11" item="4"/>
          <tpl hier="12" item="7"/>
          <tpl fld="4" item="0"/>
        </tpls>
      </m>
      <m>
        <tpls c="8">
          <tpl hier="1" item="6"/>
          <tpl hier="4" item="8"/>
          <tpl fld="3" item="36"/>
          <tpl fld="2" item="77"/>
          <tpl hier="9" item="1"/>
          <tpl hier="11" item="4"/>
          <tpl hier="12" item="7"/>
          <tpl fld="4" item="0"/>
        </tpls>
      </m>
      <m>
        <tpls c="8">
          <tpl hier="1" item="6"/>
          <tpl hier="4" item="8"/>
          <tpl fld="3" item="27"/>
          <tpl fld="2" item="77"/>
          <tpl hier="9" item="1"/>
          <tpl hier="11" item="4"/>
          <tpl hier="12" item="7"/>
          <tpl fld="4" item="0"/>
        </tpls>
      </m>
      <m>
        <tpls c="8">
          <tpl hier="1" item="6"/>
          <tpl hier="4" item="8"/>
          <tpl fld="3" item="33"/>
          <tpl fld="2" item="77"/>
          <tpl hier="9" item="1"/>
          <tpl hier="11" item="4"/>
          <tpl hier="12" item="7"/>
          <tpl fld="4" item="0"/>
        </tpls>
      </m>
      <m>
        <tpls c="8">
          <tpl hier="1" item="6"/>
          <tpl hier="4" item="8"/>
          <tpl fld="3" item="18"/>
          <tpl fld="2" item="28"/>
          <tpl hier="9" item="1"/>
          <tpl hier="11" item="4"/>
          <tpl hier="12" item="7"/>
          <tpl fld="4" item="0"/>
        </tpls>
      </m>
      <m>
        <tpls c="8">
          <tpl hier="1" item="6"/>
          <tpl hier="4" item="8"/>
          <tpl fld="3" item="22"/>
          <tpl fld="2" item="28"/>
          <tpl hier="9" item="1"/>
          <tpl hier="11" item="4"/>
          <tpl hier="12" item="7"/>
          <tpl fld="4" item="0"/>
        </tpls>
      </m>
      <m>
        <tpls c="8">
          <tpl hier="1" item="6"/>
          <tpl hier="4" item="8"/>
          <tpl fld="3" item="17"/>
          <tpl fld="2" item="28"/>
          <tpl hier="9" item="1"/>
          <tpl hier="11" item="4"/>
          <tpl hier="12" item="7"/>
          <tpl fld="4" item="0"/>
        </tpls>
      </m>
      <m>
        <tpls c="8">
          <tpl hier="1" item="6"/>
          <tpl hier="4" item="8"/>
          <tpl fld="3" item="21"/>
          <tpl fld="2" item="28"/>
          <tpl hier="9" item="1"/>
          <tpl hier="11" item="4"/>
          <tpl hier="12" item="7"/>
          <tpl fld="4" item="0"/>
        </tpls>
      </m>
      <m>
        <tpls c="8">
          <tpl hier="1" item="6"/>
          <tpl hier="4" item="8"/>
          <tpl fld="3" item="8"/>
          <tpl fld="2" item="35"/>
          <tpl hier="9" item="1"/>
          <tpl hier="11" item="4"/>
          <tpl hier="12" item="7"/>
          <tpl fld="4" item="0"/>
        </tpls>
      </m>
      <m>
        <tpls c="8">
          <tpl hier="1" item="6"/>
          <tpl hier="4" item="8"/>
          <tpl fld="3" item="7"/>
          <tpl fld="2" item="35"/>
          <tpl hier="9" item="1"/>
          <tpl hier="11" item="4"/>
          <tpl hier="12" item="7"/>
          <tpl fld="4" item="0"/>
        </tpls>
      </m>
      <m>
        <tpls c="8">
          <tpl hier="1" item="6"/>
          <tpl hier="4" item="8"/>
          <tpl fld="3" item="6"/>
          <tpl fld="2" item="35"/>
          <tpl hier="9" item="1"/>
          <tpl hier="11" item="4"/>
          <tpl hier="12" item="7"/>
          <tpl fld="4" item="0"/>
        </tpls>
      </m>
      <m>
        <tpls c="8">
          <tpl hier="1" item="6"/>
          <tpl hier="4" item="8"/>
          <tpl fld="3" item="5"/>
          <tpl fld="2" item="35"/>
          <tpl hier="9" item="1"/>
          <tpl hier="11" item="4"/>
          <tpl hier="12" item="7"/>
          <tpl fld="4" item="0"/>
        </tpls>
      </m>
      <m>
        <tpls c="8">
          <tpl hier="1" item="6"/>
          <tpl hier="4" item="8"/>
          <tpl fld="3" item="56"/>
          <tpl fld="2" item="40"/>
          <tpl hier="9" item="1"/>
          <tpl hier="11" item="4"/>
          <tpl hier="12" item="7"/>
          <tpl fld="4" item="0"/>
        </tpls>
      </m>
      <m>
        <tpls c="8">
          <tpl hier="1" item="6"/>
          <tpl hier="4" item="8"/>
          <tpl fld="3" item="0"/>
          <tpl fld="2" item="40"/>
          <tpl hier="9" item="1"/>
          <tpl hier="11" item="4"/>
          <tpl hier="12" item="7"/>
          <tpl fld="4" item="0"/>
        </tpls>
      </m>
      <m>
        <tpls c="8">
          <tpl hier="1" item="6"/>
          <tpl hier="4" item="8"/>
          <tpl fld="3" item="55"/>
          <tpl fld="2" item="40"/>
          <tpl hier="9" item="1"/>
          <tpl hier="11" item="4"/>
          <tpl hier="12" item="7"/>
          <tpl fld="4" item="0"/>
        </tpls>
      </m>
      <m>
        <tpls c="8">
          <tpl hier="1" item="6"/>
          <tpl hier="4" item="8"/>
          <tpl fld="3" item="35"/>
          <tpl fld="2" item="54"/>
          <tpl hier="9" item="1"/>
          <tpl hier="11" item="4"/>
          <tpl hier="12" item="7"/>
          <tpl fld="4" item="0"/>
        </tpls>
      </m>
      <m>
        <tpls c="8">
          <tpl hier="1" item="6"/>
          <tpl hier="4" item="8"/>
          <tpl fld="3" item="40"/>
          <tpl fld="2" item="54"/>
          <tpl hier="9" item="1"/>
          <tpl hier="11" item="4"/>
          <tpl hier="12" item="7"/>
          <tpl fld="4" item="0"/>
        </tpls>
      </m>
      <m>
        <tpls c="8">
          <tpl hier="1" item="6"/>
          <tpl hier="4" item="8"/>
          <tpl fld="3" item="50"/>
          <tpl fld="2" item="54"/>
          <tpl hier="9" item="1"/>
          <tpl hier="11" item="4"/>
          <tpl hier="12" item="7"/>
          <tpl fld="4" item="0"/>
        </tpls>
      </m>
      <m>
        <tpls c="8">
          <tpl hier="1" item="6"/>
          <tpl hier="4" item="8"/>
          <tpl fld="3" item="49"/>
          <tpl fld="2" item="54"/>
          <tpl hier="9" item="1"/>
          <tpl hier="11" item="4"/>
          <tpl hier="12" item="7"/>
          <tpl fld="4" item="0"/>
        </tpls>
      </m>
      <m>
        <tpls c="8">
          <tpl hier="1" item="6"/>
          <tpl hier="4" item="8"/>
          <tpl fld="3" item="37"/>
          <tpl fld="2" item="59"/>
          <tpl hier="9" item="1"/>
          <tpl hier="11" item="4"/>
          <tpl hier="12" item="7"/>
          <tpl fld="4" item="0"/>
        </tpls>
      </m>
      <m>
        <tpls c="8">
          <tpl hier="1" item="6"/>
          <tpl hier="4" item="8"/>
          <tpl fld="3" item="39"/>
          <tpl fld="2" item="59"/>
          <tpl hier="9" item="1"/>
          <tpl hier="11" item="4"/>
          <tpl hier="12" item="7"/>
          <tpl fld="4" item="0"/>
        </tpls>
      </m>
      <m>
        <tpls c="8">
          <tpl hier="1" item="6"/>
          <tpl hier="4" item="8"/>
          <tpl fld="3" item="27"/>
          <tpl fld="2" item="59"/>
          <tpl hier="9" item="1"/>
          <tpl hier="11" item="4"/>
          <tpl hier="12" item="7"/>
          <tpl fld="4" item="0"/>
        </tpls>
      </m>
      <m>
        <tpls c="8">
          <tpl hier="1" item="6"/>
          <tpl hier="4" item="8"/>
          <tpl fld="3" item="23"/>
          <tpl fld="2" item="59"/>
          <tpl hier="9" item="1"/>
          <tpl hier="11" item="4"/>
          <tpl hier="12" item="7"/>
          <tpl fld="4" item="0"/>
        </tpls>
      </m>
      <m>
        <tpls c="8">
          <tpl hier="1" item="6"/>
          <tpl hier="4" item="8"/>
          <tpl fld="3" item="4"/>
          <tpl fld="2" item="65"/>
          <tpl hier="9" item="1"/>
          <tpl hier="11" item="4"/>
          <tpl hier="12" item="7"/>
          <tpl fld="4" item="0"/>
        </tpls>
      </m>
      <m>
        <tpls c="8">
          <tpl hier="1" item="6"/>
          <tpl hier="4" item="8"/>
          <tpl fld="3" item="0"/>
          <tpl fld="2" item="65"/>
          <tpl hier="9" item="1"/>
          <tpl hier="11" item="4"/>
          <tpl hier="12" item="7"/>
          <tpl fld="4" item="0"/>
        </tpls>
      </m>
      <m>
        <tpls c="8">
          <tpl hier="1" item="6"/>
          <tpl hier="4" item="8"/>
          <tpl fld="3" item="49"/>
          <tpl fld="2" item="65"/>
          <tpl hier="9" item="1"/>
          <tpl hier="11" item="4"/>
          <tpl hier="12" item="7"/>
          <tpl fld="4" item="0"/>
        </tpls>
      </m>
      <m>
        <tpls c="8">
          <tpl hier="1" item="6"/>
          <tpl hier="4" item="8"/>
          <tpl fld="3" item="26"/>
          <tpl fld="2" item="85"/>
          <tpl hier="9" item="1"/>
          <tpl hier="11" item="4"/>
          <tpl hier="12" item="7"/>
          <tpl fld="4" item="0"/>
        </tpls>
      </m>
      <m>
        <tpls c="8">
          <tpl hier="1" item="6"/>
          <tpl hier="4" item="8"/>
          <tpl fld="3" item="15"/>
          <tpl fld="2" item="85"/>
          <tpl hier="9" item="1"/>
          <tpl hier="11" item="4"/>
          <tpl hier="12" item="7"/>
          <tpl fld="4" item="0"/>
        </tpls>
      </m>
      <m>
        <tpls c="8">
          <tpl hier="1" item="6"/>
          <tpl hier="4" item="8"/>
          <tpl fld="3" item="6"/>
          <tpl fld="2" item="85"/>
          <tpl hier="9" item="1"/>
          <tpl hier="11" item="4"/>
          <tpl hier="12" item="7"/>
          <tpl fld="4" item="0"/>
        </tpls>
      </m>
      <m>
        <tpls c="8">
          <tpl hier="1" item="6"/>
          <tpl hier="4" item="8"/>
          <tpl fld="3" item="35"/>
          <tpl fld="2" item="49"/>
          <tpl hier="9" item="1"/>
          <tpl hier="11" item="4"/>
          <tpl hier="12" item="7"/>
          <tpl fld="4" item="0"/>
        </tpls>
      </m>
      <m>
        <tpls c="8">
          <tpl hier="1" item="6"/>
          <tpl hier="4" item="8"/>
          <tpl fld="3" item="39"/>
          <tpl fld="2" item="49"/>
          <tpl hier="9" item="1"/>
          <tpl hier="11" item="4"/>
          <tpl hier="12" item="7"/>
          <tpl fld="4" item="0"/>
        </tpls>
      </m>
      <m>
        <tpls c="8">
          <tpl hier="1" item="6"/>
          <tpl hier="4" item="8"/>
          <tpl fld="3" item="17"/>
          <tpl fld="2" item="49"/>
          <tpl hier="9" item="1"/>
          <tpl hier="11" item="4"/>
          <tpl hier="12" item="7"/>
          <tpl fld="4" item="0"/>
        </tpls>
      </m>
      <m>
        <tpls c="8">
          <tpl hier="1" item="6"/>
          <tpl hier="4" item="8"/>
          <tpl fld="3" item="43"/>
          <tpl fld="2" item="44"/>
          <tpl hier="9" item="1"/>
          <tpl hier="11" item="4"/>
          <tpl hier="12" item="7"/>
          <tpl fld="4" item="0"/>
        </tpls>
      </m>
      <m>
        <tpls c="8">
          <tpl hier="1" item="6"/>
          <tpl hier="4" item="8"/>
          <tpl fld="3" item="30"/>
          <tpl fld="2" item="44"/>
          <tpl hier="9" item="1"/>
          <tpl hier="11" item="4"/>
          <tpl hier="12" item="7"/>
          <tpl fld="4" item="0"/>
        </tpls>
      </m>
      <m>
        <tpls c="8">
          <tpl hier="1" item="6"/>
          <tpl hier="4" item="8"/>
          <tpl fld="3" item="9"/>
          <tpl fld="2" item="44"/>
          <tpl hier="9" item="1"/>
          <tpl hier="11" item="4"/>
          <tpl hier="12" item="7"/>
          <tpl fld="4" item="0"/>
        </tpls>
      </m>
      <m>
        <tpls c="8">
          <tpl hier="1" item="6"/>
          <tpl hier="4" item="8"/>
          <tpl fld="3" item="46"/>
          <tpl fld="2" item="34"/>
          <tpl hier="9" item="1"/>
          <tpl hier="11" item="4"/>
          <tpl hier="12" item="7"/>
          <tpl fld="4" item="0"/>
        </tpls>
      </m>
      <m>
        <tpls c="8">
          <tpl hier="1" item="6"/>
          <tpl hier="4" item="8"/>
          <tpl fld="3" item="14"/>
          <tpl fld="2" item="34"/>
          <tpl hier="9" item="1"/>
          <tpl hier="11" item="4"/>
          <tpl hier="12" item="7"/>
          <tpl fld="4" item="0"/>
        </tpls>
      </m>
      <m>
        <tpls c="8">
          <tpl hier="1" item="6"/>
          <tpl hier="4" item="8"/>
          <tpl fld="3" item="34"/>
          <tpl fld="2" item="64"/>
          <tpl hier="9" item="1"/>
          <tpl hier="11" item="4"/>
          <tpl hier="12" item="7"/>
          <tpl fld="4" item="0"/>
        </tpls>
      </m>
      <m>
        <tpls c="8">
          <tpl hier="1" item="6"/>
          <tpl hier="4" item="8"/>
          <tpl fld="3" item="3"/>
          <tpl fld="2" item="64"/>
          <tpl hier="9" item="1"/>
          <tpl hier="11" item="4"/>
          <tpl hier="12" item="7"/>
          <tpl fld="4" item="0"/>
        </tpls>
      </m>
      <m>
        <tpls c="8">
          <tpl hier="1" item="6"/>
          <tpl hier="4" item="8"/>
          <tpl fld="3" item="2"/>
          <tpl fld="2" item="33"/>
          <tpl hier="9" item="1"/>
          <tpl hier="11" item="4"/>
          <tpl hier="12" item="7"/>
          <tpl fld="4" item="0"/>
        </tpls>
      </m>
      <m>
        <tpls c="8">
          <tpl hier="1" item="6"/>
          <tpl hier="4" item="8"/>
          <tpl fld="3" item="42"/>
          <tpl fld="2" item="43"/>
          <tpl hier="9" item="1"/>
          <tpl hier="11" item="4"/>
          <tpl hier="12" item="7"/>
          <tpl fld="4" item="0"/>
        </tpls>
      </m>
      <m>
        <tpls c="8">
          <tpl hier="1" item="6"/>
          <tpl hier="4" item="8"/>
          <tpl fld="3" item="32"/>
          <tpl fld="2" item="21"/>
          <tpl hier="9" item="1"/>
          <tpl hier="11" item="4"/>
          <tpl hier="12" item="7"/>
          <tpl fld="4" item="0"/>
        </tpls>
      </m>
      <m>
        <tpls c="8">
          <tpl hier="1" item="6"/>
          <tpl hier="4" item="8"/>
          <tpl fld="3" item="7"/>
          <tpl fld="2" item="41"/>
          <tpl hier="9" item="1"/>
          <tpl hier="11" item="4"/>
          <tpl hier="12" item="7"/>
          <tpl fld="4" item="0"/>
        </tpls>
      </m>
      <m>
        <tpls c="8">
          <tpl hier="1" item="6"/>
          <tpl hier="4" item="8"/>
          <tpl fld="3" item="35"/>
          <tpl fld="2" item="14"/>
          <tpl hier="9" item="1"/>
          <tpl hier="11" item="4"/>
          <tpl hier="12" item="7"/>
          <tpl fld="4" item="0"/>
        </tpls>
      </m>
      <m>
        <tpls c="8">
          <tpl hier="1" item="6"/>
          <tpl hier="4" item="8"/>
          <tpl fld="3" item="26"/>
          <tpl fld="2" item="29"/>
          <tpl hier="9" item="1"/>
          <tpl hier="11" item="4"/>
          <tpl hier="12" item="7"/>
          <tpl fld="4" item="0"/>
        </tpls>
      </m>
      <m>
        <tpls c="8">
          <tpl hier="1" item="6"/>
          <tpl hier="4" item="8"/>
          <tpl fld="3" item="57"/>
          <tpl fld="2" item="26"/>
          <tpl hier="9" item="1"/>
          <tpl hier="11" item="4"/>
          <tpl hier="12" item="7"/>
          <tpl fld="4" item="0"/>
        </tpls>
      </m>
      <m>
        <tpls c="8">
          <tpl hier="1" item="6"/>
          <tpl hier="4" item="8"/>
          <tpl fld="3" item="43"/>
          <tpl fld="2" item="17"/>
          <tpl hier="9" item="1"/>
          <tpl hier="11" item="4"/>
          <tpl hier="12" item="7"/>
          <tpl fld="4" item="0"/>
        </tpls>
      </m>
      <m>
        <tpls c="8">
          <tpl hier="1" item="6"/>
          <tpl hier="4" item="8"/>
          <tpl fld="3" item="15"/>
          <tpl fld="2" item="23"/>
          <tpl hier="9" item="1"/>
          <tpl hier="11" item="4"/>
          <tpl hier="12" item="7"/>
          <tpl fld="4" item="0"/>
        </tpls>
      </m>
      <m>
        <tpls c="8">
          <tpl hier="1" item="6"/>
          <tpl hier="4" item="8"/>
          <tpl fld="3" item="6"/>
          <tpl fld="2" item="45"/>
          <tpl hier="9" item="1"/>
          <tpl hier="11" item="4"/>
          <tpl hier="12" item="7"/>
          <tpl fld="4" item="0"/>
        </tpls>
      </m>
      <m>
        <tpls c="8">
          <tpl hier="1" item="6"/>
          <tpl hier="4" item="8"/>
          <tpl fld="3" item="46"/>
          <tpl fld="2" item="16"/>
          <tpl hier="9" item="1"/>
          <tpl hier="11" item="4"/>
          <tpl hier="12" item="7"/>
          <tpl fld="4" item="0"/>
        </tpls>
      </m>
      <m>
        <tpls c="8">
          <tpl hier="1" item="6"/>
          <tpl hier="4" item="8"/>
          <tpl fld="3" item="21"/>
          <tpl fld="2" item="12"/>
          <tpl hier="9" item="1"/>
          <tpl hier="11" item="4"/>
          <tpl hier="12" item="7"/>
          <tpl fld="4" item="0"/>
        </tpls>
      </m>
      <m>
        <tpls c="8">
          <tpl hier="1" item="6"/>
          <tpl hier="4" item="8"/>
          <tpl fld="3" item="57"/>
          <tpl fld="2" item="9"/>
          <tpl hier="9" item="1"/>
          <tpl hier="11" item="4"/>
          <tpl hier="12" item="7"/>
          <tpl fld="4" item="0"/>
        </tpls>
      </m>
      <m>
        <tpls c="8">
          <tpl hier="1" item="6"/>
          <tpl hier="4" item="8"/>
          <tpl fld="3" item="34"/>
          <tpl fld="2" item="3"/>
          <tpl hier="9" item="1"/>
          <tpl hier="11" item="4"/>
          <tpl hier="12" item="7"/>
          <tpl fld="4" item="0"/>
        </tpls>
      </m>
      <m>
        <tpls c="8">
          <tpl hier="1" item="6"/>
          <tpl hier="4" item="8"/>
          <tpl fld="3" item="54"/>
          <tpl fld="2" item="53"/>
          <tpl hier="9" item="1"/>
          <tpl hier="11" item="4"/>
          <tpl hier="12" item="7"/>
          <tpl fld="4" item="0"/>
        </tpls>
      </m>
      <m>
        <tpls c="8">
          <tpl hier="1" item="6"/>
          <tpl hier="4" item="8"/>
          <tpl fld="3" item="53"/>
          <tpl fld="2" item="53"/>
          <tpl hier="9" item="1"/>
          <tpl hier="11" item="4"/>
          <tpl hier="12" item="7"/>
          <tpl fld="4" item="0"/>
        </tpls>
      </m>
      <m>
        <tpls c="8">
          <tpl hier="1" item="6"/>
          <tpl hier="4" item="8"/>
          <tpl fld="3" item="52"/>
          <tpl fld="2" item="53"/>
          <tpl hier="9" item="1"/>
          <tpl hier="11" item="4"/>
          <tpl hier="12" item="7"/>
          <tpl fld="4" item="0"/>
        </tpls>
      </m>
      <m>
        <tpls c="8">
          <tpl hier="1" item="6"/>
          <tpl hier="4" item="8"/>
          <tpl fld="3" item="48"/>
          <tpl fld="2" item="57"/>
          <tpl hier="9" item="1"/>
          <tpl hier="11" item="4"/>
          <tpl hier="12" item="7"/>
          <tpl fld="4" item="0"/>
        </tpls>
      </m>
      <m>
        <tpls c="8">
          <tpl hier="1" item="6"/>
          <tpl hier="4" item="8"/>
          <tpl fld="3" item="46"/>
          <tpl fld="2" item="57"/>
          <tpl hier="9" item="1"/>
          <tpl hier="11" item="4"/>
          <tpl hier="12" item="7"/>
          <tpl fld="4" item="0"/>
        </tpls>
      </m>
      <m>
        <tpls c="8">
          <tpl hier="1" item="6"/>
          <tpl hier="4" item="8"/>
          <tpl fld="3" item="45"/>
          <tpl fld="2" item="57"/>
          <tpl hier="9" item="1"/>
          <tpl hier="11" item="4"/>
          <tpl hier="12" item="7"/>
          <tpl fld="4" item="0"/>
        </tpls>
      </m>
      <m>
        <tpls c="8">
          <tpl hier="1" item="6"/>
          <tpl hier="4" item="8"/>
          <tpl fld="3" item="47"/>
          <tpl fld="2" item="57"/>
          <tpl hier="9" item="1"/>
          <tpl hier="11" item="4"/>
          <tpl hier="12" item="7"/>
          <tpl fld="4" item="0"/>
        </tpls>
      </m>
      <m>
        <tpls c="8">
          <tpl hier="1" item="6"/>
          <tpl hier="4" item="8"/>
          <tpl fld="3" item="34"/>
          <tpl fld="2" item="61"/>
          <tpl hier="9" item="1"/>
          <tpl hier="11" item="4"/>
          <tpl hier="12" item="7"/>
          <tpl fld="4" item="0"/>
        </tpls>
      </m>
      <m>
        <tpls c="8">
          <tpl hier="1" item="6"/>
          <tpl hier="4" item="8"/>
          <tpl fld="3" item="36"/>
          <tpl fld="2" item="61"/>
          <tpl hier="9" item="1"/>
          <tpl hier="11" item="4"/>
          <tpl hier="12" item="7"/>
          <tpl fld="4" item="0"/>
        </tpls>
      </m>
      <m>
        <tpls c="8">
          <tpl hier="1" item="6"/>
          <tpl hier="4" item="8"/>
          <tpl fld="3" item="27"/>
          <tpl fld="2" item="61"/>
          <tpl hier="9" item="1"/>
          <tpl hier="11" item="4"/>
          <tpl hier="12" item="7"/>
          <tpl fld="4" item="0"/>
        </tpls>
      </m>
      <m>
        <tpls c="8">
          <tpl hier="1" item="6"/>
          <tpl hier="4" item="8"/>
          <tpl fld="3" item="33"/>
          <tpl fld="2" item="61"/>
          <tpl hier="9" item="1"/>
          <tpl hier="11" item="4"/>
          <tpl hier="12" item="7"/>
          <tpl fld="4" item="0"/>
        </tpls>
      </m>
      <m>
        <tpls c="8">
          <tpl hier="1" item="6"/>
          <tpl hier="4" item="8"/>
          <tpl fld="3" item="18"/>
          <tpl fld="2" item="79"/>
          <tpl hier="9" item="1"/>
          <tpl hier="11" item="4"/>
          <tpl hier="12" item="7"/>
          <tpl fld="4" item="0"/>
        </tpls>
      </m>
      <m>
        <tpls c="8">
          <tpl hier="1" item="6"/>
          <tpl hier="4" item="8"/>
          <tpl fld="3" item="22"/>
          <tpl fld="2" item="79"/>
          <tpl hier="9" item="1"/>
          <tpl hier="11" item="4"/>
          <tpl hier="12" item="7"/>
          <tpl fld="4" item="0"/>
        </tpls>
      </m>
      <m>
        <tpls c="8">
          <tpl hier="1" item="6"/>
          <tpl hier="4" item="8"/>
          <tpl fld="3" item="17"/>
          <tpl fld="2" item="79"/>
          <tpl hier="9" item="1"/>
          <tpl hier="11" item="4"/>
          <tpl hier="12" item="7"/>
          <tpl fld="4" item="0"/>
        </tpls>
      </m>
      <m>
        <tpls c="8">
          <tpl hier="1" item="6"/>
          <tpl hier="4" item="8"/>
          <tpl fld="3" item="21"/>
          <tpl fld="2" item="79"/>
          <tpl hier="9" item="1"/>
          <tpl hier="11" item="4"/>
          <tpl hier="12" item="7"/>
          <tpl fld="4" item="0"/>
        </tpls>
      </m>
      <m>
        <tpls c="8">
          <tpl hier="1" item="6"/>
          <tpl hier="4" item="8"/>
          <tpl fld="3" item="8"/>
          <tpl fld="2" item="46"/>
          <tpl hier="9" item="1"/>
          <tpl hier="11" item="4"/>
          <tpl hier="12" item="7"/>
          <tpl fld="4" item="0"/>
        </tpls>
      </m>
      <m>
        <tpls c="8">
          <tpl hier="1" item="6"/>
          <tpl hier="4" item="8"/>
          <tpl fld="3" item="7"/>
          <tpl fld="2" item="46"/>
          <tpl hier="9" item="1"/>
          <tpl hier="11" item="4"/>
          <tpl hier="12" item="7"/>
          <tpl fld="4" item="0"/>
        </tpls>
      </m>
      <m>
        <tpls c="8">
          <tpl hier="1" item="6"/>
          <tpl hier="4" item="8"/>
          <tpl fld="3" item="6"/>
          <tpl fld="2" item="46"/>
          <tpl hier="9" item="1"/>
          <tpl hier="11" item="4"/>
          <tpl hier="12" item="7"/>
          <tpl fld="4" item="0"/>
        </tpls>
      </m>
      <m>
        <tpls c="8">
          <tpl hier="1" item="6"/>
          <tpl hier="4" item="8"/>
          <tpl fld="3" item="5"/>
          <tpl fld="2" item="46"/>
          <tpl hier="9" item="1"/>
          <tpl hier="11" item="4"/>
          <tpl hier="12" item="7"/>
          <tpl fld="4" item="0"/>
        </tpls>
      </m>
      <m>
        <tpls c="8">
          <tpl hier="1" item="6"/>
          <tpl hier="4" item="8"/>
          <tpl fld="3" item="56"/>
          <tpl fld="2" item="51"/>
          <tpl hier="9" item="1"/>
          <tpl hier="11" item="4"/>
          <tpl hier="12" item="7"/>
          <tpl fld="4" item="0"/>
        </tpls>
      </m>
      <m>
        <tpls c="8">
          <tpl hier="1" item="6"/>
          <tpl hier="4" item="8"/>
          <tpl fld="3" item="0"/>
          <tpl fld="2" item="51"/>
          <tpl hier="9" item="1"/>
          <tpl hier="11" item="4"/>
          <tpl hier="12" item="7"/>
          <tpl fld="4" item="0"/>
        </tpls>
      </m>
      <m>
        <tpls c="8">
          <tpl hier="1" item="6"/>
          <tpl hier="4" item="8"/>
          <tpl fld="3" item="55"/>
          <tpl fld="2" item="51"/>
          <tpl hier="9" item="1"/>
          <tpl hier="11" item="4"/>
          <tpl hier="12" item="7"/>
          <tpl fld="4" item="0"/>
        </tpls>
      </m>
      <m>
        <tpls c="8">
          <tpl hier="1" item="6"/>
          <tpl hier="4" item="8"/>
          <tpl fld="3" item="32"/>
          <tpl fld="1" item="1"/>
          <tpl hier="9" item="1"/>
          <tpl hier="11" item="4"/>
          <tpl hier="12" item="7"/>
          <tpl fld="4" item="0"/>
        </tpls>
      </m>
      <m>
        <tpls c="8">
          <tpl hier="1" item="6"/>
          <tpl hier="4" item="8"/>
          <tpl fld="3" item="31"/>
          <tpl fld="1" item="1"/>
          <tpl hier="9" item="1"/>
          <tpl hier="11" item="4"/>
          <tpl hier="12" item="7"/>
          <tpl fld="4" item="0"/>
        </tpls>
      </m>
      <m>
        <tpls c="8">
          <tpl hier="1" item="6"/>
          <tpl hier="4" item="8"/>
          <tpl fld="3" item="30"/>
          <tpl fld="1" item="1"/>
          <tpl hier="9" item="1"/>
          <tpl hier="11" item="4"/>
          <tpl hier="12" item="7"/>
          <tpl fld="4" item="0"/>
        </tpls>
      </m>
      <m>
        <tpls c="8">
          <tpl hier="1" item="6"/>
          <tpl hier="4" item="8"/>
          <tpl fld="3" item="29"/>
          <tpl fld="1" item="1"/>
          <tpl hier="9" item="1"/>
          <tpl hier="11" item="4"/>
          <tpl hier="12" item="7"/>
          <tpl fld="4" item="0"/>
        </tpls>
      </m>
      <m>
        <tpls c="8">
          <tpl hier="1" item="6"/>
          <tpl hier="4" item="8"/>
          <tpl fld="3" item="16"/>
          <tpl fld="2" item="58"/>
          <tpl hier="9" item="1"/>
          <tpl hier="11" item="4"/>
          <tpl hier="12" item="7"/>
          <tpl fld="4" item="0"/>
        </tpls>
      </m>
      <m>
        <tpls c="8">
          <tpl hier="1" item="6"/>
          <tpl hier="4" item="8"/>
          <tpl fld="3" item="15"/>
          <tpl fld="2" item="58"/>
          <tpl hier="9" item="1"/>
          <tpl hier="11" item="4"/>
          <tpl hier="12" item="7"/>
          <tpl fld="4" item="0"/>
        </tpls>
      </m>
      <m>
        <tpls c="8">
          <tpl hier="1" item="6"/>
          <tpl hier="4" item="8"/>
          <tpl fld="3" item="14"/>
          <tpl fld="2" item="58"/>
          <tpl hier="9" item="1"/>
          <tpl hier="11" item="4"/>
          <tpl hier="12" item="7"/>
          <tpl fld="4" item="0"/>
        </tpls>
      </m>
      <m>
        <tpls c="8">
          <tpl hier="1" item="6"/>
          <tpl hier="4" item="8"/>
          <tpl fld="3" item="13"/>
          <tpl fld="2" item="58"/>
          <tpl hier="9" item="1"/>
          <tpl hier="11" item="4"/>
          <tpl hier="12" item="7"/>
          <tpl fld="4" item="0"/>
        </tpls>
      </m>
      <m>
        <tpls c="8">
          <tpl hier="1" item="6"/>
          <tpl hier="4" item="8"/>
          <tpl fld="3" item="4"/>
          <tpl fld="2" item="63"/>
          <tpl hier="9" item="1"/>
          <tpl hier="11" item="4"/>
          <tpl hier="12" item="7"/>
          <tpl fld="4" item="0"/>
        </tpls>
      </m>
      <m>
        <tpls c="8">
          <tpl hier="1" item="6"/>
          <tpl hier="4" item="8"/>
          <tpl fld="3" item="58"/>
          <tpl fld="2" item="63"/>
          <tpl hier="9" item="1"/>
          <tpl hier="11" item="4"/>
          <tpl hier="12" item="7"/>
          <tpl fld="4" item="0"/>
        </tpls>
      </m>
      <m>
        <tpls c="8">
          <tpl hier="1" item="6"/>
          <tpl hier="4" item="8"/>
          <tpl fld="3" item="2"/>
          <tpl fld="2" item="63"/>
          <tpl hier="9" item="1"/>
          <tpl hier="11" item="4"/>
          <tpl hier="12" item="7"/>
          <tpl fld="4" item="0"/>
        </tpls>
      </m>
      <m>
        <tpls c="8">
          <tpl hier="1" item="6"/>
          <tpl hier="4" item="8"/>
          <tpl fld="3" item="54"/>
          <tpl fld="2" item="82"/>
          <tpl hier="9" item="1"/>
          <tpl hier="11" item="4"/>
          <tpl hier="12" item="7"/>
          <tpl fld="4" item="0"/>
        </tpls>
      </m>
      <m>
        <tpls c="8">
          <tpl hier="1" item="6"/>
          <tpl hier="4" item="8"/>
          <tpl fld="3" item="53"/>
          <tpl fld="2" item="82"/>
          <tpl hier="9" item="1"/>
          <tpl hier="11" item="4"/>
          <tpl hier="12" item="7"/>
          <tpl fld="4" item="0"/>
        </tpls>
      </m>
      <m>
        <tpls c="8">
          <tpl hier="1" item="6"/>
          <tpl hier="4" item="8"/>
          <tpl fld="3" item="52"/>
          <tpl fld="2" item="82"/>
          <tpl hier="9" item="1"/>
          <tpl hier="11" item="4"/>
          <tpl hier="12" item="7"/>
          <tpl fld="4" item="0"/>
        </tpls>
      </m>
      <m>
        <tpls c="8">
          <tpl hier="1" item="6"/>
          <tpl hier="4" item="8"/>
          <tpl fld="3" item="48"/>
          <tpl fld="2" item="47"/>
          <tpl hier="9" item="1"/>
          <tpl hier="11" item="4"/>
          <tpl hier="12" item="7"/>
          <tpl fld="4" item="0"/>
        </tpls>
      </m>
      <m>
        <tpls c="8">
          <tpl hier="1" item="6"/>
          <tpl hier="4" item="8"/>
          <tpl fld="3" item="46"/>
          <tpl fld="2" item="47"/>
          <tpl hier="9" item="1"/>
          <tpl hier="11" item="4"/>
          <tpl hier="12" item="7"/>
          <tpl fld="4" item="0"/>
        </tpls>
      </m>
      <m>
        <tpls c="8">
          <tpl hier="1" item="6"/>
          <tpl hier="4" item="8"/>
          <tpl fld="3" item="45"/>
          <tpl fld="2" item="47"/>
          <tpl hier="9" item="1"/>
          <tpl hier="11" item="4"/>
          <tpl hier="12" item="7"/>
          <tpl fld="4" item="0"/>
        </tpls>
      </m>
      <m>
        <tpls c="8">
          <tpl hier="1" item="6"/>
          <tpl hier="4" item="8"/>
          <tpl fld="3" item="47"/>
          <tpl fld="2" item="47"/>
          <tpl hier="9" item="1"/>
          <tpl hier="11" item="4"/>
          <tpl hier="12" item="7"/>
          <tpl fld="4" item="0"/>
        </tpls>
      </m>
      <m>
        <tpls c="8">
          <tpl hier="1" item="6"/>
          <tpl hier="4" item="8"/>
          <tpl fld="3" item="34"/>
          <tpl fld="2" item="52"/>
          <tpl hier="9" item="1"/>
          <tpl hier="11" item="4"/>
          <tpl hier="12" item="7"/>
          <tpl fld="4" item="0"/>
        </tpls>
      </m>
      <m>
        <tpls c="8">
          <tpl hier="1" item="6"/>
          <tpl hier="4" item="8"/>
          <tpl fld="3" item="36"/>
          <tpl fld="2" item="52"/>
          <tpl hier="9" item="1"/>
          <tpl hier="11" item="4"/>
          <tpl hier="12" item="7"/>
          <tpl fld="4" item="0"/>
        </tpls>
      </m>
      <m>
        <tpls c="8">
          <tpl hier="1" item="6"/>
          <tpl hier="4" item="8"/>
          <tpl fld="3" item="27"/>
          <tpl fld="2" item="52"/>
          <tpl hier="9" item="1"/>
          <tpl hier="11" item="4"/>
          <tpl hier="12" item="7"/>
          <tpl fld="4" item="0"/>
        </tpls>
      </m>
      <m>
        <tpls c="8">
          <tpl hier="1" item="6"/>
          <tpl hier="4" item="8"/>
          <tpl fld="3" item="33"/>
          <tpl fld="2" item="52"/>
          <tpl hier="9" item="1"/>
          <tpl hier="11" item="4"/>
          <tpl hier="12" item="7"/>
          <tpl fld="4" item="0"/>
        </tpls>
      </m>
      <m>
        <tpls c="8">
          <tpl hier="1" item="6"/>
          <tpl hier="4" item="8"/>
          <tpl fld="3" item="18"/>
          <tpl fld="2" item="56"/>
          <tpl hier="9" item="1"/>
          <tpl hier="11" item="4"/>
          <tpl hier="12" item="7"/>
          <tpl fld="4" item="0"/>
        </tpls>
      </m>
      <m>
        <tpls c="8">
          <tpl hier="1" item="6"/>
          <tpl hier="4" item="8"/>
          <tpl fld="3" item="22"/>
          <tpl fld="2" item="56"/>
          <tpl hier="9" item="1"/>
          <tpl hier="11" item="4"/>
          <tpl hier="12" item="7"/>
          <tpl fld="4" item="0"/>
        </tpls>
      </m>
      <m>
        <tpls c="8">
          <tpl hier="1" item="6"/>
          <tpl hier="4" item="8"/>
          <tpl fld="3" item="17"/>
          <tpl fld="2" item="56"/>
          <tpl hier="9" item="1"/>
          <tpl hier="11" item="4"/>
          <tpl hier="12" item="7"/>
          <tpl fld="4" item="0"/>
        </tpls>
      </m>
      <m>
        <tpls c="8">
          <tpl hier="1" item="6"/>
          <tpl hier="4" item="8"/>
          <tpl fld="3" item="21"/>
          <tpl fld="2" item="56"/>
          <tpl hier="9" item="1"/>
          <tpl hier="11" item="4"/>
          <tpl hier="12" item="7"/>
          <tpl fld="4" item="0"/>
        </tpls>
      </m>
      <m>
        <tpls c="8">
          <tpl hier="1" item="6"/>
          <tpl hier="4" item="8"/>
          <tpl fld="3" item="8"/>
          <tpl fld="2" item="60"/>
          <tpl hier="9" item="1"/>
          <tpl hier="11" item="4"/>
          <tpl hier="12" item="7"/>
          <tpl fld="4" item="0"/>
        </tpls>
      </m>
      <m>
        <tpls c="8">
          <tpl hier="1" item="6"/>
          <tpl hier="4" item="8"/>
          <tpl fld="3" item="7"/>
          <tpl fld="2" item="60"/>
          <tpl hier="9" item="1"/>
          <tpl hier="11" item="4"/>
          <tpl hier="12" item="7"/>
          <tpl fld="4" item="0"/>
        </tpls>
      </m>
      <m>
        <tpls c="8">
          <tpl hier="1" item="6"/>
          <tpl hier="4" item="8"/>
          <tpl fld="3" item="6"/>
          <tpl fld="2" item="60"/>
          <tpl hier="9" item="1"/>
          <tpl hier="11" item="4"/>
          <tpl hier="12" item="7"/>
          <tpl fld="4" item="0"/>
        </tpls>
      </m>
      <m>
        <tpls c="8">
          <tpl hier="1" item="6"/>
          <tpl hier="4" item="8"/>
          <tpl fld="3" item="5"/>
          <tpl fld="2" item="60"/>
          <tpl hier="9" item="1"/>
          <tpl hier="11" item="4"/>
          <tpl hier="12" item="7"/>
          <tpl fld="4" item="0"/>
        </tpls>
      </m>
      <m>
        <tpls c="8">
          <tpl hier="1" item="6"/>
          <tpl hier="4" item="8"/>
          <tpl fld="3" item="56"/>
          <tpl fld="2" item="55"/>
          <tpl hier="9" item="1"/>
          <tpl hier="11" item="4"/>
          <tpl hier="12" item="7"/>
          <tpl fld="4" item="0"/>
        </tpls>
      </m>
      <m>
        <tpls c="8">
          <tpl hier="1" item="6"/>
          <tpl hier="4" item="8"/>
          <tpl fld="3" item="0"/>
          <tpl fld="2" item="55"/>
          <tpl hier="9" item="1"/>
          <tpl hier="11" item="4"/>
          <tpl hier="12" item="7"/>
          <tpl fld="4" item="0"/>
        </tpls>
      </m>
      <m>
        <tpls c="8">
          <tpl hier="1" item="6"/>
          <tpl hier="4" item="8"/>
          <tpl fld="3" item="55"/>
          <tpl fld="2" item="55"/>
          <tpl hier="9" item="1"/>
          <tpl hier="11" item="4"/>
          <tpl hier="12" item="7"/>
          <tpl fld="4" item="0"/>
        </tpls>
      </m>
      <m>
        <tpls c="8">
          <tpl hier="1" item="6"/>
          <tpl hier="4" item="8"/>
          <tpl fld="3" item="35"/>
          <tpl fld="2" item="42"/>
          <tpl hier="9" item="1"/>
          <tpl hier="11" item="4"/>
          <tpl hier="12" item="7"/>
          <tpl fld="4" item="0"/>
        </tpls>
      </m>
      <m>
        <tpls c="8">
          <tpl hier="1" item="6"/>
          <tpl hier="4" item="8"/>
          <tpl fld="3" item="40"/>
          <tpl fld="2" item="42"/>
          <tpl hier="9" item="1"/>
          <tpl hier="11" item="4"/>
          <tpl hier="12" item="7"/>
          <tpl fld="4" item="0"/>
        </tpls>
      </m>
      <m>
        <tpls c="8">
          <tpl hier="1" item="6"/>
          <tpl hier="4" item="8"/>
          <tpl fld="3" item="50"/>
          <tpl fld="2" item="42"/>
          <tpl hier="9" item="1"/>
          <tpl hier="11" item="4"/>
          <tpl hier="12" item="7"/>
          <tpl fld="4" item="0"/>
        </tpls>
      </m>
      <m>
        <tpls c="8">
          <tpl hier="1" item="6"/>
          <tpl hier="4" item="8"/>
          <tpl fld="3" item="49"/>
          <tpl fld="2" item="42"/>
          <tpl hier="9" item="1"/>
          <tpl hier="11" item="4"/>
          <tpl hier="12" item="7"/>
          <tpl fld="4" item="0"/>
        </tpls>
      </m>
      <m>
        <tpls c="8">
          <tpl hier="1" item="6"/>
          <tpl hier="4" item="8"/>
          <tpl fld="3" item="37"/>
          <tpl fld="2" item="62"/>
          <tpl hier="9" item="1"/>
          <tpl hier="11" item="4"/>
          <tpl hier="12" item="7"/>
          <tpl fld="4" item="0"/>
        </tpls>
      </m>
      <m>
        <tpls c="8">
          <tpl hier="1" item="6"/>
          <tpl hier="4" item="8"/>
          <tpl fld="3" item="39"/>
          <tpl fld="2" item="62"/>
          <tpl hier="9" item="1"/>
          <tpl hier="11" item="4"/>
          <tpl hier="12" item="7"/>
          <tpl fld="4" item="0"/>
        </tpls>
      </m>
      <m>
        <tpls c="8">
          <tpl hier="1" item="6"/>
          <tpl hier="4" item="8"/>
          <tpl fld="3" item="28"/>
          <tpl fld="2" item="62"/>
          <tpl hier="9" item="1"/>
          <tpl hier="11" item="4"/>
          <tpl hier="12" item="7"/>
          <tpl fld="4" item="0"/>
        </tpls>
      </m>
      <m>
        <tpls c="8">
          <tpl hier="1" item="6"/>
          <tpl hier="4" item="8"/>
          <tpl fld="3" item="19"/>
          <tpl fld="2" item="62"/>
          <tpl hier="9" item="1"/>
          <tpl hier="11" item="4"/>
          <tpl hier="12" item="7"/>
          <tpl fld="4" item="0"/>
        </tpls>
      </m>
      <m>
        <tpls c="8">
          <tpl hier="1" item="6"/>
          <tpl hier="4" item="8"/>
          <tpl fld="3" item="26"/>
          <tpl fld="2" item="77"/>
          <tpl hier="9" item="1"/>
          <tpl hier="11" item="4"/>
          <tpl hier="12" item="7"/>
          <tpl fld="4" item="0"/>
        </tpls>
      </m>
      <m>
        <tpls c="8">
          <tpl hier="1" item="6"/>
          <tpl hier="4" item="8"/>
          <tpl fld="3" item="25"/>
          <tpl fld="2" item="77"/>
          <tpl hier="9" item="1"/>
          <tpl hier="11" item="4"/>
          <tpl hier="12" item="7"/>
          <tpl fld="4" item="0"/>
        </tpls>
      </m>
      <m>
        <tpls c="8">
          <tpl hier="1" item="6"/>
          <tpl hier="4" item="8"/>
          <tpl fld="3" item="24"/>
          <tpl fld="2" item="77"/>
          <tpl hier="9" item="1"/>
          <tpl hier="11" item="4"/>
          <tpl hier="12" item="7"/>
          <tpl fld="4" item="0"/>
        </tpls>
      </m>
      <m>
        <tpls c="8">
          <tpl hier="1" item="6"/>
          <tpl hier="4" item="8"/>
          <tpl fld="3" item="23"/>
          <tpl fld="2" item="77"/>
          <tpl hier="9" item="1"/>
          <tpl hier="11" item="4"/>
          <tpl hier="12" item="7"/>
          <tpl fld="4" item="0"/>
        </tpls>
      </m>
      <m>
        <tpls c="8">
          <tpl hier="1" item="6"/>
          <tpl hier="4" item="8"/>
          <tpl fld="3" item="10"/>
          <tpl fld="2" item="28"/>
          <tpl hier="9" item="1"/>
          <tpl hier="11" item="4"/>
          <tpl hier="12" item="7"/>
          <tpl fld="4" item="0"/>
        </tpls>
      </m>
      <m>
        <tpls c="8">
          <tpl hier="1" item="6"/>
          <tpl hier="4" item="8"/>
          <tpl fld="3" item="12"/>
          <tpl fld="2" item="28"/>
          <tpl hier="9" item="1"/>
          <tpl hier="11" item="4"/>
          <tpl hier="12" item="7"/>
          <tpl fld="4" item="0"/>
        </tpls>
      </m>
      <m>
        <tpls c="8">
          <tpl hier="1" item="6"/>
          <tpl hier="4" item="8"/>
          <tpl fld="3" item="11"/>
          <tpl fld="2" item="28"/>
          <tpl hier="9" item="1"/>
          <tpl hier="11" item="4"/>
          <tpl hier="12" item="7"/>
          <tpl fld="4" item="0"/>
        </tpls>
      </m>
      <m>
        <tpls c="8">
          <tpl hier="1" item="6"/>
          <tpl hier="4" item="8"/>
          <tpl fld="3" item="9"/>
          <tpl fld="2" item="28"/>
          <tpl hier="9" item="1"/>
          <tpl hier="11" item="4"/>
          <tpl hier="12" item="7"/>
          <tpl fld="4" item="0"/>
        </tpls>
      </m>
      <m>
        <tpls c="8">
          <tpl hier="1" item="6"/>
          <tpl hier="4" item="8"/>
          <tpl fld="3" item="57"/>
          <tpl fld="2" item="35"/>
          <tpl hier="9" item="1"/>
          <tpl hier="11" item="4"/>
          <tpl hier="12" item="7"/>
          <tpl fld="4" item="0"/>
        </tpls>
      </m>
      <m>
        <tpls c="8">
          <tpl hier="1" item="6"/>
          <tpl hier="4" item="8"/>
          <tpl fld="3" item="3"/>
          <tpl fld="2" item="35"/>
          <tpl hier="9" item="1"/>
          <tpl hier="11" item="4"/>
          <tpl hier="12" item="7"/>
          <tpl fld="4" item="0"/>
        </tpls>
      </m>
      <m>
        <tpls c="8">
          <tpl hier="1" item="6"/>
          <tpl hier="4" item="8"/>
          <tpl fld="3" item="1"/>
          <tpl fld="2" item="35"/>
          <tpl hier="9" item="1"/>
          <tpl hier="11" item="4"/>
          <tpl hier="12" item="7"/>
          <tpl fld="4" item="0"/>
        </tpls>
      </m>
      <m>
        <tpls c="8">
          <tpl hier="1" item="6"/>
          <tpl hier="4" item="8"/>
          <tpl fld="3" item="20"/>
          <tpl fld="2" item="40"/>
          <tpl hier="9" item="1"/>
          <tpl hier="11" item="4"/>
          <tpl hier="12" item="7"/>
          <tpl fld="4" item="0"/>
        </tpls>
      </m>
      <m>
        <tpls c="8">
          <tpl hier="1" item="6"/>
          <tpl hier="4" item="8"/>
          <tpl fld="3" item="51"/>
          <tpl fld="2" item="40"/>
          <tpl hier="9" item="1"/>
          <tpl hier="11" item="4"/>
          <tpl hier="12" item="7"/>
          <tpl fld="4" item="0"/>
        </tpls>
      </m>
      <m>
        <tpls c="8">
          <tpl hier="1" item="6"/>
          <tpl hier="4" item="8"/>
          <tpl fld="3" item="38"/>
          <tpl fld="2" item="40"/>
          <tpl hier="9" item="1"/>
          <tpl hier="11" item="4"/>
          <tpl hier="12" item="7"/>
          <tpl fld="4" item="0"/>
        </tpls>
      </m>
      <m>
        <tpls c="8">
          <tpl hier="1" item="6"/>
          <tpl hier="4" item="8"/>
          <tpl fld="3" item="44"/>
          <tpl fld="2" item="54"/>
          <tpl hier="9" item="1"/>
          <tpl hier="11" item="4"/>
          <tpl hier="12" item="7"/>
          <tpl fld="4" item="0"/>
        </tpls>
      </m>
      <m>
        <tpls c="8">
          <tpl hier="1" item="6"/>
          <tpl hier="4" item="8"/>
          <tpl fld="3" item="43"/>
          <tpl fld="2" item="54"/>
          <tpl hier="9" item="1"/>
          <tpl hier="11" item="4"/>
          <tpl hier="12" item="7"/>
          <tpl fld="4" item="0"/>
        </tpls>
      </m>
      <m>
        <tpls c="8">
          <tpl hier="1" item="6"/>
          <tpl hier="4" item="8"/>
          <tpl fld="3" item="42"/>
          <tpl fld="2" item="54"/>
          <tpl hier="9" item="1"/>
          <tpl hier="11" item="4"/>
          <tpl hier="12" item="7"/>
          <tpl fld="4" item="0"/>
        </tpls>
      </m>
      <m>
        <tpls c="8">
          <tpl hier="1" item="6"/>
          <tpl hier="4" item="8"/>
          <tpl fld="3" item="41"/>
          <tpl fld="2" item="54"/>
          <tpl hier="9" item="1"/>
          <tpl hier="11" item="4"/>
          <tpl hier="12" item="7"/>
          <tpl fld="4" item="0"/>
        </tpls>
      </m>
      <m>
        <tpls c="8">
          <tpl hier="1" item="6"/>
          <tpl hier="4" item="8"/>
          <tpl fld="3" item="32"/>
          <tpl fld="2" item="59"/>
          <tpl hier="9" item="1"/>
          <tpl hier="11" item="4"/>
          <tpl hier="12" item="7"/>
          <tpl fld="4" item="0"/>
        </tpls>
      </m>
      <m>
        <tpls c="8">
          <tpl hier="1" item="6"/>
          <tpl hier="4" item="8"/>
          <tpl fld="3" item="31"/>
          <tpl fld="2" item="59"/>
          <tpl hier="9" item="1"/>
          <tpl hier="11" item="4"/>
          <tpl hier="12" item="7"/>
          <tpl fld="4" item="0"/>
        </tpls>
      </m>
      <m>
        <tpls c="8">
          <tpl hier="1" item="6"/>
          <tpl hier="4" item="8"/>
          <tpl fld="3" item="24"/>
          <tpl fld="2" item="59"/>
          <tpl hier="9" item="1"/>
          <tpl hier="11" item="4"/>
          <tpl hier="12" item="7"/>
          <tpl fld="4" item="0"/>
        </tpls>
      </m>
      <m>
        <tpls c="8">
          <tpl hier="1" item="6"/>
          <tpl hier="4" item="8"/>
          <tpl fld="3" item="13"/>
          <tpl fld="2" item="59"/>
          <tpl hier="9" item="1"/>
          <tpl hier="11" item="4"/>
          <tpl hier="12" item="7"/>
          <tpl fld="4" item="0"/>
        </tpls>
      </m>
      <m>
        <tpls c="8">
          <tpl hier="1" item="6"/>
          <tpl hier="4" item="8"/>
          <tpl fld="3" item="56"/>
          <tpl fld="2" item="65"/>
          <tpl hier="9" item="1"/>
          <tpl hier="11" item="4"/>
          <tpl hier="12" item="7"/>
          <tpl fld="4" item="0"/>
        </tpls>
      </m>
      <m>
        <tpls c="8">
          <tpl hier="1" item="6"/>
          <tpl hier="4" item="8"/>
          <tpl fld="3" item="50"/>
          <tpl fld="2" item="65"/>
          <tpl hier="9" item="1"/>
          <tpl hier="11" item="4"/>
          <tpl hier="12" item="7"/>
          <tpl fld="4" item="0"/>
        </tpls>
      </m>
      <m>
        <tpls c="8">
          <tpl hier="1" item="6"/>
          <tpl hier="4" item="8"/>
          <tpl fld="3" item="19"/>
          <tpl fld="2" item="65"/>
          <tpl hier="9" item="1"/>
          <tpl hier="11" item="4"/>
          <tpl hier="12" item="7"/>
          <tpl fld="4" item="0"/>
        </tpls>
      </m>
      <m>
        <tpls c="8">
          <tpl hier="1" item="6"/>
          <tpl hier="4" item="8"/>
          <tpl fld="3" item="16"/>
          <tpl fld="2" item="85"/>
          <tpl hier="9" item="1"/>
          <tpl hier="11" item="4"/>
          <tpl hier="12" item="7"/>
          <tpl fld="4" item="0"/>
        </tpls>
      </m>
      <m>
        <tpls c="8">
          <tpl hier="1" item="6"/>
          <tpl hier="4" item="8"/>
          <tpl fld="3" item="7"/>
          <tpl fld="2" item="85"/>
          <tpl hier="9" item="1"/>
          <tpl hier="11" item="4"/>
          <tpl hier="12" item="7"/>
          <tpl fld="4" item="0"/>
        </tpls>
      </m>
      <m>
        <tpls c="8">
          <tpl hier="1" item="6"/>
          <tpl hier="4" item="8"/>
          <tpl fld="3" item="1"/>
          <tpl fld="2" item="85"/>
          <tpl hier="9" item="1"/>
          <tpl hier="11" item="4"/>
          <tpl hier="12" item="7"/>
          <tpl fld="4" item="0"/>
        </tpls>
      </m>
      <m>
        <tpls c="8">
          <tpl hier="1" item="6"/>
          <tpl hier="4" item="8"/>
          <tpl fld="3" item="44"/>
          <tpl fld="2" item="49"/>
          <tpl hier="9" item="1"/>
          <tpl hier="11" item="4"/>
          <tpl hier="12" item="7"/>
          <tpl fld="4" item="0"/>
        </tpls>
      </m>
      <m>
        <tpls c="8">
          <tpl hier="1" item="6"/>
          <tpl hier="4" item="8"/>
          <tpl fld="3" item="25"/>
          <tpl fld="2" item="49"/>
          <tpl hier="9" item="1"/>
          <tpl hier="11" item="4"/>
          <tpl hier="12" item="7"/>
          <tpl fld="4" item="0"/>
        </tpls>
      </m>
      <m>
        <tpls c="8">
          <tpl hier="1" item="6"/>
          <tpl hier="4" item="8"/>
          <tpl fld="3" item="2"/>
          <tpl fld="2" item="49"/>
          <tpl hier="9" item="1"/>
          <tpl hier="11" item="4"/>
          <tpl hier="12" item="7"/>
          <tpl fld="4" item="0"/>
        </tpls>
      </m>
      <m>
        <tpls c="8">
          <tpl hier="1" item="6"/>
          <tpl hier="4" item="8"/>
          <tpl fld="3" item="48"/>
          <tpl fld="2" item="44"/>
          <tpl hier="9" item="1"/>
          <tpl hier="11" item="4"/>
          <tpl hier="12" item="7"/>
          <tpl fld="4" item="0"/>
        </tpls>
      </m>
      <m>
        <tpls c="8">
          <tpl hier="1" item="6"/>
          <tpl hier="4" item="8"/>
          <tpl fld="3" item="36"/>
          <tpl fld="2" item="44"/>
          <tpl hier="9" item="1"/>
          <tpl hier="11" item="4"/>
          <tpl hier="12" item="7"/>
          <tpl fld="4" item="0"/>
        </tpls>
      </m>
      <m>
        <tpls c="8">
          <tpl hier="1" item="6"/>
          <tpl hier="4" item="8"/>
          <tpl fld="3" item="14"/>
          <tpl fld="2" item="44"/>
          <tpl hier="9" item="1"/>
          <tpl hier="11" item="4"/>
          <tpl hier="12" item="7"/>
          <tpl fld="4" item="0"/>
        </tpls>
      </m>
      <m>
        <tpls c="8">
          <tpl hier="1" item="6"/>
          <tpl hier="4" item="8"/>
          <tpl fld="3" item="31"/>
          <tpl fld="2" item="34"/>
          <tpl hier="9" item="1"/>
          <tpl hier="11" item="4"/>
          <tpl hier="12" item="7"/>
          <tpl fld="4" item="0"/>
        </tpls>
      </m>
      <m>
        <tpls c="8">
          <tpl hier="1" item="6"/>
          <tpl hier="4" item="8"/>
          <tpl fld="3" item="2"/>
          <tpl fld="2" item="34"/>
          <tpl hier="9" item="1"/>
          <tpl hier="11" item="4"/>
          <tpl hier="12" item="7"/>
          <tpl fld="4" item="0"/>
        </tpls>
      </m>
      <m>
        <tpls c="8">
          <tpl hier="1" item="6"/>
          <tpl hier="4" item="8"/>
          <tpl fld="3" item="16"/>
          <tpl fld="2" item="64"/>
          <tpl hier="9" item="1"/>
          <tpl hier="11" item="4"/>
          <tpl hier="12" item="7"/>
          <tpl fld="4" item="0"/>
        </tpls>
      </m>
      <m>
        <tpls c="8">
          <tpl hier="1" item="6"/>
          <tpl hier="4" item="8"/>
          <tpl fld="3" item="51"/>
          <tpl fld="2" item="64"/>
          <tpl hier="9" item="1"/>
          <tpl hier="11" item="4"/>
          <tpl hier="12" item="7"/>
          <tpl fld="4" item="0"/>
        </tpls>
      </m>
      <m>
        <tpls c="8">
          <tpl hier="1" item="6"/>
          <tpl hier="4" item="8"/>
          <tpl fld="3" item="48"/>
          <tpl fld="2" item="33"/>
          <tpl hier="9" item="1"/>
          <tpl hier="11" item="4"/>
          <tpl hier="12" item="7"/>
          <tpl fld="4" item="0"/>
        </tpls>
      </m>
      <m>
        <tpls c="8">
          <tpl hier="1" item="6"/>
          <tpl hier="4" item="8"/>
          <tpl fld="3" item="52"/>
          <tpl fld="2" item="33"/>
          <tpl hier="9" item="1"/>
          <tpl hier="11" item="4"/>
          <tpl hier="12" item="7"/>
          <tpl fld="4" item="0"/>
        </tpls>
      </m>
      <m>
        <tpls c="8">
          <tpl hier="1" item="6"/>
          <tpl hier="4" item="8"/>
          <tpl fld="3" item="47"/>
          <tpl fld="2" item="43"/>
          <tpl hier="9" item="1"/>
          <tpl hier="11" item="4"/>
          <tpl hier="12" item="7"/>
          <tpl fld="4" item="0"/>
        </tpls>
      </m>
      <m>
        <tpls c="8">
          <tpl hier="1" item="6"/>
          <tpl hier="4" item="8"/>
          <tpl fld="3" item="16"/>
          <tpl fld="2" item="21"/>
          <tpl hier="9" item="1"/>
          <tpl hier="11" item="4"/>
          <tpl hier="12" item="7"/>
          <tpl fld="4" item="0"/>
        </tpls>
      </m>
      <m>
        <tpls c="8">
          <tpl hier="1" item="6"/>
          <tpl hier="4" item="8"/>
          <tpl fld="3" item="14"/>
          <tpl fld="2" item="41"/>
          <tpl hier="9" item="1"/>
          <tpl hier="11" item="4"/>
          <tpl hier="12" item="7"/>
          <tpl fld="4" item="0"/>
        </tpls>
      </m>
      <m>
        <tpls c="8">
          <tpl hier="1" item="6"/>
          <tpl hier="4" item="8"/>
          <tpl fld="3" item="40"/>
          <tpl fld="2" item="14"/>
          <tpl hier="9" item="1"/>
          <tpl hier="11" item="4"/>
          <tpl hier="12" item="7"/>
          <tpl fld="4" item="0"/>
        </tpls>
      </m>
      <m>
        <tpls c="8">
          <tpl hier="1" item="6"/>
          <tpl hier="4" item="8"/>
          <tpl fld="3" item="25"/>
          <tpl fld="2" item="29"/>
          <tpl hier="9" item="1"/>
          <tpl hier="11" item="4"/>
          <tpl hier="12" item="7"/>
          <tpl fld="4" item="0"/>
        </tpls>
      </m>
      <m>
        <tpls c="8">
          <tpl hier="1" item="6"/>
          <tpl hier="4" item="8"/>
          <tpl fld="3" item="3"/>
          <tpl fld="2" item="26"/>
          <tpl hier="9" item="1"/>
          <tpl hier="11" item="4"/>
          <tpl hier="12" item="7"/>
          <tpl fld="4" item="0"/>
        </tpls>
      </m>
      <m>
        <tpls c="8">
          <tpl hier="1" item="6"/>
          <tpl hier="4" item="8"/>
          <tpl fld="3" item="42"/>
          <tpl fld="2" item="17"/>
          <tpl hier="9" item="1"/>
          <tpl hier="11" item="4"/>
          <tpl hier="12" item="7"/>
          <tpl fld="4" item="0"/>
        </tpls>
      </m>
      <m>
        <tpls c="8">
          <tpl hier="1" item="6"/>
          <tpl hier="4" item="8"/>
          <tpl fld="3" item="14"/>
          <tpl fld="2" item="23"/>
          <tpl hier="9" item="1"/>
          <tpl hier="11" item="4"/>
          <tpl hier="12" item="7"/>
          <tpl fld="4" item="0"/>
        </tpls>
      </m>
      <m>
        <tpls c="8">
          <tpl hier="1" item="6"/>
          <tpl hier="4" item="8"/>
          <tpl fld="3" item="44"/>
          <tpl fld="2" item="25"/>
          <tpl hier="9" item="1"/>
          <tpl hier="11" item="4"/>
          <tpl hier="12" item="7"/>
          <tpl fld="4" item="0"/>
        </tpls>
      </m>
      <m>
        <tpls c="8">
          <tpl hier="1" item="6"/>
          <tpl hier="4" item="8"/>
          <tpl fld="3" item="30"/>
          <tpl fld="2" item="16"/>
          <tpl hier="9" item="1"/>
          <tpl hier="11" item="4"/>
          <tpl hier="12" item="7"/>
          <tpl fld="4" item="0"/>
        </tpls>
      </m>
      <m>
        <tpls c="8">
          <tpl hier="1" item="6"/>
          <tpl hier="4" item="8"/>
          <tpl fld="3" item="46"/>
          <tpl fld="2" item="18"/>
          <tpl hier="9" item="1"/>
          <tpl hier="11" item="4"/>
          <tpl hier="12" item="7"/>
          <tpl fld="4" item="0"/>
        </tpls>
      </m>
      <m>
        <tpls c="8">
          <tpl hier="1" item="6"/>
          <tpl hier="4" item="8"/>
          <tpl fld="3" item="17"/>
          <tpl fld="2" item="9"/>
          <tpl hier="9" item="1"/>
          <tpl hier="11" item="4"/>
          <tpl hier="12" item="7"/>
          <tpl fld="4" item="0"/>
        </tpls>
      </m>
      <m>
        <tpls c="8">
          <tpl hier="1" item="6"/>
          <tpl hier="4" item="8"/>
          <tpl fld="3" item="23"/>
          <tpl fld="2" item="7"/>
          <tpl hier="9" item="1"/>
          <tpl hier="11" item="4"/>
          <tpl hier="12" item="7"/>
          <tpl fld="4" item="0"/>
        </tpls>
      </m>
      <m>
        <tpls c="8">
          <tpl hier="1" item="6"/>
          <tpl hier="4" item="8"/>
          <tpl fld="3" item="33"/>
          <tpl fld="2" item="65"/>
          <tpl hier="9" item="1"/>
          <tpl hier="11" item="4"/>
          <tpl hier="12" item="7"/>
          <tpl fld="4" item="0"/>
        </tpls>
      </m>
      <m>
        <tpls c="8">
          <tpl hier="1" item="6"/>
          <tpl hier="4" item="8"/>
          <tpl fld="3" item="10"/>
          <tpl fld="2" item="85"/>
          <tpl hier="9" item="1"/>
          <tpl hier="11" item="4"/>
          <tpl hier="12" item="7"/>
          <tpl fld="4" item="0"/>
        </tpls>
      </m>
      <m>
        <tpls c="8">
          <tpl hier="1" item="6"/>
          <tpl hier="4" item="8"/>
          <tpl fld="3" item="58"/>
          <tpl fld="2" item="85"/>
          <tpl hier="9" item="1"/>
          <tpl hier="11" item="4"/>
          <tpl hier="12" item="7"/>
          <tpl fld="4" item="0"/>
        </tpls>
      </m>
      <m>
        <tpls c="8">
          <tpl hier="1" item="6"/>
          <tpl hier="4" item="8"/>
          <tpl fld="3" item="55"/>
          <tpl fld="2" item="85"/>
          <tpl hier="9" item="1"/>
          <tpl hier="11" item="4"/>
          <tpl hier="12" item="7"/>
          <tpl fld="4" item="0"/>
        </tpls>
      </m>
      <m>
        <tpls c="8">
          <tpl hier="1" item="6"/>
          <tpl hier="4" item="8"/>
          <tpl fld="3" item="37"/>
          <tpl fld="2" item="49"/>
          <tpl hier="9" item="1"/>
          <tpl hier="11" item="4"/>
          <tpl hier="12" item="7"/>
          <tpl fld="4" item="0"/>
        </tpls>
      </m>
      <m>
        <tpls c="8">
          <tpl hier="1" item="6"/>
          <tpl hier="4" item="8"/>
          <tpl fld="3" item="22"/>
          <tpl fld="2" item="49"/>
          <tpl hier="9" item="1"/>
          <tpl hier="11" item="4"/>
          <tpl hier="12" item="7"/>
          <tpl fld="4" item="0"/>
        </tpls>
      </m>
      <m>
        <tpls c="8">
          <tpl hier="1" item="6"/>
          <tpl hier="4" item="8"/>
          <tpl fld="3" item="1"/>
          <tpl fld="2" item="49"/>
          <tpl hier="9" item="1"/>
          <tpl hier="11" item="4"/>
          <tpl hier="12" item="7"/>
          <tpl fld="4" item="0"/>
        </tpls>
      </m>
      <m>
        <tpls c="8">
          <tpl hier="1" item="6"/>
          <tpl hier="4" item="8"/>
          <tpl fld="3" item="44"/>
          <tpl fld="2" item="44"/>
          <tpl hier="9" item="1"/>
          <tpl hier="11" item="4"/>
          <tpl hier="12" item="7"/>
          <tpl fld="4" item="0"/>
        </tpls>
      </m>
      <m>
        <tpls c="8">
          <tpl hier="1" item="6"/>
          <tpl hier="4" item="8"/>
          <tpl fld="3" item="31"/>
          <tpl fld="2" item="44"/>
          <tpl hier="9" item="1"/>
          <tpl hier="11" item="4"/>
          <tpl hier="12" item="7"/>
          <tpl fld="4" item="0"/>
        </tpls>
      </m>
      <m>
        <tpls c="8">
          <tpl hier="1" item="6"/>
          <tpl hier="4" item="8"/>
          <tpl fld="3" item="11"/>
          <tpl fld="2" item="44"/>
          <tpl hier="9" item="1"/>
          <tpl hier="11" item="4"/>
          <tpl hier="12" item="7"/>
          <tpl fld="4" item="0"/>
        </tpls>
      </m>
      <m>
        <tpls c="8">
          <tpl hier="1" item="6"/>
          <tpl hier="4" item="8"/>
          <tpl fld="3" item="48"/>
          <tpl fld="2" item="34"/>
          <tpl hier="9" item="1"/>
          <tpl hier="11" item="4"/>
          <tpl hier="12" item="7"/>
          <tpl fld="4" item="0"/>
        </tpls>
      </m>
      <m>
        <tpls c="8">
          <tpl hier="1" item="6"/>
          <tpl hier="4" item="8"/>
          <tpl fld="3" item="25"/>
          <tpl fld="2" item="34"/>
          <tpl hier="9" item="1"/>
          <tpl hier="11" item="4"/>
          <tpl hier="12" item="7"/>
          <tpl fld="4" item="0"/>
        </tpls>
      </m>
      <m>
        <tpls c="8">
          <tpl hier="1" item="6"/>
          <tpl hier="4" item="8"/>
          <tpl fld="3" item="1"/>
          <tpl fld="2" item="34"/>
          <tpl hier="9" item="1"/>
          <tpl hier="11" item="4"/>
          <tpl hier="12" item="7"/>
          <tpl fld="4" item="0"/>
        </tpls>
      </m>
      <m>
        <tpls c="8">
          <tpl hier="1" item="6"/>
          <tpl hier="4" item="8"/>
          <tpl fld="3" item="10"/>
          <tpl fld="2" item="64"/>
          <tpl hier="9" item="1"/>
          <tpl hier="11" item="4"/>
          <tpl hier="12" item="7"/>
          <tpl fld="4" item="0"/>
        </tpls>
      </m>
      <m>
        <tpls c="8">
          <tpl hier="1" item="6"/>
          <tpl hier="4" item="8"/>
          <tpl fld="3" item="50"/>
          <tpl fld="2" item="64"/>
          <tpl hier="9" item="1"/>
          <tpl hier="11" item="4"/>
          <tpl hier="12" item="7"/>
          <tpl fld="4" item="0"/>
        </tpls>
      </m>
      <m>
        <tpls c="8">
          <tpl hier="1" item="6"/>
          <tpl hier="4" item="8"/>
          <tpl fld="3" item="44"/>
          <tpl fld="2" item="33"/>
          <tpl hier="9" item="1"/>
          <tpl hier="11" item="4"/>
          <tpl hier="12" item="7"/>
          <tpl fld="4" item="0"/>
        </tpls>
      </m>
      <m>
        <tpls c="8">
          <tpl hier="1" item="6"/>
          <tpl hier="4" item="8"/>
          <tpl fld="3" item="38"/>
          <tpl fld="2" item="33"/>
          <tpl hier="9" item="1"/>
          <tpl hier="11" item="4"/>
          <tpl hier="12" item="7"/>
          <tpl fld="4" item="0"/>
        </tpls>
      </m>
      <m>
        <tpls c="8">
          <tpl hier="1" item="6"/>
          <tpl hier="4" item="8"/>
          <tpl fld="3" item="41"/>
          <tpl fld="2" item="43"/>
          <tpl hier="9" item="1"/>
          <tpl hier="11" item="4"/>
          <tpl hier="12" item="7"/>
          <tpl fld="4" item="0"/>
        </tpls>
      </m>
      <m>
        <tpls c="8">
          <tpl hier="1" item="6"/>
          <tpl hier="4" item="8"/>
          <tpl fld="3" item="31"/>
          <tpl fld="2" item="21"/>
          <tpl hier="9" item="1"/>
          <tpl hier="11" item="4"/>
          <tpl hier="12" item="7"/>
          <tpl fld="4" item="0"/>
        </tpls>
      </m>
      <m>
        <tpls c="8">
          <tpl hier="1" item="6"/>
          <tpl hier="4" item="8"/>
          <tpl fld="3" item="6"/>
          <tpl fld="2" item="41"/>
          <tpl hier="9" item="1"/>
          <tpl hier="11" item="4"/>
          <tpl hier="12" item="7"/>
          <tpl fld="4" item="0"/>
        </tpls>
      </m>
      <m>
        <tpls c="8">
          <tpl hier="1" item="6"/>
          <tpl hier="4" item="8"/>
          <tpl fld="3" item="46"/>
          <tpl fld="2" item="14"/>
          <tpl hier="9" item="1"/>
          <tpl hier="11" item="4"/>
          <tpl hier="12" item="7"/>
          <tpl fld="4" item="0"/>
        </tpls>
      </m>
      <m>
        <tpls c="8">
          <tpl hier="1" item="6"/>
          <tpl hier="4" item="8"/>
          <tpl fld="3" item="22"/>
          <tpl fld="2" item="29"/>
          <tpl hier="9" item="1"/>
          <tpl hier="11" item="4"/>
          <tpl hier="12" item="7"/>
          <tpl fld="4" item="0"/>
        </tpls>
      </m>
      <m>
        <tpls c="8">
          <tpl hier="1" item="6"/>
          <tpl hier="4" item="8"/>
          <tpl fld="3" item="0"/>
          <tpl fld="2" item="26"/>
          <tpl hier="9" item="1"/>
          <tpl hier="11" item="4"/>
          <tpl hier="12" item="7"/>
          <tpl fld="4" item="0"/>
        </tpls>
      </m>
      <m>
        <tpls c="8">
          <tpl hier="1" item="6"/>
          <tpl hier="4" item="8"/>
          <tpl fld="3" item="28"/>
          <tpl fld="2" item="17"/>
          <tpl hier="9" item="1"/>
          <tpl hier="11" item="4"/>
          <tpl hier="12" item="7"/>
          <tpl fld="4" item="0"/>
        </tpls>
      </m>
      <m>
        <tpls c="8">
          <tpl hier="1" item="6"/>
          <tpl hier="4" item="8"/>
          <tpl fld="3" item="11"/>
          <tpl fld="2" item="23"/>
          <tpl hier="9" item="1"/>
          <tpl hier="11" item="4"/>
          <tpl hier="12" item="7"/>
          <tpl fld="4" item="0"/>
        </tpls>
      </m>
      <m>
        <tpls c="8">
          <tpl hier="1" item="6"/>
          <tpl hier="4" item="8"/>
          <tpl fld="3" item="37"/>
          <tpl fld="2" item="25"/>
          <tpl hier="9" item="1"/>
          <tpl hier="11" item="4"/>
          <tpl hier="12" item="7"/>
          <tpl fld="4" item="0"/>
        </tpls>
      </m>
      <m>
        <tpls c="8">
          <tpl hier="1" item="6"/>
          <tpl hier="4" item="8"/>
          <tpl fld="3" item="17"/>
          <tpl fld="2" item="16"/>
          <tpl hier="9" item="1"/>
          <tpl hier="11" item="4"/>
          <tpl hier="12" item="7"/>
          <tpl fld="4" item="0"/>
        </tpls>
      </m>
      <m>
        <tpls c="8">
          <tpl hier="1" item="6"/>
          <tpl hier="4" item="8"/>
          <tpl fld="3" item="43"/>
          <tpl fld="2" item="18"/>
          <tpl hier="9" item="1"/>
          <tpl hier="11" item="4"/>
          <tpl hier="12" item="7"/>
          <tpl fld="4" item="0"/>
        </tpls>
      </m>
      <m>
        <tpls c="8">
          <tpl hier="1" item="6"/>
          <tpl hier="4" item="8"/>
          <tpl fld="3" item="1"/>
          <tpl fld="2" item="9"/>
          <tpl hier="9" item="1"/>
          <tpl hier="11" item="4"/>
          <tpl hier="12" item="7"/>
          <tpl fld="4" item="0"/>
        </tpls>
      </m>
      <m>
        <tpls c="8">
          <tpl hier="1" item="6"/>
          <tpl hier="4" item="8"/>
          <tpl fld="3" item="21"/>
          <tpl fld="2" item="7"/>
          <tpl hier="9" item="1"/>
          <tpl hier="11" item="4"/>
          <tpl hier="12" item="7"/>
          <tpl fld="4" item="0"/>
        </tpls>
      </m>
      <m>
        <tpls c="8">
          <tpl hier="1" item="6"/>
          <tpl hier="4" item="8"/>
          <tpl fld="3" item="28"/>
          <tpl fld="2" item="57"/>
          <tpl hier="9" item="1"/>
          <tpl hier="11" item="4"/>
          <tpl hier="12" item="7"/>
          <tpl fld="4" item="0"/>
        </tpls>
      </m>
      <m>
        <tpls c="8">
          <tpl hier="1" item="6"/>
          <tpl hier="4" item="8"/>
          <tpl fld="3" item="19"/>
          <tpl fld="2" item="57"/>
          <tpl hier="9" item="1"/>
          <tpl hier="11" item="4"/>
          <tpl hier="12" item="7"/>
          <tpl fld="4" item="0"/>
        </tpls>
      </m>
      <m>
        <tpls c="8">
          <tpl hier="1" item="6"/>
          <tpl hier="4" item="8"/>
          <tpl fld="3" item="26"/>
          <tpl fld="2" item="61"/>
          <tpl hier="9" item="1"/>
          <tpl hier="11" item="4"/>
          <tpl hier="12" item="7"/>
          <tpl fld="4" item="0"/>
        </tpls>
      </m>
      <m>
        <tpls c="8">
          <tpl hier="1" item="6"/>
          <tpl hier="4" item="8"/>
          <tpl fld="3" item="25"/>
          <tpl fld="2" item="61"/>
          <tpl hier="9" item="1"/>
          <tpl hier="11" item="4"/>
          <tpl hier="12" item="7"/>
          <tpl fld="4" item="0"/>
        </tpls>
      </m>
      <m>
        <tpls c="8">
          <tpl hier="1" item="6"/>
          <tpl hier="4" item="8"/>
          <tpl fld="3" item="24"/>
          <tpl fld="2" item="61"/>
          <tpl hier="9" item="1"/>
          <tpl hier="11" item="4"/>
          <tpl hier="12" item="7"/>
          <tpl fld="4" item="0"/>
        </tpls>
      </m>
      <m>
        <tpls c="8">
          <tpl hier="1" item="6"/>
          <tpl hier="4" item="8"/>
          <tpl fld="3" item="23"/>
          <tpl fld="2" item="61"/>
          <tpl hier="9" item="1"/>
          <tpl hier="11" item="4"/>
          <tpl hier="12" item="7"/>
          <tpl fld="4" item="0"/>
        </tpls>
      </m>
      <m>
        <tpls c="8">
          <tpl hier="1" item="6"/>
          <tpl hier="4" item="8"/>
          <tpl fld="3" item="10"/>
          <tpl fld="2" item="79"/>
          <tpl hier="9" item="1"/>
          <tpl hier="11" item="4"/>
          <tpl hier="12" item="7"/>
          <tpl fld="4" item="0"/>
        </tpls>
      </m>
      <m>
        <tpls c="8">
          <tpl hier="1" item="6"/>
          <tpl hier="4" item="8"/>
          <tpl fld="3" item="12"/>
          <tpl fld="2" item="79"/>
          <tpl hier="9" item="1"/>
          <tpl hier="11" item="4"/>
          <tpl hier="12" item="7"/>
          <tpl fld="4" item="0"/>
        </tpls>
      </m>
      <m>
        <tpls c="8">
          <tpl hier="1" item="6"/>
          <tpl hier="4" item="8"/>
          <tpl fld="3" item="11"/>
          <tpl fld="2" item="79"/>
          <tpl hier="9" item="1"/>
          <tpl hier="11" item="4"/>
          <tpl hier="12" item="7"/>
          <tpl fld="4" item="0"/>
        </tpls>
      </m>
      <m>
        <tpls c="8">
          <tpl hier="1" item="6"/>
          <tpl hier="4" item="8"/>
          <tpl fld="3" item="9"/>
          <tpl fld="2" item="79"/>
          <tpl hier="9" item="1"/>
          <tpl hier="11" item="4"/>
          <tpl hier="12" item="7"/>
          <tpl fld="4" item="0"/>
        </tpls>
      </m>
      <m>
        <tpls c="8">
          <tpl hier="1" item="6"/>
          <tpl hier="4" item="8"/>
          <tpl fld="3" item="57"/>
          <tpl fld="2" item="46"/>
          <tpl hier="9" item="1"/>
          <tpl hier="11" item="4"/>
          <tpl hier="12" item="7"/>
          <tpl fld="4" item="0"/>
        </tpls>
      </m>
      <m>
        <tpls c="8">
          <tpl hier="1" item="6"/>
          <tpl hier="4" item="8"/>
          <tpl fld="3" item="3"/>
          <tpl fld="2" item="46"/>
          <tpl hier="9" item="1"/>
          <tpl hier="11" item="4"/>
          <tpl hier="12" item="7"/>
          <tpl fld="4" item="0"/>
        </tpls>
      </m>
      <m>
        <tpls c="8">
          <tpl hier="1" item="6"/>
          <tpl hier="4" item="8"/>
          <tpl fld="3" item="1"/>
          <tpl fld="2" item="46"/>
          <tpl hier="9" item="1"/>
          <tpl hier="11" item="4"/>
          <tpl hier="12" item="7"/>
          <tpl fld="4" item="0"/>
        </tpls>
      </m>
      <m>
        <tpls c="8">
          <tpl hier="1" item="6"/>
          <tpl hier="4" item="8"/>
          <tpl fld="3" item="20"/>
          <tpl fld="2" item="51"/>
          <tpl hier="9" item="1"/>
          <tpl hier="11" item="4"/>
          <tpl hier="12" item="7"/>
          <tpl fld="4" item="0"/>
        </tpls>
      </m>
      <m>
        <tpls c="8">
          <tpl hier="1" item="6"/>
          <tpl hier="4" item="8"/>
          <tpl fld="3" item="51"/>
          <tpl fld="2" item="51"/>
          <tpl hier="9" item="1"/>
          <tpl hier="11" item="4"/>
          <tpl hier="12" item="7"/>
          <tpl fld="4" item="0"/>
        </tpls>
      </m>
      <m>
        <tpls c="8">
          <tpl hier="1" item="6"/>
          <tpl hier="4" item="8"/>
          <tpl fld="3" item="38"/>
          <tpl fld="2" item="51"/>
          <tpl hier="9" item="1"/>
          <tpl hier="11" item="4"/>
          <tpl hier="12" item="7"/>
          <tpl fld="4" item="0"/>
        </tpls>
      </m>
      <m>
        <tpls c="8">
          <tpl hier="1" item="6"/>
          <tpl hier="4" item="8"/>
          <tpl fld="3" item="18"/>
          <tpl fld="1" item="1"/>
          <tpl hier="9" item="1"/>
          <tpl hier="11" item="4"/>
          <tpl hier="12" item="7"/>
          <tpl fld="4" item="0"/>
        </tpls>
      </m>
      <m>
        <tpls c="8">
          <tpl hier="1" item="6"/>
          <tpl hier="4" item="8"/>
          <tpl fld="3" item="22"/>
          <tpl fld="1" item="1"/>
          <tpl hier="9" item="1"/>
          <tpl hier="11" item="4"/>
          <tpl hier="12" item="7"/>
          <tpl fld="4" item="0"/>
        </tpls>
      </m>
      <m>
        <tpls c="8">
          <tpl hier="1" item="6"/>
          <tpl hier="4" item="8"/>
          <tpl fld="3" item="17"/>
          <tpl fld="1" item="1"/>
          <tpl hier="9" item="1"/>
          <tpl hier="11" item="4"/>
          <tpl hier="12" item="7"/>
          <tpl fld="4" item="0"/>
        </tpls>
      </m>
      <m>
        <tpls c="8">
          <tpl hier="1" item="6"/>
          <tpl hier="4" item="8"/>
          <tpl fld="3" item="21"/>
          <tpl fld="1" item="1"/>
          <tpl hier="9" item="1"/>
          <tpl hier="11" item="4"/>
          <tpl hier="12" item="7"/>
          <tpl fld="4" item="0"/>
        </tpls>
      </m>
      <m>
        <tpls c="8">
          <tpl hier="1" item="6"/>
          <tpl hier="4" item="8"/>
          <tpl fld="3" item="8"/>
          <tpl fld="2" item="58"/>
          <tpl hier="9" item="1"/>
          <tpl hier="11" item="4"/>
          <tpl hier="12" item="7"/>
          <tpl fld="4" item="0"/>
        </tpls>
      </m>
      <m>
        <tpls c="8">
          <tpl hier="1" item="6"/>
          <tpl hier="4" item="8"/>
          <tpl fld="3" item="7"/>
          <tpl fld="2" item="58"/>
          <tpl hier="9" item="1"/>
          <tpl hier="11" item="4"/>
          <tpl hier="12" item="7"/>
          <tpl fld="4" item="0"/>
        </tpls>
      </m>
      <m>
        <tpls c="8">
          <tpl hier="1" item="6"/>
          <tpl hier="4" item="8"/>
          <tpl fld="3" item="6"/>
          <tpl fld="2" item="58"/>
          <tpl hier="9" item="1"/>
          <tpl hier="11" item="4"/>
          <tpl hier="12" item="7"/>
          <tpl fld="4" item="0"/>
        </tpls>
      </m>
      <m>
        <tpls c="8">
          <tpl hier="1" item="6"/>
          <tpl hier="4" item="8"/>
          <tpl fld="3" item="5"/>
          <tpl fld="2" item="58"/>
          <tpl hier="9" item="1"/>
          <tpl hier="11" item="4"/>
          <tpl hier="12" item="7"/>
          <tpl fld="4" item="0"/>
        </tpls>
      </m>
      <m>
        <tpls c="8">
          <tpl hier="1" item="6"/>
          <tpl hier="4" item="8"/>
          <tpl fld="3" item="56"/>
          <tpl fld="2" item="63"/>
          <tpl hier="9" item="1"/>
          <tpl hier="11" item="4"/>
          <tpl hier="12" item="7"/>
          <tpl fld="4" item="0"/>
        </tpls>
      </m>
      <m>
        <tpls c="8">
          <tpl hier="1" item="6"/>
          <tpl hier="4" item="8"/>
          <tpl fld="3" item="0"/>
          <tpl fld="2" item="63"/>
          <tpl hier="9" item="1"/>
          <tpl hier="11" item="4"/>
          <tpl hier="12" item="7"/>
          <tpl fld="4" item="0"/>
        </tpls>
      </m>
      <m>
        <tpls c="8">
          <tpl hier="1" item="6"/>
          <tpl hier="4" item="8"/>
          <tpl fld="3" item="55"/>
          <tpl fld="2" item="63"/>
          <tpl hier="9" item="1"/>
          <tpl hier="11" item="4"/>
          <tpl hier="12" item="7"/>
          <tpl fld="4" item="0"/>
        </tpls>
      </m>
      <m>
        <tpls c="8">
          <tpl hier="1" item="6"/>
          <tpl hier="4" item="8"/>
          <tpl fld="3" item="35"/>
          <tpl fld="2" item="82"/>
          <tpl hier="9" item="1"/>
          <tpl hier="11" item="4"/>
          <tpl hier="12" item="7"/>
          <tpl fld="4" item="0"/>
        </tpls>
      </m>
      <m>
        <tpls c="8">
          <tpl hier="1" item="6"/>
          <tpl hier="4" item="8"/>
          <tpl fld="3" item="40"/>
          <tpl fld="2" item="82"/>
          <tpl hier="9" item="1"/>
          <tpl hier="11" item="4"/>
          <tpl hier="12" item="7"/>
          <tpl fld="4" item="0"/>
        </tpls>
      </m>
      <m>
        <tpls c="8">
          <tpl hier="1" item="6"/>
          <tpl hier="4" item="8"/>
          <tpl fld="3" item="50"/>
          <tpl fld="2" item="82"/>
          <tpl hier="9" item="1"/>
          <tpl hier="11" item="4"/>
          <tpl hier="12" item="7"/>
          <tpl fld="4" item="0"/>
        </tpls>
      </m>
      <m>
        <tpls c="8">
          <tpl hier="1" item="6"/>
          <tpl hier="4" item="8"/>
          <tpl fld="3" item="49"/>
          <tpl fld="2" item="82"/>
          <tpl hier="9" item="1"/>
          <tpl hier="11" item="4"/>
          <tpl hier="12" item="7"/>
          <tpl fld="4" item="0"/>
        </tpls>
      </m>
      <m>
        <tpls c="8">
          <tpl hier="1" item="6"/>
          <tpl hier="4" item="8"/>
          <tpl fld="3" item="37"/>
          <tpl fld="2" item="47"/>
          <tpl hier="9" item="1"/>
          <tpl hier="11" item="4"/>
          <tpl hier="12" item="7"/>
          <tpl fld="4" item="0"/>
        </tpls>
      </m>
      <m>
        <tpls c="8">
          <tpl hier="1" item="6"/>
          <tpl hier="4" item="8"/>
          <tpl fld="3" item="39"/>
          <tpl fld="2" item="47"/>
          <tpl hier="9" item="1"/>
          <tpl hier="11" item="4"/>
          <tpl hier="12" item="7"/>
          <tpl fld="4" item="0"/>
        </tpls>
      </m>
      <m>
        <tpls c="8">
          <tpl hier="1" item="6"/>
          <tpl hier="4" item="8"/>
          <tpl fld="3" item="28"/>
          <tpl fld="2" item="47"/>
          <tpl hier="9" item="1"/>
          <tpl hier="11" item="4"/>
          <tpl hier="12" item="7"/>
          <tpl fld="4" item="0"/>
        </tpls>
      </m>
      <m>
        <tpls c="8">
          <tpl hier="1" item="6"/>
          <tpl hier="4" item="8"/>
          <tpl fld="3" item="19"/>
          <tpl fld="2" item="47"/>
          <tpl hier="9" item="1"/>
          <tpl hier="11" item="4"/>
          <tpl hier="12" item="7"/>
          <tpl fld="4" item="0"/>
        </tpls>
      </m>
      <m>
        <tpls c="8">
          <tpl hier="1" item="6"/>
          <tpl hier="4" item="8"/>
          <tpl fld="3" item="26"/>
          <tpl fld="2" item="52"/>
          <tpl hier="9" item="1"/>
          <tpl hier="11" item="4"/>
          <tpl hier="12" item="7"/>
          <tpl fld="4" item="0"/>
        </tpls>
      </m>
      <m>
        <tpls c="8">
          <tpl hier="1" item="6"/>
          <tpl hier="4" item="8"/>
          <tpl fld="3" item="25"/>
          <tpl fld="2" item="52"/>
          <tpl hier="9" item="1"/>
          <tpl hier="11" item="4"/>
          <tpl hier="12" item="7"/>
          <tpl fld="4" item="0"/>
        </tpls>
      </m>
      <m>
        <tpls c="8">
          <tpl hier="1" item="6"/>
          <tpl hier="4" item="8"/>
          <tpl fld="3" item="24"/>
          <tpl fld="2" item="52"/>
          <tpl hier="9" item="1"/>
          <tpl hier="11" item="4"/>
          <tpl hier="12" item="7"/>
          <tpl fld="4" item="0"/>
        </tpls>
      </m>
      <m>
        <tpls c="8">
          <tpl hier="1" item="6"/>
          <tpl hier="4" item="8"/>
          <tpl fld="3" item="23"/>
          <tpl fld="2" item="52"/>
          <tpl hier="9" item="1"/>
          <tpl hier="11" item="4"/>
          <tpl hier="12" item="7"/>
          <tpl fld="4" item="0"/>
        </tpls>
      </m>
      <m>
        <tpls c="8">
          <tpl hier="1" item="6"/>
          <tpl hier="4" item="8"/>
          <tpl fld="3" item="10"/>
          <tpl fld="2" item="56"/>
          <tpl hier="9" item="1"/>
          <tpl hier="11" item="4"/>
          <tpl hier="12" item="7"/>
          <tpl fld="4" item="0"/>
        </tpls>
      </m>
      <m>
        <tpls c="8">
          <tpl hier="1" item="6"/>
          <tpl hier="4" item="8"/>
          <tpl fld="3" item="12"/>
          <tpl fld="2" item="56"/>
          <tpl hier="9" item="1"/>
          <tpl hier="11" item="4"/>
          <tpl hier="12" item="7"/>
          <tpl fld="4" item="0"/>
        </tpls>
      </m>
      <m>
        <tpls c="8">
          <tpl hier="1" item="6"/>
          <tpl hier="4" item="8"/>
          <tpl fld="3" item="11"/>
          <tpl fld="2" item="56"/>
          <tpl hier="9" item="1"/>
          <tpl hier="11" item="4"/>
          <tpl hier="12" item="7"/>
          <tpl fld="4" item="0"/>
        </tpls>
      </m>
      <m>
        <tpls c="8">
          <tpl hier="1" item="6"/>
          <tpl hier="4" item="8"/>
          <tpl fld="3" item="9"/>
          <tpl fld="2" item="56"/>
          <tpl hier="9" item="1"/>
          <tpl hier="11" item="4"/>
          <tpl hier="12" item="7"/>
          <tpl fld="4" item="0"/>
        </tpls>
      </m>
      <m>
        <tpls c="8">
          <tpl hier="1" item="6"/>
          <tpl hier="4" item="8"/>
          <tpl fld="3" item="57"/>
          <tpl fld="2" item="60"/>
          <tpl hier="9" item="1"/>
          <tpl hier="11" item="4"/>
          <tpl hier="12" item="7"/>
          <tpl fld="4" item="0"/>
        </tpls>
      </m>
      <m>
        <tpls c="8">
          <tpl hier="1" item="6"/>
          <tpl hier="4" item="8"/>
          <tpl fld="3" item="3"/>
          <tpl fld="2" item="60"/>
          <tpl hier="9" item="1"/>
          <tpl hier="11" item="4"/>
          <tpl hier="12" item="7"/>
          <tpl fld="4" item="0"/>
        </tpls>
      </m>
      <m>
        <tpls c="8">
          <tpl hier="1" item="6"/>
          <tpl hier="4" item="8"/>
          <tpl fld="3" item="1"/>
          <tpl fld="2" item="60"/>
          <tpl hier="9" item="1"/>
          <tpl hier="11" item="4"/>
          <tpl hier="12" item="7"/>
          <tpl fld="4" item="0"/>
        </tpls>
      </m>
      <m>
        <tpls c="8">
          <tpl hier="1" item="6"/>
          <tpl hier="4" item="8"/>
          <tpl fld="3" item="20"/>
          <tpl fld="2" item="55"/>
          <tpl hier="9" item="1"/>
          <tpl hier="11" item="4"/>
          <tpl hier="12" item="7"/>
          <tpl fld="4" item="0"/>
        </tpls>
      </m>
      <m>
        <tpls c="8">
          <tpl hier="1" item="6"/>
          <tpl hier="4" item="8"/>
          <tpl fld="3" item="51"/>
          <tpl fld="2" item="55"/>
          <tpl hier="9" item="1"/>
          <tpl hier="11" item="4"/>
          <tpl hier="12" item="7"/>
          <tpl fld="4" item="0"/>
        </tpls>
      </m>
      <m>
        <tpls c="8">
          <tpl hier="1" item="6"/>
          <tpl hier="4" item="8"/>
          <tpl fld="3" item="38"/>
          <tpl fld="2" item="55"/>
          <tpl hier="9" item="1"/>
          <tpl hier="11" item="4"/>
          <tpl hier="12" item="7"/>
          <tpl fld="4" item="0"/>
        </tpls>
      </m>
      <m>
        <tpls c="8">
          <tpl hier="1" item="6"/>
          <tpl hier="4" item="8"/>
          <tpl fld="3" item="44"/>
          <tpl fld="2" item="42"/>
          <tpl hier="9" item="1"/>
          <tpl hier="11" item="4"/>
          <tpl hier="12" item="7"/>
          <tpl fld="4" item="0"/>
        </tpls>
      </m>
      <m>
        <tpls c="8">
          <tpl hier="1" item="6"/>
          <tpl hier="4" item="8"/>
          <tpl fld="3" item="43"/>
          <tpl fld="2" item="42"/>
          <tpl hier="9" item="1"/>
          <tpl hier="11" item="4"/>
          <tpl hier="12" item="7"/>
          <tpl fld="4" item="0"/>
        </tpls>
      </m>
      <m>
        <tpls c="8">
          <tpl hier="1" item="6"/>
          <tpl hier="4" item="8"/>
          <tpl fld="3" item="42"/>
          <tpl fld="2" item="42"/>
          <tpl hier="9" item="1"/>
          <tpl hier="11" item="4"/>
          <tpl hier="12" item="7"/>
          <tpl fld="4" item="0"/>
        </tpls>
      </m>
      <m>
        <tpls c="8">
          <tpl hier="1" item="6"/>
          <tpl hier="4" item="8"/>
          <tpl fld="3" item="41"/>
          <tpl fld="2" item="42"/>
          <tpl hier="9" item="1"/>
          <tpl hier="11" item="4"/>
          <tpl hier="12" item="7"/>
          <tpl fld="4" item="0"/>
        </tpls>
      </m>
      <m>
        <tpls c="8">
          <tpl hier="1" item="6"/>
          <tpl hier="4" item="8"/>
          <tpl fld="3" item="32"/>
          <tpl fld="2" item="62"/>
          <tpl hier="9" item="1"/>
          <tpl hier="11" item="4"/>
          <tpl hier="12" item="7"/>
          <tpl fld="4" item="0"/>
        </tpls>
      </m>
      <m>
        <tpls c="8">
          <tpl hier="1" item="6"/>
          <tpl hier="4" item="8"/>
          <tpl fld="3" item="31"/>
          <tpl fld="2" item="62"/>
          <tpl hier="9" item="1"/>
          <tpl hier="11" item="4"/>
          <tpl hier="12" item="7"/>
          <tpl fld="4" item="0"/>
        </tpls>
      </m>
      <m>
        <tpls c="8">
          <tpl hier="1" item="6"/>
          <tpl hier="4" item="8"/>
          <tpl fld="3" item="30"/>
          <tpl fld="2" item="62"/>
          <tpl hier="9" item="1"/>
          <tpl hier="11" item="4"/>
          <tpl hier="12" item="7"/>
          <tpl fld="4" item="0"/>
        </tpls>
      </m>
      <m>
        <tpls c="8">
          <tpl hier="1" item="6"/>
          <tpl hier="4" item="8"/>
          <tpl fld="3" item="29"/>
          <tpl fld="2" item="62"/>
          <tpl hier="9" item="1"/>
          <tpl hier="11" item="4"/>
          <tpl hier="12" item="7"/>
          <tpl fld="4" item="0"/>
        </tpls>
      </m>
      <m>
        <tpls c="8">
          <tpl hier="1" item="6"/>
          <tpl hier="4" item="8"/>
          <tpl fld="3" item="16"/>
          <tpl fld="2" item="77"/>
          <tpl hier="9" item="1"/>
          <tpl hier="11" item="4"/>
          <tpl hier="12" item="7"/>
          <tpl fld="4" item="0"/>
        </tpls>
      </m>
      <m>
        <tpls c="8">
          <tpl hier="1" item="6"/>
          <tpl hier="4" item="8"/>
          <tpl fld="3" item="15"/>
          <tpl fld="2" item="77"/>
          <tpl hier="9" item="1"/>
          <tpl hier="11" item="4"/>
          <tpl hier="12" item="7"/>
          <tpl fld="4" item="0"/>
        </tpls>
      </m>
      <m>
        <tpls c="8">
          <tpl hier="1" item="6"/>
          <tpl hier="4" item="8"/>
          <tpl fld="3" item="14"/>
          <tpl fld="2" item="77"/>
          <tpl hier="9" item="1"/>
          <tpl hier="11" item="4"/>
          <tpl hier="12" item="7"/>
          <tpl fld="4" item="0"/>
        </tpls>
      </m>
      <m>
        <tpls c="8">
          <tpl hier="1" item="6"/>
          <tpl hier="4" item="8"/>
          <tpl fld="3" item="13"/>
          <tpl fld="2" item="77"/>
          <tpl hier="9" item="1"/>
          <tpl hier="11" item="4"/>
          <tpl hier="12" item="7"/>
          <tpl fld="4" item="0"/>
        </tpls>
      </m>
      <m>
        <tpls c="8">
          <tpl hier="1" item="6"/>
          <tpl hier="4" item="8"/>
          <tpl fld="3" item="4"/>
          <tpl fld="2" item="28"/>
          <tpl hier="9" item="1"/>
          <tpl hier="11" item="4"/>
          <tpl hier="12" item="7"/>
          <tpl fld="4" item="0"/>
        </tpls>
      </m>
      <m>
        <tpls c="8">
          <tpl hier="1" item="6"/>
          <tpl hier="4" item="8"/>
          <tpl fld="3" item="58"/>
          <tpl fld="2" item="28"/>
          <tpl hier="9" item="1"/>
          <tpl hier="11" item="4"/>
          <tpl hier="12" item="7"/>
          <tpl fld="4" item="0"/>
        </tpls>
      </m>
      <m>
        <tpls c="8">
          <tpl hier="1" item="6"/>
          <tpl hier="4" item="8"/>
          <tpl fld="3" item="2"/>
          <tpl fld="2" item="28"/>
          <tpl hier="9" item="1"/>
          <tpl hier="11" item="4"/>
          <tpl hier="12" item="7"/>
          <tpl fld="4" item="0"/>
        </tpls>
      </m>
      <m>
        <tpls c="8">
          <tpl hier="1" item="6"/>
          <tpl hier="4" item="8"/>
          <tpl fld="3" item="54"/>
          <tpl fld="2" item="35"/>
          <tpl hier="9" item="1"/>
          <tpl hier="11" item="4"/>
          <tpl hier="12" item="7"/>
          <tpl fld="4" item="0"/>
        </tpls>
      </m>
      <m>
        <tpls c="8">
          <tpl hier="1" item="6"/>
          <tpl hier="4" item="8"/>
          <tpl fld="3" item="53"/>
          <tpl fld="2" item="35"/>
          <tpl hier="9" item="1"/>
          <tpl hier="11" item="4"/>
          <tpl hier="12" item="7"/>
          <tpl fld="4" item="0"/>
        </tpls>
      </m>
      <m>
        <tpls c="8">
          <tpl hier="1" item="6"/>
          <tpl hier="4" item="8"/>
          <tpl fld="3" item="52"/>
          <tpl fld="2" item="35"/>
          <tpl hier="9" item="1"/>
          <tpl hier="11" item="4"/>
          <tpl hier="12" item="7"/>
          <tpl fld="4" item="0"/>
        </tpls>
      </m>
      <m>
        <tpls c="8">
          <tpl hier="1" item="6"/>
          <tpl hier="4" item="8"/>
          <tpl fld="3" item="48"/>
          <tpl fld="2" item="40"/>
          <tpl hier="9" item="1"/>
          <tpl hier="11" item="4"/>
          <tpl hier="12" item="7"/>
          <tpl fld="4" item="0"/>
        </tpls>
      </m>
      <m>
        <tpls c="8">
          <tpl hier="1" item="6"/>
          <tpl hier="4" item="8"/>
          <tpl fld="3" item="46"/>
          <tpl fld="2" item="40"/>
          <tpl hier="9" item="1"/>
          <tpl hier="11" item="4"/>
          <tpl hier="12" item="7"/>
          <tpl fld="4" item="0"/>
        </tpls>
      </m>
      <m>
        <tpls c="8">
          <tpl hier="1" item="6"/>
          <tpl hier="4" item="8"/>
          <tpl fld="3" item="45"/>
          <tpl fld="2" item="40"/>
          <tpl hier="9" item="1"/>
          <tpl hier="11" item="4"/>
          <tpl hier="12" item="7"/>
          <tpl fld="4" item="0"/>
        </tpls>
      </m>
      <m>
        <tpls c="8">
          <tpl hier="1" item="6"/>
          <tpl hier="4" item="8"/>
          <tpl fld="3" item="47"/>
          <tpl fld="2" item="40"/>
          <tpl hier="9" item="1"/>
          <tpl hier="11" item="4"/>
          <tpl hier="12" item="7"/>
          <tpl fld="4" item="0"/>
        </tpls>
      </m>
      <m>
        <tpls c="8">
          <tpl hier="1" item="6"/>
          <tpl hier="4" item="8"/>
          <tpl fld="3" item="34"/>
          <tpl fld="2" item="54"/>
          <tpl hier="9" item="1"/>
          <tpl hier="11" item="4"/>
          <tpl hier="12" item="7"/>
          <tpl fld="4" item="0"/>
        </tpls>
      </m>
      <m>
        <tpls c="8">
          <tpl hier="1" item="6"/>
          <tpl hier="4" item="8"/>
          <tpl fld="3" item="36"/>
          <tpl fld="2" item="54"/>
          <tpl hier="9" item="1"/>
          <tpl hier="11" item="4"/>
          <tpl hier="12" item="7"/>
          <tpl fld="4" item="0"/>
        </tpls>
      </m>
      <m>
        <tpls c="8">
          <tpl hier="1" item="6"/>
          <tpl hier="4" item="8"/>
          <tpl fld="3" item="27"/>
          <tpl fld="2" item="54"/>
          <tpl hier="9" item="1"/>
          <tpl hier="11" item="4"/>
          <tpl hier="12" item="7"/>
          <tpl fld="4" item="0"/>
        </tpls>
      </m>
      <m>
        <tpls c="8">
          <tpl hier="1" item="6"/>
          <tpl hier="4" item="8"/>
          <tpl fld="3" item="33"/>
          <tpl fld="2" item="54"/>
          <tpl hier="9" item="1"/>
          <tpl hier="11" item="4"/>
          <tpl hier="12" item="7"/>
          <tpl fld="4" item="0"/>
        </tpls>
      </m>
      <m>
        <tpls c="8">
          <tpl hier="1" item="6"/>
          <tpl hier="4" item="8"/>
          <tpl fld="3" item="18"/>
          <tpl fld="2" item="59"/>
          <tpl hier="9" item="1"/>
          <tpl hier="11" item="4"/>
          <tpl hier="12" item="7"/>
          <tpl fld="4" item="0"/>
        </tpls>
      </m>
      <m>
        <tpls c="8">
          <tpl hier="1" item="6"/>
          <tpl hier="4" item="8"/>
          <tpl fld="3" item="22"/>
          <tpl fld="2" item="59"/>
          <tpl hier="9" item="1"/>
          <tpl hier="11" item="4"/>
          <tpl hier="12" item="7"/>
          <tpl fld="4" item="0"/>
        </tpls>
      </m>
      <m>
        <tpls c="8">
          <tpl hier="1" item="6"/>
          <tpl hier="4" item="8"/>
          <tpl fld="3" item="14"/>
          <tpl fld="2" item="59"/>
          <tpl hier="9" item="1"/>
          <tpl hier="11" item="4"/>
          <tpl hier="12" item="7"/>
          <tpl fld="4" item="0"/>
        </tpls>
      </m>
      <m>
        <tpls c="8">
          <tpl hier="1" item="6"/>
          <tpl hier="4" item="8"/>
          <tpl fld="3" item="5"/>
          <tpl fld="2" item="59"/>
          <tpl hier="9" item="1"/>
          <tpl hier="11" item="4"/>
          <tpl hier="12" item="7"/>
          <tpl fld="4" item="0"/>
        </tpls>
      </m>
      <m>
        <tpls c="8">
          <tpl hier="1" item="6"/>
          <tpl hier="4" item="8"/>
          <tpl fld="3" item="40"/>
          <tpl fld="2" item="65"/>
          <tpl hier="9" item="1"/>
          <tpl hier="11" item="4"/>
          <tpl hier="12" item="7"/>
          <tpl fld="4" item="0"/>
        </tpls>
      </m>
      <m>
        <tpls c="8">
          <tpl hier="1" item="6"/>
          <tpl hier="4" item="8"/>
          <tpl fld="3" item="28"/>
          <tpl fld="2" item="65"/>
          <tpl hier="9" item="1"/>
          <tpl hier="11" item="4"/>
          <tpl hier="12" item="7"/>
          <tpl fld="4" item="0"/>
        </tpls>
      </m>
      <m>
        <tpls c="8">
          <tpl hier="1" item="6"/>
          <tpl hier="4" item="8"/>
          <tpl fld="3" item="29"/>
          <tpl fld="2" item="65"/>
          <tpl hier="9" item="1"/>
          <tpl hier="11" item="4"/>
          <tpl hier="12" item="7"/>
          <tpl fld="4" item="0"/>
        </tpls>
      </m>
      <m>
        <tpls c="8">
          <tpl hier="1" item="6"/>
          <tpl hier="4" item="8"/>
          <tpl fld="3" item="8"/>
          <tpl fld="2" item="85"/>
          <tpl hier="9" item="1"/>
          <tpl hier="11" item="4"/>
          <tpl hier="12" item="7"/>
          <tpl fld="4" item="0"/>
        </tpls>
      </m>
      <m>
        <tpls c="8">
          <tpl hier="1" item="6"/>
          <tpl hier="4" item="8"/>
          <tpl fld="3" item="3"/>
          <tpl fld="2" item="85"/>
          <tpl hier="9" item="1"/>
          <tpl hier="11" item="4"/>
          <tpl hier="12" item="7"/>
          <tpl fld="4" item="0"/>
        </tpls>
      </m>
      <m>
        <tpls c="8">
          <tpl hier="1" item="6"/>
          <tpl hier="4" item="8"/>
          <tpl fld="3" item="52"/>
          <tpl fld="2" item="85"/>
          <tpl hier="9" item="1"/>
          <tpl hier="11" item="4"/>
          <tpl hier="12" item="7"/>
          <tpl fld="4" item="0"/>
        </tpls>
      </m>
      <m>
        <tpls c="8">
          <tpl hier="1" item="6"/>
          <tpl hier="4" item="8"/>
          <tpl fld="3" item="32"/>
          <tpl fld="2" item="49"/>
          <tpl hier="9" item="1"/>
          <tpl hier="11" item="4"/>
          <tpl hier="12" item="7"/>
          <tpl fld="4" item="0"/>
        </tpls>
      </m>
      <m>
        <tpls c="8">
          <tpl hier="1" item="6"/>
          <tpl hier="4" item="8"/>
          <tpl fld="3" item="12"/>
          <tpl fld="2" item="49"/>
          <tpl hier="9" item="1"/>
          <tpl hier="11" item="4"/>
          <tpl hier="12" item="7"/>
          <tpl fld="4" item="0"/>
        </tpls>
      </m>
      <m>
        <tpls c="8">
          <tpl hier="1" item="6"/>
          <tpl hier="4" item="8"/>
          <tpl fld="3" item="55"/>
          <tpl fld="2" item="49"/>
          <tpl hier="9" item="1"/>
          <tpl hier="11" item="4"/>
          <tpl hier="12" item="7"/>
          <tpl fld="4" item="0"/>
        </tpls>
      </m>
      <m>
        <tpls c="8">
          <tpl hier="1" item="6"/>
          <tpl hier="4" item="8"/>
          <tpl fld="3" item="37"/>
          <tpl fld="2" item="44"/>
          <tpl hier="9" item="1"/>
          <tpl hier="11" item="4"/>
          <tpl hier="12" item="7"/>
          <tpl fld="4" item="0"/>
        </tpls>
      </m>
      <m>
        <tpls c="8">
          <tpl hier="1" item="6"/>
          <tpl hier="4" item="8"/>
          <tpl fld="3" item="25"/>
          <tpl fld="2" item="44"/>
          <tpl hier="9" item="1"/>
          <tpl hier="11" item="4"/>
          <tpl hier="12" item="7"/>
          <tpl fld="4" item="0"/>
        </tpls>
      </m>
      <m>
        <tpls c="8">
          <tpl hier="1" item="6"/>
          <tpl hier="4" item="8"/>
          <tpl fld="3" item="6"/>
          <tpl fld="2" item="44"/>
          <tpl hier="9" item="1"/>
          <tpl hier="11" item="4"/>
          <tpl hier="12" item="7"/>
          <tpl fld="4" item="0"/>
        </tpls>
      </m>
      <m>
        <tpls c="8">
          <tpl hier="1" item="6"/>
          <tpl hier="4" item="8"/>
          <tpl fld="3" item="44"/>
          <tpl fld="2" item="34"/>
          <tpl hier="9" item="1"/>
          <tpl hier="11" item="4"/>
          <tpl hier="12" item="7"/>
          <tpl fld="4" item="0"/>
        </tpls>
      </m>
      <m>
        <tpls c="8">
          <tpl hier="1" item="6"/>
          <tpl hier="4" item="8"/>
          <tpl fld="3" item="22"/>
          <tpl fld="2" item="34"/>
          <tpl hier="9" item="1"/>
          <tpl hier="11" item="4"/>
          <tpl hier="12" item="7"/>
          <tpl fld="4" item="0"/>
        </tpls>
      </m>
      <m>
        <tpls c="8">
          <tpl hier="1" item="6"/>
          <tpl hier="4" item="8"/>
          <tpl fld="3" item="55"/>
          <tpl fld="2" item="34"/>
          <tpl hier="9" item="1"/>
          <tpl hier="11" item="4"/>
          <tpl hier="12" item="7"/>
          <tpl fld="4" item="0"/>
        </tpls>
      </m>
      <m>
        <tpls c="8">
          <tpl hier="1" item="6"/>
          <tpl hier="4" item="8"/>
          <tpl fld="3" item="8"/>
          <tpl fld="2" item="64"/>
          <tpl hier="9" item="1"/>
          <tpl hier="11" item="4"/>
          <tpl hier="12" item="7"/>
          <tpl fld="4" item="0"/>
        </tpls>
      </m>
      <m>
        <tpls c="8">
          <tpl hier="1" item="6"/>
          <tpl hier="4" item="8"/>
          <tpl fld="3" item="27"/>
          <tpl fld="2" item="64"/>
          <tpl hier="9" item="1"/>
          <tpl hier="11" item="4"/>
          <tpl hier="12" item="7"/>
          <tpl fld="4" item="0"/>
        </tpls>
      </m>
      <m>
        <tpls c="8">
          <tpl hier="1" item="6"/>
          <tpl hier="4" item="8"/>
          <tpl fld="3" item="4"/>
          <tpl fld="2" item="33"/>
          <tpl hier="9" item="1"/>
          <tpl hier="11" item="4"/>
          <tpl hier="12" item="7"/>
          <tpl fld="4" item="0"/>
        </tpls>
      </m>
      <m>
        <tpls c="8">
          <tpl hier="1" item="6"/>
          <tpl hier="4" item="8"/>
          <tpl fld="3" item="47"/>
          <tpl fld="2" item="33"/>
          <tpl hier="9" item="1"/>
          <tpl hier="11" item="4"/>
          <tpl hier="12" item="7"/>
          <tpl fld="4" item="0"/>
        </tpls>
      </m>
      <m>
        <tpls c="8">
          <tpl hier="1" item="6"/>
          <tpl hier="4" item="8"/>
          <tpl fld="3" item="44"/>
          <tpl fld="2" item="22"/>
          <tpl hier="9" item="1"/>
          <tpl hier="11" item="4"/>
          <tpl hier="12" item="7"/>
          <tpl fld="4" item="0"/>
        </tpls>
      </m>
      <m>
        <tpls c="8">
          <tpl hier="1" item="6"/>
          <tpl hier="4" item="8"/>
          <tpl fld="3" item="22"/>
          <tpl fld="2" item="21"/>
          <tpl hier="9" item="1"/>
          <tpl hier="11" item="4"/>
          <tpl hier="12" item="7"/>
          <tpl fld="4" item="0"/>
        </tpls>
      </m>
      <m>
        <tpls c="8">
          <tpl hier="1" item="6"/>
          <tpl hier="4" item="8"/>
          <tpl fld="3" item="2"/>
          <tpl fld="2" item="41"/>
          <tpl hier="9" item="1"/>
          <tpl hier="11" item="4"/>
          <tpl hier="12" item="7"/>
          <tpl fld="4" item="0"/>
        </tpls>
      </m>
      <m>
        <tpls c="8">
          <tpl hier="1" item="6"/>
          <tpl hier="4" item="8"/>
          <tpl fld="3" item="50"/>
          <tpl fld="2" item="14"/>
          <tpl hier="9" item="1"/>
          <tpl hier="11" item="4"/>
          <tpl hier="12" item="7"/>
          <tpl fld="4" item="0"/>
        </tpls>
      </m>
      <m>
        <tpls c="8">
          <tpl hier="1" item="6"/>
          <tpl hier="4" item="8"/>
          <tpl fld="3" item="24"/>
          <tpl fld="2" item="29"/>
          <tpl hier="9" item="1"/>
          <tpl hier="11" item="4"/>
          <tpl hier="12" item="7"/>
          <tpl fld="4" item="0"/>
        </tpls>
      </m>
      <m>
        <tpls c="8">
          <tpl hier="1" item="6"/>
          <tpl hier="4" item="8"/>
          <tpl fld="3" item="1"/>
          <tpl fld="2" item="26"/>
          <tpl hier="9" item="1"/>
          <tpl hier="11" item="4"/>
          <tpl hier="12" item="7"/>
          <tpl fld="4" item="0"/>
        </tpls>
      </m>
      <m>
        <tpls c="8">
          <tpl hier="1" item="6"/>
          <tpl hier="4" item="8"/>
          <tpl fld="3" item="41"/>
          <tpl fld="2" item="17"/>
          <tpl hier="9" item="1"/>
          <tpl hier="11" item="4"/>
          <tpl hier="12" item="7"/>
          <tpl fld="4" item="0"/>
        </tpls>
      </m>
      <m>
        <tpls c="8">
          <tpl hier="1" item="6"/>
          <tpl hier="4" item="8"/>
          <tpl fld="3" item="13"/>
          <tpl fld="2" item="23"/>
          <tpl hier="9" item="1"/>
          <tpl hier="11" item="4"/>
          <tpl hier="12" item="7"/>
          <tpl fld="4" item="0"/>
        </tpls>
      </m>
      <m>
        <tpls c="8">
          <tpl hier="1" item="6"/>
          <tpl hier="4" item="8"/>
          <tpl fld="3" item="31"/>
          <tpl fld="2" item="25"/>
          <tpl hier="9" item="1"/>
          <tpl hier="11" item="4"/>
          <tpl hier="12" item="7"/>
          <tpl fld="4" item="0"/>
        </tpls>
      </m>
      <m>
        <tpls c="8">
          <tpl hier="1" item="6"/>
          <tpl hier="4" item="8"/>
          <tpl fld="3" item="9"/>
          <tpl fld="2" item="16"/>
          <tpl hier="9" item="1"/>
          <tpl hier="11" item="4"/>
          <tpl hier="12" item="7"/>
          <tpl fld="4" item="0"/>
        </tpls>
      </m>
      <m>
        <tpls c="8">
          <tpl hier="1" item="6"/>
          <tpl hier="4" item="8"/>
          <tpl fld="3" item="30"/>
          <tpl fld="2" item="18"/>
          <tpl hier="9" item="1"/>
          <tpl hier="11" item="4"/>
          <tpl hier="12" item="7"/>
          <tpl fld="4" item="0"/>
        </tpls>
      </m>
      <m>
        <tpls c="8">
          <tpl hier="1" item="6"/>
          <tpl hier="4" item="8"/>
          <tpl fld="3" item="40"/>
          <tpl fld="2" item="11"/>
          <tpl hier="9" item="1"/>
          <tpl hier="11" item="4"/>
          <tpl hier="12" item="7"/>
          <tpl fld="4" item="0"/>
        </tpls>
      </m>
      <m>
        <tpls c="8">
          <tpl hier="1" item="6"/>
          <tpl hier="4" item="8"/>
          <tpl fld="3" item="36"/>
          <tpl fld="2" item="57"/>
          <tpl hier="9" item="1"/>
          <tpl hier="11" item="4"/>
          <tpl hier="12" item="7"/>
          <tpl fld="4" item="0"/>
        </tpls>
      </m>
      <m>
        <tpls c="8">
          <tpl hier="1" item="6"/>
          <tpl hier="4" item="8"/>
          <tpl fld="3" item="27"/>
          <tpl fld="2" item="57"/>
          <tpl hier="9" item="1"/>
          <tpl hier="11" item="4"/>
          <tpl hier="12" item="7"/>
          <tpl fld="4" item="0"/>
        </tpls>
      </m>
      <m>
        <tpls c="8">
          <tpl hier="1" item="6"/>
          <tpl hier="4" item="8"/>
          <tpl fld="3" item="33"/>
          <tpl fld="2" item="57"/>
          <tpl hier="9" item="1"/>
          <tpl hier="11" item="4"/>
          <tpl hier="12" item="7"/>
          <tpl fld="4" item="0"/>
        </tpls>
      </m>
      <m>
        <tpls c="8">
          <tpl hier="1" item="6"/>
          <tpl hier="4" item="8"/>
          <tpl fld="3" item="18"/>
          <tpl fld="2" item="61"/>
          <tpl hier="9" item="1"/>
          <tpl hier="11" item="4"/>
          <tpl hier="12" item="7"/>
          <tpl fld="4" item="0"/>
        </tpls>
      </m>
      <m>
        <tpls c="8">
          <tpl hier="1" item="6"/>
          <tpl hier="4" item="8"/>
          <tpl fld="3" item="22"/>
          <tpl fld="2" item="61"/>
          <tpl hier="9" item="1"/>
          <tpl hier="11" item="4"/>
          <tpl hier="12" item="7"/>
          <tpl fld="4" item="0"/>
        </tpls>
      </m>
      <m>
        <tpls c="8">
          <tpl hier="1" item="6"/>
          <tpl hier="4" item="8"/>
          <tpl fld="3" item="17"/>
          <tpl fld="2" item="61"/>
          <tpl hier="9" item="1"/>
          <tpl hier="11" item="4"/>
          <tpl hier="12" item="7"/>
          <tpl fld="4" item="0"/>
        </tpls>
      </m>
      <m>
        <tpls c="8">
          <tpl hier="1" item="6"/>
          <tpl hier="4" item="8"/>
          <tpl fld="3" item="21"/>
          <tpl fld="2" item="61"/>
          <tpl hier="9" item="1"/>
          <tpl hier="11" item="4"/>
          <tpl hier="12" item="7"/>
          <tpl fld="4" item="0"/>
        </tpls>
      </m>
      <m>
        <tpls c="8">
          <tpl hier="1" item="6"/>
          <tpl hier="4" item="8"/>
          <tpl fld="3" item="8"/>
          <tpl fld="2" item="79"/>
          <tpl hier="9" item="1"/>
          <tpl hier="11" item="4"/>
          <tpl hier="12" item="7"/>
          <tpl fld="4" item="0"/>
        </tpls>
      </m>
      <m>
        <tpls c="8">
          <tpl hier="1" item="6"/>
          <tpl hier="4" item="8"/>
          <tpl fld="3" item="7"/>
          <tpl fld="2" item="79"/>
          <tpl hier="9" item="1"/>
          <tpl hier="11" item="4"/>
          <tpl hier="12" item="7"/>
          <tpl fld="4" item="0"/>
        </tpls>
      </m>
      <m>
        <tpls c="8">
          <tpl hier="1" item="6"/>
          <tpl hier="4" item="8"/>
          <tpl fld="3" item="6"/>
          <tpl fld="2" item="79"/>
          <tpl hier="9" item="1"/>
          <tpl hier="11" item="4"/>
          <tpl hier="12" item="7"/>
          <tpl fld="4" item="0"/>
        </tpls>
      </m>
      <m>
        <tpls c="8">
          <tpl hier="1" item="6"/>
          <tpl hier="4" item="8"/>
          <tpl fld="3" item="5"/>
          <tpl fld="2" item="79"/>
          <tpl hier="9" item="1"/>
          <tpl hier="11" item="4"/>
          <tpl hier="12" item="7"/>
          <tpl fld="4" item="0"/>
        </tpls>
      </m>
      <m>
        <tpls c="8">
          <tpl hier="1" item="6"/>
          <tpl hier="4" item="8"/>
          <tpl fld="3" item="56"/>
          <tpl fld="2" item="46"/>
          <tpl hier="9" item="1"/>
          <tpl hier="11" item="4"/>
          <tpl hier="12" item="7"/>
          <tpl fld="4" item="0"/>
        </tpls>
      </m>
      <m>
        <tpls c="8">
          <tpl hier="1" item="6"/>
          <tpl hier="4" item="8"/>
          <tpl fld="3" item="0"/>
          <tpl fld="2" item="46"/>
          <tpl hier="9" item="1"/>
          <tpl hier="11" item="4"/>
          <tpl hier="12" item="7"/>
          <tpl fld="4" item="0"/>
        </tpls>
      </m>
      <m>
        <tpls c="8">
          <tpl hier="1" item="6"/>
          <tpl hier="4" item="8"/>
          <tpl fld="3" item="55"/>
          <tpl fld="2" item="46"/>
          <tpl hier="9" item="1"/>
          <tpl hier="11" item="4"/>
          <tpl hier="12" item="7"/>
          <tpl fld="4" item="0"/>
        </tpls>
      </m>
      <m>
        <tpls c="8">
          <tpl hier="1" item="6"/>
          <tpl hier="4" item="8"/>
          <tpl fld="3" item="35"/>
          <tpl fld="2" item="51"/>
          <tpl hier="9" item="1"/>
          <tpl hier="11" item="4"/>
          <tpl hier="12" item="7"/>
          <tpl fld="4" item="0"/>
        </tpls>
      </m>
      <m>
        <tpls c="8">
          <tpl hier="1" item="6"/>
          <tpl hier="4" item="8"/>
          <tpl fld="3" item="40"/>
          <tpl fld="2" item="51"/>
          <tpl hier="9" item="1"/>
          <tpl hier="11" item="4"/>
          <tpl hier="12" item="7"/>
          <tpl fld="4" item="0"/>
        </tpls>
      </m>
      <m>
        <tpls c="8">
          <tpl hier="1" item="6"/>
          <tpl hier="4" item="8"/>
          <tpl fld="3" item="50"/>
          <tpl fld="2" item="51"/>
          <tpl hier="9" item="1"/>
          <tpl hier="11" item="4"/>
          <tpl hier="12" item="7"/>
          <tpl fld="4" item="0"/>
        </tpls>
      </m>
      <m>
        <tpls c="8">
          <tpl hier="1" item="6"/>
          <tpl hier="4" item="8"/>
          <tpl fld="3" item="49"/>
          <tpl fld="2" item="51"/>
          <tpl hier="9" item="1"/>
          <tpl hier="11" item="4"/>
          <tpl hier="12" item="7"/>
          <tpl fld="4" item="0"/>
        </tpls>
      </m>
      <m>
        <tpls c="8">
          <tpl hier="1" item="6"/>
          <tpl hier="4" item="8"/>
          <tpl fld="3" item="16"/>
          <tpl fld="1" item="1"/>
          <tpl hier="9" item="1"/>
          <tpl hier="11" item="4"/>
          <tpl hier="12" item="7"/>
          <tpl fld="4" item="0"/>
        </tpls>
      </m>
      <m>
        <tpls c="8">
          <tpl hier="1" item="6"/>
          <tpl hier="4" item="8"/>
          <tpl fld="3" item="15"/>
          <tpl fld="1" item="1"/>
          <tpl hier="9" item="1"/>
          <tpl hier="11" item="4"/>
          <tpl hier="12" item="7"/>
          <tpl fld="4" item="0"/>
        </tpls>
      </m>
      <m>
        <tpls c="8">
          <tpl hier="1" item="6"/>
          <tpl hier="4" item="8"/>
          <tpl fld="3" item="14"/>
          <tpl fld="1" item="1"/>
          <tpl hier="9" item="1"/>
          <tpl hier="11" item="4"/>
          <tpl hier="12" item="7"/>
          <tpl fld="4" item="0"/>
        </tpls>
      </m>
      <m>
        <tpls c="8">
          <tpl hier="1" item="6"/>
          <tpl hier="4" item="8"/>
          <tpl fld="3" item="13"/>
          <tpl fld="1" item="1"/>
          <tpl hier="9" item="1"/>
          <tpl hier="11" item="4"/>
          <tpl hier="12" item="7"/>
          <tpl fld="4" item="0"/>
        </tpls>
      </m>
      <m>
        <tpls c="8">
          <tpl hier="1" item="6"/>
          <tpl hier="4" item="8"/>
          <tpl fld="3" item="4"/>
          <tpl fld="2" item="58"/>
          <tpl hier="9" item="1"/>
          <tpl hier="11" item="4"/>
          <tpl hier="12" item="7"/>
          <tpl fld="4" item="0"/>
        </tpls>
      </m>
      <m>
        <tpls c="8">
          <tpl hier="1" item="6"/>
          <tpl hier="4" item="8"/>
          <tpl fld="3" item="58"/>
          <tpl fld="2" item="58"/>
          <tpl hier="9" item="1"/>
          <tpl hier="11" item="4"/>
          <tpl hier="12" item="7"/>
          <tpl fld="4" item="0"/>
        </tpls>
      </m>
      <m>
        <tpls c="8">
          <tpl hier="1" item="6"/>
          <tpl hier="4" item="8"/>
          <tpl fld="3" item="2"/>
          <tpl fld="2" item="58"/>
          <tpl hier="9" item="1"/>
          <tpl hier="11" item="4"/>
          <tpl hier="12" item="7"/>
          <tpl fld="4" item="0"/>
        </tpls>
      </m>
      <m>
        <tpls c="8">
          <tpl hier="1" item="6"/>
          <tpl hier="4" item="8"/>
          <tpl fld="3" item="54"/>
          <tpl fld="2" item="63"/>
          <tpl hier="9" item="1"/>
          <tpl hier="11" item="4"/>
          <tpl hier="12" item="7"/>
          <tpl fld="4" item="0"/>
        </tpls>
      </m>
      <m>
        <tpls c="8">
          <tpl hier="1" item="6"/>
          <tpl hier="4" item="8"/>
          <tpl fld="3" item="53"/>
          <tpl fld="2" item="63"/>
          <tpl hier="9" item="1"/>
          <tpl hier="11" item="4"/>
          <tpl hier="12" item="7"/>
          <tpl fld="4" item="0"/>
        </tpls>
      </m>
      <m>
        <tpls c="8">
          <tpl hier="1" item="6"/>
          <tpl hier="4" item="8"/>
          <tpl fld="3" item="52"/>
          <tpl fld="2" item="63"/>
          <tpl hier="9" item="1"/>
          <tpl hier="11" item="4"/>
          <tpl hier="12" item="7"/>
          <tpl fld="4" item="0"/>
        </tpls>
      </m>
      <m>
        <tpls c="8">
          <tpl hier="1" item="6"/>
          <tpl hier="4" item="8"/>
          <tpl fld="3" item="48"/>
          <tpl fld="2" item="82"/>
          <tpl hier="9" item="1"/>
          <tpl hier="11" item="4"/>
          <tpl hier="12" item="7"/>
          <tpl fld="4" item="0"/>
        </tpls>
      </m>
      <m>
        <tpls c="8">
          <tpl hier="1" item="6"/>
          <tpl hier="4" item="8"/>
          <tpl fld="3" item="46"/>
          <tpl fld="2" item="82"/>
          <tpl hier="9" item="1"/>
          <tpl hier="11" item="4"/>
          <tpl hier="12" item="7"/>
          <tpl fld="4" item="0"/>
        </tpls>
      </m>
      <m>
        <tpls c="8">
          <tpl hier="1" item="6"/>
          <tpl hier="4" item="8"/>
          <tpl fld="3" item="45"/>
          <tpl fld="2" item="82"/>
          <tpl hier="9" item="1"/>
          <tpl hier="11" item="4"/>
          <tpl hier="12" item="7"/>
          <tpl fld="4" item="0"/>
        </tpls>
      </m>
      <m>
        <tpls c="8">
          <tpl hier="1" item="6"/>
          <tpl hier="4" item="8"/>
          <tpl fld="3" item="47"/>
          <tpl fld="2" item="82"/>
          <tpl hier="9" item="1"/>
          <tpl hier="11" item="4"/>
          <tpl hier="12" item="7"/>
          <tpl fld="4" item="0"/>
        </tpls>
      </m>
      <m>
        <tpls c="8">
          <tpl hier="1" item="6"/>
          <tpl hier="4" item="8"/>
          <tpl fld="3" item="34"/>
          <tpl fld="2" item="47"/>
          <tpl hier="9" item="1"/>
          <tpl hier="11" item="4"/>
          <tpl hier="12" item="7"/>
          <tpl fld="4" item="0"/>
        </tpls>
      </m>
      <m>
        <tpls c="8">
          <tpl hier="1" item="6"/>
          <tpl hier="4" item="8"/>
          <tpl fld="3" item="36"/>
          <tpl fld="2" item="47"/>
          <tpl hier="9" item="1"/>
          <tpl hier="11" item="4"/>
          <tpl hier="12" item="7"/>
          <tpl fld="4" item="0"/>
        </tpls>
      </m>
      <m>
        <tpls c="8">
          <tpl hier="1" item="6"/>
          <tpl hier="4" item="8"/>
          <tpl fld="3" item="27"/>
          <tpl fld="2" item="47"/>
          <tpl hier="9" item="1"/>
          <tpl hier="11" item="4"/>
          <tpl hier="12" item="7"/>
          <tpl fld="4" item="0"/>
        </tpls>
      </m>
      <m>
        <tpls c="8">
          <tpl hier="1" item="6"/>
          <tpl hier="4" item="8"/>
          <tpl fld="3" item="33"/>
          <tpl fld="2" item="47"/>
          <tpl hier="9" item="1"/>
          <tpl hier="11" item="4"/>
          <tpl hier="12" item="7"/>
          <tpl fld="4" item="0"/>
        </tpls>
      </m>
      <m>
        <tpls c="8">
          <tpl hier="1" item="6"/>
          <tpl hier="4" item="8"/>
          <tpl fld="3" item="18"/>
          <tpl fld="2" item="52"/>
          <tpl hier="9" item="1"/>
          <tpl hier="11" item="4"/>
          <tpl hier="12" item="7"/>
          <tpl fld="4" item="0"/>
        </tpls>
      </m>
      <m>
        <tpls c="8">
          <tpl hier="1" item="6"/>
          <tpl hier="4" item="8"/>
          <tpl fld="3" item="22"/>
          <tpl fld="2" item="52"/>
          <tpl hier="9" item="1"/>
          <tpl hier="11" item="4"/>
          <tpl hier="12" item="7"/>
          <tpl fld="4" item="0"/>
        </tpls>
      </m>
      <m>
        <tpls c="8">
          <tpl hier="1" item="6"/>
          <tpl hier="4" item="8"/>
          <tpl fld="3" item="17"/>
          <tpl fld="2" item="52"/>
          <tpl hier="9" item="1"/>
          <tpl hier="11" item="4"/>
          <tpl hier="12" item="7"/>
          <tpl fld="4" item="0"/>
        </tpls>
      </m>
      <m>
        <tpls c="8">
          <tpl hier="1" item="6"/>
          <tpl hier="4" item="8"/>
          <tpl fld="3" item="21"/>
          <tpl fld="2" item="52"/>
          <tpl hier="9" item="1"/>
          <tpl hier="11" item="4"/>
          <tpl hier="12" item="7"/>
          <tpl fld="4" item="0"/>
        </tpls>
      </m>
      <m>
        <tpls c="8">
          <tpl hier="1" item="6"/>
          <tpl hier="4" item="8"/>
          <tpl fld="3" item="8"/>
          <tpl fld="2" item="56"/>
          <tpl hier="9" item="1"/>
          <tpl hier="11" item="4"/>
          <tpl hier="12" item="7"/>
          <tpl fld="4" item="0"/>
        </tpls>
      </m>
      <m>
        <tpls c="8">
          <tpl hier="1" item="6"/>
          <tpl hier="4" item="8"/>
          <tpl fld="3" item="7"/>
          <tpl fld="2" item="56"/>
          <tpl hier="9" item="1"/>
          <tpl hier="11" item="4"/>
          <tpl hier="12" item="7"/>
          <tpl fld="4" item="0"/>
        </tpls>
      </m>
      <m>
        <tpls c="8">
          <tpl hier="1" item="6"/>
          <tpl hier="4" item="8"/>
          <tpl fld="3" item="6"/>
          <tpl fld="2" item="56"/>
          <tpl hier="9" item="1"/>
          <tpl hier="11" item="4"/>
          <tpl hier="12" item="7"/>
          <tpl fld="4" item="0"/>
        </tpls>
      </m>
      <m>
        <tpls c="8">
          <tpl hier="1" item="6"/>
          <tpl hier="4" item="8"/>
          <tpl fld="3" item="5"/>
          <tpl fld="2" item="56"/>
          <tpl hier="9" item="1"/>
          <tpl hier="11" item="4"/>
          <tpl hier="12" item="7"/>
          <tpl fld="4" item="0"/>
        </tpls>
      </m>
      <m>
        <tpls c="8">
          <tpl hier="1" item="6"/>
          <tpl hier="4" item="8"/>
          <tpl fld="3" item="56"/>
          <tpl fld="2" item="60"/>
          <tpl hier="9" item="1"/>
          <tpl hier="11" item="4"/>
          <tpl hier="12" item="7"/>
          <tpl fld="4" item="0"/>
        </tpls>
      </m>
      <m>
        <tpls c="8">
          <tpl hier="1" item="6"/>
          <tpl hier="4" item="8"/>
          <tpl fld="3" item="0"/>
          <tpl fld="2" item="60"/>
          <tpl hier="9" item="1"/>
          <tpl hier="11" item="4"/>
          <tpl hier="12" item="7"/>
          <tpl fld="4" item="0"/>
        </tpls>
      </m>
      <m>
        <tpls c="8">
          <tpl hier="1" item="6"/>
          <tpl hier="4" item="8"/>
          <tpl fld="3" item="55"/>
          <tpl fld="2" item="60"/>
          <tpl hier="9" item="1"/>
          <tpl hier="11" item="4"/>
          <tpl hier="12" item="7"/>
          <tpl fld="4" item="0"/>
        </tpls>
      </m>
      <m>
        <tpls c="8">
          <tpl hier="1" item="6"/>
          <tpl hier="4" item="8"/>
          <tpl fld="3" item="35"/>
          <tpl fld="2" item="55"/>
          <tpl hier="9" item="1"/>
          <tpl hier="11" item="4"/>
          <tpl hier="12" item="7"/>
          <tpl fld="4" item="0"/>
        </tpls>
      </m>
      <m>
        <tpls c="8">
          <tpl hier="1" item="6"/>
          <tpl hier="4" item="8"/>
          <tpl fld="3" item="40"/>
          <tpl fld="2" item="55"/>
          <tpl hier="9" item="1"/>
          <tpl hier="11" item="4"/>
          <tpl hier="12" item="7"/>
          <tpl fld="4" item="0"/>
        </tpls>
      </m>
      <m>
        <tpls c="8">
          <tpl hier="1" item="6"/>
          <tpl hier="4" item="8"/>
          <tpl fld="3" item="50"/>
          <tpl fld="2" item="55"/>
          <tpl hier="9" item="1"/>
          <tpl hier="11" item="4"/>
          <tpl hier="12" item="7"/>
          <tpl fld="4" item="0"/>
        </tpls>
      </m>
      <m>
        <tpls c="8">
          <tpl hier="1" item="6"/>
          <tpl hier="4" item="8"/>
          <tpl fld="3" item="49"/>
          <tpl fld="2" item="55"/>
          <tpl hier="9" item="1"/>
          <tpl hier="11" item="4"/>
          <tpl hier="12" item="7"/>
          <tpl fld="4" item="0"/>
        </tpls>
      </m>
      <m>
        <tpls c="8">
          <tpl hier="1" item="6"/>
          <tpl hier="4" item="8"/>
          <tpl fld="3" item="37"/>
          <tpl fld="2" item="42"/>
          <tpl hier="9" item="1"/>
          <tpl hier="11" item="4"/>
          <tpl hier="12" item="7"/>
          <tpl fld="4" item="0"/>
        </tpls>
      </m>
      <m>
        <tpls c="8">
          <tpl hier="1" item="6"/>
          <tpl hier="4" item="8"/>
          <tpl fld="3" item="39"/>
          <tpl fld="2" item="42"/>
          <tpl hier="9" item="1"/>
          <tpl hier="11" item="4"/>
          <tpl hier="12" item="7"/>
          <tpl fld="4" item="0"/>
        </tpls>
      </m>
      <m>
        <tpls c="8">
          <tpl hier="1" item="6"/>
          <tpl hier="4" item="8"/>
          <tpl fld="3" item="28"/>
          <tpl fld="2" item="42"/>
          <tpl hier="9" item="1"/>
          <tpl hier="11" item="4"/>
          <tpl hier="12" item="7"/>
          <tpl fld="4" item="0"/>
        </tpls>
      </m>
      <m>
        <tpls c="8">
          <tpl hier="1" item="6"/>
          <tpl hier="4" item="8"/>
          <tpl fld="3" item="19"/>
          <tpl fld="2" item="42"/>
          <tpl hier="9" item="1"/>
          <tpl hier="11" item="4"/>
          <tpl hier="12" item="7"/>
          <tpl fld="4" item="0"/>
        </tpls>
      </m>
      <m>
        <tpls c="8">
          <tpl hier="1" item="6"/>
          <tpl hier="4" item="8"/>
          <tpl fld="3" item="26"/>
          <tpl fld="2" item="62"/>
          <tpl hier="9" item="1"/>
          <tpl hier="11" item="4"/>
          <tpl hier="12" item="7"/>
          <tpl fld="4" item="0"/>
        </tpls>
      </m>
      <m>
        <tpls c="8">
          <tpl hier="1" item="6"/>
          <tpl hier="4" item="8"/>
          <tpl fld="3" item="25"/>
          <tpl fld="2" item="62"/>
          <tpl hier="9" item="1"/>
          <tpl hier="11" item="4"/>
          <tpl hier="12" item="7"/>
          <tpl fld="4" item="0"/>
        </tpls>
      </m>
      <m>
        <tpls c="8">
          <tpl hier="1" item="6"/>
          <tpl hier="4" item="8"/>
          <tpl fld="3" item="24"/>
          <tpl fld="2" item="62"/>
          <tpl hier="9" item="1"/>
          <tpl hier="11" item="4"/>
          <tpl hier="12" item="7"/>
          <tpl fld="4" item="0"/>
        </tpls>
      </m>
      <m>
        <tpls c="8">
          <tpl hier="1" item="6"/>
          <tpl hier="4" item="8"/>
          <tpl fld="3" item="23"/>
          <tpl fld="2" item="62"/>
          <tpl hier="9" item="1"/>
          <tpl hier="11" item="4"/>
          <tpl hier="12" item="7"/>
          <tpl fld="4" item="0"/>
        </tpls>
      </m>
      <m>
        <tpls c="8">
          <tpl hier="1" item="6"/>
          <tpl hier="4" item="8"/>
          <tpl fld="3" item="10"/>
          <tpl fld="2" item="77"/>
          <tpl hier="9" item="1"/>
          <tpl hier="11" item="4"/>
          <tpl hier="12" item="7"/>
          <tpl fld="4" item="0"/>
        </tpls>
      </m>
      <m>
        <tpls c="8">
          <tpl hier="1" item="6"/>
          <tpl hier="4" item="8"/>
          <tpl fld="3" item="12"/>
          <tpl fld="2" item="77"/>
          <tpl hier="9" item="1"/>
          <tpl hier="11" item="4"/>
          <tpl hier="12" item="7"/>
          <tpl fld="4" item="0"/>
        </tpls>
      </m>
      <m>
        <tpls c="8">
          <tpl hier="1" item="6"/>
          <tpl hier="4" item="8"/>
          <tpl fld="3" item="11"/>
          <tpl fld="2" item="77"/>
          <tpl hier="9" item="1"/>
          <tpl hier="11" item="4"/>
          <tpl hier="12" item="7"/>
          <tpl fld="4" item="0"/>
        </tpls>
      </m>
      <m>
        <tpls c="8">
          <tpl hier="1" item="6"/>
          <tpl hier="4" item="8"/>
          <tpl fld="3" item="9"/>
          <tpl fld="2" item="77"/>
          <tpl hier="9" item="1"/>
          <tpl hier="11" item="4"/>
          <tpl hier="12" item="7"/>
          <tpl fld="4" item="0"/>
        </tpls>
      </m>
      <m>
        <tpls c="8">
          <tpl hier="1" item="6"/>
          <tpl hier="4" item="8"/>
          <tpl fld="3" item="57"/>
          <tpl fld="2" item="28"/>
          <tpl hier="9" item="1"/>
          <tpl hier="11" item="4"/>
          <tpl hier="12" item="7"/>
          <tpl fld="4" item="0"/>
        </tpls>
      </m>
      <m>
        <tpls c="8">
          <tpl hier="1" item="6"/>
          <tpl hier="4" item="8"/>
          <tpl fld="3" item="3"/>
          <tpl fld="2" item="28"/>
          <tpl hier="9" item="1"/>
          <tpl hier="11" item="4"/>
          <tpl hier="12" item="7"/>
          <tpl fld="4" item="0"/>
        </tpls>
      </m>
      <m>
        <tpls c="8">
          <tpl hier="1" item="6"/>
          <tpl hier="4" item="8"/>
          <tpl fld="3" item="1"/>
          <tpl fld="2" item="28"/>
          <tpl hier="9" item="1"/>
          <tpl hier="11" item="4"/>
          <tpl hier="12" item="7"/>
          <tpl fld="4" item="0"/>
        </tpls>
      </m>
      <m>
        <tpls c="8">
          <tpl hier="1" item="6"/>
          <tpl hier="4" item="8"/>
          <tpl fld="3" item="20"/>
          <tpl fld="2" item="35"/>
          <tpl hier="9" item="1"/>
          <tpl hier="11" item="4"/>
          <tpl hier="12" item="7"/>
          <tpl fld="4" item="0"/>
        </tpls>
      </m>
      <m>
        <tpls c="8">
          <tpl hier="1" item="6"/>
          <tpl hier="4" item="8"/>
          <tpl fld="3" item="51"/>
          <tpl fld="2" item="35"/>
          <tpl hier="9" item="1"/>
          <tpl hier="11" item="4"/>
          <tpl hier="12" item="7"/>
          <tpl fld="4" item="0"/>
        </tpls>
      </m>
      <m>
        <tpls c="8">
          <tpl hier="1" item="6"/>
          <tpl hier="4" item="8"/>
          <tpl fld="3" item="38"/>
          <tpl fld="2" item="35"/>
          <tpl hier="9" item="1"/>
          <tpl hier="11" item="4"/>
          <tpl hier="12" item="7"/>
          <tpl fld="4" item="0"/>
        </tpls>
      </m>
      <m>
        <tpls c="8">
          <tpl hier="1" item="6"/>
          <tpl hier="4" item="8"/>
          <tpl fld="3" item="44"/>
          <tpl fld="2" item="40"/>
          <tpl hier="9" item="1"/>
          <tpl hier="11" item="4"/>
          <tpl hier="12" item="7"/>
          <tpl fld="4" item="0"/>
        </tpls>
      </m>
      <m>
        <tpls c="8">
          <tpl hier="1" item="6"/>
          <tpl hier="4" item="8"/>
          <tpl fld="3" item="43"/>
          <tpl fld="2" item="40"/>
          <tpl hier="9" item="1"/>
          <tpl hier="11" item="4"/>
          <tpl hier="12" item="7"/>
          <tpl fld="4" item="0"/>
        </tpls>
      </m>
      <m>
        <tpls c="8">
          <tpl hier="1" item="6"/>
          <tpl hier="4" item="8"/>
          <tpl fld="3" item="42"/>
          <tpl fld="2" item="40"/>
          <tpl hier="9" item="1"/>
          <tpl hier="11" item="4"/>
          <tpl hier="12" item="7"/>
          <tpl fld="4" item="0"/>
        </tpls>
      </m>
      <m>
        <tpls c="8">
          <tpl hier="1" item="6"/>
          <tpl hier="4" item="8"/>
          <tpl fld="3" item="41"/>
          <tpl fld="2" item="40"/>
          <tpl hier="9" item="1"/>
          <tpl hier="11" item="4"/>
          <tpl hier="12" item="7"/>
          <tpl fld="4" item="0"/>
        </tpls>
      </m>
      <m>
        <tpls c="8">
          <tpl hier="1" item="6"/>
          <tpl hier="4" item="8"/>
          <tpl fld="3" item="32"/>
          <tpl fld="2" item="54"/>
          <tpl hier="9" item="1"/>
          <tpl hier="11" item="4"/>
          <tpl hier="12" item="7"/>
          <tpl fld="4" item="0"/>
        </tpls>
      </m>
      <m>
        <tpls c="8">
          <tpl hier="1" item="6"/>
          <tpl hier="4" item="8"/>
          <tpl fld="3" item="31"/>
          <tpl fld="2" item="54"/>
          <tpl hier="9" item="1"/>
          <tpl hier="11" item="4"/>
          <tpl hier="12" item="7"/>
          <tpl fld="4" item="0"/>
        </tpls>
      </m>
      <m>
        <tpls c="8">
          <tpl hier="1" item="6"/>
          <tpl hier="4" item="8"/>
          <tpl fld="3" item="30"/>
          <tpl fld="2" item="54"/>
          <tpl hier="9" item="1"/>
          <tpl hier="11" item="4"/>
          <tpl hier="12" item="7"/>
          <tpl fld="4" item="0"/>
        </tpls>
      </m>
      <m>
        <tpls c="8">
          <tpl hier="1" item="6"/>
          <tpl hier="4" item="8"/>
          <tpl fld="3" item="29"/>
          <tpl fld="2" item="54"/>
          <tpl hier="9" item="1"/>
          <tpl hier="11" item="4"/>
          <tpl hier="12" item="7"/>
          <tpl fld="4" item="0"/>
        </tpls>
      </m>
      <m>
        <tpls c="8">
          <tpl hier="1" item="6"/>
          <tpl hier="4" item="8"/>
          <tpl fld="3" item="16"/>
          <tpl fld="2" item="59"/>
          <tpl hier="9" item="1"/>
          <tpl hier="11" item="4"/>
          <tpl hier="12" item="7"/>
          <tpl fld="4" item="0"/>
        </tpls>
      </m>
      <m>
        <tpls c="8">
          <tpl hier="1" item="6"/>
          <tpl hier="4" item="8"/>
          <tpl fld="3" item="15"/>
          <tpl fld="2" item="59"/>
          <tpl hier="9" item="1"/>
          <tpl hier="11" item="4"/>
          <tpl hier="12" item="7"/>
          <tpl fld="4" item="0"/>
        </tpls>
      </m>
      <m>
        <tpls c="8">
          <tpl hier="1" item="6"/>
          <tpl hier="4" item="8"/>
          <tpl fld="3" item="11"/>
          <tpl fld="2" item="59"/>
          <tpl hier="9" item="1"/>
          <tpl hier="11" item="4"/>
          <tpl hier="12" item="7"/>
          <tpl fld="4" item="0"/>
        </tpls>
      </m>
      <m>
        <tpls c="8">
          <tpl hier="1" item="6"/>
          <tpl hier="4" item="8"/>
          <tpl fld="3" item="46"/>
          <tpl fld="2" item="65"/>
          <tpl hier="9" item="1"/>
          <tpl hier="11" item="4"/>
          <tpl hier="12" item="7"/>
          <tpl fld="4" item="0"/>
        </tpls>
      </m>
      <m>
        <tpls c="8">
          <tpl hier="1" item="6"/>
          <tpl hier="4" item="8"/>
          <tpl fld="3" item="27"/>
          <tpl fld="2" item="65"/>
          <tpl hier="9" item="1"/>
          <tpl hier="11" item="4"/>
          <tpl hier="12" item="7"/>
          <tpl fld="4" item="0"/>
        </tpls>
      </m>
      <m>
        <tpls c="8">
          <tpl hier="1" item="6"/>
          <tpl hier="4" item="8"/>
          <tpl fld="3" item="23"/>
          <tpl fld="2" item="65"/>
          <tpl hier="9" item="1"/>
          <tpl hier="11" item="4"/>
          <tpl hier="12" item="7"/>
          <tpl fld="4" item="0"/>
        </tpls>
      </m>
      <m>
        <tpls c="8">
          <tpl hier="1" item="6"/>
          <tpl hier="4" item="8"/>
          <tpl fld="3" item="4"/>
          <tpl fld="2" item="85"/>
          <tpl hier="9" item="1"/>
          <tpl hier="11" item="4"/>
          <tpl hier="12" item="7"/>
          <tpl fld="4" item="0"/>
        </tpls>
      </m>
      <m>
        <tpls c="8">
          <tpl hier="1" item="6"/>
          <tpl hier="4" item="8"/>
          <tpl fld="3" item="0"/>
          <tpl fld="2" item="85"/>
          <tpl hier="9" item="1"/>
          <tpl hier="11" item="4"/>
          <tpl hier="12" item="7"/>
          <tpl fld="4" item="0"/>
        </tpls>
      </m>
      <m>
        <tpls c="8">
          <tpl hier="1" item="6"/>
          <tpl hier="4" item="8"/>
          <tpl fld="3" item="38"/>
          <tpl fld="2" item="85"/>
          <tpl hier="9" item="1"/>
          <tpl hier="11" item="4"/>
          <tpl hier="12" item="7"/>
          <tpl fld="4" item="0"/>
        </tpls>
      </m>
      <m>
        <tpls c="8">
          <tpl hier="1" item="6"/>
          <tpl hier="4" item="8"/>
          <tpl fld="3" item="26"/>
          <tpl fld="2" item="49"/>
          <tpl hier="9" item="1"/>
          <tpl hier="11" item="4"/>
          <tpl hier="12" item="7"/>
          <tpl fld="4" item="0"/>
        </tpls>
      </m>
      <m>
        <tpls c="8">
          <tpl hier="1" item="6"/>
          <tpl hier="4" item="8"/>
          <tpl fld="3" item="58"/>
          <tpl fld="2" item="49"/>
          <tpl hier="9" item="1"/>
          <tpl hier="11" item="4"/>
          <tpl hier="12" item="7"/>
          <tpl fld="4" item="0"/>
        </tpls>
      </m>
      <m>
        <tpls c="8">
          <tpl hier="1" item="6"/>
          <tpl hier="4" item="8"/>
          <tpl fld="3" item="52"/>
          <tpl fld="2" item="49"/>
          <tpl hier="9" item="1"/>
          <tpl hier="11" item="4"/>
          <tpl hier="12" item="7"/>
          <tpl fld="4" item="0"/>
        </tpls>
      </m>
      <m>
        <tpls c="8">
          <tpl hier="1" item="6"/>
          <tpl hier="4" item="8"/>
          <tpl fld="3" item="34"/>
          <tpl fld="2" item="44"/>
          <tpl hier="9" item="1"/>
          <tpl hier="11" item="4"/>
          <tpl hier="12" item="7"/>
          <tpl fld="4" item="0"/>
        </tpls>
      </m>
      <m>
        <tpls c="8">
          <tpl hier="1" item="6"/>
          <tpl hier="4" item="8"/>
          <tpl fld="3" item="15"/>
          <tpl fld="2" item="44"/>
          <tpl hier="9" item="1"/>
          <tpl hier="11" item="4"/>
          <tpl hier="12" item="7"/>
          <tpl fld="4" item="0"/>
        </tpls>
      </m>
      <m>
        <tpls c="8">
          <tpl hier="1" item="6"/>
          <tpl hier="4" item="8"/>
          <tpl fld="3" item="1"/>
          <tpl fld="2" item="44"/>
          <tpl hier="9" item="1"/>
          <tpl hier="11" item="4"/>
          <tpl hier="12" item="7"/>
          <tpl fld="4" item="0"/>
        </tpls>
      </m>
      <m>
        <tpls c="8">
          <tpl hier="1" item="6"/>
          <tpl hier="4" item="8"/>
          <tpl fld="3" item="37"/>
          <tpl fld="2" item="34"/>
          <tpl hier="9" item="1"/>
          <tpl hier="11" item="4"/>
          <tpl hier="12" item="7"/>
          <tpl fld="4" item="0"/>
        </tpls>
      </m>
      <m>
        <tpls c="8">
          <tpl hier="1" item="6"/>
          <tpl hier="4" item="8"/>
          <tpl fld="3" item="15"/>
          <tpl fld="2" item="34"/>
          <tpl hier="9" item="1"/>
          <tpl hier="11" item="4"/>
          <tpl hier="12" item="7"/>
          <tpl fld="4" item="0"/>
        </tpls>
      </m>
      <m>
        <tpls c="8">
          <tpl hier="1" item="6"/>
          <tpl hier="4" item="8"/>
          <tpl fld="3" item="38"/>
          <tpl fld="2" item="34"/>
          <tpl hier="9" item="1"/>
          <tpl hier="11" item="4"/>
          <tpl hier="12" item="7"/>
          <tpl fld="4" item="0"/>
        </tpls>
      </m>
      <m>
        <tpls c="8">
          <tpl hier="1" item="6"/>
          <tpl hier="4" item="8"/>
          <tpl fld="3" item="4"/>
          <tpl fld="2" item="64"/>
          <tpl hier="9" item="1"/>
          <tpl hier="11" item="4"/>
          <tpl hier="12" item="7"/>
          <tpl fld="4" item="0"/>
        </tpls>
      </m>
      <m>
        <tpls c="8">
          <tpl hier="1" item="6"/>
          <tpl hier="4" item="8"/>
          <tpl fld="3" item="24"/>
          <tpl fld="2" item="64"/>
          <tpl hier="9" item="1"/>
          <tpl hier="11" item="4"/>
          <tpl hier="12" item="7"/>
          <tpl fld="4" item="0"/>
        </tpls>
      </m>
      <m>
        <tpls c="8">
          <tpl hier="1" item="6"/>
          <tpl hier="4" item="8"/>
          <tpl fld="3" item="57"/>
          <tpl fld="2" item="33"/>
          <tpl hier="9" item="1"/>
          <tpl hier="11" item="4"/>
          <tpl hier="12" item="7"/>
          <tpl fld="4" item="0"/>
        </tpls>
      </m>
      <m>
        <tpls c="8">
          <tpl hier="1" item="6"/>
          <tpl hier="4" item="8"/>
          <tpl fld="3" item="41"/>
          <tpl fld="2" item="33"/>
          <tpl hier="9" item="1"/>
          <tpl hier="11" item="4"/>
          <tpl hier="12" item="7"/>
          <tpl fld="4" item="0"/>
        </tpls>
      </m>
      <m>
        <tpls c="8">
          <tpl hier="1" item="6"/>
          <tpl hier="4" item="8"/>
          <tpl fld="3" item="34"/>
          <tpl fld="2" item="22"/>
          <tpl hier="9" item="1"/>
          <tpl hier="11" item="4"/>
          <tpl hier="12" item="7"/>
          <tpl fld="4" item="0"/>
        </tpls>
      </m>
      <m>
        <tpls c="8">
          <tpl hier="1" item="6"/>
          <tpl hier="4" item="8"/>
          <tpl fld="3" item="15"/>
          <tpl fld="2" item="21"/>
          <tpl hier="9" item="1"/>
          <tpl hier="11" item="4"/>
          <tpl hier="12" item="7"/>
          <tpl fld="4" item="0"/>
        </tpls>
      </m>
      <m>
        <tpls c="8">
          <tpl hier="1" item="6"/>
          <tpl hier="4" item="8"/>
          <tpl fld="3" item="13"/>
          <tpl fld="2" item="41"/>
          <tpl hier="9" item="1"/>
          <tpl hier="11" item="4"/>
          <tpl hier="12" item="7"/>
          <tpl fld="4" item="0"/>
        </tpls>
      </m>
      <m>
        <tpls c="8">
          <tpl hier="1" item="6"/>
          <tpl hier="4" item="8"/>
          <tpl fld="3" item="45"/>
          <tpl fld="2" item="14"/>
          <tpl hier="9" item="1"/>
          <tpl hier="11" item="4"/>
          <tpl hier="12" item="7"/>
          <tpl fld="4" item="0"/>
        </tpls>
      </m>
      <m>
        <tpls c="8">
          <tpl hier="1" item="6"/>
          <tpl hier="4" item="8"/>
          <tpl fld="3" item="17"/>
          <tpl fld="2" item="29"/>
          <tpl hier="9" item="1"/>
          <tpl hier="11" item="4"/>
          <tpl hier="12" item="7"/>
          <tpl fld="4" item="0"/>
        </tpls>
      </m>
      <m>
        <tpls c="8">
          <tpl hier="1" item="6"/>
          <tpl hier="4" item="8"/>
          <tpl fld="3" item="55"/>
          <tpl fld="2" item="26"/>
          <tpl hier="9" item="1"/>
          <tpl hier="11" item="4"/>
          <tpl hier="12" item="7"/>
          <tpl fld="4" item="0"/>
        </tpls>
      </m>
      <m>
        <tpls c="8">
          <tpl hier="1" item="6"/>
          <tpl hier="4" item="8"/>
          <tpl fld="3" item="19"/>
          <tpl fld="2" item="17"/>
          <tpl hier="9" item="1"/>
          <tpl hier="11" item="4"/>
          <tpl hier="12" item="7"/>
          <tpl fld="4" item="0"/>
        </tpls>
      </m>
      <m>
        <tpls c="8">
          <tpl hier="1" item="6"/>
          <tpl hier="4" item="8"/>
          <tpl fld="3" item="9"/>
          <tpl fld="2" item="23"/>
          <tpl hier="9" item="1"/>
          <tpl hier="11" item="4"/>
          <tpl hier="12" item="7"/>
          <tpl fld="4" item="0"/>
        </tpls>
      </m>
      <m>
        <tpls c="8">
          <tpl hier="1" item="6"/>
          <tpl hier="4" item="8"/>
          <tpl fld="3" item="25"/>
          <tpl fld="2" item="25"/>
          <tpl hier="9" item="1"/>
          <tpl hier="11" item="4"/>
          <tpl hier="12" item="7"/>
          <tpl fld="4" item="0"/>
        </tpls>
      </m>
      <m>
        <tpls c="8">
          <tpl hier="1" item="6"/>
          <tpl hier="4" item="8"/>
          <tpl fld="3" item="5"/>
          <tpl fld="2" item="16"/>
          <tpl hier="9" item="1"/>
          <tpl hier="11" item="4"/>
          <tpl hier="12" item="7"/>
          <tpl fld="4" item="0"/>
        </tpls>
      </m>
      <m>
        <tpls c="8">
          <tpl hier="1" item="6"/>
          <tpl hier="4" item="8"/>
          <tpl fld="3" item="24"/>
          <tpl fld="2" item="18"/>
          <tpl hier="9" item="1"/>
          <tpl hier="11" item="4"/>
          <tpl hier="12" item="7"/>
          <tpl fld="4" item="0"/>
        </tpls>
      </m>
      <m>
        <tpls c="8">
          <tpl hier="1" item="6"/>
          <tpl hier="4" item="8"/>
          <tpl fld="3" item="46"/>
          <tpl fld="2" item="11"/>
          <tpl hier="9" item="1"/>
          <tpl hier="11" item="4"/>
          <tpl hier="12" item="7"/>
          <tpl fld="4" item="0"/>
        </tpls>
      </m>
      <m>
        <tpls c="8">
          <tpl hier="1" item="6"/>
          <tpl hier="4" item="8"/>
          <tpl fld="3" item="31"/>
          <tpl fld="2" item="57"/>
          <tpl hier="9" item="1"/>
          <tpl hier="11" item="4"/>
          <tpl hier="12" item="7"/>
          <tpl fld="4" item="0"/>
        </tpls>
      </m>
      <m>
        <tpls c="8">
          <tpl hier="1" item="6"/>
          <tpl hier="4" item="8"/>
          <tpl fld="3" item="30"/>
          <tpl fld="2" item="57"/>
          <tpl hier="9" item="1"/>
          <tpl hier="11" item="4"/>
          <tpl hier="12" item="7"/>
          <tpl fld="4" item="0"/>
        </tpls>
      </m>
      <m>
        <tpls c="8">
          <tpl hier="1" item="6"/>
          <tpl hier="4" item="8"/>
          <tpl fld="3" item="29"/>
          <tpl fld="2" item="57"/>
          <tpl hier="9" item="1"/>
          <tpl hier="11" item="4"/>
          <tpl hier="12" item="7"/>
          <tpl fld="4" item="0"/>
        </tpls>
      </m>
      <m>
        <tpls c="8">
          <tpl hier="1" item="6"/>
          <tpl hier="4" item="8"/>
          <tpl fld="3" item="16"/>
          <tpl fld="2" item="61"/>
          <tpl hier="9" item="1"/>
          <tpl hier="11" item="4"/>
          <tpl hier="12" item="7"/>
          <tpl fld="4" item="0"/>
        </tpls>
      </m>
      <m>
        <tpls c="8">
          <tpl hier="1" item="6"/>
          <tpl hier="4" item="8"/>
          <tpl fld="3" item="15"/>
          <tpl fld="2" item="61"/>
          <tpl hier="9" item="1"/>
          <tpl hier="11" item="4"/>
          <tpl hier="12" item="7"/>
          <tpl fld="4" item="0"/>
        </tpls>
      </m>
      <m>
        <tpls c="8">
          <tpl hier="1" item="6"/>
          <tpl hier="4" item="8"/>
          <tpl fld="3" item="14"/>
          <tpl fld="2" item="61"/>
          <tpl hier="9" item="1"/>
          <tpl hier="11" item="4"/>
          <tpl hier="12" item="7"/>
          <tpl fld="4" item="0"/>
        </tpls>
      </m>
      <m>
        <tpls c="8">
          <tpl hier="1" item="6"/>
          <tpl hier="4" item="8"/>
          <tpl fld="3" item="13"/>
          <tpl fld="2" item="61"/>
          <tpl hier="9" item="1"/>
          <tpl hier="11" item="4"/>
          <tpl hier="12" item="7"/>
          <tpl fld="4" item="0"/>
        </tpls>
      </m>
      <m>
        <tpls c="8">
          <tpl hier="1" item="6"/>
          <tpl hier="4" item="8"/>
          <tpl fld="3" item="4"/>
          <tpl fld="2" item="79"/>
          <tpl hier="9" item="1"/>
          <tpl hier="11" item="4"/>
          <tpl hier="12" item="7"/>
          <tpl fld="4" item="0"/>
        </tpls>
      </m>
      <m>
        <tpls c="8">
          <tpl hier="1" item="6"/>
          <tpl hier="4" item="8"/>
          <tpl fld="3" item="58"/>
          <tpl fld="2" item="79"/>
          <tpl hier="9" item="1"/>
          <tpl hier="11" item="4"/>
          <tpl hier="12" item="7"/>
          <tpl fld="4" item="0"/>
        </tpls>
      </m>
      <m>
        <tpls c="8">
          <tpl hier="1" item="6"/>
          <tpl hier="4" item="8"/>
          <tpl fld="3" item="2"/>
          <tpl fld="2" item="79"/>
          <tpl hier="9" item="1"/>
          <tpl hier="11" item="4"/>
          <tpl hier="12" item="7"/>
          <tpl fld="4" item="0"/>
        </tpls>
      </m>
      <m>
        <tpls c="8">
          <tpl hier="1" item="6"/>
          <tpl hier="4" item="8"/>
          <tpl fld="3" item="54"/>
          <tpl fld="2" item="46"/>
          <tpl hier="9" item="1"/>
          <tpl hier="11" item="4"/>
          <tpl hier="12" item="7"/>
          <tpl fld="4" item="0"/>
        </tpls>
      </m>
      <m>
        <tpls c="8">
          <tpl hier="1" item="6"/>
          <tpl hier="4" item="8"/>
          <tpl fld="3" item="53"/>
          <tpl fld="2" item="46"/>
          <tpl hier="9" item="1"/>
          <tpl hier="11" item="4"/>
          <tpl hier="12" item="7"/>
          <tpl fld="4" item="0"/>
        </tpls>
      </m>
      <m>
        <tpls c="8">
          <tpl hier="1" item="6"/>
          <tpl hier="4" item="8"/>
          <tpl fld="3" item="52"/>
          <tpl fld="2" item="46"/>
          <tpl hier="9" item="1"/>
          <tpl hier="11" item="4"/>
          <tpl hier="12" item="7"/>
          <tpl fld="4" item="0"/>
        </tpls>
      </m>
      <m>
        <tpls c="8">
          <tpl hier="1" item="6"/>
          <tpl hier="4" item="8"/>
          <tpl fld="3" item="48"/>
          <tpl fld="2" item="51"/>
          <tpl hier="9" item="1"/>
          <tpl hier="11" item="4"/>
          <tpl hier="12" item="7"/>
          <tpl fld="4" item="0"/>
        </tpls>
      </m>
      <m>
        <tpls c="8">
          <tpl hier="1" item="6"/>
          <tpl hier="4" item="8"/>
          <tpl fld="3" item="46"/>
          <tpl fld="2" item="51"/>
          <tpl hier="9" item="1"/>
          <tpl hier="11" item="4"/>
          <tpl hier="12" item="7"/>
          <tpl fld="4" item="0"/>
        </tpls>
      </m>
      <m>
        <tpls c="8">
          <tpl hier="1" item="6"/>
          <tpl hier="4" item="8"/>
          <tpl fld="3" item="45"/>
          <tpl fld="2" item="51"/>
          <tpl hier="9" item="1"/>
          <tpl hier="11" item="4"/>
          <tpl hier="12" item="7"/>
          <tpl fld="4" item="0"/>
        </tpls>
      </m>
      <m>
        <tpls c="8">
          <tpl hier="1" item="6"/>
          <tpl hier="4" item="8"/>
          <tpl fld="3" item="47"/>
          <tpl fld="2" item="51"/>
          <tpl hier="9" item="1"/>
          <tpl hier="11" item="4"/>
          <tpl hier="12" item="7"/>
          <tpl fld="4" item="0"/>
        </tpls>
      </m>
      <m>
        <tpls c="8">
          <tpl hier="1" item="6"/>
          <tpl hier="4" item="8"/>
          <tpl fld="3" item="10"/>
          <tpl fld="1" item="1"/>
          <tpl hier="9" item="1"/>
          <tpl hier="11" item="4"/>
          <tpl hier="12" item="7"/>
          <tpl fld="4" item="0"/>
        </tpls>
      </m>
      <m>
        <tpls c="8">
          <tpl hier="1" item="6"/>
          <tpl hier="4" item="8"/>
          <tpl fld="3" item="12"/>
          <tpl fld="1" item="1"/>
          <tpl hier="9" item="1"/>
          <tpl hier="11" item="4"/>
          <tpl hier="12" item="7"/>
          <tpl fld="4" item="0"/>
        </tpls>
      </m>
      <m>
        <tpls c="8">
          <tpl hier="1" item="6"/>
          <tpl hier="4" item="8"/>
          <tpl fld="3" item="11"/>
          <tpl fld="1" item="1"/>
          <tpl hier="9" item="1"/>
          <tpl hier="11" item="4"/>
          <tpl hier="12" item="7"/>
          <tpl fld="4" item="0"/>
        </tpls>
      </m>
      <m>
        <tpls c="8">
          <tpl hier="1" item="6"/>
          <tpl hier="4" item="8"/>
          <tpl fld="3" item="9"/>
          <tpl fld="1" item="1"/>
          <tpl hier="9" item="1"/>
          <tpl hier="11" item="4"/>
          <tpl hier="12" item="7"/>
          <tpl fld="4" item="0"/>
        </tpls>
      </m>
      <m>
        <tpls c="8">
          <tpl hier="1" item="6"/>
          <tpl hier="4" item="8"/>
          <tpl fld="3" item="57"/>
          <tpl fld="2" item="58"/>
          <tpl hier="9" item="1"/>
          <tpl hier="11" item="4"/>
          <tpl hier="12" item="7"/>
          <tpl fld="4" item="0"/>
        </tpls>
      </m>
      <m>
        <tpls c="8">
          <tpl hier="1" item="6"/>
          <tpl hier="4" item="8"/>
          <tpl fld="3" item="3"/>
          <tpl fld="2" item="58"/>
          <tpl hier="9" item="1"/>
          <tpl hier="11" item="4"/>
          <tpl hier="12" item="7"/>
          <tpl fld="4" item="0"/>
        </tpls>
      </m>
      <m>
        <tpls c="8">
          <tpl hier="1" item="6"/>
          <tpl hier="4" item="8"/>
          <tpl fld="3" item="1"/>
          <tpl fld="2" item="58"/>
          <tpl hier="9" item="1"/>
          <tpl hier="11" item="4"/>
          <tpl hier="12" item="7"/>
          <tpl fld="4" item="0"/>
        </tpls>
      </m>
      <m>
        <tpls c="8">
          <tpl hier="1" item="6"/>
          <tpl hier="4" item="8"/>
          <tpl fld="3" item="20"/>
          <tpl fld="2" item="63"/>
          <tpl hier="9" item="1"/>
          <tpl hier="11" item="4"/>
          <tpl hier="12" item="7"/>
          <tpl fld="4" item="0"/>
        </tpls>
      </m>
      <m>
        <tpls c="8">
          <tpl hier="1" item="6"/>
          <tpl hier="4" item="8"/>
          <tpl fld="3" item="51"/>
          <tpl fld="2" item="63"/>
          <tpl hier="9" item="1"/>
          <tpl hier="11" item="4"/>
          <tpl hier="12" item="7"/>
          <tpl fld="4" item="0"/>
        </tpls>
      </m>
      <m>
        <tpls c="8">
          <tpl hier="1" item="6"/>
          <tpl hier="4" item="8"/>
          <tpl fld="3" item="38"/>
          <tpl fld="2" item="63"/>
          <tpl hier="9" item="1"/>
          <tpl hier="11" item="4"/>
          <tpl hier="12" item="7"/>
          <tpl fld="4" item="0"/>
        </tpls>
      </m>
      <m>
        <tpls c="8">
          <tpl hier="1" item="6"/>
          <tpl hier="4" item="8"/>
          <tpl fld="3" item="44"/>
          <tpl fld="2" item="82"/>
          <tpl hier="9" item="1"/>
          <tpl hier="11" item="4"/>
          <tpl hier="12" item="7"/>
          <tpl fld="4" item="0"/>
        </tpls>
      </m>
      <m>
        <tpls c="8">
          <tpl hier="1" item="6"/>
          <tpl hier="4" item="8"/>
          <tpl fld="3" item="43"/>
          <tpl fld="2" item="82"/>
          <tpl hier="9" item="1"/>
          <tpl hier="11" item="4"/>
          <tpl hier="12" item="7"/>
          <tpl fld="4" item="0"/>
        </tpls>
      </m>
      <m>
        <tpls c="8">
          <tpl hier="1" item="6"/>
          <tpl hier="4" item="8"/>
          <tpl fld="3" item="42"/>
          <tpl fld="2" item="82"/>
          <tpl hier="9" item="1"/>
          <tpl hier="11" item="4"/>
          <tpl hier="12" item="7"/>
          <tpl fld="4" item="0"/>
        </tpls>
      </m>
      <m>
        <tpls c="8">
          <tpl hier="1" item="6"/>
          <tpl hier="4" item="8"/>
          <tpl fld="3" item="41"/>
          <tpl fld="2" item="82"/>
          <tpl hier="9" item="1"/>
          <tpl hier="11" item="4"/>
          <tpl hier="12" item="7"/>
          <tpl fld="4" item="0"/>
        </tpls>
      </m>
      <m>
        <tpls c="8">
          <tpl hier="1" item="6"/>
          <tpl hier="4" item="8"/>
          <tpl fld="3" item="32"/>
          <tpl fld="2" item="47"/>
          <tpl hier="9" item="1"/>
          <tpl hier="11" item="4"/>
          <tpl hier="12" item="7"/>
          <tpl fld="4" item="0"/>
        </tpls>
      </m>
      <m>
        <tpls c="8">
          <tpl hier="1" item="6"/>
          <tpl hier="4" item="8"/>
          <tpl fld="3" item="31"/>
          <tpl fld="2" item="47"/>
          <tpl hier="9" item="1"/>
          <tpl hier="11" item="4"/>
          <tpl hier="12" item="7"/>
          <tpl fld="4" item="0"/>
        </tpls>
      </m>
      <m>
        <tpls c="8">
          <tpl hier="1" item="6"/>
          <tpl hier="4" item="8"/>
          <tpl fld="3" item="30"/>
          <tpl fld="2" item="47"/>
          <tpl hier="9" item="1"/>
          <tpl hier="11" item="4"/>
          <tpl hier="12" item="7"/>
          <tpl fld="4" item="0"/>
        </tpls>
      </m>
      <m>
        <tpls c="8">
          <tpl hier="1" item="6"/>
          <tpl hier="4" item="8"/>
          <tpl fld="3" item="29"/>
          <tpl fld="2" item="47"/>
          <tpl hier="9" item="1"/>
          <tpl hier="11" item="4"/>
          <tpl hier="12" item="7"/>
          <tpl fld="4" item="0"/>
        </tpls>
      </m>
      <m>
        <tpls c="8">
          <tpl hier="1" item="6"/>
          <tpl hier="4" item="8"/>
          <tpl fld="3" item="16"/>
          <tpl fld="2" item="52"/>
          <tpl hier="9" item="1"/>
          <tpl hier="11" item="4"/>
          <tpl hier="12" item="7"/>
          <tpl fld="4" item="0"/>
        </tpls>
      </m>
      <m>
        <tpls c="8">
          <tpl hier="1" item="6"/>
          <tpl hier="4" item="8"/>
          <tpl fld="3" item="15"/>
          <tpl fld="2" item="52"/>
          <tpl hier="9" item="1"/>
          <tpl hier="11" item="4"/>
          <tpl hier="12" item="7"/>
          <tpl fld="4" item="0"/>
        </tpls>
      </m>
      <m>
        <tpls c="8">
          <tpl hier="1" item="6"/>
          <tpl hier="4" item="8"/>
          <tpl fld="3" item="14"/>
          <tpl fld="2" item="52"/>
          <tpl hier="9" item="1"/>
          <tpl hier="11" item="4"/>
          <tpl hier="12" item="7"/>
          <tpl fld="4" item="0"/>
        </tpls>
      </m>
      <m>
        <tpls c="8">
          <tpl hier="1" item="6"/>
          <tpl hier="4" item="8"/>
          <tpl fld="3" item="13"/>
          <tpl fld="2" item="52"/>
          <tpl hier="9" item="1"/>
          <tpl hier="11" item="4"/>
          <tpl hier="12" item="7"/>
          <tpl fld="4" item="0"/>
        </tpls>
      </m>
      <m>
        <tpls c="8">
          <tpl hier="1" item="6"/>
          <tpl hier="4" item="8"/>
          <tpl fld="3" item="4"/>
          <tpl fld="2" item="56"/>
          <tpl hier="9" item="1"/>
          <tpl hier="11" item="4"/>
          <tpl hier="12" item="7"/>
          <tpl fld="4" item="0"/>
        </tpls>
      </m>
      <m>
        <tpls c="8">
          <tpl hier="1" item="6"/>
          <tpl hier="4" item="8"/>
          <tpl fld="3" item="58"/>
          <tpl fld="2" item="56"/>
          <tpl hier="9" item="1"/>
          <tpl hier="11" item="4"/>
          <tpl hier="12" item="7"/>
          <tpl fld="4" item="0"/>
        </tpls>
      </m>
      <m>
        <tpls c="8">
          <tpl hier="1" item="6"/>
          <tpl hier="4" item="8"/>
          <tpl fld="3" item="2"/>
          <tpl fld="2" item="56"/>
          <tpl hier="9" item="1"/>
          <tpl hier="11" item="4"/>
          <tpl hier="12" item="7"/>
          <tpl fld="4" item="0"/>
        </tpls>
      </m>
      <m>
        <tpls c="8">
          <tpl hier="1" item="6"/>
          <tpl hier="4" item="8"/>
          <tpl fld="3" item="54"/>
          <tpl fld="2" item="60"/>
          <tpl hier="9" item="1"/>
          <tpl hier="11" item="4"/>
          <tpl hier="12" item="7"/>
          <tpl fld="4" item="0"/>
        </tpls>
      </m>
      <m>
        <tpls c="8">
          <tpl hier="1" item="6"/>
          <tpl hier="4" item="8"/>
          <tpl fld="3" item="53"/>
          <tpl fld="2" item="60"/>
          <tpl hier="9" item="1"/>
          <tpl hier="11" item="4"/>
          <tpl hier="12" item="7"/>
          <tpl fld="4" item="0"/>
        </tpls>
      </m>
      <m>
        <tpls c="8">
          <tpl hier="1" item="6"/>
          <tpl hier="4" item="8"/>
          <tpl fld="3" item="52"/>
          <tpl fld="2" item="60"/>
          <tpl hier="9" item="1"/>
          <tpl hier="11" item="4"/>
          <tpl hier="12" item="7"/>
          <tpl fld="4" item="0"/>
        </tpls>
      </m>
      <m>
        <tpls c="8">
          <tpl hier="1" item="6"/>
          <tpl hier="4" item="8"/>
          <tpl fld="3" item="48"/>
          <tpl fld="2" item="55"/>
          <tpl hier="9" item="1"/>
          <tpl hier="11" item="4"/>
          <tpl hier="12" item="7"/>
          <tpl fld="4" item="0"/>
        </tpls>
      </m>
      <m>
        <tpls c="8">
          <tpl hier="1" item="6"/>
          <tpl hier="4" item="8"/>
          <tpl fld="3" item="46"/>
          <tpl fld="2" item="55"/>
          <tpl hier="9" item="1"/>
          <tpl hier="11" item="4"/>
          <tpl hier="12" item="7"/>
          <tpl fld="4" item="0"/>
        </tpls>
      </m>
      <m>
        <tpls c="8">
          <tpl hier="1" item="6"/>
          <tpl hier="4" item="8"/>
          <tpl fld="3" item="45"/>
          <tpl fld="2" item="55"/>
          <tpl hier="9" item="1"/>
          <tpl hier="11" item="4"/>
          <tpl hier="12" item="7"/>
          <tpl fld="4" item="0"/>
        </tpls>
      </m>
      <m>
        <tpls c="8">
          <tpl hier="1" item="6"/>
          <tpl hier="4" item="8"/>
          <tpl fld="3" item="47"/>
          <tpl fld="2" item="55"/>
          <tpl hier="9" item="1"/>
          <tpl hier="11" item="4"/>
          <tpl hier="12" item="7"/>
          <tpl fld="4" item="0"/>
        </tpls>
      </m>
      <m>
        <tpls c="8">
          <tpl hier="1" item="6"/>
          <tpl hier="4" item="8"/>
          <tpl fld="3" item="34"/>
          <tpl fld="2" item="42"/>
          <tpl hier="9" item="1"/>
          <tpl hier="11" item="4"/>
          <tpl hier="12" item="7"/>
          <tpl fld="4" item="0"/>
        </tpls>
      </m>
      <m>
        <tpls c="8">
          <tpl hier="1" item="6"/>
          <tpl hier="4" item="8"/>
          <tpl fld="3" item="36"/>
          <tpl fld="2" item="42"/>
          <tpl hier="9" item="1"/>
          <tpl hier="11" item="4"/>
          <tpl hier="12" item="7"/>
          <tpl fld="4" item="0"/>
        </tpls>
      </m>
      <m>
        <tpls c="8">
          <tpl hier="1" item="6"/>
          <tpl hier="4" item="8"/>
          <tpl fld="3" item="27"/>
          <tpl fld="2" item="42"/>
          <tpl hier="9" item="1"/>
          <tpl hier="11" item="4"/>
          <tpl hier="12" item="7"/>
          <tpl fld="4" item="0"/>
        </tpls>
      </m>
      <m>
        <tpls c="8">
          <tpl hier="1" item="6"/>
          <tpl hier="4" item="8"/>
          <tpl fld="3" item="33"/>
          <tpl fld="2" item="42"/>
          <tpl hier="9" item="1"/>
          <tpl hier="11" item="4"/>
          <tpl hier="12" item="7"/>
          <tpl fld="4" item="0"/>
        </tpls>
      </m>
      <m>
        <tpls c="8">
          <tpl hier="1" item="6"/>
          <tpl hier="4" item="8"/>
          <tpl fld="3" item="18"/>
          <tpl fld="2" item="62"/>
          <tpl hier="9" item="1"/>
          <tpl hier="11" item="4"/>
          <tpl hier="12" item="7"/>
          <tpl fld="4" item="0"/>
        </tpls>
      </m>
      <m>
        <tpls c="8">
          <tpl hier="1" item="6"/>
          <tpl hier="4" item="8"/>
          <tpl fld="3" item="22"/>
          <tpl fld="2" item="62"/>
          <tpl hier="9" item="1"/>
          <tpl hier="11" item="4"/>
          <tpl hier="12" item="7"/>
          <tpl fld="4" item="0"/>
        </tpls>
      </m>
      <m>
        <tpls c="8">
          <tpl hier="1" item="6"/>
          <tpl hier="4" item="8"/>
          <tpl fld="3" item="17"/>
          <tpl fld="2" item="62"/>
          <tpl hier="9" item="1"/>
          <tpl hier="11" item="4"/>
          <tpl hier="12" item="7"/>
          <tpl fld="4" item="0"/>
        </tpls>
      </m>
      <m>
        <tpls c="8">
          <tpl hier="1" item="6"/>
          <tpl hier="4" item="8"/>
          <tpl fld="3" item="21"/>
          <tpl fld="2" item="62"/>
          <tpl hier="9" item="1"/>
          <tpl hier="11" item="4"/>
          <tpl hier="12" item="7"/>
          <tpl fld="4" item="0"/>
        </tpls>
      </m>
      <m>
        <tpls c="8">
          <tpl hier="1" item="6"/>
          <tpl hier="4" item="8"/>
          <tpl fld="3" item="8"/>
          <tpl fld="2" item="77"/>
          <tpl hier="9" item="1"/>
          <tpl hier="11" item="4"/>
          <tpl hier="12" item="7"/>
          <tpl fld="4" item="0"/>
        </tpls>
      </m>
      <m>
        <tpls c="8">
          <tpl hier="1" item="6"/>
          <tpl hier="4" item="8"/>
          <tpl fld="3" item="7"/>
          <tpl fld="2" item="77"/>
          <tpl hier="9" item="1"/>
          <tpl hier="11" item="4"/>
          <tpl hier="12" item="7"/>
          <tpl fld="4" item="0"/>
        </tpls>
      </m>
      <m>
        <tpls c="8">
          <tpl hier="1" item="6"/>
          <tpl hier="4" item="8"/>
          <tpl fld="3" item="6"/>
          <tpl fld="2" item="77"/>
          <tpl hier="9" item="1"/>
          <tpl hier="11" item="4"/>
          <tpl hier="12" item="7"/>
          <tpl fld="4" item="0"/>
        </tpls>
      </m>
      <m>
        <tpls c="8">
          <tpl hier="1" item="6"/>
          <tpl hier="4" item="8"/>
          <tpl fld="3" item="5"/>
          <tpl fld="2" item="77"/>
          <tpl hier="9" item="1"/>
          <tpl hier="11" item="4"/>
          <tpl hier="12" item="7"/>
          <tpl fld="4" item="0"/>
        </tpls>
      </m>
      <m>
        <tpls c="8">
          <tpl hier="1" item="6"/>
          <tpl hier="4" item="8"/>
          <tpl fld="3" item="56"/>
          <tpl fld="2" item="28"/>
          <tpl hier="9" item="1"/>
          <tpl hier="11" item="4"/>
          <tpl hier="12" item="7"/>
          <tpl fld="4" item="0"/>
        </tpls>
      </m>
      <m>
        <tpls c="8">
          <tpl hier="1" item="6"/>
          <tpl hier="4" item="8"/>
          <tpl fld="3" item="0"/>
          <tpl fld="2" item="28"/>
          <tpl hier="9" item="1"/>
          <tpl hier="11" item="4"/>
          <tpl hier="12" item="7"/>
          <tpl fld="4" item="0"/>
        </tpls>
      </m>
      <m>
        <tpls c="8">
          <tpl hier="1" item="6"/>
          <tpl hier="4" item="8"/>
          <tpl fld="3" item="55"/>
          <tpl fld="2" item="28"/>
          <tpl hier="9" item="1"/>
          <tpl hier="11" item="4"/>
          <tpl hier="12" item="7"/>
          <tpl fld="4" item="0"/>
        </tpls>
      </m>
      <m>
        <tpls c="8">
          <tpl hier="1" item="6"/>
          <tpl hier="4" item="8"/>
          <tpl fld="3" item="35"/>
          <tpl fld="2" item="35"/>
          <tpl hier="9" item="1"/>
          <tpl hier="11" item="4"/>
          <tpl hier="12" item="7"/>
          <tpl fld="4" item="0"/>
        </tpls>
      </m>
      <m>
        <tpls c="8">
          <tpl hier="1" item="6"/>
          <tpl hier="4" item="8"/>
          <tpl fld="3" item="40"/>
          <tpl fld="2" item="35"/>
          <tpl hier="9" item="1"/>
          <tpl hier="11" item="4"/>
          <tpl hier="12" item="7"/>
          <tpl fld="4" item="0"/>
        </tpls>
      </m>
      <m>
        <tpls c="8">
          <tpl hier="1" item="6"/>
          <tpl hier="4" item="8"/>
          <tpl fld="3" item="50"/>
          <tpl fld="2" item="35"/>
          <tpl hier="9" item="1"/>
          <tpl hier="11" item="4"/>
          <tpl hier="12" item="7"/>
          <tpl fld="4" item="0"/>
        </tpls>
      </m>
      <m>
        <tpls c="8">
          <tpl hier="1" item="6"/>
          <tpl hier="4" item="8"/>
          <tpl fld="3" item="49"/>
          <tpl fld="2" item="35"/>
          <tpl hier="9" item="1"/>
          <tpl hier="11" item="4"/>
          <tpl hier="12" item="7"/>
          <tpl fld="4" item="0"/>
        </tpls>
      </m>
      <m>
        <tpls c="8">
          <tpl hier="1" item="6"/>
          <tpl hier="4" item="8"/>
          <tpl fld="3" item="37"/>
          <tpl fld="2" item="40"/>
          <tpl hier="9" item="1"/>
          <tpl hier="11" item="4"/>
          <tpl hier="12" item="7"/>
          <tpl fld="4" item="0"/>
        </tpls>
      </m>
      <m>
        <tpls c="8">
          <tpl hier="1" item="6"/>
          <tpl hier="4" item="8"/>
          <tpl fld="3" item="39"/>
          <tpl fld="2" item="40"/>
          <tpl hier="9" item="1"/>
          <tpl hier="11" item="4"/>
          <tpl hier="12" item="7"/>
          <tpl fld="4" item="0"/>
        </tpls>
      </m>
      <m>
        <tpls c="8">
          <tpl hier="1" item="6"/>
          <tpl hier="4" item="8"/>
          <tpl fld="3" item="28"/>
          <tpl fld="2" item="40"/>
          <tpl hier="9" item="1"/>
          <tpl hier="11" item="4"/>
          <tpl hier="12" item="7"/>
          <tpl fld="4" item="0"/>
        </tpls>
      </m>
      <m>
        <tpls c="8">
          <tpl hier="1" item="6"/>
          <tpl hier="4" item="8"/>
          <tpl fld="3" item="19"/>
          <tpl fld="2" item="40"/>
          <tpl hier="9" item="1"/>
          <tpl hier="11" item="4"/>
          <tpl hier="12" item="7"/>
          <tpl fld="4" item="0"/>
        </tpls>
      </m>
      <m>
        <tpls c="8">
          <tpl hier="1" item="6"/>
          <tpl hier="4" item="8"/>
          <tpl fld="3" item="26"/>
          <tpl fld="2" item="54"/>
          <tpl hier="9" item="1"/>
          <tpl hier="11" item="4"/>
          <tpl hier="12" item="7"/>
          <tpl fld="4" item="0"/>
        </tpls>
      </m>
      <m>
        <tpls c="8">
          <tpl hier="1" item="6"/>
          <tpl hier="4" item="8"/>
          <tpl fld="3" item="25"/>
          <tpl fld="2" item="54"/>
          <tpl hier="9" item="1"/>
          <tpl hier="11" item="4"/>
          <tpl hier="12" item="7"/>
          <tpl fld="4" item="0"/>
        </tpls>
      </m>
      <m>
        <tpls c="8">
          <tpl hier="1" item="6"/>
          <tpl hier="4" item="8"/>
          <tpl fld="3" item="24"/>
          <tpl fld="2" item="54"/>
          <tpl hier="9" item="1"/>
          <tpl hier="11" item="4"/>
          <tpl hier="12" item="7"/>
          <tpl fld="4" item="0"/>
        </tpls>
      </m>
      <m>
        <tpls c="8">
          <tpl hier="1" item="6"/>
          <tpl hier="4" item="8"/>
          <tpl fld="3" item="23"/>
          <tpl fld="2" item="54"/>
          <tpl hier="9" item="1"/>
          <tpl hier="11" item="4"/>
          <tpl hier="12" item="7"/>
          <tpl fld="4" item="0"/>
        </tpls>
      </m>
      <m>
        <tpls c="8">
          <tpl hier="1" item="6"/>
          <tpl hier="4" item="8"/>
          <tpl fld="3" item="10"/>
          <tpl fld="2" item="59"/>
          <tpl hier="9" item="1"/>
          <tpl hier="11" item="4"/>
          <tpl hier="12" item="7"/>
          <tpl fld="4" item="0"/>
        </tpls>
      </m>
      <m>
        <tpls c="8">
          <tpl hier="1" item="6"/>
          <tpl hier="4" item="8"/>
          <tpl fld="3" item="12"/>
          <tpl fld="2" item="59"/>
          <tpl hier="9" item="1"/>
          <tpl hier="11" item="4"/>
          <tpl hier="12" item="7"/>
          <tpl fld="4" item="0"/>
        </tpls>
      </m>
      <m>
        <tpls c="8">
          <tpl hier="1" item="6"/>
          <tpl hier="4" item="8"/>
          <tpl fld="3" item="6"/>
          <tpl fld="2" item="59"/>
          <tpl hier="9" item="1"/>
          <tpl hier="11" item="4"/>
          <tpl hier="12" item="7"/>
          <tpl fld="4" item="0"/>
        </tpls>
      </m>
      <m>
        <tpls c="8">
          <tpl hier="1" item="6"/>
          <tpl hier="4" item="8"/>
          <tpl fld="3" item="35"/>
          <tpl fld="2" item="65"/>
          <tpl hier="9" item="1"/>
          <tpl hier="11" item="4"/>
          <tpl hier="12" item="7"/>
          <tpl fld="4" item="0"/>
        </tpls>
      </m>
      <m>
        <tpls c="8">
          <tpl hier="1" item="6"/>
          <tpl hier="4" item="8"/>
          <tpl fld="3" item="39"/>
          <tpl fld="2" item="65"/>
          <tpl hier="9" item="1"/>
          <tpl hier="11" item="4"/>
          <tpl hier="12" item="7"/>
          <tpl fld="4" item="0"/>
        </tpls>
      </m>
      <m>
        <tpls c="8">
          <tpl hier="1" item="6"/>
          <tpl hier="4" item="8"/>
          <tpl fld="3" item="30"/>
          <tpl fld="2" item="65"/>
          <tpl hier="9" item="1"/>
          <tpl hier="11" item="4"/>
          <tpl hier="12" item="7"/>
          <tpl fld="4" item="0"/>
        </tpls>
      </m>
      <m>
        <tpls c="8">
          <tpl hier="1" item="6"/>
          <tpl hier="4" item="8"/>
          <tpl fld="3" item="21"/>
          <tpl fld="2" item="65"/>
          <tpl hier="9" item="1"/>
          <tpl hier="11" item="4"/>
          <tpl hier="12" item="7"/>
          <tpl fld="4" item="0"/>
        </tpls>
      </m>
      <m>
        <tpls c="8">
          <tpl hier="1" item="6"/>
          <tpl hier="4" item="8"/>
          <tpl fld="3" item="57"/>
          <tpl fld="2" item="85"/>
          <tpl hier="9" item="1"/>
          <tpl hier="11" item="4"/>
          <tpl hier="12" item="7"/>
          <tpl fld="4" item="0"/>
        </tpls>
      </m>
      <m>
        <tpls c="8">
          <tpl hier="1" item="6"/>
          <tpl hier="4" item="8"/>
          <tpl fld="3" item="53"/>
          <tpl fld="2" item="85"/>
          <tpl hier="9" item="1"/>
          <tpl hier="11" item="4"/>
          <tpl hier="12" item="7"/>
          <tpl fld="4" item="0"/>
        </tpls>
      </m>
      <m>
        <tpls c="8">
          <tpl hier="1" item="6"/>
          <tpl hier="4" item="8"/>
          <tpl fld="3" item="49"/>
          <tpl fld="2" item="85"/>
          <tpl hier="9" item="1"/>
          <tpl hier="11" item="4"/>
          <tpl hier="12" item="7"/>
          <tpl fld="4" item="0"/>
        </tpls>
      </m>
      <m>
        <tpls c="8">
          <tpl hier="1" item="6"/>
          <tpl hier="4" item="8"/>
          <tpl fld="3" item="18"/>
          <tpl fld="2" item="49"/>
          <tpl hier="9" item="1"/>
          <tpl hier="11" item="4"/>
          <tpl hier="12" item="7"/>
          <tpl fld="4" item="0"/>
        </tpls>
      </m>
      <m>
        <tpls c="8">
          <tpl hier="1" item="6"/>
          <tpl hier="4" item="8"/>
          <tpl fld="3" item="3"/>
          <tpl fld="2" item="49"/>
          <tpl hier="9" item="1"/>
          <tpl hier="11" item="4"/>
          <tpl hier="12" item="7"/>
          <tpl fld="4" item="0"/>
        </tpls>
      </m>
      <m>
        <tpls c="8">
          <tpl hier="1" item="6"/>
          <tpl hier="4" item="8"/>
          <tpl fld="3" item="38"/>
          <tpl fld="2" item="49"/>
          <tpl hier="9" item="1"/>
          <tpl hier="11" item="4"/>
          <tpl hier="12" item="7"/>
          <tpl fld="4" item="0"/>
        </tpls>
      </m>
      <m>
        <tpls c="8">
          <tpl hier="1" item="6"/>
          <tpl hier="4" item="8"/>
          <tpl fld="3" item="32"/>
          <tpl fld="2" item="44"/>
          <tpl hier="9" item="1"/>
          <tpl hier="11" item="4"/>
          <tpl hier="12" item="7"/>
          <tpl fld="4" item="0"/>
        </tpls>
      </m>
      <m>
        <tpls c="8">
          <tpl hier="1" item="6"/>
          <tpl hier="4" item="8"/>
          <tpl fld="3" item="12"/>
          <tpl fld="2" item="44"/>
          <tpl hier="9" item="1"/>
          <tpl hier="11" item="4"/>
          <tpl hier="12" item="7"/>
          <tpl fld="4" item="0"/>
        </tpls>
      </m>
      <m>
        <tpls c="8">
          <tpl hier="1" item="6"/>
          <tpl hier="4" item="8"/>
          <tpl fld="3" item="52"/>
          <tpl fld="2" item="44"/>
          <tpl hier="9" item="1"/>
          <tpl hier="11" item="4"/>
          <tpl hier="12" item="7"/>
          <tpl fld="4" item="0"/>
        </tpls>
      </m>
      <m>
        <tpls c="8">
          <tpl hier="1" item="6"/>
          <tpl hier="4" item="8"/>
          <tpl fld="3" item="34"/>
          <tpl fld="2" item="34"/>
          <tpl hier="9" item="1"/>
          <tpl hier="11" item="4"/>
          <tpl hier="12" item="7"/>
          <tpl fld="4" item="0"/>
        </tpls>
      </m>
      <m>
        <tpls c="8">
          <tpl hier="1" item="6"/>
          <tpl hier="4" item="8"/>
          <tpl fld="3" item="12"/>
          <tpl fld="2" item="34"/>
          <tpl hier="9" item="1"/>
          <tpl hier="11" item="4"/>
          <tpl hier="12" item="7"/>
          <tpl fld="4" item="0"/>
        </tpls>
      </m>
      <m>
        <tpls c="8">
          <tpl hier="1" item="6"/>
          <tpl hier="4" item="8"/>
          <tpl fld="3" item="47"/>
          <tpl fld="2" item="34"/>
          <tpl hier="9" item="1"/>
          <tpl hier="11" item="4"/>
          <tpl hier="12" item="7"/>
          <tpl fld="4" item="0"/>
        </tpls>
      </m>
      <m>
        <tpls c="8">
          <tpl hier="1" item="6"/>
          <tpl hier="4" item="8"/>
          <tpl fld="3" item="57"/>
          <tpl fld="2" item="64"/>
          <tpl hier="9" item="1"/>
          <tpl hier="11" item="4"/>
          <tpl hier="12" item="7"/>
          <tpl fld="4" item="0"/>
        </tpls>
      </m>
      <m>
        <tpls c="8">
          <tpl hier="1" item="6"/>
          <tpl hier="4" item="8"/>
          <tpl fld="3" item="14"/>
          <tpl fld="2" item="64"/>
          <tpl hier="9" item="1"/>
          <tpl hier="11" item="4"/>
          <tpl hier="12" item="7"/>
          <tpl fld="4" item="0"/>
        </tpls>
      </m>
      <m>
        <tpls c="8">
          <tpl hier="1" item="6"/>
          <tpl hier="4" item="8"/>
          <tpl fld="3" item="54"/>
          <tpl fld="2" item="33"/>
          <tpl hier="9" item="1"/>
          <tpl hier="11" item="4"/>
          <tpl hier="12" item="7"/>
          <tpl fld="4" item="0"/>
        </tpls>
      </m>
      <m>
        <tpls c="8">
          <tpl hier="1" item="6"/>
          <tpl hier="4" item="8"/>
          <tpl fld="3" item="32"/>
          <tpl fld="2" item="22"/>
          <tpl hier="9" item="1"/>
          <tpl hier="11" item="4"/>
          <tpl hier="12" item="7"/>
          <tpl fld="4" item="0"/>
        </tpls>
      </m>
      <m>
        <tpls c="8">
          <tpl hier="1" item="6"/>
          <tpl hier="4" item="8"/>
          <tpl fld="3" item="30"/>
          <tpl fld="2" item="21"/>
          <tpl hier="9" item="1"/>
          <tpl hier="11" item="4"/>
          <tpl hier="12" item="7"/>
          <tpl fld="4" item="0"/>
        </tpls>
      </m>
      <m>
        <tpls c="8">
          <tpl hier="1" item="6"/>
          <tpl hier="4" item="8"/>
          <tpl fld="3" item="5"/>
          <tpl fld="2" item="41"/>
          <tpl hier="9" item="1"/>
          <tpl hier="11" item="4"/>
          <tpl hier="12" item="7"/>
          <tpl fld="4" item="0"/>
        </tpls>
      </m>
      <m>
        <tpls c="8">
          <tpl hier="1" item="6"/>
          <tpl hier="4" item="8"/>
          <tpl fld="3" item="49"/>
          <tpl fld="2" item="14"/>
          <tpl hier="9" item="1"/>
          <tpl hier="11" item="4"/>
          <tpl hier="12" item="7"/>
          <tpl fld="4" item="0"/>
        </tpls>
      </m>
      <m>
        <tpls c="8">
          <tpl hier="1" item="6"/>
          <tpl hier="4" item="8"/>
          <tpl fld="3" item="23"/>
          <tpl fld="2" item="29"/>
          <tpl hier="9" item="1"/>
          <tpl hier="11" item="4"/>
          <tpl hier="12" item="7"/>
          <tpl fld="4" item="0"/>
        </tpls>
      </m>
      <m>
        <tpls c="8">
          <tpl hier="1" item="6"/>
          <tpl hier="4" item="8"/>
          <tpl fld="3" item="32"/>
          <tpl fld="2" item="13"/>
          <tpl hier="9" item="1"/>
          <tpl hier="11" item="4"/>
          <tpl hier="12" item="7"/>
          <tpl fld="4" item="0"/>
        </tpls>
      </m>
      <m>
        <tpls c="8">
          <tpl hier="1" item="6"/>
          <tpl hier="4" item="8"/>
          <tpl fld="3" item="4"/>
          <tpl fld="2" item="30"/>
          <tpl hier="9" item="1"/>
          <tpl hier="11" item="4"/>
          <tpl hier="12" item="7"/>
          <tpl fld="4" item="0"/>
        </tpls>
      </m>
      <m>
        <tpls c="8">
          <tpl hier="1" item="6"/>
          <tpl hier="4" item="8"/>
          <tpl fld="3" item="14"/>
          <tpl fld="2" item="25"/>
          <tpl hier="9" item="1"/>
          <tpl hier="11" item="4"/>
          <tpl hier="12" item="7"/>
          <tpl fld="4" item="0"/>
        </tpls>
      </m>
      <m>
        <tpls c="8">
          <tpl hier="1" item="6"/>
          <tpl hier="4" item="8"/>
          <tpl fld="3" item="20"/>
          <tpl fld="2" item="10"/>
          <tpl hier="9" item="1"/>
          <tpl hier="11" item="4"/>
          <tpl hier="12" item="7"/>
          <tpl fld="4" item="0"/>
        </tpls>
      </m>
      <m>
        <tpls c="8">
          <tpl hier="1" item="6"/>
          <tpl hier="4" item="8"/>
          <tpl fld="3" item="21"/>
          <tpl fld="2" item="11"/>
          <tpl hier="9" item="1"/>
          <tpl hier="11" item="4"/>
          <tpl hier="12" item="7"/>
          <tpl fld="4" item="0"/>
        </tpls>
      </m>
      <m>
        <tpls c="8">
          <tpl hier="1" item="6"/>
          <tpl hier="4" item="8"/>
          <tpl fld="3" item="25"/>
          <tpl fld="2" item="57"/>
          <tpl hier="9" item="1"/>
          <tpl hier="11" item="4"/>
          <tpl hier="12" item="7"/>
          <tpl fld="4" item="0"/>
        </tpls>
      </m>
      <m>
        <tpls c="8">
          <tpl hier="1" item="6"/>
          <tpl hier="4" item="8"/>
          <tpl fld="3" item="24"/>
          <tpl fld="2" item="57"/>
          <tpl hier="9" item="1"/>
          <tpl hier="11" item="4"/>
          <tpl hier="12" item="7"/>
          <tpl fld="4" item="0"/>
        </tpls>
      </m>
      <m>
        <tpls c="8">
          <tpl hier="1" item="6"/>
          <tpl hier="4" item="8"/>
          <tpl fld="3" item="23"/>
          <tpl fld="2" item="57"/>
          <tpl hier="9" item="1"/>
          <tpl hier="11" item="4"/>
          <tpl hier="12" item="7"/>
          <tpl fld="4" item="0"/>
        </tpls>
      </m>
      <m>
        <tpls c="8">
          <tpl hier="1" item="6"/>
          <tpl hier="4" item="8"/>
          <tpl fld="3" item="10"/>
          <tpl fld="2" item="61"/>
          <tpl hier="9" item="1"/>
          <tpl hier="11" item="4"/>
          <tpl hier="12" item="7"/>
          <tpl fld="4" item="0"/>
        </tpls>
      </m>
      <m>
        <tpls c="8">
          <tpl hier="1" item="6"/>
          <tpl hier="4" item="8"/>
          <tpl fld="3" item="12"/>
          <tpl fld="2" item="61"/>
          <tpl hier="9" item="1"/>
          <tpl hier="11" item="4"/>
          <tpl hier="12" item="7"/>
          <tpl fld="4" item="0"/>
        </tpls>
      </m>
      <m>
        <tpls c="8">
          <tpl hier="1" item="6"/>
          <tpl hier="4" item="8"/>
          <tpl fld="3" item="11"/>
          <tpl fld="2" item="61"/>
          <tpl hier="9" item="1"/>
          <tpl hier="11" item="4"/>
          <tpl hier="12" item="7"/>
          <tpl fld="4" item="0"/>
        </tpls>
      </m>
      <m>
        <tpls c="8">
          <tpl hier="1" item="6"/>
          <tpl hier="4" item="8"/>
          <tpl fld="3" item="9"/>
          <tpl fld="2" item="61"/>
          <tpl hier="9" item="1"/>
          <tpl hier="11" item="4"/>
          <tpl hier="12" item="7"/>
          <tpl fld="4" item="0"/>
        </tpls>
      </m>
      <m>
        <tpls c="8">
          <tpl hier="1" item="6"/>
          <tpl hier="4" item="8"/>
          <tpl fld="3" item="57"/>
          <tpl fld="2" item="79"/>
          <tpl hier="9" item="1"/>
          <tpl hier="11" item="4"/>
          <tpl hier="12" item="7"/>
          <tpl fld="4" item="0"/>
        </tpls>
      </m>
      <m>
        <tpls c="8">
          <tpl hier="1" item="6"/>
          <tpl hier="4" item="8"/>
          <tpl fld="3" item="3"/>
          <tpl fld="2" item="79"/>
          <tpl hier="9" item="1"/>
          <tpl hier="11" item="4"/>
          <tpl hier="12" item="7"/>
          <tpl fld="4" item="0"/>
        </tpls>
      </m>
      <m>
        <tpls c="8">
          <tpl hier="1" item="6"/>
          <tpl hier="4" item="8"/>
          <tpl fld="3" item="1"/>
          <tpl fld="2" item="79"/>
          <tpl hier="9" item="1"/>
          <tpl hier="11" item="4"/>
          <tpl hier="12" item="7"/>
          <tpl fld="4" item="0"/>
        </tpls>
      </m>
      <m>
        <tpls c="8">
          <tpl hier="1" item="6"/>
          <tpl hier="4" item="8"/>
          <tpl fld="3" item="20"/>
          <tpl fld="2" item="46"/>
          <tpl hier="9" item="1"/>
          <tpl hier="11" item="4"/>
          <tpl hier="12" item="7"/>
          <tpl fld="4" item="0"/>
        </tpls>
      </m>
      <m>
        <tpls c="8">
          <tpl hier="1" item="6"/>
          <tpl hier="4" item="8"/>
          <tpl fld="3" item="51"/>
          <tpl fld="2" item="46"/>
          <tpl hier="9" item="1"/>
          <tpl hier="11" item="4"/>
          <tpl hier="12" item="7"/>
          <tpl fld="4" item="0"/>
        </tpls>
      </m>
      <m>
        <tpls c="8">
          <tpl hier="1" item="6"/>
          <tpl hier="4" item="8"/>
          <tpl fld="3" item="38"/>
          <tpl fld="2" item="46"/>
          <tpl hier="9" item="1"/>
          <tpl hier="11" item="4"/>
          <tpl hier="12" item="7"/>
          <tpl fld="4" item="0"/>
        </tpls>
      </m>
      <m>
        <tpls c="8">
          <tpl hier="1" item="6"/>
          <tpl hier="4" item="8"/>
          <tpl fld="3" item="44"/>
          <tpl fld="2" item="51"/>
          <tpl hier="9" item="1"/>
          <tpl hier="11" item="4"/>
          <tpl hier="12" item="7"/>
          <tpl fld="4" item="0"/>
        </tpls>
      </m>
      <m>
        <tpls c="8">
          <tpl hier="1" item="6"/>
          <tpl hier="4" item="8"/>
          <tpl fld="3" item="43"/>
          <tpl fld="2" item="51"/>
          <tpl hier="9" item="1"/>
          <tpl hier="11" item="4"/>
          <tpl hier="12" item="7"/>
          <tpl fld="4" item="0"/>
        </tpls>
      </m>
      <m>
        <tpls c="8">
          <tpl hier="1" item="6"/>
          <tpl hier="4" item="8"/>
          <tpl fld="3" item="42"/>
          <tpl fld="2" item="51"/>
          <tpl hier="9" item="1"/>
          <tpl hier="11" item="4"/>
          <tpl hier="12" item="7"/>
          <tpl fld="4" item="0"/>
        </tpls>
      </m>
      <m>
        <tpls c="8">
          <tpl hier="1" item="6"/>
          <tpl hier="4" item="8"/>
          <tpl fld="3" item="41"/>
          <tpl fld="2" item="51"/>
          <tpl hier="9" item="1"/>
          <tpl hier="11" item="4"/>
          <tpl hier="12" item="7"/>
          <tpl fld="4" item="0"/>
        </tpls>
      </m>
      <m>
        <tpls c="8">
          <tpl hier="1" item="6"/>
          <tpl hier="4" item="8"/>
          <tpl fld="3" item="8"/>
          <tpl fld="1" item="1"/>
          <tpl hier="9" item="1"/>
          <tpl hier="11" item="4"/>
          <tpl hier="12" item="7"/>
          <tpl fld="4" item="0"/>
        </tpls>
      </m>
      <m>
        <tpls c="8">
          <tpl hier="1" item="6"/>
          <tpl hier="4" item="8"/>
          <tpl fld="3" item="7"/>
          <tpl fld="1" item="1"/>
          <tpl hier="9" item="1"/>
          <tpl hier="11" item="4"/>
          <tpl hier="12" item="7"/>
          <tpl fld="4" item="0"/>
        </tpls>
      </m>
      <m>
        <tpls c="8">
          <tpl hier="1" item="6"/>
          <tpl hier="4" item="8"/>
          <tpl fld="3" item="6"/>
          <tpl fld="1" item="1"/>
          <tpl hier="9" item="1"/>
          <tpl hier="11" item="4"/>
          <tpl hier="12" item="7"/>
          <tpl fld="4" item="0"/>
        </tpls>
      </m>
      <m>
        <tpls c="8">
          <tpl hier="1" item="6"/>
          <tpl hier="4" item="8"/>
          <tpl fld="3" item="5"/>
          <tpl fld="1" item="1"/>
          <tpl hier="9" item="1"/>
          <tpl hier="11" item="4"/>
          <tpl hier="12" item="7"/>
          <tpl fld="4" item="0"/>
        </tpls>
      </m>
      <m>
        <tpls c="8">
          <tpl hier="1" item="6"/>
          <tpl hier="4" item="8"/>
          <tpl fld="3" item="56"/>
          <tpl fld="2" item="58"/>
          <tpl hier="9" item="1"/>
          <tpl hier="11" item="4"/>
          <tpl hier="12" item="7"/>
          <tpl fld="4" item="0"/>
        </tpls>
      </m>
      <m>
        <tpls c="8">
          <tpl hier="1" item="6"/>
          <tpl hier="4" item="8"/>
          <tpl fld="3" item="0"/>
          <tpl fld="2" item="58"/>
          <tpl hier="9" item="1"/>
          <tpl hier="11" item="4"/>
          <tpl hier="12" item="7"/>
          <tpl fld="4" item="0"/>
        </tpls>
      </m>
      <m>
        <tpls c="8">
          <tpl hier="1" item="6"/>
          <tpl hier="4" item="8"/>
          <tpl fld="3" item="55"/>
          <tpl fld="2" item="58"/>
          <tpl hier="9" item="1"/>
          <tpl hier="11" item="4"/>
          <tpl hier="12" item="7"/>
          <tpl fld="4" item="0"/>
        </tpls>
      </m>
      <m>
        <tpls c="8">
          <tpl hier="1" item="6"/>
          <tpl hier="4" item="8"/>
          <tpl fld="3" item="35"/>
          <tpl fld="2" item="63"/>
          <tpl hier="9" item="1"/>
          <tpl hier="11" item="4"/>
          <tpl hier="12" item="7"/>
          <tpl fld="4" item="0"/>
        </tpls>
      </m>
      <m>
        <tpls c="8">
          <tpl hier="1" item="6"/>
          <tpl hier="4" item="8"/>
          <tpl fld="3" item="40"/>
          <tpl fld="2" item="63"/>
          <tpl hier="9" item="1"/>
          <tpl hier="11" item="4"/>
          <tpl hier="12" item="7"/>
          <tpl fld="4" item="0"/>
        </tpls>
      </m>
      <m>
        <tpls c="8">
          <tpl hier="1" item="6"/>
          <tpl hier="4" item="8"/>
          <tpl fld="3" item="50"/>
          <tpl fld="2" item="63"/>
          <tpl hier="9" item="1"/>
          <tpl hier="11" item="4"/>
          <tpl hier="12" item="7"/>
          <tpl fld="4" item="0"/>
        </tpls>
      </m>
      <m>
        <tpls c="8">
          <tpl hier="1" item="6"/>
          <tpl hier="4" item="8"/>
          <tpl fld="3" item="49"/>
          <tpl fld="2" item="63"/>
          <tpl hier="9" item="1"/>
          <tpl hier="11" item="4"/>
          <tpl hier="12" item="7"/>
          <tpl fld="4" item="0"/>
        </tpls>
      </m>
      <m>
        <tpls c="8">
          <tpl hier="1" item="6"/>
          <tpl hier="4" item="8"/>
          <tpl fld="3" item="37"/>
          <tpl fld="2" item="82"/>
          <tpl hier="9" item="1"/>
          <tpl hier="11" item="4"/>
          <tpl hier="12" item="7"/>
          <tpl fld="4" item="0"/>
        </tpls>
      </m>
      <m>
        <tpls c="8">
          <tpl hier="1" item="6"/>
          <tpl hier="4" item="8"/>
          <tpl fld="3" item="39"/>
          <tpl fld="2" item="82"/>
          <tpl hier="9" item="1"/>
          <tpl hier="11" item="4"/>
          <tpl hier="12" item="7"/>
          <tpl fld="4" item="0"/>
        </tpls>
      </m>
      <m>
        <tpls c="8">
          <tpl hier="1" item="6"/>
          <tpl hier="4" item="8"/>
          <tpl fld="3" item="28"/>
          <tpl fld="2" item="82"/>
          <tpl hier="9" item="1"/>
          <tpl hier="11" item="4"/>
          <tpl hier="12" item="7"/>
          <tpl fld="4" item="0"/>
        </tpls>
      </m>
      <m>
        <tpls c="8">
          <tpl hier="1" item="6"/>
          <tpl hier="4" item="8"/>
          <tpl fld="3" item="19"/>
          <tpl fld="2" item="82"/>
          <tpl hier="9" item="1"/>
          <tpl hier="11" item="4"/>
          <tpl hier="12" item="7"/>
          <tpl fld="4" item="0"/>
        </tpls>
      </m>
      <m>
        <tpls c="8">
          <tpl hier="1" item="6"/>
          <tpl hier="4" item="8"/>
          <tpl fld="3" item="26"/>
          <tpl fld="2" item="47"/>
          <tpl hier="9" item="1"/>
          <tpl hier="11" item="4"/>
          <tpl hier="12" item="7"/>
          <tpl fld="4" item="0"/>
        </tpls>
      </m>
      <m>
        <tpls c="8">
          <tpl hier="1" item="6"/>
          <tpl hier="4" item="8"/>
          <tpl fld="3" item="25"/>
          <tpl fld="2" item="47"/>
          <tpl hier="9" item="1"/>
          <tpl hier="11" item="4"/>
          <tpl hier="12" item="7"/>
          <tpl fld="4" item="0"/>
        </tpls>
      </m>
      <m>
        <tpls c="8">
          <tpl hier="1" item="6"/>
          <tpl hier="4" item="8"/>
          <tpl fld="3" item="24"/>
          <tpl fld="2" item="47"/>
          <tpl hier="9" item="1"/>
          <tpl hier="11" item="4"/>
          <tpl hier="12" item="7"/>
          <tpl fld="4" item="0"/>
        </tpls>
      </m>
      <m>
        <tpls c="8">
          <tpl hier="1" item="6"/>
          <tpl hier="4" item="8"/>
          <tpl fld="3" item="23"/>
          <tpl fld="2" item="47"/>
          <tpl hier="9" item="1"/>
          <tpl hier="11" item="4"/>
          <tpl hier="12" item="7"/>
          <tpl fld="4" item="0"/>
        </tpls>
      </m>
      <m>
        <tpls c="8">
          <tpl hier="1" item="6"/>
          <tpl hier="4" item="8"/>
          <tpl fld="3" item="10"/>
          <tpl fld="2" item="52"/>
          <tpl hier="9" item="1"/>
          <tpl hier="11" item="4"/>
          <tpl hier="12" item="7"/>
          <tpl fld="4" item="0"/>
        </tpls>
      </m>
      <m>
        <tpls c="8">
          <tpl hier="1" item="6"/>
          <tpl hier="4" item="8"/>
          <tpl fld="3" item="12"/>
          <tpl fld="2" item="52"/>
          <tpl hier="9" item="1"/>
          <tpl hier="11" item="4"/>
          <tpl hier="12" item="7"/>
          <tpl fld="4" item="0"/>
        </tpls>
      </m>
      <m>
        <tpls c="8">
          <tpl hier="1" item="6"/>
          <tpl hier="4" item="8"/>
          <tpl fld="3" item="11"/>
          <tpl fld="2" item="52"/>
          <tpl hier="9" item="1"/>
          <tpl hier="11" item="4"/>
          <tpl hier="12" item="7"/>
          <tpl fld="4" item="0"/>
        </tpls>
      </m>
      <m>
        <tpls c="8">
          <tpl hier="1" item="6"/>
          <tpl hier="4" item="8"/>
          <tpl fld="3" item="9"/>
          <tpl fld="2" item="52"/>
          <tpl hier="9" item="1"/>
          <tpl hier="11" item="4"/>
          <tpl hier="12" item="7"/>
          <tpl fld="4" item="0"/>
        </tpls>
      </m>
      <m>
        <tpls c="8">
          <tpl hier="1" item="6"/>
          <tpl hier="4" item="8"/>
          <tpl fld="3" item="57"/>
          <tpl fld="2" item="56"/>
          <tpl hier="9" item="1"/>
          <tpl hier="11" item="4"/>
          <tpl hier="12" item="7"/>
          <tpl fld="4" item="0"/>
        </tpls>
      </m>
      <m>
        <tpls c="8">
          <tpl hier="1" item="6"/>
          <tpl hier="4" item="8"/>
          <tpl fld="3" item="3"/>
          <tpl fld="2" item="56"/>
          <tpl hier="9" item="1"/>
          <tpl hier="11" item="4"/>
          <tpl hier="12" item="7"/>
          <tpl fld="4" item="0"/>
        </tpls>
      </m>
      <m>
        <tpls c="8">
          <tpl hier="1" item="6"/>
          <tpl hier="4" item="8"/>
          <tpl fld="3" item="1"/>
          <tpl fld="2" item="56"/>
          <tpl hier="9" item="1"/>
          <tpl hier="11" item="4"/>
          <tpl hier="12" item="7"/>
          <tpl fld="4" item="0"/>
        </tpls>
      </m>
      <m>
        <tpls c="8">
          <tpl hier="1" item="6"/>
          <tpl hier="4" item="8"/>
          <tpl fld="3" item="20"/>
          <tpl fld="2" item="60"/>
          <tpl hier="9" item="1"/>
          <tpl hier="11" item="4"/>
          <tpl hier="12" item="7"/>
          <tpl fld="4" item="0"/>
        </tpls>
      </m>
      <m>
        <tpls c="8">
          <tpl hier="1" item="6"/>
          <tpl hier="4" item="8"/>
          <tpl fld="3" item="51"/>
          <tpl fld="2" item="60"/>
          <tpl hier="9" item="1"/>
          <tpl hier="11" item="4"/>
          <tpl hier="12" item="7"/>
          <tpl fld="4" item="0"/>
        </tpls>
      </m>
      <m>
        <tpls c="8">
          <tpl hier="1" item="6"/>
          <tpl hier="4" item="8"/>
          <tpl fld="3" item="38"/>
          <tpl fld="2" item="60"/>
          <tpl hier="9" item="1"/>
          <tpl hier="11" item="4"/>
          <tpl hier="12" item="7"/>
          <tpl fld="4" item="0"/>
        </tpls>
      </m>
      <m>
        <tpls c="8">
          <tpl hier="1" item="6"/>
          <tpl hier="4" item="8"/>
          <tpl fld="3" item="44"/>
          <tpl fld="2" item="55"/>
          <tpl hier="9" item="1"/>
          <tpl hier="11" item="4"/>
          <tpl hier="12" item="7"/>
          <tpl fld="4" item="0"/>
        </tpls>
      </m>
      <m>
        <tpls c="8">
          <tpl hier="1" item="6"/>
          <tpl hier="4" item="8"/>
          <tpl fld="3" item="43"/>
          <tpl fld="2" item="55"/>
          <tpl hier="9" item="1"/>
          <tpl hier="11" item="4"/>
          <tpl hier="12" item="7"/>
          <tpl fld="4" item="0"/>
        </tpls>
      </m>
      <m>
        <tpls c="8">
          <tpl hier="1" item="6"/>
          <tpl hier="4" item="8"/>
          <tpl fld="3" item="42"/>
          <tpl fld="2" item="55"/>
          <tpl hier="9" item="1"/>
          <tpl hier="11" item="4"/>
          <tpl hier="12" item="7"/>
          <tpl fld="4" item="0"/>
        </tpls>
      </m>
      <m>
        <tpls c="8">
          <tpl hier="1" item="6"/>
          <tpl hier="4" item="8"/>
          <tpl fld="3" item="41"/>
          <tpl fld="2" item="55"/>
          <tpl hier="9" item="1"/>
          <tpl hier="11" item="4"/>
          <tpl hier="12" item="7"/>
          <tpl fld="4" item="0"/>
        </tpls>
      </m>
      <m>
        <tpls c="8">
          <tpl hier="1" item="6"/>
          <tpl hier="4" item="8"/>
          <tpl fld="3" item="32"/>
          <tpl fld="2" item="42"/>
          <tpl hier="9" item="1"/>
          <tpl hier="11" item="4"/>
          <tpl hier="12" item="7"/>
          <tpl fld="4" item="0"/>
        </tpls>
      </m>
      <m>
        <tpls c="8">
          <tpl hier="1" item="6"/>
          <tpl hier="4" item="8"/>
          <tpl fld="3" item="31"/>
          <tpl fld="2" item="42"/>
          <tpl hier="9" item="1"/>
          <tpl hier="11" item="4"/>
          <tpl hier="12" item="7"/>
          <tpl fld="4" item="0"/>
        </tpls>
      </m>
      <m>
        <tpls c="8">
          <tpl hier="1" item="6"/>
          <tpl hier="4" item="8"/>
          <tpl fld="3" item="30"/>
          <tpl fld="2" item="42"/>
          <tpl hier="9" item="1"/>
          <tpl hier="11" item="4"/>
          <tpl hier="12" item="7"/>
          <tpl fld="4" item="0"/>
        </tpls>
      </m>
      <m>
        <tpls c="8">
          <tpl hier="1" item="6"/>
          <tpl hier="4" item="8"/>
          <tpl fld="3" item="29"/>
          <tpl fld="2" item="42"/>
          <tpl hier="9" item="1"/>
          <tpl hier="11" item="4"/>
          <tpl hier="12" item="7"/>
          <tpl fld="4" item="0"/>
        </tpls>
      </m>
      <m>
        <tpls c="8">
          <tpl hier="1" item="6"/>
          <tpl hier="4" item="8"/>
          <tpl fld="3" item="16"/>
          <tpl fld="2" item="62"/>
          <tpl hier="9" item="1"/>
          <tpl hier="11" item="4"/>
          <tpl hier="12" item="7"/>
          <tpl fld="4" item="0"/>
        </tpls>
      </m>
      <m>
        <tpls c="8">
          <tpl hier="1" item="6"/>
          <tpl hier="4" item="8"/>
          <tpl fld="3" item="15"/>
          <tpl fld="2" item="62"/>
          <tpl hier="9" item="1"/>
          <tpl hier="11" item="4"/>
          <tpl hier="12" item="7"/>
          <tpl fld="4" item="0"/>
        </tpls>
      </m>
      <m>
        <tpls c="8">
          <tpl hier="1" item="6"/>
          <tpl hier="4" item="8"/>
          <tpl fld="3" item="14"/>
          <tpl fld="2" item="62"/>
          <tpl hier="9" item="1"/>
          <tpl hier="11" item="4"/>
          <tpl hier="12" item="7"/>
          <tpl fld="4" item="0"/>
        </tpls>
      </m>
      <m>
        <tpls c="8">
          <tpl hier="1" item="6"/>
          <tpl hier="4" item="8"/>
          <tpl fld="3" item="13"/>
          <tpl fld="2" item="62"/>
          <tpl hier="9" item="1"/>
          <tpl hier="11" item="4"/>
          <tpl hier="12" item="7"/>
          <tpl fld="4" item="0"/>
        </tpls>
      </m>
      <m>
        <tpls c="8">
          <tpl hier="1" item="6"/>
          <tpl hier="4" item="8"/>
          <tpl fld="3" item="4"/>
          <tpl fld="2" item="77"/>
          <tpl hier="9" item="1"/>
          <tpl hier="11" item="4"/>
          <tpl hier="12" item="7"/>
          <tpl fld="4" item="0"/>
        </tpls>
      </m>
      <m>
        <tpls c="8">
          <tpl hier="1" item="6"/>
          <tpl hier="4" item="8"/>
          <tpl fld="3" item="58"/>
          <tpl fld="2" item="77"/>
          <tpl hier="9" item="1"/>
          <tpl hier="11" item="4"/>
          <tpl hier="12" item="7"/>
          <tpl fld="4" item="0"/>
        </tpls>
      </m>
      <m>
        <tpls c="8">
          <tpl hier="1" item="6"/>
          <tpl hier="4" item="8"/>
          <tpl fld="3" item="2"/>
          <tpl fld="2" item="77"/>
          <tpl hier="9" item="1"/>
          <tpl hier="11" item="4"/>
          <tpl hier="12" item="7"/>
          <tpl fld="4" item="0"/>
        </tpls>
      </m>
      <m>
        <tpls c="8">
          <tpl hier="1" item="6"/>
          <tpl hier="4" item="8"/>
          <tpl fld="3" item="54"/>
          <tpl fld="2" item="28"/>
          <tpl hier="9" item="1"/>
          <tpl hier="11" item="4"/>
          <tpl hier="12" item="7"/>
          <tpl fld="4" item="0"/>
        </tpls>
      </m>
      <m>
        <tpls c="8">
          <tpl hier="1" item="6"/>
          <tpl hier="4" item="8"/>
          <tpl fld="3" item="53"/>
          <tpl fld="2" item="28"/>
          <tpl hier="9" item="1"/>
          <tpl hier="11" item="4"/>
          <tpl hier="12" item="7"/>
          <tpl fld="4" item="0"/>
        </tpls>
      </m>
      <m>
        <tpls c="8">
          <tpl hier="1" item="6"/>
          <tpl hier="4" item="8"/>
          <tpl fld="3" item="52"/>
          <tpl fld="2" item="28"/>
          <tpl hier="9" item="1"/>
          <tpl hier="11" item="4"/>
          <tpl hier="12" item="7"/>
          <tpl fld="4" item="0"/>
        </tpls>
      </m>
      <m>
        <tpls c="8">
          <tpl hier="1" item="6"/>
          <tpl hier="4" item="8"/>
          <tpl fld="3" item="48"/>
          <tpl fld="2" item="35"/>
          <tpl hier="9" item="1"/>
          <tpl hier="11" item="4"/>
          <tpl hier="12" item="7"/>
          <tpl fld="4" item="0"/>
        </tpls>
      </m>
      <m>
        <tpls c="8">
          <tpl hier="1" item="6"/>
          <tpl hier="4" item="8"/>
          <tpl fld="3" item="46"/>
          <tpl fld="2" item="35"/>
          <tpl hier="9" item="1"/>
          <tpl hier="11" item="4"/>
          <tpl hier="12" item="7"/>
          <tpl fld="4" item="0"/>
        </tpls>
      </m>
      <m>
        <tpls c="8">
          <tpl hier="1" item="6"/>
          <tpl hier="4" item="8"/>
          <tpl fld="3" item="45"/>
          <tpl fld="2" item="35"/>
          <tpl hier="9" item="1"/>
          <tpl hier="11" item="4"/>
          <tpl hier="12" item="7"/>
          <tpl fld="4" item="0"/>
        </tpls>
      </m>
      <m>
        <tpls c="8">
          <tpl hier="1" item="6"/>
          <tpl hier="4" item="8"/>
          <tpl fld="3" item="47"/>
          <tpl fld="2" item="35"/>
          <tpl hier="9" item="1"/>
          <tpl hier="11" item="4"/>
          <tpl hier="12" item="7"/>
          <tpl fld="4" item="0"/>
        </tpls>
      </m>
      <m>
        <tpls c="8">
          <tpl hier="1" item="6"/>
          <tpl hier="4" item="8"/>
          <tpl fld="3" item="34"/>
          <tpl fld="2" item="40"/>
          <tpl hier="9" item="1"/>
          <tpl hier="11" item="4"/>
          <tpl hier="12" item="7"/>
          <tpl fld="4" item="0"/>
        </tpls>
      </m>
      <m>
        <tpls c="8">
          <tpl hier="1" item="6"/>
          <tpl hier="4" item="8"/>
          <tpl fld="3" item="36"/>
          <tpl fld="2" item="40"/>
          <tpl hier="9" item="1"/>
          <tpl hier="11" item="4"/>
          <tpl hier="12" item="7"/>
          <tpl fld="4" item="0"/>
        </tpls>
      </m>
      <m>
        <tpls c="8">
          <tpl hier="1" item="6"/>
          <tpl hier="4" item="8"/>
          <tpl fld="3" item="27"/>
          <tpl fld="2" item="40"/>
          <tpl hier="9" item="1"/>
          <tpl hier="11" item="4"/>
          <tpl hier="12" item="7"/>
          <tpl fld="4" item="0"/>
        </tpls>
      </m>
      <m>
        <tpls c="8">
          <tpl hier="1" item="6"/>
          <tpl hier="4" item="8"/>
          <tpl fld="3" item="33"/>
          <tpl fld="2" item="40"/>
          <tpl hier="9" item="1"/>
          <tpl hier="11" item="4"/>
          <tpl hier="12" item="7"/>
          <tpl fld="4" item="0"/>
        </tpls>
      </m>
      <m>
        <tpls c="8">
          <tpl hier="1" item="6"/>
          <tpl hier="4" item="8"/>
          <tpl fld="3" item="18"/>
          <tpl fld="2" item="54"/>
          <tpl hier="9" item="1"/>
          <tpl hier="11" item="4"/>
          <tpl hier="12" item="7"/>
          <tpl fld="4" item="0"/>
        </tpls>
      </m>
      <m>
        <tpls c="8">
          <tpl hier="1" item="6"/>
          <tpl hier="4" item="8"/>
          <tpl fld="3" item="22"/>
          <tpl fld="2" item="54"/>
          <tpl hier="9" item="1"/>
          <tpl hier="11" item="4"/>
          <tpl hier="12" item="7"/>
          <tpl fld="4" item="0"/>
        </tpls>
      </m>
      <m>
        <tpls c="8">
          <tpl hier="1" item="6"/>
          <tpl hier="4" item="8"/>
          <tpl fld="3" item="17"/>
          <tpl fld="2" item="54"/>
          <tpl hier="9" item="1"/>
          <tpl hier="11" item="4"/>
          <tpl hier="12" item="7"/>
          <tpl fld="4" item="0"/>
        </tpls>
      </m>
      <m>
        <tpls c="8">
          <tpl hier="1" item="6"/>
          <tpl hier="4" item="8"/>
          <tpl fld="3" item="21"/>
          <tpl fld="2" item="54"/>
          <tpl hier="9" item="1"/>
          <tpl hier="11" item="4"/>
          <tpl hier="12" item="7"/>
          <tpl fld="4" item="0"/>
        </tpls>
      </m>
      <m>
        <tpls c="8">
          <tpl hier="1" item="6"/>
          <tpl hier="4" item="8"/>
          <tpl fld="3" item="8"/>
          <tpl fld="2" item="59"/>
          <tpl hier="9" item="1"/>
          <tpl hier="11" item="4"/>
          <tpl hier="12" item="7"/>
          <tpl fld="4" item="0"/>
        </tpls>
      </m>
      <m>
        <tpls c="8">
          <tpl hier="1" item="6"/>
          <tpl hier="4" item="8"/>
          <tpl fld="3" item="7"/>
          <tpl fld="2" item="59"/>
          <tpl hier="9" item="1"/>
          <tpl hier="11" item="4"/>
          <tpl hier="12" item="7"/>
          <tpl fld="4" item="0"/>
        </tpls>
      </m>
      <m>
        <tpls c="8">
          <tpl hier="1" item="6"/>
          <tpl hier="4" item="8"/>
          <tpl fld="3" item="1"/>
          <tpl fld="2" item="59"/>
          <tpl hier="9" item="1"/>
          <tpl hier="11" item="4"/>
          <tpl hier="12" item="7"/>
          <tpl fld="4" item="0"/>
        </tpls>
      </m>
      <m>
        <tpls c="8">
          <tpl hier="1" item="6"/>
          <tpl hier="4" item="8"/>
          <tpl fld="3" item="48"/>
          <tpl fld="2" item="65"/>
          <tpl hier="9" item="1"/>
          <tpl hier="11" item="4"/>
          <tpl hier="12" item="7"/>
          <tpl fld="4" item="0"/>
        </tpls>
      </m>
      <m>
        <tpls c="8">
          <tpl hier="1" item="6"/>
          <tpl hier="4" item="8"/>
          <tpl fld="3" item="36"/>
          <tpl fld="2" item="65"/>
          <tpl hier="9" item="1"/>
          <tpl hier="11" item="4"/>
          <tpl hier="12" item="7"/>
          <tpl fld="4" item="0"/>
        </tpls>
      </m>
      <m>
        <tpls c="8">
          <tpl hier="1" item="6"/>
          <tpl hier="4" item="8"/>
          <tpl fld="3" item="24"/>
          <tpl fld="2" item="65"/>
          <tpl hier="9" item="1"/>
          <tpl hier="11" item="4"/>
          <tpl hier="12" item="7"/>
          <tpl fld="4" item="0"/>
        </tpls>
      </m>
      <m>
        <tpls c="8">
          <tpl hier="1" item="6"/>
          <tpl hier="4" item="8"/>
          <tpl fld="3" item="13"/>
          <tpl fld="2" item="65"/>
          <tpl hier="9" item="1"/>
          <tpl hier="11" item="4"/>
          <tpl hier="12" item="7"/>
          <tpl fld="4" item="0"/>
        </tpls>
      </m>
      <m>
        <tpls c="8">
          <tpl hier="1" item="6"/>
          <tpl hier="4" item="8"/>
          <tpl fld="3" item="56"/>
          <tpl fld="2" item="85"/>
          <tpl hier="9" item="1"/>
          <tpl hier="11" item="4"/>
          <tpl hier="12" item="7"/>
          <tpl fld="4" item="0"/>
        </tpls>
      </m>
      <m>
        <tpls c="8">
          <tpl hier="1" item="6"/>
          <tpl hier="4" item="8"/>
          <tpl fld="3" item="51"/>
          <tpl fld="2" item="85"/>
          <tpl hier="9" item="1"/>
          <tpl hier="11" item="4"/>
          <tpl hier="12" item="7"/>
          <tpl fld="4" item="0"/>
        </tpls>
      </m>
      <m>
        <tpls c="8">
          <tpl hier="1" item="6"/>
          <tpl hier="4" item="8"/>
          <tpl fld="3" item="41"/>
          <tpl fld="2" item="85"/>
          <tpl hier="9" item="1"/>
          <tpl hier="11" item="4"/>
          <tpl hier="12" item="7"/>
          <tpl fld="4" item="0"/>
        </tpls>
      </m>
      <m>
        <tpls c="8">
          <tpl hier="1" item="6"/>
          <tpl hier="4" item="8"/>
          <tpl fld="3" item="10"/>
          <tpl fld="2" item="49"/>
          <tpl hier="9" item="1"/>
          <tpl hier="11" item="4"/>
          <tpl hier="12" item="7"/>
          <tpl fld="4" item="0"/>
        </tpls>
      </m>
      <m>
        <tpls c="8">
          <tpl hier="1" item="6"/>
          <tpl hier="4" item="8"/>
          <tpl fld="3" item="0"/>
          <tpl fld="2" item="49"/>
          <tpl hier="9" item="1"/>
          <tpl hier="11" item="4"/>
          <tpl hier="12" item="7"/>
          <tpl fld="4" item="0"/>
        </tpls>
      </m>
      <m>
        <tpls c="8">
          <tpl hier="1" item="6"/>
          <tpl hier="4" item="8"/>
          <tpl fld="3" item="49"/>
          <tpl fld="2" item="49"/>
          <tpl hier="9" item="1"/>
          <tpl hier="11" item="4"/>
          <tpl hier="12" item="7"/>
          <tpl fld="4" item="0"/>
        </tpls>
      </m>
      <m>
        <tpls c="8">
          <tpl hier="1" item="6"/>
          <tpl hier="4" item="8"/>
          <tpl fld="3" item="26"/>
          <tpl fld="2" item="44"/>
          <tpl hier="9" item="1"/>
          <tpl hier="11" item="4"/>
          <tpl hier="12" item="7"/>
          <tpl fld="4" item="0"/>
        </tpls>
      </m>
      <m>
        <tpls c="8">
          <tpl hier="1" item="6"/>
          <tpl hier="4" item="8"/>
          <tpl fld="3" item="7"/>
          <tpl fld="2" item="44"/>
          <tpl hier="9" item="1"/>
          <tpl hier="11" item="4"/>
          <tpl hier="12" item="7"/>
          <tpl fld="4" item="0"/>
        </tpls>
      </m>
      <m>
        <tpls c="8">
          <tpl hier="1" item="6"/>
          <tpl hier="4" item="8"/>
          <tpl fld="3" item="38"/>
          <tpl fld="2" item="44"/>
          <tpl hier="9" item="1"/>
          <tpl hier="11" item="4"/>
          <tpl hier="12" item="7"/>
          <tpl fld="4" item="0"/>
        </tpls>
      </m>
      <m>
        <tpls c="8">
          <tpl hier="1" item="6"/>
          <tpl hier="4" item="8"/>
          <tpl fld="3" item="32"/>
          <tpl fld="2" item="34"/>
          <tpl hier="9" item="1"/>
          <tpl hier="11" item="4"/>
          <tpl hier="12" item="7"/>
          <tpl fld="4" item="0"/>
        </tpls>
      </m>
      <m>
        <tpls c="8">
          <tpl hier="1" item="6"/>
          <tpl hier="4" item="8"/>
          <tpl fld="3" item="58"/>
          <tpl fld="2" item="34"/>
          <tpl hier="9" item="1"/>
          <tpl hier="11" item="4"/>
          <tpl hier="12" item="7"/>
          <tpl fld="4" item="0"/>
        </tpls>
      </m>
      <m>
        <tpls c="8">
          <tpl hier="1" item="6"/>
          <tpl hier="4" item="8"/>
          <tpl fld="3" item="19"/>
          <tpl fld="2" item="34"/>
          <tpl hier="9" item="1"/>
          <tpl hier="11" item="4"/>
          <tpl hier="12" item="7"/>
          <tpl fld="4" item="0"/>
        </tpls>
      </m>
      <m>
        <tpls c="8">
          <tpl hier="1" item="6"/>
          <tpl hier="4" item="8"/>
          <tpl fld="3" item="54"/>
          <tpl fld="2" item="64"/>
          <tpl hier="9" item="1"/>
          <tpl hier="11" item="4"/>
          <tpl hier="12" item="7"/>
          <tpl fld="4" item="0"/>
        </tpls>
      </m>
      <m>
        <tpls c="8">
          <tpl hier="1" item="6"/>
          <tpl hier="4" item="8"/>
          <tpl fld="3" item="11"/>
          <tpl fld="2" item="64"/>
          <tpl hier="9" item="1"/>
          <tpl hier="11" item="4"/>
          <tpl hier="12" item="7"/>
          <tpl fld="4" item="0"/>
        </tpls>
      </m>
      <m>
        <tpls c="8">
          <tpl hier="1" item="6"/>
          <tpl hier="4" item="8"/>
          <tpl fld="3" item="20"/>
          <tpl fld="2" item="33"/>
          <tpl hier="9" item="1"/>
          <tpl hier="11" item="4"/>
          <tpl hier="12" item="7"/>
          <tpl fld="4" item="0"/>
        </tpls>
      </m>
      <m>
        <tpls c="8">
          <tpl hier="1" item="6"/>
          <tpl hier="4" item="8"/>
          <tpl fld="3" item="43"/>
          <tpl fld="2" item="22"/>
          <tpl hier="9" item="1"/>
          <tpl hier="11" item="4"/>
          <tpl hier="12" item="7"/>
          <tpl fld="4" item="0"/>
        </tpls>
      </m>
      <m>
        <tpls c="8">
          <tpl hier="1" item="6"/>
          <tpl hier="4" item="8"/>
          <tpl fld="3" item="17"/>
          <tpl fld="2" item="21"/>
          <tpl hier="9" item="1"/>
          <tpl hier="11" item="4"/>
          <tpl hier="12" item="7"/>
          <tpl fld="4" item="0"/>
        </tpls>
      </m>
      <m>
        <tpls c="8">
          <tpl hier="1" item="6"/>
          <tpl hier="4" item="8"/>
          <tpl fld="3" item="47"/>
          <tpl fld="2" item="14"/>
          <tpl hier="9" item="1"/>
          <tpl hier="11" item="4"/>
          <tpl hier="12" item="7"/>
          <tpl fld="4" item="0"/>
        </tpls>
      </m>
      <m>
        <tpls c="8">
          <tpl hier="1" item="6"/>
          <tpl hier="4" item="8"/>
          <tpl fld="3" item="21"/>
          <tpl fld="2" item="29"/>
          <tpl hier="9" item="1"/>
          <tpl hier="11" item="4"/>
          <tpl hier="12" item="7"/>
          <tpl fld="4" item="0"/>
        </tpls>
      </m>
      <m>
        <tpls c="8">
          <tpl hier="1" item="6"/>
          <tpl hier="4" item="8"/>
          <tpl fld="3" item="35"/>
          <tpl fld="2" item="24"/>
          <tpl hier="9" item="1"/>
          <tpl hier="11" item="4"/>
          <tpl hier="12" item="7"/>
          <tpl fld="4" item="0"/>
        </tpls>
      </m>
      <m>
        <tpls c="8">
          <tpl hier="1" item="6"/>
          <tpl hier="4" item="8"/>
          <tpl fld="3" item="26"/>
          <tpl fld="2" item="13"/>
          <tpl hier="9" item="1"/>
          <tpl hier="11" item="4"/>
          <tpl hier="12" item="7"/>
          <tpl fld="4" item="0"/>
        </tpls>
      </m>
      <m>
        <tpls c="8">
          <tpl hier="1" item="6"/>
          <tpl hier="4" item="8"/>
          <tpl fld="3" item="57"/>
          <tpl fld="2" item="30"/>
          <tpl hier="9" item="1"/>
          <tpl hier="11" item="4"/>
          <tpl hier="12" item="7"/>
          <tpl fld="4" item="0"/>
        </tpls>
      </m>
      <m>
        <tpls c="8">
          <tpl hier="1" item="6"/>
          <tpl hier="4" item="8"/>
          <tpl fld="3" item="6"/>
          <tpl fld="2" item="25"/>
          <tpl hier="9" item="1"/>
          <tpl hier="11" item="4"/>
          <tpl hier="12" item="7"/>
          <tpl fld="4" item="0"/>
        </tpls>
      </m>
      <m>
        <tpls c="8">
          <tpl hier="1" item="6"/>
          <tpl hier="4" item="8"/>
          <tpl fld="3" item="40"/>
          <tpl fld="2" item="10"/>
          <tpl hier="9" item="1"/>
          <tpl hier="11" item="4"/>
          <tpl hier="12" item="7"/>
          <tpl fld="4" item="0"/>
        </tpls>
      </m>
      <m>
        <tpls c="8">
          <tpl hier="1" item="6"/>
          <tpl hier="4" item="8"/>
          <tpl fld="3" item="48"/>
          <tpl fld="2" item="20"/>
          <tpl hier="9" item="1"/>
          <tpl hier="11" item="4"/>
          <tpl hier="12" item="7"/>
          <tpl fld="4" item="0"/>
        </tpls>
      </m>
      <m>
        <tpls c="8">
          <tpl hier="1" item="6"/>
          <tpl hier="4" item="8"/>
          <tpl fld="3" item="13"/>
          <tpl fld="2" item="11"/>
          <tpl hier="9" item="1"/>
          <tpl hier="11" item="4"/>
          <tpl hier="12" item="7"/>
          <tpl fld="4" item="0"/>
        </tpls>
      </m>
      <m>
        <tpls c="8">
          <tpl hier="1" item="6"/>
          <tpl hier="4" item="8"/>
          <tpl fld="3" item="47"/>
          <tpl fld="2" item="48"/>
          <tpl hier="9" item="1"/>
          <tpl hier="11" item="4"/>
          <tpl hier="12" item="7"/>
          <tpl fld="4" item="0"/>
        </tpls>
      </m>
      <m>
        <tpls c="8">
          <tpl hier="1" item="6"/>
          <tpl hier="4" item="8"/>
          <tpl fld="3" item="34"/>
          <tpl fld="2" item="53"/>
          <tpl hier="9" item="1"/>
          <tpl hier="11" item="4"/>
          <tpl hier="12" item="7"/>
          <tpl fld="4" item="0"/>
        </tpls>
      </m>
      <m>
        <tpls c="8">
          <tpl hier="1" item="6"/>
          <tpl hier="4" item="8"/>
          <tpl fld="3" item="36"/>
          <tpl fld="2" item="53"/>
          <tpl hier="9" item="1"/>
          <tpl hier="11" item="4"/>
          <tpl hier="12" item="7"/>
          <tpl fld="4" item="0"/>
        </tpls>
      </m>
      <m>
        <tpls c="8">
          <tpl hier="1" item="6"/>
          <tpl hier="4" item="8"/>
          <tpl fld="3" item="27"/>
          <tpl fld="2" item="53"/>
          <tpl hier="9" item="1"/>
          <tpl hier="11" item="4"/>
          <tpl hier="12" item="7"/>
          <tpl fld="4" item="0"/>
        </tpls>
      </m>
      <m>
        <tpls c="8">
          <tpl hier="1" item="6"/>
          <tpl hier="4" item="8"/>
          <tpl fld="3" item="33"/>
          <tpl fld="2" item="53"/>
          <tpl hier="9" item="1"/>
          <tpl hier="11" item="4"/>
          <tpl hier="12" item="7"/>
          <tpl fld="4" item="0"/>
        </tpls>
      </m>
      <m>
        <tpls c="8">
          <tpl hier="1" item="6"/>
          <tpl hier="4" item="8"/>
          <tpl fld="3" item="18"/>
          <tpl fld="2" item="57"/>
          <tpl hier="9" item="1"/>
          <tpl hier="11" item="4"/>
          <tpl hier="12" item="7"/>
          <tpl fld="4" item="0"/>
        </tpls>
      </m>
      <m>
        <tpls c="8">
          <tpl hier="1" item="6"/>
          <tpl hier="4" item="8"/>
          <tpl fld="3" item="22"/>
          <tpl fld="2" item="57"/>
          <tpl hier="9" item="1"/>
          <tpl hier="11" item="4"/>
          <tpl hier="12" item="7"/>
          <tpl fld="4" item="0"/>
        </tpls>
      </m>
      <m>
        <tpls c="8">
          <tpl hier="1" item="6"/>
          <tpl hier="4" item="8"/>
          <tpl fld="3" item="17"/>
          <tpl fld="2" item="57"/>
          <tpl hier="9" item="1"/>
          <tpl hier="11" item="4"/>
          <tpl hier="12" item="7"/>
          <tpl fld="4" item="0"/>
        </tpls>
      </m>
      <m>
        <tpls c="8">
          <tpl hier="1" item="6"/>
          <tpl hier="4" item="8"/>
          <tpl fld="3" item="21"/>
          <tpl fld="2" item="57"/>
          <tpl hier="9" item="1"/>
          <tpl hier="11" item="4"/>
          <tpl hier="12" item="7"/>
          <tpl fld="4" item="0"/>
        </tpls>
      </m>
      <m>
        <tpls c="8">
          <tpl hier="1" item="6"/>
          <tpl hier="4" item="8"/>
          <tpl fld="3" item="8"/>
          <tpl fld="2" item="61"/>
          <tpl hier="9" item="1"/>
          <tpl hier="11" item="4"/>
          <tpl hier="12" item="7"/>
          <tpl fld="4" item="0"/>
        </tpls>
      </m>
      <m>
        <tpls c="8">
          <tpl hier="1" item="6"/>
          <tpl hier="4" item="8"/>
          <tpl fld="3" item="7"/>
          <tpl fld="2" item="61"/>
          <tpl hier="9" item="1"/>
          <tpl hier="11" item="4"/>
          <tpl hier="12" item="7"/>
          <tpl fld="4" item="0"/>
        </tpls>
      </m>
      <m>
        <tpls c="8">
          <tpl hier="1" item="6"/>
          <tpl hier="4" item="8"/>
          <tpl fld="3" item="6"/>
          <tpl fld="2" item="61"/>
          <tpl hier="9" item="1"/>
          <tpl hier="11" item="4"/>
          <tpl hier="12" item="7"/>
          <tpl fld="4" item="0"/>
        </tpls>
      </m>
      <m>
        <tpls c="8">
          <tpl hier="1" item="6"/>
          <tpl hier="4" item="8"/>
          <tpl fld="3" item="5"/>
          <tpl fld="2" item="61"/>
          <tpl hier="9" item="1"/>
          <tpl hier="11" item="4"/>
          <tpl hier="12" item="7"/>
          <tpl fld="4" item="0"/>
        </tpls>
      </m>
      <m>
        <tpls c="8">
          <tpl hier="1" item="6"/>
          <tpl hier="4" item="8"/>
          <tpl fld="3" item="56"/>
          <tpl fld="2" item="79"/>
          <tpl hier="9" item="1"/>
          <tpl hier="11" item="4"/>
          <tpl hier="12" item="7"/>
          <tpl fld="4" item="0"/>
        </tpls>
      </m>
      <m>
        <tpls c="8">
          <tpl hier="1" item="6"/>
          <tpl hier="4" item="8"/>
          <tpl fld="3" item="0"/>
          <tpl fld="2" item="79"/>
          <tpl hier="9" item="1"/>
          <tpl hier="11" item="4"/>
          <tpl hier="12" item="7"/>
          <tpl fld="4" item="0"/>
        </tpls>
      </m>
      <m>
        <tpls c="8">
          <tpl hier="1" item="6"/>
          <tpl hier="4" item="8"/>
          <tpl fld="3" item="55"/>
          <tpl fld="2" item="79"/>
          <tpl hier="9" item="1"/>
          <tpl hier="11" item="4"/>
          <tpl hier="12" item="7"/>
          <tpl fld="4" item="0"/>
        </tpls>
      </m>
      <m>
        <tpls c="8">
          <tpl hier="1" item="6"/>
          <tpl hier="4" item="8"/>
          <tpl fld="3" item="35"/>
          <tpl fld="2" item="46"/>
          <tpl hier="9" item="1"/>
          <tpl hier="11" item="4"/>
          <tpl hier="12" item="7"/>
          <tpl fld="4" item="0"/>
        </tpls>
      </m>
      <m>
        <tpls c="8">
          <tpl hier="1" item="6"/>
          <tpl hier="4" item="8"/>
          <tpl fld="3" item="40"/>
          <tpl fld="2" item="46"/>
          <tpl hier="9" item="1"/>
          <tpl hier="11" item="4"/>
          <tpl hier="12" item="7"/>
          <tpl fld="4" item="0"/>
        </tpls>
      </m>
      <m>
        <tpls c="8">
          <tpl hier="1" item="6"/>
          <tpl hier="4" item="8"/>
          <tpl fld="3" item="50"/>
          <tpl fld="2" item="46"/>
          <tpl hier="9" item="1"/>
          <tpl hier="11" item="4"/>
          <tpl hier="12" item="7"/>
          <tpl fld="4" item="0"/>
        </tpls>
      </m>
      <m>
        <tpls c="8">
          <tpl hier="1" item="6"/>
          <tpl hier="4" item="8"/>
          <tpl fld="3" item="49"/>
          <tpl fld="2" item="46"/>
          <tpl hier="9" item="1"/>
          <tpl hier="11" item="4"/>
          <tpl hier="12" item="7"/>
          <tpl fld="4" item="0"/>
        </tpls>
      </m>
      <m>
        <tpls c="8">
          <tpl hier="1" item="6"/>
          <tpl hier="4" item="8"/>
          <tpl fld="3" item="37"/>
          <tpl fld="2" item="51"/>
          <tpl hier="9" item="1"/>
          <tpl hier="11" item="4"/>
          <tpl hier="12" item="7"/>
          <tpl fld="4" item="0"/>
        </tpls>
      </m>
      <m>
        <tpls c="8">
          <tpl hier="1" item="6"/>
          <tpl hier="4" item="8"/>
          <tpl fld="3" item="39"/>
          <tpl fld="2" item="51"/>
          <tpl hier="9" item="1"/>
          <tpl hier="11" item="4"/>
          <tpl hier="12" item="7"/>
          <tpl fld="4" item="0"/>
        </tpls>
      </m>
      <m>
        <tpls c="8">
          <tpl hier="1" item="6"/>
          <tpl hier="4" item="8"/>
          <tpl fld="3" item="28"/>
          <tpl fld="2" item="51"/>
          <tpl hier="9" item="1"/>
          <tpl hier="11" item="4"/>
          <tpl hier="12" item="7"/>
          <tpl fld="4" item="0"/>
        </tpls>
      </m>
      <m>
        <tpls c="8">
          <tpl hier="1" item="6"/>
          <tpl hier="4" item="8"/>
          <tpl fld="3" item="19"/>
          <tpl fld="2" item="51"/>
          <tpl hier="9" item="1"/>
          <tpl hier="11" item="4"/>
          <tpl hier="12" item="7"/>
          <tpl fld="4" item="0"/>
        </tpls>
      </m>
      <m>
        <tpls c="8">
          <tpl hier="1" item="6"/>
          <tpl hier="4" item="8"/>
          <tpl fld="3" item="4"/>
          <tpl fld="1" item="1"/>
          <tpl hier="9" item="1"/>
          <tpl hier="11" item="4"/>
          <tpl hier="12" item="7"/>
          <tpl fld="4" item="0"/>
        </tpls>
      </m>
      <m>
        <tpls c="8">
          <tpl hier="1" item="6"/>
          <tpl hier="4" item="8"/>
          <tpl fld="3" item="58"/>
          <tpl fld="1" item="1"/>
          <tpl hier="9" item="1"/>
          <tpl hier="11" item="4"/>
          <tpl hier="12" item="7"/>
          <tpl fld="4" item="0"/>
        </tpls>
      </m>
      <m>
        <tpls c="8">
          <tpl hier="1" item="6"/>
          <tpl hier="4" item="8"/>
          <tpl fld="3" item="2"/>
          <tpl fld="1" item="1"/>
          <tpl hier="9" item="1"/>
          <tpl hier="11" item="4"/>
          <tpl hier="12" item="7"/>
          <tpl fld="4" item="0"/>
        </tpls>
      </m>
      <m>
        <tpls c="8">
          <tpl hier="1" item="6"/>
          <tpl hier="4" item="8"/>
          <tpl fld="3" item="54"/>
          <tpl fld="2" item="58"/>
          <tpl hier="9" item="1"/>
          <tpl hier="11" item="4"/>
          <tpl hier="12" item="7"/>
          <tpl fld="4" item="0"/>
        </tpls>
      </m>
      <m>
        <tpls c="8">
          <tpl hier="1" item="6"/>
          <tpl hier="4" item="8"/>
          <tpl fld="3" item="53"/>
          <tpl fld="2" item="58"/>
          <tpl hier="9" item="1"/>
          <tpl hier="11" item="4"/>
          <tpl hier="12" item="7"/>
          <tpl fld="4" item="0"/>
        </tpls>
      </m>
      <m>
        <tpls c="8">
          <tpl hier="1" item="6"/>
          <tpl hier="4" item="8"/>
          <tpl fld="3" item="52"/>
          <tpl fld="2" item="58"/>
          <tpl hier="9" item="1"/>
          <tpl hier="11" item="4"/>
          <tpl hier="12" item="7"/>
          <tpl fld="4" item="0"/>
        </tpls>
      </m>
      <m>
        <tpls c="8">
          <tpl hier="1" item="6"/>
          <tpl hier="4" item="8"/>
          <tpl fld="3" item="48"/>
          <tpl fld="2" item="63"/>
          <tpl hier="9" item="1"/>
          <tpl hier="11" item="4"/>
          <tpl hier="12" item="7"/>
          <tpl fld="4" item="0"/>
        </tpls>
      </m>
      <m>
        <tpls c="8">
          <tpl hier="1" item="6"/>
          <tpl hier="4" item="8"/>
          <tpl fld="3" item="46"/>
          <tpl fld="2" item="63"/>
          <tpl hier="9" item="1"/>
          <tpl hier="11" item="4"/>
          <tpl hier="12" item="7"/>
          <tpl fld="4" item="0"/>
        </tpls>
      </m>
      <m>
        <tpls c="8">
          <tpl hier="1" item="6"/>
          <tpl hier="4" item="8"/>
          <tpl fld="3" item="45"/>
          <tpl fld="2" item="63"/>
          <tpl hier="9" item="1"/>
          <tpl hier="11" item="4"/>
          <tpl hier="12" item="7"/>
          <tpl fld="4" item="0"/>
        </tpls>
      </m>
      <m>
        <tpls c="8">
          <tpl hier="1" item="6"/>
          <tpl hier="4" item="8"/>
          <tpl fld="3" item="47"/>
          <tpl fld="2" item="63"/>
          <tpl hier="9" item="1"/>
          <tpl hier="11" item="4"/>
          <tpl hier="12" item="7"/>
          <tpl fld="4" item="0"/>
        </tpls>
      </m>
      <m>
        <tpls c="8">
          <tpl hier="1" item="6"/>
          <tpl hier="4" item="8"/>
          <tpl fld="3" item="34"/>
          <tpl fld="2" item="82"/>
          <tpl hier="9" item="1"/>
          <tpl hier="11" item="4"/>
          <tpl hier="12" item="7"/>
          <tpl fld="4" item="0"/>
        </tpls>
      </m>
      <m>
        <tpls c="8">
          <tpl hier="1" item="6"/>
          <tpl hier="4" item="8"/>
          <tpl fld="3" item="36"/>
          <tpl fld="2" item="82"/>
          <tpl hier="9" item="1"/>
          <tpl hier="11" item="4"/>
          <tpl hier="12" item="7"/>
          <tpl fld="4" item="0"/>
        </tpls>
      </m>
      <m>
        <tpls c="8">
          <tpl hier="1" item="6"/>
          <tpl hier="4" item="8"/>
          <tpl fld="3" item="27"/>
          <tpl fld="2" item="82"/>
          <tpl hier="9" item="1"/>
          <tpl hier="11" item="4"/>
          <tpl hier="12" item="7"/>
          <tpl fld="4" item="0"/>
        </tpls>
      </m>
      <m>
        <tpls c="8">
          <tpl hier="1" item="6"/>
          <tpl hier="4" item="8"/>
          <tpl fld="3" item="33"/>
          <tpl fld="2" item="82"/>
          <tpl hier="9" item="1"/>
          <tpl hier="11" item="4"/>
          <tpl hier="12" item="7"/>
          <tpl fld="4" item="0"/>
        </tpls>
      </m>
      <m>
        <tpls c="8">
          <tpl hier="1" item="6"/>
          <tpl hier="4" item="8"/>
          <tpl fld="3" item="18"/>
          <tpl fld="2" item="47"/>
          <tpl hier="9" item="1"/>
          <tpl hier="11" item="4"/>
          <tpl hier="12" item="7"/>
          <tpl fld="4" item="0"/>
        </tpls>
      </m>
      <m>
        <tpls c="8">
          <tpl hier="1" item="6"/>
          <tpl hier="4" item="8"/>
          <tpl fld="3" item="22"/>
          <tpl fld="2" item="47"/>
          <tpl hier="9" item="1"/>
          <tpl hier="11" item="4"/>
          <tpl hier="12" item="7"/>
          <tpl fld="4" item="0"/>
        </tpls>
      </m>
      <m>
        <tpls c="8">
          <tpl hier="1" item="6"/>
          <tpl hier="4" item="8"/>
          <tpl fld="3" item="17"/>
          <tpl fld="2" item="47"/>
          <tpl hier="9" item="1"/>
          <tpl hier="11" item="4"/>
          <tpl hier="12" item="7"/>
          <tpl fld="4" item="0"/>
        </tpls>
      </m>
      <m>
        <tpls c="8">
          <tpl hier="1" item="6"/>
          <tpl hier="4" item="8"/>
          <tpl fld="3" item="21"/>
          <tpl fld="2" item="47"/>
          <tpl hier="9" item="1"/>
          <tpl hier="11" item="4"/>
          <tpl hier="12" item="7"/>
          <tpl fld="4" item="0"/>
        </tpls>
      </m>
      <m>
        <tpls c="8">
          <tpl hier="1" item="6"/>
          <tpl hier="4" item="8"/>
          <tpl fld="3" item="8"/>
          <tpl fld="2" item="52"/>
          <tpl hier="9" item="1"/>
          <tpl hier="11" item="4"/>
          <tpl hier="12" item="7"/>
          <tpl fld="4" item="0"/>
        </tpls>
      </m>
      <m>
        <tpls c="8">
          <tpl hier="1" item="6"/>
          <tpl hier="4" item="8"/>
          <tpl fld="3" item="7"/>
          <tpl fld="2" item="52"/>
          <tpl hier="9" item="1"/>
          <tpl hier="11" item="4"/>
          <tpl hier="12" item="7"/>
          <tpl fld="4" item="0"/>
        </tpls>
      </m>
      <m>
        <tpls c="8">
          <tpl hier="1" item="6"/>
          <tpl hier="4" item="8"/>
          <tpl fld="3" item="6"/>
          <tpl fld="2" item="52"/>
          <tpl hier="9" item="1"/>
          <tpl hier="11" item="4"/>
          <tpl hier="12" item="7"/>
          <tpl fld="4" item="0"/>
        </tpls>
      </m>
      <m>
        <tpls c="8">
          <tpl hier="1" item="6"/>
          <tpl hier="4" item="8"/>
          <tpl fld="3" item="5"/>
          <tpl fld="2" item="52"/>
          <tpl hier="9" item="1"/>
          <tpl hier="11" item="4"/>
          <tpl hier="12" item="7"/>
          <tpl fld="4" item="0"/>
        </tpls>
      </m>
      <m>
        <tpls c="8">
          <tpl hier="1" item="6"/>
          <tpl hier="4" item="8"/>
          <tpl fld="3" item="56"/>
          <tpl fld="2" item="56"/>
          <tpl hier="9" item="1"/>
          <tpl hier="11" item="4"/>
          <tpl hier="12" item="7"/>
          <tpl fld="4" item="0"/>
        </tpls>
      </m>
      <m>
        <tpls c="8">
          <tpl hier="1" item="6"/>
          <tpl hier="4" item="8"/>
          <tpl fld="3" item="0"/>
          <tpl fld="2" item="56"/>
          <tpl hier="9" item="1"/>
          <tpl hier="11" item="4"/>
          <tpl hier="12" item="7"/>
          <tpl fld="4" item="0"/>
        </tpls>
      </m>
      <m>
        <tpls c="8">
          <tpl hier="1" item="6"/>
          <tpl hier="4" item="8"/>
          <tpl fld="3" item="55"/>
          <tpl fld="2" item="56"/>
          <tpl hier="9" item="1"/>
          <tpl hier="11" item="4"/>
          <tpl hier="12" item="7"/>
          <tpl fld="4" item="0"/>
        </tpls>
      </m>
      <m>
        <tpls c="8">
          <tpl hier="1" item="6"/>
          <tpl hier="4" item="8"/>
          <tpl fld="3" item="35"/>
          <tpl fld="2" item="60"/>
          <tpl hier="9" item="1"/>
          <tpl hier="11" item="4"/>
          <tpl hier="12" item="7"/>
          <tpl fld="4" item="0"/>
        </tpls>
      </m>
      <m>
        <tpls c="8">
          <tpl hier="1" item="6"/>
          <tpl hier="4" item="8"/>
          <tpl fld="3" item="40"/>
          <tpl fld="2" item="60"/>
          <tpl hier="9" item="1"/>
          <tpl hier="11" item="4"/>
          <tpl hier="12" item="7"/>
          <tpl fld="4" item="0"/>
        </tpls>
      </m>
      <m>
        <tpls c="8">
          <tpl hier="1" item="6"/>
          <tpl hier="4" item="8"/>
          <tpl fld="3" item="50"/>
          <tpl fld="2" item="60"/>
          <tpl hier="9" item="1"/>
          <tpl hier="11" item="4"/>
          <tpl hier="12" item="7"/>
          <tpl fld="4" item="0"/>
        </tpls>
      </m>
      <m>
        <tpls c="8">
          <tpl hier="1" item="6"/>
          <tpl hier="4" item="8"/>
          <tpl fld="3" item="49"/>
          <tpl fld="2" item="60"/>
          <tpl hier="9" item="1"/>
          <tpl hier="11" item="4"/>
          <tpl hier="12" item="7"/>
          <tpl fld="4" item="0"/>
        </tpls>
      </m>
      <m>
        <tpls c="8">
          <tpl hier="1" item="6"/>
          <tpl hier="4" item="8"/>
          <tpl fld="3" item="37"/>
          <tpl fld="2" item="55"/>
          <tpl hier="9" item="1"/>
          <tpl hier="11" item="4"/>
          <tpl hier="12" item="7"/>
          <tpl fld="4" item="0"/>
        </tpls>
      </m>
      <m>
        <tpls c="8">
          <tpl hier="1" item="6"/>
          <tpl hier="4" item="8"/>
          <tpl fld="3" item="39"/>
          <tpl fld="2" item="55"/>
          <tpl hier="9" item="1"/>
          <tpl hier="11" item="4"/>
          <tpl hier="12" item="7"/>
          <tpl fld="4" item="0"/>
        </tpls>
      </m>
      <m>
        <tpls c="8">
          <tpl hier="1" item="6"/>
          <tpl hier="4" item="8"/>
          <tpl fld="3" item="28"/>
          <tpl fld="2" item="55"/>
          <tpl hier="9" item="1"/>
          <tpl hier="11" item="4"/>
          <tpl hier="12" item="7"/>
          <tpl fld="4" item="0"/>
        </tpls>
      </m>
      <m>
        <tpls c="8">
          <tpl hier="1" item="6"/>
          <tpl hier="4" item="8"/>
          <tpl fld="3" item="19"/>
          <tpl fld="2" item="55"/>
          <tpl hier="9" item="1"/>
          <tpl hier="11" item="4"/>
          <tpl hier="12" item="7"/>
          <tpl fld="4" item="0"/>
        </tpls>
      </m>
      <m>
        <tpls c="8">
          <tpl hier="1" item="6"/>
          <tpl hier="4" item="8"/>
          <tpl fld="3" item="26"/>
          <tpl fld="2" item="42"/>
          <tpl hier="9" item="1"/>
          <tpl hier="11" item="4"/>
          <tpl hier="12" item="7"/>
          <tpl fld="4" item="0"/>
        </tpls>
      </m>
      <m>
        <tpls c="8">
          <tpl hier="1" item="6"/>
          <tpl hier="4" item="8"/>
          <tpl fld="3" item="25"/>
          <tpl fld="2" item="42"/>
          <tpl hier="9" item="1"/>
          <tpl hier="11" item="4"/>
          <tpl hier="12" item="7"/>
          <tpl fld="4" item="0"/>
        </tpls>
      </m>
      <m>
        <tpls c="8">
          <tpl hier="1" item="6"/>
          <tpl hier="4" item="8"/>
          <tpl fld="3" item="24"/>
          <tpl fld="2" item="42"/>
          <tpl hier="9" item="1"/>
          <tpl hier="11" item="4"/>
          <tpl hier="12" item="7"/>
          <tpl fld="4" item="0"/>
        </tpls>
      </m>
      <m>
        <tpls c="8">
          <tpl hier="1" item="6"/>
          <tpl hier="4" item="8"/>
          <tpl fld="3" item="23"/>
          <tpl fld="2" item="42"/>
          <tpl hier="9" item="1"/>
          <tpl hier="11" item="4"/>
          <tpl hier="12" item="7"/>
          <tpl fld="4" item="0"/>
        </tpls>
      </m>
      <m>
        <tpls c="8">
          <tpl hier="1" item="6"/>
          <tpl hier="4" item="8"/>
          <tpl fld="3" item="10"/>
          <tpl fld="2" item="62"/>
          <tpl hier="9" item="1"/>
          <tpl hier="11" item="4"/>
          <tpl hier="12" item="7"/>
          <tpl fld="4" item="0"/>
        </tpls>
      </m>
      <m>
        <tpls c="8">
          <tpl hier="1" item="6"/>
          <tpl hier="4" item="8"/>
          <tpl fld="3" item="12"/>
          <tpl fld="2" item="62"/>
          <tpl hier="9" item="1"/>
          <tpl hier="11" item="4"/>
          <tpl hier="12" item="7"/>
          <tpl fld="4" item="0"/>
        </tpls>
      </m>
      <m>
        <tpls c="8">
          <tpl hier="1" item="6"/>
          <tpl hier="4" item="8"/>
          <tpl fld="3" item="11"/>
          <tpl fld="2" item="62"/>
          <tpl hier="9" item="1"/>
          <tpl hier="11" item="4"/>
          <tpl hier="12" item="7"/>
          <tpl fld="4" item="0"/>
        </tpls>
      </m>
      <m>
        <tpls c="8">
          <tpl hier="1" item="6"/>
          <tpl hier="4" item="8"/>
          <tpl fld="3" item="9"/>
          <tpl fld="2" item="62"/>
          <tpl hier="9" item="1"/>
          <tpl hier="11" item="4"/>
          <tpl hier="12" item="7"/>
          <tpl fld="4" item="0"/>
        </tpls>
      </m>
      <m>
        <tpls c="8">
          <tpl hier="1" item="6"/>
          <tpl hier="4" item="8"/>
          <tpl fld="3" item="57"/>
          <tpl fld="2" item="77"/>
          <tpl hier="9" item="1"/>
          <tpl hier="11" item="4"/>
          <tpl hier="12" item="7"/>
          <tpl fld="4" item="0"/>
        </tpls>
      </m>
      <m>
        <tpls c="8">
          <tpl hier="1" item="6"/>
          <tpl hier="4" item="8"/>
          <tpl fld="3" item="3"/>
          <tpl fld="2" item="77"/>
          <tpl hier="9" item="1"/>
          <tpl hier="11" item="4"/>
          <tpl hier="12" item="7"/>
          <tpl fld="4" item="0"/>
        </tpls>
      </m>
      <m>
        <tpls c="8">
          <tpl hier="1" item="6"/>
          <tpl hier="4" item="8"/>
          <tpl fld="3" item="1"/>
          <tpl fld="2" item="77"/>
          <tpl hier="9" item="1"/>
          <tpl hier="11" item="4"/>
          <tpl hier="12" item="7"/>
          <tpl fld="4" item="0"/>
        </tpls>
      </m>
      <m>
        <tpls c="8">
          <tpl hier="1" item="6"/>
          <tpl hier="4" item="8"/>
          <tpl fld="3" item="20"/>
          <tpl fld="2" item="28"/>
          <tpl hier="9" item="1"/>
          <tpl hier="11" item="4"/>
          <tpl hier="12" item="7"/>
          <tpl fld="4" item="0"/>
        </tpls>
      </m>
      <m>
        <tpls c="8">
          <tpl hier="1" item="6"/>
          <tpl hier="4" item="8"/>
          <tpl fld="3" item="51"/>
          <tpl fld="2" item="28"/>
          <tpl hier="9" item="1"/>
          <tpl hier="11" item="4"/>
          <tpl hier="12" item="7"/>
          <tpl fld="4" item="0"/>
        </tpls>
      </m>
      <m>
        <tpls c="8">
          <tpl hier="1" item="6"/>
          <tpl hier="4" item="8"/>
          <tpl fld="3" item="38"/>
          <tpl fld="2" item="28"/>
          <tpl hier="9" item="1"/>
          <tpl hier="11" item="4"/>
          <tpl hier="12" item="7"/>
          <tpl fld="4" item="0"/>
        </tpls>
      </m>
      <m>
        <tpls c="8">
          <tpl hier="1" item="6"/>
          <tpl hier="4" item="8"/>
          <tpl fld="3" item="44"/>
          <tpl fld="2" item="35"/>
          <tpl hier="9" item="1"/>
          <tpl hier="11" item="4"/>
          <tpl hier="12" item="7"/>
          <tpl fld="4" item="0"/>
        </tpls>
      </m>
      <m>
        <tpls c="8">
          <tpl hier="1" item="6"/>
          <tpl hier="4" item="8"/>
          <tpl fld="3" item="43"/>
          <tpl fld="2" item="35"/>
          <tpl hier="9" item="1"/>
          <tpl hier="11" item="4"/>
          <tpl hier="12" item="7"/>
          <tpl fld="4" item="0"/>
        </tpls>
      </m>
      <m>
        <tpls c="8">
          <tpl hier="1" item="6"/>
          <tpl hier="4" item="8"/>
          <tpl fld="3" item="42"/>
          <tpl fld="2" item="35"/>
          <tpl hier="9" item="1"/>
          <tpl hier="11" item="4"/>
          <tpl hier="12" item="7"/>
          <tpl fld="4" item="0"/>
        </tpls>
      </m>
      <m>
        <tpls c="8">
          <tpl hier="1" item="6"/>
          <tpl hier="4" item="8"/>
          <tpl fld="3" item="41"/>
          <tpl fld="2" item="35"/>
          <tpl hier="9" item="1"/>
          <tpl hier="11" item="4"/>
          <tpl hier="12" item="7"/>
          <tpl fld="4" item="0"/>
        </tpls>
      </m>
      <m>
        <tpls c="8">
          <tpl hier="1" item="6"/>
          <tpl hier="4" item="8"/>
          <tpl fld="3" item="32"/>
          <tpl fld="2" item="40"/>
          <tpl hier="9" item="1"/>
          <tpl hier="11" item="4"/>
          <tpl hier="12" item="7"/>
          <tpl fld="4" item="0"/>
        </tpls>
      </m>
      <m>
        <tpls c="8">
          <tpl hier="1" item="6"/>
          <tpl hier="4" item="8"/>
          <tpl fld="3" item="31"/>
          <tpl fld="2" item="40"/>
          <tpl hier="9" item="1"/>
          <tpl hier="11" item="4"/>
          <tpl hier="12" item="7"/>
          <tpl fld="4" item="0"/>
        </tpls>
      </m>
      <m>
        <tpls c="8">
          <tpl hier="1" item="6"/>
          <tpl hier="4" item="8"/>
          <tpl fld="3" item="30"/>
          <tpl fld="2" item="40"/>
          <tpl hier="9" item="1"/>
          <tpl hier="11" item="4"/>
          <tpl hier="12" item="7"/>
          <tpl fld="4" item="0"/>
        </tpls>
      </m>
      <m>
        <tpls c="8">
          <tpl hier="1" item="6"/>
          <tpl hier="4" item="8"/>
          <tpl fld="3" item="29"/>
          <tpl fld="2" item="40"/>
          <tpl hier="9" item="1"/>
          <tpl hier="11" item="4"/>
          <tpl hier="12" item="7"/>
          <tpl fld="4" item="0"/>
        </tpls>
      </m>
      <m>
        <tpls c="8">
          <tpl hier="1" item="6"/>
          <tpl hier="4" item="8"/>
          <tpl fld="3" item="16"/>
          <tpl fld="2" item="54"/>
          <tpl hier="9" item="1"/>
          <tpl hier="11" item="4"/>
          <tpl hier="12" item="7"/>
          <tpl fld="4" item="0"/>
        </tpls>
      </m>
      <m>
        <tpls c="8">
          <tpl hier="1" item="6"/>
          <tpl hier="4" item="8"/>
          <tpl fld="3" item="15"/>
          <tpl fld="2" item="54"/>
          <tpl hier="9" item="1"/>
          <tpl hier="11" item="4"/>
          <tpl hier="12" item="7"/>
          <tpl fld="4" item="0"/>
        </tpls>
      </m>
      <m>
        <tpls c="8">
          <tpl hier="1" item="6"/>
          <tpl hier="4" item="8"/>
          <tpl fld="3" item="14"/>
          <tpl fld="2" item="54"/>
          <tpl hier="9" item="1"/>
          <tpl hier="11" item="4"/>
          <tpl hier="12" item="7"/>
          <tpl fld="4" item="0"/>
        </tpls>
      </m>
      <m>
        <tpls c="8">
          <tpl hier="1" item="6"/>
          <tpl hier="4" item="8"/>
          <tpl fld="3" item="13"/>
          <tpl fld="2" item="54"/>
          <tpl hier="9" item="1"/>
          <tpl hier="11" item="4"/>
          <tpl hier="12" item="7"/>
          <tpl fld="4" item="0"/>
        </tpls>
      </m>
      <m>
        <tpls c="8">
          <tpl hier="1" item="6"/>
          <tpl hier="4" item="8"/>
          <tpl fld="3" item="4"/>
          <tpl fld="2" item="59"/>
          <tpl hier="9" item="1"/>
          <tpl hier="11" item="4"/>
          <tpl hier="12" item="7"/>
          <tpl fld="4" item="0"/>
        </tpls>
      </m>
      <m>
        <tpls c="8">
          <tpl hier="1" item="6"/>
          <tpl hier="4" item="8"/>
          <tpl fld="3" item="58"/>
          <tpl fld="2" item="59"/>
          <tpl hier="9" item="1"/>
          <tpl hier="11" item="4"/>
          <tpl hier="12" item="7"/>
          <tpl fld="4" item="0"/>
        </tpls>
      </m>
      <m>
        <tpls c="8">
          <tpl hier="1" item="6"/>
          <tpl hier="4" item="8"/>
          <tpl fld="3" item="55"/>
          <tpl fld="2" item="59"/>
          <tpl hier="9" item="1"/>
          <tpl hier="11" item="4"/>
          <tpl hier="12" item="7"/>
          <tpl fld="4" item="0"/>
        </tpls>
      </m>
      <m>
        <tpls c="8">
          <tpl hier="1" item="6"/>
          <tpl hier="4" item="8"/>
          <tpl fld="3" item="37"/>
          <tpl fld="2" item="65"/>
          <tpl hier="9" item="1"/>
          <tpl hier="11" item="4"/>
          <tpl hier="12" item="7"/>
          <tpl fld="4" item="0"/>
        </tpls>
      </m>
      <m>
        <tpls c="8">
          <tpl hier="1" item="6"/>
          <tpl hier="4" item="8"/>
          <tpl fld="3" item="31"/>
          <tpl fld="2" item="65"/>
          <tpl hier="9" item="1"/>
          <tpl hier="11" item="4"/>
          <tpl hier="12" item="7"/>
          <tpl fld="4" item="0"/>
        </tpls>
      </m>
      <m>
        <tpls c="8">
          <tpl hier="1" item="6"/>
          <tpl hier="4" item="8"/>
          <tpl fld="3" item="17"/>
          <tpl fld="2" item="65"/>
          <tpl hier="9" item="1"/>
          <tpl hier="11" item="4"/>
          <tpl hier="12" item="7"/>
          <tpl fld="4" item="0"/>
        </tpls>
      </m>
      <m>
        <tpls c="8">
          <tpl hier="1" item="6"/>
          <tpl hier="4" item="8"/>
          <tpl fld="3" item="9"/>
          <tpl fld="2" item="65"/>
          <tpl hier="9" item="1"/>
          <tpl hier="11" item="4"/>
          <tpl hier="12" item="7"/>
          <tpl fld="4" item="0"/>
        </tpls>
      </m>
      <m>
        <tpls c="8">
          <tpl hier="1" item="6"/>
          <tpl hier="4" item="8"/>
          <tpl fld="3" item="54"/>
          <tpl fld="2" item="85"/>
          <tpl hier="9" item="1"/>
          <tpl hier="11" item="4"/>
          <tpl hier="12" item="7"/>
          <tpl fld="4" item="0"/>
        </tpls>
      </m>
      <m>
        <tpls c="8">
          <tpl hier="1" item="6"/>
          <tpl hier="4" item="8"/>
          <tpl fld="3" item="50"/>
          <tpl fld="2" item="85"/>
          <tpl hier="9" item="1"/>
          <tpl hier="11" item="4"/>
          <tpl hier="12" item="7"/>
          <tpl fld="4" item="0"/>
        </tpls>
      </m>
      <m>
        <tpls c="8">
          <tpl hier="1" item="6"/>
          <tpl hier="4" item="8"/>
          <tpl fld="3" item="19"/>
          <tpl fld="2" item="85"/>
          <tpl hier="9" item="1"/>
          <tpl hier="11" item="4"/>
          <tpl hier="12" item="7"/>
          <tpl fld="4" item="0"/>
        </tpls>
      </m>
      <m>
        <tpls c="8">
          <tpl hier="1" item="6"/>
          <tpl hier="4" item="8"/>
          <tpl fld="3" item="4"/>
          <tpl fld="2" item="49"/>
          <tpl hier="9" item="1"/>
          <tpl hier="11" item="4"/>
          <tpl hier="12" item="7"/>
          <tpl fld="4" item="0"/>
        </tpls>
      </m>
      <m>
        <tpls c="8">
          <tpl hier="1" item="6"/>
          <tpl hier="4" item="8"/>
          <tpl fld="3" item="53"/>
          <tpl fld="2" item="49"/>
          <tpl hier="9" item="1"/>
          <tpl hier="11" item="4"/>
          <tpl hier="12" item="7"/>
          <tpl fld="4" item="0"/>
        </tpls>
      </m>
      <m>
        <tpls c="8">
          <tpl hier="1" item="6"/>
          <tpl hier="4" item="8"/>
          <tpl fld="3" item="47"/>
          <tpl fld="2" item="49"/>
          <tpl hier="9" item="1"/>
          <tpl hier="11" item="4"/>
          <tpl hier="12" item="7"/>
          <tpl fld="4" item="0"/>
        </tpls>
      </m>
      <m>
        <tpls c="8">
          <tpl hier="1" item="6"/>
          <tpl hier="4" item="8"/>
          <tpl fld="3" item="16"/>
          <tpl fld="2" item="44"/>
          <tpl hier="9" item="1"/>
          <tpl hier="11" item="4"/>
          <tpl hier="12" item="7"/>
          <tpl fld="4" item="0"/>
        </tpls>
      </m>
      <m>
        <tpls c="8">
          <tpl hier="1" item="6"/>
          <tpl hier="4" item="8"/>
          <tpl fld="3" item="3"/>
          <tpl fld="2" item="44"/>
          <tpl hier="9" item="1"/>
          <tpl hier="11" item="4"/>
          <tpl hier="12" item="7"/>
          <tpl fld="4" item="0"/>
        </tpls>
      </m>
      <m>
        <tpls c="8">
          <tpl hier="1" item="6"/>
          <tpl hier="4" item="8"/>
          <tpl fld="3" item="49"/>
          <tpl fld="2" item="44"/>
          <tpl hier="9" item="1"/>
          <tpl hier="11" item="4"/>
          <tpl hier="12" item="7"/>
          <tpl fld="4" item="0"/>
        </tpls>
      </m>
      <m>
        <tpls c="8">
          <tpl hier="1" item="6"/>
          <tpl hier="4" item="8"/>
          <tpl fld="3" item="26"/>
          <tpl fld="2" item="34"/>
          <tpl hier="9" item="1"/>
          <tpl hier="11" item="4"/>
          <tpl hier="12" item="7"/>
          <tpl fld="4" item="0"/>
        </tpls>
      </m>
      <m>
        <tpls c="8">
          <tpl hier="1" item="6"/>
          <tpl hier="4" item="8"/>
          <tpl fld="3" item="3"/>
          <tpl fld="2" item="34"/>
          <tpl hier="9" item="1"/>
          <tpl hier="11" item="4"/>
          <tpl hier="12" item="7"/>
          <tpl fld="4" item="0"/>
        </tpls>
      </m>
      <m>
        <tpls c="8">
          <tpl hier="1" item="6"/>
          <tpl hier="4" item="8"/>
          <tpl fld="3" item="29"/>
          <tpl fld="2" item="34"/>
          <tpl hier="9" item="1"/>
          <tpl hier="11" item="4"/>
          <tpl hier="12" item="7"/>
          <tpl fld="4" item="0"/>
        </tpls>
      </m>
      <m>
        <tpls c="8">
          <tpl hier="1" item="6"/>
          <tpl hier="4" item="8"/>
          <tpl fld="3" item="20"/>
          <tpl fld="2" item="64"/>
          <tpl hier="9" item="1"/>
          <tpl hier="11" item="4"/>
          <tpl hier="12" item="7"/>
          <tpl fld="4" item="0"/>
        </tpls>
      </m>
      <m>
        <tpls c="8">
          <tpl hier="1" item="6"/>
          <tpl hier="4" item="8"/>
          <tpl fld="3" item="2"/>
          <tpl fld="2" item="64"/>
          <tpl hier="9" item="1"/>
          <tpl hier="11" item="4"/>
          <tpl hier="12" item="7"/>
          <tpl fld="4" item="0"/>
        </tpls>
      </m>
      <m>
        <tpls c="8">
          <tpl hier="1" item="6"/>
          <tpl hier="4" item="8"/>
          <tpl fld="3" item="46"/>
          <tpl fld="2" item="33"/>
          <tpl hier="9" item="1"/>
          <tpl hier="11" item="4"/>
          <tpl hier="12" item="7"/>
          <tpl fld="4" item="0"/>
        </tpls>
      </m>
      <m>
        <tpls c="8">
          <tpl hier="1" item="6"/>
          <tpl hier="4" item="8"/>
          <tpl fld="3" item="48"/>
          <tpl fld="2" item="43"/>
          <tpl hier="9" item="1"/>
          <tpl hier="11" item="4"/>
          <tpl hier="12" item="7"/>
          <tpl fld="4" item="0"/>
        </tpls>
      </m>
      <m>
        <tpls c="8">
          <tpl hier="1" item="6"/>
          <tpl hier="4" item="8"/>
          <tpl fld="3" item="36"/>
          <tpl fld="2" item="22"/>
          <tpl hier="9" item="1"/>
          <tpl hier="11" item="4"/>
          <tpl hier="12" item="7"/>
          <tpl fld="4" item="0"/>
        </tpls>
      </m>
      <m>
        <tpls c="8">
          <tpl hier="1" item="6"/>
          <tpl hier="4" item="8"/>
          <tpl fld="3" item="14"/>
          <tpl fld="2" item="21"/>
          <tpl hier="9" item="1"/>
          <tpl hier="11" item="4"/>
          <tpl hier="12" item="7"/>
          <tpl fld="4" item="0"/>
        </tpls>
      </m>
      <m>
        <tpls c="8">
          <tpl hier="1" item="6"/>
          <tpl hier="4" item="8"/>
          <tpl fld="3" item="4"/>
          <tpl fld="2" item="39"/>
          <tpl hier="9" item="1"/>
          <tpl hier="11" item="4"/>
          <tpl hier="12" item="7"/>
          <tpl fld="4" item="0"/>
        </tpls>
      </m>
      <m>
        <tpls c="8">
          <tpl hier="1" item="6"/>
          <tpl hier="4" item="8"/>
          <tpl fld="3" item="37"/>
          <tpl fld="2" item="31"/>
          <tpl hier="9" item="1"/>
          <tpl hier="11" item="4"/>
          <tpl hier="12" item="7"/>
          <tpl fld="4" item="0"/>
        </tpls>
      </m>
      <m>
        <tpls c="8">
          <tpl hier="1" item="6"/>
          <tpl hier="4" item="8"/>
          <tpl fld="3" item="10"/>
          <tpl fld="2" item="27"/>
          <tpl hier="9" item="1"/>
          <tpl hier="11" item="4"/>
          <tpl hier="12" item="7"/>
          <tpl fld="4" item="0"/>
        </tpls>
      </m>
      <m>
        <tpls c="8">
          <tpl hier="1" item="6"/>
          <tpl hier="4" item="8"/>
          <tpl fld="3" item="20"/>
          <tpl fld="2" item="24"/>
          <tpl hier="9" item="1"/>
          <tpl hier="11" item="4"/>
          <tpl hier="12" item="7"/>
          <tpl fld="4" item="0"/>
        </tpls>
      </m>
      <m>
        <tpls c="8">
          <tpl hier="1" item="6"/>
          <tpl hier="4" item="8"/>
          <tpl fld="3" item="31"/>
          <tpl fld="2" item="13"/>
          <tpl hier="9" item="1"/>
          <tpl hier="11" item="4"/>
          <tpl hier="12" item="7"/>
          <tpl fld="4" item="0"/>
        </tpls>
      </m>
      <m>
        <tpls c="8">
          <tpl hier="1" item="6"/>
          <tpl hier="4" item="8"/>
          <tpl fld="3" item="58"/>
          <tpl fld="2" item="30"/>
          <tpl hier="9" item="1"/>
          <tpl hier="11" item="4"/>
          <tpl hier="12" item="7"/>
          <tpl fld="4" item="0"/>
        </tpls>
      </m>
      <m>
        <tpls c="8">
          <tpl hier="1" item="6"/>
          <tpl hier="4" item="8"/>
          <tpl fld="3" item="28"/>
          <tpl fld="2" item="10"/>
          <tpl hier="9" item="1"/>
          <tpl hier="11" item="4"/>
          <tpl hier="12" item="7"/>
          <tpl fld="4" item="0"/>
        </tpls>
      </m>
      <m>
        <tpls c="8">
          <tpl hier="1" item="6"/>
          <tpl hier="4" item="8"/>
          <tpl fld="3" item="25"/>
          <tpl fld="2" item="20"/>
          <tpl hier="9" item="1"/>
          <tpl hier="11" item="4"/>
          <tpl hier="12" item="7"/>
          <tpl fld="4" item="0"/>
        </tpls>
      </m>
      <m>
        <tpls c="8">
          <tpl hier="1" item="6"/>
          <tpl hier="4" item="8"/>
          <tpl fld="3" item="3"/>
          <tpl fld="2" item="15"/>
          <tpl hier="9" item="1"/>
          <tpl hier="11" item="4"/>
          <tpl hier="12" item="7"/>
          <tpl fld="4" item="0"/>
        </tpls>
      </m>
      <m>
        <tpls c="8">
          <tpl hier="1" item="6"/>
          <tpl hier="4" item="8"/>
          <tpl fld="3" item="15"/>
          <tpl fld="2" item="57"/>
          <tpl hier="9" item="1"/>
          <tpl hier="11" item="4"/>
          <tpl hier="12" item="7"/>
          <tpl fld="4" item="0"/>
        </tpls>
      </m>
      <m>
        <tpls c="8">
          <tpl hier="1" item="6"/>
          <tpl hier="4" item="8"/>
          <tpl fld="3" item="14"/>
          <tpl fld="2" item="57"/>
          <tpl hier="9" item="1"/>
          <tpl hier="11" item="4"/>
          <tpl hier="12" item="7"/>
          <tpl fld="4" item="0"/>
        </tpls>
      </m>
      <m>
        <tpls c="8">
          <tpl hier="1" item="6"/>
          <tpl hier="4" item="8"/>
          <tpl fld="3" item="13"/>
          <tpl fld="2" item="57"/>
          <tpl hier="9" item="1"/>
          <tpl hier="11" item="4"/>
          <tpl hier="12" item="7"/>
          <tpl fld="4" item="0"/>
        </tpls>
      </m>
      <m>
        <tpls c="8">
          <tpl hier="1" item="6"/>
          <tpl hier="4" item="8"/>
          <tpl fld="3" item="4"/>
          <tpl fld="2" item="61"/>
          <tpl hier="9" item="1"/>
          <tpl hier="11" item="4"/>
          <tpl hier="12" item="7"/>
          <tpl fld="4" item="0"/>
        </tpls>
      </m>
      <m>
        <tpls c="8">
          <tpl hier="1" item="6"/>
          <tpl hier="4" item="8"/>
          <tpl fld="3" item="58"/>
          <tpl fld="2" item="61"/>
          <tpl hier="9" item="1"/>
          <tpl hier="11" item="4"/>
          <tpl hier="12" item="7"/>
          <tpl fld="4" item="0"/>
        </tpls>
      </m>
      <m>
        <tpls c="8">
          <tpl hier="1" item="6"/>
          <tpl hier="4" item="8"/>
          <tpl fld="3" item="2"/>
          <tpl fld="2" item="61"/>
          <tpl hier="9" item="1"/>
          <tpl hier="11" item="4"/>
          <tpl hier="12" item="7"/>
          <tpl fld="4" item="0"/>
        </tpls>
      </m>
      <m>
        <tpls c="8">
          <tpl hier="1" item="6"/>
          <tpl hier="4" item="8"/>
          <tpl fld="3" item="54"/>
          <tpl fld="2" item="79"/>
          <tpl hier="9" item="1"/>
          <tpl hier="11" item="4"/>
          <tpl hier="12" item="7"/>
          <tpl fld="4" item="0"/>
        </tpls>
      </m>
      <m>
        <tpls c="8">
          <tpl hier="1" item="6"/>
          <tpl hier="4" item="8"/>
          <tpl fld="3" item="53"/>
          <tpl fld="2" item="79"/>
          <tpl hier="9" item="1"/>
          <tpl hier="11" item="4"/>
          <tpl hier="12" item="7"/>
          <tpl fld="4" item="0"/>
        </tpls>
      </m>
      <m>
        <tpls c="8">
          <tpl hier="1" item="6"/>
          <tpl hier="4" item="8"/>
          <tpl fld="3" item="52"/>
          <tpl fld="2" item="79"/>
          <tpl hier="9" item="1"/>
          <tpl hier="11" item="4"/>
          <tpl hier="12" item="7"/>
          <tpl fld="4" item="0"/>
        </tpls>
      </m>
      <m>
        <tpls c="8">
          <tpl hier="1" item="6"/>
          <tpl hier="4" item="8"/>
          <tpl fld="3" item="48"/>
          <tpl fld="2" item="46"/>
          <tpl hier="9" item="1"/>
          <tpl hier="11" item="4"/>
          <tpl hier="12" item="7"/>
          <tpl fld="4" item="0"/>
        </tpls>
      </m>
      <m>
        <tpls c="8">
          <tpl hier="1" item="6"/>
          <tpl hier="4" item="8"/>
          <tpl fld="3" item="46"/>
          <tpl fld="2" item="46"/>
          <tpl hier="9" item="1"/>
          <tpl hier="11" item="4"/>
          <tpl hier="12" item="7"/>
          <tpl fld="4" item="0"/>
        </tpls>
      </m>
      <m>
        <tpls c="8">
          <tpl hier="1" item="6"/>
          <tpl hier="4" item="8"/>
          <tpl fld="3" item="45"/>
          <tpl fld="2" item="46"/>
          <tpl hier="9" item="1"/>
          <tpl hier="11" item="4"/>
          <tpl hier="12" item="7"/>
          <tpl fld="4" item="0"/>
        </tpls>
      </m>
      <m>
        <tpls c="8">
          <tpl hier="1" item="6"/>
          <tpl hier="4" item="8"/>
          <tpl fld="3" item="47"/>
          <tpl fld="2" item="46"/>
          <tpl hier="9" item="1"/>
          <tpl hier="11" item="4"/>
          <tpl hier="12" item="7"/>
          <tpl fld="4" item="0"/>
        </tpls>
      </m>
      <m>
        <tpls c="8">
          <tpl hier="1" item="6"/>
          <tpl hier="4" item="8"/>
          <tpl fld="3" item="34"/>
          <tpl fld="2" item="51"/>
          <tpl hier="9" item="1"/>
          <tpl hier="11" item="4"/>
          <tpl hier="12" item="7"/>
          <tpl fld="4" item="0"/>
        </tpls>
      </m>
      <m>
        <tpls c="8">
          <tpl hier="1" item="6"/>
          <tpl hier="4" item="8"/>
          <tpl fld="3" item="36"/>
          <tpl fld="2" item="51"/>
          <tpl hier="9" item="1"/>
          <tpl hier="11" item="4"/>
          <tpl hier="12" item="7"/>
          <tpl fld="4" item="0"/>
        </tpls>
      </m>
      <m>
        <tpls c="8">
          <tpl hier="1" item="6"/>
          <tpl hier="4" item="8"/>
          <tpl fld="3" item="27"/>
          <tpl fld="2" item="51"/>
          <tpl hier="9" item="1"/>
          <tpl hier="11" item="4"/>
          <tpl hier="12" item="7"/>
          <tpl fld="4" item="0"/>
        </tpls>
      </m>
      <m>
        <tpls c="8">
          <tpl hier="1" item="6"/>
          <tpl hier="4" item="8"/>
          <tpl fld="3" item="33"/>
          <tpl fld="2" item="51"/>
          <tpl hier="9" item="1"/>
          <tpl hier="11" item="4"/>
          <tpl hier="12" item="7"/>
          <tpl fld="4" item="0"/>
        </tpls>
      </m>
      <m>
        <tpls c="8">
          <tpl hier="1" item="6"/>
          <tpl hier="4" item="8"/>
          <tpl fld="3" item="57"/>
          <tpl fld="1" item="1"/>
          <tpl hier="9" item="1"/>
          <tpl hier="11" item="4"/>
          <tpl hier="12" item="7"/>
          <tpl fld="4" item="0"/>
        </tpls>
      </m>
      <m>
        <tpls c="8">
          <tpl hier="1" item="6"/>
          <tpl hier="4" item="8"/>
          <tpl fld="3" item="3"/>
          <tpl fld="1" item="1"/>
          <tpl hier="9" item="1"/>
          <tpl hier="11" item="4"/>
          <tpl hier="12" item="7"/>
          <tpl fld="4" item="0"/>
        </tpls>
      </m>
      <m>
        <tpls c="8">
          <tpl hier="1" item="6"/>
          <tpl hier="4" item="8"/>
          <tpl fld="3" item="1"/>
          <tpl fld="1" item="1"/>
          <tpl hier="9" item="1"/>
          <tpl hier="11" item="4"/>
          <tpl hier="12" item="7"/>
          <tpl fld="4" item="0"/>
        </tpls>
      </m>
      <m>
        <tpls c="8">
          <tpl hier="1" item="6"/>
          <tpl hier="4" item="8"/>
          <tpl fld="3" item="20"/>
          <tpl fld="2" item="58"/>
          <tpl hier="9" item="1"/>
          <tpl hier="11" item="4"/>
          <tpl hier="12" item="7"/>
          <tpl fld="4" item="0"/>
        </tpls>
      </m>
      <m>
        <tpls c="8">
          <tpl hier="1" item="6"/>
          <tpl hier="4" item="8"/>
          <tpl fld="3" item="51"/>
          <tpl fld="2" item="58"/>
          <tpl hier="9" item="1"/>
          <tpl hier="11" item="4"/>
          <tpl hier="12" item="7"/>
          <tpl fld="4" item="0"/>
        </tpls>
      </m>
      <m>
        <tpls c="8">
          <tpl hier="1" item="6"/>
          <tpl hier="4" item="8"/>
          <tpl fld="3" item="38"/>
          <tpl fld="2" item="58"/>
          <tpl hier="9" item="1"/>
          <tpl hier="11" item="4"/>
          <tpl hier="12" item="7"/>
          <tpl fld="4" item="0"/>
        </tpls>
      </m>
      <m>
        <tpls c="8">
          <tpl hier="1" item="6"/>
          <tpl hier="4" item="8"/>
          <tpl fld="3" item="44"/>
          <tpl fld="2" item="63"/>
          <tpl hier="9" item="1"/>
          <tpl hier="11" item="4"/>
          <tpl hier="12" item="7"/>
          <tpl fld="4" item="0"/>
        </tpls>
      </m>
      <m>
        <tpls c="8">
          <tpl hier="1" item="6"/>
          <tpl hier="4" item="8"/>
          <tpl fld="3" item="43"/>
          <tpl fld="2" item="63"/>
          <tpl hier="9" item="1"/>
          <tpl hier="11" item="4"/>
          <tpl hier="12" item="7"/>
          <tpl fld="4" item="0"/>
        </tpls>
      </m>
      <m>
        <tpls c="8">
          <tpl hier="1" item="6"/>
          <tpl hier="4" item="8"/>
          <tpl fld="3" item="42"/>
          <tpl fld="2" item="63"/>
          <tpl hier="9" item="1"/>
          <tpl hier="11" item="4"/>
          <tpl hier="12" item="7"/>
          <tpl fld="4" item="0"/>
        </tpls>
      </m>
      <m>
        <tpls c="8">
          <tpl hier="1" item="6"/>
          <tpl hier="4" item="8"/>
          <tpl fld="3" item="41"/>
          <tpl fld="2" item="63"/>
          <tpl hier="9" item="1"/>
          <tpl hier="11" item="4"/>
          <tpl hier="12" item="7"/>
          <tpl fld="4" item="0"/>
        </tpls>
      </m>
      <m>
        <tpls c="8">
          <tpl hier="1" item="6"/>
          <tpl hier="4" item="8"/>
          <tpl fld="3" item="32"/>
          <tpl fld="2" item="82"/>
          <tpl hier="9" item="1"/>
          <tpl hier="11" item="4"/>
          <tpl hier="12" item="7"/>
          <tpl fld="4" item="0"/>
        </tpls>
      </m>
      <m>
        <tpls c="8">
          <tpl hier="1" item="6"/>
          <tpl hier="4" item="8"/>
          <tpl fld="3" item="31"/>
          <tpl fld="2" item="82"/>
          <tpl hier="9" item="1"/>
          <tpl hier="11" item="4"/>
          <tpl hier="12" item="7"/>
          <tpl fld="4" item="0"/>
        </tpls>
      </m>
      <m>
        <tpls c="8">
          <tpl hier="1" item="6"/>
          <tpl hier="4" item="8"/>
          <tpl fld="3" item="30"/>
          <tpl fld="2" item="82"/>
          <tpl hier="9" item="1"/>
          <tpl hier="11" item="4"/>
          <tpl hier="12" item="7"/>
          <tpl fld="4" item="0"/>
        </tpls>
      </m>
      <m>
        <tpls c="8">
          <tpl hier="1" item="6"/>
          <tpl hier="4" item="8"/>
          <tpl fld="3" item="29"/>
          <tpl fld="2" item="82"/>
          <tpl hier="9" item="1"/>
          <tpl hier="11" item="4"/>
          <tpl hier="12" item="7"/>
          <tpl fld="4" item="0"/>
        </tpls>
      </m>
      <m>
        <tpls c="8">
          <tpl hier="1" item="6"/>
          <tpl hier="4" item="8"/>
          <tpl fld="3" item="16"/>
          <tpl fld="2" item="47"/>
          <tpl hier="9" item="1"/>
          <tpl hier="11" item="4"/>
          <tpl hier="12" item="7"/>
          <tpl fld="4" item="0"/>
        </tpls>
      </m>
      <m>
        <tpls c="8">
          <tpl hier="1" item="6"/>
          <tpl hier="4" item="8"/>
          <tpl fld="3" item="15"/>
          <tpl fld="2" item="47"/>
          <tpl hier="9" item="1"/>
          <tpl hier="11" item="4"/>
          <tpl hier="12" item="7"/>
          <tpl fld="4" item="0"/>
        </tpls>
      </m>
      <m>
        <tpls c="8">
          <tpl hier="1" item="6"/>
          <tpl hier="4" item="8"/>
          <tpl fld="3" item="14"/>
          <tpl fld="2" item="47"/>
          <tpl hier="9" item="1"/>
          <tpl hier="11" item="4"/>
          <tpl hier="12" item="7"/>
          <tpl fld="4" item="0"/>
        </tpls>
      </m>
      <m>
        <tpls c="8">
          <tpl hier="1" item="6"/>
          <tpl hier="4" item="8"/>
          <tpl fld="3" item="13"/>
          <tpl fld="2" item="47"/>
          <tpl hier="9" item="1"/>
          <tpl hier="11" item="4"/>
          <tpl hier="12" item="7"/>
          <tpl fld="4" item="0"/>
        </tpls>
      </m>
      <m>
        <tpls c="8">
          <tpl hier="1" item="6"/>
          <tpl hier="4" item="8"/>
          <tpl fld="3" item="4"/>
          <tpl fld="2" item="52"/>
          <tpl hier="9" item="1"/>
          <tpl hier="11" item="4"/>
          <tpl hier="12" item="7"/>
          <tpl fld="4" item="0"/>
        </tpls>
      </m>
      <m>
        <tpls c="8">
          <tpl hier="1" item="6"/>
          <tpl hier="4" item="8"/>
          <tpl fld="3" item="58"/>
          <tpl fld="2" item="52"/>
          <tpl hier="9" item="1"/>
          <tpl hier="11" item="4"/>
          <tpl hier="12" item="7"/>
          <tpl fld="4" item="0"/>
        </tpls>
      </m>
      <m>
        <tpls c="8">
          <tpl hier="1" item="6"/>
          <tpl hier="4" item="8"/>
          <tpl fld="3" item="2"/>
          <tpl fld="2" item="52"/>
          <tpl hier="9" item="1"/>
          <tpl hier="11" item="4"/>
          <tpl hier="12" item="7"/>
          <tpl fld="4" item="0"/>
        </tpls>
      </m>
      <m>
        <tpls c="8">
          <tpl hier="1" item="6"/>
          <tpl hier="4" item="8"/>
          <tpl fld="3" item="54"/>
          <tpl fld="2" item="56"/>
          <tpl hier="9" item="1"/>
          <tpl hier="11" item="4"/>
          <tpl hier="12" item="7"/>
          <tpl fld="4" item="0"/>
        </tpls>
      </m>
      <m>
        <tpls c="8">
          <tpl hier="1" item="6"/>
          <tpl hier="4" item="8"/>
          <tpl fld="3" item="53"/>
          <tpl fld="2" item="56"/>
          <tpl hier="9" item="1"/>
          <tpl hier="11" item="4"/>
          <tpl hier="12" item="7"/>
          <tpl fld="4" item="0"/>
        </tpls>
      </m>
      <m>
        <tpls c="8">
          <tpl hier="1" item="6"/>
          <tpl hier="4" item="8"/>
          <tpl fld="3" item="52"/>
          <tpl fld="2" item="56"/>
          <tpl hier="9" item="1"/>
          <tpl hier="11" item="4"/>
          <tpl hier="12" item="7"/>
          <tpl fld="4" item="0"/>
        </tpls>
      </m>
      <m>
        <tpls c="8">
          <tpl hier="1" item="6"/>
          <tpl hier="4" item="8"/>
          <tpl fld="3" item="48"/>
          <tpl fld="2" item="60"/>
          <tpl hier="9" item="1"/>
          <tpl hier="11" item="4"/>
          <tpl hier="12" item="7"/>
          <tpl fld="4" item="0"/>
        </tpls>
      </m>
      <m>
        <tpls c="8">
          <tpl hier="1" item="6"/>
          <tpl hier="4" item="8"/>
          <tpl fld="3" item="46"/>
          <tpl fld="2" item="60"/>
          <tpl hier="9" item="1"/>
          <tpl hier="11" item="4"/>
          <tpl hier="12" item="7"/>
          <tpl fld="4" item="0"/>
        </tpls>
      </m>
      <m>
        <tpls c="8">
          <tpl hier="1" item="6"/>
          <tpl hier="4" item="8"/>
          <tpl fld="3" item="45"/>
          <tpl fld="2" item="60"/>
          <tpl hier="9" item="1"/>
          <tpl hier="11" item="4"/>
          <tpl hier="12" item="7"/>
          <tpl fld="4" item="0"/>
        </tpls>
      </m>
      <m>
        <tpls c="8">
          <tpl hier="1" item="6"/>
          <tpl hier="4" item="8"/>
          <tpl fld="3" item="47"/>
          <tpl fld="2" item="60"/>
          <tpl hier="9" item="1"/>
          <tpl hier="11" item="4"/>
          <tpl hier="12" item="7"/>
          <tpl fld="4" item="0"/>
        </tpls>
      </m>
      <m>
        <tpls c="8">
          <tpl hier="1" item="6"/>
          <tpl hier="4" item="8"/>
          <tpl fld="3" item="34"/>
          <tpl fld="2" item="55"/>
          <tpl hier="9" item="1"/>
          <tpl hier="11" item="4"/>
          <tpl hier="12" item="7"/>
          <tpl fld="4" item="0"/>
        </tpls>
      </m>
      <m>
        <tpls c="8">
          <tpl hier="1" item="6"/>
          <tpl hier="4" item="8"/>
          <tpl fld="3" item="36"/>
          <tpl fld="2" item="55"/>
          <tpl hier="9" item="1"/>
          <tpl hier="11" item="4"/>
          <tpl hier="12" item="7"/>
          <tpl fld="4" item="0"/>
        </tpls>
      </m>
      <m>
        <tpls c="8">
          <tpl hier="1" item="6"/>
          <tpl hier="4" item="8"/>
          <tpl fld="3" item="27"/>
          <tpl fld="2" item="55"/>
          <tpl hier="9" item="1"/>
          <tpl hier="11" item="4"/>
          <tpl hier="12" item="7"/>
          <tpl fld="4" item="0"/>
        </tpls>
      </m>
      <m>
        <tpls c="8">
          <tpl hier="1" item="6"/>
          <tpl hier="4" item="8"/>
          <tpl fld="3" item="33"/>
          <tpl fld="2" item="55"/>
          <tpl hier="9" item="1"/>
          <tpl hier="11" item="4"/>
          <tpl hier="12" item="7"/>
          <tpl fld="4" item="0"/>
        </tpls>
      </m>
      <m>
        <tpls c="8">
          <tpl hier="1" item="6"/>
          <tpl hier="4" item="8"/>
          <tpl fld="3" item="18"/>
          <tpl fld="2" item="42"/>
          <tpl hier="9" item="1"/>
          <tpl hier="11" item="4"/>
          <tpl hier="12" item="7"/>
          <tpl fld="4" item="0"/>
        </tpls>
      </m>
      <m>
        <tpls c="8">
          <tpl hier="1" item="6"/>
          <tpl hier="4" item="8"/>
          <tpl fld="3" item="22"/>
          <tpl fld="2" item="42"/>
          <tpl hier="9" item="1"/>
          <tpl hier="11" item="4"/>
          <tpl hier="12" item="7"/>
          <tpl fld="4" item="0"/>
        </tpls>
      </m>
      <m>
        <tpls c="8">
          <tpl hier="1" item="6"/>
          <tpl hier="4" item="8"/>
          <tpl fld="3" item="17"/>
          <tpl fld="2" item="42"/>
          <tpl hier="9" item="1"/>
          <tpl hier="11" item="4"/>
          <tpl hier="12" item="7"/>
          <tpl fld="4" item="0"/>
        </tpls>
      </m>
      <m>
        <tpls c="8">
          <tpl hier="1" item="6"/>
          <tpl hier="4" item="8"/>
          <tpl fld="3" item="21"/>
          <tpl fld="2" item="42"/>
          <tpl hier="9" item="1"/>
          <tpl hier="11" item="4"/>
          <tpl hier="12" item="7"/>
          <tpl fld="4" item="0"/>
        </tpls>
      </m>
      <m>
        <tpls c="8">
          <tpl hier="1" item="6"/>
          <tpl hier="4" item="8"/>
          <tpl fld="3" item="8"/>
          <tpl fld="2" item="62"/>
          <tpl hier="9" item="1"/>
          <tpl hier="11" item="4"/>
          <tpl hier="12" item="7"/>
          <tpl fld="4" item="0"/>
        </tpls>
      </m>
      <m>
        <tpls c="8">
          <tpl hier="1" item="6"/>
          <tpl hier="4" item="8"/>
          <tpl fld="3" item="7"/>
          <tpl fld="2" item="62"/>
          <tpl hier="9" item="1"/>
          <tpl hier="11" item="4"/>
          <tpl hier="12" item="7"/>
          <tpl fld="4" item="0"/>
        </tpls>
      </m>
      <m>
        <tpls c="8">
          <tpl hier="1" item="6"/>
          <tpl hier="4" item="8"/>
          <tpl fld="3" item="6"/>
          <tpl fld="2" item="62"/>
          <tpl hier="9" item="1"/>
          <tpl hier="11" item="4"/>
          <tpl hier="12" item="7"/>
          <tpl fld="4" item="0"/>
        </tpls>
      </m>
      <m>
        <tpls c="8">
          <tpl hier="1" item="6"/>
          <tpl hier="4" item="8"/>
          <tpl fld="3" item="5"/>
          <tpl fld="2" item="62"/>
          <tpl hier="9" item="1"/>
          <tpl hier="11" item="4"/>
          <tpl hier="12" item="7"/>
          <tpl fld="4" item="0"/>
        </tpls>
      </m>
      <m>
        <tpls c="8">
          <tpl hier="1" item="6"/>
          <tpl hier="4" item="8"/>
          <tpl fld="3" item="56"/>
          <tpl fld="2" item="77"/>
          <tpl hier="9" item="1"/>
          <tpl hier="11" item="4"/>
          <tpl hier="12" item="7"/>
          <tpl fld="4" item="0"/>
        </tpls>
      </m>
      <m>
        <tpls c="8">
          <tpl hier="1" item="6"/>
          <tpl hier="4" item="8"/>
          <tpl fld="3" item="0"/>
          <tpl fld="2" item="77"/>
          <tpl hier="9" item="1"/>
          <tpl hier="11" item="4"/>
          <tpl hier="12" item="7"/>
          <tpl fld="4" item="0"/>
        </tpls>
      </m>
      <m>
        <tpls c="8">
          <tpl hier="1" item="6"/>
          <tpl hier="4" item="8"/>
          <tpl fld="3" item="55"/>
          <tpl fld="2" item="77"/>
          <tpl hier="9" item="1"/>
          <tpl hier="11" item="4"/>
          <tpl hier="12" item="7"/>
          <tpl fld="4" item="0"/>
        </tpls>
      </m>
      <m>
        <tpls c="8">
          <tpl hier="1" item="6"/>
          <tpl hier="4" item="8"/>
          <tpl fld="3" item="35"/>
          <tpl fld="2" item="28"/>
          <tpl hier="9" item="1"/>
          <tpl hier="11" item="4"/>
          <tpl hier="12" item="7"/>
          <tpl fld="4" item="0"/>
        </tpls>
      </m>
      <m>
        <tpls c="8">
          <tpl hier="1" item="6"/>
          <tpl hier="4" item="8"/>
          <tpl fld="3" item="40"/>
          <tpl fld="2" item="28"/>
          <tpl hier="9" item="1"/>
          <tpl hier="11" item="4"/>
          <tpl hier="12" item="7"/>
          <tpl fld="4" item="0"/>
        </tpls>
      </m>
      <m>
        <tpls c="8">
          <tpl hier="1" item="6"/>
          <tpl hier="4" item="8"/>
          <tpl fld="3" item="50"/>
          <tpl fld="2" item="28"/>
          <tpl hier="9" item="1"/>
          <tpl hier="11" item="4"/>
          <tpl hier="12" item="7"/>
          <tpl fld="4" item="0"/>
        </tpls>
      </m>
      <m>
        <tpls c="8">
          <tpl hier="1" item="6"/>
          <tpl hier="4" item="8"/>
          <tpl fld="3" item="49"/>
          <tpl fld="2" item="28"/>
          <tpl hier="9" item="1"/>
          <tpl hier="11" item="4"/>
          <tpl hier="12" item="7"/>
          <tpl fld="4" item="0"/>
        </tpls>
      </m>
      <m>
        <tpls c="8">
          <tpl hier="1" item="6"/>
          <tpl hier="4" item="8"/>
          <tpl fld="3" item="37"/>
          <tpl fld="2" item="35"/>
          <tpl hier="9" item="1"/>
          <tpl hier="11" item="4"/>
          <tpl hier="12" item="7"/>
          <tpl fld="4" item="0"/>
        </tpls>
      </m>
      <m>
        <tpls c="8">
          <tpl hier="1" item="6"/>
          <tpl hier="4" item="8"/>
          <tpl fld="3" item="39"/>
          <tpl fld="2" item="35"/>
          <tpl hier="9" item="1"/>
          <tpl hier="11" item="4"/>
          <tpl hier="12" item="7"/>
          <tpl fld="4" item="0"/>
        </tpls>
      </m>
      <m>
        <tpls c="8">
          <tpl hier="1" item="6"/>
          <tpl hier="4" item="8"/>
          <tpl fld="3" item="28"/>
          <tpl fld="2" item="35"/>
          <tpl hier="9" item="1"/>
          <tpl hier="11" item="4"/>
          <tpl hier="12" item="7"/>
          <tpl fld="4" item="0"/>
        </tpls>
      </m>
      <m>
        <tpls c="8">
          <tpl hier="1" item="6"/>
          <tpl hier="4" item="8"/>
          <tpl fld="3" item="19"/>
          <tpl fld="2" item="35"/>
          <tpl hier="9" item="1"/>
          <tpl hier="11" item="4"/>
          <tpl hier="12" item="7"/>
          <tpl fld="4" item="0"/>
        </tpls>
      </m>
      <m>
        <tpls c="8">
          <tpl hier="1" item="6"/>
          <tpl hier="4" item="8"/>
          <tpl fld="3" item="26"/>
          <tpl fld="2" item="40"/>
          <tpl hier="9" item="1"/>
          <tpl hier="11" item="4"/>
          <tpl hier="12" item="7"/>
          <tpl fld="4" item="0"/>
        </tpls>
      </m>
      <m>
        <tpls c="8">
          <tpl hier="1" item="6"/>
          <tpl hier="4" item="8"/>
          <tpl fld="3" item="25"/>
          <tpl fld="2" item="40"/>
          <tpl hier="9" item="1"/>
          <tpl hier="11" item="4"/>
          <tpl hier="12" item="7"/>
          <tpl fld="4" item="0"/>
        </tpls>
      </m>
      <m>
        <tpls c="8">
          <tpl hier="1" item="6"/>
          <tpl hier="4" item="8"/>
          <tpl fld="3" item="24"/>
          <tpl fld="2" item="40"/>
          <tpl hier="9" item="1"/>
          <tpl hier="11" item="4"/>
          <tpl hier="12" item="7"/>
          <tpl fld="4" item="0"/>
        </tpls>
      </m>
      <m>
        <tpls c="8">
          <tpl hier="1" item="6"/>
          <tpl hier="4" item="8"/>
          <tpl fld="3" item="23"/>
          <tpl fld="2" item="40"/>
          <tpl hier="9" item="1"/>
          <tpl hier="11" item="4"/>
          <tpl hier="12" item="7"/>
          <tpl fld="4" item="0"/>
        </tpls>
      </m>
      <m>
        <tpls c="8">
          <tpl hier="1" item="6"/>
          <tpl hier="4" item="8"/>
          <tpl fld="3" item="10"/>
          <tpl fld="2" item="54"/>
          <tpl hier="9" item="1"/>
          <tpl hier="11" item="4"/>
          <tpl hier="12" item="7"/>
          <tpl fld="4" item="0"/>
        </tpls>
      </m>
      <m>
        <tpls c="8">
          <tpl hier="1" item="6"/>
          <tpl hier="4" item="8"/>
          <tpl fld="3" item="12"/>
          <tpl fld="2" item="54"/>
          <tpl hier="9" item="1"/>
          <tpl hier="11" item="4"/>
          <tpl hier="12" item="7"/>
          <tpl fld="4" item="0"/>
        </tpls>
      </m>
      <m>
        <tpls c="8">
          <tpl hier="1" item="6"/>
          <tpl hier="4" item="8"/>
          <tpl fld="3" item="11"/>
          <tpl fld="2" item="54"/>
          <tpl hier="9" item="1"/>
          <tpl hier="11" item="4"/>
          <tpl hier="12" item="7"/>
          <tpl fld="4" item="0"/>
        </tpls>
      </m>
      <m>
        <tpls c="8">
          <tpl hier="1" item="6"/>
          <tpl hier="4" item="8"/>
          <tpl fld="3" item="9"/>
          <tpl fld="2" item="54"/>
          <tpl hier="9" item="1"/>
          <tpl hier="11" item="4"/>
          <tpl hier="12" item="7"/>
          <tpl fld="4" item="0"/>
        </tpls>
      </m>
      <m>
        <tpls c="8">
          <tpl hier="1" item="6"/>
          <tpl hier="4" item="8"/>
          <tpl fld="3" item="57"/>
          <tpl fld="2" item="59"/>
          <tpl hier="9" item="1"/>
          <tpl hier="11" item="4"/>
          <tpl hier="12" item="7"/>
          <tpl fld="4" item="0"/>
        </tpls>
      </m>
      <m>
        <tpls c="8">
          <tpl hier="1" item="6"/>
          <tpl hier="4" item="8"/>
          <tpl fld="3" item="3"/>
          <tpl fld="2" item="59"/>
          <tpl hier="9" item="1"/>
          <tpl hier="11" item="4"/>
          <tpl hier="12" item="7"/>
          <tpl fld="4" item="0"/>
        </tpls>
      </m>
      <m>
        <tpls c="8">
          <tpl hier="1" item="6"/>
          <tpl hier="4" item="8"/>
          <tpl fld="3" item="52"/>
          <tpl fld="2" item="59"/>
          <tpl hier="9" item="1"/>
          <tpl hier="11" item="4"/>
          <tpl hier="12" item="7"/>
          <tpl fld="4" item="0"/>
        </tpls>
      </m>
      <m>
        <tpls c="8">
          <tpl hier="1" item="6"/>
          <tpl hier="4" item="8"/>
          <tpl fld="3" item="34"/>
          <tpl fld="2" item="65"/>
          <tpl hier="9" item="1"/>
          <tpl hier="11" item="4"/>
          <tpl hier="12" item="7"/>
          <tpl fld="4" item="0"/>
        </tpls>
      </m>
      <m>
        <tpls c="8">
          <tpl hier="1" item="6"/>
          <tpl hier="4" item="8"/>
          <tpl fld="3" item="25"/>
          <tpl fld="2" item="65"/>
          <tpl hier="9" item="1"/>
          <tpl hier="11" item="4"/>
          <tpl hier="12" item="7"/>
          <tpl fld="4" item="0"/>
        </tpls>
      </m>
      <m>
        <tpls c="8">
          <tpl hier="1" item="6"/>
          <tpl hier="4" item="8"/>
          <tpl fld="3" item="14"/>
          <tpl fld="2" item="65"/>
          <tpl hier="9" item="1"/>
          <tpl hier="11" item="4"/>
          <tpl hier="12" item="7"/>
          <tpl fld="4" item="0"/>
        </tpls>
      </m>
      <m>
        <tpls c="8">
          <tpl hier="1" item="6"/>
          <tpl hier="4" item="8"/>
          <tpl fld="3" item="5"/>
          <tpl fld="2" item="65"/>
          <tpl hier="9" item="1"/>
          <tpl hier="11" item="4"/>
          <tpl hier="12" item="7"/>
          <tpl fld="4" item="0"/>
        </tpls>
      </m>
      <m>
        <tpls c="8">
          <tpl hier="1" item="6"/>
          <tpl hier="4" item="8"/>
          <tpl fld="3" item="20"/>
          <tpl fld="2" item="85"/>
          <tpl hier="9" item="1"/>
          <tpl hier="11" item="4"/>
          <tpl hier="12" item="7"/>
          <tpl fld="4" item="0"/>
        </tpls>
      </m>
      <m>
        <tpls c="8">
          <tpl hier="1" item="6"/>
          <tpl hier="4" item="8"/>
          <tpl fld="3" item="42"/>
          <tpl fld="2" item="85"/>
          <tpl hier="9" item="1"/>
          <tpl hier="11" item="4"/>
          <tpl hier="12" item="7"/>
          <tpl fld="4" item="0"/>
        </tpls>
      </m>
      <m>
        <tpls c="8">
          <tpl hier="1" item="6"/>
          <tpl hier="4" item="8"/>
          <tpl fld="3" item="33"/>
          <tpl fld="2" item="85"/>
          <tpl hier="9" item="1"/>
          <tpl hier="11" item="4"/>
          <tpl hier="12" item="7"/>
          <tpl fld="4" item="0"/>
        </tpls>
      </m>
      <m>
        <tpls c="8">
          <tpl hier="1" item="6"/>
          <tpl hier="4" item="8"/>
          <tpl fld="3" item="57"/>
          <tpl fld="2" item="49"/>
          <tpl hier="9" item="1"/>
          <tpl hier="11" item="4"/>
          <tpl hier="12" item="7"/>
          <tpl fld="4" item="0"/>
        </tpls>
      </m>
      <m>
        <tpls c="8">
          <tpl hier="1" item="6"/>
          <tpl hier="4" item="8"/>
          <tpl fld="3" item="51"/>
          <tpl fld="2" item="49"/>
          <tpl hier="9" item="1"/>
          <tpl hier="11" item="4"/>
          <tpl hier="12" item="7"/>
          <tpl fld="4" item="0"/>
        </tpls>
      </m>
      <m>
        <tpls c="8">
          <tpl hier="1" item="6"/>
          <tpl hier="4" item="8"/>
          <tpl fld="3" item="41"/>
          <tpl fld="2" item="49"/>
          <tpl hier="9" item="1"/>
          <tpl hier="11" item="4"/>
          <tpl hier="12" item="7"/>
          <tpl fld="4" item="0"/>
        </tpls>
      </m>
      <m>
        <tpls c="8">
          <tpl hier="1" item="6"/>
          <tpl hier="4" item="8"/>
          <tpl fld="3" item="10"/>
          <tpl fld="2" item="44"/>
          <tpl hier="9" item="1"/>
          <tpl hier="11" item="4"/>
          <tpl hier="12" item="7"/>
          <tpl fld="4" item="0"/>
        </tpls>
      </m>
      <m>
        <tpls c="8">
          <tpl hier="1" item="6"/>
          <tpl hier="4" item="8"/>
          <tpl fld="3" item="53"/>
          <tpl fld="2" item="44"/>
          <tpl hier="9" item="1"/>
          <tpl hier="11" item="4"/>
          <tpl hier="12" item="7"/>
          <tpl fld="4" item="0"/>
        </tpls>
      </m>
      <m>
        <tpls c="8">
          <tpl hier="1" item="6"/>
          <tpl hier="4" item="8"/>
          <tpl fld="3" item="47"/>
          <tpl fld="2" item="44"/>
          <tpl hier="9" item="1"/>
          <tpl hier="11" item="4"/>
          <tpl hier="12" item="7"/>
          <tpl fld="4" item="0"/>
        </tpls>
      </m>
      <m>
        <tpls c="8">
          <tpl hier="1" item="6"/>
          <tpl hier="4" item="8"/>
          <tpl fld="3" item="18"/>
          <tpl fld="2" item="34"/>
          <tpl hier="9" item="1"/>
          <tpl hier="11" item="4"/>
          <tpl hier="12" item="7"/>
          <tpl fld="4" item="0"/>
        </tpls>
      </m>
      <m>
        <tpls c="8">
          <tpl hier="1" item="6"/>
          <tpl hier="4" item="8"/>
          <tpl fld="3" item="0"/>
          <tpl fld="2" item="34"/>
          <tpl hier="9" item="1"/>
          <tpl hier="11" item="4"/>
          <tpl hier="12" item="7"/>
          <tpl fld="4" item="0"/>
        </tpls>
      </m>
      <m>
        <tpls c="8">
          <tpl hier="1" item="6"/>
          <tpl hier="4" item="8"/>
          <tpl fld="3" item="23"/>
          <tpl fld="2" item="34"/>
          <tpl hier="9" item="1"/>
          <tpl hier="11" item="4"/>
          <tpl hier="12" item="7"/>
          <tpl fld="4" item="0"/>
        </tpls>
      </m>
      <m>
        <tpls c="8">
          <tpl hier="1" item="6"/>
          <tpl hier="4" item="8"/>
          <tpl fld="3" item="40"/>
          <tpl fld="2" item="64"/>
          <tpl hier="9" item="1"/>
          <tpl hier="11" item="4"/>
          <tpl hier="12" item="7"/>
          <tpl fld="4" item="0"/>
        </tpls>
      </m>
      <m>
        <tpls c="8">
          <tpl hier="1" item="6"/>
          <tpl hier="4" item="8"/>
          <tpl fld="3" item="1"/>
          <tpl fld="2" item="64"/>
          <tpl hier="9" item="1"/>
          <tpl hier="11" item="4"/>
          <tpl hier="12" item="7"/>
          <tpl fld="4" item="0"/>
        </tpls>
      </m>
      <m>
        <tpls c="8">
          <tpl hier="1" item="6"/>
          <tpl hier="4" item="8"/>
          <tpl fld="3" item="43"/>
          <tpl fld="2" item="33"/>
          <tpl hier="9" item="1"/>
          <tpl hier="11" item="4"/>
          <tpl hier="12" item="7"/>
          <tpl fld="4" item="0"/>
        </tpls>
      </m>
      <m>
        <tpls c="8">
          <tpl hier="1" item="6"/>
          <tpl hier="4" item="8"/>
          <tpl fld="3" item="44"/>
          <tpl fld="2" item="43"/>
          <tpl hier="9" item="1"/>
          <tpl hier="11" item="4"/>
          <tpl hier="12" item="7"/>
          <tpl fld="4" item="0"/>
        </tpls>
      </m>
      <m>
        <tpls c="8">
          <tpl hier="1" item="6"/>
          <tpl hier="4" item="8"/>
          <tpl fld="3" item="31"/>
          <tpl fld="2" item="22"/>
          <tpl hier="9" item="1"/>
          <tpl hier="11" item="4"/>
          <tpl hier="12" item="7"/>
          <tpl fld="4" item="0"/>
        </tpls>
      </m>
      <m>
        <tpls c="8">
          <tpl hier="1" item="6"/>
          <tpl hier="4" item="8"/>
          <tpl fld="3" item="29"/>
          <tpl fld="2" item="21"/>
          <tpl hier="9" item="1"/>
          <tpl hier="11" item="4"/>
          <tpl hier="12" item="7"/>
          <tpl fld="4" item="0"/>
        </tpls>
      </m>
      <m>
        <tpls c="8">
          <tpl hier="1" item="6"/>
          <tpl hier="4" item="8"/>
          <tpl fld="3" item="56"/>
          <tpl fld="2" item="39"/>
          <tpl hier="9" item="1"/>
          <tpl hier="11" item="4"/>
          <tpl hier="12" item="7"/>
          <tpl fld="4" item="0"/>
        </tpls>
      </m>
      <m>
        <tpls c="8">
          <tpl hier="1" item="6"/>
          <tpl hier="4" item="8"/>
          <tpl fld="3" item="34"/>
          <tpl fld="2" item="31"/>
          <tpl hier="9" item="1"/>
          <tpl hier="11" item="4"/>
          <tpl hier="12" item="7"/>
          <tpl fld="4" item="0"/>
        </tpls>
      </m>
      <m>
        <tpls c="8">
          <tpl hier="1" item="6"/>
          <tpl hier="4" item="8"/>
          <tpl fld="3" item="8"/>
          <tpl fld="2" item="27"/>
          <tpl hier="9" item="1"/>
          <tpl hier="11" item="4"/>
          <tpl hier="12" item="7"/>
          <tpl fld="4" item="0"/>
        </tpls>
      </m>
      <m>
        <tpls c="8">
          <tpl hier="1" item="6"/>
          <tpl hier="4" item="8"/>
          <tpl fld="3" item="40"/>
          <tpl fld="2" item="24"/>
          <tpl hier="9" item="1"/>
          <tpl hier="11" item="4"/>
          <tpl hier="12" item="7"/>
          <tpl fld="4" item="0"/>
        </tpls>
      </m>
      <m>
        <tpls c="8">
          <tpl hier="1" item="6"/>
          <tpl hier="4" item="8"/>
          <tpl fld="3" item="25"/>
          <tpl fld="2" item="13"/>
          <tpl hier="9" item="1"/>
          <tpl hier="11" item="4"/>
          <tpl hier="12" item="7"/>
          <tpl fld="4" item="0"/>
        </tpls>
      </m>
      <m>
        <tpls c="8">
          <tpl hier="1" item="6"/>
          <tpl hier="4" item="8"/>
          <tpl fld="3" item="3"/>
          <tpl fld="2" item="30"/>
          <tpl hier="9" item="1"/>
          <tpl hier="11" item="4"/>
          <tpl hier="12" item="7"/>
          <tpl fld="4" item="0"/>
        </tpls>
      </m>
      <m>
        <tpls c="8">
          <tpl hier="1" item="6"/>
          <tpl hier="4" item="8"/>
          <tpl fld="3" item="35"/>
          <tpl fld="2" item="38"/>
          <tpl hier="9" item="1"/>
          <tpl hier="11" item="4"/>
          <tpl hier="12" item="7"/>
          <tpl fld="4" item="0"/>
        </tpls>
      </m>
      <m>
        <tpls c="8">
          <tpl hier="1" item="6"/>
          <tpl hier="4" item="8"/>
          <tpl fld="3" item="27"/>
          <tpl fld="2" item="10"/>
          <tpl hier="9" item="1"/>
          <tpl hier="11" item="4"/>
          <tpl hier="12" item="7"/>
          <tpl fld="4" item="0"/>
        </tpls>
      </m>
      <m>
        <tpls c="8">
          <tpl hier="1" item="6"/>
          <tpl hier="4" item="8"/>
          <tpl fld="3" item="22"/>
          <tpl fld="2" item="20"/>
          <tpl hier="9" item="1"/>
          <tpl hier="11" item="4"/>
          <tpl hier="12" item="7"/>
          <tpl fld="4" item="0"/>
        </tpls>
      </m>
      <m>
        <tpls c="8">
          <tpl hier="1" item="6"/>
          <tpl hier="4" item="8"/>
          <tpl fld="3" item="28"/>
          <tpl fld="2" item="15"/>
          <tpl hier="9" item="1"/>
          <tpl hier="11" item="4"/>
          <tpl hier="12" item="7"/>
          <tpl fld="4" item="0"/>
        </tpls>
      </m>
      <m>
        <tpls c="8">
          <tpl hier="1" item="6"/>
          <tpl hier="4" item="8"/>
          <tpl fld="3" item="10"/>
          <tpl fld="2" item="57"/>
          <tpl hier="9" item="1"/>
          <tpl hier="11" item="4"/>
          <tpl hier="12" item="7"/>
          <tpl fld="4" item="0"/>
        </tpls>
      </m>
      <m>
        <tpls c="8">
          <tpl hier="1" item="6"/>
          <tpl hier="4" item="8"/>
          <tpl fld="3" item="12"/>
          <tpl fld="2" item="57"/>
          <tpl hier="9" item="1"/>
          <tpl hier="11" item="4"/>
          <tpl hier="12" item="7"/>
          <tpl fld="4" item="0"/>
        </tpls>
      </m>
      <m>
        <tpls c="8">
          <tpl hier="1" item="6"/>
          <tpl hier="4" item="8"/>
          <tpl fld="3" item="11"/>
          <tpl fld="2" item="57"/>
          <tpl hier="9" item="1"/>
          <tpl hier="11" item="4"/>
          <tpl hier="12" item="7"/>
          <tpl fld="4" item="0"/>
        </tpls>
      </m>
      <m>
        <tpls c="8">
          <tpl hier="1" item="6"/>
          <tpl hier="4" item="8"/>
          <tpl fld="3" item="9"/>
          <tpl fld="2" item="57"/>
          <tpl hier="9" item="1"/>
          <tpl hier="11" item="4"/>
          <tpl hier="12" item="7"/>
          <tpl fld="4" item="0"/>
        </tpls>
      </m>
      <m>
        <tpls c="8">
          <tpl hier="1" item="6"/>
          <tpl hier="4" item="8"/>
          <tpl fld="3" item="57"/>
          <tpl fld="2" item="61"/>
          <tpl hier="9" item="1"/>
          <tpl hier="11" item="4"/>
          <tpl hier="12" item="7"/>
          <tpl fld="4" item="0"/>
        </tpls>
      </m>
      <m>
        <tpls c="8">
          <tpl hier="1" item="6"/>
          <tpl hier="4" item="8"/>
          <tpl fld="3" item="3"/>
          <tpl fld="2" item="61"/>
          <tpl hier="9" item="1"/>
          <tpl hier="11" item="4"/>
          <tpl hier="12" item="7"/>
          <tpl fld="4" item="0"/>
        </tpls>
      </m>
      <m>
        <tpls c="8">
          <tpl hier="1" item="6"/>
          <tpl hier="4" item="8"/>
          <tpl fld="3" item="1"/>
          <tpl fld="2" item="61"/>
          <tpl hier="9" item="1"/>
          <tpl hier="11" item="4"/>
          <tpl hier="12" item="7"/>
          <tpl fld="4" item="0"/>
        </tpls>
      </m>
      <m>
        <tpls c="8">
          <tpl hier="1" item="6"/>
          <tpl hier="4" item="8"/>
          <tpl fld="3" item="20"/>
          <tpl fld="2" item="79"/>
          <tpl hier="9" item="1"/>
          <tpl hier="11" item="4"/>
          <tpl hier="12" item="7"/>
          <tpl fld="4" item="0"/>
        </tpls>
      </m>
      <m>
        <tpls c="8">
          <tpl hier="1" item="6"/>
          <tpl hier="4" item="8"/>
          <tpl fld="3" item="51"/>
          <tpl fld="2" item="79"/>
          <tpl hier="9" item="1"/>
          <tpl hier="11" item="4"/>
          <tpl hier="12" item="7"/>
          <tpl fld="4" item="0"/>
        </tpls>
      </m>
      <m>
        <tpls c="8">
          <tpl hier="1" item="6"/>
          <tpl hier="4" item="8"/>
          <tpl fld="3" item="38"/>
          <tpl fld="2" item="79"/>
          <tpl hier="9" item="1"/>
          <tpl hier="11" item="4"/>
          <tpl hier="12" item="7"/>
          <tpl fld="4" item="0"/>
        </tpls>
      </m>
      <m>
        <tpls c="8">
          <tpl hier="1" item="6"/>
          <tpl hier="4" item="8"/>
          <tpl fld="3" item="44"/>
          <tpl fld="2" item="46"/>
          <tpl hier="9" item="1"/>
          <tpl hier="11" item="4"/>
          <tpl hier="12" item="7"/>
          <tpl fld="4" item="0"/>
        </tpls>
      </m>
      <m>
        <tpls c="8">
          <tpl hier="1" item="6"/>
          <tpl hier="4" item="8"/>
          <tpl fld="3" item="43"/>
          <tpl fld="2" item="46"/>
          <tpl hier="9" item="1"/>
          <tpl hier="11" item="4"/>
          <tpl hier="12" item="7"/>
          <tpl fld="4" item="0"/>
        </tpls>
      </m>
      <m>
        <tpls c="8">
          <tpl hier="1" item="6"/>
          <tpl hier="4" item="8"/>
          <tpl fld="3" item="42"/>
          <tpl fld="2" item="46"/>
          <tpl hier="9" item="1"/>
          <tpl hier="11" item="4"/>
          <tpl hier="12" item="7"/>
          <tpl fld="4" item="0"/>
        </tpls>
      </m>
      <m>
        <tpls c="8">
          <tpl hier="1" item="6"/>
          <tpl hier="4" item="8"/>
          <tpl fld="3" item="41"/>
          <tpl fld="2" item="46"/>
          <tpl hier="9" item="1"/>
          <tpl hier="11" item="4"/>
          <tpl hier="12" item="7"/>
          <tpl fld="4" item="0"/>
        </tpls>
      </m>
      <m>
        <tpls c="8">
          <tpl hier="1" item="6"/>
          <tpl hier="4" item="8"/>
          <tpl fld="3" item="32"/>
          <tpl fld="2" item="51"/>
          <tpl hier="9" item="1"/>
          <tpl hier="11" item="4"/>
          <tpl hier="12" item="7"/>
          <tpl fld="4" item="0"/>
        </tpls>
      </m>
      <m>
        <tpls c="8">
          <tpl hier="1" item="6"/>
          <tpl hier="4" item="8"/>
          <tpl fld="3" item="31"/>
          <tpl fld="2" item="51"/>
          <tpl hier="9" item="1"/>
          <tpl hier="11" item="4"/>
          <tpl hier="12" item="7"/>
          <tpl fld="4" item="0"/>
        </tpls>
      </m>
      <m>
        <tpls c="8">
          <tpl hier="1" item="6"/>
          <tpl hier="4" item="8"/>
          <tpl fld="3" item="30"/>
          <tpl fld="2" item="51"/>
          <tpl hier="9" item="1"/>
          <tpl hier="11" item="4"/>
          <tpl hier="12" item="7"/>
          <tpl fld="4" item="0"/>
        </tpls>
      </m>
      <m>
        <tpls c="8">
          <tpl hier="1" item="6"/>
          <tpl hier="4" item="8"/>
          <tpl fld="3" item="29"/>
          <tpl fld="2" item="51"/>
          <tpl hier="9" item="1"/>
          <tpl hier="11" item="4"/>
          <tpl hier="12" item="7"/>
          <tpl fld="4" item="0"/>
        </tpls>
      </m>
      <m>
        <tpls c="8">
          <tpl hier="1" item="6"/>
          <tpl hier="4" item="8"/>
          <tpl fld="3" item="56"/>
          <tpl fld="1" item="1"/>
          <tpl hier="9" item="1"/>
          <tpl hier="11" item="4"/>
          <tpl hier="12" item="7"/>
          <tpl fld="4" item="0"/>
        </tpls>
      </m>
      <m>
        <tpls c="8">
          <tpl hier="1" item="6"/>
          <tpl hier="4" item="8"/>
          <tpl fld="3" item="0"/>
          <tpl fld="1" item="1"/>
          <tpl hier="9" item="1"/>
          <tpl hier="11" item="4"/>
          <tpl hier="12" item="7"/>
          <tpl fld="4" item="0"/>
        </tpls>
      </m>
      <m>
        <tpls c="8">
          <tpl hier="1" item="6"/>
          <tpl hier="4" item="8"/>
          <tpl fld="3" item="55"/>
          <tpl fld="1" item="1"/>
          <tpl hier="9" item="1"/>
          <tpl hier="11" item="4"/>
          <tpl hier="12" item="7"/>
          <tpl fld="4" item="0"/>
        </tpls>
      </m>
      <m>
        <tpls c="8">
          <tpl hier="1" item="6"/>
          <tpl hier="4" item="8"/>
          <tpl fld="3" item="35"/>
          <tpl fld="2" item="58"/>
          <tpl hier="9" item="1"/>
          <tpl hier="11" item="4"/>
          <tpl hier="12" item="7"/>
          <tpl fld="4" item="0"/>
        </tpls>
      </m>
      <m>
        <tpls c="8">
          <tpl hier="1" item="6"/>
          <tpl hier="4" item="8"/>
          <tpl fld="3" item="40"/>
          <tpl fld="2" item="58"/>
          <tpl hier="9" item="1"/>
          <tpl hier="11" item="4"/>
          <tpl hier="12" item="7"/>
          <tpl fld="4" item="0"/>
        </tpls>
      </m>
      <m>
        <tpls c="8">
          <tpl hier="1" item="6"/>
          <tpl hier="4" item="8"/>
          <tpl fld="3" item="50"/>
          <tpl fld="2" item="58"/>
          <tpl hier="9" item="1"/>
          <tpl hier="11" item="4"/>
          <tpl hier="12" item="7"/>
          <tpl fld="4" item="0"/>
        </tpls>
      </m>
      <m>
        <tpls c="8">
          <tpl hier="1" item="6"/>
          <tpl hier="4" item="8"/>
          <tpl fld="3" item="49"/>
          <tpl fld="2" item="58"/>
          <tpl hier="9" item="1"/>
          <tpl hier="11" item="4"/>
          <tpl hier="12" item="7"/>
          <tpl fld="4" item="0"/>
        </tpls>
      </m>
      <m>
        <tpls c="8">
          <tpl hier="1" item="6"/>
          <tpl hier="4" item="8"/>
          <tpl fld="3" item="37"/>
          <tpl fld="2" item="63"/>
          <tpl hier="9" item="1"/>
          <tpl hier="11" item="4"/>
          <tpl hier="12" item="7"/>
          <tpl fld="4" item="0"/>
        </tpls>
      </m>
      <m>
        <tpls c="8">
          <tpl hier="1" item="6"/>
          <tpl hier="4" item="8"/>
          <tpl fld="3" item="39"/>
          <tpl fld="2" item="63"/>
          <tpl hier="9" item="1"/>
          <tpl hier="11" item="4"/>
          <tpl hier="12" item="7"/>
          <tpl fld="4" item="0"/>
        </tpls>
      </m>
      <m>
        <tpls c="8">
          <tpl hier="1" item="6"/>
          <tpl hier="4" item="8"/>
          <tpl fld="3" item="28"/>
          <tpl fld="2" item="63"/>
          <tpl hier="9" item="1"/>
          <tpl hier="11" item="4"/>
          <tpl hier="12" item="7"/>
          <tpl fld="4" item="0"/>
        </tpls>
      </m>
      <m>
        <tpls c="8">
          <tpl hier="1" item="6"/>
          <tpl hier="4" item="8"/>
          <tpl fld="3" item="19"/>
          <tpl fld="2" item="63"/>
          <tpl hier="9" item="1"/>
          <tpl hier="11" item="4"/>
          <tpl hier="12" item="7"/>
          <tpl fld="4" item="0"/>
        </tpls>
      </m>
      <m>
        <tpls c="8">
          <tpl hier="1" item="6"/>
          <tpl hier="4" item="8"/>
          <tpl fld="3" item="26"/>
          <tpl fld="2" item="82"/>
          <tpl hier="9" item="1"/>
          <tpl hier="11" item="4"/>
          <tpl hier="12" item="7"/>
          <tpl fld="4" item="0"/>
        </tpls>
      </m>
      <m>
        <tpls c="8">
          <tpl hier="1" item="6"/>
          <tpl hier="4" item="8"/>
          <tpl fld="3" item="25"/>
          <tpl fld="2" item="82"/>
          <tpl hier="9" item="1"/>
          <tpl hier="11" item="4"/>
          <tpl hier="12" item="7"/>
          <tpl fld="4" item="0"/>
        </tpls>
      </m>
      <m>
        <tpls c="8">
          <tpl hier="1" item="6"/>
          <tpl hier="4" item="8"/>
          <tpl fld="3" item="24"/>
          <tpl fld="2" item="82"/>
          <tpl hier="9" item="1"/>
          <tpl hier="11" item="4"/>
          <tpl hier="12" item="7"/>
          <tpl fld="4" item="0"/>
        </tpls>
      </m>
      <m>
        <tpls c="8">
          <tpl hier="1" item="6"/>
          <tpl hier="4" item="8"/>
          <tpl fld="3" item="23"/>
          <tpl fld="2" item="82"/>
          <tpl hier="9" item="1"/>
          <tpl hier="11" item="4"/>
          <tpl hier="12" item="7"/>
          <tpl fld="4" item="0"/>
        </tpls>
      </m>
      <m>
        <tpls c="8">
          <tpl hier="1" item="6"/>
          <tpl hier="4" item="8"/>
          <tpl fld="3" item="10"/>
          <tpl fld="2" item="47"/>
          <tpl hier="9" item="1"/>
          <tpl hier="11" item="4"/>
          <tpl hier="12" item="7"/>
          <tpl fld="4" item="0"/>
        </tpls>
      </m>
      <m>
        <tpls c="8">
          <tpl hier="1" item="6"/>
          <tpl hier="4" item="8"/>
          <tpl fld="3" item="12"/>
          <tpl fld="2" item="47"/>
          <tpl hier="9" item="1"/>
          <tpl hier="11" item="4"/>
          <tpl hier="12" item="7"/>
          <tpl fld="4" item="0"/>
        </tpls>
      </m>
      <m>
        <tpls c="8">
          <tpl hier="1" item="6"/>
          <tpl hier="4" item="8"/>
          <tpl fld="3" item="11"/>
          <tpl fld="2" item="47"/>
          <tpl hier="9" item="1"/>
          <tpl hier="11" item="4"/>
          <tpl hier="12" item="7"/>
          <tpl fld="4" item="0"/>
        </tpls>
      </m>
      <m>
        <tpls c="8">
          <tpl hier="1" item="6"/>
          <tpl hier="4" item="8"/>
          <tpl fld="3" item="9"/>
          <tpl fld="2" item="47"/>
          <tpl hier="9" item="1"/>
          <tpl hier="11" item="4"/>
          <tpl hier="12" item="7"/>
          <tpl fld="4" item="0"/>
        </tpls>
      </m>
      <m>
        <tpls c="8">
          <tpl hier="1" item="6"/>
          <tpl hier="4" item="8"/>
          <tpl fld="3" item="57"/>
          <tpl fld="2" item="52"/>
          <tpl hier="9" item="1"/>
          <tpl hier="11" item="4"/>
          <tpl hier="12" item="7"/>
          <tpl fld="4" item="0"/>
        </tpls>
      </m>
      <m>
        <tpls c="8">
          <tpl hier="1" item="6"/>
          <tpl hier="4" item="8"/>
          <tpl fld="3" item="3"/>
          <tpl fld="2" item="52"/>
          <tpl hier="9" item="1"/>
          <tpl hier="11" item="4"/>
          <tpl hier="12" item="7"/>
          <tpl fld="4" item="0"/>
        </tpls>
      </m>
      <m>
        <tpls c="8">
          <tpl hier="1" item="6"/>
          <tpl hier="4" item="8"/>
          <tpl fld="3" item="1"/>
          <tpl fld="2" item="52"/>
          <tpl hier="9" item="1"/>
          <tpl hier="11" item="4"/>
          <tpl hier="12" item="7"/>
          <tpl fld="4" item="0"/>
        </tpls>
      </m>
      <m>
        <tpls c="8">
          <tpl hier="1" item="6"/>
          <tpl hier="4" item="8"/>
          <tpl fld="3" item="20"/>
          <tpl fld="2" item="56"/>
          <tpl hier="9" item="1"/>
          <tpl hier="11" item="4"/>
          <tpl hier="12" item="7"/>
          <tpl fld="4" item="0"/>
        </tpls>
      </m>
      <m>
        <tpls c="8">
          <tpl hier="1" item="6"/>
          <tpl hier="4" item="8"/>
          <tpl fld="3" item="51"/>
          <tpl fld="2" item="56"/>
          <tpl hier="9" item="1"/>
          <tpl hier="11" item="4"/>
          <tpl hier="12" item="7"/>
          <tpl fld="4" item="0"/>
        </tpls>
      </m>
      <m>
        <tpls c="8">
          <tpl hier="1" item="6"/>
          <tpl hier="4" item="8"/>
          <tpl fld="3" item="38"/>
          <tpl fld="2" item="56"/>
          <tpl hier="9" item="1"/>
          <tpl hier="11" item="4"/>
          <tpl hier="12" item="7"/>
          <tpl fld="4" item="0"/>
        </tpls>
      </m>
      <m>
        <tpls c="8">
          <tpl hier="1" item="6"/>
          <tpl hier="4" item="8"/>
          <tpl fld="3" item="44"/>
          <tpl fld="2" item="60"/>
          <tpl hier="9" item="1"/>
          <tpl hier="11" item="4"/>
          <tpl hier="12" item="7"/>
          <tpl fld="4" item="0"/>
        </tpls>
      </m>
      <m>
        <tpls c="8">
          <tpl hier="1" item="6"/>
          <tpl hier="4" item="8"/>
          <tpl fld="3" item="43"/>
          <tpl fld="2" item="60"/>
          <tpl hier="9" item="1"/>
          <tpl hier="11" item="4"/>
          <tpl hier="12" item="7"/>
          <tpl fld="4" item="0"/>
        </tpls>
      </m>
      <m>
        <tpls c="8">
          <tpl hier="1" item="6"/>
          <tpl hier="4" item="8"/>
          <tpl fld="3" item="42"/>
          <tpl fld="2" item="60"/>
          <tpl hier="9" item="1"/>
          <tpl hier="11" item="4"/>
          <tpl hier="12" item="7"/>
          <tpl fld="4" item="0"/>
        </tpls>
      </m>
      <m>
        <tpls c="8">
          <tpl hier="1" item="6"/>
          <tpl hier="4" item="8"/>
          <tpl fld="3" item="41"/>
          <tpl fld="2" item="60"/>
          <tpl hier="9" item="1"/>
          <tpl hier="11" item="4"/>
          <tpl hier="12" item="7"/>
          <tpl fld="4" item="0"/>
        </tpls>
      </m>
      <m>
        <tpls c="8">
          <tpl hier="1" item="6"/>
          <tpl hier="4" item="8"/>
          <tpl fld="3" item="32"/>
          <tpl fld="2" item="55"/>
          <tpl hier="9" item="1"/>
          <tpl hier="11" item="4"/>
          <tpl hier="12" item="7"/>
          <tpl fld="4" item="0"/>
        </tpls>
      </m>
      <m>
        <tpls c="8">
          <tpl hier="1" item="6"/>
          <tpl hier="4" item="8"/>
          <tpl fld="3" item="31"/>
          <tpl fld="2" item="55"/>
          <tpl hier="9" item="1"/>
          <tpl hier="11" item="4"/>
          <tpl hier="12" item="7"/>
          <tpl fld="4" item="0"/>
        </tpls>
      </m>
      <m>
        <tpls c="8">
          <tpl hier="1" item="6"/>
          <tpl hier="4" item="8"/>
          <tpl fld="3" item="30"/>
          <tpl fld="2" item="55"/>
          <tpl hier="9" item="1"/>
          <tpl hier="11" item="4"/>
          <tpl hier="12" item="7"/>
          <tpl fld="4" item="0"/>
        </tpls>
      </m>
      <m>
        <tpls c="8">
          <tpl hier="1" item="6"/>
          <tpl hier="4" item="8"/>
          <tpl fld="3" item="29"/>
          <tpl fld="2" item="55"/>
          <tpl hier="9" item="1"/>
          <tpl hier="11" item="4"/>
          <tpl hier="12" item="7"/>
          <tpl fld="4" item="0"/>
        </tpls>
      </m>
      <m>
        <tpls c="8">
          <tpl hier="1" item="6"/>
          <tpl hier="4" item="8"/>
          <tpl fld="3" item="16"/>
          <tpl fld="2" item="42"/>
          <tpl hier="9" item="1"/>
          <tpl hier="11" item="4"/>
          <tpl hier="12" item="7"/>
          <tpl fld="4" item="0"/>
        </tpls>
      </m>
      <m>
        <tpls c="8">
          <tpl hier="1" item="6"/>
          <tpl hier="4" item="8"/>
          <tpl fld="3" item="15"/>
          <tpl fld="2" item="42"/>
          <tpl hier="9" item="1"/>
          <tpl hier="11" item="4"/>
          <tpl hier="12" item="7"/>
          <tpl fld="4" item="0"/>
        </tpls>
      </m>
      <m>
        <tpls c="8">
          <tpl hier="1" item="6"/>
          <tpl hier="4" item="8"/>
          <tpl fld="3" item="14"/>
          <tpl fld="2" item="42"/>
          <tpl hier="9" item="1"/>
          <tpl hier="11" item="4"/>
          <tpl hier="12" item="7"/>
          <tpl fld="4" item="0"/>
        </tpls>
      </m>
      <m>
        <tpls c="8">
          <tpl hier="1" item="6"/>
          <tpl hier="4" item="8"/>
          <tpl fld="3" item="13"/>
          <tpl fld="2" item="42"/>
          <tpl hier="9" item="1"/>
          <tpl hier="11" item="4"/>
          <tpl hier="12" item="7"/>
          <tpl fld="4" item="0"/>
        </tpls>
      </m>
      <m>
        <tpls c="8">
          <tpl hier="1" item="6"/>
          <tpl hier="4" item="8"/>
          <tpl fld="3" item="4"/>
          <tpl fld="2" item="62"/>
          <tpl hier="9" item="1"/>
          <tpl hier="11" item="4"/>
          <tpl hier="12" item="7"/>
          <tpl fld="4" item="0"/>
        </tpls>
      </m>
      <m>
        <tpls c="8">
          <tpl hier="1" item="6"/>
          <tpl hier="4" item="8"/>
          <tpl fld="3" item="58"/>
          <tpl fld="2" item="62"/>
          <tpl hier="9" item="1"/>
          <tpl hier="11" item="4"/>
          <tpl hier="12" item="7"/>
          <tpl fld="4" item="0"/>
        </tpls>
      </m>
      <m>
        <tpls c="8">
          <tpl hier="1" item="6"/>
          <tpl hier="4" item="8"/>
          <tpl fld="3" item="2"/>
          <tpl fld="2" item="62"/>
          <tpl hier="9" item="1"/>
          <tpl hier="11" item="4"/>
          <tpl hier="12" item="7"/>
          <tpl fld="4" item="0"/>
        </tpls>
      </m>
      <m>
        <tpls c="8">
          <tpl hier="1" item="6"/>
          <tpl hier="4" item="8"/>
          <tpl fld="3" item="54"/>
          <tpl fld="2" item="77"/>
          <tpl hier="9" item="1"/>
          <tpl hier="11" item="4"/>
          <tpl hier="12" item="7"/>
          <tpl fld="4" item="0"/>
        </tpls>
      </m>
      <m>
        <tpls c="8">
          <tpl hier="1" item="6"/>
          <tpl hier="4" item="8"/>
          <tpl fld="3" item="53"/>
          <tpl fld="2" item="77"/>
          <tpl hier="9" item="1"/>
          <tpl hier="11" item="4"/>
          <tpl hier="12" item="7"/>
          <tpl fld="4" item="0"/>
        </tpls>
      </m>
      <m>
        <tpls c="8">
          <tpl hier="1" item="6"/>
          <tpl hier="4" item="8"/>
          <tpl fld="3" item="52"/>
          <tpl fld="2" item="77"/>
          <tpl hier="9" item="1"/>
          <tpl hier="11" item="4"/>
          <tpl hier="12" item="7"/>
          <tpl fld="4" item="0"/>
        </tpls>
      </m>
      <m>
        <tpls c="8">
          <tpl hier="1" item="6"/>
          <tpl hier="4" item="8"/>
          <tpl fld="3" item="48"/>
          <tpl fld="2" item="28"/>
          <tpl hier="9" item="1"/>
          <tpl hier="11" item="4"/>
          <tpl hier="12" item="7"/>
          <tpl fld="4" item="0"/>
        </tpls>
      </m>
      <m>
        <tpls c="8">
          <tpl hier="1" item="6"/>
          <tpl hier="4" item="8"/>
          <tpl fld="3" item="46"/>
          <tpl fld="2" item="28"/>
          <tpl hier="9" item="1"/>
          <tpl hier="11" item="4"/>
          <tpl hier="12" item="7"/>
          <tpl fld="4" item="0"/>
        </tpls>
      </m>
      <m>
        <tpls c="8">
          <tpl hier="1" item="6"/>
          <tpl hier="4" item="8"/>
          <tpl fld="3" item="45"/>
          <tpl fld="2" item="28"/>
          <tpl hier="9" item="1"/>
          <tpl hier="11" item="4"/>
          <tpl hier="12" item="7"/>
          <tpl fld="4" item="0"/>
        </tpls>
      </m>
      <m>
        <tpls c="8">
          <tpl hier="1" item="6"/>
          <tpl hier="4" item="8"/>
          <tpl fld="3" item="47"/>
          <tpl fld="2" item="28"/>
          <tpl hier="9" item="1"/>
          <tpl hier="11" item="4"/>
          <tpl hier="12" item="7"/>
          <tpl fld="4" item="0"/>
        </tpls>
      </m>
      <m>
        <tpls c="8">
          <tpl hier="1" item="6"/>
          <tpl hier="4" item="8"/>
          <tpl fld="3" item="34"/>
          <tpl fld="2" item="35"/>
          <tpl hier="9" item="1"/>
          <tpl hier="11" item="4"/>
          <tpl hier="12" item="7"/>
          <tpl fld="4" item="0"/>
        </tpls>
      </m>
      <m>
        <tpls c="8">
          <tpl hier="1" item="6"/>
          <tpl hier="4" item="8"/>
          <tpl fld="3" item="36"/>
          <tpl fld="2" item="35"/>
          <tpl hier="9" item="1"/>
          <tpl hier="11" item="4"/>
          <tpl hier="12" item="7"/>
          <tpl fld="4" item="0"/>
        </tpls>
      </m>
      <m>
        <tpls c="8">
          <tpl hier="1" item="6"/>
          <tpl hier="4" item="8"/>
          <tpl fld="3" item="27"/>
          <tpl fld="2" item="35"/>
          <tpl hier="9" item="1"/>
          <tpl hier="11" item="4"/>
          <tpl hier="12" item="7"/>
          <tpl fld="4" item="0"/>
        </tpls>
      </m>
      <m>
        <tpls c="8">
          <tpl hier="1" item="6"/>
          <tpl hier="4" item="8"/>
          <tpl fld="3" item="33"/>
          <tpl fld="2" item="35"/>
          <tpl hier="9" item="1"/>
          <tpl hier="11" item="4"/>
          <tpl hier="12" item="7"/>
          <tpl fld="4" item="0"/>
        </tpls>
      </m>
      <m>
        <tpls c="8">
          <tpl hier="1" item="6"/>
          <tpl hier="4" item="8"/>
          <tpl fld="3" item="18"/>
          <tpl fld="2" item="40"/>
          <tpl hier="9" item="1"/>
          <tpl hier="11" item="4"/>
          <tpl hier="12" item="7"/>
          <tpl fld="4" item="0"/>
        </tpls>
      </m>
      <m>
        <tpls c="8">
          <tpl hier="1" item="6"/>
          <tpl hier="4" item="8"/>
          <tpl fld="3" item="22"/>
          <tpl fld="2" item="40"/>
          <tpl hier="9" item="1"/>
          <tpl hier="11" item="4"/>
          <tpl hier="12" item="7"/>
          <tpl fld="4" item="0"/>
        </tpls>
      </m>
      <m>
        <tpls c="8">
          <tpl hier="1" item="6"/>
          <tpl hier="4" item="8"/>
          <tpl fld="3" item="17"/>
          <tpl fld="2" item="40"/>
          <tpl hier="9" item="1"/>
          <tpl hier="11" item="4"/>
          <tpl hier="12" item="7"/>
          <tpl fld="4" item="0"/>
        </tpls>
      </m>
      <m>
        <tpls c="8">
          <tpl hier="1" item="6"/>
          <tpl hier="4" item="8"/>
          <tpl fld="3" item="21"/>
          <tpl fld="2" item="40"/>
          <tpl hier="9" item="1"/>
          <tpl hier="11" item="4"/>
          <tpl hier="12" item="7"/>
          <tpl fld="4" item="0"/>
        </tpls>
      </m>
      <m>
        <tpls c="8">
          <tpl hier="1" item="6"/>
          <tpl hier="4" item="8"/>
          <tpl fld="3" item="8"/>
          <tpl fld="2" item="54"/>
          <tpl hier="9" item="1"/>
          <tpl hier="11" item="4"/>
          <tpl hier="12" item="7"/>
          <tpl fld="4" item="0"/>
        </tpls>
      </m>
      <m>
        <tpls c="8">
          <tpl hier="1" item="6"/>
          <tpl hier="4" item="8"/>
          <tpl fld="3" item="7"/>
          <tpl fld="2" item="54"/>
          <tpl hier="9" item="1"/>
          <tpl hier="11" item="4"/>
          <tpl hier="12" item="7"/>
          <tpl fld="4" item="0"/>
        </tpls>
      </m>
      <m>
        <tpls c="8">
          <tpl hier="1" item="6"/>
          <tpl hier="4" item="8"/>
          <tpl fld="3" item="6"/>
          <tpl fld="2" item="54"/>
          <tpl hier="9" item="1"/>
          <tpl hier="11" item="4"/>
          <tpl hier="12" item="7"/>
          <tpl fld="4" item="0"/>
        </tpls>
      </m>
      <m>
        <tpls c="8">
          <tpl hier="1" item="6"/>
          <tpl hier="4" item="8"/>
          <tpl fld="3" item="5"/>
          <tpl fld="2" item="54"/>
          <tpl hier="9" item="1"/>
          <tpl hier="11" item="4"/>
          <tpl hier="12" item="7"/>
          <tpl fld="4" item="0"/>
        </tpls>
      </m>
      <m>
        <tpls c="8">
          <tpl hier="1" item="6"/>
          <tpl hier="4" item="8"/>
          <tpl fld="3" item="56"/>
          <tpl fld="2" item="59"/>
          <tpl hier="9" item="1"/>
          <tpl hier="11" item="4"/>
          <tpl hier="12" item="7"/>
          <tpl fld="4" item="0"/>
        </tpls>
      </m>
      <m>
        <tpls c="8">
          <tpl hier="1" item="6"/>
          <tpl hier="4" item="8"/>
          <tpl fld="3" item="0"/>
          <tpl fld="2" item="59"/>
          <tpl hier="9" item="1"/>
          <tpl hier="11" item="4"/>
          <tpl hier="12" item="7"/>
          <tpl fld="4" item="0"/>
        </tpls>
      </m>
      <m>
        <tpls c="8">
          <tpl hier="1" item="6"/>
          <tpl hier="4" item="8"/>
          <tpl fld="3" item="49"/>
          <tpl fld="2" item="59"/>
          <tpl hier="9" item="1"/>
          <tpl hier="11" item="4"/>
          <tpl hier="12" item="7"/>
          <tpl fld="4" item="0"/>
        </tpls>
      </m>
      <m>
        <tpls c="8">
          <tpl hier="1" item="6"/>
          <tpl hier="4" item="8"/>
          <tpl fld="3" item="32"/>
          <tpl fld="2" item="65"/>
          <tpl hier="9" item="1"/>
          <tpl hier="11" item="4"/>
          <tpl hier="12" item="7"/>
          <tpl fld="4" item="0"/>
        </tpls>
      </m>
      <m>
        <tpls c="8">
          <tpl hier="1" item="6"/>
          <tpl hier="4" item="8"/>
          <tpl fld="3" item="22"/>
          <tpl fld="2" item="65"/>
          <tpl hier="9" item="1"/>
          <tpl hier="11" item="4"/>
          <tpl hier="12" item="7"/>
          <tpl fld="4" item="0"/>
        </tpls>
      </m>
      <m>
        <tpls c="8">
          <tpl hier="1" item="6"/>
          <tpl hier="4" item="8"/>
          <tpl fld="3" item="11"/>
          <tpl fld="2" item="65"/>
          <tpl hier="9" item="1"/>
          <tpl hier="11" item="4"/>
          <tpl hier="12" item="7"/>
          <tpl fld="4" item="0"/>
        </tpls>
      </m>
      <m>
        <tpls c="8">
          <tpl hier="1" item="6"/>
          <tpl hier="4" item="8"/>
          <tpl fld="3" item="40"/>
          <tpl fld="2" item="85"/>
          <tpl hier="9" item="1"/>
          <tpl hier="11" item="4"/>
          <tpl hier="12" item="7"/>
          <tpl fld="4" item="0"/>
        </tpls>
      </m>
      <m>
        <tpls c="8">
          <tpl hier="1" item="6"/>
          <tpl hier="4" item="8"/>
          <tpl fld="3" item="28"/>
          <tpl fld="2" item="85"/>
          <tpl hier="9" item="1"/>
          <tpl hier="11" item="4"/>
          <tpl hier="12" item="7"/>
          <tpl fld="4" item="0"/>
        </tpls>
      </m>
      <m>
        <tpls c="8">
          <tpl hier="1" item="6"/>
          <tpl hier="4" item="8"/>
          <tpl fld="3" item="23"/>
          <tpl fld="2" item="85"/>
          <tpl hier="9" item="1"/>
          <tpl hier="11" item="4"/>
          <tpl hier="12" item="7"/>
          <tpl fld="4" item="0"/>
        </tpls>
      </m>
      <m>
        <tpls c="8">
          <tpl hier="1" item="6"/>
          <tpl hier="4" item="8"/>
          <tpl fld="3" item="56"/>
          <tpl fld="2" item="49"/>
          <tpl hier="9" item="1"/>
          <tpl hier="11" item="4"/>
          <tpl hier="12" item="7"/>
          <tpl fld="4" item="0"/>
        </tpls>
      </m>
      <m>
        <tpls c="8">
          <tpl hier="1" item="6"/>
          <tpl hier="4" item="8"/>
          <tpl fld="3" item="50"/>
          <tpl fld="2" item="49"/>
          <tpl hier="9" item="1"/>
          <tpl hier="11" item="4"/>
          <tpl hier="12" item="7"/>
          <tpl fld="4" item="0"/>
        </tpls>
      </m>
      <m>
        <tpls c="8">
          <tpl hier="1" item="6"/>
          <tpl hier="4" item="8"/>
          <tpl fld="3" item="19"/>
          <tpl fld="2" item="49"/>
          <tpl hier="9" item="1"/>
          <tpl hier="11" item="4"/>
          <tpl hier="12" item="7"/>
          <tpl fld="4" item="0"/>
        </tpls>
      </m>
      <m>
        <tpls c="8">
          <tpl hier="1" item="6"/>
          <tpl hier="4" item="8"/>
          <tpl fld="3" item="8"/>
          <tpl fld="2" item="44"/>
          <tpl hier="9" item="1"/>
          <tpl hier="11" item="4"/>
          <tpl hier="12" item="7"/>
          <tpl fld="4" item="0"/>
        </tpls>
      </m>
      <m>
        <tpls c="8">
          <tpl hier="1" item="6"/>
          <tpl hier="4" item="8"/>
          <tpl fld="3" item="51"/>
          <tpl fld="2" item="44"/>
          <tpl hier="9" item="1"/>
          <tpl hier="11" item="4"/>
          <tpl hier="12" item="7"/>
          <tpl fld="4" item="0"/>
        </tpls>
      </m>
      <m>
        <tpls c="8">
          <tpl hier="1" item="6"/>
          <tpl hier="4" item="8"/>
          <tpl fld="3" item="41"/>
          <tpl fld="2" item="44"/>
          <tpl hier="9" item="1"/>
          <tpl hier="11" item="4"/>
          <tpl hier="12" item="7"/>
          <tpl fld="4" item="0"/>
        </tpls>
      </m>
      <m>
        <tpls c="8">
          <tpl hier="1" item="6"/>
          <tpl hier="4" item="8"/>
          <tpl fld="3" item="16"/>
          <tpl fld="2" item="34"/>
          <tpl hier="9" item="1"/>
          <tpl hier="11" item="4"/>
          <tpl hier="12" item="7"/>
          <tpl fld="4" item="0"/>
        </tpls>
      </m>
      <m>
        <tpls c="8">
          <tpl hier="1" item="6"/>
          <tpl hier="4" item="8"/>
          <tpl fld="3" item="51"/>
          <tpl fld="2" item="34"/>
          <tpl hier="9" item="1"/>
          <tpl hier="11" item="4"/>
          <tpl hier="12" item="7"/>
          <tpl fld="4" item="0"/>
        </tpls>
      </m>
      <m>
        <tpls c="8">
          <tpl hier="1" item="6"/>
          <tpl hier="4" item="8"/>
          <tpl fld="3" item="21"/>
          <tpl fld="2" item="34"/>
          <tpl hier="9" item="1"/>
          <tpl hier="11" item="4"/>
          <tpl hier="12" item="7"/>
          <tpl fld="4" item="0"/>
        </tpls>
      </m>
      <m>
        <tpls c="8">
          <tpl hier="1" item="6"/>
          <tpl hier="4" item="8"/>
          <tpl fld="3" item="36"/>
          <tpl fld="2" item="64"/>
          <tpl hier="9" item="1"/>
          <tpl hier="11" item="4"/>
          <tpl hier="12" item="7"/>
          <tpl fld="4" item="0"/>
        </tpls>
      </m>
      <m>
        <tpls c="8">
          <tpl hier="1" item="6"/>
          <tpl hier="4" item="8"/>
          <tpl fld="3" item="52"/>
          <tpl fld="2" item="64"/>
          <tpl hier="9" item="1"/>
          <tpl hier="11" item="4"/>
          <tpl hier="12" item="7"/>
          <tpl fld="4" item="0"/>
        </tpls>
      </m>
      <m>
        <tpls c="8">
          <tpl hier="1" item="6"/>
          <tpl hier="4" item="8"/>
          <tpl fld="3" item="58"/>
          <tpl fld="2" item="33"/>
          <tpl hier="9" item="1"/>
          <tpl hier="11" item="4"/>
          <tpl hier="12" item="7"/>
          <tpl fld="4" item="0"/>
        </tpls>
      </m>
      <m>
        <tpls c="8">
          <tpl hier="1" item="6"/>
          <tpl hier="4" item="8"/>
          <tpl fld="3" item="32"/>
          <tpl fld="2" item="43"/>
          <tpl hier="9" item="1"/>
          <tpl hier="11" item="4"/>
          <tpl hier="12" item="7"/>
          <tpl fld="4" item="0"/>
        </tpls>
      </m>
      <m>
        <tpls c="8">
          <tpl hier="1" item="6"/>
          <tpl hier="4" item="8"/>
          <tpl fld="3" item="42"/>
          <tpl fld="2" item="22"/>
          <tpl hier="9" item="1"/>
          <tpl hier="11" item="4"/>
          <tpl hier="12" item="7"/>
          <tpl fld="4" item="0"/>
        </tpls>
      </m>
      <m>
        <tpls c="8">
          <tpl hier="1" item="6"/>
          <tpl hier="4" item="8"/>
          <tpl fld="3" item="21"/>
          <tpl fld="2" item="21"/>
          <tpl hier="9" item="1"/>
          <tpl hier="11" item="4"/>
          <tpl hier="12" item="7"/>
          <tpl fld="4" item="0"/>
        </tpls>
      </m>
      <m>
        <tpls c="8">
          <tpl hier="1" item="6"/>
          <tpl hier="4" item="8"/>
          <tpl fld="3" item="54"/>
          <tpl fld="2" item="39"/>
          <tpl hier="9" item="1"/>
          <tpl hier="11" item="4"/>
          <tpl hier="12" item="7"/>
          <tpl fld="4" item="0"/>
        </tpls>
      </m>
      <m>
        <tpls c="8">
          <tpl hier="1" item="6"/>
          <tpl hier="4" item="8"/>
          <tpl fld="3" item="39"/>
          <tpl fld="2" item="31"/>
          <tpl hier="9" item="1"/>
          <tpl hier="11" item="4"/>
          <tpl hier="12" item="7"/>
          <tpl fld="4" item="0"/>
        </tpls>
      </m>
      <m>
        <tpls c="8">
          <tpl hier="1" item="6"/>
          <tpl hier="4" item="8"/>
          <tpl fld="3" item="12"/>
          <tpl fld="2" item="27"/>
          <tpl hier="9" item="1"/>
          <tpl hier="11" item="4"/>
          <tpl hier="12" item="7"/>
          <tpl fld="4" item="0"/>
        </tpls>
      </m>
      <m>
        <tpls c="8">
          <tpl hier="1" item="6"/>
          <tpl hier="4" item="8"/>
          <tpl fld="3" item="51"/>
          <tpl fld="2" item="24"/>
          <tpl hier="9" item="1"/>
          <tpl hier="11" item="4"/>
          <tpl hier="12" item="7"/>
          <tpl fld="4" item="0"/>
        </tpls>
      </m>
      <m>
        <tpls c="8">
          <tpl hier="1" item="6"/>
          <tpl hier="4" item="8"/>
          <tpl fld="3" item="30"/>
          <tpl fld="2" item="13"/>
          <tpl hier="9" item="1"/>
          <tpl hier="11" item="4"/>
          <tpl hier="12" item="7"/>
          <tpl fld="4" item="0"/>
        </tpls>
      </m>
      <m>
        <tpls c="8">
          <tpl hier="1" item="6"/>
          <tpl hier="4" item="8"/>
          <tpl fld="3" item="55"/>
          <tpl fld="2" item="30"/>
          <tpl hier="9" item="1"/>
          <tpl hier="11" item="4"/>
          <tpl hier="12" item="7"/>
          <tpl fld="4" item="0"/>
        </tpls>
      </m>
      <m>
        <tpls c="8">
          <tpl hier="1" item="6"/>
          <tpl hier="4" item="8"/>
          <tpl fld="3" item="36"/>
          <tpl fld="2" item="38"/>
          <tpl hier="9" item="1"/>
          <tpl hier="11" item="4"/>
          <tpl hier="12" item="7"/>
          <tpl fld="4" item="0"/>
        </tpls>
      </m>
      <m>
        <tpls c="8">
          <tpl hier="1" item="6"/>
          <tpl hier="4" item="8"/>
          <tpl fld="3" item="23"/>
          <tpl fld="2" item="10"/>
          <tpl hier="9" item="1"/>
          <tpl hier="11" item="4"/>
          <tpl hier="12" item="7"/>
          <tpl fld="4" item="0"/>
        </tpls>
      </m>
      <m>
        <tpls c="8">
          <tpl hier="1" item="6"/>
          <tpl hier="4" item="8"/>
          <tpl fld="3" item="55"/>
          <tpl fld="2" item="20"/>
          <tpl hier="9" item="1"/>
          <tpl hier="11" item="4"/>
          <tpl hier="12" item="7"/>
          <tpl fld="4" item="0"/>
        </tpls>
      </m>
      <m>
        <tpls c="8">
          <tpl hier="1" item="6"/>
          <tpl hier="4" item="8"/>
          <tpl fld="3" item="22"/>
          <tpl fld="2" item="19"/>
          <tpl hier="9" item="1"/>
          <tpl hier="11" item="4"/>
          <tpl hier="12" item="7"/>
          <tpl fld="4" item="0"/>
        </tpls>
      </m>
      <m>
        <tpls c="8">
          <tpl hier="1" item="6"/>
          <tpl hier="4" item="8"/>
          <tpl fld="3" item="7"/>
          <tpl fld="2" item="57"/>
          <tpl hier="9" item="1"/>
          <tpl hier="11" item="4"/>
          <tpl hier="12" item="7"/>
          <tpl fld="4" item="0"/>
        </tpls>
      </m>
      <m>
        <tpls c="8">
          <tpl hier="1" item="6"/>
          <tpl hier="4" item="8"/>
          <tpl fld="3" item="6"/>
          <tpl fld="2" item="57"/>
          <tpl hier="9" item="1"/>
          <tpl hier="11" item="4"/>
          <tpl hier="12" item="7"/>
          <tpl fld="4" item="0"/>
        </tpls>
      </m>
      <m>
        <tpls c="8">
          <tpl hier="1" item="6"/>
          <tpl hier="4" item="8"/>
          <tpl fld="3" item="5"/>
          <tpl fld="2" item="57"/>
          <tpl hier="9" item="1"/>
          <tpl hier="11" item="4"/>
          <tpl hier="12" item="7"/>
          <tpl fld="4" item="0"/>
        </tpls>
      </m>
      <m>
        <tpls c="8">
          <tpl hier="1" item="6"/>
          <tpl hier="4" item="8"/>
          <tpl fld="3" item="56"/>
          <tpl fld="2" item="61"/>
          <tpl hier="9" item="1"/>
          <tpl hier="11" item="4"/>
          <tpl hier="12" item="7"/>
          <tpl fld="4" item="0"/>
        </tpls>
      </m>
      <m>
        <tpls c="8">
          <tpl hier="1" item="6"/>
          <tpl hier="4" item="8"/>
          <tpl fld="3" item="0"/>
          <tpl fld="2" item="61"/>
          <tpl hier="9" item="1"/>
          <tpl hier="11" item="4"/>
          <tpl hier="12" item="7"/>
          <tpl fld="4" item="0"/>
        </tpls>
      </m>
      <m>
        <tpls c="8">
          <tpl hier="1" item="6"/>
          <tpl hier="4" item="8"/>
          <tpl fld="3" item="55"/>
          <tpl fld="2" item="61"/>
          <tpl hier="9" item="1"/>
          <tpl hier="11" item="4"/>
          <tpl hier="12" item="7"/>
          <tpl fld="4" item="0"/>
        </tpls>
      </m>
      <m>
        <tpls c="8">
          <tpl hier="1" item="6"/>
          <tpl hier="4" item="8"/>
          <tpl fld="3" item="35"/>
          <tpl fld="2" item="79"/>
          <tpl hier="9" item="1"/>
          <tpl hier="11" item="4"/>
          <tpl hier="12" item="7"/>
          <tpl fld="4" item="0"/>
        </tpls>
      </m>
      <m>
        <tpls c="8">
          <tpl hier="1" item="6"/>
          <tpl hier="4" item="8"/>
          <tpl fld="3" item="40"/>
          <tpl fld="2" item="79"/>
          <tpl hier="9" item="1"/>
          <tpl hier="11" item="4"/>
          <tpl hier="12" item="7"/>
          <tpl fld="4" item="0"/>
        </tpls>
      </m>
      <m>
        <tpls c="8">
          <tpl hier="1" item="6"/>
          <tpl hier="4" item="8"/>
          <tpl fld="3" item="50"/>
          <tpl fld="2" item="79"/>
          <tpl hier="9" item="1"/>
          <tpl hier="11" item="4"/>
          <tpl hier="12" item="7"/>
          <tpl fld="4" item="0"/>
        </tpls>
      </m>
      <m>
        <tpls c="8">
          <tpl hier="1" item="6"/>
          <tpl hier="4" item="8"/>
          <tpl fld="3" item="49"/>
          <tpl fld="2" item="79"/>
          <tpl hier="9" item="1"/>
          <tpl hier="11" item="4"/>
          <tpl hier="12" item="7"/>
          <tpl fld="4" item="0"/>
        </tpls>
      </m>
      <m>
        <tpls c="8">
          <tpl hier="1" item="6"/>
          <tpl hier="4" item="8"/>
          <tpl fld="3" item="37"/>
          <tpl fld="2" item="46"/>
          <tpl hier="9" item="1"/>
          <tpl hier="11" item="4"/>
          <tpl hier="12" item="7"/>
          <tpl fld="4" item="0"/>
        </tpls>
      </m>
      <m>
        <tpls c="8">
          <tpl hier="1" item="6"/>
          <tpl hier="4" item="8"/>
          <tpl fld="3" item="39"/>
          <tpl fld="2" item="46"/>
          <tpl hier="9" item="1"/>
          <tpl hier="11" item="4"/>
          <tpl hier="12" item="7"/>
          <tpl fld="4" item="0"/>
        </tpls>
      </m>
      <m>
        <tpls c="8">
          <tpl hier="1" item="6"/>
          <tpl hier="4" item="8"/>
          <tpl fld="3" item="28"/>
          <tpl fld="2" item="46"/>
          <tpl hier="9" item="1"/>
          <tpl hier="11" item="4"/>
          <tpl hier="12" item="7"/>
          <tpl fld="4" item="0"/>
        </tpls>
      </m>
      <m>
        <tpls c="8">
          <tpl hier="1" item="6"/>
          <tpl hier="4" item="8"/>
          <tpl fld="3" item="19"/>
          <tpl fld="2" item="46"/>
          <tpl hier="9" item="1"/>
          <tpl hier="11" item="4"/>
          <tpl hier="12" item="7"/>
          <tpl fld="4" item="0"/>
        </tpls>
      </m>
      <m>
        <tpls c="8">
          <tpl hier="1" item="6"/>
          <tpl hier="4" item="8"/>
          <tpl fld="3" item="26"/>
          <tpl fld="2" item="51"/>
          <tpl hier="9" item="1"/>
          <tpl hier="11" item="4"/>
          <tpl hier="12" item="7"/>
          <tpl fld="4" item="0"/>
        </tpls>
      </m>
      <m>
        <tpls c="8">
          <tpl hier="1" item="6"/>
          <tpl hier="4" item="8"/>
          <tpl fld="3" item="25"/>
          <tpl fld="2" item="51"/>
          <tpl hier="9" item="1"/>
          <tpl hier="11" item="4"/>
          <tpl hier="12" item="7"/>
          <tpl fld="4" item="0"/>
        </tpls>
      </m>
      <m>
        <tpls c="8">
          <tpl hier="1" item="6"/>
          <tpl hier="4" item="8"/>
          <tpl fld="3" item="24"/>
          <tpl fld="2" item="51"/>
          <tpl hier="9" item="1"/>
          <tpl hier="11" item="4"/>
          <tpl hier="12" item="7"/>
          <tpl fld="4" item="0"/>
        </tpls>
      </m>
      <m>
        <tpls c="8">
          <tpl hier="1" item="6"/>
          <tpl hier="4" item="8"/>
          <tpl fld="3" item="23"/>
          <tpl fld="2" item="51"/>
          <tpl hier="9" item="1"/>
          <tpl hier="11" item="4"/>
          <tpl hier="12" item="7"/>
          <tpl fld="4" item="0"/>
        </tpls>
      </m>
      <m>
        <tpls c="8">
          <tpl hier="1" item="6"/>
          <tpl hier="4" item="8"/>
          <tpl fld="3" item="54"/>
          <tpl fld="1" item="1"/>
          <tpl hier="9" item="1"/>
          <tpl hier="11" item="4"/>
          <tpl hier="12" item="7"/>
          <tpl fld="4" item="0"/>
        </tpls>
      </m>
      <m>
        <tpls c="8">
          <tpl hier="1" item="6"/>
          <tpl hier="4" item="8"/>
          <tpl fld="3" item="53"/>
          <tpl fld="1" item="1"/>
          <tpl hier="9" item="1"/>
          <tpl hier="11" item="4"/>
          <tpl hier="12" item="7"/>
          <tpl fld="4" item="0"/>
        </tpls>
      </m>
      <m>
        <tpls c="8">
          <tpl hier="1" item="6"/>
          <tpl hier="4" item="8"/>
          <tpl fld="3" item="52"/>
          <tpl fld="1" item="1"/>
          <tpl hier="9" item="1"/>
          <tpl hier="11" item="4"/>
          <tpl hier="12" item="7"/>
          <tpl fld="4" item="0"/>
        </tpls>
      </m>
      <m>
        <tpls c="8">
          <tpl hier="1" item="6"/>
          <tpl hier="4" item="8"/>
          <tpl fld="3" item="48"/>
          <tpl fld="2" item="58"/>
          <tpl hier="9" item="1"/>
          <tpl hier="11" item="4"/>
          <tpl hier="12" item="7"/>
          <tpl fld="4" item="0"/>
        </tpls>
      </m>
      <m>
        <tpls c="8">
          <tpl hier="1" item="6"/>
          <tpl hier="4" item="8"/>
          <tpl fld="3" item="46"/>
          <tpl fld="2" item="58"/>
          <tpl hier="9" item="1"/>
          <tpl hier="11" item="4"/>
          <tpl hier="12" item="7"/>
          <tpl fld="4" item="0"/>
        </tpls>
      </m>
      <m>
        <tpls c="8">
          <tpl hier="1" item="6"/>
          <tpl hier="4" item="8"/>
          <tpl fld="3" item="45"/>
          <tpl fld="2" item="58"/>
          <tpl hier="9" item="1"/>
          <tpl hier="11" item="4"/>
          <tpl hier="12" item="7"/>
          <tpl fld="4" item="0"/>
        </tpls>
      </m>
      <m>
        <tpls c="8">
          <tpl hier="1" item="6"/>
          <tpl hier="4" item="8"/>
          <tpl fld="3" item="47"/>
          <tpl fld="2" item="58"/>
          <tpl hier="9" item="1"/>
          <tpl hier="11" item="4"/>
          <tpl hier="12" item="7"/>
          <tpl fld="4" item="0"/>
        </tpls>
      </m>
      <m>
        <tpls c="8">
          <tpl hier="1" item="6"/>
          <tpl hier="4" item="8"/>
          <tpl fld="3" item="34"/>
          <tpl fld="2" item="63"/>
          <tpl hier="9" item="1"/>
          <tpl hier="11" item="4"/>
          <tpl hier="12" item="7"/>
          <tpl fld="4" item="0"/>
        </tpls>
      </m>
      <m>
        <tpls c="8">
          <tpl hier="1" item="6"/>
          <tpl hier="4" item="8"/>
          <tpl fld="3" item="36"/>
          <tpl fld="2" item="63"/>
          <tpl hier="9" item="1"/>
          <tpl hier="11" item="4"/>
          <tpl hier="12" item="7"/>
          <tpl fld="4" item="0"/>
        </tpls>
      </m>
      <m>
        <tpls c="8">
          <tpl hier="1" item="6"/>
          <tpl hier="4" item="8"/>
          <tpl fld="3" item="27"/>
          <tpl fld="2" item="63"/>
          <tpl hier="9" item="1"/>
          <tpl hier="11" item="4"/>
          <tpl hier="12" item="7"/>
          <tpl fld="4" item="0"/>
        </tpls>
      </m>
      <m>
        <tpls c="8">
          <tpl hier="1" item="6"/>
          <tpl hier="4" item="8"/>
          <tpl fld="3" item="33"/>
          <tpl fld="2" item="63"/>
          <tpl hier="9" item="1"/>
          <tpl hier="11" item="4"/>
          <tpl hier="12" item="7"/>
          <tpl fld="4" item="0"/>
        </tpls>
      </m>
      <m>
        <tpls c="8">
          <tpl hier="1" item="6"/>
          <tpl hier="4" item="8"/>
          <tpl fld="3" item="18"/>
          <tpl fld="2" item="82"/>
          <tpl hier="9" item="1"/>
          <tpl hier="11" item="4"/>
          <tpl hier="12" item="7"/>
          <tpl fld="4" item="0"/>
        </tpls>
      </m>
      <m>
        <tpls c="8">
          <tpl hier="1" item="6"/>
          <tpl hier="4" item="8"/>
          <tpl fld="3" item="22"/>
          <tpl fld="2" item="82"/>
          <tpl hier="9" item="1"/>
          <tpl hier="11" item="4"/>
          <tpl hier="12" item="7"/>
          <tpl fld="4" item="0"/>
        </tpls>
      </m>
      <m>
        <tpls c="8">
          <tpl hier="1" item="6"/>
          <tpl hier="4" item="8"/>
          <tpl fld="3" item="17"/>
          <tpl fld="2" item="82"/>
          <tpl hier="9" item="1"/>
          <tpl hier="11" item="4"/>
          <tpl hier="12" item="7"/>
          <tpl fld="4" item="0"/>
        </tpls>
      </m>
      <m>
        <tpls c="8">
          <tpl hier="1" item="6"/>
          <tpl hier="4" item="8"/>
          <tpl fld="3" item="21"/>
          <tpl fld="2" item="82"/>
          <tpl hier="9" item="1"/>
          <tpl hier="11" item="4"/>
          <tpl hier="12" item="7"/>
          <tpl fld="4" item="0"/>
        </tpls>
      </m>
      <m>
        <tpls c="8">
          <tpl hier="1" item="6"/>
          <tpl hier="4" item="8"/>
          <tpl fld="3" item="8"/>
          <tpl fld="2" item="47"/>
          <tpl hier="9" item="1"/>
          <tpl hier="11" item="4"/>
          <tpl hier="12" item="7"/>
          <tpl fld="4" item="0"/>
        </tpls>
      </m>
      <m>
        <tpls c="8">
          <tpl hier="1" item="6"/>
          <tpl hier="4" item="8"/>
          <tpl fld="3" item="7"/>
          <tpl fld="2" item="47"/>
          <tpl hier="9" item="1"/>
          <tpl hier="11" item="4"/>
          <tpl hier="12" item="7"/>
          <tpl fld="4" item="0"/>
        </tpls>
      </m>
      <m>
        <tpls c="8">
          <tpl hier="1" item="6"/>
          <tpl hier="4" item="8"/>
          <tpl fld="3" item="6"/>
          <tpl fld="2" item="47"/>
          <tpl hier="9" item="1"/>
          <tpl hier="11" item="4"/>
          <tpl hier="12" item="7"/>
          <tpl fld="4" item="0"/>
        </tpls>
      </m>
      <m>
        <tpls c="8">
          <tpl hier="1" item="6"/>
          <tpl hier="4" item="8"/>
          <tpl fld="3" item="5"/>
          <tpl fld="2" item="47"/>
          <tpl hier="9" item="1"/>
          <tpl hier="11" item="4"/>
          <tpl hier="12" item="7"/>
          <tpl fld="4" item="0"/>
        </tpls>
      </m>
      <m>
        <tpls c="8">
          <tpl hier="1" item="6"/>
          <tpl hier="4" item="8"/>
          <tpl fld="3" item="56"/>
          <tpl fld="2" item="52"/>
          <tpl hier="9" item="1"/>
          <tpl hier="11" item="4"/>
          <tpl hier="12" item="7"/>
          <tpl fld="4" item="0"/>
        </tpls>
      </m>
      <m>
        <tpls c="8">
          <tpl hier="1" item="6"/>
          <tpl hier="4" item="8"/>
          <tpl fld="3" item="0"/>
          <tpl fld="2" item="52"/>
          <tpl hier="9" item="1"/>
          <tpl hier="11" item="4"/>
          <tpl hier="12" item="7"/>
          <tpl fld="4" item="0"/>
        </tpls>
      </m>
      <m>
        <tpls c="8">
          <tpl hier="1" item="6"/>
          <tpl hier="4" item="8"/>
          <tpl fld="3" item="55"/>
          <tpl fld="2" item="52"/>
          <tpl hier="9" item="1"/>
          <tpl hier="11" item="4"/>
          <tpl hier="12" item="7"/>
          <tpl fld="4" item="0"/>
        </tpls>
      </m>
      <m>
        <tpls c="8">
          <tpl hier="1" item="6"/>
          <tpl hier="4" item="8"/>
          <tpl fld="3" item="35"/>
          <tpl fld="2" item="56"/>
          <tpl hier="9" item="1"/>
          <tpl hier="11" item="4"/>
          <tpl hier="12" item="7"/>
          <tpl fld="4" item="0"/>
        </tpls>
      </m>
      <m>
        <tpls c="8">
          <tpl hier="1" item="6"/>
          <tpl hier="4" item="8"/>
          <tpl fld="3" item="40"/>
          <tpl fld="2" item="56"/>
          <tpl hier="9" item="1"/>
          <tpl hier="11" item="4"/>
          <tpl hier="12" item="7"/>
          <tpl fld="4" item="0"/>
        </tpls>
      </m>
      <m>
        <tpls c="8">
          <tpl hier="1" item="6"/>
          <tpl hier="4" item="8"/>
          <tpl fld="3" item="50"/>
          <tpl fld="2" item="56"/>
          <tpl hier="9" item="1"/>
          <tpl hier="11" item="4"/>
          <tpl hier="12" item="7"/>
          <tpl fld="4" item="0"/>
        </tpls>
      </m>
      <m>
        <tpls c="8">
          <tpl hier="1" item="6"/>
          <tpl hier="4" item="8"/>
          <tpl fld="3" item="49"/>
          <tpl fld="2" item="56"/>
          <tpl hier="9" item="1"/>
          <tpl hier="11" item="4"/>
          <tpl hier="12" item="7"/>
          <tpl fld="4" item="0"/>
        </tpls>
      </m>
      <m>
        <tpls c="8">
          <tpl hier="1" item="6"/>
          <tpl hier="4" item="8"/>
          <tpl fld="3" item="37"/>
          <tpl fld="2" item="60"/>
          <tpl hier="9" item="1"/>
          <tpl hier="11" item="4"/>
          <tpl hier="12" item="7"/>
          <tpl fld="4" item="0"/>
        </tpls>
      </m>
      <m>
        <tpls c="8">
          <tpl hier="1" item="6"/>
          <tpl hier="4" item="8"/>
          <tpl fld="3" item="39"/>
          <tpl fld="2" item="60"/>
          <tpl hier="9" item="1"/>
          <tpl hier="11" item="4"/>
          <tpl hier="12" item="7"/>
          <tpl fld="4" item="0"/>
        </tpls>
      </m>
      <m>
        <tpls c="8">
          <tpl hier="1" item="6"/>
          <tpl hier="4" item="8"/>
          <tpl fld="3" item="28"/>
          <tpl fld="2" item="60"/>
          <tpl hier="9" item="1"/>
          <tpl hier="11" item="4"/>
          <tpl hier="12" item="7"/>
          <tpl fld="4" item="0"/>
        </tpls>
      </m>
      <m>
        <tpls c="8">
          <tpl hier="1" item="6"/>
          <tpl hier="4" item="8"/>
          <tpl fld="3" item="19"/>
          <tpl fld="2" item="60"/>
          <tpl hier="9" item="1"/>
          <tpl hier="11" item="4"/>
          <tpl hier="12" item="7"/>
          <tpl fld="4" item="0"/>
        </tpls>
      </m>
      <m>
        <tpls c="8">
          <tpl hier="1" item="6"/>
          <tpl hier="4" item="8"/>
          <tpl fld="3" item="26"/>
          <tpl fld="2" item="55"/>
          <tpl hier="9" item="1"/>
          <tpl hier="11" item="4"/>
          <tpl hier="12" item="7"/>
          <tpl fld="4" item="0"/>
        </tpls>
      </m>
      <m>
        <tpls c="8">
          <tpl hier="1" item="6"/>
          <tpl hier="4" item="8"/>
          <tpl fld="3" item="25"/>
          <tpl fld="2" item="55"/>
          <tpl hier="9" item="1"/>
          <tpl hier="11" item="4"/>
          <tpl hier="12" item="7"/>
          <tpl fld="4" item="0"/>
        </tpls>
      </m>
      <m>
        <tpls c="8">
          <tpl hier="1" item="6"/>
          <tpl hier="4" item="8"/>
          <tpl fld="3" item="24"/>
          <tpl fld="2" item="55"/>
          <tpl hier="9" item="1"/>
          <tpl hier="11" item="4"/>
          <tpl hier="12" item="7"/>
          <tpl fld="4" item="0"/>
        </tpls>
      </m>
      <m>
        <tpls c="8">
          <tpl hier="1" item="6"/>
          <tpl hier="4" item="8"/>
          <tpl fld="3" item="23"/>
          <tpl fld="2" item="55"/>
          <tpl hier="9" item="1"/>
          <tpl hier="11" item="4"/>
          <tpl hier="12" item="7"/>
          <tpl fld="4" item="0"/>
        </tpls>
      </m>
      <m>
        <tpls c="8">
          <tpl hier="1" item="6"/>
          <tpl hier="4" item="8"/>
          <tpl fld="3" item="10"/>
          <tpl fld="2" item="42"/>
          <tpl hier="9" item="1"/>
          <tpl hier="11" item="4"/>
          <tpl hier="12" item="7"/>
          <tpl fld="4" item="0"/>
        </tpls>
      </m>
      <m>
        <tpls c="8">
          <tpl hier="1" item="6"/>
          <tpl hier="4" item="8"/>
          <tpl fld="3" item="12"/>
          <tpl fld="2" item="42"/>
          <tpl hier="9" item="1"/>
          <tpl hier="11" item="4"/>
          <tpl hier="12" item="7"/>
          <tpl fld="4" item="0"/>
        </tpls>
      </m>
      <m>
        <tpls c="8">
          <tpl hier="1" item="6"/>
          <tpl hier="4" item="8"/>
          <tpl fld="3" item="11"/>
          <tpl fld="2" item="42"/>
          <tpl hier="9" item="1"/>
          <tpl hier="11" item="4"/>
          <tpl hier="12" item="7"/>
          <tpl fld="4" item="0"/>
        </tpls>
      </m>
      <m>
        <tpls c="8">
          <tpl hier="1" item="6"/>
          <tpl hier="4" item="8"/>
          <tpl fld="3" item="9"/>
          <tpl fld="2" item="42"/>
          <tpl hier="9" item="1"/>
          <tpl hier="11" item="4"/>
          <tpl hier="12" item="7"/>
          <tpl fld="4" item="0"/>
        </tpls>
      </m>
      <m>
        <tpls c="8">
          <tpl hier="1" item="6"/>
          <tpl hier="4" item="8"/>
          <tpl fld="3" item="57"/>
          <tpl fld="2" item="62"/>
          <tpl hier="9" item="1"/>
          <tpl hier="11" item="4"/>
          <tpl hier="12" item="7"/>
          <tpl fld="4" item="0"/>
        </tpls>
      </m>
      <m>
        <tpls c="8">
          <tpl hier="1" item="6"/>
          <tpl hier="4" item="8"/>
          <tpl fld="3" item="3"/>
          <tpl fld="2" item="62"/>
          <tpl hier="9" item="1"/>
          <tpl hier="11" item="4"/>
          <tpl hier="12" item="7"/>
          <tpl fld="4" item="0"/>
        </tpls>
      </m>
      <m>
        <tpls c="8">
          <tpl hier="1" item="6"/>
          <tpl hier="4" item="8"/>
          <tpl fld="3" item="1"/>
          <tpl fld="2" item="62"/>
          <tpl hier="9" item="1"/>
          <tpl hier="11" item="4"/>
          <tpl hier="12" item="7"/>
          <tpl fld="4" item="0"/>
        </tpls>
      </m>
      <m>
        <tpls c="8">
          <tpl hier="1" item="6"/>
          <tpl hier="4" item="8"/>
          <tpl fld="3" item="20"/>
          <tpl fld="2" item="77"/>
          <tpl hier="9" item="1"/>
          <tpl hier="11" item="4"/>
          <tpl hier="12" item="7"/>
          <tpl fld="4" item="0"/>
        </tpls>
      </m>
      <m>
        <tpls c="8">
          <tpl hier="1" item="6"/>
          <tpl hier="4" item="8"/>
          <tpl fld="3" item="51"/>
          <tpl fld="2" item="77"/>
          <tpl hier="9" item="1"/>
          <tpl hier="11" item="4"/>
          <tpl hier="12" item="7"/>
          <tpl fld="4" item="0"/>
        </tpls>
      </m>
      <m>
        <tpls c="8">
          <tpl hier="1" item="6"/>
          <tpl hier="4" item="8"/>
          <tpl fld="3" item="38"/>
          <tpl fld="2" item="77"/>
          <tpl hier="9" item="1"/>
          <tpl hier="11" item="4"/>
          <tpl hier="12" item="7"/>
          <tpl fld="4" item="0"/>
        </tpls>
      </m>
      <m>
        <tpls c="8">
          <tpl hier="1" item="6"/>
          <tpl hier="4" item="8"/>
          <tpl fld="3" item="44"/>
          <tpl fld="2" item="28"/>
          <tpl hier="9" item="1"/>
          <tpl hier="11" item="4"/>
          <tpl hier="12" item="7"/>
          <tpl fld="4" item="0"/>
        </tpls>
      </m>
      <m>
        <tpls c="8">
          <tpl hier="1" item="6"/>
          <tpl hier="4" item="8"/>
          <tpl fld="3" item="43"/>
          <tpl fld="2" item="28"/>
          <tpl hier="9" item="1"/>
          <tpl hier="11" item="4"/>
          <tpl hier="12" item="7"/>
          <tpl fld="4" item="0"/>
        </tpls>
      </m>
      <m>
        <tpls c="8">
          <tpl hier="1" item="6"/>
          <tpl hier="4" item="8"/>
          <tpl fld="3" item="42"/>
          <tpl fld="2" item="28"/>
          <tpl hier="9" item="1"/>
          <tpl hier="11" item="4"/>
          <tpl hier="12" item="7"/>
          <tpl fld="4" item="0"/>
        </tpls>
      </m>
      <m>
        <tpls c="8">
          <tpl hier="1" item="6"/>
          <tpl hier="4" item="8"/>
          <tpl fld="3" item="41"/>
          <tpl fld="2" item="28"/>
          <tpl hier="9" item="1"/>
          <tpl hier="11" item="4"/>
          <tpl hier="12" item="7"/>
          <tpl fld="4" item="0"/>
        </tpls>
      </m>
      <m>
        <tpls c="8">
          <tpl hier="1" item="6"/>
          <tpl hier="4" item="8"/>
          <tpl fld="3" item="32"/>
          <tpl fld="2" item="35"/>
          <tpl hier="9" item="1"/>
          <tpl hier="11" item="4"/>
          <tpl hier="12" item="7"/>
          <tpl fld="4" item="0"/>
        </tpls>
      </m>
      <m>
        <tpls c="8">
          <tpl hier="1" item="6"/>
          <tpl hier="4" item="8"/>
          <tpl fld="3" item="31"/>
          <tpl fld="2" item="35"/>
          <tpl hier="9" item="1"/>
          <tpl hier="11" item="4"/>
          <tpl hier="12" item="7"/>
          <tpl fld="4" item="0"/>
        </tpls>
      </m>
      <m>
        <tpls c="8">
          <tpl hier="1" item="6"/>
          <tpl hier="4" item="8"/>
          <tpl fld="3" item="30"/>
          <tpl fld="2" item="35"/>
          <tpl hier="9" item="1"/>
          <tpl hier="11" item="4"/>
          <tpl hier="12" item="7"/>
          <tpl fld="4" item="0"/>
        </tpls>
      </m>
      <m>
        <tpls c="8">
          <tpl hier="1" item="6"/>
          <tpl hier="4" item="8"/>
          <tpl fld="3" item="29"/>
          <tpl fld="2" item="35"/>
          <tpl hier="9" item="1"/>
          <tpl hier="11" item="4"/>
          <tpl hier="12" item="7"/>
          <tpl fld="4" item="0"/>
        </tpls>
      </m>
      <m>
        <tpls c="8">
          <tpl hier="1" item="6"/>
          <tpl hier="4" item="8"/>
          <tpl fld="3" item="16"/>
          <tpl fld="2" item="40"/>
          <tpl hier="9" item="1"/>
          <tpl hier="11" item="4"/>
          <tpl hier="12" item="7"/>
          <tpl fld="4" item="0"/>
        </tpls>
      </m>
      <m>
        <tpls c="8">
          <tpl hier="1" item="6"/>
          <tpl hier="4" item="8"/>
          <tpl fld="3" item="15"/>
          <tpl fld="2" item="40"/>
          <tpl hier="9" item="1"/>
          <tpl hier="11" item="4"/>
          <tpl hier="12" item="7"/>
          <tpl fld="4" item="0"/>
        </tpls>
      </m>
      <m>
        <tpls c="8">
          <tpl hier="1" item="6"/>
          <tpl hier="4" item="8"/>
          <tpl fld="3" item="14"/>
          <tpl fld="2" item="40"/>
          <tpl hier="9" item="1"/>
          <tpl hier="11" item="4"/>
          <tpl hier="12" item="7"/>
          <tpl fld="4" item="0"/>
        </tpls>
      </m>
      <m>
        <tpls c="8">
          <tpl hier="1" item="6"/>
          <tpl hier="4" item="8"/>
          <tpl fld="3" item="13"/>
          <tpl fld="2" item="40"/>
          <tpl hier="9" item="1"/>
          <tpl hier="11" item="4"/>
          <tpl hier="12" item="7"/>
          <tpl fld="4" item="0"/>
        </tpls>
      </m>
      <m>
        <tpls c="8">
          <tpl hier="1" item="6"/>
          <tpl hier="4" item="8"/>
          <tpl fld="3" item="4"/>
          <tpl fld="2" item="54"/>
          <tpl hier="9" item="1"/>
          <tpl hier="11" item="4"/>
          <tpl hier="12" item="7"/>
          <tpl fld="4" item="0"/>
        </tpls>
      </m>
      <m>
        <tpls c="8">
          <tpl hier="1" item="6"/>
          <tpl hier="4" item="8"/>
          <tpl fld="3" item="58"/>
          <tpl fld="2" item="54"/>
          <tpl hier="9" item="1"/>
          <tpl hier="11" item="4"/>
          <tpl hier="12" item="7"/>
          <tpl fld="4" item="0"/>
        </tpls>
      </m>
      <m>
        <tpls c="8">
          <tpl hier="1" item="6"/>
          <tpl hier="4" item="8"/>
          <tpl fld="3" item="2"/>
          <tpl fld="2" item="54"/>
          <tpl hier="9" item="1"/>
          <tpl hier="11" item="4"/>
          <tpl hier="12" item="7"/>
          <tpl fld="4" item="0"/>
        </tpls>
      </m>
      <m>
        <tpls c="8">
          <tpl hier="1" item="6"/>
          <tpl hier="4" item="8"/>
          <tpl fld="3" item="54"/>
          <tpl fld="2" item="59"/>
          <tpl hier="9" item="1"/>
          <tpl hier="11" item="4"/>
          <tpl hier="12" item="7"/>
          <tpl fld="4" item="0"/>
        </tpls>
      </m>
      <m>
        <tpls c="8">
          <tpl hier="1" item="6"/>
          <tpl hier="4" item="8"/>
          <tpl fld="3" item="53"/>
          <tpl fld="2" item="59"/>
          <tpl hier="9" item="1"/>
          <tpl hier="11" item="4"/>
          <tpl hier="12" item="7"/>
          <tpl fld="4" item="0"/>
        </tpls>
      </m>
      <m>
        <tpls c="8">
          <tpl hier="1" item="6"/>
          <tpl hier="4" item="8"/>
          <tpl fld="3" item="47"/>
          <tpl fld="2" item="59"/>
          <tpl hier="9" item="1"/>
          <tpl hier="11" item="4"/>
          <tpl hier="12" item="7"/>
          <tpl fld="4" item="0"/>
        </tpls>
      </m>
      <m>
        <tpls c="8">
          <tpl hier="1" item="6"/>
          <tpl hier="4" item="8"/>
          <tpl fld="3" item="26"/>
          <tpl fld="2" item="65"/>
          <tpl hier="9" item="1"/>
          <tpl hier="11" item="4"/>
          <tpl hier="12" item="7"/>
          <tpl fld="4" item="0"/>
        </tpls>
      </m>
      <m>
        <tpls c="8">
          <tpl hier="1" item="6"/>
          <tpl hier="4" item="8"/>
          <tpl fld="3" item="15"/>
          <tpl fld="2" item="65"/>
          <tpl hier="9" item="1"/>
          <tpl hier="11" item="4"/>
          <tpl hier="12" item="7"/>
          <tpl fld="4" item="0"/>
        </tpls>
      </m>
      <m>
        <tpls c="8">
          <tpl hier="1" item="6"/>
          <tpl hier="4" item="8"/>
          <tpl fld="3" item="6"/>
          <tpl fld="2" item="65"/>
          <tpl hier="9" item="1"/>
          <tpl hier="11" item="4"/>
          <tpl hier="12" item="7"/>
          <tpl fld="4" item="0"/>
        </tpls>
      </m>
      <m>
        <tpls c="8">
          <tpl hier="1" item="6"/>
          <tpl hier="4" item="8"/>
          <tpl fld="3" item="43"/>
          <tpl fld="2" item="85"/>
          <tpl hier="9" item="1"/>
          <tpl hier="11" item="4"/>
          <tpl hier="12" item="7"/>
          <tpl fld="4" item="0"/>
        </tpls>
      </m>
      <m>
        <tpls c="8">
          <tpl hier="1" item="6"/>
          <tpl hier="4" item="8"/>
          <tpl fld="3" item="27"/>
          <tpl fld="2" item="85"/>
          <tpl hier="9" item="1"/>
          <tpl hier="11" item="4"/>
          <tpl hier="12" item="7"/>
          <tpl fld="4" item="0"/>
        </tpls>
      </m>
      <m>
        <tpls c="8">
          <tpl hier="1" item="6"/>
          <tpl hier="4" item="8"/>
          <tpl fld="3" item="13"/>
          <tpl fld="2" item="85"/>
          <tpl hier="9" item="1"/>
          <tpl hier="11" item="4"/>
          <tpl hier="12" item="7"/>
          <tpl fld="4" item="0"/>
        </tpls>
      </m>
      <m>
        <tpls c="8">
          <tpl hier="1" item="6"/>
          <tpl hier="4" item="8"/>
          <tpl fld="3" item="54"/>
          <tpl fld="2" item="49"/>
          <tpl hier="9" item="1"/>
          <tpl hier="11" item="4"/>
          <tpl hier="12" item="7"/>
          <tpl fld="4" item="0"/>
        </tpls>
      </m>
      <m>
        <tpls c="8">
          <tpl hier="1" item="6"/>
          <tpl hier="4" item="8"/>
          <tpl fld="3" item="45"/>
          <tpl fld="2" item="49"/>
          <tpl hier="9" item="1"/>
          <tpl hier="11" item="4"/>
          <tpl hier="12" item="7"/>
          <tpl fld="4" item="0"/>
        </tpls>
      </m>
      <m>
        <tpls c="8">
          <tpl hier="1" item="6"/>
          <tpl hier="4" item="8"/>
          <tpl fld="3" item="29"/>
          <tpl fld="2" item="49"/>
          <tpl hier="9" item="1"/>
          <tpl hier="11" item="4"/>
          <tpl hier="12" item="7"/>
          <tpl fld="4" item="0"/>
        </tpls>
      </m>
      <m>
        <tpls c="8">
          <tpl hier="1" item="6"/>
          <tpl hier="4" item="8"/>
          <tpl fld="3" item="57"/>
          <tpl fld="2" item="44"/>
          <tpl hier="9" item="1"/>
          <tpl hier="11" item="4"/>
          <tpl hier="12" item="7"/>
          <tpl fld="4" item="0"/>
        </tpls>
      </m>
      <m>
        <tpls c="8">
          <tpl hier="1" item="6"/>
          <tpl hier="4" item="8"/>
          <tpl fld="3" item="50"/>
          <tpl fld="2" item="44"/>
          <tpl hier="9" item="1"/>
          <tpl hier="11" item="4"/>
          <tpl hier="12" item="7"/>
          <tpl fld="4" item="0"/>
        </tpls>
      </m>
      <m>
        <tpls c="8">
          <tpl hier="1" item="6"/>
          <tpl hier="4" item="8"/>
          <tpl fld="3" item="19"/>
          <tpl fld="2" item="44"/>
          <tpl hier="9" item="1"/>
          <tpl hier="11" item="4"/>
          <tpl hier="12" item="7"/>
          <tpl fld="4" item="0"/>
        </tpls>
      </m>
      <m>
        <tpls c="8">
          <tpl hier="1" item="6"/>
          <tpl hier="4" item="8"/>
          <tpl fld="3" item="10"/>
          <tpl fld="2" item="34"/>
          <tpl hier="9" item="1"/>
          <tpl hier="11" item="4"/>
          <tpl hier="12" item="7"/>
          <tpl fld="4" item="0"/>
        </tpls>
      </m>
      <m>
        <tpls c="8">
          <tpl hier="1" item="6"/>
          <tpl hier="4" item="8"/>
          <tpl fld="3" item="45"/>
          <tpl fld="2" item="34"/>
          <tpl hier="9" item="1"/>
          <tpl hier="11" item="4"/>
          <tpl hier="12" item="7"/>
          <tpl fld="4" item="0"/>
        </tpls>
      </m>
      <m>
        <tpls c="8">
          <tpl hier="1" item="6"/>
          <tpl hier="4" item="8"/>
          <tpl fld="3" item="13"/>
          <tpl fld="2" item="34"/>
          <tpl hier="9" item="1"/>
          <tpl hier="11" item="4"/>
          <tpl hier="12" item="7"/>
          <tpl fld="4" item="0"/>
        </tpls>
      </m>
      <m>
        <tpls c="8">
          <tpl hier="1" item="6"/>
          <tpl hier="4" item="8"/>
          <tpl fld="3" item="25"/>
          <tpl fld="2" item="64"/>
          <tpl hier="9" item="1"/>
          <tpl hier="11" item="4"/>
          <tpl hier="12" item="7"/>
          <tpl fld="4" item="0"/>
        </tpls>
      </m>
      <m>
        <tpls c="8">
          <tpl hier="1" item="6"/>
          <tpl hier="4" item="8"/>
          <tpl fld="3" item="38"/>
          <tpl fld="2" item="64"/>
          <tpl hier="9" item="1"/>
          <tpl hier="11" item="4"/>
          <tpl hier="12" item="7"/>
          <tpl fld="4" item="0"/>
        </tpls>
      </m>
      <m>
        <tpls c="8">
          <tpl hier="1" item="6"/>
          <tpl hier="4" item="8"/>
          <tpl fld="3" item="3"/>
          <tpl fld="2" item="33"/>
          <tpl hier="9" item="1"/>
          <tpl hier="11" item="4"/>
          <tpl hier="12" item="7"/>
          <tpl fld="4" item="0"/>
        </tpls>
      </m>
      <m>
        <tpls c="8">
          <tpl hier="1" item="6"/>
          <tpl hier="4" item="8"/>
          <tpl fld="3" item="20"/>
          <tpl fld="2" item="43"/>
          <tpl hier="9" item="1"/>
          <tpl hier="11" item="4"/>
          <tpl hier="12" item="7"/>
          <tpl fld="4" item="0"/>
        </tpls>
      </m>
      <m>
        <tpls c="8">
          <tpl hier="1" item="6"/>
          <tpl hier="4" item="8"/>
          <tpl fld="3" item="27"/>
          <tpl fld="2" item="22"/>
          <tpl hier="9" item="1"/>
          <tpl hier="11" item="4"/>
          <tpl hier="12" item="7"/>
          <tpl fld="4" item="0"/>
        </tpls>
      </m>
      <m>
        <tpls c="8">
          <tpl hier="1" item="6"/>
          <tpl hier="4" item="8"/>
          <tpl fld="3" item="13"/>
          <tpl fld="2" item="21"/>
          <tpl hier="9" item="1"/>
          <tpl hier="11" item="4"/>
          <tpl hier="12" item="7"/>
          <tpl fld="4" item="0"/>
        </tpls>
      </m>
      <m>
        <tpls c="8">
          <tpl hier="1" item="6"/>
          <tpl hier="4" item="8"/>
          <tpl fld="3" item="58"/>
          <tpl fld="2" item="39"/>
          <tpl hier="9" item="1"/>
          <tpl hier="11" item="4"/>
          <tpl hier="12" item="7"/>
          <tpl fld="4" item="0"/>
        </tpls>
      </m>
      <m>
        <tpls c="8">
          <tpl hier="1" item="6"/>
          <tpl hier="4" item="8"/>
          <tpl fld="3" item="36"/>
          <tpl fld="2" item="31"/>
          <tpl hier="9" item="1"/>
          <tpl hier="11" item="4"/>
          <tpl hier="12" item="7"/>
          <tpl fld="4" item="0"/>
        </tpls>
      </m>
      <m>
        <tpls c="8">
          <tpl hier="1" item="6"/>
          <tpl hier="4" item="8"/>
          <tpl fld="3" item="7"/>
          <tpl fld="2" item="27"/>
          <tpl hier="9" item="1"/>
          <tpl hier="11" item="4"/>
          <tpl hier="12" item="7"/>
          <tpl fld="4" item="0"/>
        </tpls>
      </m>
      <m>
        <tpls c="8">
          <tpl hier="1" item="6"/>
          <tpl hier="4" item="8"/>
          <tpl fld="3" item="50"/>
          <tpl fld="2" item="24"/>
          <tpl hier="9" item="1"/>
          <tpl hier="11" item="4"/>
          <tpl hier="12" item="7"/>
          <tpl fld="4" item="0"/>
        </tpls>
      </m>
      <m>
        <tpls c="8">
          <tpl hier="1" item="6"/>
          <tpl hier="4" item="8"/>
          <tpl fld="3" item="24"/>
          <tpl fld="2" item="13"/>
          <tpl hier="9" item="1"/>
          <tpl hier="11" item="4"/>
          <tpl hier="12" item="7"/>
          <tpl fld="4" item="0"/>
        </tpls>
      </m>
      <m>
        <tpls c="8">
          <tpl hier="1" item="6"/>
          <tpl hier="4" item="8"/>
          <tpl fld="3" item="52"/>
          <tpl fld="2" item="30"/>
          <tpl hier="9" item="1"/>
          <tpl hier="11" item="4"/>
          <tpl hier="12" item="7"/>
          <tpl fld="4" item="0"/>
        </tpls>
      </m>
      <m>
        <tpls c="8">
          <tpl hier="1" item="6"/>
          <tpl hier="4" item="8"/>
          <tpl fld="3" item="31"/>
          <tpl fld="2" item="38"/>
          <tpl hier="9" item="1"/>
          <tpl hier="11" item="4"/>
          <tpl hier="12" item="7"/>
          <tpl fld="4" item="0"/>
        </tpls>
      </m>
      <m>
        <tpls c="8">
          <tpl hier="1" item="6"/>
          <tpl hier="4" item="8"/>
          <tpl fld="3" item="13"/>
          <tpl fld="2" item="10"/>
          <tpl hier="9" item="1"/>
          <tpl hier="11" item="4"/>
          <tpl hier="12" item="7"/>
          <tpl fld="4" item="0"/>
        </tpls>
      </m>
      <m>
        <tpls c="8">
          <tpl hier="1" item="6"/>
          <tpl hier="4" item="8"/>
          <tpl fld="3" item="52"/>
          <tpl fld="2" item="20"/>
          <tpl hier="9" item="1"/>
          <tpl hier="11" item="4"/>
          <tpl hier="12" item="7"/>
          <tpl fld="4" item="0"/>
        </tpls>
      </m>
      <m>
        <tpls c="8">
          <tpl hier="1" item="6"/>
          <tpl hier="4" item="8"/>
          <tpl fld="3" item="58"/>
          <tpl fld="2" item="19"/>
          <tpl hier="9" item="1"/>
          <tpl hier="11" item="4"/>
          <tpl hier="12" item="7"/>
          <tpl fld="4" item="0"/>
        </tpls>
      </m>
      <m>
        <tpls c="8">
          <tpl hier="1" item="6"/>
          <tpl hier="4" item="8"/>
          <tpl fld="3" item="58"/>
          <tpl fld="2" item="57"/>
          <tpl hier="9" item="1"/>
          <tpl hier="11" item="4"/>
          <tpl hier="12" item="7"/>
          <tpl fld="4" item="0"/>
        </tpls>
      </m>
      <m>
        <tpls c="8">
          <tpl hier="1" item="6"/>
          <tpl hier="4" item="8"/>
          <tpl fld="3" item="2"/>
          <tpl fld="2" item="57"/>
          <tpl hier="9" item="1"/>
          <tpl hier="11" item="4"/>
          <tpl hier="12" item="7"/>
          <tpl fld="4" item="0"/>
        </tpls>
      </m>
      <m>
        <tpls c="8">
          <tpl hier="1" item="6"/>
          <tpl hier="4" item="8"/>
          <tpl fld="3" item="54"/>
          <tpl fld="2" item="61"/>
          <tpl hier="9" item="1"/>
          <tpl hier="11" item="4"/>
          <tpl hier="12" item="7"/>
          <tpl fld="4" item="0"/>
        </tpls>
      </m>
      <m>
        <tpls c="8">
          <tpl hier="1" item="6"/>
          <tpl hier="4" item="8"/>
          <tpl fld="3" item="53"/>
          <tpl fld="2" item="61"/>
          <tpl hier="9" item="1"/>
          <tpl hier="11" item="4"/>
          <tpl hier="12" item="7"/>
          <tpl fld="4" item="0"/>
        </tpls>
      </m>
      <m>
        <tpls c="8">
          <tpl hier="1" item="6"/>
          <tpl hier="4" item="8"/>
          <tpl fld="3" item="52"/>
          <tpl fld="2" item="61"/>
          <tpl hier="9" item="1"/>
          <tpl hier="11" item="4"/>
          <tpl hier="12" item="7"/>
          <tpl fld="4" item="0"/>
        </tpls>
      </m>
      <m>
        <tpls c="8">
          <tpl hier="1" item="6"/>
          <tpl hier="4" item="8"/>
          <tpl fld="3" item="48"/>
          <tpl fld="2" item="79"/>
          <tpl hier="9" item="1"/>
          <tpl hier="11" item="4"/>
          <tpl hier="12" item="7"/>
          <tpl fld="4" item="0"/>
        </tpls>
      </m>
      <m>
        <tpls c="8">
          <tpl hier="1" item="6"/>
          <tpl hier="4" item="8"/>
          <tpl fld="3" item="46"/>
          <tpl fld="2" item="79"/>
          <tpl hier="9" item="1"/>
          <tpl hier="11" item="4"/>
          <tpl hier="12" item="7"/>
          <tpl fld="4" item="0"/>
        </tpls>
      </m>
      <m>
        <tpls c="8">
          <tpl hier="1" item="6"/>
          <tpl hier="4" item="8"/>
          <tpl fld="3" item="45"/>
          <tpl fld="2" item="79"/>
          <tpl hier="9" item="1"/>
          <tpl hier="11" item="4"/>
          <tpl hier="12" item="7"/>
          <tpl fld="4" item="0"/>
        </tpls>
      </m>
      <m>
        <tpls c="8">
          <tpl hier="1" item="6"/>
          <tpl hier="4" item="8"/>
          <tpl fld="3" item="47"/>
          <tpl fld="2" item="79"/>
          <tpl hier="9" item="1"/>
          <tpl hier="11" item="4"/>
          <tpl hier="12" item="7"/>
          <tpl fld="4" item="0"/>
        </tpls>
      </m>
      <m>
        <tpls c="8">
          <tpl hier="1" item="6"/>
          <tpl hier="4" item="8"/>
          <tpl fld="3" item="34"/>
          <tpl fld="2" item="46"/>
          <tpl hier="9" item="1"/>
          <tpl hier="11" item="4"/>
          <tpl hier="12" item="7"/>
          <tpl fld="4" item="0"/>
        </tpls>
      </m>
      <m>
        <tpls c="8">
          <tpl hier="1" item="6"/>
          <tpl hier="4" item="8"/>
          <tpl fld="3" item="36"/>
          <tpl fld="2" item="46"/>
          <tpl hier="9" item="1"/>
          <tpl hier="11" item="4"/>
          <tpl hier="12" item="7"/>
          <tpl fld="4" item="0"/>
        </tpls>
      </m>
      <m>
        <tpls c="8">
          <tpl hier="1" item="6"/>
          <tpl hier="4" item="8"/>
          <tpl fld="3" item="27"/>
          <tpl fld="2" item="46"/>
          <tpl hier="9" item="1"/>
          <tpl hier="11" item="4"/>
          <tpl hier="12" item="7"/>
          <tpl fld="4" item="0"/>
        </tpls>
      </m>
      <m>
        <tpls c="8">
          <tpl hier="1" item="6"/>
          <tpl hier="4" item="8"/>
          <tpl fld="3" item="33"/>
          <tpl fld="2" item="46"/>
          <tpl hier="9" item="1"/>
          <tpl hier="11" item="4"/>
          <tpl hier="12" item="7"/>
          <tpl fld="4" item="0"/>
        </tpls>
      </m>
      <m>
        <tpls c="8">
          <tpl hier="1" item="6"/>
          <tpl hier="4" item="8"/>
          <tpl fld="3" item="18"/>
          <tpl fld="2" item="51"/>
          <tpl hier="9" item="1"/>
          <tpl hier="11" item="4"/>
          <tpl hier="12" item="7"/>
          <tpl fld="4" item="0"/>
        </tpls>
      </m>
      <m>
        <tpls c="8">
          <tpl hier="1" item="6"/>
          <tpl hier="4" item="8"/>
          <tpl fld="3" item="22"/>
          <tpl fld="2" item="51"/>
          <tpl hier="9" item="1"/>
          <tpl hier="11" item="4"/>
          <tpl hier="12" item="7"/>
          <tpl fld="4" item="0"/>
        </tpls>
      </m>
      <m>
        <tpls c="8">
          <tpl hier="1" item="6"/>
          <tpl hier="4" item="8"/>
          <tpl fld="3" item="17"/>
          <tpl fld="2" item="51"/>
          <tpl hier="9" item="1"/>
          <tpl hier="11" item="4"/>
          <tpl hier="12" item="7"/>
          <tpl fld="4" item="0"/>
        </tpls>
      </m>
      <m>
        <tpls c="8">
          <tpl hier="1" item="6"/>
          <tpl hier="4" item="8"/>
          <tpl fld="3" item="21"/>
          <tpl fld="2" item="51"/>
          <tpl hier="9" item="1"/>
          <tpl hier="11" item="4"/>
          <tpl hier="12" item="7"/>
          <tpl fld="4" item="0"/>
        </tpls>
      </m>
      <m>
        <tpls c="8">
          <tpl hier="1" item="6"/>
          <tpl hier="4" item="8"/>
          <tpl fld="3" item="20"/>
          <tpl fld="1" item="1"/>
          <tpl hier="9" item="1"/>
          <tpl hier="11" item="4"/>
          <tpl hier="12" item="7"/>
          <tpl fld="4" item="0"/>
        </tpls>
      </m>
      <m>
        <tpls c="8">
          <tpl hier="1" item="6"/>
          <tpl hier="4" item="8"/>
          <tpl fld="3" item="51"/>
          <tpl fld="1" item="1"/>
          <tpl hier="9" item="1"/>
          <tpl hier="11" item="4"/>
          <tpl hier="12" item="7"/>
          <tpl fld="4" item="0"/>
        </tpls>
      </m>
      <m>
        <tpls c="8">
          <tpl hier="1" item="6"/>
          <tpl hier="4" item="8"/>
          <tpl fld="3" item="38"/>
          <tpl fld="1" item="1"/>
          <tpl hier="9" item="1"/>
          <tpl hier="11" item="4"/>
          <tpl hier="12" item="7"/>
          <tpl fld="4" item="0"/>
        </tpls>
      </m>
      <m>
        <tpls c="8">
          <tpl hier="1" item="6"/>
          <tpl hier="4" item="8"/>
          <tpl fld="3" item="44"/>
          <tpl fld="2" item="58"/>
          <tpl hier="9" item="1"/>
          <tpl hier="11" item="4"/>
          <tpl hier="12" item="7"/>
          <tpl fld="4" item="0"/>
        </tpls>
      </m>
      <m>
        <tpls c="8">
          <tpl hier="1" item="6"/>
          <tpl hier="4" item="8"/>
          <tpl fld="3" item="43"/>
          <tpl fld="2" item="58"/>
          <tpl hier="9" item="1"/>
          <tpl hier="11" item="4"/>
          <tpl hier="12" item="7"/>
          <tpl fld="4" item="0"/>
        </tpls>
      </m>
      <m>
        <tpls c="8">
          <tpl hier="1" item="6"/>
          <tpl hier="4" item="8"/>
          <tpl fld="3" item="42"/>
          <tpl fld="2" item="58"/>
          <tpl hier="9" item="1"/>
          <tpl hier="11" item="4"/>
          <tpl hier="12" item="7"/>
          <tpl fld="4" item="0"/>
        </tpls>
      </m>
      <m>
        <tpls c="8">
          <tpl hier="1" item="6"/>
          <tpl hier="4" item="8"/>
          <tpl fld="3" item="41"/>
          <tpl fld="2" item="58"/>
          <tpl hier="9" item="1"/>
          <tpl hier="11" item="4"/>
          <tpl hier="12" item="7"/>
          <tpl fld="4" item="0"/>
        </tpls>
      </m>
      <m>
        <tpls c="8">
          <tpl hier="1" item="6"/>
          <tpl hier="4" item="8"/>
          <tpl fld="3" item="32"/>
          <tpl fld="2" item="63"/>
          <tpl hier="9" item="1"/>
          <tpl hier="11" item="4"/>
          <tpl hier="12" item="7"/>
          <tpl fld="4" item="0"/>
        </tpls>
      </m>
      <m>
        <tpls c="8">
          <tpl hier="1" item="6"/>
          <tpl hier="4" item="8"/>
          <tpl fld="3" item="31"/>
          <tpl fld="2" item="63"/>
          <tpl hier="9" item="1"/>
          <tpl hier="11" item="4"/>
          <tpl hier="12" item="7"/>
          <tpl fld="4" item="0"/>
        </tpls>
      </m>
      <m>
        <tpls c="8">
          <tpl hier="1" item="6"/>
          <tpl hier="4" item="8"/>
          <tpl fld="3" item="30"/>
          <tpl fld="2" item="63"/>
          <tpl hier="9" item="1"/>
          <tpl hier="11" item="4"/>
          <tpl hier="12" item="7"/>
          <tpl fld="4" item="0"/>
        </tpls>
      </m>
      <m>
        <tpls c="8">
          <tpl hier="1" item="6"/>
          <tpl hier="4" item="8"/>
          <tpl fld="3" item="29"/>
          <tpl fld="2" item="63"/>
          <tpl hier="9" item="1"/>
          <tpl hier="11" item="4"/>
          <tpl hier="12" item="7"/>
          <tpl fld="4" item="0"/>
        </tpls>
      </m>
      <m>
        <tpls c="8">
          <tpl hier="1" item="6"/>
          <tpl hier="4" item="8"/>
          <tpl fld="3" item="16"/>
          <tpl fld="2" item="82"/>
          <tpl hier="9" item="1"/>
          <tpl hier="11" item="4"/>
          <tpl hier="12" item="7"/>
          <tpl fld="4" item="0"/>
        </tpls>
      </m>
      <m>
        <tpls c="8">
          <tpl hier="1" item="6"/>
          <tpl hier="4" item="8"/>
          <tpl fld="3" item="15"/>
          <tpl fld="2" item="82"/>
          <tpl hier="9" item="1"/>
          <tpl hier="11" item="4"/>
          <tpl hier="12" item="7"/>
          <tpl fld="4" item="0"/>
        </tpls>
      </m>
      <m>
        <tpls c="8">
          <tpl hier="1" item="6"/>
          <tpl hier="4" item="8"/>
          <tpl fld="3" item="14"/>
          <tpl fld="2" item="82"/>
          <tpl hier="9" item="1"/>
          <tpl hier="11" item="4"/>
          <tpl hier="12" item="7"/>
          <tpl fld="4" item="0"/>
        </tpls>
      </m>
      <m>
        <tpls c="8">
          <tpl hier="1" item="6"/>
          <tpl hier="4" item="8"/>
          <tpl fld="3" item="13"/>
          <tpl fld="2" item="82"/>
          <tpl hier="9" item="1"/>
          <tpl hier="11" item="4"/>
          <tpl hier="12" item="7"/>
          <tpl fld="4" item="0"/>
        </tpls>
      </m>
      <m>
        <tpls c="8">
          <tpl hier="1" item="6"/>
          <tpl hier="4" item="8"/>
          <tpl fld="3" item="4"/>
          <tpl fld="2" item="47"/>
          <tpl hier="9" item="1"/>
          <tpl hier="11" item="4"/>
          <tpl hier="12" item="7"/>
          <tpl fld="4" item="0"/>
        </tpls>
      </m>
      <m>
        <tpls c="8">
          <tpl hier="1" item="6"/>
          <tpl hier="4" item="8"/>
          <tpl fld="3" item="58"/>
          <tpl fld="2" item="47"/>
          <tpl hier="9" item="1"/>
          <tpl hier="11" item="4"/>
          <tpl hier="12" item="7"/>
          <tpl fld="4" item="0"/>
        </tpls>
      </m>
      <m>
        <tpls c="8">
          <tpl hier="1" item="6"/>
          <tpl hier="4" item="8"/>
          <tpl fld="3" item="2"/>
          <tpl fld="2" item="47"/>
          <tpl hier="9" item="1"/>
          <tpl hier="11" item="4"/>
          <tpl hier="12" item="7"/>
          <tpl fld="4" item="0"/>
        </tpls>
      </m>
      <m>
        <tpls c="8">
          <tpl hier="1" item="6"/>
          <tpl hier="4" item="8"/>
          <tpl fld="3" item="54"/>
          <tpl fld="2" item="52"/>
          <tpl hier="9" item="1"/>
          <tpl hier="11" item="4"/>
          <tpl hier="12" item="7"/>
          <tpl fld="4" item="0"/>
        </tpls>
      </m>
      <m>
        <tpls c="8">
          <tpl hier="1" item="6"/>
          <tpl hier="4" item="8"/>
          <tpl fld="3" item="53"/>
          <tpl fld="2" item="52"/>
          <tpl hier="9" item="1"/>
          <tpl hier="11" item="4"/>
          <tpl hier="12" item="7"/>
          <tpl fld="4" item="0"/>
        </tpls>
      </m>
      <m>
        <tpls c="8">
          <tpl hier="1" item="6"/>
          <tpl hier="4" item="8"/>
          <tpl fld="3" item="52"/>
          <tpl fld="2" item="52"/>
          <tpl hier="9" item="1"/>
          <tpl hier="11" item="4"/>
          <tpl hier="12" item="7"/>
          <tpl fld="4" item="0"/>
        </tpls>
      </m>
      <m>
        <tpls c="8">
          <tpl hier="1" item="6"/>
          <tpl hier="4" item="8"/>
          <tpl fld="3" item="48"/>
          <tpl fld="2" item="56"/>
          <tpl hier="9" item="1"/>
          <tpl hier="11" item="4"/>
          <tpl hier="12" item="7"/>
          <tpl fld="4" item="0"/>
        </tpls>
      </m>
      <m>
        <tpls c="8">
          <tpl hier="1" item="6"/>
          <tpl hier="4" item="8"/>
          <tpl fld="3" item="46"/>
          <tpl fld="2" item="56"/>
          <tpl hier="9" item="1"/>
          <tpl hier="11" item="4"/>
          <tpl hier="12" item="7"/>
          <tpl fld="4" item="0"/>
        </tpls>
      </m>
      <m>
        <tpls c="8">
          <tpl hier="1" item="6"/>
          <tpl hier="4" item="8"/>
          <tpl fld="3" item="45"/>
          <tpl fld="2" item="56"/>
          <tpl hier="9" item="1"/>
          <tpl hier="11" item="4"/>
          <tpl hier="12" item="7"/>
          <tpl fld="4" item="0"/>
        </tpls>
      </m>
      <m>
        <tpls c="8">
          <tpl hier="1" item="6"/>
          <tpl hier="4" item="8"/>
          <tpl fld="3" item="47"/>
          <tpl fld="2" item="56"/>
          <tpl hier="9" item="1"/>
          <tpl hier="11" item="4"/>
          <tpl hier="12" item="7"/>
          <tpl fld="4" item="0"/>
        </tpls>
      </m>
      <m>
        <tpls c="8">
          <tpl hier="1" item="6"/>
          <tpl hier="4" item="8"/>
          <tpl fld="3" item="34"/>
          <tpl fld="2" item="60"/>
          <tpl hier="9" item="1"/>
          <tpl hier="11" item="4"/>
          <tpl hier="12" item="7"/>
          <tpl fld="4" item="0"/>
        </tpls>
      </m>
      <m>
        <tpls c="8">
          <tpl hier="1" item="6"/>
          <tpl hier="4" item="8"/>
          <tpl fld="3" item="36"/>
          <tpl fld="2" item="60"/>
          <tpl hier="9" item="1"/>
          <tpl hier="11" item="4"/>
          <tpl hier="12" item="7"/>
          <tpl fld="4" item="0"/>
        </tpls>
      </m>
      <m>
        <tpls c="8">
          <tpl hier="1" item="6"/>
          <tpl hier="4" item="8"/>
          <tpl fld="3" item="27"/>
          <tpl fld="2" item="60"/>
          <tpl hier="9" item="1"/>
          <tpl hier="11" item="4"/>
          <tpl hier="12" item="7"/>
          <tpl fld="4" item="0"/>
        </tpls>
      </m>
      <m>
        <tpls c="8">
          <tpl hier="1" item="6"/>
          <tpl hier="4" item="8"/>
          <tpl fld="3" item="33"/>
          <tpl fld="2" item="60"/>
          <tpl hier="9" item="1"/>
          <tpl hier="11" item="4"/>
          <tpl hier="12" item="7"/>
          <tpl fld="4" item="0"/>
        </tpls>
      </m>
      <m>
        <tpls c="8">
          <tpl hier="1" item="6"/>
          <tpl hier="4" item="8"/>
          <tpl fld="3" item="18"/>
          <tpl fld="2" item="55"/>
          <tpl hier="9" item="1"/>
          <tpl hier="11" item="4"/>
          <tpl hier="12" item="7"/>
          <tpl fld="4" item="0"/>
        </tpls>
      </m>
      <m>
        <tpls c="8">
          <tpl hier="1" item="6"/>
          <tpl hier="4" item="8"/>
          <tpl fld="3" item="22"/>
          <tpl fld="2" item="55"/>
          <tpl hier="9" item="1"/>
          <tpl hier="11" item="4"/>
          <tpl hier="12" item="7"/>
          <tpl fld="4" item="0"/>
        </tpls>
      </m>
      <m>
        <tpls c="8">
          <tpl hier="1" item="6"/>
          <tpl hier="4" item="8"/>
          <tpl fld="3" item="17"/>
          <tpl fld="2" item="55"/>
          <tpl hier="9" item="1"/>
          <tpl hier="11" item="4"/>
          <tpl hier="12" item="7"/>
          <tpl fld="4" item="0"/>
        </tpls>
      </m>
      <m>
        <tpls c="8">
          <tpl hier="1" item="6"/>
          <tpl hier="4" item="8"/>
          <tpl fld="3" item="21"/>
          <tpl fld="2" item="55"/>
          <tpl hier="9" item="1"/>
          <tpl hier="11" item="4"/>
          <tpl hier="12" item="7"/>
          <tpl fld="4" item="0"/>
        </tpls>
      </m>
      <m>
        <tpls c="8">
          <tpl hier="1" item="6"/>
          <tpl hier="4" item="8"/>
          <tpl fld="3" item="8"/>
          <tpl fld="2" item="42"/>
          <tpl hier="9" item="1"/>
          <tpl hier="11" item="4"/>
          <tpl hier="12" item="7"/>
          <tpl fld="4" item="0"/>
        </tpls>
      </m>
      <m>
        <tpls c="8">
          <tpl hier="1" item="6"/>
          <tpl hier="4" item="8"/>
          <tpl fld="3" item="7"/>
          <tpl fld="2" item="42"/>
          <tpl hier="9" item="1"/>
          <tpl hier="11" item="4"/>
          <tpl hier="12" item="7"/>
          <tpl fld="4" item="0"/>
        </tpls>
      </m>
      <m>
        <tpls c="8">
          <tpl hier="1" item="6"/>
          <tpl hier="4" item="8"/>
          <tpl fld="3" item="6"/>
          <tpl fld="2" item="42"/>
          <tpl hier="9" item="1"/>
          <tpl hier="11" item="4"/>
          <tpl hier="12" item="7"/>
          <tpl fld="4" item="0"/>
        </tpls>
      </m>
      <m>
        <tpls c="8">
          <tpl hier="1" item="6"/>
          <tpl hier="4" item="8"/>
          <tpl fld="3" item="5"/>
          <tpl fld="2" item="42"/>
          <tpl hier="9" item="1"/>
          <tpl hier="11" item="4"/>
          <tpl hier="12" item="7"/>
          <tpl fld="4" item="0"/>
        </tpls>
      </m>
      <m>
        <tpls c="8">
          <tpl hier="1" item="6"/>
          <tpl hier="4" item="8"/>
          <tpl fld="3" item="56"/>
          <tpl fld="2" item="62"/>
          <tpl hier="9" item="1"/>
          <tpl hier="11" item="4"/>
          <tpl hier="12" item="7"/>
          <tpl fld="4" item="0"/>
        </tpls>
      </m>
      <m>
        <tpls c="8">
          <tpl hier="1" item="6"/>
          <tpl hier="4" item="8"/>
          <tpl fld="3" item="0"/>
          <tpl fld="2" item="62"/>
          <tpl hier="9" item="1"/>
          <tpl hier="11" item="4"/>
          <tpl hier="12" item="7"/>
          <tpl fld="4" item="0"/>
        </tpls>
      </m>
      <m>
        <tpls c="8">
          <tpl hier="1" item="6"/>
          <tpl hier="4" item="8"/>
          <tpl fld="3" item="55"/>
          <tpl fld="2" item="62"/>
          <tpl hier="9" item="1"/>
          <tpl hier="11" item="4"/>
          <tpl hier="12" item="7"/>
          <tpl fld="4" item="0"/>
        </tpls>
      </m>
      <m>
        <tpls c="8">
          <tpl hier="1" item="6"/>
          <tpl hier="4" item="8"/>
          <tpl fld="3" item="35"/>
          <tpl fld="2" item="77"/>
          <tpl hier="9" item="1"/>
          <tpl hier="11" item="4"/>
          <tpl hier="12" item="7"/>
          <tpl fld="4" item="0"/>
        </tpls>
      </m>
      <m>
        <tpls c="8">
          <tpl hier="1" item="6"/>
          <tpl hier="4" item="8"/>
          <tpl fld="3" item="40"/>
          <tpl fld="2" item="77"/>
          <tpl hier="9" item="1"/>
          <tpl hier="11" item="4"/>
          <tpl hier="12" item="7"/>
          <tpl fld="4" item="0"/>
        </tpls>
      </m>
      <m>
        <tpls c="8">
          <tpl hier="1" item="6"/>
          <tpl hier="4" item="8"/>
          <tpl fld="3" item="50"/>
          <tpl fld="2" item="77"/>
          <tpl hier="9" item="1"/>
          <tpl hier="11" item="4"/>
          <tpl hier="12" item="7"/>
          <tpl fld="4" item="0"/>
        </tpls>
      </m>
      <m>
        <tpls c="8">
          <tpl hier="1" item="6"/>
          <tpl hier="4" item="8"/>
          <tpl fld="3" item="49"/>
          <tpl fld="2" item="77"/>
          <tpl hier="9" item="1"/>
          <tpl hier="11" item="4"/>
          <tpl hier="12" item="7"/>
          <tpl fld="4" item="0"/>
        </tpls>
      </m>
      <m>
        <tpls c="8">
          <tpl hier="1" item="6"/>
          <tpl hier="4" item="8"/>
          <tpl fld="3" item="37"/>
          <tpl fld="2" item="28"/>
          <tpl hier="9" item="1"/>
          <tpl hier="11" item="4"/>
          <tpl hier="12" item="7"/>
          <tpl fld="4" item="0"/>
        </tpls>
      </m>
      <m>
        <tpls c="8">
          <tpl hier="1" item="6"/>
          <tpl hier="4" item="8"/>
          <tpl fld="3" item="39"/>
          <tpl fld="2" item="28"/>
          <tpl hier="9" item="1"/>
          <tpl hier="11" item="4"/>
          <tpl hier="12" item="7"/>
          <tpl fld="4" item="0"/>
        </tpls>
      </m>
      <m>
        <tpls c="8">
          <tpl hier="1" item="6"/>
          <tpl hier="4" item="8"/>
          <tpl fld="3" item="28"/>
          <tpl fld="2" item="28"/>
          <tpl hier="9" item="1"/>
          <tpl hier="11" item="4"/>
          <tpl hier="12" item="7"/>
          <tpl fld="4" item="0"/>
        </tpls>
      </m>
      <m>
        <tpls c="8">
          <tpl hier="1" item="6"/>
          <tpl hier="4" item="8"/>
          <tpl fld="3" item="19"/>
          <tpl fld="2" item="28"/>
          <tpl hier="9" item="1"/>
          <tpl hier="11" item="4"/>
          <tpl hier="12" item="7"/>
          <tpl fld="4" item="0"/>
        </tpls>
      </m>
      <m>
        <tpls c="8">
          <tpl hier="1" item="6"/>
          <tpl hier="4" item="8"/>
          <tpl fld="3" item="26"/>
          <tpl fld="2" item="35"/>
          <tpl hier="9" item="1"/>
          <tpl hier="11" item="4"/>
          <tpl hier="12" item="7"/>
          <tpl fld="4" item="0"/>
        </tpls>
      </m>
      <m>
        <tpls c="8">
          <tpl hier="1" item="6"/>
          <tpl hier="4" item="8"/>
          <tpl fld="3" item="25"/>
          <tpl fld="2" item="35"/>
          <tpl hier="9" item="1"/>
          <tpl hier="11" item="4"/>
          <tpl hier="12" item="7"/>
          <tpl fld="4" item="0"/>
        </tpls>
      </m>
      <m>
        <tpls c="8">
          <tpl hier="1" item="6"/>
          <tpl hier="4" item="8"/>
          <tpl fld="3" item="24"/>
          <tpl fld="2" item="35"/>
          <tpl hier="9" item="1"/>
          <tpl hier="11" item="4"/>
          <tpl hier="12" item="7"/>
          <tpl fld="4" item="0"/>
        </tpls>
      </m>
      <m>
        <tpls c="8">
          <tpl hier="1" item="6"/>
          <tpl hier="4" item="8"/>
          <tpl fld="3" item="23"/>
          <tpl fld="2" item="35"/>
          <tpl hier="9" item="1"/>
          <tpl hier="11" item="4"/>
          <tpl hier="12" item="7"/>
          <tpl fld="4" item="0"/>
        </tpls>
      </m>
      <m>
        <tpls c="8">
          <tpl hier="1" item="6"/>
          <tpl hier="4" item="8"/>
          <tpl fld="3" item="10"/>
          <tpl fld="2" item="40"/>
          <tpl hier="9" item="1"/>
          <tpl hier="11" item="4"/>
          <tpl hier="12" item="7"/>
          <tpl fld="4" item="0"/>
        </tpls>
      </m>
      <m>
        <tpls c="8">
          <tpl hier="1" item="6"/>
          <tpl hier="4" item="8"/>
          <tpl fld="3" item="12"/>
          <tpl fld="2" item="40"/>
          <tpl hier="9" item="1"/>
          <tpl hier="11" item="4"/>
          <tpl hier="12" item="7"/>
          <tpl fld="4" item="0"/>
        </tpls>
      </m>
      <m>
        <tpls c="8">
          <tpl hier="1" item="6"/>
          <tpl hier="4" item="8"/>
          <tpl fld="3" item="11"/>
          <tpl fld="2" item="40"/>
          <tpl hier="9" item="1"/>
          <tpl hier="11" item="4"/>
          <tpl hier="12" item="7"/>
          <tpl fld="4" item="0"/>
        </tpls>
      </m>
      <m>
        <tpls c="8">
          <tpl hier="1" item="6"/>
          <tpl hier="4" item="8"/>
          <tpl fld="3" item="9"/>
          <tpl fld="2" item="40"/>
          <tpl hier="9" item="1"/>
          <tpl hier="11" item="4"/>
          <tpl hier="12" item="7"/>
          <tpl fld="4" item="0"/>
        </tpls>
      </m>
      <m>
        <tpls c="8">
          <tpl hier="1" item="6"/>
          <tpl hier="4" item="8"/>
          <tpl fld="3" item="57"/>
          <tpl fld="2" item="54"/>
          <tpl hier="9" item="1"/>
          <tpl hier="11" item="4"/>
          <tpl hier="12" item="7"/>
          <tpl fld="4" item="0"/>
        </tpls>
      </m>
      <m>
        <tpls c="8">
          <tpl hier="1" item="6"/>
          <tpl hier="4" item="8"/>
          <tpl fld="3" item="3"/>
          <tpl fld="2" item="54"/>
          <tpl hier="9" item="1"/>
          <tpl hier="11" item="4"/>
          <tpl hier="12" item="7"/>
          <tpl fld="4" item="0"/>
        </tpls>
      </m>
      <m>
        <tpls c="8">
          <tpl hier="1" item="6"/>
          <tpl hier="4" item="8"/>
          <tpl fld="3" item="1"/>
          <tpl fld="2" item="54"/>
          <tpl hier="9" item="1"/>
          <tpl hier="11" item="4"/>
          <tpl hier="12" item="7"/>
          <tpl fld="4" item="0"/>
        </tpls>
      </m>
      <m>
        <tpls c="8">
          <tpl hier="1" item="6"/>
          <tpl hier="4" item="8"/>
          <tpl fld="3" item="20"/>
          <tpl fld="2" item="59"/>
          <tpl hier="9" item="1"/>
          <tpl hier="11" item="4"/>
          <tpl hier="12" item="7"/>
          <tpl fld="4" item="0"/>
        </tpls>
      </m>
      <m>
        <tpls c="8">
          <tpl hier="1" item="6"/>
          <tpl hier="4" item="8"/>
          <tpl fld="3" item="50"/>
          <tpl fld="2" item="59"/>
          <tpl hier="9" item="1"/>
          <tpl hier="11" item="4"/>
          <tpl hier="12" item="7"/>
          <tpl fld="4" item="0"/>
        </tpls>
      </m>
      <m>
        <tpls c="8">
          <tpl hier="1" item="6"/>
          <tpl hier="4" item="8"/>
          <tpl fld="3" item="41"/>
          <tpl fld="2" item="59"/>
          <tpl hier="9" item="1"/>
          <tpl hier="11" item="4"/>
          <tpl hier="12" item="7"/>
          <tpl fld="4" item="0"/>
        </tpls>
      </m>
      <m>
        <tpls c="8">
          <tpl hier="1" item="6"/>
          <tpl hier="4" item="8"/>
          <tpl fld="3" item="18"/>
          <tpl fld="2" item="65"/>
          <tpl hier="9" item="1"/>
          <tpl hier="11" item="4"/>
          <tpl hier="12" item="7"/>
          <tpl fld="4" item="0"/>
        </tpls>
      </m>
      <m>
        <tpls c="8">
          <tpl hier="1" item="6"/>
          <tpl hier="4" item="8"/>
          <tpl fld="3" item="12"/>
          <tpl fld="2" item="65"/>
          <tpl hier="9" item="1"/>
          <tpl hier="11" item="4"/>
          <tpl hier="12" item="7"/>
          <tpl fld="4" item="0"/>
        </tpls>
      </m>
      <m>
        <tpls c="8">
          <tpl hier="1" item="6"/>
          <tpl hier="4" item="8"/>
          <tpl fld="3" item="2"/>
          <tpl fld="2" item="65"/>
          <tpl hier="9" item="1"/>
          <tpl hier="11" item="4"/>
          <tpl hier="12" item="7"/>
          <tpl fld="4" item="0"/>
        </tpls>
      </m>
      <m>
        <tpls c="8">
          <tpl hier="1" item="6"/>
          <tpl hier="4" item="8"/>
          <tpl fld="3" item="35"/>
          <tpl fld="2" item="85"/>
          <tpl hier="9" item="1"/>
          <tpl hier="11" item="4"/>
          <tpl hier="12" item="7"/>
          <tpl fld="4" item="0"/>
        </tpls>
      </m>
      <m>
        <tpls c="8">
          <tpl hier="1" item="6"/>
          <tpl hier="4" item="8"/>
          <tpl fld="3" item="39"/>
          <tpl fld="2" item="85"/>
          <tpl hier="9" item="1"/>
          <tpl hier="11" item="4"/>
          <tpl hier="12" item="7"/>
          <tpl fld="4" item="0"/>
        </tpls>
      </m>
      <m>
        <tpls c="8">
          <tpl hier="1" item="6"/>
          <tpl hier="4" item="8"/>
          <tpl fld="3" item="24"/>
          <tpl fld="2" item="85"/>
          <tpl hier="9" item="1"/>
          <tpl hier="11" item="4"/>
          <tpl hier="12" item="7"/>
          <tpl fld="4" item="0"/>
        </tpls>
      </m>
      <m>
        <tpls c="8">
          <tpl hier="1" item="6"/>
          <tpl hier="4" item="8"/>
          <tpl fld="3" item="9"/>
          <tpl fld="2" item="85"/>
          <tpl hier="9" item="1"/>
          <tpl hier="11" item="4"/>
          <tpl hier="12" item="7"/>
          <tpl fld="4" item="0"/>
        </tpls>
      </m>
      <m>
        <tpls c="8">
          <tpl hier="1" item="6"/>
          <tpl hier="4" item="8"/>
          <tpl fld="3" item="20"/>
          <tpl fld="2" item="49"/>
          <tpl hier="9" item="1"/>
          <tpl hier="11" item="4"/>
          <tpl hier="12" item="7"/>
          <tpl fld="4" item="0"/>
        </tpls>
      </m>
      <m>
        <tpls c="8">
          <tpl hier="1" item="6"/>
          <tpl hier="4" item="8"/>
          <tpl fld="3" item="42"/>
          <tpl fld="2" item="49"/>
          <tpl hier="9" item="1"/>
          <tpl hier="11" item="4"/>
          <tpl hier="12" item="7"/>
          <tpl fld="4" item="0"/>
        </tpls>
      </m>
      <m>
        <tpls c="8">
          <tpl hier="1" item="6"/>
          <tpl hier="4" item="8"/>
          <tpl fld="3" item="23"/>
          <tpl fld="2" item="49"/>
          <tpl hier="9" item="1"/>
          <tpl hier="11" item="4"/>
          <tpl hier="12" item="7"/>
          <tpl fld="4" item="0"/>
        </tpls>
      </m>
      <m>
        <tpls c="8">
          <tpl hier="1" item="6"/>
          <tpl hier="4" item="8"/>
          <tpl fld="3" item="54"/>
          <tpl fld="2" item="44"/>
          <tpl hier="9" item="1"/>
          <tpl hier="11" item="4"/>
          <tpl hier="12" item="7"/>
          <tpl fld="4" item="0"/>
        </tpls>
      </m>
      <m>
        <tpls c="8">
          <tpl hier="1" item="6"/>
          <tpl hier="4" item="8"/>
          <tpl fld="3" item="45"/>
          <tpl fld="2" item="44"/>
          <tpl hier="9" item="1"/>
          <tpl hier="11" item="4"/>
          <tpl hier="12" item="7"/>
          <tpl fld="4" item="0"/>
        </tpls>
      </m>
      <m>
        <tpls c="8">
          <tpl hier="1" item="6"/>
          <tpl hier="4" item="8"/>
          <tpl fld="3" item="33"/>
          <tpl fld="2" item="44"/>
          <tpl hier="9" item="1"/>
          <tpl hier="11" item="4"/>
          <tpl hier="12" item="7"/>
          <tpl fld="4" item="0"/>
        </tpls>
      </m>
      <m>
        <tpls c="8">
          <tpl hier="1" item="6"/>
          <tpl hier="4" item="8"/>
          <tpl fld="3" item="4"/>
          <tpl fld="2" item="34"/>
          <tpl hier="9" item="1"/>
          <tpl hier="11" item="4"/>
          <tpl hier="12" item="7"/>
          <tpl fld="4" item="0"/>
        </tpls>
      </m>
      <m>
        <tpls c="8">
          <tpl hier="1" item="6"/>
          <tpl hier="4" item="8"/>
          <tpl fld="3" item="28"/>
          <tpl fld="2" item="34"/>
          <tpl hier="9" item="1"/>
          <tpl hier="11" item="4"/>
          <tpl hier="12" item="7"/>
          <tpl fld="4" item="0"/>
        </tpls>
      </m>
      <m>
        <tpls c="8">
          <tpl hier="1" item="6"/>
          <tpl hier="4" item="8"/>
          <tpl fld="3" item="9"/>
          <tpl fld="2" item="34"/>
          <tpl hier="9" item="1"/>
          <tpl hier="11" item="4"/>
          <tpl hier="12" item="7"/>
          <tpl fld="4" item="0"/>
        </tpls>
      </m>
      <m>
        <tpls c="8">
          <tpl hier="1" item="6"/>
          <tpl hier="4" item="8"/>
          <tpl fld="3" item="15"/>
          <tpl fld="2" item="64"/>
          <tpl hier="9" item="1"/>
          <tpl hier="11" item="4"/>
          <tpl hier="12" item="7"/>
          <tpl fld="4" item="0"/>
        </tpls>
      </m>
      <m>
        <tpls c="8">
          <tpl hier="1" item="6"/>
          <tpl hier="4" item="8"/>
          <tpl fld="3" item="33"/>
          <tpl fld="2" item="64"/>
          <tpl hier="9" item="1"/>
          <tpl hier="11" item="4"/>
          <tpl hier="12" item="7"/>
          <tpl fld="4" item="0"/>
        </tpls>
      </m>
      <m>
        <tpls c="8">
          <tpl hier="1" item="6"/>
          <tpl hier="4" item="8"/>
          <tpl fld="3" item="53"/>
          <tpl fld="2" item="33"/>
          <tpl hier="9" item="1"/>
          <tpl hier="11" item="4"/>
          <tpl hier="12" item="7"/>
          <tpl fld="4" item="0"/>
        </tpls>
      </m>
      <m>
        <tpls c="8">
          <tpl hier="1" item="6"/>
          <tpl hier="4" item="8"/>
          <tpl fld="3" item="46"/>
          <tpl fld="2" item="43"/>
          <tpl hier="9" item="1"/>
          <tpl hier="11" item="4"/>
          <tpl hier="12" item="7"/>
          <tpl fld="4" item="0"/>
        </tpls>
      </m>
      <m>
        <tpls c="8">
          <tpl hier="1" item="6"/>
          <tpl hier="4" item="8"/>
          <tpl fld="3" item="30"/>
          <tpl fld="2" item="22"/>
          <tpl hier="9" item="1"/>
          <tpl hier="11" item="4"/>
          <tpl hier="12" item="7"/>
          <tpl fld="4" item="0"/>
        </tpls>
      </m>
      <m>
        <tpls c="8">
          <tpl hier="1" item="6"/>
          <tpl hier="4" item="8"/>
          <tpl fld="3" item="16"/>
          <tpl fld="2" item="41"/>
          <tpl hier="9" item="1"/>
          <tpl hier="11" item="4"/>
          <tpl hier="12" item="7"/>
          <tpl fld="4" item="0"/>
        </tpls>
      </m>
      <m>
        <tpls c="8">
          <tpl hier="1" item="6"/>
          <tpl hier="4" item="8"/>
          <tpl fld="3" item="0"/>
          <tpl fld="2" item="39"/>
          <tpl hier="9" item="1"/>
          <tpl hier="11" item="4"/>
          <tpl hier="12" item="7"/>
          <tpl fld="4" item="0"/>
        </tpls>
      </m>
      <m>
        <tpls c="8">
          <tpl hier="1" item="6"/>
          <tpl hier="4" item="8"/>
          <tpl fld="3" item="28"/>
          <tpl fld="2" item="31"/>
          <tpl hier="9" item="1"/>
          <tpl hier="11" item="4"/>
          <tpl hier="12" item="7"/>
          <tpl fld="4" item="0"/>
        </tpls>
      </m>
      <m>
        <tpls c="8">
          <tpl hier="1" item="6"/>
          <tpl hier="4" item="8"/>
          <tpl fld="3" item="11"/>
          <tpl fld="2" item="27"/>
          <tpl hier="9" item="1"/>
          <tpl hier="11" item="4"/>
          <tpl hier="12" item="7"/>
          <tpl fld="4" item="0"/>
        </tpls>
      </m>
      <m>
        <tpls c="8">
          <tpl hier="1" item="6"/>
          <tpl hier="4" item="8"/>
          <tpl fld="3" item="38"/>
          <tpl fld="2" item="24"/>
          <tpl hier="9" item="1"/>
          <tpl hier="11" item="4"/>
          <tpl hier="12" item="7"/>
          <tpl fld="4" item="0"/>
        </tpls>
      </m>
      <m>
        <tpls c="8">
          <tpl hier="1" item="6"/>
          <tpl hier="4" item="8"/>
          <tpl fld="3" item="29"/>
          <tpl fld="2" item="13"/>
          <tpl hier="9" item="1"/>
          <tpl hier="11" item="4"/>
          <tpl hier="12" item="7"/>
          <tpl fld="4" item="0"/>
        </tpls>
      </m>
      <m>
        <tpls c="8">
          <tpl hier="1" item="6"/>
          <tpl hier="4" item="8"/>
          <tpl fld="3" item="37"/>
          <tpl fld="2" item="45"/>
          <tpl hier="9" item="1"/>
          <tpl hier="11" item="4"/>
          <tpl hier="12" item="7"/>
          <tpl fld="4" item="0"/>
        </tpls>
      </m>
      <m>
        <tpls c="8">
          <tpl hier="1" item="6"/>
          <tpl hier="4" item="8"/>
          <tpl fld="3" item="17"/>
          <tpl fld="2" item="38"/>
          <tpl hier="9" item="1"/>
          <tpl hier="11" item="4"/>
          <tpl hier="12" item="7"/>
          <tpl fld="4" item="0"/>
        </tpls>
      </m>
      <m>
        <tpls c="8">
          <tpl hier="1" item="6"/>
          <tpl hier="4" item="8"/>
          <tpl fld="3" item="54"/>
          <tpl fld="2" item="12"/>
          <tpl hier="9" item="1"/>
          <tpl hier="11" item="4"/>
          <tpl hier="12" item="7"/>
          <tpl fld="4" item="0"/>
        </tpls>
      </m>
      <m>
        <tpls c="8">
          <tpl hier="1" item="6"/>
          <tpl hier="4" item="8"/>
          <tpl fld="3" item="8"/>
          <tpl fld="2" item="32"/>
          <tpl hier="9" item="1"/>
          <tpl hier="11" item="4"/>
          <tpl hier="12" item="7"/>
          <tpl fld="4" item="0"/>
        </tpls>
      </m>
      <m>
        <tpls c="8">
          <tpl hier="1" item="6"/>
          <tpl hier="4" item="8"/>
          <tpl fld="3" item="53"/>
          <tpl fld="2" item="2"/>
          <tpl hier="9" item="1"/>
          <tpl hier="11" item="4"/>
          <tpl hier="12" item="7"/>
          <tpl fld="4" item="0"/>
        </tpls>
      </m>
      <m>
        <tpls c="8">
          <tpl hier="1" item="6"/>
          <tpl hier="4" item="8"/>
          <tpl fld="3" item="57"/>
          <tpl fld="2" item="57"/>
          <tpl hier="9" item="1"/>
          <tpl hier="11" item="4"/>
          <tpl hier="12" item="7"/>
          <tpl fld="4" item="0"/>
        </tpls>
      </m>
      <m>
        <tpls c="8">
          <tpl hier="1" item="6"/>
          <tpl hier="4" item="8"/>
          <tpl fld="3" item="3"/>
          <tpl fld="2" item="57"/>
          <tpl hier="9" item="1"/>
          <tpl hier="11" item="4"/>
          <tpl hier="12" item="7"/>
          <tpl fld="4" item="0"/>
        </tpls>
      </m>
      <m>
        <tpls c="8">
          <tpl hier="1" item="6"/>
          <tpl hier="4" item="8"/>
          <tpl fld="3" item="1"/>
          <tpl fld="2" item="57"/>
          <tpl hier="9" item="1"/>
          <tpl hier="11" item="4"/>
          <tpl hier="12" item="7"/>
          <tpl fld="4" item="0"/>
        </tpls>
      </m>
      <m>
        <tpls c="8">
          <tpl hier="1" item="6"/>
          <tpl hier="4" item="8"/>
          <tpl fld="3" item="20"/>
          <tpl fld="2" item="61"/>
          <tpl hier="9" item="1"/>
          <tpl hier="11" item="4"/>
          <tpl hier="12" item="7"/>
          <tpl fld="4" item="0"/>
        </tpls>
      </m>
      <m>
        <tpls c="8">
          <tpl hier="1" item="6"/>
          <tpl hier="4" item="8"/>
          <tpl fld="3" item="51"/>
          <tpl fld="2" item="61"/>
          <tpl hier="9" item="1"/>
          <tpl hier="11" item="4"/>
          <tpl hier="12" item="7"/>
          <tpl fld="4" item="0"/>
        </tpls>
      </m>
      <m>
        <tpls c="8">
          <tpl hier="1" item="6"/>
          <tpl hier="4" item="8"/>
          <tpl fld="3" item="38"/>
          <tpl fld="2" item="61"/>
          <tpl hier="9" item="1"/>
          <tpl hier="11" item="4"/>
          <tpl hier="12" item="7"/>
          <tpl fld="4" item="0"/>
        </tpls>
      </m>
      <m>
        <tpls c="8">
          <tpl hier="1" item="6"/>
          <tpl hier="4" item="8"/>
          <tpl fld="3" item="44"/>
          <tpl fld="2" item="79"/>
          <tpl hier="9" item="1"/>
          <tpl hier="11" item="4"/>
          <tpl hier="12" item="7"/>
          <tpl fld="4" item="0"/>
        </tpls>
      </m>
      <m>
        <tpls c="8">
          <tpl hier="1" item="6"/>
          <tpl hier="4" item="8"/>
          <tpl fld="3" item="43"/>
          <tpl fld="2" item="79"/>
          <tpl hier="9" item="1"/>
          <tpl hier="11" item="4"/>
          <tpl hier="12" item="7"/>
          <tpl fld="4" item="0"/>
        </tpls>
      </m>
      <m>
        <tpls c="8">
          <tpl hier="1" item="6"/>
          <tpl hier="4" item="8"/>
          <tpl fld="3" item="42"/>
          <tpl fld="2" item="79"/>
          <tpl hier="9" item="1"/>
          <tpl hier="11" item="4"/>
          <tpl hier="12" item="7"/>
          <tpl fld="4" item="0"/>
        </tpls>
      </m>
      <m>
        <tpls c="8">
          <tpl hier="1" item="6"/>
          <tpl hier="4" item="8"/>
          <tpl fld="3" item="41"/>
          <tpl fld="2" item="79"/>
          <tpl hier="9" item="1"/>
          <tpl hier="11" item="4"/>
          <tpl hier="12" item="7"/>
          <tpl fld="4" item="0"/>
        </tpls>
      </m>
      <m>
        <tpls c="8">
          <tpl hier="1" item="6"/>
          <tpl hier="4" item="8"/>
          <tpl fld="3" item="32"/>
          <tpl fld="2" item="46"/>
          <tpl hier="9" item="1"/>
          <tpl hier="11" item="4"/>
          <tpl hier="12" item="7"/>
          <tpl fld="4" item="0"/>
        </tpls>
      </m>
      <m>
        <tpls c="8">
          <tpl hier="1" item="6"/>
          <tpl hier="4" item="8"/>
          <tpl fld="3" item="31"/>
          <tpl fld="2" item="46"/>
          <tpl hier="9" item="1"/>
          <tpl hier="11" item="4"/>
          <tpl hier="12" item="7"/>
          <tpl fld="4" item="0"/>
        </tpls>
      </m>
      <m>
        <tpls c="8">
          <tpl hier="1" item="6"/>
          <tpl hier="4" item="8"/>
          <tpl fld="3" item="30"/>
          <tpl fld="2" item="46"/>
          <tpl hier="9" item="1"/>
          <tpl hier="11" item="4"/>
          <tpl hier="12" item="7"/>
          <tpl fld="4" item="0"/>
        </tpls>
      </m>
      <m>
        <tpls c="8">
          <tpl hier="1" item="6"/>
          <tpl hier="4" item="8"/>
          <tpl fld="3" item="29"/>
          <tpl fld="2" item="46"/>
          <tpl hier="9" item="1"/>
          <tpl hier="11" item="4"/>
          <tpl hier="12" item="7"/>
          <tpl fld="4" item="0"/>
        </tpls>
      </m>
      <m>
        <tpls c="8">
          <tpl hier="1" item="6"/>
          <tpl hier="4" item="8"/>
          <tpl fld="3" item="16"/>
          <tpl fld="2" item="51"/>
          <tpl hier="9" item="1"/>
          <tpl hier="11" item="4"/>
          <tpl hier="12" item="7"/>
          <tpl fld="4" item="0"/>
        </tpls>
      </m>
      <m>
        <tpls c="8">
          <tpl hier="1" item="6"/>
          <tpl hier="4" item="8"/>
          <tpl fld="3" item="15"/>
          <tpl fld="2" item="51"/>
          <tpl hier="9" item="1"/>
          <tpl hier="11" item="4"/>
          <tpl hier="12" item="7"/>
          <tpl fld="4" item="0"/>
        </tpls>
      </m>
      <m>
        <tpls c="8">
          <tpl hier="1" item="6"/>
          <tpl hier="4" item="8"/>
          <tpl fld="3" item="14"/>
          <tpl fld="2" item="51"/>
          <tpl hier="9" item="1"/>
          <tpl hier="11" item="4"/>
          <tpl hier="12" item="7"/>
          <tpl fld="4" item="0"/>
        </tpls>
      </m>
      <m>
        <tpls c="8">
          <tpl hier="1" item="6"/>
          <tpl hier="4" item="8"/>
          <tpl fld="3" item="13"/>
          <tpl fld="2" item="51"/>
          <tpl hier="9" item="1"/>
          <tpl hier="11" item="4"/>
          <tpl hier="12" item="7"/>
          <tpl fld="4" item="0"/>
        </tpls>
      </m>
      <m>
        <tpls c="8">
          <tpl hier="1" item="6"/>
          <tpl hier="4" item="8"/>
          <tpl fld="3" item="35"/>
          <tpl fld="1" item="1"/>
          <tpl hier="9" item="1"/>
          <tpl hier="11" item="4"/>
          <tpl hier="12" item="7"/>
          <tpl fld="4" item="0"/>
        </tpls>
      </m>
      <m>
        <tpls c="8">
          <tpl hier="1" item="6"/>
          <tpl hier="4" item="8"/>
          <tpl fld="3" item="40"/>
          <tpl fld="1" item="1"/>
          <tpl hier="9" item="1"/>
          <tpl hier="11" item="4"/>
          <tpl hier="12" item="7"/>
          <tpl fld="4" item="0"/>
        </tpls>
      </m>
      <m>
        <tpls c="8">
          <tpl hier="1" item="6"/>
          <tpl hier="4" item="8"/>
          <tpl fld="3" item="50"/>
          <tpl fld="1" item="1"/>
          <tpl hier="9" item="1"/>
          <tpl hier="11" item="4"/>
          <tpl hier="12" item="7"/>
          <tpl fld="4" item="0"/>
        </tpls>
      </m>
      <m>
        <tpls c="8">
          <tpl hier="1" item="6"/>
          <tpl hier="4" item="8"/>
          <tpl fld="3" item="49"/>
          <tpl fld="1" item="1"/>
          <tpl hier="9" item="1"/>
          <tpl hier="11" item="4"/>
          <tpl hier="12" item="7"/>
          <tpl fld="4" item="0"/>
        </tpls>
      </m>
      <m>
        <tpls c="8">
          <tpl hier="1" item="6"/>
          <tpl hier="4" item="8"/>
          <tpl fld="3" item="37"/>
          <tpl fld="2" item="58"/>
          <tpl hier="9" item="1"/>
          <tpl hier="11" item="4"/>
          <tpl hier="12" item="7"/>
          <tpl fld="4" item="0"/>
        </tpls>
      </m>
      <m>
        <tpls c="8">
          <tpl hier="1" item="6"/>
          <tpl hier="4" item="8"/>
          <tpl fld="3" item="39"/>
          <tpl fld="2" item="58"/>
          <tpl hier="9" item="1"/>
          <tpl hier="11" item="4"/>
          <tpl hier="12" item="7"/>
          <tpl fld="4" item="0"/>
        </tpls>
      </m>
      <m>
        <tpls c="8">
          <tpl hier="1" item="6"/>
          <tpl hier="4" item="8"/>
          <tpl fld="3" item="28"/>
          <tpl fld="2" item="58"/>
          <tpl hier="9" item="1"/>
          <tpl hier="11" item="4"/>
          <tpl hier="12" item="7"/>
          <tpl fld="4" item="0"/>
        </tpls>
      </m>
      <m>
        <tpls c="8">
          <tpl hier="1" item="6"/>
          <tpl hier="4" item="8"/>
          <tpl fld="3" item="19"/>
          <tpl fld="2" item="58"/>
          <tpl hier="9" item="1"/>
          <tpl hier="11" item="4"/>
          <tpl hier="12" item="7"/>
          <tpl fld="4" item="0"/>
        </tpls>
      </m>
      <m>
        <tpls c="8">
          <tpl hier="1" item="6"/>
          <tpl hier="4" item="8"/>
          <tpl fld="3" item="26"/>
          <tpl fld="2" item="63"/>
          <tpl hier="9" item="1"/>
          <tpl hier="11" item="4"/>
          <tpl hier="12" item="7"/>
          <tpl fld="4" item="0"/>
        </tpls>
      </m>
      <m>
        <tpls c="8">
          <tpl hier="1" item="6"/>
          <tpl hier="4" item="8"/>
          <tpl fld="3" item="25"/>
          <tpl fld="2" item="63"/>
          <tpl hier="9" item="1"/>
          <tpl hier="11" item="4"/>
          <tpl hier="12" item="7"/>
          <tpl fld="4" item="0"/>
        </tpls>
      </m>
      <m>
        <tpls c="8">
          <tpl hier="1" item="6"/>
          <tpl hier="4" item="8"/>
          <tpl fld="3" item="24"/>
          <tpl fld="2" item="63"/>
          <tpl hier="9" item="1"/>
          <tpl hier="11" item="4"/>
          <tpl hier="12" item="7"/>
          <tpl fld="4" item="0"/>
        </tpls>
      </m>
      <m>
        <tpls c="8">
          <tpl hier="1" item="6"/>
          <tpl hier="4" item="8"/>
          <tpl fld="3" item="23"/>
          <tpl fld="2" item="63"/>
          <tpl hier="9" item="1"/>
          <tpl hier="11" item="4"/>
          <tpl hier="12" item="7"/>
          <tpl fld="4" item="0"/>
        </tpls>
      </m>
      <m>
        <tpls c="8">
          <tpl hier="1" item="6"/>
          <tpl hier="4" item="8"/>
          <tpl fld="3" item="10"/>
          <tpl fld="2" item="82"/>
          <tpl hier="9" item="1"/>
          <tpl hier="11" item="4"/>
          <tpl hier="12" item="7"/>
          <tpl fld="4" item="0"/>
        </tpls>
      </m>
      <m>
        <tpls c="8">
          <tpl hier="1" item="6"/>
          <tpl hier="4" item="8"/>
          <tpl fld="3" item="12"/>
          <tpl fld="2" item="82"/>
          <tpl hier="9" item="1"/>
          <tpl hier="11" item="4"/>
          <tpl hier="12" item="7"/>
          <tpl fld="4" item="0"/>
        </tpls>
      </m>
      <m>
        <tpls c="8">
          <tpl hier="1" item="6"/>
          <tpl hier="4" item="8"/>
          <tpl fld="3" item="11"/>
          <tpl fld="2" item="82"/>
          <tpl hier="9" item="1"/>
          <tpl hier="11" item="4"/>
          <tpl hier="12" item="7"/>
          <tpl fld="4" item="0"/>
        </tpls>
      </m>
      <m>
        <tpls c="8">
          <tpl hier="1" item="6"/>
          <tpl hier="4" item="8"/>
          <tpl fld="3" item="9"/>
          <tpl fld="2" item="82"/>
          <tpl hier="9" item="1"/>
          <tpl hier="11" item="4"/>
          <tpl hier="12" item="7"/>
          <tpl fld="4" item="0"/>
        </tpls>
      </m>
      <m>
        <tpls c="8">
          <tpl hier="1" item="6"/>
          <tpl hier="4" item="8"/>
          <tpl fld="3" item="57"/>
          <tpl fld="2" item="47"/>
          <tpl hier="9" item="1"/>
          <tpl hier="11" item="4"/>
          <tpl hier="12" item="7"/>
          <tpl fld="4" item="0"/>
        </tpls>
      </m>
      <m>
        <tpls c="8">
          <tpl hier="1" item="6"/>
          <tpl hier="4" item="8"/>
          <tpl fld="3" item="3"/>
          <tpl fld="2" item="47"/>
          <tpl hier="9" item="1"/>
          <tpl hier="11" item="4"/>
          <tpl hier="12" item="7"/>
          <tpl fld="4" item="0"/>
        </tpls>
      </m>
      <m>
        <tpls c="8">
          <tpl hier="1" item="6"/>
          <tpl hier="4" item="8"/>
          <tpl fld="3" item="1"/>
          <tpl fld="2" item="47"/>
          <tpl hier="9" item="1"/>
          <tpl hier="11" item="4"/>
          <tpl hier="12" item="7"/>
          <tpl fld="4" item="0"/>
        </tpls>
      </m>
      <m>
        <tpls c="8">
          <tpl hier="1" item="6"/>
          <tpl hier="4" item="8"/>
          <tpl fld="3" item="20"/>
          <tpl fld="2" item="52"/>
          <tpl hier="9" item="1"/>
          <tpl hier="11" item="4"/>
          <tpl hier="12" item="7"/>
          <tpl fld="4" item="0"/>
        </tpls>
      </m>
      <m>
        <tpls c="8">
          <tpl hier="1" item="6"/>
          <tpl hier="4" item="8"/>
          <tpl fld="3" item="51"/>
          <tpl fld="2" item="52"/>
          <tpl hier="9" item="1"/>
          <tpl hier="11" item="4"/>
          <tpl hier="12" item="7"/>
          <tpl fld="4" item="0"/>
        </tpls>
      </m>
      <m>
        <tpls c="8">
          <tpl hier="1" item="6"/>
          <tpl hier="4" item="8"/>
          <tpl fld="3" item="38"/>
          <tpl fld="2" item="52"/>
          <tpl hier="9" item="1"/>
          <tpl hier="11" item="4"/>
          <tpl hier="12" item="7"/>
          <tpl fld="4" item="0"/>
        </tpls>
      </m>
      <m>
        <tpls c="8">
          <tpl hier="1" item="6"/>
          <tpl hier="4" item="8"/>
          <tpl fld="3" item="44"/>
          <tpl fld="2" item="56"/>
          <tpl hier="9" item="1"/>
          <tpl hier="11" item="4"/>
          <tpl hier="12" item="7"/>
          <tpl fld="4" item="0"/>
        </tpls>
      </m>
      <m>
        <tpls c="8">
          <tpl hier="1" item="6"/>
          <tpl hier="4" item="8"/>
          <tpl fld="3" item="43"/>
          <tpl fld="2" item="56"/>
          <tpl hier="9" item="1"/>
          <tpl hier="11" item="4"/>
          <tpl hier="12" item="7"/>
          <tpl fld="4" item="0"/>
        </tpls>
      </m>
      <m>
        <tpls c="8">
          <tpl hier="1" item="6"/>
          <tpl hier="4" item="8"/>
          <tpl fld="3" item="42"/>
          <tpl fld="2" item="56"/>
          <tpl hier="9" item="1"/>
          <tpl hier="11" item="4"/>
          <tpl hier="12" item="7"/>
          <tpl fld="4" item="0"/>
        </tpls>
      </m>
      <m>
        <tpls c="8">
          <tpl hier="1" item="6"/>
          <tpl hier="4" item="8"/>
          <tpl fld="3" item="41"/>
          <tpl fld="2" item="56"/>
          <tpl hier="9" item="1"/>
          <tpl hier="11" item="4"/>
          <tpl hier="12" item="7"/>
          <tpl fld="4" item="0"/>
        </tpls>
      </m>
      <m>
        <tpls c="8">
          <tpl hier="1" item="6"/>
          <tpl hier="4" item="8"/>
          <tpl fld="3" item="32"/>
          <tpl fld="2" item="60"/>
          <tpl hier="9" item="1"/>
          <tpl hier="11" item="4"/>
          <tpl hier="12" item="7"/>
          <tpl fld="4" item="0"/>
        </tpls>
      </m>
      <m>
        <tpls c="8">
          <tpl hier="1" item="6"/>
          <tpl hier="4" item="8"/>
          <tpl fld="3" item="31"/>
          <tpl fld="2" item="60"/>
          <tpl hier="9" item="1"/>
          <tpl hier="11" item="4"/>
          <tpl hier="12" item="7"/>
          <tpl fld="4" item="0"/>
        </tpls>
      </m>
      <m>
        <tpls c="8">
          <tpl hier="1" item="6"/>
          <tpl hier="4" item="8"/>
          <tpl fld="3" item="30"/>
          <tpl fld="2" item="60"/>
          <tpl hier="9" item="1"/>
          <tpl hier="11" item="4"/>
          <tpl hier="12" item="7"/>
          <tpl fld="4" item="0"/>
        </tpls>
      </m>
      <m>
        <tpls c="8">
          <tpl hier="1" item="6"/>
          <tpl hier="4" item="8"/>
          <tpl fld="3" item="29"/>
          <tpl fld="2" item="60"/>
          <tpl hier="9" item="1"/>
          <tpl hier="11" item="4"/>
          <tpl hier="12" item="7"/>
          <tpl fld="4" item="0"/>
        </tpls>
      </m>
      <m>
        <tpls c="8">
          <tpl hier="1" item="6"/>
          <tpl hier="4" item="8"/>
          <tpl fld="3" item="16"/>
          <tpl fld="2" item="55"/>
          <tpl hier="9" item="1"/>
          <tpl hier="11" item="4"/>
          <tpl hier="12" item="7"/>
          <tpl fld="4" item="0"/>
        </tpls>
      </m>
      <m>
        <tpls c="8">
          <tpl hier="1" item="6"/>
          <tpl hier="4" item="8"/>
          <tpl fld="3" item="15"/>
          <tpl fld="2" item="55"/>
          <tpl hier="9" item="1"/>
          <tpl hier="11" item="4"/>
          <tpl hier="12" item="7"/>
          <tpl fld="4" item="0"/>
        </tpls>
      </m>
      <m>
        <tpls c="8">
          <tpl hier="1" item="6"/>
          <tpl hier="4" item="8"/>
          <tpl fld="3" item="14"/>
          <tpl fld="2" item="55"/>
          <tpl hier="9" item="1"/>
          <tpl hier="11" item="4"/>
          <tpl hier="12" item="7"/>
          <tpl fld="4" item="0"/>
        </tpls>
      </m>
      <m>
        <tpls c="8">
          <tpl hier="1" item="6"/>
          <tpl hier="4" item="8"/>
          <tpl fld="3" item="13"/>
          <tpl fld="2" item="55"/>
          <tpl hier="9" item="1"/>
          <tpl hier="11" item="4"/>
          <tpl hier="12" item="7"/>
          <tpl fld="4" item="0"/>
        </tpls>
      </m>
      <m>
        <tpls c="8">
          <tpl hier="1" item="6"/>
          <tpl hier="4" item="8"/>
          <tpl fld="3" item="4"/>
          <tpl fld="2" item="42"/>
          <tpl hier="9" item="1"/>
          <tpl hier="11" item="4"/>
          <tpl hier="12" item="7"/>
          <tpl fld="4" item="0"/>
        </tpls>
      </m>
      <m>
        <tpls c="8">
          <tpl hier="1" item="6"/>
          <tpl hier="4" item="8"/>
          <tpl fld="3" item="58"/>
          <tpl fld="2" item="42"/>
          <tpl hier="9" item="1"/>
          <tpl hier="11" item="4"/>
          <tpl hier="12" item="7"/>
          <tpl fld="4" item="0"/>
        </tpls>
      </m>
      <m>
        <tpls c="8">
          <tpl hier="1" item="6"/>
          <tpl hier="4" item="8"/>
          <tpl fld="3" item="2"/>
          <tpl fld="2" item="42"/>
          <tpl hier="9" item="1"/>
          <tpl hier="11" item="4"/>
          <tpl hier="12" item="7"/>
          <tpl fld="4" item="0"/>
        </tpls>
      </m>
      <m>
        <tpls c="8">
          <tpl hier="1" item="6"/>
          <tpl hier="4" item="8"/>
          <tpl fld="3" item="54"/>
          <tpl fld="2" item="62"/>
          <tpl hier="9" item="1"/>
          <tpl hier="11" item="4"/>
          <tpl hier="12" item="7"/>
          <tpl fld="4" item="0"/>
        </tpls>
      </m>
      <m>
        <tpls c="8">
          <tpl hier="1" item="6"/>
          <tpl hier="4" item="8"/>
          <tpl fld="3" item="53"/>
          <tpl fld="2" item="62"/>
          <tpl hier="9" item="1"/>
          <tpl hier="11" item="4"/>
          <tpl hier="12" item="7"/>
          <tpl fld="4" item="0"/>
        </tpls>
      </m>
      <m>
        <tpls c="8">
          <tpl hier="1" item="6"/>
          <tpl hier="4" item="8"/>
          <tpl fld="3" item="52"/>
          <tpl fld="2" item="62"/>
          <tpl hier="9" item="1"/>
          <tpl hier="11" item="4"/>
          <tpl hier="12" item="7"/>
          <tpl fld="4" item="0"/>
        </tpls>
      </m>
      <m>
        <tpls c="8">
          <tpl hier="1" item="6"/>
          <tpl hier="4" item="8"/>
          <tpl fld="3" item="48"/>
          <tpl fld="2" item="77"/>
          <tpl hier="9" item="1"/>
          <tpl hier="11" item="4"/>
          <tpl hier="12" item="7"/>
          <tpl fld="4" item="0"/>
        </tpls>
      </m>
      <m>
        <tpls c="8">
          <tpl hier="1" item="6"/>
          <tpl hier="4" item="8"/>
          <tpl fld="3" item="46"/>
          <tpl fld="2" item="77"/>
          <tpl hier="9" item="1"/>
          <tpl hier="11" item="4"/>
          <tpl hier="12" item="7"/>
          <tpl fld="4" item="0"/>
        </tpls>
      </m>
      <m>
        <tpls c="8">
          <tpl hier="1" item="6"/>
          <tpl hier="4" item="8"/>
          <tpl fld="3" item="45"/>
          <tpl fld="2" item="77"/>
          <tpl hier="9" item="1"/>
          <tpl hier="11" item="4"/>
          <tpl hier="12" item="7"/>
          <tpl fld="4" item="0"/>
        </tpls>
      </m>
      <m>
        <tpls c="8">
          <tpl hier="1" item="6"/>
          <tpl hier="4" item="8"/>
          <tpl fld="3" item="47"/>
          <tpl fld="2" item="77"/>
          <tpl hier="9" item="1"/>
          <tpl hier="11" item="4"/>
          <tpl hier="12" item="7"/>
          <tpl fld="4" item="0"/>
        </tpls>
      </m>
      <m>
        <tpls c="8">
          <tpl hier="1" item="6"/>
          <tpl hier="4" item="8"/>
          <tpl fld="3" item="34"/>
          <tpl fld="2" item="28"/>
          <tpl hier="9" item="1"/>
          <tpl hier="11" item="4"/>
          <tpl hier="12" item="7"/>
          <tpl fld="4" item="0"/>
        </tpls>
      </m>
      <m>
        <tpls c="8">
          <tpl hier="1" item="6"/>
          <tpl hier="4" item="8"/>
          <tpl fld="3" item="36"/>
          <tpl fld="2" item="28"/>
          <tpl hier="9" item="1"/>
          <tpl hier="11" item="4"/>
          <tpl hier="12" item="7"/>
          <tpl fld="4" item="0"/>
        </tpls>
      </m>
      <m>
        <tpls c="8">
          <tpl hier="1" item="6"/>
          <tpl hier="4" item="8"/>
          <tpl fld="3" item="27"/>
          <tpl fld="2" item="28"/>
          <tpl hier="9" item="1"/>
          <tpl hier="11" item="4"/>
          <tpl hier="12" item="7"/>
          <tpl fld="4" item="0"/>
        </tpls>
      </m>
      <m>
        <tpls c="8">
          <tpl hier="1" item="6"/>
          <tpl hier="4" item="8"/>
          <tpl fld="3" item="33"/>
          <tpl fld="2" item="28"/>
          <tpl hier="9" item="1"/>
          <tpl hier="11" item="4"/>
          <tpl hier="12" item="7"/>
          <tpl fld="4" item="0"/>
        </tpls>
      </m>
      <m>
        <tpls c="8">
          <tpl hier="1" item="6"/>
          <tpl hier="4" item="8"/>
          <tpl fld="3" item="18"/>
          <tpl fld="2" item="35"/>
          <tpl hier="9" item="1"/>
          <tpl hier="11" item="4"/>
          <tpl hier="12" item="7"/>
          <tpl fld="4" item="0"/>
        </tpls>
      </m>
      <m>
        <tpls c="8">
          <tpl hier="1" item="6"/>
          <tpl hier="4" item="8"/>
          <tpl fld="3" item="22"/>
          <tpl fld="2" item="35"/>
          <tpl hier="9" item="1"/>
          <tpl hier="11" item="4"/>
          <tpl hier="12" item="7"/>
          <tpl fld="4" item="0"/>
        </tpls>
      </m>
      <m>
        <tpls c="8">
          <tpl hier="1" item="6"/>
          <tpl hier="4" item="8"/>
          <tpl fld="3" item="17"/>
          <tpl fld="2" item="35"/>
          <tpl hier="9" item="1"/>
          <tpl hier="11" item="4"/>
          <tpl hier="12" item="7"/>
          <tpl fld="4" item="0"/>
        </tpls>
      </m>
      <m>
        <tpls c="8">
          <tpl hier="1" item="6"/>
          <tpl hier="4" item="8"/>
          <tpl fld="3" item="21"/>
          <tpl fld="2" item="35"/>
          <tpl hier="9" item="1"/>
          <tpl hier="11" item="4"/>
          <tpl hier="12" item="7"/>
          <tpl fld="4" item="0"/>
        </tpls>
      </m>
      <m>
        <tpls c="8">
          <tpl hier="1" item="6"/>
          <tpl hier="4" item="8"/>
          <tpl fld="3" item="8"/>
          <tpl fld="2" item="40"/>
          <tpl hier="9" item="1"/>
          <tpl hier="11" item="4"/>
          <tpl hier="12" item="7"/>
          <tpl fld="4" item="0"/>
        </tpls>
      </m>
      <m>
        <tpls c="8">
          <tpl hier="1" item="6"/>
          <tpl hier="4" item="8"/>
          <tpl fld="3" item="7"/>
          <tpl fld="2" item="40"/>
          <tpl hier="9" item="1"/>
          <tpl hier="11" item="4"/>
          <tpl hier="12" item="7"/>
          <tpl fld="4" item="0"/>
        </tpls>
      </m>
      <m>
        <tpls c="8">
          <tpl hier="1" item="6"/>
          <tpl hier="4" item="8"/>
          <tpl fld="3" item="6"/>
          <tpl fld="2" item="40"/>
          <tpl hier="9" item="1"/>
          <tpl hier="11" item="4"/>
          <tpl hier="12" item="7"/>
          <tpl fld="4" item="0"/>
        </tpls>
      </m>
      <m>
        <tpls c="8">
          <tpl hier="1" item="6"/>
          <tpl hier="4" item="8"/>
          <tpl fld="3" item="5"/>
          <tpl fld="2" item="40"/>
          <tpl hier="9" item="1"/>
          <tpl hier="11" item="4"/>
          <tpl hier="12" item="7"/>
          <tpl fld="4" item="0"/>
        </tpls>
      </m>
      <m>
        <tpls c="8">
          <tpl hier="1" item="6"/>
          <tpl hier="4" item="8"/>
          <tpl fld="3" item="56"/>
          <tpl fld="2" item="54"/>
          <tpl hier="9" item="1"/>
          <tpl hier="11" item="4"/>
          <tpl hier="12" item="7"/>
          <tpl fld="4" item="0"/>
        </tpls>
      </m>
      <m>
        <tpls c="8">
          <tpl hier="1" item="6"/>
          <tpl hier="4" item="8"/>
          <tpl fld="3" item="0"/>
          <tpl fld="2" item="54"/>
          <tpl hier="9" item="1"/>
          <tpl hier="11" item="4"/>
          <tpl hier="12" item="7"/>
          <tpl fld="4" item="0"/>
        </tpls>
      </m>
      <m>
        <tpls c="8">
          <tpl hier="1" item="6"/>
          <tpl hier="4" item="8"/>
          <tpl fld="3" item="55"/>
          <tpl fld="2" item="54"/>
          <tpl hier="9" item="1"/>
          <tpl hier="11" item="4"/>
          <tpl hier="12" item="7"/>
          <tpl fld="4" item="0"/>
        </tpls>
      </m>
      <m>
        <tpls c="8">
          <tpl hier="1" item="6"/>
          <tpl hier="4" item="8"/>
          <tpl fld="3" item="35"/>
          <tpl fld="2" item="59"/>
          <tpl hier="9" item="1"/>
          <tpl hier="11" item="4"/>
          <tpl hier="12" item="7"/>
          <tpl fld="4" item="0"/>
        </tpls>
      </m>
      <m>
        <tpls c="8">
          <tpl hier="1" item="6"/>
          <tpl hier="4" item="8"/>
          <tpl fld="3" item="40"/>
          <tpl fld="2" item="59"/>
          <tpl hier="9" item="1"/>
          <tpl hier="11" item="4"/>
          <tpl hier="12" item="7"/>
          <tpl fld="4" item="0"/>
        </tpls>
      </m>
      <m>
        <tpls c="8">
          <tpl hier="1" item="6"/>
          <tpl hier="4" item="8"/>
          <tpl fld="3" item="45"/>
          <tpl fld="2" item="59"/>
          <tpl hier="9" item="1"/>
          <tpl hier="11" item="4"/>
          <tpl hier="12" item="7"/>
          <tpl fld="4" item="0"/>
        </tpls>
      </m>
      <m>
        <tpls c="8">
          <tpl hier="1" item="6"/>
          <tpl hier="4" item="8"/>
          <tpl fld="3" item="19"/>
          <tpl fld="2" item="59"/>
          <tpl hier="9" item="1"/>
          <tpl hier="11" item="4"/>
          <tpl hier="12" item="7"/>
          <tpl fld="4" item="0"/>
        </tpls>
      </m>
      <m>
        <tpls c="8">
          <tpl hier="1" item="6"/>
          <tpl hier="4" item="8"/>
          <tpl fld="3" item="16"/>
          <tpl fld="2" item="65"/>
          <tpl hier="9" item="1"/>
          <tpl hier="11" item="4"/>
          <tpl hier="12" item="7"/>
          <tpl fld="4" item="0"/>
        </tpls>
      </m>
      <m>
        <tpls c="8">
          <tpl hier="1" item="6"/>
          <tpl hier="4" item="8"/>
          <tpl fld="3" item="7"/>
          <tpl fld="2" item="65"/>
          <tpl hier="9" item="1"/>
          <tpl hier="11" item="4"/>
          <tpl hier="12" item="7"/>
          <tpl fld="4" item="0"/>
        </tpls>
      </m>
      <m>
        <tpls c="8">
          <tpl hier="1" item="6"/>
          <tpl hier="4" item="8"/>
          <tpl fld="3" item="1"/>
          <tpl fld="2" item="65"/>
          <tpl hier="9" item="1"/>
          <tpl hier="11" item="4"/>
          <tpl hier="12" item="7"/>
          <tpl fld="4" item="0"/>
        </tpls>
      </m>
      <m>
        <tpls c="8">
          <tpl hier="1" item="6"/>
          <tpl hier="4" item="8"/>
          <tpl fld="3" item="44"/>
          <tpl fld="2" item="85"/>
          <tpl hier="9" item="1"/>
          <tpl hier="11" item="4"/>
          <tpl hier="12" item="7"/>
          <tpl fld="4" item="0"/>
        </tpls>
      </m>
      <m>
        <tpls c="8">
          <tpl hier="1" item="6"/>
          <tpl hier="4" item="8"/>
          <tpl fld="3" item="36"/>
          <tpl fld="2" item="85"/>
          <tpl hier="9" item="1"/>
          <tpl hier="11" item="4"/>
          <tpl hier="12" item="7"/>
          <tpl fld="4" item="0"/>
        </tpls>
      </m>
      <m>
        <tpls c="8">
          <tpl hier="1" item="6"/>
          <tpl hier="4" item="8"/>
          <tpl fld="3" item="17"/>
          <tpl fld="2" item="85"/>
          <tpl hier="9" item="1"/>
          <tpl hier="11" item="4"/>
          <tpl hier="12" item="7"/>
          <tpl fld="4" item="0"/>
        </tpls>
      </m>
      <m>
        <tpls c="8">
          <tpl hier="1" item="6"/>
          <tpl hier="4" item="8"/>
          <tpl fld="3" item="5"/>
          <tpl fld="2" item="85"/>
          <tpl hier="9" item="1"/>
          <tpl hier="11" item="4"/>
          <tpl hier="12" item="7"/>
          <tpl fld="4" item="0"/>
        </tpls>
      </m>
      <m>
        <tpls c="8">
          <tpl hier="1" item="6"/>
          <tpl hier="4" item="8"/>
          <tpl fld="3" item="40"/>
          <tpl fld="2" item="49"/>
          <tpl hier="9" item="1"/>
          <tpl hier="11" item="4"/>
          <tpl hier="12" item="7"/>
          <tpl fld="4" item="0"/>
        </tpls>
      </m>
      <m>
        <tpls c="8">
          <tpl hier="1" item="6"/>
          <tpl hier="4" item="8"/>
          <tpl fld="3" item="28"/>
          <tpl fld="2" item="49"/>
          <tpl hier="9" item="1"/>
          <tpl hier="11" item="4"/>
          <tpl hier="12" item="7"/>
          <tpl fld="4" item="0"/>
        </tpls>
      </m>
      <m>
        <tpls c="8">
          <tpl hier="1" item="6"/>
          <tpl hier="4" item="8"/>
          <tpl fld="3" item="21"/>
          <tpl fld="2" item="49"/>
          <tpl hier="9" item="1"/>
          <tpl hier="11" item="4"/>
          <tpl hier="12" item="7"/>
          <tpl fld="4" item="0"/>
        </tpls>
      </m>
      <m>
        <tpls c="8">
          <tpl hier="1" item="6"/>
          <tpl hier="4" item="8"/>
          <tpl fld="3" item="20"/>
          <tpl fld="2" item="44"/>
          <tpl hier="9" item="1"/>
          <tpl hier="11" item="4"/>
          <tpl hier="12" item="7"/>
          <tpl fld="4" item="0"/>
        </tpls>
      </m>
      <m>
        <tpls c="8">
          <tpl hier="1" item="6"/>
          <tpl hier="4" item="8"/>
          <tpl fld="3" item="42"/>
          <tpl fld="2" item="44"/>
          <tpl hier="9" item="1"/>
          <tpl hier="11" item="4"/>
          <tpl hier="12" item="7"/>
          <tpl fld="4" item="0"/>
        </tpls>
      </m>
      <m>
        <tpls c="8">
          <tpl hier="1" item="6"/>
          <tpl hier="4" item="8"/>
          <tpl fld="3" item="29"/>
          <tpl fld="2" item="44"/>
          <tpl hier="9" item="1"/>
          <tpl hier="11" item="4"/>
          <tpl hier="12" item="7"/>
          <tpl fld="4" item="0"/>
        </tpls>
      </m>
      <m>
        <tpls c="8">
          <tpl hier="1" item="6"/>
          <tpl hier="4" item="8"/>
          <tpl fld="3" item="57"/>
          <tpl fld="2" item="34"/>
          <tpl hier="9" item="1"/>
          <tpl hier="11" item="4"/>
          <tpl hier="12" item="7"/>
          <tpl fld="4" item="0"/>
        </tpls>
      </m>
      <m>
        <tpls c="8">
          <tpl hier="1" item="6"/>
          <tpl hier="4" item="8"/>
          <tpl fld="3" item="30"/>
          <tpl fld="2" item="34"/>
          <tpl hier="9" item="1"/>
          <tpl hier="11" item="4"/>
          <tpl hier="12" item="7"/>
          <tpl fld="4" item="0"/>
        </tpls>
      </m>
      <m>
        <tpls c="8">
          <tpl hier="1" item="6"/>
          <tpl hier="4" item="8"/>
          <tpl fld="3" item="12"/>
          <tpl fld="2" item="64"/>
          <tpl hier="9" item="1"/>
          <tpl hier="11" item="4"/>
          <tpl hier="12" item="7"/>
          <tpl fld="4" item="0"/>
        </tpls>
      </m>
      <m>
        <tpls c="8">
          <tpl hier="1" item="6"/>
          <tpl hier="4" item="8"/>
          <tpl fld="3" item="23"/>
          <tpl fld="2" item="64"/>
          <tpl hier="9" item="1"/>
          <tpl hier="11" item="4"/>
          <tpl hier="12" item="7"/>
          <tpl fld="4" item="0"/>
        </tpls>
      </m>
      <m>
        <tpls c="8">
          <tpl hier="1" item="6"/>
          <tpl hier="4" item="8"/>
          <tpl fld="3" item="51"/>
          <tpl fld="2" item="33"/>
          <tpl hier="9" item="1"/>
          <tpl hier="11" item="4"/>
          <tpl hier="12" item="7"/>
          <tpl fld="4" item="0"/>
        </tpls>
      </m>
      <m>
        <tpls c="8">
          <tpl hier="1" item="6"/>
          <tpl hier="4" item="8"/>
          <tpl fld="3" item="43"/>
          <tpl fld="2" item="43"/>
          <tpl hier="9" item="1"/>
          <tpl hier="11" item="4"/>
          <tpl hier="12" item="7"/>
          <tpl fld="4" item="0"/>
        </tpls>
      </m>
      <m>
        <tpls c="8">
          <tpl hier="1" item="6"/>
          <tpl hier="4" item="8"/>
          <tpl fld="3" item="41"/>
          <tpl fld="2" item="22"/>
          <tpl hier="9" item="1"/>
          <tpl hier="11" item="4"/>
          <tpl hier="12" item="7"/>
          <tpl fld="4" item="0"/>
        </tpls>
      </m>
      <m>
        <tpls c="8">
          <tpl hier="1" item="6"/>
          <tpl hier="4" item="8"/>
          <tpl fld="3" item="8"/>
          <tpl fld="2" item="41"/>
          <tpl hier="9" item="1"/>
          <tpl hier="11" item="4"/>
          <tpl hier="12" item="7"/>
          <tpl fld="4" item="0"/>
        </tpls>
      </m>
      <m>
        <tpls c="8">
          <tpl hier="1" item="6"/>
          <tpl hier="4" item="8"/>
          <tpl fld="3" item="53"/>
          <tpl fld="2" item="39"/>
          <tpl hier="9" item="1"/>
          <tpl hier="11" item="4"/>
          <tpl hier="12" item="7"/>
          <tpl fld="4" item="0"/>
        </tpls>
      </m>
      <m>
        <tpls c="8">
          <tpl hier="1" item="6"/>
          <tpl hier="4" item="8"/>
          <tpl fld="3" item="27"/>
          <tpl fld="2" item="31"/>
          <tpl hier="9" item="1"/>
          <tpl hier="11" item="4"/>
          <tpl hier="12" item="7"/>
          <tpl fld="4" item="0"/>
        </tpls>
      </m>
      <m>
        <tpls c="8">
          <tpl hier="1" item="6"/>
          <tpl hier="4" item="8"/>
          <tpl fld="3" item="6"/>
          <tpl fld="2" item="27"/>
          <tpl hier="9" item="1"/>
          <tpl hier="11" item="4"/>
          <tpl hier="12" item="7"/>
          <tpl fld="4" item="0"/>
        </tpls>
      </m>
      <m>
        <tpls c="8">
          <tpl hier="1" item="6"/>
          <tpl hier="4" item="8"/>
          <tpl fld="3" item="49"/>
          <tpl fld="2" item="24"/>
          <tpl hier="9" item="1"/>
          <tpl hier="11" item="4"/>
          <tpl hier="12" item="7"/>
          <tpl fld="4" item="0"/>
        </tpls>
      </m>
      <m>
        <tpls c="8">
          <tpl hier="1" item="6"/>
          <tpl hier="4" item="8"/>
          <tpl fld="3" item="23"/>
          <tpl fld="2" item="13"/>
          <tpl hier="9" item="1"/>
          <tpl hier="11" item="4"/>
          <tpl hier="12" item="7"/>
          <tpl fld="4" item="0"/>
        </tpls>
      </m>
      <m>
        <tpls c="8">
          <tpl hier="1" item="6"/>
          <tpl hier="4" item="8"/>
          <tpl fld="3" item="34"/>
          <tpl fld="2" item="45"/>
          <tpl hier="9" item="1"/>
          <tpl hier="11" item="4"/>
          <tpl hier="12" item="7"/>
          <tpl fld="4" item="0"/>
        </tpls>
      </m>
      <m>
        <tpls c="8">
          <tpl hier="1" item="6"/>
          <tpl hier="4" item="8"/>
          <tpl fld="3" item="14"/>
          <tpl fld="2" item="38"/>
          <tpl hier="9" item="1"/>
          <tpl hier="11" item="4"/>
          <tpl hier="12" item="7"/>
          <tpl fld="4" item="0"/>
        </tpls>
      </m>
      <m>
        <tpls c="8">
          <tpl hier="1" item="6"/>
          <tpl hier="4" item="8"/>
          <tpl fld="3" item="20"/>
          <tpl fld="2" item="12"/>
          <tpl hier="9" item="1"/>
          <tpl hier="11" item="4"/>
          <tpl hier="12" item="7"/>
          <tpl fld="4" item="0"/>
        </tpls>
      </m>
      <m>
        <tpls c="8">
          <tpl hier="1" item="6"/>
          <tpl hier="4" item="8"/>
          <tpl fld="3" item="4"/>
          <tpl fld="2" item="32"/>
          <tpl hier="9" item="1"/>
          <tpl hier="11" item="4"/>
          <tpl hier="12" item="7"/>
          <tpl fld="4" item="0"/>
        </tpls>
      </m>
      <m>
        <tpls c="8">
          <tpl hier="1" item="6"/>
          <tpl hier="4" item="8"/>
          <tpl fld="3" item="51"/>
          <tpl fld="2" item="2"/>
          <tpl hier="9" item="1"/>
          <tpl hier="11" item="4"/>
          <tpl hier="12" item="7"/>
          <tpl fld="4" item="0"/>
        </tpls>
      </m>
      <m>
        <tpls c="8">
          <tpl hier="1" item="6"/>
          <tpl hier="4" item="8"/>
          <tpl fld="3" item="0"/>
          <tpl fld="2" item="57"/>
          <tpl hier="9" item="1"/>
          <tpl hier="11" item="4"/>
          <tpl hier="12" item="7"/>
          <tpl fld="4" item="0"/>
        </tpls>
      </m>
      <m>
        <tpls c="8">
          <tpl hier="1" item="6"/>
          <tpl hier="4" item="8"/>
          <tpl fld="3" item="55"/>
          <tpl fld="2" item="57"/>
          <tpl hier="9" item="1"/>
          <tpl hier="11" item="4"/>
          <tpl hier="12" item="7"/>
          <tpl fld="4" item="0"/>
        </tpls>
      </m>
      <m>
        <tpls c="8">
          <tpl hier="1" item="6"/>
          <tpl hier="4" item="8"/>
          <tpl fld="3" item="35"/>
          <tpl fld="2" item="61"/>
          <tpl hier="9" item="1"/>
          <tpl hier="11" item="4"/>
          <tpl hier="12" item="7"/>
          <tpl fld="4" item="0"/>
        </tpls>
      </m>
      <m>
        <tpls c="8">
          <tpl hier="1" item="6"/>
          <tpl hier="4" item="8"/>
          <tpl fld="3" item="40"/>
          <tpl fld="2" item="61"/>
          <tpl hier="9" item="1"/>
          <tpl hier="11" item="4"/>
          <tpl hier="12" item="7"/>
          <tpl fld="4" item="0"/>
        </tpls>
      </m>
      <m>
        <tpls c="8">
          <tpl hier="1" item="6"/>
          <tpl hier="4" item="8"/>
          <tpl fld="3" item="50"/>
          <tpl fld="2" item="61"/>
          <tpl hier="9" item="1"/>
          <tpl hier="11" item="4"/>
          <tpl hier="12" item="7"/>
          <tpl fld="4" item="0"/>
        </tpls>
      </m>
      <m>
        <tpls c="8">
          <tpl hier="1" item="6"/>
          <tpl hier="4" item="8"/>
          <tpl fld="3" item="49"/>
          <tpl fld="2" item="61"/>
          <tpl hier="9" item="1"/>
          <tpl hier="11" item="4"/>
          <tpl hier="12" item="7"/>
          <tpl fld="4" item="0"/>
        </tpls>
      </m>
      <m>
        <tpls c="8">
          <tpl hier="1" item="6"/>
          <tpl hier="4" item="8"/>
          <tpl fld="3" item="37"/>
          <tpl fld="2" item="79"/>
          <tpl hier="9" item="1"/>
          <tpl hier="11" item="4"/>
          <tpl hier="12" item="7"/>
          <tpl fld="4" item="0"/>
        </tpls>
      </m>
      <m>
        <tpls c="8">
          <tpl hier="1" item="6"/>
          <tpl hier="4" item="8"/>
          <tpl fld="3" item="39"/>
          <tpl fld="2" item="79"/>
          <tpl hier="9" item="1"/>
          <tpl hier="11" item="4"/>
          <tpl hier="12" item="7"/>
          <tpl fld="4" item="0"/>
        </tpls>
      </m>
      <m>
        <tpls c="8">
          <tpl hier="1" item="6"/>
          <tpl hier="4" item="8"/>
          <tpl fld="3" item="28"/>
          <tpl fld="2" item="79"/>
          <tpl hier="9" item="1"/>
          <tpl hier="11" item="4"/>
          <tpl hier="12" item="7"/>
          <tpl fld="4" item="0"/>
        </tpls>
      </m>
      <m>
        <tpls c="8">
          <tpl hier="1" item="6"/>
          <tpl hier="4" item="8"/>
          <tpl fld="3" item="19"/>
          <tpl fld="2" item="79"/>
          <tpl hier="9" item="1"/>
          <tpl hier="11" item="4"/>
          <tpl hier="12" item="7"/>
          <tpl fld="4" item="0"/>
        </tpls>
      </m>
      <m>
        <tpls c="8">
          <tpl hier="1" item="6"/>
          <tpl hier="4" item="8"/>
          <tpl fld="3" item="26"/>
          <tpl fld="2" item="46"/>
          <tpl hier="9" item="1"/>
          <tpl hier="11" item="4"/>
          <tpl hier="12" item="7"/>
          <tpl fld="4" item="0"/>
        </tpls>
      </m>
      <m>
        <tpls c="8">
          <tpl hier="1" item="6"/>
          <tpl hier="4" item="8"/>
          <tpl fld="3" item="25"/>
          <tpl fld="2" item="46"/>
          <tpl hier="9" item="1"/>
          <tpl hier="11" item="4"/>
          <tpl hier="12" item="7"/>
          <tpl fld="4" item="0"/>
        </tpls>
      </m>
      <m>
        <tpls c="8">
          <tpl hier="1" item="6"/>
          <tpl hier="4" item="8"/>
          <tpl fld="3" item="24"/>
          <tpl fld="2" item="46"/>
          <tpl hier="9" item="1"/>
          <tpl hier="11" item="4"/>
          <tpl hier="12" item="7"/>
          <tpl fld="4" item="0"/>
        </tpls>
      </m>
      <m>
        <tpls c="8">
          <tpl hier="1" item="6"/>
          <tpl hier="4" item="8"/>
          <tpl fld="3" item="23"/>
          <tpl fld="2" item="46"/>
          <tpl hier="9" item="1"/>
          <tpl hier="11" item="4"/>
          <tpl hier="12" item="7"/>
          <tpl fld="4" item="0"/>
        </tpls>
      </m>
      <m>
        <tpls c="8">
          <tpl hier="1" item="6"/>
          <tpl hier="4" item="8"/>
          <tpl fld="3" item="10"/>
          <tpl fld="2" item="51"/>
          <tpl hier="9" item="1"/>
          <tpl hier="11" item="4"/>
          <tpl hier="12" item="7"/>
          <tpl fld="4" item="0"/>
        </tpls>
      </m>
      <m>
        <tpls c="8">
          <tpl hier="1" item="6"/>
          <tpl hier="4" item="8"/>
          <tpl fld="3" item="12"/>
          <tpl fld="2" item="51"/>
          <tpl hier="9" item="1"/>
          <tpl hier="11" item="4"/>
          <tpl hier="12" item="7"/>
          <tpl fld="4" item="0"/>
        </tpls>
      </m>
      <m>
        <tpls c="8">
          <tpl hier="1" item="6"/>
          <tpl hier="4" item="8"/>
          <tpl fld="3" item="11"/>
          <tpl fld="2" item="51"/>
          <tpl hier="9" item="1"/>
          <tpl hier="11" item="4"/>
          <tpl hier="12" item="7"/>
          <tpl fld="4" item="0"/>
        </tpls>
      </m>
      <m>
        <tpls c="8">
          <tpl hier="1" item="6"/>
          <tpl hier="4" item="8"/>
          <tpl fld="3" item="9"/>
          <tpl fld="2" item="51"/>
          <tpl hier="9" item="1"/>
          <tpl hier="11" item="4"/>
          <tpl hier="12" item="7"/>
          <tpl fld="4" item="0"/>
        </tpls>
      </m>
      <m>
        <tpls c="8">
          <tpl hier="1" item="6"/>
          <tpl hier="4" item="8"/>
          <tpl fld="3" item="48"/>
          <tpl fld="1" item="1"/>
          <tpl hier="9" item="1"/>
          <tpl hier="11" item="4"/>
          <tpl hier="12" item="7"/>
          <tpl fld="4" item="0"/>
        </tpls>
      </m>
      <m>
        <tpls c="8">
          <tpl hier="1" item="6"/>
          <tpl hier="4" item="8"/>
          <tpl fld="3" item="46"/>
          <tpl fld="1" item="1"/>
          <tpl hier="9" item="1"/>
          <tpl hier="11" item="4"/>
          <tpl hier="12" item="7"/>
          <tpl fld="4" item="0"/>
        </tpls>
      </m>
      <m>
        <tpls c="8">
          <tpl hier="1" item="6"/>
          <tpl hier="4" item="8"/>
          <tpl fld="3" item="45"/>
          <tpl fld="1" item="1"/>
          <tpl hier="9" item="1"/>
          <tpl hier="11" item="4"/>
          <tpl hier="12" item="7"/>
          <tpl fld="4" item="0"/>
        </tpls>
      </m>
      <m>
        <tpls c="8">
          <tpl hier="1" item="6"/>
          <tpl hier="4" item="8"/>
          <tpl fld="3" item="47"/>
          <tpl fld="1" item="1"/>
          <tpl hier="9" item="1"/>
          <tpl hier="11" item="4"/>
          <tpl hier="12" item="7"/>
          <tpl fld="4" item="0"/>
        </tpls>
      </m>
      <m>
        <tpls c="8">
          <tpl hier="1" item="6"/>
          <tpl hier="4" item="8"/>
          <tpl fld="3" item="34"/>
          <tpl fld="2" item="58"/>
          <tpl hier="9" item="1"/>
          <tpl hier="11" item="4"/>
          <tpl hier="12" item="7"/>
          <tpl fld="4" item="0"/>
        </tpls>
      </m>
      <m>
        <tpls c="8">
          <tpl hier="1" item="6"/>
          <tpl hier="4" item="8"/>
          <tpl fld="3" item="36"/>
          <tpl fld="2" item="58"/>
          <tpl hier="9" item="1"/>
          <tpl hier="11" item="4"/>
          <tpl hier="12" item="7"/>
          <tpl fld="4" item="0"/>
        </tpls>
      </m>
      <m>
        <tpls c="8">
          <tpl hier="1" item="6"/>
          <tpl hier="4" item="8"/>
          <tpl fld="3" item="27"/>
          <tpl fld="2" item="58"/>
          <tpl hier="9" item="1"/>
          <tpl hier="11" item="4"/>
          <tpl hier="12" item="7"/>
          <tpl fld="4" item="0"/>
        </tpls>
      </m>
      <m>
        <tpls c="8">
          <tpl hier="1" item="6"/>
          <tpl hier="4" item="8"/>
          <tpl fld="3" item="33"/>
          <tpl fld="2" item="58"/>
          <tpl hier="9" item="1"/>
          <tpl hier="11" item="4"/>
          <tpl hier="12" item="7"/>
          <tpl fld="4" item="0"/>
        </tpls>
      </m>
      <m>
        <tpls c="8">
          <tpl hier="1" item="6"/>
          <tpl hier="4" item="8"/>
          <tpl fld="3" item="18"/>
          <tpl fld="2" item="63"/>
          <tpl hier="9" item="1"/>
          <tpl hier="11" item="4"/>
          <tpl hier="12" item="7"/>
          <tpl fld="4" item="0"/>
        </tpls>
      </m>
      <m>
        <tpls c="8">
          <tpl hier="1" item="6"/>
          <tpl hier="4" item="8"/>
          <tpl fld="3" item="22"/>
          <tpl fld="2" item="63"/>
          <tpl hier="9" item="1"/>
          <tpl hier="11" item="4"/>
          <tpl hier="12" item="7"/>
          <tpl fld="4" item="0"/>
        </tpls>
      </m>
      <m>
        <tpls c="8">
          <tpl hier="1" item="6"/>
          <tpl hier="4" item="8"/>
          <tpl fld="3" item="17"/>
          <tpl fld="2" item="63"/>
          <tpl hier="9" item="1"/>
          <tpl hier="11" item="4"/>
          <tpl hier="12" item="7"/>
          <tpl fld="4" item="0"/>
        </tpls>
      </m>
      <m>
        <tpls c="8">
          <tpl hier="1" item="6"/>
          <tpl hier="4" item="8"/>
          <tpl fld="3" item="21"/>
          <tpl fld="2" item="63"/>
          <tpl hier="9" item="1"/>
          <tpl hier="11" item="4"/>
          <tpl hier="12" item="7"/>
          <tpl fld="4" item="0"/>
        </tpls>
      </m>
      <m>
        <tpls c="8">
          <tpl hier="1" item="6"/>
          <tpl hier="4" item="8"/>
          <tpl fld="3" item="8"/>
          <tpl fld="2" item="82"/>
          <tpl hier="9" item="1"/>
          <tpl hier="11" item="4"/>
          <tpl hier="12" item="7"/>
          <tpl fld="4" item="0"/>
        </tpls>
      </m>
      <m>
        <tpls c="8">
          <tpl hier="1" item="6"/>
          <tpl hier="4" item="8"/>
          <tpl fld="3" item="7"/>
          <tpl fld="2" item="82"/>
          <tpl hier="9" item="1"/>
          <tpl hier="11" item="4"/>
          <tpl hier="12" item="7"/>
          <tpl fld="4" item="0"/>
        </tpls>
      </m>
      <m>
        <tpls c="8">
          <tpl hier="1" item="6"/>
          <tpl hier="4" item="8"/>
          <tpl fld="3" item="6"/>
          <tpl fld="2" item="82"/>
          <tpl hier="9" item="1"/>
          <tpl hier="11" item="4"/>
          <tpl hier="12" item="7"/>
          <tpl fld="4" item="0"/>
        </tpls>
      </m>
      <m>
        <tpls c="8">
          <tpl hier="1" item="6"/>
          <tpl hier="4" item="8"/>
          <tpl fld="3" item="5"/>
          <tpl fld="2" item="82"/>
          <tpl hier="9" item="1"/>
          <tpl hier="11" item="4"/>
          <tpl hier="12" item="7"/>
          <tpl fld="4" item="0"/>
        </tpls>
      </m>
      <m>
        <tpls c="8">
          <tpl hier="1" item="6"/>
          <tpl hier="4" item="8"/>
          <tpl fld="3" item="56"/>
          <tpl fld="2" item="47"/>
          <tpl hier="9" item="1"/>
          <tpl hier="11" item="4"/>
          <tpl hier="12" item="7"/>
          <tpl fld="4" item="0"/>
        </tpls>
      </m>
      <m>
        <tpls c="8">
          <tpl hier="1" item="6"/>
          <tpl hier="4" item="8"/>
          <tpl fld="3" item="0"/>
          <tpl fld="2" item="47"/>
          <tpl hier="9" item="1"/>
          <tpl hier="11" item="4"/>
          <tpl hier="12" item="7"/>
          <tpl fld="4" item="0"/>
        </tpls>
      </m>
      <m>
        <tpls c="8">
          <tpl hier="1" item="6"/>
          <tpl hier="4" item="8"/>
          <tpl fld="3" item="55"/>
          <tpl fld="2" item="47"/>
          <tpl hier="9" item="1"/>
          <tpl hier="11" item="4"/>
          <tpl hier="12" item="7"/>
          <tpl fld="4" item="0"/>
        </tpls>
      </m>
      <m>
        <tpls c="8">
          <tpl hier="1" item="6"/>
          <tpl hier="4" item="8"/>
          <tpl fld="3" item="35"/>
          <tpl fld="2" item="52"/>
          <tpl hier="9" item="1"/>
          <tpl hier="11" item="4"/>
          <tpl hier="12" item="7"/>
          <tpl fld="4" item="0"/>
        </tpls>
      </m>
      <m>
        <tpls c="8">
          <tpl hier="1" item="6"/>
          <tpl hier="4" item="8"/>
          <tpl fld="3" item="40"/>
          <tpl fld="2" item="52"/>
          <tpl hier="9" item="1"/>
          <tpl hier="11" item="4"/>
          <tpl hier="12" item="7"/>
          <tpl fld="4" item="0"/>
        </tpls>
      </m>
      <m>
        <tpls c="8">
          <tpl hier="1" item="6"/>
          <tpl hier="4" item="8"/>
          <tpl fld="3" item="50"/>
          <tpl fld="2" item="52"/>
          <tpl hier="9" item="1"/>
          <tpl hier="11" item="4"/>
          <tpl hier="12" item="7"/>
          <tpl fld="4" item="0"/>
        </tpls>
      </m>
      <m>
        <tpls c="8">
          <tpl hier="1" item="6"/>
          <tpl hier="4" item="8"/>
          <tpl fld="3" item="49"/>
          <tpl fld="2" item="52"/>
          <tpl hier="9" item="1"/>
          <tpl hier="11" item="4"/>
          <tpl hier="12" item="7"/>
          <tpl fld="4" item="0"/>
        </tpls>
      </m>
      <m>
        <tpls c="8">
          <tpl hier="1" item="6"/>
          <tpl hier="4" item="8"/>
          <tpl fld="3" item="37"/>
          <tpl fld="2" item="56"/>
          <tpl hier="9" item="1"/>
          <tpl hier="11" item="4"/>
          <tpl hier="12" item="7"/>
          <tpl fld="4" item="0"/>
        </tpls>
      </m>
      <m>
        <tpls c="8">
          <tpl hier="1" item="6"/>
          <tpl hier="4" item="8"/>
          <tpl fld="3" item="39"/>
          <tpl fld="2" item="56"/>
          <tpl hier="9" item="1"/>
          <tpl hier="11" item="4"/>
          <tpl hier="12" item="7"/>
          <tpl fld="4" item="0"/>
        </tpls>
      </m>
      <m>
        <tpls c="8">
          <tpl hier="1" item="6"/>
          <tpl hier="4" item="8"/>
          <tpl fld="3" item="28"/>
          <tpl fld="2" item="56"/>
          <tpl hier="9" item="1"/>
          <tpl hier="11" item="4"/>
          <tpl hier="12" item="7"/>
          <tpl fld="4" item="0"/>
        </tpls>
      </m>
      <m>
        <tpls c="8">
          <tpl hier="1" item="6"/>
          <tpl hier="4" item="8"/>
          <tpl fld="3" item="19"/>
          <tpl fld="2" item="56"/>
          <tpl hier="9" item="1"/>
          <tpl hier="11" item="4"/>
          <tpl hier="12" item="7"/>
          <tpl fld="4" item="0"/>
        </tpls>
      </m>
      <m>
        <tpls c="8">
          <tpl hier="1" item="6"/>
          <tpl hier="4" item="8"/>
          <tpl fld="3" item="26"/>
          <tpl fld="2" item="60"/>
          <tpl hier="9" item="1"/>
          <tpl hier="11" item="4"/>
          <tpl hier="12" item="7"/>
          <tpl fld="4" item="0"/>
        </tpls>
      </m>
      <m>
        <tpls c="8">
          <tpl hier="1" item="6"/>
          <tpl hier="4" item="8"/>
          <tpl fld="3" item="25"/>
          <tpl fld="2" item="60"/>
          <tpl hier="9" item="1"/>
          <tpl hier="11" item="4"/>
          <tpl hier="12" item="7"/>
          <tpl fld="4" item="0"/>
        </tpls>
      </m>
      <m>
        <tpls c="8">
          <tpl hier="1" item="6"/>
          <tpl hier="4" item="8"/>
          <tpl fld="3" item="24"/>
          <tpl fld="2" item="60"/>
          <tpl hier="9" item="1"/>
          <tpl hier="11" item="4"/>
          <tpl hier="12" item="7"/>
          <tpl fld="4" item="0"/>
        </tpls>
      </m>
      <m>
        <tpls c="8">
          <tpl hier="1" item="6"/>
          <tpl hier="4" item="8"/>
          <tpl fld="3" item="23"/>
          <tpl fld="2" item="60"/>
          <tpl hier="9" item="1"/>
          <tpl hier="11" item="4"/>
          <tpl hier="12" item="7"/>
          <tpl fld="4" item="0"/>
        </tpls>
      </m>
      <m>
        <tpls c="8">
          <tpl hier="1" item="6"/>
          <tpl hier="4" item="8"/>
          <tpl fld="3" item="10"/>
          <tpl fld="2" item="55"/>
          <tpl hier="9" item="1"/>
          <tpl hier="11" item="4"/>
          <tpl hier="12" item="7"/>
          <tpl fld="4" item="0"/>
        </tpls>
      </m>
      <m>
        <tpls c="8">
          <tpl hier="1" item="6"/>
          <tpl hier="4" item="8"/>
          <tpl fld="3" item="12"/>
          <tpl fld="2" item="55"/>
          <tpl hier="9" item="1"/>
          <tpl hier="11" item="4"/>
          <tpl hier="12" item="7"/>
          <tpl fld="4" item="0"/>
        </tpls>
      </m>
      <m>
        <tpls c="8">
          <tpl hier="1" item="6"/>
          <tpl hier="4" item="8"/>
          <tpl fld="3" item="11"/>
          <tpl fld="2" item="55"/>
          <tpl hier="9" item="1"/>
          <tpl hier="11" item="4"/>
          <tpl hier="12" item="7"/>
          <tpl fld="4" item="0"/>
        </tpls>
      </m>
      <m>
        <tpls c="8">
          <tpl hier="1" item="6"/>
          <tpl hier="4" item="8"/>
          <tpl fld="3" item="9"/>
          <tpl fld="2" item="55"/>
          <tpl hier="9" item="1"/>
          <tpl hier="11" item="4"/>
          <tpl hier="12" item="7"/>
          <tpl fld="4" item="0"/>
        </tpls>
      </m>
      <m>
        <tpls c="8">
          <tpl hier="1" item="6"/>
          <tpl hier="4" item="8"/>
          <tpl fld="3" item="57"/>
          <tpl fld="2" item="42"/>
          <tpl hier="9" item="1"/>
          <tpl hier="11" item="4"/>
          <tpl hier="12" item="7"/>
          <tpl fld="4" item="0"/>
        </tpls>
      </m>
      <m>
        <tpls c="8">
          <tpl hier="1" item="6"/>
          <tpl hier="4" item="8"/>
          <tpl fld="3" item="3"/>
          <tpl fld="2" item="42"/>
          <tpl hier="9" item="1"/>
          <tpl hier="11" item="4"/>
          <tpl hier="12" item="7"/>
          <tpl fld="4" item="0"/>
        </tpls>
      </m>
      <m>
        <tpls c="8">
          <tpl hier="1" item="6"/>
          <tpl hier="4" item="8"/>
          <tpl fld="3" item="1"/>
          <tpl fld="2" item="42"/>
          <tpl hier="9" item="1"/>
          <tpl hier="11" item="4"/>
          <tpl hier="12" item="7"/>
          <tpl fld="4" item="0"/>
        </tpls>
      </m>
      <m>
        <tpls c="8">
          <tpl hier="1" item="6"/>
          <tpl hier="4" item="8"/>
          <tpl fld="3" item="20"/>
          <tpl fld="2" item="62"/>
          <tpl hier="9" item="1"/>
          <tpl hier="11" item="4"/>
          <tpl hier="12" item="7"/>
          <tpl fld="4" item="0"/>
        </tpls>
      </m>
      <m>
        <tpls c="8">
          <tpl hier="1" item="6"/>
          <tpl hier="4" item="8"/>
          <tpl fld="3" item="51"/>
          <tpl fld="2" item="62"/>
          <tpl hier="9" item="1"/>
          <tpl hier="11" item="4"/>
          <tpl hier="12" item="7"/>
          <tpl fld="4" item="0"/>
        </tpls>
      </m>
      <m>
        <tpls c="8">
          <tpl hier="1" item="6"/>
          <tpl hier="4" item="8"/>
          <tpl fld="3" item="38"/>
          <tpl fld="2" item="62"/>
          <tpl hier="9" item="1"/>
          <tpl hier="11" item="4"/>
          <tpl hier="12" item="7"/>
          <tpl fld="4" item="0"/>
        </tpls>
      </m>
      <m>
        <tpls c="8">
          <tpl hier="1" item="6"/>
          <tpl hier="4" item="8"/>
          <tpl fld="3" item="44"/>
          <tpl fld="2" item="77"/>
          <tpl hier="9" item="1"/>
          <tpl hier="11" item="4"/>
          <tpl hier="12" item="7"/>
          <tpl fld="4" item="0"/>
        </tpls>
      </m>
      <m>
        <tpls c="8">
          <tpl hier="1" item="6"/>
          <tpl hier="4" item="8"/>
          <tpl fld="3" item="43"/>
          <tpl fld="2" item="77"/>
          <tpl hier="9" item="1"/>
          <tpl hier="11" item="4"/>
          <tpl hier="12" item="7"/>
          <tpl fld="4" item="0"/>
        </tpls>
      </m>
      <m>
        <tpls c="8">
          <tpl hier="1" item="6"/>
          <tpl hier="4" item="8"/>
          <tpl fld="3" item="42"/>
          <tpl fld="2" item="77"/>
          <tpl hier="9" item="1"/>
          <tpl hier="11" item="4"/>
          <tpl hier="12" item="7"/>
          <tpl fld="4" item="0"/>
        </tpls>
      </m>
      <m>
        <tpls c="8">
          <tpl hier="1" item="6"/>
          <tpl hier="4" item="8"/>
          <tpl fld="3" item="41"/>
          <tpl fld="2" item="77"/>
          <tpl hier="9" item="1"/>
          <tpl hier="11" item="4"/>
          <tpl hier="12" item="7"/>
          <tpl fld="4" item="0"/>
        </tpls>
      </m>
      <m>
        <tpls c="8">
          <tpl hier="1" item="6"/>
          <tpl hier="4" item="8"/>
          <tpl fld="3" item="32"/>
          <tpl fld="2" item="28"/>
          <tpl hier="9" item="1"/>
          <tpl hier="11" item="4"/>
          <tpl hier="12" item="7"/>
          <tpl fld="4" item="0"/>
        </tpls>
      </m>
      <m>
        <tpls c="8">
          <tpl hier="1" item="6"/>
          <tpl hier="4" item="8"/>
          <tpl fld="3" item="31"/>
          <tpl fld="2" item="28"/>
          <tpl hier="9" item="1"/>
          <tpl hier="11" item="4"/>
          <tpl hier="12" item="7"/>
          <tpl fld="4" item="0"/>
        </tpls>
      </m>
      <m>
        <tpls c="8">
          <tpl hier="1" item="6"/>
          <tpl hier="4" item="8"/>
          <tpl fld="3" item="30"/>
          <tpl fld="2" item="28"/>
          <tpl hier="9" item="1"/>
          <tpl hier="11" item="4"/>
          <tpl hier="12" item="7"/>
          <tpl fld="4" item="0"/>
        </tpls>
      </m>
      <m>
        <tpls c="8">
          <tpl hier="1" item="6"/>
          <tpl hier="4" item="8"/>
          <tpl fld="3" item="29"/>
          <tpl fld="2" item="28"/>
          <tpl hier="9" item="1"/>
          <tpl hier="11" item="4"/>
          <tpl hier="12" item="7"/>
          <tpl fld="4" item="0"/>
        </tpls>
      </m>
      <m>
        <tpls c="8">
          <tpl hier="1" item="6"/>
          <tpl hier="4" item="8"/>
          <tpl fld="3" item="16"/>
          <tpl fld="2" item="35"/>
          <tpl hier="9" item="1"/>
          <tpl hier="11" item="4"/>
          <tpl hier="12" item="7"/>
          <tpl fld="4" item="0"/>
        </tpls>
      </m>
      <m>
        <tpls c="8">
          <tpl hier="1" item="6"/>
          <tpl hier="4" item="8"/>
          <tpl fld="3" item="15"/>
          <tpl fld="2" item="35"/>
          <tpl hier="9" item="1"/>
          <tpl hier="11" item="4"/>
          <tpl hier="12" item="7"/>
          <tpl fld="4" item="0"/>
        </tpls>
      </m>
      <m>
        <tpls c="8">
          <tpl hier="1" item="6"/>
          <tpl hier="4" item="8"/>
          <tpl fld="3" item="14"/>
          <tpl fld="2" item="35"/>
          <tpl hier="9" item="1"/>
          <tpl hier="11" item="4"/>
          <tpl hier="12" item="7"/>
          <tpl fld="4" item="0"/>
        </tpls>
      </m>
      <m>
        <tpls c="8">
          <tpl hier="1" item="6"/>
          <tpl hier="4" item="8"/>
          <tpl fld="3" item="13"/>
          <tpl fld="2" item="35"/>
          <tpl hier="9" item="1"/>
          <tpl hier="11" item="4"/>
          <tpl hier="12" item="7"/>
          <tpl fld="4" item="0"/>
        </tpls>
      </m>
      <m>
        <tpls c="8">
          <tpl hier="1" item="6"/>
          <tpl hier="4" item="8"/>
          <tpl fld="3" item="4"/>
          <tpl fld="2" item="40"/>
          <tpl hier="9" item="1"/>
          <tpl hier="11" item="4"/>
          <tpl hier="12" item="7"/>
          <tpl fld="4" item="0"/>
        </tpls>
      </m>
      <m>
        <tpls c="8">
          <tpl hier="1" item="6"/>
          <tpl hier="4" item="8"/>
          <tpl fld="3" item="58"/>
          <tpl fld="2" item="40"/>
          <tpl hier="9" item="1"/>
          <tpl hier="11" item="4"/>
          <tpl hier="12" item="7"/>
          <tpl fld="4" item="0"/>
        </tpls>
      </m>
      <m>
        <tpls c="8">
          <tpl hier="1" item="6"/>
          <tpl hier="4" item="8"/>
          <tpl fld="3" item="2"/>
          <tpl fld="2" item="40"/>
          <tpl hier="9" item="1"/>
          <tpl hier="11" item="4"/>
          <tpl hier="12" item="7"/>
          <tpl fld="4" item="0"/>
        </tpls>
      </m>
      <m>
        <tpls c="8">
          <tpl hier="1" item="6"/>
          <tpl hier="4" item="8"/>
          <tpl fld="3" item="54"/>
          <tpl fld="2" item="54"/>
          <tpl hier="9" item="1"/>
          <tpl hier="11" item="4"/>
          <tpl hier="12" item="7"/>
          <tpl fld="4" item="0"/>
        </tpls>
      </m>
      <m>
        <tpls c="8">
          <tpl hier="1" item="6"/>
          <tpl hier="4" item="8"/>
          <tpl fld="3" item="53"/>
          <tpl fld="2" item="54"/>
          <tpl hier="9" item="1"/>
          <tpl hier="11" item="4"/>
          <tpl hier="12" item="7"/>
          <tpl fld="4" item="0"/>
        </tpls>
      </m>
      <m>
        <tpls c="8">
          <tpl hier="1" item="6"/>
          <tpl hier="4" item="8"/>
          <tpl fld="3" item="52"/>
          <tpl fld="2" item="54"/>
          <tpl hier="9" item="1"/>
          <tpl hier="11" item="4"/>
          <tpl hier="12" item="7"/>
          <tpl fld="4" item="0"/>
        </tpls>
      </m>
      <m>
        <tpls c="8">
          <tpl hier="1" item="6"/>
          <tpl hier="4" item="8"/>
          <tpl fld="3" item="48"/>
          <tpl fld="2" item="59"/>
          <tpl hier="9" item="1"/>
          <tpl hier="11" item="4"/>
          <tpl hier="12" item="7"/>
          <tpl fld="4" item="0"/>
        </tpls>
      </m>
      <m>
        <tpls c="8">
          <tpl hier="1" item="6"/>
          <tpl hier="4" item="8"/>
          <tpl fld="3" item="46"/>
          <tpl fld="2" item="59"/>
          <tpl hier="9" item="1"/>
          <tpl hier="11" item="4"/>
          <tpl hier="12" item="7"/>
          <tpl fld="4" item="0"/>
        </tpls>
      </m>
      <m>
        <tpls c="8">
          <tpl hier="1" item="6"/>
          <tpl hier="4" item="8"/>
          <tpl fld="3" item="42"/>
          <tpl fld="2" item="59"/>
          <tpl hier="9" item="1"/>
          <tpl hier="11" item="4"/>
          <tpl hier="12" item="7"/>
          <tpl fld="4" item="0"/>
        </tpls>
      </m>
      <m>
        <tpls c="8">
          <tpl hier="1" item="6"/>
          <tpl hier="4" item="8"/>
          <tpl fld="3" item="33"/>
          <tpl fld="2" item="59"/>
          <tpl hier="9" item="1"/>
          <tpl hier="11" item="4"/>
          <tpl hier="12" item="7"/>
          <tpl fld="4" item="0"/>
        </tpls>
      </m>
      <m>
        <tpls c="8">
          <tpl hier="1" item="6"/>
          <tpl hier="4" item="8"/>
          <tpl fld="3" item="10"/>
          <tpl fld="2" item="65"/>
          <tpl hier="9" item="1"/>
          <tpl hier="11" item="4"/>
          <tpl hier="12" item="7"/>
          <tpl fld="4" item="0"/>
        </tpls>
      </m>
      <m>
        <tpls c="8">
          <tpl hier="1" item="6"/>
          <tpl hier="4" item="8"/>
          <tpl fld="3" item="58"/>
          <tpl fld="2" item="65"/>
          <tpl hier="9" item="1"/>
          <tpl hier="11" item="4"/>
          <tpl hier="12" item="7"/>
          <tpl fld="4" item="0"/>
        </tpls>
      </m>
      <m>
        <tpls c="8">
          <tpl hier="1" item="6"/>
          <tpl hier="4" item="8"/>
          <tpl fld="3" item="55"/>
          <tpl fld="2" item="65"/>
          <tpl hier="9" item="1"/>
          <tpl hier="11" item="4"/>
          <tpl hier="12" item="7"/>
          <tpl fld="4" item="0"/>
        </tpls>
      </m>
      <m>
        <tpls c="8">
          <tpl hier="1" item="6"/>
          <tpl hier="4" item="8"/>
          <tpl fld="3" item="37"/>
          <tpl fld="2" item="85"/>
          <tpl hier="9" item="1"/>
          <tpl hier="11" item="4"/>
          <tpl hier="12" item="7"/>
          <tpl fld="4" item="0"/>
        </tpls>
      </m>
      <m>
        <tpls c="8">
          <tpl hier="1" item="6"/>
          <tpl hier="4" item="8"/>
          <tpl fld="3" item="25"/>
          <tpl fld="2" item="85"/>
          <tpl hier="9" item="1"/>
          <tpl hier="11" item="4"/>
          <tpl hier="12" item="7"/>
          <tpl fld="4" item="0"/>
        </tpls>
      </m>
      <m>
        <tpls c="8">
          <tpl hier="1" item="6"/>
          <tpl hier="4" item="8"/>
          <tpl fld="3" item="14"/>
          <tpl fld="2" item="85"/>
          <tpl hier="9" item="1"/>
          <tpl hier="11" item="4"/>
          <tpl hier="12" item="7"/>
          <tpl fld="4" item="0"/>
        </tpls>
      </m>
      <m>
        <tpls c="8">
          <tpl hier="1" item="6"/>
          <tpl hier="4" item="8"/>
          <tpl fld="3" item="46"/>
          <tpl fld="2" item="49"/>
          <tpl hier="9" item="1"/>
          <tpl hier="11" item="4"/>
          <tpl hier="12" item="7"/>
          <tpl fld="4" item="0"/>
        </tpls>
      </m>
      <m>
        <tpls c="8">
          <tpl hier="1" item="6"/>
          <tpl hier="4" item="8"/>
          <tpl fld="3" item="30"/>
          <tpl fld="2" item="49"/>
          <tpl hier="9" item="1"/>
          <tpl hier="11" item="4"/>
          <tpl hier="12" item="7"/>
          <tpl fld="4" item="0"/>
        </tpls>
      </m>
      <m>
        <tpls c="8">
          <tpl hier="1" item="6"/>
          <tpl hier="4" item="8"/>
          <tpl fld="3" item="9"/>
          <tpl fld="2" item="49"/>
          <tpl hier="9" item="1"/>
          <tpl hier="11" item="4"/>
          <tpl hier="12" item="7"/>
          <tpl fld="4" item="0"/>
        </tpls>
      </m>
      <m>
        <tpls c="8">
          <tpl hier="1" item="6"/>
          <tpl hier="4" item="8"/>
          <tpl fld="3" item="40"/>
          <tpl fld="2" item="44"/>
          <tpl hier="9" item="1"/>
          <tpl hier="11" item="4"/>
          <tpl hier="12" item="7"/>
          <tpl fld="4" item="0"/>
        </tpls>
      </m>
      <m>
        <tpls c="8">
          <tpl hier="1" item="6"/>
          <tpl hier="4" item="8"/>
          <tpl fld="3" item="28"/>
          <tpl fld="2" item="44"/>
          <tpl hier="9" item="1"/>
          <tpl hier="11" item="4"/>
          <tpl hier="12" item="7"/>
          <tpl fld="4" item="0"/>
        </tpls>
      </m>
      <m>
        <tpls c="8">
          <tpl hier="1" item="6"/>
          <tpl hier="4" item="8"/>
          <tpl fld="3" item="23"/>
          <tpl fld="2" item="44"/>
          <tpl hier="9" item="1"/>
          <tpl hier="11" item="4"/>
          <tpl hier="12" item="7"/>
          <tpl fld="4" item="0"/>
        </tpls>
      </m>
      <m>
        <tpls c="8">
          <tpl hier="1" item="6"/>
          <tpl hier="4" item="8"/>
          <tpl fld="3" item="56"/>
          <tpl fld="2" item="34"/>
          <tpl hier="9" item="1"/>
          <tpl hier="11" item="4"/>
          <tpl hier="12" item="7"/>
          <tpl fld="4" item="0"/>
        </tpls>
      </m>
      <m>
        <tpls c="8">
          <tpl hier="1" item="6"/>
          <tpl hier="4" item="8"/>
          <tpl fld="3" item="24"/>
          <tpl fld="2" item="34"/>
          <tpl hier="9" item="1"/>
          <tpl hier="11" item="4"/>
          <tpl hier="12" item="7"/>
          <tpl fld="4" item="0"/>
        </tpls>
      </m>
      <m>
        <tpls c="8">
          <tpl hier="1" item="6"/>
          <tpl hier="4" item="8"/>
          <tpl fld="3" item="7"/>
          <tpl fld="2" item="64"/>
          <tpl hier="9" item="1"/>
          <tpl hier="11" item="4"/>
          <tpl hier="12" item="7"/>
          <tpl fld="4" item="0"/>
        </tpls>
      </m>
      <m>
        <tpls c="8">
          <tpl hier="1" item="6"/>
          <tpl hier="4" item="8"/>
          <tpl fld="3" item="13"/>
          <tpl fld="2" item="64"/>
          <tpl hier="9" item="1"/>
          <tpl hier="11" item="4"/>
          <tpl hier="12" item="7"/>
          <tpl fld="4" item="0"/>
        </tpls>
      </m>
      <m>
        <tpls c="8">
          <tpl hier="1" item="6"/>
          <tpl hier="4" item="8"/>
          <tpl fld="3" item="45"/>
          <tpl fld="2" item="33"/>
          <tpl hier="9" item="1"/>
          <tpl hier="11" item="4"/>
          <tpl hier="12" item="7"/>
          <tpl fld="4" item="0"/>
        </tpls>
      </m>
      <m>
        <tpls c="8">
          <tpl hier="1" item="6"/>
          <tpl hier="4" item="8"/>
          <tpl fld="3" item="51"/>
          <tpl fld="2" item="43"/>
          <tpl hier="9" item="1"/>
          <tpl hier="11" item="4"/>
          <tpl hier="12" item="7"/>
          <tpl fld="4" item="0"/>
        </tpls>
      </m>
      <m>
        <tpls c="8">
          <tpl hier="1" item="6"/>
          <tpl hier="4" item="8"/>
          <tpl fld="3" item="33"/>
          <tpl fld="2" item="22"/>
          <tpl hier="9" item="1"/>
          <tpl hier="11" item="4"/>
          <tpl hier="12" item="7"/>
          <tpl fld="4" item="0"/>
        </tpls>
      </m>
      <m>
        <tpls c="8">
          <tpl hier="1" item="6"/>
          <tpl hier="4" item="8"/>
          <tpl fld="3" item="4"/>
          <tpl fld="2" item="41"/>
          <tpl hier="9" item="1"/>
          <tpl hier="11" item="4"/>
          <tpl hier="12" item="7"/>
          <tpl fld="4" item="0"/>
        </tpls>
      </m>
      <m>
        <tpls c="8">
          <tpl hier="1" item="6"/>
          <tpl hier="4" item="8"/>
          <tpl fld="3" item="55"/>
          <tpl fld="2" item="39"/>
          <tpl hier="9" item="1"/>
          <tpl hier="11" item="4"/>
          <tpl hier="12" item="7"/>
          <tpl fld="4" item="0"/>
        </tpls>
      </m>
      <m>
        <tpls c="8">
          <tpl hier="1" item="6"/>
          <tpl hier="4" item="8"/>
          <tpl fld="3" item="19"/>
          <tpl fld="2" item="31"/>
          <tpl hier="9" item="1"/>
          <tpl hier="11" item="4"/>
          <tpl hier="12" item="7"/>
          <tpl fld="4" item="0"/>
        </tpls>
      </m>
      <m>
        <tpls c="8">
          <tpl hier="1" item="6"/>
          <tpl hier="4" item="8"/>
          <tpl fld="3" item="9"/>
          <tpl fld="2" item="27"/>
          <tpl hier="9" item="1"/>
          <tpl hier="11" item="4"/>
          <tpl hier="12" item="7"/>
          <tpl fld="4" item="0"/>
        </tpls>
      </m>
      <m>
        <tpls c="8">
          <tpl hier="1" item="6"/>
          <tpl hier="4" item="8"/>
          <tpl fld="3" item="44"/>
          <tpl fld="2" item="17"/>
          <tpl hier="9" item="1"/>
          <tpl hier="11" item="4"/>
          <tpl hier="12" item="7"/>
          <tpl fld="4" item="0"/>
        </tpls>
      </m>
      <m>
        <tpls c="8">
          <tpl hier="1" item="6"/>
          <tpl hier="4" item="8"/>
          <tpl fld="3" item="16"/>
          <tpl fld="2" item="23"/>
          <tpl hier="9" item="1"/>
          <tpl hier="11" item="4"/>
          <tpl hier="12" item="7"/>
          <tpl fld="4" item="0"/>
        </tpls>
      </m>
      <m>
        <tpls c="8">
          <tpl hier="1" item="6"/>
          <tpl hier="4" item="8"/>
          <tpl fld="3" item="22"/>
          <tpl fld="2" item="45"/>
          <tpl hier="9" item="1"/>
          <tpl hier="11" item="4"/>
          <tpl hier="12" item="7"/>
          <tpl fld="4" item="0"/>
        </tpls>
      </m>
      <m>
        <tpls c="8">
          <tpl hier="1" item="6"/>
          <tpl hier="4" item="8"/>
          <tpl fld="3" item="5"/>
          <tpl fld="2" item="38"/>
          <tpl hier="9" item="1"/>
          <tpl hier="11" item="4"/>
          <tpl hier="12" item="7"/>
          <tpl fld="4" item="0"/>
        </tpls>
      </m>
      <m>
        <tpls c="8">
          <tpl hier="1" item="6"/>
          <tpl hier="4" item="8"/>
          <tpl fld="3" item="42"/>
          <tpl fld="2" item="12"/>
          <tpl hier="9" item="1"/>
          <tpl hier="11" item="4"/>
          <tpl hier="12" item="7"/>
          <tpl fld="4" item="0"/>
        </tpls>
      </m>
      <m>
        <tpls c="8">
          <tpl hier="1" item="6"/>
          <tpl hier="4" item="8"/>
          <tpl fld="3" item="11"/>
          <tpl fld="2" item="32"/>
          <tpl hier="9" item="1"/>
          <tpl hier="11" item="4"/>
          <tpl hier="12" item="7"/>
          <tpl fld="4" item="0"/>
        </tpls>
      </m>
      <m>
        <tpls c="8">
          <tpl hier="1" item="6"/>
          <tpl hier="4" item="8"/>
          <tpl fld="3" item="43"/>
          <tpl fld="2" item="8"/>
          <tpl hier="9" item="1"/>
          <tpl hier="11" item="4"/>
          <tpl hier="12" item="7"/>
          <tpl fld="4" item="0"/>
        </tpls>
      </m>
      <m>
        <tpls c="8">
          <tpl hier="1" item="6"/>
          <tpl hier="4" item="8"/>
          <tpl fld="3" item="54"/>
          <tpl fld="2" item="57"/>
          <tpl hier="9" item="1"/>
          <tpl hier="11" item="4"/>
          <tpl hier="12" item="7"/>
          <tpl fld="4" item="0"/>
        </tpls>
      </m>
      <m>
        <tpls c="8">
          <tpl hier="1" item="6"/>
          <tpl hier="4" item="8"/>
          <tpl fld="3" item="53"/>
          <tpl fld="2" item="57"/>
          <tpl hier="9" item="1"/>
          <tpl hier="11" item="4"/>
          <tpl hier="12" item="7"/>
          <tpl fld="4" item="0"/>
        </tpls>
      </m>
      <m>
        <tpls c="8">
          <tpl hier="1" item="6"/>
          <tpl hier="4" item="8"/>
          <tpl fld="3" item="52"/>
          <tpl fld="2" item="57"/>
          <tpl hier="9" item="1"/>
          <tpl hier="11" item="4"/>
          <tpl hier="12" item="7"/>
          <tpl fld="4" item="0"/>
        </tpls>
      </m>
      <m>
        <tpls c="8">
          <tpl hier="1" item="6"/>
          <tpl hier="4" item="8"/>
          <tpl fld="3" item="48"/>
          <tpl fld="2" item="61"/>
          <tpl hier="9" item="1"/>
          <tpl hier="11" item="4"/>
          <tpl hier="12" item="7"/>
          <tpl fld="4" item="0"/>
        </tpls>
      </m>
      <m>
        <tpls c="8">
          <tpl hier="1" item="6"/>
          <tpl hier="4" item="8"/>
          <tpl fld="3" item="46"/>
          <tpl fld="2" item="61"/>
          <tpl hier="9" item="1"/>
          <tpl hier="11" item="4"/>
          <tpl hier="12" item="7"/>
          <tpl fld="4" item="0"/>
        </tpls>
      </m>
      <m>
        <tpls c="8">
          <tpl hier="1" item="6"/>
          <tpl hier="4" item="8"/>
          <tpl fld="3" item="45"/>
          <tpl fld="2" item="61"/>
          <tpl hier="9" item="1"/>
          <tpl hier="11" item="4"/>
          <tpl hier="12" item="7"/>
          <tpl fld="4" item="0"/>
        </tpls>
      </m>
      <m>
        <tpls c="8">
          <tpl hier="1" item="6"/>
          <tpl hier="4" item="8"/>
          <tpl fld="3" item="47"/>
          <tpl fld="2" item="61"/>
          <tpl hier="9" item="1"/>
          <tpl hier="11" item="4"/>
          <tpl hier="12" item="7"/>
          <tpl fld="4" item="0"/>
        </tpls>
      </m>
      <m>
        <tpls c="8">
          <tpl hier="1" item="6"/>
          <tpl hier="4" item="8"/>
          <tpl fld="3" item="34"/>
          <tpl fld="2" item="79"/>
          <tpl hier="9" item="1"/>
          <tpl hier="11" item="4"/>
          <tpl hier="12" item="7"/>
          <tpl fld="4" item="0"/>
        </tpls>
      </m>
      <m>
        <tpls c="8">
          <tpl hier="1" item="6"/>
          <tpl hier="4" item="8"/>
          <tpl fld="3" item="36"/>
          <tpl fld="2" item="79"/>
          <tpl hier="9" item="1"/>
          <tpl hier="11" item="4"/>
          <tpl hier="12" item="7"/>
          <tpl fld="4" item="0"/>
        </tpls>
      </m>
      <m>
        <tpls c="8">
          <tpl hier="1" item="6"/>
          <tpl hier="4" item="8"/>
          <tpl fld="3" item="27"/>
          <tpl fld="2" item="79"/>
          <tpl hier="9" item="1"/>
          <tpl hier="11" item="4"/>
          <tpl hier="12" item="7"/>
          <tpl fld="4" item="0"/>
        </tpls>
      </m>
      <m>
        <tpls c="8">
          <tpl hier="1" item="6"/>
          <tpl hier="4" item="8"/>
          <tpl fld="3" item="33"/>
          <tpl fld="2" item="79"/>
          <tpl hier="9" item="1"/>
          <tpl hier="11" item="4"/>
          <tpl hier="12" item="7"/>
          <tpl fld="4" item="0"/>
        </tpls>
      </m>
      <m>
        <tpls c="8">
          <tpl hier="1" item="6"/>
          <tpl hier="4" item="8"/>
          <tpl fld="3" item="18"/>
          <tpl fld="2" item="46"/>
          <tpl hier="9" item="1"/>
          <tpl hier="11" item="4"/>
          <tpl hier="12" item="7"/>
          <tpl fld="4" item="0"/>
        </tpls>
      </m>
      <m>
        <tpls c="8">
          <tpl hier="1" item="6"/>
          <tpl hier="4" item="8"/>
          <tpl fld="3" item="22"/>
          <tpl fld="2" item="46"/>
          <tpl hier="9" item="1"/>
          <tpl hier="11" item="4"/>
          <tpl hier="12" item="7"/>
          <tpl fld="4" item="0"/>
        </tpls>
      </m>
      <m>
        <tpls c="8">
          <tpl hier="1" item="6"/>
          <tpl hier="4" item="8"/>
          <tpl fld="3" item="17"/>
          <tpl fld="2" item="46"/>
          <tpl hier="9" item="1"/>
          <tpl hier="11" item="4"/>
          <tpl hier="12" item="7"/>
          <tpl fld="4" item="0"/>
        </tpls>
      </m>
      <m>
        <tpls c="8">
          <tpl hier="1" item="6"/>
          <tpl hier="4" item="8"/>
          <tpl fld="3" item="21"/>
          <tpl fld="2" item="46"/>
          <tpl hier="9" item="1"/>
          <tpl hier="11" item="4"/>
          <tpl hier="12" item="7"/>
          <tpl fld="4" item="0"/>
        </tpls>
      </m>
      <m>
        <tpls c="8">
          <tpl hier="1" item="6"/>
          <tpl hier="4" item="8"/>
          <tpl fld="3" item="8"/>
          <tpl fld="2" item="51"/>
          <tpl hier="9" item="1"/>
          <tpl hier="11" item="4"/>
          <tpl hier="12" item="7"/>
          <tpl fld="4" item="0"/>
        </tpls>
      </m>
      <m>
        <tpls c="8">
          <tpl hier="1" item="6"/>
          <tpl hier="4" item="8"/>
          <tpl fld="3" item="7"/>
          <tpl fld="2" item="51"/>
          <tpl hier="9" item="1"/>
          <tpl hier="11" item="4"/>
          <tpl hier="12" item="7"/>
          <tpl fld="4" item="0"/>
        </tpls>
      </m>
      <m>
        <tpls c="8">
          <tpl hier="1" item="6"/>
          <tpl hier="4" item="8"/>
          <tpl fld="3" item="6"/>
          <tpl fld="2" item="51"/>
          <tpl hier="9" item="1"/>
          <tpl hier="11" item="4"/>
          <tpl hier="12" item="7"/>
          <tpl fld="4" item="0"/>
        </tpls>
      </m>
      <m>
        <tpls c="8">
          <tpl hier="1" item="6"/>
          <tpl hier="4" item="8"/>
          <tpl fld="3" item="5"/>
          <tpl fld="2" item="51"/>
          <tpl hier="9" item="1"/>
          <tpl hier="11" item="4"/>
          <tpl hier="12" item="7"/>
          <tpl fld="4" item="0"/>
        </tpls>
      </m>
      <m>
        <tpls c="8">
          <tpl hier="1" item="6"/>
          <tpl hier="4" item="8"/>
          <tpl fld="3" item="44"/>
          <tpl fld="1" item="1"/>
          <tpl hier="9" item="1"/>
          <tpl hier="11" item="4"/>
          <tpl hier="12" item="7"/>
          <tpl fld="4" item="0"/>
        </tpls>
      </m>
      <m>
        <tpls c="8">
          <tpl hier="1" item="6"/>
          <tpl hier="4" item="8"/>
          <tpl fld="3" item="43"/>
          <tpl fld="1" item="1"/>
          <tpl hier="9" item="1"/>
          <tpl hier="11" item="4"/>
          <tpl hier="12" item="7"/>
          <tpl fld="4" item="0"/>
        </tpls>
      </m>
      <m>
        <tpls c="8">
          <tpl hier="1" item="6"/>
          <tpl hier="4" item="8"/>
          <tpl fld="3" item="42"/>
          <tpl fld="1" item="1"/>
          <tpl hier="9" item="1"/>
          <tpl hier="11" item="4"/>
          <tpl hier="12" item="7"/>
          <tpl fld="4" item="0"/>
        </tpls>
      </m>
      <m>
        <tpls c="8">
          <tpl hier="1" item="6"/>
          <tpl hier="4" item="8"/>
          <tpl fld="3" item="41"/>
          <tpl fld="1" item="1"/>
          <tpl hier="9" item="1"/>
          <tpl hier="11" item="4"/>
          <tpl hier="12" item="7"/>
          <tpl fld="4" item="0"/>
        </tpls>
      </m>
      <m>
        <tpls c="8">
          <tpl hier="1" item="6"/>
          <tpl hier="4" item="8"/>
          <tpl fld="3" item="32"/>
          <tpl fld="2" item="58"/>
          <tpl hier="9" item="1"/>
          <tpl hier="11" item="4"/>
          <tpl hier="12" item="7"/>
          <tpl fld="4" item="0"/>
        </tpls>
      </m>
      <m>
        <tpls c="8">
          <tpl hier="1" item="6"/>
          <tpl hier="4" item="8"/>
          <tpl fld="3" item="31"/>
          <tpl fld="2" item="58"/>
          <tpl hier="9" item="1"/>
          <tpl hier="11" item="4"/>
          <tpl hier="12" item="7"/>
          <tpl fld="4" item="0"/>
        </tpls>
      </m>
      <m>
        <tpls c="8">
          <tpl hier="1" item="6"/>
          <tpl hier="4" item="8"/>
          <tpl fld="3" item="30"/>
          <tpl fld="2" item="58"/>
          <tpl hier="9" item="1"/>
          <tpl hier="11" item="4"/>
          <tpl hier="12" item="7"/>
          <tpl fld="4" item="0"/>
        </tpls>
      </m>
      <m>
        <tpls c="8">
          <tpl hier="1" item="6"/>
          <tpl hier="4" item="8"/>
          <tpl fld="3" item="29"/>
          <tpl fld="2" item="58"/>
          <tpl hier="9" item="1"/>
          <tpl hier="11" item="4"/>
          <tpl hier="12" item="7"/>
          <tpl fld="4" item="0"/>
        </tpls>
      </m>
      <m>
        <tpls c="8">
          <tpl hier="1" item="6"/>
          <tpl hier="4" item="8"/>
          <tpl fld="3" item="16"/>
          <tpl fld="2" item="63"/>
          <tpl hier="9" item="1"/>
          <tpl hier="11" item="4"/>
          <tpl hier="12" item="7"/>
          <tpl fld="4" item="0"/>
        </tpls>
      </m>
      <m>
        <tpls c="8">
          <tpl hier="1" item="6"/>
          <tpl hier="4" item="8"/>
          <tpl fld="3" item="15"/>
          <tpl fld="2" item="63"/>
          <tpl hier="9" item="1"/>
          <tpl hier="11" item="4"/>
          <tpl hier="12" item="7"/>
          <tpl fld="4" item="0"/>
        </tpls>
      </m>
      <m>
        <tpls c="8">
          <tpl hier="1" item="6"/>
          <tpl hier="4" item="8"/>
          <tpl fld="3" item="14"/>
          <tpl fld="2" item="63"/>
          <tpl hier="9" item="1"/>
          <tpl hier="11" item="4"/>
          <tpl hier="12" item="7"/>
          <tpl fld="4" item="0"/>
        </tpls>
      </m>
      <m>
        <tpls c="8">
          <tpl hier="1" item="6"/>
          <tpl hier="4" item="8"/>
          <tpl fld="3" item="13"/>
          <tpl fld="2" item="63"/>
          <tpl hier="9" item="1"/>
          <tpl hier="11" item="4"/>
          <tpl hier="12" item="7"/>
          <tpl fld="4" item="0"/>
        </tpls>
      </m>
      <m>
        <tpls c="8">
          <tpl hier="1" item="6"/>
          <tpl hier="4" item="8"/>
          <tpl fld="3" item="4"/>
          <tpl fld="2" item="82"/>
          <tpl hier="9" item="1"/>
          <tpl hier="11" item="4"/>
          <tpl hier="12" item="7"/>
          <tpl fld="4" item="0"/>
        </tpls>
      </m>
      <m>
        <tpls c="8">
          <tpl hier="1" item="6"/>
          <tpl hier="4" item="8"/>
          <tpl fld="3" item="58"/>
          <tpl fld="2" item="82"/>
          <tpl hier="9" item="1"/>
          <tpl hier="11" item="4"/>
          <tpl hier="12" item="7"/>
          <tpl fld="4" item="0"/>
        </tpls>
      </m>
      <m>
        <tpls c="8">
          <tpl hier="1" item="6"/>
          <tpl hier="4" item="8"/>
          <tpl fld="3" item="2"/>
          <tpl fld="2" item="82"/>
          <tpl hier="9" item="1"/>
          <tpl hier="11" item="4"/>
          <tpl hier="12" item="7"/>
          <tpl fld="4" item="0"/>
        </tpls>
      </m>
      <m>
        <tpls c="8">
          <tpl hier="1" item="6"/>
          <tpl hier="4" item="8"/>
          <tpl fld="3" item="54"/>
          <tpl fld="2" item="47"/>
          <tpl hier="9" item="1"/>
          <tpl hier="11" item="4"/>
          <tpl hier="12" item="7"/>
          <tpl fld="4" item="0"/>
        </tpls>
      </m>
      <m>
        <tpls c="8">
          <tpl hier="1" item="6"/>
          <tpl hier="4" item="8"/>
          <tpl fld="3" item="53"/>
          <tpl fld="2" item="47"/>
          <tpl hier="9" item="1"/>
          <tpl hier="11" item="4"/>
          <tpl hier="12" item="7"/>
          <tpl fld="4" item="0"/>
        </tpls>
      </m>
      <m>
        <tpls c="8">
          <tpl hier="1" item="6"/>
          <tpl hier="4" item="8"/>
          <tpl fld="3" item="52"/>
          <tpl fld="2" item="47"/>
          <tpl hier="9" item="1"/>
          <tpl hier="11" item="4"/>
          <tpl hier="12" item="7"/>
          <tpl fld="4" item="0"/>
        </tpls>
      </m>
      <m>
        <tpls c="8">
          <tpl hier="1" item="6"/>
          <tpl hier="4" item="8"/>
          <tpl fld="3" item="48"/>
          <tpl fld="2" item="52"/>
          <tpl hier="9" item="1"/>
          <tpl hier="11" item="4"/>
          <tpl hier="12" item="7"/>
          <tpl fld="4" item="0"/>
        </tpls>
      </m>
      <m>
        <tpls c="8">
          <tpl hier="1" item="6"/>
          <tpl hier="4" item="8"/>
          <tpl fld="3" item="46"/>
          <tpl fld="2" item="52"/>
          <tpl hier="9" item="1"/>
          <tpl hier="11" item="4"/>
          <tpl hier="12" item="7"/>
          <tpl fld="4" item="0"/>
        </tpls>
      </m>
      <m>
        <tpls c="8">
          <tpl hier="1" item="6"/>
          <tpl hier="4" item="8"/>
          <tpl fld="3" item="45"/>
          <tpl fld="2" item="52"/>
          <tpl hier="9" item="1"/>
          <tpl hier="11" item="4"/>
          <tpl hier="12" item="7"/>
          <tpl fld="4" item="0"/>
        </tpls>
      </m>
      <m>
        <tpls c="8">
          <tpl hier="1" item="6"/>
          <tpl hier="4" item="8"/>
          <tpl fld="3" item="47"/>
          <tpl fld="2" item="52"/>
          <tpl hier="9" item="1"/>
          <tpl hier="11" item="4"/>
          <tpl hier="12" item="7"/>
          <tpl fld="4" item="0"/>
        </tpls>
      </m>
      <m>
        <tpls c="8">
          <tpl hier="1" item="6"/>
          <tpl hier="4" item="8"/>
          <tpl fld="3" item="34"/>
          <tpl fld="2" item="56"/>
          <tpl hier="9" item="1"/>
          <tpl hier="11" item="4"/>
          <tpl hier="12" item="7"/>
          <tpl fld="4" item="0"/>
        </tpls>
      </m>
      <m>
        <tpls c="8">
          <tpl hier="1" item="6"/>
          <tpl hier="4" item="8"/>
          <tpl fld="3" item="36"/>
          <tpl fld="2" item="56"/>
          <tpl hier="9" item="1"/>
          <tpl hier="11" item="4"/>
          <tpl hier="12" item="7"/>
          <tpl fld="4" item="0"/>
        </tpls>
      </m>
      <m>
        <tpls c="8">
          <tpl hier="1" item="6"/>
          <tpl hier="4" item="8"/>
          <tpl fld="3" item="27"/>
          <tpl fld="2" item="56"/>
          <tpl hier="9" item="1"/>
          <tpl hier="11" item="4"/>
          <tpl hier="12" item="7"/>
          <tpl fld="4" item="0"/>
        </tpls>
      </m>
      <m>
        <tpls c="8">
          <tpl hier="1" item="6"/>
          <tpl hier="4" item="8"/>
          <tpl fld="3" item="33"/>
          <tpl fld="2" item="56"/>
          <tpl hier="9" item="1"/>
          <tpl hier="11" item="4"/>
          <tpl hier="12" item="7"/>
          <tpl fld="4" item="0"/>
        </tpls>
      </m>
      <m>
        <tpls c="8">
          <tpl hier="1" item="6"/>
          <tpl hier="4" item="8"/>
          <tpl fld="3" item="18"/>
          <tpl fld="2" item="60"/>
          <tpl hier="9" item="1"/>
          <tpl hier="11" item="4"/>
          <tpl hier="12" item="7"/>
          <tpl fld="4" item="0"/>
        </tpls>
      </m>
      <m>
        <tpls c="8">
          <tpl hier="1" item="6"/>
          <tpl hier="4" item="8"/>
          <tpl fld="3" item="22"/>
          <tpl fld="2" item="60"/>
          <tpl hier="9" item="1"/>
          <tpl hier="11" item="4"/>
          <tpl hier="12" item="7"/>
          <tpl fld="4" item="0"/>
        </tpls>
      </m>
      <m>
        <tpls c="8">
          <tpl hier="1" item="6"/>
          <tpl hier="4" item="8"/>
          <tpl fld="3" item="17"/>
          <tpl fld="2" item="60"/>
          <tpl hier="9" item="1"/>
          <tpl hier="11" item="4"/>
          <tpl hier="12" item="7"/>
          <tpl fld="4" item="0"/>
        </tpls>
      </m>
      <m>
        <tpls c="8">
          <tpl hier="1" item="6"/>
          <tpl hier="4" item="8"/>
          <tpl fld="3" item="21"/>
          <tpl fld="2" item="60"/>
          <tpl hier="9" item="1"/>
          <tpl hier="11" item="4"/>
          <tpl hier="12" item="7"/>
          <tpl fld="4" item="0"/>
        </tpls>
      </m>
      <m>
        <tpls c="8">
          <tpl hier="1" item="6"/>
          <tpl hier="4" item="8"/>
          <tpl fld="3" item="8"/>
          <tpl fld="2" item="55"/>
          <tpl hier="9" item="1"/>
          <tpl hier="11" item="4"/>
          <tpl hier="12" item="7"/>
          <tpl fld="4" item="0"/>
        </tpls>
      </m>
      <m>
        <tpls c="8">
          <tpl hier="1" item="6"/>
          <tpl hier="4" item="8"/>
          <tpl fld="3" item="7"/>
          <tpl fld="2" item="55"/>
          <tpl hier="9" item="1"/>
          <tpl hier="11" item="4"/>
          <tpl hier="12" item="7"/>
          <tpl fld="4" item="0"/>
        </tpls>
      </m>
      <m>
        <tpls c="8">
          <tpl hier="1" item="6"/>
          <tpl hier="4" item="8"/>
          <tpl fld="3" item="6"/>
          <tpl fld="2" item="55"/>
          <tpl hier="9" item="1"/>
          <tpl hier="11" item="4"/>
          <tpl hier="12" item="7"/>
          <tpl fld="4" item="0"/>
        </tpls>
      </m>
      <m>
        <tpls c="8">
          <tpl hier="1" item="6"/>
          <tpl hier="4" item="8"/>
          <tpl fld="3" item="5"/>
          <tpl fld="2" item="55"/>
          <tpl hier="9" item="1"/>
          <tpl hier="11" item="4"/>
          <tpl hier="12" item="7"/>
          <tpl fld="4" item="0"/>
        </tpls>
      </m>
      <m>
        <tpls c="8">
          <tpl hier="1" item="6"/>
          <tpl hier="4" item="8"/>
          <tpl fld="3" item="56"/>
          <tpl fld="2" item="42"/>
          <tpl hier="9" item="1"/>
          <tpl hier="11" item="4"/>
          <tpl hier="12" item="7"/>
          <tpl fld="4" item="0"/>
        </tpls>
      </m>
      <m>
        <tpls c="8">
          <tpl hier="1" item="6"/>
          <tpl hier="4" item="8"/>
          <tpl fld="3" item="0"/>
          <tpl fld="2" item="42"/>
          <tpl hier="9" item="1"/>
          <tpl hier="11" item="4"/>
          <tpl hier="12" item="7"/>
          <tpl fld="4" item="0"/>
        </tpls>
      </m>
      <m>
        <tpls c="8">
          <tpl hier="1" item="6"/>
          <tpl hier="4" item="8"/>
          <tpl fld="3" item="55"/>
          <tpl fld="2" item="42"/>
          <tpl hier="9" item="1"/>
          <tpl hier="11" item="4"/>
          <tpl hier="12" item="7"/>
          <tpl fld="4" item="0"/>
        </tpls>
      </m>
      <m>
        <tpls c="8">
          <tpl hier="1" item="6"/>
          <tpl hier="4" item="8"/>
          <tpl fld="3" item="35"/>
          <tpl fld="2" item="62"/>
          <tpl hier="9" item="1"/>
          <tpl hier="11" item="4"/>
          <tpl hier="12" item="7"/>
          <tpl fld="4" item="0"/>
        </tpls>
      </m>
      <m>
        <tpls c="8">
          <tpl hier="1" item="6"/>
          <tpl hier="4" item="8"/>
          <tpl fld="3" item="40"/>
          <tpl fld="2" item="62"/>
          <tpl hier="9" item="1"/>
          <tpl hier="11" item="4"/>
          <tpl hier="12" item="7"/>
          <tpl fld="4" item="0"/>
        </tpls>
      </m>
      <m>
        <tpls c="8">
          <tpl hier="1" item="6"/>
          <tpl hier="4" item="8"/>
          <tpl fld="3" item="50"/>
          <tpl fld="2" item="62"/>
          <tpl hier="9" item="1"/>
          <tpl hier="11" item="4"/>
          <tpl hier="12" item="7"/>
          <tpl fld="4" item="0"/>
        </tpls>
      </m>
      <m>
        <tpls c="8">
          <tpl hier="1" item="6"/>
          <tpl hier="4" item="8"/>
          <tpl fld="3" item="49"/>
          <tpl fld="2" item="62"/>
          <tpl hier="9" item="1"/>
          <tpl hier="11" item="4"/>
          <tpl hier="12" item="7"/>
          <tpl fld="4" item="0"/>
        </tpls>
      </m>
      <m>
        <tpls c="8">
          <tpl hier="1" item="6"/>
          <tpl hier="4" item="8"/>
          <tpl fld="3" item="37"/>
          <tpl fld="2" item="77"/>
          <tpl hier="9" item="1"/>
          <tpl hier="11" item="4"/>
          <tpl hier="12" item="7"/>
          <tpl fld="4" item="0"/>
        </tpls>
      </m>
      <m>
        <tpls c="8">
          <tpl hier="1" item="6"/>
          <tpl hier="4" item="8"/>
          <tpl fld="3" item="39"/>
          <tpl fld="2" item="77"/>
          <tpl hier="9" item="1"/>
          <tpl hier="11" item="4"/>
          <tpl hier="12" item="7"/>
          <tpl fld="4" item="0"/>
        </tpls>
      </m>
      <m>
        <tpls c="8">
          <tpl hier="1" item="6"/>
          <tpl hier="4" item="8"/>
          <tpl fld="3" item="28"/>
          <tpl fld="2" item="77"/>
          <tpl hier="9" item="1"/>
          <tpl hier="11" item="4"/>
          <tpl hier="12" item="7"/>
          <tpl fld="4" item="0"/>
        </tpls>
      </m>
      <m>
        <tpls c="8">
          <tpl hier="1" item="6"/>
          <tpl hier="4" item="8"/>
          <tpl fld="3" item="19"/>
          <tpl fld="2" item="77"/>
          <tpl hier="9" item="1"/>
          <tpl hier="11" item="4"/>
          <tpl hier="12" item="7"/>
          <tpl fld="4" item="0"/>
        </tpls>
      </m>
      <m>
        <tpls c="8">
          <tpl hier="1" item="6"/>
          <tpl hier="4" item="8"/>
          <tpl fld="3" item="26"/>
          <tpl fld="2" item="28"/>
          <tpl hier="9" item="1"/>
          <tpl hier="11" item="4"/>
          <tpl hier="12" item="7"/>
          <tpl fld="4" item="0"/>
        </tpls>
      </m>
      <m>
        <tpls c="8">
          <tpl hier="1" item="6"/>
          <tpl hier="4" item="8"/>
          <tpl fld="3" item="25"/>
          <tpl fld="2" item="28"/>
          <tpl hier="9" item="1"/>
          <tpl hier="11" item="4"/>
          <tpl hier="12" item="7"/>
          <tpl fld="4" item="0"/>
        </tpls>
      </m>
      <m>
        <tpls c="8">
          <tpl hier="1" item="6"/>
          <tpl hier="4" item="8"/>
          <tpl fld="3" item="24"/>
          <tpl fld="2" item="28"/>
          <tpl hier="9" item="1"/>
          <tpl hier="11" item="4"/>
          <tpl hier="12" item="7"/>
          <tpl fld="4" item="0"/>
        </tpls>
      </m>
      <m>
        <tpls c="8">
          <tpl hier="1" item="6"/>
          <tpl hier="4" item="8"/>
          <tpl fld="3" item="23"/>
          <tpl fld="2" item="28"/>
          <tpl hier="9" item="1"/>
          <tpl hier="11" item="4"/>
          <tpl hier="12" item="7"/>
          <tpl fld="4" item="0"/>
        </tpls>
      </m>
      <m>
        <tpls c="8">
          <tpl hier="1" item="6"/>
          <tpl hier="4" item="8"/>
          <tpl fld="3" item="10"/>
          <tpl fld="2" item="35"/>
          <tpl hier="9" item="1"/>
          <tpl hier="11" item="4"/>
          <tpl hier="12" item="7"/>
          <tpl fld="4" item="0"/>
        </tpls>
      </m>
      <m>
        <tpls c="8">
          <tpl hier="1" item="6"/>
          <tpl hier="4" item="8"/>
          <tpl fld="3" item="12"/>
          <tpl fld="2" item="35"/>
          <tpl hier="9" item="1"/>
          <tpl hier="11" item="4"/>
          <tpl hier="12" item="7"/>
          <tpl fld="4" item="0"/>
        </tpls>
      </m>
      <m>
        <tpls c="8">
          <tpl hier="1" item="6"/>
          <tpl hier="4" item="8"/>
          <tpl fld="3" item="11"/>
          <tpl fld="2" item="35"/>
          <tpl hier="9" item="1"/>
          <tpl hier="11" item="4"/>
          <tpl hier="12" item="7"/>
          <tpl fld="4" item="0"/>
        </tpls>
      </m>
      <m>
        <tpls c="8">
          <tpl hier="1" item="6"/>
          <tpl hier="4" item="8"/>
          <tpl fld="3" item="9"/>
          <tpl fld="2" item="35"/>
          <tpl hier="9" item="1"/>
          <tpl hier="11" item="4"/>
          <tpl hier="12" item="7"/>
          <tpl fld="4" item="0"/>
        </tpls>
      </m>
      <m>
        <tpls c="8">
          <tpl hier="1" item="6"/>
          <tpl hier="4" item="8"/>
          <tpl fld="3" item="57"/>
          <tpl fld="2" item="40"/>
          <tpl hier="9" item="1"/>
          <tpl hier="11" item="4"/>
          <tpl hier="12" item="7"/>
          <tpl fld="4" item="0"/>
        </tpls>
      </m>
      <m>
        <tpls c="8">
          <tpl hier="1" item="6"/>
          <tpl hier="4" item="8"/>
          <tpl fld="3" item="3"/>
          <tpl fld="2" item="40"/>
          <tpl hier="9" item="1"/>
          <tpl hier="11" item="4"/>
          <tpl hier="12" item="7"/>
          <tpl fld="4" item="0"/>
        </tpls>
      </m>
      <m>
        <tpls c="8">
          <tpl hier="1" item="6"/>
          <tpl hier="4" item="8"/>
          <tpl fld="3" item="1"/>
          <tpl fld="2" item="40"/>
          <tpl hier="9" item="1"/>
          <tpl hier="11" item="4"/>
          <tpl hier="12" item="7"/>
          <tpl fld="4" item="0"/>
        </tpls>
      </m>
      <m>
        <tpls c="8">
          <tpl hier="1" item="6"/>
          <tpl hier="4" item="8"/>
          <tpl fld="3" item="20"/>
          <tpl fld="2" item="54"/>
          <tpl hier="9" item="1"/>
          <tpl hier="11" item="4"/>
          <tpl hier="12" item="7"/>
          <tpl fld="4" item="0"/>
        </tpls>
      </m>
      <m>
        <tpls c="8">
          <tpl hier="1" item="6"/>
          <tpl hier="4" item="8"/>
          <tpl fld="3" item="51"/>
          <tpl fld="2" item="54"/>
          <tpl hier="9" item="1"/>
          <tpl hier="11" item="4"/>
          <tpl hier="12" item="7"/>
          <tpl fld="4" item="0"/>
        </tpls>
      </m>
      <m>
        <tpls c="8">
          <tpl hier="1" item="6"/>
          <tpl hier="4" item="8"/>
          <tpl fld="3" item="38"/>
          <tpl fld="2" item="54"/>
          <tpl hier="9" item="1"/>
          <tpl hier="11" item="4"/>
          <tpl hier="12" item="7"/>
          <tpl fld="4" item="0"/>
        </tpls>
      </m>
      <m>
        <tpls c="8">
          <tpl hier="1" item="6"/>
          <tpl hier="4" item="8"/>
          <tpl fld="3" item="44"/>
          <tpl fld="2" item="59"/>
          <tpl hier="9" item="1"/>
          <tpl hier="11" item="4"/>
          <tpl hier="12" item="7"/>
          <tpl fld="4" item="0"/>
        </tpls>
      </m>
      <m>
        <tpls c="8">
          <tpl hier="1" item="6"/>
          <tpl hier="4" item="8"/>
          <tpl fld="3" item="43"/>
          <tpl fld="2" item="59"/>
          <tpl hier="9" item="1"/>
          <tpl hier="11" item="4"/>
          <tpl hier="12" item="7"/>
          <tpl fld="4" item="0"/>
        </tpls>
      </m>
      <m>
        <tpls c="8">
          <tpl hier="1" item="6"/>
          <tpl hier="4" item="8"/>
          <tpl fld="3" item="28"/>
          <tpl fld="2" item="59"/>
          <tpl hier="9" item="1"/>
          <tpl hier="11" item="4"/>
          <tpl hier="12" item="7"/>
          <tpl fld="4" item="0"/>
        </tpls>
      </m>
      <m>
        <tpls c="8">
          <tpl hier="1" item="6"/>
          <tpl hier="4" item="8"/>
          <tpl fld="3" item="29"/>
          <tpl fld="2" item="59"/>
          <tpl hier="9" item="1"/>
          <tpl hier="11" item="4"/>
          <tpl hier="12" item="7"/>
          <tpl fld="4" item="0"/>
        </tpls>
      </m>
      <m>
        <tpls c="8">
          <tpl hier="1" item="6"/>
          <tpl hier="4" item="8"/>
          <tpl fld="3" item="8"/>
          <tpl fld="2" item="65"/>
          <tpl hier="9" item="1"/>
          <tpl hier="11" item="4"/>
          <tpl hier="12" item="7"/>
          <tpl fld="4" item="0"/>
        </tpls>
      </m>
      <m>
        <tpls c="8">
          <tpl hier="1" item="6"/>
          <tpl hier="4" item="8"/>
          <tpl fld="3" item="3"/>
          <tpl fld="2" item="65"/>
          <tpl hier="9" item="1"/>
          <tpl hier="11" item="4"/>
          <tpl hier="12" item="7"/>
          <tpl fld="4" item="0"/>
        </tpls>
      </m>
      <m>
        <tpls c="8">
          <tpl hier="1" item="6"/>
          <tpl hier="4" item="8"/>
          <tpl fld="3" item="38"/>
          <tpl fld="2" item="65"/>
          <tpl hier="9" item="1"/>
          <tpl hier="11" item="4"/>
          <tpl hier="12" item="7"/>
          <tpl fld="4" item="0"/>
        </tpls>
      </m>
      <m>
        <tpls c="8">
          <tpl hier="1" item="6"/>
          <tpl hier="4" item="8"/>
          <tpl fld="3" item="34"/>
          <tpl fld="2" item="85"/>
          <tpl hier="9" item="1"/>
          <tpl hier="11" item="4"/>
          <tpl hier="12" item="7"/>
          <tpl fld="4" item="0"/>
        </tpls>
      </m>
      <m>
        <tpls c="8">
          <tpl hier="1" item="6"/>
          <tpl hier="4" item="8"/>
          <tpl fld="3" item="22"/>
          <tpl fld="2" item="85"/>
          <tpl hier="9" item="1"/>
          <tpl hier="11" item="4"/>
          <tpl hier="12" item="7"/>
          <tpl fld="4" item="0"/>
        </tpls>
      </m>
      <m>
        <tpls c="8">
          <tpl hier="1" item="6"/>
          <tpl hier="4" item="8"/>
          <tpl fld="3" item="11"/>
          <tpl fld="2" item="85"/>
          <tpl hier="9" item="1"/>
          <tpl hier="11" item="4"/>
          <tpl hier="12" item="7"/>
          <tpl fld="4" item="0"/>
        </tpls>
      </m>
      <m>
        <tpls c="8">
          <tpl hier="1" item="6"/>
          <tpl hier="4" item="8"/>
          <tpl fld="3" item="43"/>
          <tpl fld="2" item="49"/>
          <tpl hier="9" item="1"/>
          <tpl hier="11" item="4"/>
          <tpl hier="12" item="7"/>
          <tpl fld="4" item="0"/>
        </tpls>
      </m>
      <m>
        <tpls c="8">
          <tpl hier="1" item="6"/>
          <tpl hier="4" item="8"/>
          <tpl fld="3" item="24"/>
          <tpl fld="2" item="49"/>
          <tpl hier="9" item="1"/>
          <tpl hier="11" item="4"/>
          <tpl hier="12" item="7"/>
          <tpl fld="4" item="0"/>
        </tpls>
      </m>
      <m>
        <tpls c="8">
          <tpl hier="1" item="6"/>
          <tpl hier="4" item="8"/>
          <tpl fld="3" item="46"/>
          <tpl fld="2" item="44"/>
          <tpl hier="9" item="1"/>
          <tpl hier="11" item="4"/>
          <tpl hier="12" item="7"/>
          <tpl fld="4" item="0"/>
        </tpls>
      </m>
      <m>
        <tpls c="8">
          <tpl hier="1" item="6"/>
          <tpl hier="4" item="8"/>
          <tpl fld="3" item="27"/>
          <tpl fld="2" item="44"/>
          <tpl hier="9" item="1"/>
          <tpl hier="11" item="4"/>
          <tpl hier="12" item="7"/>
          <tpl fld="4" item="0"/>
        </tpls>
      </m>
      <m>
        <tpls c="8">
          <tpl hier="1" item="6"/>
          <tpl hier="4" item="8"/>
          <tpl fld="3" item="13"/>
          <tpl fld="2" item="44"/>
          <tpl hier="9" item="1"/>
          <tpl hier="11" item="4"/>
          <tpl hier="12" item="7"/>
          <tpl fld="4" item="0"/>
        </tpls>
      </m>
      <m>
        <tpls c="8">
          <tpl hier="1" item="6"/>
          <tpl hier="4" item="8"/>
          <tpl fld="3" item="20"/>
          <tpl fld="2" item="34"/>
          <tpl hier="9" item="1"/>
          <tpl hier="11" item="4"/>
          <tpl hier="12" item="7"/>
          <tpl fld="4" item="0"/>
        </tpls>
      </m>
      <m>
        <tpls c="8">
          <tpl hier="1" item="6"/>
          <tpl hier="4" item="8"/>
          <tpl fld="3" item="17"/>
          <tpl fld="2" item="34"/>
          <tpl hier="9" item="1"/>
          <tpl hier="11" item="4"/>
          <tpl hier="12" item="7"/>
          <tpl fld="4" item="0"/>
        </tpls>
      </m>
      <m>
        <tpls c="8">
          <tpl hier="1" item="6"/>
          <tpl hier="4" item="8"/>
          <tpl fld="3" item="35"/>
          <tpl fld="2" item="64"/>
          <tpl hier="9" item="1"/>
          <tpl hier="11" item="4"/>
          <tpl hier="12" item="7"/>
          <tpl fld="4" item="0"/>
        </tpls>
      </m>
      <m>
        <tpls c="8">
          <tpl hier="1" item="6"/>
          <tpl hier="4" item="8"/>
          <tpl fld="3" item="58"/>
          <tpl fld="2" item="64"/>
          <tpl hier="9" item="1"/>
          <tpl hier="11" item="4"/>
          <tpl hier="12" item="7"/>
          <tpl fld="4" item="0"/>
        </tpls>
      </m>
      <m>
        <tpls c="8">
          <tpl hier="1" item="6"/>
          <tpl hier="4" item="8"/>
          <tpl fld="3" item="9"/>
          <tpl fld="2" item="64"/>
          <tpl hier="9" item="1"/>
          <tpl hier="11" item="4"/>
          <tpl hier="12" item="7"/>
          <tpl fld="4" item="0"/>
        </tpls>
      </m>
      <m>
        <tpls c="8">
          <tpl hier="1" item="6"/>
          <tpl hier="4" item="8"/>
          <tpl fld="3" item="42"/>
          <tpl fld="2" item="33"/>
          <tpl hier="9" item="1"/>
          <tpl hier="11" item="4"/>
          <tpl hier="12" item="7"/>
          <tpl fld="4" item="0"/>
        </tpls>
      </m>
      <m>
        <tpls c="8">
          <tpl hier="1" item="6"/>
          <tpl hier="4" item="8"/>
          <tpl fld="3" item="45"/>
          <tpl fld="2" item="43"/>
          <tpl hier="9" item="1"/>
          <tpl hier="11" item="4"/>
          <tpl hier="12" item="7"/>
          <tpl fld="4" item="0"/>
        </tpls>
      </m>
      <m>
        <tpls c="8">
          <tpl hier="1" item="6"/>
          <tpl hier="4" item="8"/>
          <tpl fld="3" item="29"/>
          <tpl fld="2" item="22"/>
          <tpl hier="9" item="1"/>
          <tpl hier="11" item="4"/>
          <tpl hier="12" item="7"/>
          <tpl fld="4" item="0"/>
        </tpls>
      </m>
      <m>
        <tpls c="8">
          <tpl hier="1" item="6"/>
          <tpl hier="4" item="8"/>
          <tpl fld="3" item="15"/>
          <tpl fld="2" item="41"/>
          <tpl hier="9" item="1"/>
          <tpl hier="11" item="4"/>
          <tpl hier="12" item="7"/>
          <tpl fld="4" item="0"/>
        </tpls>
      </m>
      <m>
        <tpls c="8">
          <tpl hier="1" item="6"/>
          <tpl hier="4" item="8"/>
          <tpl fld="3" item="52"/>
          <tpl fld="2" item="39"/>
          <tpl hier="9" item="1"/>
          <tpl hier="11" item="4"/>
          <tpl hier="12" item="7"/>
          <tpl fld="4" item="0"/>
        </tpls>
      </m>
      <m>
        <tpls c="8">
          <tpl hier="1" item="6"/>
          <tpl hier="4" item="8"/>
          <tpl fld="3" item="33"/>
          <tpl fld="2" item="31"/>
          <tpl hier="9" item="1"/>
          <tpl hier="11" item="4"/>
          <tpl hier="12" item="7"/>
          <tpl fld="4" item="0"/>
        </tpls>
      </m>
      <m>
        <tpls c="8">
          <tpl hier="1" item="6"/>
          <tpl hier="4" item="8"/>
          <tpl fld="3" item="5"/>
          <tpl fld="2" item="27"/>
          <tpl hier="9" item="1"/>
          <tpl hier="11" item="4"/>
          <tpl hier="12" item="7"/>
          <tpl fld="4" item="0"/>
        </tpls>
      </m>
      <m>
        <tpls c="8">
          <tpl hier="1" item="6"/>
          <tpl hier="4" item="8"/>
          <tpl fld="3" item="37"/>
          <tpl fld="2" item="17"/>
          <tpl hier="9" item="1"/>
          <tpl hier="11" item="4"/>
          <tpl hier="12" item="7"/>
          <tpl fld="4" item="0"/>
        </tpls>
      </m>
      <m>
        <tpls c="8">
          <tpl hier="1" item="6"/>
          <tpl hier="4" item="8"/>
          <tpl fld="3" item="10"/>
          <tpl fld="2" item="23"/>
          <tpl hier="9" item="1"/>
          <tpl hier="11" item="4"/>
          <tpl hier="12" item="7"/>
          <tpl fld="4" item="0"/>
        </tpls>
      </m>
      <m>
        <tpls c="8">
          <tpl hier="1" item="6"/>
          <tpl hier="4" item="8"/>
          <tpl fld="3" item="15"/>
          <tpl fld="2" item="45"/>
          <tpl hier="9" item="1"/>
          <tpl hier="11" item="4"/>
          <tpl hier="12" item="7"/>
          <tpl fld="4" item="0"/>
        </tpls>
      </m>
      <m>
        <tpls c="8">
          <tpl hier="1" item="6"/>
          <tpl hier="4" item="8"/>
          <tpl fld="3" item="28"/>
          <tpl fld="2" item="12"/>
          <tpl hier="9" item="1"/>
          <tpl hier="11" item="4"/>
          <tpl hier="12" item="7"/>
          <tpl fld="4" item="0"/>
        </tpls>
      </m>
      <m>
        <tpls c="8">
          <tpl hier="1" item="6"/>
          <tpl hier="4" item="8"/>
          <tpl fld="3" item="6"/>
          <tpl fld="2" item="32"/>
          <tpl hier="9" item="1"/>
          <tpl hier="11" item="4"/>
          <tpl hier="12" item="7"/>
          <tpl fld="4" item="0"/>
        </tpls>
      </m>
      <m>
        <tpls c="8">
          <tpl hier="1" item="6"/>
          <tpl hier="4" item="8"/>
          <tpl fld="3" item="39"/>
          <tpl fld="2" item="8"/>
          <tpl hier="9" item="1"/>
          <tpl hier="11" item="4"/>
          <tpl hier="12" item="7"/>
          <tpl fld="4" item="0"/>
        </tpls>
      </m>
      <m>
        <tpls c="8">
          <tpl hier="1" item="6"/>
          <tpl hier="4" item="8"/>
          <tpl fld="3" item="2"/>
          <tpl fld="2" item="59"/>
          <tpl hier="9" item="1"/>
          <tpl hier="11" item="4"/>
          <tpl hier="12" item="7"/>
          <tpl fld="4" item="0"/>
        </tpls>
      </m>
      <m>
        <tpls c="8">
          <tpl hier="1" item="6"/>
          <tpl hier="4" item="8"/>
          <tpl fld="3" item="54"/>
          <tpl fld="2" item="65"/>
          <tpl hier="9" item="1"/>
          <tpl hier="11" item="4"/>
          <tpl hier="12" item="7"/>
          <tpl fld="4" item="0"/>
        </tpls>
      </m>
      <m>
        <tpls c="8">
          <tpl hier="1" item="6"/>
          <tpl hier="4" item="8"/>
          <tpl fld="3" item="53"/>
          <tpl fld="2" item="65"/>
          <tpl hier="9" item="1"/>
          <tpl hier="11" item="4"/>
          <tpl hier="12" item="7"/>
          <tpl fld="4" item="0"/>
        </tpls>
      </m>
      <m>
        <tpls c="8">
          <tpl hier="1" item="6"/>
          <tpl hier="4" item="8"/>
          <tpl fld="3" item="52"/>
          <tpl fld="2" item="65"/>
          <tpl hier="9" item="1"/>
          <tpl hier="11" item="4"/>
          <tpl hier="12" item="7"/>
          <tpl fld="4" item="0"/>
        </tpls>
      </m>
      <m>
        <tpls c="8">
          <tpl hier="1" item="6"/>
          <tpl hier="4" item="8"/>
          <tpl fld="3" item="48"/>
          <tpl fld="2" item="85"/>
          <tpl hier="9" item="1"/>
          <tpl hier="11" item="4"/>
          <tpl hier="12" item="7"/>
          <tpl fld="4" item="0"/>
        </tpls>
      </m>
      <m>
        <tpls c="8">
          <tpl hier="1" item="6"/>
          <tpl hier="4" item="8"/>
          <tpl fld="3" item="46"/>
          <tpl fld="2" item="85"/>
          <tpl hier="9" item="1"/>
          <tpl hier="11" item="4"/>
          <tpl hier="12" item="7"/>
          <tpl fld="4" item="0"/>
        </tpls>
      </m>
      <m>
        <tpls c="8">
          <tpl hier="1" item="6"/>
          <tpl hier="4" item="8"/>
          <tpl fld="3" item="45"/>
          <tpl fld="2" item="85"/>
          <tpl hier="9" item="1"/>
          <tpl hier="11" item="4"/>
          <tpl hier="12" item="7"/>
          <tpl fld="4" item="0"/>
        </tpls>
      </m>
      <m>
        <tpls c="8">
          <tpl hier="1" item="6"/>
          <tpl hier="4" item="8"/>
          <tpl fld="3" item="47"/>
          <tpl fld="2" item="85"/>
          <tpl hier="9" item="1"/>
          <tpl hier="11" item="4"/>
          <tpl hier="12" item="7"/>
          <tpl fld="4" item="0"/>
        </tpls>
      </m>
      <m>
        <tpls c="8">
          <tpl hier="1" item="6"/>
          <tpl hier="4" item="8"/>
          <tpl fld="3" item="34"/>
          <tpl fld="2" item="49"/>
          <tpl hier="9" item="1"/>
          <tpl hier="11" item="4"/>
          <tpl hier="12" item="7"/>
          <tpl fld="4" item="0"/>
        </tpls>
      </m>
      <m>
        <tpls c="8">
          <tpl hier="1" item="6"/>
          <tpl hier="4" item="8"/>
          <tpl fld="3" item="36"/>
          <tpl fld="2" item="49"/>
          <tpl hier="9" item="1"/>
          <tpl hier="11" item="4"/>
          <tpl hier="12" item="7"/>
          <tpl fld="4" item="0"/>
        </tpls>
      </m>
      <m>
        <tpls c="8">
          <tpl hier="1" item="6"/>
          <tpl hier="4" item="8"/>
          <tpl fld="3" item="27"/>
          <tpl fld="2" item="49"/>
          <tpl hier="9" item="1"/>
          <tpl hier="11" item="4"/>
          <tpl hier="12" item="7"/>
          <tpl fld="4" item="0"/>
        </tpls>
      </m>
      <m>
        <tpls c="8">
          <tpl hier="1" item="6"/>
          <tpl hier="4" item="8"/>
          <tpl fld="3" item="33"/>
          <tpl fld="2" item="49"/>
          <tpl hier="9" item="1"/>
          <tpl hier="11" item="4"/>
          <tpl hier="12" item="7"/>
          <tpl fld="4" item="0"/>
        </tpls>
      </m>
      <m>
        <tpls c="8">
          <tpl hier="1" item="6"/>
          <tpl hier="4" item="8"/>
          <tpl fld="3" item="18"/>
          <tpl fld="2" item="44"/>
          <tpl hier="9" item="1"/>
          <tpl hier="11" item="4"/>
          <tpl hier="12" item="7"/>
          <tpl fld="4" item="0"/>
        </tpls>
      </m>
      <m>
        <tpls c="8">
          <tpl hier="1" item="6"/>
          <tpl hier="4" item="8"/>
          <tpl fld="3" item="22"/>
          <tpl fld="2" item="44"/>
          <tpl hier="9" item="1"/>
          <tpl hier="11" item="4"/>
          <tpl hier="12" item="7"/>
          <tpl fld="4" item="0"/>
        </tpls>
      </m>
      <m>
        <tpls c="8">
          <tpl hier="1" item="6"/>
          <tpl hier="4" item="8"/>
          <tpl fld="3" item="17"/>
          <tpl fld="2" item="44"/>
          <tpl hier="9" item="1"/>
          <tpl hier="11" item="4"/>
          <tpl hier="12" item="7"/>
          <tpl fld="4" item="0"/>
        </tpls>
      </m>
      <m>
        <tpls c="8">
          <tpl hier="1" item="6"/>
          <tpl hier="4" item="8"/>
          <tpl fld="3" item="21"/>
          <tpl fld="2" item="44"/>
          <tpl hier="9" item="1"/>
          <tpl hier="11" item="4"/>
          <tpl hier="12" item="7"/>
          <tpl fld="4" item="0"/>
        </tpls>
      </m>
      <m>
        <tpls c="8">
          <tpl hier="1" item="6"/>
          <tpl hier="4" item="8"/>
          <tpl fld="3" item="8"/>
          <tpl fld="2" item="34"/>
          <tpl hier="9" item="1"/>
          <tpl hier="11" item="4"/>
          <tpl hier="12" item="7"/>
          <tpl fld="4" item="0"/>
        </tpls>
      </m>
      <m>
        <tpls c="8">
          <tpl hier="1" item="6"/>
          <tpl hier="4" item="8"/>
          <tpl fld="3" item="7"/>
          <tpl fld="2" item="34"/>
          <tpl hier="9" item="1"/>
          <tpl hier="11" item="4"/>
          <tpl hier="12" item="7"/>
          <tpl fld="4" item="0"/>
        </tpls>
      </m>
      <m>
        <tpls c="8">
          <tpl hier="1" item="6"/>
          <tpl hier="4" item="8"/>
          <tpl fld="3" item="6"/>
          <tpl fld="2" item="34"/>
          <tpl hier="9" item="1"/>
          <tpl hier="11" item="4"/>
          <tpl hier="12" item="7"/>
          <tpl fld="4" item="0"/>
        </tpls>
      </m>
      <m>
        <tpls c="8">
          <tpl hier="1" item="6"/>
          <tpl hier="4" item="8"/>
          <tpl fld="3" item="5"/>
          <tpl fld="2" item="34"/>
          <tpl hier="9" item="1"/>
          <tpl hier="11" item="4"/>
          <tpl hier="12" item="7"/>
          <tpl fld="4" item="0"/>
        </tpls>
      </m>
      <m>
        <tpls c="8">
          <tpl hier="1" item="6"/>
          <tpl hier="4" item="8"/>
          <tpl fld="3" item="56"/>
          <tpl fld="2" item="64"/>
          <tpl hier="9" item="1"/>
          <tpl hier="11" item="4"/>
          <tpl hier="12" item="7"/>
          <tpl fld="4" item="0"/>
        </tpls>
      </m>
      <m>
        <tpls c="8">
          <tpl hier="1" item="6"/>
          <tpl hier="4" item="8"/>
          <tpl fld="3" item="0"/>
          <tpl fld="2" item="64"/>
          <tpl hier="9" item="1"/>
          <tpl hier="11" item="4"/>
          <tpl hier="12" item="7"/>
          <tpl fld="4" item="0"/>
        </tpls>
      </m>
      <m>
        <tpls c="8">
          <tpl hier="1" item="6"/>
          <tpl hier="4" item="8"/>
          <tpl fld="3" item="55"/>
          <tpl fld="2" item="64"/>
          <tpl hier="9" item="1"/>
          <tpl hier="11" item="4"/>
          <tpl hier="12" item="7"/>
          <tpl fld="4" item="0"/>
        </tpls>
      </m>
      <m>
        <tpls c="8">
          <tpl hier="1" item="6"/>
          <tpl hier="4" item="8"/>
          <tpl fld="3" item="35"/>
          <tpl fld="2" item="33"/>
          <tpl hier="9" item="1"/>
          <tpl hier="11" item="4"/>
          <tpl hier="12" item="7"/>
          <tpl fld="4" item="0"/>
        </tpls>
      </m>
      <m>
        <tpls c="8">
          <tpl hier="1" item="6"/>
          <tpl hier="4" item="8"/>
          <tpl fld="3" item="40"/>
          <tpl fld="2" item="33"/>
          <tpl hier="9" item="1"/>
          <tpl hier="11" item="4"/>
          <tpl hier="12" item="7"/>
          <tpl fld="4" item="0"/>
        </tpls>
      </m>
      <m>
        <tpls c="8">
          <tpl hier="1" item="6"/>
          <tpl hier="4" item="8"/>
          <tpl fld="3" item="50"/>
          <tpl fld="2" item="33"/>
          <tpl hier="9" item="1"/>
          <tpl hier="11" item="4"/>
          <tpl hier="12" item="7"/>
          <tpl fld="4" item="0"/>
        </tpls>
      </m>
      <m>
        <tpls c="8">
          <tpl hier="1" item="6"/>
          <tpl hier="4" item="8"/>
          <tpl fld="3" item="49"/>
          <tpl fld="2" item="33"/>
          <tpl hier="9" item="1"/>
          <tpl hier="11" item="4"/>
          <tpl hier="12" item="7"/>
          <tpl fld="4" item="0"/>
        </tpls>
      </m>
      <m>
        <tpls c="8">
          <tpl hier="1" item="6"/>
          <tpl hier="4" item="8"/>
          <tpl fld="3" item="37"/>
          <tpl fld="2" item="43"/>
          <tpl hier="9" item="1"/>
          <tpl hier="11" item="4"/>
          <tpl hier="12" item="7"/>
          <tpl fld="4" item="0"/>
        </tpls>
      </m>
      <m>
        <tpls c="8">
          <tpl hier="1" item="6"/>
          <tpl hier="4" item="8"/>
          <tpl fld="3" item="39"/>
          <tpl fld="2" item="43"/>
          <tpl hier="9" item="1"/>
          <tpl hier="11" item="4"/>
          <tpl hier="12" item="7"/>
          <tpl fld="4" item="0"/>
        </tpls>
      </m>
      <m>
        <tpls c="8">
          <tpl hier="1" item="6"/>
          <tpl hier="4" item="8"/>
          <tpl fld="3" item="28"/>
          <tpl fld="2" item="43"/>
          <tpl hier="9" item="1"/>
          <tpl hier="11" item="4"/>
          <tpl hier="12" item="7"/>
          <tpl fld="4" item="0"/>
        </tpls>
      </m>
      <m>
        <tpls c="8">
          <tpl hier="1" item="6"/>
          <tpl hier="4" item="8"/>
          <tpl fld="3" item="19"/>
          <tpl fld="2" item="43"/>
          <tpl hier="9" item="1"/>
          <tpl hier="11" item="4"/>
          <tpl hier="12" item="7"/>
          <tpl fld="4" item="0"/>
        </tpls>
      </m>
      <m>
        <tpls c="8">
          <tpl hier="1" item="6"/>
          <tpl hier="4" item="8"/>
          <tpl fld="3" item="26"/>
          <tpl fld="2" item="22"/>
          <tpl hier="9" item="1"/>
          <tpl hier="11" item="4"/>
          <tpl hier="12" item="7"/>
          <tpl fld="4" item="0"/>
        </tpls>
      </m>
      <m>
        <tpls c="8">
          <tpl hier="1" item="6"/>
          <tpl hier="4" item="8"/>
          <tpl fld="3" item="25"/>
          <tpl fld="2" item="22"/>
          <tpl hier="9" item="1"/>
          <tpl hier="11" item="4"/>
          <tpl hier="12" item="7"/>
          <tpl fld="4" item="0"/>
        </tpls>
      </m>
      <m>
        <tpls c="8">
          <tpl hier="1" item="6"/>
          <tpl hier="4" item="8"/>
          <tpl fld="3" item="24"/>
          <tpl fld="2" item="22"/>
          <tpl hier="9" item="1"/>
          <tpl hier="11" item="4"/>
          <tpl hier="12" item="7"/>
          <tpl fld="4" item="0"/>
        </tpls>
      </m>
      <m>
        <tpls c="8">
          <tpl hier="1" item="6"/>
          <tpl hier="4" item="8"/>
          <tpl fld="3" item="23"/>
          <tpl fld="2" item="22"/>
          <tpl hier="9" item="1"/>
          <tpl hier="11" item="4"/>
          <tpl hier="12" item="7"/>
          <tpl fld="4" item="0"/>
        </tpls>
      </m>
      <m>
        <tpls c="8">
          <tpl hier="1" item="6"/>
          <tpl hier="4" item="8"/>
          <tpl fld="3" item="10"/>
          <tpl fld="2" item="21"/>
          <tpl hier="9" item="1"/>
          <tpl hier="11" item="4"/>
          <tpl hier="12" item="7"/>
          <tpl fld="4" item="0"/>
        </tpls>
      </m>
      <m>
        <tpls c="8">
          <tpl hier="1" item="6"/>
          <tpl hier="4" item="8"/>
          <tpl fld="3" item="12"/>
          <tpl fld="2" item="21"/>
          <tpl hier="9" item="1"/>
          <tpl hier="11" item="4"/>
          <tpl hier="12" item="7"/>
          <tpl fld="4" item="0"/>
        </tpls>
      </m>
      <m>
        <tpls c="8">
          <tpl hier="1" item="6"/>
          <tpl hier="4" item="8"/>
          <tpl fld="3" item="11"/>
          <tpl fld="2" item="21"/>
          <tpl hier="9" item="1"/>
          <tpl hier="11" item="4"/>
          <tpl hier="12" item="7"/>
          <tpl fld="4" item="0"/>
        </tpls>
      </m>
      <m>
        <tpls c="8">
          <tpl hier="1" item="6"/>
          <tpl hier="4" item="8"/>
          <tpl fld="3" item="9"/>
          <tpl fld="2" item="21"/>
          <tpl hier="9" item="1"/>
          <tpl hier="11" item="4"/>
          <tpl hier="12" item="7"/>
          <tpl fld="4" item="0"/>
        </tpls>
      </m>
      <m>
        <tpls c="8">
          <tpl hier="1" item="6"/>
          <tpl hier="4" item="8"/>
          <tpl fld="3" item="57"/>
          <tpl fld="2" item="41"/>
          <tpl hier="9" item="1"/>
          <tpl hier="11" item="4"/>
          <tpl hier="12" item="7"/>
          <tpl fld="4" item="0"/>
        </tpls>
      </m>
      <m>
        <tpls c="8">
          <tpl hier="1" item="6"/>
          <tpl hier="4" item="8"/>
          <tpl fld="3" item="3"/>
          <tpl fld="2" item="41"/>
          <tpl hier="9" item="1"/>
          <tpl hier="11" item="4"/>
          <tpl hier="12" item="7"/>
          <tpl fld="4" item="0"/>
        </tpls>
      </m>
      <m>
        <tpls c="8">
          <tpl hier="1" item="6"/>
          <tpl hier="4" item="8"/>
          <tpl fld="3" item="1"/>
          <tpl fld="2" item="41"/>
          <tpl hier="9" item="1"/>
          <tpl hier="11" item="4"/>
          <tpl hier="12" item="7"/>
          <tpl fld="4" item="0"/>
        </tpls>
      </m>
      <m>
        <tpls c="8">
          <tpl hier="1" item="6"/>
          <tpl hier="4" item="8"/>
          <tpl fld="3" item="20"/>
          <tpl fld="2" item="39"/>
          <tpl hier="9" item="1"/>
          <tpl hier="11" item="4"/>
          <tpl hier="12" item="7"/>
          <tpl fld="4" item="0"/>
        </tpls>
      </m>
      <m>
        <tpls c="8">
          <tpl hier="1" item="6"/>
          <tpl hier="4" item="8"/>
          <tpl fld="3" item="51"/>
          <tpl fld="2" item="39"/>
          <tpl hier="9" item="1"/>
          <tpl hier="11" item="4"/>
          <tpl hier="12" item="7"/>
          <tpl fld="4" item="0"/>
        </tpls>
      </m>
      <m>
        <tpls c="8">
          <tpl hier="1" item="6"/>
          <tpl hier="4" item="8"/>
          <tpl fld="3" item="38"/>
          <tpl fld="2" item="39"/>
          <tpl hier="9" item="1"/>
          <tpl hier="11" item="4"/>
          <tpl hier="12" item="7"/>
          <tpl fld="4" item="0"/>
        </tpls>
      </m>
      <m>
        <tpls c="8">
          <tpl hier="1" item="6"/>
          <tpl hier="4" item="8"/>
          <tpl fld="3" item="44"/>
          <tpl fld="2" item="14"/>
          <tpl hier="9" item="1"/>
          <tpl hier="11" item="4"/>
          <tpl hier="12" item="7"/>
          <tpl fld="4" item="0"/>
        </tpls>
      </m>
      <m>
        <tpls c="8">
          <tpl hier="1" item="6"/>
          <tpl hier="4" item="8"/>
          <tpl fld="3" item="43"/>
          <tpl fld="2" item="14"/>
          <tpl hier="9" item="1"/>
          <tpl hier="11" item="4"/>
          <tpl hier="12" item="7"/>
          <tpl fld="4" item="0"/>
        </tpls>
      </m>
      <m>
        <tpls c="8">
          <tpl hier="1" item="6"/>
          <tpl hier="4" item="8"/>
          <tpl fld="3" item="42"/>
          <tpl fld="2" item="14"/>
          <tpl hier="9" item="1"/>
          <tpl hier="11" item="4"/>
          <tpl hier="12" item="7"/>
          <tpl fld="4" item="0"/>
        </tpls>
      </m>
      <m>
        <tpls c="8">
          <tpl hier="1" item="6"/>
          <tpl hier="4" item="8"/>
          <tpl fld="3" item="41"/>
          <tpl fld="2" item="14"/>
          <tpl hier="9" item="1"/>
          <tpl hier="11" item="4"/>
          <tpl hier="12" item="7"/>
          <tpl fld="4" item="0"/>
        </tpls>
      </m>
      <m>
        <tpls c="8">
          <tpl hier="1" item="6"/>
          <tpl hier="4" item="8"/>
          <tpl fld="3" item="32"/>
          <tpl fld="2" item="31"/>
          <tpl hier="9" item="1"/>
          <tpl hier="11" item="4"/>
          <tpl hier="12" item="7"/>
          <tpl fld="4" item="0"/>
        </tpls>
      </m>
      <m>
        <tpls c="8">
          <tpl hier="1" item="6"/>
          <tpl hier="4" item="8"/>
          <tpl fld="3" item="31"/>
          <tpl fld="2" item="31"/>
          <tpl hier="9" item="1"/>
          <tpl hier="11" item="4"/>
          <tpl hier="12" item="7"/>
          <tpl fld="4" item="0"/>
        </tpls>
      </m>
      <m>
        <tpls c="8">
          <tpl hier="1" item="6"/>
          <tpl hier="4" item="8"/>
          <tpl fld="3" item="30"/>
          <tpl fld="2" item="31"/>
          <tpl hier="9" item="1"/>
          <tpl hier="11" item="4"/>
          <tpl hier="12" item="7"/>
          <tpl fld="4" item="0"/>
        </tpls>
      </m>
      <m>
        <tpls c="8">
          <tpl hier="1" item="6"/>
          <tpl hier="4" item="8"/>
          <tpl fld="3" item="29"/>
          <tpl fld="2" item="31"/>
          <tpl hier="9" item="1"/>
          <tpl hier="11" item="4"/>
          <tpl hier="12" item="7"/>
          <tpl fld="4" item="0"/>
        </tpls>
      </m>
      <m>
        <tpls c="8">
          <tpl hier="1" item="6"/>
          <tpl hier="4" item="8"/>
          <tpl fld="3" item="16"/>
          <tpl fld="2" item="29"/>
          <tpl hier="9" item="1"/>
          <tpl hier="11" item="4"/>
          <tpl hier="12" item="7"/>
          <tpl fld="4" item="0"/>
        </tpls>
      </m>
      <m>
        <tpls c="8">
          <tpl hier="1" item="6"/>
          <tpl hier="4" item="8"/>
          <tpl fld="3" item="15"/>
          <tpl fld="2" item="29"/>
          <tpl hier="9" item="1"/>
          <tpl hier="11" item="4"/>
          <tpl hier="12" item="7"/>
          <tpl fld="4" item="0"/>
        </tpls>
      </m>
      <m>
        <tpls c="8">
          <tpl hier="1" item="6"/>
          <tpl hier="4" item="8"/>
          <tpl fld="3" item="14"/>
          <tpl fld="2" item="29"/>
          <tpl hier="9" item="1"/>
          <tpl hier="11" item="4"/>
          <tpl hier="12" item="7"/>
          <tpl fld="4" item="0"/>
        </tpls>
      </m>
      <m>
        <tpls c="8">
          <tpl hier="1" item="6"/>
          <tpl hier="4" item="8"/>
          <tpl fld="3" item="13"/>
          <tpl fld="2" item="29"/>
          <tpl hier="9" item="1"/>
          <tpl hier="11" item="4"/>
          <tpl hier="12" item="7"/>
          <tpl fld="4" item="0"/>
        </tpls>
      </m>
      <m>
        <tpls c="8">
          <tpl hier="1" item="6"/>
          <tpl hier="4" item="8"/>
          <tpl fld="3" item="4"/>
          <tpl fld="2" item="27"/>
          <tpl hier="9" item="1"/>
          <tpl hier="11" item="4"/>
          <tpl hier="12" item="7"/>
          <tpl fld="4" item="0"/>
        </tpls>
      </m>
      <m>
        <tpls c="8">
          <tpl hier="1" item="6"/>
          <tpl hier="4" item="8"/>
          <tpl fld="3" item="58"/>
          <tpl fld="2" item="27"/>
          <tpl hier="9" item="1"/>
          <tpl hier="11" item="4"/>
          <tpl hier="12" item="7"/>
          <tpl fld="4" item="0"/>
        </tpls>
      </m>
      <m>
        <tpls c="8">
          <tpl hier="1" item="6"/>
          <tpl hier="4" item="8"/>
          <tpl fld="3" item="2"/>
          <tpl fld="2" item="27"/>
          <tpl hier="9" item="1"/>
          <tpl hier="11" item="4"/>
          <tpl hier="12" item="7"/>
          <tpl fld="4" item="0"/>
        </tpls>
      </m>
      <m>
        <tpls c="8">
          <tpl hier="1" item="6"/>
          <tpl hier="4" item="8"/>
          <tpl fld="3" item="54"/>
          <tpl fld="2" item="26"/>
          <tpl hier="9" item="1"/>
          <tpl hier="11" item="4"/>
          <tpl hier="12" item="7"/>
          <tpl fld="4" item="0"/>
        </tpls>
      </m>
      <m>
        <tpls c="8">
          <tpl hier="1" item="6"/>
          <tpl hier="4" item="8"/>
          <tpl fld="3" item="53"/>
          <tpl fld="2" item="26"/>
          <tpl hier="9" item="1"/>
          <tpl hier="11" item="4"/>
          <tpl hier="12" item="7"/>
          <tpl fld="4" item="0"/>
        </tpls>
      </m>
      <m>
        <tpls c="8">
          <tpl hier="1" item="6"/>
          <tpl hier="4" item="8"/>
          <tpl fld="3" item="52"/>
          <tpl fld="2" item="26"/>
          <tpl hier="9" item="1"/>
          <tpl hier="11" item="4"/>
          <tpl hier="12" item="7"/>
          <tpl fld="4" item="0"/>
        </tpls>
      </m>
      <m>
        <tpls c="8">
          <tpl hier="1" item="6"/>
          <tpl hier="4" item="8"/>
          <tpl fld="3" item="48"/>
          <tpl fld="2" item="24"/>
          <tpl hier="9" item="1"/>
          <tpl hier="11" item="4"/>
          <tpl hier="12" item="7"/>
          <tpl fld="4" item="0"/>
        </tpls>
      </m>
      <m>
        <tpls c="8">
          <tpl hier="1" item="6"/>
          <tpl hier="4" item="8"/>
          <tpl fld="3" item="46"/>
          <tpl fld="2" item="24"/>
          <tpl hier="9" item="1"/>
          <tpl hier="11" item="4"/>
          <tpl hier="12" item="7"/>
          <tpl fld="4" item="0"/>
        </tpls>
      </m>
      <m>
        <tpls c="8">
          <tpl hier="1" item="6"/>
          <tpl hier="4" item="8"/>
          <tpl fld="3" item="45"/>
          <tpl fld="2" item="24"/>
          <tpl hier="9" item="1"/>
          <tpl hier="11" item="4"/>
          <tpl hier="12" item="7"/>
          <tpl fld="4" item="0"/>
        </tpls>
      </m>
      <m>
        <tpls c="8">
          <tpl hier="1" item="6"/>
          <tpl hier="4" item="8"/>
          <tpl fld="3" item="47"/>
          <tpl fld="2" item="24"/>
          <tpl hier="9" item="1"/>
          <tpl hier="11" item="4"/>
          <tpl hier="12" item="7"/>
          <tpl fld="4" item="0"/>
        </tpls>
      </m>
      <m>
        <tpls c="8">
          <tpl hier="1" item="6"/>
          <tpl hier="4" item="8"/>
          <tpl fld="3" item="34"/>
          <tpl fld="2" item="17"/>
          <tpl hier="9" item="1"/>
          <tpl hier="11" item="4"/>
          <tpl hier="12" item="7"/>
          <tpl fld="4" item="0"/>
        </tpls>
      </m>
      <m>
        <tpls c="8">
          <tpl hier="1" item="6"/>
          <tpl hier="4" item="8"/>
          <tpl fld="3" item="36"/>
          <tpl fld="2" item="17"/>
          <tpl hier="9" item="1"/>
          <tpl hier="11" item="4"/>
          <tpl hier="12" item="7"/>
          <tpl fld="4" item="0"/>
        </tpls>
      </m>
      <m>
        <tpls c="8">
          <tpl hier="1" item="6"/>
          <tpl hier="4" item="8"/>
          <tpl fld="3" item="27"/>
          <tpl fld="2" item="17"/>
          <tpl hier="9" item="1"/>
          <tpl hier="11" item="4"/>
          <tpl hier="12" item="7"/>
          <tpl fld="4" item="0"/>
        </tpls>
      </m>
      <m>
        <tpls c="8">
          <tpl hier="1" item="6"/>
          <tpl hier="4" item="8"/>
          <tpl fld="3" item="33"/>
          <tpl fld="2" item="17"/>
          <tpl hier="9" item="1"/>
          <tpl hier="11" item="4"/>
          <tpl hier="12" item="7"/>
          <tpl fld="4" item="0"/>
        </tpls>
      </m>
      <m>
        <tpls c="8">
          <tpl hier="1" item="6"/>
          <tpl hier="4" item="8"/>
          <tpl fld="3" item="18"/>
          <tpl fld="2" item="13"/>
          <tpl hier="9" item="1"/>
          <tpl hier="11" item="4"/>
          <tpl hier="12" item="7"/>
          <tpl fld="4" item="0"/>
        </tpls>
      </m>
      <m>
        <tpls c="8">
          <tpl hier="1" item="6"/>
          <tpl hier="4" item="8"/>
          <tpl fld="3" item="22"/>
          <tpl fld="2" item="13"/>
          <tpl hier="9" item="1"/>
          <tpl hier="11" item="4"/>
          <tpl hier="12" item="7"/>
          <tpl fld="4" item="0"/>
        </tpls>
      </m>
      <m>
        <tpls c="8">
          <tpl hier="1" item="6"/>
          <tpl hier="4" item="8"/>
          <tpl fld="3" item="17"/>
          <tpl fld="2" item="13"/>
          <tpl hier="9" item="1"/>
          <tpl hier="11" item="4"/>
          <tpl hier="12" item="7"/>
          <tpl fld="4" item="0"/>
        </tpls>
      </m>
      <m>
        <tpls c="8">
          <tpl hier="1" item="6"/>
          <tpl hier="4" item="8"/>
          <tpl fld="3" item="21"/>
          <tpl fld="2" item="13"/>
          <tpl hier="9" item="1"/>
          <tpl hier="11" item="4"/>
          <tpl hier="12" item="7"/>
          <tpl fld="4" item="0"/>
        </tpls>
      </m>
      <m>
        <tpls c="8">
          <tpl hier="1" item="6"/>
          <tpl hier="4" item="8"/>
          <tpl fld="3" item="8"/>
          <tpl fld="2" item="23"/>
          <tpl hier="9" item="1"/>
          <tpl hier="11" item="4"/>
          <tpl hier="12" item="7"/>
          <tpl fld="4" item="0"/>
        </tpls>
      </m>
      <m>
        <tpls c="8">
          <tpl hier="1" item="6"/>
          <tpl hier="4" item="8"/>
          <tpl fld="3" item="7"/>
          <tpl fld="2" item="23"/>
          <tpl hier="9" item="1"/>
          <tpl hier="11" item="4"/>
          <tpl hier="12" item="7"/>
          <tpl fld="4" item="0"/>
        </tpls>
      </m>
      <m>
        <tpls c="8">
          <tpl hier="1" item="6"/>
          <tpl hier="4" item="8"/>
          <tpl fld="3" item="6"/>
          <tpl fld="2" item="23"/>
          <tpl hier="9" item="1"/>
          <tpl hier="11" item="4"/>
          <tpl hier="12" item="7"/>
          <tpl fld="4" item="0"/>
        </tpls>
      </m>
      <m>
        <tpls c="8">
          <tpl hier="1" item="6"/>
          <tpl hier="4" item="8"/>
          <tpl fld="3" item="5"/>
          <tpl fld="2" item="23"/>
          <tpl hier="9" item="1"/>
          <tpl hier="11" item="4"/>
          <tpl hier="12" item="7"/>
          <tpl fld="4" item="0"/>
        </tpls>
      </m>
      <m>
        <tpls c="8">
          <tpl hier="1" item="6"/>
          <tpl hier="4" item="8"/>
          <tpl fld="3" item="56"/>
          <tpl fld="2" item="30"/>
          <tpl hier="9" item="1"/>
          <tpl hier="11" item="4"/>
          <tpl hier="12" item="7"/>
          <tpl fld="4" item="0"/>
        </tpls>
      </m>
      <m>
        <tpls c="8">
          <tpl hier="1" item="6"/>
          <tpl hier="4" item="8"/>
          <tpl fld="3" item="0"/>
          <tpl fld="2" item="30"/>
          <tpl hier="9" item="1"/>
          <tpl hier="11" item="4"/>
          <tpl hier="12" item="7"/>
          <tpl fld="4" item="0"/>
        </tpls>
      </m>
      <m>
        <tpls c="8">
          <tpl hier="1" item="6"/>
          <tpl hier="4" item="8"/>
          <tpl fld="3" item="38"/>
          <tpl fld="2" item="30"/>
          <tpl hier="9" item="1"/>
          <tpl hier="11" item="4"/>
          <tpl hier="12" item="7"/>
          <tpl fld="4" item="0"/>
        </tpls>
      </m>
      <m>
        <tpls c="8">
          <tpl hier="1" item="6"/>
          <tpl hier="4" item="8"/>
          <tpl fld="3" item="32"/>
          <tpl fld="2" item="45"/>
          <tpl hier="9" item="1"/>
          <tpl hier="11" item="4"/>
          <tpl hier="12" item="7"/>
          <tpl fld="4" item="0"/>
        </tpls>
      </m>
      <m>
        <tpls c="8">
          <tpl hier="1" item="6"/>
          <tpl hier="4" item="8"/>
          <tpl fld="3" item="12"/>
          <tpl fld="2" item="45"/>
          <tpl hier="9" item="1"/>
          <tpl hier="11" item="4"/>
          <tpl hier="12" item="7"/>
          <tpl fld="4" item="0"/>
        </tpls>
      </m>
      <m>
        <tpls c="8">
          <tpl hier="1" item="6"/>
          <tpl hier="4" item="8"/>
          <tpl fld="3" item="52"/>
          <tpl fld="2" item="45"/>
          <tpl hier="9" item="1"/>
          <tpl hier="11" item="4"/>
          <tpl hier="12" item="7"/>
          <tpl fld="4" item="0"/>
        </tpls>
      </m>
      <m>
        <tpls c="8">
          <tpl hier="1" item="6"/>
          <tpl hier="4" item="8"/>
          <tpl fld="3" item="34"/>
          <tpl fld="2" item="25"/>
          <tpl hier="9" item="1"/>
          <tpl hier="11" item="4"/>
          <tpl hier="12" item="7"/>
          <tpl fld="4" item="0"/>
        </tpls>
      </m>
      <m>
        <tpls c="8">
          <tpl hier="1" item="6"/>
          <tpl hier="4" item="8"/>
          <tpl fld="3" item="22"/>
          <tpl fld="2" item="25"/>
          <tpl hier="9" item="1"/>
          <tpl hier="11" item="4"/>
          <tpl hier="12" item="7"/>
          <tpl fld="4" item="0"/>
        </tpls>
      </m>
      <m>
        <tpls c="8">
          <tpl hier="1" item="6"/>
          <tpl hier="4" item="8"/>
          <tpl fld="3" item="2"/>
          <tpl fld="2" item="25"/>
          <tpl hier="9" item="1"/>
          <tpl hier="11" item="4"/>
          <tpl hier="12" item="7"/>
          <tpl fld="4" item="0"/>
        </tpls>
      </m>
      <m>
        <tpls c="8">
          <tpl hier="1" item="6"/>
          <tpl hier="4" item="8"/>
          <tpl fld="3" item="44"/>
          <tpl fld="2" item="38"/>
          <tpl hier="9" item="1"/>
          <tpl hier="11" item="4"/>
          <tpl hier="12" item="7"/>
          <tpl fld="4" item="0"/>
        </tpls>
      </m>
      <m>
        <tpls c="8">
          <tpl hier="1" item="6"/>
          <tpl hier="4" item="8"/>
          <tpl fld="3" item="25"/>
          <tpl fld="2" item="38"/>
          <tpl hier="9" item="1"/>
          <tpl hier="11" item="4"/>
          <tpl hier="12" item="7"/>
          <tpl fld="4" item="0"/>
        </tpls>
      </m>
      <m>
        <tpls c="8">
          <tpl hier="1" item="6"/>
          <tpl hier="4" item="8"/>
          <tpl fld="3" item="11"/>
          <tpl fld="2" item="38"/>
          <tpl hier="9" item="1"/>
          <tpl hier="11" item="4"/>
          <tpl hier="12" item="7"/>
          <tpl fld="4" item="0"/>
        </tpls>
      </m>
      <m>
        <tpls c="8">
          <tpl hier="1" item="6"/>
          <tpl hier="4" item="8"/>
          <tpl fld="3" item="35"/>
          <tpl fld="2" item="16"/>
          <tpl hier="9" item="1"/>
          <tpl hier="11" item="4"/>
          <tpl hier="12" item="7"/>
          <tpl fld="4" item="0"/>
        </tpls>
      </m>
      <m>
        <tpls c="8">
          <tpl hier="1" item="6"/>
          <tpl hier="4" item="8"/>
          <tpl fld="3" item="39"/>
          <tpl fld="2" item="16"/>
          <tpl hier="9" item="1"/>
          <tpl hier="11" item="4"/>
          <tpl hier="12" item="7"/>
          <tpl fld="4" item="0"/>
        </tpls>
      </m>
      <m>
        <tpls c="8">
          <tpl hier="1" item="6"/>
          <tpl hier="4" item="8"/>
          <tpl fld="3" item="14"/>
          <tpl fld="2" item="16"/>
          <tpl hier="9" item="1"/>
          <tpl hier="11" item="4"/>
          <tpl hier="12" item="7"/>
          <tpl fld="4" item="0"/>
        </tpls>
      </m>
      <m>
        <tpls c="8">
          <tpl hier="1" item="6"/>
          <tpl hier="4" item="8"/>
          <tpl fld="3" item="46"/>
          <tpl fld="2" item="10"/>
          <tpl hier="9" item="1"/>
          <tpl hier="11" item="4"/>
          <tpl hier="12" item="7"/>
          <tpl fld="4" item="0"/>
        </tpls>
      </m>
      <m>
        <tpls c="8">
          <tpl hier="1" item="6"/>
          <tpl hier="4" item="8"/>
          <tpl fld="3" item="30"/>
          <tpl fld="2" item="10"/>
          <tpl hier="9" item="1"/>
          <tpl hier="11" item="4"/>
          <tpl hier="12" item="7"/>
          <tpl fld="4" item="0"/>
        </tpls>
      </m>
      <m>
        <tpls c="8">
          <tpl hier="1" item="6"/>
          <tpl hier="4" item="8"/>
          <tpl fld="3" item="5"/>
          <tpl fld="2" item="10"/>
          <tpl hier="9" item="1"/>
          <tpl hier="11" item="4"/>
          <tpl hier="12" item="7"/>
          <tpl fld="4" item="0"/>
        </tpls>
      </m>
      <m>
        <tpls c="8">
          <tpl hier="1" item="6"/>
          <tpl hier="4" item="8"/>
          <tpl fld="3" item="40"/>
          <tpl fld="2" item="12"/>
          <tpl hier="9" item="1"/>
          <tpl hier="11" item="4"/>
          <tpl hier="12" item="7"/>
          <tpl fld="4" item="0"/>
        </tpls>
      </m>
      <m>
        <tpls c="8">
          <tpl hier="1" item="6"/>
          <tpl hier="4" item="8"/>
          <tpl fld="3" item="27"/>
          <tpl fld="2" item="12"/>
          <tpl hier="9" item="1"/>
          <tpl hier="11" item="4"/>
          <tpl hier="12" item="7"/>
          <tpl fld="4" item="0"/>
        </tpls>
      </m>
      <m>
        <tpls c="8">
          <tpl hier="1" item="6"/>
          <tpl hier="4" item="8"/>
          <tpl fld="3" item="39"/>
          <tpl fld="2" item="18"/>
          <tpl hier="9" item="1"/>
          <tpl hier="11" item="4"/>
          <tpl hier="12" item="7"/>
          <tpl fld="4" item="0"/>
        </tpls>
      </m>
      <m>
        <tpls c="8">
          <tpl hier="1" item="6"/>
          <tpl hier="4" item="8"/>
          <tpl fld="3" item="17"/>
          <tpl fld="2" item="18"/>
          <tpl hier="9" item="1"/>
          <tpl hier="11" item="4"/>
          <tpl hier="12" item="7"/>
          <tpl fld="4" item="0"/>
        </tpls>
      </m>
      <m>
        <tpls c="8">
          <tpl hier="1" item="6"/>
          <tpl hier="4" item="8"/>
          <tpl fld="3" item="37"/>
          <tpl fld="2" item="20"/>
          <tpl hier="9" item="1"/>
          <tpl hier="11" item="4"/>
          <tpl hier="12" item="7"/>
          <tpl fld="4" item="0"/>
        </tpls>
      </m>
      <m>
        <tpls c="8">
          <tpl hier="1" item="6"/>
          <tpl hier="4" item="8"/>
          <tpl fld="3" item="12"/>
          <tpl fld="2" item="20"/>
          <tpl hier="9" item="1"/>
          <tpl hier="11" item="4"/>
          <tpl hier="12" item="7"/>
          <tpl fld="4" item="0"/>
        </tpls>
      </m>
      <m>
        <tpls c="8">
          <tpl hier="1" item="6"/>
          <tpl hier="4" item="8"/>
          <tpl fld="3" item="47"/>
          <tpl fld="2" item="20"/>
          <tpl hier="9" item="1"/>
          <tpl hier="11" item="4"/>
          <tpl hier="12" item="7"/>
          <tpl fld="4" item="0"/>
        </tpls>
      </m>
      <m>
        <tpls c="8">
          <tpl hier="1" item="6"/>
          <tpl hier="4" item="8"/>
          <tpl fld="3" item="56"/>
          <tpl fld="2" item="32"/>
          <tpl hier="9" item="1"/>
          <tpl hier="11" item="4"/>
          <tpl hier="12" item="7"/>
          <tpl fld="4" item="0"/>
        </tpls>
      </m>
      <m>
        <tpls c="8">
          <tpl hier="1" item="6"/>
          <tpl hier="4" item="8"/>
          <tpl fld="3" item="2"/>
          <tpl fld="2" item="32"/>
          <tpl hier="9" item="1"/>
          <tpl hier="11" item="4"/>
          <tpl hier="12" item="7"/>
          <tpl fld="4" item="0"/>
        </tpls>
      </m>
      <m>
        <tpls c="8">
          <tpl hier="1" item="6"/>
          <tpl hier="4" item="8"/>
          <tpl fld="3" item="54"/>
          <tpl fld="2" item="9"/>
          <tpl hier="9" item="1"/>
          <tpl hier="11" item="4"/>
          <tpl hier="12" item="7"/>
          <tpl fld="4" item="0"/>
        </tpls>
      </m>
      <m>
        <tpls c="8">
          <tpl hier="1" item="6"/>
          <tpl hier="4" item="8"/>
          <tpl fld="3" item="55"/>
          <tpl fld="2" item="9"/>
          <tpl hier="9" item="1"/>
          <tpl hier="11" item="4"/>
          <tpl hier="12" item="7"/>
          <tpl fld="4" item="0"/>
        </tpls>
      </m>
      <m>
        <tpls c="8">
          <tpl hier="1" item="6"/>
          <tpl hier="4" item="8"/>
          <tpl fld="3" item="31"/>
          <tpl fld="2" item="11"/>
          <tpl hier="9" item="1"/>
          <tpl hier="11" item="4"/>
          <tpl hier="12" item="7"/>
          <tpl fld="4" item="0"/>
        </tpls>
      </m>
      <m>
        <tpls c="8">
          <tpl hier="1" item="6"/>
          <tpl hier="4" item="8"/>
          <tpl fld="3" item="9"/>
          <tpl fld="2" item="11"/>
          <tpl hier="9" item="1"/>
          <tpl hier="11" item="4"/>
          <tpl hier="12" item="7"/>
          <tpl fld="4" item="0"/>
        </tpls>
      </m>
      <m>
        <tpls c="8">
          <tpl hier="1" item="6"/>
          <tpl hier="4" item="8"/>
          <tpl fld="3" item="17"/>
          <tpl fld="2" item="15"/>
          <tpl hier="9" item="1"/>
          <tpl hier="11" item="4"/>
          <tpl hier="12" item="7"/>
          <tpl fld="4" item="0"/>
        </tpls>
      </m>
      <m>
        <tpls c="8">
          <tpl hier="1" item="6"/>
          <tpl hier="4" item="8"/>
          <tpl fld="3" item="3"/>
          <tpl fld="2" item="19"/>
          <tpl hier="9" item="1"/>
          <tpl hier="11" item="4"/>
          <tpl hier="12" item="7"/>
          <tpl fld="4" item="0"/>
        </tpls>
      </m>
      <m>
        <tpls c="8">
          <tpl hier="1" item="6"/>
          <tpl hier="4" item="8"/>
          <tpl fld="3" item="41"/>
          <tpl fld="2" item="2"/>
          <tpl hier="9" item="1"/>
          <tpl hier="11" item="4"/>
          <tpl hier="12" item="7"/>
          <tpl fld="4" item="0"/>
        </tpls>
      </m>
      <m>
        <tpls c="8">
          <tpl hier="1" item="6"/>
          <tpl hier="4" item="8"/>
          <tpl fld="3" item="17"/>
          <tpl fld="2" item="8"/>
          <tpl hier="9" item="1"/>
          <tpl hier="11" item="4"/>
          <tpl hier="12" item="7"/>
          <tpl fld="4" item="0"/>
        </tpls>
      </m>
      <m>
        <tpls c="8">
          <tpl hier="1" item="6"/>
          <tpl hier="4" item="8"/>
          <tpl fld="3" item="58"/>
          <tpl fld="2" item="3"/>
          <tpl hier="9" item="1"/>
          <tpl hier="11" item="4"/>
          <tpl hier="12" item="7"/>
          <tpl fld="4" item="0"/>
        </tpls>
      </m>
      <m>
        <tpls c="8">
          <tpl hier="1" item="6"/>
          <tpl hier="4" item="8"/>
          <tpl fld="3" item="56"/>
          <tpl fld="1" item="0"/>
          <tpl hier="9" item="1"/>
          <tpl hier="11" item="4"/>
          <tpl hier="12" item="7"/>
          <tpl fld="4" item="0"/>
        </tpls>
      </m>
      <m>
        <tpls c="8">
          <tpl hier="1" item="6"/>
          <tpl hier="4" item="8"/>
          <tpl fld="3" item="34"/>
          <tpl fld="2" item="43"/>
          <tpl hier="9" item="1"/>
          <tpl hier="11" item="4"/>
          <tpl hier="12" item="7"/>
          <tpl fld="4" item="0"/>
        </tpls>
      </m>
      <m>
        <tpls c="8">
          <tpl hier="1" item="6"/>
          <tpl hier="4" item="8"/>
          <tpl fld="3" item="36"/>
          <tpl fld="2" item="43"/>
          <tpl hier="9" item="1"/>
          <tpl hier="11" item="4"/>
          <tpl hier="12" item="7"/>
          <tpl fld="4" item="0"/>
        </tpls>
      </m>
      <m>
        <tpls c="8">
          <tpl hier="1" item="6"/>
          <tpl hier="4" item="8"/>
          <tpl fld="3" item="27"/>
          <tpl fld="2" item="43"/>
          <tpl hier="9" item="1"/>
          <tpl hier="11" item="4"/>
          <tpl hier="12" item="7"/>
          <tpl fld="4" item="0"/>
        </tpls>
      </m>
      <m>
        <tpls c="8">
          <tpl hier="1" item="6"/>
          <tpl hier="4" item="8"/>
          <tpl fld="3" item="33"/>
          <tpl fld="2" item="43"/>
          <tpl hier="9" item="1"/>
          <tpl hier="11" item="4"/>
          <tpl hier="12" item="7"/>
          <tpl fld="4" item="0"/>
        </tpls>
      </m>
      <m>
        <tpls c="8">
          <tpl hier="1" item="6"/>
          <tpl hier="4" item="8"/>
          <tpl fld="3" item="18"/>
          <tpl fld="2" item="22"/>
          <tpl hier="9" item="1"/>
          <tpl hier="11" item="4"/>
          <tpl hier="12" item="7"/>
          <tpl fld="4" item="0"/>
        </tpls>
      </m>
      <m>
        <tpls c="8">
          <tpl hier="1" item="6"/>
          <tpl hier="4" item="8"/>
          <tpl fld="3" item="22"/>
          <tpl fld="2" item="22"/>
          <tpl hier="9" item="1"/>
          <tpl hier="11" item="4"/>
          <tpl hier="12" item="7"/>
          <tpl fld="4" item="0"/>
        </tpls>
      </m>
      <m>
        <tpls c="8">
          <tpl hier="1" item="6"/>
          <tpl hier="4" item="8"/>
          <tpl fld="3" item="17"/>
          <tpl fld="2" item="22"/>
          <tpl hier="9" item="1"/>
          <tpl hier="11" item="4"/>
          <tpl hier="12" item="7"/>
          <tpl fld="4" item="0"/>
        </tpls>
      </m>
      <m>
        <tpls c="8">
          <tpl hier="1" item="6"/>
          <tpl hier="4" item="8"/>
          <tpl fld="3" item="21"/>
          <tpl fld="2" item="22"/>
          <tpl hier="9" item="1"/>
          <tpl hier="11" item="4"/>
          <tpl hier="12" item="7"/>
          <tpl fld="4" item="0"/>
        </tpls>
      </m>
      <m>
        <tpls c="8">
          <tpl hier="1" item="6"/>
          <tpl hier="4" item="8"/>
          <tpl fld="3" item="8"/>
          <tpl fld="2" item="21"/>
          <tpl hier="9" item="1"/>
          <tpl hier="11" item="4"/>
          <tpl hier="12" item="7"/>
          <tpl fld="4" item="0"/>
        </tpls>
      </m>
      <m>
        <tpls c="8">
          <tpl hier="1" item="6"/>
          <tpl hier="4" item="8"/>
          <tpl fld="3" item="7"/>
          <tpl fld="2" item="21"/>
          <tpl hier="9" item="1"/>
          <tpl hier="11" item="4"/>
          <tpl hier="12" item="7"/>
          <tpl fld="4" item="0"/>
        </tpls>
      </m>
      <m>
        <tpls c="8">
          <tpl hier="1" item="6"/>
          <tpl hier="4" item="8"/>
          <tpl fld="3" item="6"/>
          <tpl fld="2" item="21"/>
          <tpl hier="9" item="1"/>
          <tpl hier="11" item="4"/>
          <tpl hier="12" item="7"/>
          <tpl fld="4" item="0"/>
        </tpls>
      </m>
      <m>
        <tpls c="8">
          <tpl hier="1" item="6"/>
          <tpl hier="4" item="8"/>
          <tpl fld="3" item="5"/>
          <tpl fld="2" item="21"/>
          <tpl hier="9" item="1"/>
          <tpl hier="11" item="4"/>
          <tpl hier="12" item="7"/>
          <tpl fld="4" item="0"/>
        </tpls>
      </m>
      <m>
        <tpls c="8">
          <tpl hier="1" item="6"/>
          <tpl hier="4" item="8"/>
          <tpl fld="3" item="56"/>
          <tpl fld="2" item="41"/>
          <tpl hier="9" item="1"/>
          <tpl hier="11" item="4"/>
          <tpl hier="12" item="7"/>
          <tpl fld="4" item="0"/>
        </tpls>
      </m>
      <m>
        <tpls c="8">
          <tpl hier="1" item="6"/>
          <tpl hier="4" item="8"/>
          <tpl fld="3" item="0"/>
          <tpl fld="2" item="41"/>
          <tpl hier="9" item="1"/>
          <tpl hier="11" item="4"/>
          <tpl hier="12" item="7"/>
          <tpl fld="4" item="0"/>
        </tpls>
      </m>
      <m>
        <tpls c="8">
          <tpl hier="1" item="6"/>
          <tpl hier="4" item="8"/>
          <tpl fld="3" item="55"/>
          <tpl fld="2" item="41"/>
          <tpl hier="9" item="1"/>
          <tpl hier="11" item="4"/>
          <tpl hier="12" item="7"/>
          <tpl fld="4" item="0"/>
        </tpls>
      </m>
      <m>
        <tpls c="8">
          <tpl hier="1" item="6"/>
          <tpl hier="4" item="8"/>
          <tpl fld="3" item="35"/>
          <tpl fld="2" item="39"/>
          <tpl hier="9" item="1"/>
          <tpl hier="11" item="4"/>
          <tpl hier="12" item="7"/>
          <tpl fld="4" item="0"/>
        </tpls>
      </m>
      <m>
        <tpls c="8">
          <tpl hier="1" item="6"/>
          <tpl hier="4" item="8"/>
          <tpl fld="3" item="40"/>
          <tpl fld="2" item="39"/>
          <tpl hier="9" item="1"/>
          <tpl hier="11" item="4"/>
          <tpl hier="12" item="7"/>
          <tpl fld="4" item="0"/>
        </tpls>
      </m>
      <m>
        <tpls c="8">
          <tpl hier="1" item="6"/>
          <tpl hier="4" item="8"/>
          <tpl fld="3" item="50"/>
          <tpl fld="2" item="39"/>
          <tpl hier="9" item="1"/>
          <tpl hier="11" item="4"/>
          <tpl hier="12" item="7"/>
          <tpl fld="4" item="0"/>
        </tpls>
      </m>
      <m>
        <tpls c="8">
          <tpl hier="1" item="6"/>
          <tpl hier="4" item="8"/>
          <tpl fld="3" item="49"/>
          <tpl fld="2" item="39"/>
          <tpl hier="9" item="1"/>
          <tpl hier="11" item="4"/>
          <tpl hier="12" item="7"/>
          <tpl fld="4" item="0"/>
        </tpls>
      </m>
      <m>
        <tpls c="8">
          <tpl hier="1" item="6"/>
          <tpl hier="4" item="8"/>
          <tpl fld="3" item="37"/>
          <tpl fld="2" item="14"/>
          <tpl hier="9" item="1"/>
          <tpl hier="11" item="4"/>
          <tpl hier="12" item="7"/>
          <tpl fld="4" item="0"/>
        </tpls>
      </m>
      <m>
        <tpls c="8">
          <tpl hier="1" item="6"/>
          <tpl hier="4" item="8"/>
          <tpl fld="3" item="39"/>
          <tpl fld="2" item="14"/>
          <tpl hier="9" item="1"/>
          <tpl hier="11" item="4"/>
          <tpl hier="12" item="7"/>
          <tpl fld="4" item="0"/>
        </tpls>
      </m>
      <m>
        <tpls c="8">
          <tpl hier="1" item="6"/>
          <tpl hier="4" item="8"/>
          <tpl fld="3" item="28"/>
          <tpl fld="2" item="14"/>
          <tpl hier="9" item="1"/>
          <tpl hier="11" item="4"/>
          <tpl hier="12" item="7"/>
          <tpl fld="4" item="0"/>
        </tpls>
      </m>
      <m>
        <tpls c="8">
          <tpl hier="1" item="6"/>
          <tpl hier="4" item="8"/>
          <tpl fld="3" item="19"/>
          <tpl fld="2" item="14"/>
          <tpl hier="9" item="1"/>
          <tpl hier="11" item="4"/>
          <tpl hier="12" item="7"/>
          <tpl fld="4" item="0"/>
        </tpls>
      </m>
      <m>
        <tpls c="8">
          <tpl hier="1" item="6"/>
          <tpl hier="4" item="8"/>
          <tpl fld="3" item="26"/>
          <tpl fld="2" item="31"/>
          <tpl hier="9" item="1"/>
          <tpl hier="11" item="4"/>
          <tpl hier="12" item="7"/>
          <tpl fld="4" item="0"/>
        </tpls>
      </m>
      <m>
        <tpls c="8">
          <tpl hier="1" item="6"/>
          <tpl hier="4" item="8"/>
          <tpl fld="3" item="25"/>
          <tpl fld="2" item="31"/>
          <tpl hier="9" item="1"/>
          <tpl hier="11" item="4"/>
          <tpl hier="12" item="7"/>
          <tpl fld="4" item="0"/>
        </tpls>
      </m>
      <m>
        <tpls c="8">
          <tpl hier="1" item="6"/>
          <tpl hier="4" item="8"/>
          <tpl fld="3" item="24"/>
          <tpl fld="2" item="31"/>
          <tpl hier="9" item="1"/>
          <tpl hier="11" item="4"/>
          <tpl hier="12" item="7"/>
          <tpl fld="4" item="0"/>
        </tpls>
      </m>
      <m>
        <tpls c="8">
          <tpl hier="1" item="6"/>
          <tpl hier="4" item="8"/>
          <tpl fld="3" item="23"/>
          <tpl fld="2" item="31"/>
          <tpl hier="9" item="1"/>
          <tpl hier="11" item="4"/>
          <tpl hier="12" item="7"/>
          <tpl fld="4" item="0"/>
        </tpls>
      </m>
      <m>
        <tpls c="8">
          <tpl hier="1" item="6"/>
          <tpl hier="4" item="8"/>
          <tpl fld="3" item="10"/>
          <tpl fld="2" item="29"/>
          <tpl hier="9" item="1"/>
          <tpl hier="11" item="4"/>
          <tpl hier="12" item="7"/>
          <tpl fld="4" item="0"/>
        </tpls>
      </m>
      <m>
        <tpls c="8">
          <tpl hier="1" item="6"/>
          <tpl hier="4" item="8"/>
          <tpl fld="3" item="12"/>
          <tpl fld="2" item="29"/>
          <tpl hier="9" item="1"/>
          <tpl hier="11" item="4"/>
          <tpl hier="12" item="7"/>
          <tpl fld="4" item="0"/>
        </tpls>
      </m>
      <m>
        <tpls c="8">
          <tpl hier="1" item="6"/>
          <tpl hier="4" item="8"/>
          <tpl fld="3" item="11"/>
          <tpl fld="2" item="29"/>
          <tpl hier="9" item="1"/>
          <tpl hier="11" item="4"/>
          <tpl hier="12" item="7"/>
          <tpl fld="4" item="0"/>
        </tpls>
      </m>
      <m>
        <tpls c="8">
          <tpl hier="1" item="6"/>
          <tpl hier="4" item="8"/>
          <tpl fld="3" item="9"/>
          <tpl fld="2" item="29"/>
          <tpl hier="9" item="1"/>
          <tpl hier="11" item="4"/>
          <tpl hier="12" item="7"/>
          <tpl fld="4" item="0"/>
        </tpls>
      </m>
      <m>
        <tpls c="8">
          <tpl hier="1" item="6"/>
          <tpl hier="4" item="8"/>
          <tpl fld="3" item="57"/>
          <tpl fld="2" item="27"/>
          <tpl hier="9" item="1"/>
          <tpl hier="11" item="4"/>
          <tpl hier="12" item="7"/>
          <tpl fld="4" item="0"/>
        </tpls>
      </m>
      <m>
        <tpls c="8">
          <tpl hier="1" item="6"/>
          <tpl hier="4" item="8"/>
          <tpl fld="3" item="3"/>
          <tpl fld="2" item="27"/>
          <tpl hier="9" item="1"/>
          <tpl hier="11" item="4"/>
          <tpl hier="12" item="7"/>
          <tpl fld="4" item="0"/>
        </tpls>
      </m>
      <m>
        <tpls c="8">
          <tpl hier="1" item="6"/>
          <tpl hier="4" item="8"/>
          <tpl fld="3" item="1"/>
          <tpl fld="2" item="27"/>
          <tpl hier="9" item="1"/>
          <tpl hier="11" item="4"/>
          <tpl hier="12" item="7"/>
          <tpl fld="4" item="0"/>
        </tpls>
      </m>
      <m>
        <tpls c="8">
          <tpl hier="1" item="6"/>
          <tpl hier="4" item="8"/>
          <tpl fld="3" item="20"/>
          <tpl fld="2" item="26"/>
          <tpl hier="9" item="1"/>
          <tpl hier="11" item="4"/>
          <tpl hier="12" item="7"/>
          <tpl fld="4" item="0"/>
        </tpls>
      </m>
      <m>
        <tpls c="8">
          <tpl hier="1" item="6"/>
          <tpl hier="4" item="8"/>
          <tpl fld="3" item="51"/>
          <tpl fld="2" item="26"/>
          <tpl hier="9" item="1"/>
          <tpl hier="11" item="4"/>
          <tpl hier="12" item="7"/>
          <tpl fld="4" item="0"/>
        </tpls>
      </m>
      <m>
        <tpls c="8">
          <tpl hier="1" item="6"/>
          <tpl hier="4" item="8"/>
          <tpl fld="3" item="38"/>
          <tpl fld="2" item="26"/>
          <tpl hier="9" item="1"/>
          <tpl hier="11" item="4"/>
          <tpl hier="12" item="7"/>
          <tpl fld="4" item="0"/>
        </tpls>
      </m>
      <m>
        <tpls c="8">
          <tpl hier="1" item="6"/>
          <tpl hier="4" item="8"/>
          <tpl fld="3" item="44"/>
          <tpl fld="2" item="24"/>
          <tpl hier="9" item="1"/>
          <tpl hier="11" item="4"/>
          <tpl hier="12" item="7"/>
          <tpl fld="4" item="0"/>
        </tpls>
      </m>
      <m>
        <tpls c="8">
          <tpl hier="1" item="6"/>
          <tpl hier="4" item="8"/>
          <tpl fld="3" item="43"/>
          <tpl fld="2" item="24"/>
          <tpl hier="9" item="1"/>
          <tpl hier="11" item="4"/>
          <tpl hier="12" item="7"/>
          <tpl fld="4" item="0"/>
        </tpls>
      </m>
      <m>
        <tpls c="8">
          <tpl hier="1" item="6"/>
          <tpl hier="4" item="8"/>
          <tpl fld="3" item="42"/>
          <tpl fld="2" item="24"/>
          <tpl hier="9" item="1"/>
          <tpl hier="11" item="4"/>
          <tpl hier="12" item="7"/>
          <tpl fld="4" item="0"/>
        </tpls>
      </m>
      <m>
        <tpls c="8">
          <tpl hier="1" item="6"/>
          <tpl hier="4" item="8"/>
          <tpl fld="3" item="41"/>
          <tpl fld="2" item="24"/>
          <tpl hier="9" item="1"/>
          <tpl hier="11" item="4"/>
          <tpl hier="12" item="7"/>
          <tpl fld="4" item="0"/>
        </tpls>
      </m>
      <m>
        <tpls c="8">
          <tpl hier="1" item="6"/>
          <tpl hier="4" item="8"/>
          <tpl fld="3" item="32"/>
          <tpl fld="2" item="17"/>
          <tpl hier="9" item="1"/>
          <tpl hier="11" item="4"/>
          <tpl hier="12" item="7"/>
          <tpl fld="4" item="0"/>
        </tpls>
      </m>
      <m>
        <tpls c="8">
          <tpl hier="1" item="6"/>
          <tpl hier="4" item="8"/>
          <tpl fld="3" item="31"/>
          <tpl fld="2" item="17"/>
          <tpl hier="9" item="1"/>
          <tpl hier="11" item="4"/>
          <tpl hier="12" item="7"/>
          <tpl fld="4" item="0"/>
        </tpls>
      </m>
      <m>
        <tpls c="8">
          <tpl hier="1" item="6"/>
          <tpl hier="4" item="8"/>
          <tpl fld="3" item="30"/>
          <tpl fld="2" item="17"/>
          <tpl hier="9" item="1"/>
          <tpl hier="11" item="4"/>
          <tpl hier="12" item="7"/>
          <tpl fld="4" item="0"/>
        </tpls>
      </m>
      <m>
        <tpls c="8">
          <tpl hier="1" item="6"/>
          <tpl hier="4" item="8"/>
          <tpl fld="3" item="29"/>
          <tpl fld="2" item="17"/>
          <tpl hier="9" item="1"/>
          <tpl hier="11" item="4"/>
          <tpl hier="12" item="7"/>
          <tpl fld="4" item="0"/>
        </tpls>
      </m>
      <m>
        <tpls c="8">
          <tpl hier="1" item="6"/>
          <tpl hier="4" item="8"/>
          <tpl fld="3" item="16"/>
          <tpl fld="2" item="13"/>
          <tpl hier="9" item="1"/>
          <tpl hier="11" item="4"/>
          <tpl hier="12" item="7"/>
          <tpl fld="4" item="0"/>
        </tpls>
      </m>
      <m>
        <tpls c="8">
          <tpl hier="1" item="6"/>
          <tpl hier="4" item="8"/>
          <tpl fld="3" item="15"/>
          <tpl fld="2" item="13"/>
          <tpl hier="9" item="1"/>
          <tpl hier="11" item="4"/>
          <tpl hier="12" item="7"/>
          <tpl fld="4" item="0"/>
        </tpls>
      </m>
      <m>
        <tpls c="8">
          <tpl hier="1" item="6"/>
          <tpl hier="4" item="8"/>
          <tpl fld="3" item="14"/>
          <tpl fld="2" item="13"/>
          <tpl hier="9" item="1"/>
          <tpl hier="11" item="4"/>
          <tpl hier="12" item="7"/>
          <tpl fld="4" item="0"/>
        </tpls>
      </m>
      <m>
        <tpls c="8">
          <tpl hier="1" item="6"/>
          <tpl hier="4" item="8"/>
          <tpl fld="3" item="13"/>
          <tpl fld="2" item="13"/>
          <tpl hier="9" item="1"/>
          <tpl hier="11" item="4"/>
          <tpl hier="12" item="7"/>
          <tpl fld="4" item="0"/>
        </tpls>
      </m>
      <m>
        <tpls c="8">
          <tpl hier="1" item="6"/>
          <tpl hier="4" item="8"/>
          <tpl fld="3" item="4"/>
          <tpl fld="2" item="23"/>
          <tpl hier="9" item="1"/>
          <tpl hier="11" item="4"/>
          <tpl hier="12" item="7"/>
          <tpl fld="4" item="0"/>
        </tpls>
      </m>
      <m>
        <tpls c="8">
          <tpl hier="1" item="6"/>
          <tpl hier="4" item="8"/>
          <tpl fld="3" item="58"/>
          <tpl fld="2" item="23"/>
          <tpl hier="9" item="1"/>
          <tpl hier="11" item="4"/>
          <tpl hier="12" item="7"/>
          <tpl fld="4" item="0"/>
        </tpls>
      </m>
      <m>
        <tpls c="8">
          <tpl hier="1" item="6"/>
          <tpl hier="4" item="8"/>
          <tpl fld="3" item="2"/>
          <tpl fld="2" item="23"/>
          <tpl hier="9" item="1"/>
          <tpl hier="11" item="4"/>
          <tpl hier="12" item="7"/>
          <tpl fld="4" item="0"/>
        </tpls>
      </m>
      <m>
        <tpls c="8">
          <tpl hier="1" item="6"/>
          <tpl hier="4" item="8"/>
          <tpl fld="3" item="54"/>
          <tpl fld="2" item="30"/>
          <tpl hier="9" item="1"/>
          <tpl hier="11" item="4"/>
          <tpl hier="12" item="7"/>
          <tpl fld="4" item="0"/>
        </tpls>
      </m>
      <m>
        <tpls c="8">
          <tpl hier="1" item="6"/>
          <tpl hier="4" item="8"/>
          <tpl fld="3" item="53"/>
          <tpl fld="2" item="30"/>
          <tpl hier="9" item="1"/>
          <tpl hier="11" item="4"/>
          <tpl hier="12" item="7"/>
          <tpl fld="4" item="0"/>
        </tpls>
      </m>
      <m>
        <tpls c="8">
          <tpl hier="1" item="6"/>
          <tpl hier="4" item="8"/>
          <tpl fld="3" item="49"/>
          <tpl fld="2" item="30"/>
          <tpl hier="9" item="1"/>
          <tpl hier="11" item="4"/>
          <tpl hier="12" item="7"/>
          <tpl fld="4" item="0"/>
        </tpls>
      </m>
      <m>
        <tpls c="8">
          <tpl hier="1" item="6"/>
          <tpl hier="4" item="8"/>
          <tpl fld="3" item="18"/>
          <tpl fld="2" item="45"/>
          <tpl hier="9" item="1"/>
          <tpl hier="11" item="4"/>
          <tpl hier="12" item="7"/>
          <tpl fld="4" item="0"/>
        </tpls>
      </m>
      <m>
        <tpls c="8">
          <tpl hier="1" item="6"/>
          <tpl hier="4" item="8"/>
          <tpl fld="3" item="7"/>
          <tpl fld="2" item="45"/>
          <tpl hier="9" item="1"/>
          <tpl hier="11" item="4"/>
          <tpl hier="12" item="7"/>
          <tpl fld="4" item="0"/>
        </tpls>
      </m>
      <m>
        <tpls c="8">
          <tpl hier="1" item="6"/>
          <tpl hier="4" item="8"/>
          <tpl fld="3" item="38"/>
          <tpl fld="2" item="45"/>
          <tpl hier="9" item="1"/>
          <tpl hier="11" item="4"/>
          <tpl hier="12" item="7"/>
          <tpl fld="4" item="0"/>
        </tpls>
      </m>
      <m>
        <tpls c="8">
          <tpl hier="1" item="6"/>
          <tpl hier="4" item="8"/>
          <tpl fld="3" item="32"/>
          <tpl fld="2" item="25"/>
          <tpl hier="9" item="1"/>
          <tpl hier="11" item="4"/>
          <tpl hier="12" item="7"/>
          <tpl fld="4" item="0"/>
        </tpls>
      </m>
      <m>
        <tpls c="8">
          <tpl hier="1" item="6"/>
          <tpl hier="4" item="8"/>
          <tpl fld="3" item="15"/>
          <tpl fld="2" item="25"/>
          <tpl hier="9" item="1"/>
          <tpl hier="11" item="4"/>
          <tpl hier="12" item="7"/>
          <tpl fld="4" item="0"/>
        </tpls>
      </m>
      <m>
        <tpls c="8">
          <tpl hier="1" item="6"/>
          <tpl hier="4" item="8"/>
          <tpl fld="3" item="1"/>
          <tpl fld="2" item="25"/>
          <tpl hier="9" item="1"/>
          <tpl hier="11" item="4"/>
          <tpl hier="12" item="7"/>
          <tpl fld="4" item="0"/>
        </tpls>
      </m>
      <m>
        <tpls c="8">
          <tpl hier="1" item="6"/>
          <tpl hier="4" item="8"/>
          <tpl fld="3" item="34"/>
          <tpl fld="2" item="38"/>
          <tpl hier="9" item="1"/>
          <tpl hier="11" item="4"/>
          <tpl hier="12" item="7"/>
          <tpl fld="4" item="0"/>
        </tpls>
      </m>
      <m>
        <tpls c="8">
          <tpl hier="1" item="6"/>
          <tpl hier="4" item="8"/>
          <tpl fld="3" item="22"/>
          <tpl fld="2" item="38"/>
          <tpl hier="9" item="1"/>
          <tpl hier="11" item="4"/>
          <tpl hier="12" item="7"/>
          <tpl fld="4" item="0"/>
        </tpls>
      </m>
      <m>
        <tpls c="8">
          <tpl hier="1" item="6"/>
          <tpl hier="4" item="8"/>
          <tpl fld="3" item="6"/>
          <tpl fld="2" item="38"/>
          <tpl hier="9" item="1"/>
          <tpl hier="11" item="4"/>
          <tpl hier="12" item="7"/>
          <tpl fld="4" item="0"/>
        </tpls>
      </m>
      <m>
        <tpls c="8">
          <tpl hier="1" item="6"/>
          <tpl hier="4" item="8"/>
          <tpl fld="3" item="48"/>
          <tpl fld="2" item="16"/>
          <tpl hier="9" item="1"/>
          <tpl hier="11" item="4"/>
          <tpl hier="12" item="7"/>
          <tpl fld="4" item="0"/>
        </tpls>
      </m>
      <m>
        <tpls c="8">
          <tpl hier="1" item="6"/>
          <tpl hier="4" item="8"/>
          <tpl fld="3" item="31"/>
          <tpl fld="2" item="16"/>
          <tpl hier="9" item="1"/>
          <tpl hier="11" item="4"/>
          <tpl hier="12" item="7"/>
          <tpl fld="4" item="0"/>
        </tpls>
      </m>
      <m>
        <tpls c="8">
          <tpl hier="1" item="6"/>
          <tpl hier="4" item="8"/>
          <tpl fld="3" item="11"/>
          <tpl fld="2" item="16"/>
          <tpl hier="9" item="1"/>
          <tpl hier="11" item="4"/>
          <tpl hier="12" item="7"/>
          <tpl fld="4" item="0"/>
        </tpls>
      </m>
      <m>
        <tpls c="8">
          <tpl hier="1" item="6"/>
          <tpl hier="4" item="8"/>
          <tpl fld="3" item="39"/>
          <tpl fld="2" item="10"/>
          <tpl hier="9" item="1"/>
          <tpl hier="11" item="4"/>
          <tpl hier="12" item="7"/>
          <tpl fld="4" item="0"/>
        </tpls>
      </m>
      <m>
        <tpls c="8">
          <tpl hier="1" item="6"/>
          <tpl hier="4" item="8"/>
          <tpl fld="3" item="24"/>
          <tpl fld="2" item="10"/>
          <tpl hier="9" item="1"/>
          <tpl hier="11" item="4"/>
          <tpl hier="12" item="7"/>
          <tpl fld="4" item="0"/>
        </tpls>
      </m>
      <m>
        <tpls c="8">
          <tpl hier="1" item="6"/>
          <tpl hier="4" item="8"/>
          <tpl fld="3" item="46"/>
          <tpl fld="2" item="12"/>
          <tpl hier="9" item="1"/>
          <tpl hier="11" item="4"/>
          <tpl hier="12" item="7"/>
          <tpl fld="4" item="0"/>
        </tpls>
      </m>
      <m>
        <tpls c="8">
          <tpl hier="1" item="6"/>
          <tpl hier="4" item="8"/>
          <tpl fld="3" item="24"/>
          <tpl fld="2" item="12"/>
          <tpl hier="9" item="1"/>
          <tpl hier="11" item="4"/>
          <tpl hier="12" item="7"/>
          <tpl fld="4" item="0"/>
        </tpls>
      </m>
      <m>
        <tpls c="8">
          <tpl hier="1" item="6"/>
          <tpl hier="4" item="8"/>
          <tpl fld="3" item="35"/>
          <tpl fld="2" item="18"/>
          <tpl hier="9" item="1"/>
          <tpl hier="11" item="4"/>
          <tpl hier="12" item="7"/>
          <tpl fld="4" item="0"/>
        </tpls>
      </m>
      <m>
        <tpls c="8">
          <tpl hier="1" item="6"/>
          <tpl hier="4" item="8"/>
          <tpl fld="3" item="36"/>
          <tpl fld="2" item="18"/>
          <tpl hier="9" item="1"/>
          <tpl hier="11" item="4"/>
          <tpl hier="12" item="7"/>
          <tpl fld="4" item="0"/>
        </tpls>
      </m>
      <m>
        <tpls c="8">
          <tpl hier="1" item="6"/>
          <tpl hier="4" item="8"/>
          <tpl fld="3" item="11"/>
          <tpl fld="2" item="18"/>
          <tpl hier="9" item="1"/>
          <tpl hier="11" item="4"/>
          <tpl hier="12" item="7"/>
          <tpl fld="4" item="0"/>
        </tpls>
      </m>
      <m>
        <tpls c="8">
          <tpl hier="1" item="6"/>
          <tpl hier="4" item="8"/>
          <tpl fld="3" item="34"/>
          <tpl fld="2" item="20"/>
          <tpl hier="9" item="1"/>
          <tpl hier="11" item="4"/>
          <tpl hier="12" item="7"/>
          <tpl fld="4" item="0"/>
        </tpls>
      </m>
      <m>
        <tpls c="8">
          <tpl hier="1" item="6"/>
          <tpl hier="4" item="8"/>
          <tpl fld="3" item="7"/>
          <tpl fld="2" item="20"/>
          <tpl hier="9" item="1"/>
          <tpl hier="11" item="4"/>
          <tpl hier="12" item="7"/>
          <tpl fld="4" item="0"/>
        </tpls>
      </m>
      <m>
        <tpls c="8">
          <tpl hier="1" item="6"/>
          <tpl hier="4" item="8"/>
          <tpl fld="3" item="19"/>
          <tpl fld="2" item="20"/>
          <tpl hier="9" item="1"/>
          <tpl hier="11" item="4"/>
          <tpl hier="12" item="7"/>
          <tpl fld="4" item="0"/>
        </tpls>
      </m>
      <m>
        <tpls c="8">
          <tpl hier="1" item="6"/>
          <tpl hier="4" item="8"/>
          <tpl fld="3" item="20"/>
          <tpl fld="2" item="32"/>
          <tpl hier="9" item="1"/>
          <tpl hier="11" item="4"/>
          <tpl hier="12" item="7"/>
          <tpl fld="4" item="0"/>
        </tpls>
      </m>
      <m>
        <tpls c="8">
          <tpl hier="1" item="6"/>
          <tpl hier="4" item="8"/>
          <tpl fld="3" item="38"/>
          <tpl fld="2" item="32"/>
          <tpl hier="9" item="1"/>
          <tpl hier="11" item="4"/>
          <tpl hier="12" item="7"/>
          <tpl fld="4" item="0"/>
        </tpls>
      </m>
      <m>
        <tpls c="8">
          <tpl hier="1" item="6"/>
          <tpl hier="4" item="8"/>
          <tpl fld="3" item="40"/>
          <tpl fld="2" item="9"/>
          <tpl hier="9" item="1"/>
          <tpl hier="11" item="4"/>
          <tpl hier="12" item="7"/>
          <tpl fld="4" item="0"/>
        </tpls>
      </m>
      <m>
        <tpls c="8">
          <tpl hier="1" item="6"/>
          <tpl hier="4" item="8"/>
          <tpl fld="3" item="52"/>
          <tpl fld="2" item="9"/>
          <tpl hier="9" item="1"/>
          <tpl hier="11" item="4"/>
          <tpl hier="12" item="7"/>
          <tpl fld="4" item="0"/>
        </tpls>
      </m>
      <m>
        <tpls c="8">
          <tpl hier="1" item="6"/>
          <tpl hier="4" item="8"/>
          <tpl fld="3" item="25"/>
          <tpl fld="2" item="11"/>
          <tpl hier="9" item="1"/>
          <tpl hier="11" item="4"/>
          <tpl hier="12" item="7"/>
          <tpl fld="4" item="0"/>
        </tpls>
      </m>
      <m>
        <tpls c="8">
          <tpl hier="1" item="6"/>
          <tpl hier="4" item="8"/>
          <tpl fld="3" item="5"/>
          <tpl fld="2" item="11"/>
          <tpl hier="9" item="1"/>
          <tpl hier="11" item="4"/>
          <tpl hier="12" item="7"/>
          <tpl fld="4" item="0"/>
        </tpls>
      </m>
      <m>
        <tpls c="8">
          <tpl hier="1" item="6"/>
          <tpl hier="4" item="8"/>
          <tpl fld="3" item="11"/>
          <tpl fld="2" item="15"/>
          <tpl hier="9" item="1"/>
          <tpl hier="11" item="4"/>
          <tpl hier="12" item="7"/>
          <tpl fld="4" item="0"/>
        </tpls>
      </m>
      <m>
        <tpls c="8">
          <tpl hier="1" item="6"/>
          <tpl hier="4" item="8"/>
          <tpl fld="3" item="53"/>
          <tpl fld="2" item="19"/>
          <tpl hier="9" item="1"/>
          <tpl hier="11" item="4"/>
          <tpl hier="12" item="7"/>
          <tpl fld="4" item="0"/>
        </tpls>
      </m>
      <m>
        <tpls c="8">
          <tpl hier="1" item="6"/>
          <tpl hier="4" item="8"/>
          <tpl fld="3" item="19"/>
          <tpl fld="2" item="2"/>
          <tpl hier="9" item="1"/>
          <tpl hier="11" item="4"/>
          <tpl hier="12" item="7"/>
          <tpl fld="4" item="0"/>
        </tpls>
      </m>
      <m>
        <tpls c="8">
          <tpl hier="1" item="6"/>
          <tpl hier="4" item="8"/>
          <tpl fld="3" item="14"/>
          <tpl fld="2" item="8"/>
          <tpl hier="9" item="1"/>
          <tpl hier="11" item="4"/>
          <tpl hier="12" item="7"/>
          <tpl fld="4" item="0"/>
        </tpls>
      </m>
      <m>
        <tpls c="8">
          <tpl hier="1" item="6"/>
          <tpl hier="4" item="8"/>
          <tpl fld="3" item="3"/>
          <tpl fld="2" item="3"/>
          <tpl hier="9" item="1"/>
          <tpl hier="11" item="4"/>
          <tpl hier="12" item="7"/>
          <tpl fld="4" item="0"/>
        </tpls>
      </m>
      <m>
        <tpls c="8">
          <tpl hier="1" item="6"/>
          <tpl hier="4" item="8"/>
          <tpl fld="3" item="54"/>
          <tpl fld="1" item="0"/>
          <tpl hier="9" item="1"/>
          <tpl hier="11" item="4"/>
          <tpl hier="12" item="7"/>
          <tpl fld="4" item="0"/>
        </tpls>
      </m>
      <m>
        <tpls c="8">
          <tpl hier="1" item="6"/>
          <tpl hier="4" item="8"/>
          <tpl fld="3" item="31"/>
          <tpl fld="2" item="43"/>
          <tpl hier="9" item="1"/>
          <tpl hier="11" item="4"/>
          <tpl hier="12" item="7"/>
          <tpl fld="4" item="0"/>
        </tpls>
      </m>
      <m>
        <tpls c="8">
          <tpl hier="1" item="6"/>
          <tpl hier="4" item="8"/>
          <tpl fld="3" item="30"/>
          <tpl fld="2" item="43"/>
          <tpl hier="9" item="1"/>
          <tpl hier="11" item="4"/>
          <tpl hier="12" item="7"/>
          <tpl fld="4" item="0"/>
        </tpls>
      </m>
      <m>
        <tpls c="8">
          <tpl hier="1" item="6"/>
          <tpl hier="4" item="8"/>
          <tpl fld="3" item="29"/>
          <tpl fld="2" item="43"/>
          <tpl hier="9" item="1"/>
          <tpl hier="11" item="4"/>
          <tpl hier="12" item="7"/>
          <tpl fld="4" item="0"/>
        </tpls>
      </m>
      <m>
        <tpls c="8">
          <tpl hier="1" item="6"/>
          <tpl hier="4" item="8"/>
          <tpl fld="3" item="16"/>
          <tpl fld="2" item="22"/>
          <tpl hier="9" item="1"/>
          <tpl hier="11" item="4"/>
          <tpl hier="12" item="7"/>
          <tpl fld="4" item="0"/>
        </tpls>
      </m>
      <m>
        <tpls c="8">
          <tpl hier="1" item="6"/>
          <tpl hier="4" item="8"/>
          <tpl fld="3" item="15"/>
          <tpl fld="2" item="22"/>
          <tpl hier="9" item="1"/>
          <tpl hier="11" item="4"/>
          <tpl hier="12" item="7"/>
          <tpl fld="4" item="0"/>
        </tpls>
      </m>
      <m>
        <tpls c="8">
          <tpl hier="1" item="6"/>
          <tpl hier="4" item="8"/>
          <tpl fld="3" item="14"/>
          <tpl fld="2" item="22"/>
          <tpl hier="9" item="1"/>
          <tpl hier="11" item="4"/>
          <tpl hier="12" item="7"/>
          <tpl fld="4" item="0"/>
        </tpls>
      </m>
      <m>
        <tpls c="8">
          <tpl hier="1" item="6"/>
          <tpl hier="4" item="8"/>
          <tpl fld="3" item="13"/>
          <tpl fld="2" item="22"/>
          <tpl hier="9" item="1"/>
          <tpl hier="11" item="4"/>
          <tpl hier="12" item="7"/>
          <tpl fld="4" item="0"/>
        </tpls>
      </m>
      <m>
        <tpls c="8">
          <tpl hier="1" item="6"/>
          <tpl hier="4" item="8"/>
          <tpl fld="3" item="4"/>
          <tpl fld="2" item="21"/>
          <tpl hier="9" item="1"/>
          <tpl hier="11" item="4"/>
          <tpl hier="12" item="7"/>
          <tpl fld="4" item="0"/>
        </tpls>
      </m>
      <m>
        <tpls c="8">
          <tpl hier="1" item="6"/>
          <tpl hier="4" item="8"/>
          <tpl fld="3" item="58"/>
          <tpl fld="2" item="21"/>
          <tpl hier="9" item="1"/>
          <tpl hier="11" item="4"/>
          <tpl hier="12" item="7"/>
          <tpl fld="4" item="0"/>
        </tpls>
      </m>
      <m>
        <tpls c="8">
          <tpl hier="1" item="6"/>
          <tpl hier="4" item="8"/>
          <tpl fld="3" item="2"/>
          <tpl fld="2" item="21"/>
          <tpl hier="9" item="1"/>
          <tpl hier="11" item="4"/>
          <tpl hier="12" item="7"/>
          <tpl fld="4" item="0"/>
        </tpls>
      </m>
      <m>
        <tpls c="8">
          <tpl hier="1" item="6"/>
          <tpl hier="4" item="8"/>
          <tpl fld="3" item="54"/>
          <tpl fld="2" item="41"/>
          <tpl hier="9" item="1"/>
          <tpl hier="11" item="4"/>
          <tpl hier="12" item="7"/>
          <tpl fld="4" item="0"/>
        </tpls>
      </m>
      <m>
        <tpls c="8">
          <tpl hier="1" item="6"/>
          <tpl hier="4" item="8"/>
          <tpl fld="3" item="53"/>
          <tpl fld="2" item="41"/>
          <tpl hier="9" item="1"/>
          <tpl hier="11" item="4"/>
          <tpl hier="12" item="7"/>
          <tpl fld="4" item="0"/>
        </tpls>
      </m>
      <m>
        <tpls c="8">
          <tpl hier="1" item="6"/>
          <tpl hier="4" item="8"/>
          <tpl fld="3" item="52"/>
          <tpl fld="2" item="41"/>
          <tpl hier="9" item="1"/>
          <tpl hier="11" item="4"/>
          <tpl hier="12" item="7"/>
          <tpl fld="4" item="0"/>
        </tpls>
      </m>
      <m>
        <tpls c="8">
          <tpl hier="1" item="6"/>
          <tpl hier="4" item="8"/>
          <tpl fld="3" item="48"/>
          <tpl fld="2" item="39"/>
          <tpl hier="9" item="1"/>
          <tpl hier="11" item="4"/>
          <tpl hier="12" item="7"/>
          <tpl fld="4" item="0"/>
        </tpls>
      </m>
      <m>
        <tpls c="8">
          <tpl hier="1" item="6"/>
          <tpl hier="4" item="8"/>
          <tpl fld="3" item="46"/>
          <tpl fld="2" item="39"/>
          <tpl hier="9" item="1"/>
          <tpl hier="11" item="4"/>
          <tpl hier="12" item="7"/>
          <tpl fld="4" item="0"/>
        </tpls>
      </m>
      <m>
        <tpls c="8">
          <tpl hier="1" item="6"/>
          <tpl hier="4" item="8"/>
          <tpl fld="3" item="45"/>
          <tpl fld="2" item="39"/>
          <tpl hier="9" item="1"/>
          <tpl hier="11" item="4"/>
          <tpl hier="12" item="7"/>
          <tpl fld="4" item="0"/>
        </tpls>
      </m>
      <m>
        <tpls c="8">
          <tpl hier="1" item="6"/>
          <tpl hier="4" item="8"/>
          <tpl fld="3" item="47"/>
          <tpl fld="2" item="39"/>
          <tpl hier="9" item="1"/>
          <tpl hier="11" item="4"/>
          <tpl hier="12" item="7"/>
          <tpl fld="4" item="0"/>
        </tpls>
      </m>
      <m>
        <tpls c="8">
          <tpl hier="1" item="6"/>
          <tpl hier="4" item="8"/>
          <tpl fld="3" item="34"/>
          <tpl fld="2" item="14"/>
          <tpl hier="9" item="1"/>
          <tpl hier="11" item="4"/>
          <tpl hier="12" item="7"/>
          <tpl fld="4" item="0"/>
        </tpls>
      </m>
      <m>
        <tpls c="8">
          <tpl hier="1" item="6"/>
          <tpl hier="4" item="8"/>
          <tpl fld="3" item="36"/>
          <tpl fld="2" item="14"/>
          <tpl hier="9" item="1"/>
          <tpl hier="11" item="4"/>
          <tpl hier="12" item="7"/>
          <tpl fld="4" item="0"/>
        </tpls>
      </m>
      <m>
        <tpls c="8">
          <tpl hier="1" item="6"/>
          <tpl hier="4" item="8"/>
          <tpl fld="3" item="27"/>
          <tpl fld="2" item="14"/>
          <tpl hier="9" item="1"/>
          <tpl hier="11" item="4"/>
          <tpl hier="12" item="7"/>
          <tpl fld="4" item="0"/>
        </tpls>
      </m>
      <m>
        <tpls c="8">
          <tpl hier="1" item="6"/>
          <tpl hier="4" item="8"/>
          <tpl fld="3" item="33"/>
          <tpl fld="2" item="14"/>
          <tpl hier="9" item="1"/>
          <tpl hier="11" item="4"/>
          <tpl hier="12" item="7"/>
          <tpl fld="4" item="0"/>
        </tpls>
      </m>
      <m>
        <tpls c="8">
          <tpl hier="1" item="6"/>
          <tpl hier="4" item="8"/>
          <tpl fld="3" item="18"/>
          <tpl fld="2" item="31"/>
          <tpl hier="9" item="1"/>
          <tpl hier="11" item="4"/>
          <tpl hier="12" item="7"/>
          <tpl fld="4" item="0"/>
        </tpls>
      </m>
      <m>
        <tpls c="8">
          <tpl hier="1" item="6"/>
          <tpl hier="4" item="8"/>
          <tpl fld="3" item="22"/>
          <tpl fld="2" item="31"/>
          <tpl hier="9" item="1"/>
          <tpl hier="11" item="4"/>
          <tpl hier="12" item="7"/>
          <tpl fld="4" item="0"/>
        </tpls>
      </m>
      <m>
        <tpls c="8">
          <tpl hier="1" item="6"/>
          <tpl hier="4" item="8"/>
          <tpl fld="3" item="17"/>
          <tpl fld="2" item="31"/>
          <tpl hier="9" item="1"/>
          <tpl hier="11" item="4"/>
          <tpl hier="12" item="7"/>
          <tpl fld="4" item="0"/>
        </tpls>
      </m>
      <m>
        <tpls c="8">
          <tpl hier="1" item="6"/>
          <tpl hier="4" item="8"/>
          <tpl fld="3" item="21"/>
          <tpl fld="2" item="31"/>
          <tpl hier="9" item="1"/>
          <tpl hier="11" item="4"/>
          <tpl hier="12" item="7"/>
          <tpl fld="4" item="0"/>
        </tpls>
      </m>
      <m>
        <tpls c="8">
          <tpl hier="1" item="6"/>
          <tpl hier="4" item="8"/>
          <tpl fld="3" item="8"/>
          <tpl fld="2" item="29"/>
          <tpl hier="9" item="1"/>
          <tpl hier="11" item="4"/>
          <tpl hier="12" item="7"/>
          <tpl fld="4" item="0"/>
        </tpls>
      </m>
      <m>
        <tpls c="8">
          <tpl hier="1" item="6"/>
          <tpl hier="4" item="8"/>
          <tpl fld="3" item="7"/>
          <tpl fld="2" item="29"/>
          <tpl hier="9" item="1"/>
          <tpl hier="11" item="4"/>
          <tpl hier="12" item="7"/>
          <tpl fld="4" item="0"/>
        </tpls>
      </m>
      <m>
        <tpls c="8">
          <tpl hier="1" item="6"/>
          <tpl hier="4" item="8"/>
          <tpl fld="3" item="6"/>
          <tpl fld="2" item="29"/>
          <tpl hier="9" item="1"/>
          <tpl hier="11" item="4"/>
          <tpl hier="12" item="7"/>
          <tpl fld="4" item="0"/>
        </tpls>
      </m>
      <m>
        <tpls c="8">
          <tpl hier="1" item="6"/>
          <tpl hier="4" item="8"/>
          <tpl fld="3" item="5"/>
          <tpl fld="2" item="29"/>
          <tpl hier="9" item="1"/>
          <tpl hier="11" item="4"/>
          <tpl hier="12" item="7"/>
          <tpl fld="4" item="0"/>
        </tpls>
      </m>
      <m>
        <tpls c="8">
          <tpl hier="1" item="6"/>
          <tpl hier="4" item="8"/>
          <tpl fld="3" item="56"/>
          <tpl fld="2" item="27"/>
          <tpl hier="9" item="1"/>
          <tpl hier="11" item="4"/>
          <tpl hier="12" item="7"/>
          <tpl fld="4" item="0"/>
        </tpls>
      </m>
      <m>
        <tpls c="8">
          <tpl hier="1" item="6"/>
          <tpl hier="4" item="8"/>
          <tpl fld="3" item="0"/>
          <tpl fld="2" item="27"/>
          <tpl hier="9" item="1"/>
          <tpl hier="11" item="4"/>
          <tpl hier="12" item="7"/>
          <tpl fld="4" item="0"/>
        </tpls>
      </m>
      <m>
        <tpls c="8">
          <tpl hier="1" item="6"/>
          <tpl hier="4" item="8"/>
          <tpl fld="3" item="55"/>
          <tpl fld="2" item="27"/>
          <tpl hier="9" item="1"/>
          <tpl hier="11" item="4"/>
          <tpl hier="12" item="7"/>
          <tpl fld="4" item="0"/>
        </tpls>
      </m>
      <m>
        <tpls c="8">
          <tpl hier="1" item="6"/>
          <tpl hier="4" item="8"/>
          <tpl fld="3" item="35"/>
          <tpl fld="2" item="26"/>
          <tpl hier="9" item="1"/>
          <tpl hier="11" item="4"/>
          <tpl hier="12" item="7"/>
          <tpl fld="4" item="0"/>
        </tpls>
      </m>
      <m>
        <tpls c="8">
          <tpl hier="1" item="6"/>
          <tpl hier="4" item="8"/>
          <tpl fld="3" item="40"/>
          <tpl fld="2" item="26"/>
          <tpl hier="9" item="1"/>
          <tpl hier="11" item="4"/>
          <tpl hier="12" item="7"/>
          <tpl fld="4" item="0"/>
        </tpls>
      </m>
      <m>
        <tpls c="8">
          <tpl hier="1" item="6"/>
          <tpl hier="4" item="8"/>
          <tpl fld="3" item="50"/>
          <tpl fld="2" item="26"/>
          <tpl hier="9" item="1"/>
          <tpl hier="11" item="4"/>
          <tpl hier="12" item="7"/>
          <tpl fld="4" item="0"/>
        </tpls>
      </m>
      <m>
        <tpls c="8">
          <tpl hier="1" item="6"/>
          <tpl hier="4" item="8"/>
          <tpl fld="3" item="49"/>
          <tpl fld="2" item="26"/>
          <tpl hier="9" item="1"/>
          <tpl hier="11" item="4"/>
          <tpl hier="12" item="7"/>
          <tpl fld="4" item="0"/>
        </tpls>
      </m>
      <m>
        <tpls c="8">
          <tpl hier="1" item="6"/>
          <tpl hier="4" item="8"/>
          <tpl fld="3" item="37"/>
          <tpl fld="2" item="24"/>
          <tpl hier="9" item="1"/>
          <tpl hier="11" item="4"/>
          <tpl hier="12" item="7"/>
          <tpl fld="4" item="0"/>
        </tpls>
      </m>
      <m>
        <tpls c="8">
          <tpl hier="1" item="6"/>
          <tpl hier="4" item="8"/>
          <tpl fld="3" item="39"/>
          <tpl fld="2" item="24"/>
          <tpl hier="9" item="1"/>
          <tpl hier="11" item="4"/>
          <tpl hier="12" item="7"/>
          <tpl fld="4" item="0"/>
        </tpls>
      </m>
      <m>
        <tpls c="8">
          <tpl hier="1" item="6"/>
          <tpl hier="4" item="8"/>
          <tpl fld="3" item="28"/>
          <tpl fld="2" item="24"/>
          <tpl hier="9" item="1"/>
          <tpl hier="11" item="4"/>
          <tpl hier="12" item="7"/>
          <tpl fld="4" item="0"/>
        </tpls>
      </m>
      <m>
        <tpls c="8">
          <tpl hier="1" item="6"/>
          <tpl hier="4" item="8"/>
          <tpl fld="3" item="19"/>
          <tpl fld="2" item="24"/>
          <tpl hier="9" item="1"/>
          <tpl hier="11" item="4"/>
          <tpl hier="12" item="7"/>
          <tpl fld="4" item="0"/>
        </tpls>
      </m>
      <m>
        <tpls c="8">
          <tpl hier="1" item="6"/>
          <tpl hier="4" item="8"/>
          <tpl fld="3" item="26"/>
          <tpl fld="2" item="17"/>
          <tpl hier="9" item="1"/>
          <tpl hier="11" item="4"/>
          <tpl hier="12" item="7"/>
          <tpl fld="4" item="0"/>
        </tpls>
      </m>
      <m>
        <tpls c="8">
          <tpl hier="1" item="6"/>
          <tpl hier="4" item="8"/>
          <tpl fld="3" item="25"/>
          <tpl fld="2" item="17"/>
          <tpl hier="9" item="1"/>
          <tpl hier="11" item="4"/>
          <tpl hier="12" item="7"/>
          <tpl fld="4" item="0"/>
        </tpls>
      </m>
      <m>
        <tpls c="8">
          <tpl hier="1" item="6"/>
          <tpl hier="4" item="8"/>
          <tpl fld="3" item="24"/>
          <tpl fld="2" item="17"/>
          <tpl hier="9" item="1"/>
          <tpl hier="11" item="4"/>
          <tpl hier="12" item="7"/>
          <tpl fld="4" item="0"/>
        </tpls>
      </m>
      <m>
        <tpls c="8">
          <tpl hier="1" item="6"/>
          <tpl hier="4" item="8"/>
          <tpl fld="3" item="23"/>
          <tpl fld="2" item="17"/>
          <tpl hier="9" item="1"/>
          <tpl hier="11" item="4"/>
          <tpl hier="12" item="7"/>
          <tpl fld="4" item="0"/>
        </tpls>
      </m>
      <m>
        <tpls c="8">
          <tpl hier="1" item="6"/>
          <tpl hier="4" item="8"/>
          <tpl fld="3" item="10"/>
          <tpl fld="2" item="13"/>
          <tpl hier="9" item="1"/>
          <tpl hier="11" item="4"/>
          <tpl hier="12" item="7"/>
          <tpl fld="4" item="0"/>
        </tpls>
      </m>
      <m>
        <tpls c="8">
          <tpl hier="1" item="6"/>
          <tpl hier="4" item="8"/>
          <tpl fld="3" item="12"/>
          <tpl fld="2" item="13"/>
          <tpl hier="9" item="1"/>
          <tpl hier="11" item="4"/>
          <tpl hier="12" item="7"/>
          <tpl fld="4" item="0"/>
        </tpls>
      </m>
      <m>
        <tpls c="8">
          <tpl hier="1" item="6"/>
          <tpl hier="4" item="8"/>
          <tpl fld="3" item="11"/>
          <tpl fld="2" item="13"/>
          <tpl hier="9" item="1"/>
          <tpl hier="11" item="4"/>
          <tpl hier="12" item="7"/>
          <tpl fld="4" item="0"/>
        </tpls>
      </m>
      <m>
        <tpls c="8">
          <tpl hier="1" item="6"/>
          <tpl hier="4" item="8"/>
          <tpl fld="3" item="9"/>
          <tpl fld="2" item="13"/>
          <tpl hier="9" item="1"/>
          <tpl hier="11" item="4"/>
          <tpl hier="12" item="7"/>
          <tpl fld="4" item="0"/>
        </tpls>
      </m>
      <m>
        <tpls c="8">
          <tpl hier="1" item="6"/>
          <tpl hier="4" item="8"/>
          <tpl fld="3" item="57"/>
          <tpl fld="2" item="23"/>
          <tpl hier="9" item="1"/>
          <tpl hier="11" item="4"/>
          <tpl hier="12" item="7"/>
          <tpl fld="4" item="0"/>
        </tpls>
      </m>
      <m>
        <tpls c="8">
          <tpl hier="1" item="6"/>
          <tpl hier="4" item="8"/>
          <tpl fld="3" item="3"/>
          <tpl fld="2" item="23"/>
          <tpl hier="9" item="1"/>
          <tpl hier="11" item="4"/>
          <tpl hier="12" item="7"/>
          <tpl fld="4" item="0"/>
        </tpls>
      </m>
      <m>
        <tpls c="8">
          <tpl hier="1" item="6"/>
          <tpl hier="4" item="8"/>
          <tpl fld="3" item="1"/>
          <tpl fld="2" item="23"/>
          <tpl hier="9" item="1"/>
          <tpl hier="11" item="4"/>
          <tpl hier="12" item="7"/>
          <tpl fld="4" item="0"/>
        </tpls>
      </m>
      <m>
        <tpls c="8">
          <tpl hier="1" item="6"/>
          <tpl hier="4" item="8"/>
          <tpl fld="3" item="20"/>
          <tpl fld="2" item="30"/>
          <tpl hier="9" item="1"/>
          <tpl hier="11" item="4"/>
          <tpl hier="12" item="7"/>
          <tpl fld="4" item="0"/>
        </tpls>
      </m>
      <m>
        <tpls c="8">
          <tpl hier="1" item="6"/>
          <tpl hier="4" item="8"/>
          <tpl fld="3" item="51"/>
          <tpl fld="2" item="30"/>
          <tpl hier="9" item="1"/>
          <tpl hier="11" item="4"/>
          <tpl hier="12" item="7"/>
          <tpl fld="4" item="0"/>
        </tpls>
      </m>
      <m>
        <tpls c="8">
          <tpl hier="1" item="6"/>
          <tpl hier="4" item="8"/>
          <tpl fld="3" item="47"/>
          <tpl fld="2" item="30"/>
          <tpl hier="9" item="1"/>
          <tpl hier="11" item="4"/>
          <tpl hier="12" item="7"/>
          <tpl fld="4" item="0"/>
        </tpls>
      </m>
      <m>
        <tpls c="8">
          <tpl hier="1" item="6"/>
          <tpl hier="4" item="8"/>
          <tpl fld="3" item="16"/>
          <tpl fld="2" item="45"/>
          <tpl hier="9" item="1"/>
          <tpl hier="11" item="4"/>
          <tpl hier="12" item="7"/>
          <tpl fld="4" item="0"/>
        </tpls>
      </m>
      <m>
        <tpls c="8">
          <tpl hier="1" item="6"/>
          <tpl hier="4" item="8"/>
          <tpl fld="3" item="3"/>
          <tpl fld="2" item="45"/>
          <tpl hier="9" item="1"/>
          <tpl hier="11" item="4"/>
          <tpl hier="12" item="7"/>
          <tpl fld="4" item="0"/>
        </tpls>
      </m>
      <m>
        <tpls c="8">
          <tpl hier="1" item="6"/>
          <tpl hier="4" item="8"/>
          <tpl fld="3" item="49"/>
          <tpl fld="2" item="45"/>
          <tpl hier="9" item="1"/>
          <tpl hier="11" item="4"/>
          <tpl hier="12" item="7"/>
          <tpl fld="4" item="0"/>
        </tpls>
      </m>
      <m>
        <tpls c="8">
          <tpl hier="1" item="6"/>
          <tpl hier="4" item="8"/>
          <tpl fld="3" item="26"/>
          <tpl fld="2" item="25"/>
          <tpl hier="9" item="1"/>
          <tpl hier="11" item="4"/>
          <tpl hier="12" item="7"/>
          <tpl fld="4" item="0"/>
        </tpls>
      </m>
      <m>
        <tpls c="8">
          <tpl hier="1" item="6"/>
          <tpl hier="4" item="8"/>
          <tpl fld="3" item="7"/>
          <tpl fld="2" item="25"/>
          <tpl hier="9" item="1"/>
          <tpl hier="11" item="4"/>
          <tpl hier="12" item="7"/>
          <tpl fld="4" item="0"/>
        </tpls>
      </m>
      <m>
        <tpls c="8">
          <tpl hier="1" item="6"/>
          <tpl hier="4" item="8"/>
          <tpl fld="3" item="55"/>
          <tpl fld="2" item="25"/>
          <tpl hier="9" item="1"/>
          <tpl hier="11" item="4"/>
          <tpl hier="12" item="7"/>
          <tpl fld="4" item="0"/>
        </tpls>
      </m>
      <m>
        <tpls c="8">
          <tpl hier="1" item="6"/>
          <tpl hier="4" item="8"/>
          <tpl fld="3" item="32"/>
          <tpl fld="2" item="38"/>
          <tpl hier="9" item="1"/>
          <tpl hier="11" item="4"/>
          <tpl hier="12" item="7"/>
          <tpl fld="4" item="0"/>
        </tpls>
      </m>
      <m>
        <tpls c="8">
          <tpl hier="1" item="6"/>
          <tpl hier="4" item="8"/>
          <tpl fld="3" item="15"/>
          <tpl fld="2" item="38"/>
          <tpl hier="9" item="1"/>
          <tpl hier="11" item="4"/>
          <tpl hier="12" item="7"/>
          <tpl fld="4" item="0"/>
        </tpls>
      </m>
      <m>
        <tpls c="8">
          <tpl hier="1" item="6"/>
          <tpl hier="4" item="8"/>
          <tpl fld="3" item="2"/>
          <tpl fld="2" item="38"/>
          <tpl hier="9" item="1"/>
          <tpl hier="11" item="4"/>
          <tpl hier="12" item="7"/>
          <tpl fld="4" item="0"/>
        </tpls>
      </m>
      <m>
        <tpls c="8">
          <tpl hier="1" item="6"/>
          <tpl hier="4" item="8"/>
          <tpl fld="3" item="44"/>
          <tpl fld="2" item="16"/>
          <tpl hier="9" item="1"/>
          <tpl hier="11" item="4"/>
          <tpl hier="12" item="7"/>
          <tpl fld="4" item="0"/>
        </tpls>
      </m>
      <m>
        <tpls c="8">
          <tpl hier="1" item="6"/>
          <tpl hier="4" item="8"/>
          <tpl fld="3" item="22"/>
          <tpl fld="2" item="16"/>
          <tpl hier="9" item="1"/>
          <tpl hier="11" item="4"/>
          <tpl hier="12" item="7"/>
          <tpl fld="4" item="0"/>
        </tpls>
      </m>
      <m>
        <tpls c="8">
          <tpl hier="1" item="6"/>
          <tpl hier="4" item="8"/>
          <tpl fld="3" item="6"/>
          <tpl fld="2" item="16"/>
          <tpl hier="9" item="1"/>
          <tpl hier="11" item="4"/>
          <tpl hier="12" item="7"/>
          <tpl fld="4" item="0"/>
        </tpls>
      </m>
      <m>
        <tpls c="8">
          <tpl hier="1" item="6"/>
          <tpl hier="4" item="8"/>
          <tpl fld="3" item="35"/>
          <tpl fld="2" item="10"/>
          <tpl hier="9" item="1"/>
          <tpl hier="11" item="4"/>
          <tpl hier="12" item="7"/>
          <tpl fld="4" item="0"/>
        </tpls>
      </m>
      <m>
        <tpls c="8">
          <tpl hier="1" item="6"/>
          <tpl hier="4" item="8"/>
          <tpl fld="3" item="36"/>
          <tpl fld="2" item="10"/>
          <tpl hier="9" item="1"/>
          <tpl hier="11" item="4"/>
          <tpl hier="12" item="7"/>
          <tpl fld="4" item="0"/>
        </tpls>
      </m>
      <m>
        <tpls c="8">
          <tpl hier="1" item="6"/>
          <tpl hier="4" item="8"/>
          <tpl fld="3" item="14"/>
          <tpl fld="2" item="10"/>
          <tpl hier="9" item="1"/>
          <tpl hier="11" item="4"/>
          <tpl hier="12" item="7"/>
          <tpl fld="4" item="0"/>
        </tpls>
      </m>
      <m>
        <tpls c="8">
          <tpl hier="1" item="6"/>
          <tpl hier="4" item="8"/>
          <tpl fld="3" item="43"/>
          <tpl fld="2" item="12"/>
          <tpl hier="9" item="1"/>
          <tpl hier="11" item="4"/>
          <tpl hier="12" item="7"/>
          <tpl fld="4" item="0"/>
        </tpls>
      </m>
      <m>
        <tpls c="8">
          <tpl hier="1" item="6"/>
          <tpl hier="4" item="8"/>
          <tpl fld="3" item="17"/>
          <tpl fld="2" item="12"/>
          <tpl hier="9" item="1"/>
          <tpl hier="11" item="4"/>
          <tpl hier="12" item="7"/>
          <tpl fld="4" item="0"/>
        </tpls>
      </m>
      <m>
        <tpls c="8">
          <tpl hier="1" item="6"/>
          <tpl hier="4" item="8"/>
          <tpl fld="3" item="48"/>
          <tpl fld="2" item="18"/>
          <tpl hier="9" item="1"/>
          <tpl hier="11" item="4"/>
          <tpl hier="12" item="7"/>
          <tpl fld="4" item="0"/>
        </tpls>
      </m>
      <m>
        <tpls c="8">
          <tpl hier="1" item="6"/>
          <tpl hier="4" item="8"/>
          <tpl fld="3" item="31"/>
          <tpl fld="2" item="18"/>
          <tpl hier="9" item="1"/>
          <tpl hier="11" item="4"/>
          <tpl hier="12" item="7"/>
          <tpl fld="4" item="0"/>
        </tpls>
      </m>
      <m>
        <tpls c="8">
          <tpl hier="1" item="6"/>
          <tpl hier="4" item="8"/>
          <tpl fld="3" item="6"/>
          <tpl fld="2" item="18"/>
          <tpl hier="9" item="1"/>
          <tpl hier="11" item="4"/>
          <tpl hier="12" item="7"/>
          <tpl fld="4" item="0"/>
        </tpls>
      </m>
      <m>
        <tpls c="8">
          <tpl hier="1" item="6"/>
          <tpl hier="4" item="8"/>
          <tpl fld="3" item="32"/>
          <tpl fld="2" item="20"/>
          <tpl hier="9" item="1"/>
          <tpl hier="11" item="4"/>
          <tpl hier="12" item="7"/>
          <tpl fld="4" item="0"/>
        </tpls>
      </m>
      <m>
        <tpls c="8">
          <tpl hier="1" item="6"/>
          <tpl hier="4" item="8"/>
          <tpl fld="3" item="3"/>
          <tpl fld="2" item="20"/>
          <tpl hier="9" item="1"/>
          <tpl hier="11" item="4"/>
          <tpl hier="12" item="7"/>
          <tpl fld="4" item="0"/>
        </tpls>
      </m>
      <m>
        <tpls c="8">
          <tpl hier="1" item="6"/>
          <tpl hier="4" item="8"/>
          <tpl fld="3" item="33"/>
          <tpl fld="2" item="20"/>
          <tpl hier="9" item="1"/>
          <tpl hier="11" item="4"/>
          <tpl hier="12" item="7"/>
          <tpl fld="4" item="0"/>
        </tpls>
      </m>
      <m>
        <tpls c="8">
          <tpl hier="1" item="6"/>
          <tpl hier="4" item="8"/>
          <tpl fld="3" item="40"/>
          <tpl fld="2" item="32"/>
          <tpl hier="9" item="1"/>
          <tpl hier="11" item="4"/>
          <tpl hier="12" item="7"/>
          <tpl fld="4" item="0"/>
        </tpls>
      </m>
      <m>
        <tpls c="8">
          <tpl hier="1" item="6"/>
          <tpl hier="4" item="8"/>
          <tpl fld="3" item="47"/>
          <tpl fld="2" item="32"/>
          <tpl hier="9" item="1"/>
          <tpl hier="11" item="4"/>
          <tpl hier="12" item="7"/>
          <tpl fld="4" item="0"/>
        </tpls>
      </m>
      <m>
        <tpls c="8">
          <tpl hier="1" item="6"/>
          <tpl hier="4" item="8"/>
          <tpl fld="3" item="43"/>
          <tpl fld="2" item="9"/>
          <tpl hier="9" item="1"/>
          <tpl hier="11" item="4"/>
          <tpl hier="12" item="7"/>
          <tpl fld="4" item="0"/>
        </tpls>
      </m>
      <m>
        <tpls c="8">
          <tpl hier="1" item="6"/>
          <tpl hier="4" item="8"/>
          <tpl fld="3" item="41"/>
          <tpl fld="2" item="9"/>
          <tpl hier="9" item="1"/>
          <tpl hier="11" item="4"/>
          <tpl hier="12" item="7"/>
          <tpl fld="4" item="0"/>
        </tpls>
      </m>
      <m>
        <tpls c="8">
          <tpl hier="1" item="6"/>
          <tpl hier="4" item="8"/>
          <tpl fld="3" item="15"/>
          <tpl fld="2" item="11"/>
          <tpl hier="9" item="1"/>
          <tpl hier="11" item="4"/>
          <tpl hier="12" item="7"/>
          <tpl fld="4" item="0"/>
        </tpls>
      </m>
      <m>
        <tpls c="8">
          <tpl hier="1" item="6"/>
          <tpl hier="4" item="8"/>
          <tpl fld="3" item="37"/>
          <tpl fld="2" item="15"/>
          <tpl hier="9" item="1"/>
          <tpl hier="11" item="4"/>
          <tpl hier="12" item="7"/>
          <tpl fld="4" item="0"/>
        </tpls>
      </m>
      <m>
        <tpls c="8">
          <tpl hier="1" item="6"/>
          <tpl hier="4" item="8"/>
          <tpl fld="3" item="1"/>
          <tpl fld="2" item="15"/>
          <tpl hier="9" item="1"/>
          <tpl hier="11" item="4"/>
          <tpl hier="12" item="7"/>
          <tpl fld="4" item="0"/>
        </tpls>
      </m>
      <m>
        <tpls c="8">
          <tpl hier="1" item="6"/>
          <tpl hier="4" item="8"/>
          <tpl fld="3" item="51"/>
          <tpl fld="2" item="19"/>
          <tpl hier="9" item="1"/>
          <tpl hier="11" item="4"/>
          <tpl hier="12" item="7"/>
          <tpl fld="4" item="0"/>
        </tpls>
      </m>
      <m>
        <tpls c="8">
          <tpl hier="1" item="6"/>
          <tpl hier="4" item="8"/>
          <tpl fld="3" item="57"/>
          <tpl fld="2" item="4"/>
          <tpl hier="9" item="1"/>
          <tpl hier="11" item="4"/>
          <tpl hier="12" item="7"/>
          <tpl fld="4" item="0"/>
        </tpls>
      </m>
      <m>
        <tpls c="8">
          <tpl hier="1" item="6"/>
          <tpl hier="4" item="8"/>
          <tpl fld="3" item="49"/>
          <tpl fld="2" item="3"/>
          <tpl hier="9" item="1"/>
          <tpl hier="11" item="4"/>
          <tpl hier="12" item="7"/>
          <tpl fld="4" item="0"/>
        </tpls>
      </m>
      <m>
        <tpls c="8">
          <tpl hier="1" item="6"/>
          <tpl hier="4" item="8"/>
          <tpl fld="3" item="27"/>
          <tpl fld="1" item="0"/>
          <tpl hier="9" item="1"/>
          <tpl hier="11" item="4"/>
          <tpl hier="12" item="7"/>
          <tpl fld="4" item="0"/>
        </tpls>
      </m>
      <m>
        <tpls c="8">
          <tpl hier="1" item="6"/>
          <tpl hier="4" item="8"/>
          <tpl fld="3" item="49"/>
          <tpl fld="2" item="64"/>
          <tpl hier="9" item="1"/>
          <tpl hier="11" item="4"/>
          <tpl hier="12" item="7"/>
          <tpl fld="4" item="0"/>
        </tpls>
      </m>
      <m>
        <tpls c="8">
          <tpl hier="1" item="6"/>
          <tpl hier="4" item="8"/>
          <tpl fld="3" item="37"/>
          <tpl fld="2" item="33"/>
          <tpl hier="9" item="1"/>
          <tpl hier="11" item="4"/>
          <tpl hier="12" item="7"/>
          <tpl fld="4" item="0"/>
        </tpls>
      </m>
      <m>
        <tpls c="8">
          <tpl hier="1" item="6"/>
          <tpl hier="4" item="8"/>
          <tpl fld="3" item="39"/>
          <tpl fld="2" item="33"/>
          <tpl hier="9" item="1"/>
          <tpl hier="11" item="4"/>
          <tpl hier="12" item="7"/>
          <tpl fld="4" item="0"/>
        </tpls>
      </m>
      <m>
        <tpls c="8">
          <tpl hier="1" item="6"/>
          <tpl hier="4" item="8"/>
          <tpl fld="3" item="28"/>
          <tpl fld="2" item="33"/>
          <tpl hier="9" item="1"/>
          <tpl hier="11" item="4"/>
          <tpl hier="12" item="7"/>
          <tpl fld="4" item="0"/>
        </tpls>
      </m>
      <m>
        <tpls c="8">
          <tpl hier="1" item="6"/>
          <tpl hier="4" item="8"/>
          <tpl fld="3" item="19"/>
          <tpl fld="2" item="33"/>
          <tpl hier="9" item="1"/>
          <tpl hier="11" item="4"/>
          <tpl hier="12" item="7"/>
          <tpl fld="4" item="0"/>
        </tpls>
      </m>
      <m>
        <tpls c="8">
          <tpl hier="1" item="6"/>
          <tpl hier="4" item="8"/>
          <tpl fld="3" item="26"/>
          <tpl fld="2" item="43"/>
          <tpl hier="9" item="1"/>
          <tpl hier="11" item="4"/>
          <tpl hier="12" item="7"/>
          <tpl fld="4" item="0"/>
        </tpls>
      </m>
      <m>
        <tpls c="8">
          <tpl hier="1" item="6"/>
          <tpl hier="4" item="8"/>
          <tpl fld="3" item="25"/>
          <tpl fld="2" item="43"/>
          <tpl hier="9" item="1"/>
          <tpl hier="11" item="4"/>
          <tpl hier="12" item="7"/>
          <tpl fld="4" item="0"/>
        </tpls>
      </m>
      <m>
        <tpls c="8">
          <tpl hier="1" item="6"/>
          <tpl hier="4" item="8"/>
          <tpl fld="3" item="24"/>
          <tpl fld="2" item="43"/>
          <tpl hier="9" item="1"/>
          <tpl hier="11" item="4"/>
          <tpl hier="12" item="7"/>
          <tpl fld="4" item="0"/>
        </tpls>
      </m>
      <m>
        <tpls c="8">
          <tpl hier="1" item="6"/>
          <tpl hier="4" item="8"/>
          <tpl fld="3" item="23"/>
          <tpl fld="2" item="43"/>
          <tpl hier="9" item="1"/>
          <tpl hier="11" item="4"/>
          <tpl hier="12" item="7"/>
          <tpl fld="4" item="0"/>
        </tpls>
      </m>
      <m>
        <tpls c="8">
          <tpl hier="1" item="6"/>
          <tpl hier="4" item="8"/>
          <tpl fld="3" item="10"/>
          <tpl fld="2" item="22"/>
          <tpl hier="9" item="1"/>
          <tpl hier="11" item="4"/>
          <tpl hier="12" item="7"/>
          <tpl fld="4" item="0"/>
        </tpls>
      </m>
      <m>
        <tpls c="8">
          <tpl hier="1" item="6"/>
          <tpl hier="4" item="8"/>
          <tpl fld="3" item="12"/>
          <tpl fld="2" item="22"/>
          <tpl hier="9" item="1"/>
          <tpl hier="11" item="4"/>
          <tpl hier="12" item="7"/>
          <tpl fld="4" item="0"/>
        </tpls>
      </m>
      <m>
        <tpls c="8">
          <tpl hier="1" item="6"/>
          <tpl hier="4" item="8"/>
          <tpl fld="3" item="11"/>
          <tpl fld="2" item="22"/>
          <tpl hier="9" item="1"/>
          <tpl hier="11" item="4"/>
          <tpl hier="12" item="7"/>
          <tpl fld="4" item="0"/>
        </tpls>
      </m>
      <m>
        <tpls c="8">
          <tpl hier="1" item="6"/>
          <tpl hier="4" item="8"/>
          <tpl fld="3" item="9"/>
          <tpl fld="2" item="22"/>
          <tpl hier="9" item="1"/>
          <tpl hier="11" item="4"/>
          <tpl hier="12" item="7"/>
          <tpl fld="4" item="0"/>
        </tpls>
      </m>
      <m>
        <tpls c="8">
          <tpl hier="1" item="6"/>
          <tpl hier="4" item="8"/>
          <tpl fld="3" item="57"/>
          <tpl fld="2" item="21"/>
          <tpl hier="9" item="1"/>
          <tpl hier="11" item="4"/>
          <tpl hier="12" item="7"/>
          <tpl fld="4" item="0"/>
        </tpls>
      </m>
      <m>
        <tpls c="8">
          <tpl hier="1" item="6"/>
          <tpl hier="4" item="8"/>
          <tpl fld="3" item="3"/>
          <tpl fld="2" item="21"/>
          <tpl hier="9" item="1"/>
          <tpl hier="11" item="4"/>
          <tpl hier="12" item="7"/>
          <tpl fld="4" item="0"/>
        </tpls>
      </m>
      <m>
        <tpls c="8">
          <tpl hier="1" item="6"/>
          <tpl hier="4" item="8"/>
          <tpl fld="3" item="1"/>
          <tpl fld="2" item="21"/>
          <tpl hier="9" item="1"/>
          <tpl hier="11" item="4"/>
          <tpl hier="12" item="7"/>
          <tpl fld="4" item="0"/>
        </tpls>
      </m>
      <m>
        <tpls c="8">
          <tpl hier="1" item="6"/>
          <tpl hier="4" item="8"/>
          <tpl fld="3" item="20"/>
          <tpl fld="2" item="41"/>
          <tpl hier="9" item="1"/>
          <tpl hier="11" item="4"/>
          <tpl hier="12" item="7"/>
          <tpl fld="4" item="0"/>
        </tpls>
      </m>
      <m>
        <tpls c="8">
          <tpl hier="1" item="6"/>
          <tpl hier="4" item="8"/>
          <tpl fld="3" item="51"/>
          <tpl fld="2" item="41"/>
          <tpl hier="9" item="1"/>
          <tpl hier="11" item="4"/>
          <tpl hier="12" item="7"/>
          <tpl fld="4" item="0"/>
        </tpls>
      </m>
      <m>
        <tpls c="8">
          <tpl hier="1" item="6"/>
          <tpl hier="4" item="8"/>
          <tpl fld="3" item="38"/>
          <tpl fld="2" item="41"/>
          <tpl hier="9" item="1"/>
          <tpl hier="11" item="4"/>
          <tpl hier="12" item="7"/>
          <tpl fld="4" item="0"/>
        </tpls>
      </m>
      <m>
        <tpls c="8">
          <tpl hier="1" item="6"/>
          <tpl hier="4" item="8"/>
          <tpl fld="3" item="44"/>
          <tpl fld="2" item="39"/>
          <tpl hier="9" item="1"/>
          <tpl hier="11" item="4"/>
          <tpl hier="12" item="7"/>
          <tpl fld="4" item="0"/>
        </tpls>
      </m>
      <m>
        <tpls c="8">
          <tpl hier="1" item="6"/>
          <tpl hier="4" item="8"/>
          <tpl fld="3" item="43"/>
          <tpl fld="2" item="39"/>
          <tpl hier="9" item="1"/>
          <tpl hier="11" item="4"/>
          <tpl hier="12" item="7"/>
          <tpl fld="4" item="0"/>
        </tpls>
      </m>
      <m>
        <tpls c="8">
          <tpl hier="1" item="6"/>
          <tpl hier="4" item="8"/>
          <tpl fld="3" item="42"/>
          <tpl fld="2" item="39"/>
          <tpl hier="9" item="1"/>
          <tpl hier="11" item="4"/>
          <tpl hier="12" item="7"/>
          <tpl fld="4" item="0"/>
        </tpls>
      </m>
      <m>
        <tpls c="8">
          <tpl hier="1" item="6"/>
          <tpl hier="4" item="8"/>
          <tpl fld="3" item="41"/>
          <tpl fld="2" item="39"/>
          <tpl hier="9" item="1"/>
          <tpl hier="11" item="4"/>
          <tpl hier="12" item="7"/>
          <tpl fld="4" item="0"/>
        </tpls>
      </m>
      <m>
        <tpls c="8">
          <tpl hier="1" item="6"/>
          <tpl hier="4" item="8"/>
          <tpl fld="3" item="32"/>
          <tpl fld="2" item="14"/>
          <tpl hier="9" item="1"/>
          <tpl hier="11" item="4"/>
          <tpl hier="12" item="7"/>
          <tpl fld="4" item="0"/>
        </tpls>
      </m>
      <m>
        <tpls c="8">
          <tpl hier="1" item="6"/>
          <tpl hier="4" item="8"/>
          <tpl fld="3" item="31"/>
          <tpl fld="2" item="14"/>
          <tpl hier="9" item="1"/>
          <tpl hier="11" item="4"/>
          <tpl hier="12" item="7"/>
          <tpl fld="4" item="0"/>
        </tpls>
      </m>
      <m>
        <tpls c="8">
          <tpl hier="1" item="6"/>
          <tpl hier="4" item="8"/>
          <tpl fld="3" item="30"/>
          <tpl fld="2" item="14"/>
          <tpl hier="9" item="1"/>
          <tpl hier="11" item="4"/>
          <tpl hier="12" item="7"/>
          <tpl fld="4" item="0"/>
        </tpls>
      </m>
      <m>
        <tpls c="8">
          <tpl hier="1" item="6"/>
          <tpl hier="4" item="8"/>
          <tpl fld="3" item="29"/>
          <tpl fld="2" item="14"/>
          <tpl hier="9" item="1"/>
          <tpl hier="11" item="4"/>
          <tpl hier="12" item="7"/>
          <tpl fld="4" item="0"/>
        </tpls>
      </m>
      <m>
        <tpls c="8">
          <tpl hier="1" item="6"/>
          <tpl hier="4" item="8"/>
          <tpl fld="3" item="16"/>
          <tpl fld="2" item="31"/>
          <tpl hier="9" item="1"/>
          <tpl hier="11" item="4"/>
          <tpl hier="12" item="7"/>
          <tpl fld="4" item="0"/>
        </tpls>
      </m>
      <m>
        <tpls c="8">
          <tpl hier="1" item="6"/>
          <tpl hier="4" item="8"/>
          <tpl fld="3" item="15"/>
          <tpl fld="2" item="31"/>
          <tpl hier="9" item="1"/>
          <tpl hier="11" item="4"/>
          <tpl hier="12" item="7"/>
          <tpl fld="4" item="0"/>
        </tpls>
      </m>
      <m>
        <tpls c="8">
          <tpl hier="1" item="6"/>
          <tpl hier="4" item="8"/>
          <tpl fld="3" item="14"/>
          <tpl fld="2" item="31"/>
          <tpl hier="9" item="1"/>
          <tpl hier="11" item="4"/>
          <tpl hier="12" item="7"/>
          <tpl fld="4" item="0"/>
        </tpls>
      </m>
      <m>
        <tpls c="8">
          <tpl hier="1" item="6"/>
          <tpl hier="4" item="8"/>
          <tpl fld="3" item="13"/>
          <tpl fld="2" item="31"/>
          <tpl hier="9" item="1"/>
          <tpl hier="11" item="4"/>
          <tpl hier="12" item="7"/>
          <tpl fld="4" item="0"/>
        </tpls>
      </m>
      <m>
        <tpls c="8">
          <tpl hier="1" item="6"/>
          <tpl hier="4" item="8"/>
          <tpl fld="3" item="4"/>
          <tpl fld="2" item="29"/>
          <tpl hier="9" item="1"/>
          <tpl hier="11" item="4"/>
          <tpl hier="12" item="7"/>
          <tpl fld="4" item="0"/>
        </tpls>
      </m>
      <m>
        <tpls c="8">
          <tpl hier="1" item="6"/>
          <tpl hier="4" item="8"/>
          <tpl fld="3" item="58"/>
          <tpl fld="2" item="29"/>
          <tpl hier="9" item="1"/>
          <tpl hier="11" item="4"/>
          <tpl hier="12" item="7"/>
          <tpl fld="4" item="0"/>
        </tpls>
      </m>
      <m>
        <tpls c="8">
          <tpl hier="1" item="6"/>
          <tpl hier="4" item="8"/>
          <tpl fld="3" item="2"/>
          <tpl fld="2" item="29"/>
          <tpl hier="9" item="1"/>
          <tpl hier="11" item="4"/>
          <tpl hier="12" item="7"/>
          <tpl fld="4" item="0"/>
        </tpls>
      </m>
      <m>
        <tpls c="8">
          <tpl hier="1" item="6"/>
          <tpl hier="4" item="8"/>
          <tpl fld="3" item="54"/>
          <tpl fld="2" item="27"/>
          <tpl hier="9" item="1"/>
          <tpl hier="11" item="4"/>
          <tpl hier="12" item="7"/>
          <tpl fld="4" item="0"/>
        </tpls>
      </m>
      <m>
        <tpls c="8">
          <tpl hier="1" item="6"/>
          <tpl hier="4" item="8"/>
          <tpl fld="3" item="53"/>
          <tpl fld="2" item="27"/>
          <tpl hier="9" item="1"/>
          <tpl hier="11" item="4"/>
          <tpl hier="12" item="7"/>
          <tpl fld="4" item="0"/>
        </tpls>
      </m>
      <m>
        <tpls c="8">
          <tpl hier="1" item="6"/>
          <tpl hier="4" item="8"/>
          <tpl fld="3" item="52"/>
          <tpl fld="2" item="27"/>
          <tpl hier="9" item="1"/>
          <tpl hier="11" item="4"/>
          <tpl hier="12" item="7"/>
          <tpl fld="4" item="0"/>
        </tpls>
      </m>
      <m>
        <tpls c="8">
          <tpl hier="1" item="6"/>
          <tpl hier="4" item="8"/>
          <tpl fld="3" item="48"/>
          <tpl fld="2" item="26"/>
          <tpl hier="9" item="1"/>
          <tpl hier="11" item="4"/>
          <tpl hier="12" item="7"/>
          <tpl fld="4" item="0"/>
        </tpls>
      </m>
      <m>
        <tpls c="8">
          <tpl hier="1" item="6"/>
          <tpl hier="4" item="8"/>
          <tpl fld="3" item="46"/>
          <tpl fld="2" item="26"/>
          <tpl hier="9" item="1"/>
          <tpl hier="11" item="4"/>
          <tpl hier="12" item="7"/>
          <tpl fld="4" item="0"/>
        </tpls>
      </m>
      <m>
        <tpls c="8">
          <tpl hier="1" item="6"/>
          <tpl hier="4" item="8"/>
          <tpl fld="3" item="45"/>
          <tpl fld="2" item="26"/>
          <tpl hier="9" item="1"/>
          <tpl hier="11" item="4"/>
          <tpl hier="12" item="7"/>
          <tpl fld="4" item="0"/>
        </tpls>
      </m>
      <m>
        <tpls c="8">
          <tpl hier="1" item="6"/>
          <tpl hier="4" item="8"/>
          <tpl fld="3" item="47"/>
          <tpl fld="2" item="26"/>
          <tpl hier="9" item="1"/>
          <tpl hier="11" item="4"/>
          <tpl hier="12" item="7"/>
          <tpl fld="4" item="0"/>
        </tpls>
      </m>
      <m>
        <tpls c="8">
          <tpl hier="1" item="6"/>
          <tpl hier="4" item="8"/>
          <tpl fld="3" item="34"/>
          <tpl fld="2" item="24"/>
          <tpl hier="9" item="1"/>
          <tpl hier="11" item="4"/>
          <tpl hier="12" item="7"/>
          <tpl fld="4" item="0"/>
        </tpls>
      </m>
      <m>
        <tpls c="8">
          <tpl hier="1" item="6"/>
          <tpl hier="4" item="8"/>
          <tpl fld="3" item="36"/>
          <tpl fld="2" item="24"/>
          <tpl hier="9" item="1"/>
          <tpl hier="11" item="4"/>
          <tpl hier="12" item="7"/>
          <tpl fld="4" item="0"/>
        </tpls>
      </m>
      <m>
        <tpls c="8">
          <tpl hier="1" item="6"/>
          <tpl hier="4" item="8"/>
          <tpl fld="3" item="27"/>
          <tpl fld="2" item="24"/>
          <tpl hier="9" item="1"/>
          <tpl hier="11" item="4"/>
          <tpl hier="12" item="7"/>
          <tpl fld="4" item="0"/>
        </tpls>
      </m>
      <m>
        <tpls c="8">
          <tpl hier="1" item="6"/>
          <tpl hier="4" item="8"/>
          <tpl fld="3" item="33"/>
          <tpl fld="2" item="24"/>
          <tpl hier="9" item="1"/>
          <tpl hier="11" item="4"/>
          <tpl hier="12" item="7"/>
          <tpl fld="4" item="0"/>
        </tpls>
      </m>
      <m>
        <tpls c="8">
          <tpl hier="1" item="6"/>
          <tpl hier="4" item="8"/>
          <tpl fld="3" item="18"/>
          <tpl fld="2" item="17"/>
          <tpl hier="9" item="1"/>
          <tpl hier="11" item="4"/>
          <tpl hier="12" item="7"/>
          <tpl fld="4" item="0"/>
        </tpls>
      </m>
      <m>
        <tpls c="8">
          <tpl hier="1" item="6"/>
          <tpl hier="4" item="8"/>
          <tpl fld="3" item="22"/>
          <tpl fld="2" item="17"/>
          <tpl hier="9" item="1"/>
          <tpl hier="11" item="4"/>
          <tpl hier="12" item="7"/>
          <tpl fld="4" item="0"/>
        </tpls>
      </m>
      <m>
        <tpls c="8">
          <tpl hier="1" item="6"/>
          <tpl hier="4" item="8"/>
          <tpl fld="3" item="17"/>
          <tpl fld="2" item="17"/>
          <tpl hier="9" item="1"/>
          <tpl hier="11" item="4"/>
          <tpl hier="12" item="7"/>
          <tpl fld="4" item="0"/>
        </tpls>
      </m>
      <m>
        <tpls c="8">
          <tpl hier="1" item="6"/>
          <tpl hier="4" item="8"/>
          <tpl fld="3" item="21"/>
          <tpl fld="2" item="17"/>
          <tpl hier="9" item="1"/>
          <tpl hier="11" item="4"/>
          <tpl hier="12" item="7"/>
          <tpl fld="4" item="0"/>
        </tpls>
      </m>
      <m>
        <tpls c="8">
          <tpl hier="1" item="6"/>
          <tpl hier="4" item="8"/>
          <tpl fld="3" item="8"/>
          <tpl fld="2" item="13"/>
          <tpl hier="9" item="1"/>
          <tpl hier="11" item="4"/>
          <tpl hier="12" item="7"/>
          <tpl fld="4" item="0"/>
        </tpls>
      </m>
      <m>
        <tpls c="8">
          <tpl hier="1" item="6"/>
          <tpl hier="4" item="8"/>
          <tpl fld="3" item="7"/>
          <tpl fld="2" item="13"/>
          <tpl hier="9" item="1"/>
          <tpl hier="11" item="4"/>
          <tpl hier="12" item="7"/>
          <tpl fld="4" item="0"/>
        </tpls>
      </m>
      <m>
        <tpls c="8">
          <tpl hier="1" item="6"/>
          <tpl hier="4" item="8"/>
          <tpl fld="3" item="6"/>
          <tpl fld="2" item="13"/>
          <tpl hier="9" item="1"/>
          <tpl hier="11" item="4"/>
          <tpl hier="12" item="7"/>
          <tpl fld="4" item="0"/>
        </tpls>
      </m>
      <m>
        <tpls c="8">
          <tpl hier="1" item="6"/>
          <tpl hier="4" item="8"/>
          <tpl fld="3" item="5"/>
          <tpl fld="2" item="13"/>
          <tpl hier="9" item="1"/>
          <tpl hier="11" item="4"/>
          <tpl hier="12" item="7"/>
          <tpl fld="4" item="0"/>
        </tpls>
      </m>
      <m>
        <tpls c="8">
          <tpl hier="1" item="6"/>
          <tpl hier="4" item="8"/>
          <tpl fld="3" item="56"/>
          <tpl fld="2" item="23"/>
          <tpl hier="9" item="1"/>
          <tpl hier="11" item="4"/>
          <tpl hier="12" item="7"/>
          <tpl fld="4" item="0"/>
        </tpls>
      </m>
      <m>
        <tpls c="8">
          <tpl hier="1" item="6"/>
          <tpl hier="4" item="8"/>
          <tpl fld="3" item="0"/>
          <tpl fld="2" item="23"/>
          <tpl hier="9" item="1"/>
          <tpl hier="11" item="4"/>
          <tpl hier="12" item="7"/>
          <tpl fld="4" item="0"/>
        </tpls>
      </m>
      <m>
        <tpls c="8">
          <tpl hier="1" item="6"/>
          <tpl hier="4" item="8"/>
          <tpl fld="3" item="55"/>
          <tpl fld="2" item="23"/>
          <tpl hier="9" item="1"/>
          <tpl hier="11" item="4"/>
          <tpl hier="12" item="7"/>
          <tpl fld="4" item="0"/>
        </tpls>
      </m>
      <m>
        <tpls c="8">
          <tpl hier="1" item="6"/>
          <tpl hier="4" item="8"/>
          <tpl fld="3" item="35"/>
          <tpl fld="2" item="30"/>
          <tpl hier="9" item="1"/>
          <tpl hier="11" item="4"/>
          <tpl hier="12" item="7"/>
          <tpl fld="4" item="0"/>
        </tpls>
      </m>
      <m>
        <tpls c="8">
          <tpl hier="1" item="6"/>
          <tpl hier="4" item="8"/>
          <tpl fld="3" item="40"/>
          <tpl fld="2" item="30"/>
          <tpl hier="9" item="1"/>
          <tpl hier="11" item="4"/>
          <tpl hier="12" item="7"/>
          <tpl fld="4" item="0"/>
        </tpls>
      </m>
      <m>
        <tpls c="8">
          <tpl hier="1" item="6"/>
          <tpl hier="4" item="8"/>
          <tpl fld="3" item="50"/>
          <tpl fld="2" item="30"/>
          <tpl hier="9" item="1"/>
          <tpl hier="11" item="4"/>
          <tpl hier="12" item="7"/>
          <tpl fld="4" item="0"/>
        </tpls>
      </m>
      <m>
        <tpls c="8">
          <tpl hier="1" item="6"/>
          <tpl hier="4" item="8"/>
          <tpl fld="3" item="41"/>
          <tpl fld="2" item="30"/>
          <tpl hier="9" item="1"/>
          <tpl hier="11" item="4"/>
          <tpl hier="12" item="7"/>
          <tpl fld="4" item="0"/>
        </tpls>
      </m>
      <m>
        <tpls c="8">
          <tpl hier="1" item="6"/>
          <tpl hier="4" item="8"/>
          <tpl fld="3" item="10"/>
          <tpl fld="2" item="45"/>
          <tpl hier="9" item="1"/>
          <tpl hier="11" item="4"/>
          <tpl hier="12" item="7"/>
          <tpl fld="4" item="0"/>
        </tpls>
      </m>
      <m>
        <tpls c="8">
          <tpl hier="1" item="6"/>
          <tpl hier="4" item="8"/>
          <tpl fld="3" item="53"/>
          <tpl fld="2" item="45"/>
          <tpl hier="9" item="1"/>
          <tpl hier="11" item="4"/>
          <tpl hier="12" item="7"/>
          <tpl fld="4" item="0"/>
        </tpls>
      </m>
      <m>
        <tpls c="8">
          <tpl hier="1" item="6"/>
          <tpl hier="4" item="8"/>
          <tpl fld="3" item="47"/>
          <tpl fld="2" item="45"/>
          <tpl hier="9" item="1"/>
          <tpl hier="11" item="4"/>
          <tpl hier="12" item="7"/>
          <tpl fld="4" item="0"/>
        </tpls>
      </m>
      <m>
        <tpls c="8">
          <tpl hier="1" item="6"/>
          <tpl hier="4" item="8"/>
          <tpl fld="3" item="18"/>
          <tpl fld="2" item="25"/>
          <tpl hier="9" item="1"/>
          <tpl hier="11" item="4"/>
          <tpl hier="12" item="7"/>
          <tpl fld="4" item="0"/>
        </tpls>
      </m>
      <m>
        <tpls c="8">
          <tpl hier="1" item="6"/>
          <tpl hier="4" item="8"/>
          <tpl fld="3" item="58"/>
          <tpl fld="2" item="25"/>
          <tpl hier="9" item="1"/>
          <tpl hier="11" item="4"/>
          <tpl hier="12" item="7"/>
          <tpl fld="4" item="0"/>
        </tpls>
      </m>
      <m>
        <tpls c="8">
          <tpl hier="1" item="6"/>
          <tpl hier="4" item="8"/>
          <tpl fld="3" item="38"/>
          <tpl fld="2" item="25"/>
          <tpl hier="9" item="1"/>
          <tpl hier="11" item="4"/>
          <tpl hier="12" item="7"/>
          <tpl fld="4" item="0"/>
        </tpls>
      </m>
      <m>
        <tpls c="8">
          <tpl hier="1" item="6"/>
          <tpl hier="4" item="8"/>
          <tpl fld="3" item="26"/>
          <tpl fld="2" item="38"/>
          <tpl hier="9" item="1"/>
          <tpl hier="11" item="4"/>
          <tpl hier="12" item="7"/>
          <tpl fld="4" item="0"/>
        </tpls>
      </m>
      <m>
        <tpls c="8">
          <tpl hier="1" item="6"/>
          <tpl hier="4" item="8"/>
          <tpl fld="3" item="12"/>
          <tpl fld="2" item="38"/>
          <tpl hier="9" item="1"/>
          <tpl hier="11" item="4"/>
          <tpl hier="12" item="7"/>
          <tpl fld="4" item="0"/>
        </tpls>
      </m>
      <m>
        <tpls c="8">
          <tpl hier="1" item="6"/>
          <tpl hier="4" item="8"/>
          <tpl fld="3" item="55"/>
          <tpl fld="2" item="38"/>
          <tpl hier="9" item="1"/>
          <tpl hier="11" item="4"/>
          <tpl hier="12" item="7"/>
          <tpl fld="4" item="0"/>
        </tpls>
      </m>
      <m>
        <tpls c="8">
          <tpl hier="1" item="6"/>
          <tpl hier="4" item="8"/>
          <tpl fld="3" item="37"/>
          <tpl fld="2" item="16"/>
          <tpl hier="9" item="1"/>
          <tpl hier="11" item="4"/>
          <tpl hier="12" item="7"/>
          <tpl fld="4" item="0"/>
        </tpls>
      </m>
      <m>
        <tpls c="8">
          <tpl hier="1" item="6"/>
          <tpl hier="4" item="8"/>
          <tpl fld="3" item="15"/>
          <tpl fld="2" item="16"/>
          <tpl hier="9" item="1"/>
          <tpl hier="11" item="4"/>
          <tpl hier="12" item="7"/>
          <tpl fld="4" item="0"/>
        </tpls>
      </m>
      <m>
        <tpls c="8">
          <tpl hier="1" item="6"/>
          <tpl hier="4" item="8"/>
          <tpl fld="3" item="2"/>
          <tpl fld="2" item="16"/>
          <tpl hier="9" item="1"/>
          <tpl hier="11" item="4"/>
          <tpl hier="12" item="7"/>
          <tpl fld="4" item="0"/>
        </tpls>
      </m>
      <m>
        <tpls c="8">
          <tpl hier="1" item="6"/>
          <tpl hier="4" item="8"/>
          <tpl fld="3" item="48"/>
          <tpl fld="2" item="10"/>
          <tpl hier="9" item="1"/>
          <tpl hier="11" item="4"/>
          <tpl hier="12" item="7"/>
          <tpl fld="4" item="0"/>
        </tpls>
      </m>
      <m>
        <tpls c="8">
          <tpl hier="1" item="6"/>
          <tpl hier="4" item="8"/>
          <tpl fld="3" item="31"/>
          <tpl fld="2" item="10"/>
          <tpl hier="9" item="1"/>
          <tpl hier="11" item="4"/>
          <tpl hier="12" item="7"/>
          <tpl fld="4" item="0"/>
        </tpls>
      </m>
      <m>
        <tpls c="8">
          <tpl hier="1" item="6"/>
          <tpl hier="4" item="8"/>
          <tpl fld="3" item="6"/>
          <tpl fld="2" item="10"/>
          <tpl hier="9" item="1"/>
          <tpl hier="11" item="4"/>
          <tpl hier="12" item="7"/>
          <tpl fld="4" item="0"/>
        </tpls>
      </m>
      <m>
        <tpls c="8">
          <tpl hier="1" item="6"/>
          <tpl hier="4" item="8"/>
          <tpl fld="3" item="35"/>
          <tpl fld="2" item="12"/>
          <tpl hier="9" item="1"/>
          <tpl hier="11" item="4"/>
          <tpl hier="12" item="7"/>
          <tpl fld="4" item="0"/>
        </tpls>
      </m>
      <m>
        <tpls c="8">
          <tpl hier="1" item="6"/>
          <tpl hier="4" item="8"/>
          <tpl fld="3" item="39"/>
          <tpl fld="2" item="12"/>
          <tpl hier="9" item="1"/>
          <tpl hier="11" item="4"/>
          <tpl hier="12" item="7"/>
          <tpl fld="4" item="0"/>
        </tpls>
      </m>
      <m>
        <tpls c="8">
          <tpl hier="1" item="6"/>
          <tpl hier="4" item="8"/>
          <tpl fld="3" item="14"/>
          <tpl fld="2" item="12"/>
          <tpl hier="9" item="1"/>
          <tpl hier="11" item="4"/>
          <tpl hier="12" item="7"/>
          <tpl fld="4" item="0"/>
        </tpls>
      </m>
      <m>
        <tpls c="8">
          <tpl hier="1" item="6"/>
          <tpl hier="4" item="8"/>
          <tpl fld="3" item="44"/>
          <tpl fld="2" item="18"/>
          <tpl hier="9" item="1"/>
          <tpl hier="11" item="4"/>
          <tpl hier="12" item="7"/>
          <tpl fld="4" item="0"/>
        </tpls>
      </m>
      <m>
        <tpls c="8">
          <tpl hier="1" item="6"/>
          <tpl hier="4" item="8"/>
          <tpl fld="3" item="25"/>
          <tpl fld="2" item="18"/>
          <tpl hier="9" item="1"/>
          <tpl hier="11" item="4"/>
          <tpl hier="12" item="7"/>
          <tpl fld="4" item="0"/>
        </tpls>
      </m>
      <m>
        <tpls c="8">
          <tpl hier="1" item="6"/>
          <tpl hier="4" item="8"/>
          <tpl fld="3" item="2"/>
          <tpl fld="2" item="18"/>
          <tpl hier="9" item="1"/>
          <tpl hier="11" item="4"/>
          <tpl hier="12" item="7"/>
          <tpl fld="4" item="0"/>
        </tpls>
      </m>
      <m>
        <tpls c="8">
          <tpl hier="1" item="6"/>
          <tpl hier="4" item="8"/>
          <tpl fld="3" item="26"/>
          <tpl fld="2" item="20"/>
          <tpl hier="9" item="1"/>
          <tpl hier="11" item="4"/>
          <tpl hier="12" item="7"/>
          <tpl fld="4" item="0"/>
        </tpls>
      </m>
      <m>
        <tpls c="8">
          <tpl hier="1" item="6"/>
          <tpl hier="4" item="8"/>
          <tpl fld="3" item="0"/>
          <tpl fld="2" item="20"/>
          <tpl hier="9" item="1"/>
          <tpl hier="11" item="4"/>
          <tpl hier="12" item="7"/>
          <tpl fld="4" item="0"/>
        </tpls>
      </m>
      <m>
        <tpls c="8">
          <tpl hier="1" item="6"/>
          <tpl hier="4" item="8"/>
          <tpl fld="3" item="29"/>
          <tpl fld="2" item="20"/>
          <tpl hier="9" item="1"/>
          <tpl hier="11" item="4"/>
          <tpl hier="12" item="7"/>
          <tpl fld="4" item="0"/>
        </tpls>
      </m>
      <m>
        <tpls c="8">
          <tpl hier="1" item="6"/>
          <tpl hier="4" item="8"/>
          <tpl fld="3" item="43"/>
          <tpl fld="2" item="32"/>
          <tpl hier="9" item="1"/>
          <tpl hier="11" item="4"/>
          <tpl hier="12" item="7"/>
          <tpl fld="4" item="0"/>
        </tpls>
      </m>
      <m>
        <tpls c="8">
          <tpl hier="1" item="6"/>
          <tpl hier="4" item="8"/>
          <tpl fld="3" item="41"/>
          <tpl fld="2" item="32"/>
          <tpl hier="9" item="1"/>
          <tpl hier="11" item="4"/>
          <tpl hier="12" item="7"/>
          <tpl fld="4" item="0"/>
        </tpls>
      </m>
      <m>
        <tpls c="8">
          <tpl hier="1" item="6"/>
          <tpl hier="4" item="8"/>
          <tpl fld="3" item="39"/>
          <tpl fld="2" item="9"/>
          <tpl hier="9" item="1"/>
          <tpl hier="11" item="4"/>
          <tpl hier="12" item="7"/>
          <tpl fld="4" item="0"/>
        </tpls>
      </m>
      <m>
        <tpls c="8">
          <tpl hier="1" item="6"/>
          <tpl hier="4" item="8"/>
          <tpl fld="3" item="33"/>
          <tpl fld="2" item="9"/>
          <tpl hier="9" item="1"/>
          <tpl hier="11" item="4"/>
          <tpl hier="12" item="7"/>
          <tpl fld="4" item="0"/>
        </tpls>
      </m>
      <m>
        <tpls c="8">
          <tpl hier="1" item="6"/>
          <tpl hier="4" item="8"/>
          <tpl fld="3" item="12"/>
          <tpl fld="2" item="11"/>
          <tpl hier="9" item="1"/>
          <tpl hier="11" item="4"/>
          <tpl hier="12" item="7"/>
          <tpl fld="4" item="0"/>
        </tpls>
      </m>
      <m>
        <tpls c="8">
          <tpl hier="1" item="6"/>
          <tpl hier="4" item="8"/>
          <tpl fld="3" item="34"/>
          <tpl fld="2" item="15"/>
          <tpl hier="9" item="1"/>
          <tpl hier="11" item="4"/>
          <tpl hier="12" item="7"/>
          <tpl fld="4" item="0"/>
        </tpls>
      </m>
      <m>
        <tpls c="8">
          <tpl hier="1" item="6"/>
          <tpl hier="4" item="8"/>
          <tpl fld="3" item="55"/>
          <tpl fld="2" item="15"/>
          <tpl hier="9" item="1"/>
          <tpl hier="11" item="4"/>
          <tpl hier="12" item="7"/>
          <tpl fld="4" item="0"/>
        </tpls>
      </m>
      <m>
        <tpls c="8">
          <tpl hier="1" item="6"/>
          <tpl hier="4" item="8"/>
          <tpl fld="3" item="6"/>
          <tpl fld="2" item="19"/>
          <tpl hier="9" item="1"/>
          <tpl hier="11" item="4"/>
          <tpl hier="12" item="7"/>
          <tpl fld="4" item="0"/>
        </tpls>
      </m>
      <m>
        <tpls c="8">
          <tpl hier="1" item="6"/>
          <tpl hier="4" item="8"/>
          <tpl fld="3" item="56"/>
          <tpl fld="2" item="4"/>
          <tpl hier="9" item="1"/>
          <tpl hier="11" item="4"/>
          <tpl hier="12" item="7"/>
          <tpl fld="4" item="0"/>
        </tpls>
      </m>
      <m>
        <tpls c="8">
          <tpl hier="1" item="6"/>
          <tpl hier="4" item="8"/>
          <tpl fld="3" item="47"/>
          <tpl fld="2" item="3"/>
          <tpl hier="9" item="1"/>
          <tpl hier="11" item="4"/>
          <tpl hier="12" item="7"/>
          <tpl fld="4" item="0"/>
        </tpls>
      </m>
      <m>
        <tpls c="8">
          <tpl hier="1" item="6"/>
          <tpl hier="4" item="8"/>
          <tpl fld="3" item="30"/>
          <tpl fld="1" item="0"/>
          <tpl hier="9" item="1"/>
          <tpl hier="11" item="4"/>
          <tpl hier="12" item="7"/>
          <tpl fld="4" item="0"/>
        </tpls>
      </m>
      <m>
        <tpls c="8">
          <tpl hier="1" item="6"/>
          <tpl hier="4" item="8"/>
          <tpl fld="3" item="51"/>
          <tpl fld="2" item="59"/>
          <tpl hier="9" item="1"/>
          <tpl hier="11" item="4"/>
          <tpl hier="12" item="7"/>
          <tpl fld="4" item="0"/>
        </tpls>
      </m>
      <m>
        <tpls c="8">
          <tpl hier="1" item="6"/>
          <tpl hier="4" item="8"/>
          <tpl fld="3" item="38"/>
          <tpl fld="2" item="59"/>
          <tpl hier="9" item="1"/>
          <tpl hier="11" item="4"/>
          <tpl hier="12" item="7"/>
          <tpl fld="4" item="0"/>
        </tpls>
      </m>
      <m>
        <tpls c="8">
          <tpl hier="1" item="6"/>
          <tpl hier="4" item="8"/>
          <tpl fld="3" item="44"/>
          <tpl fld="2" item="65"/>
          <tpl hier="9" item="1"/>
          <tpl hier="11" item="4"/>
          <tpl hier="12" item="7"/>
          <tpl fld="4" item="0"/>
        </tpls>
      </m>
      <m>
        <tpls c="8">
          <tpl hier="1" item="6"/>
          <tpl hier="4" item="8"/>
          <tpl fld="3" item="43"/>
          <tpl fld="2" item="65"/>
          <tpl hier="9" item="1"/>
          <tpl hier="11" item="4"/>
          <tpl hier="12" item="7"/>
          <tpl fld="4" item="0"/>
        </tpls>
      </m>
      <m>
        <tpls c="8">
          <tpl hier="1" item="6"/>
          <tpl hier="4" item="8"/>
          <tpl fld="3" item="42"/>
          <tpl fld="2" item="65"/>
          <tpl hier="9" item="1"/>
          <tpl hier="11" item="4"/>
          <tpl hier="12" item="7"/>
          <tpl fld="4" item="0"/>
        </tpls>
      </m>
      <m>
        <tpls c="8">
          <tpl hier="1" item="6"/>
          <tpl hier="4" item="8"/>
          <tpl fld="3" item="41"/>
          <tpl fld="2" item="65"/>
          <tpl hier="9" item="1"/>
          <tpl hier="11" item="4"/>
          <tpl hier="12" item="7"/>
          <tpl fld="4" item="0"/>
        </tpls>
      </m>
      <m>
        <tpls c="8">
          <tpl hier="1" item="6"/>
          <tpl hier="4" item="8"/>
          <tpl fld="3" item="32"/>
          <tpl fld="2" item="85"/>
          <tpl hier="9" item="1"/>
          <tpl hier="11" item="4"/>
          <tpl hier="12" item="7"/>
          <tpl fld="4" item="0"/>
        </tpls>
      </m>
      <m>
        <tpls c="8">
          <tpl hier="1" item="6"/>
          <tpl hier="4" item="8"/>
          <tpl fld="3" item="31"/>
          <tpl fld="2" item="85"/>
          <tpl hier="9" item="1"/>
          <tpl hier="11" item="4"/>
          <tpl hier="12" item="7"/>
          <tpl fld="4" item="0"/>
        </tpls>
      </m>
      <m>
        <tpls c="8">
          <tpl hier="1" item="6"/>
          <tpl hier="4" item="8"/>
          <tpl fld="3" item="30"/>
          <tpl fld="2" item="85"/>
          <tpl hier="9" item="1"/>
          <tpl hier="11" item="4"/>
          <tpl hier="12" item="7"/>
          <tpl fld="4" item="0"/>
        </tpls>
      </m>
      <m>
        <tpls c="8">
          <tpl hier="1" item="6"/>
          <tpl hier="4" item="8"/>
          <tpl fld="3" item="29"/>
          <tpl fld="2" item="85"/>
          <tpl hier="9" item="1"/>
          <tpl hier="11" item="4"/>
          <tpl hier="12" item="7"/>
          <tpl fld="4" item="0"/>
        </tpls>
      </m>
      <m>
        <tpls c="8">
          <tpl hier="1" item="6"/>
          <tpl hier="4" item="8"/>
          <tpl fld="3" item="16"/>
          <tpl fld="2" item="49"/>
          <tpl hier="9" item="1"/>
          <tpl hier="11" item="4"/>
          <tpl hier="12" item="7"/>
          <tpl fld="4" item="0"/>
        </tpls>
      </m>
      <m>
        <tpls c="8">
          <tpl hier="1" item="6"/>
          <tpl hier="4" item="8"/>
          <tpl fld="3" item="15"/>
          <tpl fld="2" item="49"/>
          <tpl hier="9" item="1"/>
          <tpl hier="11" item="4"/>
          <tpl hier="12" item="7"/>
          <tpl fld="4" item="0"/>
        </tpls>
      </m>
      <m>
        <tpls c="8">
          <tpl hier="1" item="6"/>
          <tpl hier="4" item="8"/>
          <tpl fld="3" item="14"/>
          <tpl fld="2" item="49"/>
          <tpl hier="9" item="1"/>
          <tpl hier="11" item="4"/>
          <tpl hier="12" item="7"/>
          <tpl fld="4" item="0"/>
        </tpls>
      </m>
      <m>
        <tpls c="8">
          <tpl hier="1" item="6"/>
          <tpl hier="4" item="8"/>
          <tpl fld="3" item="13"/>
          <tpl fld="2" item="49"/>
          <tpl hier="9" item="1"/>
          <tpl hier="11" item="4"/>
          <tpl hier="12" item="7"/>
          <tpl fld="4" item="0"/>
        </tpls>
      </m>
      <m>
        <tpls c="8">
          <tpl hier="1" item="6"/>
          <tpl hier="4" item="8"/>
          <tpl fld="3" item="4"/>
          <tpl fld="2" item="44"/>
          <tpl hier="9" item="1"/>
          <tpl hier="11" item="4"/>
          <tpl hier="12" item="7"/>
          <tpl fld="4" item="0"/>
        </tpls>
      </m>
      <m>
        <tpls c="8">
          <tpl hier="1" item="6"/>
          <tpl hier="4" item="8"/>
          <tpl fld="3" item="58"/>
          <tpl fld="2" item="44"/>
          <tpl hier="9" item="1"/>
          <tpl hier="11" item="4"/>
          <tpl hier="12" item="7"/>
          <tpl fld="4" item="0"/>
        </tpls>
      </m>
      <m>
        <tpls c="8">
          <tpl hier="1" item="6"/>
          <tpl hier="4" item="8"/>
          <tpl fld="3" item="2"/>
          <tpl fld="2" item="44"/>
          <tpl hier="9" item="1"/>
          <tpl hier="11" item="4"/>
          <tpl hier="12" item="7"/>
          <tpl fld="4" item="0"/>
        </tpls>
      </m>
      <m>
        <tpls c="8">
          <tpl hier="1" item="6"/>
          <tpl hier="4" item="8"/>
          <tpl fld="3" item="54"/>
          <tpl fld="2" item="34"/>
          <tpl hier="9" item="1"/>
          <tpl hier="11" item="4"/>
          <tpl hier="12" item="7"/>
          <tpl fld="4" item="0"/>
        </tpls>
      </m>
      <m>
        <tpls c="8">
          <tpl hier="1" item="6"/>
          <tpl hier="4" item="8"/>
          <tpl fld="3" item="53"/>
          <tpl fld="2" item="34"/>
          <tpl hier="9" item="1"/>
          <tpl hier="11" item="4"/>
          <tpl hier="12" item="7"/>
          <tpl fld="4" item="0"/>
        </tpls>
      </m>
      <m>
        <tpls c="8">
          <tpl hier="1" item="6"/>
          <tpl hier="4" item="8"/>
          <tpl fld="3" item="52"/>
          <tpl fld="2" item="34"/>
          <tpl hier="9" item="1"/>
          <tpl hier="11" item="4"/>
          <tpl hier="12" item="7"/>
          <tpl fld="4" item="0"/>
        </tpls>
      </m>
      <m>
        <tpls c="8">
          <tpl hier="1" item="6"/>
          <tpl hier="4" item="8"/>
          <tpl fld="3" item="48"/>
          <tpl fld="2" item="64"/>
          <tpl hier="9" item="1"/>
          <tpl hier="11" item="4"/>
          <tpl hier="12" item="7"/>
          <tpl fld="4" item="0"/>
        </tpls>
      </m>
      <m>
        <tpls c="8">
          <tpl hier="1" item="6"/>
          <tpl hier="4" item="8"/>
          <tpl fld="3" item="46"/>
          <tpl fld="2" item="64"/>
          <tpl hier="9" item="1"/>
          <tpl hier="11" item="4"/>
          <tpl hier="12" item="7"/>
          <tpl fld="4" item="0"/>
        </tpls>
      </m>
      <m>
        <tpls c="8">
          <tpl hier="1" item="6"/>
          <tpl hier="4" item="8"/>
          <tpl fld="3" item="45"/>
          <tpl fld="2" item="64"/>
          <tpl hier="9" item="1"/>
          <tpl hier="11" item="4"/>
          <tpl hier="12" item="7"/>
          <tpl fld="4" item="0"/>
        </tpls>
      </m>
      <m>
        <tpls c="8">
          <tpl hier="1" item="6"/>
          <tpl hier="4" item="8"/>
          <tpl fld="3" item="47"/>
          <tpl fld="2" item="64"/>
          <tpl hier="9" item="1"/>
          <tpl hier="11" item="4"/>
          <tpl hier="12" item="7"/>
          <tpl fld="4" item="0"/>
        </tpls>
      </m>
      <m>
        <tpls c="8">
          <tpl hier="1" item="6"/>
          <tpl hier="4" item="8"/>
          <tpl fld="3" item="34"/>
          <tpl fld="2" item="33"/>
          <tpl hier="9" item="1"/>
          <tpl hier="11" item="4"/>
          <tpl hier="12" item="7"/>
          <tpl fld="4" item="0"/>
        </tpls>
      </m>
      <m>
        <tpls c="8">
          <tpl hier="1" item="6"/>
          <tpl hier="4" item="8"/>
          <tpl fld="3" item="36"/>
          <tpl fld="2" item="33"/>
          <tpl hier="9" item="1"/>
          <tpl hier="11" item="4"/>
          <tpl hier="12" item="7"/>
          <tpl fld="4" item="0"/>
        </tpls>
      </m>
      <m>
        <tpls c="8">
          <tpl hier="1" item="6"/>
          <tpl hier="4" item="8"/>
          <tpl fld="3" item="27"/>
          <tpl fld="2" item="33"/>
          <tpl hier="9" item="1"/>
          <tpl hier="11" item="4"/>
          <tpl hier="12" item="7"/>
          <tpl fld="4" item="0"/>
        </tpls>
      </m>
      <m>
        <tpls c="8">
          <tpl hier="1" item="6"/>
          <tpl hier="4" item="8"/>
          <tpl fld="3" item="33"/>
          <tpl fld="2" item="33"/>
          <tpl hier="9" item="1"/>
          <tpl hier="11" item="4"/>
          <tpl hier="12" item="7"/>
          <tpl fld="4" item="0"/>
        </tpls>
      </m>
      <m>
        <tpls c="8">
          <tpl hier="1" item="6"/>
          <tpl hier="4" item="8"/>
          <tpl fld="3" item="18"/>
          <tpl fld="2" item="43"/>
          <tpl hier="9" item="1"/>
          <tpl hier="11" item="4"/>
          <tpl hier="12" item="7"/>
          <tpl fld="4" item="0"/>
        </tpls>
      </m>
      <m>
        <tpls c="8">
          <tpl hier="1" item="6"/>
          <tpl hier="4" item="8"/>
          <tpl fld="3" item="22"/>
          <tpl fld="2" item="43"/>
          <tpl hier="9" item="1"/>
          <tpl hier="11" item="4"/>
          <tpl hier="12" item="7"/>
          <tpl fld="4" item="0"/>
        </tpls>
      </m>
      <m>
        <tpls c="8">
          <tpl hier="1" item="6"/>
          <tpl hier="4" item="8"/>
          <tpl fld="3" item="17"/>
          <tpl fld="2" item="43"/>
          <tpl hier="9" item="1"/>
          <tpl hier="11" item="4"/>
          <tpl hier="12" item="7"/>
          <tpl fld="4" item="0"/>
        </tpls>
      </m>
      <m>
        <tpls c="8">
          <tpl hier="1" item="6"/>
          <tpl hier="4" item="8"/>
          <tpl fld="3" item="21"/>
          <tpl fld="2" item="43"/>
          <tpl hier="9" item="1"/>
          <tpl hier="11" item="4"/>
          <tpl hier="12" item="7"/>
          <tpl fld="4" item="0"/>
        </tpls>
      </m>
      <m>
        <tpls c="8">
          <tpl hier="1" item="6"/>
          <tpl hier="4" item="8"/>
          <tpl fld="3" item="8"/>
          <tpl fld="2" item="22"/>
          <tpl hier="9" item="1"/>
          <tpl hier="11" item="4"/>
          <tpl hier="12" item="7"/>
          <tpl fld="4" item="0"/>
        </tpls>
      </m>
      <m>
        <tpls c="8">
          <tpl hier="1" item="6"/>
          <tpl hier="4" item="8"/>
          <tpl fld="3" item="7"/>
          <tpl fld="2" item="22"/>
          <tpl hier="9" item="1"/>
          <tpl hier="11" item="4"/>
          <tpl hier="12" item="7"/>
          <tpl fld="4" item="0"/>
        </tpls>
      </m>
      <m>
        <tpls c="8">
          <tpl hier="1" item="6"/>
          <tpl hier="4" item="8"/>
          <tpl fld="3" item="6"/>
          <tpl fld="2" item="22"/>
          <tpl hier="9" item="1"/>
          <tpl hier="11" item="4"/>
          <tpl hier="12" item="7"/>
          <tpl fld="4" item="0"/>
        </tpls>
      </m>
      <m>
        <tpls c="8">
          <tpl hier="1" item="6"/>
          <tpl hier="4" item="8"/>
          <tpl fld="3" item="5"/>
          <tpl fld="2" item="22"/>
          <tpl hier="9" item="1"/>
          <tpl hier="11" item="4"/>
          <tpl hier="12" item="7"/>
          <tpl fld="4" item="0"/>
        </tpls>
      </m>
      <m>
        <tpls c="8">
          <tpl hier="1" item="6"/>
          <tpl hier="4" item="8"/>
          <tpl fld="3" item="56"/>
          <tpl fld="2" item="21"/>
          <tpl hier="9" item="1"/>
          <tpl hier="11" item="4"/>
          <tpl hier="12" item="7"/>
          <tpl fld="4" item="0"/>
        </tpls>
      </m>
      <m>
        <tpls c="8">
          <tpl hier="1" item="6"/>
          <tpl hier="4" item="8"/>
          <tpl fld="3" item="0"/>
          <tpl fld="2" item="21"/>
          <tpl hier="9" item="1"/>
          <tpl hier="11" item="4"/>
          <tpl hier="12" item="7"/>
          <tpl fld="4" item="0"/>
        </tpls>
      </m>
      <m>
        <tpls c="8">
          <tpl hier="1" item="6"/>
          <tpl hier="4" item="8"/>
          <tpl fld="3" item="55"/>
          <tpl fld="2" item="21"/>
          <tpl hier="9" item="1"/>
          <tpl hier="11" item="4"/>
          <tpl hier="12" item="7"/>
          <tpl fld="4" item="0"/>
        </tpls>
      </m>
      <m>
        <tpls c="8">
          <tpl hier="1" item="6"/>
          <tpl hier="4" item="8"/>
          <tpl fld="3" item="35"/>
          <tpl fld="2" item="41"/>
          <tpl hier="9" item="1"/>
          <tpl hier="11" item="4"/>
          <tpl hier="12" item="7"/>
          <tpl fld="4" item="0"/>
        </tpls>
      </m>
      <m>
        <tpls c="8">
          <tpl hier="1" item="6"/>
          <tpl hier="4" item="8"/>
          <tpl fld="3" item="40"/>
          <tpl fld="2" item="41"/>
          <tpl hier="9" item="1"/>
          <tpl hier="11" item="4"/>
          <tpl hier="12" item="7"/>
          <tpl fld="4" item="0"/>
        </tpls>
      </m>
      <m>
        <tpls c="8">
          <tpl hier="1" item="6"/>
          <tpl hier="4" item="8"/>
          <tpl fld="3" item="50"/>
          <tpl fld="2" item="41"/>
          <tpl hier="9" item="1"/>
          <tpl hier="11" item="4"/>
          <tpl hier="12" item="7"/>
          <tpl fld="4" item="0"/>
        </tpls>
      </m>
      <m>
        <tpls c="8">
          <tpl hier="1" item="6"/>
          <tpl hier="4" item="8"/>
          <tpl fld="3" item="49"/>
          <tpl fld="2" item="41"/>
          <tpl hier="9" item="1"/>
          <tpl hier="11" item="4"/>
          <tpl hier="12" item="7"/>
          <tpl fld="4" item="0"/>
        </tpls>
      </m>
      <m>
        <tpls c="8">
          <tpl hier="1" item="6"/>
          <tpl hier="4" item="8"/>
          <tpl fld="3" item="37"/>
          <tpl fld="2" item="39"/>
          <tpl hier="9" item="1"/>
          <tpl hier="11" item="4"/>
          <tpl hier="12" item="7"/>
          <tpl fld="4" item="0"/>
        </tpls>
      </m>
      <m>
        <tpls c="8">
          <tpl hier="1" item="6"/>
          <tpl hier="4" item="8"/>
          <tpl fld="3" item="39"/>
          <tpl fld="2" item="39"/>
          <tpl hier="9" item="1"/>
          <tpl hier="11" item="4"/>
          <tpl hier="12" item="7"/>
          <tpl fld="4" item="0"/>
        </tpls>
      </m>
      <m>
        <tpls c="8">
          <tpl hier="1" item="6"/>
          <tpl hier="4" item="8"/>
          <tpl fld="3" item="28"/>
          <tpl fld="2" item="39"/>
          <tpl hier="9" item="1"/>
          <tpl hier="11" item="4"/>
          <tpl hier="12" item="7"/>
          <tpl fld="4" item="0"/>
        </tpls>
      </m>
      <m>
        <tpls c="8">
          <tpl hier="1" item="6"/>
          <tpl hier="4" item="8"/>
          <tpl fld="3" item="19"/>
          <tpl fld="2" item="39"/>
          <tpl hier="9" item="1"/>
          <tpl hier="11" item="4"/>
          <tpl hier="12" item="7"/>
          <tpl fld="4" item="0"/>
        </tpls>
      </m>
      <m>
        <tpls c="8">
          <tpl hier="1" item="6"/>
          <tpl hier="4" item="8"/>
          <tpl fld="3" item="26"/>
          <tpl fld="2" item="14"/>
          <tpl hier="9" item="1"/>
          <tpl hier="11" item="4"/>
          <tpl hier="12" item="7"/>
          <tpl fld="4" item="0"/>
        </tpls>
      </m>
      <m>
        <tpls c="8">
          <tpl hier="1" item="6"/>
          <tpl hier="4" item="8"/>
          <tpl fld="3" item="25"/>
          <tpl fld="2" item="14"/>
          <tpl hier="9" item="1"/>
          <tpl hier="11" item="4"/>
          <tpl hier="12" item="7"/>
          <tpl fld="4" item="0"/>
        </tpls>
      </m>
      <m>
        <tpls c="8">
          <tpl hier="1" item="6"/>
          <tpl hier="4" item="8"/>
          <tpl fld="3" item="24"/>
          <tpl fld="2" item="14"/>
          <tpl hier="9" item="1"/>
          <tpl hier="11" item="4"/>
          <tpl hier="12" item="7"/>
          <tpl fld="4" item="0"/>
        </tpls>
      </m>
      <m>
        <tpls c="8">
          <tpl hier="1" item="6"/>
          <tpl hier="4" item="8"/>
          <tpl fld="3" item="23"/>
          <tpl fld="2" item="14"/>
          <tpl hier="9" item="1"/>
          <tpl hier="11" item="4"/>
          <tpl hier="12" item="7"/>
          <tpl fld="4" item="0"/>
        </tpls>
      </m>
      <m>
        <tpls c="8">
          <tpl hier="1" item="6"/>
          <tpl hier="4" item="8"/>
          <tpl fld="3" item="10"/>
          <tpl fld="2" item="31"/>
          <tpl hier="9" item="1"/>
          <tpl hier="11" item="4"/>
          <tpl hier="12" item="7"/>
          <tpl fld="4" item="0"/>
        </tpls>
      </m>
      <m>
        <tpls c="8">
          <tpl hier="1" item="6"/>
          <tpl hier="4" item="8"/>
          <tpl fld="3" item="12"/>
          <tpl fld="2" item="31"/>
          <tpl hier="9" item="1"/>
          <tpl hier="11" item="4"/>
          <tpl hier="12" item="7"/>
          <tpl fld="4" item="0"/>
        </tpls>
      </m>
      <m>
        <tpls c="8">
          <tpl hier="1" item="6"/>
          <tpl hier="4" item="8"/>
          <tpl fld="3" item="11"/>
          <tpl fld="2" item="31"/>
          <tpl hier="9" item="1"/>
          <tpl hier="11" item="4"/>
          <tpl hier="12" item="7"/>
          <tpl fld="4" item="0"/>
        </tpls>
      </m>
      <m>
        <tpls c="8">
          <tpl hier="1" item="6"/>
          <tpl hier="4" item="8"/>
          <tpl fld="3" item="9"/>
          <tpl fld="2" item="31"/>
          <tpl hier="9" item="1"/>
          <tpl hier="11" item="4"/>
          <tpl hier="12" item="7"/>
          <tpl fld="4" item="0"/>
        </tpls>
      </m>
      <m>
        <tpls c="8">
          <tpl hier="1" item="6"/>
          <tpl hier="4" item="8"/>
          <tpl fld="3" item="57"/>
          <tpl fld="2" item="29"/>
          <tpl hier="9" item="1"/>
          <tpl hier="11" item="4"/>
          <tpl hier="12" item="7"/>
          <tpl fld="4" item="0"/>
        </tpls>
      </m>
      <m>
        <tpls c="8">
          <tpl hier="1" item="6"/>
          <tpl hier="4" item="8"/>
          <tpl fld="3" item="3"/>
          <tpl fld="2" item="29"/>
          <tpl hier="9" item="1"/>
          <tpl hier="11" item="4"/>
          <tpl hier="12" item="7"/>
          <tpl fld="4" item="0"/>
        </tpls>
      </m>
      <m>
        <tpls c="8">
          <tpl hier="1" item="6"/>
          <tpl hier="4" item="8"/>
          <tpl fld="3" item="1"/>
          <tpl fld="2" item="29"/>
          <tpl hier="9" item="1"/>
          <tpl hier="11" item="4"/>
          <tpl hier="12" item="7"/>
          <tpl fld="4" item="0"/>
        </tpls>
      </m>
      <m>
        <tpls c="8">
          <tpl hier="1" item="6"/>
          <tpl hier="4" item="8"/>
          <tpl fld="3" item="20"/>
          <tpl fld="2" item="27"/>
          <tpl hier="9" item="1"/>
          <tpl hier="11" item="4"/>
          <tpl hier="12" item="7"/>
          <tpl fld="4" item="0"/>
        </tpls>
      </m>
      <m>
        <tpls c="8">
          <tpl hier="1" item="6"/>
          <tpl hier="4" item="8"/>
          <tpl fld="3" item="51"/>
          <tpl fld="2" item="27"/>
          <tpl hier="9" item="1"/>
          <tpl hier="11" item="4"/>
          <tpl hier="12" item="7"/>
          <tpl fld="4" item="0"/>
        </tpls>
      </m>
      <m>
        <tpls c="8">
          <tpl hier="1" item="6"/>
          <tpl hier="4" item="8"/>
          <tpl fld="3" item="38"/>
          <tpl fld="2" item="27"/>
          <tpl hier="9" item="1"/>
          <tpl hier="11" item="4"/>
          <tpl hier="12" item="7"/>
          <tpl fld="4" item="0"/>
        </tpls>
      </m>
      <m>
        <tpls c="8">
          <tpl hier="1" item="6"/>
          <tpl hier="4" item="8"/>
          <tpl fld="3" item="44"/>
          <tpl fld="2" item="26"/>
          <tpl hier="9" item="1"/>
          <tpl hier="11" item="4"/>
          <tpl hier="12" item="7"/>
          <tpl fld="4" item="0"/>
        </tpls>
      </m>
      <m>
        <tpls c="8">
          <tpl hier="1" item="6"/>
          <tpl hier="4" item="8"/>
          <tpl fld="3" item="43"/>
          <tpl fld="2" item="26"/>
          <tpl hier="9" item="1"/>
          <tpl hier="11" item="4"/>
          <tpl hier="12" item="7"/>
          <tpl fld="4" item="0"/>
        </tpls>
      </m>
      <m>
        <tpls c="8">
          <tpl hier="1" item="6"/>
          <tpl hier="4" item="8"/>
          <tpl fld="3" item="42"/>
          <tpl fld="2" item="26"/>
          <tpl hier="9" item="1"/>
          <tpl hier="11" item="4"/>
          <tpl hier="12" item="7"/>
          <tpl fld="4" item="0"/>
        </tpls>
      </m>
      <m>
        <tpls c="8">
          <tpl hier="1" item="6"/>
          <tpl hier="4" item="8"/>
          <tpl fld="3" item="41"/>
          <tpl fld="2" item="26"/>
          <tpl hier="9" item="1"/>
          <tpl hier="11" item="4"/>
          <tpl hier="12" item="7"/>
          <tpl fld="4" item="0"/>
        </tpls>
      </m>
      <m>
        <tpls c="8">
          <tpl hier="1" item="6"/>
          <tpl hier="4" item="8"/>
          <tpl fld="3" item="32"/>
          <tpl fld="2" item="24"/>
          <tpl hier="9" item="1"/>
          <tpl hier="11" item="4"/>
          <tpl hier="12" item="7"/>
          <tpl fld="4" item="0"/>
        </tpls>
      </m>
      <m>
        <tpls c="8">
          <tpl hier="1" item="6"/>
          <tpl hier="4" item="8"/>
          <tpl fld="3" item="31"/>
          <tpl fld="2" item="24"/>
          <tpl hier="9" item="1"/>
          <tpl hier="11" item="4"/>
          <tpl hier="12" item="7"/>
          <tpl fld="4" item="0"/>
        </tpls>
      </m>
      <m>
        <tpls c="8">
          <tpl hier="1" item="6"/>
          <tpl hier="4" item="8"/>
          <tpl fld="3" item="30"/>
          <tpl fld="2" item="24"/>
          <tpl hier="9" item="1"/>
          <tpl hier="11" item="4"/>
          <tpl hier="12" item="7"/>
          <tpl fld="4" item="0"/>
        </tpls>
      </m>
      <m>
        <tpls c="8">
          <tpl hier="1" item="6"/>
          <tpl hier="4" item="8"/>
          <tpl fld="3" item="29"/>
          <tpl fld="2" item="24"/>
          <tpl hier="9" item="1"/>
          <tpl hier="11" item="4"/>
          <tpl hier="12" item="7"/>
          <tpl fld="4" item="0"/>
        </tpls>
      </m>
      <m>
        <tpls c="8">
          <tpl hier="1" item="6"/>
          <tpl hier="4" item="8"/>
          <tpl fld="3" item="16"/>
          <tpl fld="2" item="17"/>
          <tpl hier="9" item="1"/>
          <tpl hier="11" item="4"/>
          <tpl hier="12" item="7"/>
          <tpl fld="4" item="0"/>
        </tpls>
      </m>
      <m>
        <tpls c="8">
          <tpl hier="1" item="6"/>
          <tpl hier="4" item="8"/>
          <tpl fld="3" item="15"/>
          <tpl fld="2" item="17"/>
          <tpl hier="9" item="1"/>
          <tpl hier="11" item="4"/>
          <tpl hier="12" item="7"/>
          <tpl fld="4" item="0"/>
        </tpls>
      </m>
      <m>
        <tpls c="8">
          <tpl hier="1" item="6"/>
          <tpl hier="4" item="8"/>
          <tpl fld="3" item="14"/>
          <tpl fld="2" item="17"/>
          <tpl hier="9" item="1"/>
          <tpl hier="11" item="4"/>
          <tpl hier="12" item="7"/>
          <tpl fld="4" item="0"/>
        </tpls>
      </m>
      <m>
        <tpls c="8">
          <tpl hier="1" item="6"/>
          <tpl hier="4" item="8"/>
          <tpl fld="3" item="13"/>
          <tpl fld="2" item="17"/>
          <tpl hier="9" item="1"/>
          <tpl hier="11" item="4"/>
          <tpl hier="12" item="7"/>
          <tpl fld="4" item="0"/>
        </tpls>
      </m>
      <m>
        <tpls c="8">
          <tpl hier="1" item="6"/>
          <tpl hier="4" item="8"/>
          <tpl fld="3" item="4"/>
          <tpl fld="2" item="13"/>
          <tpl hier="9" item="1"/>
          <tpl hier="11" item="4"/>
          <tpl hier="12" item="7"/>
          <tpl fld="4" item="0"/>
        </tpls>
      </m>
      <m>
        <tpls c="8">
          <tpl hier="1" item="6"/>
          <tpl hier="4" item="8"/>
          <tpl fld="3" item="58"/>
          <tpl fld="2" item="13"/>
          <tpl hier="9" item="1"/>
          <tpl hier="11" item="4"/>
          <tpl hier="12" item="7"/>
          <tpl fld="4" item="0"/>
        </tpls>
      </m>
      <m>
        <tpls c="8">
          <tpl hier="1" item="6"/>
          <tpl hier="4" item="8"/>
          <tpl fld="3" item="2"/>
          <tpl fld="2" item="13"/>
          <tpl hier="9" item="1"/>
          <tpl hier="11" item="4"/>
          <tpl hier="12" item="7"/>
          <tpl fld="4" item="0"/>
        </tpls>
      </m>
      <m>
        <tpls c="8">
          <tpl hier="1" item="6"/>
          <tpl hier="4" item="8"/>
          <tpl fld="3" item="54"/>
          <tpl fld="2" item="23"/>
          <tpl hier="9" item="1"/>
          <tpl hier="11" item="4"/>
          <tpl hier="12" item="7"/>
          <tpl fld="4" item="0"/>
        </tpls>
      </m>
      <m>
        <tpls c="8">
          <tpl hier="1" item="6"/>
          <tpl hier="4" item="8"/>
          <tpl fld="3" item="53"/>
          <tpl fld="2" item="23"/>
          <tpl hier="9" item="1"/>
          <tpl hier="11" item="4"/>
          <tpl hier="12" item="7"/>
          <tpl fld="4" item="0"/>
        </tpls>
      </m>
      <m>
        <tpls c="8">
          <tpl hier="1" item="6"/>
          <tpl hier="4" item="8"/>
          <tpl fld="3" item="52"/>
          <tpl fld="2" item="23"/>
          <tpl hier="9" item="1"/>
          <tpl hier="11" item="4"/>
          <tpl hier="12" item="7"/>
          <tpl fld="4" item="0"/>
        </tpls>
      </m>
      <m>
        <tpls c="8">
          <tpl hier="1" item="6"/>
          <tpl hier="4" item="8"/>
          <tpl fld="3" item="48"/>
          <tpl fld="2" item="30"/>
          <tpl hier="9" item="1"/>
          <tpl hier="11" item="4"/>
          <tpl hier="12" item="7"/>
          <tpl fld="4" item="0"/>
        </tpls>
      </m>
      <m>
        <tpls c="8">
          <tpl hier="1" item="6"/>
          <tpl hier="4" item="8"/>
          <tpl fld="3" item="46"/>
          <tpl fld="2" item="30"/>
          <tpl hier="9" item="1"/>
          <tpl hier="11" item="4"/>
          <tpl hier="12" item="7"/>
          <tpl fld="4" item="0"/>
        </tpls>
      </m>
      <m>
        <tpls c="8">
          <tpl hier="1" item="6"/>
          <tpl hier="4" item="8"/>
          <tpl fld="3" item="45"/>
          <tpl fld="2" item="30"/>
          <tpl hier="9" item="1"/>
          <tpl hier="11" item="4"/>
          <tpl hier="12" item="7"/>
          <tpl fld="4" item="0"/>
        </tpls>
      </m>
      <m>
        <tpls c="8">
          <tpl hier="1" item="6"/>
          <tpl hier="4" item="8"/>
          <tpl fld="3" item="33"/>
          <tpl fld="2" item="30"/>
          <tpl hier="9" item="1"/>
          <tpl hier="11" item="4"/>
          <tpl hier="12" item="7"/>
          <tpl fld="4" item="0"/>
        </tpls>
      </m>
      <m>
        <tpls c="8">
          <tpl hier="1" item="6"/>
          <tpl hier="4" item="8"/>
          <tpl fld="3" item="8"/>
          <tpl fld="2" item="45"/>
          <tpl hier="9" item="1"/>
          <tpl hier="11" item="4"/>
          <tpl hier="12" item="7"/>
          <tpl fld="4" item="0"/>
        </tpls>
      </m>
      <m>
        <tpls c="8">
          <tpl hier="1" item="6"/>
          <tpl hier="4" item="8"/>
          <tpl fld="3" item="51"/>
          <tpl fld="2" item="45"/>
          <tpl hier="9" item="1"/>
          <tpl hier="11" item="4"/>
          <tpl hier="12" item="7"/>
          <tpl fld="4" item="0"/>
        </tpls>
      </m>
      <m>
        <tpls c="8">
          <tpl hier="1" item="6"/>
          <tpl hier="4" item="8"/>
          <tpl fld="3" item="41"/>
          <tpl fld="2" item="45"/>
          <tpl hier="9" item="1"/>
          <tpl hier="11" item="4"/>
          <tpl hier="12" item="7"/>
          <tpl fld="4" item="0"/>
        </tpls>
      </m>
      <m>
        <tpls c="8">
          <tpl hier="1" item="6"/>
          <tpl hier="4" item="8"/>
          <tpl fld="3" item="16"/>
          <tpl fld="2" item="25"/>
          <tpl hier="9" item="1"/>
          <tpl hier="11" item="4"/>
          <tpl hier="12" item="7"/>
          <tpl fld="4" item="0"/>
        </tpls>
      </m>
      <m>
        <tpls c="8">
          <tpl hier="1" item="6"/>
          <tpl hier="4" item="8"/>
          <tpl fld="3" item="3"/>
          <tpl fld="2" item="25"/>
          <tpl hier="9" item="1"/>
          <tpl hier="11" item="4"/>
          <tpl hier="12" item="7"/>
          <tpl fld="4" item="0"/>
        </tpls>
      </m>
      <m>
        <tpls c="8">
          <tpl hier="1" item="6"/>
          <tpl hier="4" item="8"/>
          <tpl fld="3" item="47"/>
          <tpl fld="2" item="25"/>
          <tpl hier="9" item="1"/>
          <tpl hier="11" item="4"/>
          <tpl hier="12" item="7"/>
          <tpl fld="4" item="0"/>
        </tpls>
      </m>
      <m>
        <tpls c="8">
          <tpl hier="1" item="6"/>
          <tpl hier="4" item="8"/>
          <tpl fld="3" item="18"/>
          <tpl fld="2" item="38"/>
          <tpl hier="9" item="1"/>
          <tpl hier="11" item="4"/>
          <tpl hier="12" item="7"/>
          <tpl fld="4" item="0"/>
        </tpls>
      </m>
      <m>
        <tpls c="8">
          <tpl hier="1" item="6"/>
          <tpl hier="4" item="8"/>
          <tpl fld="3" item="7"/>
          <tpl fld="2" item="38"/>
          <tpl hier="9" item="1"/>
          <tpl hier="11" item="4"/>
          <tpl hier="12" item="7"/>
          <tpl fld="4" item="0"/>
        </tpls>
      </m>
      <m>
        <tpls c="8">
          <tpl hier="1" item="6"/>
          <tpl hier="4" item="8"/>
          <tpl fld="3" item="52"/>
          <tpl fld="2" item="38"/>
          <tpl hier="9" item="1"/>
          <tpl hier="11" item="4"/>
          <tpl hier="12" item="7"/>
          <tpl fld="4" item="0"/>
        </tpls>
      </m>
      <m>
        <tpls c="8">
          <tpl hier="1" item="6"/>
          <tpl hier="4" item="8"/>
          <tpl fld="3" item="32"/>
          <tpl fld="2" item="16"/>
          <tpl hier="9" item="1"/>
          <tpl hier="11" item="4"/>
          <tpl hier="12" item="7"/>
          <tpl fld="4" item="0"/>
        </tpls>
      </m>
      <m>
        <tpls c="8">
          <tpl hier="1" item="6"/>
          <tpl hier="4" item="8"/>
          <tpl fld="3" item="12"/>
          <tpl fld="2" item="16"/>
          <tpl hier="9" item="1"/>
          <tpl hier="11" item="4"/>
          <tpl hier="12" item="7"/>
          <tpl fld="4" item="0"/>
        </tpls>
      </m>
      <m>
        <tpls c="8">
          <tpl hier="1" item="6"/>
          <tpl hier="4" item="8"/>
          <tpl fld="3" item="1"/>
          <tpl fld="2" item="16"/>
          <tpl hier="9" item="1"/>
          <tpl hier="11" item="4"/>
          <tpl hier="12" item="7"/>
          <tpl fld="4" item="0"/>
        </tpls>
      </m>
      <m>
        <tpls c="8">
          <tpl hier="1" item="6"/>
          <tpl hier="4" item="8"/>
          <tpl fld="3" item="37"/>
          <tpl fld="2" item="10"/>
          <tpl hier="9" item="1"/>
          <tpl hier="11" item="4"/>
          <tpl hier="12" item="7"/>
          <tpl fld="4" item="0"/>
        </tpls>
      </m>
      <m>
        <tpls c="8">
          <tpl hier="1" item="6"/>
          <tpl hier="4" item="8"/>
          <tpl fld="3" item="25"/>
          <tpl fld="2" item="10"/>
          <tpl hier="9" item="1"/>
          <tpl hier="11" item="4"/>
          <tpl hier="12" item="7"/>
          <tpl fld="4" item="0"/>
        </tpls>
      </m>
      <m>
        <tpls c="8">
          <tpl hier="1" item="6"/>
          <tpl hier="4" item="8"/>
          <tpl fld="3" item="2"/>
          <tpl fld="2" item="10"/>
          <tpl hier="9" item="1"/>
          <tpl hier="11" item="4"/>
          <tpl hier="12" item="7"/>
          <tpl fld="4" item="0"/>
        </tpls>
      </m>
      <m>
        <tpls c="8">
          <tpl hier="1" item="6"/>
          <tpl hier="4" item="8"/>
          <tpl fld="3" item="48"/>
          <tpl fld="2" item="12"/>
          <tpl hier="9" item="1"/>
          <tpl hier="11" item="4"/>
          <tpl hier="12" item="7"/>
          <tpl fld="4" item="0"/>
        </tpls>
      </m>
      <m>
        <tpls c="8">
          <tpl hier="1" item="6"/>
          <tpl hier="4" item="8"/>
          <tpl fld="3" item="36"/>
          <tpl fld="2" item="12"/>
          <tpl hier="9" item="1"/>
          <tpl hier="11" item="4"/>
          <tpl hier="12" item="7"/>
          <tpl fld="4" item="0"/>
        </tpls>
      </m>
      <m>
        <tpls c="8">
          <tpl hier="1" item="6"/>
          <tpl hier="4" item="8"/>
          <tpl fld="3" item="2"/>
          <tpl fld="2" item="12"/>
          <tpl hier="9" item="1"/>
          <tpl hier="11" item="4"/>
          <tpl hier="12" item="7"/>
          <tpl fld="4" item="0"/>
        </tpls>
      </m>
      <m>
        <tpls c="8">
          <tpl hier="1" item="6"/>
          <tpl hier="4" item="8"/>
          <tpl fld="3" item="37"/>
          <tpl fld="2" item="18"/>
          <tpl hier="9" item="1"/>
          <tpl hier="11" item="4"/>
          <tpl hier="12" item="7"/>
          <tpl fld="4" item="0"/>
        </tpls>
      </m>
      <m>
        <tpls c="8">
          <tpl hier="1" item="6"/>
          <tpl hier="4" item="8"/>
          <tpl fld="3" item="22"/>
          <tpl fld="2" item="18"/>
          <tpl hier="9" item="1"/>
          <tpl hier="11" item="4"/>
          <tpl hier="12" item="7"/>
          <tpl fld="4" item="0"/>
        </tpls>
      </m>
      <m>
        <tpls c="8">
          <tpl hier="1" item="6"/>
          <tpl hier="4" item="8"/>
          <tpl fld="3" item="52"/>
          <tpl fld="2" item="18"/>
          <tpl hier="9" item="1"/>
          <tpl hier="11" item="4"/>
          <tpl hier="12" item="7"/>
          <tpl fld="4" item="0"/>
        </tpls>
      </m>
      <m>
        <tpls c="8">
          <tpl hier="1" item="6"/>
          <tpl hier="4" item="8"/>
          <tpl fld="3" item="18"/>
          <tpl fld="2" item="20"/>
          <tpl hier="9" item="1"/>
          <tpl hier="11" item="4"/>
          <tpl hier="12" item="7"/>
          <tpl fld="4" item="0"/>
        </tpls>
      </m>
      <m>
        <tpls c="8">
          <tpl hier="1" item="6"/>
          <tpl hier="4" item="8"/>
          <tpl fld="3" item="53"/>
          <tpl fld="2" item="20"/>
          <tpl hier="9" item="1"/>
          <tpl hier="11" item="4"/>
          <tpl hier="12" item="7"/>
          <tpl fld="4" item="0"/>
        </tpls>
      </m>
      <m>
        <tpls c="8">
          <tpl hier="1" item="6"/>
          <tpl hier="4" item="8"/>
          <tpl fld="3" item="23"/>
          <tpl fld="2" item="20"/>
          <tpl hier="9" item="1"/>
          <tpl hier="11" item="4"/>
          <tpl hier="12" item="7"/>
          <tpl fld="4" item="0"/>
        </tpls>
      </m>
      <m>
        <tpls c="8">
          <tpl hier="1" item="6"/>
          <tpl hier="4" item="8"/>
          <tpl fld="3" item="39"/>
          <tpl fld="2" item="32"/>
          <tpl hier="9" item="1"/>
          <tpl hier="11" item="4"/>
          <tpl hier="12" item="7"/>
          <tpl fld="4" item="0"/>
        </tpls>
      </m>
      <m>
        <tpls c="8">
          <tpl hier="1" item="6"/>
          <tpl hier="4" item="8"/>
          <tpl fld="3" item="19"/>
          <tpl fld="2" item="32"/>
          <tpl hier="9" item="1"/>
          <tpl hier="11" item="4"/>
          <tpl hier="12" item="7"/>
          <tpl fld="4" item="0"/>
        </tpls>
      </m>
      <m>
        <tpls c="8">
          <tpl hier="1" item="6"/>
          <tpl hier="4" item="8"/>
          <tpl fld="3" item="31"/>
          <tpl fld="2" item="9"/>
          <tpl hier="9" item="1"/>
          <tpl hier="11" item="4"/>
          <tpl hier="12" item="7"/>
          <tpl fld="4" item="0"/>
        </tpls>
      </m>
      <m>
        <tpls c="8">
          <tpl hier="1" item="6"/>
          <tpl hier="4" item="8"/>
          <tpl fld="3" item="29"/>
          <tpl fld="2" item="9"/>
          <tpl hier="9" item="1"/>
          <tpl hier="11" item="4"/>
          <tpl hier="12" item="7"/>
          <tpl fld="4" item="0"/>
        </tpls>
      </m>
      <m>
        <tpls c="8">
          <tpl hier="1" item="6"/>
          <tpl hier="4" item="8"/>
          <tpl fld="3" item="50"/>
          <tpl fld="2" item="11"/>
          <tpl hier="9" item="1"/>
          <tpl hier="11" item="4"/>
          <tpl hier="12" item="7"/>
          <tpl fld="4" item="0"/>
        </tpls>
      </m>
      <m>
        <tpls c="8">
          <tpl hier="1" item="6"/>
          <tpl hier="4" item="8"/>
          <tpl fld="3" item="18"/>
          <tpl fld="2" item="15"/>
          <tpl hier="9" item="1"/>
          <tpl hier="11" item="4"/>
          <tpl hier="12" item="7"/>
          <tpl fld="4" item="0"/>
        </tpls>
      </m>
      <m>
        <tpls c="8">
          <tpl hier="1" item="6"/>
          <tpl hier="4" item="8"/>
          <tpl fld="3" item="41"/>
          <tpl fld="2" item="15"/>
          <tpl hier="9" item="1"/>
          <tpl hier="11" item="4"/>
          <tpl hier="12" item="7"/>
          <tpl fld="4" item="0"/>
        </tpls>
      </m>
      <m>
        <tpls c="8">
          <tpl hier="1" item="6"/>
          <tpl hier="4" item="8"/>
          <tpl fld="3" item="1"/>
          <tpl fld="2" item="19"/>
          <tpl hier="9" item="1"/>
          <tpl hier="11" item="4"/>
          <tpl hier="12" item="7"/>
          <tpl fld="4" item="0"/>
        </tpls>
      </m>
      <m>
        <tpls c="8">
          <tpl hier="1" item="6"/>
          <tpl hier="4" item="8"/>
          <tpl fld="3" item="45"/>
          <tpl fld="2" item="4"/>
          <tpl hier="9" item="1"/>
          <tpl hier="11" item="4"/>
          <tpl hier="12" item="7"/>
          <tpl fld="4" item="0"/>
        </tpls>
      </m>
      <m>
        <tpls c="8">
          <tpl hier="1" item="6"/>
          <tpl hier="4" item="8"/>
          <tpl fld="3" item="31"/>
          <tpl fld="2" item="0"/>
          <tpl hier="9" item="1"/>
          <tpl hier="11" item="4"/>
          <tpl hier="12" item="7"/>
          <tpl fld="4" item="0"/>
        </tpls>
      </m>
      <m>
        <tpls c="8">
          <tpl hier="1" item="6"/>
          <tpl hier="4" item="8"/>
          <tpl fld="3" item="18"/>
          <tpl fld="2" item="5"/>
          <tpl hier="9" item="1"/>
          <tpl hier="11" item="4"/>
          <tpl hier="12" item="7"/>
          <tpl fld="4" item="0"/>
        </tpls>
      </m>
      <m>
        <tpls c="8">
          <tpl hier="1" item="6"/>
          <tpl hier="4" item="8"/>
          <tpl fld="3" item="9"/>
          <tpl fld="1" item="0"/>
          <tpl hier="9" item="1"/>
          <tpl hier="11" item="4"/>
          <tpl hier="12" item="7"/>
          <tpl fld="4" item="0"/>
        </tpls>
      </m>
      <m>
        <tpls c="8">
          <tpl hier="1" item="6"/>
          <tpl hier="4" item="8"/>
          <tpl fld="3" item="44"/>
          <tpl fld="2" item="64"/>
          <tpl hier="9" item="1"/>
          <tpl hier="11" item="4"/>
          <tpl hier="12" item="7"/>
          <tpl fld="4" item="0"/>
        </tpls>
      </m>
      <m>
        <tpls c="8">
          <tpl hier="1" item="6"/>
          <tpl hier="4" item="8"/>
          <tpl fld="3" item="43"/>
          <tpl fld="2" item="64"/>
          <tpl hier="9" item="1"/>
          <tpl hier="11" item="4"/>
          <tpl hier="12" item="7"/>
          <tpl fld="4" item="0"/>
        </tpls>
      </m>
      <m>
        <tpls c="8">
          <tpl hier="1" item="6"/>
          <tpl hier="4" item="8"/>
          <tpl fld="3" item="42"/>
          <tpl fld="2" item="64"/>
          <tpl hier="9" item="1"/>
          <tpl hier="11" item="4"/>
          <tpl hier="12" item="7"/>
          <tpl fld="4" item="0"/>
        </tpls>
      </m>
      <m>
        <tpls c="8">
          <tpl hier="1" item="6"/>
          <tpl hier="4" item="8"/>
          <tpl fld="3" item="41"/>
          <tpl fld="2" item="64"/>
          <tpl hier="9" item="1"/>
          <tpl hier="11" item="4"/>
          <tpl hier="12" item="7"/>
          <tpl fld="4" item="0"/>
        </tpls>
      </m>
      <m>
        <tpls c="8">
          <tpl hier="1" item="6"/>
          <tpl hier="4" item="8"/>
          <tpl fld="3" item="32"/>
          <tpl fld="2" item="33"/>
          <tpl hier="9" item="1"/>
          <tpl hier="11" item="4"/>
          <tpl hier="12" item="7"/>
          <tpl fld="4" item="0"/>
        </tpls>
      </m>
      <m>
        <tpls c="8">
          <tpl hier="1" item="6"/>
          <tpl hier="4" item="8"/>
          <tpl fld="3" item="31"/>
          <tpl fld="2" item="33"/>
          <tpl hier="9" item="1"/>
          <tpl hier="11" item="4"/>
          <tpl hier="12" item="7"/>
          <tpl fld="4" item="0"/>
        </tpls>
      </m>
      <m>
        <tpls c="8">
          <tpl hier="1" item="6"/>
          <tpl hier="4" item="8"/>
          <tpl fld="3" item="30"/>
          <tpl fld="2" item="33"/>
          <tpl hier="9" item="1"/>
          <tpl hier="11" item="4"/>
          <tpl hier="12" item="7"/>
          <tpl fld="4" item="0"/>
        </tpls>
      </m>
      <m>
        <tpls c="8">
          <tpl hier="1" item="6"/>
          <tpl hier="4" item="8"/>
          <tpl fld="3" item="29"/>
          <tpl fld="2" item="33"/>
          <tpl hier="9" item="1"/>
          <tpl hier="11" item="4"/>
          <tpl hier="12" item="7"/>
          <tpl fld="4" item="0"/>
        </tpls>
      </m>
      <m>
        <tpls c="8">
          <tpl hier="1" item="6"/>
          <tpl hier="4" item="8"/>
          <tpl fld="3" item="16"/>
          <tpl fld="2" item="43"/>
          <tpl hier="9" item="1"/>
          <tpl hier="11" item="4"/>
          <tpl hier="12" item="7"/>
          <tpl fld="4" item="0"/>
        </tpls>
      </m>
      <m>
        <tpls c="8">
          <tpl hier="1" item="6"/>
          <tpl hier="4" item="8"/>
          <tpl fld="3" item="15"/>
          <tpl fld="2" item="43"/>
          <tpl hier="9" item="1"/>
          <tpl hier="11" item="4"/>
          <tpl hier="12" item="7"/>
          <tpl fld="4" item="0"/>
        </tpls>
      </m>
      <m>
        <tpls c="8">
          <tpl hier="1" item="6"/>
          <tpl hier="4" item="8"/>
          <tpl fld="3" item="14"/>
          <tpl fld="2" item="43"/>
          <tpl hier="9" item="1"/>
          <tpl hier="11" item="4"/>
          <tpl hier="12" item="7"/>
          <tpl fld="4" item="0"/>
        </tpls>
      </m>
      <m>
        <tpls c="8">
          <tpl hier="1" item="6"/>
          <tpl hier="4" item="8"/>
          <tpl fld="3" item="13"/>
          <tpl fld="2" item="43"/>
          <tpl hier="9" item="1"/>
          <tpl hier="11" item="4"/>
          <tpl hier="12" item="7"/>
          <tpl fld="4" item="0"/>
        </tpls>
      </m>
      <m>
        <tpls c="8">
          <tpl hier="1" item="6"/>
          <tpl hier="4" item="8"/>
          <tpl fld="3" item="4"/>
          <tpl fld="2" item="22"/>
          <tpl hier="9" item="1"/>
          <tpl hier="11" item="4"/>
          <tpl hier="12" item="7"/>
          <tpl fld="4" item="0"/>
        </tpls>
      </m>
      <m>
        <tpls c="8">
          <tpl hier="1" item="6"/>
          <tpl hier="4" item="8"/>
          <tpl fld="3" item="58"/>
          <tpl fld="2" item="22"/>
          <tpl hier="9" item="1"/>
          <tpl hier="11" item="4"/>
          <tpl hier="12" item="7"/>
          <tpl fld="4" item="0"/>
        </tpls>
      </m>
      <m>
        <tpls c="8">
          <tpl hier="1" item="6"/>
          <tpl hier="4" item="8"/>
          <tpl fld="3" item="2"/>
          <tpl fld="2" item="22"/>
          <tpl hier="9" item="1"/>
          <tpl hier="11" item="4"/>
          <tpl hier="12" item="7"/>
          <tpl fld="4" item="0"/>
        </tpls>
      </m>
      <m>
        <tpls c="8">
          <tpl hier="1" item="6"/>
          <tpl hier="4" item="8"/>
          <tpl fld="3" item="54"/>
          <tpl fld="2" item="21"/>
          <tpl hier="9" item="1"/>
          <tpl hier="11" item="4"/>
          <tpl hier="12" item="7"/>
          <tpl fld="4" item="0"/>
        </tpls>
      </m>
      <m>
        <tpls c="8">
          <tpl hier="1" item="6"/>
          <tpl hier="4" item="8"/>
          <tpl fld="3" item="53"/>
          <tpl fld="2" item="21"/>
          <tpl hier="9" item="1"/>
          <tpl hier="11" item="4"/>
          <tpl hier="12" item="7"/>
          <tpl fld="4" item="0"/>
        </tpls>
      </m>
      <m>
        <tpls c="8">
          <tpl hier="1" item="6"/>
          <tpl hier="4" item="8"/>
          <tpl fld="3" item="52"/>
          <tpl fld="2" item="21"/>
          <tpl hier="9" item="1"/>
          <tpl hier="11" item="4"/>
          <tpl hier="12" item="7"/>
          <tpl fld="4" item="0"/>
        </tpls>
      </m>
      <m>
        <tpls c="8">
          <tpl hier="1" item="6"/>
          <tpl hier="4" item="8"/>
          <tpl fld="3" item="48"/>
          <tpl fld="2" item="41"/>
          <tpl hier="9" item="1"/>
          <tpl hier="11" item="4"/>
          <tpl hier="12" item="7"/>
          <tpl fld="4" item="0"/>
        </tpls>
      </m>
      <m>
        <tpls c="8">
          <tpl hier="1" item="6"/>
          <tpl hier="4" item="8"/>
          <tpl fld="3" item="46"/>
          <tpl fld="2" item="41"/>
          <tpl hier="9" item="1"/>
          <tpl hier="11" item="4"/>
          <tpl hier="12" item="7"/>
          <tpl fld="4" item="0"/>
        </tpls>
      </m>
      <m>
        <tpls c="8">
          <tpl hier="1" item="6"/>
          <tpl hier="4" item="8"/>
          <tpl fld="3" item="45"/>
          <tpl fld="2" item="41"/>
          <tpl hier="9" item="1"/>
          <tpl hier="11" item="4"/>
          <tpl hier="12" item="7"/>
          <tpl fld="4" item="0"/>
        </tpls>
      </m>
      <m>
        <tpls c="8">
          <tpl hier="1" item="6"/>
          <tpl hier="4" item="8"/>
          <tpl fld="3" item="47"/>
          <tpl fld="2" item="41"/>
          <tpl hier="9" item="1"/>
          <tpl hier="11" item="4"/>
          <tpl hier="12" item="7"/>
          <tpl fld="4" item="0"/>
        </tpls>
      </m>
      <m>
        <tpls c="8">
          <tpl hier="1" item="6"/>
          <tpl hier="4" item="8"/>
          <tpl fld="3" item="34"/>
          <tpl fld="2" item="39"/>
          <tpl hier="9" item="1"/>
          <tpl hier="11" item="4"/>
          <tpl hier="12" item="7"/>
          <tpl fld="4" item="0"/>
        </tpls>
      </m>
      <m>
        <tpls c="8">
          <tpl hier="1" item="6"/>
          <tpl hier="4" item="8"/>
          <tpl fld="3" item="36"/>
          <tpl fld="2" item="39"/>
          <tpl hier="9" item="1"/>
          <tpl hier="11" item="4"/>
          <tpl hier="12" item="7"/>
          <tpl fld="4" item="0"/>
        </tpls>
      </m>
      <m>
        <tpls c="8">
          <tpl hier="1" item="6"/>
          <tpl hier="4" item="8"/>
          <tpl fld="3" item="27"/>
          <tpl fld="2" item="39"/>
          <tpl hier="9" item="1"/>
          <tpl hier="11" item="4"/>
          <tpl hier="12" item="7"/>
          <tpl fld="4" item="0"/>
        </tpls>
      </m>
      <m>
        <tpls c="8">
          <tpl hier="1" item="6"/>
          <tpl hier="4" item="8"/>
          <tpl fld="3" item="33"/>
          <tpl fld="2" item="39"/>
          <tpl hier="9" item="1"/>
          <tpl hier="11" item="4"/>
          <tpl hier="12" item="7"/>
          <tpl fld="4" item="0"/>
        </tpls>
      </m>
      <m>
        <tpls c="8">
          <tpl hier="1" item="6"/>
          <tpl hier="4" item="8"/>
          <tpl fld="3" item="18"/>
          <tpl fld="2" item="14"/>
          <tpl hier="9" item="1"/>
          <tpl hier="11" item="4"/>
          <tpl hier="12" item="7"/>
          <tpl fld="4" item="0"/>
        </tpls>
      </m>
      <m>
        <tpls c="8">
          <tpl hier="1" item="6"/>
          <tpl hier="4" item="8"/>
          <tpl fld="3" item="22"/>
          <tpl fld="2" item="14"/>
          <tpl hier="9" item="1"/>
          <tpl hier="11" item="4"/>
          <tpl hier="12" item="7"/>
          <tpl fld="4" item="0"/>
        </tpls>
      </m>
      <m>
        <tpls c="8">
          <tpl hier="1" item="6"/>
          <tpl hier="4" item="8"/>
          <tpl fld="3" item="17"/>
          <tpl fld="2" item="14"/>
          <tpl hier="9" item="1"/>
          <tpl hier="11" item="4"/>
          <tpl hier="12" item="7"/>
          <tpl fld="4" item="0"/>
        </tpls>
      </m>
      <m>
        <tpls c="8">
          <tpl hier="1" item="6"/>
          <tpl hier="4" item="8"/>
          <tpl fld="3" item="21"/>
          <tpl fld="2" item="14"/>
          <tpl hier="9" item="1"/>
          <tpl hier="11" item="4"/>
          <tpl hier="12" item="7"/>
          <tpl fld="4" item="0"/>
        </tpls>
      </m>
      <m>
        <tpls c="8">
          <tpl hier="1" item="6"/>
          <tpl hier="4" item="8"/>
          <tpl fld="3" item="8"/>
          <tpl fld="2" item="31"/>
          <tpl hier="9" item="1"/>
          <tpl hier="11" item="4"/>
          <tpl hier="12" item="7"/>
          <tpl fld="4" item="0"/>
        </tpls>
      </m>
      <m>
        <tpls c="8">
          <tpl hier="1" item="6"/>
          <tpl hier="4" item="8"/>
          <tpl fld="3" item="7"/>
          <tpl fld="2" item="31"/>
          <tpl hier="9" item="1"/>
          <tpl hier="11" item="4"/>
          <tpl hier="12" item="7"/>
          <tpl fld="4" item="0"/>
        </tpls>
      </m>
      <m>
        <tpls c="8">
          <tpl hier="1" item="6"/>
          <tpl hier="4" item="8"/>
          <tpl fld="3" item="6"/>
          <tpl fld="2" item="31"/>
          <tpl hier="9" item="1"/>
          <tpl hier="11" item="4"/>
          <tpl hier="12" item="7"/>
          <tpl fld="4" item="0"/>
        </tpls>
      </m>
      <m>
        <tpls c="8">
          <tpl hier="1" item="6"/>
          <tpl hier="4" item="8"/>
          <tpl fld="3" item="5"/>
          <tpl fld="2" item="31"/>
          <tpl hier="9" item="1"/>
          <tpl hier="11" item="4"/>
          <tpl hier="12" item="7"/>
          <tpl fld="4" item="0"/>
        </tpls>
      </m>
      <m>
        <tpls c="8">
          <tpl hier="1" item="6"/>
          <tpl hier="4" item="8"/>
          <tpl fld="3" item="56"/>
          <tpl fld="2" item="29"/>
          <tpl hier="9" item="1"/>
          <tpl hier="11" item="4"/>
          <tpl hier="12" item="7"/>
          <tpl fld="4" item="0"/>
        </tpls>
      </m>
      <m>
        <tpls c="8">
          <tpl hier="1" item="6"/>
          <tpl hier="4" item="8"/>
          <tpl fld="3" item="0"/>
          <tpl fld="2" item="29"/>
          <tpl hier="9" item="1"/>
          <tpl hier="11" item="4"/>
          <tpl hier="12" item="7"/>
          <tpl fld="4" item="0"/>
        </tpls>
      </m>
      <m>
        <tpls c="8">
          <tpl hier="1" item="6"/>
          <tpl hier="4" item="8"/>
          <tpl fld="3" item="55"/>
          <tpl fld="2" item="29"/>
          <tpl hier="9" item="1"/>
          <tpl hier="11" item="4"/>
          <tpl hier="12" item="7"/>
          <tpl fld="4" item="0"/>
        </tpls>
      </m>
      <m>
        <tpls c="8">
          <tpl hier="1" item="6"/>
          <tpl hier="4" item="8"/>
          <tpl fld="3" item="35"/>
          <tpl fld="2" item="27"/>
          <tpl hier="9" item="1"/>
          <tpl hier="11" item="4"/>
          <tpl hier="12" item="7"/>
          <tpl fld="4" item="0"/>
        </tpls>
      </m>
      <m>
        <tpls c="8">
          <tpl hier="1" item="6"/>
          <tpl hier="4" item="8"/>
          <tpl fld="3" item="40"/>
          <tpl fld="2" item="27"/>
          <tpl hier="9" item="1"/>
          <tpl hier="11" item="4"/>
          <tpl hier="12" item="7"/>
          <tpl fld="4" item="0"/>
        </tpls>
      </m>
      <m>
        <tpls c="8">
          <tpl hier="1" item="6"/>
          <tpl hier="4" item="8"/>
          <tpl fld="3" item="50"/>
          <tpl fld="2" item="27"/>
          <tpl hier="9" item="1"/>
          <tpl hier="11" item="4"/>
          <tpl hier="12" item="7"/>
          <tpl fld="4" item="0"/>
        </tpls>
      </m>
      <m>
        <tpls c="8">
          <tpl hier="1" item="6"/>
          <tpl hier="4" item="8"/>
          <tpl fld="3" item="49"/>
          <tpl fld="2" item="27"/>
          <tpl hier="9" item="1"/>
          <tpl hier="11" item="4"/>
          <tpl hier="12" item="7"/>
          <tpl fld="4" item="0"/>
        </tpls>
      </m>
      <m>
        <tpls c="8">
          <tpl hier="1" item="6"/>
          <tpl hier="4" item="8"/>
          <tpl fld="3" item="37"/>
          <tpl fld="2" item="26"/>
          <tpl hier="9" item="1"/>
          <tpl hier="11" item="4"/>
          <tpl hier="12" item="7"/>
          <tpl fld="4" item="0"/>
        </tpls>
      </m>
      <m>
        <tpls c="8">
          <tpl hier="1" item="6"/>
          <tpl hier="4" item="8"/>
          <tpl fld="3" item="39"/>
          <tpl fld="2" item="26"/>
          <tpl hier="9" item="1"/>
          <tpl hier="11" item="4"/>
          <tpl hier="12" item="7"/>
          <tpl fld="4" item="0"/>
        </tpls>
      </m>
      <m>
        <tpls c="8">
          <tpl hier="1" item="6"/>
          <tpl hier="4" item="8"/>
          <tpl fld="3" item="28"/>
          <tpl fld="2" item="26"/>
          <tpl hier="9" item="1"/>
          <tpl hier="11" item="4"/>
          <tpl hier="12" item="7"/>
          <tpl fld="4" item="0"/>
        </tpls>
      </m>
      <m>
        <tpls c="8">
          <tpl hier="1" item="6"/>
          <tpl hier="4" item="8"/>
          <tpl fld="3" item="19"/>
          <tpl fld="2" item="26"/>
          <tpl hier="9" item="1"/>
          <tpl hier="11" item="4"/>
          <tpl hier="12" item="7"/>
          <tpl fld="4" item="0"/>
        </tpls>
      </m>
      <m>
        <tpls c="8">
          <tpl hier="1" item="6"/>
          <tpl hier="4" item="8"/>
          <tpl fld="3" item="26"/>
          <tpl fld="2" item="24"/>
          <tpl hier="9" item="1"/>
          <tpl hier="11" item="4"/>
          <tpl hier="12" item="7"/>
          <tpl fld="4" item="0"/>
        </tpls>
      </m>
      <m>
        <tpls c="8">
          <tpl hier="1" item="6"/>
          <tpl hier="4" item="8"/>
          <tpl fld="3" item="25"/>
          <tpl fld="2" item="24"/>
          <tpl hier="9" item="1"/>
          <tpl hier="11" item="4"/>
          <tpl hier="12" item="7"/>
          <tpl fld="4" item="0"/>
        </tpls>
      </m>
      <m>
        <tpls c="8">
          <tpl hier="1" item="6"/>
          <tpl hier="4" item="8"/>
          <tpl fld="3" item="24"/>
          <tpl fld="2" item="24"/>
          <tpl hier="9" item="1"/>
          <tpl hier="11" item="4"/>
          <tpl hier="12" item="7"/>
          <tpl fld="4" item="0"/>
        </tpls>
      </m>
      <m>
        <tpls c="8">
          <tpl hier="1" item="6"/>
          <tpl hier="4" item="8"/>
          <tpl fld="3" item="23"/>
          <tpl fld="2" item="24"/>
          <tpl hier="9" item="1"/>
          <tpl hier="11" item="4"/>
          <tpl hier="12" item="7"/>
          <tpl fld="4" item="0"/>
        </tpls>
      </m>
      <m>
        <tpls c="8">
          <tpl hier="1" item="6"/>
          <tpl hier="4" item="8"/>
          <tpl fld="3" item="10"/>
          <tpl fld="2" item="17"/>
          <tpl hier="9" item="1"/>
          <tpl hier="11" item="4"/>
          <tpl hier="12" item="7"/>
          <tpl fld="4" item="0"/>
        </tpls>
      </m>
      <m>
        <tpls c="8">
          <tpl hier="1" item="6"/>
          <tpl hier="4" item="8"/>
          <tpl fld="3" item="12"/>
          <tpl fld="2" item="17"/>
          <tpl hier="9" item="1"/>
          <tpl hier="11" item="4"/>
          <tpl hier="12" item="7"/>
          <tpl fld="4" item="0"/>
        </tpls>
      </m>
      <m>
        <tpls c="8">
          <tpl hier="1" item="6"/>
          <tpl hier="4" item="8"/>
          <tpl fld="3" item="11"/>
          <tpl fld="2" item="17"/>
          <tpl hier="9" item="1"/>
          <tpl hier="11" item="4"/>
          <tpl hier="12" item="7"/>
          <tpl fld="4" item="0"/>
        </tpls>
      </m>
      <m>
        <tpls c="8">
          <tpl hier="1" item="6"/>
          <tpl hier="4" item="8"/>
          <tpl fld="3" item="9"/>
          <tpl fld="2" item="17"/>
          <tpl hier="9" item="1"/>
          <tpl hier="11" item="4"/>
          <tpl hier="12" item="7"/>
          <tpl fld="4" item="0"/>
        </tpls>
      </m>
      <m>
        <tpls c="8">
          <tpl hier="1" item="6"/>
          <tpl hier="4" item="8"/>
          <tpl fld="3" item="57"/>
          <tpl fld="2" item="13"/>
          <tpl hier="9" item="1"/>
          <tpl hier="11" item="4"/>
          <tpl hier="12" item="7"/>
          <tpl fld="4" item="0"/>
        </tpls>
      </m>
      <m>
        <tpls c="8">
          <tpl hier="1" item="6"/>
          <tpl hier="4" item="8"/>
          <tpl fld="3" item="3"/>
          <tpl fld="2" item="13"/>
          <tpl hier="9" item="1"/>
          <tpl hier="11" item="4"/>
          <tpl hier="12" item="7"/>
          <tpl fld="4" item="0"/>
        </tpls>
      </m>
      <m>
        <tpls c="8">
          <tpl hier="1" item="6"/>
          <tpl hier="4" item="8"/>
          <tpl fld="3" item="1"/>
          <tpl fld="2" item="13"/>
          <tpl hier="9" item="1"/>
          <tpl hier="11" item="4"/>
          <tpl hier="12" item="7"/>
          <tpl fld="4" item="0"/>
        </tpls>
      </m>
      <m>
        <tpls c="8">
          <tpl hier="1" item="6"/>
          <tpl hier="4" item="8"/>
          <tpl fld="3" item="20"/>
          <tpl fld="2" item="23"/>
          <tpl hier="9" item="1"/>
          <tpl hier="11" item="4"/>
          <tpl hier="12" item="7"/>
          <tpl fld="4" item="0"/>
        </tpls>
      </m>
      <m>
        <tpls c="8">
          <tpl hier="1" item="6"/>
          <tpl hier="4" item="8"/>
          <tpl fld="3" item="51"/>
          <tpl fld="2" item="23"/>
          <tpl hier="9" item="1"/>
          <tpl hier="11" item="4"/>
          <tpl hier="12" item="7"/>
          <tpl fld="4" item="0"/>
        </tpls>
      </m>
      <m>
        <tpls c="8">
          <tpl hier="1" item="6"/>
          <tpl hier="4" item="8"/>
          <tpl fld="3" item="38"/>
          <tpl fld="2" item="23"/>
          <tpl hier="9" item="1"/>
          <tpl hier="11" item="4"/>
          <tpl hier="12" item="7"/>
          <tpl fld="4" item="0"/>
        </tpls>
      </m>
      <m>
        <tpls c="8">
          <tpl hier="1" item="6"/>
          <tpl hier="4" item="8"/>
          <tpl fld="3" item="44"/>
          <tpl fld="2" item="30"/>
          <tpl hier="9" item="1"/>
          <tpl hier="11" item="4"/>
          <tpl hier="12" item="7"/>
          <tpl fld="4" item="0"/>
        </tpls>
      </m>
      <m>
        <tpls c="8">
          <tpl hier="1" item="6"/>
          <tpl hier="4" item="8"/>
          <tpl fld="3" item="43"/>
          <tpl fld="2" item="30"/>
          <tpl hier="9" item="1"/>
          <tpl hier="11" item="4"/>
          <tpl hier="12" item="7"/>
          <tpl fld="4" item="0"/>
        </tpls>
      </m>
      <m>
        <tpls c="8">
          <tpl hier="1" item="6"/>
          <tpl hier="4" item="8"/>
          <tpl fld="3" item="42"/>
          <tpl fld="2" item="30"/>
          <tpl hier="9" item="1"/>
          <tpl hier="11" item="4"/>
          <tpl hier="12" item="7"/>
          <tpl fld="4" item="0"/>
        </tpls>
      </m>
      <m>
        <tpls c="8">
          <tpl hier="1" item="6"/>
          <tpl hier="4" item="8"/>
          <tpl fld="3" item="29"/>
          <tpl fld="2" item="30"/>
          <tpl hier="9" item="1"/>
          <tpl hier="11" item="4"/>
          <tpl hier="12" item="7"/>
          <tpl fld="4" item="0"/>
        </tpls>
      </m>
      <m>
        <tpls c="8">
          <tpl hier="1" item="6"/>
          <tpl hier="4" item="8"/>
          <tpl fld="3" item="57"/>
          <tpl fld="2" item="45"/>
          <tpl hier="9" item="1"/>
          <tpl hier="11" item="4"/>
          <tpl hier="12" item="7"/>
          <tpl fld="4" item="0"/>
        </tpls>
      </m>
      <m>
        <tpls c="8">
          <tpl hier="1" item="6"/>
          <tpl hier="4" item="8"/>
          <tpl fld="3" item="50"/>
          <tpl fld="2" item="45"/>
          <tpl hier="9" item="1"/>
          <tpl hier="11" item="4"/>
          <tpl hier="12" item="7"/>
          <tpl fld="4" item="0"/>
        </tpls>
      </m>
      <m>
        <tpls c="8">
          <tpl hier="1" item="6"/>
          <tpl hier="4" item="8"/>
          <tpl fld="3" item="19"/>
          <tpl fld="2" item="45"/>
          <tpl hier="9" item="1"/>
          <tpl hier="11" item="4"/>
          <tpl hier="12" item="7"/>
          <tpl fld="4" item="0"/>
        </tpls>
      </m>
      <m>
        <tpls c="8">
          <tpl hier="1" item="6"/>
          <tpl hier="4" item="8"/>
          <tpl fld="3" item="8"/>
          <tpl fld="2" item="25"/>
          <tpl hier="9" item="1"/>
          <tpl hier="11" item="4"/>
          <tpl hier="12" item="7"/>
          <tpl fld="4" item="0"/>
        </tpls>
      </m>
      <m>
        <tpls c="8">
          <tpl hier="1" item="6"/>
          <tpl hier="4" item="8"/>
          <tpl fld="3" item="0"/>
          <tpl fld="2" item="25"/>
          <tpl hier="9" item="1"/>
          <tpl hier="11" item="4"/>
          <tpl hier="12" item="7"/>
          <tpl fld="4" item="0"/>
        </tpls>
      </m>
      <m>
        <tpls c="8">
          <tpl hier="1" item="6"/>
          <tpl hier="4" item="8"/>
          <tpl fld="3" item="41"/>
          <tpl fld="2" item="25"/>
          <tpl hier="9" item="1"/>
          <tpl hier="11" item="4"/>
          <tpl hier="12" item="7"/>
          <tpl fld="4" item="0"/>
        </tpls>
      </m>
      <m>
        <tpls c="8">
          <tpl hier="1" item="6"/>
          <tpl hier="4" item="8"/>
          <tpl fld="3" item="16"/>
          <tpl fld="2" item="38"/>
          <tpl hier="9" item="1"/>
          <tpl hier="11" item="4"/>
          <tpl hier="12" item="7"/>
          <tpl fld="4" item="0"/>
        </tpls>
      </m>
      <m>
        <tpls c="8">
          <tpl hier="1" item="6"/>
          <tpl hier="4" item="8"/>
          <tpl fld="3" item="58"/>
          <tpl fld="2" item="38"/>
          <tpl hier="9" item="1"/>
          <tpl hier="11" item="4"/>
          <tpl hier="12" item="7"/>
          <tpl fld="4" item="0"/>
        </tpls>
      </m>
      <m>
        <tpls c="8">
          <tpl hier="1" item="6"/>
          <tpl hier="4" item="8"/>
          <tpl fld="3" item="38"/>
          <tpl fld="2" item="38"/>
          <tpl hier="9" item="1"/>
          <tpl hier="11" item="4"/>
          <tpl hier="12" item="7"/>
          <tpl fld="4" item="0"/>
        </tpls>
      </m>
      <m>
        <tpls c="8">
          <tpl hier="1" item="6"/>
          <tpl hier="4" item="8"/>
          <tpl fld="3" item="18"/>
          <tpl fld="2" item="16"/>
          <tpl hier="9" item="1"/>
          <tpl hier="11" item="4"/>
          <tpl hier="12" item="7"/>
          <tpl fld="4" item="0"/>
        </tpls>
      </m>
      <m>
        <tpls c="8">
          <tpl hier="1" item="6"/>
          <tpl hier="4" item="8"/>
          <tpl fld="3" item="7"/>
          <tpl fld="2" item="16"/>
          <tpl hier="9" item="1"/>
          <tpl hier="11" item="4"/>
          <tpl hier="12" item="7"/>
          <tpl fld="4" item="0"/>
        </tpls>
      </m>
      <m>
        <tpls c="8">
          <tpl hier="1" item="6"/>
          <tpl hier="4" item="8"/>
          <tpl fld="3" item="55"/>
          <tpl fld="2" item="16"/>
          <tpl hier="9" item="1"/>
          <tpl hier="11" item="4"/>
          <tpl hier="12" item="7"/>
          <tpl fld="4" item="0"/>
        </tpls>
      </m>
      <m>
        <tpls c="8">
          <tpl hier="1" item="6"/>
          <tpl hier="4" item="8"/>
          <tpl fld="3" item="34"/>
          <tpl fld="2" item="10"/>
          <tpl hier="9" item="1"/>
          <tpl hier="11" item="4"/>
          <tpl hier="12" item="7"/>
          <tpl fld="4" item="0"/>
        </tpls>
      </m>
      <m>
        <tpls c="8">
          <tpl hier="1" item="6"/>
          <tpl hier="4" item="8"/>
          <tpl fld="3" item="15"/>
          <tpl fld="2" item="10"/>
          <tpl hier="9" item="1"/>
          <tpl hier="11" item="4"/>
          <tpl hier="12" item="7"/>
          <tpl fld="4" item="0"/>
        </tpls>
      </m>
      <m>
        <tpls c="8">
          <tpl hier="1" item="6"/>
          <tpl hier="4" item="8"/>
          <tpl fld="3" item="1"/>
          <tpl fld="2" item="10"/>
          <tpl hier="9" item="1"/>
          <tpl hier="11" item="4"/>
          <tpl hier="12" item="7"/>
          <tpl fld="4" item="0"/>
        </tpls>
      </m>
      <m>
        <tpls c="8">
          <tpl hier="1" item="6"/>
          <tpl hier="4" item="8"/>
          <tpl fld="3" item="44"/>
          <tpl fld="2" item="12"/>
          <tpl hier="9" item="1"/>
          <tpl hier="11" item="4"/>
          <tpl hier="12" item="7"/>
          <tpl fld="4" item="0"/>
        </tpls>
      </m>
      <m>
        <tpls c="8">
          <tpl hier="1" item="6"/>
          <tpl hier="4" item="8"/>
          <tpl fld="3" item="25"/>
          <tpl fld="2" item="12"/>
          <tpl hier="9" item="1"/>
          <tpl hier="11" item="4"/>
          <tpl hier="12" item="7"/>
          <tpl fld="4" item="0"/>
        </tpls>
      </m>
      <m>
        <tpls c="8">
          <tpl hier="1" item="6"/>
          <tpl hier="4" item="8"/>
          <tpl fld="3" item="55"/>
          <tpl fld="2" item="12"/>
          <tpl hier="9" item="1"/>
          <tpl hier="11" item="4"/>
          <tpl hier="12" item="7"/>
          <tpl fld="4" item="0"/>
        </tpls>
      </m>
      <m>
        <tpls c="8">
          <tpl hier="1" item="6"/>
          <tpl hier="4" item="8"/>
          <tpl fld="3" item="34"/>
          <tpl fld="2" item="18"/>
          <tpl hier="9" item="1"/>
          <tpl hier="11" item="4"/>
          <tpl hier="12" item="7"/>
          <tpl fld="4" item="0"/>
        </tpls>
      </m>
      <m>
        <tpls c="8">
          <tpl hier="1" item="6"/>
          <tpl hier="4" item="8"/>
          <tpl fld="3" item="12"/>
          <tpl fld="2" item="18"/>
          <tpl hier="9" item="1"/>
          <tpl hier="11" item="4"/>
          <tpl hier="12" item="7"/>
          <tpl fld="4" item="0"/>
        </tpls>
      </m>
      <m>
        <tpls c="8">
          <tpl hier="1" item="6"/>
          <tpl hier="4" item="8"/>
          <tpl fld="3" item="49"/>
          <tpl fld="2" item="18"/>
          <tpl hier="9" item="1"/>
          <tpl hier="11" item="4"/>
          <tpl hier="12" item="7"/>
          <tpl fld="4" item="0"/>
        </tpls>
      </m>
      <m>
        <tpls c="8">
          <tpl hier="1" item="6"/>
          <tpl hier="4" item="8"/>
          <tpl fld="3" item="10"/>
          <tpl fld="2" item="20"/>
          <tpl hier="9" item="1"/>
          <tpl hier="11" item="4"/>
          <tpl hier="12" item="7"/>
          <tpl fld="4" item="0"/>
        </tpls>
      </m>
      <m>
        <tpls c="8">
          <tpl hier="1" item="6"/>
          <tpl hier="4" item="8"/>
          <tpl fld="3" item="45"/>
          <tpl fld="2" item="20"/>
          <tpl hier="9" item="1"/>
          <tpl hier="11" item="4"/>
          <tpl hier="12" item="7"/>
          <tpl fld="4" item="0"/>
        </tpls>
      </m>
      <m>
        <tpls c="8">
          <tpl hier="1" item="6"/>
          <tpl hier="4" item="8"/>
          <tpl fld="3" item="21"/>
          <tpl fld="2" item="20"/>
          <tpl hier="9" item="1"/>
          <tpl hier="11" item="4"/>
          <tpl hier="12" item="7"/>
          <tpl fld="4" item="0"/>
        </tpls>
      </m>
      <m>
        <tpls c="8">
          <tpl hier="1" item="6"/>
          <tpl hier="4" item="8"/>
          <tpl fld="3" item="36"/>
          <tpl fld="2" item="32"/>
          <tpl hier="9" item="1"/>
          <tpl hier="11" item="4"/>
          <tpl hier="12" item="7"/>
          <tpl fld="4" item="0"/>
        </tpls>
      </m>
      <m>
        <tpls c="8">
          <tpl hier="1" item="6"/>
          <tpl hier="4" item="8"/>
          <tpl fld="3" item="33"/>
          <tpl fld="2" item="32"/>
          <tpl hier="9" item="1"/>
          <tpl hier="11" item="4"/>
          <tpl hier="12" item="7"/>
          <tpl fld="4" item="0"/>
        </tpls>
      </m>
      <m>
        <tpls c="8">
          <tpl hier="1" item="6"/>
          <tpl hier="4" item="8"/>
          <tpl fld="3" item="25"/>
          <tpl fld="2" item="9"/>
          <tpl hier="9" item="1"/>
          <tpl hier="11" item="4"/>
          <tpl hier="12" item="7"/>
          <tpl fld="4" item="0"/>
        </tpls>
      </m>
      <m>
        <tpls c="8">
          <tpl hier="1" item="6"/>
          <tpl hier="4" item="8"/>
          <tpl fld="3" item="23"/>
          <tpl fld="2" item="9"/>
          <tpl hier="9" item="1"/>
          <tpl hier="11" item="4"/>
          <tpl hier="12" item="7"/>
          <tpl fld="4" item="0"/>
        </tpls>
      </m>
      <m>
        <tpls c="8">
          <tpl hier="1" item="6"/>
          <tpl hier="4" item="8"/>
          <tpl fld="3" item="28"/>
          <tpl fld="2" item="11"/>
          <tpl hier="9" item="1"/>
          <tpl hier="11" item="4"/>
          <tpl hier="12" item="7"/>
          <tpl fld="4" item="0"/>
        </tpls>
      </m>
      <m>
        <tpls c="8">
          <tpl hier="1" item="6"/>
          <tpl hier="4" item="8"/>
          <tpl fld="3" item="16"/>
          <tpl fld="2" item="15"/>
          <tpl hier="9" item="1"/>
          <tpl hier="11" item="4"/>
          <tpl hier="12" item="7"/>
          <tpl fld="4" item="0"/>
        </tpls>
      </m>
      <m>
        <tpls c="8">
          <tpl hier="1" item="6"/>
          <tpl hier="4" item="8"/>
          <tpl fld="3" item="19"/>
          <tpl fld="2" item="15"/>
          <tpl hier="9" item="1"/>
          <tpl hier="11" item="4"/>
          <tpl hier="12" item="7"/>
          <tpl fld="4" item="0"/>
        </tpls>
      </m>
      <m>
        <tpls c="8">
          <tpl hier="1" item="6"/>
          <tpl hier="4" item="8"/>
          <tpl fld="3" item="38"/>
          <tpl fld="2" item="19"/>
          <tpl hier="9" item="1"/>
          <tpl hier="11" item="4"/>
          <tpl hier="12" item="7"/>
          <tpl fld="4" item="0"/>
        </tpls>
      </m>
      <m>
        <tpls c="8">
          <tpl hier="1" item="6"/>
          <tpl hier="4" item="8"/>
          <tpl fld="3" item="42"/>
          <tpl fld="2" item="4"/>
          <tpl hier="9" item="1"/>
          <tpl hier="11" item="4"/>
          <tpl hier="12" item="7"/>
          <tpl fld="4" item="0"/>
        </tpls>
      </m>
      <m>
        <tpls c="8">
          <tpl hier="1" item="6"/>
          <tpl hier="4" item="8"/>
          <tpl fld="3" item="25"/>
          <tpl fld="2" item="0"/>
          <tpl hier="9" item="1"/>
          <tpl hier="11" item="4"/>
          <tpl hier="12" item="7"/>
          <tpl fld="4" item="0"/>
        </tpls>
      </m>
      <m>
        <tpls c="8">
          <tpl hier="1" item="6"/>
          <tpl hier="4" item="8"/>
          <tpl fld="3" item="16"/>
          <tpl fld="2" item="5"/>
          <tpl hier="9" item="1"/>
          <tpl hier="11" item="4"/>
          <tpl hier="12" item="7"/>
          <tpl fld="4" item="0"/>
        </tpls>
      </m>
      <m>
        <tpls c="8">
          <tpl hier="1" item="6"/>
          <tpl hier="4" item="8"/>
          <tpl fld="3" item="5"/>
          <tpl fld="1" item="0"/>
          <tpl hier="9" item="1"/>
          <tpl hier="11" item="4"/>
          <tpl hier="12" item="7"/>
          <tpl fld="4" item="0"/>
        </tpls>
      </m>
      <m>
        <tpls c="8">
          <tpl hier="1" item="6"/>
          <tpl hier="4" item="8"/>
          <tpl fld="3" item="21"/>
          <tpl fld="2" item="85"/>
          <tpl hier="9" item="1"/>
          <tpl hier="11" item="4"/>
          <tpl hier="12" item="7"/>
          <tpl fld="4" item="0"/>
        </tpls>
      </m>
      <m>
        <tpls c="8">
          <tpl hier="1" item="6"/>
          <tpl hier="4" item="8"/>
          <tpl fld="3" item="8"/>
          <tpl fld="2" item="49"/>
          <tpl hier="9" item="1"/>
          <tpl hier="11" item="4"/>
          <tpl hier="12" item="7"/>
          <tpl fld="4" item="0"/>
        </tpls>
      </m>
      <m>
        <tpls c="8">
          <tpl hier="1" item="6"/>
          <tpl hier="4" item="8"/>
          <tpl fld="3" item="7"/>
          <tpl fld="2" item="49"/>
          <tpl hier="9" item="1"/>
          <tpl hier="11" item="4"/>
          <tpl hier="12" item="7"/>
          <tpl fld="4" item="0"/>
        </tpls>
      </m>
      <m>
        <tpls c="8">
          <tpl hier="1" item="6"/>
          <tpl hier="4" item="8"/>
          <tpl fld="3" item="6"/>
          <tpl fld="2" item="49"/>
          <tpl hier="9" item="1"/>
          <tpl hier="11" item="4"/>
          <tpl hier="12" item="7"/>
          <tpl fld="4" item="0"/>
        </tpls>
      </m>
      <m>
        <tpls c="8">
          <tpl hier="1" item="6"/>
          <tpl hier="4" item="8"/>
          <tpl fld="3" item="5"/>
          <tpl fld="2" item="49"/>
          <tpl hier="9" item="1"/>
          <tpl hier="11" item="4"/>
          <tpl hier="12" item="7"/>
          <tpl fld="4" item="0"/>
        </tpls>
      </m>
      <m>
        <tpls c="8">
          <tpl hier="1" item="6"/>
          <tpl hier="4" item="8"/>
          <tpl fld="3" item="56"/>
          <tpl fld="2" item="44"/>
          <tpl hier="9" item="1"/>
          <tpl hier="11" item="4"/>
          <tpl hier="12" item="7"/>
          <tpl fld="4" item="0"/>
        </tpls>
      </m>
      <m>
        <tpls c="8">
          <tpl hier="1" item="6"/>
          <tpl hier="4" item="8"/>
          <tpl fld="3" item="0"/>
          <tpl fld="2" item="44"/>
          <tpl hier="9" item="1"/>
          <tpl hier="11" item="4"/>
          <tpl hier="12" item="7"/>
          <tpl fld="4" item="0"/>
        </tpls>
      </m>
      <m>
        <tpls c="8">
          <tpl hier="1" item="6"/>
          <tpl hier="4" item="8"/>
          <tpl fld="3" item="55"/>
          <tpl fld="2" item="44"/>
          <tpl hier="9" item="1"/>
          <tpl hier="11" item="4"/>
          <tpl hier="12" item="7"/>
          <tpl fld="4" item="0"/>
        </tpls>
      </m>
      <m>
        <tpls c="8">
          <tpl hier="1" item="6"/>
          <tpl hier="4" item="8"/>
          <tpl fld="3" item="35"/>
          <tpl fld="2" item="34"/>
          <tpl hier="9" item="1"/>
          <tpl hier="11" item="4"/>
          <tpl hier="12" item="7"/>
          <tpl fld="4" item="0"/>
        </tpls>
      </m>
      <m>
        <tpls c="8">
          <tpl hier="1" item="6"/>
          <tpl hier="4" item="8"/>
          <tpl fld="3" item="40"/>
          <tpl fld="2" item="34"/>
          <tpl hier="9" item="1"/>
          <tpl hier="11" item="4"/>
          <tpl hier="12" item="7"/>
          <tpl fld="4" item="0"/>
        </tpls>
      </m>
      <m>
        <tpls c="8">
          <tpl hier="1" item="6"/>
          <tpl hier="4" item="8"/>
          <tpl fld="3" item="50"/>
          <tpl fld="2" item="34"/>
          <tpl hier="9" item="1"/>
          <tpl hier="11" item="4"/>
          <tpl hier="12" item="7"/>
          <tpl fld="4" item="0"/>
        </tpls>
      </m>
      <m>
        <tpls c="8">
          <tpl hier="1" item="6"/>
          <tpl hier="4" item="8"/>
          <tpl fld="3" item="49"/>
          <tpl fld="2" item="34"/>
          <tpl hier="9" item="1"/>
          <tpl hier="11" item="4"/>
          <tpl hier="12" item="7"/>
          <tpl fld="4" item="0"/>
        </tpls>
      </m>
      <m>
        <tpls c="8">
          <tpl hier="1" item="6"/>
          <tpl hier="4" item="8"/>
          <tpl fld="3" item="37"/>
          <tpl fld="2" item="64"/>
          <tpl hier="9" item="1"/>
          <tpl hier="11" item="4"/>
          <tpl hier="12" item="7"/>
          <tpl fld="4" item="0"/>
        </tpls>
      </m>
      <m>
        <tpls c="8">
          <tpl hier="1" item="6"/>
          <tpl hier="4" item="8"/>
          <tpl fld="3" item="39"/>
          <tpl fld="2" item="64"/>
          <tpl hier="9" item="1"/>
          <tpl hier="11" item="4"/>
          <tpl hier="12" item="7"/>
          <tpl fld="4" item="0"/>
        </tpls>
      </m>
      <m>
        <tpls c="8">
          <tpl hier="1" item="6"/>
          <tpl hier="4" item="8"/>
          <tpl fld="3" item="28"/>
          <tpl fld="2" item="64"/>
          <tpl hier="9" item="1"/>
          <tpl hier="11" item="4"/>
          <tpl hier="12" item="7"/>
          <tpl fld="4" item="0"/>
        </tpls>
      </m>
      <m>
        <tpls c="8">
          <tpl hier="1" item="6"/>
          <tpl hier="4" item="8"/>
          <tpl fld="3" item="19"/>
          <tpl fld="2" item="64"/>
          <tpl hier="9" item="1"/>
          <tpl hier="11" item="4"/>
          <tpl hier="12" item="7"/>
          <tpl fld="4" item="0"/>
        </tpls>
      </m>
      <m>
        <tpls c="8">
          <tpl hier="1" item="6"/>
          <tpl hier="4" item="8"/>
          <tpl fld="3" item="26"/>
          <tpl fld="2" item="33"/>
          <tpl hier="9" item="1"/>
          <tpl hier="11" item="4"/>
          <tpl hier="12" item="7"/>
          <tpl fld="4" item="0"/>
        </tpls>
      </m>
      <m>
        <tpls c="8">
          <tpl hier="1" item="6"/>
          <tpl hier="4" item="8"/>
          <tpl fld="3" item="25"/>
          <tpl fld="2" item="33"/>
          <tpl hier="9" item="1"/>
          <tpl hier="11" item="4"/>
          <tpl hier="12" item="7"/>
          <tpl fld="4" item="0"/>
        </tpls>
      </m>
      <m>
        <tpls c="8">
          <tpl hier="1" item="6"/>
          <tpl hier="4" item="8"/>
          <tpl fld="3" item="24"/>
          <tpl fld="2" item="33"/>
          <tpl hier="9" item="1"/>
          <tpl hier="11" item="4"/>
          <tpl hier="12" item="7"/>
          <tpl fld="4" item="0"/>
        </tpls>
      </m>
      <m>
        <tpls c="8">
          <tpl hier="1" item="6"/>
          <tpl hier="4" item="8"/>
          <tpl fld="3" item="23"/>
          <tpl fld="2" item="33"/>
          <tpl hier="9" item="1"/>
          <tpl hier="11" item="4"/>
          <tpl hier="12" item="7"/>
          <tpl fld="4" item="0"/>
        </tpls>
      </m>
      <m>
        <tpls c="8">
          <tpl hier="1" item="6"/>
          <tpl hier="4" item="8"/>
          <tpl fld="3" item="10"/>
          <tpl fld="2" item="43"/>
          <tpl hier="9" item="1"/>
          <tpl hier="11" item="4"/>
          <tpl hier="12" item="7"/>
          <tpl fld="4" item="0"/>
        </tpls>
      </m>
      <m>
        <tpls c="8">
          <tpl hier="1" item="6"/>
          <tpl hier="4" item="8"/>
          <tpl fld="3" item="12"/>
          <tpl fld="2" item="43"/>
          <tpl hier="9" item="1"/>
          <tpl hier="11" item="4"/>
          <tpl hier="12" item="7"/>
          <tpl fld="4" item="0"/>
        </tpls>
      </m>
      <m>
        <tpls c="8">
          <tpl hier="1" item="6"/>
          <tpl hier="4" item="8"/>
          <tpl fld="3" item="11"/>
          <tpl fld="2" item="43"/>
          <tpl hier="9" item="1"/>
          <tpl hier="11" item="4"/>
          <tpl hier="12" item="7"/>
          <tpl fld="4" item="0"/>
        </tpls>
      </m>
      <m>
        <tpls c="8">
          <tpl hier="1" item="6"/>
          <tpl hier="4" item="8"/>
          <tpl fld="3" item="9"/>
          <tpl fld="2" item="43"/>
          <tpl hier="9" item="1"/>
          <tpl hier="11" item="4"/>
          <tpl hier="12" item="7"/>
          <tpl fld="4" item="0"/>
        </tpls>
      </m>
      <m>
        <tpls c="8">
          <tpl hier="1" item="6"/>
          <tpl hier="4" item="8"/>
          <tpl fld="3" item="57"/>
          <tpl fld="2" item="22"/>
          <tpl hier="9" item="1"/>
          <tpl hier="11" item="4"/>
          <tpl hier="12" item="7"/>
          <tpl fld="4" item="0"/>
        </tpls>
      </m>
      <m>
        <tpls c="8">
          <tpl hier="1" item="6"/>
          <tpl hier="4" item="8"/>
          <tpl fld="3" item="3"/>
          <tpl fld="2" item="22"/>
          <tpl hier="9" item="1"/>
          <tpl hier="11" item="4"/>
          <tpl hier="12" item="7"/>
          <tpl fld="4" item="0"/>
        </tpls>
      </m>
      <m>
        <tpls c="8">
          <tpl hier="1" item="6"/>
          <tpl hier="4" item="8"/>
          <tpl fld="3" item="1"/>
          <tpl fld="2" item="22"/>
          <tpl hier="9" item="1"/>
          <tpl hier="11" item="4"/>
          <tpl hier="12" item="7"/>
          <tpl fld="4" item="0"/>
        </tpls>
      </m>
      <m>
        <tpls c="8">
          <tpl hier="1" item="6"/>
          <tpl hier="4" item="8"/>
          <tpl fld="3" item="20"/>
          <tpl fld="2" item="21"/>
          <tpl hier="9" item="1"/>
          <tpl hier="11" item="4"/>
          <tpl hier="12" item="7"/>
          <tpl fld="4" item="0"/>
        </tpls>
      </m>
      <m>
        <tpls c="8">
          <tpl hier="1" item="6"/>
          <tpl hier="4" item="8"/>
          <tpl fld="3" item="51"/>
          <tpl fld="2" item="21"/>
          <tpl hier="9" item="1"/>
          <tpl hier="11" item="4"/>
          <tpl hier="12" item="7"/>
          <tpl fld="4" item="0"/>
        </tpls>
      </m>
      <m>
        <tpls c="8">
          <tpl hier="1" item="6"/>
          <tpl hier="4" item="8"/>
          <tpl fld="3" item="38"/>
          <tpl fld="2" item="21"/>
          <tpl hier="9" item="1"/>
          <tpl hier="11" item="4"/>
          <tpl hier="12" item="7"/>
          <tpl fld="4" item="0"/>
        </tpls>
      </m>
      <m>
        <tpls c="8">
          <tpl hier="1" item="6"/>
          <tpl hier="4" item="8"/>
          <tpl fld="3" item="44"/>
          <tpl fld="2" item="41"/>
          <tpl hier="9" item="1"/>
          <tpl hier="11" item="4"/>
          <tpl hier="12" item="7"/>
          <tpl fld="4" item="0"/>
        </tpls>
      </m>
      <m>
        <tpls c="8">
          <tpl hier="1" item="6"/>
          <tpl hier="4" item="8"/>
          <tpl fld="3" item="43"/>
          <tpl fld="2" item="41"/>
          <tpl hier="9" item="1"/>
          <tpl hier="11" item="4"/>
          <tpl hier="12" item="7"/>
          <tpl fld="4" item="0"/>
        </tpls>
      </m>
      <m>
        <tpls c="8">
          <tpl hier="1" item="6"/>
          <tpl hier="4" item="8"/>
          <tpl fld="3" item="42"/>
          <tpl fld="2" item="41"/>
          <tpl hier="9" item="1"/>
          <tpl hier="11" item="4"/>
          <tpl hier="12" item="7"/>
          <tpl fld="4" item="0"/>
        </tpls>
      </m>
      <m>
        <tpls c="8">
          <tpl hier="1" item="6"/>
          <tpl hier="4" item="8"/>
          <tpl fld="3" item="41"/>
          <tpl fld="2" item="41"/>
          <tpl hier="9" item="1"/>
          <tpl hier="11" item="4"/>
          <tpl hier="12" item="7"/>
          <tpl fld="4" item="0"/>
        </tpls>
      </m>
      <m>
        <tpls c="8">
          <tpl hier="1" item="6"/>
          <tpl hier="4" item="8"/>
          <tpl fld="3" item="32"/>
          <tpl fld="2" item="39"/>
          <tpl hier="9" item="1"/>
          <tpl hier="11" item="4"/>
          <tpl hier="12" item="7"/>
          <tpl fld="4" item="0"/>
        </tpls>
      </m>
      <m>
        <tpls c="8">
          <tpl hier="1" item="6"/>
          <tpl hier="4" item="8"/>
          <tpl fld="3" item="31"/>
          <tpl fld="2" item="39"/>
          <tpl hier="9" item="1"/>
          <tpl hier="11" item="4"/>
          <tpl hier="12" item="7"/>
          <tpl fld="4" item="0"/>
        </tpls>
      </m>
      <m>
        <tpls c="8">
          <tpl hier="1" item="6"/>
          <tpl hier="4" item="8"/>
          <tpl fld="3" item="30"/>
          <tpl fld="2" item="39"/>
          <tpl hier="9" item="1"/>
          <tpl hier="11" item="4"/>
          <tpl hier="12" item="7"/>
          <tpl fld="4" item="0"/>
        </tpls>
      </m>
      <m>
        <tpls c="8">
          <tpl hier="1" item="6"/>
          <tpl hier="4" item="8"/>
          <tpl fld="3" item="29"/>
          <tpl fld="2" item="39"/>
          <tpl hier="9" item="1"/>
          <tpl hier="11" item="4"/>
          <tpl hier="12" item="7"/>
          <tpl fld="4" item="0"/>
        </tpls>
      </m>
      <m>
        <tpls c="8">
          <tpl hier="1" item="6"/>
          <tpl hier="4" item="8"/>
          <tpl fld="3" item="16"/>
          <tpl fld="2" item="14"/>
          <tpl hier="9" item="1"/>
          <tpl hier="11" item="4"/>
          <tpl hier="12" item="7"/>
          <tpl fld="4" item="0"/>
        </tpls>
      </m>
      <m>
        <tpls c="8">
          <tpl hier="1" item="6"/>
          <tpl hier="4" item="8"/>
          <tpl fld="3" item="15"/>
          <tpl fld="2" item="14"/>
          <tpl hier="9" item="1"/>
          <tpl hier="11" item="4"/>
          <tpl hier="12" item="7"/>
          <tpl fld="4" item="0"/>
        </tpls>
      </m>
      <m>
        <tpls c="8">
          <tpl hier="1" item="6"/>
          <tpl hier="4" item="8"/>
          <tpl fld="3" item="14"/>
          <tpl fld="2" item="14"/>
          <tpl hier="9" item="1"/>
          <tpl hier="11" item="4"/>
          <tpl hier="12" item="7"/>
          <tpl fld="4" item="0"/>
        </tpls>
      </m>
      <m>
        <tpls c="8">
          <tpl hier="1" item="6"/>
          <tpl hier="4" item="8"/>
          <tpl fld="3" item="13"/>
          <tpl fld="2" item="14"/>
          <tpl hier="9" item="1"/>
          <tpl hier="11" item="4"/>
          <tpl hier="12" item="7"/>
          <tpl fld="4" item="0"/>
        </tpls>
      </m>
      <m>
        <tpls c="8">
          <tpl hier="1" item="6"/>
          <tpl hier="4" item="8"/>
          <tpl fld="3" item="4"/>
          <tpl fld="2" item="31"/>
          <tpl hier="9" item="1"/>
          <tpl hier="11" item="4"/>
          <tpl hier="12" item="7"/>
          <tpl fld="4" item="0"/>
        </tpls>
      </m>
      <m>
        <tpls c="8">
          <tpl hier="1" item="6"/>
          <tpl hier="4" item="8"/>
          <tpl fld="3" item="58"/>
          <tpl fld="2" item="31"/>
          <tpl hier="9" item="1"/>
          <tpl hier="11" item="4"/>
          <tpl hier="12" item="7"/>
          <tpl fld="4" item="0"/>
        </tpls>
      </m>
      <m>
        <tpls c="8">
          <tpl hier="1" item="6"/>
          <tpl hier="4" item="8"/>
          <tpl fld="3" item="2"/>
          <tpl fld="2" item="31"/>
          <tpl hier="9" item="1"/>
          <tpl hier="11" item="4"/>
          <tpl hier="12" item="7"/>
          <tpl fld="4" item="0"/>
        </tpls>
      </m>
      <m>
        <tpls c="8">
          <tpl hier="1" item="6"/>
          <tpl hier="4" item="8"/>
          <tpl fld="3" item="54"/>
          <tpl fld="2" item="29"/>
          <tpl hier="9" item="1"/>
          <tpl hier="11" item="4"/>
          <tpl hier="12" item="7"/>
          <tpl fld="4" item="0"/>
        </tpls>
      </m>
      <m>
        <tpls c="8">
          <tpl hier="1" item="6"/>
          <tpl hier="4" item="8"/>
          <tpl fld="3" item="53"/>
          <tpl fld="2" item="29"/>
          <tpl hier="9" item="1"/>
          <tpl hier="11" item="4"/>
          <tpl hier="12" item="7"/>
          <tpl fld="4" item="0"/>
        </tpls>
      </m>
      <m>
        <tpls c="8">
          <tpl hier="1" item="6"/>
          <tpl hier="4" item="8"/>
          <tpl fld="3" item="52"/>
          <tpl fld="2" item="29"/>
          <tpl hier="9" item="1"/>
          <tpl hier="11" item="4"/>
          <tpl hier="12" item="7"/>
          <tpl fld="4" item="0"/>
        </tpls>
      </m>
      <m>
        <tpls c="8">
          <tpl hier="1" item="6"/>
          <tpl hier="4" item="8"/>
          <tpl fld="3" item="48"/>
          <tpl fld="2" item="27"/>
          <tpl hier="9" item="1"/>
          <tpl hier="11" item="4"/>
          <tpl hier="12" item="7"/>
          <tpl fld="4" item="0"/>
        </tpls>
      </m>
      <m>
        <tpls c="8">
          <tpl hier="1" item="6"/>
          <tpl hier="4" item="8"/>
          <tpl fld="3" item="46"/>
          <tpl fld="2" item="27"/>
          <tpl hier="9" item="1"/>
          <tpl hier="11" item="4"/>
          <tpl hier="12" item="7"/>
          <tpl fld="4" item="0"/>
        </tpls>
      </m>
      <m>
        <tpls c="8">
          <tpl hier="1" item="6"/>
          <tpl hier="4" item="8"/>
          <tpl fld="3" item="45"/>
          <tpl fld="2" item="27"/>
          <tpl hier="9" item="1"/>
          <tpl hier="11" item="4"/>
          <tpl hier="12" item="7"/>
          <tpl fld="4" item="0"/>
        </tpls>
      </m>
      <m>
        <tpls c="8">
          <tpl hier="1" item="6"/>
          <tpl hier="4" item="8"/>
          <tpl fld="3" item="47"/>
          <tpl fld="2" item="27"/>
          <tpl hier="9" item="1"/>
          <tpl hier="11" item="4"/>
          <tpl hier="12" item="7"/>
          <tpl fld="4" item="0"/>
        </tpls>
      </m>
      <m>
        <tpls c="8">
          <tpl hier="1" item="6"/>
          <tpl hier="4" item="8"/>
          <tpl fld="3" item="34"/>
          <tpl fld="2" item="26"/>
          <tpl hier="9" item="1"/>
          <tpl hier="11" item="4"/>
          <tpl hier="12" item="7"/>
          <tpl fld="4" item="0"/>
        </tpls>
      </m>
      <m>
        <tpls c="8">
          <tpl hier="1" item="6"/>
          <tpl hier="4" item="8"/>
          <tpl fld="3" item="36"/>
          <tpl fld="2" item="26"/>
          <tpl hier="9" item="1"/>
          <tpl hier="11" item="4"/>
          <tpl hier="12" item="7"/>
          <tpl fld="4" item="0"/>
        </tpls>
      </m>
      <m>
        <tpls c="8">
          <tpl hier="1" item="6"/>
          <tpl hier="4" item="8"/>
          <tpl fld="3" item="27"/>
          <tpl fld="2" item="26"/>
          <tpl hier="9" item="1"/>
          <tpl hier="11" item="4"/>
          <tpl hier="12" item="7"/>
          <tpl fld="4" item="0"/>
        </tpls>
      </m>
      <m>
        <tpls c="8">
          <tpl hier="1" item="6"/>
          <tpl hier="4" item="8"/>
          <tpl fld="3" item="33"/>
          <tpl fld="2" item="26"/>
          <tpl hier="9" item="1"/>
          <tpl hier="11" item="4"/>
          <tpl hier="12" item="7"/>
          <tpl fld="4" item="0"/>
        </tpls>
      </m>
      <m>
        <tpls c="8">
          <tpl hier="1" item="6"/>
          <tpl hier="4" item="8"/>
          <tpl fld="3" item="18"/>
          <tpl fld="2" item="24"/>
          <tpl hier="9" item="1"/>
          <tpl hier="11" item="4"/>
          <tpl hier="12" item="7"/>
          <tpl fld="4" item="0"/>
        </tpls>
      </m>
      <m>
        <tpls c="8">
          <tpl hier="1" item="6"/>
          <tpl hier="4" item="8"/>
          <tpl fld="3" item="22"/>
          <tpl fld="2" item="24"/>
          <tpl hier="9" item="1"/>
          <tpl hier="11" item="4"/>
          <tpl hier="12" item="7"/>
          <tpl fld="4" item="0"/>
        </tpls>
      </m>
      <m>
        <tpls c="8">
          <tpl hier="1" item="6"/>
          <tpl hier="4" item="8"/>
          <tpl fld="3" item="17"/>
          <tpl fld="2" item="24"/>
          <tpl hier="9" item="1"/>
          <tpl hier="11" item="4"/>
          <tpl hier="12" item="7"/>
          <tpl fld="4" item="0"/>
        </tpls>
      </m>
      <m>
        <tpls c="8">
          <tpl hier="1" item="6"/>
          <tpl hier="4" item="8"/>
          <tpl fld="3" item="21"/>
          <tpl fld="2" item="24"/>
          <tpl hier="9" item="1"/>
          <tpl hier="11" item="4"/>
          <tpl hier="12" item="7"/>
          <tpl fld="4" item="0"/>
        </tpls>
      </m>
      <m>
        <tpls c="8">
          <tpl hier="1" item="6"/>
          <tpl hier="4" item="8"/>
          <tpl fld="3" item="8"/>
          <tpl fld="2" item="17"/>
          <tpl hier="9" item="1"/>
          <tpl hier="11" item="4"/>
          <tpl hier="12" item="7"/>
          <tpl fld="4" item="0"/>
        </tpls>
      </m>
      <m>
        <tpls c="8">
          <tpl hier="1" item="6"/>
          <tpl hier="4" item="8"/>
          <tpl fld="3" item="7"/>
          <tpl fld="2" item="17"/>
          <tpl hier="9" item="1"/>
          <tpl hier="11" item="4"/>
          <tpl hier="12" item="7"/>
          <tpl fld="4" item="0"/>
        </tpls>
      </m>
      <m>
        <tpls c="8">
          <tpl hier="1" item="6"/>
          <tpl hier="4" item="8"/>
          <tpl fld="3" item="6"/>
          <tpl fld="2" item="17"/>
          <tpl hier="9" item="1"/>
          <tpl hier="11" item="4"/>
          <tpl hier="12" item="7"/>
          <tpl fld="4" item="0"/>
        </tpls>
      </m>
      <m>
        <tpls c="8">
          <tpl hier="1" item="6"/>
          <tpl hier="4" item="8"/>
          <tpl fld="3" item="5"/>
          <tpl fld="2" item="17"/>
          <tpl hier="9" item="1"/>
          <tpl hier="11" item="4"/>
          <tpl hier="12" item="7"/>
          <tpl fld="4" item="0"/>
        </tpls>
      </m>
      <m>
        <tpls c="8">
          <tpl hier="1" item="6"/>
          <tpl hier="4" item="8"/>
          <tpl fld="3" item="56"/>
          <tpl fld="2" item="13"/>
          <tpl hier="9" item="1"/>
          <tpl hier="11" item="4"/>
          <tpl hier="12" item="7"/>
          <tpl fld="4" item="0"/>
        </tpls>
      </m>
      <m>
        <tpls c="8">
          <tpl hier="1" item="6"/>
          <tpl hier="4" item="8"/>
          <tpl fld="3" item="0"/>
          <tpl fld="2" item="13"/>
          <tpl hier="9" item="1"/>
          <tpl hier="11" item="4"/>
          <tpl hier="12" item="7"/>
          <tpl fld="4" item="0"/>
        </tpls>
      </m>
      <m>
        <tpls c="8">
          <tpl hier="1" item="6"/>
          <tpl hier="4" item="8"/>
          <tpl fld="3" item="55"/>
          <tpl fld="2" item="13"/>
          <tpl hier="9" item="1"/>
          <tpl hier="11" item="4"/>
          <tpl hier="12" item="7"/>
          <tpl fld="4" item="0"/>
        </tpls>
      </m>
      <m>
        <tpls c="8">
          <tpl hier="1" item="6"/>
          <tpl hier="4" item="8"/>
          <tpl fld="3" item="35"/>
          <tpl fld="2" item="23"/>
          <tpl hier="9" item="1"/>
          <tpl hier="11" item="4"/>
          <tpl hier="12" item="7"/>
          <tpl fld="4" item="0"/>
        </tpls>
      </m>
      <m>
        <tpls c="8">
          <tpl hier="1" item="6"/>
          <tpl hier="4" item="8"/>
          <tpl fld="3" item="40"/>
          <tpl fld="2" item="23"/>
          <tpl hier="9" item="1"/>
          <tpl hier="11" item="4"/>
          <tpl hier="12" item="7"/>
          <tpl fld="4" item="0"/>
        </tpls>
      </m>
      <m>
        <tpls c="8">
          <tpl hier="1" item="6"/>
          <tpl hier="4" item="8"/>
          <tpl fld="3" item="50"/>
          <tpl fld="2" item="23"/>
          <tpl hier="9" item="1"/>
          <tpl hier="11" item="4"/>
          <tpl hier="12" item="7"/>
          <tpl fld="4" item="0"/>
        </tpls>
      </m>
      <m>
        <tpls c="8">
          <tpl hier="1" item="6"/>
          <tpl hier="4" item="8"/>
          <tpl fld="3" item="49"/>
          <tpl fld="2" item="23"/>
          <tpl hier="9" item="1"/>
          <tpl hier="11" item="4"/>
          <tpl hier="12" item="7"/>
          <tpl fld="4" item="0"/>
        </tpls>
      </m>
      <m>
        <tpls c="8">
          <tpl hier="1" item="6"/>
          <tpl hier="4" item="8"/>
          <tpl fld="3" item="37"/>
          <tpl fld="2" item="30"/>
          <tpl hier="9" item="1"/>
          <tpl hier="11" item="4"/>
          <tpl hier="12" item="7"/>
          <tpl fld="4" item="0"/>
        </tpls>
      </m>
      <m>
        <tpls c="8">
          <tpl hier="1" item="6"/>
          <tpl hier="4" item="8"/>
          <tpl fld="3" item="39"/>
          <tpl fld="2" item="30"/>
          <tpl hier="9" item="1"/>
          <tpl hier="11" item="4"/>
          <tpl hier="12" item="7"/>
          <tpl fld="4" item="0"/>
        </tpls>
      </m>
      <m>
        <tpls c="8">
          <tpl hier="1" item="6"/>
          <tpl hier="4" item="8"/>
          <tpl fld="3" item="28"/>
          <tpl fld="2" item="30"/>
          <tpl hier="9" item="1"/>
          <tpl hier="11" item="4"/>
          <tpl hier="12" item="7"/>
          <tpl fld="4" item="0"/>
        </tpls>
      </m>
      <m>
        <tpls c="8">
          <tpl hier="1" item="6"/>
          <tpl hier="4" item="8"/>
          <tpl fld="3" item="23"/>
          <tpl fld="2" item="30"/>
          <tpl hier="9" item="1"/>
          <tpl hier="11" item="4"/>
          <tpl hier="12" item="7"/>
          <tpl fld="4" item="0"/>
        </tpls>
      </m>
      <m>
        <tpls c="8">
          <tpl hier="1" item="6"/>
          <tpl hier="4" item="8"/>
          <tpl fld="3" item="54"/>
          <tpl fld="2" item="45"/>
          <tpl hier="9" item="1"/>
          <tpl hier="11" item="4"/>
          <tpl hier="12" item="7"/>
          <tpl fld="4" item="0"/>
        </tpls>
      </m>
      <m>
        <tpls c="8">
          <tpl hier="1" item="6"/>
          <tpl hier="4" item="8"/>
          <tpl fld="3" item="45"/>
          <tpl fld="2" item="45"/>
          <tpl hier="9" item="1"/>
          <tpl hier="11" item="4"/>
          <tpl hier="12" item="7"/>
          <tpl fld="4" item="0"/>
        </tpls>
      </m>
      <m>
        <tpls c="8">
          <tpl hier="1" item="6"/>
          <tpl hier="4" item="8"/>
          <tpl fld="3" item="33"/>
          <tpl fld="2" item="45"/>
          <tpl hier="9" item="1"/>
          <tpl hier="11" item="4"/>
          <tpl hier="12" item="7"/>
          <tpl fld="4" item="0"/>
        </tpls>
      </m>
      <m>
        <tpls c="8">
          <tpl hier="1" item="6"/>
          <tpl hier="4" item="8"/>
          <tpl fld="3" item="4"/>
          <tpl fld="2" item="25"/>
          <tpl hier="9" item="1"/>
          <tpl hier="11" item="4"/>
          <tpl hier="12" item="7"/>
          <tpl fld="4" item="0"/>
        </tpls>
      </m>
      <m>
        <tpls c="8">
          <tpl hier="1" item="6"/>
          <tpl hier="4" item="8"/>
          <tpl fld="3" item="51"/>
          <tpl fld="2" item="25"/>
          <tpl hier="9" item="1"/>
          <tpl hier="11" item="4"/>
          <tpl hier="12" item="7"/>
          <tpl fld="4" item="0"/>
        </tpls>
      </m>
      <m>
        <tpls c="8">
          <tpl hier="1" item="6"/>
          <tpl hier="4" item="8"/>
          <tpl fld="3" item="19"/>
          <tpl fld="2" item="25"/>
          <tpl hier="9" item="1"/>
          <tpl hier="11" item="4"/>
          <tpl hier="12" item="7"/>
          <tpl fld="4" item="0"/>
        </tpls>
      </m>
      <m>
        <tpls c="8">
          <tpl hier="1" item="6"/>
          <tpl hier="4" item="8"/>
          <tpl fld="3" item="10"/>
          <tpl fld="2" item="38"/>
          <tpl hier="9" item="1"/>
          <tpl hier="11" item="4"/>
          <tpl hier="12" item="7"/>
          <tpl fld="4" item="0"/>
        </tpls>
      </m>
      <m>
        <tpls c="8">
          <tpl hier="1" item="6"/>
          <tpl hier="4" item="8"/>
          <tpl fld="3" item="0"/>
          <tpl fld="2" item="38"/>
          <tpl hier="9" item="1"/>
          <tpl hier="11" item="4"/>
          <tpl hier="12" item="7"/>
          <tpl fld="4" item="0"/>
        </tpls>
      </m>
      <m>
        <tpls c="8">
          <tpl hier="1" item="6"/>
          <tpl hier="4" item="8"/>
          <tpl fld="3" item="49"/>
          <tpl fld="2" item="38"/>
          <tpl hier="9" item="1"/>
          <tpl hier="11" item="4"/>
          <tpl hier="12" item="7"/>
          <tpl fld="4" item="0"/>
        </tpls>
      </m>
      <m>
        <tpls c="8">
          <tpl hier="1" item="6"/>
          <tpl hier="4" item="8"/>
          <tpl fld="3" item="16"/>
          <tpl fld="2" item="16"/>
          <tpl hier="9" item="1"/>
          <tpl hier="11" item="4"/>
          <tpl hier="12" item="7"/>
          <tpl fld="4" item="0"/>
        </tpls>
      </m>
      <m>
        <tpls c="8">
          <tpl hier="1" item="6"/>
          <tpl hier="4" item="8"/>
          <tpl fld="3" item="58"/>
          <tpl fld="2" item="16"/>
          <tpl hier="9" item="1"/>
          <tpl hier="11" item="4"/>
          <tpl hier="12" item="7"/>
          <tpl fld="4" item="0"/>
        </tpls>
      </m>
      <m>
        <tpls c="8">
          <tpl hier="1" item="6"/>
          <tpl hier="4" item="8"/>
          <tpl fld="3" item="52"/>
          <tpl fld="2" item="16"/>
          <tpl hier="9" item="1"/>
          <tpl hier="11" item="4"/>
          <tpl hier="12" item="7"/>
          <tpl fld="4" item="0"/>
        </tpls>
      </m>
      <m>
        <tpls c="8">
          <tpl hier="1" item="6"/>
          <tpl hier="4" item="8"/>
          <tpl fld="3" item="32"/>
          <tpl fld="2" item="10"/>
          <tpl hier="9" item="1"/>
          <tpl hier="11" item="4"/>
          <tpl hier="12" item="7"/>
          <tpl fld="4" item="0"/>
        </tpls>
      </m>
      <m>
        <tpls c="8">
          <tpl hier="1" item="6"/>
          <tpl hier="4" item="8"/>
          <tpl fld="3" item="7"/>
          <tpl fld="2" item="10"/>
          <tpl hier="9" item="1"/>
          <tpl hier="11" item="4"/>
          <tpl hier="12" item="7"/>
          <tpl fld="4" item="0"/>
        </tpls>
      </m>
      <m>
        <tpls c="8">
          <tpl hier="1" item="6"/>
          <tpl hier="4" item="8"/>
          <tpl fld="3" item="55"/>
          <tpl fld="2" item="10"/>
          <tpl hier="9" item="1"/>
          <tpl hier="11" item="4"/>
          <tpl hier="12" item="7"/>
          <tpl fld="4" item="0"/>
        </tpls>
      </m>
      <m>
        <tpls c="8">
          <tpl hier="1" item="6"/>
          <tpl hier="4" item="8"/>
          <tpl fld="3" item="37"/>
          <tpl fld="2" item="12"/>
          <tpl hier="9" item="1"/>
          <tpl hier="11" item="4"/>
          <tpl hier="12" item="7"/>
          <tpl fld="4" item="0"/>
        </tpls>
      </m>
      <m>
        <tpls c="8">
          <tpl hier="1" item="6"/>
          <tpl hier="4" item="8"/>
          <tpl fld="3" item="22"/>
          <tpl fld="2" item="12"/>
          <tpl hier="9" item="1"/>
          <tpl hier="11" item="4"/>
          <tpl hier="12" item="7"/>
          <tpl fld="4" item="0"/>
        </tpls>
      </m>
      <m>
        <tpls c="8">
          <tpl hier="1" item="6"/>
          <tpl hier="4" item="8"/>
          <tpl fld="3" item="52"/>
          <tpl fld="2" item="12"/>
          <tpl hier="9" item="1"/>
          <tpl hier="11" item="4"/>
          <tpl hier="12" item="7"/>
          <tpl fld="4" item="0"/>
        </tpls>
      </m>
      <m>
        <tpls c="8">
          <tpl hier="1" item="6"/>
          <tpl hier="4" item="8"/>
          <tpl fld="3" item="32"/>
          <tpl fld="2" item="18"/>
          <tpl hier="9" item="1"/>
          <tpl hier="11" item="4"/>
          <tpl hier="12" item="7"/>
          <tpl fld="4" item="0"/>
        </tpls>
      </m>
      <m>
        <tpls c="8">
          <tpl hier="1" item="6"/>
          <tpl hier="4" item="8"/>
          <tpl fld="3" item="7"/>
          <tpl fld="2" item="18"/>
          <tpl hier="9" item="1"/>
          <tpl hier="11" item="4"/>
          <tpl hier="12" item="7"/>
          <tpl fld="4" item="0"/>
        </tpls>
      </m>
      <m>
        <tpls c="8">
          <tpl hier="1" item="6"/>
          <tpl hier="4" item="8"/>
          <tpl fld="3" item="47"/>
          <tpl fld="2" item="18"/>
          <tpl hier="9" item="1"/>
          <tpl hier="11" item="4"/>
          <tpl hier="12" item="7"/>
          <tpl fld="4" item="0"/>
        </tpls>
      </m>
      <m>
        <tpls c="8">
          <tpl hier="1" item="6"/>
          <tpl hier="4" item="8"/>
          <tpl fld="3" item="8"/>
          <tpl fld="2" item="20"/>
          <tpl hier="9" item="1"/>
          <tpl hier="11" item="4"/>
          <tpl hier="12" item="7"/>
          <tpl fld="4" item="0"/>
        </tpls>
      </m>
      <m>
        <tpls c="8">
          <tpl hier="1" item="6"/>
          <tpl hier="4" item="8"/>
          <tpl fld="3" item="28"/>
          <tpl fld="2" item="20"/>
          <tpl hier="9" item="1"/>
          <tpl hier="11" item="4"/>
          <tpl hier="12" item="7"/>
          <tpl fld="4" item="0"/>
        </tpls>
      </m>
      <m>
        <tpls c="8">
          <tpl hier="1" item="6"/>
          <tpl hier="4" item="8"/>
          <tpl fld="3" item="9"/>
          <tpl fld="2" item="20"/>
          <tpl hier="9" item="1"/>
          <tpl hier="11" item="4"/>
          <tpl hier="12" item="7"/>
          <tpl fld="4" item="0"/>
        </tpls>
      </m>
      <m>
        <tpls c="8">
          <tpl hier="1" item="6"/>
          <tpl hier="4" item="8"/>
          <tpl fld="3" item="7"/>
          <tpl fld="2" item="32"/>
          <tpl hier="9" item="1"/>
          <tpl hier="11" item="4"/>
          <tpl hier="12" item="7"/>
          <tpl fld="4" item="0"/>
        </tpls>
      </m>
      <m>
        <tpls c="8">
          <tpl hier="1" item="6"/>
          <tpl hier="4" item="8"/>
          <tpl fld="3" item="29"/>
          <tpl fld="2" item="32"/>
          <tpl hier="9" item="1"/>
          <tpl hier="11" item="4"/>
          <tpl hier="12" item="7"/>
          <tpl fld="4" item="0"/>
        </tpls>
      </m>
      <m>
        <tpls c="8">
          <tpl hier="1" item="6"/>
          <tpl hier="4" item="8"/>
          <tpl fld="3" item="22"/>
          <tpl fld="2" item="9"/>
          <tpl hier="9" item="1"/>
          <tpl hier="11" item="4"/>
          <tpl hier="12" item="7"/>
          <tpl fld="4" item="0"/>
        </tpls>
      </m>
      <m>
        <tpls c="8">
          <tpl hier="1" item="6"/>
          <tpl hier="4" item="8"/>
          <tpl fld="3" item="21"/>
          <tpl fld="2" item="9"/>
          <tpl hier="9" item="1"/>
          <tpl hier="11" item="4"/>
          <tpl hier="12" item="7"/>
          <tpl fld="4" item="0"/>
        </tpls>
      </m>
      <m>
        <tpls c="8">
          <tpl hier="1" item="6"/>
          <tpl hier="4" item="8"/>
          <tpl fld="3" item="27"/>
          <tpl fld="2" item="11"/>
          <tpl hier="9" item="1"/>
          <tpl hier="11" item="4"/>
          <tpl hier="12" item="7"/>
          <tpl fld="4" item="0"/>
        </tpls>
      </m>
      <m>
        <tpls c="8">
          <tpl hier="1" item="6"/>
          <tpl hier="4" item="8"/>
          <tpl fld="3" item="57"/>
          <tpl fld="2" item="15"/>
          <tpl hier="9" item="1"/>
          <tpl hier="11" item="4"/>
          <tpl hier="12" item="7"/>
          <tpl fld="4" item="0"/>
        </tpls>
      </m>
      <m>
        <tpls c="8">
          <tpl hier="1" item="6"/>
          <tpl hier="4" item="8"/>
          <tpl fld="3" item="13"/>
          <tpl fld="2" item="15"/>
          <tpl hier="9" item="1"/>
          <tpl hier="11" item="4"/>
          <tpl hier="12" item="7"/>
          <tpl fld="4" item="0"/>
        </tpls>
      </m>
      <m>
        <tpls c="8">
          <tpl hier="1" item="6"/>
          <tpl hier="4" item="8"/>
          <tpl fld="3" item="49"/>
          <tpl fld="2" item="19"/>
          <tpl hier="9" item="1"/>
          <tpl hier="11" item="4"/>
          <tpl hier="12" item="7"/>
          <tpl fld="4" item="0"/>
        </tpls>
      </m>
      <m>
        <tpls c="8">
          <tpl hier="1" item="6"/>
          <tpl hier="4" item="8"/>
          <tpl fld="3" item="29"/>
          <tpl fld="2" item="4"/>
          <tpl hier="9" item="1"/>
          <tpl hier="11" item="4"/>
          <tpl hier="12" item="7"/>
          <tpl fld="4" item="0"/>
        </tpls>
      </m>
      <m>
        <tpls c="8">
          <tpl hier="1" item="6"/>
          <tpl hier="4" item="8"/>
          <tpl fld="3" item="6"/>
          <tpl fld="2" item="0"/>
          <tpl hier="9" item="1"/>
          <tpl hier="11" item="4"/>
          <tpl hier="12" item="7"/>
          <tpl fld="4" item="0"/>
        </tpls>
      </m>
      <m>
        <tpls c="8">
          <tpl hier="1" item="6"/>
          <tpl hier="4" item="8"/>
          <tpl fld="3" item="53"/>
          <tpl fld="2" item="5"/>
          <tpl hier="9" item="1"/>
          <tpl hier="11" item="4"/>
          <tpl hier="12" item="7"/>
          <tpl fld="4" item="0"/>
        </tpls>
      </m>
      <m>
        <tpls c="8">
          <tpl hier="1" item="6"/>
          <tpl hier="4" item="8"/>
          <tpl fld="3" item="18"/>
          <tpl fld="2" item="33"/>
          <tpl hier="9" item="1"/>
          <tpl hier="11" item="4"/>
          <tpl hier="12" item="7"/>
          <tpl fld="4" item="0"/>
        </tpls>
      </m>
      <m>
        <tpls c="8">
          <tpl hier="1" item="6"/>
          <tpl hier="4" item="8"/>
          <tpl fld="3" item="22"/>
          <tpl fld="2" item="33"/>
          <tpl hier="9" item="1"/>
          <tpl hier="11" item="4"/>
          <tpl hier="12" item="7"/>
          <tpl fld="4" item="0"/>
        </tpls>
      </m>
      <m>
        <tpls c="8">
          <tpl hier="1" item="6"/>
          <tpl hier="4" item="8"/>
          <tpl fld="3" item="17"/>
          <tpl fld="2" item="33"/>
          <tpl hier="9" item="1"/>
          <tpl hier="11" item="4"/>
          <tpl hier="12" item="7"/>
          <tpl fld="4" item="0"/>
        </tpls>
      </m>
      <m>
        <tpls c="8">
          <tpl hier="1" item="6"/>
          <tpl hier="4" item="8"/>
          <tpl fld="3" item="21"/>
          <tpl fld="2" item="33"/>
          <tpl hier="9" item="1"/>
          <tpl hier="11" item="4"/>
          <tpl hier="12" item="7"/>
          <tpl fld="4" item="0"/>
        </tpls>
      </m>
      <m>
        <tpls c="8">
          <tpl hier="1" item="6"/>
          <tpl hier="4" item="8"/>
          <tpl fld="3" item="8"/>
          <tpl fld="2" item="43"/>
          <tpl hier="9" item="1"/>
          <tpl hier="11" item="4"/>
          <tpl hier="12" item="7"/>
          <tpl fld="4" item="0"/>
        </tpls>
      </m>
      <m>
        <tpls c="8">
          <tpl hier="1" item="6"/>
          <tpl hier="4" item="8"/>
          <tpl fld="3" item="7"/>
          <tpl fld="2" item="43"/>
          <tpl hier="9" item="1"/>
          <tpl hier="11" item="4"/>
          <tpl hier="12" item="7"/>
          <tpl fld="4" item="0"/>
        </tpls>
      </m>
      <m>
        <tpls c="8">
          <tpl hier="1" item="6"/>
          <tpl hier="4" item="8"/>
          <tpl fld="3" item="6"/>
          <tpl fld="2" item="43"/>
          <tpl hier="9" item="1"/>
          <tpl hier="11" item="4"/>
          <tpl hier="12" item="7"/>
          <tpl fld="4" item="0"/>
        </tpls>
      </m>
      <m>
        <tpls c="8">
          <tpl hier="1" item="6"/>
          <tpl hier="4" item="8"/>
          <tpl fld="3" item="5"/>
          <tpl fld="2" item="43"/>
          <tpl hier="9" item="1"/>
          <tpl hier="11" item="4"/>
          <tpl hier="12" item="7"/>
          <tpl fld="4" item="0"/>
        </tpls>
      </m>
      <m>
        <tpls c="8">
          <tpl hier="1" item="6"/>
          <tpl hier="4" item="8"/>
          <tpl fld="3" item="56"/>
          <tpl fld="2" item="22"/>
          <tpl hier="9" item="1"/>
          <tpl hier="11" item="4"/>
          <tpl hier="12" item="7"/>
          <tpl fld="4" item="0"/>
        </tpls>
      </m>
      <m>
        <tpls c="8">
          <tpl hier="1" item="6"/>
          <tpl hier="4" item="8"/>
          <tpl fld="3" item="0"/>
          <tpl fld="2" item="22"/>
          <tpl hier="9" item="1"/>
          <tpl hier="11" item="4"/>
          <tpl hier="12" item="7"/>
          <tpl fld="4" item="0"/>
        </tpls>
      </m>
      <m>
        <tpls c="8">
          <tpl hier="1" item="6"/>
          <tpl hier="4" item="8"/>
          <tpl fld="3" item="55"/>
          <tpl fld="2" item="22"/>
          <tpl hier="9" item="1"/>
          <tpl hier="11" item="4"/>
          <tpl hier="12" item="7"/>
          <tpl fld="4" item="0"/>
        </tpls>
      </m>
      <m>
        <tpls c="8">
          <tpl hier="1" item="6"/>
          <tpl hier="4" item="8"/>
          <tpl fld="3" item="35"/>
          <tpl fld="2" item="21"/>
          <tpl hier="9" item="1"/>
          <tpl hier="11" item="4"/>
          <tpl hier="12" item="7"/>
          <tpl fld="4" item="0"/>
        </tpls>
      </m>
      <m>
        <tpls c="8">
          <tpl hier="1" item="6"/>
          <tpl hier="4" item="8"/>
          <tpl fld="3" item="40"/>
          <tpl fld="2" item="21"/>
          <tpl hier="9" item="1"/>
          <tpl hier="11" item="4"/>
          <tpl hier="12" item="7"/>
          <tpl fld="4" item="0"/>
        </tpls>
      </m>
      <m>
        <tpls c="8">
          <tpl hier="1" item="6"/>
          <tpl hier="4" item="8"/>
          <tpl fld="3" item="50"/>
          <tpl fld="2" item="21"/>
          <tpl hier="9" item="1"/>
          <tpl hier="11" item="4"/>
          <tpl hier="12" item="7"/>
          <tpl fld="4" item="0"/>
        </tpls>
      </m>
      <m>
        <tpls c="8">
          <tpl hier="1" item="6"/>
          <tpl hier="4" item="8"/>
          <tpl fld="3" item="49"/>
          <tpl fld="2" item="21"/>
          <tpl hier="9" item="1"/>
          <tpl hier="11" item="4"/>
          <tpl hier="12" item="7"/>
          <tpl fld="4" item="0"/>
        </tpls>
      </m>
      <m>
        <tpls c="8">
          <tpl hier="1" item="6"/>
          <tpl hier="4" item="8"/>
          <tpl fld="3" item="37"/>
          <tpl fld="2" item="41"/>
          <tpl hier="9" item="1"/>
          <tpl hier="11" item="4"/>
          <tpl hier="12" item="7"/>
          <tpl fld="4" item="0"/>
        </tpls>
      </m>
      <m>
        <tpls c="8">
          <tpl hier="1" item="6"/>
          <tpl hier="4" item="8"/>
          <tpl fld="3" item="39"/>
          <tpl fld="2" item="41"/>
          <tpl hier="9" item="1"/>
          <tpl hier="11" item="4"/>
          <tpl hier="12" item="7"/>
          <tpl fld="4" item="0"/>
        </tpls>
      </m>
      <m>
        <tpls c="8">
          <tpl hier="1" item="6"/>
          <tpl hier="4" item="8"/>
          <tpl fld="3" item="28"/>
          <tpl fld="2" item="41"/>
          <tpl hier="9" item="1"/>
          <tpl hier="11" item="4"/>
          <tpl hier="12" item="7"/>
          <tpl fld="4" item="0"/>
        </tpls>
      </m>
      <m>
        <tpls c="8">
          <tpl hier="1" item="6"/>
          <tpl hier="4" item="8"/>
          <tpl fld="3" item="19"/>
          <tpl fld="2" item="41"/>
          <tpl hier="9" item="1"/>
          <tpl hier="11" item="4"/>
          <tpl hier="12" item="7"/>
          <tpl fld="4" item="0"/>
        </tpls>
      </m>
      <m>
        <tpls c="8">
          <tpl hier="1" item="6"/>
          <tpl hier="4" item="8"/>
          <tpl fld="3" item="26"/>
          <tpl fld="2" item="39"/>
          <tpl hier="9" item="1"/>
          <tpl hier="11" item="4"/>
          <tpl hier="12" item="7"/>
          <tpl fld="4" item="0"/>
        </tpls>
      </m>
      <m>
        <tpls c="8">
          <tpl hier="1" item="6"/>
          <tpl hier="4" item="8"/>
          <tpl fld="3" item="25"/>
          <tpl fld="2" item="39"/>
          <tpl hier="9" item="1"/>
          <tpl hier="11" item="4"/>
          <tpl hier="12" item="7"/>
          <tpl fld="4" item="0"/>
        </tpls>
      </m>
      <m>
        <tpls c="8">
          <tpl hier="1" item="6"/>
          <tpl hier="4" item="8"/>
          <tpl fld="3" item="24"/>
          <tpl fld="2" item="39"/>
          <tpl hier="9" item="1"/>
          <tpl hier="11" item="4"/>
          <tpl hier="12" item="7"/>
          <tpl fld="4" item="0"/>
        </tpls>
      </m>
      <m>
        <tpls c="8">
          <tpl hier="1" item="6"/>
          <tpl hier="4" item="8"/>
          <tpl fld="3" item="23"/>
          <tpl fld="2" item="39"/>
          <tpl hier="9" item="1"/>
          <tpl hier="11" item="4"/>
          <tpl hier="12" item="7"/>
          <tpl fld="4" item="0"/>
        </tpls>
      </m>
      <m>
        <tpls c="8">
          <tpl hier="1" item="6"/>
          <tpl hier="4" item="8"/>
          <tpl fld="3" item="10"/>
          <tpl fld="2" item="14"/>
          <tpl hier="9" item="1"/>
          <tpl hier="11" item="4"/>
          <tpl hier="12" item="7"/>
          <tpl fld="4" item="0"/>
        </tpls>
      </m>
      <m>
        <tpls c="8">
          <tpl hier="1" item="6"/>
          <tpl hier="4" item="8"/>
          <tpl fld="3" item="12"/>
          <tpl fld="2" item="14"/>
          <tpl hier="9" item="1"/>
          <tpl hier="11" item="4"/>
          <tpl hier="12" item="7"/>
          <tpl fld="4" item="0"/>
        </tpls>
      </m>
      <m>
        <tpls c="8">
          <tpl hier="1" item="6"/>
          <tpl hier="4" item="8"/>
          <tpl fld="3" item="11"/>
          <tpl fld="2" item="14"/>
          <tpl hier="9" item="1"/>
          <tpl hier="11" item="4"/>
          <tpl hier="12" item="7"/>
          <tpl fld="4" item="0"/>
        </tpls>
      </m>
      <m>
        <tpls c="8">
          <tpl hier="1" item="6"/>
          <tpl hier="4" item="8"/>
          <tpl fld="3" item="9"/>
          <tpl fld="2" item="14"/>
          <tpl hier="9" item="1"/>
          <tpl hier="11" item="4"/>
          <tpl hier="12" item="7"/>
          <tpl fld="4" item="0"/>
        </tpls>
      </m>
      <m>
        <tpls c="8">
          <tpl hier="1" item="6"/>
          <tpl hier="4" item="8"/>
          <tpl fld="3" item="57"/>
          <tpl fld="2" item="31"/>
          <tpl hier="9" item="1"/>
          <tpl hier="11" item="4"/>
          <tpl hier="12" item="7"/>
          <tpl fld="4" item="0"/>
        </tpls>
      </m>
      <m>
        <tpls c="8">
          <tpl hier="1" item="6"/>
          <tpl hier="4" item="8"/>
          <tpl fld="3" item="3"/>
          <tpl fld="2" item="31"/>
          <tpl hier="9" item="1"/>
          <tpl hier="11" item="4"/>
          <tpl hier="12" item="7"/>
          <tpl fld="4" item="0"/>
        </tpls>
      </m>
      <m>
        <tpls c="8">
          <tpl hier="1" item="6"/>
          <tpl hier="4" item="8"/>
          <tpl fld="3" item="1"/>
          <tpl fld="2" item="31"/>
          <tpl hier="9" item="1"/>
          <tpl hier="11" item="4"/>
          <tpl hier="12" item="7"/>
          <tpl fld="4" item="0"/>
        </tpls>
      </m>
      <m>
        <tpls c="8">
          <tpl hier="1" item="6"/>
          <tpl hier="4" item="8"/>
          <tpl fld="3" item="20"/>
          <tpl fld="2" item="29"/>
          <tpl hier="9" item="1"/>
          <tpl hier="11" item="4"/>
          <tpl hier="12" item="7"/>
          <tpl fld="4" item="0"/>
        </tpls>
      </m>
      <m>
        <tpls c="8">
          <tpl hier="1" item="6"/>
          <tpl hier="4" item="8"/>
          <tpl fld="3" item="51"/>
          <tpl fld="2" item="29"/>
          <tpl hier="9" item="1"/>
          <tpl hier="11" item="4"/>
          <tpl hier="12" item="7"/>
          <tpl fld="4" item="0"/>
        </tpls>
      </m>
      <m>
        <tpls c="8">
          <tpl hier="1" item="6"/>
          <tpl hier="4" item="8"/>
          <tpl fld="3" item="38"/>
          <tpl fld="2" item="29"/>
          <tpl hier="9" item="1"/>
          <tpl hier="11" item="4"/>
          <tpl hier="12" item="7"/>
          <tpl fld="4" item="0"/>
        </tpls>
      </m>
      <m>
        <tpls c="8">
          <tpl hier="1" item="6"/>
          <tpl hier="4" item="8"/>
          <tpl fld="3" item="44"/>
          <tpl fld="2" item="27"/>
          <tpl hier="9" item="1"/>
          <tpl hier="11" item="4"/>
          <tpl hier="12" item="7"/>
          <tpl fld="4" item="0"/>
        </tpls>
      </m>
      <m>
        <tpls c="8">
          <tpl hier="1" item="6"/>
          <tpl hier="4" item="8"/>
          <tpl fld="3" item="43"/>
          <tpl fld="2" item="27"/>
          <tpl hier="9" item="1"/>
          <tpl hier="11" item="4"/>
          <tpl hier="12" item="7"/>
          <tpl fld="4" item="0"/>
        </tpls>
      </m>
      <m>
        <tpls c="8">
          <tpl hier="1" item="6"/>
          <tpl hier="4" item="8"/>
          <tpl fld="3" item="42"/>
          <tpl fld="2" item="27"/>
          <tpl hier="9" item="1"/>
          <tpl hier="11" item="4"/>
          <tpl hier="12" item="7"/>
          <tpl fld="4" item="0"/>
        </tpls>
      </m>
      <m>
        <tpls c="8">
          <tpl hier="1" item="6"/>
          <tpl hier="4" item="8"/>
          <tpl fld="3" item="41"/>
          <tpl fld="2" item="27"/>
          <tpl hier="9" item="1"/>
          <tpl hier="11" item="4"/>
          <tpl hier="12" item="7"/>
          <tpl fld="4" item="0"/>
        </tpls>
      </m>
      <m>
        <tpls c="8">
          <tpl hier="1" item="6"/>
          <tpl hier="4" item="8"/>
          <tpl fld="3" item="32"/>
          <tpl fld="2" item="26"/>
          <tpl hier="9" item="1"/>
          <tpl hier="11" item="4"/>
          <tpl hier="12" item="7"/>
          <tpl fld="4" item="0"/>
        </tpls>
      </m>
      <m>
        <tpls c="8">
          <tpl hier="1" item="6"/>
          <tpl hier="4" item="8"/>
          <tpl fld="3" item="31"/>
          <tpl fld="2" item="26"/>
          <tpl hier="9" item="1"/>
          <tpl hier="11" item="4"/>
          <tpl hier="12" item="7"/>
          <tpl fld="4" item="0"/>
        </tpls>
      </m>
      <m>
        <tpls c="8">
          <tpl hier="1" item="6"/>
          <tpl hier="4" item="8"/>
          <tpl fld="3" item="30"/>
          <tpl fld="2" item="26"/>
          <tpl hier="9" item="1"/>
          <tpl hier="11" item="4"/>
          <tpl hier="12" item="7"/>
          <tpl fld="4" item="0"/>
        </tpls>
      </m>
      <m>
        <tpls c="8">
          <tpl hier="1" item="6"/>
          <tpl hier="4" item="8"/>
          <tpl fld="3" item="29"/>
          <tpl fld="2" item="26"/>
          <tpl hier="9" item="1"/>
          <tpl hier="11" item="4"/>
          <tpl hier="12" item="7"/>
          <tpl fld="4" item="0"/>
        </tpls>
      </m>
      <m>
        <tpls c="8">
          <tpl hier="1" item="6"/>
          <tpl hier="4" item="8"/>
          <tpl fld="3" item="16"/>
          <tpl fld="2" item="24"/>
          <tpl hier="9" item="1"/>
          <tpl hier="11" item="4"/>
          <tpl hier="12" item="7"/>
          <tpl fld="4" item="0"/>
        </tpls>
      </m>
      <m>
        <tpls c="8">
          <tpl hier="1" item="6"/>
          <tpl hier="4" item="8"/>
          <tpl fld="3" item="15"/>
          <tpl fld="2" item="24"/>
          <tpl hier="9" item="1"/>
          <tpl hier="11" item="4"/>
          <tpl hier="12" item="7"/>
          <tpl fld="4" item="0"/>
        </tpls>
      </m>
      <m>
        <tpls c="8">
          <tpl hier="1" item="6"/>
          <tpl hier="4" item="8"/>
          <tpl fld="3" item="14"/>
          <tpl fld="2" item="24"/>
          <tpl hier="9" item="1"/>
          <tpl hier="11" item="4"/>
          <tpl hier="12" item="7"/>
          <tpl fld="4" item="0"/>
        </tpls>
      </m>
      <m>
        <tpls c="8">
          <tpl hier="1" item="6"/>
          <tpl hier="4" item="8"/>
          <tpl fld="3" item="13"/>
          <tpl fld="2" item="24"/>
          <tpl hier="9" item="1"/>
          <tpl hier="11" item="4"/>
          <tpl hier="12" item="7"/>
          <tpl fld="4" item="0"/>
        </tpls>
      </m>
      <m>
        <tpls c="8">
          <tpl hier="1" item="6"/>
          <tpl hier="4" item="8"/>
          <tpl fld="3" item="4"/>
          <tpl fld="2" item="17"/>
          <tpl hier="9" item="1"/>
          <tpl hier="11" item="4"/>
          <tpl hier="12" item="7"/>
          <tpl fld="4" item="0"/>
        </tpls>
      </m>
      <m>
        <tpls c="8">
          <tpl hier="1" item="6"/>
          <tpl hier="4" item="8"/>
          <tpl fld="3" item="58"/>
          <tpl fld="2" item="17"/>
          <tpl hier="9" item="1"/>
          <tpl hier="11" item="4"/>
          <tpl hier="12" item="7"/>
          <tpl fld="4" item="0"/>
        </tpls>
      </m>
      <m>
        <tpls c="8">
          <tpl hier="1" item="6"/>
          <tpl hier="4" item="8"/>
          <tpl fld="3" item="2"/>
          <tpl fld="2" item="17"/>
          <tpl hier="9" item="1"/>
          <tpl hier="11" item="4"/>
          <tpl hier="12" item="7"/>
          <tpl fld="4" item="0"/>
        </tpls>
      </m>
      <m>
        <tpls c="8">
          <tpl hier="1" item="6"/>
          <tpl hier="4" item="8"/>
          <tpl fld="3" item="54"/>
          <tpl fld="2" item="13"/>
          <tpl hier="9" item="1"/>
          <tpl hier="11" item="4"/>
          <tpl hier="12" item="7"/>
          <tpl fld="4" item="0"/>
        </tpls>
      </m>
      <m>
        <tpls c="8">
          <tpl hier="1" item="6"/>
          <tpl hier="4" item="8"/>
          <tpl fld="3" item="53"/>
          <tpl fld="2" item="13"/>
          <tpl hier="9" item="1"/>
          <tpl hier="11" item="4"/>
          <tpl hier="12" item="7"/>
          <tpl fld="4" item="0"/>
        </tpls>
      </m>
      <m>
        <tpls c="8">
          <tpl hier="1" item="6"/>
          <tpl hier="4" item="8"/>
          <tpl fld="3" item="52"/>
          <tpl fld="2" item="13"/>
          <tpl hier="9" item="1"/>
          <tpl hier="11" item="4"/>
          <tpl hier="12" item="7"/>
          <tpl fld="4" item="0"/>
        </tpls>
      </m>
      <m>
        <tpls c="8">
          <tpl hier="1" item="6"/>
          <tpl hier="4" item="8"/>
          <tpl fld="3" item="48"/>
          <tpl fld="2" item="23"/>
          <tpl hier="9" item="1"/>
          <tpl hier="11" item="4"/>
          <tpl hier="12" item="7"/>
          <tpl fld="4" item="0"/>
        </tpls>
      </m>
      <m>
        <tpls c="8">
          <tpl hier="1" item="6"/>
          <tpl hier="4" item="8"/>
          <tpl fld="3" item="46"/>
          <tpl fld="2" item="23"/>
          <tpl hier="9" item="1"/>
          <tpl hier="11" item="4"/>
          <tpl hier="12" item="7"/>
          <tpl fld="4" item="0"/>
        </tpls>
      </m>
      <m>
        <tpls c="8">
          <tpl hier="1" item="6"/>
          <tpl hier="4" item="8"/>
          <tpl fld="3" item="45"/>
          <tpl fld="2" item="23"/>
          <tpl hier="9" item="1"/>
          <tpl hier="11" item="4"/>
          <tpl hier="12" item="7"/>
          <tpl fld="4" item="0"/>
        </tpls>
      </m>
      <m>
        <tpls c="8">
          <tpl hier="1" item="6"/>
          <tpl hier="4" item="8"/>
          <tpl fld="3" item="47"/>
          <tpl fld="2" item="23"/>
          <tpl hier="9" item="1"/>
          <tpl hier="11" item="4"/>
          <tpl hier="12" item="7"/>
          <tpl fld="4" item="0"/>
        </tpls>
      </m>
      <m>
        <tpls c="8">
          <tpl hier="1" item="6"/>
          <tpl hier="4" item="8"/>
          <tpl fld="3" item="34"/>
          <tpl fld="2" item="30"/>
          <tpl hier="9" item="1"/>
          <tpl hier="11" item="4"/>
          <tpl hier="12" item="7"/>
          <tpl fld="4" item="0"/>
        </tpls>
      </m>
      <m>
        <tpls c="8">
          <tpl hier="1" item="6"/>
          <tpl hier="4" item="8"/>
          <tpl fld="3" item="36"/>
          <tpl fld="2" item="30"/>
          <tpl hier="9" item="1"/>
          <tpl hier="11" item="4"/>
          <tpl hier="12" item="7"/>
          <tpl fld="4" item="0"/>
        </tpls>
      </m>
      <m>
        <tpls c="8">
          <tpl hier="1" item="6"/>
          <tpl hier="4" item="8"/>
          <tpl fld="3" item="27"/>
          <tpl fld="2" item="30"/>
          <tpl hier="9" item="1"/>
          <tpl hier="11" item="4"/>
          <tpl hier="12" item="7"/>
          <tpl fld="4" item="0"/>
        </tpls>
      </m>
      <m>
        <tpls c="8">
          <tpl hier="1" item="6"/>
          <tpl hier="4" item="8"/>
          <tpl fld="3" item="21"/>
          <tpl fld="2" item="30"/>
          <tpl hier="9" item="1"/>
          <tpl hier="11" item="4"/>
          <tpl hier="12" item="7"/>
          <tpl fld="4" item="0"/>
        </tpls>
      </m>
      <m>
        <tpls c="8">
          <tpl hier="1" item="6"/>
          <tpl hier="4" item="8"/>
          <tpl fld="3" item="20"/>
          <tpl fld="2" item="45"/>
          <tpl hier="9" item="1"/>
          <tpl hier="11" item="4"/>
          <tpl hier="12" item="7"/>
          <tpl fld="4" item="0"/>
        </tpls>
      </m>
      <m>
        <tpls c="8">
          <tpl hier="1" item="6"/>
          <tpl hier="4" item="8"/>
          <tpl fld="3" item="42"/>
          <tpl fld="2" item="45"/>
          <tpl hier="9" item="1"/>
          <tpl hier="11" item="4"/>
          <tpl hier="12" item="7"/>
          <tpl fld="4" item="0"/>
        </tpls>
      </m>
      <m>
        <tpls c="8">
          <tpl hier="1" item="6"/>
          <tpl hier="4" item="8"/>
          <tpl fld="3" item="29"/>
          <tpl fld="2" item="45"/>
          <tpl hier="9" item="1"/>
          <tpl hier="11" item="4"/>
          <tpl hier="12" item="7"/>
          <tpl fld="4" item="0"/>
        </tpls>
      </m>
      <m>
        <tpls c="8">
          <tpl hier="1" item="6"/>
          <tpl hier="4" item="8"/>
          <tpl fld="3" item="57"/>
          <tpl fld="2" item="25"/>
          <tpl hier="9" item="1"/>
          <tpl hier="11" item="4"/>
          <tpl hier="12" item="7"/>
          <tpl fld="4" item="0"/>
        </tpls>
      </m>
      <m>
        <tpls c="8">
          <tpl hier="1" item="6"/>
          <tpl hier="4" item="8"/>
          <tpl fld="3" item="45"/>
          <tpl fld="2" item="25"/>
          <tpl hier="9" item="1"/>
          <tpl hier="11" item="4"/>
          <tpl hier="12" item="7"/>
          <tpl fld="4" item="0"/>
        </tpls>
      </m>
      <m>
        <tpls c="8">
          <tpl hier="1" item="6"/>
          <tpl hier="4" item="8"/>
          <tpl fld="3" item="33"/>
          <tpl fld="2" item="25"/>
          <tpl hier="9" item="1"/>
          <tpl hier="11" item="4"/>
          <tpl hier="12" item="7"/>
          <tpl fld="4" item="0"/>
        </tpls>
      </m>
      <m>
        <tpls c="8">
          <tpl hier="1" item="6"/>
          <tpl hier="4" item="8"/>
          <tpl fld="3" item="8"/>
          <tpl fld="2" item="38"/>
          <tpl hier="9" item="1"/>
          <tpl hier="11" item="4"/>
          <tpl hier="12" item="7"/>
          <tpl fld="4" item="0"/>
        </tpls>
      </m>
      <m>
        <tpls c="8">
          <tpl hier="1" item="6"/>
          <tpl hier="4" item="8"/>
          <tpl fld="3" item="53"/>
          <tpl fld="2" item="38"/>
          <tpl hier="9" item="1"/>
          <tpl hier="11" item="4"/>
          <tpl hier="12" item="7"/>
          <tpl fld="4" item="0"/>
        </tpls>
      </m>
      <m>
        <tpls c="8">
          <tpl hier="1" item="6"/>
          <tpl hier="4" item="8"/>
          <tpl fld="3" item="41"/>
          <tpl fld="2" item="38"/>
          <tpl hier="9" item="1"/>
          <tpl hier="11" item="4"/>
          <tpl hier="12" item="7"/>
          <tpl fld="4" item="0"/>
        </tpls>
      </m>
      <m>
        <tpls c="8">
          <tpl hier="1" item="6"/>
          <tpl hier="4" item="8"/>
          <tpl fld="3" item="10"/>
          <tpl fld="2" item="16"/>
          <tpl hier="9" item="1"/>
          <tpl hier="11" item="4"/>
          <tpl hier="12" item="7"/>
          <tpl fld="4" item="0"/>
        </tpls>
      </m>
      <m>
        <tpls c="8">
          <tpl hier="1" item="6"/>
          <tpl hier="4" item="8"/>
          <tpl fld="3" item="3"/>
          <tpl fld="2" item="16"/>
          <tpl hier="9" item="1"/>
          <tpl hier="11" item="4"/>
          <tpl hier="12" item="7"/>
          <tpl fld="4" item="0"/>
        </tpls>
      </m>
      <m>
        <tpls c="8">
          <tpl hier="1" item="6"/>
          <tpl hier="4" item="8"/>
          <tpl fld="3" item="49"/>
          <tpl fld="2" item="16"/>
          <tpl hier="9" item="1"/>
          <tpl hier="11" item="4"/>
          <tpl hier="12" item="7"/>
          <tpl fld="4" item="0"/>
        </tpls>
      </m>
      <m>
        <tpls c="8">
          <tpl hier="1" item="6"/>
          <tpl hier="4" item="8"/>
          <tpl fld="3" item="26"/>
          <tpl fld="2" item="10"/>
          <tpl hier="9" item="1"/>
          <tpl hier="11" item="4"/>
          <tpl hier="12" item="7"/>
          <tpl fld="4" item="0"/>
        </tpls>
      </m>
      <m>
        <tpls c="8">
          <tpl hier="1" item="6"/>
          <tpl hier="4" item="8"/>
          <tpl fld="3" item="58"/>
          <tpl fld="2" item="10"/>
          <tpl hier="9" item="1"/>
          <tpl hier="11" item="4"/>
          <tpl hier="12" item="7"/>
          <tpl fld="4" item="0"/>
        </tpls>
      </m>
      <m>
        <tpls c="8">
          <tpl hier="1" item="6"/>
          <tpl hier="4" item="8"/>
          <tpl fld="3" item="52"/>
          <tpl fld="2" item="10"/>
          <tpl hier="9" item="1"/>
          <tpl hier="11" item="4"/>
          <tpl hier="12" item="7"/>
          <tpl fld="4" item="0"/>
        </tpls>
      </m>
      <m>
        <tpls c="8">
          <tpl hier="1" item="6"/>
          <tpl hier="4" item="8"/>
          <tpl fld="3" item="34"/>
          <tpl fld="2" item="12"/>
          <tpl hier="9" item="1"/>
          <tpl hier="11" item="4"/>
          <tpl hier="12" item="7"/>
          <tpl fld="4" item="0"/>
        </tpls>
      </m>
      <m>
        <tpls c="8">
          <tpl hier="1" item="6"/>
          <tpl hier="4" item="8"/>
          <tpl fld="3" item="15"/>
          <tpl fld="2" item="12"/>
          <tpl hier="9" item="1"/>
          <tpl hier="11" item="4"/>
          <tpl hier="12" item="7"/>
          <tpl fld="4" item="0"/>
        </tpls>
      </m>
      <m>
        <tpls c="8">
          <tpl hier="1" item="6"/>
          <tpl hier="4" item="8"/>
          <tpl fld="3" item="38"/>
          <tpl fld="2" item="12"/>
          <tpl hier="9" item="1"/>
          <tpl hier="11" item="4"/>
          <tpl hier="12" item="7"/>
          <tpl fld="4" item="0"/>
        </tpls>
      </m>
      <m>
        <tpls c="8">
          <tpl hier="1" item="6"/>
          <tpl hier="4" item="8"/>
          <tpl fld="3" item="26"/>
          <tpl fld="2" item="18"/>
          <tpl hier="9" item="1"/>
          <tpl hier="11" item="4"/>
          <tpl hier="12" item="7"/>
          <tpl fld="4" item="0"/>
        </tpls>
      </m>
      <m>
        <tpls c="8">
          <tpl hier="1" item="6"/>
          <tpl hier="4" item="8"/>
          <tpl fld="3" item="58"/>
          <tpl fld="2" item="18"/>
          <tpl hier="9" item="1"/>
          <tpl hier="11" item="4"/>
          <tpl hier="12" item="7"/>
          <tpl fld="4" item="0"/>
        </tpls>
      </m>
      <m>
        <tpls c="8">
          <tpl hier="1" item="6"/>
          <tpl hier="4" item="8"/>
          <tpl fld="3" item="41"/>
          <tpl fld="2" item="18"/>
          <tpl hier="9" item="1"/>
          <tpl hier="11" item="4"/>
          <tpl hier="12" item="7"/>
          <tpl fld="4" item="0"/>
        </tpls>
      </m>
      <m>
        <tpls c="8">
          <tpl hier="1" item="6"/>
          <tpl hier="4" item="8"/>
          <tpl fld="3" item="57"/>
          <tpl fld="2" item="20"/>
          <tpl hier="9" item="1"/>
          <tpl hier="11" item="4"/>
          <tpl hier="12" item="7"/>
          <tpl fld="4" item="0"/>
        </tpls>
      </m>
      <m>
        <tpls c="8">
          <tpl hier="1" item="6"/>
          <tpl hier="4" item="8"/>
          <tpl fld="3" item="27"/>
          <tpl fld="2" item="20"/>
          <tpl hier="9" item="1"/>
          <tpl hier="11" item="4"/>
          <tpl hier="12" item="7"/>
          <tpl fld="4" item="0"/>
        </tpls>
      </m>
      <m>
        <tpls c="8">
          <tpl hier="1" item="6"/>
          <tpl hier="4" item="8"/>
          <tpl fld="3" item="5"/>
          <tpl fld="2" item="20"/>
          <tpl hier="9" item="1"/>
          <tpl hier="11" item="4"/>
          <tpl hier="12" item="7"/>
          <tpl fld="4" item="0"/>
        </tpls>
      </m>
      <m>
        <tpls c="8">
          <tpl hier="1" item="6"/>
          <tpl hier="4" item="8"/>
          <tpl fld="3" item="0"/>
          <tpl fld="2" item="32"/>
          <tpl hier="9" item="1"/>
          <tpl hier="11" item="4"/>
          <tpl hier="12" item="7"/>
          <tpl fld="4" item="0"/>
        </tpls>
      </m>
      <m>
        <tpls c="8">
          <tpl hier="1" item="6"/>
          <tpl hier="4" item="8"/>
          <tpl fld="3" item="5"/>
          <tpl fld="2" item="32"/>
          <tpl hier="9" item="1"/>
          <tpl hier="11" item="4"/>
          <tpl hier="12" item="7"/>
          <tpl fld="4" item="0"/>
        </tpls>
      </m>
      <m>
        <tpls c="8">
          <tpl hier="1" item="6"/>
          <tpl hier="4" item="8"/>
          <tpl fld="3" item="0"/>
          <tpl fld="2" item="9"/>
          <tpl hier="9" item="1"/>
          <tpl hier="11" item="4"/>
          <tpl hier="12" item="7"/>
          <tpl fld="4" item="0"/>
        </tpls>
      </m>
      <m>
        <tpls c="8">
          <tpl hier="1" item="6"/>
          <tpl hier="4" item="8"/>
          <tpl fld="3" item="35"/>
          <tpl fld="2" item="11"/>
          <tpl hier="9" item="1"/>
          <tpl hier="11" item="4"/>
          <tpl hier="12" item="7"/>
          <tpl fld="4" item="0"/>
        </tpls>
      </m>
      <m>
        <tpls c="8">
          <tpl hier="1" item="6"/>
          <tpl hier="4" item="8"/>
          <tpl fld="3" item="30"/>
          <tpl fld="2" item="11"/>
          <tpl hier="9" item="1"/>
          <tpl hier="11" item="4"/>
          <tpl hier="12" item="7"/>
          <tpl fld="4" item="0"/>
        </tpls>
      </m>
      <m>
        <tpls c="8">
          <tpl hier="1" item="6"/>
          <tpl hier="4" item="8"/>
          <tpl fld="3" item="54"/>
          <tpl fld="2" item="15"/>
          <tpl hier="9" item="1"/>
          <tpl hier="11" item="4"/>
          <tpl hier="12" item="7"/>
          <tpl fld="4" item="0"/>
        </tpls>
      </m>
      <m>
        <tpls c="8">
          <tpl hier="1" item="6"/>
          <tpl hier="4" item="8"/>
          <tpl fld="3" item="29"/>
          <tpl fld="2" item="19"/>
          <tpl hier="9" item="1"/>
          <tpl hier="11" item="4"/>
          <tpl hier="12" item="7"/>
          <tpl fld="4" item="0"/>
        </tpls>
      </m>
      <m>
        <tpls c="8">
          <tpl hier="1" item="6"/>
          <tpl hier="4" item="8"/>
          <tpl fld="3" item="23"/>
          <tpl fld="2" item="4"/>
          <tpl hier="9" item="1"/>
          <tpl hier="11" item="4"/>
          <tpl hier="12" item="7"/>
          <tpl fld="4" item="0"/>
        </tpls>
      </m>
      <m>
        <tpls c="8">
          <tpl hier="1" item="6"/>
          <tpl hier="4" item="8"/>
          <tpl fld="3" item="2"/>
          <tpl fld="2" item="0"/>
          <tpl hier="9" item="1"/>
          <tpl hier="11" item="4"/>
          <tpl hier="12" item="7"/>
          <tpl fld="4" item="0"/>
        </tpls>
      </m>
      <m>
        <tpls c="8">
          <tpl hier="1" item="6"/>
          <tpl hier="4" item="8"/>
          <tpl fld="3" item="51"/>
          <tpl fld="2" item="5"/>
          <tpl hier="9" item="1"/>
          <tpl hier="11" item="4"/>
          <tpl hier="12" item="7"/>
          <tpl fld="4" item="0"/>
        </tpls>
      </m>
      <m>
        <tpls c="8">
          <tpl hier="1" item="6"/>
          <tpl hier="4" item="8"/>
          <tpl fld="3" item="43"/>
          <tpl fld="2" item="34"/>
          <tpl hier="9" item="1"/>
          <tpl hier="11" item="4"/>
          <tpl hier="12" item="7"/>
          <tpl fld="4" item="0"/>
        </tpls>
      </m>
      <m>
        <tpls c="8">
          <tpl hier="1" item="6"/>
          <tpl hier="4" item="8"/>
          <tpl fld="3" item="42"/>
          <tpl fld="2" item="34"/>
          <tpl hier="9" item="1"/>
          <tpl hier="11" item="4"/>
          <tpl hier="12" item="7"/>
          <tpl fld="4" item="0"/>
        </tpls>
      </m>
      <m>
        <tpls c="8">
          <tpl hier="1" item="6"/>
          <tpl hier="4" item="8"/>
          <tpl fld="3" item="41"/>
          <tpl fld="2" item="34"/>
          <tpl hier="9" item="1"/>
          <tpl hier="11" item="4"/>
          <tpl hier="12" item="7"/>
          <tpl fld="4" item="0"/>
        </tpls>
      </m>
      <m>
        <tpls c="8">
          <tpl hier="1" item="6"/>
          <tpl hier="4" item="8"/>
          <tpl fld="3" item="32"/>
          <tpl fld="2" item="64"/>
          <tpl hier="9" item="1"/>
          <tpl hier="11" item="4"/>
          <tpl hier="12" item="7"/>
          <tpl fld="4" item="0"/>
        </tpls>
      </m>
      <m>
        <tpls c="8">
          <tpl hier="1" item="6"/>
          <tpl hier="4" item="8"/>
          <tpl fld="3" item="31"/>
          <tpl fld="2" item="64"/>
          <tpl hier="9" item="1"/>
          <tpl hier="11" item="4"/>
          <tpl hier="12" item="7"/>
          <tpl fld="4" item="0"/>
        </tpls>
      </m>
      <m>
        <tpls c="8">
          <tpl hier="1" item="6"/>
          <tpl hier="4" item="8"/>
          <tpl fld="3" item="30"/>
          <tpl fld="2" item="64"/>
          <tpl hier="9" item="1"/>
          <tpl hier="11" item="4"/>
          <tpl hier="12" item="7"/>
          <tpl fld="4" item="0"/>
        </tpls>
      </m>
      <m>
        <tpls c="8">
          <tpl hier="1" item="6"/>
          <tpl hier="4" item="8"/>
          <tpl fld="3" item="29"/>
          <tpl fld="2" item="64"/>
          <tpl hier="9" item="1"/>
          <tpl hier="11" item="4"/>
          <tpl hier="12" item="7"/>
          <tpl fld="4" item="0"/>
        </tpls>
      </m>
      <m>
        <tpls c="8">
          <tpl hier="1" item="6"/>
          <tpl hier="4" item="8"/>
          <tpl fld="3" item="16"/>
          <tpl fld="2" item="33"/>
          <tpl hier="9" item="1"/>
          <tpl hier="11" item="4"/>
          <tpl hier="12" item="7"/>
          <tpl fld="4" item="0"/>
        </tpls>
      </m>
      <m>
        <tpls c="8">
          <tpl hier="1" item="6"/>
          <tpl hier="4" item="8"/>
          <tpl fld="3" item="15"/>
          <tpl fld="2" item="33"/>
          <tpl hier="9" item="1"/>
          <tpl hier="11" item="4"/>
          <tpl hier="12" item="7"/>
          <tpl fld="4" item="0"/>
        </tpls>
      </m>
      <m>
        <tpls c="8">
          <tpl hier="1" item="6"/>
          <tpl hier="4" item="8"/>
          <tpl fld="3" item="14"/>
          <tpl fld="2" item="33"/>
          <tpl hier="9" item="1"/>
          <tpl hier="11" item="4"/>
          <tpl hier="12" item="7"/>
          <tpl fld="4" item="0"/>
        </tpls>
      </m>
      <m>
        <tpls c="8">
          <tpl hier="1" item="6"/>
          <tpl hier="4" item="8"/>
          <tpl fld="3" item="13"/>
          <tpl fld="2" item="33"/>
          <tpl hier="9" item="1"/>
          <tpl hier="11" item="4"/>
          <tpl hier="12" item="7"/>
          <tpl fld="4" item="0"/>
        </tpls>
      </m>
      <m>
        <tpls c="8">
          <tpl hier="1" item="6"/>
          <tpl hier="4" item="8"/>
          <tpl fld="3" item="4"/>
          <tpl fld="2" item="43"/>
          <tpl hier="9" item="1"/>
          <tpl hier="11" item="4"/>
          <tpl hier="12" item="7"/>
          <tpl fld="4" item="0"/>
        </tpls>
      </m>
      <m>
        <tpls c="8">
          <tpl hier="1" item="6"/>
          <tpl hier="4" item="8"/>
          <tpl fld="3" item="58"/>
          <tpl fld="2" item="43"/>
          <tpl hier="9" item="1"/>
          <tpl hier="11" item="4"/>
          <tpl hier="12" item="7"/>
          <tpl fld="4" item="0"/>
        </tpls>
      </m>
      <m>
        <tpls c="8">
          <tpl hier="1" item="6"/>
          <tpl hier="4" item="8"/>
          <tpl fld="3" item="2"/>
          <tpl fld="2" item="43"/>
          <tpl hier="9" item="1"/>
          <tpl hier="11" item="4"/>
          <tpl hier="12" item="7"/>
          <tpl fld="4" item="0"/>
        </tpls>
      </m>
      <m>
        <tpls c="8">
          <tpl hier="1" item="6"/>
          <tpl hier="4" item="8"/>
          <tpl fld="3" item="54"/>
          <tpl fld="2" item="22"/>
          <tpl hier="9" item="1"/>
          <tpl hier="11" item="4"/>
          <tpl hier="12" item="7"/>
          <tpl fld="4" item="0"/>
        </tpls>
      </m>
      <m>
        <tpls c="8">
          <tpl hier="1" item="6"/>
          <tpl hier="4" item="8"/>
          <tpl fld="3" item="53"/>
          <tpl fld="2" item="22"/>
          <tpl hier="9" item="1"/>
          <tpl hier="11" item="4"/>
          <tpl hier="12" item="7"/>
          <tpl fld="4" item="0"/>
        </tpls>
      </m>
      <m>
        <tpls c="8">
          <tpl hier="1" item="6"/>
          <tpl hier="4" item="8"/>
          <tpl fld="3" item="52"/>
          <tpl fld="2" item="22"/>
          <tpl hier="9" item="1"/>
          <tpl hier="11" item="4"/>
          <tpl hier="12" item="7"/>
          <tpl fld="4" item="0"/>
        </tpls>
      </m>
      <m>
        <tpls c="8">
          <tpl hier="1" item="6"/>
          <tpl hier="4" item="8"/>
          <tpl fld="3" item="48"/>
          <tpl fld="2" item="21"/>
          <tpl hier="9" item="1"/>
          <tpl hier="11" item="4"/>
          <tpl hier="12" item="7"/>
          <tpl fld="4" item="0"/>
        </tpls>
      </m>
      <m>
        <tpls c="8">
          <tpl hier="1" item="6"/>
          <tpl hier="4" item="8"/>
          <tpl fld="3" item="46"/>
          <tpl fld="2" item="21"/>
          <tpl hier="9" item="1"/>
          <tpl hier="11" item="4"/>
          <tpl hier="12" item="7"/>
          <tpl fld="4" item="0"/>
        </tpls>
      </m>
      <m>
        <tpls c="8">
          <tpl hier="1" item="6"/>
          <tpl hier="4" item="8"/>
          <tpl fld="3" item="45"/>
          <tpl fld="2" item="21"/>
          <tpl hier="9" item="1"/>
          <tpl hier="11" item="4"/>
          <tpl hier="12" item="7"/>
          <tpl fld="4" item="0"/>
        </tpls>
      </m>
      <m>
        <tpls c="8">
          <tpl hier="1" item="6"/>
          <tpl hier="4" item="8"/>
          <tpl fld="3" item="47"/>
          <tpl fld="2" item="21"/>
          <tpl hier="9" item="1"/>
          <tpl hier="11" item="4"/>
          <tpl hier="12" item="7"/>
          <tpl fld="4" item="0"/>
        </tpls>
      </m>
      <m>
        <tpls c="8">
          <tpl hier="1" item="6"/>
          <tpl hier="4" item="8"/>
          <tpl fld="3" item="34"/>
          <tpl fld="2" item="41"/>
          <tpl hier="9" item="1"/>
          <tpl hier="11" item="4"/>
          <tpl hier="12" item="7"/>
          <tpl fld="4" item="0"/>
        </tpls>
      </m>
      <m>
        <tpls c="8">
          <tpl hier="1" item="6"/>
          <tpl hier="4" item="8"/>
          <tpl fld="3" item="36"/>
          <tpl fld="2" item="41"/>
          <tpl hier="9" item="1"/>
          <tpl hier="11" item="4"/>
          <tpl hier="12" item="7"/>
          <tpl fld="4" item="0"/>
        </tpls>
      </m>
      <m>
        <tpls c="8">
          <tpl hier="1" item="6"/>
          <tpl hier="4" item="8"/>
          <tpl fld="3" item="27"/>
          <tpl fld="2" item="41"/>
          <tpl hier="9" item="1"/>
          <tpl hier="11" item="4"/>
          <tpl hier="12" item="7"/>
          <tpl fld="4" item="0"/>
        </tpls>
      </m>
      <m>
        <tpls c="8">
          <tpl hier="1" item="6"/>
          <tpl hier="4" item="8"/>
          <tpl fld="3" item="33"/>
          <tpl fld="2" item="41"/>
          <tpl hier="9" item="1"/>
          <tpl hier="11" item="4"/>
          <tpl hier="12" item="7"/>
          <tpl fld="4" item="0"/>
        </tpls>
      </m>
      <m>
        <tpls c="8">
          <tpl hier="1" item="6"/>
          <tpl hier="4" item="8"/>
          <tpl fld="3" item="18"/>
          <tpl fld="2" item="39"/>
          <tpl hier="9" item="1"/>
          <tpl hier="11" item="4"/>
          <tpl hier="12" item="7"/>
          <tpl fld="4" item="0"/>
        </tpls>
      </m>
      <m>
        <tpls c="8">
          <tpl hier="1" item="6"/>
          <tpl hier="4" item="8"/>
          <tpl fld="3" item="22"/>
          <tpl fld="2" item="39"/>
          <tpl hier="9" item="1"/>
          <tpl hier="11" item="4"/>
          <tpl hier="12" item="7"/>
          <tpl fld="4" item="0"/>
        </tpls>
      </m>
      <m>
        <tpls c="8">
          <tpl hier="1" item="6"/>
          <tpl hier="4" item="8"/>
          <tpl fld="3" item="17"/>
          <tpl fld="2" item="39"/>
          <tpl hier="9" item="1"/>
          <tpl hier="11" item="4"/>
          <tpl hier="12" item="7"/>
          <tpl fld="4" item="0"/>
        </tpls>
      </m>
      <m>
        <tpls c="8">
          <tpl hier="1" item="6"/>
          <tpl hier="4" item="8"/>
          <tpl fld="3" item="21"/>
          <tpl fld="2" item="39"/>
          <tpl hier="9" item="1"/>
          <tpl hier="11" item="4"/>
          <tpl hier="12" item="7"/>
          <tpl fld="4" item="0"/>
        </tpls>
      </m>
      <m>
        <tpls c="8">
          <tpl hier="1" item="6"/>
          <tpl hier="4" item="8"/>
          <tpl fld="3" item="8"/>
          <tpl fld="2" item="14"/>
          <tpl hier="9" item="1"/>
          <tpl hier="11" item="4"/>
          <tpl hier="12" item="7"/>
          <tpl fld="4" item="0"/>
        </tpls>
      </m>
      <m>
        <tpls c="8">
          <tpl hier="1" item="6"/>
          <tpl hier="4" item="8"/>
          <tpl fld="3" item="7"/>
          <tpl fld="2" item="14"/>
          <tpl hier="9" item="1"/>
          <tpl hier="11" item="4"/>
          <tpl hier="12" item="7"/>
          <tpl fld="4" item="0"/>
        </tpls>
      </m>
      <m>
        <tpls c="8">
          <tpl hier="1" item="6"/>
          <tpl hier="4" item="8"/>
          <tpl fld="3" item="6"/>
          <tpl fld="2" item="14"/>
          <tpl hier="9" item="1"/>
          <tpl hier="11" item="4"/>
          <tpl hier="12" item="7"/>
          <tpl fld="4" item="0"/>
        </tpls>
      </m>
      <m>
        <tpls c="8">
          <tpl hier="1" item="6"/>
          <tpl hier="4" item="8"/>
          <tpl fld="3" item="5"/>
          <tpl fld="2" item="14"/>
          <tpl hier="9" item="1"/>
          <tpl hier="11" item="4"/>
          <tpl hier="12" item="7"/>
          <tpl fld="4" item="0"/>
        </tpls>
      </m>
      <m>
        <tpls c="8">
          <tpl hier="1" item="6"/>
          <tpl hier="4" item="8"/>
          <tpl fld="3" item="56"/>
          <tpl fld="2" item="31"/>
          <tpl hier="9" item="1"/>
          <tpl hier="11" item="4"/>
          <tpl hier="12" item="7"/>
          <tpl fld="4" item="0"/>
        </tpls>
      </m>
      <m>
        <tpls c="8">
          <tpl hier="1" item="6"/>
          <tpl hier="4" item="8"/>
          <tpl fld="3" item="0"/>
          <tpl fld="2" item="31"/>
          <tpl hier="9" item="1"/>
          <tpl hier="11" item="4"/>
          <tpl hier="12" item="7"/>
          <tpl fld="4" item="0"/>
        </tpls>
      </m>
      <m>
        <tpls c="8">
          <tpl hier="1" item="6"/>
          <tpl hier="4" item="8"/>
          <tpl fld="3" item="55"/>
          <tpl fld="2" item="31"/>
          <tpl hier="9" item="1"/>
          <tpl hier="11" item="4"/>
          <tpl hier="12" item="7"/>
          <tpl fld="4" item="0"/>
        </tpls>
      </m>
      <m>
        <tpls c="8">
          <tpl hier="1" item="6"/>
          <tpl hier="4" item="8"/>
          <tpl fld="3" item="35"/>
          <tpl fld="2" item="29"/>
          <tpl hier="9" item="1"/>
          <tpl hier="11" item="4"/>
          <tpl hier="12" item="7"/>
          <tpl fld="4" item="0"/>
        </tpls>
      </m>
      <m>
        <tpls c="8">
          <tpl hier="1" item="6"/>
          <tpl hier="4" item="8"/>
          <tpl fld="3" item="40"/>
          <tpl fld="2" item="29"/>
          <tpl hier="9" item="1"/>
          <tpl hier="11" item="4"/>
          <tpl hier="12" item="7"/>
          <tpl fld="4" item="0"/>
        </tpls>
      </m>
      <m>
        <tpls c="8">
          <tpl hier="1" item="6"/>
          <tpl hier="4" item="8"/>
          <tpl fld="3" item="50"/>
          <tpl fld="2" item="29"/>
          <tpl hier="9" item="1"/>
          <tpl hier="11" item="4"/>
          <tpl hier="12" item="7"/>
          <tpl fld="4" item="0"/>
        </tpls>
      </m>
      <m>
        <tpls c="8">
          <tpl hier="1" item="6"/>
          <tpl hier="4" item="8"/>
          <tpl fld="3" item="49"/>
          <tpl fld="2" item="29"/>
          <tpl hier="9" item="1"/>
          <tpl hier="11" item="4"/>
          <tpl hier="12" item="7"/>
          <tpl fld="4" item="0"/>
        </tpls>
      </m>
      <m>
        <tpls c="8">
          <tpl hier="1" item="6"/>
          <tpl hier="4" item="8"/>
          <tpl fld="3" item="37"/>
          <tpl fld="2" item="27"/>
          <tpl hier="9" item="1"/>
          <tpl hier="11" item="4"/>
          <tpl hier="12" item="7"/>
          <tpl fld="4" item="0"/>
        </tpls>
      </m>
      <m>
        <tpls c="8">
          <tpl hier="1" item="6"/>
          <tpl hier="4" item="8"/>
          <tpl fld="3" item="39"/>
          <tpl fld="2" item="27"/>
          <tpl hier="9" item="1"/>
          <tpl hier="11" item="4"/>
          <tpl hier="12" item="7"/>
          <tpl fld="4" item="0"/>
        </tpls>
      </m>
      <m>
        <tpls c="8">
          <tpl hier="1" item="6"/>
          <tpl hier="4" item="8"/>
          <tpl fld="3" item="28"/>
          <tpl fld="2" item="27"/>
          <tpl hier="9" item="1"/>
          <tpl hier="11" item="4"/>
          <tpl hier="12" item="7"/>
          <tpl fld="4" item="0"/>
        </tpls>
      </m>
      <m>
        <tpls c="8">
          <tpl hier="1" item="6"/>
          <tpl hier="4" item="8"/>
          <tpl fld="3" item="19"/>
          <tpl fld="2" item="27"/>
          <tpl hier="9" item="1"/>
          <tpl hier="11" item="4"/>
          <tpl hier="12" item="7"/>
          <tpl fld="4" item="0"/>
        </tpls>
      </m>
      <m>
        <tpls c="8">
          <tpl hier="1" item="6"/>
          <tpl hier="4" item="8"/>
          <tpl fld="3" item="26"/>
          <tpl fld="2" item="26"/>
          <tpl hier="9" item="1"/>
          <tpl hier="11" item="4"/>
          <tpl hier="12" item="7"/>
          <tpl fld="4" item="0"/>
        </tpls>
      </m>
      <m>
        <tpls c="8">
          <tpl hier="1" item="6"/>
          <tpl hier="4" item="8"/>
          <tpl fld="3" item="25"/>
          <tpl fld="2" item="26"/>
          <tpl hier="9" item="1"/>
          <tpl hier="11" item="4"/>
          <tpl hier="12" item="7"/>
          <tpl fld="4" item="0"/>
        </tpls>
      </m>
      <m>
        <tpls c="8">
          <tpl hier="1" item="6"/>
          <tpl hier="4" item="8"/>
          <tpl fld="3" item="24"/>
          <tpl fld="2" item="26"/>
          <tpl hier="9" item="1"/>
          <tpl hier="11" item="4"/>
          <tpl hier="12" item="7"/>
          <tpl fld="4" item="0"/>
        </tpls>
      </m>
      <m>
        <tpls c="8">
          <tpl hier="1" item="6"/>
          <tpl hier="4" item="8"/>
          <tpl fld="3" item="23"/>
          <tpl fld="2" item="26"/>
          <tpl hier="9" item="1"/>
          <tpl hier="11" item="4"/>
          <tpl hier="12" item="7"/>
          <tpl fld="4" item="0"/>
        </tpls>
      </m>
      <m>
        <tpls c="8">
          <tpl hier="1" item="6"/>
          <tpl hier="4" item="8"/>
          <tpl fld="3" item="10"/>
          <tpl fld="2" item="24"/>
          <tpl hier="9" item="1"/>
          <tpl hier="11" item="4"/>
          <tpl hier="12" item="7"/>
          <tpl fld="4" item="0"/>
        </tpls>
      </m>
      <m>
        <tpls c="8">
          <tpl hier="1" item="6"/>
          <tpl hier="4" item="8"/>
          <tpl fld="3" item="12"/>
          <tpl fld="2" item="24"/>
          <tpl hier="9" item="1"/>
          <tpl hier="11" item="4"/>
          <tpl hier="12" item="7"/>
          <tpl fld="4" item="0"/>
        </tpls>
      </m>
      <m>
        <tpls c="8">
          <tpl hier="1" item="6"/>
          <tpl hier="4" item="8"/>
          <tpl fld="3" item="11"/>
          <tpl fld="2" item="24"/>
          <tpl hier="9" item="1"/>
          <tpl hier="11" item="4"/>
          <tpl hier="12" item="7"/>
          <tpl fld="4" item="0"/>
        </tpls>
      </m>
      <m>
        <tpls c="8">
          <tpl hier="1" item="6"/>
          <tpl hier="4" item="8"/>
          <tpl fld="3" item="9"/>
          <tpl fld="2" item="24"/>
          <tpl hier="9" item="1"/>
          <tpl hier="11" item="4"/>
          <tpl hier="12" item="7"/>
          <tpl fld="4" item="0"/>
        </tpls>
      </m>
      <m>
        <tpls c="8">
          <tpl hier="1" item="6"/>
          <tpl hier="4" item="8"/>
          <tpl fld="3" item="57"/>
          <tpl fld="2" item="17"/>
          <tpl hier="9" item="1"/>
          <tpl hier="11" item="4"/>
          <tpl hier="12" item="7"/>
          <tpl fld="4" item="0"/>
        </tpls>
      </m>
      <m>
        <tpls c="8">
          <tpl hier="1" item="6"/>
          <tpl hier="4" item="8"/>
          <tpl fld="3" item="3"/>
          <tpl fld="2" item="17"/>
          <tpl hier="9" item="1"/>
          <tpl hier="11" item="4"/>
          <tpl hier="12" item="7"/>
          <tpl fld="4" item="0"/>
        </tpls>
      </m>
      <m>
        <tpls c="8">
          <tpl hier="1" item="6"/>
          <tpl hier="4" item="8"/>
          <tpl fld="3" item="1"/>
          <tpl fld="2" item="17"/>
          <tpl hier="9" item="1"/>
          <tpl hier="11" item="4"/>
          <tpl hier="12" item="7"/>
          <tpl fld="4" item="0"/>
        </tpls>
      </m>
      <m>
        <tpls c="8">
          <tpl hier="1" item="6"/>
          <tpl hier="4" item="8"/>
          <tpl fld="3" item="20"/>
          <tpl fld="2" item="13"/>
          <tpl hier="9" item="1"/>
          <tpl hier="11" item="4"/>
          <tpl hier="12" item="7"/>
          <tpl fld="4" item="0"/>
        </tpls>
      </m>
      <m>
        <tpls c="8">
          <tpl hier="1" item="6"/>
          <tpl hier="4" item="8"/>
          <tpl fld="3" item="51"/>
          <tpl fld="2" item="13"/>
          <tpl hier="9" item="1"/>
          <tpl hier="11" item="4"/>
          <tpl hier="12" item="7"/>
          <tpl fld="4" item="0"/>
        </tpls>
      </m>
      <m>
        <tpls c="8">
          <tpl hier="1" item="6"/>
          <tpl hier="4" item="8"/>
          <tpl fld="3" item="38"/>
          <tpl fld="2" item="13"/>
          <tpl hier="9" item="1"/>
          <tpl hier="11" item="4"/>
          <tpl hier="12" item="7"/>
          <tpl fld="4" item="0"/>
        </tpls>
      </m>
      <m>
        <tpls c="8">
          <tpl hier="1" item="6"/>
          <tpl hier="4" item="8"/>
          <tpl fld="3" item="44"/>
          <tpl fld="2" item="23"/>
          <tpl hier="9" item="1"/>
          <tpl hier="11" item="4"/>
          <tpl hier="12" item="7"/>
          <tpl fld="4" item="0"/>
        </tpls>
      </m>
      <m>
        <tpls c="8">
          <tpl hier="1" item="6"/>
          <tpl hier="4" item="8"/>
          <tpl fld="3" item="43"/>
          <tpl fld="2" item="23"/>
          <tpl hier="9" item="1"/>
          <tpl hier="11" item="4"/>
          <tpl hier="12" item="7"/>
          <tpl fld="4" item="0"/>
        </tpls>
      </m>
      <m>
        <tpls c="8">
          <tpl hier="1" item="6"/>
          <tpl hier="4" item="8"/>
          <tpl fld="3" item="42"/>
          <tpl fld="2" item="23"/>
          <tpl hier="9" item="1"/>
          <tpl hier="11" item="4"/>
          <tpl hier="12" item="7"/>
          <tpl fld="4" item="0"/>
        </tpls>
      </m>
      <m>
        <tpls c="8">
          <tpl hier="1" item="6"/>
          <tpl hier="4" item="8"/>
          <tpl fld="3" item="41"/>
          <tpl fld="2" item="23"/>
          <tpl hier="9" item="1"/>
          <tpl hier="11" item="4"/>
          <tpl hier="12" item="7"/>
          <tpl fld="4" item="0"/>
        </tpls>
      </m>
      <m>
        <tpls c="8">
          <tpl hier="1" item="6"/>
          <tpl hier="4" item="8"/>
          <tpl fld="3" item="32"/>
          <tpl fld="2" item="30"/>
          <tpl hier="9" item="1"/>
          <tpl hier="11" item="4"/>
          <tpl hier="12" item="7"/>
          <tpl fld="4" item="0"/>
        </tpls>
      </m>
      <m>
        <tpls c="8">
          <tpl hier="1" item="6"/>
          <tpl hier="4" item="8"/>
          <tpl fld="3" item="31"/>
          <tpl fld="2" item="30"/>
          <tpl hier="9" item="1"/>
          <tpl hier="11" item="4"/>
          <tpl hier="12" item="7"/>
          <tpl fld="4" item="0"/>
        </tpls>
      </m>
      <m>
        <tpls c="8">
          <tpl hier="1" item="6"/>
          <tpl hier="4" item="8"/>
          <tpl fld="3" item="30"/>
          <tpl fld="2" item="30"/>
          <tpl hier="9" item="1"/>
          <tpl hier="11" item="4"/>
          <tpl hier="12" item="7"/>
          <tpl fld="4" item="0"/>
        </tpls>
      </m>
      <m>
        <tpls c="8">
          <tpl hier="1" item="6"/>
          <tpl hier="4" item="8"/>
          <tpl fld="3" item="9"/>
          <tpl fld="2" item="30"/>
          <tpl hier="9" item="1"/>
          <tpl hier="11" item="4"/>
          <tpl hier="12" item="7"/>
          <tpl fld="4" item="0"/>
        </tpls>
      </m>
      <m>
        <tpls c="8">
          <tpl hier="1" item="6"/>
          <tpl hier="4" item="8"/>
          <tpl fld="3" item="40"/>
          <tpl fld="2" item="45"/>
          <tpl hier="9" item="1"/>
          <tpl hier="11" item="4"/>
          <tpl hier="12" item="7"/>
          <tpl fld="4" item="0"/>
        </tpls>
      </m>
      <m>
        <tpls c="8">
          <tpl hier="1" item="6"/>
          <tpl hier="4" item="8"/>
          <tpl fld="3" item="28"/>
          <tpl fld="2" item="45"/>
          <tpl hier="9" item="1"/>
          <tpl hier="11" item="4"/>
          <tpl hier="12" item="7"/>
          <tpl fld="4" item="0"/>
        </tpls>
      </m>
      <m>
        <tpls c="8">
          <tpl hier="1" item="6"/>
          <tpl hier="4" item="8"/>
          <tpl fld="3" item="21"/>
          <tpl fld="2" item="45"/>
          <tpl hier="9" item="1"/>
          <tpl hier="11" item="4"/>
          <tpl hier="12" item="7"/>
          <tpl fld="4" item="0"/>
        </tpls>
      </m>
      <m>
        <tpls c="8">
          <tpl hier="1" item="6"/>
          <tpl hier="4" item="8"/>
          <tpl fld="3" item="56"/>
          <tpl fld="2" item="25"/>
          <tpl hier="9" item="1"/>
          <tpl hier="11" item="4"/>
          <tpl hier="12" item="7"/>
          <tpl fld="4" item="0"/>
        </tpls>
      </m>
      <m>
        <tpls c="8">
          <tpl hier="1" item="6"/>
          <tpl hier="4" item="8"/>
          <tpl fld="3" item="42"/>
          <tpl fld="2" item="25"/>
          <tpl hier="9" item="1"/>
          <tpl hier="11" item="4"/>
          <tpl hier="12" item="7"/>
          <tpl fld="4" item="0"/>
        </tpls>
      </m>
      <m>
        <tpls c="8">
          <tpl hier="1" item="6"/>
          <tpl hier="4" item="8"/>
          <tpl fld="3" item="29"/>
          <tpl fld="2" item="25"/>
          <tpl hier="9" item="1"/>
          <tpl hier="11" item="4"/>
          <tpl hier="12" item="7"/>
          <tpl fld="4" item="0"/>
        </tpls>
      </m>
      <m>
        <tpls c="8">
          <tpl hier="1" item="6"/>
          <tpl hier="4" item="8"/>
          <tpl fld="3" item="4"/>
          <tpl fld="2" item="38"/>
          <tpl hier="9" item="1"/>
          <tpl hier="11" item="4"/>
          <tpl hier="12" item="7"/>
          <tpl fld="4" item="0"/>
        </tpls>
      </m>
      <m>
        <tpls c="8">
          <tpl hier="1" item="6"/>
          <tpl hier="4" item="8"/>
          <tpl fld="3" item="51"/>
          <tpl fld="2" item="38"/>
          <tpl hier="9" item="1"/>
          <tpl hier="11" item="4"/>
          <tpl hier="12" item="7"/>
          <tpl fld="4" item="0"/>
        </tpls>
      </m>
      <m>
        <tpls c="8">
          <tpl hier="1" item="6"/>
          <tpl hier="4" item="8"/>
          <tpl fld="3" item="33"/>
          <tpl fld="2" item="38"/>
          <tpl hier="9" item="1"/>
          <tpl hier="11" item="4"/>
          <tpl hier="12" item="7"/>
          <tpl fld="4" item="0"/>
        </tpls>
      </m>
      <m>
        <tpls c="8">
          <tpl hier="1" item="6"/>
          <tpl hier="4" item="8"/>
          <tpl fld="3" item="8"/>
          <tpl fld="2" item="16"/>
          <tpl hier="9" item="1"/>
          <tpl hier="11" item="4"/>
          <tpl hier="12" item="7"/>
          <tpl fld="4" item="0"/>
        </tpls>
      </m>
      <m>
        <tpls c="8">
          <tpl hier="1" item="6"/>
          <tpl hier="4" item="8"/>
          <tpl fld="3" item="0"/>
          <tpl fld="2" item="16"/>
          <tpl hier="9" item="1"/>
          <tpl hier="11" item="4"/>
          <tpl hier="12" item="7"/>
          <tpl fld="4" item="0"/>
        </tpls>
      </m>
      <m>
        <tpls c="8">
          <tpl hier="1" item="6"/>
          <tpl hier="4" item="8"/>
          <tpl fld="3" item="47"/>
          <tpl fld="2" item="16"/>
          <tpl hier="9" item="1"/>
          <tpl hier="11" item="4"/>
          <tpl hier="12" item="7"/>
          <tpl fld="4" item="0"/>
        </tpls>
      </m>
      <m>
        <tpls c="8">
          <tpl hier="1" item="6"/>
          <tpl hier="4" item="8"/>
          <tpl fld="3" item="16"/>
          <tpl fld="2" item="10"/>
          <tpl hier="9" item="1"/>
          <tpl hier="11" item="4"/>
          <tpl hier="12" item="7"/>
          <tpl fld="4" item="0"/>
        </tpls>
      </m>
      <m>
        <tpls c="8">
          <tpl hier="1" item="6"/>
          <tpl hier="4" item="8"/>
          <tpl fld="3" item="3"/>
          <tpl fld="2" item="10"/>
          <tpl hier="9" item="1"/>
          <tpl hier="11" item="4"/>
          <tpl hier="12" item="7"/>
          <tpl fld="4" item="0"/>
        </tpls>
      </m>
      <m>
        <tpls c="8">
          <tpl hier="1" item="6"/>
          <tpl hier="4" item="8"/>
          <tpl fld="3" item="38"/>
          <tpl fld="2" item="10"/>
          <tpl hier="9" item="1"/>
          <tpl hier="11" item="4"/>
          <tpl hier="12" item="7"/>
          <tpl fld="4" item="0"/>
        </tpls>
      </m>
      <m>
        <tpls c="8">
          <tpl hier="1" item="6"/>
          <tpl hier="4" item="8"/>
          <tpl fld="3" item="26"/>
          <tpl fld="2" item="12"/>
          <tpl hier="9" item="1"/>
          <tpl hier="11" item="4"/>
          <tpl hier="12" item="7"/>
          <tpl fld="4" item="0"/>
        </tpls>
      </m>
      <m>
        <tpls c="8">
          <tpl hier="1" item="6"/>
          <tpl hier="4" item="8"/>
          <tpl fld="3" item="58"/>
          <tpl fld="2" item="12"/>
          <tpl hier="9" item="1"/>
          <tpl hier="11" item="4"/>
          <tpl hier="12" item="7"/>
          <tpl fld="4" item="0"/>
        </tpls>
      </m>
      <m>
        <tpls c="8">
          <tpl hier="1" item="6"/>
          <tpl hier="4" item="8"/>
          <tpl fld="3" item="49"/>
          <tpl fld="2" item="12"/>
          <tpl hier="9" item="1"/>
          <tpl hier="11" item="4"/>
          <tpl hier="12" item="7"/>
          <tpl fld="4" item="0"/>
        </tpls>
      </m>
      <m>
        <tpls c="8">
          <tpl hier="1" item="6"/>
          <tpl hier="4" item="8"/>
          <tpl fld="3" item="18"/>
          <tpl fld="2" item="18"/>
          <tpl hier="9" item="1"/>
          <tpl hier="11" item="4"/>
          <tpl hier="12" item="7"/>
          <tpl fld="4" item="0"/>
        </tpls>
      </m>
      <m>
        <tpls c="8">
          <tpl hier="1" item="6"/>
          <tpl hier="4" item="8"/>
          <tpl fld="3" item="53"/>
          <tpl fld="2" item="18"/>
          <tpl hier="9" item="1"/>
          <tpl hier="11" item="4"/>
          <tpl hier="12" item="7"/>
          <tpl fld="4" item="0"/>
        </tpls>
      </m>
      <m>
        <tpls c="8">
          <tpl hier="1" item="6"/>
          <tpl hier="4" item="8"/>
          <tpl fld="3" item="19"/>
          <tpl fld="2" item="18"/>
          <tpl hier="9" item="1"/>
          <tpl hier="11" item="4"/>
          <tpl hier="12" item="7"/>
          <tpl fld="4" item="0"/>
        </tpls>
      </m>
      <m>
        <tpls c="8">
          <tpl hier="1" item="6"/>
          <tpl hier="4" item="8"/>
          <tpl fld="3" item="56"/>
          <tpl fld="2" item="20"/>
          <tpl hier="9" item="1"/>
          <tpl hier="11" item="4"/>
          <tpl hier="12" item="7"/>
          <tpl fld="4" item="0"/>
        </tpls>
      </m>
      <m>
        <tpls c="8">
          <tpl hier="1" item="6"/>
          <tpl hier="4" item="8"/>
          <tpl fld="3" item="30"/>
          <tpl fld="2" item="20"/>
          <tpl hier="9" item="1"/>
          <tpl hier="11" item="4"/>
          <tpl hier="12" item="7"/>
          <tpl fld="4" item="0"/>
        </tpls>
      </m>
      <m>
        <tpls c="8">
          <tpl hier="1" item="6"/>
          <tpl hier="4" item="8"/>
          <tpl fld="3" item="53"/>
          <tpl fld="2" item="32"/>
          <tpl hier="9" item="1"/>
          <tpl hier="11" item="4"/>
          <tpl hier="12" item="7"/>
          <tpl fld="4" item="0"/>
        </tpls>
      </m>
      <m>
        <tpls c="8">
          <tpl hier="1" item="6"/>
          <tpl hier="4" item="8"/>
          <tpl fld="3" item="50"/>
          <tpl fld="2" item="9"/>
          <tpl hier="9" item="1"/>
          <tpl hier="11" item="4"/>
          <tpl hier="12" item="7"/>
          <tpl fld="4" item="0"/>
        </tpls>
      </m>
      <m>
        <tpls c="8">
          <tpl hier="1" item="6"/>
          <tpl hier="4" item="8"/>
          <tpl fld="3" item="48"/>
          <tpl fld="2" item="11"/>
          <tpl hier="9" item="1"/>
          <tpl hier="11" item="4"/>
          <tpl hier="12" item="7"/>
          <tpl fld="4" item="0"/>
        </tpls>
      </m>
      <m>
        <tpls c="8">
          <tpl hier="1" item="6"/>
          <tpl hier="4" item="8"/>
          <tpl fld="3" item="24"/>
          <tpl fld="2" item="11"/>
          <tpl hier="9" item="1"/>
          <tpl hier="11" item="4"/>
          <tpl hier="12" item="7"/>
          <tpl fld="4" item="0"/>
        </tpls>
      </m>
      <m>
        <tpls c="8">
          <tpl hier="1" item="6"/>
          <tpl hier="4" item="8"/>
          <tpl fld="3" item="43"/>
          <tpl fld="2" item="15"/>
          <tpl hier="9" item="1"/>
          <tpl hier="11" item="4"/>
          <tpl hier="12" item="7"/>
          <tpl fld="4" item="0"/>
        </tpls>
      </m>
      <m>
        <tpls c="8">
          <tpl hier="1" item="6"/>
          <tpl hier="4" item="8"/>
          <tpl fld="3" item="35"/>
          <tpl fld="2" item="19"/>
          <tpl hier="9" item="1"/>
          <tpl hier="11" item="4"/>
          <tpl hier="12" item="7"/>
          <tpl fld="4" item="0"/>
        </tpls>
      </m>
      <m>
        <tpls c="8">
          <tpl hier="1" item="6"/>
          <tpl hier="4" item="8"/>
          <tpl fld="3" item="23"/>
          <tpl fld="2" item="19"/>
          <tpl hier="9" item="1"/>
          <tpl hier="11" item="4"/>
          <tpl hier="12" item="7"/>
          <tpl fld="4" item="0"/>
        </tpls>
      </m>
      <m>
        <tpls c="8">
          <tpl hier="1" item="6"/>
          <tpl hier="4" item="8"/>
          <tpl fld="3" item="20"/>
          <tpl fld="2" item="6"/>
          <tpl hier="9" item="1"/>
          <tpl hier="11" item="4"/>
          <tpl hier="12" item="7"/>
          <tpl fld="4" item="0"/>
        </tpls>
      </m>
      <m>
        <tpls c="8">
          <tpl hier="1" item="6"/>
          <tpl hier="4" item="8"/>
          <tpl fld="3" item="48"/>
          <tpl fld="2" item="1"/>
          <tpl hier="9" item="1"/>
          <tpl hier="11" item="4"/>
          <tpl hier="12" item="7"/>
          <tpl fld="4" item="0"/>
        </tpls>
      </m>
      <m>
        <tpls c="8">
          <tpl hier="1" item="6"/>
          <tpl hier="4" item="8"/>
          <tpl fld="3" item="19"/>
          <tpl fld="2" item="5"/>
          <tpl hier="9" item="1"/>
          <tpl hier="11" item="4"/>
          <tpl hier="12" item="7"/>
          <tpl fld="4" item="0"/>
        </tpls>
      </m>
      <m>
        <tpls c="8">
          <tpl hier="1" item="6"/>
          <tpl hier="4" item="8"/>
          <tpl fld="3" item="10"/>
          <tpl fld="2" item="33"/>
          <tpl hier="9" item="1"/>
          <tpl hier="11" item="4"/>
          <tpl hier="12" item="7"/>
          <tpl fld="4" item="0"/>
        </tpls>
      </m>
      <m>
        <tpls c="8">
          <tpl hier="1" item="6"/>
          <tpl hier="4" item="8"/>
          <tpl fld="3" item="12"/>
          <tpl fld="2" item="33"/>
          <tpl hier="9" item="1"/>
          <tpl hier="11" item="4"/>
          <tpl hier="12" item="7"/>
          <tpl fld="4" item="0"/>
        </tpls>
      </m>
      <m>
        <tpls c="8">
          <tpl hier="1" item="6"/>
          <tpl hier="4" item="8"/>
          <tpl fld="3" item="11"/>
          <tpl fld="2" item="33"/>
          <tpl hier="9" item="1"/>
          <tpl hier="11" item="4"/>
          <tpl hier="12" item="7"/>
          <tpl fld="4" item="0"/>
        </tpls>
      </m>
      <m>
        <tpls c="8">
          <tpl hier="1" item="6"/>
          <tpl hier="4" item="8"/>
          <tpl fld="3" item="9"/>
          <tpl fld="2" item="33"/>
          <tpl hier="9" item="1"/>
          <tpl hier="11" item="4"/>
          <tpl hier="12" item="7"/>
          <tpl fld="4" item="0"/>
        </tpls>
      </m>
      <m>
        <tpls c="8">
          <tpl hier="1" item="6"/>
          <tpl hier="4" item="8"/>
          <tpl fld="3" item="57"/>
          <tpl fld="2" item="43"/>
          <tpl hier="9" item="1"/>
          <tpl hier="11" item="4"/>
          <tpl hier="12" item="7"/>
          <tpl fld="4" item="0"/>
        </tpls>
      </m>
      <m>
        <tpls c="8">
          <tpl hier="1" item="6"/>
          <tpl hier="4" item="8"/>
          <tpl fld="3" item="3"/>
          <tpl fld="2" item="43"/>
          <tpl hier="9" item="1"/>
          <tpl hier="11" item="4"/>
          <tpl hier="12" item="7"/>
          <tpl fld="4" item="0"/>
        </tpls>
      </m>
      <m>
        <tpls c="8">
          <tpl hier="1" item="6"/>
          <tpl hier="4" item="8"/>
          <tpl fld="3" item="1"/>
          <tpl fld="2" item="43"/>
          <tpl hier="9" item="1"/>
          <tpl hier="11" item="4"/>
          <tpl hier="12" item="7"/>
          <tpl fld="4" item="0"/>
        </tpls>
      </m>
      <m>
        <tpls c="8">
          <tpl hier="1" item="6"/>
          <tpl hier="4" item="8"/>
          <tpl fld="3" item="20"/>
          <tpl fld="2" item="22"/>
          <tpl hier="9" item="1"/>
          <tpl hier="11" item="4"/>
          <tpl hier="12" item="7"/>
          <tpl fld="4" item="0"/>
        </tpls>
      </m>
      <m>
        <tpls c="8">
          <tpl hier="1" item="6"/>
          <tpl hier="4" item="8"/>
          <tpl fld="3" item="51"/>
          <tpl fld="2" item="22"/>
          <tpl hier="9" item="1"/>
          <tpl hier="11" item="4"/>
          <tpl hier="12" item="7"/>
          <tpl fld="4" item="0"/>
        </tpls>
      </m>
      <m>
        <tpls c="8">
          <tpl hier="1" item="6"/>
          <tpl hier="4" item="8"/>
          <tpl fld="3" item="38"/>
          <tpl fld="2" item="22"/>
          <tpl hier="9" item="1"/>
          <tpl hier="11" item="4"/>
          <tpl hier="12" item="7"/>
          <tpl fld="4" item="0"/>
        </tpls>
      </m>
      <m>
        <tpls c="8">
          <tpl hier="1" item="6"/>
          <tpl hier="4" item="8"/>
          <tpl fld="3" item="44"/>
          <tpl fld="2" item="21"/>
          <tpl hier="9" item="1"/>
          <tpl hier="11" item="4"/>
          <tpl hier="12" item="7"/>
          <tpl fld="4" item="0"/>
        </tpls>
      </m>
      <m>
        <tpls c="8">
          <tpl hier="1" item="6"/>
          <tpl hier="4" item="8"/>
          <tpl fld="3" item="43"/>
          <tpl fld="2" item="21"/>
          <tpl hier="9" item="1"/>
          <tpl hier="11" item="4"/>
          <tpl hier="12" item="7"/>
          <tpl fld="4" item="0"/>
        </tpls>
      </m>
      <m>
        <tpls c="8">
          <tpl hier="1" item="6"/>
          <tpl hier="4" item="8"/>
          <tpl fld="3" item="42"/>
          <tpl fld="2" item="21"/>
          <tpl hier="9" item="1"/>
          <tpl hier="11" item="4"/>
          <tpl hier="12" item="7"/>
          <tpl fld="4" item="0"/>
        </tpls>
      </m>
      <m>
        <tpls c="8">
          <tpl hier="1" item="6"/>
          <tpl hier="4" item="8"/>
          <tpl fld="3" item="41"/>
          <tpl fld="2" item="21"/>
          <tpl hier="9" item="1"/>
          <tpl hier="11" item="4"/>
          <tpl hier="12" item="7"/>
          <tpl fld="4" item="0"/>
        </tpls>
      </m>
      <m>
        <tpls c="8">
          <tpl hier="1" item="6"/>
          <tpl hier="4" item="8"/>
          <tpl fld="3" item="32"/>
          <tpl fld="2" item="41"/>
          <tpl hier="9" item="1"/>
          <tpl hier="11" item="4"/>
          <tpl hier="12" item="7"/>
          <tpl fld="4" item="0"/>
        </tpls>
      </m>
      <m>
        <tpls c="8">
          <tpl hier="1" item="6"/>
          <tpl hier="4" item="8"/>
          <tpl fld="3" item="31"/>
          <tpl fld="2" item="41"/>
          <tpl hier="9" item="1"/>
          <tpl hier="11" item="4"/>
          <tpl hier="12" item="7"/>
          <tpl fld="4" item="0"/>
        </tpls>
      </m>
      <m>
        <tpls c="8">
          <tpl hier="1" item="6"/>
          <tpl hier="4" item="8"/>
          <tpl fld="3" item="30"/>
          <tpl fld="2" item="41"/>
          <tpl hier="9" item="1"/>
          <tpl hier="11" item="4"/>
          <tpl hier="12" item="7"/>
          <tpl fld="4" item="0"/>
        </tpls>
      </m>
      <m>
        <tpls c="8">
          <tpl hier="1" item="6"/>
          <tpl hier="4" item="8"/>
          <tpl fld="3" item="29"/>
          <tpl fld="2" item="41"/>
          <tpl hier="9" item="1"/>
          <tpl hier="11" item="4"/>
          <tpl hier="12" item="7"/>
          <tpl fld="4" item="0"/>
        </tpls>
      </m>
      <m>
        <tpls c="8">
          <tpl hier="1" item="6"/>
          <tpl hier="4" item="8"/>
          <tpl fld="3" item="16"/>
          <tpl fld="2" item="39"/>
          <tpl hier="9" item="1"/>
          <tpl hier="11" item="4"/>
          <tpl hier="12" item="7"/>
          <tpl fld="4" item="0"/>
        </tpls>
      </m>
      <m>
        <tpls c="8">
          <tpl hier="1" item="6"/>
          <tpl hier="4" item="8"/>
          <tpl fld="3" item="15"/>
          <tpl fld="2" item="39"/>
          <tpl hier="9" item="1"/>
          <tpl hier="11" item="4"/>
          <tpl hier="12" item="7"/>
          <tpl fld="4" item="0"/>
        </tpls>
      </m>
      <m>
        <tpls c="8">
          <tpl hier="1" item="6"/>
          <tpl hier="4" item="8"/>
          <tpl fld="3" item="14"/>
          <tpl fld="2" item="39"/>
          <tpl hier="9" item="1"/>
          <tpl hier="11" item="4"/>
          <tpl hier="12" item="7"/>
          <tpl fld="4" item="0"/>
        </tpls>
      </m>
      <m>
        <tpls c="8">
          <tpl hier="1" item="6"/>
          <tpl hier="4" item="8"/>
          <tpl fld="3" item="13"/>
          <tpl fld="2" item="39"/>
          <tpl hier="9" item="1"/>
          <tpl hier="11" item="4"/>
          <tpl hier="12" item="7"/>
          <tpl fld="4" item="0"/>
        </tpls>
      </m>
      <m>
        <tpls c="8">
          <tpl hier="1" item="6"/>
          <tpl hier="4" item="8"/>
          <tpl fld="3" item="4"/>
          <tpl fld="2" item="14"/>
          <tpl hier="9" item="1"/>
          <tpl hier="11" item="4"/>
          <tpl hier="12" item="7"/>
          <tpl fld="4" item="0"/>
        </tpls>
      </m>
      <m>
        <tpls c="8">
          <tpl hier="1" item="6"/>
          <tpl hier="4" item="8"/>
          <tpl fld="3" item="58"/>
          <tpl fld="2" item="14"/>
          <tpl hier="9" item="1"/>
          <tpl hier="11" item="4"/>
          <tpl hier="12" item="7"/>
          <tpl fld="4" item="0"/>
        </tpls>
      </m>
      <m>
        <tpls c="8">
          <tpl hier="1" item="6"/>
          <tpl hier="4" item="8"/>
          <tpl fld="3" item="2"/>
          <tpl fld="2" item="14"/>
          <tpl hier="9" item="1"/>
          <tpl hier="11" item="4"/>
          <tpl hier="12" item="7"/>
          <tpl fld="4" item="0"/>
        </tpls>
      </m>
      <m>
        <tpls c="8">
          <tpl hier="1" item="6"/>
          <tpl hier="4" item="8"/>
          <tpl fld="3" item="54"/>
          <tpl fld="2" item="31"/>
          <tpl hier="9" item="1"/>
          <tpl hier="11" item="4"/>
          <tpl hier="12" item="7"/>
          <tpl fld="4" item="0"/>
        </tpls>
      </m>
      <m>
        <tpls c="8">
          <tpl hier="1" item="6"/>
          <tpl hier="4" item="8"/>
          <tpl fld="3" item="53"/>
          <tpl fld="2" item="31"/>
          <tpl hier="9" item="1"/>
          <tpl hier="11" item="4"/>
          <tpl hier="12" item="7"/>
          <tpl fld="4" item="0"/>
        </tpls>
      </m>
      <m>
        <tpls c="8">
          <tpl hier="1" item="6"/>
          <tpl hier="4" item="8"/>
          <tpl fld="3" item="52"/>
          <tpl fld="2" item="31"/>
          <tpl hier="9" item="1"/>
          <tpl hier="11" item="4"/>
          <tpl hier="12" item="7"/>
          <tpl fld="4" item="0"/>
        </tpls>
      </m>
      <m>
        <tpls c="8">
          <tpl hier="1" item="6"/>
          <tpl hier="4" item="8"/>
          <tpl fld="3" item="48"/>
          <tpl fld="2" item="29"/>
          <tpl hier="9" item="1"/>
          <tpl hier="11" item="4"/>
          <tpl hier="12" item="7"/>
          <tpl fld="4" item="0"/>
        </tpls>
      </m>
      <m>
        <tpls c="8">
          <tpl hier="1" item="6"/>
          <tpl hier="4" item="8"/>
          <tpl fld="3" item="46"/>
          <tpl fld="2" item="29"/>
          <tpl hier="9" item="1"/>
          <tpl hier="11" item="4"/>
          <tpl hier="12" item="7"/>
          <tpl fld="4" item="0"/>
        </tpls>
      </m>
      <m>
        <tpls c="8">
          <tpl hier="1" item="6"/>
          <tpl hier="4" item="8"/>
          <tpl fld="3" item="45"/>
          <tpl fld="2" item="29"/>
          <tpl hier="9" item="1"/>
          <tpl hier="11" item="4"/>
          <tpl hier="12" item="7"/>
          <tpl fld="4" item="0"/>
        </tpls>
      </m>
      <m>
        <tpls c="8">
          <tpl hier="1" item="6"/>
          <tpl hier="4" item="8"/>
          <tpl fld="3" item="47"/>
          <tpl fld="2" item="29"/>
          <tpl hier="9" item="1"/>
          <tpl hier="11" item="4"/>
          <tpl hier="12" item="7"/>
          <tpl fld="4" item="0"/>
        </tpls>
      </m>
      <m>
        <tpls c="8">
          <tpl hier="1" item="6"/>
          <tpl hier="4" item="8"/>
          <tpl fld="3" item="34"/>
          <tpl fld="2" item="27"/>
          <tpl hier="9" item="1"/>
          <tpl hier="11" item="4"/>
          <tpl hier="12" item="7"/>
          <tpl fld="4" item="0"/>
        </tpls>
      </m>
      <m>
        <tpls c="8">
          <tpl hier="1" item="6"/>
          <tpl hier="4" item="8"/>
          <tpl fld="3" item="36"/>
          <tpl fld="2" item="27"/>
          <tpl hier="9" item="1"/>
          <tpl hier="11" item="4"/>
          <tpl hier="12" item="7"/>
          <tpl fld="4" item="0"/>
        </tpls>
      </m>
      <m>
        <tpls c="8">
          <tpl hier="1" item="6"/>
          <tpl hier="4" item="8"/>
          <tpl fld="3" item="27"/>
          <tpl fld="2" item="27"/>
          <tpl hier="9" item="1"/>
          <tpl hier="11" item="4"/>
          <tpl hier="12" item="7"/>
          <tpl fld="4" item="0"/>
        </tpls>
      </m>
      <m>
        <tpls c="8">
          <tpl hier="1" item="6"/>
          <tpl hier="4" item="8"/>
          <tpl fld="3" item="33"/>
          <tpl fld="2" item="27"/>
          <tpl hier="9" item="1"/>
          <tpl hier="11" item="4"/>
          <tpl hier="12" item="7"/>
          <tpl fld="4" item="0"/>
        </tpls>
      </m>
      <m>
        <tpls c="8">
          <tpl hier="1" item="6"/>
          <tpl hier="4" item="8"/>
          <tpl fld="3" item="18"/>
          <tpl fld="2" item="26"/>
          <tpl hier="9" item="1"/>
          <tpl hier="11" item="4"/>
          <tpl hier="12" item="7"/>
          <tpl fld="4" item="0"/>
        </tpls>
      </m>
      <m>
        <tpls c="8">
          <tpl hier="1" item="6"/>
          <tpl hier="4" item="8"/>
          <tpl fld="3" item="22"/>
          <tpl fld="2" item="26"/>
          <tpl hier="9" item="1"/>
          <tpl hier="11" item="4"/>
          <tpl hier="12" item="7"/>
          <tpl fld="4" item="0"/>
        </tpls>
      </m>
      <m>
        <tpls c="8">
          <tpl hier="1" item="6"/>
          <tpl hier="4" item="8"/>
          <tpl fld="3" item="17"/>
          <tpl fld="2" item="26"/>
          <tpl hier="9" item="1"/>
          <tpl hier="11" item="4"/>
          <tpl hier="12" item="7"/>
          <tpl fld="4" item="0"/>
        </tpls>
      </m>
      <m>
        <tpls c="8">
          <tpl hier="1" item="6"/>
          <tpl hier="4" item="8"/>
          <tpl fld="3" item="21"/>
          <tpl fld="2" item="26"/>
          <tpl hier="9" item="1"/>
          <tpl hier="11" item="4"/>
          <tpl hier="12" item="7"/>
          <tpl fld="4" item="0"/>
        </tpls>
      </m>
      <m>
        <tpls c="8">
          <tpl hier="1" item="6"/>
          <tpl hier="4" item="8"/>
          <tpl fld="3" item="8"/>
          <tpl fld="2" item="24"/>
          <tpl hier="9" item="1"/>
          <tpl hier="11" item="4"/>
          <tpl hier="12" item="7"/>
          <tpl fld="4" item="0"/>
        </tpls>
      </m>
      <m>
        <tpls c="8">
          <tpl hier="1" item="6"/>
          <tpl hier="4" item="8"/>
          <tpl fld="3" item="7"/>
          <tpl fld="2" item="24"/>
          <tpl hier="9" item="1"/>
          <tpl hier="11" item="4"/>
          <tpl hier="12" item="7"/>
          <tpl fld="4" item="0"/>
        </tpls>
      </m>
      <m>
        <tpls c="8">
          <tpl hier="1" item="6"/>
          <tpl hier="4" item="8"/>
          <tpl fld="3" item="6"/>
          <tpl fld="2" item="24"/>
          <tpl hier="9" item="1"/>
          <tpl hier="11" item="4"/>
          <tpl hier="12" item="7"/>
          <tpl fld="4" item="0"/>
        </tpls>
      </m>
      <m>
        <tpls c="8">
          <tpl hier="1" item="6"/>
          <tpl hier="4" item="8"/>
          <tpl fld="3" item="5"/>
          <tpl fld="2" item="24"/>
          <tpl hier="9" item="1"/>
          <tpl hier="11" item="4"/>
          <tpl hier="12" item="7"/>
          <tpl fld="4" item="0"/>
        </tpls>
      </m>
      <m>
        <tpls c="8">
          <tpl hier="1" item="6"/>
          <tpl hier="4" item="8"/>
          <tpl fld="3" item="56"/>
          <tpl fld="2" item="17"/>
          <tpl hier="9" item="1"/>
          <tpl hier="11" item="4"/>
          <tpl hier="12" item="7"/>
          <tpl fld="4" item="0"/>
        </tpls>
      </m>
      <m>
        <tpls c="8">
          <tpl hier="1" item="6"/>
          <tpl hier="4" item="8"/>
          <tpl fld="3" item="0"/>
          <tpl fld="2" item="17"/>
          <tpl hier="9" item="1"/>
          <tpl hier="11" item="4"/>
          <tpl hier="12" item="7"/>
          <tpl fld="4" item="0"/>
        </tpls>
      </m>
      <m>
        <tpls c="8">
          <tpl hier="1" item="6"/>
          <tpl hier="4" item="8"/>
          <tpl fld="3" item="55"/>
          <tpl fld="2" item="17"/>
          <tpl hier="9" item="1"/>
          <tpl hier="11" item="4"/>
          <tpl hier="12" item="7"/>
          <tpl fld="4" item="0"/>
        </tpls>
      </m>
      <m>
        <tpls c="8">
          <tpl hier="1" item="6"/>
          <tpl hier="4" item="8"/>
          <tpl fld="3" item="35"/>
          <tpl fld="2" item="13"/>
          <tpl hier="9" item="1"/>
          <tpl hier="11" item="4"/>
          <tpl hier="12" item="7"/>
          <tpl fld="4" item="0"/>
        </tpls>
      </m>
      <m>
        <tpls c="8">
          <tpl hier="1" item="6"/>
          <tpl hier="4" item="8"/>
          <tpl fld="3" item="40"/>
          <tpl fld="2" item="13"/>
          <tpl hier="9" item="1"/>
          <tpl hier="11" item="4"/>
          <tpl hier="12" item="7"/>
          <tpl fld="4" item="0"/>
        </tpls>
      </m>
      <m>
        <tpls c="8">
          <tpl hier="1" item="6"/>
          <tpl hier="4" item="8"/>
          <tpl fld="3" item="50"/>
          <tpl fld="2" item="13"/>
          <tpl hier="9" item="1"/>
          <tpl hier="11" item="4"/>
          <tpl hier="12" item="7"/>
          <tpl fld="4" item="0"/>
        </tpls>
      </m>
      <m>
        <tpls c="8">
          <tpl hier="1" item="6"/>
          <tpl hier="4" item="8"/>
          <tpl fld="3" item="49"/>
          <tpl fld="2" item="13"/>
          <tpl hier="9" item="1"/>
          <tpl hier="11" item="4"/>
          <tpl hier="12" item="7"/>
          <tpl fld="4" item="0"/>
        </tpls>
      </m>
      <m>
        <tpls c="8">
          <tpl hier="1" item="6"/>
          <tpl hier="4" item="8"/>
          <tpl fld="3" item="37"/>
          <tpl fld="2" item="23"/>
          <tpl hier="9" item="1"/>
          <tpl hier="11" item="4"/>
          <tpl hier="12" item="7"/>
          <tpl fld="4" item="0"/>
        </tpls>
      </m>
      <m>
        <tpls c="8">
          <tpl hier="1" item="6"/>
          <tpl hier="4" item="8"/>
          <tpl fld="3" item="39"/>
          <tpl fld="2" item="23"/>
          <tpl hier="9" item="1"/>
          <tpl hier="11" item="4"/>
          <tpl hier="12" item="7"/>
          <tpl fld="4" item="0"/>
        </tpls>
      </m>
      <m>
        <tpls c="8">
          <tpl hier="1" item="6"/>
          <tpl hier="4" item="8"/>
          <tpl fld="3" item="28"/>
          <tpl fld="2" item="23"/>
          <tpl hier="9" item="1"/>
          <tpl hier="11" item="4"/>
          <tpl hier="12" item="7"/>
          <tpl fld="4" item="0"/>
        </tpls>
      </m>
      <m>
        <tpls c="8">
          <tpl hier="1" item="6"/>
          <tpl hier="4" item="8"/>
          <tpl fld="3" item="19"/>
          <tpl fld="2" item="23"/>
          <tpl hier="9" item="1"/>
          <tpl hier="11" item="4"/>
          <tpl hier="12" item="7"/>
          <tpl fld="4" item="0"/>
        </tpls>
      </m>
      <m>
        <tpls c="8">
          <tpl hier="1" item="6"/>
          <tpl hier="4" item="8"/>
          <tpl fld="3" item="26"/>
          <tpl fld="2" item="30"/>
          <tpl hier="9" item="1"/>
          <tpl hier="11" item="4"/>
          <tpl hier="12" item="7"/>
          <tpl fld="4" item="0"/>
        </tpls>
      </m>
      <m>
        <tpls c="8">
          <tpl hier="1" item="6"/>
          <tpl hier="4" item="8"/>
          <tpl fld="3" item="25"/>
          <tpl fld="2" item="30"/>
          <tpl hier="9" item="1"/>
          <tpl hier="11" item="4"/>
          <tpl hier="12" item="7"/>
          <tpl fld="4" item="0"/>
        </tpls>
      </m>
      <m>
        <tpls c="8">
          <tpl hier="1" item="6"/>
          <tpl hier="4" item="8"/>
          <tpl fld="3" item="24"/>
          <tpl fld="2" item="30"/>
          <tpl hier="9" item="1"/>
          <tpl hier="11" item="4"/>
          <tpl hier="12" item="7"/>
          <tpl fld="4" item="0"/>
        </tpls>
      </m>
      <m>
        <tpls c="8">
          <tpl hier="1" item="6"/>
          <tpl hier="4" item="8"/>
          <tpl fld="3" item="46"/>
          <tpl fld="2" item="45"/>
          <tpl hier="9" item="1"/>
          <tpl hier="11" item="4"/>
          <tpl hier="12" item="7"/>
          <tpl fld="4" item="0"/>
        </tpls>
      </m>
      <m>
        <tpls c="8">
          <tpl hier="1" item="6"/>
          <tpl hier="4" item="8"/>
          <tpl fld="3" item="27"/>
          <tpl fld="2" item="45"/>
          <tpl hier="9" item="1"/>
          <tpl hier="11" item="4"/>
          <tpl hier="12" item="7"/>
          <tpl fld="4" item="0"/>
        </tpls>
      </m>
      <m>
        <tpls c="8">
          <tpl hier="1" item="6"/>
          <tpl hier="4" item="8"/>
          <tpl fld="3" item="13"/>
          <tpl fld="2" item="45"/>
          <tpl hier="9" item="1"/>
          <tpl hier="11" item="4"/>
          <tpl hier="12" item="7"/>
          <tpl fld="4" item="0"/>
        </tpls>
      </m>
      <m>
        <tpls c="8">
          <tpl hier="1" item="6"/>
          <tpl hier="4" item="8"/>
          <tpl fld="3" item="20"/>
          <tpl fld="2" item="25"/>
          <tpl hier="9" item="1"/>
          <tpl hier="11" item="4"/>
          <tpl hier="12" item="7"/>
          <tpl fld="4" item="0"/>
        </tpls>
      </m>
      <m>
        <tpls c="8">
          <tpl hier="1" item="6"/>
          <tpl hier="4" item="8"/>
          <tpl fld="3" item="28"/>
          <tpl fld="2" item="25"/>
          <tpl hier="9" item="1"/>
          <tpl hier="11" item="4"/>
          <tpl hier="12" item="7"/>
          <tpl fld="4" item="0"/>
        </tpls>
      </m>
      <m>
        <tpls c="8">
          <tpl hier="1" item="6"/>
          <tpl hier="4" item="8"/>
          <tpl fld="3" item="23"/>
          <tpl fld="2" item="25"/>
          <tpl hier="9" item="1"/>
          <tpl hier="11" item="4"/>
          <tpl hier="12" item="7"/>
          <tpl fld="4" item="0"/>
        </tpls>
      </m>
      <m>
        <tpls c="8">
          <tpl hier="1" item="6"/>
          <tpl hier="4" item="8"/>
          <tpl fld="3" item="56"/>
          <tpl fld="2" item="38"/>
          <tpl hier="9" item="1"/>
          <tpl hier="11" item="4"/>
          <tpl hier="12" item="7"/>
          <tpl fld="4" item="0"/>
        </tpls>
      </m>
      <m>
        <tpls c="8">
          <tpl hier="1" item="6"/>
          <tpl hier="4" item="8"/>
          <tpl fld="3" item="50"/>
          <tpl fld="2" item="38"/>
          <tpl hier="9" item="1"/>
          <tpl hier="11" item="4"/>
          <tpl hier="12" item="7"/>
          <tpl fld="4" item="0"/>
        </tpls>
      </m>
      <m>
        <tpls c="8">
          <tpl hier="1" item="6"/>
          <tpl hier="4" item="8"/>
          <tpl fld="3" item="29"/>
          <tpl fld="2" item="38"/>
          <tpl hier="9" item="1"/>
          <tpl hier="11" item="4"/>
          <tpl hier="12" item="7"/>
          <tpl fld="4" item="0"/>
        </tpls>
      </m>
      <m>
        <tpls c="8">
          <tpl hier="1" item="6"/>
          <tpl hier="4" item="8"/>
          <tpl fld="3" item="4"/>
          <tpl fld="2" item="16"/>
          <tpl hier="9" item="1"/>
          <tpl hier="11" item="4"/>
          <tpl hier="12" item="7"/>
          <tpl fld="4" item="0"/>
        </tpls>
      </m>
      <m>
        <tpls c="8">
          <tpl hier="1" item="6"/>
          <tpl hier="4" item="8"/>
          <tpl fld="3" item="53"/>
          <tpl fld="2" item="16"/>
          <tpl hier="9" item="1"/>
          <tpl hier="11" item="4"/>
          <tpl hier="12" item="7"/>
          <tpl fld="4" item="0"/>
        </tpls>
      </m>
      <m>
        <tpls c="8">
          <tpl hier="1" item="6"/>
          <tpl hier="4" item="8"/>
          <tpl fld="3" item="41"/>
          <tpl fld="2" item="16"/>
          <tpl hier="9" item="1"/>
          <tpl hier="11" item="4"/>
          <tpl hier="12" item="7"/>
          <tpl fld="4" item="0"/>
        </tpls>
      </m>
      <m>
        <tpls c="8">
          <tpl hier="1" item="6"/>
          <tpl hier="4" item="8"/>
          <tpl fld="3" item="8"/>
          <tpl fld="2" item="10"/>
          <tpl hier="9" item="1"/>
          <tpl hier="11" item="4"/>
          <tpl hier="12" item="7"/>
          <tpl fld="4" item="0"/>
        </tpls>
      </m>
      <m>
        <tpls c="8">
          <tpl hier="1" item="6"/>
          <tpl hier="4" item="8"/>
          <tpl fld="3" item="0"/>
          <tpl fld="2" item="10"/>
          <tpl hier="9" item="1"/>
          <tpl hier="11" item="4"/>
          <tpl hier="12" item="7"/>
          <tpl fld="4" item="0"/>
        </tpls>
      </m>
      <m>
        <tpls c="8">
          <tpl hier="1" item="6"/>
          <tpl hier="4" item="8"/>
          <tpl fld="3" item="49"/>
          <tpl fld="2" item="10"/>
          <tpl hier="9" item="1"/>
          <tpl hier="11" item="4"/>
          <tpl hier="12" item="7"/>
          <tpl fld="4" item="0"/>
        </tpls>
      </m>
      <m>
        <tpls c="8">
          <tpl hier="1" item="6"/>
          <tpl hier="4" item="8"/>
          <tpl fld="3" item="18"/>
          <tpl fld="2" item="12"/>
          <tpl hier="9" item="1"/>
          <tpl hier="11" item="4"/>
          <tpl hier="12" item="7"/>
          <tpl fld="4" item="0"/>
        </tpls>
      </m>
      <m>
        <tpls c="8">
          <tpl hier="1" item="6"/>
          <tpl hier="4" item="8"/>
          <tpl fld="3" item="0"/>
          <tpl fld="2" item="12"/>
          <tpl hier="9" item="1"/>
          <tpl hier="11" item="4"/>
          <tpl hier="12" item="7"/>
          <tpl fld="4" item="0"/>
        </tpls>
      </m>
      <m>
        <tpls c="8">
          <tpl hier="1" item="6"/>
          <tpl hier="4" item="8"/>
          <tpl fld="3" item="47"/>
          <tpl fld="2" item="12"/>
          <tpl hier="9" item="1"/>
          <tpl hier="11" item="4"/>
          <tpl hier="12" item="7"/>
          <tpl fld="4" item="0"/>
        </tpls>
      </m>
      <m>
        <tpls c="8">
          <tpl hier="1" item="6"/>
          <tpl hier="4" item="8"/>
          <tpl fld="3" item="10"/>
          <tpl fld="2" item="18"/>
          <tpl hier="9" item="1"/>
          <tpl hier="11" item="4"/>
          <tpl hier="12" item="7"/>
          <tpl fld="4" item="0"/>
        </tpls>
      </m>
      <m>
        <tpls c="8">
          <tpl hier="1" item="6"/>
          <tpl hier="4" item="8"/>
          <tpl fld="3" item="50"/>
          <tpl fld="2" item="18"/>
          <tpl hier="9" item="1"/>
          <tpl hier="11" item="4"/>
          <tpl hier="12" item="7"/>
          <tpl fld="4" item="0"/>
        </tpls>
      </m>
      <m>
        <tpls c="8">
          <tpl hier="1" item="6"/>
          <tpl hier="4" item="8"/>
          <tpl fld="3" item="33"/>
          <tpl fld="2" item="18"/>
          <tpl hier="9" item="1"/>
          <tpl hier="11" item="4"/>
          <tpl hier="12" item="7"/>
          <tpl fld="4" item="0"/>
        </tpls>
      </m>
      <m>
        <tpls c="8">
          <tpl hier="1" item="6"/>
          <tpl hier="4" item="8"/>
          <tpl fld="3" item="54"/>
          <tpl fld="2" item="20"/>
          <tpl hier="9" item="1"/>
          <tpl hier="11" item="4"/>
          <tpl hier="12" item="7"/>
          <tpl fld="4" item="0"/>
        </tpls>
      </m>
      <m>
        <tpls c="8">
          <tpl hier="1" item="6"/>
          <tpl hier="4" item="8"/>
          <tpl fld="3" item="24"/>
          <tpl fld="2" item="20"/>
          <tpl hier="9" item="1"/>
          <tpl hier="11" item="4"/>
          <tpl hier="12" item="7"/>
          <tpl fld="4" item="0"/>
        </tpls>
      </m>
      <m>
        <tpls c="8">
          <tpl hier="1" item="6"/>
          <tpl hier="4" item="8"/>
          <tpl fld="3" item="35"/>
          <tpl fld="2" item="32"/>
          <tpl hier="9" item="1"/>
          <tpl hier="11" item="4"/>
          <tpl hier="12" item="7"/>
          <tpl fld="4" item="0"/>
        </tpls>
      </m>
      <m>
        <tpls c="8">
          <tpl hier="1" item="6"/>
          <tpl hier="4" item="8"/>
          <tpl fld="3" item="51"/>
          <tpl fld="2" item="32"/>
          <tpl hier="9" item="1"/>
          <tpl hier="11" item="4"/>
          <tpl hier="12" item="7"/>
          <tpl fld="4" item="0"/>
        </tpls>
      </m>
      <m>
        <tpls c="8">
          <tpl hier="1" item="6"/>
          <tpl hier="4" item="8"/>
          <tpl fld="3" item="48"/>
          <tpl fld="2" item="9"/>
          <tpl hier="9" item="1"/>
          <tpl hier="11" item="4"/>
          <tpl hier="12" item="7"/>
          <tpl fld="4" item="0"/>
        </tpls>
      </m>
      <m>
        <tpls c="8">
          <tpl hier="1" item="6"/>
          <tpl hier="4" item="8"/>
          <tpl fld="3" item="45"/>
          <tpl fld="2" item="9"/>
          <tpl hier="9" item="1"/>
          <tpl hier="11" item="4"/>
          <tpl hier="12" item="7"/>
          <tpl fld="4" item="0"/>
        </tpls>
      </m>
      <m>
        <tpls c="8">
          <tpl hier="1" item="6"/>
          <tpl hier="4" item="8"/>
          <tpl fld="3" item="34"/>
          <tpl fld="2" item="11"/>
          <tpl hier="9" item="1"/>
          <tpl hier="11" item="4"/>
          <tpl hier="12" item="7"/>
          <tpl fld="4" item="0"/>
        </tpls>
      </m>
      <m>
        <tpls c="8">
          <tpl hier="1" item="6"/>
          <tpl hier="4" item="8"/>
          <tpl fld="3" item="11"/>
          <tpl fld="2" item="11"/>
          <tpl hier="9" item="1"/>
          <tpl hier="11" item="4"/>
          <tpl hier="12" item="7"/>
          <tpl fld="4" item="0"/>
        </tpls>
      </m>
      <m>
        <tpls c="8">
          <tpl hier="1" item="6"/>
          <tpl hier="4" item="8"/>
          <tpl fld="3" item="39"/>
          <tpl fld="2" item="15"/>
          <tpl hier="9" item="1"/>
          <tpl hier="11" item="4"/>
          <tpl hier="12" item="7"/>
          <tpl fld="4" item="0"/>
        </tpls>
      </m>
      <m>
        <tpls c="8">
          <tpl hier="1" item="6"/>
          <tpl hier="4" item="8"/>
          <tpl fld="3" item="26"/>
          <tpl fld="2" item="19"/>
          <tpl hier="9" item="1"/>
          <tpl hier="11" item="4"/>
          <tpl hier="12" item="7"/>
          <tpl fld="4" item="0"/>
        </tpls>
      </m>
      <m>
        <tpls c="8">
          <tpl hier="1" item="6"/>
          <tpl hier="4" item="8"/>
          <tpl fld="3" item="37"/>
          <tpl fld="2" item="2"/>
          <tpl hier="9" item="1"/>
          <tpl hier="11" item="4"/>
          <tpl hier="12" item="7"/>
          <tpl fld="4" item="0"/>
        </tpls>
      </m>
      <m>
        <tpls c="8">
          <tpl hier="1" item="6"/>
          <tpl hier="4" item="8"/>
          <tpl fld="3" item="40"/>
          <tpl fld="2" item="6"/>
          <tpl hier="9" item="1"/>
          <tpl hier="11" item="4"/>
          <tpl hier="12" item="7"/>
          <tpl fld="4" item="0"/>
        </tpls>
      </m>
      <m>
        <tpls c="8">
          <tpl hier="1" item="6"/>
          <tpl hier="4" item="8"/>
          <tpl fld="3" item="44"/>
          <tpl fld="2" item="1"/>
          <tpl hier="9" item="1"/>
          <tpl hier="11" item="4"/>
          <tpl hier="12" item="7"/>
          <tpl fld="4" item="0"/>
        </tpls>
      </m>
      <m>
        <tpls c="8">
          <tpl hier="1" item="6"/>
          <tpl hier="4" item="8"/>
          <tpl fld="3" item="33"/>
          <tpl fld="2" item="5"/>
          <tpl hier="9" item="1"/>
          <tpl hier="11" item="4"/>
          <tpl hier="12" item="7"/>
          <tpl fld="4" item="0"/>
        </tpls>
      </m>
      <m>
        <tpls c="8">
          <tpl hier="1" item="6"/>
          <tpl hier="4" item="8"/>
          <tpl fld="3" item="36"/>
          <tpl fld="2" item="34"/>
          <tpl hier="9" item="1"/>
          <tpl hier="11" item="4"/>
          <tpl hier="12" item="7"/>
          <tpl fld="4" item="0"/>
        </tpls>
      </m>
      <m>
        <tpls c="8">
          <tpl hier="1" item="6"/>
          <tpl hier="4" item="8"/>
          <tpl fld="3" item="27"/>
          <tpl fld="2" item="34"/>
          <tpl hier="9" item="1"/>
          <tpl hier="11" item="4"/>
          <tpl hier="12" item="7"/>
          <tpl fld="4" item="0"/>
        </tpls>
      </m>
      <m>
        <tpls c="8">
          <tpl hier="1" item="6"/>
          <tpl hier="4" item="8"/>
          <tpl fld="3" item="33"/>
          <tpl fld="2" item="34"/>
          <tpl hier="9" item="1"/>
          <tpl hier="11" item="4"/>
          <tpl hier="12" item="7"/>
          <tpl fld="4" item="0"/>
        </tpls>
      </m>
      <m>
        <tpls c="8">
          <tpl hier="1" item="6"/>
          <tpl hier="4" item="8"/>
          <tpl fld="3" item="18"/>
          <tpl fld="2" item="64"/>
          <tpl hier="9" item="1"/>
          <tpl hier="11" item="4"/>
          <tpl hier="12" item="7"/>
          <tpl fld="4" item="0"/>
        </tpls>
      </m>
      <m>
        <tpls c="8">
          <tpl hier="1" item="6"/>
          <tpl hier="4" item="8"/>
          <tpl fld="3" item="22"/>
          <tpl fld="2" item="64"/>
          <tpl hier="9" item="1"/>
          <tpl hier="11" item="4"/>
          <tpl hier="12" item="7"/>
          <tpl fld="4" item="0"/>
        </tpls>
      </m>
      <m>
        <tpls c="8">
          <tpl hier="1" item="6"/>
          <tpl hier="4" item="8"/>
          <tpl fld="3" item="17"/>
          <tpl fld="2" item="64"/>
          <tpl hier="9" item="1"/>
          <tpl hier="11" item="4"/>
          <tpl hier="12" item="7"/>
          <tpl fld="4" item="0"/>
        </tpls>
      </m>
      <m>
        <tpls c="8">
          <tpl hier="1" item="6"/>
          <tpl hier="4" item="8"/>
          <tpl fld="3" item="21"/>
          <tpl fld="2" item="64"/>
          <tpl hier="9" item="1"/>
          <tpl hier="11" item="4"/>
          <tpl hier="12" item="7"/>
          <tpl fld="4" item="0"/>
        </tpls>
      </m>
      <m>
        <tpls c="8">
          <tpl hier="1" item="6"/>
          <tpl hier="4" item="8"/>
          <tpl fld="3" item="8"/>
          <tpl fld="2" item="33"/>
          <tpl hier="9" item="1"/>
          <tpl hier="11" item="4"/>
          <tpl hier="12" item="7"/>
          <tpl fld="4" item="0"/>
        </tpls>
      </m>
      <m>
        <tpls c="8">
          <tpl hier="1" item="6"/>
          <tpl hier="4" item="8"/>
          <tpl fld="3" item="7"/>
          <tpl fld="2" item="33"/>
          <tpl hier="9" item="1"/>
          <tpl hier="11" item="4"/>
          <tpl hier="12" item="7"/>
          <tpl fld="4" item="0"/>
        </tpls>
      </m>
      <m>
        <tpls c="8">
          <tpl hier="1" item="6"/>
          <tpl hier="4" item="8"/>
          <tpl fld="3" item="6"/>
          <tpl fld="2" item="33"/>
          <tpl hier="9" item="1"/>
          <tpl hier="11" item="4"/>
          <tpl hier="12" item="7"/>
          <tpl fld="4" item="0"/>
        </tpls>
      </m>
      <m>
        <tpls c="8">
          <tpl hier="1" item="6"/>
          <tpl hier="4" item="8"/>
          <tpl fld="3" item="5"/>
          <tpl fld="2" item="33"/>
          <tpl hier="9" item="1"/>
          <tpl hier="11" item="4"/>
          <tpl hier="12" item="7"/>
          <tpl fld="4" item="0"/>
        </tpls>
      </m>
      <m>
        <tpls c="8">
          <tpl hier="1" item="6"/>
          <tpl hier="4" item="8"/>
          <tpl fld="3" item="56"/>
          <tpl fld="2" item="43"/>
          <tpl hier="9" item="1"/>
          <tpl hier="11" item="4"/>
          <tpl hier="12" item="7"/>
          <tpl fld="4" item="0"/>
        </tpls>
      </m>
      <m>
        <tpls c="8">
          <tpl hier="1" item="6"/>
          <tpl hier="4" item="8"/>
          <tpl fld="3" item="0"/>
          <tpl fld="2" item="43"/>
          <tpl hier="9" item="1"/>
          <tpl hier="11" item="4"/>
          <tpl hier="12" item="7"/>
          <tpl fld="4" item="0"/>
        </tpls>
      </m>
      <m>
        <tpls c="8">
          <tpl hier="1" item="6"/>
          <tpl hier="4" item="8"/>
          <tpl fld="3" item="55"/>
          <tpl fld="2" item="43"/>
          <tpl hier="9" item="1"/>
          <tpl hier="11" item="4"/>
          <tpl hier="12" item="7"/>
          <tpl fld="4" item="0"/>
        </tpls>
      </m>
      <m>
        <tpls c="8">
          <tpl hier="1" item="6"/>
          <tpl hier="4" item="8"/>
          <tpl fld="3" item="35"/>
          <tpl fld="2" item="22"/>
          <tpl hier="9" item="1"/>
          <tpl hier="11" item="4"/>
          <tpl hier="12" item="7"/>
          <tpl fld="4" item="0"/>
        </tpls>
      </m>
      <m>
        <tpls c="8">
          <tpl hier="1" item="6"/>
          <tpl hier="4" item="8"/>
          <tpl fld="3" item="40"/>
          <tpl fld="2" item="22"/>
          <tpl hier="9" item="1"/>
          <tpl hier="11" item="4"/>
          <tpl hier="12" item="7"/>
          <tpl fld="4" item="0"/>
        </tpls>
      </m>
      <m>
        <tpls c="8">
          <tpl hier="1" item="6"/>
          <tpl hier="4" item="8"/>
          <tpl fld="3" item="50"/>
          <tpl fld="2" item="22"/>
          <tpl hier="9" item="1"/>
          <tpl hier="11" item="4"/>
          <tpl hier="12" item="7"/>
          <tpl fld="4" item="0"/>
        </tpls>
      </m>
      <m>
        <tpls c="8">
          <tpl hier="1" item="6"/>
          <tpl hier="4" item="8"/>
          <tpl fld="3" item="49"/>
          <tpl fld="2" item="22"/>
          <tpl hier="9" item="1"/>
          <tpl hier="11" item="4"/>
          <tpl hier="12" item="7"/>
          <tpl fld="4" item="0"/>
        </tpls>
      </m>
      <m>
        <tpls c="8">
          <tpl hier="1" item="6"/>
          <tpl hier="4" item="8"/>
          <tpl fld="3" item="37"/>
          <tpl fld="2" item="21"/>
          <tpl hier="9" item="1"/>
          <tpl hier="11" item="4"/>
          <tpl hier="12" item="7"/>
          <tpl fld="4" item="0"/>
        </tpls>
      </m>
      <m>
        <tpls c="8">
          <tpl hier="1" item="6"/>
          <tpl hier="4" item="8"/>
          <tpl fld="3" item="39"/>
          <tpl fld="2" item="21"/>
          <tpl hier="9" item="1"/>
          <tpl hier="11" item="4"/>
          <tpl hier="12" item="7"/>
          <tpl fld="4" item="0"/>
        </tpls>
      </m>
      <m>
        <tpls c="8">
          <tpl hier="1" item="6"/>
          <tpl hier="4" item="8"/>
          <tpl fld="3" item="28"/>
          <tpl fld="2" item="21"/>
          <tpl hier="9" item="1"/>
          <tpl hier="11" item="4"/>
          <tpl hier="12" item="7"/>
          <tpl fld="4" item="0"/>
        </tpls>
      </m>
      <m>
        <tpls c="8">
          <tpl hier="1" item="6"/>
          <tpl hier="4" item="8"/>
          <tpl fld="3" item="19"/>
          <tpl fld="2" item="21"/>
          <tpl hier="9" item="1"/>
          <tpl hier="11" item="4"/>
          <tpl hier="12" item="7"/>
          <tpl fld="4" item="0"/>
        </tpls>
      </m>
      <m>
        <tpls c="8">
          <tpl hier="1" item="6"/>
          <tpl hier="4" item="8"/>
          <tpl fld="3" item="26"/>
          <tpl fld="2" item="41"/>
          <tpl hier="9" item="1"/>
          <tpl hier="11" item="4"/>
          <tpl hier="12" item="7"/>
          <tpl fld="4" item="0"/>
        </tpls>
      </m>
      <m>
        <tpls c="8">
          <tpl hier="1" item="6"/>
          <tpl hier="4" item="8"/>
          <tpl fld="3" item="25"/>
          <tpl fld="2" item="41"/>
          <tpl hier="9" item="1"/>
          <tpl hier="11" item="4"/>
          <tpl hier="12" item="7"/>
          <tpl fld="4" item="0"/>
        </tpls>
      </m>
      <m>
        <tpls c="8">
          <tpl hier="1" item="6"/>
          <tpl hier="4" item="8"/>
          <tpl fld="3" item="24"/>
          <tpl fld="2" item="41"/>
          <tpl hier="9" item="1"/>
          <tpl hier="11" item="4"/>
          <tpl hier="12" item="7"/>
          <tpl fld="4" item="0"/>
        </tpls>
      </m>
      <m>
        <tpls c="8">
          <tpl hier="1" item="6"/>
          <tpl hier="4" item="8"/>
          <tpl fld="3" item="23"/>
          <tpl fld="2" item="41"/>
          <tpl hier="9" item="1"/>
          <tpl hier="11" item="4"/>
          <tpl hier="12" item="7"/>
          <tpl fld="4" item="0"/>
        </tpls>
      </m>
      <m>
        <tpls c="8">
          <tpl hier="1" item="6"/>
          <tpl hier="4" item="8"/>
          <tpl fld="3" item="10"/>
          <tpl fld="2" item="39"/>
          <tpl hier="9" item="1"/>
          <tpl hier="11" item="4"/>
          <tpl hier="12" item="7"/>
          <tpl fld="4" item="0"/>
        </tpls>
      </m>
      <m>
        <tpls c="8">
          <tpl hier="1" item="6"/>
          <tpl hier="4" item="8"/>
          <tpl fld="3" item="12"/>
          <tpl fld="2" item="39"/>
          <tpl hier="9" item="1"/>
          <tpl hier="11" item="4"/>
          <tpl hier="12" item="7"/>
          <tpl fld="4" item="0"/>
        </tpls>
      </m>
      <m>
        <tpls c="8">
          <tpl hier="1" item="6"/>
          <tpl hier="4" item="8"/>
          <tpl fld="3" item="11"/>
          <tpl fld="2" item="39"/>
          <tpl hier="9" item="1"/>
          <tpl hier="11" item="4"/>
          <tpl hier="12" item="7"/>
          <tpl fld="4" item="0"/>
        </tpls>
      </m>
      <m>
        <tpls c="8">
          <tpl hier="1" item="6"/>
          <tpl hier="4" item="8"/>
          <tpl fld="3" item="9"/>
          <tpl fld="2" item="39"/>
          <tpl hier="9" item="1"/>
          <tpl hier="11" item="4"/>
          <tpl hier="12" item="7"/>
          <tpl fld="4" item="0"/>
        </tpls>
      </m>
      <m>
        <tpls c="8">
          <tpl hier="1" item="6"/>
          <tpl hier="4" item="8"/>
          <tpl fld="3" item="57"/>
          <tpl fld="2" item="14"/>
          <tpl hier="9" item="1"/>
          <tpl hier="11" item="4"/>
          <tpl hier="12" item="7"/>
          <tpl fld="4" item="0"/>
        </tpls>
      </m>
      <m>
        <tpls c="8">
          <tpl hier="1" item="6"/>
          <tpl hier="4" item="8"/>
          <tpl fld="3" item="3"/>
          <tpl fld="2" item="14"/>
          <tpl hier="9" item="1"/>
          <tpl hier="11" item="4"/>
          <tpl hier="12" item="7"/>
          <tpl fld="4" item="0"/>
        </tpls>
      </m>
      <m>
        <tpls c="8">
          <tpl hier="1" item="6"/>
          <tpl hier="4" item="8"/>
          <tpl fld="3" item="1"/>
          <tpl fld="2" item="14"/>
          <tpl hier="9" item="1"/>
          <tpl hier="11" item="4"/>
          <tpl hier="12" item="7"/>
          <tpl fld="4" item="0"/>
        </tpls>
      </m>
      <m>
        <tpls c="8">
          <tpl hier="1" item="6"/>
          <tpl hier="4" item="8"/>
          <tpl fld="3" item="20"/>
          <tpl fld="2" item="31"/>
          <tpl hier="9" item="1"/>
          <tpl hier="11" item="4"/>
          <tpl hier="12" item="7"/>
          <tpl fld="4" item="0"/>
        </tpls>
      </m>
      <m>
        <tpls c="8">
          <tpl hier="1" item="6"/>
          <tpl hier="4" item="8"/>
          <tpl fld="3" item="51"/>
          <tpl fld="2" item="31"/>
          <tpl hier="9" item="1"/>
          <tpl hier="11" item="4"/>
          <tpl hier="12" item="7"/>
          <tpl fld="4" item="0"/>
        </tpls>
      </m>
      <m>
        <tpls c="8">
          <tpl hier="1" item="6"/>
          <tpl hier="4" item="8"/>
          <tpl fld="3" item="38"/>
          <tpl fld="2" item="31"/>
          <tpl hier="9" item="1"/>
          <tpl hier="11" item="4"/>
          <tpl hier="12" item="7"/>
          <tpl fld="4" item="0"/>
        </tpls>
      </m>
      <m>
        <tpls c="8">
          <tpl hier="1" item="6"/>
          <tpl hier="4" item="8"/>
          <tpl fld="3" item="44"/>
          <tpl fld="2" item="29"/>
          <tpl hier="9" item="1"/>
          <tpl hier="11" item="4"/>
          <tpl hier="12" item="7"/>
          <tpl fld="4" item="0"/>
        </tpls>
      </m>
      <m>
        <tpls c="8">
          <tpl hier="1" item="6"/>
          <tpl hier="4" item="8"/>
          <tpl fld="3" item="43"/>
          <tpl fld="2" item="29"/>
          <tpl hier="9" item="1"/>
          <tpl hier="11" item="4"/>
          <tpl hier="12" item="7"/>
          <tpl fld="4" item="0"/>
        </tpls>
      </m>
      <m>
        <tpls c="8">
          <tpl hier="1" item="6"/>
          <tpl hier="4" item="8"/>
          <tpl fld="3" item="42"/>
          <tpl fld="2" item="29"/>
          <tpl hier="9" item="1"/>
          <tpl hier="11" item="4"/>
          <tpl hier="12" item="7"/>
          <tpl fld="4" item="0"/>
        </tpls>
      </m>
      <m>
        <tpls c="8">
          <tpl hier="1" item="6"/>
          <tpl hier="4" item="8"/>
          <tpl fld="3" item="41"/>
          <tpl fld="2" item="29"/>
          <tpl hier="9" item="1"/>
          <tpl hier="11" item="4"/>
          <tpl hier="12" item="7"/>
          <tpl fld="4" item="0"/>
        </tpls>
      </m>
      <m>
        <tpls c="8">
          <tpl hier="1" item="6"/>
          <tpl hier="4" item="8"/>
          <tpl fld="3" item="32"/>
          <tpl fld="2" item="27"/>
          <tpl hier="9" item="1"/>
          <tpl hier="11" item="4"/>
          <tpl hier="12" item="7"/>
          <tpl fld="4" item="0"/>
        </tpls>
      </m>
      <m>
        <tpls c="8">
          <tpl hier="1" item="6"/>
          <tpl hier="4" item="8"/>
          <tpl fld="3" item="31"/>
          <tpl fld="2" item="27"/>
          <tpl hier="9" item="1"/>
          <tpl hier="11" item="4"/>
          <tpl hier="12" item="7"/>
          <tpl fld="4" item="0"/>
        </tpls>
      </m>
      <m>
        <tpls c="8">
          <tpl hier="1" item="6"/>
          <tpl hier="4" item="8"/>
          <tpl fld="3" item="30"/>
          <tpl fld="2" item="27"/>
          <tpl hier="9" item="1"/>
          <tpl hier="11" item="4"/>
          <tpl hier="12" item="7"/>
          <tpl fld="4" item="0"/>
        </tpls>
      </m>
      <m>
        <tpls c="8">
          <tpl hier="1" item="6"/>
          <tpl hier="4" item="8"/>
          <tpl fld="3" item="29"/>
          <tpl fld="2" item="27"/>
          <tpl hier="9" item="1"/>
          <tpl hier="11" item="4"/>
          <tpl hier="12" item="7"/>
          <tpl fld="4" item="0"/>
        </tpls>
      </m>
      <m>
        <tpls c="8">
          <tpl hier="1" item="6"/>
          <tpl hier="4" item="8"/>
          <tpl fld="3" item="16"/>
          <tpl fld="2" item="26"/>
          <tpl hier="9" item="1"/>
          <tpl hier="11" item="4"/>
          <tpl hier="12" item="7"/>
          <tpl fld="4" item="0"/>
        </tpls>
      </m>
      <m>
        <tpls c="8">
          <tpl hier="1" item="6"/>
          <tpl hier="4" item="8"/>
          <tpl fld="3" item="15"/>
          <tpl fld="2" item="26"/>
          <tpl hier="9" item="1"/>
          <tpl hier="11" item="4"/>
          <tpl hier="12" item="7"/>
          <tpl fld="4" item="0"/>
        </tpls>
      </m>
      <m>
        <tpls c="8">
          <tpl hier="1" item="6"/>
          <tpl hier="4" item="8"/>
          <tpl fld="3" item="14"/>
          <tpl fld="2" item="26"/>
          <tpl hier="9" item="1"/>
          <tpl hier="11" item="4"/>
          <tpl hier="12" item="7"/>
          <tpl fld="4" item="0"/>
        </tpls>
      </m>
      <m>
        <tpls c="8">
          <tpl hier="1" item="6"/>
          <tpl hier="4" item="8"/>
          <tpl fld="3" item="13"/>
          <tpl fld="2" item="26"/>
          <tpl hier="9" item="1"/>
          <tpl hier="11" item="4"/>
          <tpl hier="12" item="7"/>
          <tpl fld="4" item="0"/>
        </tpls>
      </m>
      <m>
        <tpls c="8">
          <tpl hier="1" item="6"/>
          <tpl hier="4" item="8"/>
          <tpl fld="3" item="4"/>
          <tpl fld="2" item="24"/>
          <tpl hier="9" item="1"/>
          <tpl hier="11" item="4"/>
          <tpl hier="12" item="7"/>
          <tpl fld="4" item="0"/>
        </tpls>
      </m>
      <m>
        <tpls c="8">
          <tpl hier="1" item="6"/>
          <tpl hier="4" item="8"/>
          <tpl fld="3" item="58"/>
          <tpl fld="2" item="24"/>
          <tpl hier="9" item="1"/>
          <tpl hier="11" item="4"/>
          <tpl hier="12" item="7"/>
          <tpl fld="4" item="0"/>
        </tpls>
      </m>
      <m>
        <tpls c="8">
          <tpl hier="1" item="6"/>
          <tpl hier="4" item="8"/>
          <tpl fld="3" item="2"/>
          <tpl fld="2" item="24"/>
          <tpl hier="9" item="1"/>
          <tpl hier="11" item="4"/>
          <tpl hier="12" item="7"/>
          <tpl fld="4" item="0"/>
        </tpls>
      </m>
      <m>
        <tpls c="8">
          <tpl hier="1" item="6"/>
          <tpl hier="4" item="8"/>
          <tpl fld="3" item="54"/>
          <tpl fld="2" item="17"/>
          <tpl hier="9" item="1"/>
          <tpl hier="11" item="4"/>
          <tpl hier="12" item="7"/>
          <tpl fld="4" item="0"/>
        </tpls>
      </m>
      <m>
        <tpls c="8">
          <tpl hier="1" item="6"/>
          <tpl hier="4" item="8"/>
          <tpl fld="3" item="53"/>
          <tpl fld="2" item="17"/>
          <tpl hier="9" item="1"/>
          <tpl hier="11" item="4"/>
          <tpl hier="12" item="7"/>
          <tpl fld="4" item="0"/>
        </tpls>
      </m>
      <m>
        <tpls c="8">
          <tpl hier="1" item="6"/>
          <tpl hier="4" item="8"/>
          <tpl fld="3" item="52"/>
          <tpl fld="2" item="17"/>
          <tpl hier="9" item="1"/>
          <tpl hier="11" item="4"/>
          <tpl hier="12" item="7"/>
          <tpl fld="4" item="0"/>
        </tpls>
      </m>
      <m>
        <tpls c="8">
          <tpl hier="1" item="6"/>
          <tpl hier="4" item="8"/>
          <tpl fld="3" item="48"/>
          <tpl fld="2" item="13"/>
          <tpl hier="9" item="1"/>
          <tpl hier="11" item="4"/>
          <tpl hier="12" item="7"/>
          <tpl fld="4" item="0"/>
        </tpls>
      </m>
      <m>
        <tpls c="8">
          <tpl hier="1" item="6"/>
          <tpl hier="4" item="8"/>
          <tpl fld="3" item="46"/>
          <tpl fld="2" item="13"/>
          <tpl hier="9" item="1"/>
          <tpl hier="11" item="4"/>
          <tpl hier="12" item="7"/>
          <tpl fld="4" item="0"/>
        </tpls>
      </m>
      <m>
        <tpls c="8">
          <tpl hier="1" item="6"/>
          <tpl hier="4" item="8"/>
          <tpl fld="3" item="45"/>
          <tpl fld="2" item="13"/>
          <tpl hier="9" item="1"/>
          <tpl hier="11" item="4"/>
          <tpl hier="12" item="7"/>
          <tpl fld="4" item="0"/>
        </tpls>
      </m>
      <m>
        <tpls c="8">
          <tpl hier="1" item="6"/>
          <tpl hier="4" item="8"/>
          <tpl fld="3" item="47"/>
          <tpl fld="2" item="13"/>
          <tpl hier="9" item="1"/>
          <tpl hier="11" item="4"/>
          <tpl hier="12" item="7"/>
          <tpl fld="4" item="0"/>
        </tpls>
      </m>
      <m>
        <tpls c="8">
          <tpl hier="1" item="6"/>
          <tpl hier="4" item="8"/>
          <tpl fld="3" item="34"/>
          <tpl fld="2" item="23"/>
          <tpl hier="9" item="1"/>
          <tpl hier="11" item="4"/>
          <tpl hier="12" item="7"/>
          <tpl fld="4" item="0"/>
        </tpls>
      </m>
      <m>
        <tpls c="8">
          <tpl hier="1" item="6"/>
          <tpl hier="4" item="8"/>
          <tpl fld="3" item="36"/>
          <tpl fld="2" item="23"/>
          <tpl hier="9" item="1"/>
          <tpl hier="11" item="4"/>
          <tpl hier="12" item="7"/>
          <tpl fld="4" item="0"/>
        </tpls>
      </m>
      <m>
        <tpls c="8">
          <tpl hier="1" item="6"/>
          <tpl hier="4" item="8"/>
          <tpl fld="3" item="27"/>
          <tpl fld="2" item="23"/>
          <tpl hier="9" item="1"/>
          <tpl hier="11" item="4"/>
          <tpl hier="12" item="7"/>
          <tpl fld="4" item="0"/>
        </tpls>
      </m>
      <m>
        <tpls c="8">
          <tpl hier="1" item="6"/>
          <tpl hier="4" item="8"/>
          <tpl fld="3" item="33"/>
          <tpl fld="2" item="23"/>
          <tpl hier="9" item="1"/>
          <tpl hier="11" item="4"/>
          <tpl hier="12" item="7"/>
          <tpl fld="4" item="0"/>
        </tpls>
      </m>
      <m>
        <tpls c="8">
          <tpl hier="1" item="6"/>
          <tpl hier="4" item="8"/>
          <tpl fld="3" item="18"/>
          <tpl fld="2" item="30"/>
          <tpl hier="9" item="1"/>
          <tpl hier="11" item="4"/>
          <tpl hier="12" item="7"/>
          <tpl fld="4" item="0"/>
        </tpls>
      </m>
      <m>
        <tpls c="8">
          <tpl hier="1" item="6"/>
          <tpl hier="4" item="8"/>
          <tpl fld="3" item="22"/>
          <tpl fld="2" item="30"/>
          <tpl hier="9" item="1"/>
          <tpl hier="11" item="4"/>
          <tpl hier="12" item="7"/>
          <tpl fld="4" item="0"/>
        </tpls>
      </m>
      <m>
        <tpls c="8">
          <tpl hier="1" item="6"/>
          <tpl hier="4" item="8"/>
          <tpl fld="3" item="17"/>
          <tpl fld="2" item="30"/>
          <tpl hier="9" item="1"/>
          <tpl hier="11" item="4"/>
          <tpl hier="12" item="7"/>
          <tpl fld="4" item="0"/>
        </tpls>
      </m>
      <m>
        <tpls c="8">
          <tpl hier="1" item="6"/>
          <tpl hier="4" item="8"/>
          <tpl fld="3" item="43"/>
          <tpl fld="2" item="45"/>
          <tpl hier="9" item="1"/>
          <tpl hier="11" item="4"/>
          <tpl hier="12" item="7"/>
          <tpl fld="4" item="0"/>
        </tpls>
      </m>
      <m>
        <tpls c="8">
          <tpl hier="1" item="6"/>
          <tpl hier="4" item="8"/>
          <tpl fld="3" item="30"/>
          <tpl fld="2" item="45"/>
          <tpl hier="9" item="1"/>
          <tpl hier="11" item="4"/>
          <tpl hier="12" item="7"/>
          <tpl fld="4" item="0"/>
        </tpls>
      </m>
      <m>
        <tpls c="8">
          <tpl hier="1" item="6"/>
          <tpl hier="4" item="8"/>
          <tpl fld="3" item="9"/>
          <tpl fld="2" item="45"/>
          <tpl hier="9" item="1"/>
          <tpl hier="11" item="4"/>
          <tpl hier="12" item="7"/>
          <tpl fld="4" item="0"/>
        </tpls>
      </m>
      <m>
        <tpls c="8">
          <tpl hier="1" item="6"/>
          <tpl hier="4" item="8"/>
          <tpl fld="3" item="46"/>
          <tpl fld="2" item="25"/>
          <tpl hier="9" item="1"/>
          <tpl hier="11" item="4"/>
          <tpl hier="12" item="7"/>
          <tpl fld="4" item="0"/>
        </tpls>
      </m>
      <m>
        <tpls c="8">
          <tpl hier="1" item="6"/>
          <tpl hier="4" item="8"/>
          <tpl fld="3" item="27"/>
          <tpl fld="2" item="25"/>
          <tpl hier="9" item="1"/>
          <tpl hier="11" item="4"/>
          <tpl hier="12" item="7"/>
          <tpl fld="4" item="0"/>
        </tpls>
      </m>
      <m>
        <tpls c="8">
          <tpl hier="1" item="6"/>
          <tpl hier="4" item="8"/>
          <tpl fld="3" item="21"/>
          <tpl fld="2" item="25"/>
          <tpl hier="9" item="1"/>
          <tpl hier="11" item="4"/>
          <tpl hier="12" item="7"/>
          <tpl fld="4" item="0"/>
        </tpls>
      </m>
      <m>
        <tpls c="8">
          <tpl hier="1" item="6"/>
          <tpl hier="4" item="8"/>
          <tpl fld="3" item="54"/>
          <tpl fld="2" item="38"/>
          <tpl hier="9" item="1"/>
          <tpl hier="11" item="4"/>
          <tpl hier="12" item="7"/>
          <tpl fld="4" item="0"/>
        </tpls>
      </m>
      <m>
        <tpls c="8">
          <tpl hier="1" item="6"/>
          <tpl hier="4" item="8"/>
          <tpl fld="3" item="42"/>
          <tpl fld="2" item="38"/>
          <tpl hier="9" item="1"/>
          <tpl hier="11" item="4"/>
          <tpl hier="12" item="7"/>
          <tpl fld="4" item="0"/>
        </tpls>
      </m>
      <m>
        <tpls c="8">
          <tpl hier="1" item="6"/>
          <tpl hier="4" item="8"/>
          <tpl fld="3" item="23"/>
          <tpl fld="2" item="38"/>
          <tpl hier="9" item="1"/>
          <tpl hier="11" item="4"/>
          <tpl hier="12" item="7"/>
          <tpl fld="4" item="0"/>
        </tpls>
      </m>
      <m>
        <tpls c="8">
          <tpl hier="1" item="6"/>
          <tpl hier="4" item="8"/>
          <tpl fld="3" item="57"/>
          <tpl fld="2" item="16"/>
          <tpl hier="9" item="1"/>
          <tpl hier="11" item="4"/>
          <tpl hier="12" item="7"/>
          <tpl fld="4" item="0"/>
        </tpls>
      </m>
      <m>
        <tpls c="8">
          <tpl hier="1" item="6"/>
          <tpl hier="4" item="8"/>
          <tpl fld="3" item="50"/>
          <tpl fld="2" item="16"/>
          <tpl hier="9" item="1"/>
          <tpl hier="11" item="4"/>
          <tpl hier="12" item="7"/>
          <tpl fld="4" item="0"/>
        </tpls>
      </m>
      <m>
        <tpls c="8">
          <tpl hier="1" item="6"/>
          <tpl hier="4" item="8"/>
          <tpl fld="3" item="19"/>
          <tpl fld="2" item="16"/>
          <tpl hier="9" item="1"/>
          <tpl hier="11" item="4"/>
          <tpl hier="12" item="7"/>
          <tpl fld="4" item="0"/>
        </tpls>
      </m>
      <m>
        <tpls c="8">
          <tpl hier="1" item="6"/>
          <tpl hier="4" item="8"/>
          <tpl fld="3" item="4"/>
          <tpl fld="2" item="10"/>
          <tpl hier="9" item="1"/>
          <tpl hier="11" item="4"/>
          <tpl hier="12" item="7"/>
          <tpl fld="4" item="0"/>
        </tpls>
      </m>
      <m>
        <tpls c="8">
          <tpl hier="1" item="6"/>
          <tpl hier="4" item="8"/>
          <tpl fld="3" item="53"/>
          <tpl fld="2" item="10"/>
          <tpl hier="9" item="1"/>
          <tpl hier="11" item="4"/>
          <tpl hier="12" item="7"/>
          <tpl fld="4" item="0"/>
        </tpls>
      </m>
      <m>
        <tpls c="8">
          <tpl hier="1" item="6"/>
          <tpl hier="4" item="8"/>
          <tpl fld="3" item="47"/>
          <tpl fld="2" item="10"/>
          <tpl hier="9" item="1"/>
          <tpl hier="11" item="4"/>
          <tpl hier="12" item="7"/>
          <tpl fld="4" item="0"/>
        </tpls>
      </m>
      <m>
        <tpls c="8">
          <tpl hier="1" item="6"/>
          <tpl hier="4" item="8"/>
          <tpl fld="3" item="16"/>
          <tpl fld="2" item="12"/>
          <tpl hier="9" item="1"/>
          <tpl hier="11" item="4"/>
          <tpl hier="12" item="7"/>
          <tpl fld="4" item="0"/>
        </tpls>
      </m>
      <m>
        <tpls c="8">
          <tpl hier="1" item="6"/>
          <tpl hier="4" item="8"/>
          <tpl fld="3" item="53"/>
          <tpl fld="2" item="12"/>
          <tpl hier="9" item="1"/>
          <tpl hier="11" item="4"/>
          <tpl hier="12" item="7"/>
          <tpl fld="4" item="0"/>
        </tpls>
      </m>
      <m>
        <tpls c="8">
          <tpl hier="1" item="6"/>
          <tpl hier="4" item="8"/>
          <tpl fld="3" item="41"/>
          <tpl fld="2" item="12"/>
          <tpl hier="9" item="1"/>
          <tpl hier="11" item="4"/>
          <tpl hier="12" item="7"/>
          <tpl fld="4" item="0"/>
        </tpls>
      </m>
      <m>
        <tpls c="8">
          <tpl hier="1" item="6"/>
          <tpl hier="4" item="8"/>
          <tpl fld="3" item="8"/>
          <tpl fld="2" item="18"/>
          <tpl hier="9" item="1"/>
          <tpl hier="11" item="4"/>
          <tpl hier="12" item="7"/>
          <tpl fld="4" item="0"/>
        </tpls>
      </m>
      <m>
        <tpls c="8">
          <tpl hier="1" item="6"/>
          <tpl hier="4" item="8"/>
          <tpl fld="3" item="45"/>
          <tpl fld="2" item="18"/>
          <tpl hier="9" item="1"/>
          <tpl hier="11" item="4"/>
          <tpl hier="12" item="7"/>
          <tpl fld="4" item="0"/>
        </tpls>
      </m>
      <m>
        <tpls c="8">
          <tpl hier="1" item="6"/>
          <tpl hier="4" item="8"/>
          <tpl fld="3" item="23"/>
          <tpl fld="2" item="18"/>
          <tpl hier="9" item="1"/>
          <tpl hier="11" item="4"/>
          <tpl hier="12" item="7"/>
          <tpl fld="4" item="0"/>
        </tpls>
      </m>
      <m>
        <tpls c="8">
          <tpl hier="1" item="6"/>
          <tpl hier="4" item="8"/>
          <tpl fld="3" item="46"/>
          <tpl fld="2" item="20"/>
          <tpl hier="9" item="1"/>
          <tpl hier="11" item="4"/>
          <tpl hier="12" item="7"/>
          <tpl fld="4" item="0"/>
        </tpls>
      </m>
      <m>
        <tpls c="8">
          <tpl hier="1" item="6"/>
          <tpl hier="4" item="8"/>
          <tpl fld="3" item="17"/>
          <tpl fld="2" item="20"/>
          <tpl hier="9" item="1"/>
          <tpl hier="11" item="4"/>
          <tpl hier="12" item="7"/>
          <tpl fld="4" item="0"/>
        </tpls>
      </m>
      <m>
        <tpls c="8">
          <tpl hier="1" item="6"/>
          <tpl hier="4" item="8"/>
          <tpl fld="3" item="48"/>
          <tpl fld="2" item="32"/>
          <tpl hier="9" item="1"/>
          <tpl hier="11" item="4"/>
          <tpl hier="12" item="7"/>
          <tpl fld="4" item="0"/>
        </tpls>
      </m>
      <m>
        <tpls c="8">
          <tpl hier="1" item="6"/>
          <tpl hier="4" item="8"/>
          <tpl fld="3" item="50"/>
          <tpl fld="2" item="32"/>
          <tpl hier="9" item="1"/>
          <tpl hier="11" item="4"/>
          <tpl hier="12" item="7"/>
          <tpl fld="4" item="0"/>
        </tpls>
      </m>
      <m>
        <tpls c="8">
          <tpl hier="1" item="6"/>
          <tpl hier="4" item="8"/>
          <tpl fld="3" item="44"/>
          <tpl fld="2" item="9"/>
          <tpl hier="9" item="1"/>
          <tpl hier="11" item="4"/>
          <tpl hier="12" item="7"/>
          <tpl fld="4" item="0"/>
        </tpls>
      </m>
      <m>
        <tpls c="8">
          <tpl hier="1" item="6"/>
          <tpl hier="4" item="8"/>
          <tpl fld="3" item="42"/>
          <tpl fld="2" item="9"/>
          <tpl hier="9" item="1"/>
          <tpl hier="11" item="4"/>
          <tpl hier="12" item="7"/>
          <tpl fld="4" item="0"/>
        </tpls>
      </m>
      <m>
        <tpls c="8">
          <tpl hier="1" item="6"/>
          <tpl hier="4" item="8"/>
          <tpl fld="3" item="32"/>
          <tpl fld="2" item="11"/>
          <tpl hier="9" item="1"/>
          <tpl hier="11" item="4"/>
          <tpl hier="12" item="7"/>
          <tpl fld="4" item="0"/>
        </tpls>
      </m>
      <m>
        <tpls c="8">
          <tpl hier="1" item="6"/>
          <tpl hier="4" item="8"/>
          <tpl fld="3" item="6"/>
          <tpl fld="2" item="11"/>
          <tpl hier="9" item="1"/>
          <tpl hier="11" item="4"/>
          <tpl hier="12" item="7"/>
          <tpl fld="4" item="0"/>
        </tpls>
      </m>
      <m>
        <tpls c="8">
          <tpl hier="1" item="6"/>
          <tpl hier="4" item="8"/>
          <tpl fld="3" item="36"/>
          <tpl fld="2" item="15"/>
          <tpl hier="9" item="1"/>
          <tpl hier="11" item="4"/>
          <tpl hier="12" item="7"/>
          <tpl fld="4" item="0"/>
        </tpls>
      </m>
      <m>
        <tpls c="8">
          <tpl hier="1" item="6"/>
          <tpl hier="4" item="8"/>
          <tpl fld="3" item="18"/>
          <tpl fld="2" item="19"/>
          <tpl hier="9" item="1"/>
          <tpl hier="11" item="4"/>
          <tpl hier="12" item="7"/>
          <tpl fld="4" item="0"/>
        </tpls>
      </m>
      <m>
        <tpls c="8">
          <tpl hier="1" item="6"/>
          <tpl hier="4" item="8"/>
          <tpl fld="3" item="10"/>
          <tpl fld="2" item="2"/>
          <tpl hier="9" item="1"/>
          <tpl hier="11" item="4"/>
          <tpl hier="12" item="7"/>
          <tpl fld="4" item="0"/>
        </tpls>
      </m>
      <m>
        <tpls c="8">
          <tpl hier="1" item="6"/>
          <tpl hier="4" item="8"/>
          <tpl fld="3" item="27"/>
          <tpl fld="2" item="6"/>
          <tpl hier="9" item="1"/>
          <tpl hier="11" item="4"/>
          <tpl hier="12" item="7"/>
          <tpl fld="4" item="0"/>
        </tpls>
      </m>
      <m>
        <tpls c="8">
          <tpl hier="1" item="6"/>
          <tpl hier="4" item="8"/>
          <tpl fld="3" item="15"/>
          <tpl fld="2" item="1"/>
          <tpl hier="9" item="1"/>
          <tpl hier="11" item="4"/>
          <tpl hier="12" item="7"/>
          <tpl fld="4" item="0"/>
        </tpls>
      </m>
      <m>
        <tpls c="8">
          <tpl hier="1" item="6"/>
          <tpl hier="4" item="8"/>
          <tpl fld="3" item="8"/>
          <tpl fld="2" item="7"/>
          <tpl hier="9" item="1"/>
          <tpl hier="11" item="4"/>
          <tpl hier="12" item="7"/>
          <tpl fld="4" item="0"/>
        </tpls>
      </m>
      <m>
        <tpls c="8">
          <tpl hier="1" item="6"/>
          <tpl hier="4" item="8"/>
          <tpl fld="3" item="54"/>
          <tpl fld="2" item="43"/>
          <tpl hier="9" item="1"/>
          <tpl hier="11" item="4"/>
          <tpl hier="12" item="7"/>
          <tpl fld="4" item="0"/>
        </tpls>
      </m>
      <m>
        <tpls c="8">
          <tpl hier="1" item="6"/>
          <tpl hier="4" item="8"/>
          <tpl fld="3" item="53"/>
          <tpl fld="2" item="43"/>
          <tpl hier="9" item="1"/>
          <tpl hier="11" item="4"/>
          <tpl hier="12" item="7"/>
          <tpl fld="4" item="0"/>
        </tpls>
      </m>
      <m>
        <tpls c="8">
          <tpl hier="1" item="6"/>
          <tpl hier="4" item="8"/>
          <tpl fld="3" item="52"/>
          <tpl fld="2" item="43"/>
          <tpl hier="9" item="1"/>
          <tpl hier="11" item="4"/>
          <tpl hier="12" item="7"/>
          <tpl fld="4" item="0"/>
        </tpls>
      </m>
      <m>
        <tpls c="8">
          <tpl hier="1" item="6"/>
          <tpl hier="4" item="8"/>
          <tpl fld="3" item="48"/>
          <tpl fld="2" item="22"/>
          <tpl hier="9" item="1"/>
          <tpl hier="11" item="4"/>
          <tpl hier="12" item="7"/>
          <tpl fld="4" item="0"/>
        </tpls>
      </m>
      <m>
        <tpls c="8">
          <tpl hier="1" item="6"/>
          <tpl hier="4" item="8"/>
          <tpl fld="3" item="46"/>
          <tpl fld="2" item="22"/>
          <tpl hier="9" item="1"/>
          <tpl hier="11" item="4"/>
          <tpl hier="12" item="7"/>
          <tpl fld="4" item="0"/>
        </tpls>
      </m>
      <m>
        <tpls c="8">
          <tpl hier="1" item="6"/>
          <tpl hier="4" item="8"/>
          <tpl fld="3" item="45"/>
          <tpl fld="2" item="22"/>
          <tpl hier="9" item="1"/>
          <tpl hier="11" item="4"/>
          <tpl hier="12" item="7"/>
          <tpl fld="4" item="0"/>
        </tpls>
      </m>
      <m>
        <tpls c="8">
          <tpl hier="1" item="6"/>
          <tpl hier="4" item="8"/>
          <tpl fld="3" item="47"/>
          <tpl fld="2" item="22"/>
          <tpl hier="9" item="1"/>
          <tpl hier="11" item="4"/>
          <tpl hier="12" item="7"/>
          <tpl fld="4" item="0"/>
        </tpls>
      </m>
      <m>
        <tpls c="8">
          <tpl hier="1" item="6"/>
          <tpl hier="4" item="8"/>
          <tpl fld="3" item="34"/>
          <tpl fld="2" item="21"/>
          <tpl hier="9" item="1"/>
          <tpl hier="11" item="4"/>
          <tpl hier="12" item="7"/>
          <tpl fld="4" item="0"/>
        </tpls>
      </m>
      <m>
        <tpls c="8">
          <tpl hier="1" item="6"/>
          <tpl hier="4" item="8"/>
          <tpl fld="3" item="36"/>
          <tpl fld="2" item="21"/>
          <tpl hier="9" item="1"/>
          <tpl hier="11" item="4"/>
          <tpl hier="12" item="7"/>
          <tpl fld="4" item="0"/>
        </tpls>
      </m>
      <m>
        <tpls c="8">
          <tpl hier="1" item="6"/>
          <tpl hier="4" item="8"/>
          <tpl fld="3" item="27"/>
          <tpl fld="2" item="21"/>
          <tpl hier="9" item="1"/>
          <tpl hier="11" item="4"/>
          <tpl hier="12" item="7"/>
          <tpl fld="4" item="0"/>
        </tpls>
      </m>
      <m>
        <tpls c="8">
          <tpl hier="1" item="6"/>
          <tpl hier="4" item="8"/>
          <tpl fld="3" item="33"/>
          <tpl fld="2" item="21"/>
          <tpl hier="9" item="1"/>
          <tpl hier="11" item="4"/>
          <tpl hier="12" item="7"/>
          <tpl fld="4" item="0"/>
        </tpls>
      </m>
      <m>
        <tpls c="8">
          <tpl hier="1" item="6"/>
          <tpl hier="4" item="8"/>
          <tpl fld="3" item="18"/>
          <tpl fld="2" item="41"/>
          <tpl hier="9" item="1"/>
          <tpl hier="11" item="4"/>
          <tpl hier="12" item="7"/>
          <tpl fld="4" item="0"/>
        </tpls>
      </m>
      <m>
        <tpls c="8">
          <tpl hier="1" item="6"/>
          <tpl hier="4" item="8"/>
          <tpl fld="3" item="22"/>
          <tpl fld="2" item="41"/>
          <tpl hier="9" item="1"/>
          <tpl hier="11" item="4"/>
          <tpl hier="12" item="7"/>
          <tpl fld="4" item="0"/>
        </tpls>
      </m>
      <m>
        <tpls c="8">
          <tpl hier="1" item="6"/>
          <tpl hier="4" item="8"/>
          <tpl fld="3" item="17"/>
          <tpl fld="2" item="41"/>
          <tpl hier="9" item="1"/>
          <tpl hier="11" item="4"/>
          <tpl hier="12" item="7"/>
          <tpl fld="4" item="0"/>
        </tpls>
      </m>
      <m>
        <tpls c="8">
          <tpl hier="1" item="6"/>
          <tpl hier="4" item="8"/>
          <tpl fld="3" item="21"/>
          <tpl fld="2" item="41"/>
          <tpl hier="9" item="1"/>
          <tpl hier="11" item="4"/>
          <tpl hier="12" item="7"/>
          <tpl fld="4" item="0"/>
        </tpls>
      </m>
      <m>
        <tpls c="8">
          <tpl hier="1" item="6"/>
          <tpl hier="4" item="8"/>
          <tpl fld="3" item="8"/>
          <tpl fld="2" item="39"/>
          <tpl hier="9" item="1"/>
          <tpl hier="11" item="4"/>
          <tpl hier="12" item="7"/>
          <tpl fld="4" item="0"/>
        </tpls>
      </m>
      <m>
        <tpls c="8">
          <tpl hier="1" item="6"/>
          <tpl hier="4" item="8"/>
          <tpl fld="3" item="7"/>
          <tpl fld="2" item="39"/>
          <tpl hier="9" item="1"/>
          <tpl hier="11" item="4"/>
          <tpl hier="12" item="7"/>
          <tpl fld="4" item="0"/>
        </tpls>
      </m>
      <m>
        <tpls c="8">
          <tpl hier="1" item="6"/>
          <tpl hier="4" item="8"/>
          <tpl fld="3" item="6"/>
          <tpl fld="2" item="39"/>
          <tpl hier="9" item="1"/>
          <tpl hier="11" item="4"/>
          <tpl hier="12" item="7"/>
          <tpl fld="4" item="0"/>
        </tpls>
      </m>
      <m>
        <tpls c="8">
          <tpl hier="1" item="6"/>
          <tpl hier="4" item="8"/>
          <tpl fld="3" item="5"/>
          <tpl fld="2" item="39"/>
          <tpl hier="9" item="1"/>
          <tpl hier="11" item="4"/>
          <tpl hier="12" item="7"/>
          <tpl fld="4" item="0"/>
        </tpls>
      </m>
      <m>
        <tpls c="8">
          <tpl hier="1" item="6"/>
          <tpl hier="4" item="8"/>
          <tpl fld="3" item="56"/>
          <tpl fld="2" item="14"/>
          <tpl hier="9" item="1"/>
          <tpl hier="11" item="4"/>
          <tpl hier="12" item="7"/>
          <tpl fld="4" item="0"/>
        </tpls>
      </m>
      <m>
        <tpls c="8">
          <tpl hier="1" item="6"/>
          <tpl hier="4" item="8"/>
          <tpl fld="3" item="0"/>
          <tpl fld="2" item="14"/>
          <tpl hier="9" item="1"/>
          <tpl hier="11" item="4"/>
          <tpl hier="12" item="7"/>
          <tpl fld="4" item="0"/>
        </tpls>
      </m>
      <m>
        <tpls c="8">
          <tpl hier="1" item="6"/>
          <tpl hier="4" item="8"/>
          <tpl fld="3" item="55"/>
          <tpl fld="2" item="14"/>
          <tpl hier="9" item="1"/>
          <tpl hier="11" item="4"/>
          <tpl hier="12" item="7"/>
          <tpl fld="4" item="0"/>
        </tpls>
      </m>
      <m>
        <tpls c="8">
          <tpl hier="1" item="6"/>
          <tpl hier="4" item="8"/>
          <tpl fld="3" item="35"/>
          <tpl fld="2" item="31"/>
          <tpl hier="9" item="1"/>
          <tpl hier="11" item="4"/>
          <tpl hier="12" item="7"/>
          <tpl fld="4" item="0"/>
        </tpls>
      </m>
      <m>
        <tpls c="8">
          <tpl hier="1" item="6"/>
          <tpl hier="4" item="8"/>
          <tpl fld="3" item="40"/>
          <tpl fld="2" item="31"/>
          <tpl hier="9" item="1"/>
          <tpl hier="11" item="4"/>
          <tpl hier="12" item="7"/>
          <tpl fld="4" item="0"/>
        </tpls>
      </m>
      <m>
        <tpls c="8">
          <tpl hier="1" item="6"/>
          <tpl hier="4" item="8"/>
          <tpl fld="3" item="50"/>
          <tpl fld="2" item="31"/>
          <tpl hier="9" item="1"/>
          <tpl hier="11" item="4"/>
          <tpl hier="12" item="7"/>
          <tpl fld="4" item="0"/>
        </tpls>
      </m>
      <m>
        <tpls c="8">
          <tpl hier="1" item="6"/>
          <tpl hier="4" item="8"/>
          <tpl fld="3" item="49"/>
          <tpl fld="2" item="31"/>
          <tpl hier="9" item="1"/>
          <tpl hier="11" item="4"/>
          <tpl hier="12" item="7"/>
          <tpl fld="4" item="0"/>
        </tpls>
      </m>
      <m>
        <tpls c="8">
          <tpl hier="1" item="6"/>
          <tpl hier="4" item="8"/>
          <tpl fld="3" item="37"/>
          <tpl fld="2" item="29"/>
          <tpl hier="9" item="1"/>
          <tpl hier="11" item="4"/>
          <tpl hier="12" item="7"/>
          <tpl fld="4" item="0"/>
        </tpls>
      </m>
      <m>
        <tpls c="8">
          <tpl hier="1" item="6"/>
          <tpl hier="4" item="8"/>
          <tpl fld="3" item="39"/>
          <tpl fld="2" item="29"/>
          <tpl hier="9" item="1"/>
          <tpl hier="11" item="4"/>
          <tpl hier="12" item="7"/>
          <tpl fld="4" item="0"/>
        </tpls>
      </m>
      <m>
        <tpls c="8">
          <tpl hier="1" item="6"/>
          <tpl hier="4" item="8"/>
          <tpl fld="3" item="28"/>
          <tpl fld="2" item="29"/>
          <tpl hier="9" item="1"/>
          <tpl hier="11" item="4"/>
          <tpl hier="12" item="7"/>
          <tpl fld="4" item="0"/>
        </tpls>
      </m>
      <m>
        <tpls c="8">
          <tpl hier="1" item="6"/>
          <tpl hier="4" item="8"/>
          <tpl fld="3" item="19"/>
          <tpl fld="2" item="29"/>
          <tpl hier="9" item="1"/>
          <tpl hier="11" item="4"/>
          <tpl hier="12" item="7"/>
          <tpl fld="4" item="0"/>
        </tpls>
      </m>
      <m>
        <tpls c="8">
          <tpl hier="1" item="6"/>
          <tpl hier="4" item="8"/>
          <tpl fld="3" item="26"/>
          <tpl fld="2" item="27"/>
          <tpl hier="9" item="1"/>
          <tpl hier="11" item="4"/>
          <tpl hier="12" item="7"/>
          <tpl fld="4" item="0"/>
        </tpls>
      </m>
      <m>
        <tpls c="8">
          <tpl hier="1" item="6"/>
          <tpl hier="4" item="8"/>
          <tpl fld="3" item="25"/>
          <tpl fld="2" item="27"/>
          <tpl hier="9" item="1"/>
          <tpl hier="11" item="4"/>
          <tpl hier="12" item="7"/>
          <tpl fld="4" item="0"/>
        </tpls>
      </m>
      <m>
        <tpls c="8">
          <tpl hier="1" item="6"/>
          <tpl hier="4" item="8"/>
          <tpl fld="3" item="24"/>
          <tpl fld="2" item="27"/>
          <tpl hier="9" item="1"/>
          <tpl hier="11" item="4"/>
          <tpl hier="12" item="7"/>
          <tpl fld="4" item="0"/>
        </tpls>
      </m>
      <m>
        <tpls c="8">
          <tpl hier="1" item="6"/>
          <tpl hier="4" item="8"/>
          <tpl fld="3" item="23"/>
          <tpl fld="2" item="27"/>
          <tpl hier="9" item="1"/>
          <tpl hier="11" item="4"/>
          <tpl hier="12" item="7"/>
          <tpl fld="4" item="0"/>
        </tpls>
      </m>
      <m>
        <tpls c="8">
          <tpl hier="1" item="6"/>
          <tpl hier="4" item="8"/>
          <tpl fld="3" item="10"/>
          <tpl fld="2" item="26"/>
          <tpl hier="9" item="1"/>
          <tpl hier="11" item="4"/>
          <tpl hier="12" item="7"/>
          <tpl fld="4" item="0"/>
        </tpls>
      </m>
      <m>
        <tpls c="8">
          <tpl hier="1" item="6"/>
          <tpl hier="4" item="8"/>
          <tpl fld="3" item="12"/>
          <tpl fld="2" item="26"/>
          <tpl hier="9" item="1"/>
          <tpl hier="11" item="4"/>
          <tpl hier="12" item="7"/>
          <tpl fld="4" item="0"/>
        </tpls>
      </m>
      <m>
        <tpls c="8">
          <tpl hier="1" item="6"/>
          <tpl hier="4" item="8"/>
          <tpl fld="3" item="11"/>
          <tpl fld="2" item="26"/>
          <tpl hier="9" item="1"/>
          <tpl hier="11" item="4"/>
          <tpl hier="12" item="7"/>
          <tpl fld="4" item="0"/>
        </tpls>
      </m>
      <m>
        <tpls c="8">
          <tpl hier="1" item="6"/>
          <tpl hier="4" item="8"/>
          <tpl fld="3" item="9"/>
          <tpl fld="2" item="26"/>
          <tpl hier="9" item="1"/>
          <tpl hier="11" item="4"/>
          <tpl hier="12" item="7"/>
          <tpl fld="4" item="0"/>
        </tpls>
      </m>
      <m>
        <tpls c="8">
          <tpl hier="1" item="6"/>
          <tpl hier="4" item="8"/>
          <tpl fld="3" item="57"/>
          <tpl fld="2" item="24"/>
          <tpl hier="9" item="1"/>
          <tpl hier="11" item="4"/>
          <tpl hier="12" item="7"/>
          <tpl fld="4" item="0"/>
        </tpls>
      </m>
      <m>
        <tpls c="8">
          <tpl hier="1" item="6"/>
          <tpl hier="4" item="8"/>
          <tpl fld="3" item="3"/>
          <tpl fld="2" item="24"/>
          <tpl hier="9" item="1"/>
          <tpl hier="11" item="4"/>
          <tpl hier="12" item="7"/>
          <tpl fld="4" item="0"/>
        </tpls>
      </m>
      <m>
        <tpls c="8">
          <tpl hier="1" item="6"/>
          <tpl hier="4" item="8"/>
          <tpl fld="3" item="1"/>
          <tpl fld="2" item="24"/>
          <tpl hier="9" item="1"/>
          <tpl hier="11" item="4"/>
          <tpl hier="12" item="7"/>
          <tpl fld="4" item="0"/>
        </tpls>
      </m>
      <m>
        <tpls c="8">
          <tpl hier="1" item="6"/>
          <tpl hier="4" item="8"/>
          <tpl fld="3" item="20"/>
          <tpl fld="2" item="17"/>
          <tpl hier="9" item="1"/>
          <tpl hier="11" item="4"/>
          <tpl hier="12" item="7"/>
          <tpl fld="4" item="0"/>
        </tpls>
      </m>
      <m>
        <tpls c="8">
          <tpl hier="1" item="6"/>
          <tpl hier="4" item="8"/>
          <tpl fld="3" item="51"/>
          <tpl fld="2" item="17"/>
          <tpl hier="9" item="1"/>
          <tpl hier="11" item="4"/>
          <tpl hier="12" item="7"/>
          <tpl fld="4" item="0"/>
        </tpls>
      </m>
      <m>
        <tpls c="8">
          <tpl hier="1" item="6"/>
          <tpl hier="4" item="8"/>
          <tpl fld="3" item="38"/>
          <tpl fld="2" item="17"/>
          <tpl hier="9" item="1"/>
          <tpl hier="11" item="4"/>
          <tpl hier="12" item="7"/>
          <tpl fld="4" item="0"/>
        </tpls>
      </m>
      <m>
        <tpls c="8">
          <tpl hier="1" item="6"/>
          <tpl hier="4" item="8"/>
          <tpl fld="3" item="44"/>
          <tpl fld="2" item="13"/>
          <tpl hier="9" item="1"/>
          <tpl hier="11" item="4"/>
          <tpl hier="12" item="7"/>
          <tpl fld="4" item="0"/>
        </tpls>
      </m>
      <m>
        <tpls c="8">
          <tpl hier="1" item="6"/>
          <tpl hier="4" item="8"/>
          <tpl fld="3" item="43"/>
          <tpl fld="2" item="13"/>
          <tpl hier="9" item="1"/>
          <tpl hier="11" item="4"/>
          <tpl hier="12" item="7"/>
          <tpl fld="4" item="0"/>
        </tpls>
      </m>
      <m>
        <tpls c="8">
          <tpl hier="1" item="6"/>
          <tpl hier="4" item="8"/>
          <tpl fld="3" item="42"/>
          <tpl fld="2" item="13"/>
          <tpl hier="9" item="1"/>
          <tpl hier="11" item="4"/>
          <tpl hier="12" item="7"/>
          <tpl fld="4" item="0"/>
        </tpls>
      </m>
      <m>
        <tpls c="8">
          <tpl hier="1" item="6"/>
          <tpl hier="4" item="8"/>
          <tpl fld="3" item="41"/>
          <tpl fld="2" item="13"/>
          <tpl hier="9" item="1"/>
          <tpl hier="11" item="4"/>
          <tpl hier="12" item="7"/>
          <tpl fld="4" item="0"/>
        </tpls>
      </m>
      <m>
        <tpls c="8">
          <tpl hier="1" item="6"/>
          <tpl hier="4" item="8"/>
          <tpl fld="3" item="32"/>
          <tpl fld="2" item="23"/>
          <tpl hier="9" item="1"/>
          <tpl hier="11" item="4"/>
          <tpl hier="12" item="7"/>
          <tpl fld="4" item="0"/>
        </tpls>
      </m>
      <m>
        <tpls c="8">
          <tpl hier="1" item="6"/>
          <tpl hier="4" item="8"/>
          <tpl fld="3" item="31"/>
          <tpl fld="2" item="23"/>
          <tpl hier="9" item="1"/>
          <tpl hier="11" item="4"/>
          <tpl hier="12" item="7"/>
          <tpl fld="4" item="0"/>
        </tpls>
      </m>
      <m>
        <tpls c="8">
          <tpl hier="1" item="6"/>
          <tpl hier="4" item="8"/>
          <tpl fld="3" item="30"/>
          <tpl fld="2" item="23"/>
          <tpl hier="9" item="1"/>
          <tpl hier="11" item="4"/>
          <tpl hier="12" item="7"/>
          <tpl fld="4" item="0"/>
        </tpls>
      </m>
      <m>
        <tpls c="8">
          <tpl hier="1" item="6"/>
          <tpl hier="4" item="8"/>
          <tpl fld="3" item="29"/>
          <tpl fld="2" item="23"/>
          <tpl hier="9" item="1"/>
          <tpl hier="11" item="4"/>
          <tpl hier="12" item="7"/>
          <tpl fld="4" item="0"/>
        </tpls>
      </m>
      <m>
        <tpls c="8">
          <tpl hier="1" item="6"/>
          <tpl hier="4" item="8"/>
          <tpl fld="3" item="16"/>
          <tpl fld="2" item="30"/>
          <tpl hier="9" item="1"/>
          <tpl hier="11" item="4"/>
          <tpl hier="12" item="7"/>
          <tpl fld="4" item="0"/>
        </tpls>
      </m>
      <m>
        <tpls c="8">
          <tpl hier="1" item="6"/>
          <tpl hier="4" item="8"/>
          <tpl fld="3" item="15"/>
          <tpl fld="2" item="30"/>
          <tpl hier="9" item="1"/>
          <tpl hier="11" item="4"/>
          <tpl hier="12" item="7"/>
          <tpl fld="4" item="0"/>
        </tpls>
      </m>
      <m>
        <tpls c="8">
          <tpl hier="1" item="6"/>
          <tpl hier="4" item="8"/>
          <tpl fld="3" item="11"/>
          <tpl fld="2" item="30"/>
          <tpl hier="9" item="1"/>
          <tpl hier="11" item="4"/>
          <tpl hier="12" item="7"/>
          <tpl fld="4" item="0"/>
        </tpls>
      </m>
      <m>
        <tpls c="8">
          <tpl hier="1" item="6"/>
          <tpl hier="4" item="8"/>
          <tpl fld="3" item="35"/>
          <tpl fld="2" item="45"/>
          <tpl hier="9" item="1"/>
          <tpl hier="11" item="4"/>
          <tpl hier="12" item="7"/>
          <tpl fld="4" item="0"/>
        </tpls>
      </m>
      <m>
        <tpls c="8">
          <tpl hier="1" item="6"/>
          <tpl hier="4" item="8"/>
          <tpl fld="3" item="39"/>
          <tpl fld="2" item="45"/>
          <tpl hier="9" item="1"/>
          <tpl hier="11" item="4"/>
          <tpl hier="12" item="7"/>
          <tpl fld="4" item="0"/>
        </tpls>
      </m>
      <m>
        <tpls c="8">
          <tpl hier="1" item="6"/>
          <tpl hier="4" item="8"/>
          <tpl fld="3" item="17"/>
          <tpl fld="2" item="45"/>
          <tpl hier="9" item="1"/>
          <tpl hier="11" item="4"/>
          <tpl hier="12" item="7"/>
          <tpl fld="4" item="0"/>
        </tpls>
      </m>
      <m>
        <tpls c="8">
          <tpl hier="1" item="6"/>
          <tpl hier="4" item="8"/>
          <tpl fld="3" item="5"/>
          <tpl fld="2" item="45"/>
          <tpl hier="9" item="1"/>
          <tpl hier="11" item="4"/>
          <tpl hier="12" item="7"/>
          <tpl fld="4" item="0"/>
        </tpls>
      </m>
      <m>
        <tpls c="8">
          <tpl hier="1" item="6"/>
          <tpl hier="4" item="8"/>
          <tpl fld="3" item="43"/>
          <tpl fld="2" item="25"/>
          <tpl hier="9" item="1"/>
          <tpl hier="11" item="4"/>
          <tpl hier="12" item="7"/>
          <tpl fld="4" item="0"/>
        </tpls>
      </m>
      <m>
        <tpls c="8">
          <tpl hier="1" item="6"/>
          <tpl hier="4" item="8"/>
          <tpl fld="3" item="30"/>
          <tpl fld="2" item="25"/>
          <tpl hier="9" item="1"/>
          <tpl hier="11" item="4"/>
          <tpl hier="12" item="7"/>
          <tpl fld="4" item="0"/>
        </tpls>
      </m>
      <m>
        <tpls c="8">
          <tpl hier="1" item="6"/>
          <tpl hier="4" item="8"/>
          <tpl fld="3" item="13"/>
          <tpl fld="2" item="25"/>
          <tpl hier="9" item="1"/>
          <tpl hier="11" item="4"/>
          <tpl hier="12" item="7"/>
          <tpl fld="4" item="0"/>
        </tpls>
      </m>
      <m>
        <tpls c="8">
          <tpl hier="1" item="6"/>
          <tpl hier="4" item="8"/>
          <tpl fld="3" item="20"/>
          <tpl fld="2" item="38"/>
          <tpl hier="9" item="1"/>
          <tpl hier="11" item="4"/>
          <tpl hier="12" item="7"/>
          <tpl fld="4" item="0"/>
        </tpls>
      </m>
      <m>
        <tpls c="8">
          <tpl hier="1" item="6"/>
          <tpl hier="4" item="8"/>
          <tpl fld="3" item="27"/>
          <tpl fld="2" item="38"/>
          <tpl hier="9" item="1"/>
          <tpl hier="11" item="4"/>
          <tpl hier="12" item="7"/>
          <tpl fld="4" item="0"/>
        </tpls>
      </m>
      <m>
        <tpls c="8">
          <tpl hier="1" item="6"/>
          <tpl hier="4" item="8"/>
          <tpl fld="3" item="21"/>
          <tpl fld="2" item="38"/>
          <tpl hier="9" item="1"/>
          <tpl hier="11" item="4"/>
          <tpl hier="12" item="7"/>
          <tpl fld="4" item="0"/>
        </tpls>
      </m>
      <m>
        <tpls c="8">
          <tpl hier="1" item="6"/>
          <tpl hier="4" item="8"/>
          <tpl fld="3" item="56"/>
          <tpl fld="2" item="16"/>
          <tpl hier="9" item="1"/>
          <tpl hier="11" item="4"/>
          <tpl hier="12" item="7"/>
          <tpl fld="4" item="0"/>
        </tpls>
      </m>
      <m>
        <tpls c="8">
          <tpl hier="1" item="6"/>
          <tpl hier="4" item="8"/>
          <tpl fld="3" item="45"/>
          <tpl fld="2" item="16"/>
          <tpl hier="9" item="1"/>
          <tpl hier="11" item="4"/>
          <tpl hier="12" item="7"/>
          <tpl fld="4" item="0"/>
        </tpls>
      </m>
      <m>
        <tpls c="8">
          <tpl hier="1" item="6"/>
          <tpl hier="4" item="8"/>
          <tpl fld="3" item="29"/>
          <tpl fld="2" item="16"/>
          <tpl hier="9" item="1"/>
          <tpl hier="11" item="4"/>
          <tpl hier="12" item="7"/>
          <tpl fld="4" item="0"/>
        </tpls>
      </m>
      <m>
        <tpls c="8">
          <tpl hier="1" item="6"/>
          <tpl hier="4" item="8"/>
          <tpl fld="3" item="57"/>
          <tpl fld="2" item="10"/>
          <tpl hier="9" item="1"/>
          <tpl hier="11" item="4"/>
          <tpl hier="12" item="7"/>
          <tpl fld="4" item="0"/>
        </tpls>
      </m>
      <m>
        <tpls c="8">
          <tpl hier="1" item="6"/>
          <tpl hier="4" item="8"/>
          <tpl fld="3" item="51"/>
          <tpl fld="2" item="10"/>
          <tpl hier="9" item="1"/>
          <tpl hier="11" item="4"/>
          <tpl hier="12" item="7"/>
          <tpl fld="4" item="0"/>
        </tpls>
      </m>
      <m>
        <tpls c="8">
          <tpl hier="1" item="6"/>
          <tpl hier="4" item="8"/>
          <tpl fld="3" item="19"/>
          <tpl fld="2" item="10"/>
          <tpl hier="9" item="1"/>
          <tpl hier="11" item="4"/>
          <tpl hier="12" item="7"/>
          <tpl fld="4" item="0"/>
        </tpls>
      </m>
      <m>
        <tpls c="8">
          <tpl hier="1" item="6"/>
          <tpl hier="4" item="8"/>
          <tpl fld="3" item="10"/>
          <tpl fld="2" item="12"/>
          <tpl hier="9" item="1"/>
          <tpl hier="11" item="4"/>
          <tpl hier="12" item="7"/>
          <tpl fld="4" item="0"/>
        </tpls>
      </m>
      <m>
        <tpls c="8">
          <tpl hier="1" item="6"/>
          <tpl hier="4" item="8"/>
          <tpl fld="3" item="51"/>
          <tpl fld="2" item="12"/>
          <tpl hier="9" item="1"/>
          <tpl hier="11" item="4"/>
          <tpl hier="12" item="7"/>
          <tpl fld="4" item="0"/>
        </tpls>
      </m>
      <m>
        <tpls c="8">
          <tpl hier="1" item="6"/>
          <tpl hier="4" item="8"/>
          <tpl fld="3" item="19"/>
          <tpl fld="2" item="12"/>
          <tpl hier="9" item="1"/>
          <tpl hier="11" item="4"/>
          <tpl hier="12" item="7"/>
          <tpl fld="4" item="0"/>
        </tpls>
      </m>
      <m>
        <tpls c="8">
          <tpl hier="1" item="6"/>
          <tpl hier="4" item="8"/>
          <tpl fld="3" item="4"/>
          <tpl fld="2" item="18"/>
          <tpl hier="9" item="1"/>
          <tpl hier="11" item="4"/>
          <tpl hier="12" item="7"/>
          <tpl fld="4" item="0"/>
        </tpls>
      </m>
      <m>
        <tpls c="8">
          <tpl hier="1" item="6"/>
          <tpl hier="4" item="8"/>
          <tpl fld="3" item="42"/>
          <tpl fld="2" item="18"/>
          <tpl hier="9" item="1"/>
          <tpl hier="11" item="4"/>
          <tpl hier="12" item="7"/>
          <tpl fld="4" item="0"/>
        </tpls>
      </m>
      <m>
        <tpls c="8">
          <tpl hier="1" item="6"/>
          <tpl hier="4" item="8"/>
          <tpl fld="3" item="21"/>
          <tpl fld="2" item="18"/>
          <tpl hier="9" item="1"/>
          <tpl hier="11" item="4"/>
          <tpl hier="12" item="7"/>
          <tpl fld="4" item="0"/>
        </tpls>
      </m>
      <m>
        <tpls c="8">
          <tpl hier="1" item="6"/>
          <tpl hier="4" item="8"/>
          <tpl fld="3" item="39"/>
          <tpl fld="2" item="20"/>
          <tpl hier="9" item="1"/>
          <tpl hier="11" item="4"/>
          <tpl hier="12" item="7"/>
          <tpl fld="4" item="0"/>
        </tpls>
      </m>
      <m>
        <tpls c="8">
          <tpl hier="1" item="6"/>
          <tpl hier="4" item="8"/>
          <tpl fld="3" item="11"/>
          <tpl fld="2" item="20"/>
          <tpl hier="9" item="1"/>
          <tpl hier="11" item="4"/>
          <tpl hier="12" item="7"/>
          <tpl fld="4" item="0"/>
        </tpls>
      </m>
      <m>
        <tpls c="8">
          <tpl hier="1" item="6"/>
          <tpl hier="4" item="8"/>
          <tpl fld="3" item="34"/>
          <tpl fld="2" item="32"/>
          <tpl hier="9" item="1"/>
          <tpl hier="11" item="4"/>
          <tpl hier="12" item="7"/>
          <tpl fld="4" item="0"/>
        </tpls>
      </m>
      <m>
        <tpls c="8">
          <tpl hier="1" item="6"/>
          <tpl hier="4" item="8"/>
          <tpl fld="3" item="45"/>
          <tpl fld="2" item="32"/>
          <tpl hier="9" item="1"/>
          <tpl hier="11" item="4"/>
          <tpl hier="12" item="7"/>
          <tpl fld="4" item="0"/>
        </tpls>
      </m>
      <m>
        <tpls c="8">
          <tpl hier="1" item="6"/>
          <tpl hier="4" item="8"/>
          <tpl fld="3" item="37"/>
          <tpl fld="2" item="9"/>
          <tpl hier="9" item="1"/>
          <tpl hier="11" item="4"/>
          <tpl hier="12" item="7"/>
          <tpl fld="4" item="0"/>
        </tpls>
      </m>
      <m>
        <tpls c="8">
          <tpl hier="1" item="6"/>
          <tpl hier="4" item="8"/>
          <tpl fld="3" item="28"/>
          <tpl fld="2" item="9"/>
          <tpl hier="9" item="1"/>
          <tpl hier="11" item="4"/>
          <tpl hier="12" item="7"/>
          <tpl fld="4" item="0"/>
        </tpls>
      </m>
      <m>
        <tpls c="8">
          <tpl hier="1" item="6"/>
          <tpl hier="4" item="8"/>
          <tpl fld="3" item="10"/>
          <tpl fld="2" item="11"/>
          <tpl hier="9" item="1"/>
          <tpl hier="11" item="4"/>
          <tpl hier="12" item="7"/>
          <tpl fld="4" item="0"/>
        </tpls>
      </m>
      <m>
        <tpls c="8">
          <tpl hier="1" item="6"/>
          <tpl hier="4" item="8"/>
          <tpl fld="3" item="38"/>
          <tpl fld="2" item="11"/>
          <tpl hier="9" item="1"/>
          <tpl hier="11" item="4"/>
          <tpl hier="12" item="7"/>
          <tpl fld="4" item="0"/>
        </tpls>
      </m>
      <m>
        <tpls c="8">
          <tpl hier="1" item="6"/>
          <tpl hier="4" item="8"/>
          <tpl fld="3" item="15"/>
          <tpl fld="2" item="15"/>
          <tpl hier="9" item="1"/>
          <tpl hier="11" item="4"/>
          <tpl hier="12" item="7"/>
          <tpl fld="4" item="0"/>
        </tpls>
      </m>
      <m>
        <tpls c="8">
          <tpl hier="1" item="6"/>
          <tpl hier="4" item="8"/>
          <tpl fld="3" item="8"/>
          <tpl fld="2" item="19"/>
          <tpl hier="9" item="1"/>
          <tpl hier="11" item="4"/>
          <tpl hier="12" item="7"/>
          <tpl fld="4" item="0"/>
        </tpls>
      </m>
      <m>
        <tpls c="8">
          <tpl hier="1" item="6"/>
          <tpl hier="4" item="8"/>
          <tpl fld="3" item="8"/>
          <tpl fld="2" item="2"/>
          <tpl hier="9" item="1"/>
          <tpl hier="11" item="4"/>
          <tpl hier="12" item="7"/>
          <tpl fld="4" item="0"/>
        </tpls>
      </m>
      <m>
        <tpls c="8">
          <tpl hier="1" item="6"/>
          <tpl hier="4" item="8"/>
          <tpl fld="3" item="30"/>
          <tpl fld="2" item="6"/>
          <tpl hier="9" item="1"/>
          <tpl hier="11" item="4"/>
          <tpl hier="12" item="7"/>
          <tpl fld="4" item="0"/>
        </tpls>
      </m>
      <m>
        <tpls c="8">
          <tpl hier="1" item="6"/>
          <tpl hier="4" item="8"/>
          <tpl fld="3" item="12"/>
          <tpl fld="2" item="1"/>
          <tpl hier="9" item="1"/>
          <tpl hier="11" item="4"/>
          <tpl hier="12" item="7"/>
          <tpl fld="4" item="0"/>
        </tpls>
      </m>
      <m>
        <tpls c="8">
          <tpl hier="1" item="6"/>
          <tpl hier="4" item="8"/>
          <tpl fld="3" item="4"/>
          <tpl fld="2" item="7"/>
          <tpl hier="9" item="1"/>
          <tpl hier="11" item="4"/>
          <tpl hier="12" item="7"/>
          <tpl fld="4" item="0"/>
        </tpls>
      </m>
      <m>
        <tpls c="8">
          <tpl hier="1" item="6"/>
          <tpl hier="4" item="8"/>
          <tpl fld="3" item="2"/>
          <tpl fld="2" item="39"/>
          <tpl hier="9" item="1"/>
          <tpl hier="11" item="4"/>
          <tpl hier="12" item="7"/>
          <tpl fld="4" item="0"/>
        </tpls>
      </m>
      <m>
        <tpls c="8">
          <tpl hier="1" item="6"/>
          <tpl hier="4" item="8"/>
          <tpl fld="3" item="54"/>
          <tpl fld="2" item="14"/>
          <tpl hier="9" item="1"/>
          <tpl hier="11" item="4"/>
          <tpl hier="12" item="7"/>
          <tpl fld="4" item="0"/>
        </tpls>
      </m>
      <m>
        <tpls c="8">
          <tpl hier="1" item="6"/>
          <tpl hier="4" item="8"/>
          <tpl fld="3" item="53"/>
          <tpl fld="2" item="14"/>
          <tpl hier="9" item="1"/>
          <tpl hier="11" item="4"/>
          <tpl hier="12" item="7"/>
          <tpl fld="4" item="0"/>
        </tpls>
      </m>
      <m>
        <tpls c="8">
          <tpl hier="1" item="6"/>
          <tpl hier="4" item="8"/>
          <tpl fld="3" item="52"/>
          <tpl fld="2" item="14"/>
          <tpl hier="9" item="1"/>
          <tpl hier="11" item="4"/>
          <tpl hier="12" item="7"/>
          <tpl fld="4" item="0"/>
        </tpls>
      </m>
      <m>
        <tpls c="8">
          <tpl hier="1" item="6"/>
          <tpl hier="4" item="8"/>
          <tpl fld="3" item="48"/>
          <tpl fld="2" item="31"/>
          <tpl hier="9" item="1"/>
          <tpl hier="11" item="4"/>
          <tpl hier="12" item="7"/>
          <tpl fld="4" item="0"/>
        </tpls>
      </m>
      <m>
        <tpls c="8">
          <tpl hier="1" item="6"/>
          <tpl hier="4" item="8"/>
          <tpl fld="3" item="46"/>
          <tpl fld="2" item="31"/>
          <tpl hier="9" item="1"/>
          <tpl hier="11" item="4"/>
          <tpl hier="12" item="7"/>
          <tpl fld="4" item="0"/>
        </tpls>
      </m>
      <m>
        <tpls c="8">
          <tpl hier="1" item="6"/>
          <tpl hier="4" item="8"/>
          <tpl fld="3" item="45"/>
          <tpl fld="2" item="31"/>
          <tpl hier="9" item="1"/>
          <tpl hier="11" item="4"/>
          <tpl hier="12" item="7"/>
          <tpl fld="4" item="0"/>
        </tpls>
      </m>
      <m>
        <tpls c="8">
          <tpl hier="1" item="6"/>
          <tpl hier="4" item="8"/>
          <tpl fld="3" item="47"/>
          <tpl fld="2" item="31"/>
          <tpl hier="9" item="1"/>
          <tpl hier="11" item="4"/>
          <tpl hier="12" item="7"/>
          <tpl fld="4" item="0"/>
        </tpls>
      </m>
      <m>
        <tpls c="8">
          <tpl hier="1" item="6"/>
          <tpl hier="4" item="8"/>
          <tpl fld="3" item="34"/>
          <tpl fld="2" item="29"/>
          <tpl hier="9" item="1"/>
          <tpl hier="11" item="4"/>
          <tpl hier="12" item="7"/>
          <tpl fld="4" item="0"/>
        </tpls>
      </m>
      <m>
        <tpls c="8">
          <tpl hier="1" item="6"/>
          <tpl hier="4" item="8"/>
          <tpl fld="3" item="36"/>
          <tpl fld="2" item="29"/>
          <tpl hier="9" item="1"/>
          <tpl hier="11" item="4"/>
          <tpl hier="12" item="7"/>
          <tpl fld="4" item="0"/>
        </tpls>
      </m>
      <m>
        <tpls c="8">
          <tpl hier="1" item="6"/>
          <tpl hier="4" item="8"/>
          <tpl fld="3" item="27"/>
          <tpl fld="2" item="29"/>
          <tpl hier="9" item="1"/>
          <tpl hier="11" item="4"/>
          <tpl hier="12" item="7"/>
          <tpl fld="4" item="0"/>
        </tpls>
      </m>
      <m>
        <tpls c="8">
          <tpl hier="1" item="6"/>
          <tpl hier="4" item="8"/>
          <tpl fld="3" item="33"/>
          <tpl fld="2" item="29"/>
          <tpl hier="9" item="1"/>
          <tpl hier="11" item="4"/>
          <tpl hier="12" item="7"/>
          <tpl fld="4" item="0"/>
        </tpls>
      </m>
      <m>
        <tpls c="8">
          <tpl hier="1" item="6"/>
          <tpl hier="4" item="8"/>
          <tpl fld="3" item="18"/>
          <tpl fld="2" item="27"/>
          <tpl hier="9" item="1"/>
          <tpl hier="11" item="4"/>
          <tpl hier="12" item="7"/>
          <tpl fld="4" item="0"/>
        </tpls>
      </m>
      <m>
        <tpls c="8">
          <tpl hier="1" item="6"/>
          <tpl hier="4" item="8"/>
          <tpl fld="3" item="22"/>
          <tpl fld="2" item="27"/>
          <tpl hier="9" item="1"/>
          <tpl hier="11" item="4"/>
          <tpl hier="12" item="7"/>
          <tpl fld="4" item="0"/>
        </tpls>
      </m>
      <m>
        <tpls c="8">
          <tpl hier="1" item="6"/>
          <tpl hier="4" item="8"/>
          <tpl fld="3" item="17"/>
          <tpl fld="2" item="27"/>
          <tpl hier="9" item="1"/>
          <tpl hier="11" item="4"/>
          <tpl hier="12" item="7"/>
          <tpl fld="4" item="0"/>
        </tpls>
      </m>
      <m>
        <tpls c="8">
          <tpl hier="1" item="6"/>
          <tpl hier="4" item="8"/>
          <tpl fld="3" item="21"/>
          <tpl fld="2" item="27"/>
          <tpl hier="9" item="1"/>
          <tpl hier="11" item="4"/>
          <tpl hier="12" item="7"/>
          <tpl fld="4" item="0"/>
        </tpls>
      </m>
      <m>
        <tpls c="8">
          <tpl hier="1" item="6"/>
          <tpl hier="4" item="8"/>
          <tpl fld="3" item="8"/>
          <tpl fld="2" item="26"/>
          <tpl hier="9" item="1"/>
          <tpl hier="11" item="4"/>
          <tpl hier="12" item="7"/>
          <tpl fld="4" item="0"/>
        </tpls>
      </m>
      <m>
        <tpls c="8">
          <tpl hier="1" item="6"/>
          <tpl hier="4" item="8"/>
          <tpl fld="3" item="7"/>
          <tpl fld="2" item="26"/>
          <tpl hier="9" item="1"/>
          <tpl hier="11" item="4"/>
          <tpl hier="12" item="7"/>
          <tpl fld="4" item="0"/>
        </tpls>
      </m>
      <m>
        <tpls c="8">
          <tpl hier="1" item="6"/>
          <tpl hier="4" item="8"/>
          <tpl fld="3" item="6"/>
          <tpl fld="2" item="26"/>
          <tpl hier="9" item="1"/>
          <tpl hier="11" item="4"/>
          <tpl hier="12" item="7"/>
          <tpl fld="4" item="0"/>
        </tpls>
      </m>
      <m>
        <tpls c="8">
          <tpl hier="1" item="6"/>
          <tpl hier="4" item="8"/>
          <tpl fld="3" item="5"/>
          <tpl fld="2" item="26"/>
          <tpl hier="9" item="1"/>
          <tpl hier="11" item="4"/>
          <tpl hier="12" item="7"/>
          <tpl fld="4" item="0"/>
        </tpls>
      </m>
      <m>
        <tpls c="8">
          <tpl hier="1" item="6"/>
          <tpl hier="4" item="8"/>
          <tpl fld="3" item="56"/>
          <tpl fld="2" item="24"/>
          <tpl hier="9" item="1"/>
          <tpl hier="11" item="4"/>
          <tpl hier="12" item="7"/>
          <tpl fld="4" item="0"/>
        </tpls>
      </m>
      <m>
        <tpls c="8">
          <tpl hier="1" item="6"/>
          <tpl hier="4" item="8"/>
          <tpl fld="3" item="0"/>
          <tpl fld="2" item="24"/>
          <tpl hier="9" item="1"/>
          <tpl hier="11" item="4"/>
          <tpl hier="12" item="7"/>
          <tpl fld="4" item="0"/>
        </tpls>
      </m>
      <m>
        <tpls c="8">
          <tpl hier="1" item="6"/>
          <tpl hier="4" item="8"/>
          <tpl fld="3" item="55"/>
          <tpl fld="2" item="24"/>
          <tpl hier="9" item="1"/>
          <tpl hier="11" item="4"/>
          <tpl hier="12" item="7"/>
          <tpl fld="4" item="0"/>
        </tpls>
      </m>
      <m>
        <tpls c="8">
          <tpl hier="1" item="6"/>
          <tpl hier="4" item="8"/>
          <tpl fld="3" item="35"/>
          <tpl fld="2" item="17"/>
          <tpl hier="9" item="1"/>
          <tpl hier="11" item="4"/>
          <tpl hier="12" item="7"/>
          <tpl fld="4" item="0"/>
        </tpls>
      </m>
      <m>
        <tpls c="8">
          <tpl hier="1" item="6"/>
          <tpl hier="4" item="8"/>
          <tpl fld="3" item="40"/>
          <tpl fld="2" item="17"/>
          <tpl hier="9" item="1"/>
          <tpl hier="11" item="4"/>
          <tpl hier="12" item="7"/>
          <tpl fld="4" item="0"/>
        </tpls>
      </m>
      <m>
        <tpls c="8">
          <tpl hier="1" item="6"/>
          <tpl hier="4" item="8"/>
          <tpl fld="3" item="50"/>
          <tpl fld="2" item="17"/>
          <tpl hier="9" item="1"/>
          <tpl hier="11" item="4"/>
          <tpl hier="12" item="7"/>
          <tpl fld="4" item="0"/>
        </tpls>
      </m>
      <m>
        <tpls c="8">
          <tpl hier="1" item="6"/>
          <tpl hier="4" item="8"/>
          <tpl fld="3" item="49"/>
          <tpl fld="2" item="17"/>
          <tpl hier="9" item="1"/>
          <tpl hier="11" item="4"/>
          <tpl hier="12" item="7"/>
          <tpl fld="4" item="0"/>
        </tpls>
      </m>
      <m>
        <tpls c="8">
          <tpl hier="1" item="6"/>
          <tpl hier="4" item="8"/>
          <tpl fld="3" item="37"/>
          <tpl fld="2" item="13"/>
          <tpl hier="9" item="1"/>
          <tpl hier="11" item="4"/>
          <tpl hier="12" item="7"/>
          <tpl fld="4" item="0"/>
        </tpls>
      </m>
      <m>
        <tpls c="8">
          <tpl hier="1" item="6"/>
          <tpl hier="4" item="8"/>
          <tpl fld="3" item="39"/>
          <tpl fld="2" item="13"/>
          <tpl hier="9" item="1"/>
          <tpl hier="11" item="4"/>
          <tpl hier="12" item="7"/>
          <tpl fld="4" item="0"/>
        </tpls>
      </m>
      <m>
        <tpls c="8">
          <tpl hier="1" item="6"/>
          <tpl hier="4" item="8"/>
          <tpl fld="3" item="28"/>
          <tpl fld="2" item="13"/>
          <tpl hier="9" item="1"/>
          <tpl hier="11" item="4"/>
          <tpl hier="12" item="7"/>
          <tpl fld="4" item="0"/>
        </tpls>
      </m>
      <m>
        <tpls c="8">
          <tpl hier="1" item="6"/>
          <tpl hier="4" item="8"/>
          <tpl fld="3" item="19"/>
          <tpl fld="2" item="13"/>
          <tpl hier="9" item="1"/>
          <tpl hier="11" item="4"/>
          <tpl hier="12" item="7"/>
          <tpl fld="4" item="0"/>
        </tpls>
      </m>
      <m>
        <tpls c="8">
          <tpl hier="1" item="6"/>
          <tpl hier="4" item="8"/>
          <tpl fld="3" item="26"/>
          <tpl fld="2" item="23"/>
          <tpl hier="9" item="1"/>
          <tpl hier="11" item="4"/>
          <tpl hier="12" item="7"/>
          <tpl fld="4" item="0"/>
        </tpls>
      </m>
      <m>
        <tpls c="8">
          <tpl hier="1" item="6"/>
          <tpl hier="4" item="8"/>
          <tpl fld="3" item="25"/>
          <tpl fld="2" item="23"/>
          <tpl hier="9" item="1"/>
          <tpl hier="11" item="4"/>
          <tpl hier="12" item="7"/>
          <tpl fld="4" item="0"/>
        </tpls>
      </m>
      <m>
        <tpls c="8">
          <tpl hier="1" item="6"/>
          <tpl hier="4" item="8"/>
          <tpl fld="3" item="24"/>
          <tpl fld="2" item="23"/>
          <tpl hier="9" item="1"/>
          <tpl hier="11" item="4"/>
          <tpl hier="12" item="7"/>
          <tpl fld="4" item="0"/>
        </tpls>
      </m>
      <m>
        <tpls c="8">
          <tpl hier="1" item="6"/>
          <tpl hier="4" item="8"/>
          <tpl fld="3" item="23"/>
          <tpl fld="2" item="23"/>
          <tpl hier="9" item="1"/>
          <tpl hier="11" item="4"/>
          <tpl hier="12" item="7"/>
          <tpl fld="4" item="0"/>
        </tpls>
      </m>
      <m>
        <tpls c="8">
          <tpl hier="1" item="6"/>
          <tpl hier="4" item="8"/>
          <tpl fld="3" item="10"/>
          <tpl fld="2" item="30"/>
          <tpl hier="9" item="1"/>
          <tpl hier="11" item="4"/>
          <tpl hier="12" item="7"/>
          <tpl fld="4" item="0"/>
        </tpls>
      </m>
      <m>
        <tpls c="8">
          <tpl hier="1" item="6"/>
          <tpl hier="4" item="8"/>
          <tpl fld="3" item="12"/>
          <tpl fld="2" item="30"/>
          <tpl hier="9" item="1"/>
          <tpl hier="11" item="4"/>
          <tpl hier="12" item="7"/>
          <tpl fld="4" item="0"/>
        </tpls>
      </m>
      <m>
        <tpls c="8">
          <tpl hier="1" item="6"/>
          <tpl hier="4" item="8"/>
          <tpl fld="3" item="2"/>
          <tpl fld="2" item="30"/>
          <tpl hier="9" item="1"/>
          <tpl hier="11" item="4"/>
          <tpl hier="12" item="7"/>
          <tpl fld="4" item="0"/>
        </tpls>
      </m>
      <m>
        <tpls c="8">
          <tpl hier="1" item="6"/>
          <tpl hier="4" item="8"/>
          <tpl fld="3" item="48"/>
          <tpl fld="2" item="45"/>
          <tpl hier="9" item="1"/>
          <tpl hier="11" item="4"/>
          <tpl hier="12" item="7"/>
          <tpl fld="4" item="0"/>
        </tpls>
      </m>
      <m>
        <tpls c="8">
          <tpl hier="1" item="6"/>
          <tpl hier="4" item="8"/>
          <tpl fld="3" item="36"/>
          <tpl fld="2" item="45"/>
          <tpl hier="9" item="1"/>
          <tpl hier="11" item="4"/>
          <tpl hier="12" item="7"/>
          <tpl fld="4" item="0"/>
        </tpls>
      </m>
      <m>
        <tpls c="8">
          <tpl hier="1" item="6"/>
          <tpl hier="4" item="8"/>
          <tpl fld="3" item="14"/>
          <tpl fld="2" item="45"/>
          <tpl hier="9" item="1"/>
          <tpl hier="11" item="4"/>
          <tpl hier="12" item="7"/>
          <tpl fld="4" item="0"/>
        </tpls>
      </m>
      <m>
        <tpls c="8">
          <tpl hier="1" item="6"/>
          <tpl hier="4" item="8"/>
          <tpl fld="3" item="39"/>
          <tpl fld="2" item="25"/>
          <tpl hier="9" item="1"/>
          <tpl hier="11" item="4"/>
          <tpl hier="12" item="7"/>
          <tpl fld="4" item="0"/>
        </tpls>
      </m>
      <m>
        <tpls c="8">
          <tpl hier="1" item="6"/>
          <tpl hier="4" item="8"/>
          <tpl fld="3" item="24"/>
          <tpl fld="2" item="25"/>
          <tpl hier="9" item="1"/>
          <tpl hier="11" item="4"/>
          <tpl hier="12" item="7"/>
          <tpl fld="4" item="0"/>
        </tpls>
      </m>
      <m>
        <tpls c="8">
          <tpl hier="1" item="6"/>
          <tpl hier="4" item="8"/>
          <tpl fld="3" item="5"/>
          <tpl fld="2" item="25"/>
          <tpl hier="9" item="1"/>
          <tpl hier="11" item="4"/>
          <tpl hier="12" item="7"/>
          <tpl fld="4" item="0"/>
        </tpls>
      </m>
      <m>
        <tpls c="8">
          <tpl hier="1" item="6"/>
          <tpl hier="4" item="8"/>
          <tpl fld="3" item="40"/>
          <tpl fld="2" item="38"/>
          <tpl hier="9" item="1"/>
          <tpl hier="11" item="4"/>
          <tpl hier="12" item="7"/>
          <tpl fld="4" item="0"/>
        </tpls>
      </m>
      <m>
        <tpls c="8">
          <tpl hier="1" item="6"/>
          <tpl hier="4" item="8"/>
          <tpl fld="3" item="30"/>
          <tpl fld="2" item="38"/>
          <tpl hier="9" item="1"/>
          <tpl hier="11" item="4"/>
          <tpl hier="12" item="7"/>
          <tpl fld="4" item="0"/>
        </tpls>
      </m>
      <m>
        <tpls c="8">
          <tpl hier="1" item="6"/>
          <tpl hier="4" item="8"/>
          <tpl fld="3" item="13"/>
          <tpl fld="2" item="38"/>
          <tpl hier="9" item="1"/>
          <tpl hier="11" item="4"/>
          <tpl hier="12" item="7"/>
          <tpl fld="4" item="0"/>
        </tpls>
      </m>
      <m>
        <tpls c="8">
          <tpl hier="1" item="6"/>
          <tpl hier="4" item="8"/>
          <tpl fld="3" item="54"/>
          <tpl fld="2" item="16"/>
          <tpl hier="9" item="1"/>
          <tpl hier="11" item="4"/>
          <tpl hier="12" item="7"/>
          <tpl fld="4" item="0"/>
        </tpls>
      </m>
      <m>
        <tpls c="8">
          <tpl hier="1" item="6"/>
          <tpl hier="4" item="8"/>
          <tpl fld="3" item="42"/>
          <tpl fld="2" item="16"/>
          <tpl hier="9" item="1"/>
          <tpl hier="11" item="4"/>
          <tpl hier="12" item="7"/>
          <tpl fld="4" item="0"/>
        </tpls>
      </m>
      <m>
        <tpls c="8">
          <tpl hier="1" item="6"/>
          <tpl hier="4" item="8"/>
          <tpl fld="3" item="21"/>
          <tpl fld="2" item="16"/>
          <tpl hier="9" item="1"/>
          <tpl hier="11" item="4"/>
          <tpl hier="12" item="7"/>
          <tpl fld="4" item="0"/>
        </tpls>
      </m>
      <m>
        <tpls c="8">
          <tpl hier="1" item="6"/>
          <tpl hier="4" item="8"/>
          <tpl fld="3" item="56"/>
          <tpl fld="2" item="10"/>
          <tpl hier="9" item="1"/>
          <tpl hier="11" item="4"/>
          <tpl hier="12" item="7"/>
          <tpl fld="4" item="0"/>
        </tpls>
      </m>
      <m>
        <tpls c="8">
          <tpl hier="1" item="6"/>
          <tpl hier="4" item="8"/>
          <tpl fld="3" item="50"/>
          <tpl fld="2" item="10"/>
          <tpl hier="9" item="1"/>
          <tpl hier="11" item="4"/>
          <tpl hier="12" item="7"/>
          <tpl fld="4" item="0"/>
        </tpls>
      </m>
      <m>
        <tpls c="8">
          <tpl hier="1" item="6"/>
          <tpl hier="4" item="8"/>
          <tpl fld="3" item="33"/>
          <tpl fld="2" item="10"/>
          <tpl hier="9" item="1"/>
          <tpl hier="11" item="4"/>
          <tpl hier="12" item="7"/>
          <tpl fld="4" item="0"/>
        </tpls>
      </m>
      <m>
        <tpls c="8">
          <tpl hier="1" item="6"/>
          <tpl hier="4" item="8"/>
          <tpl fld="3" item="4"/>
          <tpl fld="2" item="12"/>
          <tpl hier="9" item="1"/>
          <tpl hier="11" item="4"/>
          <tpl hier="12" item="7"/>
          <tpl fld="4" item="0"/>
        </tpls>
      </m>
      <m>
        <tpls c="8">
          <tpl hier="1" item="6"/>
          <tpl hier="4" item="8"/>
          <tpl fld="3" item="50"/>
          <tpl fld="2" item="12"/>
          <tpl hier="9" item="1"/>
          <tpl hier="11" item="4"/>
          <tpl hier="12" item="7"/>
          <tpl fld="4" item="0"/>
        </tpls>
      </m>
      <m>
        <tpls c="8">
          <tpl hier="1" item="6"/>
          <tpl hier="4" item="8"/>
          <tpl fld="3" item="33"/>
          <tpl fld="2" item="12"/>
          <tpl hier="9" item="1"/>
          <tpl hier="11" item="4"/>
          <tpl hier="12" item="7"/>
          <tpl fld="4" item="0"/>
        </tpls>
      </m>
      <m>
        <tpls c="8">
          <tpl hier="1" item="6"/>
          <tpl hier="4" item="8"/>
          <tpl fld="3" item="54"/>
          <tpl fld="2" item="18"/>
          <tpl hier="9" item="1"/>
          <tpl hier="11" item="4"/>
          <tpl hier="12" item="7"/>
          <tpl fld="4" item="0"/>
        </tpls>
      </m>
      <m>
        <tpls c="8">
          <tpl hier="1" item="6"/>
          <tpl hier="4" item="8"/>
          <tpl fld="3" item="28"/>
          <tpl fld="2" item="18"/>
          <tpl hier="9" item="1"/>
          <tpl hier="11" item="4"/>
          <tpl hier="12" item="7"/>
          <tpl fld="4" item="0"/>
        </tpls>
      </m>
      <m>
        <tpls c="8">
          <tpl hier="1" item="6"/>
          <tpl hier="4" item="8"/>
          <tpl fld="3" item="9"/>
          <tpl fld="2" item="18"/>
          <tpl hier="9" item="1"/>
          <tpl hier="11" item="4"/>
          <tpl hier="12" item="7"/>
          <tpl fld="4" item="0"/>
        </tpls>
      </m>
      <m>
        <tpls c="8">
          <tpl hier="1" item="6"/>
          <tpl hier="4" item="8"/>
          <tpl fld="3" item="36"/>
          <tpl fld="2" item="20"/>
          <tpl hier="9" item="1"/>
          <tpl hier="11" item="4"/>
          <tpl hier="12" item="7"/>
          <tpl fld="4" item="0"/>
        </tpls>
      </m>
      <m>
        <tpls c="8">
          <tpl hier="1" item="6"/>
          <tpl hier="4" item="8"/>
          <tpl fld="3" item="6"/>
          <tpl fld="2" item="20"/>
          <tpl hier="9" item="1"/>
          <tpl hier="11" item="4"/>
          <tpl hier="12" item="7"/>
          <tpl fld="4" item="0"/>
        </tpls>
      </m>
      <m>
        <tpls c="8">
          <tpl hier="1" item="6"/>
          <tpl hier="4" item="8"/>
          <tpl fld="3" item="26"/>
          <tpl fld="2" item="32"/>
          <tpl hier="9" item="1"/>
          <tpl hier="11" item="4"/>
          <tpl hier="12" item="7"/>
          <tpl fld="4" item="0"/>
        </tpls>
      </m>
      <m>
        <tpls c="8">
          <tpl hier="1" item="6"/>
          <tpl hier="4" item="8"/>
          <tpl fld="3" item="28"/>
          <tpl fld="2" item="32"/>
          <tpl hier="9" item="1"/>
          <tpl hier="11" item="4"/>
          <tpl hier="12" item="7"/>
          <tpl fld="4" item="0"/>
        </tpls>
      </m>
      <m>
        <tpls c="8">
          <tpl hier="1" item="6"/>
          <tpl hier="4" item="8"/>
          <tpl fld="3" item="26"/>
          <tpl fld="2" item="9"/>
          <tpl hier="9" item="1"/>
          <tpl hier="11" item="4"/>
          <tpl hier="12" item="7"/>
          <tpl fld="4" item="0"/>
        </tpls>
      </m>
      <m>
        <tpls c="8">
          <tpl hier="1" item="6"/>
          <tpl hier="4" item="8"/>
          <tpl fld="3" item="27"/>
          <tpl fld="2" item="9"/>
          <tpl hier="9" item="1"/>
          <tpl hier="11" item="4"/>
          <tpl hier="12" item="7"/>
          <tpl fld="4" item="0"/>
        </tpls>
      </m>
      <m>
        <tpls c="8">
          <tpl hier="1" item="6"/>
          <tpl hier="4" item="8"/>
          <tpl fld="3" item="4"/>
          <tpl fld="2" item="11"/>
          <tpl hier="9" item="1"/>
          <tpl hier="11" item="4"/>
          <tpl hier="12" item="7"/>
          <tpl fld="4" item="0"/>
        </tpls>
      </m>
      <m>
        <tpls c="8">
          <tpl hier="1" item="6"/>
          <tpl hier="4" item="8"/>
          <tpl fld="3" item="49"/>
          <tpl fld="2" item="11"/>
          <tpl hier="9" item="1"/>
          <tpl hier="11" item="4"/>
          <tpl hier="12" item="7"/>
          <tpl fld="4" item="0"/>
        </tpls>
      </m>
      <m>
        <tpls c="8">
          <tpl hier="1" item="6"/>
          <tpl hier="4" item="8"/>
          <tpl fld="3" item="12"/>
          <tpl fld="2" item="15"/>
          <tpl hier="9" item="1"/>
          <tpl hier="11" item="4"/>
          <tpl hier="12" item="7"/>
          <tpl fld="4" item="0"/>
        </tpls>
      </m>
      <m>
        <tpls c="8">
          <tpl hier="1" item="6"/>
          <tpl hier="4" item="8"/>
          <tpl fld="3" item="4"/>
          <tpl fld="2" item="19"/>
          <tpl hier="9" item="1"/>
          <tpl hier="11" item="4"/>
          <tpl hier="12" item="7"/>
          <tpl fld="4" item="0"/>
        </tpls>
      </m>
      <m>
        <tpls c="8">
          <tpl hier="1" item="6"/>
          <tpl hier="4" item="8"/>
          <tpl fld="3" item="54"/>
          <tpl fld="2" item="2"/>
          <tpl hier="9" item="1"/>
          <tpl hier="11" item="4"/>
          <tpl hier="12" item="7"/>
          <tpl fld="4" item="0"/>
        </tpls>
      </m>
      <m>
        <tpls c="8">
          <tpl hier="1" item="6"/>
          <tpl hier="4" item="8"/>
          <tpl fld="3" item="13"/>
          <tpl fld="2" item="6"/>
          <tpl hier="9" item="1"/>
          <tpl hier="11" item="4"/>
          <tpl hier="12" item="7"/>
          <tpl fld="4" item="0"/>
        </tpls>
      </m>
      <m>
        <tpls c="8">
          <tpl hier="1" item="6"/>
          <tpl hier="4" item="8"/>
          <tpl fld="3" item="55"/>
          <tpl fld="2" item="1"/>
          <tpl hier="9" item="1"/>
          <tpl hier="11" item="4"/>
          <tpl hier="12" item="7"/>
          <tpl fld="4" item="0"/>
        </tpls>
      </m>
      <m>
        <tpls c="8">
          <tpl hier="1" item="6"/>
          <tpl hier="4" item="8"/>
          <tpl fld="3" item="45"/>
          <tpl fld="2" item="7"/>
          <tpl hier="9" item="1"/>
          <tpl hier="11" item="4"/>
          <tpl hier="12" item="7"/>
          <tpl fld="4" item="0"/>
        </tpls>
      </m>
      <m>
        <tpls c="8">
          <tpl hier="1" item="6"/>
          <tpl hier="4" item="8"/>
          <tpl fld="3" item="6"/>
          <tpl fld="2" item="64"/>
          <tpl hier="9" item="1"/>
          <tpl hier="11" item="4"/>
          <tpl hier="12" item="7"/>
          <tpl fld="4" item="0"/>
        </tpls>
      </m>
      <m>
        <tpls c="8">
          <tpl hier="1" item="6"/>
          <tpl hier="4" item="8"/>
          <tpl fld="3" item="5"/>
          <tpl fld="2" item="64"/>
          <tpl hier="9" item="1"/>
          <tpl hier="11" item="4"/>
          <tpl hier="12" item="7"/>
          <tpl fld="4" item="0"/>
        </tpls>
      </m>
      <m>
        <tpls c="8">
          <tpl hier="1" item="6"/>
          <tpl hier="4" item="8"/>
          <tpl fld="3" item="56"/>
          <tpl fld="2" item="33"/>
          <tpl hier="9" item="1"/>
          <tpl hier="11" item="4"/>
          <tpl hier="12" item="7"/>
          <tpl fld="4" item="0"/>
        </tpls>
      </m>
      <m>
        <tpls c="8">
          <tpl hier="1" item="6"/>
          <tpl hier="4" item="8"/>
          <tpl fld="3" item="0"/>
          <tpl fld="2" item="33"/>
          <tpl hier="9" item="1"/>
          <tpl hier="11" item="4"/>
          <tpl hier="12" item="7"/>
          <tpl fld="4" item="0"/>
        </tpls>
      </m>
      <m>
        <tpls c="8">
          <tpl hier="1" item="6"/>
          <tpl hier="4" item="8"/>
          <tpl fld="3" item="55"/>
          <tpl fld="2" item="33"/>
          <tpl hier="9" item="1"/>
          <tpl hier="11" item="4"/>
          <tpl hier="12" item="7"/>
          <tpl fld="4" item="0"/>
        </tpls>
      </m>
      <m>
        <tpls c="8">
          <tpl hier="1" item="6"/>
          <tpl hier="4" item="8"/>
          <tpl fld="3" item="35"/>
          <tpl fld="2" item="43"/>
          <tpl hier="9" item="1"/>
          <tpl hier="11" item="4"/>
          <tpl hier="12" item="7"/>
          <tpl fld="4" item="0"/>
        </tpls>
      </m>
      <m>
        <tpls c="8">
          <tpl hier="1" item="6"/>
          <tpl hier="4" item="8"/>
          <tpl fld="3" item="40"/>
          <tpl fld="2" item="43"/>
          <tpl hier="9" item="1"/>
          <tpl hier="11" item="4"/>
          <tpl hier="12" item="7"/>
          <tpl fld="4" item="0"/>
        </tpls>
      </m>
      <m>
        <tpls c="8">
          <tpl hier="1" item="6"/>
          <tpl hier="4" item="8"/>
          <tpl fld="3" item="50"/>
          <tpl fld="2" item="43"/>
          <tpl hier="9" item="1"/>
          <tpl hier="11" item="4"/>
          <tpl hier="12" item="7"/>
          <tpl fld="4" item="0"/>
        </tpls>
      </m>
      <m>
        <tpls c="8">
          <tpl hier="1" item="6"/>
          <tpl hier="4" item="8"/>
          <tpl fld="3" item="49"/>
          <tpl fld="2" item="43"/>
          <tpl hier="9" item="1"/>
          <tpl hier="11" item="4"/>
          <tpl hier="12" item="7"/>
          <tpl fld="4" item="0"/>
        </tpls>
      </m>
      <m>
        <tpls c="8">
          <tpl hier="1" item="6"/>
          <tpl hier="4" item="8"/>
          <tpl fld="3" item="37"/>
          <tpl fld="2" item="22"/>
          <tpl hier="9" item="1"/>
          <tpl hier="11" item="4"/>
          <tpl hier="12" item="7"/>
          <tpl fld="4" item="0"/>
        </tpls>
      </m>
      <m>
        <tpls c="8">
          <tpl hier="1" item="6"/>
          <tpl hier="4" item="8"/>
          <tpl fld="3" item="39"/>
          <tpl fld="2" item="22"/>
          <tpl hier="9" item="1"/>
          <tpl hier="11" item="4"/>
          <tpl hier="12" item="7"/>
          <tpl fld="4" item="0"/>
        </tpls>
      </m>
      <m>
        <tpls c="8">
          <tpl hier="1" item="6"/>
          <tpl hier="4" item="8"/>
          <tpl fld="3" item="28"/>
          <tpl fld="2" item="22"/>
          <tpl hier="9" item="1"/>
          <tpl hier="11" item="4"/>
          <tpl hier="12" item="7"/>
          <tpl fld="4" item="0"/>
        </tpls>
      </m>
      <m>
        <tpls c="8">
          <tpl hier="1" item="6"/>
          <tpl hier="4" item="8"/>
          <tpl fld="3" item="19"/>
          <tpl fld="2" item="22"/>
          <tpl hier="9" item="1"/>
          <tpl hier="11" item="4"/>
          <tpl hier="12" item="7"/>
          <tpl fld="4" item="0"/>
        </tpls>
      </m>
      <m>
        <tpls c="8">
          <tpl hier="1" item="6"/>
          <tpl hier="4" item="8"/>
          <tpl fld="3" item="26"/>
          <tpl fld="2" item="21"/>
          <tpl hier="9" item="1"/>
          <tpl hier="11" item="4"/>
          <tpl hier="12" item="7"/>
          <tpl fld="4" item="0"/>
        </tpls>
      </m>
      <m>
        <tpls c="8">
          <tpl hier="1" item="6"/>
          <tpl hier="4" item="8"/>
          <tpl fld="3" item="25"/>
          <tpl fld="2" item="21"/>
          <tpl hier="9" item="1"/>
          <tpl hier="11" item="4"/>
          <tpl hier="12" item="7"/>
          <tpl fld="4" item="0"/>
        </tpls>
      </m>
      <m>
        <tpls c="8">
          <tpl hier="1" item="6"/>
          <tpl hier="4" item="8"/>
          <tpl fld="3" item="24"/>
          <tpl fld="2" item="21"/>
          <tpl hier="9" item="1"/>
          <tpl hier="11" item="4"/>
          <tpl hier="12" item="7"/>
          <tpl fld="4" item="0"/>
        </tpls>
      </m>
      <m>
        <tpls c="8">
          <tpl hier="1" item="6"/>
          <tpl hier="4" item="8"/>
          <tpl fld="3" item="23"/>
          <tpl fld="2" item="21"/>
          <tpl hier="9" item="1"/>
          <tpl hier="11" item="4"/>
          <tpl hier="12" item="7"/>
          <tpl fld="4" item="0"/>
        </tpls>
      </m>
      <m>
        <tpls c="8">
          <tpl hier="1" item="6"/>
          <tpl hier="4" item="8"/>
          <tpl fld="3" item="10"/>
          <tpl fld="2" item="41"/>
          <tpl hier="9" item="1"/>
          <tpl hier="11" item="4"/>
          <tpl hier="12" item="7"/>
          <tpl fld="4" item="0"/>
        </tpls>
      </m>
      <m>
        <tpls c="8">
          <tpl hier="1" item="6"/>
          <tpl hier="4" item="8"/>
          <tpl fld="3" item="12"/>
          <tpl fld="2" item="41"/>
          <tpl hier="9" item="1"/>
          <tpl hier="11" item="4"/>
          <tpl hier="12" item="7"/>
          <tpl fld="4" item="0"/>
        </tpls>
      </m>
      <m>
        <tpls c="8">
          <tpl hier="1" item="6"/>
          <tpl hier="4" item="8"/>
          <tpl fld="3" item="11"/>
          <tpl fld="2" item="41"/>
          <tpl hier="9" item="1"/>
          <tpl hier="11" item="4"/>
          <tpl hier="12" item="7"/>
          <tpl fld="4" item="0"/>
        </tpls>
      </m>
      <m>
        <tpls c="8">
          <tpl hier="1" item="6"/>
          <tpl hier="4" item="8"/>
          <tpl fld="3" item="9"/>
          <tpl fld="2" item="41"/>
          <tpl hier="9" item="1"/>
          <tpl hier="11" item="4"/>
          <tpl hier="12" item="7"/>
          <tpl fld="4" item="0"/>
        </tpls>
      </m>
      <m>
        <tpls c="8">
          <tpl hier="1" item="6"/>
          <tpl hier="4" item="8"/>
          <tpl fld="3" item="57"/>
          <tpl fld="2" item="39"/>
          <tpl hier="9" item="1"/>
          <tpl hier="11" item="4"/>
          <tpl hier="12" item="7"/>
          <tpl fld="4" item="0"/>
        </tpls>
      </m>
      <m>
        <tpls c="8">
          <tpl hier="1" item="6"/>
          <tpl hier="4" item="8"/>
          <tpl fld="3" item="3"/>
          <tpl fld="2" item="39"/>
          <tpl hier="9" item="1"/>
          <tpl hier="11" item="4"/>
          <tpl hier="12" item="7"/>
          <tpl fld="4" item="0"/>
        </tpls>
      </m>
      <m>
        <tpls c="8">
          <tpl hier="1" item="6"/>
          <tpl hier="4" item="8"/>
          <tpl fld="3" item="1"/>
          <tpl fld="2" item="39"/>
          <tpl hier="9" item="1"/>
          <tpl hier="11" item="4"/>
          <tpl hier="12" item="7"/>
          <tpl fld="4" item="0"/>
        </tpls>
      </m>
      <m>
        <tpls c="8">
          <tpl hier="1" item="6"/>
          <tpl hier="4" item="8"/>
          <tpl fld="3" item="20"/>
          <tpl fld="2" item="14"/>
          <tpl hier="9" item="1"/>
          <tpl hier="11" item="4"/>
          <tpl hier="12" item="7"/>
          <tpl fld="4" item="0"/>
        </tpls>
      </m>
      <m>
        <tpls c="8">
          <tpl hier="1" item="6"/>
          <tpl hier="4" item="8"/>
          <tpl fld="3" item="51"/>
          <tpl fld="2" item="14"/>
          <tpl hier="9" item="1"/>
          <tpl hier="11" item="4"/>
          <tpl hier="12" item="7"/>
          <tpl fld="4" item="0"/>
        </tpls>
      </m>
      <m>
        <tpls c="8">
          <tpl hier="1" item="6"/>
          <tpl hier="4" item="8"/>
          <tpl fld="3" item="38"/>
          <tpl fld="2" item="14"/>
          <tpl hier="9" item="1"/>
          <tpl hier="11" item="4"/>
          <tpl hier="12" item="7"/>
          <tpl fld="4" item="0"/>
        </tpls>
      </m>
      <m>
        <tpls c="8">
          <tpl hier="1" item="6"/>
          <tpl hier="4" item="8"/>
          <tpl fld="3" item="44"/>
          <tpl fld="2" item="31"/>
          <tpl hier="9" item="1"/>
          <tpl hier="11" item="4"/>
          <tpl hier="12" item="7"/>
          <tpl fld="4" item="0"/>
        </tpls>
      </m>
      <m>
        <tpls c="8">
          <tpl hier="1" item="6"/>
          <tpl hier="4" item="8"/>
          <tpl fld="3" item="43"/>
          <tpl fld="2" item="31"/>
          <tpl hier="9" item="1"/>
          <tpl hier="11" item="4"/>
          <tpl hier="12" item="7"/>
          <tpl fld="4" item="0"/>
        </tpls>
      </m>
      <m>
        <tpls c="8">
          <tpl hier="1" item="6"/>
          <tpl hier="4" item="8"/>
          <tpl fld="3" item="42"/>
          <tpl fld="2" item="31"/>
          <tpl hier="9" item="1"/>
          <tpl hier="11" item="4"/>
          <tpl hier="12" item="7"/>
          <tpl fld="4" item="0"/>
        </tpls>
      </m>
      <m>
        <tpls c="8">
          <tpl hier="1" item="6"/>
          <tpl hier="4" item="8"/>
          <tpl fld="3" item="41"/>
          <tpl fld="2" item="31"/>
          <tpl hier="9" item="1"/>
          <tpl hier="11" item="4"/>
          <tpl hier="12" item="7"/>
          <tpl fld="4" item="0"/>
        </tpls>
      </m>
      <m>
        <tpls c="8">
          <tpl hier="1" item="6"/>
          <tpl hier="4" item="8"/>
          <tpl fld="3" item="32"/>
          <tpl fld="2" item="29"/>
          <tpl hier="9" item="1"/>
          <tpl hier="11" item="4"/>
          <tpl hier="12" item="7"/>
          <tpl fld="4" item="0"/>
        </tpls>
      </m>
      <m>
        <tpls c="8">
          <tpl hier="1" item="6"/>
          <tpl hier="4" item="8"/>
          <tpl fld="3" item="31"/>
          <tpl fld="2" item="29"/>
          <tpl hier="9" item="1"/>
          <tpl hier="11" item="4"/>
          <tpl hier="12" item="7"/>
          <tpl fld="4" item="0"/>
        </tpls>
      </m>
      <m>
        <tpls c="8">
          <tpl hier="1" item="6"/>
          <tpl hier="4" item="8"/>
          <tpl fld="3" item="30"/>
          <tpl fld="2" item="29"/>
          <tpl hier="9" item="1"/>
          <tpl hier="11" item="4"/>
          <tpl hier="12" item="7"/>
          <tpl fld="4" item="0"/>
        </tpls>
      </m>
      <m>
        <tpls c="8">
          <tpl hier="1" item="6"/>
          <tpl hier="4" item="8"/>
          <tpl fld="3" item="29"/>
          <tpl fld="2" item="29"/>
          <tpl hier="9" item="1"/>
          <tpl hier="11" item="4"/>
          <tpl hier="12" item="7"/>
          <tpl fld="4" item="0"/>
        </tpls>
      </m>
      <m>
        <tpls c="8">
          <tpl hier="1" item="6"/>
          <tpl hier="4" item="8"/>
          <tpl fld="3" item="16"/>
          <tpl fld="2" item="27"/>
          <tpl hier="9" item="1"/>
          <tpl hier="11" item="4"/>
          <tpl hier="12" item="7"/>
          <tpl fld="4" item="0"/>
        </tpls>
      </m>
      <m>
        <tpls c="8">
          <tpl hier="1" item="6"/>
          <tpl hier="4" item="8"/>
          <tpl fld="3" item="15"/>
          <tpl fld="2" item="27"/>
          <tpl hier="9" item="1"/>
          <tpl hier="11" item="4"/>
          <tpl hier="12" item="7"/>
          <tpl fld="4" item="0"/>
        </tpls>
      </m>
      <m>
        <tpls c="8">
          <tpl hier="1" item="6"/>
          <tpl hier="4" item="8"/>
          <tpl fld="3" item="14"/>
          <tpl fld="2" item="27"/>
          <tpl hier="9" item="1"/>
          <tpl hier="11" item="4"/>
          <tpl hier="12" item="7"/>
          <tpl fld="4" item="0"/>
        </tpls>
      </m>
      <m>
        <tpls c="8">
          <tpl hier="1" item="6"/>
          <tpl hier="4" item="8"/>
          <tpl fld="3" item="13"/>
          <tpl fld="2" item="27"/>
          <tpl hier="9" item="1"/>
          <tpl hier="11" item="4"/>
          <tpl hier="12" item="7"/>
          <tpl fld="4" item="0"/>
        </tpls>
      </m>
      <m>
        <tpls c="8">
          <tpl hier="1" item="6"/>
          <tpl hier="4" item="8"/>
          <tpl fld="3" item="4"/>
          <tpl fld="2" item="26"/>
          <tpl hier="9" item="1"/>
          <tpl hier="11" item="4"/>
          <tpl hier="12" item="7"/>
          <tpl fld="4" item="0"/>
        </tpls>
      </m>
      <m>
        <tpls c="8">
          <tpl hier="1" item="6"/>
          <tpl hier="4" item="8"/>
          <tpl fld="3" item="58"/>
          <tpl fld="2" item="26"/>
          <tpl hier="9" item="1"/>
          <tpl hier="11" item="4"/>
          <tpl hier="12" item="7"/>
          <tpl fld="4" item="0"/>
        </tpls>
      </m>
      <m>
        <tpls c="8">
          <tpl hier="1" item="6"/>
          <tpl hier="4" item="8"/>
          <tpl fld="3" item="2"/>
          <tpl fld="2" item="26"/>
          <tpl hier="9" item="1"/>
          <tpl hier="11" item="4"/>
          <tpl hier="12" item="7"/>
          <tpl fld="4" item="0"/>
        </tpls>
      </m>
      <m>
        <tpls c="8">
          <tpl hier="1" item="6"/>
          <tpl hier="4" item="8"/>
          <tpl fld="3" item="54"/>
          <tpl fld="2" item="24"/>
          <tpl hier="9" item="1"/>
          <tpl hier="11" item="4"/>
          <tpl hier="12" item="7"/>
          <tpl fld="4" item="0"/>
        </tpls>
      </m>
      <m>
        <tpls c="8">
          <tpl hier="1" item="6"/>
          <tpl hier="4" item="8"/>
          <tpl fld="3" item="53"/>
          <tpl fld="2" item="24"/>
          <tpl hier="9" item="1"/>
          <tpl hier="11" item="4"/>
          <tpl hier="12" item="7"/>
          <tpl fld="4" item="0"/>
        </tpls>
      </m>
      <m>
        <tpls c="8">
          <tpl hier="1" item="6"/>
          <tpl hier="4" item="8"/>
          <tpl fld="3" item="52"/>
          <tpl fld="2" item="24"/>
          <tpl hier="9" item="1"/>
          <tpl hier="11" item="4"/>
          <tpl hier="12" item="7"/>
          <tpl fld="4" item="0"/>
        </tpls>
      </m>
      <m>
        <tpls c="8">
          <tpl hier="1" item="6"/>
          <tpl hier="4" item="8"/>
          <tpl fld="3" item="48"/>
          <tpl fld="2" item="17"/>
          <tpl hier="9" item="1"/>
          <tpl hier="11" item="4"/>
          <tpl hier="12" item="7"/>
          <tpl fld="4" item="0"/>
        </tpls>
      </m>
      <m>
        <tpls c="8">
          <tpl hier="1" item="6"/>
          <tpl hier="4" item="8"/>
          <tpl fld="3" item="46"/>
          <tpl fld="2" item="17"/>
          <tpl hier="9" item="1"/>
          <tpl hier="11" item="4"/>
          <tpl hier="12" item="7"/>
          <tpl fld="4" item="0"/>
        </tpls>
      </m>
      <m>
        <tpls c="8">
          <tpl hier="1" item="6"/>
          <tpl hier="4" item="8"/>
          <tpl fld="3" item="45"/>
          <tpl fld="2" item="17"/>
          <tpl hier="9" item="1"/>
          <tpl hier="11" item="4"/>
          <tpl hier="12" item="7"/>
          <tpl fld="4" item="0"/>
        </tpls>
      </m>
      <m>
        <tpls c="8">
          <tpl hier="1" item="6"/>
          <tpl hier="4" item="8"/>
          <tpl fld="3" item="47"/>
          <tpl fld="2" item="17"/>
          <tpl hier="9" item="1"/>
          <tpl hier="11" item="4"/>
          <tpl hier="12" item="7"/>
          <tpl fld="4" item="0"/>
        </tpls>
      </m>
      <m>
        <tpls c="8">
          <tpl hier="1" item="6"/>
          <tpl hier="4" item="8"/>
          <tpl fld="3" item="34"/>
          <tpl fld="2" item="13"/>
          <tpl hier="9" item="1"/>
          <tpl hier="11" item="4"/>
          <tpl hier="12" item="7"/>
          <tpl fld="4" item="0"/>
        </tpls>
      </m>
      <m>
        <tpls c="8">
          <tpl hier="1" item="6"/>
          <tpl hier="4" item="8"/>
          <tpl fld="3" item="36"/>
          <tpl fld="2" item="13"/>
          <tpl hier="9" item="1"/>
          <tpl hier="11" item="4"/>
          <tpl hier="12" item="7"/>
          <tpl fld="4" item="0"/>
        </tpls>
      </m>
      <m>
        <tpls c="8">
          <tpl hier="1" item="6"/>
          <tpl hier="4" item="8"/>
          <tpl fld="3" item="27"/>
          <tpl fld="2" item="13"/>
          <tpl hier="9" item="1"/>
          <tpl hier="11" item="4"/>
          <tpl hier="12" item="7"/>
          <tpl fld="4" item="0"/>
        </tpls>
      </m>
      <m>
        <tpls c="8">
          <tpl hier="1" item="6"/>
          <tpl hier="4" item="8"/>
          <tpl fld="3" item="33"/>
          <tpl fld="2" item="13"/>
          <tpl hier="9" item="1"/>
          <tpl hier="11" item="4"/>
          <tpl hier="12" item="7"/>
          <tpl fld="4" item="0"/>
        </tpls>
      </m>
      <m>
        <tpls c="8">
          <tpl hier="1" item="6"/>
          <tpl hier="4" item="8"/>
          <tpl fld="3" item="18"/>
          <tpl fld="2" item="23"/>
          <tpl hier="9" item="1"/>
          <tpl hier="11" item="4"/>
          <tpl hier="12" item="7"/>
          <tpl fld="4" item="0"/>
        </tpls>
      </m>
      <m>
        <tpls c="8">
          <tpl hier="1" item="6"/>
          <tpl hier="4" item="8"/>
          <tpl fld="3" item="22"/>
          <tpl fld="2" item="23"/>
          <tpl hier="9" item="1"/>
          <tpl hier="11" item="4"/>
          <tpl hier="12" item="7"/>
          <tpl fld="4" item="0"/>
        </tpls>
      </m>
      <m>
        <tpls c="8">
          <tpl hier="1" item="6"/>
          <tpl hier="4" item="8"/>
          <tpl fld="3" item="17"/>
          <tpl fld="2" item="23"/>
          <tpl hier="9" item="1"/>
          <tpl hier="11" item="4"/>
          <tpl hier="12" item="7"/>
          <tpl fld="4" item="0"/>
        </tpls>
      </m>
      <m>
        <tpls c="8">
          <tpl hier="1" item="6"/>
          <tpl hier="4" item="8"/>
          <tpl fld="3" item="21"/>
          <tpl fld="2" item="23"/>
          <tpl hier="9" item="1"/>
          <tpl hier="11" item="4"/>
          <tpl hier="12" item="7"/>
          <tpl fld="4" item="0"/>
        </tpls>
      </m>
      <m>
        <tpls c="8">
          <tpl hier="1" item="6"/>
          <tpl hier="4" item="8"/>
          <tpl fld="3" item="8"/>
          <tpl fld="2" item="30"/>
          <tpl hier="9" item="1"/>
          <tpl hier="11" item="4"/>
          <tpl hier="12" item="7"/>
          <tpl fld="4" item="0"/>
        </tpls>
      </m>
      <m>
        <tpls c="8">
          <tpl hier="1" item="6"/>
          <tpl hier="4" item="8"/>
          <tpl fld="3" item="7"/>
          <tpl fld="2" item="30"/>
          <tpl hier="9" item="1"/>
          <tpl hier="11" item="4"/>
          <tpl hier="12" item="7"/>
          <tpl fld="4" item="0"/>
        </tpls>
      </m>
      <m>
        <tpls c="8">
          <tpl hier="1" item="6"/>
          <tpl hier="4" item="8"/>
          <tpl fld="3" item="1"/>
          <tpl fld="2" item="30"/>
          <tpl hier="9" item="1"/>
          <tpl hier="11" item="4"/>
          <tpl hier="12" item="7"/>
          <tpl fld="4" item="0"/>
        </tpls>
      </m>
      <m>
        <tpls c="8">
          <tpl hier="1" item="6"/>
          <tpl hier="4" item="8"/>
          <tpl fld="3" item="44"/>
          <tpl fld="2" item="45"/>
          <tpl hier="9" item="1"/>
          <tpl hier="11" item="4"/>
          <tpl hier="12" item="7"/>
          <tpl fld="4" item="0"/>
        </tpls>
      </m>
      <m>
        <tpls c="8">
          <tpl hier="1" item="6"/>
          <tpl hier="4" item="8"/>
          <tpl fld="3" item="31"/>
          <tpl fld="2" item="45"/>
          <tpl hier="9" item="1"/>
          <tpl hier="11" item="4"/>
          <tpl hier="12" item="7"/>
          <tpl fld="4" item="0"/>
        </tpls>
      </m>
      <m>
        <tpls c="8">
          <tpl hier="1" item="6"/>
          <tpl hier="4" item="8"/>
          <tpl fld="3" item="11"/>
          <tpl fld="2" item="45"/>
          <tpl hier="9" item="1"/>
          <tpl hier="11" item="4"/>
          <tpl hier="12" item="7"/>
          <tpl fld="4" item="0"/>
        </tpls>
      </m>
      <m>
        <tpls c="8">
          <tpl hier="1" item="6"/>
          <tpl hier="4" item="8"/>
          <tpl fld="3" item="48"/>
          <tpl fld="2" item="25"/>
          <tpl hier="9" item="1"/>
          <tpl hier="11" item="4"/>
          <tpl hier="12" item="7"/>
          <tpl fld="4" item="0"/>
        </tpls>
      </m>
      <m>
        <tpls c="8">
          <tpl hier="1" item="6"/>
          <tpl hier="4" item="8"/>
          <tpl fld="3" item="36"/>
          <tpl fld="2" item="25"/>
          <tpl hier="9" item="1"/>
          <tpl hier="11" item="4"/>
          <tpl hier="12" item="7"/>
          <tpl fld="4" item="0"/>
        </tpls>
      </m>
      <m>
        <tpls c="8">
          <tpl hier="1" item="6"/>
          <tpl hier="4" item="8"/>
          <tpl fld="3" item="17"/>
          <tpl fld="2" item="25"/>
          <tpl hier="9" item="1"/>
          <tpl hier="11" item="4"/>
          <tpl hier="12" item="7"/>
          <tpl fld="4" item="0"/>
        </tpls>
      </m>
      <m>
        <tpls c="8">
          <tpl hier="1" item="6"/>
          <tpl hier="4" item="8"/>
          <tpl fld="3" item="43"/>
          <tpl fld="2" item="38"/>
          <tpl hier="9" item="1"/>
          <tpl hier="11" item="4"/>
          <tpl hier="12" item="7"/>
          <tpl fld="4" item="0"/>
        </tpls>
      </m>
      <m>
        <tpls c="8">
          <tpl hier="1" item="6"/>
          <tpl hier="4" item="8"/>
          <tpl fld="3" item="24"/>
          <tpl fld="2" item="38"/>
          <tpl hier="9" item="1"/>
          <tpl hier="11" item="4"/>
          <tpl hier="12" item="7"/>
          <tpl fld="4" item="0"/>
        </tpls>
      </m>
      <m>
        <tpls c="8">
          <tpl hier="1" item="6"/>
          <tpl hier="4" item="8"/>
          <tpl fld="3" item="9"/>
          <tpl fld="2" item="38"/>
          <tpl hier="9" item="1"/>
          <tpl hier="11" item="4"/>
          <tpl hier="12" item="7"/>
          <tpl fld="4" item="0"/>
        </tpls>
      </m>
      <m>
        <tpls c="8">
          <tpl hier="1" item="6"/>
          <tpl hier="4" item="8"/>
          <tpl fld="3" item="40"/>
          <tpl fld="2" item="16"/>
          <tpl hier="9" item="1"/>
          <tpl hier="11" item="4"/>
          <tpl hier="12" item="7"/>
          <tpl fld="4" item="0"/>
        </tpls>
      </m>
      <m>
        <tpls c="8">
          <tpl hier="1" item="6"/>
          <tpl hier="4" item="8"/>
          <tpl fld="3" item="28"/>
          <tpl fld="2" item="16"/>
          <tpl hier="9" item="1"/>
          <tpl hier="11" item="4"/>
          <tpl hier="12" item="7"/>
          <tpl fld="4" item="0"/>
        </tpls>
      </m>
      <m>
        <tpls c="8">
          <tpl hier="1" item="6"/>
          <tpl hier="4" item="8"/>
          <tpl fld="3" item="13"/>
          <tpl fld="2" item="16"/>
          <tpl hier="9" item="1"/>
          <tpl hier="11" item="4"/>
          <tpl hier="12" item="7"/>
          <tpl fld="4" item="0"/>
        </tpls>
      </m>
      <m>
        <tpls c="8">
          <tpl hier="1" item="6"/>
          <tpl hier="4" item="8"/>
          <tpl fld="3" item="54"/>
          <tpl fld="2" item="10"/>
          <tpl hier="9" item="1"/>
          <tpl hier="11" item="4"/>
          <tpl hier="12" item="7"/>
          <tpl fld="4" item="0"/>
        </tpls>
      </m>
      <m>
        <tpls c="8">
          <tpl hier="1" item="6"/>
          <tpl hier="4" item="8"/>
          <tpl fld="3" item="45"/>
          <tpl fld="2" item="10"/>
          <tpl hier="9" item="1"/>
          <tpl hier="11" item="4"/>
          <tpl hier="12" item="7"/>
          <tpl fld="4" item="0"/>
        </tpls>
      </m>
      <m>
        <tpls c="8">
          <tpl hier="1" item="6"/>
          <tpl hier="4" item="8"/>
          <tpl fld="3" item="29"/>
          <tpl fld="2" item="10"/>
          <tpl hier="9" item="1"/>
          <tpl hier="11" item="4"/>
          <tpl hier="12" item="7"/>
          <tpl fld="4" item="0"/>
        </tpls>
      </m>
      <m>
        <tpls c="8">
          <tpl hier="1" item="6"/>
          <tpl hier="4" item="8"/>
          <tpl fld="3" item="56"/>
          <tpl fld="2" item="12"/>
          <tpl hier="9" item="1"/>
          <tpl hier="11" item="4"/>
          <tpl hier="12" item="7"/>
          <tpl fld="4" item="0"/>
        </tpls>
      </m>
      <m>
        <tpls c="8">
          <tpl hier="1" item="6"/>
          <tpl hier="4" item="8"/>
          <tpl fld="3" item="45"/>
          <tpl fld="2" item="12"/>
          <tpl hier="9" item="1"/>
          <tpl hier="11" item="4"/>
          <tpl hier="12" item="7"/>
          <tpl fld="4" item="0"/>
        </tpls>
      </m>
      <m>
        <tpls c="8">
          <tpl hier="1" item="6"/>
          <tpl hier="4" item="8"/>
          <tpl fld="3" item="23"/>
          <tpl fld="2" item="12"/>
          <tpl hier="9" item="1"/>
          <tpl hier="11" item="4"/>
          <tpl hier="12" item="7"/>
          <tpl fld="4" item="0"/>
        </tpls>
      </m>
      <m>
        <tpls c="8">
          <tpl hier="1" item="6"/>
          <tpl hier="4" item="8"/>
          <tpl fld="3" item="40"/>
          <tpl fld="2" item="18"/>
          <tpl hier="9" item="1"/>
          <tpl hier="11" item="4"/>
          <tpl hier="12" item="7"/>
          <tpl fld="4" item="0"/>
        </tpls>
      </m>
      <m>
        <tpls c="8">
          <tpl hier="1" item="6"/>
          <tpl hier="4" item="8"/>
          <tpl fld="3" item="27"/>
          <tpl fld="2" item="18"/>
          <tpl hier="9" item="1"/>
          <tpl hier="11" item="4"/>
          <tpl hier="12" item="7"/>
          <tpl fld="4" item="0"/>
        </tpls>
      </m>
      <m>
        <tpls c="8">
          <tpl hier="1" item="6"/>
          <tpl hier="4" item="8"/>
          <tpl fld="3" item="5"/>
          <tpl fld="2" item="18"/>
          <tpl hier="9" item="1"/>
          <tpl hier="11" item="4"/>
          <tpl hier="12" item="7"/>
          <tpl fld="4" item="0"/>
        </tpls>
      </m>
      <m>
        <tpls c="8">
          <tpl hier="1" item="6"/>
          <tpl hier="4" item="8"/>
          <tpl fld="3" item="31"/>
          <tpl fld="2" item="20"/>
          <tpl hier="9" item="1"/>
          <tpl hier="11" item="4"/>
          <tpl hier="12" item="7"/>
          <tpl fld="4" item="0"/>
        </tpls>
      </m>
      <m>
        <tpls c="8">
          <tpl hier="1" item="6"/>
          <tpl hier="4" item="8"/>
          <tpl fld="3" item="1"/>
          <tpl fld="2" item="20"/>
          <tpl hier="9" item="1"/>
          <tpl hier="11" item="4"/>
          <tpl hier="12" item="7"/>
          <tpl fld="4" item="0"/>
        </tpls>
      </m>
      <m>
        <tpls c="8">
          <tpl hier="1" item="6"/>
          <tpl hier="4" item="8"/>
          <tpl fld="3" item="10"/>
          <tpl fld="2" item="32"/>
          <tpl hier="9" item="1"/>
          <tpl hier="11" item="4"/>
          <tpl hier="12" item="7"/>
          <tpl fld="4" item="0"/>
        </tpls>
      </m>
      <m>
        <tpls c="8">
          <tpl hier="1" item="6"/>
          <tpl hier="4" item="8"/>
          <tpl fld="3" item="27"/>
          <tpl fld="2" item="32"/>
          <tpl hier="9" item="1"/>
          <tpl hier="11" item="4"/>
          <tpl hier="12" item="7"/>
          <tpl fld="4" item="0"/>
        </tpls>
      </m>
      <m>
        <tpls c="8">
          <tpl hier="1" item="6"/>
          <tpl hier="4" item="8"/>
          <tpl fld="3" item="16"/>
          <tpl fld="2" item="9"/>
          <tpl hier="9" item="1"/>
          <tpl hier="11" item="4"/>
          <tpl hier="12" item="7"/>
          <tpl fld="4" item="0"/>
        </tpls>
      </m>
      <m>
        <tpls c="8">
          <tpl hier="1" item="6"/>
          <tpl hier="4" item="8"/>
          <tpl fld="3" item="24"/>
          <tpl fld="2" item="9"/>
          <tpl hier="9" item="1"/>
          <tpl hier="11" item="4"/>
          <tpl hier="12" item="7"/>
          <tpl fld="4" item="0"/>
        </tpls>
      </m>
      <m>
        <tpls c="8">
          <tpl hier="1" item="6"/>
          <tpl hier="4" item="8"/>
          <tpl fld="3" item="20"/>
          <tpl fld="2" item="11"/>
          <tpl hier="9" item="1"/>
          <tpl hier="11" item="4"/>
          <tpl hier="12" item="7"/>
          <tpl fld="4" item="0"/>
        </tpls>
      </m>
      <m>
        <tpls c="8">
          <tpl hier="1" item="6"/>
          <tpl hier="4" item="8"/>
          <tpl fld="3" item="29"/>
          <tpl fld="2" item="11"/>
          <tpl hier="9" item="1"/>
          <tpl hier="11" item="4"/>
          <tpl hier="12" item="7"/>
          <tpl fld="4" item="0"/>
        </tpls>
      </m>
      <m>
        <tpls c="8">
          <tpl hier="1" item="6"/>
          <tpl hier="4" item="8"/>
          <tpl fld="3" item="58"/>
          <tpl fld="2" item="15"/>
          <tpl hier="9" item="1"/>
          <tpl hier="11" item="4"/>
          <tpl hier="12" item="7"/>
          <tpl fld="4" item="0"/>
        </tpls>
      </m>
      <m>
        <tpls c="8">
          <tpl hier="1" item="6"/>
          <tpl hier="4" item="8"/>
          <tpl fld="3" item="31"/>
          <tpl fld="2" item="19"/>
          <tpl hier="9" item="1"/>
          <tpl hier="11" item="4"/>
          <tpl hier="12" item="7"/>
          <tpl fld="4" item="0"/>
        </tpls>
      </m>
      <m>
        <tpls c="8">
          <tpl hier="1" item="6"/>
          <tpl hier="4" item="8"/>
          <tpl fld="3" item="7"/>
          <tpl fld="2" item="2"/>
          <tpl hier="9" item="1"/>
          <tpl hier="11" item="4"/>
          <tpl hier="12" item="7"/>
          <tpl fld="4" item="0"/>
        </tpls>
      </m>
      <m>
        <tpls c="8">
          <tpl hier="1" item="6"/>
          <tpl hier="4" item="8"/>
          <tpl fld="3" item="9"/>
          <tpl fld="2" item="6"/>
          <tpl hier="9" item="1"/>
          <tpl hier="11" item="4"/>
          <tpl hier="12" item="7"/>
          <tpl fld="4" item="0"/>
        </tpls>
      </m>
      <m>
        <tpls c="8">
          <tpl hier="1" item="6"/>
          <tpl hier="4" item="8"/>
          <tpl fld="3" item="52"/>
          <tpl fld="2" item="1"/>
          <tpl hier="9" item="1"/>
          <tpl hier="11" item="4"/>
          <tpl hier="12" item="7"/>
          <tpl fld="4" item="0"/>
        </tpls>
      </m>
      <m>
        <tpls c="8">
          <tpl hier="1" item="6"/>
          <tpl hier="4" item="8"/>
          <tpl fld="3" item="42"/>
          <tpl fld="2" item="7"/>
          <tpl hier="9" item="1"/>
          <tpl hier="11" item="4"/>
          <tpl hier="12" item="7"/>
          <tpl fld="4" item="0"/>
        </tpls>
      </m>
      <m>
        <tpls c="8">
          <tpl hier="1" item="6"/>
          <tpl hier="4" item="8"/>
          <tpl fld="3" item="19"/>
          <tpl fld="2" item="30"/>
          <tpl hier="9" item="1"/>
          <tpl hier="11" item="4"/>
          <tpl hier="12" item="7"/>
          <tpl fld="4" item="0"/>
        </tpls>
      </m>
      <m>
        <tpls c="8">
          <tpl hier="1" item="6"/>
          <tpl hier="4" item="8"/>
          <tpl fld="3" item="26"/>
          <tpl fld="2" item="45"/>
          <tpl hier="9" item="1"/>
          <tpl hier="11" item="4"/>
          <tpl hier="12" item="7"/>
          <tpl fld="4" item="0"/>
        </tpls>
      </m>
      <m>
        <tpls c="8">
          <tpl hier="1" item="6"/>
          <tpl hier="4" item="8"/>
          <tpl fld="3" item="25"/>
          <tpl fld="2" item="45"/>
          <tpl hier="9" item="1"/>
          <tpl hier="11" item="4"/>
          <tpl hier="12" item="7"/>
          <tpl fld="4" item="0"/>
        </tpls>
      </m>
      <m>
        <tpls c="8">
          <tpl hier="1" item="6"/>
          <tpl hier="4" item="8"/>
          <tpl fld="3" item="24"/>
          <tpl fld="2" item="45"/>
          <tpl hier="9" item="1"/>
          <tpl hier="11" item="4"/>
          <tpl hier="12" item="7"/>
          <tpl fld="4" item="0"/>
        </tpls>
      </m>
      <m>
        <tpls c="8">
          <tpl hier="1" item="6"/>
          <tpl hier="4" item="8"/>
          <tpl fld="3" item="23"/>
          <tpl fld="2" item="45"/>
          <tpl hier="9" item="1"/>
          <tpl hier="11" item="4"/>
          <tpl hier="12" item="7"/>
          <tpl fld="4" item="0"/>
        </tpls>
      </m>
      <m>
        <tpls c="8">
          <tpl hier="1" item="6"/>
          <tpl hier="4" item="8"/>
          <tpl fld="3" item="10"/>
          <tpl fld="2" item="25"/>
          <tpl hier="9" item="1"/>
          <tpl hier="11" item="4"/>
          <tpl hier="12" item="7"/>
          <tpl fld="4" item="0"/>
        </tpls>
      </m>
      <m>
        <tpls c="8">
          <tpl hier="1" item="6"/>
          <tpl hier="4" item="8"/>
          <tpl fld="3" item="12"/>
          <tpl fld="2" item="25"/>
          <tpl hier="9" item="1"/>
          <tpl hier="11" item="4"/>
          <tpl hier="12" item="7"/>
          <tpl fld="4" item="0"/>
        </tpls>
      </m>
      <m>
        <tpls c="8">
          <tpl hier="1" item="6"/>
          <tpl hier="4" item="8"/>
          <tpl fld="3" item="11"/>
          <tpl fld="2" item="25"/>
          <tpl hier="9" item="1"/>
          <tpl hier="11" item="4"/>
          <tpl hier="12" item="7"/>
          <tpl fld="4" item="0"/>
        </tpls>
      </m>
      <m>
        <tpls c="8">
          <tpl hier="1" item="6"/>
          <tpl hier="4" item="8"/>
          <tpl fld="3" item="9"/>
          <tpl fld="2" item="25"/>
          <tpl hier="9" item="1"/>
          <tpl hier="11" item="4"/>
          <tpl hier="12" item="7"/>
          <tpl fld="4" item="0"/>
        </tpls>
      </m>
      <m>
        <tpls c="8">
          <tpl hier="1" item="6"/>
          <tpl hier="4" item="8"/>
          <tpl fld="3" item="57"/>
          <tpl fld="2" item="38"/>
          <tpl hier="9" item="1"/>
          <tpl hier="11" item="4"/>
          <tpl hier="12" item="7"/>
          <tpl fld="4" item="0"/>
        </tpls>
      </m>
      <m>
        <tpls c="8">
          <tpl hier="1" item="6"/>
          <tpl hier="4" item="8"/>
          <tpl fld="3" item="3"/>
          <tpl fld="2" item="38"/>
          <tpl hier="9" item="1"/>
          <tpl hier="11" item="4"/>
          <tpl hier="12" item="7"/>
          <tpl fld="4" item="0"/>
        </tpls>
      </m>
      <m>
        <tpls c="8">
          <tpl hier="1" item="6"/>
          <tpl hier="4" item="8"/>
          <tpl fld="3" item="1"/>
          <tpl fld="2" item="38"/>
          <tpl hier="9" item="1"/>
          <tpl hier="11" item="4"/>
          <tpl hier="12" item="7"/>
          <tpl fld="4" item="0"/>
        </tpls>
      </m>
      <m>
        <tpls c="8">
          <tpl hier="1" item="6"/>
          <tpl hier="4" item="8"/>
          <tpl fld="3" item="20"/>
          <tpl fld="2" item="16"/>
          <tpl hier="9" item="1"/>
          <tpl hier="11" item="4"/>
          <tpl hier="12" item="7"/>
          <tpl fld="4" item="0"/>
        </tpls>
      </m>
      <m>
        <tpls c="8">
          <tpl hier="1" item="6"/>
          <tpl hier="4" item="8"/>
          <tpl fld="3" item="51"/>
          <tpl fld="2" item="16"/>
          <tpl hier="9" item="1"/>
          <tpl hier="11" item="4"/>
          <tpl hier="12" item="7"/>
          <tpl fld="4" item="0"/>
        </tpls>
      </m>
      <m>
        <tpls c="8">
          <tpl hier="1" item="6"/>
          <tpl hier="4" item="8"/>
          <tpl fld="3" item="38"/>
          <tpl fld="2" item="16"/>
          <tpl hier="9" item="1"/>
          <tpl hier="11" item="4"/>
          <tpl hier="12" item="7"/>
          <tpl fld="4" item="0"/>
        </tpls>
      </m>
      <m>
        <tpls c="8">
          <tpl hier="1" item="6"/>
          <tpl hier="4" item="8"/>
          <tpl fld="3" item="44"/>
          <tpl fld="2" item="10"/>
          <tpl hier="9" item="1"/>
          <tpl hier="11" item="4"/>
          <tpl hier="12" item="7"/>
          <tpl fld="4" item="0"/>
        </tpls>
      </m>
      <m>
        <tpls c="8">
          <tpl hier="1" item="6"/>
          <tpl hier="4" item="8"/>
          <tpl fld="3" item="43"/>
          <tpl fld="2" item="10"/>
          <tpl hier="9" item="1"/>
          <tpl hier="11" item="4"/>
          <tpl hier="12" item="7"/>
          <tpl fld="4" item="0"/>
        </tpls>
      </m>
      <m>
        <tpls c="8">
          <tpl hier="1" item="6"/>
          <tpl hier="4" item="8"/>
          <tpl fld="3" item="42"/>
          <tpl fld="2" item="10"/>
          <tpl hier="9" item="1"/>
          <tpl hier="11" item="4"/>
          <tpl hier="12" item="7"/>
          <tpl fld="4" item="0"/>
        </tpls>
      </m>
      <m>
        <tpls c="8">
          <tpl hier="1" item="6"/>
          <tpl hier="4" item="8"/>
          <tpl fld="3" item="41"/>
          <tpl fld="2" item="10"/>
          <tpl hier="9" item="1"/>
          <tpl hier="11" item="4"/>
          <tpl hier="12" item="7"/>
          <tpl fld="4" item="0"/>
        </tpls>
      </m>
      <m>
        <tpls c="8">
          <tpl hier="1" item="6"/>
          <tpl hier="4" item="8"/>
          <tpl fld="3" item="32"/>
          <tpl fld="2" item="12"/>
          <tpl hier="9" item="1"/>
          <tpl hier="11" item="4"/>
          <tpl hier="12" item="7"/>
          <tpl fld="4" item="0"/>
        </tpls>
      </m>
      <m>
        <tpls c="8">
          <tpl hier="1" item="6"/>
          <tpl hier="4" item="8"/>
          <tpl fld="3" item="31"/>
          <tpl fld="2" item="12"/>
          <tpl hier="9" item="1"/>
          <tpl hier="11" item="4"/>
          <tpl hier="12" item="7"/>
          <tpl fld="4" item="0"/>
        </tpls>
      </m>
      <m>
        <tpls c="8">
          <tpl hier="1" item="6"/>
          <tpl hier="4" item="8"/>
          <tpl fld="3" item="30"/>
          <tpl fld="2" item="12"/>
          <tpl hier="9" item="1"/>
          <tpl hier="11" item="4"/>
          <tpl hier="12" item="7"/>
          <tpl fld="4" item="0"/>
        </tpls>
      </m>
      <m>
        <tpls c="8">
          <tpl hier="1" item="6"/>
          <tpl hier="4" item="8"/>
          <tpl fld="3" item="29"/>
          <tpl fld="2" item="12"/>
          <tpl hier="9" item="1"/>
          <tpl hier="11" item="4"/>
          <tpl hier="12" item="7"/>
          <tpl fld="4" item="0"/>
        </tpls>
      </m>
      <m>
        <tpls c="8">
          <tpl hier="1" item="6"/>
          <tpl hier="4" item="8"/>
          <tpl fld="3" item="16"/>
          <tpl fld="2" item="18"/>
          <tpl hier="9" item="1"/>
          <tpl hier="11" item="4"/>
          <tpl hier="12" item="7"/>
          <tpl fld="4" item="0"/>
        </tpls>
      </m>
      <m>
        <tpls c="8">
          <tpl hier="1" item="6"/>
          <tpl hier="4" item="8"/>
          <tpl fld="3" item="15"/>
          <tpl fld="2" item="18"/>
          <tpl hier="9" item="1"/>
          <tpl hier="11" item="4"/>
          <tpl hier="12" item="7"/>
          <tpl fld="4" item="0"/>
        </tpls>
      </m>
      <m>
        <tpls c="8">
          <tpl hier="1" item="6"/>
          <tpl hier="4" item="8"/>
          <tpl fld="3" item="14"/>
          <tpl fld="2" item="18"/>
          <tpl hier="9" item="1"/>
          <tpl hier="11" item="4"/>
          <tpl hier="12" item="7"/>
          <tpl fld="4" item="0"/>
        </tpls>
      </m>
      <m>
        <tpls c="8">
          <tpl hier="1" item="6"/>
          <tpl hier="4" item="8"/>
          <tpl fld="3" item="13"/>
          <tpl fld="2" item="18"/>
          <tpl hier="9" item="1"/>
          <tpl hier="11" item="4"/>
          <tpl hier="12" item="7"/>
          <tpl fld="4" item="0"/>
        </tpls>
      </m>
      <m>
        <tpls c="8">
          <tpl hier="1" item="6"/>
          <tpl hier="4" item="8"/>
          <tpl fld="3" item="4"/>
          <tpl fld="2" item="20"/>
          <tpl hier="9" item="1"/>
          <tpl hier="11" item="4"/>
          <tpl hier="12" item="7"/>
          <tpl fld="4" item="0"/>
        </tpls>
      </m>
      <m>
        <tpls c="8">
          <tpl hier="1" item="6"/>
          <tpl hier="4" item="8"/>
          <tpl fld="3" item="58"/>
          <tpl fld="2" item="20"/>
          <tpl hier="9" item="1"/>
          <tpl hier="11" item="4"/>
          <tpl hier="12" item="7"/>
          <tpl fld="4" item="0"/>
        </tpls>
      </m>
      <m>
        <tpls c="8">
          <tpl hier="1" item="6"/>
          <tpl hier="4" item="8"/>
          <tpl fld="3" item="2"/>
          <tpl fld="2" item="20"/>
          <tpl hier="9" item="1"/>
          <tpl hier="11" item="4"/>
          <tpl hier="12" item="7"/>
          <tpl fld="4" item="0"/>
        </tpls>
      </m>
      <m>
        <tpls c="8">
          <tpl hier="1" item="6"/>
          <tpl hier="4" item="8"/>
          <tpl fld="3" item="46"/>
          <tpl fld="2" item="32"/>
          <tpl hier="9" item="1"/>
          <tpl hier="11" item="4"/>
          <tpl hier="12" item="7"/>
          <tpl fld="4" item="0"/>
        </tpls>
      </m>
      <m>
        <tpls c="8">
          <tpl hier="1" item="6"/>
          <tpl hier="4" item="8"/>
          <tpl fld="3" item="30"/>
          <tpl fld="2" item="32"/>
          <tpl hier="9" item="1"/>
          <tpl hier="11" item="4"/>
          <tpl hier="12" item="7"/>
          <tpl fld="4" item="0"/>
        </tpls>
      </m>
      <m>
        <tpls c="8">
          <tpl hier="1" item="6"/>
          <tpl hier="4" item="8"/>
          <tpl fld="3" item="35"/>
          <tpl fld="2" item="9"/>
          <tpl hier="9" item="1"/>
          <tpl hier="11" item="4"/>
          <tpl hier="12" item="7"/>
          <tpl fld="4" item="0"/>
        </tpls>
      </m>
      <m>
        <tpls c="8">
          <tpl hier="1" item="6"/>
          <tpl hier="4" item="8"/>
          <tpl fld="3" item="36"/>
          <tpl fld="2" item="9"/>
          <tpl hier="9" item="1"/>
          <tpl hier="11" item="4"/>
          <tpl hier="12" item="7"/>
          <tpl fld="4" item="0"/>
        </tpls>
      </m>
      <m>
        <tpls c="8">
          <tpl hier="1" item="6"/>
          <tpl hier="4" item="8"/>
          <tpl fld="3" item="14"/>
          <tpl fld="2" item="9"/>
          <tpl hier="9" item="1"/>
          <tpl hier="11" item="4"/>
          <tpl hier="12" item="7"/>
          <tpl fld="4" item="0"/>
        </tpls>
      </m>
      <m>
        <tpls c="8">
          <tpl hier="1" item="6"/>
          <tpl hier="4" item="8"/>
          <tpl fld="3" item="37"/>
          <tpl fld="2" item="11"/>
          <tpl hier="9" item="1"/>
          <tpl hier="11" item="4"/>
          <tpl hier="12" item="7"/>
          <tpl fld="4" item="0"/>
        </tpls>
      </m>
      <m>
        <tpls c="8">
          <tpl hier="1" item="6"/>
          <tpl hier="4" item="8"/>
          <tpl fld="3" item="22"/>
          <tpl fld="2" item="11"/>
          <tpl hier="9" item="1"/>
          <tpl hier="11" item="4"/>
          <tpl hier="12" item="7"/>
          <tpl fld="4" item="0"/>
        </tpls>
      </m>
      <m>
        <tpls c="8">
          <tpl hier="1" item="6"/>
          <tpl hier="4" item="8"/>
          <tpl fld="3" item="2"/>
          <tpl fld="2" item="11"/>
          <tpl hier="9" item="1"/>
          <tpl hier="11" item="4"/>
          <tpl hier="12" item="7"/>
          <tpl fld="4" item="0"/>
        </tpls>
      </m>
      <m>
        <tpls c="8">
          <tpl hier="1" item="6"/>
          <tpl hier="4" item="8"/>
          <tpl fld="3" item="26"/>
          <tpl fld="2" item="15"/>
          <tpl hier="9" item="1"/>
          <tpl hier="11" item="4"/>
          <tpl hier="12" item="7"/>
          <tpl fld="4" item="0"/>
        </tpls>
      </m>
      <m>
        <tpls c="8">
          <tpl hier="1" item="6"/>
          <tpl hier="4" item="8"/>
          <tpl fld="3" item="7"/>
          <tpl fld="2" item="15"/>
          <tpl hier="9" item="1"/>
          <tpl hier="11" item="4"/>
          <tpl hier="12" item="7"/>
          <tpl fld="4" item="0"/>
        </tpls>
      </m>
      <m>
        <tpls c="8">
          <tpl hier="1" item="6"/>
          <tpl hier="4" item="8"/>
          <tpl fld="3" item="52"/>
          <tpl fld="2" item="15"/>
          <tpl hier="9" item="1"/>
          <tpl hier="11" item="4"/>
          <tpl hier="12" item="7"/>
          <tpl fld="4" item="0"/>
        </tpls>
      </m>
      <m>
        <tpls c="8">
          <tpl hier="1" item="6"/>
          <tpl hier="4" item="8"/>
          <tpl fld="3" item="10"/>
          <tpl fld="2" item="19"/>
          <tpl hier="9" item="1"/>
          <tpl hier="11" item="4"/>
          <tpl hier="12" item="7"/>
          <tpl fld="4" item="0"/>
        </tpls>
      </m>
      <m>
        <tpls c="8">
          <tpl hier="1" item="6"/>
          <tpl hier="4" item="8"/>
          <tpl fld="3" item="0"/>
          <tpl fld="2" item="19"/>
          <tpl hier="9" item="1"/>
          <tpl hier="11" item="4"/>
          <tpl hier="12" item="7"/>
          <tpl fld="4" item="0"/>
        </tpls>
      </m>
      <m>
        <tpls c="8">
          <tpl hier="1" item="6"/>
          <tpl hier="4" item="8"/>
          <tpl fld="3" item="47"/>
          <tpl fld="2" item="19"/>
          <tpl hier="9" item="1"/>
          <tpl hier="11" item="4"/>
          <tpl hier="12" item="7"/>
          <tpl fld="4" item="0"/>
        </tpls>
      </m>
      <m>
        <tpls c="8">
          <tpl hier="1" item="6"/>
          <tpl hier="4" item="8"/>
          <tpl fld="3" item="57"/>
          <tpl fld="2" item="2"/>
          <tpl hier="9" item="1"/>
          <tpl hier="11" item="4"/>
          <tpl hier="12" item="7"/>
          <tpl fld="4" item="0"/>
        </tpls>
      </m>
      <m>
        <tpls c="8">
          <tpl hier="1" item="6"/>
          <tpl hier="4" item="8"/>
          <tpl fld="3" item="50"/>
          <tpl fld="2" item="2"/>
          <tpl hier="9" item="1"/>
          <tpl hier="11" item="4"/>
          <tpl hier="12" item="7"/>
          <tpl fld="4" item="0"/>
        </tpls>
      </m>
      <m>
        <tpls c="8">
          <tpl hier="1" item="6"/>
          <tpl hier="4" item="8"/>
          <tpl fld="3" item="33"/>
          <tpl fld="2" item="2"/>
          <tpl hier="9" item="1"/>
          <tpl hier="11" item="4"/>
          <tpl hier="12" item="7"/>
          <tpl fld="4" item="0"/>
        </tpls>
      </m>
      <m>
        <tpls c="8">
          <tpl hier="1" item="6"/>
          <tpl hier="4" item="8"/>
          <tpl fld="3" item="20"/>
          <tpl fld="2" item="4"/>
          <tpl hier="9" item="1"/>
          <tpl hier="11" item="4"/>
          <tpl hier="12" item="7"/>
          <tpl fld="4" item="0"/>
        </tpls>
      </m>
      <m>
        <tpls c="8">
          <tpl hier="1" item="6"/>
          <tpl hier="4" item="8"/>
          <tpl fld="3" item="28"/>
          <tpl fld="2" item="4"/>
          <tpl hier="9" item="1"/>
          <tpl hier="11" item="4"/>
          <tpl hier="12" item="7"/>
          <tpl fld="4" item="0"/>
        </tpls>
      </m>
      <m>
        <tpls c="8">
          <tpl hier="1" item="6"/>
          <tpl hier="4" item="8"/>
          <tpl fld="3" item="21"/>
          <tpl fld="2" item="4"/>
          <tpl hier="9" item="1"/>
          <tpl hier="11" item="4"/>
          <tpl hier="12" item="7"/>
          <tpl fld="4" item="0"/>
        </tpls>
      </m>
      <m>
        <tpls c="8">
          <tpl hier="1" item="6"/>
          <tpl hier="4" item="8"/>
          <tpl fld="3" item="43"/>
          <tpl fld="2" item="6"/>
          <tpl hier="9" item="1"/>
          <tpl hier="11" item="4"/>
          <tpl hier="12" item="7"/>
          <tpl fld="4" item="0"/>
        </tpls>
      </m>
      <m>
        <tpls c="8">
          <tpl hier="1" item="6"/>
          <tpl hier="4" item="8"/>
          <tpl fld="3" item="24"/>
          <tpl fld="2" item="6"/>
          <tpl hier="9" item="1"/>
          <tpl hier="11" item="4"/>
          <tpl hier="12" item="7"/>
          <tpl fld="4" item="0"/>
        </tpls>
      </m>
      <m>
        <tpls c="8">
          <tpl hier="1" item="6"/>
          <tpl hier="4" item="8"/>
          <tpl fld="3" item="5"/>
          <tpl fld="2" item="6"/>
          <tpl hier="9" item="1"/>
          <tpl hier="11" item="4"/>
          <tpl hier="12" item="7"/>
          <tpl fld="4" item="0"/>
        </tpls>
      </m>
      <m>
        <tpls c="8">
          <tpl hier="1" item="6"/>
          <tpl hier="4" item="8"/>
          <tpl fld="3" item="31"/>
          <tpl fld="2" item="8"/>
          <tpl hier="9" item="1"/>
          <tpl hier="11" item="4"/>
          <tpl hier="12" item="7"/>
          <tpl fld="4" item="0"/>
        </tpls>
      </m>
      <m>
        <tpls c="8">
          <tpl hier="1" item="6"/>
          <tpl hier="4" item="8"/>
          <tpl fld="3" item="11"/>
          <tpl fld="2" item="8"/>
          <tpl hier="9" item="1"/>
          <tpl hier="11" item="4"/>
          <tpl hier="12" item="7"/>
          <tpl fld="4" item="0"/>
        </tpls>
      </m>
      <m>
        <tpls c="8">
          <tpl hier="1" item="6"/>
          <tpl hier="4" item="8"/>
          <tpl fld="3" item="35"/>
          <tpl fld="2" item="0"/>
          <tpl hier="9" item="1"/>
          <tpl hier="11" item="4"/>
          <tpl hier="12" item="7"/>
          <tpl fld="4" item="0"/>
        </tpls>
      </m>
      <m>
        <tpls c="8">
          <tpl hier="1" item="6"/>
          <tpl hier="4" item="8"/>
          <tpl fld="3" item="15"/>
          <tpl fld="2" item="0"/>
          <tpl hier="9" item="1"/>
          <tpl hier="11" item="4"/>
          <tpl hier="12" item="7"/>
          <tpl fld="4" item="0"/>
        </tpls>
      </m>
      <m>
        <tpls c="8">
          <tpl hier="1" item="6"/>
          <tpl hier="4" item="8"/>
          <tpl fld="3" item="1"/>
          <tpl fld="2" item="0"/>
          <tpl hier="9" item="1"/>
          <tpl hier="11" item="4"/>
          <tpl hier="12" item="7"/>
          <tpl fld="4" item="0"/>
        </tpls>
      </m>
      <m>
        <tpls c="8">
          <tpl hier="1" item="6"/>
          <tpl hier="4" item="8"/>
          <tpl fld="3" item="37"/>
          <tpl fld="2" item="1"/>
          <tpl hier="9" item="1"/>
          <tpl hier="11" item="4"/>
          <tpl hier="12" item="7"/>
          <tpl fld="4" item="0"/>
        </tpls>
      </m>
      <m>
        <tpls c="8">
          <tpl hier="1" item="6"/>
          <tpl hier="4" item="8"/>
          <tpl fld="3" item="58"/>
          <tpl fld="2" item="1"/>
          <tpl hier="9" item="1"/>
          <tpl hier="11" item="4"/>
          <tpl hier="12" item="7"/>
          <tpl fld="4" item="0"/>
        </tpls>
      </m>
      <m>
        <tpls c="8">
          <tpl hier="1" item="6"/>
          <tpl hier="4" item="8"/>
          <tpl fld="3" item="38"/>
          <tpl fld="2" item="1"/>
          <tpl hier="9" item="1"/>
          <tpl hier="11" item="4"/>
          <tpl hier="12" item="7"/>
          <tpl fld="4" item="0"/>
        </tpls>
      </m>
      <m>
        <tpls c="8">
          <tpl hier="1" item="6"/>
          <tpl hier="4" item="8"/>
          <tpl fld="3" item="26"/>
          <tpl fld="2" item="3"/>
          <tpl hier="9" item="1"/>
          <tpl hier="11" item="4"/>
          <tpl hier="12" item="7"/>
          <tpl fld="4" item="0"/>
        </tpls>
      </m>
      <m>
        <tpls c="8">
          <tpl hier="1" item="6"/>
          <tpl hier="4" item="8"/>
          <tpl fld="3" item="53"/>
          <tpl fld="2" item="3"/>
          <tpl hier="9" item="1"/>
          <tpl hier="11" item="4"/>
          <tpl hier="12" item="7"/>
          <tpl fld="4" item="0"/>
        </tpls>
      </m>
      <m>
        <tpls c="8">
          <tpl hier="1" item="6"/>
          <tpl hier="4" item="8"/>
          <tpl fld="3" item="41"/>
          <tpl fld="2" item="3"/>
          <tpl hier="9" item="1"/>
          <tpl hier="11" item="4"/>
          <tpl hier="12" item="7"/>
          <tpl fld="4" item="0"/>
        </tpls>
      </m>
      <m>
        <tpls c="8">
          <tpl hier="1" item="6"/>
          <tpl hier="4" item="8"/>
          <tpl fld="3" item="10"/>
          <tpl fld="2" item="5"/>
          <tpl hier="9" item="1"/>
          <tpl hier="11" item="4"/>
          <tpl hier="12" item="7"/>
          <tpl fld="4" item="0"/>
        </tpls>
      </m>
      <m>
        <tpls c="8">
          <tpl hier="1" item="6"/>
          <tpl hier="4" item="8"/>
          <tpl fld="3" item="45"/>
          <tpl fld="2" item="5"/>
          <tpl hier="9" item="1"/>
          <tpl hier="11" item="4"/>
          <tpl hier="12" item="7"/>
          <tpl fld="4" item="0"/>
        </tpls>
      </m>
      <m>
        <tpls c="8">
          <tpl hier="1" item="6"/>
          <tpl hier="4" item="8"/>
          <tpl fld="3" item="29"/>
          <tpl fld="2" item="5"/>
          <tpl hier="9" item="1"/>
          <tpl hier="11" item="4"/>
          <tpl hier="12" item="7"/>
          <tpl fld="4" item="0"/>
        </tpls>
      </m>
      <m>
        <tpls c="8">
          <tpl hier="1" item="6"/>
          <tpl hier="4" item="8"/>
          <tpl fld="3" item="57"/>
          <tpl fld="2" item="7"/>
          <tpl hier="9" item="1"/>
          <tpl hier="11" item="4"/>
          <tpl hier="12" item="7"/>
          <tpl fld="4" item="0"/>
        </tpls>
      </m>
      <m>
        <tpls c="8">
          <tpl hier="1" item="6"/>
          <tpl hier="4" item="8"/>
          <tpl fld="3" item="27"/>
          <tpl fld="2" item="7"/>
          <tpl hier="9" item="1"/>
          <tpl hier="11" item="4"/>
          <tpl hier="12" item="7"/>
          <tpl fld="4" item="0"/>
        </tpls>
      </m>
      <m>
        <tpls c="8">
          <tpl hier="1" item="6"/>
          <tpl hier="4" item="8"/>
          <tpl fld="3" item="13"/>
          <tpl fld="2" item="7"/>
          <tpl hier="9" item="1"/>
          <tpl hier="11" item="4"/>
          <tpl hier="12" item="7"/>
          <tpl fld="4" item="0"/>
        </tpls>
      </m>
      <m>
        <tpls c="8">
          <tpl hier="1" item="6"/>
          <tpl hier="4" item="8"/>
          <tpl fld="3" item="20"/>
          <tpl fld="1" item="0"/>
          <tpl hier="9" item="1"/>
          <tpl hier="11" item="4"/>
          <tpl hier="12" item="7"/>
          <tpl fld="4" item="0"/>
        </tpls>
      </m>
      <m>
        <tpls c="8">
          <tpl hier="1" item="6"/>
          <tpl hier="4" item="8"/>
          <tpl fld="3" item="17"/>
          <tpl fld="1" item="0"/>
          <tpl hier="9" item="1"/>
          <tpl hier="11" item="4"/>
          <tpl hier="12" item="7"/>
          <tpl fld="4" item="0"/>
        </tpls>
      </m>
      <m>
        <tpls c="8">
          <tpl hier="1" item="6"/>
          <tpl hier="4" item="8"/>
          <tpl fld="3" item="56"/>
          <tpl fld="2" item="2"/>
          <tpl hier="9" item="1"/>
          <tpl hier="11" item="4"/>
          <tpl hier="12" item="7"/>
          <tpl fld="4" item="0"/>
        </tpls>
      </m>
      <m>
        <tpls c="8">
          <tpl hier="1" item="6"/>
          <tpl hier="4" item="8"/>
          <tpl fld="3" item="45"/>
          <tpl fld="2" item="2"/>
          <tpl hier="9" item="1"/>
          <tpl hier="11" item="4"/>
          <tpl hier="12" item="7"/>
          <tpl fld="4" item="0"/>
        </tpls>
      </m>
      <m>
        <tpls c="8">
          <tpl hier="1" item="6"/>
          <tpl hier="4" item="8"/>
          <tpl fld="3" item="13"/>
          <tpl fld="2" item="2"/>
          <tpl hier="9" item="1"/>
          <tpl hier="11" item="4"/>
          <tpl hier="12" item="7"/>
          <tpl fld="4" item="0"/>
        </tpls>
      </m>
      <m>
        <tpls c="8">
          <tpl hier="1" item="6"/>
          <tpl hier="4" item="8"/>
          <tpl fld="3" item="40"/>
          <tpl fld="2" item="4"/>
          <tpl hier="9" item="1"/>
          <tpl hier="11" item="4"/>
          <tpl hier="12" item="7"/>
          <tpl fld="4" item="0"/>
        </tpls>
      </m>
      <m>
        <tpls c="8">
          <tpl hier="1" item="6"/>
          <tpl hier="4" item="8"/>
          <tpl fld="3" item="27"/>
          <tpl fld="2" item="4"/>
          <tpl hier="9" item="1"/>
          <tpl hier="11" item="4"/>
          <tpl hier="12" item="7"/>
          <tpl fld="4" item="0"/>
        </tpls>
      </m>
      <m>
        <tpls c="8">
          <tpl hier="1" item="6"/>
          <tpl hier="4" item="8"/>
          <tpl fld="3" item="39"/>
          <tpl fld="2" item="6"/>
          <tpl hier="9" item="1"/>
          <tpl hier="11" item="4"/>
          <tpl hier="12" item="7"/>
          <tpl fld="4" item="0"/>
        </tpls>
      </m>
      <m>
        <tpls c="8">
          <tpl hier="1" item="6"/>
          <tpl hier="4" item="8"/>
          <tpl fld="3" item="17"/>
          <tpl fld="2" item="6"/>
          <tpl hier="9" item="1"/>
          <tpl hier="11" item="4"/>
          <tpl hier="12" item="7"/>
          <tpl fld="4" item="0"/>
        </tpls>
      </m>
      <m>
        <tpls c="8">
          <tpl hier="1" item="6"/>
          <tpl hier="4" item="8"/>
          <tpl fld="3" item="48"/>
          <tpl fld="2" item="8"/>
          <tpl hier="9" item="1"/>
          <tpl hier="11" item="4"/>
          <tpl hier="12" item="7"/>
          <tpl fld="4" item="0"/>
        </tpls>
      </m>
      <m>
        <tpls c="8">
          <tpl hier="1" item="6"/>
          <tpl hier="4" item="8"/>
          <tpl fld="3" item="25"/>
          <tpl fld="2" item="8"/>
          <tpl hier="9" item="1"/>
          <tpl hier="11" item="4"/>
          <tpl hier="12" item="7"/>
          <tpl fld="4" item="0"/>
        </tpls>
      </m>
      <m>
        <tpls c="8">
          <tpl hier="1" item="6"/>
          <tpl hier="4" item="8"/>
          <tpl fld="3" item="6"/>
          <tpl fld="2" item="8"/>
          <tpl hier="9" item="1"/>
          <tpl hier="11" item="4"/>
          <tpl hier="12" item="7"/>
          <tpl fld="4" item="0"/>
        </tpls>
      </m>
      <m>
        <tpls c="8">
          <tpl hier="1" item="6"/>
          <tpl hier="4" item="8"/>
          <tpl fld="3" item="34"/>
          <tpl fld="2" item="0"/>
          <tpl hier="9" item="1"/>
          <tpl hier="11" item="4"/>
          <tpl hier="12" item="7"/>
          <tpl fld="4" item="0"/>
        </tpls>
      </m>
      <m>
        <tpls c="8">
          <tpl hier="1" item="6"/>
          <tpl hier="4" item="8"/>
          <tpl fld="3" item="12"/>
          <tpl fld="2" item="0"/>
          <tpl hier="9" item="1"/>
          <tpl hier="11" item="4"/>
          <tpl hier="12" item="7"/>
          <tpl fld="4" item="0"/>
        </tpls>
      </m>
      <m>
        <tpls c="8">
          <tpl hier="1" item="6"/>
          <tpl hier="4" item="8"/>
          <tpl fld="3" item="55"/>
          <tpl fld="2" item="0"/>
          <tpl hier="9" item="1"/>
          <tpl hier="11" item="4"/>
          <tpl hier="12" item="7"/>
          <tpl fld="4" item="0"/>
        </tpls>
      </m>
      <m>
        <tpls c="8">
          <tpl hier="1" item="6"/>
          <tpl hier="4" item="8"/>
          <tpl fld="3" item="18"/>
          <tpl fld="2" item="1"/>
          <tpl hier="9" item="1"/>
          <tpl hier="11" item="4"/>
          <tpl hier="12" item="7"/>
          <tpl fld="4" item="0"/>
        </tpls>
      </m>
      <m>
        <tpls c="8">
          <tpl hier="1" item="6"/>
          <tpl hier="4" item="8"/>
          <tpl fld="3" item="3"/>
          <tpl fld="2" item="1"/>
          <tpl hier="9" item="1"/>
          <tpl hier="11" item="4"/>
          <tpl hier="12" item="7"/>
          <tpl fld="4" item="0"/>
        </tpls>
      </m>
      <m>
        <tpls c="8">
          <tpl hier="1" item="6"/>
          <tpl hier="4" item="8"/>
          <tpl fld="3" item="49"/>
          <tpl fld="2" item="1"/>
          <tpl hier="9" item="1"/>
          <tpl hier="11" item="4"/>
          <tpl hier="12" item="7"/>
          <tpl fld="4" item="0"/>
        </tpls>
      </m>
      <m>
        <tpls c="8">
          <tpl hier="1" item="6"/>
          <tpl hier="4" item="8"/>
          <tpl fld="3" item="8"/>
          <tpl fld="2" item="3"/>
          <tpl hier="9" item="1"/>
          <tpl hier="11" item="4"/>
          <tpl hier="12" item="7"/>
          <tpl fld="4" item="0"/>
        </tpls>
      </m>
      <m>
        <tpls c="8">
          <tpl hier="1" item="6"/>
          <tpl hier="4" item="8"/>
          <tpl fld="3" item="51"/>
          <tpl fld="2" item="3"/>
          <tpl hier="9" item="1"/>
          <tpl hier="11" item="4"/>
          <tpl hier="12" item="7"/>
          <tpl fld="4" item="0"/>
        </tpls>
      </m>
      <m>
        <tpls c="8">
          <tpl hier="1" item="6"/>
          <tpl hier="4" item="8"/>
          <tpl fld="3" item="19"/>
          <tpl fld="2" item="3"/>
          <tpl hier="9" item="1"/>
          <tpl hier="11" item="4"/>
          <tpl hier="12" item="7"/>
          <tpl fld="4" item="0"/>
        </tpls>
      </m>
      <m>
        <tpls c="8">
          <tpl hier="1" item="6"/>
          <tpl hier="4" item="8"/>
          <tpl fld="3" item="56"/>
          <tpl fld="2" item="5"/>
          <tpl hier="9" item="1"/>
          <tpl hier="11" item="4"/>
          <tpl hier="12" item="7"/>
          <tpl fld="4" item="0"/>
        </tpls>
      </m>
      <m>
        <tpls c="8">
          <tpl hier="1" item="6"/>
          <tpl hier="4" item="8"/>
          <tpl fld="3" item="42"/>
          <tpl fld="2" item="5"/>
          <tpl hier="9" item="1"/>
          <tpl hier="11" item="4"/>
          <tpl hier="12" item="7"/>
          <tpl fld="4" item="0"/>
        </tpls>
      </m>
      <m>
        <tpls c="8">
          <tpl hier="1" item="6"/>
          <tpl hier="4" item="8"/>
          <tpl fld="3" item="23"/>
          <tpl fld="2" item="5"/>
          <tpl hier="9" item="1"/>
          <tpl hier="11" item="4"/>
          <tpl hier="12" item="7"/>
          <tpl fld="4" item="0"/>
        </tpls>
      </m>
      <m>
        <tpls c="8">
          <tpl hier="1" item="6"/>
          <tpl hier="4" item="8"/>
          <tpl fld="3" item="40"/>
          <tpl fld="2" item="7"/>
          <tpl hier="9" item="1"/>
          <tpl hier="11" item="4"/>
          <tpl hier="12" item="7"/>
          <tpl fld="4" item="0"/>
        </tpls>
      </m>
      <m>
        <tpls c="8">
          <tpl hier="1" item="6"/>
          <tpl hier="4" item="8"/>
          <tpl fld="3" item="30"/>
          <tpl fld="2" item="7"/>
          <tpl hier="9" item="1"/>
          <tpl hier="11" item="4"/>
          <tpl hier="12" item="7"/>
          <tpl fld="4" item="0"/>
        </tpls>
      </m>
      <m>
        <tpls c="8">
          <tpl hier="1" item="6"/>
          <tpl hier="4" item="8"/>
          <tpl fld="3" item="9"/>
          <tpl fld="2" item="7"/>
          <tpl hier="9" item="1"/>
          <tpl hier="11" item="4"/>
          <tpl hier="12" item="7"/>
          <tpl fld="4" item="0"/>
        </tpls>
      </m>
      <m>
        <tpls c="8">
          <tpl hier="1" item="6"/>
          <tpl hier="4" item="8"/>
          <tpl fld="3" item="39"/>
          <tpl fld="1" item="0"/>
          <tpl hier="9" item="1"/>
          <tpl hier="11" item="4"/>
          <tpl hier="12" item="7"/>
          <tpl fld="4" item="0"/>
        </tpls>
      </m>
      <m>
        <tpls c="8">
          <tpl hier="1" item="6"/>
          <tpl hier="4" item="8"/>
          <tpl fld="3" item="14"/>
          <tpl fld="1" item="0"/>
          <tpl hier="9" item="1"/>
          <tpl hier="11" item="4"/>
          <tpl hier="12" item="7"/>
          <tpl fld="4" item="0"/>
        </tpls>
      </m>
      <m>
        <tpls c="8">
          <tpl hier="1" item="6"/>
          <tpl hier="4" item="8"/>
          <tpl fld="3" item="42"/>
          <tpl fld="2" item="2"/>
          <tpl hier="9" item="1"/>
          <tpl hier="11" item="4"/>
          <tpl hier="12" item="7"/>
          <tpl fld="4" item="0"/>
        </tpls>
      </m>
      <m>
        <tpls c="8">
          <tpl hier="1" item="6"/>
          <tpl hier="4" item="8"/>
          <tpl fld="3" item="9"/>
          <tpl fld="2" item="2"/>
          <tpl hier="9" item="1"/>
          <tpl hier="11" item="4"/>
          <tpl hier="12" item="7"/>
          <tpl fld="4" item="0"/>
        </tpls>
      </m>
      <m>
        <tpls c="8">
          <tpl hier="1" item="6"/>
          <tpl hier="4" item="8"/>
          <tpl fld="3" item="46"/>
          <tpl fld="2" item="4"/>
          <tpl hier="9" item="1"/>
          <tpl hier="11" item="4"/>
          <tpl hier="12" item="7"/>
          <tpl fld="4" item="0"/>
        </tpls>
      </m>
      <m>
        <tpls c="8">
          <tpl hier="1" item="6"/>
          <tpl hier="4" item="8"/>
          <tpl fld="3" item="30"/>
          <tpl fld="2" item="4"/>
          <tpl hier="9" item="1"/>
          <tpl hier="11" item="4"/>
          <tpl hier="12" item="7"/>
          <tpl fld="4" item="0"/>
        </tpls>
      </m>
      <m>
        <tpls c="8">
          <tpl hier="1" item="6"/>
          <tpl hier="4" item="8"/>
          <tpl fld="3" item="36"/>
          <tpl fld="2" item="6"/>
          <tpl hier="9" item="1"/>
          <tpl hier="11" item="4"/>
          <tpl hier="12" item="7"/>
          <tpl fld="4" item="0"/>
        </tpls>
      </m>
      <m>
        <tpls c="8">
          <tpl hier="1" item="6"/>
          <tpl hier="4" item="8"/>
          <tpl fld="3" item="14"/>
          <tpl fld="2" item="6"/>
          <tpl hier="9" item="1"/>
          <tpl hier="11" item="4"/>
          <tpl hier="12" item="7"/>
          <tpl fld="4" item="0"/>
        </tpls>
      </m>
      <m>
        <tpls c="8">
          <tpl hier="1" item="6"/>
          <tpl hier="4" item="8"/>
          <tpl fld="3" item="44"/>
          <tpl fld="2" item="8"/>
          <tpl hier="9" item="1"/>
          <tpl hier="11" item="4"/>
          <tpl hier="12" item="7"/>
          <tpl fld="4" item="0"/>
        </tpls>
      </m>
      <m>
        <tpls c="8">
          <tpl hier="1" item="6"/>
          <tpl hier="4" item="8"/>
          <tpl fld="3" item="22"/>
          <tpl fld="2" item="8"/>
          <tpl hier="9" item="1"/>
          <tpl hier="11" item="4"/>
          <tpl hier="12" item="7"/>
          <tpl fld="4" item="0"/>
        </tpls>
      </m>
      <m>
        <tpls c="8">
          <tpl hier="1" item="6"/>
          <tpl hier="4" item="8"/>
          <tpl fld="3" item="2"/>
          <tpl fld="2" item="8"/>
          <tpl hier="9" item="1"/>
          <tpl hier="11" item="4"/>
          <tpl hier="12" item="7"/>
          <tpl fld="4" item="0"/>
        </tpls>
      </m>
      <m>
        <tpls c="8">
          <tpl hier="1" item="6"/>
          <tpl hier="4" item="8"/>
          <tpl fld="3" item="32"/>
          <tpl fld="2" item="0"/>
          <tpl hier="9" item="1"/>
          <tpl hier="11" item="4"/>
          <tpl hier="12" item="7"/>
          <tpl fld="4" item="0"/>
        </tpls>
      </m>
      <m>
        <tpls c="8">
          <tpl hier="1" item="6"/>
          <tpl hier="4" item="8"/>
          <tpl fld="3" item="7"/>
          <tpl fld="2" item="0"/>
          <tpl hier="9" item="1"/>
          <tpl hier="11" item="4"/>
          <tpl hier="12" item="7"/>
          <tpl fld="4" item="0"/>
        </tpls>
      </m>
      <m>
        <tpls c="8">
          <tpl hier="1" item="6"/>
          <tpl hier="4" item="8"/>
          <tpl fld="3" item="52"/>
          <tpl fld="2" item="0"/>
          <tpl hier="9" item="1"/>
          <tpl hier="11" item="4"/>
          <tpl hier="12" item="7"/>
          <tpl fld="4" item="0"/>
        </tpls>
      </m>
      <m>
        <tpls c="8">
          <tpl hier="1" item="6"/>
          <tpl hier="4" item="8"/>
          <tpl fld="3" item="16"/>
          <tpl fld="2" item="1"/>
          <tpl hier="9" item="1"/>
          <tpl hier="11" item="4"/>
          <tpl hier="12" item="7"/>
          <tpl fld="4" item="0"/>
        </tpls>
      </m>
      <m>
        <tpls c="8">
          <tpl hier="1" item="6"/>
          <tpl hier="4" item="8"/>
          <tpl fld="3" item="0"/>
          <tpl fld="2" item="1"/>
          <tpl hier="9" item="1"/>
          <tpl hier="11" item="4"/>
          <tpl hier="12" item="7"/>
          <tpl fld="4" item="0"/>
        </tpls>
      </m>
      <m>
        <tpls c="8">
          <tpl hier="1" item="6"/>
          <tpl hier="4" item="8"/>
          <tpl fld="3" item="47"/>
          <tpl fld="2" item="1"/>
          <tpl hier="9" item="1"/>
          <tpl hier="11" item="4"/>
          <tpl hier="12" item="7"/>
          <tpl fld="4" item="0"/>
        </tpls>
      </m>
      <m>
        <tpls c="8">
          <tpl hier="1" item="6"/>
          <tpl hier="4" item="8"/>
          <tpl fld="3" item="4"/>
          <tpl fld="2" item="3"/>
          <tpl hier="9" item="1"/>
          <tpl hier="11" item="4"/>
          <tpl hier="12" item="7"/>
          <tpl fld="4" item="0"/>
        </tpls>
      </m>
      <m>
        <tpls c="8">
          <tpl hier="1" item="6"/>
          <tpl hier="4" item="8"/>
          <tpl fld="3" item="50"/>
          <tpl fld="2" item="3"/>
          <tpl hier="9" item="1"/>
          <tpl hier="11" item="4"/>
          <tpl hier="12" item="7"/>
          <tpl fld="4" item="0"/>
        </tpls>
      </m>
      <m>
        <tpls c="8">
          <tpl hier="1" item="6"/>
          <tpl hier="4" item="8"/>
          <tpl fld="3" item="33"/>
          <tpl fld="2" item="3"/>
          <tpl hier="9" item="1"/>
          <tpl hier="11" item="4"/>
          <tpl hier="12" item="7"/>
          <tpl fld="4" item="0"/>
        </tpls>
      </m>
      <m>
        <tpls c="8">
          <tpl hier="1" item="6"/>
          <tpl hier="4" item="8"/>
          <tpl fld="3" item="54"/>
          <tpl fld="2" item="5"/>
          <tpl hier="9" item="1"/>
          <tpl hier="11" item="4"/>
          <tpl hier="12" item="7"/>
          <tpl fld="4" item="0"/>
        </tpls>
      </m>
      <m>
        <tpls c="8">
          <tpl hier="1" item="6"/>
          <tpl hier="4" item="8"/>
          <tpl fld="3" item="28"/>
          <tpl fld="2" item="5"/>
          <tpl hier="9" item="1"/>
          <tpl hier="11" item="4"/>
          <tpl hier="12" item="7"/>
          <tpl fld="4" item="0"/>
        </tpls>
      </m>
      <m>
        <tpls c="8">
          <tpl hier="1" item="6"/>
          <tpl hier="4" item="8"/>
          <tpl fld="3" item="21"/>
          <tpl fld="2" item="5"/>
          <tpl hier="9" item="1"/>
          <tpl hier="11" item="4"/>
          <tpl hier="12" item="7"/>
          <tpl fld="4" item="0"/>
        </tpls>
      </m>
      <m>
        <tpls c="8">
          <tpl hier="1" item="6"/>
          <tpl hier="4" item="8"/>
          <tpl fld="3" item="46"/>
          <tpl fld="2" item="7"/>
          <tpl hier="9" item="1"/>
          <tpl hier="11" item="4"/>
          <tpl hier="12" item="7"/>
          <tpl fld="4" item="0"/>
        </tpls>
      </m>
      <m>
        <tpls c="8">
          <tpl hier="1" item="6"/>
          <tpl hier="4" item="8"/>
          <tpl fld="3" item="24"/>
          <tpl fld="2" item="7"/>
          <tpl hier="9" item="1"/>
          <tpl hier="11" item="4"/>
          <tpl hier="12" item="7"/>
          <tpl fld="4" item="0"/>
        </tpls>
      </m>
      <m>
        <tpls c="8">
          <tpl hier="1" item="6"/>
          <tpl hier="4" item="8"/>
          <tpl fld="3" item="5"/>
          <tpl fld="2" item="7"/>
          <tpl hier="9" item="1"/>
          <tpl hier="11" item="4"/>
          <tpl hier="12" item="7"/>
          <tpl fld="4" item="0"/>
        </tpls>
      </m>
      <m>
        <tpls c="8">
          <tpl hier="1" item="6"/>
          <tpl hier="4" item="8"/>
          <tpl fld="3" item="36"/>
          <tpl fld="1" item="0"/>
          <tpl hier="9" item="1"/>
          <tpl hier="11" item="4"/>
          <tpl hier="12" item="7"/>
          <tpl fld="4" item="0"/>
        </tpls>
      </m>
      <m>
        <tpls c="8">
          <tpl hier="1" item="6"/>
          <tpl hier="4" item="8"/>
          <tpl fld="3" item="11"/>
          <tpl fld="1" item="0"/>
          <tpl hier="9" item="1"/>
          <tpl hier="11" item="4"/>
          <tpl hier="12" item="7"/>
          <tpl fld="4" item="0"/>
        </tpls>
      </m>
      <m>
        <tpls c="8">
          <tpl hier="1" item="6"/>
          <tpl hier="4" item="8"/>
          <tpl fld="3" item="26"/>
          <tpl fld="2" item="11"/>
          <tpl hier="9" item="1"/>
          <tpl hier="11" item="4"/>
          <tpl hier="12" item="7"/>
          <tpl fld="4" item="0"/>
        </tpls>
      </m>
      <m>
        <tpls c="8">
          <tpl hier="1" item="6"/>
          <tpl hier="4" item="8"/>
          <tpl fld="3" item="7"/>
          <tpl fld="2" item="11"/>
          <tpl hier="9" item="1"/>
          <tpl hier="11" item="4"/>
          <tpl hier="12" item="7"/>
          <tpl fld="4" item="0"/>
        </tpls>
      </m>
      <m>
        <tpls c="8">
          <tpl hier="1" item="6"/>
          <tpl hier="4" item="8"/>
          <tpl fld="3" item="47"/>
          <tpl fld="2" item="11"/>
          <tpl hier="9" item="1"/>
          <tpl hier="11" item="4"/>
          <tpl hier="12" item="7"/>
          <tpl fld="4" item="0"/>
        </tpls>
      </m>
      <m>
        <tpls c="8">
          <tpl hier="1" item="6"/>
          <tpl hier="4" item="8"/>
          <tpl fld="3" item="10"/>
          <tpl fld="2" item="15"/>
          <tpl hier="9" item="1"/>
          <tpl hier="11" item="4"/>
          <tpl hier="12" item="7"/>
          <tpl fld="4" item="0"/>
        </tpls>
      </m>
      <m>
        <tpls c="8">
          <tpl hier="1" item="6"/>
          <tpl hier="4" item="8"/>
          <tpl fld="3" item="0"/>
          <tpl fld="2" item="15"/>
          <tpl hier="9" item="1"/>
          <tpl hier="11" item="4"/>
          <tpl hier="12" item="7"/>
          <tpl fld="4" item="0"/>
        </tpls>
      </m>
      <m>
        <tpls c="8">
          <tpl hier="1" item="6"/>
          <tpl hier="4" item="8"/>
          <tpl fld="3" item="33"/>
          <tpl fld="2" item="15"/>
          <tpl hier="9" item="1"/>
          <tpl hier="11" item="4"/>
          <tpl hier="12" item="7"/>
          <tpl fld="4" item="0"/>
        </tpls>
      </m>
      <m>
        <tpls c="8">
          <tpl hier="1" item="6"/>
          <tpl hier="4" item="8"/>
          <tpl fld="3" item="57"/>
          <tpl fld="2" item="19"/>
          <tpl hier="9" item="1"/>
          <tpl hier="11" item="4"/>
          <tpl hier="12" item="7"/>
          <tpl fld="4" item="0"/>
        </tpls>
      </m>
      <m>
        <tpls c="8">
          <tpl hier="1" item="6"/>
          <tpl hier="4" item="8"/>
          <tpl fld="3" item="50"/>
          <tpl fld="2" item="19"/>
          <tpl hier="9" item="1"/>
          <tpl hier="11" item="4"/>
          <tpl hier="12" item="7"/>
          <tpl fld="4" item="0"/>
        </tpls>
      </m>
      <m>
        <tpls c="8">
          <tpl hier="1" item="6"/>
          <tpl hier="4" item="8"/>
          <tpl fld="3" item="21"/>
          <tpl fld="2" item="19"/>
          <tpl hier="9" item="1"/>
          <tpl hier="11" item="4"/>
          <tpl hier="12" item="7"/>
          <tpl fld="4" item="0"/>
        </tpls>
      </m>
      <m>
        <tpls c="8">
          <tpl hier="1" item="6"/>
          <tpl hier="4" item="8"/>
          <tpl fld="3" item="20"/>
          <tpl fld="2" item="2"/>
          <tpl hier="9" item="1"/>
          <tpl hier="11" item="4"/>
          <tpl hier="12" item="7"/>
          <tpl fld="4" item="0"/>
        </tpls>
      </m>
      <m>
        <tpls c="8">
          <tpl hier="1" item="6"/>
          <tpl hier="4" item="8"/>
          <tpl fld="3" item="28"/>
          <tpl fld="2" item="2"/>
          <tpl hier="9" item="1"/>
          <tpl hier="11" item="4"/>
          <tpl hier="12" item="7"/>
          <tpl fld="4" item="0"/>
        </tpls>
      </m>
      <m>
        <tpls c="8">
          <tpl hier="1" item="6"/>
          <tpl hier="4" item="8"/>
          <tpl fld="3" item="5"/>
          <tpl fld="2" item="2"/>
          <tpl hier="9" item="1"/>
          <tpl hier="11" item="4"/>
          <tpl hier="12" item="7"/>
          <tpl fld="4" item="0"/>
        </tpls>
      </m>
      <m>
        <tpls c="8">
          <tpl hier="1" item="6"/>
          <tpl hier="4" item="8"/>
          <tpl fld="3" item="43"/>
          <tpl fld="2" item="4"/>
          <tpl hier="9" item="1"/>
          <tpl hier="11" item="4"/>
          <tpl hier="12" item="7"/>
          <tpl fld="4" item="0"/>
        </tpls>
      </m>
      <m>
        <tpls c="8">
          <tpl hier="1" item="6"/>
          <tpl hier="4" item="8"/>
          <tpl fld="3" item="24"/>
          <tpl fld="2" item="4"/>
          <tpl hier="9" item="1"/>
          <tpl hier="11" item="4"/>
          <tpl hier="12" item="7"/>
          <tpl fld="4" item="0"/>
        </tpls>
      </m>
      <m>
        <tpls c="8">
          <tpl hier="1" item="6"/>
          <tpl hier="4" item="8"/>
          <tpl fld="3" item="35"/>
          <tpl fld="2" item="6"/>
          <tpl hier="9" item="1"/>
          <tpl hier="11" item="4"/>
          <tpl hier="12" item="7"/>
          <tpl fld="4" item="0"/>
        </tpls>
      </m>
      <m>
        <tpls c="8">
          <tpl hier="1" item="6"/>
          <tpl hier="4" item="8"/>
          <tpl fld="3" item="31"/>
          <tpl fld="2" item="6"/>
          <tpl hier="9" item="1"/>
          <tpl hier="11" item="4"/>
          <tpl hier="12" item="7"/>
          <tpl fld="4" item="0"/>
        </tpls>
      </m>
      <m>
        <tpls c="8">
          <tpl hier="1" item="6"/>
          <tpl hier="4" item="8"/>
          <tpl fld="3" item="11"/>
          <tpl fld="2" item="6"/>
          <tpl hier="9" item="1"/>
          <tpl hier="11" item="4"/>
          <tpl hier="12" item="7"/>
          <tpl fld="4" item="0"/>
        </tpls>
      </m>
      <m>
        <tpls c="8">
          <tpl hier="1" item="6"/>
          <tpl hier="4" item="8"/>
          <tpl fld="3" item="37"/>
          <tpl fld="2" item="8"/>
          <tpl hier="9" item="1"/>
          <tpl hier="11" item="4"/>
          <tpl hier="12" item="7"/>
          <tpl fld="4" item="0"/>
        </tpls>
      </m>
      <m>
        <tpls c="8">
          <tpl hier="1" item="6"/>
          <tpl hier="4" item="8"/>
          <tpl fld="3" item="15"/>
          <tpl fld="2" item="8"/>
          <tpl hier="9" item="1"/>
          <tpl hier="11" item="4"/>
          <tpl hier="12" item="7"/>
          <tpl fld="4" item="0"/>
        </tpls>
      </m>
      <m>
        <tpls c="8">
          <tpl hier="1" item="6"/>
          <tpl hier="4" item="8"/>
          <tpl fld="3" item="1"/>
          <tpl fld="2" item="8"/>
          <tpl hier="9" item="1"/>
          <tpl hier="11" item="4"/>
          <tpl hier="12" item="7"/>
          <tpl fld="4" item="0"/>
        </tpls>
      </m>
      <m>
        <tpls c="8">
          <tpl hier="1" item="6"/>
          <tpl hier="4" item="8"/>
          <tpl fld="3" item="26"/>
          <tpl fld="2" item="0"/>
          <tpl hier="9" item="1"/>
          <tpl hier="11" item="4"/>
          <tpl hier="12" item="7"/>
          <tpl fld="4" item="0"/>
        </tpls>
      </m>
      <m>
        <tpls c="8">
          <tpl hier="1" item="6"/>
          <tpl hier="4" item="8"/>
          <tpl fld="3" item="58"/>
          <tpl fld="2" item="0"/>
          <tpl hier="9" item="1"/>
          <tpl hier="11" item="4"/>
          <tpl hier="12" item="7"/>
          <tpl fld="4" item="0"/>
        </tpls>
      </m>
      <m>
        <tpls c="8">
          <tpl hier="1" item="6"/>
          <tpl hier="4" item="8"/>
          <tpl fld="3" item="38"/>
          <tpl fld="2" item="0"/>
          <tpl hier="9" item="1"/>
          <tpl hier="11" item="4"/>
          <tpl hier="12" item="7"/>
          <tpl fld="4" item="0"/>
        </tpls>
      </m>
      <m>
        <tpls c="8">
          <tpl hier="1" item="6"/>
          <tpl hier="4" item="8"/>
          <tpl fld="3" item="10"/>
          <tpl fld="2" item="1"/>
          <tpl hier="9" item="1"/>
          <tpl hier="11" item="4"/>
          <tpl hier="12" item="7"/>
          <tpl fld="4" item="0"/>
        </tpls>
      </m>
      <m>
        <tpls c="8">
          <tpl hier="1" item="6"/>
          <tpl hier="4" item="8"/>
          <tpl fld="3" item="53"/>
          <tpl fld="2" item="1"/>
          <tpl hier="9" item="1"/>
          <tpl hier="11" item="4"/>
          <tpl hier="12" item="7"/>
          <tpl fld="4" item="0"/>
        </tpls>
      </m>
      <m>
        <tpls c="8">
          <tpl hier="1" item="6"/>
          <tpl hier="4" item="8"/>
          <tpl fld="3" item="41"/>
          <tpl fld="2" item="1"/>
          <tpl hier="9" item="1"/>
          <tpl hier="11" item="4"/>
          <tpl hier="12" item="7"/>
          <tpl fld="4" item="0"/>
        </tpls>
      </m>
      <m>
        <tpls c="8">
          <tpl hier="1" item="6"/>
          <tpl hier="4" item="8"/>
          <tpl fld="3" item="57"/>
          <tpl fld="2" item="3"/>
          <tpl hier="9" item="1"/>
          <tpl hier="11" item="4"/>
          <tpl hier="12" item="7"/>
          <tpl fld="4" item="0"/>
        </tpls>
      </m>
      <m>
        <tpls c="8">
          <tpl hier="1" item="6"/>
          <tpl hier="4" item="8"/>
          <tpl fld="3" item="45"/>
          <tpl fld="2" item="3"/>
          <tpl hier="9" item="1"/>
          <tpl hier="11" item="4"/>
          <tpl hier="12" item="7"/>
          <tpl fld="4" item="0"/>
        </tpls>
      </m>
      <m>
        <tpls c="8">
          <tpl hier="1" item="6"/>
          <tpl hier="4" item="8"/>
          <tpl fld="3" item="29"/>
          <tpl fld="2" item="3"/>
          <tpl hier="9" item="1"/>
          <tpl hier="11" item="4"/>
          <tpl hier="12" item="7"/>
          <tpl fld="4" item="0"/>
        </tpls>
      </m>
      <m>
        <tpls c="8">
          <tpl hier="1" item="6"/>
          <tpl hier="4" item="8"/>
          <tpl fld="3" item="20"/>
          <tpl fld="2" item="5"/>
          <tpl hier="9" item="1"/>
          <tpl hier="11" item="4"/>
          <tpl hier="12" item="7"/>
          <tpl fld="4" item="0"/>
        </tpls>
      </m>
      <m>
        <tpls c="8">
          <tpl hier="1" item="6"/>
          <tpl hier="4" item="8"/>
          <tpl fld="3" item="27"/>
          <tpl fld="2" item="5"/>
          <tpl hier="9" item="1"/>
          <tpl hier="11" item="4"/>
          <tpl hier="12" item="7"/>
          <tpl fld="4" item="0"/>
        </tpls>
      </m>
      <m>
        <tpls c="8">
          <tpl hier="1" item="6"/>
          <tpl hier="4" item="8"/>
          <tpl fld="3" item="13"/>
          <tpl fld="2" item="5"/>
          <tpl hier="9" item="1"/>
          <tpl hier="11" item="4"/>
          <tpl hier="12" item="7"/>
          <tpl fld="4" item="0"/>
        </tpls>
      </m>
      <m>
        <tpls c="8">
          <tpl hier="1" item="6"/>
          <tpl hier="4" item="8"/>
          <tpl fld="3" item="43"/>
          <tpl fld="2" item="7"/>
          <tpl hier="9" item="1"/>
          <tpl hier="11" item="4"/>
          <tpl hier="12" item="7"/>
          <tpl fld="4" item="0"/>
        </tpls>
      </m>
      <m>
        <tpls c="8">
          <tpl hier="1" item="6"/>
          <tpl hier="4" item="8"/>
          <tpl fld="3" item="17"/>
          <tpl fld="2" item="7"/>
          <tpl hier="9" item="1"/>
          <tpl hier="11" item="4"/>
          <tpl hier="12" item="7"/>
          <tpl fld="4" item="0"/>
        </tpls>
      </m>
      <m>
        <tpls c="8">
          <tpl hier="1" item="6"/>
          <tpl hier="4" item="8"/>
          <tpl fld="3" item="31"/>
          <tpl fld="1" item="0"/>
          <tpl hier="9" item="1"/>
          <tpl hier="11" item="4"/>
          <tpl hier="12" item="7"/>
          <tpl fld="4" item="0"/>
        </tpls>
      </m>
      <m>
        <tpls c="8">
          <tpl hier="1" item="6"/>
          <tpl hier="4" item="8"/>
          <tpl fld="3" item="6"/>
          <tpl fld="1" item="0"/>
          <tpl hier="9" item="1"/>
          <tpl hier="11" item="4"/>
          <tpl hier="12" item="7"/>
          <tpl fld="4" item="0"/>
        </tpls>
      </m>
      <m>
        <tpls c="8">
          <tpl hier="1" item="6"/>
          <tpl hier="4" item="8"/>
          <tpl fld="3" item="12"/>
          <tpl fld="2" item="12"/>
          <tpl hier="9" item="1"/>
          <tpl hier="11" item="4"/>
          <tpl hier="12" item="7"/>
          <tpl fld="4" item="0"/>
        </tpls>
      </m>
      <m>
        <tpls c="8">
          <tpl hier="1" item="6"/>
          <tpl hier="4" item="8"/>
          <tpl fld="3" item="11"/>
          <tpl fld="2" item="12"/>
          <tpl hier="9" item="1"/>
          <tpl hier="11" item="4"/>
          <tpl hier="12" item="7"/>
          <tpl fld="4" item="0"/>
        </tpls>
      </m>
      <m>
        <tpls c="8">
          <tpl hier="1" item="6"/>
          <tpl hier="4" item="8"/>
          <tpl fld="3" item="9"/>
          <tpl fld="2" item="12"/>
          <tpl hier="9" item="1"/>
          <tpl hier="11" item="4"/>
          <tpl hier="12" item="7"/>
          <tpl fld="4" item="0"/>
        </tpls>
      </m>
      <m>
        <tpls c="8">
          <tpl hier="1" item="6"/>
          <tpl hier="4" item="8"/>
          <tpl fld="3" item="57"/>
          <tpl fld="2" item="18"/>
          <tpl hier="9" item="1"/>
          <tpl hier="11" item="4"/>
          <tpl hier="12" item="7"/>
          <tpl fld="4" item="0"/>
        </tpls>
      </m>
      <m>
        <tpls c="8">
          <tpl hier="1" item="6"/>
          <tpl hier="4" item="8"/>
          <tpl fld="3" item="3"/>
          <tpl fld="2" item="18"/>
          <tpl hier="9" item="1"/>
          <tpl hier="11" item="4"/>
          <tpl hier="12" item="7"/>
          <tpl fld="4" item="0"/>
        </tpls>
      </m>
      <m>
        <tpls c="8">
          <tpl hier="1" item="6"/>
          <tpl hier="4" item="8"/>
          <tpl fld="3" item="1"/>
          <tpl fld="2" item="18"/>
          <tpl hier="9" item="1"/>
          <tpl hier="11" item="4"/>
          <tpl hier="12" item="7"/>
          <tpl fld="4" item="0"/>
        </tpls>
      </m>
      <m>
        <tpls c="8">
          <tpl hier="1" item="6"/>
          <tpl hier="4" item="8"/>
          <tpl fld="3" item="20"/>
          <tpl fld="2" item="20"/>
          <tpl hier="9" item="1"/>
          <tpl hier="11" item="4"/>
          <tpl hier="12" item="7"/>
          <tpl fld="4" item="0"/>
        </tpls>
      </m>
      <m>
        <tpls c="8">
          <tpl hier="1" item="6"/>
          <tpl hier="4" item="8"/>
          <tpl fld="3" item="51"/>
          <tpl fld="2" item="20"/>
          <tpl hier="9" item="1"/>
          <tpl hier="11" item="4"/>
          <tpl hier="12" item="7"/>
          <tpl fld="4" item="0"/>
        </tpls>
      </m>
      <m>
        <tpls c="8">
          <tpl hier="1" item="6"/>
          <tpl hier="4" item="8"/>
          <tpl fld="3" item="38"/>
          <tpl fld="2" item="20"/>
          <tpl hier="9" item="1"/>
          <tpl hier="11" item="4"/>
          <tpl hier="12" item="7"/>
          <tpl fld="4" item="0"/>
        </tpls>
      </m>
      <m>
        <tpls c="8">
          <tpl hier="1" item="6"/>
          <tpl hier="4" item="8"/>
          <tpl fld="3" item="44"/>
          <tpl fld="2" item="32"/>
          <tpl hier="9" item="1"/>
          <tpl hier="11" item="4"/>
          <tpl hier="12" item="7"/>
          <tpl fld="4" item="0"/>
        </tpls>
      </m>
      <m>
        <tpls c="8">
          <tpl hier="1" item="6"/>
          <tpl hier="4" item="8"/>
          <tpl fld="3" item="31"/>
          <tpl fld="2" item="32"/>
          <tpl hier="9" item="1"/>
          <tpl hier="11" item="4"/>
          <tpl hier="12" item="7"/>
          <tpl fld="4" item="0"/>
        </tpls>
      </m>
      <m>
        <tpls c="8">
          <tpl hier="1" item="6"/>
          <tpl hier="4" item="8"/>
          <tpl fld="3" item="55"/>
          <tpl fld="2" item="32"/>
          <tpl hier="9" item="1"/>
          <tpl hier="11" item="4"/>
          <tpl hier="12" item="7"/>
          <tpl fld="4" item="0"/>
        </tpls>
      </m>
      <m>
        <tpls c="8">
          <tpl hier="1" item="6"/>
          <tpl hier="4" item="8"/>
          <tpl fld="3" item="34"/>
          <tpl fld="2" item="9"/>
          <tpl hier="9" item="1"/>
          <tpl hier="11" item="4"/>
          <tpl hier="12" item="7"/>
          <tpl fld="4" item="0"/>
        </tpls>
      </m>
      <m>
        <tpls c="8">
          <tpl hier="1" item="6"/>
          <tpl hier="4" item="8"/>
          <tpl fld="3" item="15"/>
          <tpl fld="2" item="9"/>
          <tpl hier="9" item="1"/>
          <tpl hier="11" item="4"/>
          <tpl hier="12" item="7"/>
          <tpl fld="4" item="0"/>
        </tpls>
      </m>
      <m>
        <tpls c="8">
          <tpl hier="1" item="6"/>
          <tpl hier="4" item="8"/>
          <tpl fld="3" item="49"/>
          <tpl fld="2" item="9"/>
          <tpl hier="9" item="1"/>
          <tpl hier="11" item="4"/>
          <tpl hier="12" item="7"/>
          <tpl fld="4" item="0"/>
        </tpls>
      </m>
      <m>
        <tpls c="8">
          <tpl hier="1" item="6"/>
          <tpl hier="4" item="8"/>
          <tpl fld="3" item="18"/>
          <tpl fld="2" item="11"/>
          <tpl hier="9" item="1"/>
          <tpl hier="11" item="4"/>
          <tpl hier="12" item="7"/>
          <tpl fld="4" item="0"/>
        </tpls>
      </m>
      <m>
        <tpls c="8">
          <tpl hier="1" item="6"/>
          <tpl hier="4" item="8"/>
          <tpl fld="3" item="58"/>
          <tpl fld="2" item="11"/>
          <tpl hier="9" item="1"/>
          <tpl hier="11" item="4"/>
          <tpl hier="12" item="7"/>
          <tpl fld="4" item="0"/>
        </tpls>
      </m>
      <m>
        <tpls c="8">
          <tpl hier="1" item="6"/>
          <tpl hier="4" item="8"/>
          <tpl fld="3" item="19"/>
          <tpl fld="2" item="11"/>
          <tpl hier="9" item="1"/>
          <tpl hier="11" item="4"/>
          <tpl hier="12" item="7"/>
          <tpl fld="4" item="0"/>
        </tpls>
      </m>
      <m>
        <tpls c="8">
          <tpl hier="1" item="6"/>
          <tpl hier="4" item="8"/>
          <tpl fld="3" item="8"/>
          <tpl fld="2" item="15"/>
          <tpl hier="9" item="1"/>
          <tpl hier="11" item="4"/>
          <tpl hier="12" item="7"/>
          <tpl fld="4" item="0"/>
        </tpls>
      </m>
      <m>
        <tpls c="8">
          <tpl hier="1" item="6"/>
          <tpl hier="4" item="8"/>
          <tpl fld="3" item="53"/>
          <tpl fld="2" item="15"/>
          <tpl hier="9" item="1"/>
          <tpl hier="11" item="4"/>
          <tpl hier="12" item="7"/>
          <tpl fld="4" item="0"/>
        </tpls>
      </m>
      <m>
        <tpls c="8">
          <tpl hier="1" item="6"/>
          <tpl hier="4" item="8"/>
          <tpl fld="3" item="23"/>
          <tpl fld="2" item="15"/>
          <tpl hier="9" item="1"/>
          <tpl hier="11" item="4"/>
          <tpl hier="12" item="7"/>
          <tpl fld="4" item="0"/>
        </tpls>
      </m>
      <m>
        <tpls c="8">
          <tpl hier="1" item="6"/>
          <tpl hier="4" item="8"/>
          <tpl fld="3" item="56"/>
          <tpl fld="2" item="19"/>
          <tpl hier="9" item="1"/>
          <tpl hier="11" item="4"/>
          <tpl hier="12" item="7"/>
          <tpl fld="4" item="0"/>
        </tpls>
      </m>
      <m>
        <tpls c="8">
          <tpl hier="1" item="6"/>
          <tpl hier="4" item="8"/>
          <tpl fld="3" item="45"/>
          <tpl fld="2" item="19"/>
          <tpl hier="9" item="1"/>
          <tpl hier="11" item="4"/>
          <tpl hier="12" item="7"/>
          <tpl fld="4" item="0"/>
        </tpls>
      </m>
      <m>
        <tpls c="8">
          <tpl hier="1" item="6"/>
          <tpl hier="4" item="8"/>
          <tpl fld="3" item="9"/>
          <tpl fld="2" item="19"/>
          <tpl hier="9" item="1"/>
          <tpl hier="11" item="4"/>
          <tpl hier="12" item="7"/>
          <tpl fld="4" item="0"/>
        </tpls>
      </m>
      <m>
        <tpls c="8">
          <tpl hier="1" item="6"/>
          <tpl hier="4" item="8"/>
          <tpl fld="3" item="40"/>
          <tpl fld="2" item="2"/>
          <tpl hier="9" item="1"/>
          <tpl hier="11" item="4"/>
          <tpl hier="12" item="7"/>
          <tpl fld="4" item="0"/>
        </tpls>
      </m>
      <m>
        <tpls c="8">
          <tpl hier="1" item="6"/>
          <tpl hier="4" item="8"/>
          <tpl fld="3" item="27"/>
          <tpl fld="2" item="2"/>
          <tpl hier="9" item="1"/>
          <tpl hier="11" item="4"/>
          <tpl hier="12" item="7"/>
          <tpl fld="4" item="0"/>
        </tpls>
      </m>
      <m>
        <tpls c="8">
          <tpl hier="1" item="6"/>
          <tpl hier="4" item="8"/>
          <tpl fld="3" item="39"/>
          <tpl fld="2" item="4"/>
          <tpl hier="9" item="1"/>
          <tpl hier="11" item="4"/>
          <tpl hier="12" item="7"/>
          <tpl fld="4" item="0"/>
        </tpls>
      </m>
      <m>
        <tpls c="8">
          <tpl hier="1" item="6"/>
          <tpl hier="4" item="8"/>
          <tpl fld="3" item="17"/>
          <tpl fld="2" item="4"/>
          <tpl hier="9" item="1"/>
          <tpl hier="11" item="4"/>
          <tpl hier="12" item="7"/>
          <tpl fld="4" item="0"/>
        </tpls>
      </m>
      <m>
        <tpls c="8">
          <tpl hier="1" item="6"/>
          <tpl hier="4" item="8"/>
          <tpl fld="3" item="44"/>
          <tpl fld="2" item="6"/>
          <tpl hier="9" item="1"/>
          <tpl hier="11" item="4"/>
          <tpl hier="12" item="7"/>
          <tpl fld="4" item="0"/>
        </tpls>
      </m>
      <m>
        <tpls c="8">
          <tpl hier="1" item="6"/>
          <tpl hier="4" item="8"/>
          <tpl fld="3" item="25"/>
          <tpl fld="2" item="6"/>
          <tpl hier="9" item="1"/>
          <tpl hier="11" item="4"/>
          <tpl hier="12" item="7"/>
          <tpl fld="4" item="0"/>
        </tpls>
      </m>
      <m>
        <tpls c="8">
          <tpl hier="1" item="6"/>
          <tpl hier="4" item="8"/>
          <tpl fld="3" item="6"/>
          <tpl fld="2" item="6"/>
          <tpl hier="9" item="1"/>
          <tpl hier="11" item="4"/>
          <tpl hier="12" item="7"/>
          <tpl fld="4" item="0"/>
        </tpls>
      </m>
      <m>
        <tpls c="8">
          <tpl hier="1" item="6"/>
          <tpl hier="4" item="8"/>
          <tpl fld="3" item="32"/>
          <tpl fld="2" item="8"/>
          <tpl hier="9" item="1"/>
          <tpl hier="11" item="4"/>
          <tpl hier="12" item="7"/>
          <tpl fld="4" item="0"/>
        </tpls>
      </m>
      <m>
        <tpls c="8">
          <tpl hier="1" item="6"/>
          <tpl hier="4" item="8"/>
          <tpl fld="3" item="12"/>
          <tpl fld="2" item="8"/>
          <tpl hier="9" item="1"/>
          <tpl hier="11" item="4"/>
          <tpl hier="12" item="7"/>
          <tpl fld="4" item="0"/>
        </tpls>
      </m>
      <m>
        <tpls c="8">
          <tpl hier="1" item="6"/>
          <tpl hier="4" item="8"/>
          <tpl fld="3" item="55"/>
          <tpl fld="2" item="8"/>
          <tpl hier="9" item="1"/>
          <tpl hier="11" item="4"/>
          <tpl hier="12" item="7"/>
          <tpl fld="4" item="0"/>
        </tpls>
      </m>
      <m>
        <tpls c="8">
          <tpl hier="1" item="6"/>
          <tpl hier="4" item="8"/>
          <tpl fld="3" item="16"/>
          <tpl fld="2" item="0"/>
          <tpl hier="9" item="1"/>
          <tpl hier="11" item="4"/>
          <tpl hier="12" item="7"/>
          <tpl fld="4" item="0"/>
        </tpls>
      </m>
      <m>
        <tpls c="8">
          <tpl hier="1" item="6"/>
          <tpl hier="4" item="8"/>
          <tpl fld="3" item="3"/>
          <tpl fld="2" item="0"/>
          <tpl hier="9" item="1"/>
          <tpl hier="11" item="4"/>
          <tpl hier="12" item="7"/>
          <tpl fld="4" item="0"/>
        </tpls>
      </m>
      <m>
        <tpls c="8">
          <tpl hier="1" item="6"/>
          <tpl hier="4" item="8"/>
          <tpl fld="3" item="49"/>
          <tpl fld="2" item="0"/>
          <tpl hier="9" item="1"/>
          <tpl hier="11" item="4"/>
          <tpl hier="12" item="7"/>
          <tpl fld="4" item="0"/>
        </tpls>
      </m>
      <m>
        <tpls c="8">
          <tpl hier="1" item="6"/>
          <tpl hier="4" item="8"/>
          <tpl fld="3" item="4"/>
          <tpl fld="2" item="1"/>
          <tpl hier="9" item="1"/>
          <tpl hier="11" item="4"/>
          <tpl hier="12" item="7"/>
          <tpl fld="4" item="0"/>
        </tpls>
      </m>
      <m>
        <tpls c="8">
          <tpl hier="1" item="6"/>
          <tpl hier="4" item="8"/>
          <tpl fld="3" item="51"/>
          <tpl fld="2" item="1"/>
          <tpl hier="9" item="1"/>
          <tpl hier="11" item="4"/>
          <tpl hier="12" item="7"/>
          <tpl fld="4" item="0"/>
        </tpls>
      </m>
      <m>
        <tpls c="8">
          <tpl hier="1" item="6"/>
          <tpl hier="4" item="8"/>
          <tpl fld="3" item="19"/>
          <tpl fld="2" item="1"/>
          <tpl hier="9" item="1"/>
          <tpl hier="11" item="4"/>
          <tpl hier="12" item="7"/>
          <tpl fld="4" item="0"/>
        </tpls>
      </m>
      <m>
        <tpls c="8">
          <tpl hier="1" item="6"/>
          <tpl hier="4" item="8"/>
          <tpl fld="3" item="54"/>
          <tpl fld="2" item="3"/>
          <tpl hier="9" item="1"/>
          <tpl hier="11" item="4"/>
          <tpl hier="12" item="7"/>
          <tpl fld="4" item="0"/>
        </tpls>
      </m>
      <m>
        <tpls c="8">
          <tpl hier="1" item="6"/>
          <tpl hier="4" item="8"/>
          <tpl fld="3" item="42"/>
          <tpl fld="2" item="3"/>
          <tpl hier="9" item="1"/>
          <tpl hier="11" item="4"/>
          <tpl hier="12" item="7"/>
          <tpl fld="4" item="0"/>
        </tpls>
      </m>
      <m>
        <tpls c="8">
          <tpl hier="1" item="6"/>
          <tpl hier="4" item="8"/>
          <tpl fld="3" item="23"/>
          <tpl fld="2" item="3"/>
          <tpl hier="9" item="1"/>
          <tpl hier="11" item="4"/>
          <tpl hier="12" item="7"/>
          <tpl fld="4" item="0"/>
        </tpls>
      </m>
      <m>
        <tpls c="8">
          <tpl hier="1" item="6"/>
          <tpl hier="4" item="8"/>
          <tpl fld="3" item="46"/>
          <tpl fld="2" item="5"/>
          <tpl hier="9" item="1"/>
          <tpl hier="11" item="4"/>
          <tpl hier="12" item="7"/>
          <tpl fld="4" item="0"/>
        </tpls>
      </m>
      <m>
        <tpls c="8">
          <tpl hier="1" item="6"/>
          <tpl hier="4" item="8"/>
          <tpl fld="3" item="30"/>
          <tpl fld="2" item="5"/>
          <tpl hier="9" item="1"/>
          <tpl hier="11" item="4"/>
          <tpl hier="12" item="7"/>
          <tpl fld="4" item="0"/>
        </tpls>
      </m>
      <m>
        <tpls c="8">
          <tpl hier="1" item="6"/>
          <tpl hier="4" item="8"/>
          <tpl fld="3" item="9"/>
          <tpl fld="2" item="5"/>
          <tpl hier="9" item="1"/>
          <tpl hier="11" item="4"/>
          <tpl hier="12" item="7"/>
          <tpl fld="4" item="0"/>
        </tpls>
      </m>
      <m>
        <tpls c="8">
          <tpl hier="1" item="6"/>
          <tpl hier="4" item="8"/>
          <tpl fld="3" item="36"/>
          <tpl fld="2" item="7"/>
          <tpl hier="9" item="1"/>
          <tpl hier="11" item="4"/>
          <tpl hier="12" item="7"/>
          <tpl fld="4" item="0"/>
        </tpls>
      </m>
      <m>
        <tpls c="8">
          <tpl hier="1" item="6"/>
          <tpl hier="4" item="8"/>
          <tpl fld="3" item="14"/>
          <tpl fld="2" item="7"/>
          <tpl hier="9" item="1"/>
          <tpl hier="11" item="4"/>
          <tpl hier="12" item="7"/>
          <tpl fld="4" item="0"/>
        </tpls>
      </m>
      <m>
        <tpls c="8">
          <tpl hier="1" item="6"/>
          <tpl hier="4" item="8"/>
          <tpl fld="3" item="22"/>
          <tpl fld="1" item="0"/>
          <tpl hier="9" item="1"/>
          <tpl hier="11" item="4"/>
          <tpl hier="12" item="7"/>
          <tpl fld="4" item="0"/>
        </tpls>
      </m>
      <m>
        <tpls c="8">
          <tpl hier="1" item="6"/>
          <tpl hier="4" item="8"/>
          <tpl fld="3" item="2"/>
          <tpl fld="1" item="0"/>
          <tpl hier="9" item="1"/>
          <tpl hier="11" item="4"/>
          <tpl hier="12" item="7"/>
          <tpl fld="4" item="0"/>
        </tpls>
      </m>
      <m>
        <tpls c="8">
          <tpl hier="1" item="6"/>
          <tpl hier="4" item="8"/>
          <tpl fld="3" item="14"/>
          <tpl fld="2" item="30"/>
          <tpl hier="9" item="1"/>
          <tpl hier="11" item="4"/>
          <tpl hier="12" item="7"/>
          <tpl fld="4" item="0"/>
        </tpls>
      </m>
      <m>
        <tpls c="8">
          <tpl hier="1" item="6"/>
          <tpl hier="4" item="8"/>
          <tpl fld="3" item="13"/>
          <tpl fld="2" item="30"/>
          <tpl hier="9" item="1"/>
          <tpl hier="11" item="4"/>
          <tpl hier="12" item="7"/>
          <tpl fld="4" item="0"/>
        </tpls>
      </m>
      <m>
        <tpls c="8">
          <tpl hier="1" item="6"/>
          <tpl hier="4" item="8"/>
          <tpl fld="3" item="4"/>
          <tpl fld="2" item="45"/>
          <tpl hier="9" item="1"/>
          <tpl hier="11" item="4"/>
          <tpl hier="12" item="7"/>
          <tpl fld="4" item="0"/>
        </tpls>
      </m>
      <m>
        <tpls c="8">
          <tpl hier="1" item="6"/>
          <tpl hier="4" item="8"/>
          <tpl fld="3" item="58"/>
          <tpl fld="2" item="45"/>
          <tpl hier="9" item="1"/>
          <tpl hier="11" item="4"/>
          <tpl hier="12" item="7"/>
          <tpl fld="4" item="0"/>
        </tpls>
      </m>
      <m>
        <tpls c="8">
          <tpl hier="1" item="6"/>
          <tpl hier="4" item="8"/>
          <tpl fld="3" item="2"/>
          <tpl fld="2" item="45"/>
          <tpl hier="9" item="1"/>
          <tpl hier="11" item="4"/>
          <tpl hier="12" item="7"/>
          <tpl fld="4" item="0"/>
        </tpls>
      </m>
      <m>
        <tpls c="8">
          <tpl hier="1" item="6"/>
          <tpl hier="4" item="8"/>
          <tpl fld="3" item="54"/>
          <tpl fld="2" item="25"/>
          <tpl hier="9" item="1"/>
          <tpl hier="11" item="4"/>
          <tpl hier="12" item="7"/>
          <tpl fld="4" item="0"/>
        </tpls>
      </m>
      <m>
        <tpls c="8">
          <tpl hier="1" item="6"/>
          <tpl hier="4" item="8"/>
          <tpl fld="3" item="53"/>
          <tpl fld="2" item="25"/>
          <tpl hier="9" item="1"/>
          <tpl hier="11" item="4"/>
          <tpl hier="12" item="7"/>
          <tpl fld="4" item="0"/>
        </tpls>
      </m>
      <m>
        <tpls c="8">
          <tpl hier="1" item="6"/>
          <tpl hier="4" item="8"/>
          <tpl fld="3" item="52"/>
          <tpl fld="2" item="25"/>
          <tpl hier="9" item="1"/>
          <tpl hier="11" item="4"/>
          <tpl hier="12" item="7"/>
          <tpl fld="4" item="0"/>
        </tpls>
      </m>
      <m>
        <tpls c="8">
          <tpl hier="1" item="6"/>
          <tpl hier="4" item="8"/>
          <tpl fld="3" item="48"/>
          <tpl fld="2" item="38"/>
          <tpl hier="9" item="1"/>
          <tpl hier="11" item="4"/>
          <tpl hier="12" item="7"/>
          <tpl fld="4" item="0"/>
        </tpls>
      </m>
      <m>
        <tpls c="8">
          <tpl hier="1" item="6"/>
          <tpl hier="4" item="8"/>
          <tpl fld="3" item="46"/>
          <tpl fld="2" item="38"/>
          <tpl hier="9" item="1"/>
          <tpl hier="11" item="4"/>
          <tpl hier="12" item="7"/>
          <tpl fld="4" item="0"/>
        </tpls>
      </m>
      <m>
        <tpls c="8">
          <tpl hier="1" item="6"/>
          <tpl hier="4" item="8"/>
          <tpl fld="3" item="45"/>
          <tpl fld="2" item="38"/>
          <tpl hier="9" item="1"/>
          <tpl hier="11" item="4"/>
          <tpl hier="12" item="7"/>
          <tpl fld="4" item="0"/>
        </tpls>
      </m>
      <m>
        <tpls c="8">
          <tpl hier="1" item="6"/>
          <tpl hier="4" item="8"/>
          <tpl fld="3" item="47"/>
          <tpl fld="2" item="38"/>
          <tpl hier="9" item="1"/>
          <tpl hier="11" item="4"/>
          <tpl hier="12" item="7"/>
          <tpl fld="4" item="0"/>
        </tpls>
      </m>
      <m>
        <tpls c="8">
          <tpl hier="1" item="6"/>
          <tpl hier="4" item="8"/>
          <tpl fld="3" item="34"/>
          <tpl fld="2" item="16"/>
          <tpl hier="9" item="1"/>
          <tpl hier="11" item="4"/>
          <tpl hier="12" item="7"/>
          <tpl fld="4" item="0"/>
        </tpls>
      </m>
      <m>
        <tpls c="8">
          <tpl hier="1" item="6"/>
          <tpl hier="4" item="8"/>
          <tpl fld="3" item="36"/>
          <tpl fld="2" item="16"/>
          <tpl hier="9" item="1"/>
          <tpl hier="11" item="4"/>
          <tpl hier="12" item="7"/>
          <tpl fld="4" item="0"/>
        </tpls>
      </m>
      <m>
        <tpls c="8">
          <tpl hier="1" item="6"/>
          <tpl hier="4" item="8"/>
          <tpl fld="3" item="27"/>
          <tpl fld="2" item="16"/>
          <tpl hier="9" item="1"/>
          <tpl hier="11" item="4"/>
          <tpl hier="12" item="7"/>
          <tpl fld="4" item="0"/>
        </tpls>
      </m>
      <m>
        <tpls c="8">
          <tpl hier="1" item="6"/>
          <tpl hier="4" item="8"/>
          <tpl fld="3" item="33"/>
          <tpl fld="2" item="16"/>
          <tpl hier="9" item="1"/>
          <tpl hier="11" item="4"/>
          <tpl hier="12" item="7"/>
          <tpl fld="4" item="0"/>
        </tpls>
      </m>
      <m>
        <tpls c="8">
          <tpl hier="1" item="6"/>
          <tpl hier="4" item="8"/>
          <tpl fld="3" item="18"/>
          <tpl fld="2" item="10"/>
          <tpl hier="9" item="1"/>
          <tpl hier="11" item="4"/>
          <tpl hier="12" item="7"/>
          <tpl fld="4" item="0"/>
        </tpls>
      </m>
      <m>
        <tpls c="8">
          <tpl hier="1" item="6"/>
          <tpl hier="4" item="8"/>
          <tpl fld="3" item="22"/>
          <tpl fld="2" item="10"/>
          <tpl hier="9" item="1"/>
          <tpl hier="11" item="4"/>
          <tpl hier="12" item="7"/>
          <tpl fld="4" item="0"/>
        </tpls>
      </m>
      <m>
        <tpls c="8">
          <tpl hier="1" item="6"/>
          <tpl hier="4" item="8"/>
          <tpl fld="3" item="17"/>
          <tpl fld="2" item="10"/>
          <tpl hier="9" item="1"/>
          <tpl hier="11" item="4"/>
          <tpl hier="12" item="7"/>
          <tpl fld="4" item="0"/>
        </tpls>
      </m>
      <m>
        <tpls c="8">
          <tpl hier="1" item="6"/>
          <tpl hier="4" item="8"/>
          <tpl fld="3" item="21"/>
          <tpl fld="2" item="10"/>
          <tpl hier="9" item="1"/>
          <tpl hier="11" item="4"/>
          <tpl hier="12" item="7"/>
          <tpl fld="4" item="0"/>
        </tpls>
      </m>
      <m>
        <tpls c="8">
          <tpl hier="1" item="6"/>
          <tpl hier="4" item="8"/>
          <tpl fld="3" item="8"/>
          <tpl fld="2" item="12"/>
          <tpl hier="9" item="1"/>
          <tpl hier="11" item="4"/>
          <tpl hier="12" item="7"/>
          <tpl fld="4" item="0"/>
        </tpls>
      </m>
      <m>
        <tpls c="8">
          <tpl hier="1" item="6"/>
          <tpl hier="4" item="8"/>
          <tpl fld="3" item="7"/>
          <tpl fld="2" item="12"/>
          <tpl hier="9" item="1"/>
          <tpl hier="11" item="4"/>
          <tpl hier="12" item="7"/>
          <tpl fld="4" item="0"/>
        </tpls>
      </m>
      <m>
        <tpls c="8">
          <tpl hier="1" item="6"/>
          <tpl hier="4" item="8"/>
          <tpl fld="3" item="6"/>
          <tpl fld="2" item="12"/>
          <tpl hier="9" item="1"/>
          <tpl hier="11" item="4"/>
          <tpl hier="12" item="7"/>
          <tpl fld="4" item="0"/>
        </tpls>
      </m>
      <m>
        <tpls c="8">
          <tpl hier="1" item="6"/>
          <tpl hier="4" item="8"/>
          <tpl fld="3" item="5"/>
          <tpl fld="2" item="12"/>
          <tpl hier="9" item="1"/>
          <tpl hier="11" item="4"/>
          <tpl hier="12" item="7"/>
          <tpl fld="4" item="0"/>
        </tpls>
      </m>
      <m>
        <tpls c="8">
          <tpl hier="1" item="6"/>
          <tpl hier="4" item="8"/>
          <tpl fld="3" item="56"/>
          <tpl fld="2" item="18"/>
          <tpl hier="9" item="1"/>
          <tpl hier="11" item="4"/>
          <tpl hier="12" item="7"/>
          <tpl fld="4" item="0"/>
        </tpls>
      </m>
      <m>
        <tpls c="8">
          <tpl hier="1" item="6"/>
          <tpl hier="4" item="8"/>
          <tpl fld="3" item="0"/>
          <tpl fld="2" item="18"/>
          <tpl hier="9" item="1"/>
          <tpl hier="11" item="4"/>
          <tpl hier="12" item="7"/>
          <tpl fld="4" item="0"/>
        </tpls>
      </m>
      <m>
        <tpls c="8">
          <tpl hier="1" item="6"/>
          <tpl hier="4" item="8"/>
          <tpl fld="3" item="55"/>
          <tpl fld="2" item="18"/>
          <tpl hier="9" item="1"/>
          <tpl hier="11" item="4"/>
          <tpl hier="12" item="7"/>
          <tpl fld="4" item="0"/>
        </tpls>
      </m>
      <m>
        <tpls c="8">
          <tpl hier="1" item="6"/>
          <tpl hier="4" item="8"/>
          <tpl fld="3" item="35"/>
          <tpl fld="2" item="20"/>
          <tpl hier="9" item="1"/>
          <tpl hier="11" item="4"/>
          <tpl hier="12" item="7"/>
          <tpl fld="4" item="0"/>
        </tpls>
      </m>
      <m>
        <tpls c="8">
          <tpl hier="1" item="6"/>
          <tpl hier="4" item="8"/>
          <tpl fld="3" item="40"/>
          <tpl fld="2" item="20"/>
          <tpl hier="9" item="1"/>
          <tpl hier="11" item="4"/>
          <tpl hier="12" item="7"/>
          <tpl fld="4" item="0"/>
        </tpls>
      </m>
      <m>
        <tpls c="8">
          <tpl hier="1" item="6"/>
          <tpl hier="4" item="8"/>
          <tpl fld="3" item="50"/>
          <tpl fld="2" item="20"/>
          <tpl hier="9" item="1"/>
          <tpl hier="11" item="4"/>
          <tpl hier="12" item="7"/>
          <tpl fld="4" item="0"/>
        </tpls>
      </m>
      <m>
        <tpls c="8">
          <tpl hier="1" item="6"/>
          <tpl hier="4" item="8"/>
          <tpl fld="3" item="49"/>
          <tpl fld="2" item="20"/>
          <tpl hier="9" item="1"/>
          <tpl hier="11" item="4"/>
          <tpl hier="12" item="7"/>
          <tpl fld="4" item="0"/>
        </tpls>
      </m>
      <m>
        <tpls c="8">
          <tpl hier="1" item="6"/>
          <tpl hier="4" item="8"/>
          <tpl fld="3" item="37"/>
          <tpl fld="2" item="32"/>
          <tpl hier="9" item="1"/>
          <tpl hier="11" item="4"/>
          <tpl hier="12" item="7"/>
          <tpl fld="4" item="0"/>
        </tpls>
      </m>
      <m>
        <tpls c="8">
          <tpl hier="1" item="6"/>
          <tpl hier="4" item="8"/>
          <tpl fld="3" item="12"/>
          <tpl fld="2" item="32"/>
          <tpl hier="9" item="1"/>
          <tpl hier="11" item="4"/>
          <tpl hier="12" item="7"/>
          <tpl fld="4" item="0"/>
        </tpls>
      </m>
      <m>
        <tpls c="8">
          <tpl hier="1" item="6"/>
          <tpl hier="4" item="8"/>
          <tpl fld="3" item="52"/>
          <tpl fld="2" item="32"/>
          <tpl hier="9" item="1"/>
          <tpl hier="11" item="4"/>
          <tpl hier="12" item="7"/>
          <tpl fld="4" item="0"/>
        </tpls>
      </m>
      <m>
        <tpls c="8">
          <tpl hier="1" item="6"/>
          <tpl hier="4" item="8"/>
          <tpl fld="3" item="32"/>
          <tpl fld="2" item="9"/>
          <tpl hier="9" item="1"/>
          <tpl hier="11" item="4"/>
          <tpl hier="12" item="7"/>
          <tpl fld="4" item="0"/>
        </tpls>
      </m>
      <m>
        <tpls c="8">
          <tpl hier="1" item="6"/>
          <tpl hier="4" item="8"/>
          <tpl fld="3" item="3"/>
          <tpl fld="2" item="9"/>
          <tpl hier="9" item="1"/>
          <tpl hier="11" item="4"/>
          <tpl hier="12" item="7"/>
          <tpl fld="4" item="0"/>
        </tpls>
      </m>
      <m>
        <tpls c="8">
          <tpl hier="1" item="6"/>
          <tpl hier="4" item="8"/>
          <tpl fld="3" item="47"/>
          <tpl fld="2" item="9"/>
          <tpl hier="9" item="1"/>
          <tpl hier="11" item="4"/>
          <tpl hier="12" item="7"/>
          <tpl fld="4" item="0"/>
        </tpls>
      </m>
      <m>
        <tpls c="8">
          <tpl hier="1" item="6"/>
          <tpl hier="4" item="8"/>
          <tpl fld="3" item="16"/>
          <tpl fld="2" item="11"/>
          <tpl hier="9" item="1"/>
          <tpl hier="11" item="4"/>
          <tpl hier="12" item="7"/>
          <tpl fld="4" item="0"/>
        </tpls>
      </m>
      <m>
        <tpls c="8">
          <tpl hier="1" item="6"/>
          <tpl hier="4" item="8"/>
          <tpl fld="3" item="51"/>
          <tpl fld="2" item="11"/>
          <tpl hier="9" item="1"/>
          <tpl hier="11" item="4"/>
          <tpl hier="12" item="7"/>
          <tpl fld="4" item="0"/>
        </tpls>
      </m>
      <m>
        <tpls c="8">
          <tpl hier="1" item="6"/>
          <tpl hier="4" item="8"/>
          <tpl fld="3" item="33"/>
          <tpl fld="2" item="11"/>
          <tpl hier="9" item="1"/>
          <tpl hier="11" item="4"/>
          <tpl hier="12" item="7"/>
          <tpl fld="4" item="0"/>
        </tpls>
      </m>
      <m>
        <tpls c="8">
          <tpl hier="1" item="6"/>
          <tpl hier="4" item="8"/>
          <tpl fld="3" item="4"/>
          <tpl fld="2" item="15"/>
          <tpl hier="9" item="1"/>
          <tpl hier="11" item="4"/>
          <tpl hier="12" item="7"/>
          <tpl fld="4" item="0"/>
        </tpls>
      </m>
      <m>
        <tpls c="8">
          <tpl hier="1" item="6"/>
          <tpl hier="4" item="8"/>
          <tpl fld="3" item="42"/>
          <tpl fld="2" item="15"/>
          <tpl hier="9" item="1"/>
          <tpl hier="11" item="4"/>
          <tpl hier="12" item="7"/>
          <tpl fld="4" item="0"/>
        </tpls>
      </m>
      <m>
        <tpls c="8">
          <tpl hier="1" item="6"/>
          <tpl hier="4" item="8"/>
          <tpl fld="3" item="21"/>
          <tpl fld="2" item="15"/>
          <tpl hier="9" item="1"/>
          <tpl hier="11" item="4"/>
          <tpl hier="12" item="7"/>
          <tpl fld="4" item="0"/>
        </tpls>
      </m>
      <m>
        <tpls c="8">
          <tpl hier="1" item="6"/>
          <tpl hier="4" item="8"/>
          <tpl fld="3" item="54"/>
          <tpl fld="2" item="19"/>
          <tpl hier="9" item="1"/>
          <tpl hier="11" item="4"/>
          <tpl hier="12" item="7"/>
          <tpl fld="4" item="0"/>
        </tpls>
      </m>
      <m>
        <tpls c="8">
          <tpl hier="1" item="6"/>
          <tpl hier="4" item="8"/>
          <tpl fld="3" item="30"/>
          <tpl fld="2" item="19"/>
          <tpl hier="9" item="1"/>
          <tpl hier="11" item="4"/>
          <tpl hier="12" item="7"/>
          <tpl fld="4" item="0"/>
        </tpls>
      </m>
      <m>
        <tpls c="8">
          <tpl hier="1" item="6"/>
          <tpl hier="4" item="8"/>
          <tpl fld="3" item="5"/>
          <tpl fld="2" item="19"/>
          <tpl hier="9" item="1"/>
          <tpl hier="11" item="4"/>
          <tpl hier="12" item="7"/>
          <tpl fld="4" item="0"/>
        </tpls>
      </m>
      <m>
        <tpls c="8">
          <tpl hier="1" item="6"/>
          <tpl hier="4" item="8"/>
          <tpl fld="3" item="46"/>
          <tpl fld="2" item="2"/>
          <tpl hier="9" item="1"/>
          <tpl hier="11" item="4"/>
          <tpl hier="12" item="7"/>
          <tpl fld="4" item="0"/>
        </tpls>
      </m>
      <m>
        <tpls c="8">
          <tpl hier="1" item="6"/>
          <tpl hier="4" item="8"/>
          <tpl fld="3" item="14"/>
          <tpl fld="2" item="2"/>
          <tpl hier="9" item="1"/>
          <tpl hier="11" item="4"/>
          <tpl hier="12" item="7"/>
          <tpl fld="4" item="0"/>
        </tpls>
      </m>
      <m>
        <tpls c="8">
          <tpl hier="1" item="6"/>
          <tpl hier="4" item="8"/>
          <tpl fld="3" item="35"/>
          <tpl fld="2" item="4"/>
          <tpl hier="9" item="1"/>
          <tpl hier="11" item="4"/>
          <tpl hier="12" item="7"/>
          <tpl fld="4" item="0"/>
        </tpls>
      </m>
      <m>
        <tpls c="8">
          <tpl hier="1" item="6"/>
          <tpl hier="4" item="8"/>
          <tpl fld="3" item="36"/>
          <tpl fld="2" item="4"/>
          <tpl hier="9" item="1"/>
          <tpl hier="11" item="4"/>
          <tpl hier="12" item="7"/>
          <tpl fld="4" item="0"/>
        </tpls>
      </m>
      <m>
        <tpls c="8">
          <tpl hier="1" item="6"/>
          <tpl hier="4" item="8"/>
          <tpl fld="3" item="2"/>
          <tpl fld="2" item="4"/>
          <tpl hier="9" item="1"/>
          <tpl hier="11" item="4"/>
          <tpl hier="12" item="7"/>
          <tpl fld="4" item="0"/>
        </tpls>
      </m>
      <m>
        <tpls c="8">
          <tpl hier="1" item="6"/>
          <tpl hier="4" item="8"/>
          <tpl fld="3" item="37"/>
          <tpl fld="2" item="6"/>
          <tpl hier="9" item="1"/>
          <tpl hier="11" item="4"/>
          <tpl hier="12" item="7"/>
          <tpl fld="4" item="0"/>
        </tpls>
      </m>
      <m>
        <tpls c="8">
          <tpl hier="1" item="6"/>
          <tpl hier="4" item="8"/>
          <tpl fld="3" item="22"/>
          <tpl fld="2" item="6"/>
          <tpl hier="9" item="1"/>
          <tpl hier="11" item="4"/>
          <tpl hier="12" item="7"/>
          <tpl fld="4" item="0"/>
        </tpls>
      </m>
      <m>
        <tpls c="8">
          <tpl hier="1" item="6"/>
          <tpl hier="4" item="8"/>
          <tpl fld="3" item="52"/>
          <tpl fld="2" item="6"/>
          <tpl hier="9" item="1"/>
          <tpl hier="11" item="4"/>
          <tpl hier="12" item="7"/>
          <tpl fld="4" item="0"/>
        </tpls>
      </m>
      <m>
        <tpls c="8">
          <tpl hier="1" item="6"/>
          <tpl hier="4" item="8"/>
          <tpl fld="3" item="26"/>
          <tpl fld="2" item="8"/>
          <tpl hier="9" item="1"/>
          <tpl hier="11" item="4"/>
          <tpl hier="12" item="7"/>
          <tpl fld="4" item="0"/>
        </tpls>
      </m>
      <m>
        <tpls c="8">
          <tpl hier="1" item="6"/>
          <tpl hier="4" item="8"/>
          <tpl fld="3" item="7"/>
          <tpl fld="2" item="8"/>
          <tpl hier="9" item="1"/>
          <tpl hier="11" item="4"/>
          <tpl hier="12" item="7"/>
          <tpl fld="4" item="0"/>
        </tpls>
      </m>
      <m>
        <tpls c="8">
          <tpl hier="1" item="6"/>
          <tpl hier="4" item="8"/>
          <tpl fld="3" item="47"/>
          <tpl fld="2" item="8"/>
          <tpl hier="9" item="1"/>
          <tpl hier="11" item="4"/>
          <tpl hier="12" item="7"/>
          <tpl fld="4" item="0"/>
        </tpls>
      </m>
      <m>
        <tpls c="8">
          <tpl hier="1" item="6"/>
          <tpl hier="4" item="8"/>
          <tpl fld="3" item="10"/>
          <tpl fld="2" item="0"/>
          <tpl hier="9" item="1"/>
          <tpl hier="11" item="4"/>
          <tpl hier="12" item="7"/>
          <tpl fld="4" item="0"/>
        </tpls>
      </m>
      <m>
        <tpls c="8">
          <tpl hier="1" item="6"/>
          <tpl hier="4" item="8"/>
          <tpl fld="3" item="0"/>
          <tpl fld="2" item="0"/>
          <tpl hier="9" item="1"/>
          <tpl hier="11" item="4"/>
          <tpl hier="12" item="7"/>
          <tpl fld="4" item="0"/>
        </tpls>
      </m>
      <m>
        <tpls c="8">
          <tpl hier="1" item="6"/>
          <tpl hier="4" item="8"/>
          <tpl fld="3" item="33"/>
          <tpl fld="2" item="0"/>
          <tpl hier="9" item="1"/>
          <tpl hier="11" item="4"/>
          <tpl hier="12" item="7"/>
          <tpl fld="4" item="0"/>
        </tpls>
      </m>
      <m>
        <tpls c="8">
          <tpl hier="1" item="6"/>
          <tpl hier="4" item="8"/>
          <tpl fld="3" item="57"/>
          <tpl fld="2" item="1"/>
          <tpl hier="9" item="1"/>
          <tpl hier="11" item="4"/>
          <tpl hier="12" item="7"/>
          <tpl fld="4" item="0"/>
        </tpls>
      </m>
      <m>
        <tpls c="8">
          <tpl hier="1" item="6"/>
          <tpl hier="4" item="8"/>
          <tpl fld="3" item="50"/>
          <tpl fld="2" item="1"/>
          <tpl hier="9" item="1"/>
          <tpl hier="11" item="4"/>
          <tpl hier="12" item="7"/>
          <tpl fld="4" item="0"/>
        </tpls>
      </m>
      <m>
        <tpls c="8">
          <tpl hier="1" item="6"/>
          <tpl hier="4" item="8"/>
          <tpl fld="3" item="21"/>
          <tpl fld="2" item="1"/>
          <tpl hier="9" item="1"/>
          <tpl hier="11" item="4"/>
          <tpl hier="12" item="7"/>
          <tpl fld="4" item="0"/>
        </tpls>
      </m>
      <m>
        <tpls c="8">
          <tpl hier="1" item="6"/>
          <tpl hier="4" item="8"/>
          <tpl fld="3" item="20"/>
          <tpl fld="2" item="3"/>
          <tpl hier="9" item="1"/>
          <tpl hier="11" item="4"/>
          <tpl hier="12" item="7"/>
          <tpl fld="4" item="0"/>
        </tpls>
      </m>
      <m>
        <tpls c="8">
          <tpl hier="1" item="6"/>
          <tpl hier="4" item="8"/>
          <tpl fld="3" item="28"/>
          <tpl fld="2" item="3"/>
          <tpl hier="9" item="1"/>
          <tpl hier="11" item="4"/>
          <tpl hier="12" item="7"/>
          <tpl fld="4" item="0"/>
        </tpls>
      </m>
      <m>
        <tpls c="8">
          <tpl hier="1" item="6"/>
          <tpl hier="4" item="8"/>
          <tpl fld="3" item="5"/>
          <tpl fld="2" item="3"/>
          <tpl hier="9" item="1"/>
          <tpl hier="11" item="4"/>
          <tpl hier="12" item="7"/>
          <tpl fld="4" item="0"/>
        </tpls>
      </m>
      <m>
        <tpls c="8">
          <tpl hier="1" item="6"/>
          <tpl hier="4" item="8"/>
          <tpl fld="3" item="43"/>
          <tpl fld="2" item="5"/>
          <tpl hier="9" item="1"/>
          <tpl hier="11" item="4"/>
          <tpl hier="12" item="7"/>
          <tpl fld="4" item="0"/>
        </tpls>
      </m>
      <m>
        <tpls c="8">
          <tpl hier="1" item="6"/>
          <tpl hier="4" item="8"/>
          <tpl fld="3" item="24"/>
          <tpl fld="2" item="5"/>
          <tpl hier="9" item="1"/>
          <tpl hier="11" item="4"/>
          <tpl hier="12" item="7"/>
          <tpl fld="4" item="0"/>
        </tpls>
      </m>
      <m>
        <tpls c="8">
          <tpl hier="1" item="6"/>
          <tpl hier="4" item="8"/>
          <tpl fld="3" item="35"/>
          <tpl fld="2" item="7"/>
          <tpl hier="9" item="1"/>
          <tpl hier="11" item="4"/>
          <tpl hier="12" item="7"/>
          <tpl fld="4" item="0"/>
        </tpls>
      </m>
      <m>
        <tpls c="8">
          <tpl hier="1" item="6"/>
          <tpl hier="4" item="8"/>
          <tpl fld="3" item="31"/>
          <tpl fld="2" item="7"/>
          <tpl hier="9" item="1"/>
          <tpl hier="11" item="4"/>
          <tpl hier="12" item="7"/>
          <tpl fld="4" item="0"/>
        </tpls>
      </m>
      <m>
        <tpls c="8">
          <tpl hier="1" item="6"/>
          <tpl hier="4" item="8"/>
          <tpl fld="3" item="11"/>
          <tpl fld="2" item="7"/>
          <tpl hier="9" item="1"/>
          <tpl hier="11" item="4"/>
          <tpl hier="12" item="7"/>
          <tpl fld="4" item="0"/>
        </tpls>
      </m>
      <m>
        <tpls c="8">
          <tpl hier="1" item="6"/>
          <tpl hier="4" item="8"/>
          <tpl fld="3" item="37"/>
          <tpl fld="1" item="0"/>
          <tpl hier="9" item="1"/>
          <tpl hier="11" item="4"/>
          <tpl hier="12" item="7"/>
          <tpl fld="4" item="0"/>
        </tpls>
      </m>
      <m>
        <tpls c="8">
          <tpl hier="1" item="6"/>
          <tpl hier="4" item="8"/>
          <tpl fld="3" item="15"/>
          <tpl fld="1" item="0"/>
          <tpl hier="9" item="1"/>
          <tpl hier="11" item="4"/>
          <tpl hier="12" item="7"/>
          <tpl fld="4" item="0"/>
        </tpls>
      </m>
      <m>
        <tpls c="8">
          <tpl hier="1" item="6"/>
          <tpl hier="4" item="8"/>
          <tpl fld="3" item="1"/>
          <tpl fld="1" item="0"/>
          <tpl hier="9" item="1"/>
          <tpl hier="11" item="4"/>
          <tpl hier="12" item="7"/>
          <tpl fld="4" item="0"/>
        </tpls>
      </m>
      <m>
        <tpls c="8">
          <tpl hier="1" item="6"/>
          <tpl hier="4" item="8"/>
          <tpl fld="3" item="20"/>
          <tpl fld="2" item="19"/>
          <tpl hier="9" item="1"/>
          <tpl hier="11" item="4"/>
          <tpl hier="12" item="7"/>
          <tpl fld="4" item="0"/>
        </tpls>
      </m>
      <m>
        <tpls c="8">
          <tpl hier="1" item="6"/>
          <tpl hier="4" item="8"/>
          <tpl fld="3" item="24"/>
          <tpl fld="2" item="19"/>
          <tpl hier="9" item="1"/>
          <tpl hier="11" item="4"/>
          <tpl hier="12" item="7"/>
          <tpl fld="4" item="0"/>
        </tpls>
      </m>
      <m>
        <tpls c="8">
          <tpl hier="1" item="6"/>
          <tpl hier="4" item="8"/>
          <tpl fld="3" item="43"/>
          <tpl fld="2" item="2"/>
          <tpl hier="9" item="1"/>
          <tpl hier="11" item="4"/>
          <tpl hier="12" item="7"/>
          <tpl fld="4" item="0"/>
        </tpls>
      </m>
      <m>
        <tpls c="8">
          <tpl hier="1" item="6"/>
          <tpl hier="4" item="8"/>
          <tpl fld="3" item="11"/>
          <tpl fld="2" item="2"/>
          <tpl hier="9" item="1"/>
          <tpl hier="11" item="4"/>
          <tpl hier="12" item="7"/>
          <tpl fld="4" item="0"/>
        </tpls>
      </m>
      <m>
        <tpls c="8">
          <tpl hier="1" item="6"/>
          <tpl hier="4" item="8"/>
          <tpl fld="3" item="48"/>
          <tpl fld="2" item="4"/>
          <tpl hier="9" item="1"/>
          <tpl hier="11" item="4"/>
          <tpl hier="12" item="7"/>
          <tpl fld="4" item="0"/>
        </tpls>
      </m>
      <m>
        <tpls c="8">
          <tpl hier="1" item="6"/>
          <tpl hier="4" item="8"/>
          <tpl fld="3" item="31"/>
          <tpl fld="2" item="4"/>
          <tpl hier="9" item="1"/>
          <tpl hier="11" item="4"/>
          <tpl hier="12" item="7"/>
          <tpl fld="4" item="0"/>
        </tpls>
      </m>
      <m>
        <tpls c="8">
          <tpl hier="1" item="6"/>
          <tpl hier="4" item="8"/>
          <tpl fld="3" item="1"/>
          <tpl fld="2" item="4"/>
          <tpl hier="9" item="1"/>
          <tpl hier="11" item="4"/>
          <tpl hier="12" item="7"/>
          <tpl fld="4" item="0"/>
        </tpls>
      </m>
      <m>
        <tpls c="8">
          <tpl hier="1" item="6"/>
          <tpl hier="4" item="8"/>
          <tpl fld="3" item="34"/>
          <tpl fld="2" item="6"/>
          <tpl hier="9" item="1"/>
          <tpl hier="11" item="4"/>
          <tpl hier="12" item="7"/>
          <tpl fld="4" item="0"/>
        </tpls>
      </m>
      <m>
        <tpls c="8">
          <tpl hier="1" item="6"/>
          <tpl hier="4" item="8"/>
          <tpl fld="3" item="15"/>
          <tpl fld="2" item="6"/>
          <tpl hier="9" item="1"/>
          <tpl hier="11" item="4"/>
          <tpl hier="12" item="7"/>
          <tpl fld="4" item="0"/>
        </tpls>
      </m>
      <m>
        <tpls c="8">
          <tpl hier="1" item="6"/>
          <tpl hier="4" item="8"/>
          <tpl fld="3" item="38"/>
          <tpl fld="2" item="6"/>
          <tpl hier="9" item="1"/>
          <tpl hier="11" item="4"/>
          <tpl hier="12" item="7"/>
          <tpl fld="4" item="0"/>
        </tpls>
      </m>
      <m>
        <tpls c="8">
          <tpl hier="1" item="6"/>
          <tpl hier="4" item="8"/>
          <tpl fld="3" item="18"/>
          <tpl fld="2" item="8"/>
          <tpl hier="9" item="1"/>
          <tpl hier="11" item="4"/>
          <tpl hier="12" item="7"/>
          <tpl fld="4" item="0"/>
        </tpls>
      </m>
      <m>
        <tpls c="8">
          <tpl hier="1" item="6"/>
          <tpl hier="4" item="8"/>
          <tpl fld="3" item="58"/>
          <tpl fld="2" item="8"/>
          <tpl hier="9" item="1"/>
          <tpl hier="11" item="4"/>
          <tpl hier="12" item="7"/>
          <tpl fld="4" item="0"/>
        </tpls>
      </m>
      <m>
        <tpls c="8">
          <tpl hier="1" item="6"/>
          <tpl hier="4" item="8"/>
          <tpl fld="3" item="41"/>
          <tpl fld="2" item="8"/>
          <tpl hier="9" item="1"/>
          <tpl hier="11" item="4"/>
          <tpl hier="12" item="7"/>
          <tpl fld="4" item="0"/>
        </tpls>
      </m>
      <m>
        <tpls c="8">
          <tpl hier="1" item="6"/>
          <tpl hier="4" item="8"/>
          <tpl fld="3" item="8"/>
          <tpl fld="2" item="0"/>
          <tpl hier="9" item="1"/>
          <tpl hier="11" item="4"/>
          <tpl hier="12" item="7"/>
          <tpl fld="4" item="0"/>
        </tpls>
      </m>
      <m>
        <tpls c="8">
          <tpl hier="1" item="6"/>
          <tpl hier="4" item="8"/>
          <tpl fld="3" item="53"/>
          <tpl fld="2" item="0"/>
          <tpl hier="9" item="1"/>
          <tpl hier="11" item="4"/>
          <tpl hier="12" item="7"/>
          <tpl fld="4" item="0"/>
        </tpls>
      </m>
      <m>
        <tpls c="8">
          <tpl hier="1" item="6"/>
          <tpl hier="4" item="8"/>
          <tpl fld="3" item="29"/>
          <tpl fld="2" item="0"/>
          <tpl hier="9" item="1"/>
          <tpl hier="11" item="4"/>
          <tpl hier="12" item="7"/>
          <tpl fld="4" item="0"/>
        </tpls>
      </m>
      <m>
        <tpls c="8">
          <tpl hier="1" item="6"/>
          <tpl hier="4" item="8"/>
          <tpl fld="3" item="56"/>
          <tpl fld="2" item="1"/>
          <tpl hier="9" item="1"/>
          <tpl hier="11" item="4"/>
          <tpl hier="12" item="7"/>
          <tpl fld="4" item="0"/>
        </tpls>
      </m>
      <m>
        <tpls c="8">
          <tpl hier="1" item="6"/>
          <tpl hier="4" item="8"/>
          <tpl fld="3" item="45"/>
          <tpl fld="2" item="1"/>
          <tpl hier="9" item="1"/>
          <tpl hier="11" item="4"/>
          <tpl hier="12" item="7"/>
          <tpl fld="4" item="0"/>
        </tpls>
      </m>
      <m>
        <tpls c="8">
          <tpl hier="1" item="6"/>
          <tpl hier="4" item="8"/>
          <tpl fld="3" item="13"/>
          <tpl fld="2" item="1"/>
          <tpl hier="9" item="1"/>
          <tpl hier="11" item="4"/>
          <tpl hier="12" item="7"/>
          <tpl fld="4" item="0"/>
        </tpls>
      </m>
      <m>
        <tpls c="8">
          <tpl hier="1" item="6"/>
          <tpl hier="4" item="8"/>
          <tpl fld="3" item="40"/>
          <tpl fld="2" item="3"/>
          <tpl hier="9" item="1"/>
          <tpl hier="11" item="4"/>
          <tpl hier="12" item="7"/>
          <tpl fld="4" item="0"/>
        </tpls>
      </m>
      <m>
        <tpls c="8">
          <tpl hier="1" item="6"/>
          <tpl hier="4" item="8"/>
          <tpl fld="3" item="27"/>
          <tpl fld="2" item="3"/>
          <tpl hier="9" item="1"/>
          <tpl hier="11" item="4"/>
          <tpl hier="12" item="7"/>
          <tpl fld="4" item="0"/>
        </tpls>
      </m>
      <m>
        <tpls c="8">
          <tpl hier="1" item="6"/>
          <tpl hier="4" item="8"/>
          <tpl fld="3" item="39"/>
          <tpl fld="2" item="5"/>
          <tpl hier="9" item="1"/>
          <tpl hier="11" item="4"/>
          <tpl hier="12" item="7"/>
          <tpl fld="4" item="0"/>
        </tpls>
      </m>
      <m>
        <tpls c="8">
          <tpl hier="1" item="6"/>
          <tpl hier="4" item="8"/>
          <tpl fld="3" item="17"/>
          <tpl fld="2" item="5"/>
          <tpl hier="9" item="1"/>
          <tpl hier="11" item="4"/>
          <tpl hier="12" item="7"/>
          <tpl fld="4" item="0"/>
        </tpls>
      </m>
      <m>
        <tpls c="8">
          <tpl hier="1" item="6"/>
          <tpl hier="4" item="8"/>
          <tpl fld="3" item="48"/>
          <tpl fld="2" item="7"/>
          <tpl hier="9" item="1"/>
          <tpl hier="11" item="4"/>
          <tpl hier="12" item="7"/>
          <tpl fld="4" item="0"/>
        </tpls>
      </m>
      <m>
        <tpls c="8">
          <tpl hier="1" item="6"/>
          <tpl hier="4" item="8"/>
          <tpl fld="3" item="25"/>
          <tpl fld="2" item="7"/>
          <tpl hier="9" item="1"/>
          <tpl hier="11" item="4"/>
          <tpl hier="12" item="7"/>
          <tpl fld="4" item="0"/>
        </tpls>
      </m>
      <m>
        <tpls c="8">
          <tpl hier="1" item="6"/>
          <tpl hier="4" item="8"/>
          <tpl fld="3" item="6"/>
          <tpl fld="2" item="7"/>
          <tpl hier="9" item="1"/>
          <tpl hier="11" item="4"/>
          <tpl hier="12" item="7"/>
          <tpl fld="4" item="0"/>
        </tpls>
      </m>
      <m>
        <tpls c="8">
          <tpl hier="1" item="6"/>
          <tpl hier="4" item="8"/>
          <tpl fld="3" item="34"/>
          <tpl fld="1" item="0"/>
          <tpl hier="9" item="1"/>
          <tpl hier="11" item="4"/>
          <tpl hier="12" item="7"/>
          <tpl fld="4" item="0"/>
        </tpls>
      </m>
      <m>
        <tpls c="8">
          <tpl hier="1" item="6"/>
          <tpl hier="4" item="8"/>
          <tpl fld="3" item="12"/>
          <tpl fld="1" item="0"/>
          <tpl hier="9" item="1"/>
          <tpl hier="11" item="4"/>
          <tpl hier="12" item="7"/>
          <tpl fld="4" item="0"/>
        </tpls>
      </m>
      <m>
        <tpls c="8">
          <tpl hier="1" item="6"/>
          <tpl hier="4" item="8"/>
          <tpl fld="3" item="55"/>
          <tpl fld="1" item="0"/>
          <tpl hier="9" item="1"/>
          <tpl hier="11" item="4"/>
          <tpl hier="12" item="7"/>
          <tpl fld="4" item="0"/>
        </tpls>
      </m>
      <m>
        <tpls c="8">
          <tpl hier="1" item="6"/>
          <tpl hier="4" item="8"/>
          <tpl fld="3" item="6"/>
          <tpl fld="2" item="30"/>
          <tpl hier="9" item="1"/>
          <tpl hier="11" item="4"/>
          <tpl hier="12" item="7"/>
          <tpl fld="4" item="0"/>
        </tpls>
      </m>
      <m>
        <tpls c="8">
          <tpl hier="1" item="6"/>
          <tpl hier="4" item="8"/>
          <tpl fld="3" item="5"/>
          <tpl fld="2" item="30"/>
          <tpl hier="9" item="1"/>
          <tpl hier="11" item="4"/>
          <tpl hier="12" item="7"/>
          <tpl fld="4" item="0"/>
        </tpls>
      </m>
      <m>
        <tpls c="8">
          <tpl hier="1" item="6"/>
          <tpl hier="4" item="8"/>
          <tpl fld="3" item="56"/>
          <tpl fld="2" item="45"/>
          <tpl hier="9" item="1"/>
          <tpl hier="11" item="4"/>
          <tpl hier="12" item="7"/>
          <tpl fld="4" item="0"/>
        </tpls>
      </m>
      <m>
        <tpls c="8">
          <tpl hier="1" item="6"/>
          <tpl hier="4" item="8"/>
          <tpl fld="3" item="0"/>
          <tpl fld="2" item="45"/>
          <tpl hier="9" item="1"/>
          <tpl hier="11" item="4"/>
          <tpl hier="12" item="7"/>
          <tpl fld="4" item="0"/>
        </tpls>
      </m>
      <m>
        <tpls c="8">
          <tpl hier="1" item="6"/>
          <tpl hier="4" item="8"/>
          <tpl fld="3" item="55"/>
          <tpl fld="2" item="45"/>
          <tpl hier="9" item="1"/>
          <tpl hier="11" item="4"/>
          <tpl hier="12" item="7"/>
          <tpl fld="4" item="0"/>
        </tpls>
      </m>
      <m>
        <tpls c="8">
          <tpl hier="1" item="6"/>
          <tpl hier="4" item="8"/>
          <tpl fld="3" item="35"/>
          <tpl fld="2" item="25"/>
          <tpl hier="9" item="1"/>
          <tpl hier="11" item="4"/>
          <tpl hier="12" item="7"/>
          <tpl fld="4" item="0"/>
        </tpls>
      </m>
      <m>
        <tpls c="8">
          <tpl hier="1" item="6"/>
          <tpl hier="4" item="8"/>
          <tpl fld="3" item="40"/>
          <tpl fld="2" item="25"/>
          <tpl hier="9" item="1"/>
          <tpl hier="11" item="4"/>
          <tpl hier="12" item="7"/>
          <tpl fld="4" item="0"/>
        </tpls>
      </m>
      <m>
        <tpls c="8">
          <tpl hier="1" item="6"/>
          <tpl hier="4" item="8"/>
          <tpl fld="3" item="50"/>
          <tpl fld="2" item="25"/>
          <tpl hier="9" item="1"/>
          <tpl hier="11" item="4"/>
          <tpl hier="12" item="7"/>
          <tpl fld="4" item="0"/>
        </tpls>
      </m>
      <m>
        <tpls c="8">
          <tpl hier="1" item="6"/>
          <tpl hier="4" item="8"/>
          <tpl fld="3" item="49"/>
          <tpl fld="2" item="25"/>
          <tpl hier="9" item="1"/>
          <tpl hier="11" item="4"/>
          <tpl hier="12" item="7"/>
          <tpl fld="4" item="0"/>
        </tpls>
      </m>
      <m>
        <tpls c="8">
          <tpl hier="1" item="6"/>
          <tpl hier="4" item="8"/>
          <tpl fld="3" item="37"/>
          <tpl fld="2" item="38"/>
          <tpl hier="9" item="1"/>
          <tpl hier="11" item="4"/>
          <tpl hier="12" item="7"/>
          <tpl fld="4" item="0"/>
        </tpls>
      </m>
      <m>
        <tpls c="8">
          <tpl hier="1" item="6"/>
          <tpl hier="4" item="8"/>
          <tpl fld="3" item="39"/>
          <tpl fld="2" item="38"/>
          <tpl hier="9" item="1"/>
          <tpl hier="11" item="4"/>
          <tpl hier="12" item="7"/>
          <tpl fld="4" item="0"/>
        </tpls>
      </m>
      <m>
        <tpls c="8">
          <tpl hier="1" item="6"/>
          <tpl hier="4" item="8"/>
          <tpl fld="3" item="28"/>
          <tpl fld="2" item="38"/>
          <tpl hier="9" item="1"/>
          <tpl hier="11" item="4"/>
          <tpl hier="12" item="7"/>
          <tpl fld="4" item="0"/>
        </tpls>
      </m>
      <m>
        <tpls c="8">
          <tpl hier="1" item="6"/>
          <tpl hier="4" item="8"/>
          <tpl fld="3" item="19"/>
          <tpl fld="2" item="38"/>
          <tpl hier="9" item="1"/>
          <tpl hier="11" item="4"/>
          <tpl hier="12" item="7"/>
          <tpl fld="4" item="0"/>
        </tpls>
      </m>
      <m>
        <tpls c="8">
          <tpl hier="1" item="6"/>
          <tpl hier="4" item="8"/>
          <tpl fld="3" item="26"/>
          <tpl fld="2" item="16"/>
          <tpl hier="9" item="1"/>
          <tpl hier="11" item="4"/>
          <tpl hier="12" item="7"/>
          <tpl fld="4" item="0"/>
        </tpls>
      </m>
      <m>
        <tpls c="8">
          <tpl hier="1" item="6"/>
          <tpl hier="4" item="8"/>
          <tpl fld="3" item="25"/>
          <tpl fld="2" item="16"/>
          <tpl hier="9" item="1"/>
          <tpl hier="11" item="4"/>
          <tpl hier="12" item="7"/>
          <tpl fld="4" item="0"/>
        </tpls>
      </m>
      <m>
        <tpls c="8">
          <tpl hier="1" item="6"/>
          <tpl hier="4" item="8"/>
          <tpl fld="3" item="24"/>
          <tpl fld="2" item="16"/>
          <tpl hier="9" item="1"/>
          <tpl hier="11" item="4"/>
          <tpl hier="12" item="7"/>
          <tpl fld="4" item="0"/>
        </tpls>
      </m>
      <m>
        <tpls c="8">
          <tpl hier="1" item="6"/>
          <tpl hier="4" item="8"/>
          <tpl fld="3" item="23"/>
          <tpl fld="2" item="16"/>
          <tpl hier="9" item="1"/>
          <tpl hier="11" item="4"/>
          <tpl hier="12" item="7"/>
          <tpl fld="4" item="0"/>
        </tpls>
      </m>
      <m>
        <tpls c="8">
          <tpl hier="1" item="6"/>
          <tpl hier="4" item="8"/>
          <tpl fld="3" item="10"/>
          <tpl fld="2" item="10"/>
          <tpl hier="9" item="1"/>
          <tpl hier="11" item="4"/>
          <tpl hier="12" item="7"/>
          <tpl fld="4" item="0"/>
        </tpls>
      </m>
      <m>
        <tpls c="8">
          <tpl hier="1" item="6"/>
          <tpl hier="4" item="8"/>
          <tpl fld="3" item="12"/>
          <tpl fld="2" item="10"/>
          <tpl hier="9" item="1"/>
          <tpl hier="11" item="4"/>
          <tpl hier="12" item="7"/>
          <tpl fld="4" item="0"/>
        </tpls>
      </m>
      <m>
        <tpls c="8">
          <tpl hier="1" item="6"/>
          <tpl hier="4" item="8"/>
          <tpl fld="3" item="11"/>
          <tpl fld="2" item="10"/>
          <tpl hier="9" item="1"/>
          <tpl hier="11" item="4"/>
          <tpl hier="12" item="7"/>
          <tpl fld="4" item="0"/>
        </tpls>
      </m>
      <m>
        <tpls c="8">
          <tpl hier="1" item="6"/>
          <tpl hier="4" item="8"/>
          <tpl fld="3" item="9"/>
          <tpl fld="2" item="10"/>
          <tpl hier="9" item="1"/>
          <tpl hier="11" item="4"/>
          <tpl hier="12" item="7"/>
          <tpl fld="4" item="0"/>
        </tpls>
      </m>
      <m>
        <tpls c="8">
          <tpl hier="1" item="6"/>
          <tpl hier="4" item="8"/>
          <tpl fld="3" item="57"/>
          <tpl fld="2" item="12"/>
          <tpl hier="9" item="1"/>
          <tpl hier="11" item="4"/>
          <tpl hier="12" item="7"/>
          <tpl fld="4" item="0"/>
        </tpls>
      </m>
      <m>
        <tpls c="8">
          <tpl hier="1" item="6"/>
          <tpl hier="4" item="8"/>
          <tpl fld="3" item="3"/>
          <tpl fld="2" item="12"/>
          <tpl hier="9" item="1"/>
          <tpl hier="11" item="4"/>
          <tpl hier="12" item="7"/>
          <tpl fld="4" item="0"/>
        </tpls>
      </m>
      <m>
        <tpls c="8">
          <tpl hier="1" item="6"/>
          <tpl hier="4" item="8"/>
          <tpl fld="3" item="1"/>
          <tpl fld="2" item="12"/>
          <tpl hier="9" item="1"/>
          <tpl hier="11" item="4"/>
          <tpl hier="12" item="7"/>
          <tpl fld="4" item="0"/>
        </tpls>
      </m>
      <m>
        <tpls c="8">
          <tpl hier="1" item="6"/>
          <tpl hier="4" item="8"/>
          <tpl fld="3" item="20"/>
          <tpl fld="2" item="18"/>
          <tpl hier="9" item="1"/>
          <tpl hier="11" item="4"/>
          <tpl hier="12" item="7"/>
          <tpl fld="4" item="0"/>
        </tpls>
      </m>
      <m>
        <tpls c="8">
          <tpl hier="1" item="6"/>
          <tpl hier="4" item="8"/>
          <tpl fld="3" item="51"/>
          <tpl fld="2" item="18"/>
          <tpl hier="9" item="1"/>
          <tpl hier="11" item="4"/>
          <tpl hier="12" item="7"/>
          <tpl fld="4" item="0"/>
        </tpls>
      </m>
      <m>
        <tpls c="8">
          <tpl hier="1" item="6"/>
          <tpl hier="4" item="8"/>
          <tpl fld="3" item="38"/>
          <tpl fld="2" item="18"/>
          <tpl hier="9" item="1"/>
          <tpl hier="11" item="4"/>
          <tpl hier="12" item="7"/>
          <tpl fld="4" item="0"/>
        </tpls>
      </m>
      <m>
        <tpls c="8">
          <tpl hier="1" item="6"/>
          <tpl hier="4" item="8"/>
          <tpl fld="3" item="44"/>
          <tpl fld="2" item="20"/>
          <tpl hier="9" item="1"/>
          <tpl hier="11" item="4"/>
          <tpl hier="12" item="7"/>
          <tpl fld="4" item="0"/>
        </tpls>
      </m>
      <m>
        <tpls c="8">
          <tpl hier="1" item="6"/>
          <tpl hier="4" item="8"/>
          <tpl fld="3" item="43"/>
          <tpl fld="2" item="20"/>
          <tpl hier="9" item="1"/>
          <tpl hier="11" item="4"/>
          <tpl hier="12" item="7"/>
          <tpl fld="4" item="0"/>
        </tpls>
      </m>
      <m>
        <tpls c="8">
          <tpl hier="1" item="6"/>
          <tpl hier="4" item="8"/>
          <tpl fld="3" item="42"/>
          <tpl fld="2" item="20"/>
          <tpl hier="9" item="1"/>
          <tpl hier="11" item="4"/>
          <tpl hier="12" item="7"/>
          <tpl fld="4" item="0"/>
        </tpls>
      </m>
      <m>
        <tpls c="8">
          <tpl hier="1" item="6"/>
          <tpl hier="4" item="8"/>
          <tpl fld="3" item="41"/>
          <tpl fld="2" item="20"/>
          <tpl hier="9" item="1"/>
          <tpl hier="11" item="4"/>
          <tpl hier="12" item="7"/>
          <tpl fld="4" item="0"/>
        </tpls>
      </m>
      <m>
        <tpls c="8">
          <tpl hier="1" item="6"/>
          <tpl hier="4" item="8"/>
          <tpl fld="3" item="32"/>
          <tpl fld="2" item="32"/>
          <tpl hier="9" item="1"/>
          <tpl hier="11" item="4"/>
          <tpl hier="12" item="7"/>
          <tpl fld="4" item="0"/>
        </tpls>
      </m>
      <m>
        <tpls c="8">
          <tpl hier="1" item="6"/>
          <tpl hier="4" item="8"/>
          <tpl fld="3" item="58"/>
          <tpl fld="2" item="32"/>
          <tpl hier="9" item="1"/>
          <tpl hier="11" item="4"/>
          <tpl hier="12" item="7"/>
          <tpl fld="4" item="0"/>
        </tpls>
      </m>
      <m>
        <tpls c="8">
          <tpl hier="1" item="6"/>
          <tpl hier="4" item="8"/>
          <tpl fld="3" item="49"/>
          <tpl fld="2" item="32"/>
          <tpl hier="9" item="1"/>
          <tpl hier="11" item="4"/>
          <tpl hier="12" item="7"/>
          <tpl fld="4" item="0"/>
        </tpls>
      </m>
      <m>
        <tpls c="8">
          <tpl hier="1" item="6"/>
          <tpl hier="4" item="8"/>
          <tpl fld="3" item="18"/>
          <tpl fld="2" item="9"/>
          <tpl hier="9" item="1"/>
          <tpl hier="11" item="4"/>
          <tpl hier="12" item="7"/>
          <tpl fld="4" item="0"/>
        </tpls>
      </m>
      <m>
        <tpls c="8">
          <tpl hier="1" item="6"/>
          <tpl hier="4" item="8"/>
          <tpl fld="3" item="53"/>
          <tpl fld="2" item="9"/>
          <tpl hier="9" item="1"/>
          <tpl hier="11" item="4"/>
          <tpl hier="12" item="7"/>
          <tpl fld="4" item="0"/>
        </tpls>
      </m>
      <m>
        <tpls c="8">
          <tpl hier="1" item="6"/>
          <tpl hier="4" item="8"/>
          <tpl fld="3" item="19"/>
          <tpl fld="2" item="9"/>
          <tpl hier="9" item="1"/>
          <tpl hier="11" item="4"/>
          <tpl hier="12" item="7"/>
          <tpl fld="4" item="0"/>
        </tpls>
      </m>
      <m>
        <tpls c="8">
          <tpl hier="1" item="6"/>
          <tpl hier="4" item="8"/>
          <tpl fld="3" item="8"/>
          <tpl fld="2" item="11"/>
          <tpl hier="9" item="1"/>
          <tpl hier="11" item="4"/>
          <tpl hier="12" item="7"/>
          <tpl fld="4" item="0"/>
        </tpls>
      </m>
      <m>
        <tpls c="8">
          <tpl hier="1" item="6"/>
          <tpl hier="4" item="8"/>
          <tpl fld="3" item="45"/>
          <tpl fld="2" item="11"/>
          <tpl hier="9" item="1"/>
          <tpl hier="11" item="4"/>
          <tpl hier="12" item="7"/>
          <tpl fld="4" item="0"/>
        </tpls>
      </m>
      <m>
        <tpls c="8">
          <tpl hier="1" item="6"/>
          <tpl hier="4" item="8"/>
          <tpl fld="3" item="23"/>
          <tpl fld="2" item="11"/>
          <tpl hier="9" item="1"/>
          <tpl hier="11" item="4"/>
          <tpl hier="12" item="7"/>
          <tpl fld="4" item="0"/>
        </tpls>
      </m>
      <m>
        <tpls c="8">
          <tpl hier="1" item="6"/>
          <tpl hier="4" item="8"/>
          <tpl fld="3" item="56"/>
          <tpl fld="2" item="15"/>
          <tpl hier="9" item="1"/>
          <tpl hier="11" item="4"/>
          <tpl hier="12" item="7"/>
          <tpl fld="4" item="0"/>
        </tpls>
      </m>
      <m>
        <tpls c="8">
          <tpl hier="1" item="6"/>
          <tpl hier="4" item="8"/>
          <tpl fld="3" item="27"/>
          <tpl fld="2" item="15"/>
          <tpl hier="9" item="1"/>
          <tpl hier="11" item="4"/>
          <tpl hier="12" item="7"/>
          <tpl fld="4" item="0"/>
        </tpls>
      </m>
      <m>
        <tpls c="8">
          <tpl hier="1" item="6"/>
          <tpl hier="4" item="8"/>
          <tpl fld="3" item="9"/>
          <tpl fld="2" item="15"/>
          <tpl hier="9" item="1"/>
          <tpl hier="11" item="4"/>
          <tpl hier="12" item="7"/>
          <tpl fld="4" item="0"/>
        </tpls>
      </m>
      <m>
        <tpls c="8">
          <tpl hier="1" item="6"/>
          <tpl hier="4" item="8"/>
          <tpl fld="3" item="40"/>
          <tpl fld="2" item="19"/>
          <tpl hier="9" item="1"/>
          <tpl hier="11" item="4"/>
          <tpl hier="12" item="7"/>
          <tpl fld="4" item="0"/>
        </tpls>
      </m>
      <m>
        <tpls c="8">
          <tpl hier="1" item="6"/>
          <tpl hier="4" item="8"/>
          <tpl fld="3" item="17"/>
          <tpl fld="2" item="19"/>
          <tpl hier="9" item="1"/>
          <tpl hier="11" item="4"/>
          <tpl hier="12" item="7"/>
          <tpl fld="4" item="0"/>
        </tpls>
      </m>
      <m>
        <tpls c="8">
          <tpl hier="1" item="6"/>
          <tpl hier="4" item="8"/>
          <tpl fld="3" item="39"/>
          <tpl fld="2" item="2"/>
          <tpl hier="9" item="1"/>
          <tpl hier="11" item="4"/>
          <tpl hier="12" item="7"/>
          <tpl fld="4" item="0"/>
        </tpls>
      </m>
      <m>
        <tpls c="8">
          <tpl hier="1" item="6"/>
          <tpl hier="4" item="8"/>
          <tpl fld="3" item="6"/>
          <tpl fld="2" item="2"/>
          <tpl hier="9" item="1"/>
          <tpl hier="11" item="4"/>
          <tpl hier="12" item="7"/>
          <tpl fld="4" item="0"/>
        </tpls>
      </m>
      <m>
        <tpls c="8">
          <tpl hier="1" item="6"/>
          <tpl hier="4" item="8"/>
          <tpl fld="3" item="44"/>
          <tpl fld="2" item="4"/>
          <tpl hier="9" item="1"/>
          <tpl hier="11" item="4"/>
          <tpl hier="12" item="7"/>
          <tpl fld="4" item="0"/>
        </tpls>
      </m>
      <m>
        <tpls c="8">
          <tpl hier="1" item="6"/>
          <tpl hier="4" item="8"/>
          <tpl fld="3" item="25"/>
          <tpl fld="2" item="4"/>
          <tpl hier="9" item="1"/>
          <tpl hier="11" item="4"/>
          <tpl hier="12" item="7"/>
          <tpl fld="4" item="0"/>
        </tpls>
      </m>
      <m>
        <tpls c="8">
          <tpl hier="1" item="6"/>
          <tpl hier="4" item="8"/>
          <tpl fld="3" item="55"/>
          <tpl fld="2" item="4"/>
          <tpl hier="9" item="1"/>
          <tpl hier="11" item="4"/>
          <tpl hier="12" item="7"/>
          <tpl fld="4" item="0"/>
        </tpls>
      </m>
      <m>
        <tpls c="8">
          <tpl hier="1" item="6"/>
          <tpl hier="4" item="8"/>
          <tpl fld="3" item="32"/>
          <tpl fld="2" item="6"/>
          <tpl hier="9" item="1"/>
          <tpl hier="11" item="4"/>
          <tpl hier="12" item="7"/>
          <tpl fld="4" item="0"/>
        </tpls>
      </m>
      <m>
        <tpls c="8">
          <tpl hier="1" item="6"/>
          <tpl hier="4" item="8"/>
          <tpl fld="3" item="12"/>
          <tpl fld="2" item="6"/>
          <tpl hier="9" item="1"/>
          <tpl hier="11" item="4"/>
          <tpl hier="12" item="7"/>
          <tpl fld="4" item="0"/>
        </tpls>
      </m>
      <m>
        <tpls c="8">
          <tpl hier="1" item="6"/>
          <tpl hier="4" item="8"/>
          <tpl fld="3" item="49"/>
          <tpl fld="2" item="6"/>
          <tpl hier="9" item="1"/>
          <tpl hier="11" item="4"/>
          <tpl hier="12" item="7"/>
          <tpl fld="4" item="0"/>
        </tpls>
      </m>
      <m>
        <tpls c="8">
          <tpl hier="1" item="6"/>
          <tpl hier="4" item="8"/>
          <tpl fld="3" item="16"/>
          <tpl fld="2" item="8"/>
          <tpl hier="9" item="1"/>
          <tpl hier="11" item="4"/>
          <tpl hier="12" item="7"/>
          <tpl fld="4" item="0"/>
        </tpls>
      </m>
      <m>
        <tpls c="8">
          <tpl hier="1" item="6"/>
          <tpl hier="4" item="8"/>
          <tpl fld="3" item="3"/>
          <tpl fld="2" item="8"/>
          <tpl hier="9" item="1"/>
          <tpl hier="11" item="4"/>
          <tpl hier="12" item="7"/>
          <tpl fld="4" item="0"/>
        </tpls>
      </m>
      <m>
        <tpls c="8">
          <tpl hier="1" item="6"/>
          <tpl hier="4" item="8"/>
          <tpl fld="3" item="19"/>
          <tpl fld="2" item="8"/>
          <tpl hier="9" item="1"/>
          <tpl hier="11" item="4"/>
          <tpl hier="12" item="7"/>
          <tpl fld="4" item="0"/>
        </tpls>
      </m>
      <m>
        <tpls c="8">
          <tpl hier="1" item="6"/>
          <tpl hier="4" item="8"/>
          <tpl fld="3" item="4"/>
          <tpl fld="2" item="0"/>
          <tpl hier="9" item="1"/>
          <tpl hier="11" item="4"/>
          <tpl hier="12" item="7"/>
          <tpl fld="4" item="0"/>
        </tpls>
      </m>
      <m>
        <tpls c="8">
          <tpl hier="1" item="6"/>
          <tpl hier="4" item="8"/>
          <tpl fld="3" item="51"/>
          <tpl fld="2" item="0"/>
          <tpl hier="9" item="1"/>
          <tpl hier="11" item="4"/>
          <tpl hier="12" item="7"/>
          <tpl fld="4" item="0"/>
        </tpls>
      </m>
      <m>
        <tpls c="8">
          <tpl hier="1" item="6"/>
          <tpl hier="4" item="8"/>
          <tpl fld="3" item="23"/>
          <tpl fld="2" item="0"/>
          <tpl hier="9" item="1"/>
          <tpl hier="11" item="4"/>
          <tpl hier="12" item="7"/>
          <tpl fld="4" item="0"/>
        </tpls>
      </m>
      <m>
        <tpls c="8">
          <tpl hier="1" item="6"/>
          <tpl hier="4" item="8"/>
          <tpl fld="3" item="54"/>
          <tpl fld="2" item="1"/>
          <tpl hier="9" item="1"/>
          <tpl hier="11" item="4"/>
          <tpl hier="12" item="7"/>
          <tpl fld="4" item="0"/>
        </tpls>
      </m>
      <m>
        <tpls c="8">
          <tpl hier="1" item="6"/>
          <tpl hier="4" item="8"/>
          <tpl fld="3" item="42"/>
          <tpl fld="2" item="1"/>
          <tpl hier="9" item="1"/>
          <tpl hier="11" item="4"/>
          <tpl hier="12" item="7"/>
          <tpl fld="4" item="0"/>
        </tpls>
      </m>
      <m>
        <tpls c="8">
          <tpl hier="1" item="6"/>
          <tpl hier="4" item="8"/>
          <tpl fld="3" item="9"/>
          <tpl fld="2" item="1"/>
          <tpl hier="9" item="1"/>
          <tpl hier="11" item="4"/>
          <tpl hier="12" item="7"/>
          <tpl fld="4" item="0"/>
        </tpls>
      </m>
      <m>
        <tpls c="8">
          <tpl hier="1" item="6"/>
          <tpl hier="4" item="8"/>
          <tpl fld="3" item="46"/>
          <tpl fld="2" item="3"/>
          <tpl hier="9" item="1"/>
          <tpl hier="11" item="4"/>
          <tpl hier="12" item="7"/>
          <tpl fld="4" item="0"/>
        </tpls>
      </m>
      <m>
        <tpls c="8">
          <tpl hier="1" item="6"/>
          <tpl hier="4" item="8"/>
          <tpl fld="3" item="30"/>
          <tpl fld="2" item="3"/>
          <tpl hier="9" item="1"/>
          <tpl hier="11" item="4"/>
          <tpl hier="12" item="7"/>
          <tpl fld="4" item="0"/>
        </tpls>
      </m>
      <m>
        <tpls c="8">
          <tpl hier="1" item="6"/>
          <tpl hier="4" item="8"/>
          <tpl fld="3" item="36"/>
          <tpl fld="2" item="5"/>
          <tpl hier="9" item="1"/>
          <tpl hier="11" item="4"/>
          <tpl hier="12" item="7"/>
          <tpl fld="4" item="0"/>
        </tpls>
      </m>
      <m>
        <tpls c="8">
          <tpl hier="1" item="6"/>
          <tpl hier="4" item="8"/>
          <tpl fld="3" item="14"/>
          <tpl fld="2" item="5"/>
          <tpl hier="9" item="1"/>
          <tpl hier="11" item="4"/>
          <tpl hier="12" item="7"/>
          <tpl fld="4" item="0"/>
        </tpls>
      </m>
      <m>
        <tpls c="8">
          <tpl hier="1" item="6"/>
          <tpl hier="4" item="8"/>
          <tpl fld="3" item="44"/>
          <tpl fld="2" item="7"/>
          <tpl hier="9" item="1"/>
          <tpl hier="11" item="4"/>
          <tpl hier="12" item="7"/>
          <tpl fld="4" item="0"/>
        </tpls>
      </m>
      <m>
        <tpls c="8">
          <tpl hier="1" item="6"/>
          <tpl hier="4" item="8"/>
          <tpl fld="3" item="22"/>
          <tpl fld="2" item="7"/>
          <tpl hier="9" item="1"/>
          <tpl hier="11" item="4"/>
          <tpl hier="12" item="7"/>
          <tpl fld="4" item="0"/>
        </tpls>
      </m>
      <m>
        <tpls c="8">
          <tpl hier="1" item="6"/>
          <tpl hier="4" item="8"/>
          <tpl fld="3" item="2"/>
          <tpl fld="2" item="7"/>
          <tpl hier="9" item="1"/>
          <tpl hier="11" item="4"/>
          <tpl hier="12" item="7"/>
          <tpl fld="4" item="0"/>
        </tpls>
      </m>
      <m>
        <tpls c="8">
          <tpl hier="1" item="6"/>
          <tpl hier="4" item="8"/>
          <tpl fld="3" item="32"/>
          <tpl fld="1" item="0"/>
          <tpl hier="9" item="1"/>
          <tpl hier="11" item="4"/>
          <tpl hier="12" item="7"/>
          <tpl fld="4" item="0"/>
        </tpls>
      </m>
      <m>
        <tpls c="8">
          <tpl hier="1" item="6"/>
          <tpl hier="4" item="8"/>
          <tpl fld="3" item="7"/>
          <tpl fld="1" item="0"/>
          <tpl hier="9" item="1"/>
          <tpl hier="11" item="4"/>
          <tpl hier="12" item="7"/>
          <tpl fld="4" item="0"/>
        </tpls>
      </m>
      <m>
        <tpls c="8">
          <tpl hier="1" item="6"/>
          <tpl hier="4" item="8"/>
          <tpl fld="3" item="52"/>
          <tpl fld="1" item="0"/>
          <tpl hier="9" item="1"/>
          <tpl hier="11" item="4"/>
          <tpl hier="12" item="7"/>
          <tpl fld="4" item="0"/>
        </tpls>
      </m>
      <m>
        <tpls c="8">
          <tpl hier="1" item="6"/>
          <tpl hier="4" item="8"/>
          <tpl fld="3" item="24"/>
          <tpl fld="2" item="15"/>
          <tpl hier="9" item="1"/>
          <tpl hier="11" item="4"/>
          <tpl hier="12" item="7"/>
          <tpl fld="4" item="0"/>
        </tpls>
      </m>
      <m>
        <tpls c="8">
          <tpl hier="1" item="6"/>
          <tpl hier="4" item="8"/>
          <tpl fld="3" item="5"/>
          <tpl fld="2" item="15"/>
          <tpl hier="9" item="1"/>
          <tpl hier="11" item="4"/>
          <tpl hier="12" item="7"/>
          <tpl fld="4" item="0"/>
        </tpls>
      </m>
      <m>
        <tpls c="8">
          <tpl hier="1" item="6"/>
          <tpl hier="4" item="8"/>
          <tpl fld="3" item="46"/>
          <tpl fld="2" item="19"/>
          <tpl hier="9" item="1"/>
          <tpl hier="11" item="4"/>
          <tpl hier="12" item="7"/>
          <tpl fld="4" item="0"/>
        </tpls>
      </m>
      <m>
        <tpls c="8">
          <tpl hier="1" item="6"/>
          <tpl hier="4" item="8"/>
          <tpl fld="3" item="11"/>
          <tpl fld="2" item="19"/>
          <tpl hier="9" item="1"/>
          <tpl hier="11" item="4"/>
          <tpl hier="12" item="7"/>
          <tpl fld="4" item="0"/>
        </tpls>
      </m>
      <m>
        <tpls c="8">
          <tpl hier="1" item="6"/>
          <tpl hier="4" item="8"/>
          <tpl fld="3" item="35"/>
          <tpl fld="2" item="2"/>
          <tpl hier="9" item="1"/>
          <tpl hier="11" item="4"/>
          <tpl hier="12" item="7"/>
          <tpl fld="4" item="0"/>
        </tpls>
      </m>
      <m>
        <tpls c="8">
          <tpl hier="1" item="6"/>
          <tpl hier="4" item="8"/>
          <tpl fld="3" item="36"/>
          <tpl fld="2" item="2"/>
          <tpl hier="9" item="1"/>
          <tpl hier="11" item="4"/>
          <tpl hier="12" item="7"/>
          <tpl fld="4" item="0"/>
        </tpls>
      </m>
      <m>
        <tpls c="8">
          <tpl hier="1" item="6"/>
          <tpl hier="4" item="8"/>
          <tpl fld="3" item="1"/>
          <tpl fld="2" item="2"/>
          <tpl hier="9" item="1"/>
          <tpl hier="11" item="4"/>
          <tpl hier="12" item="7"/>
          <tpl fld="4" item="0"/>
        </tpls>
      </m>
      <m>
        <tpls c="8">
          <tpl hier="1" item="6"/>
          <tpl hier="4" item="8"/>
          <tpl fld="3" item="37"/>
          <tpl fld="2" item="4"/>
          <tpl hier="9" item="1"/>
          <tpl hier="11" item="4"/>
          <tpl hier="12" item="7"/>
          <tpl fld="4" item="0"/>
        </tpls>
      </m>
      <m>
        <tpls c="8">
          <tpl hier="1" item="6"/>
          <tpl hier="4" item="8"/>
          <tpl fld="3" item="22"/>
          <tpl fld="2" item="4"/>
          <tpl hier="9" item="1"/>
          <tpl hier="11" item="4"/>
          <tpl hier="12" item="7"/>
          <tpl fld="4" item="0"/>
        </tpls>
      </m>
      <m>
        <tpls c="8">
          <tpl hier="1" item="6"/>
          <tpl hier="4" item="8"/>
          <tpl fld="3" item="38"/>
          <tpl fld="2" item="4"/>
          <tpl hier="9" item="1"/>
          <tpl hier="11" item="4"/>
          <tpl hier="12" item="7"/>
          <tpl fld="4" item="0"/>
        </tpls>
      </m>
      <m>
        <tpls c="8">
          <tpl hier="1" item="6"/>
          <tpl hier="4" item="8"/>
          <tpl fld="3" item="26"/>
          <tpl fld="2" item="6"/>
          <tpl hier="9" item="1"/>
          <tpl hier="11" item="4"/>
          <tpl hier="12" item="7"/>
          <tpl fld="4" item="0"/>
        </tpls>
      </m>
      <m>
        <tpls c="8">
          <tpl hier="1" item="6"/>
          <tpl hier="4" item="8"/>
          <tpl fld="3" item="7"/>
          <tpl fld="2" item="6"/>
          <tpl hier="9" item="1"/>
          <tpl hier="11" item="4"/>
          <tpl hier="12" item="7"/>
          <tpl fld="4" item="0"/>
        </tpls>
      </m>
      <m>
        <tpls c="8">
          <tpl hier="1" item="6"/>
          <tpl hier="4" item="8"/>
          <tpl fld="3" item="41"/>
          <tpl fld="2" item="6"/>
          <tpl hier="9" item="1"/>
          <tpl hier="11" item="4"/>
          <tpl hier="12" item="7"/>
          <tpl fld="4" item="0"/>
        </tpls>
      </m>
      <m>
        <tpls c="8">
          <tpl hier="1" item="6"/>
          <tpl hier="4" item="8"/>
          <tpl fld="3" item="10"/>
          <tpl fld="2" item="8"/>
          <tpl hier="9" item="1"/>
          <tpl hier="11" item="4"/>
          <tpl hier="12" item="7"/>
          <tpl fld="4" item="0"/>
        </tpls>
      </m>
      <m>
        <tpls c="8">
          <tpl hier="1" item="6"/>
          <tpl hier="4" item="8"/>
          <tpl fld="3" item="0"/>
          <tpl fld="2" item="8"/>
          <tpl hier="9" item="1"/>
          <tpl hier="11" item="4"/>
          <tpl hier="12" item="7"/>
          <tpl fld="4" item="0"/>
        </tpls>
      </m>
      <m>
        <tpls c="8">
          <tpl hier="1" item="6"/>
          <tpl hier="4" item="8"/>
          <tpl fld="3" item="29"/>
          <tpl fld="2" item="8"/>
          <tpl hier="9" item="1"/>
          <tpl hier="11" item="4"/>
          <tpl hier="12" item="7"/>
          <tpl fld="4" item="0"/>
        </tpls>
      </m>
      <m>
        <tpls c="8">
          <tpl hier="1" item="6"/>
          <tpl hier="4" item="8"/>
          <tpl fld="3" item="57"/>
          <tpl fld="2" item="0"/>
          <tpl hier="9" item="1"/>
          <tpl hier="11" item="4"/>
          <tpl hier="12" item="7"/>
          <tpl fld="4" item="0"/>
        </tpls>
      </m>
      <m>
        <tpls c="8">
          <tpl hier="1" item="6"/>
          <tpl hier="4" item="8"/>
          <tpl fld="3" item="50"/>
          <tpl fld="2" item="0"/>
          <tpl hier="9" item="1"/>
          <tpl hier="11" item="4"/>
          <tpl hier="12" item="7"/>
          <tpl fld="4" item="0"/>
        </tpls>
      </m>
      <m>
        <tpls c="8">
          <tpl hier="1" item="6"/>
          <tpl hier="4" item="8"/>
          <tpl fld="3" item="13"/>
          <tpl fld="2" item="0"/>
          <tpl hier="9" item="1"/>
          <tpl hier="11" item="4"/>
          <tpl hier="12" item="7"/>
          <tpl fld="4" item="0"/>
        </tpls>
      </m>
      <m>
        <tpls c="8">
          <tpl hier="1" item="6"/>
          <tpl hier="4" item="8"/>
          <tpl fld="3" item="20"/>
          <tpl fld="2" item="1"/>
          <tpl hier="9" item="1"/>
          <tpl hier="11" item="4"/>
          <tpl hier="12" item="7"/>
          <tpl fld="4" item="0"/>
        </tpls>
      </m>
      <m>
        <tpls c="8">
          <tpl hier="1" item="6"/>
          <tpl hier="4" item="8"/>
          <tpl fld="3" item="28"/>
          <tpl fld="2" item="1"/>
          <tpl hier="9" item="1"/>
          <tpl hier="11" item="4"/>
          <tpl hier="12" item="7"/>
          <tpl fld="4" item="0"/>
        </tpls>
      </m>
      <m>
        <tpls c="8">
          <tpl hier="1" item="6"/>
          <tpl hier="4" item="8"/>
          <tpl fld="3" item="43"/>
          <tpl fld="2" item="3"/>
          <tpl hier="9" item="1"/>
          <tpl hier="11" item="4"/>
          <tpl hier="12" item="7"/>
          <tpl fld="4" item="0"/>
        </tpls>
      </m>
      <m>
        <tpls c="8">
          <tpl hier="1" item="6"/>
          <tpl hier="4" item="8"/>
          <tpl fld="3" item="24"/>
          <tpl fld="2" item="3"/>
          <tpl hier="9" item="1"/>
          <tpl hier="11" item="4"/>
          <tpl hier="12" item="7"/>
          <tpl fld="4" item="0"/>
        </tpls>
      </m>
      <m>
        <tpls c="8">
          <tpl hier="1" item="6"/>
          <tpl hier="4" item="8"/>
          <tpl fld="3" item="48"/>
          <tpl fld="2" item="5"/>
          <tpl hier="9" item="1"/>
          <tpl hier="11" item="4"/>
          <tpl hier="12" item="7"/>
          <tpl fld="4" item="0"/>
        </tpls>
      </m>
      <m>
        <tpls c="8">
          <tpl hier="1" item="6"/>
          <tpl hier="4" item="8"/>
          <tpl fld="3" item="31"/>
          <tpl fld="2" item="5"/>
          <tpl hier="9" item="1"/>
          <tpl hier="11" item="4"/>
          <tpl hier="12" item="7"/>
          <tpl fld="4" item="0"/>
        </tpls>
      </m>
      <m>
        <tpls c="8">
          <tpl hier="1" item="6"/>
          <tpl hier="4" item="8"/>
          <tpl fld="3" item="11"/>
          <tpl fld="2" item="5"/>
          <tpl hier="9" item="1"/>
          <tpl hier="11" item="4"/>
          <tpl hier="12" item="7"/>
          <tpl fld="4" item="0"/>
        </tpls>
      </m>
      <m>
        <tpls c="8">
          <tpl hier="1" item="6"/>
          <tpl hier="4" item="8"/>
          <tpl fld="3" item="34"/>
          <tpl fld="2" item="7"/>
          <tpl hier="9" item="1"/>
          <tpl hier="11" item="4"/>
          <tpl hier="12" item="7"/>
          <tpl fld="4" item="0"/>
        </tpls>
      </m>
      <m>
        <tpls c="8">
          <tpl hier="1" item="6"/>
          <tpl hier="4" item="8"/>
          <tpl fld="3" item="15"/>
          <tpl fld="2" item="7"/>
          <tpl hier="9" item="1"/>
          <tpl hier="11" item="4"/>
          <tpl hier="12" item="7"/>
          <tpl fld="4" item="0"/>
        </tpls>
      </m>
      <m>
        <tpls c="8">
          <tpl hier="1" item="6"/>
          <tpl hier="4" item="8"/>
          <tpl fld="3" item="1"/>
          <tpl fld="2" item="7"/>
          <tpl hier="9" item="1"/>
          <tpl hier="11" item="4"/>
          <tpl hier="12" item="7"/>
          <tpl fld="4" item="0"/>
        </tpls>
      </m>
      <m>
        <tpls c="8">
          <tpl hier="1" item="6"/>
          <tpl hier="4" item="8"/>
          <tpl fld="3" item="18"/>
          <tpl fld="1" item="0"/>
          <tpl hier="9" item="1"/>
          <tpl hier="11" item="4"/>
          <tpl hier="12" item="7"/>
          <tpl fld="4" item="0"/>
        </tpls>
      </m>
      <m>
        <tpls c="8">
          <tpl hier="1" item="6"/>
          <tpl hier="4" item="8"/>
          <tpl fld="3" item="58"/>
          <tpl fld="1" item="0"/>
          <tpl hier="9" item="1"/>
          <tpl hier="11" item="4"/>
          <tpl hier="12" item="7"/>
          <tpl fld="4" item="0"/>
        </tpls>
      </m>
      <m>
        <tpls c="8">
          <tpl hier="1" item="6"/>
          <tpl hier="4" item="8"/>
          <tpl fld="3" item="38"/>
          <tpl fld="1" item="0"/>
          <tpl hier="9" item="1"/>
          <tpl hier="11" item="4"/>
          <tpl hier="12" item="7"/>
          <tpl fld="4" item="0"/>
        </tpls>
      </m>
      <m>
        <tpls c="8">
          <tpl hier="1" item="6"/>
          <tpl hier="4" item="8"/>
          <tpl fld="3" item="48"/>
          <tpl fld="2" item="2"/>
          <tpl hier="9" item="1"/>
          <tpl hier="11" item="4"/>
          <tpl hier="12" item="7"/>
          <tpl fld="4" item="0"/>
        </tpls>
      </m>
      <m>
        <tpls c="8">
          <tpl hier="1" item="6"/>
          <tpl hier="4" item="8"/>
          <tpl fld="3" item="15"/>
          <tpl fld="2" item="2"/>
          <tpl hier="9" item="1"/>
          <tpl hier="11" item="4"/>
          <tpl hier="12" item="7"/>
          <tpl fld="4" item="0"/>
        </tpls>
      </m>
      <m>
        <tpls c="8">
          <tpl hier="1" item="6"/>
          <tpl hier="4" item="8"/>
          <tpl fld="3" item="55"/>
          <tpl fld="2" item="2"/>
          <tpl hier="9" item="1"/>
          <tpl hier="11" item="4"/>
          <tpl hier="12" item="7"/>
          <tpl fld="4" item="0"/>
        </tpls>
      </m>
      <m>
        <tpls c="8">
          <tpl hier="1" item="6"/>
          <tpl hier="4" item="8"/>
          <tpl fld="3" item="34"/>
          <tpl fld="2" item="4"/>
          <tpl hier="9" item="1"/>
          <tpl hier="11" item="4"/>
          <tpl hier="12" item="7"/>
          <tpl fld="4" item="0"/>
        </tpls>
      </m>
      <m>
        <tpls c="8">
          <tpl hier="1" item="6"/>
          <tpl hier="4" item="8"/>
          <tpl fld="3" item="58"/>
          <tpl fld="2" item="4"/>
          <tpl hier="9" item="1"/>
          <tpl hier="11" item="4"/>
          <tpl hier="12" item="7"/>
          <tpl fld="4" item="0"/>
        </tpls>
      </m>
      <m>
        <tpls c="8">
          <tpl hier="1" item="6"/>
          <tpl hier="4" item="8"/>
          <tpl fld="3" item="49"/>
          <tpl fld="2" item="4"/>
          <tpl hier="9" item="1"/>
          <tpl hier="11" item="4"/>
          <tpl hier="12" item="7"/>
          <tpl fld="4" item="0"/>
        </tpls>
      </m>
      <m>
        <tpls c="8">
          <tpl hier="1" item="6"/>
          <tpl hier="4" item="8"/>
          <tpl fld="3" item="18"/>
          <tpl fld="2" item="6"/>
          <tpl hier="9" item="1"/>
          <tpl hier="11" item="4"/>
          <tpl hier="12" item="7"/>
          <tpl fld="4" item="0"/>
        </tpls>
      </m>
      <m>
        <tpls c="8">
          <tpl hier="1" item="6"/>
          <tpl hier="4" item="8"/>
          <tpl fld="3" item="53"/>
          <tpl fld="2" item="6"/>
          <tpl hier="9" item="1"/>
          <tpl hier="11" item="4"/>
          <tpl hier="12" item="7"/>
          <tpl fld="4" item="0"/>
        </tpls>
      </m>
      <m>
        <tpls c="8">
          <tpl hier="1" item="6"/>
          <tpl hier="4" item="8"/>
          <tpl fld="3" item="19"/>
          <tpl fld="2" item="6"/>
          <tpl hier="9" item="1"/>
          <tpl hier="11" item="4"/>
          <tpl hier="12" item="7"/>
          <tpl fld="4" item="0"/>
        </tpls>
      </m>
      <m>
        <tpls c="8">
          <tpl hier="1" item="6"/>
          <tpl hier="4" item="8"/>
          <tpl fld="3" item="8"/>
          <tpl fld="2" item="8"/>
          <tpl hier="9" item="1"/>
          <tpl hier="11" item="4"/>
          <tpl hier="12" item="7"/>
          <tpl fld="4" item="0"/>
        </tpls>
      </m>
      <m>
        <tpls c="8">
          <tpl hier="1" item="6"/>
          <tpl hier="4" item="8"/>
          <tpl fld="3" item="45"/>
          <tpl fld="2" item="8"/>
          <tpl hier="9" item="1"/>
          <tpl hier="11" item="4"/>
          <tpl hier="12" item="7"/>
          <tpl fld="4" item="0"/>
        </tpls>
      </m>
      <m>
        <tpls c="8">
          <tpl hier="1" item="6"/>
          <tpl hier="4" item="8"/>
          <tpl fld="3" item="23"/>
          <tpl fld="2" item="8"/>
          <tpl hier="9" item="1"/>
          <tpl hier="11" item="4"/>
          <tpl hier="12" item="7"/>
          <tpl fld="4" item="0"/>
        </tpls>
      </m>
      <m>
        <tpls c="8">
          <tpl hier="1" item="6"/>
          <tpl hier="4" item="8"/>
          <tpl fld="3" item="56"/>
          <tpl fld="2" item="0"/>
          <tpl hier="9" item="1"/>
          <tpl hier="11" item="4"/>
          <tpl hier="12" item="7"/>
          <tpl fld="4" item="0"/>
        </tpls>
      </m>
      <m>
        <tpls c="8">
          <tpl hier="1" item="6"/>
          <tpl hier="4" item="8"/>
          <tpl fld="3" item="27"/>
          <tpl fld="2" item="0"/>
          <tpl hier="9" item="1"/>
          <tpl hier="11" item="4"/>
          <tpl hier="12" item="7"/>
          <tpl fld="4" item="0"/>
        </tpls>
      </m>
      <m>
        <tpls c="8">
          <tpl hier="1" item="6"/>
          <tpl hier="4" item="8"/>
          <tpl fld="3" item="9"/>
          <tpl fld="2" item="0"/>
          <tpl hier="9" item="1"/>
          <tpl hier="11" item="4"/>
          <tpl hier="12" item="7"/>
          <tpl fld="4" item="0"/>
        </tpls>
      </m>
      <m>
        <tpls c="8">
          <tpl hier="1" item="6"/>
          <tpl hier="4" item="8"/>
          <tpl fld="3" item="40"/>
          <tpl fld="2" item="1"/>
          <tpl hier="9" item="1"/>
          <tpl hier="11" item="4"/>
          <tpl hier="12" item="7"/>
          <tpl fld="4" item="0"/>
        </tpls>
      </m>
      <m>
        <tpls c="8">
          <tpl hier="1" item="6"/>
          <tpl hier="4" item="8"/>
          <tpl fld="3" item="17"/>
          <tpl fld="2" item="1"/>
          <tpl hier="9" item="1"/>
          <tpl hier="11" item="4"/>
          <tpl hier="12" item="7"/>
          <tpl fld="4" item="0"/>
        </tpls>
      </m>
      <m>
        <tpls c="8">
          <tpl hier="1" item="6"/>
          <tpl hier="4" item="8"/>
          <tpl fld="3" item="39"/>
          <tpl fld="2" item="3"/>
          <tpl hier="9" item="1"/>
          <tpl hier="11" item="4"/>
          <tpl hier="12" item="7"/>
          <tpl fld="4" item="0"/>
        </tpls>
      </m>
      <m>
        <tpls c="8">
          <tpl hier="1" item="6"/>
          <tpl hier="4" item="8"/>
          <tpl fld="3" item="6"/>
          <tpl fld="2" item="3"/>
          <tpl hier="9" item="1"/>
          <tpl hier="11" item="4"/>
          <tpl hier="12" item="7"/>
          <tpl fld="4" item="0"/>
        </tpls>
      </m>
      <m>
        <tpls c="8">
          <tpl hier="1" item="6"/>
          <tpl hier="4" item="8"/>
          <tpl fld="3" item="44"/>
          <tpl fld="2" item="5"/>
          <tpl hier="9" item="1"/>
          <tpl hier="11" item="4"/>
          <tpl hier="12" item="7"/>
          <tpl fld="4" item="0"/>
        </tpls>
      </m>
      <m>
        <tpls c="8">
          <tpl hier="1" item="6"/>
          <tpl hier="4" item="8"/>
          <tpl fld="3" item="25"/>
          <tpl fld="2" item="5"/>
          <tpl hier="9" item="1"/>
          <tpl hier="11" item="4"/>
          <tpl hier="12" item="7"/>
          <tpl fld="4" item="0"/>
        </tpls>
      </m>
      <m>
        <tpls c="8">
          <tpl hier="1" item="6"/>
          <tpl hier="4" item="8"/>
          <tpl fld="3" item="55"/>
          <tpl fld="2" item="5"/>
          <tpl hier="9" item="1"/>
          <tpl hier="11" item="4"/>
          <tpl hier="12" item="7"/>
          <tpl fld="4" item="0"/>
        </tpls>
      </m>
      <m>
        <tpls c="8">
          <tpl hier="1" item="6"/>
          <tpl hier="4" item="8"/>
          <tpl fld="3" item="32"/>
          <tpl fld="2" item="7"/>
          <tpl hier="9" item="1"/>
          <tpl hier="11" item="4"/>
          <tpl hier="12" item="7"/>
          <tpl fld="4" item="0"/>
        </tpls>
      </m>
      <m>
        <tpls c="8">
          <tpl hier="1" item="6"/>
          <tpl hier="4" item="8"/>
          <tpl fld="3" item="12"/>
          <tpl fld="2" item="7"/>
          <tpl hier="9" item="1"/>
          <tpl hier="11" item="4"/>
          <tpl hier="12" item="7"/>
          <tpl fld="4" item="0"/>
        </tpls>
      </m>
      <m>
        <tpls c="8">
          <tpl hier="1" item="6"/>
          <tpl hier="4" item="8"/>
          <tpl fld="3" item="49"/>
          <tpl fld="2" item="7"/>
          <tpl hier="9" item="1"/>
          <tpl hier="11" item="4"/>
          <tpl hier="12" item="7"/>
          <tpl fld="4" item="0"/>
        </tpls>
      </m>
      <m>
        <tpls c="8">
          <tpl hier="1" item="6"/>
          <tpl hier="4" item="8"/>
          <tpl fld="3" item="16"/>
          <tpl fld="1" item="0"/>
          <tpl hier="9" item="1"/>
          <tpl hier="11" item="4"/>
          <tpl hier="12" item="7"/>
          <tpl fld="4" item="0"/>
        </tpls>
      </m>
      <m>
        <tpls c="8">
          <tpl hier="1" item="6"/>
          <tpl hier="4" item="8"/>
          <tpl fld="3" item="3"/>
          <tpl fld="1" item="0"/>
          <tpl hier="9" item="1"/>
          <tpl hier="11" item="4"/>
          <tpl hier="12" item="7"/>
          <tpl fld="4" item="0"/>
        </tpls>
      </m>
      <m>
        <tpls c="8">
          <tpl hier="1" item="6"/>
          <tpl hier="4" item="8"/>
          <tpl fld="3" item="19"/>
          <tpl fld="1" item="0"/>
          <tpl hier="9" item="1"/>
          <tpl hier="11" item="4"/>
          <tpl hier="12" item="7"/>
          <tpl fld="4" item="0"/>
        </tpls>
      </m>
      <m>
        <tpls c="8">
          <tpl hier="1" item="6"/>
          <tpl hier="4" item="8"/>
          <tpl fld="3" item="14"/>
          <tpl fld="2" item="15"/>
          <tpl hier="9" item="1"/>
          <tpl hier="11" item="4"/>
          <tpl hier="12" item="7"/>
          <tpl fld="4" item="0"/>
        </tpls>
      </m>
      <m>
        <tpls c="8">
          <tpl hier="1" item="6"/>
          <tpl hier="4" item="8"/>
          <tpl fld="3" item="25"/>
          <tpl fld="2" item="19"/>
          <tpl hier="9" item="1"/>
          <tpl hier="11" item="4"/>
          <tpl hier="12" item="7"/>
          <tpl fld="4" item="0"/>
        </tpls>
      </m>
      <m>
        <tpls c="8">
          <tpl hier="1" item="6"/>
          <tpl hier="4" item="8"/>
          <tpl fld="3" item="2"/>
          <tpl fld="2" item="19"/>
          <tpl hier="9" item="1"/>
          <tpl hier="11" item="4"/>
          <tpl hier="12" item="7"/>
          <tpl fld="4" item="0"/>
        </tpls>
      </m>
      <m>
        <tpls c="8">
          <tpl hier="1" item="6"/>
          <tpl hier="4" item="8"/>
          <tpl fld="3" item="44"/>
          <tpl fld="2" item="2"/>
          <tpl hier="9" item="1"/>
          <tpl hier="11" item="4"/>
          <tpl hier="12" item="7"/>
          <tpl fld="4" item="0"/>
        </tpls>
      </m>
      <m>
        <tpls c="8">
          <tpl hier="1" item="6"/>
          <tpl hier="4" item="8"/>
          <tpl fld="3" item="12"/>
          <tpl fld="2" item="2"/>
          <tpl hier="9" item="1"/>
          <tpl hier="11" item="4"/>
          <tpl hier="12" item="7"/>
          <tpl fld="4" item="0"/>
        </tpls>
      </m>
      <m>
        <tpls c="8">
          <tpl hier="1" item="6"/>
          <tpl hier="4" item="8"/>
          <tpl fld="3" item="52"/>
          <tpl fld="2" item="2"/>
          <tpl hier="9" item="1"/>
          <tpl hier="11" item="4"/>
          <tpl hier="12" item="7"/>
          <tpl fld="4" item="0"/>
        </tpls>
      </m>
      <m>
        <tpls c="8">
          <tpl hier="1" item="6"/>
          <tpl hier="4" item="8"/>
          <tpl fld="3" item="32"/>
          <tpl fld="2" item="4"/>
          <tpl hier="9" item="1"/>
          <tpl hier="11" item="4"/>
          <tpl hier="12" item="7"/>
          <tpl fld="4" item="0"/>
        </tpls>
      </m>
      <m>
        <tpls c="8">
          <tpl hier="1" item="6"/>
          <tpl hier="4" item="8"/>
          <tpl fld="3" item="3"/>
          <tpl fld="2" item="4"/>
          <tpl hier="9" item="1"/>
          <tpl hier="11" item="4"/>
          <tpl hier="12" item="7"/>
          <tpl fld="4" item="0"/>
        </tpls>
      </m>
      <m>
        <tpls c="8">
          <tpl hier="1" item="6"/>
          <tpl hier="4" item="8"/>
          <tpl fld="3" item="47"/>
          <tpl fld="2" item="4"/>
          <tpl hier="9" item="1"/>
          <tpl hier="11" item="4"/>
          <tpl hier="12" item="7"/>
          <tpl fld="4" item="0"/>
        </tpls>
      </m>
      <m>
        <tpls c="8">
          <tpl hier="1" item="6"/>
          <tpl hier="4" item="8"/>
          <tpl fld="3" item="16"/>
          <tpl fld="2" item="6"/>
          <tpl hier="9" item="1"/>
          <tpl hier="11" item="4"/>
          <tpl hier="12" item="7"/>
          <tpl fld="4" item="0"/>
        </tpls>
      </m>
      <m>
        <tpls c="8">
          <tpl hier="1" item="6"/>
          <tpl hier="4" item="8"/>
          <tpl fld="3" item="51"/>
          <tpl fld="2" item="6"/>
          <tpl hier="9" item="1"/>
          <tpl hier="11" item="4"/>
          <tpl hier="12" item="7"/>
          <tpl fld="4" item="0"/>
        </tpls>
      </m>
      <m>
        <tpls c="8">
          <tpl hier="1" item="6"/>
          <tpl hier="4" item="8"/>
          <tpl fld="3" item="33"/>
          <tpl fld="2" item="6"/>
          <tpl hier="9" item="1"/>
          <tpl hier="11" item="4"/>
          <tpl hier="12" item="7"/>
          <tpl fld="4" item="0"/>
        </tpls>
      </m>
      <m>
        <tpls c="8">
          <tpl hier="1" item="6"/>
          <tpl hier="4" item="8"/>
          <tpl fld="3" item="4"/>
          <tpl fld="2" item="8"/>
          <tpl hier="9" item="1"/>
          <tpl hier="11" item="4"/>
          <tpl hier="12" item="7"/>
          <tpl fld="4" item="0"/>
        </tpls>
      </m>
      <m>
        <tpls c="8">
          <tpl hier="1" item="6"/>
          <tpl hier="4" item="8"/>
          <tpl fld="3" item="42"/>
          <tpl fld="2" item="8"/>
          <tpl hier="9" item="1"/>
          <tpl hier="11" item="4"/>
          <tpl hier="12" item="7"/>
          <tpl fld="4" item="0"/>
        </tpls>
      </m>
      <m>
        <tpls c="8">
          <tpl hier="1" item="6"/>
          <tpl hier="4" item="8"/>
          <tpl fld="3" item="21"/>
          <tpl fld="2" item="8"/>
          <tpl hier="9" item="1"/>
          <tpl hier="11" item="4"/>
          <tpl hier="12" item="7"/>
          <tpl fld="4" item="0"/>
        </tpls>
      </m>
      <m>
        <tpls c="8">
          <tpl hier="1" item="6"/>
          <tpl hier="4" item="8"/>
          <tpl fld="3" item="54"/>
          <tpl fld="2" item="0"/>
          <tpl hier="9" item="1"/>
          <tpl hier="11" item="4"/>
          <tpl hier="12" item="7"/>
          <tpl fld="4" item="0"/>
        </tpls>
      </m>
      <m>
        <tpls c="8">
          <tpl hier="1" item="6"/>
          <tpl hier="4" item="8"/>
          <tpl fld="3" item="30"/>
          <tpl fld="2" item="0"/>
          <tpl hier="9" item="1"/>
          <tpl hier="11" item="4"/>
          <tpl hier="12" item="7"/>
          <tpl fld="4" item="0"/>
        </tpls>
      </m>
      <m>
        <tpls c="8">
          <tpl hier="1" item="6"/>
          <tpl hier="4" item="8"/>
          <tpl fld="3" item="5"/>
          <tpl fld="2" item="0"/>
          <tpl hier="9" item="1"/>
          <tpl hier="11" item="4"/>
          <tpl hier="12" item="7"/>
          <tpl fld="4" item="0"/>
        </tpls>
      </m>
      <m>
        <tpls c="8">
          <tpl hier="1" item="6"/>
          <tpl hier="4" item="8"/>
          <tpl fld="3" item="46"/>
          <tpl fld="2" item="1"/>
          <tpl hier="9" item="1"/>
          <tpl hier="11" item="4"/>
          <tpl hier="12" item="7"/>
          <tpl fld="4" item="0"/>
        </tpls>
      </m>
      <m>
        <tpls c="8">
          <tpl hier="1" item="6"/>
          <tpl hier="4" item="8"/>
          <tpl fld="3" item="14"/>
          <tpl fld="2" item="1"/>
          <tpl hier="9" item="1"/>
          <tpl hier="11" item="4"/>
          <tpl hier="12" item="7"/>
          <tpl fld="4" item="0"/>
        </tpls>
      </m>
      <m>
        <tpls c="8">
          <tpl hier="1" item="6"/>
          <tpl hier="4" item="8"/>
          <tpl fld="3" item="35"/>
          <tpl fld="2" item="3"/>
          <tpl hier="9" item="1"/>
          <tpl hier="11" item="4"/>
          <tpl hier="12" item="7"/>
          <tpl fld="4" item="0"/>
        </tpls>
      </m>
      <m>
        <tpls c="8">
          <tpl hier="1" item="6"/>
          <tpl hier="4" item="8"/>
          <tpl fld="3" item="36"/>
          <tpl fld="2" item="3"/>
          <tpl hier="9" item="1"/>
          <tpl hier="11" item="4"/>
          <tpl hier="12" item="7"/>
          <tpl fld="4" item="0"/>
        </tpls>
      </m>
      <m>
        <tpls c="8">
          <tpl hier="1" item="6"/>
          <tpl hier="4" item="8"/>
          <tpl fld="3" item="2"/>
          <tpl fld="2" item="3"/>
          <tpl hier="9" item="1"/>
          <tpl hier="11" item="4"/>
          <tpl hier="12" item="7"/>
          <tpl fld="4" item="0"/>
        </tpls>
      </m>
      <m>
        <tpls c="8">
          <tpl hier="1" item="6"/>
          <tpl hier="4" item="8"/>
          <tpl fld="3" item="37"/>
          <tpl fld="2" item="5"/>
          <tpl hier="9" item="1"/>
          <tpl hier="11" item="4"/>
          <tpl hier="12" item="7"/>
          <tpl fld="4" item="0"/>
        </tpls>
      </m>
      <m>
        <tpls c="8">
          <tpl hier="1" item="6"/>
          <tpl hier="4" item="8"/>
          <tpl fld="3" item="22"/>
          <tpl fld="2" item="5"/>
          <tpl hier="9" item="1"/>
          <tpl hier="11" item="4"/>
          <tpl hier="12" item="7"/>
          <tpl fld="4" item="0"/>
        </tpls>
      </m>
      <m>
        <tpls c="8">
          <tpl hier="1" item="6"/>
          <tpl hier="4" item="8"/>
          <tpl fld="3" item="52"/>
          <tpl fld="2" item="5"/>
          <tpl hier="9" item="1"/>
          <tpl hier="11" item="4"/>
          <tpl hier="12" item="7"/>
          <tpl fld="4" item="0"/>
        </tpls>
      </m>
      <m>
        <tpls c="8">
          <tpl hier="1" item="6"/>
          <tpl hier="4" item="8"/>
          <tpl fld="3" item="26"/>
          <tpl fld="2" item="7"/>
          <tpl hier="9" item="1"/>
          <tpl hier="11" item="4"/>
          <tpl hier="12" item="7"/>
          <tpl fld="4" item="0"/>
        </tpls>
      </m>
      <m>
        <tpls c="8">
          <tpl hier="1" item="6"/>
          <tpl hier="4" item="8"/>
          <tpl fld="3" item="7"/>
          <tpl fld="2" item="7"/>
          <tpl hier="9" item="1"/>
          <tpl hier="11" item="4"/>
          <tpl hier="12" item="7"/>
          <tpl fld="4" item="0"/>
        </tpls>
      </m>
      <m>
        <tpls c="8">
          <tpl hier="1" item="6"/>
          <tpl hier="4" item="8"/>
          <tpl fld="3" item="47"/>
          <tpl fld="2" item="7"/>
          <tpl hier="9" item="1"/>
          <tpl hier="11" item="4"/>
          <tpl hier="12" item="7"/>
          <tpl fld="4" item="0"/>
        </tpls>
      </m>
      <m>
        <tpls c="8">
          <tpl hier="1" item="6"/>
          <tpl hier="4" item="8"/>
          <tpl fld="3" item="10"/>
          <tpl fld="1" item="0"/>
          <tpl hier="9" item="1"/>
          <tpl hier="11" item="4"/>
          <tpl hier="12" item="7"/>
          <tpl fld="4" item="0"/>
        </tpls>
      </m>
      <m>
        <tpls c="8">
          <tpl hier="1" item="6"/>
          <tpl hier="4" item="8"/>
          <tpl fld="3" item="0"/>
          <tpl fld="1" item="0"/>
          <tpl hier="9" item="1"/>
          <tpl hier="11" item="4"/>
          <tpl hier="12" item="7"/>
          <tpl fld="4" item="0"/>
        </tpls>
      </m>
      <m>
        <tpls c="8">
          <tpl hier="1" item="6"/>
          <tpl hier="4" item="8"/>
          <tpl fld="3" item="33"/>
          <tpl fld="1" item="0"/>
          <tpl hier="9" item="1"/>
          <tpl hier="11" item="4"/>
          <tpl hier="12" item="7"/>
          <tpl fld="4" item="0"/>
        </tpls>
      </m>
      <m>
        <tpls c="8">
          <tpl hier="1" item="6"/>
          <tpl hier="4" item="8"/>
          <tpl fld="3" item="38"/>
          <tpl fld="2" item="2"/>
          <tpl hier="9" item="1"/>
          <tpl hier="11" item="4"/>
          <tpl hier="12" item="7"/>
          <tpl fld="4" item="0"/>
        </tpls>
      </m>
      <m>
        <tpls c="8">
          <tpl hier="1" item="6"/>
          <tpl hier="4" item="8"/>
          <tpl fld="3" item="26"/>
          <tpl fld="2" item="4"/>
          <tpl hier="9" item="1"/>
          <tpl hier="11" item="4"/>
          <tpl hier="12" item="7"/>
          <tpl fld="4" item="0"/>
        </tpls>
      </m>
      <m>
        <tpls c="8">
          <tpl hier="1" item="6"/>
          <tpl hier="4" item="8"/>
          <tpl fld="3" item="0"/>
          <tpl fld="2" item="4"/>
          <tpl hier="9" item="1"/>
          <tpl hier="11" item="4"/>
          <tpl hier="12" item="7"/>
          <tpl fld="4" item="0"/>
        </tpls>
      </m>
      <m>
        <tpls c="8">
          <tpl hier="1" item="6"/>
          <tpl hier="4" item="8"/>
          <tpl fld="3" item="41"/>
          <tpl fld="2" item="4"/>
          <tpl hier="9" item="1"/>
          <tpl hier="11" item="4"/>
          <tpl hier="12" item="7"/>
          <tpl fld="4" item="0"/>
        </tpls>
      </m>
      <m>
        <tpls c="8">
          <tpl hier="1" item="6"/>
          <tpl hier="4" item="8"/>
          <tpl fld="3" item="10"/>
          <tpl fld="2" item="6"/>
          <tpl hier="9" item="1"/>
          <tpl hier="11" item="4"/>
          <tpl hier="12" item="7"/>
          <tpl fld="4" item="0"/>
        </tpls>
      </m>
      <m>
        <tpls c="8">
          <tpl hier="1" item="6"/>
          <tpl hier="4" item="8"/>
          <tpl fld="3" item="50"/>
          <tpl fld="2" item="6"/>
          <tpl hier="9" item="1"/>
          <tpl hier="11" item="4"/>
          <tpl hier="12" item="7"/>
          <tpl fld="4" item="0"/>
        </tpls>
      </m>
      <m>
        <tpls c="8">
          <tpl hier="1" item="6"/>
          <tpl hier="4" item="8"/>
          <tpl fld="3" item="29"/>
          <tpl fld="2" item="6"/>
          <tpl hier="9" item="1"/>
          <tpl hier="11" item="4"/>
          <tpl hier="12" item="7"/>
          <tpl fld="4" item="0"/>
        </tpls>
      </m>
      <m>
        <tpls c="8">
          <tpl hier="1" item="6"/>
          <tpl hier="4" item="8"/>
          <tpl fld="3" item="57"/>
          <tpl fld="2" item="8"/>
          <tpl hier="9" item="1"/>
          <tpl hier="11" item="4"/>
          <tpl hier="12" item="7"/>
          <tpl fld="4" item="0"/>
        </tpls>
      </m>
      <m>
        <tpls c="8">
          <tpl hier="1" item="6"/>
          <tpl hier="4" item="8"/>
          <tpl fld="3" item="28"/>
          <tpl fld="2" item="8"/>
          <tpl hier="9" item="1"/>
          <tpl hier="11" item="4"/>
          <tpl hier="12" item="7"/>
          <tpl fld="4" item="0"/>
        </tpls>
      </m>
      <m>
        <tpls c="8">
          <tpl hier="1" item="6"/>
          <tpl hier="4" item="8"/>
          <tpl fld="3" item="13"/>
          <tpl fld="2" item="8"/>
          <tpl hier="9" item="1"/>
          <tpl hier="11" item="4"/>
          <tpl hier="12" item="7"/>
          <tpl fld="4" item="0"/>
        </tpls>
      </m>
      <m>
        <tpls c="8">
          <tpl hier="1" item="6"/>
          <tpl hier="4" item="8"/>
          <tpl fld="3" item="20"/>
          <tpl fld="2" item="0"/>
          <tpl hier="9" item="1"/>
          <tpl hier="11" item="4"/>
          <tpl hier="12" item="7"/>
          <tpl fld="4" item="0"/>
        </tpls>
      </m>
      <m>
        <tpls c="8">
          <tpl hier="1" item="6"/>
          <tpl hier="4" item="8"/>
          <tpl fld="3" item="24"/>
          <tpl fld="2" item="0"/>
          <tpl hier="9" item="1"/>
          <tpl hier="11" item="4"/>
          <tpl hier="12" item="7"/>
          <tpl fld="4" item="0"/>
        </tpls>
      </m>
      <m>
        <tpls c="8">
          <tpl hier="1" item="6"/>
          <tpl hier="4" item="8"/>
          <tpl fld="3" item="43"/>
          <tpl fld="2" item="1"/>
          <tpl hier="9" item="1"/>
          <tpl hier="11" item="4"/>
          <tpl hier="12" item="7"/>
          <tpl fld="4" item="0"/>
        </tpls>
      </m>
      <m>
        <tpls c="8">
          <tpl hier="1" item="6"/>
          <tpl hier="4" item="8"/>
          <tpl fld="3" item="11"/>
          <tpl fld="2" item="1"/>
          <tpl hier="9" item="1"/>
          <tpl hier="11" item="4"/>
          <tpl hier="12" item="7"/>
          <tpl fld="4" item="0"/>
        </tpls>
      </m>
      <m>
        <tpls c="8">
          <tpl hier="1" item="6"/>
          <tpl hier="4" item="8"/>
          <tpl fld="3" item="48"/>
          <tpl fld="2" item="3"/>
          <tpl hier="9" item="1"/>
          <tpl hier="11" item="4"/>
          <tpl hier="12" item="7"/>
          <tpl fld="4" item="0"/>
        </tpls>
      </m>
      <m>
        <tpls c="8">
          <tpl hier="1" item="6"/>
          <tpl hier="4" item="8"/>
          <tpl fld="3" item="31"/>
          <tpl fld="2" item="3"/>
          <tpl hier="9" item="1"/>
          <tpl hier="11" item="4"/>
          <tpl hier="12" item="7"/>
          <tpl fld="4" item="0"/>
        </tpls>
      </m>
      <m>
        <tpls c="8">
          <tpl hier="1" item="6"/>
          <tpl hier="4" item="8"/>
          <tpl fld="3" item="1"/>
          <tpl fld="2" item="3"/>
          <tpl hier="9" item="1"/>
          <tpl hier="11" item="4"/>
          <tpl hier="12" item="7"/>
          <tpl fld="4" item="0"/>
        </tpls>
      </m>
      <m>
        <tpls c="8">
          <tpl hier="1" item="6"/>
          <tpl hier="4" item="8"/>
          <tpl fld="3" item="34"/>
          <tpl fld="2" item="5"/>
          <tpl hier="9" item="1"/>
          <tpl hier="11" item="4"/>
          <tpl hier="12" item="7"/>
          <tpl fld="4" item="0"/>
        </tpls>
      </m>
      <m>
        <tpls c="8">
          <tpl hier="1" item="6"/>
          <tpl hier="4" item="8"/>
          <tpl fld="3" item="15"/>
          <tpl fld="2" item="5"/>
          <tpl hier="9" item="1"/>
          <tpl hier="11" item="4"/>
          <tpl hier="12" item="7"/>
          <tpl fld="4" item="0"/>
        </tpls>
      </m>
      <m>
        <tpls c="8">
          <tpl hier="1" item="6"/>
          <tpl hier="4" item="8"/>
          <tpl fld="3" item="38"/>
          <tpl fld="2" item="5"/>
          <tpl hier="9" item="1"/>
          <tpl hier="11" item="4"/>
          <tpl hier="12" item="7"/>
          <tpl fld="4" item="0"/>
        </tpls>
      </m>
      <m>
        <tpls c="8">
          <tpl hier="1" item="6"/>
          <tpl hier="4" item="8"/>
          <tpl fld="3" item="18"/>
          <tpl fld="2" item="7"/>
          <tpl hier="9" item="1"/>
          <tpl hier="11" item="4"/>
          <tpl hier="12" item="7"/>
          <tpl fld="4" item="0"/>
        </tpls>
      </m>
      <m>
        <tpls c="8">
          <tpl hier="1" item="6"/>
          <tpl hier="4" item="8"/>
          <tpl fld="3" item="58"/>
          <tpl fld="2" item="7"/>
          <tpl hier="9" item="1"/>
          <tpl hier="11" item="4"/>
          <tpl hier="12" item="7"/>
          <tpl fld="4" item="0"/>
        </tpls>
      </m>
      <m>
        <tpls c="8">
          <tpl hier="1" item="6"/>
          <tpl hier="4" item="8"/>
          <tpl fld="3" item="41"/>
          <tpl fld="2" item="7"/>
          <tpl hier="9" item="1"/>
          <tpl hier="11" item="4"/>
          <tpl hier="12" item="7"/>
          <tpl fld="4" item="0"/>
        </tpls>
      </m>
      <m>
        <tpls c="8">
          <tpl hier="1" item="6"/>
          <tpl hier="4" item="8"/>
          <tpl fld="3" item="8"/>
          <tpl fld="1" item="0"/>
          <tpl hier="9" item="1"/>
          <tpl hier="11" item="4"/>
          <tpl hier="12" item="7"/>
          <tpl fld="4" item="0"/>
        </tpls>
      </m>
      <m>
        <tpls c="8">
          <tpl hier="1" item="6"/>
          <tpl hier="4" item="8"/>
          <tpl fld="3" item="53"/>
          <tpl fld="1" item="0"/>
          <tpl hier="9" item="1"/>
          <tpl hier="11" item="4"/>
          <tpl hier="12" item="7"/>
          <tpl fld="4" item="0"/>
        </tpls>
      </m>
      <m>
        <tpls c="8">
          <tpl hier="1" item="6"/>
          <tpl hier="4" item="8"/>
          <tpl fld="3" item="29"/>
          <tpl fld="1" item="0"/>
          <tpl hier="9" item="1"/>
          <tpl hier="11" item="4"/>
          <tpl hier="12" item="7"/>
          <tpl fld="4" item="0"/>
        </tpls>
      </m>
      <m>
        <tpls c="8">
          <tpl hier="1" item="6"/>
          <tpl hier="4" item="8"/>
          <tpl fld="3" item="13"/>
          <tpl fld="2" item="9"/>
          <tpl hier="9" item="1"/>
          <tpl hier="11" item="4"/>
          <tpl hier="12" item="7"/>
          <tpl fld="4" item="0"/>
        </tpls>
      </m>
      <m>
        <tpls c="8">
          <tpl hier="1" item="6"/>
          <tpl hier="4" item="8"/>
          <tpl fld="3" item="39"/>
          <tpl fld="2" item="11"/>
          <tpl hier="9" item="1"/>
          <tpl hier="11" item="4"/>
          <tpl hier="12" item="7"/>
          <tpl fld="4" item="0"/>
        </tpls>
      </m>
      <m>
        <tpls c="8">
          <tpl hier="1" item="6"/>
          <tpl hier="4" item="8"/>
          <tpl fld="3" item="17"/>
          <tpl fld="2" item="11"/>
          <tpl hier="9" item="1"/>
          <tpl hier="11" item="4"/>
          <tpl hier="12" item="7"/>
          <tpl fld="4" item="0"/>
        </tpls>
      </m>
      <m>
        <tpls c="8">
          <tpl hier="1" item="6"/>
          <tpl hier="4" item="8"/>
          <tpl fld="3" item="25"/>
          <tpl fld="2" item="15"/>
          <tpl hier="9" item="1"/>
          <tpl hier="11" item="4"/>
          <tpl hier="12" item="7"/>
          <tpl fld="4" item="0"/>
        </tpls>
      </m>
      <m>
        <tpls c="8">
          <tpl hier="1" item="6"/>
          <tpl hier="4" item="8"/>
          <tpl fld="3" item="6"/>
          <tpl fld="2" item="15"/>
          <tpl hier="9" item="1"/>
          <tpl hier="11" item="4"/>
          <tpl hier="12" item="7"/>
          <tpl fld="4" item="0"/>
        </tpls>
      </m>
      <m>
        <tpls c="8">
          <tpl hier="1" item="6"/>
          <tpl hier="4" item="8"/>
          <tpl fld="3" item="48"/>
          <tpl fld="2" item="19"/>
          <tpl hier="9" item="1"/>
          <tpl hier="11" item="4"/>
          <tpl hier="12" item="7"/>
          <tpl fld="4" item="0"/>
        </tpls>
      </m>
      <m>
        <tpls c="8">
          <tpl hier="1" item="6"/>
          <tpl hier="4" item="8"/>
          <tpl fld="3" item="12"/>
          <tpl fld="2" item="19"/>
          <tpl hier="9" item="1"/>
          <tpl hier="11" item="4"/>
          <tpl hier="12" item="7"/>
          <tpl fld="4" item="0"/>
        </tpls>
      </m>
      <m>
        <tpls c="8">
          <tpl hier="1" item="6"/>
          <tpl hier="4" item="8"/>
          <tpl fld="3" item="55"/>
          <tpl fld="2" item="19"/>
          <tpl hier="9" item="1"/>
          <tpl hier="11" item="4"/>
          <tpl hier="12" item="7"/>
          <tpl fld="4" item="0"/>
        </tpls>
      </m>
      <m>
        <tpls c="8">
          <tpl hier="1" item="6"/>
          <tpl hier="4" item="8"/>
          <tpl fld="3" item="34"/>
          <tpl fld="2" item="2"/>
          <tpl hier="9" item="1"/>
          <tpl hier="11" item="4"/>
          <tpl hier="12" item="7"/>
          <tpl fld="4" item="0"/>
        </tpls>
      </m>
      <m>
        <tpls c="8">
          <tpl hier="1" item="6"/>
          <tpl hier="4" item="8"/>
          <tpl fld="3" item="3"/>
          <tpl fld="2" item="2"/>
          <tpl hier="9" item="1"/>
          <tpl hier="11" item="4"/>
          <tpl hier="12" item="7"/>
          <tpl fld="4" item="0"/>
        </tpls>
      </m>
      <m>
        <tpls c="8">
          <tpl hier="1" item="6"/>
          <tpl hier="4" item="8"/>
          <tpl fld="3" item="49"/>
          <tpl fld="2" item="2"/>
          <tpl hier="9" item="1"/>
          <tpl hier="11" item="4"/>
          <tpl hier="12" item="7"/>
          <tpl fld="4" item="0"/>
        </tpls>
      </m>
      <m>
        <tpls c="8">
          <tpl hier="1" item="6"/>
          <tpl hier="4" item="8"/>
          <tpl fld="3" item="18"/>
          <tpl fld="2" item="4"/>
          <tpl hier="9" item="1"/>
          <tpl hier="11" item="4"/>
          <tpl hier="12" item="7"/>
          <tpl fld="4" item="0"/>
        </tpls>
      </m>
      <m>
        <tpls c="8">
          <tpl hier="1" item="6"/>
          <tpl hier="4" item="8"/>
          <tpl fld="3" item="51"/>
          <tpl fld="2" item="4"/>
          <tpl hier="9" item="1"/>
          <tpl hier="11" item="4"/>
          <tpl hier="12" item="7"/>
          <tpl fld="4" item="0"/>
        </tpls>
      </m>
      <m>
        <tpls c="8">
          <tpl hier="1" item="6"/>
          <tpl hier="4" item="8"/>
          <tpl fld="3" item="19"/>
          <tpl fld="2" item="4"/>
          <tpl hier="9" item="1"/>
          <tpl hier="11" item="4"/>
          <tpl hier="12" item="7"/>
          <tpl fld="4" item="0"/>
        </tpls>
      </m>
      <m>
        <tpls c="8">
          <tpl hier="1" item="6"/>
          <tpl hier="4" item="8"/>
          <tpl fld="3" item="8"/>
          <tpl fld="2" item="6"/>
          <tpl hier="9" item="1"/>
          <tpl hier="11" item="4"/>
          <tpl hier="12" item="7"/>
          <tpl fld="4" item="0"/>
        </tpls>
      </m>
      <m>
        <tpls c="8">
          <tpl hier="1" item="6"/>
          <tpl hier="4" item="8"/>
          <tpl fld="3" item="42"/>
          <tpl fld="2" item="6"/>
          <tpl hier="9" item="1"/>
          <tpl hier="11" item="4"/>
          <tpl hier="12" item="7"/>
          <tpl fld="4" item="0"/>
        </tpls>
      </m>
      <m>
        <tpls c="8">
          <tpl hier="1" item="6"/>
          <tpl hier="4" item="8"/>
          <tpl fld="3" item="23"/>
          <tpl fld="2" item="6"/>
          <tpl hier="9" item="1"/>
          <tpl hier="11" item="4"/>
          <tpl hier="12" item="7"/>
          <tpl fld="4" item="0"/>
        </tpls>
      </m>
      <m>
        <tpls c="8">
          <tpl hier="1" item="6"/>
          <tpl hier="4" item="8"/>
          <tpl fld="3" item="56"/>
          <tpl fld="2" item="8"/>
          <tpl hier="9" item="1"/>
          <tpl hier="11" item="4"/>
          <tpl hier="12" item="7"/>
          <tpl fld="4" item="0"/>
        </tpls>
      </m>
      <m>
        <tpls c="8">
          <tpl hier="1" item="6"/>
          <tpl hier="4" item="8"/>
          <tpl fld="3" item="30"/>
          <tpl fld="2" item="8"/>
          <tpl hier="9" item="1"/>
          <tpl hier="11" item="4"/>
          <tpl hier="12" item="7"/>
          <tpl fld="4" item="0"/>
        </tpls>
      </m>
      <m>
        <tpls c="8">
          <tpl hier="1" item="6"/>
          <tpl hier="4" item="8"/>
          <tpl fld="3" item="9"/>
          <tpl fld="2" item="8"/>
          <tpl hier="9" item="1"/>
          <tpl hier="11" item="4"/>
          <tpl hier="12" item="7"/>
          <tpl fld="4" item="0"/>
        </tpls>
      </m>
      <m>
        <tpls c="8">
          <tpl hier="1" item="6"/>
          <tpl hier="4" item="8"/>
          <tpl fld="3" item="40"/>
          <tpl fld="2" item="0"/>
          <tpl hier="9" item="1"/>
          <tpl hier="11" item="4"/>
          <tpl hier="12" item="7"/>
          <tpl fld="4" item="0"/>
        </tpls>
      </m>
      <m>
        <tpls c="8">
          <tpl hier="1" item="6"/>
          <tpl hier="4" item="8"/>
          <tpl fld="3" item="14"/>
          <tpl fld="2" item="0"/>
          <tpl hier="9" item="1"/>
          <tpl hier="11" item="4"/>
          <tpl hier="12" item="7"/>
          <tpl fld="4" item="0"/>
        </tpls>
      </m>
      <m>
        <tpls c="8">
          <tpl hier="1" item="6"/>
          <tpl hier="4" item="8"/>
          <tpl fld="3" item="39"/>
          <tpl fld="2" item="1"/>
          <tpl hier="9" item="1"/>
          <tpl hier="11" item="4"/>
          <tpl hier="12" item="7"/>
          <tpl fld="4" item="0"/>
        </tpls>
      </m>
      <m>
        <tpls c="8">
          <tpl hier="1" item="6"/>
          <tpl hier="4" item="8"/>
          <tpl fld="3" item="2"/>
          <tpl fld="2" item="1"/>
          <tpl hier="9" item="1"/>
          <tpl hier="11" item="4"/>
          <tpl hier="12" item="7"/>
          <tpl fld="4" item="0"/>
        </tpls>
      </m>
      <m>
        <tpls c="8">
          <tpl hier="1" item="6"/>
          <tpl hier="4" item="8"/>
          <tpl fld="3" item="44"/>
          <tpl fld="2" item="3"/>
          <tpl hier="9" item="1"/>
          <tpl hier="11" item="4"/>
          <tpl hier="12" item="7"/>
          <tpl fld="4" item="0"/>
        </tpls>
      </m>
      <m>
        <tpls c="8">
          <tpl hier="1" item="6"/>
          <tpl hier="4" item="8"/>
          <tpl fld="3" item="25"/>
          <tpl fld="2" item="3"/>
          <tpl hier="9" item="1"/>
          <tpl hier="11" item="4"/>
          <tpl hier="12" item="7"/>
          <tpl fld="4" item="0"/>
        </tpls>
      </m>
      <m>
        <tpls c="8">
          <tpl hier="1" item="6"/>
          <tpl hier="4" item="8"/>
          <tpl fld="3" item="52"/>
          <tpl fld="2" item="3"/>
          <tpl hier="9" item="1"/>
          <tpl hier="11" item="4"/>
          <tpl hier="12" item="7"/>
          <tpl fld="4" item="0"/>
        </tpls>
      </m>
      <m>
        <tpls c="8">
          <tpl hier="1" item="6"/>
          <tpl hier="4" item="8"/>
          <tpl fld="3" item="32"/>
          <tpl fld="2" item="5"/>
          <tpl hier="9" item="1"/>
          <tpl hier="11" item="4"/>
          <tpl hier="12" item="7"/>
          <tpl fld="4" item="0"/>
        </tpls>
      </m>
      <m>
        <tpls c="8">
          <tpl hier="1" item="6"/>
          <tpl hier="4" item="8"/>
          <tpl fld="3" item="12"/>
          <tpl fld="2" item="5"/>
          <tpl hier="9" item="1"/>
          <tpl hier="11" item="4"/>
          <tpl hier="12" item="7"/>
          <tpl fld="4" item="0"/>
        </tpls>
      </m>
      <m>
        <tpls c="8">
          <tpl hier="1" item="6"/>
          <tpl hier="4" item="8"/>
          <tpl fld="3" item="47"/>
          <tpl fld="2" item="5"/>
          <tpl hier="9" item="1"/>
          <tpl hier="11" item="4"/>
          <tpl hier="12" item="7"/>
          <tpl fld="4" item="0"/>
        </tpls>
      </m>
      <m>
        <tpls c="8">
          <tpl hier="1" item="6"/>
          <tpl hier="4" item="8"/>
          <tpl fld="3" item="16"/>
          <tpl fld="2" item="7"/>
          <tpl hier="9" item="1"/>
          <tpl hier="11" item="4"/>
          <tpl hier="12" item="7"/>
          <tpl fld="4" item="0"/>
        </tpls>
      </m>
      <m>
        <tpls c="8">
          <tpl hier="1" item="6"/>
          <tpl hier="4" item="8"/>
          <tpl fld="3" item="3"/>
          <tpl fld="2" item="7"/>
          <tpl hier="9" item="1"/>
          <tpl hier="11" item="4"/>
          <tpl hier="12" item="7"/>
          <tpl fld="4" item="0"/>
        </tpls>
      </m>
      <m>
        <tpls c="8">
          <tpl hier="1" item="6"/>
          <tpl hier="4" item="8"/>
          <tpl fld="3" item="33"/>
          <tpl fld="2" item="7"/>
          <tpl hier="9" item="1"/>
          <tpl hier="11" item="4"/>
          <tpl hier="12" item="7"/>
          <tpl fld="4" item="0"/>
        </tpls>
      </m>
      <m>
        <tpls c="8">
          <tpl hier="1" item="6"/>
          <tpl hier="4" item="8"/>
          <tpl fld="3" item="4"/>
          <tpl fld="1" item="0"/>
          <tpl hier="9" item="1"/>
          <tpl hier="11" item="4"/>
          <tpl hier="12" item="7"/>
          <tpl fld="4" item="0"/>
        </tpls>
      </m>
      <m>
        <tpls c="8">
          <tpl hier="1" item="6"/>
          <tpl hier="4" item="8"/>
          <tpl fld="3" item="51"/>
          <tpl fld="1" item="0"/>
          <tpl hier="9" item="1"/>
          <tpl hier="11" item="4"/>
          <tpl hier="12" item="7"/>
          <tpl fld="4" item="0"/>
        </tpls>
      </m>
      <m>
        <tpls c="8">
          <tpl hier="1" item="6"/>
          <tpl hier="4" item="8"/>
          <tpl fld="3" item="21"/>
          <tpl fld="1" item="0"/>
          <tpl hier="9" item="1"/>
          <tpl hier="11" item="4"/>
          <tpl hier="12" item="7"/>
          <tpl fld="4" item="0"/>
        </tpls>
      </m>
      <m>
        <tpls c="8">
          <tpl hier="1" item="6"/>
          <tpl hier="4" item="8"/>
          <tpl fld="3" item="29"/>
          <tpl fld="2" item="18"/>
          <tpl hier="9" item="1"/>
          <tpl hier="11" item="4"/>
          <tpl hier="12" item="7"/>
          <tpl fld="4" item="0"/>
        </tpls>
      </m>
      <m>
        <tpls c="8">
          <tpl hier="1" item="6"/>
          <tpl hier="4" item="8"/>
          <tpl fld="3" item="16"/>
          <tpl fld="2" item="20"/>
          <tpl hier="9" item="1"/>
          <tpl hier="11" item="4"/>
          <tpl hier="12" item="7"/>
          <tpl fld="4" item="0"/>
        </tpls>
      </m>
      <m>
        <tpls c="8">
          <tpl hier="1" item="6"/>
          <tpl hier="4" item="8"/>
          <tpl fld="3" item="15"/>
          <tpl fld="2" item="20"/>
          <tpl hier="9" item="1"/>
          <tpl hier="11" item="4"/>
          <tpl hier="12" item="7"/>
          <tpl fld="4" item="0"/>
        </tpls>
      </m>
      <m>
        <tpls c="8">
          <tpl hier="1" item="6"/>
          <tpl hier="4" item="8"/>
          <tpl fld="3" item="14"/>
          <tpl fld="2" item="20"/>
          <tpl hier="9" item="1"/>
          <tpl hier="11" item="4"/>
          <tpl hier="12" item="7"/>
          <tpl fld="4" item="0"/>
        </tpls>
      </m>
      <m>
        <tpls c="8">
          <tpl hier="1" item="6"/>
          <tpl hier="4" item="8"/>
          <tpl fld="3" item="13"/>
          <tpl fld="2" item="20"/>
          <tpl hier="9" item="1"/>
          <tpl hier="11" item="4"/>
          <tpl hier="12" item="7"/>
          <tpl fld="4" item="0"/>
        </tpls>
      </m>
      <m>
        <tpls c="8">
          <tpl hier="1" item="6"/>
          <tpl hier="4" item="8"/>
          <tpl fld="3" item="54"/>
          <tpl fld="2" item="32"/>
          <tpl hier="9" item="1"/>
          <tpl hier="11" item="4"/>
          <tpl hier="12" item="7"/>
          <tpl fld="4" item="0"/>
        </tpls>
      </m>
      <m>
        <tpls c="8">
          <tpl hier="1" item="6"/>
          <tpl hier="4" item="8"/>
          <tpl fld="3" item="42"/>
          <tpl fld="2" item="32"/>
          <tpl hier="9" item="1"/>
          <tpl hier="11" item="4"/>
          <tpl hier="12" item="7"/>
          <tpl fld="4" item="0"/>
        </tpls>
      </m>
      <m>
        <tpls c="8">
          <tpl hier="1" item="6"/>
          <tpl hier="4" item="8"/>
          <tpl fld="3" item="9"/>
          <tpl fld="2" item="32"/>
          <tpl hier="9" item="1"/>
          <tpl hier="11" item="4"/>
          <tpl hier="12" item="7"/>
          <tpl fld="4" item="0"/>
        </tpls>
      </m>
      <m>
        <tpls c="8">
          <tpl hier="1" item="6"/>
          <tpl hier="4" item="8"/>
          <tpl fld="3" item="46"/>
          <tpl fld="2" item="9"/>
          <tpl hier="9" item="1"/>
          <tpl hier="11" item="4"/>
          <tpl hier="12" item="7"/>
          <tpl fld="4" item="0"/>
        </tpls>
      </m>
      <m>
        <tpls c="8">
          <tpl hier="1" item="6"/>
          <tpl hier="4" item="8"/>
          <tpl fld="3" item="30"/>
          <tpl fld="2" item="9"/>
          <tpl hier="9" item="1"/>
          <tpl hier="11" item="4"/>
          <tpl hier="12" item="7"/>
          <tpl fld="4" item="0"/>
        </tpls>
      </m>
      <m>
        <tpls c="8">
          <tpl hier="1" item="6"/>
          <tpl hier="4" item="8"/>
          <tpl fld="3" item="36"/>
          <tpl fld="2" item="11"/>
          <tpl hier="9" item="1"/>
          <tpl hier="11" item="4"/>
          <tpl hier="12" item="7"/>
          <tpl fld="4" item="0"/>
        </tpls>
      </m>
      <m>
        <tpls c="8">
          <tpl hier="1" item="6"/>
          <tpl hier="4" item="8"/>
          <tpl fld="3" item="14"/>
          <tpl fld="2" item="11"/>
          <tpl hier="9" item="1"/>
          <tpl hier="11" item="4"/>
          <tpl hier="12" item="7"/>
          <tpl fld="4" item="0"/>
        </tpls>
      </m>
      <m>
        <tpls c="8">
          <tpl hier="1" item="6"/>
          <tpl hier="4" item="8"/>
          <tpl fld="3" item="44"/>
          <tpl fld="2" item="15"/>
          <tpl hier="9" item="1"/>
          <tpl hier="11" item="4"/>
          <tpl hier="12" item="7"/>
          <tpl fld="4" item="0"/>
        </tpls>
      </m>
      <m>
        <tpls c="8">
          <tpl hier="1" item="6"/>
          <tpl hier="4" item="8"/>
          <tpl fld="3" item="22"/>
          <tpl fld="2" item="15"/>
          <tpl hier="9" item="1"/>
          <tpl hier="11" item="4"/>
          <tpl hier="12" item="7"/>
          <tpl fld="4" item="0"/>
        </tpls>
      </m>
      <m>
        <tpls c="8">
          <tpl hier="1" item="6"/>
          <tpl hier="4" item="8"/>
          <tpl fld="3" item="2"/>
          <tpl fld="2" item="15"/>
          <tpl hier="9" item="1"/>
          <tpl hier="11" item="4"/>
          <tpl hier="12" item="7"/>
          <tpl fld="4" item="0"/>
        </tpls>
      </m>
      <m>
        <tpls c="8">
          <tpl hier="1" item="6"/>
          <tpl hier="4" item="8"/>
          <tpl fld="3" item="32"/>
          <tpl fld="2" item="19"/>
          <tpl hier="9" item="1"/>
          <tpl hier="11" item="4"/>
          <tpl hier="12" item="7"/>
          <tpl fld="4" item="0"/>
        </tpls>
      </m>
      <m>
        <tpls c="8">
          <tpl hier="1" item="6"/>
          <tpl hier="4" item="8"/>
          <tpl fld="3" item="7"/>
          <tpl fld="2" item="19"/>
          <tpl hier="9" item="1"/>
          <tpl hier="11" item="4"/>
          <tpl hier="12" item="7"/>
          <tpl fld="4" item="0"/>
        </tpls>
      </m>
      <m>
        <tpls c="8">
          <tpl hier="1" item="6"/>
          <tpl hier="4" item="8"/>
          <tpl fld="3" item="52"/>
          <tpl fld="2" item="19"/>
          <tpl hier="9" item="1"/>
          <tpl hier="11" item="4"/>
          <tpl hier="12" item="7"/>
          <tpl fld="4" item="0"/>
        </tpls>
      </m>
      <m>
        <tpls c="8">
          <tpl hier="1" item="6"/>
          <tpl hier="4" item="8"/>
          <tpl fld="3" item="16"/>
          <tpl fld="2" item="2"/>
          <tpl hier="9" item="1"/>
          <tpl hier="11" item="4"/>
          <tpl hier="12" item="7"/>
          <tpl fld="4" item="0"/>
        </tpls>
      </m>
      <m>
        <tpls c="8">
          <tpl hier="1" item="6"/>
          <tpl hier="4" item="8"/>
          <tpl fld="3" item="0"/>
          <tpl fld="2" item="2"/>
          <tpl hier="9" item="1"/>
          <tpl hier="11" item="4"/>
          <tpl hier="12" item="7"/>
          <tpl fld="4" item="0"/>
        </tpls>
      </m>
      <m>
        <tpls c="8">
          <tpl hier="1" item="6"/>
          <tpl hier="4" item="8"/>
          <tpl fld="3" item="47"/>
          <tpl fld="2" item="2"/>
          <tpl hier="9" item="1"/>
          <tpl hier="11" item="4"/>
          <tpl hier="12" item="7"/>
          <tpl fld="4" item="0"/>
        </tpls>
      </m>
      <m>
        <tpls c="8">
          <tpl hier="1" item="6"/>
          <tpl hier="4" item="8"/>
          <tpl fld="3" item="4"/>
          <tpl fld="2" item="4"/>
          <tpl hier="9" item="1"/>
          <tpl hier="11" item="4"/>
          <tpl hier="12" item="7"/>
          <tpl fld="4" item="0"/>
        </tpls>
      </m>
      <m>
        <tpls c="8">
          <tpl hier="1" item="6"/>
          <tpl hier="4" item="8"/>
          <tpl fld="3" item="50"/>
          <tpl fld="2" item="4"/>
          <tpl hier="9" item="1"/>
          <tpl hier="11" item="4"/>
          <tpl hier="12" item="7"/>
          <tpl fld="4" item="0"/>
        </tpls>
      </m>
      <m>
        <tpls c="8">
          <tpl hier="1" item="6"/>
          <tpl hier="4" item="8"/>
          <tpl fld="3" item="33"/>
          <tpl fld="2" item="4"/>
          <tpl hier="9" item="1"/>
          <tpl hier="11" item="4"/>
          <tpl hier="12" item="7"/>
          <tpl fld="4" item="0"/>
        </tpls>
      </m>
      <m>
        <tpls c="8">
          <tpl hier="1" item="6"/>
          <tpl hier="4" item="8"/>
          <tpl fld="3" item="54"/>
          <tpl fld="2" item="6"/>
          <tpl hier="9" item="1"/>
          <tpl hier="11" item="4"/>
          <tpl hier="12" item="7"/>
          <tpl fld="4" item="0"/>
        </tpls>
      </m>
      <m>
        <tpls c="8">
          <tpl hier="1" item="6"/>
          <tpl hier="4" item="8"/>
          <tpl fld="3" item="28"/>
          <tpl fld="2" item="6"/>
          <tpl hier="9" item="1"/>
          <tpl hier="11" item="4"/>
          <tpl hier="12" item="7"/>
          <tpl fld="4" item="0"/>
        </tpls>
      </m>
      <m>
        <tpls c="8">
          <tpl hier="1" item="6"/>
          <tpl hier="4" item="8"/>
          <tpl fld="3" item="21"/>
          <tpl fld="2" item="6"/>
          <tpl hier="9" item="1"/>
          <tpl hier="11" item="4"/>
          <tpl hier="12" item="7"/>
          <tpl fld="4" item="0"/>
        </tpls>
      </m>
      <m>
        <tpls c="8">
          <tpl hier="1" item="6"/>
          <tpl hier="4" item="8"/>
          <tpl fld="3" item="46"/>
          <tpl fld="2" item="8"/>
          <tpl hier="9" item="1"/>
          <tpl hier="11" item="4"/>
          <tpl hier="12" item="7"/>
          <tpl fld="4" item="0"/>
        </tpls>
      </m>
      <m>
        <tpls c="8">
          <tpl hier="1" item="6"/>
          <tpl hier="4" item="8"/>
          <tpl fld="3" item="24"/>
          <tpl fld="2" item="8"/>
          <tpl hier="9" item="1"/>
          <tpl hier="11" item="4"/>
          <tpl hier="12" item="7"/>
          <tpl fld="4" item="0"/>
        </tpls>
      </m>
      <m>
        <tpls c="8">
          <tpl hier="1" item="6"/>
          <tpl hier="4" item="8"/>
          <tpl fld="3" item="5"/>
          <tpl fld="2" item="8"/>
          <tpl hier="9" item="1"/>
          <tpl hier="11" item="4"/>
          <tpl hier="12" item="7"/>
          <tpl fld="4" item="0"/>
        </tpls>
      </m>
      <m>
        <tpls c="8">
          <tpl hier="1" item="6"/>
          <tpl hier="4" item="8"/>
          <tpl fld="3" item="36"/>
          <tpl fld="2" item="0"/>
          <tpl hier="9" item="1"/>
          <tpl hier="11" item="4"/>
          <tpl hier="12" item="7"/>
          <tpl fld="4" item="0"/>
        </tpls>
      </m>
      <m>
        <tpls c="8">
          <tpl hier="1" item="6"/>
          <tpl hier="4" item="8"/>
          <tpl fld="3" item="11"/>
          <tpl fld="2" item="0"/>
          <tpl hier="9" item="1"/>
          <tpl hier="11" item="4"/>
          <tpl hier="12" item="7"/>
          <tpl fld="4" item="0"/>
        </tpls>
      </m>
      <m>
        <tpls c="8">
          <tpl hier="1" item="6"/>
          <tpl hier="4" item="8"/>
          <tpl fld="3" item="35"/>
          <tpl fld="2" item="1"/>
          <tpl hier="9" item="1"/>
          <tpl hier="11" item="4"/>
          <tpl hier="12" item="7"/>
          <tpl fld="4" item="0"/>
        </tpls>
      </m>
      <m>
        <tpls c="8">
          <tpl hier="1" item="6"/>
          <tpl hier="4" item="8"/>
          <tpl fld="3" item="22"/>
          <tpl fld="2" item="1"/>
          <tpl hier="9" item="1"/>
          <tpl hier="11" item="4"/>
          <tpl hier="12" item="7"/>
          <tpl fld="4" item="0"/>
        </tpls>
      </m>
      <m>
        <tpls c="8">
          <tpl hier="1" item="6"/>
          <tpl hier="4" item="8"/>
          <tpl fld="3" item="1"/>
          <tpl fld="2" item="1"/>
          <tpl hier="9" item="1"/>
          <tpl hier="11" item="4"/>
          <tpl hier="12" item="7"/>
          <tpl fld="4" item="0"/>
        </tpls>
      </m>
      <m>
        <tpls c="8">
          <tpl hier="1" item="6"/>
          <tpl hier="4" item="8"/>
          <tpl fld="3" item="37"/>
          <tpl fld="2" item="3"/>
          <tpl hier="9" item="1"/>
          <tpl hier="11" item="4"/>
          <tpl hier="12" item="7"/>
          <tpl fld="4" item="0"/>
        </tpls>
      </m>
      <m>
        <tpls c="8">
          <tpl hier="1" item="6"/>
          <tpl hier="4" item="8"/>
          <tpl fld="3" item="7"/>
          <tpl fld="2" item="3"/>
          <tpl hier="9" item="1"/>
          <tpl hier="11" item="4"/>
          <tpl hier="12" item="7"/>
          <tpl fld="4" item="0"/>
        </tpls>
      </m>
      <m>
        <tpls c="8">
          <tpl hier="1" item="6"/>
          <tpl hier="4" item="8"/>
          <tpl fld="3" item="38"/>
          <tpl fld="2" item="3"/>
          <tpl hier="9" item="1"/>
          <tpl hier="11" item="4"/>
          <tpl hier="12" item="7"/>
          <tpl fld="4" item="0"/>
        </tpls>
      </m>
      <m>
        <tpls c="8">
          <tpl hier="1" item="6"/>
          <tpl hier="4" item="8"/>
          <tpl fld="3" item="26"/>
          <tpl fld="2" item="5"/>
          <tpl hier="9" item="1"/>
          <tpl hier="11" item="4"/>
          <tpl hier="12" item="7"/>
          <tpl fld="4" item="0"/>
        </tpls>
      </m>
      <m>
        <tpls c="8">
          <tpl hier="1" item="6"/>
          <tpl hier="4" item="8"/>
          <tpl fld="3" item="0"/>
          <tpl fld="2" item="5"/>
          <tpl hier="9" item="1"/>
          <tpl hier="11" item="4"/>
          <tpl hier="12" item="7"/>
          <tpl fld="4" item="0"/>
        </tpls>
      </m>
      <m>
        <tpls c="8">
          <tpl hier="1" item="6"/>
          <tpl hier="4" item="8"/>
          <tpl fld="3" item="41"/>
          <tpl fld="2" item="5"/>
          <tpl hier="9" item="1"/>
          <tpl hier="11" item="4"/>
          <tpl hier="12" item="7"/>
          <tpl fld="4" item="0"/>
        </tpls>
      </m>
      <m>
        <tpls c="8">
          <tpl hier="1" item="6"/>
          <tpl hier="4" item="8"/>
          <tpl fld="3" item="10"/>
          <tpl fld="2" item="7"/>
          <tpl hier="9" item="1"/>
          <tpl hier="11" item="4"/>
          <tpl hier="12" item="7"/>
          <tpl fld="4" item="0"/>
        </tpls>
      </m>
      <m>
        <tpls c="8">
          <tpl hier="1" item="6"/>
          <tpl hier="4" item="8"/>
          <tpl fld="3" item="50"/>
          <tpl fld="2" item="7"/>
          <tpl hier="9" item="1"/>
          <tpl hier="11" item="4"/>
          <tpl hier="12" item="7"/>
          <tpl fld="4" item="0"/>
        </tpls>
      </m>
      <m>
        <tpls c="8">
          <tpl hier="1" item="6"/>
          <tpl hier="4" item="8"/>
          <tpl fld="3" item="29"/>
          <tpl fld="2" item="7"/>
          <tpl hier="9" item="1"/>
          <tpl hier="11" item="4"/>
          <tpl hier="12" item="7"/>
          <tpl fld="4" item="0"/>
        </tpls>
      </m>
      <m>
        <tpls c="8">
          <tpl hier="1" item="6"/>
          <tpl hier="4" item="8"/>
          <tpl fld="3" item="57"/>
          <tpl fld="1" item="0"/>
          <tpl hier="9" item="1"/>
          <tpl hier="11" item="4"/>
          <tpl hier="12" item="7"/>
          <tpl fld="4" item="0"/>
        </tpls>
      </m>
      <m>
        <tpls c="8">
          <tpl hier="1" item="6"/>
          <tpl hier="4" item="8"/>
          <tpl fld="3" item="28"/>
          <tpl fld="1" item="0"/>
          <tpl hier="9" item="1"/>
          <tpl hier="11" item="4"/>
          <tpl hier="12" item="7"/>
          <tpl fld="4" item="0"/>
        </tpls>
      </m>
      <m>
        <tpls c="8">
          <tpl hier="1" item="6"/>
          <tpl hier="4" item="8"/>
          <tpl fld="3" item="13"/>
          <tpl fld="1" item="0"/>
          <tpl hier="9" item="1"/>
          <tpl hier="11" item="4"/>
          <tpl hier="12" item="7"/>
          <tpl fld="4" item="0"/>
        </tpls>
      </m>
      <m>
        <tpls c="8">
          <tpl hier="1" item="6"/>
          <tpl hier="4" item="8"/>
          <tpl fld="3" item="25"/>
          <tpl fld="2" item="32"/>
          <tpl hier="9" item="1"/>
          <tpl hier="11" item="4"/>
          <tpl hier="12" item="7"/>
          <tpl fld="4" item="0"/>
        </tpls>
      </m>
      <m>
        <tpls c="8">
          <tpl hier="1" item="6"/>
          <tpl hier="4" item="8"/>
          <tpl fld="3" item="24"/>
          <tpl fld="2" item="32"/>
          <tpl hier="9" item="1"/>
          <tpl hier="11" item="4"/>
          <tpl hier="12" item="7"/>
          <tpl fld="4" item="0"/>
        </tpls>
      </m>
      <m>
        <tpls c="8">
          <tpl hier="1" item="6"/>
          <tpl hier="4" item="8"/>
          <tpl fld="3" item="23"/>
          <tpl fld="2" item="32"/>
          <tpl hier="9" item="1"/>
          <tpl hier="11" item="4"/>
          <tpl hier="12" item="7"/>
          <tpl fld="4" item="0"/>
        </tpls>
      </m>
      <m>
        <tpls c="8">
          <tpl hier="1" item="6"/>
          <tpl hier="4" item="8"/>
          <tpl fld="3" item="10"/>
          <tpl fld="2" item="9"/>
          <tpl hier="9" item="1"/>
          <tpl hier="11" item="4"/>
          <tpl hier="12" item="7"/>
          <tpl fld="4" item="0"/>
        </tpls>
      </m>
      <m>
        <tpls c="8">
          <tpl hier="1" item="6"/>
          <tpl hier="4" item="8"/>
          <tpl fld="3" item="12"/>
          <tpl fld="2" item="9"/>
          <tpl hier="9" item="1"/>
          <tpl hier="11" item="4"/>
          <tpl hier="12" item="7"/>
          <tpl fld="4" item="0"/>
        </tpls>
      </m>
      <m>
        <tpls c="8">
          <tpl hier="1" item="6"/>
          <tpl hier="4" item="8"/>
          <tpl fld="3" item="11"/>
          <tpl fld="2" item="9"/>
          <tpl hier="9" item="1"/>
          <tpl hier="11" item="4"/>
          <tpl hier="12" item="7"/>
          <tpl fld="4" item="0"/>
        </tpls>
      </m>
      <m>
        <tpls c="8">
          <tpl hier="1" item="6"/>
          <tpl hier="4" item="8"/>
          <tpl fld="3" item="9"/>
          <tpl fld="2" item="9"/>
          <tpl hier="9" item="1"/>
          <tpl hier="11" item="4"/>
          <tpl hier="12" item="7"/>
          <tpl fld="4" item="0"/>
        </tpls>
      </m>
      <m>
        <tpls c="8">
          <tpl hier="1" item="6"/>
          <tpl hier="4" item="8"/>
          <tpl fld="3" item="57"/>
          <tpl fld="2" item="11"/>
          <tpl hier="9" item="1"/>
          <tpl hier="11" item="4"/>
          <tpl hier="12" item="7"/>
          <tpl fld="4" item="0"/>
        </tpls>
      </m>
      <m>
        <tpls c="8">
          <tpl hier="1" item="6"/>
          <tpl hier="4" item="8"/>
          <tpl fld="3" item="3"/>
          <tpl fld="2" item="11"/>
          <tpl hier="9" item="1"/>
          <tpl hier="11" item="4"/>
          <tpl hier="12" item="7"/>
          <tpl fld="4" item="0"/>
        </tpls>
      </m>
      <m>
        <tpls c="8">
          <tpl hier="1" item="6"/>
          <tpl hier="4" item="8"/>
          <tpl fld="3" item="1"/>
          <tpl fld="2" item="11"/>
          <tpl hier="9" item="1"/>
          <tpl hier="11" item="4"/>
          <tpl hier="12" item="7"/>
          <tpl fld="4" item="0"/>
        </tpls>
      </m>
      <m>
        <tpls c="8">
          <tpl hier="1" item="6"/>
          <tpl hier="4" item="8"/>
          <tpl fld="3" item="20"/>
          <tpl fld="2" item="15"/>
          <tpl hier="9" item="1"/>
          <tpl hier="11" item="4"/>
          <tpl hier="12" item="7"/>
          <tpl fld="4" item="0"/>
        </tpls>
      </m>
      <m>
        <tpls c="8">
          <tpl hier="1" item="6"/>
          <tpl hier="4" item="8"/>
          <tpl fld="3" item="51"/>
          <tpl fld="2" item="15"/>
          <tpl hier="9" item="1"/>
          <tpl hier="11" item="4"/>
          <tpl hier="12" item="7"/>
          <tpl fld="4" item="0"/>
        </tpls>
      </m>
      <m>
        <tpls c="8">
          <tpl hier="1" item="6"/>
          <tpl hier="4" item="8"/>
          <tpl fld="3" item="38"/>
          <tpl fld="2" item="15"/>
          <tpl hier="9" item="1"/>
          <tpl hier="11" item="4"/>
          <tpl hier="12" item="7"/>
          <tpl fld="4" item="0"/>
        </tpls>
      </m>
      <m>
        <tpls c="8">
          <tpl hier="1" item="6"/>
          <tpl hier="4" item="8"/>
          <tpl fld="3" item="44"/>
          <tpl fld="2" item="19"/>
          <tpl hier="9" item="1"/>
          <tpl hier="11" item="4"/>
          <tpl hier="12" item="7"/>
          <tpl fld="4" item="0"/>
        </tpls>
      </m>
      <m>
        <tpls c="8">
          <tpl hier="1" item="6"/>
          <tpl hier="4" item="8"/>
          <tpl fld="3" item="43"/>
          <tpl fld="2" item="19"/>
          <tpl hier="9" item="1"/>
          <tpl hier="11" item="4"/>
          <tpl hier="12" item="7"/>
          <tpl fld="4" item="0"/>
        </tpls>
      </m>
      <m>
        <tpls c="8">
          <tpl hier="1" item="6"/>
          <tpl hier="4" item="8"/>
          <tpl fld="3" item="42"/>
          <tpl fld="2" item="19"/>
          <tpl hier="9" item="1"/>
          <tpl hier="11" item="4"/>
          <tpl hier="12" item="7"/>
          <tpl fld="4" item="0"/>
        </tpls>
      </m>
      <m>
        <tpls c="8">
          <tpl hier="1" item="6"/>
          <tpl hier="4" item="8"/>
          <tpl fld="3" item="41"/>
          <tpl fld="2" item="19"/>
          <tpl hier="9" item="1"/>
          <tpl hier="11" item="4"/>
          <tpl hier="12" item="7"/>
          <tpl fld="4" item="0"/>
        </tpls>
      </m>
      <m>
        <tpls c="8">
          <tpl hier="1" item="6"/>
          <tpl hier="4" item="8"/>
          <tpl fld="3" item="32"/>
          <tpl fld="2" item="2"/>
          <tpl hier="9" item="1"/>
          <tpl hier="11" item="4"/>
          <tpl hier="12" item="7"/>
          <tpl fld="4" item="0"/>
        </tpls>
      </m>
      <m>
        <tpls c="8">
          <tpl hier="1" item="6"/>
          <tpl hier="4" item="8"/>
          <tpl fld="3" item="31"/>
          <tpl fld="2" item="2"/>
          <tpl hier="9" item="1"/>
          <tpl hier="11" item="4"/>
          <tpl hier="12" item="7"/>
          <tpl fld="4" item="0"/>
        </tpls>
      </m>
      <m>
        <tpls c="8">
          <tpl hier="1" item="6"/>
          <tpl hier="4" item="8"/>
          <tpl fld="3" item="30"/>
          <tpl fld="2" item="2"/>
          <tpl hier="9" item="1"/>
          <tpl hier="11" item="4"/>
          <tpl hier="12" item="7"/>
          <tpl fld="4" item="0"/>
        </tpls>
      </m>
      <m>
        <tpls c="8">
          <tpl hier="1" item="6"/>
          <tpl hier="4" item="8"/>
          <tpl fld="3" item="29"/>
          <tpl fld="2" item="2"/>
          <tpl hier="9" item="1"/>
          <tpl hier="11" item="4"/>
          <tpl hier="12" item="7"/>
          <tpl fld="4" item="0"/>
        </tpls>
      </m>
      <m>
        <tpls c="8">
          <tpl hier="1" item="6"/>
          <tpl hier="4" item="8"/>
          <tpl fld="3" item="16"/>
          <tpl fld="2" item="4"/>
          <tpl hier="9" item="1"/>
          <tpl hier="11" item="4"/>
          <tpl hier="12" item="7"/>
          <tpl fld="4" item="0"/>
        </tpls>
      </m>
      <m>
        <tpls c="8">
          <tpl hier="1" item="6"/>
          <tpl hier="4" item="8"/>
          <tpl fld="3" item="15"/>
          <tpl fld="2" item="4"/>
          <tpl hier="9" item="1"/>
          <tpl hier="11" item="4"/>
          <tpl hier="12" item="7"/>
          <tpl fld="4" item="0"/>
        </tpls>
      </m>
      <m>
        <tpls c="8">
          <tpl hier="1" item="6"/>
          <tpl hier="4" item="8"/>
          <tpl fld="3" item="14"/>
          <tpl fld="2" item="4"/>
          <tpl hier="9" item="1"/>
          <tpl hier="11" item="4"/>
          <tpl hier="12" item="7"/>
          <tpl fld="4" item="0"/>
        </tpls>
      </m>
      <m>
        <tpls c="8">
          <tpl hier="1" item="6"/>
          <tpl hier="4" item="8"/>
          <tpl fld="3" item="13"/>
          <tpl fld="2" item="4"/>
          <tpl hier="9" item="1"/>
          <tpl hier="11" item="4"/>
          <tpl hier="12" item="7"/>
          <tpl fld="4" item="0"/>
        </tpls>
      </m>
      <m>
        <tpls c="8">
          <tpl hier="1" item="6"/>
          <tpl hier="4" item="8"/>
          <tpl fld="3" item="4"/>
          <tpl fld="2" item="6"/>
          <tpl hier="9" item="1"/>
          <tpl hier="11" item="4"/>
          <tpl hier="12" item="7"/>
          <tpl fld="4" item="0"/>
        </tpls>
      </m>
      <m>
        <tpls c="8">
          <tpl hier="1" item="6"/>
          <tpl hier="4" item="8"/>
          <tpl fld="3" item="58"/>
          <tpl fld="2" item="6"/>
          <tpl hier="9" item="1"/>
          <tpl hier="11" item="4"/>
          <tpl hier="12" item="7"/>
          <tpl fld="4" item="0"/>
        </tpls>
      </m>
      <m>
        <tpls c="8">
          <tpl hier="1" item="6"/>
          <tpl hier="4" item="8"/>
          <tpl fld="3" item="2"/>
          <tpl fld="2" item="6"/>
          <tpl hier="9" item="1"/>
          <tpl hier="11" item="4"/>
          <tpl hier="12" item="7"/>
          <tpl fld="4" item="0"/>
        </tpls>
      </m>
      <m>
        <tpls c="8">
          <tpl hier="1" item="6"/>
          <tpl hier="4" item="8"/>
          <tpl fld="3" item="54"/>
          <tpl fld="2" item="8"/>
          <tpl hier="9" item="1"/>
          <tpl hier="11" item="4"/>
          <tpl hier="12" item="7"/>
          <tpl fld="4" item="0"/>
        </tpls>
      </m>
      <m>
        <tpls c="8">
          <tpl hier="1" item="6"/>
          <tpl hier="4" item="8"/>
          <tpl fld="3" item="53"/>
          <tpl fld="2" item="8"/>
          <tpl hier="9" item="1"/>
          <tpl hier="11" item="4"/>
          <tpl hier="12" item="7"/>
          <tpl fld="4" item="0"/>
        </tpls>
      </m>
      <m>
        <tpls c="8">
          <tpl hier="1" item="6"/>
          <tpl hier="4" item="8"/>
          <tpl fld="3" item="52"/>
          <tpl fld="2" item="8"/>
          <tpl hier="9" item="1"/>
          <tpl hier="11" item="4"/>
          <tpl hier="12" item="7"/>
          <tpl fld="4" item="0"/>
        </tpls>
      </m>
      <m>
        <tpls c="8">
          <tpl hier="1" item="6"/>
          <tpl hier="4" item="8"/>
          <tpl fld="3" item="48"/>
          <tpl fld="2" item="0"/>
          <tpl hier="9" item="1"/>
          <tpl hier="11" item="4"/>
          <tpl hier="12" item="7"/>
          <tpl fld="4" item="0"/>
        </tpls>
      </m>
      <m>
        <tpls c="8">
          <tpl hier="1" item="6"/>
          <tpl hier="4" item="8"/>
          <tpl fld="3" item="46"/>
          <tpl fld="2" item="0"/>
          <tpl hier="9" item="1"/>
          <tpl hier="11" item="4"/>
          <tpl hier="12" item="7"/>
          <tpl fld="4" item="0"/>
        </tpls>
      </m>
      <m>
        <tpls c="8">
          <tpl hier="1" item="6"/>
          <tpl hier="4" item="8"/>
          <tpl fld="3" item="45"/>
          <tpl fld="2" item="0"/>
          <tpl hier="9" item="1"/>
          <tpl hier="11" item="4"/>
          <tpl hier="12" item="7"/>
          <tpl fld="4" item="0"/>
        </tpls>
      </m>
      <m>
        <tpls c="8">
          <tpl hier="1" item="6"/>
          <tpl hier="4" item="8"/>
          <tpl fld="3" item="47"/>
          <tpl fld="2" item="0"/>
          <tpl hier="9" item="1"/>
          <tpl hier="11" item="4"/>
          <tpl hier="12" item="7"/>
          <tpl fld="4" item="0"/>
        </tpls>
      </m>
      <m>
        <tpls c="8">
          <tpl hier="1" item="6"/>
          <tpl hier="4" item="8"/>
          <tpl fld="3" item="34"/>
          <tpl fld="2" item="1"/>
          <tpl hier="9" item="1"/>
          <tpl hier="11" item="4"/>
          <tpl hier="12" item="7"/>
          <tpl fld="4" item="0"/>
        </tpls>
      </m>
      <m>
        <tpls c="8">
          <tpl hier="1" item="6"/>
          <tpl hier="4" item="8"/>
          <tpl fld="3" item="36"/>
          <tpl fld="2" item="1"/>
          <tpl hier="9" item="1"/>
          <tpl hier="11" item="4"/>
          <tpl hier="12" item="7"/>
          <tpl fld="4" item="0"/>
        </tpls>
      </m>
      <m>
        <tpls c="8">
          <tpl hier="1" item="6"/>
          <tpl hier="4" item="8"/>
          <tpl fld="3" item="27"/>
          <tpl fld="2" item="1"/>
          <tpl hier="9" item="1"/>
          <tpl hier="11" item="4"/>
          <tpl hier="12" item="7"/>
          <tpl fld="4" item="0"/>
        </tpls>
      </m>
      <m>
        <tpls c="8">
          <tpl hier="1" item="6"/>
          <tpl hier="4" item="8"/>
          <tpl fld="3" item="33"/>
          <tpl fld="2" item="1"/>
          <tpl hier="9" item="1"/>
          <tpl hier="11" item="4"/>
          <tpl hier="12" item="7"/>
          <tpl fld="4" item="0"/>
        </tpls>
      </m>
      <m>
        <tpls c="8">
          <tpl hier="1" item="6"/>
          <tpl hier="4" item="8"/>
          <tpl fld="3" item="18"/>
          <tpl fld="2" item="3"/>
          <tpl hier="9" item="1"/>
          <tpl hier="11" item="4"/>
          <tpl hier="12" item="7"/>
          <tpl fld="4" item="0"/>
        </tpls>
      </m>
      <m>
        <tpls c="8">
          <tpl hier="1" item="6"/>
          <tpl hier="4" item="8"/>
          <tpl fld="3" item="22"/>
          <tpl fld="2" item="3"/>
          <tpl hier="9" item="1"/>
          <tpl hier="11" item="4"/>
          <tpl hier="12" item="7"/>
          <tpl fld="4" item="0"/>
        </tpls>
      </m>
      <m>
        <tpls c="8">
          <tpl hier="1" item="6"/>
          <tpl hier="4" item="8"/>
          <tpl fld="3" item="17"/>
          <tpl fld="2" item="3"/>
          <tpl hier="9" item="1"/>
          <tpl hier="11" item="4"/>
          <tpl hier="12" item="7"/>
          <tpl fld="4" item="0"/>
        </tpls>
      </m>
      <m>
        <tpls c="8">
          <tpl hier="1" item="6"/>
          <tpl hier="4" item="8"/>
          <tpl fld="3" item="21"/>
          <tpl fld="2" item="3"/>
          <tpl hier="9" item="1"/>
          <tpl hier="11" item="4"/>
          <tpl hier="12" item="7"/>
          <tpl fld="4" item="0"/>
        </tpls>
      </m>
      <m>
        <tpls c="8">
          <tpl hier="1" item="6"/>
          <tpl hier="4" item="8"/>
          <tpl fld="3" item="8"/>
          <tpl fld="2" item="5"/>
          <tpl hier="9" item="1"/>
          <tpl hier="11" item="4"/>
          <tpl hier="12" item="7"/>
          <tpl fld="4" item="0"/>
        </tpls>
      </m>
      <m>
        <tpls c="8">
          <tpl hier="1" item="6"/>
          <tpl hier="4" item="8"/>
          <tpl fld="3" item="7"/>
          <tpl fld="2" item="5"/>
          <tpl hier="9" item="1"/>
          <tpl hier="11" item="4"/>
          <tpl hier="12" item="7"/>
          <tpl fld="4" item="0"/>
        </tpls>
      </m>
      <m>
        <tpls c="8">
          <tpl hier="1" item="6"/>
          <tpl hier="4" item="8"/>
          <tpl fld="3" item="6"/>
          <tpl fld="2" item="5"/>
          <tpl hier="9" item="1"/>
          <tpl hier="11" item="4"/>
          <tpl hier="12" item="7"/>
          <tpl fld="4" item="0"/>
        </tpls>
      </m>
      <m>
        <tpls c="8">
          <tpl hier="1" item="6"/>
          <tpl hier="4" item="8"/>
          <tpl fld="3" item="5"/>
          <tpl fld="2" item="5"/>
          <tpl hier="9" item="1"/>
          <tpl hier="11" item="4"/>
          <tpl hier="12" item="7"/>
          <tpl fld="4" item="0"/>
        </tpls>
      </m>
      <m>
        <tpls c="8">
          <tpl hier="1" item="6"/>
          <tpl hier="4" item="8"/>
          <tpl fld="3" item="56"/>
          <tpl fld="2" item="7"/>
          <tpl hier="9" item="1"/>
          <tpl hier="11" item="4"/>
          <tpl hier="12" item="7"/>
          <tpl fld="4" item="0"/>
        </tpls>
      </m>
      <m>
        <tpls c="8">
          <tpl hier="1" item="6"/>
          <tpl hier="4" item="8"/>
          <tpl fld="3" item="0"/>
          <tpl fld="2" item="7"/>
          <tpl hier="9" item="1"/>
          <tpl hier="11" item="4"/>
          <tpl hier="12" item="7"/>
          <tpl fld="4" item="0"/>
        </tpls>
      </m>
      <m>
        <tpls c="8">
          <tpl hier="1" item="6"/>
          <tpl hier="4" item="8"/>
          <tpl fld="3" item="55"/>
          <tpl fld="2" item="7"/>
          <tpl hier="9" item="1"/>
          <tpl hier="11" item="4"/>
          <tpl hier="12" item="7"/>
          <tpl fld="4" item="0"/>
        </tpls>
      </m>
      <m>
        <tpls c="8">
          <tpl hier="1" item="6"/>
          <tpl hier="4" item="8"/>
          <tpl fld="3" item="35"/>
          <tpl fld="1" item="0"/>
          <tpl hier="9" item="1"/>
          <tpl hier="11" item="4"/>
          <tpl hier="12" item="7"/>
          <tpl fld="4" item="0"/>
        </tpls>
      </m>
      <m>
        <tpls c="8">
          <tpl hier="1" item="6"/>
          <tpl hier="4" item="8"/>
          <tpl fld="3" item="40"/>
          <tpl fld="1" item="0"/>
          <tpl hier="9" item="1"/>
          <tpl hier="11" item="4"/>
          <tpl hier="12" item="7"/>
          <tpl fld="4" item="0"/>
        </tpls>
      </m>
      <m>
        <tpls c="8">
          <tpl hier="1" item="6"/>
          <tpl hier="4" item="8"/>
          <tpl fld="3" item="50"/>
          <tpl fld="1" item="0"/>
          <tpl hier="9" item="1"/>
          <tpl hier="11" item="4"/>
          <tpl hier="12" item="7"/>
          <tpl fld="4" item="0"/>
        </tpls>
      </m>
      <m>
        <tpls c="8">
          <tpl hier="1" item="6"/>
          <tpl hier="4" item="8"/>
          <tpl fld="3" item="49"/>
          <tpl fld="1" item="0"/>
          <tpl hier="9" item="1"/>
          <tpl hier="11" item="4"/>
          <tpl hier="12" item="7"/>
          <tpl fld="4" item="0"/>
        </tpls>
      </m>
      <m>
        <tpls c="8">
          <tpl hier="1" item="6"/>
          <tpl hier="4" item="8"/>
          <tpl fld="3" item="18"/>
          <tpl fld="2" item="32"/>
          <tpl hier="9" item="1"/>
          <tpl hier="11" item="4"/>
          <tpl hier="12" item="7"/>
          <tpl fld="4" item="0"/>
        </tpls>
      </m>
      <m>
        <tpls c="8">
          <tpl hier="1" item="6"/>
          <tpl hier="4" item="8"/>
          <tpl fld="3" item="22"/>
          <tpl fld="2" item="32"/>
          <tpl hier="9" item="1"/>
          <tpl hier="11" item="4"/>
          <tpl hier="12" item="7"/>
          <tpl fld="4" item="0"/>
        </tpls>
      </m>
      <m>
        <tpls c="8">
          <tpl hier="1" item="6"/>
          <tpl hier="4" item="8"/>
          <tpl fld="3" item="17"/>
          <tpl fld="2" item="32"/>
          <tpl hier="9" item="1"/>
          <tpl hier="11" item="4"/>
          <tpl hier="12" item="7"/>
          <tpl fld="4" item="0"/>
        </tpls>
      </m>
      <m>
        <tpls c="8">
          <tpl hier="1" item="6"/>
          <tpl hier="4" item="8"/>
          <tpl fld="3" item="21"/>
          <tpl fld="2" item="32"/>
          <tpl hier="9" item="1"/>
          <tpl hier="11" item="4"/>
          <tpl hier="12" item="7"/>
          <tpl fld="4" item="0"/>
        </tpls>
      </m>
      <m>
        <tpls c="8">
          <tpl hier="1" item="6"/>
          <tpl hier="4" item="8"/>
          <tpl fld="3" item="8"/>
          <tpl fld="2" item="9"/>
          <tpl hier="9" item="1"/>
          <tpl hier="11" item="4"/>
          <tpl hier="12" item="7"/>
          <tpl fld="4" item="0"/>
        </tpls>
      </m>
      <m>
        <tpls c="8">
          <tpl hier="1" item="6"/>
          <tpl hier="4" item="8"/>
          <tpl fld="3" item="7"/>
          <tpl fld="2" item="9"/>
          <tpl hier="9" item="1"/>
          <tpl hier="11" item="4"/>
          <tpl hier="12" item="7"/>
          <tpl fld="4" item="0"/>
        </tpls>
      </m>
      <m>
        <tpls c="8">
          <tpl hier="1" item="6"/>
          <tpl hier="4" item="8"/>
          <tpl fld="3" item="6"/>
          <tpl fld="2" item="9"/>
          <tpl hier="9" item="1"/>
          <tpl hier="11" item="4"/>
          <tpl hier="12" item="7"/>
          <tpl fld="4" item="0"/>
        </tpls>
      </m>
      <m>
        <tpls c="8">
          <tpl hier="1" item="6"/>
          <tpl hier="4" item="8"/>
          <tpl fld="3" item="5"/>
          <tpl fld="2" item="9"/>
          <tpl hier="9" item="1"/>
          <tpl hier="11" item="4"/>
          <tpl hier="12" item="7"/>
          <tpl fld="4" item="0"/>
        </tpls>
      </m>
      <m>
        <tpls c="8">
          <tpl hier="1" item="6"/>
          <tpl hier="4" item="8"/>
          <tpl fld="3" item="56"/>
          <tpl fld="2" item="11"/>
          <tpl hier="9" item="1"/>
          <tpl hier="11" item="4"/>
          <tpl hier="12" item="7"/>
          <tpl fld="4" item="0"/>
        </tpls>
      </m>
      <m>
        <tpls c="8">
          <tpl hier="1" item="6"/>
          <tpl hier="4" item="8"/>
          <tpl fld="3" item="0"/>
          <tpl fld="2" item="11"/>
          <tpl hier="9" item="1"/>
          <tpl hier="11" item="4"/>
          <tpl hier="12" item="7"/>
          <tpl fld="4" item="0"/>
        </tpls>
      </m>
      <m>
        <tpls c="8">
          <tpl hier="1" item="6"/>
          <tpl hier="4" item="8"/>
          <tpl fld="3" item="55"/>
          <tpl fld="2" item="11"/>
          <tpl hier="9" item="1"/>
          <tpl hier="11" item="4"/>
          <tpl hier="12" item="7"/>
          <tpl fld="4" item="0"/>
        </tpls>
      </m>
      <m>
        <tpls c="8">
          <tpl hier="1" item="6"/>
          <tpl hier="4" item="8"/>
          <tpl fld="3" item="35"/>
          <tpl fld="2" item="15"/>
          <tpl hier="9" item="1"/>
          <tpl hier="11" item="4"/>
          <tpl hier="12" item="7"/>
          <tpl fld="4" item="0"/>
        </tpls>
      </m>
      <m>
        <tpls c="8">
          <tpl hier="1" item="6"/>
          <tpl hier="4" item="8"/>
          <tpl fld="3" item="40"/>
          <tpl fld="2" item="15"/>
          <tpl hier="9" item="1"/>
          <tpl hier="11" item="4"/>
          <tpl hier="12" item="7"/>
          <tpl fld="4" item="0"/>
        </tpls>
      </m>
      <m>
        <tpls c="8">
          <tpl hier="1" item="6"/>
          <tpl hier="4" item="8"/>
          <tpl fld="3" item="50"/>
          <tpl fld="2" item="15"/>
          <tpl hier="9" item="1"/>
          <tpl hier="11" item="4"/>
          <tpl hier="12" item="7"/>
          <tpl fld="4" item="0"/>
        </tpls>
      </m>
      <m>
        <tpls c="8">
          <tpl hier="1" item="6"/>
          <tpl hier="4" item="8"/>
          <tpl fld="3" item="49"/>
          <tpl fld="2" item="15"/>
          <tpl hier="9" item="1"/>
          <tpl hier="11" item="4"/>
          <tpl hier="12" item="7"/>
          <tpl fld="4" item="0"/>
        </tpls>
      </m>
      <m>
        <tpls c="8">
          <tpl hier="1" item="6"/>
          <tpl hier="4" item="8"/>
          <tpl fld="3" item="37"/>
          <tpl fld="2" item="19"/>
          <tpl hier="9" item="1"/>
          <tpl hier="11" item="4"/>
          <tpl hier="12" item="7"/>
          <tpl fld="4" item="0"/>
        </tpls>
      </m>
      <m>
        <tpls c="8">
          <tpl hier="1" item="6"/>
          <tpl hier="4" item="8"/>
          <tpl fld="3" item="39"/>
          <tpl fld="2" item="19"/>
          <tpl hier="9" item="1"/>
          <tpl hier="11" item="4"/>
          <tpl hier="12" item="7"/>
          <tpl fld="4" item="0"/>
        </tpls>
      </m>
      <m>
        <tpls c="8">
          <tpl hier="1" item="6"/>
          <tpl hier="4" item="8"/>
          <tpl fld="3" item="28"/>
          <tpl fld="2" item="19"/>
          <tpl hier="9" item="1"/>
          <tpl hier="11" item="4"/>
          <tpl hier="12" item="7"/>
          <tpl fld="4" item="0"/>
        </tpls>
      </m>
      <m>
        <tpls c="8">
          <tpl hier="1" item="6"/>
          <tpl hier="4" item="8"/>
          <tpl fld="3" item="19"/>
          <tpl fld="2" item="19"/>
          <tpl hier="9" item="1"/>
          <tpl hier="11" item="4"/>
          <tpl hier="12" item="7"/>
          <tpl fld="4" item="0"/>
        </tpls>
      </m>
      <m>
        <tpls c="8">
          <tpl hier="1" item="6"/>
          <tpl hier="4" item="8"/>
          <tpl fld="3" item="26"/>
          <tpl fld="2" item="2"/>
          <tpl hier="9" item="1"/>
          <tpl hier="11" item="4"/>
          <tpl hier="12" item="7"/>
          <tpl fld="4" item="0"/>
        </tpls>
      </m>
      <m>
        <tpls c="8">
          <tpl hier="1" item="6"/>
          <tpl hier="4" item="8"/>
          <tpl fld="3" item="25"/>
          <tpl fld="2" item="2"/>
          <tpl hier="9" item="1"/>
          <tpl hier="11" item="4"/>
          <tpl hier="12" item="7"/>
          <tpl fld="4" item="0"/>
        </tpls>
      </m>
      <m>
        <tpls c="8">
          <tpl hier="1" item="6"/>
          <tpl hier="4" item="8"/>
          <tpl fld="3" item="24"/>
          <tpl fld="2" item="2"/>
          <tpl hier="9" item="1"/>
          <tpl hier="11" item="4"/>
          <tpl hier="12" item="7"/>
          <tpl fld="4" item="0"/>
        </tpls>
      </m>
      <m>
        <tpls c="8">
          <tpl hier="1" item="6"/>
          <tpl hier="4" item="8"/>
          <tpl fld="3" item="23"/>
          <tpl fld="2" item="2"/>
          <tpl hier="9" item="1"/>
          <tpl hier="11" item="4"/>
          <tpl hier="12" item="7"/>
          <tpl fld="4" item="0"/>
        </tpls>
      </m>
      <m>
        <tpls c="8">
          <tpl hier="1" item="6"/>
          <tpl hier="4" item="8"/>
          <tpl fld="3" item="10"/>
          <tpl fld="2" item="4"/>
          <tpl hier="9" item="1"/>
          <tpl hier="11" item="4"/>
          <tpl hier="12" item="7"/>
          <tpl fld="4" item="0"/>
        </tpls>
      </m>
      <m>
        <tpls c="8">
          <tpl hier="1" item="6"/>
          <tpl hier="4" item="8"/>
          <tpl fld="3" item="12"/>
          <tpl fld="2" item="4"/>
          <tpl hier="9" item="1"/>
          <tpl hier="11" item="4"/>
          <tpl hier="12" item="7"/>
          <tpl fld="4" item="0"/>
        </tpls>
      </m>
      <m>
        <tpls c="8">
          <tpl hier="1" item="6"/>
          <tpl hier="4" item="8"/>
          <tpl fld="3" item="11"/>
          <tpl fld="2" item="4"/>
          <tpl hier="9" item="1"/>
          <tpl hier="11" item="4"/>
          <tpl hier="12" item="7"/>
          <tpl fld="4" item="0"/>
        </tpls>
      </m>
      <m>
        <tpls c="8">
          <tpl hier="1" item="6"/>
          <tpl hier="4" item="8"/>
          <tpl fld="3" item="9"/>
          <tpl fld="2" item="4"/>
          <tpl hier="9" item="1"/>
          <tpl hier="11" item="4"/>
          <tpl hier="12" item="7"/>
          <tpl fld="4" item="0"/>
        </tpls>
      </m>
      <m>
        <tpls c="8">
          <tpl hier="1" item="6"/>
          <tpl hier="4" item="8"/>
          <tpl fld="3" item="57"/>
          <tpl fld="2" item="6"/>
          <tpl hier="9" item="1"/>
          <tpl hier="11" item="4"/>
          <tpl hier="12" item="7"/>
          <tpl fld="4" item="0"/>
        </tpls>
      </m>
      <m>
        <tpls c="8">
          <tpl hier="1" item="6"/>
          <tpl hier="4" item="8"/>
          <tpl fld="3" item="3"/>
          <tpl fld="2" item="6"/>
          <tpl hier="9" item="1"/>
          <tpl hier="11" item="4"/>
          <tpl hier="12" item="7"/>
          <tpl fld="4" item="0"/>
        </tpls>
      </m>
      <m>
        <tpls c="8">
          <tpl hier="1" item="6"/>
          <tpl hier="4" item="8"/>
          <tpl fld="3" item="1"/>
          <tpl fld="2" item="6"/>
          <tpl hier="9" item="1"/>
          <tpl hier="11" item="4"/>
          <tpl hier="12" item="7"/>
          <tpl fld="4" item="0"/>
        </tpls>
      </m>
      <m>
        <tpls c="8">
          <tpl hier="1" item="6"/>
          <tpl hier="4" item="8"/>
          <tpl fld="3" item="20"/>
          <tpl fld="2" item="8"/>
          <tpl hier="9" item="1"/>
          <tpl hier="11" item="4"/>
          <tpl hier="12" item="7"/>
          <tpl fld="4" item="0"/>
        </tpls>
      </m>
      <m>
        <tpls c="8">
          <tpl hier="1" item="6"/>
          <tpl hier="4" item="8"/>
          <tpl fld="3" item="51"/>
          <tpl fld="2" item="8"/>
          <tpl hier="9" item="1"/>
          <tpl hier="11" item="4"/>
          <tpl hier="12" item="7"/>
          <tpl fld="4" item="0"/>
        </tpls>
      </m>
      <m>
        <tpls c="8">
          <tpl hier="1" item="6"/>
          <tpl hier="4" item="8"/>
          <tpl fld="3" item="38"/>
          <tpl fld="2" item="8"/>
          <tpl hier="9" item="1"/>
          <tpl hier="11" item="4"/>
          <tpl hier="12" item="7"/>
          <tpl fld="4" item="0"/>
        </tpls>
      </m>
      <m>
        <tpls c="8">
          <tpl hier="1" item="6"/>
          <tpl hier="4" item="8"/>
          <tpl fld="3" item="44"/>
          <tpl fld="2" item="0"/>
          <tpl hier="9" item="1"/>
          <tpl hier="11" item="4"/>
          <tpl hier="12" item="7"/>
          <tpl fld="4" item="0"/>
        </tpls>
      </m>
      <m>
        <tpls c="8">
          <tpl hier="1" item="6"/>
          <tpl hier="4" item="8"/>
          <tpl fld="3" item="43"/>
          <tpl fld="2" item="0"/>
          <tpl hier="9" item="1"/>
          <tpl hier="11" item="4"/>
          <tpl hier="12" item="7"/>
          <tpl fld="4" item="0"/>
        </tpls>
      </m>
      <m>
        <tpls c="8">
          <tpl hier="1" item="6"/>
          <tpl hier="4" item="8"/>
          <tpl fld="3" item="42"/>
          <tpl fld="2" item="0"/>
          <tpl hier="9" item="1"/>
          <tpl hier="11" item="4"/>
          <tpl hier="12" item="7"/>
          <tpl fld="4" item="0"/>
        </tpls>
      </m>
      <m>
        <tpls c="8">
          <tpl hier="1" item="6"/>
          <tpl hier="4" item="8"/>
          <tpl fld="3" item="41"/>
          <tpl fld="2" item="0"/>
          <tpl hier="9" item="1"/>
          <tpl hier="11" item="4"/>
          <tpl hier="12" item="7"/>
          <tpl fld="4" item="0"/>
        </tpls>
      </m>
      <m>
        <tpls c="8">
          <tpl hier="1" item="6"/>
          <tpl hier="4" item="8"/>
          <tpl fld="3" item="32"/>
          <tpl fld="2" item="1"/>
          <tpl hier="9" item="1"/>
          <tpl hier="11" item="4"/>
          <tpl hier="12" item="7"/>
          <tpl fld="4" item="0"/>
        </tpls>
      </m>
      <m>
        <tpls c="8">
          <tpl hier="1" item="6"/>
          <tpl hier="4" item="8"/>
          <tpl fld="3" item="31"/>
          <tpl fld="2" item="1"/>
          <tpl hier="9" item="1"/>
          <tpl hier="11" item="4"/>
          <tpl hier="12" item="7"/>
          <tpl fld="4" item="0"/>
        </tpls>
      </m>
      <m>
        <tpls c="8">
          <tpl hier="1" item="6"/>
          <tpl hier="4" item="8"/>
          <tpl fld="3" item="30"/>
          <tpl fld="2" item="1"/>
          <tpl hier="9" item="1"/>
          <tpl hier="11" item="4"/>
          <tpl hier="12" item="7"/>
          <tpl fld="4" item="0"/>
        </tpls>
      </m>
      <m>
        <tpls c="8">
          <tpl hier="1" item="6"/>
          <tpl hier="4" item="8"/>
          <tpl fld="3" item="29"/>
          <tpl fld="2" item="1"/>
          <tpl hier="9" item="1"/>
          <tpl hier="11" item="4"/>
          <tpl hier="12" item="7"/>
          <tpl fld="4" item="0"/>
        </tpls>
      </m>
      <m>
        <tpls c="8">
          <tpl hier="1" item="6"/>
          <tpl hier="4" item="8"/>
          <tpl fld="3" item="16"/>
          <tpl fld="2" item="3"/>
          <tpl hier="9" item="1"/>
          <tpl hier="11" item="4"/>
          <tpl hier="12" item="7"/>
          <tpl fld="4" item="0"/>
        </tpls>
      </m>
      <m>
        <tpls c="8">
          <tpl hier="1" item="6"/>
          <tpl hier="4" item="8"/>
          <tpl fld="3" item="15"/>
          <tpl fld="2" item="3"/>
          <tpl hier="9" item="1"/>
          <tpl hier="11" item="4"/>
          <tpl hier="12" item="7"/>
          <tpl fld="4" item="0"/>
        </tpls>
      </m>
      <m>
        <tpls c="8">
          <tpl hier="1" item="6"/>
          <tpl hier="4" item="8"/>
          <tpl fld="3" item="14"/>
          <tpl fld="2" item="3"/>
          <tpl hier="9" item="1"/>
          <tpl hier="11" item="4"/>
          <tpl hier="12" item="7"/>
          <tpl fld="4" item="0"/>
        </tpls>
      </m>
      <m>
        <tpls c="8">
          <tpl hier="1" item="6"/>
          <tpl hier="4" item="8"/>
          <tpl fld="3" item="13"/>
          <tpl fld="2" item="3"/>
          <tpl hier="9" item="1"/>
          <tpl hier="11" item="4"/>
          <tpl hier="12" item="7"/>
          <tpl fld="4" item="0"/>
        </tpls>
      </m>
      <m>
        <tpls c="8">
          <tpl hier="1" item="6"/>
          <tpl hier="4" item="8"/>
          <tpl fld="3" item="4"/>
          <tpl fld="2" item="5"/>
          <tpl hier="9" item="1"/>
          <tpl hier="11" item="4"/>
          <tpl hier="12" item="7"/>
          <tpl fld="4" item="0"/>
        </tpls>
      </m>
      <m>
        <tpls c="8">
          <tpl hier="1" item="6"/>
          <tpl hier="4" item="8"/>
          <tpl fld="3" item="58"/>
          <tpl fld="2" item="5"/>
          <tpl hier="9" item="1"/>
          <tpl hier="11" item="4"/>
          <tpl hier="12" item="7"/>
          <tpl fld="4" item="0"/>
        </tpls>
      </m>
      <m>
        <tpls c="8">
          <tpl hier="1" item="6"/>
          <tpl hier="4" item="8"/>
          <tpl fld="3" item="2"/>
          <tpl fld="2" item="5"/>
          <tpl hier="9" item="1"/>
          <tpl hier="11" item="4"/>
          <tpl hier="12" item="7"/>
          <tpl fld="4" item="0"/>
        </tpls>
      </m>
      <m>
        <tpls c="8">
          <tpl hier="1" item="6"/>
          <tpl hier="4" item="8"/>
          <tpl fld="3" item="54"/>
          <tpl fld="2" item="7"/>
          <tpl hier="9" item="1"/>
          <tpl hier="11" item="4"/>
          <tpl hier="12" item="7"/>
          <tpl fld="4" item="0"/>
        </tpls>
      </m>
      <m>
        <tpls c="8">
          <tpl hier="1" item="6"/>
          <tpl hier="4" item="8"/>
          <tpl fld="3" item="53"/>
          <tpl fld="2" item="7"/>
          <tpl hier="9" item="1"/>
          <tpl hier="11" item="4"/>
          <tpl hier="12" item="7"/>
          <tpl fld="4" item="0"/>
        </tpls>
      </m>
      <m>
        <tpls c="8">
          <tpl hier="1" item="6"/>
          <tpl hier="4" item="8"/>
          <tpl fld="3" item="52"/>
          <tpl fld="2" item="7"/>
          <tpl hier="9" item="1"/>
          <tpl hier="11" item="4"/>
          <tpl hier="12" item="7"/>
          <tpl fld="4" item="0"/>
        </tpls>
      </m>
      <m>
        <tpls c="8">
          <tpl hier="1" item="6"/>
          <tpl hier="4" item="8"/>
          <tpl fld="3" item="48"/>
          <tpl fld="1" item="0"/>
          <tpl hier="9" item="1"/>
          <tpl hier="11" item="4"/>
          <tpl hier="12" item="7"/>
          <tpl fld="4" item="0"/>
        </tpls>
      </m>
      <m>
        <tpls c="8">
          <tpl hier="1" item="6"/>
          <tpl hier="4" item="8"/>
          <tpl fld="3" item="46"/>
          <tpl fld="1" item="0"/>
          <tpl hier="9" item="1"/>
          <tpl hier="11" item="4"/>
          <tpl hier="12" item="7"/>
          <tpl fld="4" item="0"/>
        </tpls>
      </m>
      <m>
        <tpls c="8">
          <tpl hier="1" item="6"/>
          <tpl hier="4" item="8"/>
          <tpl fld="3" item="45"/>
          <tpl fld="1" item="0"/>
          <tpl hier="9" item="1"/>
          <tpl hier="11" item="4"/>
          <tpl hier="12" item="7"/>
          <tpl fld="4" item="0"/>
        </tpls>
      </m>
      <m>
        <tpls c="8">
          <tpl hier="1" item="6"/>
          <tpl hier="4" item="8"/>
          <tpl fld="3" item="47"/>
          <tpl fld="1" item="0"/>
          <tpl hier="9" item="1"/>
          <tpl hier="11" item="4"/>
          <tpl hier="12" item="7"/>
          <tpl fld="4" item="0"/>
        </tpls>
      </m>
      <m>
        <tpls c="8">
          <tpl hier="1" item="6"/>
          <tpl hier="4" item="8"/>
          <tpl fld="3" item="16"/>
          <tpl fld="2" item="32"/>
          <tpl hier="9" item="1"/>
          <tpl hier="11" item="4"/>
          <tpl hier="12" item="7"/>
          <tpl fld="4" item="0"/>
        </tpls>
      </m>
      <m>
        <tpls c="8">
          <tpl hier="1" item="6"/>
          <tpl hier="4" item="8"/>
          <tpl fld="3" item="15"/>
          <tpl fld="2" item="32"/>
          <tpl hier="9" item="1"/>
          <tpl hier="11" item="4"/>
          <tpl hier="12" item="7"/>
          <tpl fld="4" item="0"/>
        </tpls>
      </m>
      <m>
        <tpls c="8">
          <tpl hier="1" item="6"/>
          <tpl hier="4" item="8"/>
          <tpl fld="3" item="14"/>
          <tpl fld="2" item="32"/>
          <tpl hier="9" item="1"/>
          <tpl hier="11" item="4"/>
          <tpl hier="12" item="7"/>
          <tpl fld="4" item="0"/>
        </tpls>
      </m>
      <m>
        <tpls c="8">
          <tpl hier="1" item="6"/>
          <tpl hier="4" item="8"/>
          <tpl fld="3" item="13"/>
          <tpl fld="2" item="32"/>
          <tpl hier="9" item="1"/>
          <tpl hier="11" item="4"/>
          <tpl hier="12" item="7"/>
          <tpl fld="4" item="0"/>
        </tpls>
      </m>
      <m>
        <tpls c="8">
          <tpl hier="1" item="6"/>
          <tpl hier="4" item="8"/>
          <tpl fld="3" item="4"/>
          <tpl fld="2" item="9"/>
          <tpl hier="9" item="1"/>
          <tpl hier="11" item="4"/>
          <tpl hier="12" item="7"/>
          <tpl fld="4" item="0"/>
        </tpls>
      </m>
      <m>
        <tpls c="8">
          <tpl hier="1" item="6"/>
          <tpl hier="4" item="8"/>
          <tpl fld="3" item="58"/>
          <tpl fld="2" item="9"/>
          <tpl hier="9" item="1"/>
          <tpl hier="11" item="4"/>
          <tpl hier="12" item="7"/>
          <tpl fld="4" item="0"/>
        </tpls>
      </m>
      <m>
        <tpls c="8">
          <tpl hier="1" item="6"/>
          <tpl hier="4" item="8"/>
          <tpl fld="3" item="2"/>
          <tpl fld="2" item="9"/>
          <tpl hier="9" item="1"/>
          <tpl hier="11" item="4"/>
          <tpl hier="12" item="7"/>
          <tpl fld="4" item="0"/>
        </tpls>
      </m>
      <m>
        <tpls c="8">
          <tpl hier="1" item="6"/>
          <tpl hier="4" item="8"/>
          <tpl fld="3" item="54"/>
          <tpl fld="2" item="11"/>
          <tpl hier="9" item="1"/>
          <tpl hier="11" item="4"/>
          <tpl hier="12" item="7"/>
          <tpl fld="4" item="0"/>
        </tpls>
      </m>
      <m>
        <tpls c="8">
          <tpl hier="1" item="6"/>
          <tpl hier="4" item="8"/>
          <tpl fld="3" item="53"/>
          <tpl fld="2" item="11"/>
          <tpl hier="9" item="1"/>
          <tpl hier="11" item="4"/>
          <tpl hier="12" item="7"/>
          <tpl fld="4" item="0"/>
        </tpls>
      </m>
      <m>
        <tpls c="8">
          <tpl hier="1" item="6"/>
          <tpl hier="4" item="8"/>
          <tpl fld="3" item="52"/>
          <tpl fld="2" item="11"/>
          <tpl hier="9" item="1"/>
          <tpl hier="11" item="4"/>
          <tpl hier="12" item="7"/>
          <tpl fld="4" item="0"/>
        </tpls>
      </m>
      <m>
        <tpls c="8">
          <tpl hier="1" item="6"/>
          <tpl hier="4" item="8"/>
          <tpl fld="3" item="48"/>
          <tpl fld="2" item="15"/>
          <tpl hier="9" item="1"/>
          <tpl hier="11" item="4"/>
          <tpl hier="12" item="7"/>
          <tpl fld="4" item="0"/>
        </tpls>
      </m>
      <m>
        <tpls c="8">
          <tpl hier="1" item="6"/>
          <tpl hier="4" item="8"/>
          <tpl fld="3" item="46"/>
          <tpl fld="2" item="15"/>
          <tpl hier="9" item="1"/>
          <tpl hier="11" item="4"/>
          <tpl hier="12" item="7"/>
          <tpl fld="4" item="0"/>
        </tpls>
      </m>
      <m>
        <tpls c="8">
          <tpl hier="1" item="6"/>
          <tpl hier="4" item="8"/>
          <tpl fld="3" item="45"/>
          <tpl fld="2" item="15"/>
          <tpl hier="9" item="1"/>
          <tpl hier="11" item="4"/>
          <tpl hier="12" item="7"/>
          <tpl fld="4" item="0"/>
        </tpls>
      </m>
      <m>
        <tpls c="8">
          <tpl hier="1" item="6"/>
          <tpl hier="4" item="8"/>
          <tpl fld="3" item="47"/>
          <tpl fld="2" item="15"/>
          <tpl hier="9" item="1"/>
          <tpl hier="11" item="4"/>
          <tpl hier="12" item="7"/>
          <tpl fld="4" item="0"/>
        </tpls>
      </m>
      <m>
        <tpls c="8">
          <tpl hier="1" item="6"/>
          <tpl hier="4" item="8"/>
          <tpl fld="3" item="34"/>
          <tpl fld="2" item="19"/>
          <tpl hier="9" item="1"/>
          <tpl hier="11" item="4"/>
          <tpl hier="12" item="7"/>
          <tpl fld="4" item="0"/>
        </tpls>
      </m>
      <m>
        <tpls c="8">
          <tpl hier="1" item="6"/>
          <tpl hier="4" item="8"/>
          <tpl fld="3" item="36"/>
          <tpl fld="2" item="19"/>
          <tpl hier="9" item="1"/>
          <tpl hier="11" item="4"/>
          <tpl hier="12" item="7"/>
          <tpl fld="4" item="0"/>
        </tpls>
      </m>
      <m>
        <tpls c="8">
          <tpl hier="1" item="6"/>
          <tpl hier="4" item="8"/>
          <tpl fld="3" item="27"/>
          <tpl fld="2" item="19"/>
          <tpl hier="9" item="1"/>
          <tpl hier="11" item="4"/>
          <tpl hier="12" item="7"/>
          <tpl fld="4" item="0"/>
        </tpls>
      </m>
      <m>
        <tpls c="8">
          <tpl hier="1" item="6"/>
          <tpl hier="4" item="8"/>
          <tpl fld="3" item="33"/>
          <tpl fld="2" item="19"/>
          <tpl hier="9" item="1"/>
          <tpl hier="11" item="4"/>
          <tpl hier="12" item="7"/>
          <tpl fld="4" item="0"/>
        </tpls>
      </m>
      <m>
        <tpls c="8">
          <tpl hier="1" item="6"/>
          <tpl hier="4" item="8"/>
          <tpl fld="3" item="18"/>
          <tpl fld="2" item="2"/>
          <tpl hier="9" item="1"/>
          <tpl hier="11" item="4"/>
          <tpl hier="12" item="7"/>
          <tpl fld="4" item="0"/>
        </tpls>
      </m>
      <m>
        <tpls c="8">
          <tpl hier="1" item="6"/>
          <tpl hier="4" item="8"/>
          <tpl fld="3" item="22"/>
          <tpl fld="2" item="2"/>
          <tpl hier="9" item="1"/>
          <tpl hier="11" item="4"/>
          <tpl hier="12" item="7"/>
          <tpl fld="4" item="0"/>
        </tpls>
      </m>
      <m>
        <tpls c="8">
          <tpl hier="1" item="6"/>
          <tpl hier="4" item="8"/>
          <tpl fld="3" item="17"/>
          <tpl fld="2" item="2"/>
          <tpl hier="9" item="1"/>
          <tpl hier="11" item="4"/>
          <tpl hier="12" item="7"/>
          <tpl fld="4" item="0"/>
        </tpls>
      </m>
      <m>
        <tpls c="8">
          <tpl hier="1" item="6"/>
          <tpl hier="4" item="8"/>
          <tpl fld="3" item="21"/>
          <tpl fld="2" item="2"/>
          <tpl hier="9" item="1"/>
          <tpl hier="11" item="4"/>
          <tpl hier="12" item="7"/>
          <tpl fld="4" item="0"/>
        </tpls>
      </m>
      <m>
        <tpls c="8">
          <tpl hier="1" item="6"/>
          <tpl hier="4" item="8"/>
          <tpl fld="3" item="8"/>
          <tpl fld="2" item="4"/>
          <tpl hier="9" item="1"/>
          <tpl hier="11" item="4"/>
          <tpl hier="12" item="7"/>
          <tpl fld="4" item="0"/>
        </tpls>
      </m>
      <m>
        <tpls c="8">
          <tpl hier="1" item="6"/>
          <tpl hier="4" item="8"/>
          <tpl fld="3" item="7"/>
          <tpl fld="2" item="4"/>
          <tpl hier="9" item="1"/>
          <tpl hier="11" item="4"/>
          <tpl hier="12" item="7"/>
          <tpl fld="4" item="0"/>
        </tpls>
      </m>
      <m>
        <tpls c="8">
          <tpl hier="1" item="6"/>
          <tpl hier="4" item="8"/>
          <tpl fld="3" item="6"/>
          <tpl fld="2" item="4"/>
          <tpl hier="9" item="1"/>
          <tpl hier="11" item="4"/>
          <tpl hier="12" item="7"/>
          <tpl fld="4" item="0"/>
        </tpls>
      </m>
      <m>
        <tpls c="8">
          <tpl hier="1" item="6"/>
          <tpl hier="4" item="8"/>
          <tpl fld="3" item="5"/>
          <tpl fld="2" item="4"/>
          <tpl hier="9" item="1"/>
          <tpl hier="11" item="4"/>
          <tpl hier="12" item="7"/>
          <tpl fld="4" item="0"/>
        </tpls>
      </m>
      <m>
        <tpls c="8">
          <tpl hier="1" item="6"/>
          <tpl hier="4" item="8"/>
          <tpl fld="3" item="56"/>
          <tpl fld="2" item="6"/>
          <tpl hier="9" item="1"/>
          <tpl hier="11" item="4"/>
          <tpl hier="12" item="7"/>
          <tpl fld="4" item="0"/>
        </tpls>
      </m>
      <m>
        <tpls c="8">
          <tpl hier="1" item="6"/>
          <tpl hier="4" item="8"/>
          <tpl fld="3" item="0"/>
          <tpl fld="2" item="6"/>
          <tpl hier="9" item="1"/>
          <tpl hier="11" item="4"/>
          <tpl hier="12" item="7"/>
          <tpl fld="4" item="0"/>
        </tpls>
      </m>
      <m>
        <tpls c="8">
          <tpl hier="1" item="6"/>
          <tpl hier="4" item="8"/>
          <tpl fld="3" item="55"/>
          <tpl fld="2" item="6"/>
          <tpl hier="9" item="1"/>
          <tpl hier="11" item="4"/>
          <tpl hier="12" item="7"/>
          <tpl fld="4" item="0"/>
        </tpls>
      </m>
      <m>
        <tpls c="8">
          <tpl hier="1" item="6"/>
          <tpl hier="4" item="8"/>
          <tpl fld="3" item="35"/>
          <tpl fld="2" item="8"/>
          <tpl hier="9" item="1"/>
          <tpl hier="11" item="4"/>
          <tpl hier="12" item="7"/>
          <tpl fld="4" item="0"/>
        </tpls>
      </m>
      <m>
        <tpls c="8">
          <tpl hier="1" item="6"/>
          <tpl hier="4" item="8"/>
          <tpl fld="3" item="40"/>
          <tpl fld="2" item="8"/>
          <tpl hier="9" item="1"/>
          <tpl hier="11" item="4"/>
          <tpl hier="12" item="7"/>
          <tpl fld="4" item="0"/>
        </tpls>
      </m>
      <m>
        <tpls c="8">
          <tpl hier="1" item="6"/>
          <tpl hier="4" item="8"/>
          <tpl fld="3" item="50"/>
          <tpl fld="2" item="8"/>
          <tpl hier="9" item="1"/>
          <tpl hier="11" item="4"/>
          <tpl hier="12" item="7"/>
          <tpl fld="4" item="0"/>
        </tpls>
      </m>
      <m>
        <tpls c="8">
          <tpl hier="1" item="6"/>
          <tpl hier="4" item="8"/>
          <tpl fld="3" item="49"/>
          <tpl fld="2" item="8"/>
          <tpl hier="9" item="1"/>
          <tpl hier="11" item="4"/>
          <tpl hier="12" item="7"/>
          <tpl fld="4" item="0"/>
        </tpls>
      </m>
      <m>
        <tpls c="8">
          <tpl hier="1" item="6"/>
          <tpl hier="4" item="8"/>
          <tpl fld="3" item="37"/>
          <tpl fld="2" item="0"/>
          <tpl hier="9" item="1"/>
          <tpl hier="11" item="4"/>
          <tpl hier="12" item="7"/>
          <tpl fld="4" item="0"/>
        </tpls>
      </m>
      <m>
        <tpls c="8">
          <tpl hier="1" item="6"/>
          <tpl hier="4" item="8"/>
          <tpl fld="3" item="39"/>
          <tpl fld="2" item="0"/>
          <tpl hier="9" item="1"/>
          <tpl hier="11" item="4"/>
          <tpl hier="12" item="7"/>
          <tpl fld="4" item="0"/>
        </tpls>
      </m>
      <m>
        <tpls c="8">
          <tpl hier="1" item="6"/>
          <tpl hier="4" item="8"/>
          <tpl fld="3" item="28"/>
          <tpl fld="2" item="0"/>
          <tpl hier="9" item="1"/>
          <tpl hier="11" item="4"/>
          <tpl hier="12" item="7"/>
          <tpl fld="4" item="0"/>
        </tpls>
      </m>
      <m>
        <tpls c="8">
          <tpl hier="1" item="6"/>
          <tpl hier="4" item="8"/>
          <tpl fld="3" item="19"/>
          <tpl fld="2" item="0"/>
          <tpl hier="9" item="1"/>
          <tpl hier="11" item="4"/>
          <tpl hier="12" item="7"/>
          <tpl fld="4" item="0"/>
        </tpls>
      </m>
      <m>
        <tpls c="8">
          <tpl hier="1" item="6"/>
          <tpl hier="4" item="8"/>
          <tpl fld="3" item="26"/>
          <tpl fld="2" item="1"/>
          <tpl hier="9" item="1"/>
          <tpl hier="11" item="4"/>
          <tpl hier="12" item="7"/>
          <tpl fld="4" item="0"/>
        </tpls>
      </m>
      <m>
        <tpls c="8">
          <tpl hier="1" item="6"/>
          <tpl hier="4" item="8"/>
          <tpl fld="3" item="25"/>
          <tpl fld="2" item="1"/>
          <tpl hier="9" item="1"/>
          <tpl hier="11" item="4"/>
          <tpl hier="12" item="7"/>
          <tpl fld="4" item="0"/>
        </tpls>
      </m>
      <m>
        <tpls c="8">
          <tpl hier="1" item="6"/>
          <tpl hier="4" item="8"/>
          <tpl fld="3" item="24"/>
          <tpl fld="2" item="1"/>
          <tpl hier="9" item="1"/>
          <tpl hier="11" item="4"/>
          <tpl hier="12" item="7"/>
          <tpl fld="4" item="0"/>
        </tpls>
      </m>
      <m>
        <tpls c="8">
          <tpl hier="1" item="6"/>
          <tpl hier="4" item="8"/>
          <tpl fld="3" item="23"/>
          <tpl fld="2" item="1"/>
          <tpl hier="9" item="1"/>
          <tpl hier="11" item="4"/>
          <tpl hier="12" item="7"/>
          <tpl fld="4" item="0"/>
        </tpls>
      </m>
      <m>
        <tpls c="8">
          <tpl hier="1" item="6"/>
          <tpl hier="4" item="8"/>
          <tpl fld="3" item="10"/>
          <tpl fld="2" item="3"/>
          <tpl hier="9" item="1"/>
          <tpl hier="11" item="4"/>
          <tpl hier="12" item="7"/>
          <tpl fld="4" item="0"/>
        </tpls>
      </m>
      <m>
        <tpls c="8">
          <tpl hier="1" item="6"/>
          <tpl hier="4" item="8"/>
          <tpl fld="3" item="12"/>
          <tpl fld="2" item="3"/>
          <tpl hier="9" item="1"/>
          <tpl hier="11" item="4"/>
          <tpl hier="12" item="7"/>
          <tpl fld="4" item="0"/>
        </tpls>
      </m>
      <m>
        <tpls c="8">
          <tpl hier="1" item="6"/>
          <tpl hier="4" item="8"/>
          <tpl fld="3" item="11"/>
          <tpl fld="2" item="3"/>
          <tpl hier="9" item="1"/>
          <tpl hier="11" item="4"/>
          <tpl hier="12" item="7"/>
          <tpl fld="4" item="0"/>
        </tpls>
      </m>
      <m>
        <tpls c="8">
          <tpl hier="1" item="6"/>
          <tpl hier="4" item="8"/>
          <tpl fld="3" item="9"/>
          <tpl fld="2" item="3"/>
          <tpl hier="9" item="1"/>
          <tpl hier="11" item="4"/>
          <tpl hier="12" item="7"/>
          <tpl fld="4" item="0"/>
        </tpls>
      </m>
      <m>
        <tpls c="8">
          <tpl hier="1" item="6"/>
          <tpl hier="4" item="8"/>
          <tpl fld="3" item="57"/>
          <tpl fld="2" item="5"/>
          <tpl hier="9" item="1"/>
          <tpl hier="11" item="4"/>
          <tpl hier="12" item="7"/>
          <tpl fld="4" item="0"/>
        </tpls>
      </m>
      <m>
        <tpls c="8">
          <tpl hier="1" item="6"/>
          <tpl hier="4" item="8"/>
          <tpl fld="3" item="3"/>
          <tpl fld="2" item="5"/>
          <tpl hier="9" item="1"/>
          <tpl hier="11" item="4"/>
          <tpl hier="12" item="7"/>
          <tpl fld="4" item="0"/>
        </tpls>
      </m>
      <m>
        <tpls c="8">
          <tpl hier="1" item="6"/>
          <tpl hier="4" item="8"/>
          <tpl fld="3" item="1"/>
          <tpl fld="2" item="5"/>
          <tpl hier="9" item="1"/>
          <tpl hier="11" item="4"/>
          <tpl hier="12" item="7"/>
          <tpl fld="4" item="0"/>
        </tpls>
      </m>
      <m>
        <tpls c="8">
          <tpl hier="1" item="6"/>
          <tpl hier="4" item="8"/>
          <tpl fld="3" item="20"/>
          <tpl fld="2" item="7"/>
          <tpl hier="9" item="1"/>
          <tpl hier="11" item="4"/>
          <tpl hier="12" item="7"/>
          <tpl fld="4" item="0"/>
        </tpls>
      </m>
      <m>
        <tpls c="8">
          <tpl hier="1" item="6"/>
          <tpl hier="4" item="8"/>
          <tpl fld="3" item="51"/>
          <tpl fld="2" item="7"/>
          <tpl hier="9" item="1"/>
          <tpl hier="11" item="4"/>
          <tpl hier="12" item="7"/>
          <tpl fld="4" item="0"/>
        </tpls>
      </m>
      <m>
        <tpls c="8">
          <tpl hier="1" item="6"/>
          <tpl hier="4" item="8"/>
          <tpl fld="3" item="38"/>
          <tpl fld="2" item="7"/>
          <tpl hier="9" item="1"/>
          <tpl hier="11" item="4"/>
          <tpl hier="12" item="7"/>
          <tpl fld="4" item="0"/>
        </tpls>
      </m>
      <m>
        <tpls c="8">
          <tpl hier="1" item="6"/>
          <tpl hier="4" item="8"/>
          <tpl fld="3" item="44"/>
          <tpl fld="1" item="0"/>
          <tpl hier="9" item="1"/>
          <tpl hier="11" item="4"/>
          <tpl hier="12" item="7"/>
          <tpl fld="4" item="0"/>
        </tpls>
      </m>
      <m>
        <tpls c="8">
          <tpl hier="1" item="6"/>
          <tpl hier="4" item="8"/>
          <tpl fld="3" item="43"/>
          <tpl fld="1" item="0"/>
          <tpl hier="9" item="1"/>
          <tpl hier="11" item="4"/>
          <tpl hier="12" item="7"/>
          <tpl fld="4" item="0"/>
        </tpls>
      </m>
      <m>
        <tpls c="8">
          <tpl hier="1" item="6"/>
          <tpl hier="4" item="8"/>
          <tpl fld="3" item="42"/>
          <tpl fld="1" item="0"/>
          <tpl hier="9" item="1"/>
          <tpl hier="11" item="4"/>
          <tpl hier="12" item="7"/>
          <tpl fld="4" item="0"/>
        </tpls>
      </m>
      <m>
        <tpls c="8">
          <tpl hier="1" item="6"/>
          <tpl hier="4" item="8"/>
          <tpl fld="3" item="41"/>
          <tpl fld="1" item="0"/>
          <tpl hier="9" item="1"/>
          <tpl hier="11" item="4"/>
          <tpl hier="12" item="7"/>
          <tpl fld="4" item="0"/>
        </tpls>
      </m>
      <m>
        <tpls c="8">
          <tpl hier="1" item="6"/>
          <tpl hier="4" item="8"/>
          <tpl fld="3" item="57"/>
          <tpl fld="2" item="32"/>
          <tpl hier="9" item="1"/>
          <tpl hier="11" item="4"/>
          <tpl hier="12" item="7"/>
          <tpl fld="4" item="0"/>
        </tpls>
      </m>
      <m>
        <tpls c="8">
          <tpl hier="1" item="6"/>
          <tpl hier="4" item="8"/>
          <tpl fld="3" item="3"/>
          <tpl fld="2" item="32"/>
          <tpl hier="9" item="1"/>
          <tpl hier="11" item="4"/>
          <tpl hier="12" item="7"/>
          <tpl fld="4" item="0"/>
        </tpls>
      </m>
      <m>
        <tpls c="8">
          <tpl hier="1" item="6"/>
          <tpl hier="4" item="8"/>
          <tpl fld="3" item="1"/>
          <tpl fld="2" item="32"/>
          <tpl hier="9" item="1"/>
          <tpl hier="11" item="4"/>
          <tpl hier="12" item="7"/>
          <tpl fld="4" item="0"/>
        </tpls>
      </m>
      <m>
        <tpls c="8">
          <tpl hier="1" item="6"/>
          <tpl hier="4" item="8"/>
          <tpl fld="3" item="20"/>
          <tpl fld="2" item="9"/>
          <tpl hier="9" item="1"/>
          <tpl hier="11" item="4"/>
          <tpl hier="12" item="7"/>
          <tpl fld="4" item="0"/>
        </tpls>
      </m>
      <m>
        <tpls c="8">
          <tpl hier="1" item="6"/>
          <tpl hier="4" item="8"/>
          <tpl fld="3" item="51"/>
          <tpl fld="2" item="9"/>
          <tpl hier="9" item="1"/>
          <tpl hier="11" item="4"/>
          <tpl hier="12" item="7"/>
          <tpl fld="4" item="0"/>
        </tpls>
      </m>
      <m>
        <tpls c="8">
          <tpl hier="1" item="6"/>
          <tpl hier="4" item="8"/>
          <tpl fld="3" item="38"/>
          <tpl fld="2" item="9"/>
          <tpl hier="9" item="1"/>
          <tpl hier="11" item="4"/>
          <tpl hier="12" item="7"/>
          <tpl fld="4" item="0"/>
        </tpls>
      </m>
      <m>
        <tpls c="8">
          <tpl hier="1" item="6"/>
          <tpl hier="4" item="8"/>
          <tpl fld="3" item="44"/>
          <tpl fld="2" item="11"/>
          <tpl hier="9" item="1"/>
          <tpl hier="11" item="4"/>
          <tpl hier="12" item="7"/>
          <tpl fld="4" item="0"/>
        </tpls>
      </m>
      <m>
        <tpls c="8">
          <tpl hier="1" item="6"/>
          <tpl hier="4" item="8"/>
          <tpl fld="3" item="43"/>
          <tpl fld="2" item="11"/>
          <tpl hier="9" item="1"/>
          <tpl hier="11" item="4"/>
          <tpl hier="12" item="7"/>
          <tpl fld="4" item="0"/>
        </tpls>
      </m>
      <m>
        <tpls c="8">
          <tpl hier="1" item="6"/>
          <tpl hier="4" item="8"/>
          <tpl fld="3" item="42"/>
          <tpl fld="2" item="11"/>
          <tpl hier="9" item="1"/>
          <tpl hier="11" item="4"/>
          <tpl hier="12" item="7"/>
          <tpl fld="4" item="0"/>
        </tpls>
      </m>
      <m>
        <tpls c="8">
          <tpl hier="1" item="6"/>
          <tpl hier="4" item="8"/>
          <tpl fld="3" item="41"/>
          <tpl fld="2" item="11"/>
          <tpl hier="9" item="1"/>
          <tpl hier="11" item="4"/>
          <tpl hier="12" item="7"/>
          <tpl fld="4" item="0"/>
        </tpls>
      </m>
      <m>
        <tpls c="8">
          <tpl hier="1" item="6"/>
          <tpl hier="4" item="8"/>
          <tpl fld="3" item="32"/>
          <tpl fld="2" item="15"/>
          <tpl hier="9" item="1"/>
          <tpl hier="11" item="4"/>
          <tpl hier="12" item="7"/>
          <tpl fld="4" item="0"/>
        </tpls>
      </m>
      <m>
        <tpls c="8">
          <tpl hier="1" item="6"/>
          <tpl hier="4" item="8"/>
          <tpl fld="3" item="31"/>
          <tpl fld="2" item="15"/>
          <tpl hier="9" item="1"/>
          <tpl hier="11" item="4"/>
          <tpl hier="12" item="7"/>
          <tpl fld="4" item="0"/>
        </tpls>
      </m>
      <m>
        <tpls c="8">
          <tpl hier="1" item="6"/>
          <tpl hier="4" item="8"/>
          <tpl fld="3" item="30"/>
          <tpl fld="2" item="15"/>
          <tpl hier="9" item="1"/>
          <tpl hier="11" item="4"/>
          <tpl hier="12" item="7"/>
          <tpl fld="4" item="0"/>
        </tpls>
      </m>
      <m>
        <tpls c="8">
          <tpl hier="1" item="6"/>
          <tpl hier="4" item="8"/>
          <tpl fld="3" item="29"/>
          <tpl fld="2" item="15"/>
          <tpl hier="9" item="1"/>
          <tpl hier="11" item="4"/>
          <tpl hier="12" item="7"/>
          <tpl fld="4" item="0"/>
        </tpls>
      </m>
      <m>
        <tpls c="8">
          <tpl hier="1" item="6"/>
          <tpl hier="4" item="8"/>
          <tpl fld="3" item="16"/>
          <tpl fld="2" item="19"/>
          <tpl hier="9" item="1"/>
          <tpl hier="11" item="4"/>
          <tpl hier="12" item="7"/>
          <tpl fld="4" item="0"/>
        </tpls>
      </m>
      <m>
        <tpls c="8">
          <tpl hier="1" item="6"/>
          <tpl hier="4" item="8"/>
          <tpl fld="3" item="15"/>
          <tpl fld="2" item="19"/>
          <tpl hier="9" item="1"/>
          <tpl hier="11" item="4"/>
          <tpl hier="12" item="7"/>
          <tpl fld="4" item="0"/>
        </tpls>
      </m>
      <m>
        <tpls c="8">
          <tpl hier="1" item="6"/>
          <tpl hier="4" item="8"/>
          <tpl fld="3" item="14"/>
          <tpl fld="2" item="19"/>
          <tpl hier="9" item="1"/>
          <tpl hier="11" item="4"/>
          <tpl hier="12" item="7"/>
          <tpl fld="4" item="0"/>
        </tpls>
      </m>
      <m>
        <tpls c="8">
          <tpl hier="1" item="6"/>
          <tpl hier="4" item="8"/>
          <tpl fld="3" item="13"/>
          <tpl fld="2" item="19"/>
          <tpl hier="9" item="1"/>
          <tpl hier="11" item="4"/>
          <tpl hier="12" item="7"/>
          <tpl fld="4" item="0"/>
        </tpls>
      </m>
      <m>
        <tpls c="8">
          <tpl hier="1" item="6"/>
          <tpl hier="4" item="8"/>
          <tpl fld="3" item="4"/>
          <tpl fld="2" item="2"/>
          <tpl hier="9" item="1"/>
          <tpl hier="11" item="4"/>
          <tpl hier="12" item="7"/>
          <tpl fld="4" item="0"/>
        </tpls>
      </m>
      <m>
        <tpls c="8">
          <tpl hier="1" item="6"/>
          <tpl hier="4" item="8"/>
          <tpl fld="3" item="58"/>
          <tpl fld="2" item="2"/>
          <tpl hier="9" item="1"/>
          <tpl hier="11" item="4"/>
          <tpl hier="12" item="7"/>
          <tpl fld="4" item="0"/>
        </tpls>
      </m>
      <m>
        <tpls c="8">
          <tpl hier="1" item="6"/>
          <tpl hier="4" item="8"/>
          <tpl fld="3" item="2"/>
          <tpl fld="2" item="2"/>
          <tpl hier="9" item="1"/>
          <tpl hier="11" item="4"/>
          <tpl hier="12" item="7"/>
          <tpl fld="4" item="0"/>
        </tpls>
      </m>
      <m>
        <tpls c="8">
          <tpl hier="1" item="6"/>
          <tpl hier="4" item="8"/>
          <tpl fld="3" item="54"/>
          <tpl fld="2" item="4"/>
          <tpl hier="9" item="1"/>
          <tpl hier="11" item="4"/>
          <tpl hier="12" item="7"/>
          <tpl fld="4" item="0"/>
        </tpls>
      </m>
      <m>
        <tpls c="8">
          <tpl hier="1" item="6"/>
          <tpl hier="4" item="8"/>
          <tpl fld="3" item="53"/>
          <tpl fld="2" item="4"/>
          <tpl hier="9" item="1"/>
          <tpl hier="11" item="4"/>
          <tpl hier="12" item="7"/>
          <tpl fld="4" item="0"/>
        </tpls>
      </m>
      <m>
        <tpls c="8">
          <tpl hier="1" item="6"/>
          <tpl hier="4" item="8"/>
          <tpl fld="3" item="52"/>
          <tpl fld="2" item="4"/>
          <tpl hier="9" item="1"/>
          <tpl hier="11" item="4"/>
          <tpl hier="12" item="7"/>
          <tpl fld="4" item="0"/>
        </tpls>
      </m>
      <m>
        <tpls c="8">
          <tpl hier="1" item="6"/>
          <tpl hier="4" item="8"/>
          <tpl fld="3" item="48"/>
          <tpl fld="2" item="6"/>
          <tpl hier="9" item="1"/>
          <tpl hier="11" item="4"/>
          <tpl hier="12" item="7"/>
          <tpl fld="4" item="0"/>
        </tpls>
      </m>
      <m>
        <tpls c="8">
          <tpl hier="1" item="6"/>
          <tpl hier="4" item="8"/>
          <tpl fld="3" item="46"/>
          <tpl fld="2" item="6"/>
          <tpl hier="9" item="1"/>
          <tpl hier="11" item="4"/>
          <tpl hier="12" item="7"/>
          <tpl fld="4" item="0"/>
        </tpls>
      </m>
      <m>
        <tpls c="8">
          <tpl hier="1" item="6"/>
          <tpl hier="4" item="8"/>
          <tpl fld="3" item="45"/>
          <tpl fld="2" item="6"/>
          <tpl hier="9" item="1"/>
          <tpl hier="11" item="4"/>
          <tpl hier="12" item="7"/>
          <tpl fld="4" item="0"/>
        </tpls>
      </m>
      <m>
        <tpls c="8">
          <tpl hier="1" item="6"/>
          <tpl hier="4" item="8"/>
          <tpl fld="3" item="47"/>
          <tpl fld="2" item="6"/>
          <tpl hier="9" item="1"/>
          <tpl hier="11" item="4"/>
          <tpl hier="12" item="7"/>
          <tpl fld="4" item="0"/>
        </tpls>
      </m>
      <m>
        <tpls c="8">
          <tpl hier="1" item="6"/>
          <tpl hier="4" item="8"/>
          <tpl fld="3" item="34"/>
          <tpl fld="2" item="8"/>
          <tpl hier="9" item="1"/>
          <tpl hier="11" item="4"/>
          <tpl hier="12" item="7"/>
          <tpl fld="4" item="0"/>
        </tpls>
      </m>
      <m>
        <tpls c="8">
          <tpl hier="1" item="6"/>
          <tpl hier="4" item="8"/>
          <tpl fld="3" item="36"/>
          <tpl fld="2" item="8"/>
          <tpl hier="9" item="1"/>
          <tpl hier="11" item="4"/>
          <tpl hier="12" item="7"/>
          <tpl fld="4" item="0"/>
        </tpls>
      </m>
      <m>
        <tpls c="8">
          <tpl hier="1" item="6"/>
          <tpl hier="4" item="8"/>
          <tpl fld="3" item="27"/>
          <tpl fld="2" item="8"/>
          <tpl hier="9" item="1"/>
          <tpl hier="11" item="4"/>
          <tpl hier="12" item="7"/>
          <tpl fld="4" item="0"/>
        </tpls>
      </m>
      <m>
        <tpls c="8">
          <tpl hier="1" item="6"/>
          <tpl hier="4" item="8"/>
          <tpl fld="3" item="33"/>
          <tpl fld="2" item="8"/>
          <tpl hier="9" item="1"/>
          <tpl hier="11" item="4"/>
          <tpl hier="12" item="7"/>
          <tpl fld="4" item="0"/>
        </tpls>
      </m>
      <m>
        <tpls c="8">
          <tpl hier="1" item="6"/>
          <tpl hier="4" item="8"/>
          <tpl fld="3" item="18"/>
          <tpl fld="2" item="0"/>
          <tpl hier="9" item="1"/>
          <tpl hier="11" item="4"/>
          <tpl hier="12" item="7"/>
          <tpl fld="4" item="0"/>
        </tpls>
      </m>
      <m>
        <tpls c="8">
          <tpl hier="1" item="6"/>
          <tpl hier="4" item="8"/>
          <tpl fld="3" item="22"/>
          <tpl fld="2" item="0"/>
          <tpl hier="9" item="1"/>
          <tpl hier="11" item="4"/>
          <tpl hier="12" item="7"/>
          <tpl fld="4" item="0"/>
        </tpls>
      </m>
      <m>
        <tpls c="8">
          <tpl hier="1" item="6"/>
          <tpl hier="4" item="8"/>
          <tpl fld="3" item="17"/>
          <tpl fld="2" item="0"/>
          <tpl hier="9" item="1"/>
          <tpl hier="11" item="4"/>
          <tpl hier="12" item="7"/>
          <tpl fld="4" item="0"/>
        </tpls>
      </m>
      <m>
        <tpls c="8">
          <tpl hier="1" item="6"/>
          <tpl hier="4" item="8"/>
          <tpl fld="3" item="21"/>
          <tpl fld="2" item="0"/>
          <tpl hier="9" item="1"/>
          <tpl hier="11" item="4"/>
          <tpl hier="12" item="7"/>
          <tpl fld="4" item="0"/>
        </tpls>
      </m>
      <m>
        <tpls c="8">
          <tpl hier="1" item="6"/>
          <tpl hier="4" item="8"/>
          <tpl fld="3" item="8"/>
          <tpl fld="2" item="1"/>
          <tpl hier="9" item="1"/>
          <tpl hier="11" item="4"/>
          <tpl hier="12" item="7"/>
          <tpl fld="4" item="0"/>
        </tpls>
      </m>
      <m>
        <tpls c="8">
          <tpl hier="1" item="6"/>
          <tpl hier="4" item="8"/>
          <tpl fld="3" item="7"/>
          <tpl fld="2" item="1"/>
          <tpl hier="9" item="1"/>
          <tpl hier="11" item="4"/>
          <tpl hier="12" item="7"/>
          <tpl fld="4" item="0"/>
        </tpls>
      </m>
      <m>
        <tpls c="8">
          <tpl hier="1" item="6"/>
          <tpl hier="4" item="8"/>
          <tpl fld="3" item="6"/>
          <tpl fld="2" item="1"/>
          <tpl hier="9" item="1"/>
          <tpl hier="11" item="4"/>
          <tpl hier="12" item="7"/>
          <tpl fld="4" item="0"/>
        </tpls>
      </m>
      <m>
        <tpls c="8">
          <tpl hier="1" item="6"/>
          <tpl hier="4" item="8"/>
          <tpl fld="3" item="5"/>
          <tpl fld="2" item="1"/>
          <tpl hier="9" item="1"/>
          <tpl hier="11" item="4"/>
          <tpl hier="12" item="7"/>
          <tpl fld="4" item="0"/>
        </tpls>
      </m>
      <m>
        <tpls c="8">
          <tpl hier="1" item="6"/>
          <tpl hier="4" item="8"/>
          <tpl fld="3" item="56"/>
          <tpl fld="2" item="3"/>
          <tpl hier="9" item="1"/>
          <tpl hier="11" item="4"/>
          <tpl hier="12" item="7"/>
          <tpl fld="4" item="0"/>
        </tpls>
      </m>
      <m>
        <tpls c="8">
          <tpl hier="1" item="6"/>
          <tpl hier="4" item="8"/>
          <tpl fld="3" item="0"/>
          <tpl fld="2" item="3"/>
          <tpl hier="9" item="1"/>
          <tpl hier="11" item="4"/>
          <tpl hier="12" item="7"/>
          <tpl fld="4" item="0"/>
        </tpls>
      </m>
      <m>
        <tpls c="8">
          <tpl hier="1" item="6"/>
          <tpl hier="4" item="8"/>
          <tpl fld="3" item="55"/>
          <tpl fld="2" item="3"/>
          <tpl hier="9" item="1"/>
          <tpl hier="11" item="4"/>
          <tpl hier="12" item="7"/>
          <tpl fld="4" item="0"/>
        </tpls>
      </m>
      <m>
        <tpls c="8">
          <tpl hier="1" item="6"/>
          <tpl hier="4" item="8"/>
          <tpl fld="3" item="35"/>
          <tpl fld="2" item="5"/>
          <tpl hier="9" item="1"/>
          <tpl hier="11" item="4"/>
          <tpl hier="12" item="7"/>
          <tpl fld="4" item="0"/>
        </tpls>
      </m>
      <m>
        <tpls c="8">
          <tpl hier="1" item="6"/>
          <tpl hier="4" item="8"/>
          <tpl fld="3" item="40"/>
          <tpl fld="2" item="5"/>
          <tpl hier="9" item="1"/>
          <tpl hier="11" item="4"/>
          <tpl hier="12" item="7"/>
          <tpl fld="4" item="0"/>
        </tpls>
      </m>
      <m>
        <tpls c="8">
          <tpl hier="1" item="6"/>
          <tpl hier="4" item="8"/>
          <tpl fld="3" item="50"/>
          <tpl fld="2" item="5"/>
          <tpl hier="9" item="1"/>
          <tpl hier="11" item="4"/>
          <tpl hier="12" item="7"/>
          <tpl fld="4" item="0"/>
        </tpls>
      </m>
      <m>
        <tpls c="8">
          <tpl hier="1" item="6"/>
          <tpl hier="4" item="8"/>
          <tpl fld="3" item="49"/>
          <tpl fld="2" item="5"/>
          <tpl hier="9" item="1"/>
          <tpl hier="11" item="4"/>
          <tpl hier="12" item="7"/>
          <tpl fld="4" item="0"/>
        </tpls>
      </m>
      <m>
        <tpls c="8">
          <tpl hier="1" item="6"/>
          <tpl hier="4" item="8"/>
          <tpl fld="3" item="37"/>
          <tpl fld="2" item="7"/>
          <tpl hier="9" item="1"/>
          <tpl hier="11" item="4"/>
          <tpl hier="12" item="7"/>
          <tpl fld="4" item="0"/>
        </tpls>
      </m>
      <m>
        <tpls c="8">
          <tpl hier="1" item="6"/>
          <tpl hier="4" item="8"/>
          <tpl fld="3" item="39"/>
          <tpl fld="2" item="7"/>
          <tpl hier="9" item="1"/>
          <tpl hier="11" item="4"/>
          <tpl hier="12" item="7"/>
          <tpl fld="4" item="0"/>
        </tpls>
      </m>
      <m>
        <tpls c="8">
          <tpl hier="1" item="6"/>
          <tpl hier="4" item="8"/>
          <tpl fld="3" item="28"/>
          <tpl fld="2" item="7"/>
          <tpl hier="9" item="1"/>
          <tpl hier="11" item="4"/>
          <tpl hier="12" item="7"/>
          <tpl fld="4" item="0"/>
        </tpls>
      </m>
      <m>
        <tpls c="8">
          <tpl hier="1" item="6"/>
          <tpl hier="4" item="8"/>
          <tpl fld="3" item="19"/>
          <tpl fld="2" item="7"/>
          <tpl hier="9" item="1"/>
          <tpl hier="11" item="4"/>
          <tpl hier="12" item="7"/>
          <tpl fld="4" item="0"/>
        </tpls>
      </m>
      <m>
        <tpls c="8">
          <tpl hier="1" item="6"/>
          <tpl hier="4" item="8"/>
          <tpl fld="3" item="26"/>
          <tpl fld="1" item="0"/>
          <tpl hier="9" item="1"/>
          <tpl hier="11" item="4"/>
          <tpl hier="12" item="7"/>
          <tpl fld="4" item="0"/>
        </tpls>
      </m>
      <m>
        <tpls c="8">
          <tpl hier="1" item="6"/>
          <tpl hier="4" item="8"/>
          <tpl fld="3" item="25"/>
          <tpl fld="1" item="0"/>
          <tpl hier="9" item="1"/>
          <tpl hier="11" item="4"/>
          <tpl hier="12" item="7"/>
          <tpl fld="4" item="0"/>
        </tpls>
      </m>
      <m>
        <tpls c="8">
          <tpl hier="1" item="6"/>
          <tpl hier="4" item="8"/>
          <tpl fld="3" item="24"/>
          <tpl fld="1" item="0"/>
          <tpl hier="9" item="1"/>
          <tpl hier="11" item="4"/>
          <tpl hier="12" item="7"/>
          <tpl fld="4" item="0"/>
        </tpls>
      </m>
      <m>
        <tpls c="8">
          <tpl hier="1" item="6"/>
          <tpl hier="4" item="8"/>
          <tpl fld="3" item="23"/>
          <tpl fld="1" item="0"/>
          <tpl hier="9" item="1"/>
          <tpl hier="11" item="4"/>
          <tpl hier="12" item="7"/>
          <tpl fld="4" item="0"/>
        </tpls>
      </m>
      <m>
        <tpls c="8">
          <tpl hier="1" item="6"/>
          <tpl hier="4" item="8"/>
          <tpl fld="3" item="52"/>
          <tpl fld="2" item="74"/>
          <tpl hier="9" item="1"/>
          <tpl hier="11" item="4"/>
          <tpl hier="12" item="7"/>
          <tpl fld="4" item="0"/>
        </tpls>
      </m>
      <m>
        <tpls c="8">
          <tpl hier="1" item="6"/>
          <tpl hier="4" item="8"/>
          <tpl fld="3" item="55"/>
          <tpl fld="2" item="84"/>
          <tpl hier="9" item="1"/>
          <tpl hier="11" item="4"/>
          <tpl hier="12" item="7"/>
          <tpl fld="4" item="0"/>
        </tpls>
      </m>
      <n v="677508">
        <tpls c="8">
          <tpl hier="1" item="6"/>
          <tpl hier="4" item="3"/>
          <tpl fld="3" item="10"/>
          <tpl fld="2" item="58"/>
          <tpl hier="9" item="1"/>
          <tpl hier="11" item="9"/>
          <tpl hier="12" item="7"/>
          <tpl fld="4" item="0"/>
        </tpls>
      </n>
      <n v="65279472">
        <tpls c="8">
          <tpl hier="1" item="6"/>
          <tpl hier="4" item="3"/>
          <tpl fld="3" item="1"/>
          <tpl fld="2" item="69"/>
          <tpl hier="9" item="1"/>
          <tpl hier="11" item="9"/>
          <tpl hier="12" item="7"/>
          <tpl fld="4" item="0"/>
        </tpls>
      </n>
      <n v="21043998">
        <tpls c="8">
          <tpl hier="1" item="6"/>
          <tpl hier="4" item="3"/>
          <tpl fld="3" item="50"/>
          <tpl fld="2" item="70"/>
          <tpl hier="9" item="1"/>
          <tpl hier="11" item="9"/>
          <tpl hier="12" item="7"/>
          <tpl fld="4" item="0"/>
        </tpls>
      </n>
      <n v="39435927">
        <tpls c="8">
          <tpl hier="1" item="6"/>
          <tpl hier="4" item="3"/>
          <tpl fld="3" item="36"/>
          <tpl fld="2" item="83"/>
          <tpl hier="9" item="1"/>
          <tpl hier="11" item="9"/>
          <tpl hier="12" item="7"/>
          <tpl fld="4" item="0"/>
        </tpls>
      </n>
      <n v="5121600004">
        <tpls c="8">
          <tpl hier="1" item="6"/>
          <tpl hier="4" item="3"/>
          <tpl fld="3" item="11"/>
          <tpl fld="2" item="71"/>
          <tpl hier="9" item="1"/>
          <tpl hier="11" item="9"/>
          <tpl hier="12" item="7"/>
          <tpl fld="4" item="0"/>
        </tpls>
      </n>
      <n v="4819420024">
        <tpls c="8">
          <tpl hier="1" item="6"/>
          <tpl hier="4" item="3"/>
          <tpl fld="3" item="42"/>
          <tpl fld="2" item="71"/>
          <tpl hier="9" item="1"/>
          <tpl hier="11" item="9"/>
          <tpl hier="12" item="7"/>
          <tpl fld="4" item="0"/>
        </tpls>
      </n>
      <n v="199746552">
        <tpls c="8">
          <tpl hier="1" item="6"/>
          <tpl hier="4" item="3"/>
          <tpl fld="3" item="41"/>
          <tpl fld="2" item="57"/>
          <tpl hier="9" item="1"/>
          <tpl hier="11" item="9"/>
          <tpl hier="12" item="7"/>
          <tpl fld="4" item="0"/>
        </tpls>
      </n>
      <n v="30249219">
        <tpls c="8">
          <tpl hier="1" item="6"/>
          <tpl hier="4" item="3"/>
          <tpl fld="3" item="46"/>
          <tpl fld="2" item="76"/>
          <tpl hier="9" item="1"/>
          <tpl hier="11" item="9"/>
          <tpl hier="12" item="7"/>
          <tpl fld="4" item="0"/>
        </tpls>
      </n>
      <n v="1356684">
        <tpls c="8">
          <tpl hier="1" item="6"/>
          <tpl hier="4" item="3"/>
          <tpl fld="3" item="10"/>
          <tpl fld="2" item="73"/>
          <tpl hier="9" item="1"/>
          <tpl hier="11" item="9"/>
          <tpl hier="12" item="7"/>
          <tpl fld="4" item="0"/>
        </tpls>
      </n>
      <n v="59395628">
        <tpls c="8">
          <tpl hier="1" item="6"/>
          <tpl hier="4" item="3"/>
          <tpl fld="3" item="3"/>
          <tpl fld="2" item="69"/>
          <tpl hier="9" item="1"/>
          <tpl hier="11" item="9"/>
          <tpl hier="12" item="7"/>
          <tpl fld="4" item="0"/>
        </tpls>
      </n>
      <n v="14452001">
        <tpls c="8">
          <tpl hier="1" item="6"/>
          <tpl hier="4" item="3"/>
          <tpl fld="3" item="40"/>
          <tpl fld="2" item="70"/>
          <tpl hier="9" item="1"/>
          <tpl hier="11" item="9"/>
          <tpl hier="12" item="7"/>
          <tpl fld="4" item="0"/>
        </tpls>
      </n>
      <n v="37854669">
        <tpls c="8">
          <tpl hier="1" item="6"/>
          <tpl hier="4" item="3"/>
          <tpl fld="3" item="34"/>
          <tpl fld="2" item="83"/>
          <tpl hier="9" item="1"/>
          <tpl hier="11" item="9"/>
          <tpl hier="12" item="7"/>
          <tpl fld="4" item="0"/>
        </tpls>
      </n>
      <n v="5087400064">
        <tpls c="8">
          <tpl hier="1" item="6"/>
          <tpl hier="4" item="3"/>
          <tpl fld="3" item="14"/>
          <tpl fld="2" item="71"/>
          <tpl hier="9" item="1"/>
          <tpl hier="11" item="9"/>
          <tpl hier="12" item="7"/>
          <tpl fld="4" item="0"/>
        </tpls>
      </n>
      <n v="40230792">
        <tpls c="8">
          <tpl hier="1" item="6"/>
          <tpl hier="4" item="3"/>
          <tpl fld="3" item="13"/>
          <tpl fld="2" item="79"/>
          <tpl hier="9" item="1"/>
          <tpl hier="11" item="9"/>
          <tpl hier="12" item="7"/>
          <tpl fld="4" item="0"/>
        </tpls>
      </n>
      <n v="53757286">
        <tpls c="8">
          <tpl hier="1" item="6"/>
          <tpl hier="4" item="3"/>
          <tpl fld="3" item="57"/>
          <tpl fld="2" item="69"/>
          <tpl hier="9" item="1"/>
          <tpl hier="11" item="9"/>
          <tpl hier="12" item="7"/>
          <tpl fld="4" item="0"/>
        </tpls>
      </n>
      <n v="8740001">
        <tpls c="8">
          <tpl hier="1" item="6"/>
          <tpl hier="4" item="3"/>
          <tpl fld="3" item="35"/>
          <tpl fld="2" item="70"/>
          <tpl hier="9" item="1"/>
          <tpl hier="11" item="9"/>
          <tpl hier="12" item="7"/>
          <tpl fld="4" item="0"/>
        </tpls>
      </n>
      <n v="33453615">
        <tpls c="8">
          <tpl hier="1" item="6"/>
          <tpl hier="4" item="3"/>
          <tpl fld="3" item="47"/>
          <tpl fld="2" item="76"/>
          <tpl hier="9" item="1"/>
          <tpl hier="11" item="9"/>
          <tpl hier="12" item="7"/>
          <tpl fld="4" item="0"/>
        </tpls>
      </n>
      <n v="2431798">
        <tpls c="8">
          <tpl hier="1" item="6"/>
          <tpl hier="4" item="3"/>
          <tpl fld="3" item="9"/>
          <tpl fld="2" item="73"/>
          <tpl hier="9" item="1"/>
          <tpl hier="11" item="9"/>
          <tpl hier="12" item="7"/>
          <tpl fld="4" item="0"/>
        </tpls>
      </n>
      <n v="31744472">
        <tpls c="8">
          <tpl hier="1" item="6"/>
          <tpl hier="4" item="3"/>
          <tpl fld="3" item="45"/>
          <tpl fld="2" item="76"/>
          <tpl hier="9" item="1"/>
          <tpl hier="11" item="9"/>
          <tpl hier="12" item="7"/>
          <tpl fld="4" item="0"/>
        </tpls>
      </n>
      <n v="103062691">
        <tpls c="8">
          <tpl hier="1" item="6"/>
          <tpl hier="4" item="3"/>
          <tpl fld="3" item="35"/>
          <tpl fld="2" item="57"/>
          <tpl hier="9" item="1"/>
          <tpl hier="11" item="9"/>
          <tpl hier="12" item="7"/>
          <tpl fld="4" item="0"/>
        </tpls>
      </n>
      <n v="28519456">
        <tpls c="8">
          <tpl hier="1" item="6"/>
          <tpl hier="4" item="3"/>
          <tpl fld="3" item="48"/>
          <tpl fld="2" item="76"/>
          <tpl hier="9" item="1"/>
          <tpl hier="11" item="9"/>
          <tpl hier="12" item="7"/>
          <tpl fld="4" item="0"/>
        </tpls>
      </n>
      <n v="5545580008">
        <tpls c="8">
          <tpl hier="1" item="6"/>
          <tpl hier="4" item="3"/>
          <tpl fld="3" item="13"/>
          <tpl fld="2" item="71"/>
          <tpl hier="9" item="1"/>
          <tpl hier="11" item="9"/>
          <tpl hier="12" item="7"/>
          <tpl fld="4" item="0"/>
        </tpls>
      </n>
      <n v="40724979">
        <tpls c="8">
          <tpl hier="1" item="6"/>
          <tpl hier="4" item="3"/>
          <tpl fld="3" item="27"/>
          <tpl fld="2" item="83"/>
          <tpl hier="9" item="1"/>
          <tpl hier="11" item="9"/>
          <tpl hier="12" item="7"/>
          <tpl fld="4" item="0"/>
        </tpls>
      </n>
      <n v="29942401">
        <tpls c="8">
          <tpl hier="1" item="6"/>
          <tpl hier="4" item="3"/>
          <tpl fld="3" item="49"/>
          <tpl fld="2" item="70"/>
          <tpl hier="9" item="1"/>
          <tpl hier="11" item="9"/>
          <tpl hier="12" item="7"/>
          <tpl fld="4" item="0"/>
        </tpls>
      </n>
      <n v="540588">
        <tpls c="8">
          <tpl hier="1" item="6"/>
          <tpl hier="4" item="3"/>
          <tpl fld="3" item="20"/>
          <tpl fld="2" item="82"/>
          <tpl hier="9" item="1"/>
          <tpl hier="11" item="9"/>
          <tpl hier="12" item="7"/>
          <tpl fld="4" item="0"/>
        </tpls>
      </n>
      <n v="16666655">
        <tpls c="8">
          <tpl hier="1" item="6"/>
          <tpl hier="4" item="3"/>
          <tpl fld="3" item="2"/>
          <tpl fld="2" item="53"/>
          <tpl hier="9" item="1"/>
          <tpl hier="11" item="9"/>
          <tpl hier="12" item="7"/>
          <tpl fld="4" item="0"/>
        </tpls>
      </n>
      <n v="206701401">
        <tpls c="8">
          <tpl hier="1" item="6"/>
          <tpl hier="4" item="3"/>
          <tpl fld="3" item="37"/>
          <tpl fld="2" item="72"/>
          <tpl hier="9" item="1"/>
          <tpl hier="11" item="9"/>
          <tpl hier="12" item="7"/>
          <tpl fld="4" item="0"/>
        </tpls>
      </n>
      <n v="2641319985">
        <tpls c="8">
          <tpl hier="1" item="6"/>
          <tpl hier="4" item="3"/>
          <tpl fld="3" item="35"/>
          <tpl fld="2" item="71"/>
          <tpl hier="9" item="1"/>
          <tpl hier="11" item="9"/>
          <tpl hier="12" item="7"/>
          <tpl fld="4" item="0"/>
        </tpls>
      </n>
      <n v="17145605">
        <tpls c="8">
          <tpl hier="1" item="6"/>
          <tpl hier="4" item="3"/>
          <tpl fld="3" item="51"/>
          <tpl fld="2" item="66"/>
          <tpl hier="9" item="1"/>
          <tpl hier="11" item="9"/>
          <tpl hier="12" item="7"/>
          <tpl fld="4" item="0"/>
        </tpls>
      </n>
      <n v="3527759967">
        <tpls c="8">
          <tpl hier="1" item="6"/>
          <tpl hier="4" item="3"/>
          <tpl fld="3" item="57"/>
          <tpl fld="2" item="71"/>
          <tpl hier="9" item="1"/>
          <tpl hier="11" item="9"/>
          <tpl hier="12" item="7"/>
          <tpl fld="4" item="0"/>
        </tpls>
      </n>
      <n v="227441124">
        <tpls c="8">
          <tpl hier="1" item="6"/>
          <tpl hier="4" item="3"/>
          <tpl fld="3" item="28"/>
          <tpl fld="2" item="72"/>
          <tpl hier="9" item="1"/>
          <tpl hier="11" item="9"/>
          <tpl hier="12" item="7"/>
          <tpl fld="4" item="0"/>
        </tpls>
      </n>
      <n v="4406519936">
        <tpls c="8">
          <tpl hier="1" item="6"/>
          <tpl hier="4" item="3"/>
          <tpl fld="3" item="58"/>
          <tpl fld="2" item="71"/>
          <tpl hier="9" item="1"/>
          <tpl hier="11" item="9"/>
          <tpl hier="12" item="7"/>
          <tpl fld="4" item="0"/>
        </tpls>
      </n>
      <n v="36121420">
        <tpls c="8">
          <tpl hier="1" item="6"/>
          <tpl hier="4" item="3"/>
          <tpl fld="3" item="44"/>
          <tpl fld="2" item="48"/>
          <tpl hier="9" item="1"/>
          <tpl hier="11" item="9"/>
          <tpl hier="12" item="7"/>
          <tpl fld="4" item="0"/>
        </tpls>
      </n>
      <n v="3184100023">
        <tpls c="8">
          <tpl hier="1" item="6"/>
          <tpl hier="4" item="3"/>
          <tpl fld="3" item="16"/>
          <tpl fld="2" item="71"/>
          <tpl hier="9" item="1"/>
          <tpl hier="11" item="9"/>
          <tpl hier="12" item="7"/>
          <tpl fld="4" item="0"/>
        </tpls>
      </n>
      <n v="5184300056">
        <tpls c="8">
          <tpl hier="1" item="6"/>
          <tpl hier="4" item="3"/>
          <tpl fld="3" item="2"/>
          <tpl fld="2" item="71"/>
          <tpl hier="9" item="1"/>
          <tpl hier="11" item="9"/>
          <tpl hier="12" item="7"/>
          <tpl fld="4" item="0"/>
        </tpls>
      </n>
      <n v="21981213">
        <tpls c="8">
          <tpl hier="1" item="6"/>
          <tpl hier="4" item="3"/>
          <tpl fld="3" item="21"/>
          <tpl fld="2" item="75"/>
          <tpl hier="9" item="1"/>
          <tpl hier="11" item="9"/>
          <tpl hier="12" item="7"/>
          <tpl fld="4" item="0"/>
        </tpls>
      </n>
      <n v="402899996">
        <tpls c="8">
          <tpl hier="1" item="6"/>
          <tpl hier="4" item="3"/>
          <tpl fld="3" item="26"/>
          <tpl fld="2" item="78"/>
          <tpl hier="9" item="1"/>
          <tpl hier="11" item="9"/>
          <tpl hier="12" item="7"/>
          <tpl fld="4" item="0"/>
        </tpls>
      </n>
      <n v="38645060">
        <tpls c="8">
          <tpl hier="1" item="6"/>
          <tpl hier="4" item="3"/>
          <tpl fld="3" item="43"/>
          <tpl fld="2" item="48"/>
          <tpl hier="9" item="1"/>
          <tpl hier="11" item="9"/>
          <tpl hier="12" item="7"/>
          <tpl fld="4" item="0"/>
        </tpls>
      </n>
      <n v="65418017">
        <tpls c="8">
          <tpl hier="1" item="6"/>
          <tpl hier="4" item="3"/>
          <tpl fld="3" item="55"/>
          <tpl fld="2" item="35"/>
          <tpl hier="9" item="1"/>
          <tpl hier="11" item="9"/>
          <tpl hier="12" item="7"/>
          <tpl fld="4" item="0"/>
        </tpls>
      </n>
      <n v="35848087">
        <tpls c="8">
          <tpl hier="1" item="6"/>
          <tpl hier="4" item="3"/>
          <tpl fld="3" item="56"/>
          <tpl fld="2" item="84"/>
          <tpl hier="9" item="1"/>
          <tpl hier="11" item="9"/>
          <tpl hier="12" item="7"/>
          <tpl fld="4" item="0"/>
        </tpls>
      </n>
      <n v="40787169">
        <tpls c="8">
          <tpl hier="1" item="6"/>
          <tpl hier="4" item="3"/>
          <tpl fld="3" item="0"/>
          <tpl fld="2" item="84"/>
          <tpl hier="9" item="1"/>
          <tpl hier="11" item="9"/>
          <tpl hier="12" item="7"/>
          <tpl fld="4" item="0"/>
        </tpls>
      </n>
      <n v="2941599990">
        <tpls c="8">
          <tpl hier="1" item="6"/>
          <tpl hier="4" item="3"/>
          <tpl fld="3" item="32"/>
          <tpl fld="2" item="71"/>
          <tpl hier="9" item="1"/>
          <tpl hier="11" item="9"/>
          <tpl hier="12" item="7"/>
          <tpl fld="4" item="0"/>
        </tpls>
      </n>
      <n v="16104607">
        <tpls c="8">
          <tpl hier="1" item="6"/>
          <tpl hier="4" item="3"/>
          <tpl fld="3" item="20"/>
          <tpl fld="2" item="66"/>
          <tpl hier="9" item="1"/>
          <tpl hier="11" item="9"/>
          <tpl hier="12" item="7"/>
          <tpl fld="4" item="0"/>
        </tpls>
      </n>
      <n v="18505876">
        <tpls c="8">
          <tpl hier="1" item="6"/>
          <tpl hier="4" item="3"/>
          <tpl fld="3" item="18"/>
          <tpl fld="2" item="75"/>
          <tpl hier="9" item="1"/>
          <tpl hier="11" item="9"/>
          <tpl hier="12" item="7"/>
          <tpl fld="4" item="0"/>
        </tpls>
      </n>
      <n v="574510013">
        <tpls c="8">
          <tpl hier="1" item="6"/>
          <tpl hier="4" item="3"/>
          <tpl fld="3" item="58"/>
          <tpl fld="2" item="60"/>
          <tpl hier="9" item="1"/>
          <tpl hier="11" item="9"/>
          <tpl hier="12" item="7"/>
          <tpl fld="4" item="0"/>
        </tpls>
      </n>
      <n v="2663079993">
        <tpls c="8">
          <tpl hier="1" item="6"/>
          <tpl hier="4" item="3"/>
          <tpl fld="3" item="48"/>
          <tpl fld="2" item="71"/>
          <tpl hier="9" item="1"/>
          <tpl hier="11" item="9"/>
          <tpl hier="12" item="7"/>
          <tpl fld="4" item="0"/>
        </tpls>
      </n>
      <n v="19527212">
        <tpls c="8">
          <tpl hier="1" item="6"/>
          <tpl hier="4" item="3"/>
          <tpl fld="3" item="22"/>
          <tpl fld="2" item="75"/>
          <tpl hier="9" item="1"/>
          <tpl hier="11" item="9"/>
          <tpl hier="12" item="7"/>
          <tpl fld="4" item="0"/>
        </tpls>
      </n>
      <n v="23595868">
        <tpls c="8">
          <tpl hier="1" item="6"/>
          <tpl hier="4" item="3"/>
          <tpl fld="3" item="45"/>
          <tpl fld="2" item="42"/>
          <tpl hier="9" item="1"/>
          <tpl hier="11" item="9"/>
          <tpl hier="12" item="7"/>
          <tpl fld="4" item="0"/>
        </tpls>
      </n>
      <n v="2729339985">
        <tpls c="8">
          <tpl hier="1" item="6"/>
          <tpl hier="4" item="3"/>
          <tpl fld="3" item="44"/>
          <tpl fld="2" item="71"/>
          <tpl hier="9" item="1"/>
          <tpl hier="11" item="9"/>
          <tpl hier="12" item="7"/>
          <tpl fld="4" item="0"/>
        </tpls>
      </n>
      <n v="238158864">
        <tpls c="8">
          <tpl hier="1" item="6"/>
          <tpl hier="4" item="3"/>
          <tpl fld="3" item="19"/>
          <tpl fld="2" item="72"/>
          <tpl hier="9" item="1"/>
          <tpl hier="11" item="9"/>
          <tpl hier="12" item="7"/>
          <tpl fld="4" item="0"/>
        </tpls>
      </n>
      <n v="14561708">
        <tpls c="8">
          <tpl hier="1" item="6"/>
          <tpl hier="4" item="3"/>
          <tpl fld="3" item="17"/>
          <tpl fld="2" item="77"/>
          <tpl hier="9" item="1"/>
          <tpl hier="11" item="9"/>
          <tpl hier="12" item="7"/>
          <tpl fld="4" item="0"/>
        </tpls>
      </n>
      <n v="3273260032">
        <tpls c="8">
          <tpl hier="1" item="6"/>
          <tpl hier="4" item="3"/>
          <tpl fld="3" item="10"/>
          <tpl fld="2" item="71"/>
          <tpl hier="9" item="1"/>
          <tpl hier="11" item="9"/>
          <tpl hier="12" item="7"/>
          <tpl fld="4" item="0"/>
        </tpls>
      </n>
      <n v="209485368">
        <tpls c="8">
          <tpl hier="1" item="6"/>
          <tpl hier="4" item="3"/>
          <tpl fld="3" item="8"/>
          <tpl fld="2" item="80"/>
          <tpl hier="9" item="1"/>
          <tpl hier="11" item="9"/>
          <tpl hier="12" item="7"/>
          <tpl fld="4" item="0"/>
        </tpls>
      </n>
      <n v="477035999">
        <tpls c="8">
          <tpl hier="1" item="6"/>
          <tpl hier="4" item="3"/>
          <tpl fld="3" item="25"/>
          <tpl fld="2" item="78"/>
          <tpl hier="9" item="1"/>
          <tpl hier="11" item="9"/>
          <tpl hier="12" item="7"/>
          <tpl fld="4" item="0"/>
        </tpls>
      </n>
      <n v="40104705">
        <tpls c="8">
          <tpl hier="1" item="6"/>
          <tpl hier="4" item="3"/>
          <tpl fld="3" item="42"/>
          <tpl fld="2" item="48"/>
          <tpl hier="9" item="1"/>
          <tpl hier="11" item="9"/>
          <tpl hier="12" item="7"/>
          <tpl fld="4" item="0"/>
        </tpls>
      </n>
      <n v="276082987">
        <tpls c="8">
          <tpl hier="1" item="6"/>
          <tpl hier="4" item="3"/>
          <tpl fld="3" item="19"/>
          <tpl fld="2" item="54"/>
          <tpl hier="9" item="1"/>
          <tpl hier="11" item="9"/>
          <tpl hier="12" item="7"/>
          <tpl fld="4" item="0"/>
        </tpls>
      </n>
      <n v="268239552">
        <tpls c="8">
          <tpl hier="1" item="6"/>
          <tpl hier="4" item="3"/>
          <tpl fld="3" item="5"/>
          <tpl fld="2" item="80"/>
          <tpl hier="9" item="1"/>
          <tpl hier="11" item="9"/>
          <tpl hier="12" item="7"/>
          <tpl fld="4" item="0"/>
        </tpls>
      </n>
      <n v="3876020008">
        <tpls c="8">
          <tpl hier="1" item="6"/>
          <tpl hier="4" item="3"/>
          <tpl fld="3" item="43"/>
          <tpl fld="2" item="71"/>
          <tpl hier="9" item="1"/>
          <tpl hier="11" item="9"/>
          <tpl hier="12" item="7"/>
          <tpl fld="4" item="0"/>
        </tpls>
      </n>
      <n v="4204160018">
        <tpls c="8">
          <tpl hier="1" item="6"/>
          <tpl hier="4" item="3"/>
          <tpl fld="3" item="15"/>
          <tpl fld="2" item="71"/>
          <tpl hier="9" item="1"/>
          <tpl hier="11" item="9"/>
          <tpl hier="12" item="7"/>
          <tpl fld="4" item="0"/>
        </tpls>
      </n>
      <n v="4713759962">
        <tpls c="8">
          <tpl hier="1" item="6"/>
          <tpl hier="4" item="3"/>
          <tpl fld="3" item="50"/>
          <tpl fld="2" item="71"/>
          <tpl hier="9" item="1"/>
          <tpl hier="11" item="9"/>
          <tpl hier="12" item="7"/>
          <tpl fld="4" item="0"/>
        </tpls>
      </n>
      <n v="44637630">
        <tpls c="8">
          <tpl hier="1" item="6"/>
          <tpl hier="4" item="3"/>
          <tpl fld="3" item="33"/>
          <tpl fld="2" item="83"/>
          <tpl hier="9" item="1"/>
          <tpl hier="11" item="9"/>
          <tpl hier="12" item="7"/>
          <tpl fld="4" item="0"/>
        </tpls>
      </n>
      <n v="23257380">
        <tpls c="8">
          <tpl hier="1" item="6"/>
          <tpl hier="4" item="3"/>
          <tpl fld="3" item="31"/>
          <tpl fld="2" item="52"/>
          <tpl hier="9" item="1"/>
          <tpl hier="11" item="9"/>
          <tpl hier="12" item="7"/>
          <tpl fld="4" item="0"/>
        </tpls>
      </n>
      <n v="3448120029">
        <tpls c="8">
          <tpl hier="1" item="6"/>
          <tpl hier="4" item="3"/>
          <tpl fld="3" item="4"/>
          <tpl fld="2" item="71"/>
          <tpl hier="9" item="1"/>
          <tpl hier="11" item="9"/>
          <tpl hier="12" item="7"/>
          <tpl fld="4" item="0"/>
        </tpls>
      </n>
      <n v="225735534">
        <tpls c="8">
          <tpl hier="1" item="6"/>
          <tpl hier="4" item="3"/>
          <tpl fld="3" item="39"/>
          <tpl fld="2" item="72"/>
          <tpl hier="9" item="1"/>
          <tpl hier="11" item="9"/>
          <tpl hier="12" item="7"/>
          <tpl fld="4" item="0"/>
        </tpls>
      </n>
      <n v="19072848">
        <tpls c="8">
          <tpl hier="1" item="6"/>
          <tpl hier="4" item="3"/>
          <tpl fld="3" item="38"/>
          <tpl fld="2" item="66"/>
          <tpl hier="9" item="1"/>
          <tpl hier="11" item="9"/>
          <tpl hier="12" item="7"/>
          <tpl fld="4" item="0"/>
        </tpls>
      </n>
      <n v="20704836">
        <tpls c="8">
          <tpl hier="1" item="6"/>
          <tpl hier="4" item="3"/>
          <tpl fld="3" item="17"/>
          <tpl fld="2" item="75"/>
          <tpl hier="9" item="1"/>
          <tpl hier="11" item="9"/>
          <tpl hier="12" item="7"/>
          <tpl fld="4" item="0"/>
        </tpls>
      </n>
      <n v="3773819950">
        <tpls c="8">
          <tpl hier="1" item="6"/>
          <tpl hier="4" item="3"/>
          <tpl fld="3" item="40"/>
          <tpl fld="2" item="71"/>
          <tpl hier="9" item="1"/>
          <tpl hier="11" item="9"/>
          <tpl hier="12" item="7"/>
          <tpl fld="4" item="0"/>
        </tpls>
      </n>
      <n v="55572001">
        <tpls c="8">
          <tpl hier="1" item="6"/>
          <tpl hier="4" item="3"/>
          <tpl fld="3" item="54"/>
          <tpl fld="2" item="74"/>
          <tpl hier="9" item="1"/>
          <tpl hier="11" item="9"/>
          <tpl hier="12" item="7"/>
          <tpl fld="4" item="0"/>
        </tpls>
      </n>
      <n v="229210652">
        <tpls c="8">
          <tpl hier="1" item="6"/>
          <tpl hier="4" item="3"/>
          <tpl fld="3" item="7"/>
          <tpl fld="2" item="80"/>
          <tpl hier="9" item="1"/>
          <tpl hier="11" item="9"/>
          <tpl hier="12" item="7"/>
          <tpl fld="4" item="0"/>
        </tpls>
      </n>
      <n v="506524001">
        <tpls c="8">
          <tpl hier="1" item="6"/>
          <tpl hier="4" item="3"/>
          <tpl fld="3" item="24"/>
          <tpl fld="2" item="78"/>
          <tpl hier="9" item="1"/>
          <tpl hier="11" item="9"/>
          <tpl hier="12" item="7"/>
          <tpl fld="4" item="0"/>
        </tpls>
      </n>
      <n v="42059376">
        <tpls c="8">
          <tpl hier="1" item="6"/>
          <tpl hier="4" item="3"/>
          <tpl fld="3" item="19"/>
          <tpl fld="2" item="48"/>
          <tpl hier="9" item="1"/>
          <tpl hier="11" item="9"/>
          <tpl hier="12" item="7"/>
          <tpl fld="4" item="0"/>
        </tpls>
      </n>
      <n v="71881976">
        <tpls c="8">
          <tpl hier="1" item="6"/>
          <tpl hier="4" item="3"/>
          <tpl fld="3" item="2"/>
          <tpl fld="2" item="85"/>
          <tpl hier="9" item="1"/>
          <tpl hier="11" item="9"/>
          <tpl hier="12" item="7"/>
          <tpl fld="4" item="0"/>
        </tpls>
      </n>
      <n v="3824659982">
        <tpls c="8">
          <tpl hier="1" item="6"/>
          <tpl hier="4" item="3"/>
          <tpl fld="3" item="46"/>
          <tpl fld="2" item="71"/>
          <tpl hier="9" item="1"/>
          <tpl hier="11" item="9"/>
          <tpl hier="12" item="7"/>
          <tpl fld="4" item="0"/>
        </tpls>
      </n>
      <n v="69136003">
        <tpls c="8">
          <tpl hier="1" item="6"/>
          <tpl hier="4" item="3"/>
          <tpl fld="3" item="53"/>
          <tpl fld="2" item="74"/>
          <tpl hier="9" item="1"/>
          <tpl hier="11" item="9"/>
          <tpl hier="12" item="7"/>
          <tpl fld="4" item="0"/>
        </tpls>
      </n>
      <n v="248979546">
        <tpls c="8">
          <tpl hier="1" item="6"/>
          <tpl hier="4" item="3"/>
          <tpl fld="3" item="6"/>
          <tpl fld="2" item="80"/>
          <tpl hier="9" item="1"/>
          <tpl hier="11" item="9"/>
          <tpl hier="12" item="7"/>
          <tpl fld="4" item="0"/>
        </tpls>
      </n>
      <n v="508564002">
        <tpls c="8">
          <tpl hier="1" item="6"/>
          <tpl hier="4" item="3"/>
          <tpl fld="3" item="23"/>
          <tpl fld="2" item="78"/>
          <tpl hier="9" item="1"/>
          <tpl hier="11" item="9"/>
          <tpl hier="12" item="7"/>
          <tpl fld="4" item="0"/>
        </tpls>
      </n>
      <n v="8048000">
        <tpls c="8">
          <tpl hier="1" item="6"/>
          <tpl hier="4" item="3"/>
          <tpl fld="3" item="18"/>
          <tpl fld="2" item="53"/>
          <tpl hier="9" item="1"/>
          <tpl hier="11" item="9"/>
          <tpl hier="12" item="7"/>
          <tpl fld="4" item="0"/>
        </tpls>
      </n>
      <n v="18708096">
        <tpls c="8">
          <tpl hier="1" item="6"/>
          <tpl hier="4" item="3"/>
          <tpl fld="3" item="58"/>
          <tpl fld="2" item="41"/>
          <tpl hier="9" item="1"/>
          <tpl hier="11" item="9"/>
          <tpl hier="12" item="7"/>
          <tpl fld="4" item="0"/>
        </tpls>
      </n>
      <n v="10933492">
        <tpls c="8">
          <tpl hier="1" item="6"/>
          <tpl hier="4" item="3"/>
          <tpl fld="3" item="12"/>
          <tpl fld="2" item="53"/>
          <tpl hier="9" item="1"/>
          <tpl hier="11" item="9"/>
          <tpl hier="12" item="7"/>
          <tpl fld="4" item="0"/>
        </tpls>
      </n>
      <n v="1473420">
        <tpls c="8">
          <tpl hier="1" item="6"/>
          <tpl hier="4" item="3"/>
          <tpl fld="3" item="12"/>
          <tpl fld="2" item="73"/>
          <tpl hier="9" item="1"/>
          <tpl hier="11" item="9"/>
          <tpl hier="12" item="7"/>
          <tpl fld="4" item="0"/>
        </tpls>
      </n>
      <n v="1784699">
        <tpls c="8">
          <tpl hier="1" item="6"/>
          <tpl hier="4" item="3"/>
          <tpl fld="3" item="11"/>
          <tpl fld="2" item="73"/>
          <tpl hier="9" item="1"/>
          <tpl hier="11" item="9"/>
          <tpl hier="12" item="7"/>
          <tpl fld="4" item="0"/>
        </tpls>
      </n>
      <n v="4767339984">
        <tpls c="8">
          <tpl hier="1" item="6"/>
          <tpl hier="4" item="3"/>
          <tpl fld="3" item="45"/>
          <tpl fld="2" item="71"/>
          <tpl hier="9" item="1"/>
          <tpl hier="11" item="9"/>
          <tpl hier="12" item="7"/>
          <tpl fld="4" item="0"/>
        </tpls>
      </n>
      <n v="4870199856">
        <tpls c="8">
          <tpl hier="1" item="6"/>
          <tpl hier="4" item="3"/>
          <tpl fld="3" item="28"/>
          <tpl fld="2" item="71"/>
          <tpl hier="9" item="1"/>
          <tpl hier="11" item="9"/>
          <tpl hier="12" item="7"/>
          <tpl fld="4" item="0"/>
        </tpls>
      </n>
      <n v="4920300068">
        <tpls c="8">
          <tpl hier="1" item="6"/>
          <tpl hier="4" item="3"/>
          <tpl fld="3" item="27"/>
          <tpl fld="2" item="71"/>
          <tpl hier="9" item="1"/>
          <tpl hier="11" item="9"/>
          <tpl hier="12" item="7"/>
          <tpl fld="4" item="0"/>
        </tpls>
      </n>
      <n v="101457227">
        <tpls c="8">
          <tpl hier="1" item="6"/>
          <tpl hier="4" item="3"/>
          <tpl fld="3" item="5"/>
          <tpl fld="2" item="74"/>
          <tpl hier="9" item="1"/>
          <tpl hier="11" item="9"/>
          <tpl hier="12" item="7"/>
          <tpl fld="4" item="0"/>
        </tpls>
      </n>
      <n v="5457079968">
        <tpls c="8">
          <tpl hier="1" item="6"/>
          <tpl hier="4" item="3"/>
          <tpl fld="3" item="29"/>
          <tpl fld="2" item="71"/>
          <tpl hier="9" item="1"/>
          <tpl hier="11" item="9"/>
          <tpl hier="12" item="7"/>
          <tpl fld="4" item="0"/>
        </tpls>
      </n>
      <n v="52708000">
        <tpls c="8">
          <tpl hier="1" item="6"/>
          <tpl hier="4" item="3"/>
          <tpl fld="3" item="4"/>
          <tpl fld="2" item="74"/>
          <tpl hier="9" item="1"/>
          <tpl hier="11" item="9"/>
          <tpl hier="12" item="7"/>
          <tpl fld="4" item="0"/>
        </tpls>
      </n>
      <n v="66128799">
        <tpls c="8">
          <tpl hier="1" item="6"/>
          <tpl hier="4" item="3"/>
          <tpl fld="3" item="58"/>
          <tpl fld="2" item="74"/>
          <tpl hier="9" item="1"/>
          <tpl hier="11" item="9"/>
          <tpl hier="12" item="7"/>
          <tpl fld="4" item="0"/>
        </tpls>
      </n>
      <n v="30315612">
        <tpls c="8">
          <tpl hier="1" item="6"/>
          <tpl hier="4" item="3"/>
          <tpl fld="3" item="54"/>
          <tpl fld="2" item="76"/>
          <tpl hier="9" item="1"/>
          <tpl hier="11" item="9"/>
          <tpl hier="12" item="7"/>
          <tpl fld="4" item="0"/>
        </tpls>
      </n>
      <n v="40462412">
        <tpls c="8">
          <tpl hier="1" item="6"/>
          <tpl hier="4" item="3"/>
          <tpl fld="3" item="45"/>
          <tpl fld="2" item="83"/>
          <tpl hier="9" item="1"/>
          <tpl hier="11" item="9"/>
          <tpl hier="12" item="7"/>
          <tpl fld="4" item="0"/>
        </tpls>
      </n>
      <n v="225350660">
        <tpls c="8">
          <tpl hier="1" item="6"/>
          <tpl hier="4" item="3"/>
          <tpl fld="3" item="22"/>
          <tpl fld="2" item="80"/>
          <tpl hier="9" item="1"/>
          <tpl hier="11" item="9"/>
          <tpl hier="12" item="7"/>
          <tpl fld="4" item="0"/>
        </tpls>
      </n>
      <n v="1339980">
        <tpls c="8">
          <tpl hier="1" item="6"/>
          <tpl hier="4" item="3"/>
          <tpl fld="3" item="26"/>
          <tpl fld="2" item="73"/>
          <tpl hier="9" item="1"/>
          <tpl hier="11" item="9"/>
          <tpl hier="12" item="7"/>
          <tpl fld="4" item="0"/>
        </tpls>
      </n>
      <n v="4093240030">
        <tpls c="8">
          <tpl hier="1" item="6"/>
          <tpl hier="4" item="3"/>
          <tpl fld="3" item="25"/>
          <tpl fld="2" item="71"/>
          <tpl hier="9" item="1"/>
          <tpl hier="11" item="9"/>
          <tpl hier="12" item="7"/>
          <tpl fld="4" item="0"/>
        </tpls>
      </n>
      <n v="5484879936">
        <tpls c="8">
          <tpl hier="1" item="6"/>
          <tpl hier="4" item="3"/>
          <tpl fld="3" item="23"/>
          <tpl fld="2" item="71"/>
          <tpl hier="9" item="1"/>
          <tpl hier="11" item="9"/>
          <tpl hier="12" item="7"/>
          <tpl fld="4" item="0"/>
        </tpls>
      </n>
      <n v="4267159980">
        <tpls c="8">
          <tpl hier="1" item="6"/>
          <tpl hier="4" item="3"/>
          <tpl fld="3" item="12"/>
          <tpl fld="2" item="71"/>
          <tpl hier="9" item="1"/>
          <tpl hier="11" item="9"/>
          <tpl hier="12" item="7"/>
          <tpl fld="4" item="0"/>
        </tpls>
      </n>
      <n v="53519999">
        <tpls c="8">
          <tpl hier="1" item="6"/>
          <tpl hier="4" item="3"/>
          <tpl fld="3" item="57"/>
          <tpl fld="2" item="74"/>
          <tpl hier="9" item="1"/>
          <tpl hier="11" item="9"/>
          <tpl hier="12" item="7"/>
          <tpl fld="4" item="0"/>
        </tpls>
      </n>
      <n v="81579201">
        <tpls c="8">
          <tpl hier="1" item="6"/>
          <tpl hier="4" item="3"/>
          <tpl fld="3" item="1"/>
          <tpl fld="2" item="74"/>
          <tpl hier="9" item="1"/>
          <tpl hier="11" item="9"/>
          <tpl hier="12" item="7"/>
          <tpl fld="4" item="0"/>
        </tpls>
      </n>
      <n v="31362837">
        <tpls c="8">
          <tpl hier="1" item="6"/>
          <tpl hier="4" item="3"/>
          <tpl fld="3" item="51"/>
          <tpl fld="2" item="76"/>
          <tpl hier="9" item="1"/>
          <tpl hier="11" item="9"/>
          <tpl hier="12" item="7"/>
          <tpl fld="4" item="0"/>
        </tpls>
      </n>
      <n v="37159079">
        <tpls c="8">
          <tpl hier="1" item="6"/>
          <tpl hier="4" item="3"/>
          <tpl fld="3" item="44"/>
          <tpl fld="2" item="83"/>
          <tpl hier="9" item="1"/>
          <tpl hier="11" item="9"/>
          <tpl hier="12" item="7"/>
          <tpl fld="4" item="0"/>
        </tpls>
      </n>
      <n v="40547244">
        <tpls c="8">
          <tpl hier="1" item="6"/>
          <tpl hier="4" item="3"/>
          <tpl fld="3" item="42"/>
          <tpl fld="2" item="83"/>
          <tpl hier="9" item="1"/>
          <tpl hier="11" item="9"/>
          <tpl hier="12" item="7"/>
          <tpl fld="4" item="0"/>
        </tpls>
      </n>
      <n v="44153056">
        <tpls c="8">
          <tpl hier="1" item="6"/>
          <tpl hier="4" item="3"/>
          <tpl fld="3" item="41"/>
          <tpl fld="2" item="83"/>
          <tpl hier="9" item="1"/>
          <tpl hier="11" item="9"/>
          <tpl hier="12" item="7"/>
          <tpl fld="4" item="0"/>
        </tpls>
      </n>
      <n v="19307732">
        <tpls c="8">
          <tpl hier="1" item="6"/>
          <tpl hier="4" item="3"/>
          <tpl fld="3" item="31"/>
          <tpl fld="2" item="75"/>
          <tpl hier="9" item="1"/>
          <tpl hier="11" item="9"/>
          <tpl hier="12" item="7"/>
          <tpl fld="4" item="0"/>
        </tpls>
      </n>
      <n v="20613992">
        <tpls c="8">
          <tpl hier="1" item="6"/>
          <tpl hier="4" item="3"/>
          <tpl fld="3" item="30"/>
          <tpl fld="2" item="75"/>
          <tpl hier="9" item="1"/>
          <tpl hier="11" item="9"/>
          <tpl hier="12" item="7"/>
          <tpl fld="4" item="0"/>
        </tpls>
      </n>
      <n v="206247343">
        <tpls c="8">
          <tpl hier="1" item="6"/>
          <tpl hier="4" item="3"/>
          <tpl fld="3" item="16"/>
          <tpl fld="2" item="80"/>
          <tpl hier="9" item="1"/>
          <tpl hier="11" item="9"/>
          <tpl hier="12" item="7"/>
          <tpl fld="4" item="0"/>
        </tpls>
      </n>
      <n v="245429720">
        <tpls c="8">
          <tpl hier="1" item="6"/>
          <tpl hier="4" item="3"/>
          <tpl fld="3" item="14"/>
          <tpl fld="2" item="80"/>
          <tpl hier="9" item="1"/>
          <tpl hier="11" item="9"/>
          <tpl hier="12" item="7"/>
          <tpl fld="4" item="0"/>
        </tpls>
      </n>
      <n v="267457516">
        <tpls c="8">
          <tpl hier="1" item="6"/>
          <tpl hier="4" item="3"/>
          <tpl fld="3" item="13"/>
          <tpl fld="2" item="80"/>
          <tpl hier="9" item="1"/>
          <tpl hier="11" item="9"/>
          <tpl hier="12" item="7"/>
          <tpl fld="4" item="0"/>
        </tpls>
      </n>
      <n v="40147932">
        <tpls c="8">
          <tpl hier="1" item="6"/>
          <tpl hier="4" item="3"/>
          <tpl fld="3" item="58"/>
          <tpl fld="2" item="84"/>
          <tpl hier="9" item="1"/>
          <tpl hier="11" item="9"/>
          <tpl hier="12" item="7"/>
          <tpl fld="4" item="0"/>
        </tpls>
      </n>
      <n v="13820002">
        <tpls c="8">
          <tpl hier="1" item="6"/>
          <tpl hier="4" item="3"/>
          <tpl fld="3" item="54"/>
          <tpl fld="2" item="70"/>
          <tpl hier="9" item="1"/>
          <tpl hier="11" item="9"/>
          <tpl hier="12" item="7"/>
          <tpl fld="4" item="0"/>
        </tpls>
      </n>
      <n v="28720401">
        <tpls c="8">
          <tpl hier="1" item="6"/>
          <tpl hier="4" item="3"/>
          <tpl fld="3" item="52"/>
          <tpl fld="2" item="70"/>
          <tpl hier="9" item="1"/>
          <tpl hier="11" item="9"/>
          <tpl hier="12" item="7"/>
          <tpl fld="4" item="0"/>
        </tpls>
      </n>
      <n v="224620574">
        <tpls c="8">
          <tpl hier="1" item="6"/>
          <tpl hier="4" item="3"/>
          <tpl fld="3" item="46"/>
          <tpl fld="2" item="72"/>
          <tpl hier="9" item="1"/>
          <tpl hier="11" item="9"/>
          <tpl hier="12" item="7"/>
          <tpl fld="4" item="0"/>
        </tpls>
      </n>
      <n v="395531997">
        <tpls c="8">
          <tpl hier="1" item="6"/>
          <tpl hier="4" item="3"/>
          <tpl fld="3" item="34"/>
          <tpl fld="2" item="78"/>
          <tpl hier="9" item="1"/>
          <tpl hier="11" item="9"/>
          <tpl hier="12" item="7"/>
          <tpl fld="4" item="0"/>
        </tpls>
      </n>
      <n v="509780001">
        <tpls c="8">
          <tpl hier="1" item="6"/>
          <tpl hier="4" item="3"/>
          <tpl fld="3" item="33"/>
          <tpl fld="2" item="78"/>
          <tpl hier="9" item="1"/>
          <tpl hier="11" item="9"/>
          <tpl hier="12" item="7"/>
          <tpl fld="4" item="0"/>
        </tpls>
      </n>
      <n v="1745200">
        <tpls c="8">
          <tpl hier="1" item="6"/>
          <tpl hier="4" item="3"/>
          <tpl fld="3" item="17"/>
          <tpl fld="2" item="73"/>
          <tpl hier="9" item="1"/>
          <tpl hier="11" item="9"/>
          <tpl hier="12" item="7"/>
          <tpl fld="4" item="0"/>
        </tpls>
      </n>
      <n v="58660148">
        <tpls c="8">
          <tpl hier="1" item="6"/>
          <tpl hier="4" item="3"/>
          <tpl fld="3" item="7"/>
          <tpl fld="2" item="69"/>
          <tpl hier="9" item="1"/>
          <tpl hier="11" item="9"/>
          <tpl hier="12" item="7"/>
          <tpl fld="4" item="0"/>
        </tpls>
      </n>
      <n v="10928882">
        <tpls c="8">
          <tpl hier="1" item="6"/>
          <tpl hier="4" item="3"/>
          <tpl fld="3" item="22"/>
          <tpl fld="2" item="53"/>
          <tpl hier="9" item="1"/>
          <tpl hier="11" item="9"/>
          <tpl hier="12" item="7"/>
          <tpl fld="4" item="0"/>
        </tpls>
      </n>
      <n v="3098039989">
        <tpls c="8">
          <tpl hier="1" item="6"/>
          <tpl hier="4" item="3"/>
          <tpl fld="3" item="18"/>
          <tpl fld="2" item="71"/>
          <tpl hier="9" item="1"/>
          <tpl hier="11" item="9"/>
          <tpl hier="12" item="7"/>
          <tpl fld="4" item="0"/>
        </tpls>
      </n>
      <n v="4147300000">
        <tpls c="8">
          <tpl hier="1" item="6"/>
          <tpl hier="4" item="3"/>
          <tpl fld="3" item="22"/>
          <tpl fld="2" item="71"/>
          <tpl hier="9" item="1"/>
          <tpl hier="11" item="9"/>
          <tpl hier="12" item="7"/>
          <tpl fld="4" item="0"/>
        </tpls>
      </n>
      <n v="5050579952">
        <tpls c="8">
          <tpl hier="1" item="6"/>
          <tpl hier="4" item="3"/>
          <tpl fld="3" item="17"/>
          <tpl fld="2" item="71"/>
          <tpl hier="9" item="1"/>
          <tpl hier="11" item="9"/>
          <tpl hier="12" item="7"/>
          <tpl fld="4" item="0"/>
        </tpls>
      </n>
      <n v="5514660000">
        <tpls c="8">
          <tpl hier="1" item="6"/>
          <tpl hier="4" item="3"/>
          <tpl fld="3" item="21"/>
          <tpl fld="2" item="71"/>
          <tpl hier="9" item="1"/>
          <tpl hier="11" item="9"/>
          <tpl hier="12" item="7"/>
          <tpl fld="4" item="0"/>
        </tpls>
      </n>
      <n v="3364420002">
        <tpls c="8">
          <tpl hier="1" item="6"/>
          <tpl hier="4" item="3"/>
          <tpl fld="3" item="8"/>
          <tpl fld="2" item="71"/>
          <tpl hier="9" item="1"/>
          <tpl hier="11" item="9"/>
          <tpl hier="12" item="7"/>
          <tpl fld="4" item="0"/>
        </tpls>
      </n>
      <n v="4336139992">
        <tpls c="8">
          <tpl hier="1" item="6"/>
          <tpl hier="4" item="3"/>
          <tpl fld="3" item="7"/>
          <tpl fld="2" item="71"/>
          <tpl hier="9" item="1"/>
          <tpl hier="11" item="9"/>
          <tpl hier="12" item="7"/>
          <tpl fld="4" item="0"/>
        </tpls>
      </n>
      <n v="5153600020">
        <tpls c="8">
          <tpl hier="1" item="6"/>
          <tpl hier="4" item="3"/>
          <tpl fld="3" item="6"/>
          <tpl fld="2" item="71"/>
          <tpl hier="9" item="1"/>
          <tpl hier="11" item="9"/>
          <tpl hier="12" item="7"/>
          <tpl fld="4" item="0"/>
        </tpls>
      </n>
      <n v="5590859928">
        <tpls c="8">
          <tpl hier="1" item="6"/>
          <tpl hier="4" item="3"/>
          <tpl fld="3" item="5"/>
          <tpl fld="2" item="71"/>
          <tpl hier="9" item="1"/>
          <tpl hier="11" item="9"/>
          <tpl hier="12" item="7"/>
          <tpl fld="4" item="0"/>
        </tpls>
      </n>
      <n v="54892000">
        <tpls c="8">
          <tpl hier="1" item="6"/>
          <tpl hier="4" item="3"/>
          <tpl fld="3" item="56"/>
          <tpl fld="2" item="74"/>
          <tpl hier="9" item="1"/>
          <tpl hier="11" item="9"/>
          <tpl hier="12" item="7"/>
          <tpl fld="4" item="0"/>
        </tpls>
      </n>
      <n v="68260400">
        <tpls c="8">
          <tpl hier="1" item="6"/>
          <tpl hier="4" item="3"/>
          <tpl fld="3" item="0"/>
          <tpl fld="2" item="74"/>
          <tpl hier="9" item="1"/>
          <tpl hier="11" item="9"/>
          <tpl hier="12" item="7"/>
          <tpl fld="4" item="0"/>
        </tpls>
      </n>
      <n v="82791600">
        <tpls c="8">
          <tpl hier="1" item="6"/>
          <tpl hier="4" item="3"/>
          <tpl fld="3" item="55"/>
          <tpl fld="2" item="74"/>
          <tpl hier="9" item="1"/>
          <tpl hier="11" item="9"/>
          <tpl hier="12" item="7"/>
          <tpl fld="4" item="0"/>
        </tpls>
      </n>
      <n v="28345196">
        <tpls c="8">
          <tpl hier="1" item="6"/>
          <tpl hier="4" item="3"/>
          <tpl fld="3" item="35"/>
          <tpl fld="2" item="76"/>
          <tpl hier="9" item="1"/>
          <tpl hier="11" item="9"/>
          <tpl hier="12" item="7"/>
          <tpl fld="4" item="0"/>
        </tpls>
      </n>
      <n v="30273720">
        <tpls c="8">
          <tpl hier="1" item="6"/>
          <tpl hier="4" item="3"/>
          <tpl fld="3" item="40"/>
          <tpl fld="2" item="76"/>
          <tpl hier="9" item="1"/>
          <tpl hier="11" item="9"/>
          <tpl hier="12" item="7"/>
          <tpl fld="4" item="0"/>
        </tpls>
      </n>
      <n v="31622532">
        <tpls c="8">
          <tpl hier="1" item="6"/>
          <tpl hier="4" item="3"/>
          <tpl fld="3" item="50"/>
          <tpl fld="2" item="76"/>
          <tpl hier="9" item="1"/>
          <tpl hier="11" item="9"/>
          <tpl hier="12" item="7"/>
          <tpl fld="4" item="0"/>
        </tpls>
      </n>
      <n v="33373293">
        <tpls c="8">
          <tpl hier="1" item="6"/>
          <tpl hier="4" item="3"/>
          <tpl fld="3" item="49"/>
          <tpl fld="2" item="76"/>
          <tpl hier="9" item="1"/>
          <tpl hier="11" item="9"/>
          <tpl hier="12" item="7"/>
          <tpl fld="4" item="0"/>
        </tpls>
      </n>
      <n v="37512452">
        <tpls c="8">
          <tpl hier="1" item="6"/>
          <tpl hier="4" item="3"/>
          <tpl fld="3" item="37"/>
          <tpl fld="2" item="83"/>
          <tpl hier="9" item="1"/>
          <tpl hier="11" item="9"/>
          <tpl hier="12" item="7"/>
          <tpl fld="4" item="0"/>
        </tpls>
      </n>
      <n v="39436969">
        <tpls c="8">
          <tpl hier="1" item="6"/>
          <tpl hier="4" item="3"/>
          <tpl fld="3" item="39"/>
          <tpl fld="2" item="83"/>
          <tpl hier="9" item="1"/>
          <tpl hier="11" item="9"/>
          <tpl hier="12" item="7"/>
          <tpl fld="4" item="0"/>
        </tpls>
      </n>
      <n v="40626549">
        <tpls c="8">
          <tpl hier="1" item="6"/>
          <tpl hier="4" item="3"/>
          <tpl fld="3" item="28"/>
          <tpl fld="2" item="83"/>
          <tpl hier="9" item="1"/>
          <tpl hier="11" item="9"/>
          <tpl hier="12" item="7"/>
          <tpl fld="4" item="0"/>
        </tpls>
      </n>
      <n v="44427728">
        <tpls c="8">
          <tpl hier="1" item="6"/>
          <tpl hier="4" item="3"/>
          <tpl fld="3" item="19"/>
          <tpl fld="2" item="83"/>
          <tpl hier="9" item="1"/>
          <tpl hier="11" item="9"/>
          <tpl hier="12" item="7"/>
          <tpl fld="4" item="0"/>
        </tpls>
      </n>
      <n v="18422976">
        <tpls c="8">
          <tpl hier="1" item="6"/>
          <tpl hier="4" item="3"/>
          <tpl fld="3" item="26"/>
          <tpl fld="2" item="75"/>
          <tpl hier="9" item="1"/>
          <tpl hier="11" item="9"/>
          <tpl hier="12" item="7"/>
          <tpl fld="4" item="0"/>
        </tpls>
      </n>
      <n v="19423147">
        <tpls c="8">
          <tpl hier="1" item="6"/>
          <tpl hier="4" item="3"/>
          <tpl fld="3" item="25"/>
          <tpl fld="2" item="75"/>
          <tpl hier="9" item="1"/>
          <tpl hier="11" item="9"/>
          <tpl hier="12" item="7"/>
          <tpl fld="4" item="0"/>
        </tpls>
      </n>
      <n v="20661897">
        <tpls c="8">
          <tpl hier="1" item="6"/>
          <tpl hier="4" item="3"/>
          <tpl fld="3" item="24"/>
          <tpl fld="2" item="75"/>
          <tpl hier="9" item="1"/>
          <tpl hier="11" item="9"/>
          <tpl hier="12" item="7"/>
          <tpl fld="4" item="0"/>
        </tpls>
      </n>
      <n v="21918124">
        <tpls c="8">
          <tpl hier="1" item="6"/>
          <tpl hier="4" item="3"/>
          <tpl fld="3" item="23"/>
          <tpl fld="2" item="75"/>
          <tpl hier="9" item="1"/>
          <tpl hier="11" item="9"/>
          <tpl hier="12" item="7"/>
          <tpl fld="4" item="0"/>
        </tpls>
      </n>
      <n v="207830947">
        <tpls c="8">
          <tpl hier="1" item="6"/>
          <tpl hier="4" item="3"/>
          <tpl fld="3" item="10"/>
          <tpl fld="2" item="80"/>
          <tpl hier="9" item="1"/>
          <tpl hier="11" item="9"/>
          <tpl hier="12" item="7"/>
          <tpl fld="4" item="0"/>
        </tpls>
      </n>
      <n v="227904496">
        <tpls c="8">
          <tpl hier="1" item="6"/>
          <tpl hier="4" item="3"/>
          <tpl fld="3" item="12"/>
          <tpl fld="2" item="80"/>
          <tpl hier="9" item="1"/>
          <tpl hier="11" item="9"/>
          <tpl hier="12" item="7"/>
          <tpl fld="4" item="0"/>
        </tpls>
      </n>
      <n v="247221069">
        <tpls c="8">
          <tpl hier="1" item="6"/>
          <tpl hier="4" item="3"/>
          <tpl fld="3" item="11"/>
          <tpl fld="2" item="80"/>
          <tpl hier="9" item="1"/>
          <tpl hier="11" item="9"/>
          <tpl hier="12" item="7"/>
          <tpl fld="4" item="0"/>
        </tpls>
      </n>
      <n v="267863647">
        <tpls c="8">
          <tpl hier="1" item="6"/>
          <tpl hier="4" item="3"/>
          <tpl fld="3" item="9"/>
          <tpl fld="2" item="80"/>
          <tpl hier="9" item="1"/>
          <tpl hier="11" item="9"/>
          <tpl hier="12" item="7"/>
          <tpl fld="4" item="0"/>
        </tpls>
      </n>
      <n v="35716344">
        <tpls c="8">
          <tpl hier="1" item="6"/>
          <tpl hier="4" item="3"/>
          <tpl fld="3" item="57"/>
          <tpl fld="2" item="84"/>
          <tpl hier="9" item="1"/>
          <tpl hier="11" item="9"/>
          <tpl hier="12" item="7"/>
          <tpl fld="4" item="0"/>
        </tpls>
      </n>
      <n v="40357992">
        <tpls c="8">
          <tpl hier="1" item="6"/>
          <tpl hier="4" item="3"/>
          <tpl fld="3" item="3"/>
          <tpl fld="2" item="84"/>
          <tpl hier="9" item="1"/>
          <tpl hier="11" item="9"/>
          <tpl hier="12" item="7"/>
          <tpl fld="4" item="0"/>
        </tpls>
      </n>
      <n v="43949255">
        <tpls c="8">
          <tpl hier="1" item="6"/>
          <tpl hier="4" item="3"/>
          <tpl fld="3" item="1"/>
          <tpl fld="2" item="84"/>
          <tpl hier="9" item="1"/>
          <tpl hier="11" item="9"/>
          <tpl hier="12" item="7"/>
          <tpl fld="4" item="0"/>
        </tpls>
      </n>
      <n v="14132000">
        <tpls c="8">
          <tpl hier="1" item="6"/>
          <tpl hier="4" item="3"/>
          <tpl fld="3" item="20"/>
          <tpl fld="2" item="70"/>
          <tpl hier="9" item="1"/>
          <tpl hier="11" item="9"/>
          <tpl hier="12" item="7"/>
          <tpl fld="4" item="0"/>
        </tpls>
      </n>
      <n v="20492000">
        <tpls c="8">
          <tpl hier="1" item="6"/>
          <tpl hier="4" item="3"/>
          <tpl fld="3" item="51"/>
          <tpl fld="2" item="70"/>
          <tpl hier="9" item="1"/>
          <tpl hier="11" item="9"/>
          <tpl hier="12" item="7"/>
          <tpl fld="4" item="0"/>
        </tpls>
      </n>
      <n v="29235199">
        <tpls c="8">
          <tpl hier="1" item="6"/>
          <tpl hier="4" item="3"/>
          <tpl fld="3" item="38"/>
          <tpl fld="2" item="70"/>
          <tpl hier="9" item="1"/>
          <tpl hier="11" item="9"/>
          <tpl hier="12" item="7"/>
          <tpl fld="4" item="0"/>
        </tpls>
      </n>
      <n v="205007999">
        <tpls c="8">
          <tpl hier="1" item="6"/>
          <tpl hier="4" item="3"/>
          <tpl fld="3" item="44"/>
          <tpl fld="2" item="72"/>
          <tpl hier="9" item="1"/>
          <tpl hier="11" item="9"/>
          <tpl hier="12" item="7"/>
          <tpl fld="4" item="0"/>
        </tpls>
      </n>
      <n v="225270998">
        <tpls c="8">
          <tpl hier="1" item="6"/>
          <tpl hier="4" item="3"/>
          <tpl fld="3" item="43"/>
          <tpl fld="2" item="72"/>
          <tpl hier="9" item="1"/>
          <tpl hier="11" item="9"/>
          <tpl hier="12" item="7"/>
          <tpl fld="4" item="0"/>
        </tpls>
      </n>
      <n v="227377215">
        <tpls c="8">
          <tpl hier="1" item="6"/>
          <tpl hier="4" item="3"/>
          <tpl fld="3" item="42"/>
          <tpl fld="2" item="72"/>
          <tpl hier="9" item="1"/>
          <tpl hier="11" item="9"/>
          <tpl hier="12" item="7"/>
          <tpl fld="4" item="0"/>
        </tpls>
      </n>
      <n v="237517795">
        <tpls c="8">
          <tpl hier="1" item="6"/>
          <tpl hier="4" item="3"/>
          <tpl fld="3" item="41"/>
          <tpl fld="2" item="72"/>
          <tpl hier="9" item="1"/>
          <tpl hier="11" item="9"/>
          <tpl hier="12" item="7"/>
          <tpl fld="4" item="0"/>
        </tpls>
      </n>
      <n v="399160006">
        <tpls c="8">
          <tpl hier="1" item="6"/>
          <tpl hier="4" item="3"/>
          <tpl fld="3" item="32"/>
          <tpl fld="2" item="78"/>
          <tpl hier="9" item="1"/>
          <tpl hier="11" item="9"/>
          <tpl hier="12" item="7"/>
          <tpl fld="4" item="0"/>
        </tpls>
      </n>
      <n v="473795996">
        <tpls c="8">
          <tpl hier="1" item="6"/>
          <tpl hier="4" item="3"/>
          <tpl fld="3" item="31"/>
          <tpl fld="2" item="78"/>
          <tpl hier="9" item="1"/>
          <tpl hier="11" item="9"/>
          <tpl hier="12" item="7"/>
          <tpl fld="4" item="0"/>
        </tpls>
      </n>
      <n v="505600003">
        <tpls c="8">
          <tpl hier="1" item="6"/>
          <tpl hier="4" item="3"/>
          <tpl fld="3" item="30"/>
          <tpl fld="2" item="78"/>
          <tpl hier="9" item="1"/>
          <tpl hier="11" item="9"/>
          <tpl hier="12" item="7"/>
          <tpl fld="4" item="0"/>
        </tpls>
      </n>
      <n v="509103997">
        <tpls c="8">
          <tpl hier="1" item="6"/>
          <tpl hier="4" item="3"/>
          <tpl fld="3" item="29"/>
          <tpl fld="2" item="78"/>
          <tpl hier="9" item="1"/>
          <tpl hier="11" item="9"/>
          <tpl hier="12" item="7"/>
          <tpl fld="4" item="0"/>
        </tpls>
      </n>
      <n v="1349999">
        <tpls c="8">
          <tpl hier="1" item="6"/>
          <tpl hier="4" item="3"/>
          <tpl fld="3" item="16"/>
          <tpl fld="2" item="73"/>
          <tpl hier="9" item="1"/>
          <tpl hier="11" item="9"/>
          <tpl hier="12" item="7"/>
          <tpl fld="4" item="0"/>
        </tpls>
      </n>
      <n v="1466823">
        <tpls c="8">
          <tpl hier="1" item="6"/>
          <tpl hier="4" item="3"/>
          <tpl fld="3" item="15"/>
          <tpl fld="2" item="73"/>
          <tpl hier="9" item="1"/>
          <tpl hier="11" item="9"/>
          <tpl hier="12" item="7"/>
          <tpl fld="4" item="0"/>
        </tpls>
      </n>
      <n v="1766100">
        <tpls c="8">
          <tpl hier="1" item="6"/>
          <tpl hier="4" item="3"/>
          <tpl fld="3" item="14"/>
          <tpl fld="2" item="73"/>
          <tpl hier="9" item="1"/>
          <tpl hier="11" item="9"/>
          <tpl hier="12" item="7"/>
          <tpl fld="4" item="0"/>
        </tpls>
      </n>
      <n v="2385344">
        <tpls c="8">
          <tpl hier="1" item="6"/>
          <tpl hier="4" item="3"/>
          <tpl fld="3" item="13"/>
          <tpl fld="2" item="73"/>
          <tpl hier="9" item="1"/>
          <tpl hier="11" item="9"/>
          <tpl hier="12" item="7"/>
          <tpl fld="4" item="0"/>
        </tpls>
      </n>
      <n v="53314371">
        <tpls c="8">
          <tpl hier="1" item="6"/>
          <tpl hier="4" item="3"/>
          <tpl fld="3" item="4"/>
          <tpl fld="2" item="69"/>
          <tpl hier="9" item="1"/>
          <tpl hier="11" item="9"/>
          <tpl hier="12" item="7"/>
          <tpl fld="4" item="0"/>
        </tpls>
      </n>
      <n v="59040377">
        <tpls c="8">
          <tpl hier="1" item="6"/>
          <tpl hier="4" item="3"/>
          <tpl fld="3" item="58"/>
          <tpl fld="2" item="69"/>
          <tpl hier="9" item="1"/>
          <tpl hier="11" item="9"/>
          <tpl hier="12" item="7"/>
          <tpl fld="4" item="0"/>
        </tpls>
      </n>
      <n v="65127115">
        <tpls c="8">
          <tpl hier="1" item="6"/>
          <tpl hier="4" item="3"/>
          <tpl fld="3" item="2"/>
          <tpl fld="2" item="69"/>
          <tpl hier="9" item="1"/>
          <tpl hier="11" item="9"/>
          <tpl hier="12" item="7"/>
          <tpl fld="4" item="0"/>
        </tpls>
      </n>
      <n v="16029251">
        <tpls c="8">
          <tpl hier="1" item="6"/>
          <tpl hier="4" item="3"/>
          <tpl fld="3" item="54"/>
          <tpl fld="2" item="66"/>
          <tpl hier="9" item="1"/>
          <tpl hier="11" item="9"/>
          <tpl hier="12" item="7"/>
          <tpl fld="4" item="0"/>
        </tpls>
      </n>
      <n v="17046928">
        <tpls c="8">
          <tpl hier="1" item="6"/>
          <tpl hier="4" item="3"/>
          <tpl fld="3" item="53"/>
          <tpl fld="2" item="66"/>
          <tpl hier="9" item="1"/>
          <tpl hier="11" item="9"/>
          <tpl hier="12" item="7"/>
          <tpl fld="4" item="0"/>
        </tpls>
      </n>
      <n v="18836611">
        <tpls c="8">
          <tpl hier="1" item="6"/>
          <tpl hier="4" item="3"/>
          <tpl fld="3" item="52"/>
          <tpl fld="2" item="66"/>
          <tpl hier="9" item="1"/>
          <tpl hier="11" item="9"/>
          <tpl hier="12" item="7"/>
          <tpl fld="4" item="0"/>
        </tpls>
      </n>
      <n v="35975940">
        <tpls c="8">
          <tpl hier="1" item="6"/>
          <tpl hier="4" item="3"/>
          <tpl fld="3" item="48"/>
          <tpl fld="2" item="48"/>
          <tpl hier="9" item="1"/>
          <tpl hier="11" item="9"/>
          <tpl hier="12" item="7"/>
          <tpl fld="4" item="0"/>
        </tpls>
      </n>
      <n v="38233002">
        <tpls c="8">
          <tpl hier="1" item="6"/>
          <tpl hier="4" item="3"/>
          <tpl fld="3" item="46"/>
          <tpl fld="2" item="48"/>
          <tpl hier="9" item="1"/>
          <tpl hier="11" item="9"/>
          <tpl hier="12" item="7"/>
          <tpl fld="4" item="0"/>
        </tpls>
      </n>
      <n v="39966099">
        <tpls c="8">
          <tpl hier="1" item="6"/>
          <tpl hier="4" item="3"/>
          <tpl fld="3" item="45"/>
          <tpl fld="2" item="48"/>
          <tpl hier="9" item="1"/>
          <tpl hier="11" item="9"/>
          <tpl hier="12" item="7"/>
          <tpl fld="4" item="0"/>
        </tpls>
      </n>
      <n v="42230240">
        <tpls c="8">
          <tpl hier="1" item="6"/>
          <tpl hier="4" item="3"/>
          <tpl fld="3" item="41"/>
          <tpl fld="2" item="48"/>
          <tpl hier="9" item="1"/>
          <tpl hier="11" item="9"/>
          <tpl hier="12" item="7"/>
          <tpl fld="4" item="0"/>
        </tpls>
      </n>
      <n v="7910399">
        <tpls c="8">
          <tpl hier="1" item="6"/>
          <tpl hier="4" item="3"/>
          <tpl fld="3" item="26"/>
          <tpl fld="2" item="53"/>
          <tpl hier="9" item="1"/>
          <tpl hier="11" item="9"/>
          <tpl hier="12" item="7"/>
          <tpl fld="4" item="0"/>
        </tpls>
      </n>
      <n v="10943826">
        <tpls c="8">
          <tpl hier="1" item="6"/>
          <tpl hier="4" item="3"/>
          <tpl fld="3" item="15"/>
          <tpl fld="2" item="53"/>
          <tpl hier="9" item="1"/>
          <tpl hier="11" item="9"/>
          <tpl hier="12" item="7"/>
          <tpl fld="4" item="0"/>
        </tpls>
      </n>
      <n v="16459304">
        <tpls c="8">
          <tpl hier="1" item="6"/>
          <tpl hier="4" item="3"/>
          <tpl fld="3" item="6"/>
          <tpl fld="2" item="53"/>
          <tpl hier="9" item="1"/>
          <tpl hier="11" item="9"/>
          <tpl hier="12" item="7"/>
          <tpl fld="4" item="0"/>
        </tpls>
      </n>
      <n v="197231342">
        <tpls c="8">
          <tpl hier="1" item="6"/>
          <tpl hier="4" item="3"/>
          <tpl fld="3" item="49"/>
          <tpl fld="2" item="57"/>
          <tpl hier="9" item="1"/>
          <tpl hier="11" item="9"/>
          <tpl hier="12" item="7"/>
          <tpl fld="4" item="0"/>
        </tpls>
      </n>
      <n v="39196744">
        <tpls c="8">
          <tpl hier="1" item="6"/>
          <tpl hier="4" item="3"/>
          <tpl fld="3" item="23"/>
          <tpl fld="2" item="79"/>
          <tpl hier="9" item="1"/>
          <tpl hier="11" item="9"/>
          <tpl hier="12" item="7"/>
          <tpl fld="4" item="0"/>
        </tpls>
      </n>
      <n v="634592">
        <tpls c="8">
          <tpl hier="1" item="6"/>
          <tpl hier="4" item="3"/>
          <tpl fld="3" item="18"/>
          <tpl fld="2" item="58"/>
          <tpl hier="9" item="1"/>
          <tpl hier="11" item="9"/>
          <tpl hier="12" item="7"/>
          <tpl fld="4" item="0"/>
        </tpls>
      </n>
      <n v="525226">
        <tpls c="8">
          <tpl hier="1" item="6"/>
          <tpl hier="4" item="3"/>
          <tpl fld="3" item="56"/>
          <tpl fld="2" item="82"/>
          <tpl hier="9" item="1"/>
          <tpl hier="11" item="9"/>
          <tpl hier="12" item="7"/>
          <tpl fld="4" item="0"/>
        </tpls>
      </n>
      <n v="22319740">
        <tpls c="8">
          <tpl hier="1" item="6"/>
          <tpl hier="4" item="3"/>
          <tpl fld="3" item="39"/>
          <tpl fld="2" item="52"/>
          <tpl hier="9" item="1"/>
          <tpl hier="11" item="9"/>
          <tpl hier="12" item="7"/>
          <tpl fld="4" item="0"/>
        </tpls>
      </n>
      <n v="552435646">
        <tpls c="8">
          <tpl hier="1" item="6"/>
          <tpl hier="4" item="3"/>
          <tpl fld="3" item="12"/>
          <tpl fld="2" item="60"/>
          <tpl hier="9" item="1"/>
          <tpl hier="11" item="9"/>
          <tpl hier="12" item="7"/>
          <tpl fld="4" item="0"/>
        </tpls>
      </n>
      <n v="22742260">
        <tpls c="8">
          <tpl hier="1" item="6"/>
          <tpl hier="4" item="3"/>
          <tpl fld="3" item="51"/>
          <tpl fld="2" item="42"/>
          <tpl hier="9" item="1"/>
          <tpl hier="11" item="9"/>
          <tpl hier="12" item="7"/>
          <tpl fld="4" item="0"/>
        </tpls>
      </n>
      <n v="13901968">
        <tpls c="8">
          <tpl hier="1" item="6"/>
          <tpl hier="4" item="3"/>
          <tpl fld="3" item="30"/>
          <tpl fld="2" item="77"/>
          <tpl hier="9" item="1"/>
          <tpl hier="11" item="9"/>
          <tpl hier="12" item="7"/>
          <tpl fld="4" item="0"/>
        </tpls>
      </n>
      <n v="64059884">
        <tpls c="8">
          <tpl hier="1" item="6"/>
          <tpl hier="4" item="3"/>
          <tpl fld="3" item="2"/>
          <tpl fld="2" item="35"/>
          <tpl hier="9" item="1"/>
          <tpl hier="11" item="9"/>
          <tpl hier="12" item="7"/>
          <tpl fld="4" item="0"/>
        </tpls>
      </n>
      <n v="258255416">
        <tpls c="8">
          <tpl hier="1" item="6"/>
          <tpl hier="4" item="3"/>
          <tpl fld="3" item="47"/>
          <tpl fld="2" item="54"/>
          <tpl hier="9" item="1"/>
          <tpl hier="11" item="9"/>
          <tpl hier="12" item="7"/>
          <tpl fld="4" item="0"/>
        </tpls>
      </n>
      <n v="41229124">
        <tpls c="8">
          <tpl hier="1" item="6"/>
          <tpl hier="4" item="3"/>
          <tpl fld="3" item="12"/>
          <tpl fld="2" item="85"/>
          <tpl hier="9" item="1"/>
          <tpl hier="11" item="9"/>
          <tpl hier="12" item="7"/>
          <tpl fld="4" item="0"/>
        </tpls>
      </n>
      <n v="18039252">
        <tpls c="8">
          <tpl hier="1" item="6"/>
          <tpl hier="4" item="3"/>
          <tpl fld="3" item="18"/>
          <tpl fld="2" item="21"/>
          <tpl hier="9" item="1"/>
          <tpl hier="11" item="9"/>
          <tpl hier="12" item="7"/>
          <tpl fld="4" item="0"/>
        </tpls>
      </n>
      <n v="4474599974">
        <tpls c="8">
          <tpl hier="1" item="6"/>
          <tpl hier="4" item="3"/>
          <tpl fld="3" item="3"/>
          <tpl fld="2" item="71"/>
          <tpl hier="9" item="1"/>
          <tpl hier="11" item="9"/>
          <tpl hier="12" item="7"/>
          <tpl fld="4" item="0"/>
        </tpls>
      </n>
      <n v="5214879940">
        <tpls c="8">
          <tpl hier="1" item="6"/>
          <tpl hier="4" item="3"/>
          <tpl fld="3" item="1"/>
          <tpl fld="2" item="71"/>
          <tpl hier="9" item="1"/>
          <tpl hier="11" item="9"/>
          <tpl hier="12" item="7"/>
          <tpl fld="4" item="0"/>
        </tpls>
      </n>
      <n v="56132000">
        <tpls c="8">
          <tpl hier="1" item="6"/>
          <tpl hier="4" item="3"/>
          <tpl fld="3" item="20"/>
          <tpl fld="2" item="74"/>
          <tpl hier="9" item="1"/>
          <tpl hier="11" item="9"/>
          <tpl hier="12" item="7"/>
          <tpl fld="4" item="0"/>
        </tpls>
      </n>
      <n v="69980000">
        <tpls c="8">
          <tpl hier="1" item="6"/>
          <tpl hier="4" item="3"/>
          <tpl fld="3" item="51"/>
          <tpl fld="2" item="74"/>
          <tpl hier="9" item="1"/>
          <tpl hier="11" item="9"/>
          <tpl hier="12" item="7"/>
          <tpl fld="4" item="0"/>
        </tpls>
      </n>
      <n v="84996801">
        <tpls c="8">
          <tpl hier="1" item="6"/>
          <tpl hier="4" item="3"/>
          <tpl fld="3" item="38"/>
          <tpl fld="2" item="74"/>
          <tpl hier="9" item="1"/>
          <tpl hier="11" item="9"/>
          <tpl hier="12" item="7"/>
          <tpl fld="4" item="0"/>
        </tpls>
      </n>
      <n v="28703242">
        <tpls c="8">
          <tpl hier="1" item="6"/>
          <tpl hier="4" item="3"/>
          <tpl fld="3" item="44"/>
          <tpl fld="2" item="76"/>
          <tpl hier="9" item="1"/>
          <tpl hier="11" item="9"/>
          <tpl hier="12" item="7"/>
          <tpl fld="4" item="0"/>
        </tpls>
      </n>
      <n v="30197700">
        <tpls c="8">
          <tpl hier="1" item="6"/>
          <tpl hier="4" item="3"/>
          <tpl fld="3" item="43"/>
          <tpl fld="2" item="76"/>
          <tpl hier="9" item="1"/>
          <tpl hier="11" item="9"/>
          <tpl hier="12" item="7"/>
          <tpl fld="4" item="0"/>
        </tpls>
      </n>
      <n v="31793111">
        <tpls c="8">
          <tpl hier="1" item="6"/>
          <tpl hier="4" item="3"/>
          <tpl fld="3" item="42"/>
          <tpl fld="2" item="76"/>
          <tpl hier="9" item="1"/>
          <tpl hier="11" item="9"/>
          <tpl hier="12" item="7"/>
          <tpl fld="4" item="0"/>
        </tpls>
      </n>
      <n v="33566571">
        <tpls c="8">
          <tpl hier="1" item="6"/>
          <tpl hier="4" item="3"/>
          <tpl fld="3" item="41"/>
          <tpl fld="2" item="76"/>
          <tpl hier="9" item="1"/>
          <tpl hier="11" item="9"/>
          <tpl hier="12" item="7"/>
          <tpl fld="4" item="0"/>
        </tpls>
      </n>
      <n v="38111229">
        <tpls c="8">
          <tpl hier="1" item="6"/>
          <tpl hier="4" item="3"/>
          <tpl fld="3" item="32"/>
          <tpl fld="2" item="83"/>
          <tpl hier="9" item="1"/>
          <tpl hier="11" item="9"/>
          <tpl hier="12" item="7"/>
          <tpl fld="4" item="0"/>
        </tpls>
      </n>
      <n v="39425212">
        <tpls c="8">
          <tpl hier="1" item="6"/>
          <tpl hier="4" item="3"/>
          <tpl fld="3" item="31"/>
          <tpl fld="2" item="83"/>
          <tpl hier="9" item="1"/>
          <tpl hier="11" item="9"/>
          <tpl hier="12" item="7"/>
          <tpl fld="4" item="0"/>
        </tpls>
      </n>
      <n v="40812032">
        <tpls c="8">
          <tpl hier="1" item="6"/>
          <tpl hier="4" item="3"/>
          <tpl fld="3" item="30"/>
          <tpl fld="2" item="83"/>
          <tpl hier="9" item="1"/>
          <tpl hier="11" item="9"/>
          <tpl hier="12" item="7"/>
          <tpl fld="4" item="0"/>
        </tpls>
      </n>
      <n v="44836227">
        <tpls c="8">
          <tpl hier="1" item="6"/>
          <tpl hier="4" item="3"/>
          <tpl fld="3" item="29"/>
          <tpl fld="2" item="83"/>
          <tpl hier="9" item="1"/>
          <tpl hier="11" item="9"/>
          <tpl hier="12" item="7"/>
          <tpl fld="4" item="0"/>
        </tpls>
      </n>
      <n v="18495138">
        <tpls c="8">
          <tpl hier="1" item="6"/>
          <tpl hier="4" item="3"/>
          <tpl fld="3" item="16"/>
          <tpl fld="2" item="75"/>
          <tpl hier="9" item="1"/>
          <tpl hier="11" item="9"/>
          <tpl hier="12" item="7"/>
          <tpl fld="4" item="0"/>
        </tpls>
      </n>
      <n v="19608825">
        <tpls c="8">
          <tpl hier="1" item="6"/>
          <tpl hier="4" item="3"/>
          <tpl fld="3" item="15"/>
          <tpl fld="2" item="75"/>
          <tpl hier="9" item="1"/>
          <tpl hier="11" item="9"/>
          <tpl hier="12" item="7"/>
          <tpl fld="4" item="0"/>
        </tpls>
      </n>
      <n v="20752033">
        <tpls c="8">
          <tpl hier="1" item="6"/>
          <tpl hier="4" item="3"/>
          <tpl fld="3" item="14"/>
          <tpl fld="2" item="75"/>
          <tpl hier="9" item="1"/>
          <tpl hier="11" item="9"/>
          <tpl hier="12" item="7"/>
          <tpl fld="4" item="0"/>
        </tpls>
      </n>
      <n v="22032855">
        <tpls c="8">
          <tpl hier="1" item="6"/>
          <tpl hier="4" item="3"/>
          <tpl fld="3" item="13"/>
          <tpl fld="2" item="75"/>
          <tpl hier="9" item="1"/>
          <tpl hier="11" item="9"/>
          <tpl hier="12" item="7"/>
          <tpl fld="4" item="0"/>
        </tpls>
      </n>
      <n v="211172550">
        <tpls c="8">
          <tpl hier="1" item="6"/>
          <tpl hier="4" item="3"/>
          <tpl fld="3" item="4"/>
          <tpl fld="2" item="80"/>
          <tpl hier="9" item="1"/>
          <tpl hier="11" item="9"/>
          <tpl hier="12" item="7"/>
          <tpl fld="4" item="0"/>
        </tpls>
      </n>
      <n v="230508417">
        <tpls c="8">
          <tpl hier="1" item="6"/>
          <tpl hier="4" item="3"/>
          <tpl fld="3" item="58"/>
          <tpl fld="2" item="80"/>
          <tpl hier="9" item="1"/>
          <tpl hier="11" item="9"/>
          <tpl hier="12" item="7"/>
          <tpl fld="4" item="0"/>
        </tpls>
      </n>
      <n v="250819579">
        <tpls c="8">
          <tpl hier="1" item="6"/>
          <tpl hier="4" item="3"/>
          <tpl fld="3" item="2"/>
          <tpl fld="2" item="80"/>
          <tpl hier="9" item="1"/>
          <tpl hier="11" item="9"/>
          <tpl hier="12" item="7"/>
          <tpl fld="4" item="0"/>
        </tpls>
      </n>
      <n v="36186164">
        <tpls c="8">
          <tpl hier="1" item="6"/>
          <tpl hier="4" item="3"/>
          <tpl fld="3" item="54"/>
          <tpl fld="2" item="84"/>
          <tpl hier="9" item="1"/>
          <tpl hier="11" item="9"/>
          <tpl hier="12" item="7"/>
          <tpl fld="4" item="0"/>
        </tpls>
      </n>
      <n v="41279706">
        <tpls c="8">
          <tpl hier="1" item="6"/>
          <tpl hier="4" item="3"/>
          <tpl fld="3" item="53"/>
          <tpl fld="2" item="84"/>
          <tpl hier="9" item="1"/>
          <tpl hier="11" item="9"/>
          <tpl hier="12" item="7"/>
          <tpl fld="4" item="0"/>
        </tpls>
      </n>
      <n v="44193892">
        <tpls c="8">
          <tpl hier="1" item="6"/>
          <tpl hier="4" item="3"/>
          <tpl fld="3" item="52"/>
          <tpl fld="2" item="84"/>
          <tpl hier="9" item="1"/>
          <tpl hier="11" item="9"/>
          <tpl hier="12" item="7"/>
          <tpl fld="4" item="0"/>
        </tpls>
      </n>
      <n v="9172000">
        <tpls c="8">
          <tpl hier="1" item="6"/>
          <tpl hier="4" item="3"/>
          <tpl fld="3" item="48"/>
          <tpl fld="2" item="70"/>
          <tpl hier="9" item="1"/>
          <tpl hier="11" item="9"/>
          <tpl hier="12" item="7"/>
          <tpl fld="4" item="0"/>
        </tpls>
      </n>
      <n v="14760000">
        <tpls c="8">
          <tpl hier="1" item="6"/>
          <tpl hier="4" item="3"/>
          <tpl fld="3" item="46"/>
          <tpl fld="2" item="70"/>
          <tpl hier="9" item="1"/>
          <tpl hier="11" item="9"/>
          <tpl hier="12" item="7"/>
          <tpl fld="4" item="0"/>
        </tpls>
      </n>
      <n v="21596000">
        <tpls c="8">
          <tpl hier="1" item="6"/>
          <tpl hier="4" item="3"/>
          <tpl fld="3" item="45"/>
          <tpl fld="2" item="70"/>
          <tpl hier="9" item="1"/>
          <tpl hier="11" item="9"/>
          <tpl hier="12" item="7"/>
          <tpl fld="4" item="0"/>
        </tpls>
      </n>
      <n v="30494400">
        <tpls c="8">
          <tpl hier="1" item="6"/>
          <tpl hier="4" item="3"/>
          <tpl fld="3" item="47"/>
          <tpl fld="2" item="70"/>
          <tpl hier="9" item="1"/>
          <tpl hier="11" item="9"/>
          <tpl hier="12" item="7"/>
          <tpl fld="4" item="0"/>
        </tpls>
      </n>
      <n v="208449404">
        <tpls c="8">
          <tpl hier="1" item="6"/>
          <tpl hier="4" item="3"/>
          <tpl fld="3" item="34"/>
          <tpl fld="2" item="72"/>
          <tpl hier="9" item="1"/>
          <tpl hier="11" item="9"/>
          <tpl hier="12" item="7"/>
          <tpl fld="4" item="0"/>
        </tpls>
      </n>
      <n v="226006705">
        <tpls c="8">
          <tpl hier="1" item="6"/>
          <tpl hier="4" item="3"/>
          <tpl fld="3" item="36"/>
          <tpl fld="2" item="72"/>
          <tpl hier="9" item="1"/>
          <tpl hier="11" item="9"/>
          <tpl hier="12" item="7"/>
          <tpl fld="4" item="0"/>
        </tpls>
      </n>
      <n v="227561491">
        <tpls c="8">
          <tpl hier="1" item="6"/>
          <tpl hier="4" item="3"/>
          <tpl fld="3" item="27"/>
          <tpl fld="2" item="72"/>
          <tpl hier="9" item="1"/>
          <tpl hier="11" item="9"/>
          <tpl hier="12" item="7"/>
          <tpl fld="4" item="0"/>
        </tpls>
      </n>
      <n v="240935791">
        <tpls c="8">
          <tpl hier="1" item="6"/>
          <tpl hier="4" item="3"/>
          <tpl fld="3" item="33"/>
          <tpl fld="2" item="72"/>
          <tpl hier="9" item="1"/>
          <tpl hier="11" item="9"/>
          <tpl hier="12" item="7"/>
          <tpl fld="4" item="0"/>
        </tpls>
      </n>
      <n v="404244000">
        <tpls c="8">
          <tpl hier="1" item="6"/>
          <tpl hier="4" item="3"/>
          <tpl fld="3" item="18"/>
          <tpl fld="2" item="78"/>
          <tpl hier="9" item="1"/>
          <tpl hier="11" item="9"/>
          <tpl hier="12" item="7"/>
          <tpl fld="4" item="0"/>
        </tpls>
      </n>
      <n v="480072003">
        <tpls c="8">
          <tpl hier="1" item="6"/>
          <tpl hier="4" item="3"/>
          <tpl fld="3" item="22"/>
          <tpl fld="2" item="78"/>
          <tpl hier="9" item="1"/>
          <tpl hier="11" item="9"/>
          <tpl hier="12" item="7"/>
          <tpl fld="4" item="0"/>
        </tpls>
      </n>
      <n v="507371997">
        <tpls c="8">
          <tpl hier="1" item="6"/>
          <tpl hier="4" item="3"/>
          <tpl fld="3" item="17"/>
          <tpl fld="2" item="78"/>
          <tpl hier="9" item="1"/>
          <tpl hier="11" item="9"/>
          <tpl hier="12" item="7"/>
          <tpl fld="4" item="0"/>
        </tpls>
      </n>
      <n v="507978040">
        <tpls c="8">
          <tpl hier="1" item="6"/>
          <tpl hier="4" item="3"/>
          <tpl fld="3" item="21"/>
          <tpl fld="2" item="78"/>
          <tpl hier="9" item="1"/>
          <tpl hier="11" item="9"/>
          <tpl hier="12" item="7"/>
          <tpl fld="4" item="0"/>
        </tpls>
      </n>
      <n v="1369684">
        <tpls c="8">
          <tpl hier="1" item="6"/>
          <tpl hier="4" item="3"/>
          <tpl fld="3" item="8"/>
          <tpl fld="2" item="73"/>
          <tpl hier="9" item="1"/>
          <tpl hier="11" item="9"/>
          <tpl hier="12" item="7"/>
          <tpl fld="4" item="0"/>
        </tpls>
      </n>
      <n v="1483000">
        <tpls c="8">
          <tpl hier="1" item="6"/>
          <tpl hier="4" item="3"/>
          <tpl fld="3" item="7"/>
          <tpl fld="2" item="73"/>
          <tpl hier="9" item="1"/>
          <tpl hier="11" item="9"/>
          <tpl hier="12" item="7"/>
          <tpl fld="4" item="0"/>
        </tpls>
      </n>
      <n v="1806519">
        <tpls c="8">
          <tpl hier="1" item="6"/>
          <tpl hier="4" item="3"/>
          <tpl fld="3" item="6"/>
          <tpl fld="2" item="73"/>
          <tpl hier="9" item="1"/>
          <tpl hier="11" item="9"/>
          <tpl hier="12" item="7"/>
          <tpl fld="4" item="0"/>
        </tpls>
      </n>
      <n v="2479585">
        <tpls c="8">
          <tpl hier="1" item="6"/>
          <tpl hier="4" item="3"/>
          <tpl fld="3" item="5"/>
          <tpl fld="2" item="73"/>
          <tpl hier="9" item="1"/>
          <tpl hier="11" item="9"/>
          <tpl hier="12" item="7"/>
          <tpl fld="4" item="0"/>
        </tpls>
      </n>
      <n v="54180225">
        <tpls c="8">
          <tpl hier="1" item="6"/>
          <tpl hier="4" item="3"/>
          <tpl fld="3" item="56"/>
          <tpl fld="2" item="69"/>
          <tpl hier="9" item="1"/>
          <tpl hier="11" item="9"/>
          <tpl hier="12" item="7"/>
          <tpl fld="4" item="0"/>
        </tpls>
      </n>
      <n v="59806040">
        <tpls c="8">
          <tpl hier="1" item="6"/>
          <tpl hier="4" item="3"/>
          <tpl fld="3" item="0"/>
          <tpl fld="2" item="69"/>
          <tpl hier="9" item="1"/>
          <tpl hier="11" item="9"/>
          <tpl hier="12" item="7"/>
          <tpl fld="4" item="0"/>
        </tpls>
      </n>
      <n v="65384404">
        <tpls c="8">
          <tpl hier="1" item="6"/>
          <tpl hier="4" item="3"/>
          <tpl fld="3" item="55"/>
          <tpl fld="2" item="69"/>
          <tpl hier="9" item="1"/>
          <tpl hier="11" item="9"/>
          <tpl hier="12" item="7"/>
          <tpl fld="4" item="0"/>
        </tpls>
      </n>
      <n v="14439199">
        <tpls c="8">
          <tpl hier="1" item="6"/>
          <tpl hier="4" item="3"/>
          <tpl fld="3" item="35"/>
          <tpl fld="2" item="66"/>
          <tpl hier="9" item="1"/>
          <tpl hier="11" item="9"/>
          <tpl hier="12" item="7"/>
          <tpl fld="4" item="0"/>
        </tpls>
      </n>
      <n v="16172820">
        <tpls c="8">
          <tpl hier="1" item="6"/>
          <tpl hier="4" item="3"/>
          <tpl fld="3" item="40"/>
          <tpl fld="2" item="66"/>
          <tpl hier="9" item="1"/>
          <tpl hier="11" item="9"/>
          <tpl hier="12" item="7"/>
          <tpl fld="4" item="0"/>
        </tpls>
      </n>
      <n v="17247963">
        <tpls c="8">
          <tpl hier="1" item="6"/>
          <tpl hier="4" item="3"/>
          <tpl fld="3" item="50"/>
          <tpl fld="2" item="66"/>
          <tpl hier="9" item="1"/>
          <tpl hier="11" item="9"/>
          <tpl hier="12" item="7"/>
          <tpl fld="4" item="0"/>
        </tpls>
      </n>
      <n v="19314904">
        <tpls c="8">
          <tpl hier="1" item="6"/>
          <tpl hier="4" item="3"/>
          <tpl fld="3" item="49"/>
          <tpl fld="2" item="66"/>
          <tpl hier="9" item="1"/>
          <tpl hier="11" item="9"/>
          <tpl hier="12" item="7"/>
          <tpl fld="4" item="0"/>
        </tpls>
      </n>
      <n v="36141460">
        <tpls c="8">
          <tpl hier="1" item="6"/>
          <tpl hier="4" item="3"/>
          <tpl fld="3" item="37"/>
          <tpl fld="2" item="48"/>
          <tpl hier="9" item="1"/>
          <tpl hier="11" item="9"/>
          <tpl hier="12" item="7"/>
          <tpl fld="4" item="0"/>
        </tpls>
      </n>
      <n v="39065248">
        <tpls c="8">
          <tpl hier="1" item="6"/>
          <tpl hier="4" item="3"/>
          <tpl fld="3" item="39"/>
          <tpl fld="2" item="48"/>
          <tpl hier="9" item="1"/>
          <tpl hier="11" item="9"/>
          <tpl hier="12" item="7"/>
          <tpl fld="4" item="0"/>
        </tpls>
      </n>
      <n v="40255780">
        <tpls c="8">
          <tpl hier="1" item="6"/>
          <tpl hier="4" item="3"/>
          <tpl fld="3" item="28"/>
          <tpl fld="2" item="48"/>
          <tpl hier="9" item="1"/>
          <tpl hier="11" item="9"/>
          <tpl hier="12" item="7"/>
          <tpl fld="4" item="0"/>
        </tpls>
      </n>
      <n v="41829180">
        <tpls c="8">
          <tpl hier="1" item="6"/>
          <tpl hier="4" item="3"/>
          <tpl fld="3" item="33"/>
          <tpl fld="2" item="48"/>
          <tpl hier="9" item="1"/>
          <tpl hier="11" item="9"/>
          <tpl hier="12" item="7"/>
          <tpl fld="4" item="0"/>
        </tpls>
      </n>
      <n v="8170001">
        <tpls c="8">
          <tpl hier="1" item="6"/>
          <tpl hier="4" item="3"/>
          <tpl fld="3" item="16"/>
          <tpl fld="2" item="53"/>
          <tpl hier="9" item="1"/>
          <tpl hier="11" item="9"/>
          <tpl hier="12" item="7"/>
          <tpl fld="4" item="0"/>
        </tpls>
      </n>
      <n v="11099158">
        <tpls c="8">
          <tpl hier="1" item="6"/>
          <tpl hier="4" item="3"/>
          <tpl fld="3" item="7"/>
          <tpl fld="2" item="53"/>
          <tpl hier="9" item="1"/>
          <tpl hier="11" item="9"/>
          <tpl hier="12" item="7"/>
          <tpl fld="4" item="0"/>
        </tpls>
      </n>
      <n v="17063048">
        <tpls c="8">
          <tpl hier="1" item="6"/>
          <tpl hier="4" item="3"/>
          <tpl fld="3" item="1"/>
          <tpl fld="2" item="53"/>
          <tpl hier="9" item="1"/>
          <tpl hier="11" item="9"/>
          <tpl hier="12" item="7"/>
          <tpl fld="4" item="0"/>
        </tpls>
      </n>
      <n v="109046989">
        <tpls c="8">
          <tpl hier="1" item="6"/>
          <tpl hier="4" item="3"/>
          <tpl fld="3" item="44"/>
          <tpl fld="2" item="57"/>
          <tpl hier="9" item="1"/>
          <tpl hier="11" item="9"/>
          <tpl hier="12" item="7"/>
          <tpl fld="4" item="0"/>
        </tpls>
      </n>
      <n v="126436781">
        <tpls c="8">
          <tpl hier="1" item="6"/>
          <tpl hier="4" item="3"/>
          <tpl fld="3" item="37"/>
          <tpl fld="2" item="61"/>
          <tpl hier="9" item="1"/>
          <tpl hier="11" item="9"/>
          <tpl hier="12" item="7"/>
          <tpl fld="4" item="0"/>
        </tpls>
      </n>
      <n v="222653000">
        <tpls c="8">
          <tpl hier="1" item="6"/>
          <tpl hier="4" item="3"/>
          <tpl fld="3" item="10"/>
          <tpl fld="2" item="46"/>
          <tpl hier="9" item="1"/>
          <tpl hier="11" item="9"/>
          <tpl hier="12" item="7"/>
          <tpl fld="4" item="0"/>
        </tpls>
      </n>
      <n v="919692">
        <tpls c="8">
          <tpl hier="1" item="6"/>
          <tpl hier="4" item="3"/>
          <tpl fld="3" item="22"/>
          <tpl fld="2" item="58"/>
          <tpl hier="9" item="1"/>
          <tpl hier="11" item="9"/>
          <tpl hier="12" item="7"/>
          <tpl fld="4" item="0"/>
        </tpls>
      </n>
      <n v="750208">
        <tpls c="8">
          <tpl hier="1" item="6"/>
          <tpl hier="4" item="3"/>
          <tpl fld="3" item="0"/>
          <tpl fld="2" item="82"/>
          <tpl hier="9" item="1"/>
          <tpl hier="11" item="9"/>
          <tpl hier="12" item="7"/>
          <tpl fld="4" item="0"/>
        </tpls>
      </n>
      <n v="31117068">
        <tpls c="8">
          <tpl hier="1" item="6"/>
          <tpl hier="4" item="3"/>
          <tpl fld="3" item="28"/>
          <tpl fld="2" item="52"/>
          <tpl hier="9" item="1"/>
          <tpl hier="11" item="9"/>
          <tpl hier="12" item="7"/>
          <tpl fld="4" item="0"/>
        </tpls>
      </n>
      <n v="718150079">
        <tpls c="8">
          <tpl hier="1" item="6"/>
          <tpl hier="4" item="3"/>
          <tpl fld="3" item="11"/>
          <tpl fld="2" item="60"/>
          <tpl hier="9" item="1"/>
          <tpl hier="11" item="9"/>
          <tpl hier="12" item="7"/>
          <tpl fld="4" item="0"/>
        </tpls>
      </n>
      <n v="32504408">
        <tpls c="8">
          <tpl hier="1" item="6"/>
          <tpl hier="4" item="3"/>
          <tpl fld="3" item="38"/>
          <tpl fld="2" item="42"/>
          <tpl hier="9" item="1"/>
          <tpl hier="11" item="9"/>
          <tpl hier="12" item="7"/>
          <tpl fld="4" item="0"/>
        </tpls>
      </n>
      <n v="17856700">
        <tpls c="8">
          <tpl hier="1" item="6"/>
          <tpl hier="4" item="3"/>
          <tpl fld="3" item="29"/>
          <tpl fld="2" item="77"/>
          <tpl hier="9" item="1"/>
          <tpl hier="11" item="9"/>
          <tpl hier="12" item="7"/>
          <tpl fld="4" item="0"/>
        </tpls>
      </n>
      <n v="4621568">
        <tpls c="8">
          <tpl hier="1" item="6"/>
          <tpl hier="4" item="3"/>
          <tpl fld="3" item="34"/>
          <tpl fld="2" item="59"/>
          <tpl hier="9" item="1"/>
          <tpl hier="11" item="9"/>
          <tpl hier="12" item="7"/>
          <tpl fld="4" item="0"/>
        </tpls>
      </n>
      <n v="14084072">
        <tpls c="8">
          <tpl hier="1" item="6"/>
          <tpl hier="4" item="3"/>
          <tpl fld="3" item="48"/>
          <tpl fld="2" item="49"/>
          <tpl hier="9" item="1"/>
          <tpl hier="11" item="9"/>
          <tpl hier="12" item="7"/>
          <tpl fld="4" item="0"/>
        </tpls>
      </n>
      <n v="34588043">
        <tpls c="8">
          <tpl hier="1" item="6"/>
          <tpl hier="4" item="3"/>
          <tpl fld="3" item="48"/>
          <tpl fld="2" item="14"/>
          <tpl hier="9" item="1"/>
          <tpl hier="11" item="9"/>
          <tpl hier="12" item="7"/>
          <tpl fld="4" item="0"/>
        </tpls>
      </n>
      <n v="5244080040">
        <tpls c="8">
          <tpl hier="1" item="6"/>
          <tpl hier="4" item="3"/>
          <tpl fld="3" item="55"/>
          <tpl fld="2" item="71"/>
          <tpl hier="9" item="1"/>
          <tpl hier="11" item="9"/>
          <tpl hier="12" item="7"/>
          <tpl fld="4" item="0"/>
        </tpls>
      </n>
      <n v="56768000">
        <tpls c="8">
          <tpl hier="1" item="6"/>
          <tpl hier="4" item="3"/>
          <tpl fld="3" item="40"/>
          <tpl fld="2" item="74"/>
          <tpl hier="9" item="1"/>
          <tpl hier="11" item="9"/>
          <tpl hier="12" item="7"/>
          <tpl fld="4" item="0"/>
        </tpls>
      </n>
      <n v="31836070">
        <tpls c="8">
          <tpl hier="1" item="6"/>
          <tpl hier="4" item="3"/>
          <tpl fld="3" item="28"/>
          <tpl fld="2" item="76"/>
          <tpl hier="9" item="1"/>
          <tpl hier="11" item="9"/>
          <tpl hier="12" item="7"/>
          <tpl fld="4" item="0"/>
        </tpls>
      </n>
      <n v="33719963">
        <tpls c="8">
          <tpl hier="1" item="6"/>
          <tpl hier="4" item="3"/>
          <tpl fld="3" item="19"/>
          <tpl fld="2" item="76"/>
          <tpl hier="9" item="1"/>
          <tpl hier="11" item="9"/>
          <tpl hier="12" item="7"/>
          <tpl fld="4" item="0"/>
        </tpls>
      </n>
      <n v="38323963">
        <tpls c="8">
          <tpl hier="1" item="6"/>
          <tpl hier="4" item="3"/>
          <tpl fld="3" item="26"/>
          <tpl fld="2" item="83"/>
          <tpl hier="9" item="1"/>
          <tpl hier="11" item="9"/>
          <tpl hier="12" item="7"/>
          <tpl fld="4" item="0"/>
        </tpls>
      </n>
      <n v="39422080">
        <tpls c="8">
          <tpl hier="1" item="6"/>
          <tpl hier="4" item="3"/>
          <tpl fld="3" item="25"/>
          <tpl fld="2" item="83"/>
          <tpl hier="9" item="1"/>
          <tpl hier="11" item="9"/>
          <tpl hier="12" item="7"/>
          <tpl fld="4" item="0"/>
        </tpls>
      </n>
      <n v="40905676">
        <tpls c="8">
          <tpl hier="1" item="6"/>
          <tpl hier="4" item="3"/>
          <tpl fld="3" item="24"/>
          <tpl fld="2" item="83"/>
          <tpl hier="9" item="1"/>
          <tpl hier="11" item="9"/>
          <tpl hier="12" item="7"/>
          <tpl fld="4" item="0"/>
        </tpls>
      </n>
      <n v="45096784">
        <tpls c="8">
          <tpl hier="1" item="6"/>
          <tpl hier="4" item="3"/>
          <tpl fld="3" item="23"/>
          <tpl fld="2" item="83"/>
          <tpl hier="9" item="1"/>
          <tpl hier="11" item="9"/>
          <tpl hier="12" item="7"/>
          <tpl fld="4" item="0"/>
        </tpls>
      </n>
      <n v="18425228">
        <tpls c="8">
          <tpl hier="1" item="6"/>
          <tpl hier="4" item="3"/>
          <tpl fld="3" item="10"/>
          <tpl fld="2" item="75"/>
          <tpl hier="9" item="1"/>
          <tpl hier="11" item="9"/>
          <tpl hier="12" item="7"/>
          <tpl fld="4" item="0"/>
        </tpls>
      </n>
      <n v="19672616">
        <tpls c="8">
          <tpl hier="1" item="6"/>
          <tpl hier="4" item="3"/>
          <tpl fld="3" item="12"/>
          <tpl fld="2" item="75"/>
          <tpl hier="9" item="1"/>
          <tpl hier="11" item="9"/>
          <tpl hier="12" item="7"/>
          <tpl fld="4" item="0"/>
        </tpls>
      </n>
      <n v="20802392">
        <tpls c="8">
          <tpl hier="1" item="6"/>
          <tpl hier="4" item="3"/>
          <tpl fld="3" item="11"/>
          <tpl fld="2" item="75"/>
          <tpl hier="9" item="1"/>
          <tpl hier="11" item="9"/>
          <tpl hier="12" item="7"/>
          <tpl fld="4" item="0"/>
        </tpls>
      </n>
      <n v="22062100">
        <tpls c="8">
          <tpl hier="1" item="6"/>
          <tpl hier="4" item="3"/>
          <tpl fld="3" item="9"/>
          <tpl fld="2" item="75"/>
          <tpl hier="9" item="1"/>
          <tpl hier="11" item="9"/>
          <tpl hier="12" item="7"/>
          <tpl fld="4" item="0"/>
        </tpls>
      </n>
      <n v="212830937">
        <tpls c="8">
          <tpl hier="1" item="6"/>
          <tpl hier="4" item="3"/>
          <tpl fld="3" item="57"/>
          <tpl fld="2" item="80"/>
          <tpl hier="9" item="1"/>
          <tpl hier="11" item="9"/>
          <tpl hier="12" item="7"/>
          <tpl fld="4" item="0"/>
        </tpls>
      </n>
      <n v="231760846">
        <tpls c="8">
          <tpl hier="1" item="6"/>
          <tpl hier="4" item="3"/>
          <tpl fld="3" item="3"/>
          <tpl fld="2" item="80"/>
          <tpl hier="9" item="1"/>
          <tpl hier="11" item="9"/>
          <tpl hier="12" item="7"/>
          <tpl fld="4" item="0"/>
        </tpls>
      </n>
      <n v="252717401">
        <tpls c="8">
          <tpl hier="1" item="6"/>
          <tpl hier="4" item="3"/>
          <tpl fld="3" item="1"/>
          <tpl fld="2" item="80"/>
          <tpl hier="9" item="1"/>
          <tpl hier="11" item="9"/>
          <tpl hier="12" item="7"/>
          <tpl fld="4" item="0"/>
        </tpls>
      </n>
      <n v="36752601">
        <tpls c="8">
          <tpl hier="1" item="6"/>
          <tpl hier="4" item="3"/>
          <tpl fld="3" item="20"/>
          <tpl fld="2" item="84"/>
          <tpl hier="9" item="1"/>
          <tpl hier="11" item="9"/>
          <tpl hier="12" item="7"/>
          <tpl fld="4" item="0"/>
        </tpls>
      </n>
      <n v="41596244">
        <tpls c="8">
          <tpl hier="1" item="6"/>
          <tpl hier="4" item="3"/>
          <tpl fld="3" item="51"/>
          <tpl fld="2" item="84"/>
          <tpl hier="9" item="1"/>
          <tpl hier="11" item="9"/>
          <tpl hier="12" item="7"/>
          <tpl fld="4" item="0"/>
        </tpls>
      </n>
      <n v="44311364">
        <tpls c="8">
          <tpl hier="1" item="6"/>
          <tpl hier="4" item="3"/>
          <tpl fld="3" item="38"/>
          <tpl fld="2" item="84"/>
          <tpl hier="9" item="1"/>
          <tpl hier="11" item="9"/>
          <tpl hier="12" item="7"/>
          <tpl fld="4" item="0"/>
        </tpls>
      </n>
      <n v="9516001">
        <tpls c="8">
          <tpl hier="1" item="6"/>
          <tpl hier="4" item="3"/>
          <tpl fld="3" item="44"/>
          <tpl fld="2" item="70"/>
          <tpl hier="9" item="1"/>
          <tpl hier="11" item="9"/>
          <tpl hier="12" item="7"/>
          <tpl fld="4" item="0"/>
        </tpls>
      </n>
      <n v="15144001">
        <tpls c="8">
          <tpl hier="1" item="6"/>
          <tpl hier="4" item="3"/>
          <tpl fld="3" item="43"/>
          <tpl fld="2" item="70"/>
          <tpl hier="9" item="1"/>
          <tpl hier="11" item="9"/>
          <tpl hier="12" item="7"/>
          <tpl fld="4" item="0"/>
        </tpls>
      </n>
      <n v="22180000">
        <tpls c="8">
          <tpl hier="1" item="6"/>
          <tpl hier="4" item="3"/>
          <tpl fld="3" item="42"/>
          <tpl fld="2" item="70"/>
          <tpl hier="9" item="1"/>
          <tpl hier="11" item="9"/>
          <tpl hier="12" item="7"/>
          <tpl fld="4" item="0"/>
        </tpls>
      </n>
      <n v="31063201">
        <tpls c="8">
          <tpl hier="1" item="6"/>
          <tpl hier="4" item="3"/>
          <tpl fld="3" item="41"/>
          <tpl fld="2" item="70"/>
          <tpl hier="9" item="1"/>
          <tpl hier="11" item="9"/>
          <tpl hier="12" item="7"/>
          <tpl fld="4" item="0"/>
        </tpls>
      </n>
      <n v="210076000">
        <tpls c="8">
          <tpl hier="1" item="6"/>
          <tpl hier="4" item="3"/>
          <tpl fld="3" item="32"/>
          <tpl fld="2" item="72"/>
          <tpl hier="9" item="1"/>
          <tpl hier="11" item="9"/>
          <tpl hier="12" item="7"/>
          <tpl fld="4" item="0"/>
        </tpls>
      </n>
      <n v="226174191">
        <tpls c="8">
          <tpl hier="1" item="6"/>
          <tpl hier="4" item="3"/>
          <tpl fld="3" item="31"/>
          <tpl fld="2" item="72"/>
          <tpl hier="9" item="1"/>
          <tpl hier="11" item="9"/>
          <tpl hier="12" item="7"/>
          <tpl fld="4" item="0"/>
        </tpls>
      </n>
      <n v="227626978">
        <tpls c="8">
          <tpl hier="1" item="6"/>
          <tpl hier="4" item="3"/>
          <tpl fld="3" item="30"/>
          <tpl fld="2" item="72"/>
          <tpl hier="9" item="1"/>
          <tpl hier="11" item="9"/>
          <tpl hier="12" item="7"/>
          <tpl fld="4" item="0"/>
        </tpls>
      </n>
      <n v="243156559">
        <tpls c="8">
          <tpl hier="1" item="6"/>
          <tpl hier="4" item="3"/>
          <tpl fld="3" item="29"/>
          <tpl fld="2" item="72"/>
          <tpl hier="9" item="1"/>
          <tpl hier="11" item="9"/>
          <tpl hier="12" item="7"/>
          <tpl fld="4" item="0"/>
        </tpls>
      </n>
      <n v="412688000">
        <tpls c="8">
          <tpl hier="1" item="6"/>
          <tpl hier="4" item="3"/>
          <tpl fld="3" item="16"/>
          <tpl fld="2" item="78"/>
          <tpl hier="9" item="1"/>
          <tpl hier="11" item="9"/>
          <tpl hier="12" item="7"/>
          <tpl fld="4" item="0"/>
        </tpls>
      </n>
      <n v="483016000">
        <tpls c="8">
          <tpl hier="1" item="6"/>
          <tpl hier="4" item="3"/>
          <tpl fld="3" item="15"/>
          <tpl fld="2" item="78"/>
          <tpl hier="9" item="1"/>
          <tpl hier="11" item="9"/>
          <tpl hier="12" item="7"/>
          <tpl fld="4" item="0"/>
        </tpls>
      </n>
      <n v="508596006">
        <tpls c="8">
          <tpl hier="1" item="6"/>
          <tpl hier="4" item="3"/>
          <tpl fld="3" item="14"/>
          <tpl fld="2" item="78"/>
          <tpl hier="9" item="1"/>
          <tpl hier="11" item="9"/>
          <tpl hier="12" item="7"/>
          <tpl fld="4" item="0"/>
        </tpls>
      </n>
      <n v="507143190">
        <tpls c="8">
          <tpl hier="1" item="6"/>
          <tpl hier="4" item="3"/>
          <tpl fld="3" item="13"/>
          <tpl fld="2" item="78"/>
          <tpl hier="9" item="1"/>
          <tpl hier="11" item="9"/>
          <tpl hier="12" item="7"/>
          <tpl fld="4" item="0"/>
        </tpls>
      </n>
      <n v="1386398">
        <tpls c="8">
          <tpl hier="1" item="6"/>
          <tpl hier="4" item="3"/>
          <tpl fld="3" item="4"/>
          <tpl fld="2" item="73"/>
          <tpl hier="9" item="1"/>
          <tpl hier="11" item="9"/>
          <tpl hier="12" item="7"/>
          <tpl fld="4" item="0"/>
        </tpls>
      </n>
      <n v="1493799">
        <tpls c="8">
          <tpl hier="1" item="6"/>
          <tpl hier="4" item="3"/>
          <tpl fld="3" item="58"/>
          <tpl fld="2" item="73"/>
          <tpl hier="9" item="1"/>
          <tpl hier="11" item="9"/>
          <tpl hier="12" item="7"/>
          <tpl fld="4" item="0"/>
        </tpls>
      </n>
      <n v="1832380">
        <tpls c="8">
          <tpl hier="1" item="6"/>
          <tpl hier="4" item="3"/>
          <tpl fld="3" item="2"/>
          <tpl fld="2" item="73"/>
          <tpl hier="9" item="1"/>
          <tpl hier="11" item="9"/>
          <tpl hier="12" item="7"/>
          <tpl fld="4" item="0"/>
        </tpls>
      </n>
      <n v="54665341">
        <tpls c="8">
          <tpl hier="1" item="6"/>
          <tpl hier="4" item="3"/>
          <tpl fld="3" item="54"/>
          <tpl fld="2" item="69"/>
          <tpl hier="9" item="1"/>
          <tpl hier="11" item="9"/>
          <tpl hier="12" item="7"/>
          <tpl fld="4" item="0"/>
        </tpls>
      </n>
      <n v="60279193">
        <tpls c="8">
          <tpl hier="1" item="6"/>
          <tpl hier="4" item="3"/>
          <tpl fld="3" item="53"/>
          <tpl fld="2" item="69"/>
          <tpl hier="9" item="1"/>
          <tpl hier="11" item="9"/>
          <tpl hier="12" item="7"/>
          <tpl fld="4" item="0"/>
        </tpls>
      </n>
      <n v="65526783">
        <tpls c="8">
          <tpl hier="1" item="6"/>
          <tpl hier="4" item="3"/>
          <tpl fld="3" item="52"/>
          <tpl fld="2" item="69"/>
          <tpl hier="9" item="1"/>
          <tpl hier="11" item="9"/>
          <tpl hier="12" item="7"/>
          <tpl fld="4" item="0"/>
        </tpls>
      </n>
      <n v="14555671">
        <tpls c="8">
          <tpl hier="1" item="6"/>
          <tpl hier="4" item="3"/>
          <tpl fld="3" item="48"/>
          <tpl fld="2" item="66"/>
          <tpl hier="9" item="1"/>
          <tpl hier="11" item="9"/>
          <tpl hier="12" item="7"/>
          <tpl fld="4" item="0"/>
        </tpls>
      </n>
      <n v="16234686">
        <tpls c="8">
          <tpl hier="1" item="6"/>
          <tpl hier="4" item="3"/>
          <tpl fld="3" item="46"/>
          <tpl fld="2" item="66"/>
          <tpl hier="9" item="1"/>
          <tpl hier="11" item="9"/>
          <tpl hier="12" item="7"/>
          <tpl fld="4" item="0"/>
        </tpls>
      </n>
      <n v="17346451">
        <tpls c="8">
          <tpl hier="1" item="6"/>
          <tpl hier="4" item="3"/>
          <tpl fld="3" item="45"/>
          <tpl fld="2" item="66"/>
          <tpl hier="9" item="1"/>
          <tpl hier="11" item="9"/>
          <tpl hier="12" item="7"/>
          <tpl fld="4" item="0"/>
        </tpls>
      </n>
      <n v="19557007">
        <tpls c="8">
          <tpl hier="1" item="6"/>
          <tpl hier="4" item="3"/>
          <tpl fld="3" item="47"/>
          <tpl fld="2" item="66"/>
          <tpl hier="9" item="1"/>
          <tpl hier="11" item="9"/>
          <tpl hier="12" item="7"/>
          <tpl fld="4" item="0"/>
        </tpls>
      </n>
      <n v="35994381">
        <tpls c="8">
          <tpl hier="1" item="6"/>
          <tpl hier="4" item="3"/>
          <tpl fld="3" item="34"/>
          <tpl fld="2" item="48"/>
          <tpl hier="9" item="1"/>
          <tpl hier="11" item="9"/>
          <tpl hier="12" item="7"/>
          <tpl fld="4" item="0"/>
        </tpls>
      </n>
      <n v="39405450">
        <tpls c="8">
          <tpl hier="1" item="6"/>
          <tpl hier="4" item="3"/>
          <tpl fld="3" item="36"/>
          <tpl fld="2" item="48"/>
          <tpl hier="9" item="1"/>
          <tpl hier="11" item="9"/>
          <tpl hier="12" item="7"/>
          <tpl fld="4" item="0"/>
        </tpls>
      </n>
      <n v="40435909">
        <tpls c="8">
          <tpl hier="1" item="6"/>
          <tpl hier="4" item="3"/>
          <tpl fld="3" item="27"/>
          <tpl fld="2" item="48"/>
          <tpl hier="9" item="1"/>
          <tpl hier="11" item="9"/>
          <tpl hier="12" item="7"/>
          <tpl fld="4" item="0"/>
        </tpls>
      </n>
      <n v="41604248">
        <tpls c="8">
          <tpl hier="1" item="6"/>
          <tpl hier="4" item="3"/>
          <tpl fld="3" item="29"/>
          <tpl fld="2" item="48"/>
          <tpl hier="9" item="1"/>
          <tpl hier="11" item="9"/>
          <tpl hier="12" item="7"/>
          <tpl fld="4" item="0"/>
        </tpls>
      </n>
      <n v="8298028">
        <tpls c="8">
          <tpl hier="1" item="6"/>
          <tpl hier="4" item="3"/>
          <tpl fld="3" item="10"/>
          <tpl fld="2" item="53"/>
          <tpl hier="9" item="1"/>
          <tpl hier="11" item="9"/>
          <tpl hier="12" item="7"/>
          <tpl fld="4" item="0"/>
        </tpls>
      </n>
      <n v="11384433">
        <tpls c="8">
          <tpl hier="1" item="6"/>
          <tpl hier="4" item="3"/>
          <tpl fld="3" item="58"/>
          <tpl fld="2" item="53"/>
          <tpl hier="9" item="1"/>
          <tpl hier="11" item="9"/>
          <tpl hier="12" item="7"/>
          <tpl fld="4" item="0"/>
        </tpls>
      </n>
      <n v="17605459">
        <tpls c="8">
          <tpl hier="1" item="6"/>
          <tpl hier="4" item="3"/>
          <tpl fld="3" item="55"/>
          <tpl fld="2" item="53"/>
          <tpl hier="9" item="1"/>
          <tpl hier="11" item="9"/>
          <tpl hier="12" item="7"/>
          <tpl fld="4" item="0"/>
        </tpls>
      </n>
      <n v="111936622">
        <tpls c="8">
          <tpl hier="1" item="6"/>
          <tpl hier="4" item="3"/>
          <tpl fld="3" item="37"/>
          <tpl fld="2" item="57"/>
          <tpl hier="9" item="1"/>
          <tpl hier="11" item="9"/>
          <tpl hier="12" item="7"/>
          <tpl fld="4" item="0"/>
        </tpls>
      </n>
      <n v="129132776">
        <tpls c="8">
          <tpl hier="1" item="6"/>
          <tpl hier="4" item="3"/>
          <tpl fld="3" item="32"/>
          <tpl fld="2" item="61"/>
          <tpl hier="9" item="1"/>
          <tpl hier="11" item="9"/>
          <tpl hier="12" item="7"/>
          <tpl fld="4" item="0"/>
        </tpls>
      </n>
      <n v="224344260">
        <tpls c="8">
          <tpl hier="1" item="6"/>
          <tpl hier="4" item="3"/>
          <tpl fld="3" item="4"/>
          <tpl fld="2" item="46"/>
          <tpl hier="9" item="1"/>
          <tpl hier="11" item="9"/>
          <tpl hier="12" item="7"/>
          <tpl fld="4" item="0"/>
        </tpls>
      </n>
      <n v="956068">
        <tpls c="8">
          <tpl hier="1" item="6"/>
          <tpl hier="4" item="3"/>
          <tpl fld="3" item="12"/>
          <tpl fld="2" item="58"/>
          <tpl hier="9" item="1"/>
          <tpl hier="11" item="9"/>
          <tpl hier="12" item="7"/>
          <tpl fld="4" item="0"/>
        </tpls>
      </n>
      <n v="777296">
        <tpls c="8">
          <tpl hier="1" item="6"/>
          <tpl hier="4" item="3"/>
          <tpl fld="3" item="51"/>
          <tpl fld="2" item="82"/>
          <tpl hier="9" item="1"/>
          <tpl hier="11" item="9"/>
          <tpl hier="12" item="7"/>
          <tpl fld="4" item="0"/>
        </tpls>
      </n>
      <n v="32387044">
        <tpls c="8">
          <tpl hier="1" item="6"/>
          <tpl hier="4" item="3"/>
          <tpl fld="3" item="30"/>
          <tpl fld="2" item="52"/>
          <tpl hier="9" item="1"/>
          <tpl hier="11" item="9"/>
          <tpl hier="12" item="7"/>
          <tpl fld="4" item="0"/>
        </tpls>
      </n>
      <n v="736025920">
        <tpls c="8">
          <tpl hier="1" item="6"/>
          <tpl hier="4" item="3"/>
          <tpl fld="3" item="2"/>
          <tpl fld="2" item="60"/>
          <tpl hier="9" item="1"/>
          <tpl hier="11" item="9"/>
          <tpl hier="12" item="7"/>
          <tpl fld="4" item="0"/>
        </tpls>
      </n>
      <n v="34702408">
        <tpls c="8">
          <tpl hier="1" item="6"/>
          <tpl hier="4" item="3"/>
          <tpl fld="3" item="47"/>
          <tpl fld="2" item="42"/>
          <tpl hier="9" item="1"/>
          <tpl hier="11" item="9"/>
          <tpl hier="12" item="7"/>
          <tpl fld="4" item="0"/>
        </tpls>
      </n>
      <n v="18150748">
        <tpls c="8">
          <tpl hier="1" item="6"/>
          <tpl hier="4" item="3"/>
          <tpl fld="3" item="21"/>
          <tpl fld="2" item="77"/>
          <tpl hier="9" item="1"/>
          <tpl hier="11" item="9"/>
          <tpl hier="12" item="7"/>
          <tpl fld="4" item="0"/>
        </tpls>
      </n>
      <n v="66271245">
        <tpls c="8">
          <tpl hier="1" item="6"/>
          <tpl hier="4" item="3"/>
          <tpl fld="3" item="35"/>
          <tpl fld="2" item="40"/>
          <tpl hier="9" item="1"/>
          <tpl hier="11" item="9"/>
          <tpl hier="12" item="7"/>
          <tpl fld="4" item="0"/>
        </tpls>
      </n>
      <n v="4878164">
        <tpls c="8">
          <tpl hier="1" item="6"/>
          <tpl hier="4" item="3"/>
          <tpl fld="3" item="26"/>
          <tpl fld="2" item="59"/>
          <tpl hier="9" item="1"/>
          <tpl hier="11" item="9"/>
          <tpl hier="12" item="7"/>
          <tpl fld="4" item="0"/>
        </tpls>
      </n>
      <n v="24271080">
        <tpls c="8">
          <tpl hier="1" item="6"/>
          <tpl hier="4" item="3"/>
          <tpl fld="3" item="31"/>
          <tpl fld="2" item="49"/>
          <tpl hier="9" item="1"/>
          <tpl hier="11" item="9"/>
          <tpl hier="12" item="7"/>
          <tpl fld="4" item="0"/>
        </tpls>
      </n>
      <n v="24937860">
        <tpls c="8">
          <tpl hier="1" item="6"/>
          <tpl hier="4" item="3"/>
          <tpl fld="3" item="18"/>
          <tpl fld="2" item="29"/>
          <tpl hier="9" item="1"/>
          <tpl hier="11" item="9"/>
          <tpl hier="12" item="7"/>
          <tpl fld="4" item="0"/>
        </tpls>
      </n>
      <n v="28895204">
        <tpls c="8">
          <tpl hier="1" item="6"/>
          <tpl hier="4" item="3"/>
          <tpl fld="3" item="37"/>
          <tpl fld="2" item="76"/>
          <tpl hier="9" item="1"/>
          <tpl hier="11" item="9"/>
          <tpl hier="12" item="7"/>
          <tpl fld="4" item="0"/>
        </tpls>
      </n>
      <n v="5271540072">
        <tpls c="8">
          <tpl hier="1" item="6"/>
          <tpl hier="4" item="3"/>
          <tpl fld="3" item="52"/>
          <tpl fld="2" item="71"/>
          <tpl hier="9" item="1"/>
          <tpl hier="11" item="9"/>
          <tpl hier="12" item="7"/>
          <tpl fld="4" item="0"/>
        </tpls>
      </n>
      <n v="71420000">
        <tpls c="8">
          <tpl hier="1" item="6"/>
          <tpl hier="4" item="3"/>
          <tpl fld="3" item="45"/>
          <tpl fld="2" item="74"/>
          <tpl hier="9" item="1"/>
          <tpl hier="11" item="9"/>
          <tpl hier="12" item="7"/>
          <tpl fld="4" item="0"/>
        </tpls>
      </n>
      <n v="30274840">
        <tpls c="8">
          <tpl hier="1" item="6"/>
          <tpl hier="4" item="3"/>
          <tpl fld="3" item="36"/>
          <tpl fld="2" item="76"/>
          <tpl hier="9" item="1"/>
          <tpl hier="11" item="9"/>
          <tpl hier="12" item="7"/>
          <tpl fld="4" item="0"/>
        </tpls>
      </n>
      <n v="38475024">
        <tpls c="8">
          <tpl hier="1" item="6"/>
          <tpl hier="4" item="3"/>
          <tpl fld="3" item="18"/>
          <tpl fld="2" item="83"/>
          <tpl hier="9" item="1"/>
          <tpl hier="11" item="9"/>
          <tpl hier="12" item="7"/>
          <tpl fld="4" item="0"/>
        </tpls>
      </n>
      <n v="39421489">
        <tpls c="8">
          <tpl hier="1" item="6"/>
          <tpl hier="4" item="3"/>
          <tpl fld="3" item="22"/>
          <tpl fld="2" item="83"/>
          <tpl hier="9" item="1"/>
          <tpl hier="11" item="9"/>
          <tpl hier="12" item="7"/>
          <tpl fld="4" item="0"/>
        </tpls>
      </n>
      <n v="45325688">
        <tpls c="8">
          <tpl hier="1" item="6"/>
          <tpl hier="4" item="3"/>
          <tpl fld="3" item="21"/>
          <tpl fld="2" item="83"/>
          <tpl hier="9" item="1"/>
          <tpl hier="11" item="9"/>
          <tpl hier="12" item="7"/>
          <tpl fld="4" item="0"/>
        </tpls>
      </n>
      <n v="22081257">
        <tpls c="8">
          <tpl hier="1" item="6"/>
          <tpl hier="4" item="3"/>
          <tpl fld="3" item="5"/>
          <tpl fld="2" item="75"/>
          <tpl hier="9" item="1"/>
          <tpl hier="11" item="9"/>
          <tpl hier="12" item="7"/>
          <tpl fld="4" item="0"/>
        </tpls>
      </n>
      <n v="214368928">
        <tpls c="8">
          <tpl hier="1" item="6"/>
          <tpl hier="4" item="3"/>
          <tpl fld="3" item="56"/>
          <tpl fld="2" item="80"/>
          <tpl hier="9" item="1"/>
          <tpl hier="11" item="9"/>
          <tpl hier="12" item="7"/>
          <tpl fld="4" item="0"/>
        </tpls>
      </n>
      <n v="232942787">
        <tpls c="8">
          <tpl hier="1" item="6"/>
          <tpl hier="4" item="3"/>
          <tpl fld="3" item="0"/>
          <tpl fld="2" item="80"/>
          <tpl hier="9" item="1"/>
          <tpl hier="11" item="9"/>
          <tpl hier="12" item="7"/>
          <tpl fld="4" item="0"/>
        </tpls>
      </n>
      <n v="254485521">
        <tpls c="8">
          <tpl hier="1" item="6"/>
          <tpl hier="4" item="3"/>
          <tpl fld="3" item="55"/>
          <tpl fld="2" item="80"/>
          <tpl hier="9" item="1"/>
          <tpl hier="11" item="9"/>
          <tpl hier="12" item="7"/>
          <tpl fld="4" item="0"/>
        </tpls>
      </n>
      <n v="33592199">
        <tpls c="8">
          <tpl hier="1" item="6"/>
          <tpl hier="4" item="3"/>
          <tpl fld="3" item="35"/>
          <tpl fld="2" item="84"/>
          <tpl hier="9" item="1"/>
          <tpl hier="11" item="9"/>
          <tpl hier="12" item="7"/>
          <tpl fld="4" item="0"/>
        </tpls>
      </n>
      <n v="37233916">
        <tpls c="8">
          <tpl hier="1" item="6"/>
          <tpl hier="4" item="3"/>
          <tpl fld="3" item="40"/>
          <tpl fld="2" item="84"/>
          <tpl hier="9" item="1"/>
          <tpl hier="11" item="9"/>
          <tpl hier="12" item="7"/>
          <tpl fld="4" item="0"/>
        </tpls>
      </n>
      <n v="41841660">
        <tpls c="8">
          <tpl hier="1" item="6"/>
          <tpl hier="4" item="3"/>
          <tpl fld="3" item="50"/>
          <tpl fld="2" item="84"/>
          <tpl hier="9" item="1"/>
          <tpl hier="11" item="9"/>
          <tpl hier="12" item="7"/>
          <tpl fld="4" item="0"/>
        </tpls>
      </n>
      <n v="44428068">
        <tpls c="8">
          <tpl hier="1" item="6"/>
          <tpl hier="4" item="3"/>
          <tpl fld="3" item="49"/>
          <tpl fld="2" item="84"/>
          <tpl hier="9" item="1"/>
          <tpl hier="11" item="9"/>
          <tpl hier="12" item="7"/>
          <tpl fld="4" item="0"/>
        </tpls>
      </n>
      <n v="15511999">
        <tpls c="8">
          <tpl hier="1" item="6"/>
          <tpl hier="4" item="3"/>
          <tpl fld="3" item="39"/>
          <tpl fld="2" item="70"/>
          <tpl hier="9" item="1"/>
          <tpl hier="11" item="9"/>
          <tpl hier="12" item="7"/>
          <tpl fld="4" item="0"/>
        </tpls>
      </n>
      <n v="226256295">
        <tpls c="8">
          <tpl hier="1" item="6"/>
          <tpl hier="4" item="3"/>
          <tpl fld="3" item="25"/>
          <tpl fld="2" item="72"/>
          <tpl hier="9" item="1"/>
          <tpl hier="11" item="9"/>
          <tpl hier="12" item="7"/>
          <tpl fld="4" item="0"/>
        </tpls>
      </n>
      <n v="227665269">
        <tpls c="8">
          <tpl hier="1" item="6"/>
          <tpl hier="4" item="3"/>
          <tpl fld="3" item="24"/>
          <tpl fld="2" item="72"/>
          <tpl hier="9" item="1"/>
          <tpl hier="11" item="9"/>
          <tpl hier="12" item="7"/>
          <tpl fld="4" item="0"/>
        </tpls>
      </n>
      <n v="242922328">
        <tpls c="8">
          <tpl hier="1" item="6"/>
          <tpl hier="4" item="3"/>
          <tpl fld="3" item="23"/>
          <tpl fld="2" item="72"/>
          <tpl hier="9" item="1"/>
          <tpl hier="11" item="9"/>
          <tpl hier="12" item="7"/>
          <tpl fld="4" item="0"/>
        </tpls>
      </n>
      <n v="417380002">
        <tpls c="8">
          <tpl hier="1" item="6"/>
          <tpl hier="4" item="3"/>
          <tpl fld="3" item="10"/>
          <tpl fld="2" item="78"/>
          <tpl hier="9" item="1"/>
          <tpl hier="11" item="9"/>
          <tpl hier="12" item="7"/>
          <tpl fld="4" item="0"/>
        </tpls>
      </n>
      <n v="485967997">
        <tpls c="8">
          <tpl hier="1" item="6"/>
          <tpl hier="4" item="3"/>
          <tpl fld="3" item="12"/>
          <tpl fld="2" item="78"/>
          <tpl hier="9" item="1"/>
          <tpl hier="11" item="9"/>
          <tpl hier="12" item="7"/>
          <tpl fld="4" item="0"/>
        </tpls>
      </n>
      <n v="509780000">
        <tpls c="8">
          <tpl hier="1" item="6"/>
          <tpl hier="4" item="3"/>
          <tpl fld="3" item="11"/>
          <tpl fld="2" item="78"/>
          <tpl hier="9" item="1"/>
          <tpl hier="11" item="9"/>
          <tpl hier="12" item="7"/>
          <tpl fld="4" item="0"/>
        </tpls>
      </n>
      <n v="506116412">
        <tpls c="8">
          <tpl hier="1" item="6"/>
          <tpl hier="4" item="3"/>
          <tpl fld="3" item="9"/>
          <tpl fld="2" item="78"/>
          <tpl hier="9" item="1"/>
          <tpl hier="11" item="9"/>
          <tpl hier="12" item="7"/>
          <tpl fld="4" item="0"/>
        </tpls>
      </n>
      <n v="1401800">
        <tpls c="8">
          <tpl hier="1" item="6"/>
          <tpl hier="4" item="3"/>
          <tpl fld="3" item="57"/>
          <tpl fld="2" item="73"/>
          <tpl hier="9" item="1"/>
          <tpl hier="11" item="9"/>
          <tpl hier="12" item="7"/>
          <tpl fld="4" item="0"/>
        </tpls>
      </n>
      <n v="1508401">
        <tpls c="8">
          <tpl hier="1" item="6"/>
          <tpl hier="4" item="3"/>
          <tpl fld="3" item="3"/>
          <tpl fld="2" item="73"/>
          <tpl hier="9" item="1"/>
          <tpl hier="11" item="9"/>
          <tpl hier="12" item="7"/>
          <tpl fld="4" item="0"/>
        </tpls>
      </n>
      <n v="1860631">
        <tpls c="8">
          <tpl hier="1" item="6"/>
          <tpl hier="4" item="3"/>
          <tpl fld="3" item="1"/>
          <tpl fld="2" item="73"/>
          <tpl hier="9" item="1"/>
          <tpl hier="11" item="9"/>
          <tpl hier="12" item="7"/>
          <tpl fld="4" item="0"/>
        </tpls>
      </n>
      <n v="55096149">
        <tpls c="8">
          <tpl hier="1" item="6"/>
          <tpl hier="4" item="3"/>
          <tpl fld="3" item="20"/>
          <tpl fld="2" item="69"/>
          <tpl hier="9" item="1"/>
          <tpl hier="11" item="9"/>
          <tpl hier="12" item="7"/>
          <tpl fld="4" item="0"/>
        </tpls>
      </n>
      <n v="60736663">
        <tpls c="8">
          <tpl hier="1" item="6"/>
          <tpl hier="4" item="3"/>
          <tpl fld="3" item="51"/>
          <tpl fld="2" item="69"/>
          <tpl hier="9" item="1"/>
          <tpl hier="11" item="9"/>
          <tpl hier="12" item="7"/>
          <tpl fld="4" item="0"/>
        </tpls>
      </n>
      <n v="65782372">
        <tpls c="8">
          <tpl hier="1" item="6"/>
          <tpl hier="4" item="3"/>
          <tpl fld="3" item="38"/>
          <tpl fld="2" item="69"/>
          <tpl hier="9" item="1"/>
          <tpl hier="11" item="9"/>
          <tpl hier="12" item="7"/>
          <tpl fld="4" item="0"/>
        </tpls>
      </n>
      <n v="14666147">
        <tpls c="8">
          <tpl hier="1" item="6"/>
          <tpl hier="4" item="3"/>
          <tpl fld="3" item="44"/>
          <tpl fld="2" item="66"/>
          <tpl hier="9" item="1"/>
          <tpl hier="11" item="9"/>
          <tpl hier="12" item="7"/>
          <tpl fld="4" item="0"/>
        </tpls>
      </n>
      <n v="16290068">
        <tpls c="8">
          <tpl hier="1" item="6"/>
          <tpl hier="4" item="3"/>
          <tpl fld="3" item="43"/>
          <tpl fld="2" item="66"/>
          <tpl hier="9" item="1"/>
          <tpl hier="11" item="9"/>
          <tpl hier="12" item="7"/>
          <tpl fld="4" item="0"/>
        </tpls>
      </n>
      <n v="17436735">
        <tpls c="8">
          <tpl hier="1" item="6"/>
          <tpl hier="4" item="3"/>
          <tpl fld="3" item="42"/>
          <tpl fld="2" item="66"/>
          <tpl hier="9" item="1"/>
          <tpl hier="11" item="9"/>
          <tpl hier="12" item="7"/>
          <tpl fld="4" item="0"/>
        </tpls>
      </n>
      <n v="19812352">
        <tpls c="8">
          <tpl hier="1" item="6"/>
          <tpl hier="4" item="3"/>
          <tpl fld="3" item="41"/>
          <tpl fld="2" item="66"/>
          <tpl hier="9" item="1"/>
          <tpl hier="11" item="9"/>
          <tpl hier="12" item="7"/>
          <tpl fld="4" item="0"/>
        </tpls>
      </n>
      <n v="35723959">
        <tpls c="8">
          <tpl hier="1" item="6"/>
          <tpl hier="4" item="3"/>
          <tpl fld="3" item="32"/>
          <tpl fld="2" item="48"/>
          <tpl hier="9" item="1"/>
          <tpl hier="11" item="9"/>
          <tpl hier="12" item="7"/>
          <tpl fld="4" item="0"/>
        </tpls>
      </n>
      <n v="39647085">
        <tpls c="8">
          <tpl hier="1" item="6"/>
          <tpl hier="4" item="3"/>
          <tpl fld="3" item="31"/>
          <tpl fld="2" item="48"/>
          <tpl hier="9" item="1"/>
          <tpl hier="11" item="9"/>
          <tpl hier="12" item="7"/>
          <tpl fld="4" item="0"/>
        </tpls>
      </n>
      <n v="40640785">
        <tpls c="8">
          <tpl hier="1" item="6"/>
          <tpl hier="4" item="3"/>
          <tpl fld="3" item="30"/>
          <tpl fld="2" item="48"/>
          <tpl hier="9" item="1"/>
          <tpl hier="11" item="9"/>
          <tpl hier="12" item="7"/>
          <tpl fld="4" item="0"/>
        </tpls>
      </n>
      <n v="41432305">
        <tpls c="8">
          <tpl hier="1" item="6"/>
          <tpl hier="4" item="3"/>
          <tpl fld="3" item="23"/>
          <tpl fld="2" item="48"/>
          <tpl hier="9" item="1"/>
          <tpl hier="11" item="9"/>
          <tpl hier="12" item="7"/>
          <tpl fld="4" item="0"/>
        </tpls>
      </n>
      <n v="8451599">
        <tpls c="8">
          <tpl hier="1" item="6"/>
          <tpl hier="4" item="3"/>
          <tpl fld="3" item="8"/>
          <tpl fld="2" item="53"/>
          <tpl hier="9" item="1"/>
          <tpl hier="11" item="9"/>
          <tpl hier="12" item="7"/>
          <tpl fld="4" item="0"/>
        </tpls>
      </n>
      <n v="11723603">
        <tpls c="8">
          <tpl hier="1" item="6"/>
          <tpl hier="4" item="3"/>
          <tpl fld="3" item="3"/>
          <tpl fld="2" item="53"/>
          <tpl hier="9" item="1"/>
          <tpl hier="11" item="9"/>
          <tpl hier="12" item="7"/>
          <tpl fld="4" item="0"/>
        </tpls>
      </n>
      <n v="19357584">
        <tpls c="8">
          <tpl hier="1" item="6"/>
          <tpl hier="4" item="3"/>
          <tpl fld="3" item="38"/>
          <tpl fld="2" item="53"/>
          <tpl hier="9" item="1"/>
          <tpl hier="11" item="9"/>
          <tpl hier="12" item="7"/>
          <tpl fld="4" item="0"/>
        </tpls>
      </n>
      <n v="114818697">
        <tpls c="8">
          <tpl hier="1" item="6"/>
          <tpl hier="4" item="3"/>
          <tpl fld="3" item="34"/>
          <tpl fld="2" item="57"/>
          <tpl hier="9" item="1"/>
          <tpl hier="11" item="9"/>
          <tpl hier="12" item="7"/>
          <tpl fld="4" item="0"/>
        </tpls>
      </n>
      <n v="149964659">
        <tpls c="8">
          <tpl hier="1" item="6"/>
          <tpl hier="4" item="3"/>
          <tpl fld="3" item="39"/>
          <tpl fld="2" item="61"/>
          <tpl hier="9" item="1"/>
          <tpl hier="11" item="9"/>
          <tpl hier="12" item="7"/>
          <tpl fld="4" item="0"/>
        </tpls>
      </n>
      <n v="226725585">
        <tpls c="8">
          <tpl hier="1" item="6"/>
          <tpl hier="4" item="3"/>
          <tpl fld="3" item="12"/>
          <tpl fld="2" item="46"/>
          <tpl hier="9" item="1"/>
          <tpl hier="11" item="9"/>
          <tpl hier="12" item="7"/>
          <tpl fld="4" item="0"/>
        </tpls>
      </n>
      <n v="1192204">
        <tpls c="8">
          <tpl hier="1" item="6"/>
          <tpl hier="4" item="3"/>
          <tpl fld="3" item="17"/>
          <tpl fld="2" item="58"/>
          <tpl hier="9" item="1"/>
          <tpl hier="11" item="9"/>
          <tpl hier="12" item="7"/>
          <tpl fld="4" item="0"/>
        </tpls>
      </n>
      <n v="1165316">
        <tpls c="8">
          <tpl hier="1" item="6"/>
          <tpl hier="4" item="3"/>
          <tpl fld="3" item="55"/>
          <tpl fld="2" item="82"/>
          <tpl hier="9" item="1"/>
          <tpl hier="11" item="9"/>
          <tpl hier="12" item="7"/>
          <tpl fld="4" item="0"/>
        </tpls>
      </n>
      <n v="41510704">
        <tpls c="8">
          <tpl hier="1" item="6"/>
          <tpl hier="4" item="3"/>
          <tpl fld="3" item="19"/>
          <tpl fld="2" item="52"/>
          <tpl hier="9" item="1"/>
          <tpl hier="11" item="9"/>
          <tpl hier="12" item="7"/>
          <tpl fld="4" item="0"/>
        </tpls>
      </n>
      <n v="837877320">
        <tpls c="8">
          <tpl hier="1" item="6"/>
          <tpl hier="4" item="3"/>
          <tpl fld="3" item="9"/>
          <tpl fld="2" item="60"/>
          <tpl hier="9" item="1"/>
          <tpl hier="11" item="9"/>
          <tpl hier="12" item="7"/>
          <tpl fld="4" item="0"/>
        </tpls>
      </n>
      <n v="22072416">
        <tpls c="8">
          <tpl hier="1" item="6"/>
          <tpl hier="4" item="3"/>
          <tpl fld="3" item="44"/>
          <tpl fld="2" item="62"/>
          <tpl hier="9" item="1"/>
          <tpl hier="11" item="9"/>
          <tpl hier="12" item="7"/>
          <tpl fld="4" item="0"/>
        </tpls>
      </n>
      <n v="14273592">
        <tpls c="8">
          <tpl hier="1" item="6"/>
          <tpl hier="4" item="3"/>
          <tpl fld="3" item="16"/>
          <tpl fld="2" item="28"/>
          <tpl hier="9" item="1"/>
          <tpl hier="11" item="9"/>
          <tpl hier="12" item="7"/>
          <tpl fld="4" item="0"/>
        </tpls>
      </n>
      <n v="96262029">
        <tpls c="8">
          <tpl hier="1" item="6"/>
          <tpl hier="4" item="3"/>
          <tpl fld="3" item="54"/>
          <tpl fld="2" item="40"/>
          <tpl hier="9" item="1"/>
          <tpl hier="11" item="9"/>
          <tpl hier="12" item="7"/>
          <tpl fld="4" item="0"/>
        </tpls>
      </n>
      <n v="7322528">
        <tpls c="8">
          <tpl hier="1" item="6"/>
          <tpl hier="4" item="3"/>
          <tpl fld="3" item="36"/>
          <tpl fld="2" item="59"/>
          <tpl hier="9" item="1"/>
          <tpl hier="11" item="9"/>
          <tpl hier="12" item="7"/>
          <tpl fld="4" item="0"/>
        </tpls>
      </n>
      <n v="34899900">
        <tpls c="8">
          <tpl hier="1" item="6"/>
          <tpl hier="4" item="3"/>
          <tpl fld="3" item="11"/>
          <tpl fld="2" item="49"/>
          <tpl hier="9" item="1"/>
          <tpl hier="11" item="9"/>
          <tpl hier="12" item="7"/>
          <tpl fld="4" item="0"/>
        </tpls>
      </n>
      <n v="47484416">
        <tpls c="8">
          <tpl hier="1" item="6"/>
          <tpl hier="4" item="3"/>
          <tpl fld="3" item="56"/>
          <tpl fld="2" item="26"/>
          <tpl hier="9" item="1"/>
          <tpl hier="11" item="9"/>
          <tpl hier="12" item="7"/>
          <tpl fld="4" item="0"/>
        </tpls>
      </n>
      <n v="5570919952">
        <tpls c="8">
          <tpl hier="1" item="6"/>
          <tpl hier="4" item="3"/>
          <tpl fld="3" item="9"/>
          <tpl fld="2" item="71"/>
          <tpl hier="9" item="1"/>
          <tpl hier="11" item="9"/>
          <tpl hier="12" item="7"/>
          <tpl fld="4" item="0"/>
        </tpls>
      </n>
      <n v="4540740044">
        <tpls c="8">
          <tpl hier="1" item="6"/>
          <tpl hier="4" item="3"/>
          <tpl fld="3" item="0"/>
          <tpl fld="2" item="71"/>
          <tpl hier="9" item="1"/>
          <tpl hier="11" item="9"/>
          <tpl hier="12" item="7"/>
          <tpl fld="4" item="0"/>
        </tpls>
      </n>
      <n v="70667999">
        <tpls c="8">
          <tpl hier="1" item="6"/>
          <tpl hier="4" item="3"/>
          <tpl fld="3" item="50"/>
          <tpl fld="2" item="74"/>
          <tpl hier="9" item="1"/>
          <tpl hier="11" item="9"/>
          <tpl hier="12" item="7"/>
          <tpl fld="4" item="0"/>
        </tpls>
      </n>
      <n v="42968000">
        <tpls c="8">
          <tpl hier="1" item="6"/>
          <tpl hier="4" item="3"/>
          <tpl fld="3" item="48"/>
          <tpl fld="2" item="74"/>
          <tpl hier="9" item="1"/>
          <tpl hier="11" item="9"/>
          <tpl hier="12" item="7"/>
          <tpl fld="4" item="0"/>
        </tpls>
      </n>
      <n v="33919293">
        <tpls c="8">
          <tpl hier="1" item="6"/>
          <tpl hier="4" item="3"/>
          <tpl fld="3" item="33"/>
          <tpl fld="2" item="76"/>
          <tpl hier="9" item="1"/>
          <tpl hier="11" item="9"/>
          <tpl hier="12" item="7"/>
          <tpl fld="4" item="0"/>
        </tpls>
      </n>
      <n v="20852057">
        <tpls c="8">
          <tpl hier="1" item="6"/>
          <tpl hier="4" item="3"/>
          <tpl fld="3" item="6"/>
          <tpl fld="2" item="75"/>
          <tpl hier="9" item="1"/>
          <tpl hier="11" item="9"/>
          <tpl hier="12" item="7"/>
          <tpl fld="4" item="0"/>
        </tpls>
      </n>
      <n v="31642001">
        <tpls c="8">
          <tpl hier="1" item="6"/>
          <tpl hier="4" item="3"/>
          <tpl fld="3" item="19"/>
          <tpl fld="2" item="70"/>
          <tpl hier="9" item="1"/>
          <tpl hier="11" item="9"/>
          <tpl hier="12" item="7"/>
          <tpl fld="4" item="0"/>
        </tpls>
      </n>
      <n v="4659880056">
        <tpls c="8">
          <tpl hier="1" item="6"/>
          <tpl hier="4" item="3"/>
          <tpl fld="3" item="51"/>
          <tpl fld="2" item="71"/>
          <tpl hier="9" item="1"/>
          <tpl hier="11" item="9"/>
          <tpl hier="12" item="7"/>
          <tpl fld="4" item="0"/>
        </tpls>
      </n>
      <n v="58055997">
        <tpls c="8">
          <tpl hier="1" item="6"/>
          <tpl hier="4" item="3"/>
          <tpl fld="3" item="43"/>
          <tpl fld="2" item="74"/>
          <tpl hier="9" item="1"/>
          <tpl hier="11" item="9"/>
          <tpl hier="12" item="7"/>
          <tpl fld="4" item="0"/>
        </tpls>
      </n>
      <n v="72287999">
        <tpls c="8">
          <tpl hier="1" item="6"/>
          <tpl hier="4" item="3"/>
          <tpl fld="3" item="42"/>
          <tpl fld="2" item="74"/>
          <tpl hier="9" item="1"/>
          <tpl hier="11" item="9"/>
          <tpl hier="12" item="7"/>
          <tpl fld="4" item="0"/>
        </tpls>
      </n>
      <n v="29288263">
        <tpls c="8">
          <tpl hier="1" item="6"/>
          <tpl hier="4" item="3"/>
          <tpl fld="3" item="32"/>
          <tpl fld="2" item="76"/>
          <tpl hier="9" item="1"/>
          <tpl hier="11" item="9"/>
          <tpl hier="12" item="7"/>
          <tpl fld="4" item="0"/>
        </tpls>
      </n>
      <n v="34185423">
        <tpls c="8">
          <tpl hier="1" item="6"/>
          <tpl hier="4" item="3"/>
          <tpl fld="3" item="29"/>
          <tpl fld="2" item="76"/>
          <tpl hier="9" item="1"/>
          <tpl hier="11" item="9"/>
          <tpl hier="12" item="7"/>
          <tpl fld="4" item="0"/>
        </tpls>
      </n>
      <n v="38584129">
        <tpls c="8">
          <tpl hier="1" item="6"/>
          <tpl hier="4" item="3"/>
          <tpl fld="3" item="16"/>
          <tpl fld="2" item="83"/>
          <tpl hier="9" item="1"/>
          <tpl hier="11" item="9"/>
          <tpl hier="12" item="7"/>
          <tpl fld="4" item="0"/>
        </tpls>
      </n>
      <n v="39433232">
        <tpls c="8">
          <tpl hier="1" item="6"/>
          <tpl hier="4" item="3"/>
          <tpl fld="3" item="15"/>
          <tpl fld="2" item="83"/>
          <tpl hier="9" item="1"/>
          <tpl hier="11" item="9"/>
          <tpl hier="12" item="7"/>
          <tpl fld="4" item="0"/>
        </tpls>
      </n>
      <n v="41146280">
        <tpls c="8">
          <tpl hier="1" item="6"/>
          <tpl hier="4" item="3"/>
          <tpl fld="3" item="14"/>
          <tpl fld="2" item="83"/>
          <tpl hier="9" item="1"/>
          <tpl hier="11" item="9"/>
          <tpl hier="12" item="7"/>
          <tpl fld="4" item="0"/>
        </tpls>
      </n>
      <n v="45500631">
        <tpls c="8">
          <tpl hier="1" item="6"/>
          <tpl hier="4" item="3"/>
          <tpl fld="3" item="13"/>
          <tpl fld="2" item="83"/>
          <tpl hier="9" item="1"/>
          <tpl hier="11" item="9"/>
          <tpl hier="12" item="7"/>
          <tpl fld="4" item="0"/>
        </tpls>
      </n>
      <n v="18558628">
        <tpls c="8">
          <tpl hier="1" item="6"/>
          <tpl hier="4" item="3"/>
          <tpl fld="3" item="4"/>
          <tpl fld="2" item="75"/>
          <tpl hier="9" item="1"/>
          <tpl hier="11" item="9"/>
          <tpl hier="12" item="7"/>
          <tpl fld="4" item="0"/>
        </tpls>
      </n>
      <n v="19785925">
        <tpls c="8">
          <tpl hier="1" item="6"/>
          <tpl hier="4" item="3"/>
          <tpl fld="3" item="58"/>
          <tpl fld="2" item="75"/>
          <tpl hier="9" item="1"/>
          <tpl hier="11" item="9"/>
          <tpl hier="12" item="7"/>
          <tpl fld="4" item="0"/>
        </tpls>
      </n>
      <n v="20912689">
        <tpls c="8">
          <tpl hier="1" item="6"/>
          <tpl hier="4" item="3"/>
          <tpl fld="3" item="2"/>
          <tpl fld="2" item="75"/>
          <tpl hier="9" item="1"/>
          <tpl hier="11" item="9"/>
          <tpl hier="12" item="7"/>
          <tpl fld="4" item="0"/>
        </tpls>
      </n>
      <n v="215725566">
        <tpls c="8">
          <tpl hier="1" item="6"/>
          <tpl hier="4" item="3"/>
          <tpl fld="3" item="54"/>
          <tpl fld="2" item="80"/>
          <tpl hier="9" item="1"/>
          <tpl hier="11" item="9"/>
          <tpl hier="12" item="7"/>
          <tpl fld="4" item="0"/>
        </tpls>
      </n>
      <n v="234237243">
        <tpls c="8">
          <tpl hier="1" item="6"/>
          <tpl hier="4" item="3"/>
          <tpl fld="3" item="53"/>
          <tpl fld="2" item="80"/>
          <tpl hier="9" item="1"/>
          <tpl hier="11" item="9"/>
          <tpl hier="12" item="7"/>
          <tpl fld="4" item="0"/>
        </tpls>
      </n>
      <n v="256064900">
        <tpls c="8">
          <tpl hier="1" item="6"/>
          <tpl hier="4" item="3"/>
          <tpl fld="3" item="52"/>
          <tpl fld="2" item="80"/>
          <tpl hier="9" item="1"/>
          <tpl hier="11" item="9"/>
          <tpl hier="12" item="7"/>
          <tpl fld="4" item="0"/>
        </tpls>
      </n>
      <n v="33792932">
        <tpls c="8">
          <tpl hier="1" item="6"/>
          <tpl hier="4" item="3"/>
          <tpl fld="3" item="48"/>
          <tpl fld="2" item="84"/>
          <tpl hier="9" item="1"/>
          <tpl hier="11" item="9"/>
          <tpl hier="12" item="7"/>
          <tpl fld="4" item="0"/>
        </tpls>
      </n>
      <n v="37719835">
        <tpls c="8">
          <tpl hier="1" item="6"/>
          <tpl hier="4" item="3"/>
          <tpl fld="3" item="46"/>
          <tpl fld="2" item="84"/>
          <tpl hier="9" item="1"/>
          <tpl hier="11" item="9"/>
          <tpl hier="12" item="7"/>
          <tpl fld="4" item="0"/>
        </tpls>
      </n>
      <n v="42051688">
        <tpls c="8">
          <tpl hier="1" item="6"/>
          <tpl hier="4" item="3"/>
          <tpl fld="3" item="45"/>
          <tpl fld="2" item="84"/>
          <tpl hier="9" item="1"/>
          <tpl hier="11" item="9"/>
          <tpl hier="12" item="7"/>
          <tpl fld="4" item="0"/>
        </tpls>
      </n>
      <n v="44485364">
        <tpls c="8">
          <tpl hier="1" item="6"/>
          <tpl hier="4" item="3"/>
          <tpl fld="3" item="47"/>
          <tpl fld="2" item="84"/>
          <tpl hier="9" item="1"/>
          <tpl hier="11" item="9"/>
          <tpl hier="12" item="7"/>
          <tpl fld="4" item="0"/>
        </tpls>
      </n>
      <n v="10252000">
        <tpls c="8">
          <tpl hier="1" item="6"/>
          <tpl hier="4" item="3"/>
          <tpl fld="3" item="34"/>
          <tpl fld="2" item="70"/>
          <tpl hier="9" item="1"/>
          <tpl hier="11" item="9"/>
          <tpl hier="12" item="7"/>
          <tpl fld="4" item="0"/>
        </tpls>
      </n>
      <n v="15823999">
        <tpls c="8">
          <tpl hier="1" item="6"/>
          <tpl hier="4" item="3"/>
          <tpl fld="3" item="36"/>
          <tpl fld="2" item="70"/>
          <tpl hier="9" item="1"/>
          <tpl hier="11" item="9"/>
          <tpl hier="12" item="7"/>
          <tpl fld="4" item="0"/>
        </tpls>
      </n>
      <n v="23344000">
        <tpls c="8">
          <tpl hier="1" item="6"/>
          <tpl hier="4" item="3"/>
          <tpl fld="3" item="27"/>
          <tpl fld="2" item="70"/>
          <tpl hier="9" item="1"/>
          <tpl hier="11" item="9"/>
          <tpl hier="12" item="7"/>
          <tpl fld="4" item="0"/>
        </tpls>
      </n>
      <n v="32238000">
        <tpls c="8">
          <tpl hier="1" item="6"/>
          <tpl hier="4" item="3"/>
          <tpl fld="3" item="33"/>
          <tpl fld="2" item="70"/>
          <tpl hier="9" item="1"/>
          <tpl hier="11" item="9"/>
          <tpl hier="12" item="7"/>
          <tpl fld="4" item="0"/>
        </tpls>
      </n>
      <n v="212943003">
        <tpls c="8">
          <tpl hier="1" item="6"/>
          <tpl hier="4" item="3"/>
          <tpl fld="3" item="18"/>
          <tpl fld="2" item="72"/>
          <tpl hier="9" item="1"/>
          <tpl hier="11" item="9"/>
          <tpl hier="12" item="7"/>
          <tpl fld="4" item="0"/>
        </tpls>
      </n>
      <n v="226306873">
        <tpls c="8">
          <tpl hier="1" item="6"/>
          <tpl hier="4" item="3"/>
          <tpl fld="3" item="22"/>
          <tpl fld="2" item="72"/>
          <tpl hier="9" item="1"/>
          <tpl hier="11" item="9"/>
          <tpl hier="12" item="7"/>
          <tpl fld="4" item="0"/>
        </tpls>
      </n>
      <n v="227768430">
        <tpls c="8">
          <tpl hier="1" item="6"/>
          <tpl hier="4" item="3"/>
          <tpl fld="3" item="17"/>
          <tpl fld="2" item="72"/>
          <tpl hier="9" item="1"/>
          <tpl hier="11" item="9"/>
          <tpl hier="12" item="7"/>
          <tpl fld="4" item="0"/>
        </tpls>
      </n>
      <n v="242509990">
        <tpls c="8">
          <tpl hier="1" item="6"/>
          <tpl hier="4" item="3"/>
          <tpl fld="3" item="21"/>
          <tpl fld="2" item="72"/>
          <tpl hier="9" item="1"/>
          <tpl hier="11" item="9"/>
          <tpl hier="12" item="7"/>
          <tpl fld="4" item="0"/>
        </tpls>
      </n>
      <n v="422787999">
        <tpls c="8">
          <tpl hier="1" item="6"/>
          <tpl hier="4" item="3"/>
          <tpl fld="3" item="8"/>
          <tpl fld="2" item="78"/>
          <tpl hier="9" item="1"/>
          <tpl hier="11" item="9"/>
          <tpl hier="12" item="7"/>
          <tpl fld="4" item="0"/>
        </tpls>
      </n>
      <n v="488363994">
        <tpls c="8">
          <tpl hier="1" item="6"/>
          <tpl hier="4" item="3"/>
          <tpl fld="3" item="7"/>
          <tpl fld="2" item="78"/>
          <tpl hier="9" item="1"/>
          <tpl hier="11" item="9"/>
          <tpl hier="12" item="7"/>
          <tpl fld="4" item="0"/>
        </tpls>
      </n>
      <n v="510872002">
        <tpls c="8">
          <tpl hier="1" item="6"/>
          <tpl hier="4" item="3"/>
          <tpl fld="3" item="6"/>
          <tpl fld="2" item="78"/>
          <tpl hier="9" item="1"/>
          <tpl hier="11" item="9"/>
          <tpl hier="12" item="7"/>
          <tpl fld="4" item="0"/>
        </tpls>
      </n>
      <n v="505059720">
        <tpls c="8">
          <tpl hier="1" item="6"/>
          <tpl hier="4" item="3"/>
          <tpl fld="3" item="5"/>
          <tpl fld="2" item="78"/>
          <tpl hier="9" item="1"/>
          <tpl hier="11" item="9"/>
          <tpl hier="12" item="7"/>
          <tpl fld="4" item="0"/>
        </tpls>
      </n>
      <n v="1420200">
        <tpls c="8">
          <tpl hier="1" item="6"/>
          <tpl hier="4" item="3"/>
          <tpl fld="3" item="56"/>
          <tpl fld="2" item="73"/>
          <tpl hier="9" item="1"/>
          <tpl hier="11" item="9"/>
          <tpl hier="12" item="7"/>
          <tpl fld="4" item="0"/>
        </tpls>
      </n>
      <n v="1527399">
        <tpls c="8">
          <tpl hier="1" item="6"/>
          <tpl hier="4" item="3"/>
          <tpl fld="3" item="0"/>
          <tpl fld="2" item="73"/>
          <tpl hier="9" item="1"/>
          <tpl hier="11" item="9"/>
          <tpl hier="12" item="7"/>
          <tpl fld="4" item="0"/>
        </tpls>
      </n>
      <n v="1890549">
        <tpls c="8">
          <tpl hier="1" item="6"/>
          <tpl hier="4" item="3"/>
          <tpl fld="3" item="55"/>
          <tpl fld="2" item="73"/>
          <tpl hier="9" item="1"/>
          <tpl hier="11" item="9"/>
          <tpl hier="12" item="7"/>
          <tpl fld="4" item="0"/>
        </tpls>
      </n>
      <n v="46554848">
        <tpls c="8">
          <tpl hier="1" item="6"/>
          <tpl hier="4" item="3"/>
          <tpl fld="3" item="35"/>
          <tpl fld="2" item="69"/>
          <tpl hier="9" item="1"/>
          <tpl hier="11" item="9"/>
          <tpl hier="12" item="7"/>
          <tpl fld="4" item="0"/>
        </tpls>
      </n>
      <n v="55424740">
        <tpls c="8">
          <tpl hier="1" item="6"/>
          <tpl hier="4" item="3"/>
          <tpl fld="3" item="40"/>
          <tpl fld="2" item="69"/>
          <tpl hier="9" item="1"/>
          <tpl hier="11" item="9"/>
          <tpl hier="12" item="7"/>
          <tpl fld="4" item="0"/>
        </tpls>
      </n>
      <n v="61161472">
        <tpls c="8">
          <tpl hier="1" item="6"/>
          <tpl hier="4" item="3"/>
          <tpl fld="3" item="50"/>
          <tpl fld="2" item="69"/>
          <tpl hier="9" item="1"/>
          <tpl hier="11" item="9"/>
          <tpl hier="12" item="7"/>
          <tpl fld="4" item="0"/>
        </tpls>
      </n>
      <n v="66121550">
        <tpls c="8">
          <tpl hier="1" item="6"/>
          <tpl hier="4" item="3"/>
          <tpl fld="3" item="49"/>
          <tpl fld="2" item="69"/>
          <tpl hier="9" item="1"/>
          <tpl hier="11" item="9"/>
          <tpl hier="12" item="7"/>
          <tpl fld="4" item="0"/>
        </tpls>
      </n>
      <n v="14777356">
        <tpls c="8">
          <tpl hier="1" item="6"/>
          <tpl hier="4" item="3"/>
          <tpl fld="3" item="37"/>
          <tpl fld="2" item="66"/>
          <tpl hier="9" item="1"/>
          <tpl hier="11" item="9"/>
          <tpl hier="12" item="7"/>
          <tpl fld="4" item="0"/>
        </tpls>
      </n>
      <n v="16342480">
        <tpls c="8">
          <tpl hier="1" item="6"/>
          <tpl hier="4" item="3"/>
          <tpl fld="3" item="39"/>
          <tpl fld="2" item="66"/>
          <tpl hier="9" item="1"/>
          <tpl hier="11" item="9"/>
          <tpl hier="12" item="7"/>
          <tpl fld="4" item="0"/>
        </tpls>
      </n>
      <n v="17525344">
        <tpls c="8">
          <tpl hier="1" item="6"/>
          <tpl hier="4" item="3"/>
          <tpl fld="3" item="28"/>
          <tpl fld="2" item="66"/>
          <tpl hier="9" item="1"/>
          <tpl hier="11" item="9"/>
          <tpl hier="12" item="7"/>
          <tpl fld="4" item="0"/>
        </tpls>
      </n>
      <n v="20074291">
        <tpls c="8">
          <tpl hier="1" item="6"/>
          <tpl hier="4" item="3"/>
          <tpl fld="3" item="19"/>
          <tpl fld="2" item="66"/>
          <tpl hier="9" item="1"/>
          <tpl hier="11" item="9"/>
          <tpl hier="12" item="7"/>
          <tpl fld="4" item="0"/>
        </tpls>
      </n>
      <n v="35498080">
        <tpls c="8">
          <tpl hier="1" item="6"/>
          <tpl hier="4" item="3"/>
          <tpl fld="3" item="26"/>
          <tpl fld="2" item="48"/>
          <tpl hier="9" item="1"/>
          <tpl hier="11" item="9"/>
          <tpl hier="12" item="7"/>
          <tpl fld="4" item="0"/>
        </tpls>
      </n>
      <n v="39831459">
        <tpls c="8">
          <tpl hier="1" item="6"/>
          <tpl hier="4" item="3"/>
          <tpl fld="3" item="25"/>
          <tpl fld="2" item="48"/>
          <tpl hier="9" item="1"/>
          <tpl hier="11" item="9"/>
          <tpl hier="12" item="7"/>
          <tpl fld="4" item="0"/>
        </tpls>
      </n>
      <n v="40871312">
        <tpls c="8">
          <tpl hier="1" item="6"/>
          <tpl hier="4" item="3"/>
          <tpl fld="3" item="24"/>
          <tpl fld="2" item="48"/>
          <tpl hier="9" item="1"/>
          <tpl hier="11" item="9"/>
          <tpl hier="12" item="7"/>
          <tpl fld="4" item="0"/>
        </tpls>
      </n>
      <n v="41301808">
        <tpls c="8">
          <tpl hier="1" item="6"/>
          <tpl hier="4" item="3"/>
          <tpl fld="3" item="21"/>
          <tpl fld="2" item="48"/>
          <tpl hier="9" item="1"/>
          <tpl hier="11" item="9"/>
          <tpl hier="12" item="7"/>
          <tpl fld="4" item="0"/>
        </tpls>
      </n>
      <n v="8609600">
        <tpls c="8">
          <tpl hier="1" item="6"/>
          <tpl hier="4" item="3"/>
          <tpl fld="3" item="4"/>
          <tpl fld="2" item="53"/>
          <tpl hier="9" item="1"/>
          <tpl hier="11" item="9"/>
          <tpl hier="12" item="7"/>
          <tpl fld="4" item="0"/>
        </tpls>
      </n>
      <n v="12188529">
        <tpls c="8">
          <tpl hier="1" item="6"/>
          <tpl hier="4" item="3"/>
          <tpl fld="3" item="0"/>
          <tpl fld="2" item="53"/>
          <tpl hier="9" item="1"/>
          <tpl hier="11" item="9"/>
          <tpl hier="12" item="7"/>
          <tpl fld="4" item="0"/>
        </tpls>
      </n>
      <n v="19950294">
        <tpls c="8">
          <tpl hier="1" item="6"/>
          <tpl hier="4" item="3"/>
          <tpl fld="3" item="49"/>
          <tpl fld="2" item="53"/>
          <tpl hier="9" item="1"/>
          <tpl hier="11" item="9"/>
          <tpl hier="12" item="7"/>
          <tpl fld="4" item="0"/>
        </tpls>
      </n>
      <n v="117742285">
        <tpls c="8">
          <tpl hier="1" item="6"/>
          <tpl hier="4" item="3"/>
          <tpl fld="3" item="32"/>
          <tpl fld="2" item="57"/>
          <tpl hier="9" item="1"/>
          <tpl hier="11" item="9"/>
          <tpl hier="12" item="7"/>
          <tpl fld="4" item="0"/>
        </tpls>
      </n>
      <n v="151944047">
        <tpls c="8">
          <tpl hier="1" item="6"/>
          <tpl hier="4" item="3"/>
          <tpl fld="3" item="31"/>
          <tpl fld="2" item="61"/>
          <tpl hier="9" item="1"/>
          <tpl hier="11" item="9"/>
          <tpl hier="12" item="7"/>
          <tpl fld="4" item="0"/>
        </tpls>
      </n>
      <n v="227713309">
        <tpls c="8">
          <tpl hier="1" item="6"/>
          <tpl hier="4" item="3"/>
          <tpl fld="3" item="58"/>
          <tpl fld="2" item="46"/>
          <tpl hier="9" item="1"/>
          <tpl hier="11" item="9"/>
          <tpl hier="12" item="7"/>
          <tpl fld="4" item="0"/>
        </tpls>
      </n>
      <n v="1230640">
        <tpls c="8">
          <tpl hier="1" item="6"/>
          <tpl hier="4" item="3"/>
          <tpl fld="3" item="11"/>
          <tpl fld="2" item="58"/>
          <tpl hier="9" item="1"/>
          <tpl hier="11" item="9"/>
          <tpl hier="12" item="7"/>
          <tpl fld="4" item="0"/>
        </tpls>
      </n>
      <n v="1227292">
        <tpls c="8">
          <tpl hier="1" item="6"/>
          <tpl hier="4" item="3"/>
          <tpl fld="3" item="38"/>
          <tpl fld="2" item="82"/>
          <tpl hier="9" item="1"/>
          <tpl hier="11" item="9"/>
          <tpl hier="12" item="7"/>
          <tpl fld="4" item="0"/>
        </tpls>
      </n>
      <n v="42826068">
        <tpls c="8">
          <tpl hier="1" item="6"/>
          <tpl hier="4" item="3"/>
          <tpl fld="3" item="29"/>
          <tpl fld="2" item="52"/>
          <tpl hier="9" item="1"/>
          <tpl hier="11" item="9"/>
          <tpl hier="12" item="7"/>
          <tpl fld="4" item="0"/>
        </tpls>
      </n>
      <n v="23094172">
        <tpls c="8">
          <tpl hier="1" item="6"/>
          <tpl hier="4" item="3"/>
          <tpl fld="3" item="34"/>
          <tpl fld="2" item="62"/>
          <tpl hier="9" item="1"/>
          <tpl hier="11" item="9"/>
          <tpl hier="12" item="7"/>
          <tpl fld="4" item="0"/>
        </tpls>
      </n>
      <n v="14904756">
        <tpls c="8">
          <tpl hier="1" item="6"/>
          <tpl hier="4" item="3"/>
          <tpl fld="3" item="8"/>
          <tpl fld="2" item="28"/>
          <tpl hier="9" item="1"/>
          <tpl hier="11" item="9"/>
          <tpl hier="12" item="7"/>
          <tpl fld="4" item="0"/>
        </tpls>
      </n>
      <n v="100658179">
        <tpls c="8">
          <tpl hier="1" item="6"/>
          <tpl hier="4" item="3"/>
          <tpl fld="3" item="40"/>
          <tpl fld="2" item="40"/>
          <tpl hier="9" item="1"/>
          <tpl hier="11" item="9"/>
          <tpl hier="12" item="7"/>
          <tpl fld="4" item="0"/>
        </tpls>
      </n>
      <n v="7761772">
        <tpls c="8">
          <tpl hier="1" item="6"/>
          <tpl hier="4" item="3"/>
          <tpl fld="3" item="25"/>
          <tpl fld="2" item="59"/>
          <tpl hier="9" item="1"/>
          <tpl hier="11" item="9"/>
          <tpl hier="12" item="7"/>
          <tpl fld="4" item="0"/>
        </tpls>
      </n>
      <n v="18696688">
        <tpls c="8">
          <tpl hier="1" item="6"/>
          <tpl hier="4" item="3"/>
          <tpl fld="3" item="35"/>
          <tpl fld="2" item="44"/>
          <tpl hier="9" item="1"/>
          <tpl hier="11" item="9"/>
          <tpl hier="12" item="7"/>
          <tpl fld="4" item="0"/>
        </tpls>
      </n>
      <n v="271045491">
        <tpls c="8">
          <tpl hier="1" item="6"/>
          <tpl hier="4" item="3"/>
          <tpl fld="3" item="39"/>
          <tpl fld="2" item="17"/>
          <tpl hier="9" item="1"/>
          <tpl hier="11" item="9"/>
          <tpl hier="12" item="7"/>
          <tpl fld="4" item="0"/>
        </tpls>
      </n>
      <n v="41931999">
        <tpls c="8">
          <tpl hier="1" item="6"/>
          <tpl hier="4" item="3"/>
          <tpl fld="3" item="35"/>
          <tpl fld="2" item="74"/>
          <tpl hier="9" item="1"/>
          <tpl hier="11" item="9"/>
          <tpl hier="12" item="7"/>
          <tpl fld="4" item="0"/>
        </tpls>
      </n>
      <n v="3665580004">
        <tpls c="8">
          <tpl hier="1" item="6"/>
          <tpl hier="4" item="3"/>
          <tpl fld="3" item="54"/>
          <tpl fld="2" item="71"/>
          <tpl hier="9" item="1"/>
          <tpl hier="11" item="9"/>
          <tpl hier="12" item="7"/>
          <tpl fld="4" item="0"/>
        </tpls>
      </n>
      <n v="29083556">
        <tpls c="8">
          <tpl hier="1" item="6"/>
          <tpl hier="4" item="3"/>
          <tpl fld="3" item="34"/>
          <tpl fld="2" item="76"/>
          <tpl hier="9" item="1"/>
          <tpl hier="11" item="9"/>
          <tpl hier="12" item="7"/>
          <tpl fld="4" item="0"/>
        </tpls>
      </n>
      <n v="18448496">
        <tpls c="8">
          <tpl hier="1" item="6"/>
          <tpl hier="4" item="3"/>
          <tpl fld="3" item="8"/>
          <tpl fld="2" item="75"/>
          <tpl hier="9" item="1"/>
          <tpl hier="11" item="9"/>
          <tpl hier="12" item="7"/>
          <tpl fld="4" item="0"/>
        </tpls>
      </n>
      <n v="211601997">
        <tpls c="8">
          <tpl hier="1" item="6"/>
          <tpl hier="4" item="3"/>
          <tpl fld="3" item="26"/>
          <tpl fld="2" item="72"/>
          <tpl hier="9" item="1"/>
          <tpl hier="11" item="9"/>
          <tpl hier="12" item="7"/>
          <tpl fld="4" item="0"/>
        </tpls>
      </n>
      <n v="3722739998">
        <tpls c="8">
          <tpl hier="1" item="6"/>
          <tpl hier="4" item="3"/>
          <tpl fld="3" item="20"/>
          <tpl fld="2" item="71"/>
          <tpl hier="9" item="1"/>
          <tpl hier="11" item="9"/>
          <tpl hier="12" item="7"/>
          <tpl fld="4" item="0"/>
        </tpls>
      </n>
      <n v="43800000">
        <tpls c="8">
          <tpl hier="1" item="6"/>
          <tpl hier="4" item="3"/>
          <tpl fld="3" item="44"/>
          <tpl fld="2" item="74"/>
          <tpl hier="9" item="1"/>
          <tpl hier="11" item="9"/>
          <tpl hier="12" item="7"/>
          <tpl fld="4" item="0"/>
        </tpls>
      </n>
      <n v="89360096">
        <tpls c="8">
          <tpl hier="1" item="6"/>
          <tpl hier="4" item="3"/>
          <tpl fld="3" item="41"/>
          <tpl fld="2" item="74"/>
          <tpl hier="9" item="1"/>
          <tpl hier="11" item="9"/>
          <tpl hier="12" item="7"/>
          <tpl fld="4" item="0"/>
        </tpls>
      </n>
      <n v="73244001">
        <tpls c="8">
          <tpl hier="1" item="6"/>
          <tpl hier="4" item="3"/>
          <tpl fld="3" item="28"/>
          <tpl fld="2" item="74"/>
          <tpl hier="9" item="1"/>
          <tpl hier="11" item="9"/>
          <tpl hier="12" item="7"/>
          <tpl fld="4" item="0"/>
        </tpls>
      </n>
      <n v="30247639">
        <tpls c="8">
          <tpl hier="1" item="6"/>
          <tpl hier="4" item="3"/>
          <tpl fld="3" item="25"/>
          <tpl fld="2" item="76"/>
          <tpl hier="9" item="1"/>
          <tpl hier="11" item="9"/>
          <tpl hier="12" item="7"/>
          <tpl fld="4" item="0"/>
        </tpls>
      </n>
      <n v="39447293">
        <tpls c="8">
          <tpl hier="1" item="6"/>
          <tpl hier="4" item="3"/>
          <tpl fld="3" item="12"/>
          <tpl fld="2" item="83"/>
          <tpl hier="9" item="1"/>
          <tpl hier="11" item="9"/>
          <tpl hier="12" item="7"/>
          <tpl fld="4" item="0"/>
        </tpls>
      </n>
      <n v="19857485">
        <tpls c="8">
          <tpl hier="1" item="6"/>
          <tpl hier="4" item="3"/>
          <tpl fld="3" item="3"/>
          <tpl fld="2" item="75"/>
          <tpl hier="9" item="1"/>
          <tpl hier="11" item="9"/>
          <tpl hier="12" item="7"/>
          <tpl fld="4" item="0"/>
        </tpls>
      </n>
      <n v="235404864">
        <tpls c="8">
          <tpl hier="1" item="6"/>
          <tpl hier="4" item="3"/>
          <tpl fld="3" item="51"/>
          <tpl fld="2" item="80"/>
          <tpl hier="9" item="1"/>
          <tpl hier="11" item="9"/>
          <tpl hier="12" item="7"/>
          <tpl fld="4" item="0"/>
        </tpls>
      </n>
      <n v="42248613">
        <tpls c="8">
          <tpl hier="1" item="6"/>
          <tpl hier="4" item="3"/>
          <tpl fld="3" item="42"/>
          <tpl fld="2" item="84"/>
          <tpl hier="9" item="1"/>
          <tpl hier="11" item="9"/>
          <tpl hier="12" item="7"/>
          <tpl fld="4" item="0"/>
        </tpls>
      </n>
      <n v="32862799">
        <tpls c="8">
          <tpl hier="1" item="6"/>
          <tpl hier="4" item="3"/>
          <tpl fld="3" item="29"/>
          <tpl fld="2" item="70"/>
          <tpl hier="9" item="1"/>
          <tpl hier="11" item="9"/>
          <tpl hier="12" item="7"/>
          <tpl fld="4" item="0"/>
        </tpls>
      </n>
      <n v="428752003">
        <tpls c="8">
          <tpl hier="1" item="6"/>
          <tpl hier="4" item="3"/>
          <tpl fld="3" item="4"/>
          <tpl fld="2" item="78"/>
          <tpl hier="9" item="1"/>
          <tpl hier="11" item="9"/>
          <tpl hier="12" item="7"/>
          <tpl fld="4" item="0"/>
        </tpls>
      </n>
      <n v="1435801">
        <tpls c="8">
          <tpl hier="1" item="6"/>
          <tpl hier="4" item="3"/>
          <tpl fld="3" item="54"/>
          <tpl fld="2" item="73"/>
          <tpl hier="9" item="1"/>
          <tpl hier="11" item="9"/>
          <tpl hier="12" item="7"/>
          <tpl fld="4" item="0"/>
        </tpls>
      </n>
      <n v="55766801">
        <tpls c="8">
          <tpl hier="1" item="6"/>
          <tpl hier="4" item="3"/>
          <tpl fld="3" item="46"/>
          <tpl fld="2" item="69"/>
          <tpl hier="9" item="1"/>
          <tpl hier="11" item="9"/>
          <tpl hier="12" item="7"/>
          <tpl fld="4" item="0"/>
        </tpls>
      </n>
      <n v="20318492">
        <tpls c="8">
          <tpl hier="1" item="6"/>
          <tpl hier="4" item="3"/>
          <tpl fld="3" item="33"/>
          <tpl fld="2" item="66"/>
          <tpl hier="9" item="1"/>
          <tpl hier="11" item="9"/>
          <tpl hier="12" item="7"/>
          <tpl fld="4" item="0"/>
        </tpls>
      </n>
      <n v="20306930">
        <tpls c="8">
          <tpl hier="1" item="6"/>
          <tpl hier="4" item="3"/>
          <tpl fld="3" item="47"/>
          <tpl fld="2" item="53"/>
          <tpl hier="9" item="1"/>
          <tpl hier="11" item="9"/>
          <tpl hier="12" item="7"/>
          <tpl fld="4" item="0"/>
        </tpls>
      </n>
      <n v="20381604">
        <tpls c="8">
          <tpl hier="1" item="6"/>
          <tpl hier="4" item="3"/>
          <tpl fld="3" item="15"/>
          <tpl fld="2" item="28"/>
          <tpl hier="9" item="1"/>
          <tpl hier="11" item="9"/>
          <tpl hier="12" item="7"/>
          <tpl fld="4" item="0"/>
        </tpls>
      </n>
      <n v="3601400051">
        <tpls c="8">
          <tpl hier="1" item="6"/>
          <tpl hier="4" item="3"/>
          <tpl fld="3" item="56"/>
          <tpl fld="2" item="71"/>
          <tpl hier="9" item="1"/>
          <tpl hier="11" item="9"/>
          <tpl hier="12" item="7"/>
          <tpl fld="4" item="0"/>
        </tpls>
      </n>
      <n v="30197733">
        <tpls c="8">
          <tpl hier="1" item="6"/>
          <tpl hier="4" item="3"/>
          <tpl fld="3" item="39"/>
          <tpl fld="2" item="76"/>
          <tpl hier="9" item="1"/>
          <tpl hier="11" item="9"/>
          <tpl hier="12" item="7"/>
          <tpl fld="4" item="0"/>
        </tpls>
      </n>
      <n v="57432001">
        <tpls c="8">
          <tpl hier="1" item="6"/>
          <tpl hier="4" item="3"/>
          <tpl fld="3" item="46"/>
          <tpl fld="2" item="74"/>
          <tpl hier="9" item="1"/>
          <tpl hier="11" item="9"/>
          <tpl hier="12" item="7"/>
          <tpl fld="4" item="0"/>
        </tpls>
      </n>
      <n v="41005001">
        <tpls c="8">
          <tpl hier="1" item="6"/>
          <tpl hier="4" item="3"/>
          <tpl fld="3" item="17"/>
          <tpl fld="2" item="83"/>
          <tpl hier="9" item="1"/>
          <tpl hier="11" item="9"/>
          <tpl hier="12" item="7"/>
          <tpl fld="4" item="0"/>
        </tpls>
      </n>
      <n v="22768001">
        <tpls c="8">
          <tpl hier="1" item="6"/>
          <tpl hier="4" item="3"/>
          <tpl fld="3" item="28"/>
          <tpl fld="2" item="70"/>
          <tpl hier="9" item="1"/>
          <tpl hier="11" item="9"/>
          <tpl hier="12" item="7"/>
          <tpl fld="4" item="0"/>
        </tpls>
      </n>
      <n v="31907156">
        <tpls c="8">
          <tpl hier="1" item="6"/>
          <tpl hier="4" item="3"/>
          <tpl fld="3" item="30"/>
          <tpl fld="2" item="76"/>
          <tpl hier="9" item="1"/>
          <tpl hier="11" item="9"/>
          <tpl hier="12" item="7"/>
          <tpl fld="4" item="0"/>
        </tpls>
      </n>
      <n v="5325039988">
        <tpls c="8">
          <tpl hier="1" item="6"/>
          <tpl hier="4" item="3"/>
          <tpl fld="3" item="49"/>
          <tpl fld="2" item="71"/>
          <tpl hier="9" item="1"/>
          <tpl hier="11" item="9"/>
          <tpl hier="12" item="7"/>
          <tpl fld="4" item="0"/>
        </tpls>
      </n>
      <n v="58768000">
        <tpls c="8">
          <tpl hier="1" item="6"/>
          <tpl hier="4" item="3"/>
          <tpl fld="3" item="39"/>
          <tpl fld="2" item="74"/>
          <tpl hier="9" item="1"/>
          <tpl hier="11" item="9"/>
          <tpl hier="12" item="7"/>
          <tpl fld="4" item="0"/>
        </tpls>
      </n>
      <n v="90933858">
        <tpls c="8">
          <tpl hier="1" item="6"/>
          <tpl hier="4" item="3"/>
          <tpl fld="3" item="19"/>
          <tpl fld="2" item="74"/>
          <tpl hier="9" item="1"/>
          <tpl hier="11" item="9"/>
          <tpl hier="12" item="7"/>
          <tpl fld="4" item="0"/>
        </tpls>
      </n>
      <n v="31969297">
        <tpls c="8">
          <tpl hier="1" item="6"/>
          <tpl hier="4" item="3"/>
          <tpl fld="3" item="24"/>
          <tpl fld="2" item="76"/>
          <tpl hier="9" item="1"/>
          <tpl hier="11" item="9"/>
          <tpl hier="12" item="7"/>
          <tpl fld="4" item="0"/>
        </tpls>
      </n>
      <n v="38622198">
        <tpls c="8">
          <tpl hier="1" item="6"/>
          <tpl hier="4" item="3"/>
          <tpl fld="3" item="10"/>
          <tpl fld="2" item="83"/>
          <tpl hier="9" item="1"/>
          <tpl hier="11" item="9"/>
          <tpl hier="12" item="7"/>
          <tpl fld="4" item="0"/>
        </tpls>
      </n>
      <n v="41331140">
        <tpls c="8">
          <tpl hier="1" item="6"/>
          <tpl hier="4" item="3"/>
          <tpl fld="3" item="11"/>
          <tpl fld="2" item="83"/>
          <tpl hier="9" item="1"/>
          <tpl hier="11" item="9"/>
          <tpl hier="12" item="7"/>
          <tpl fld="4" item="0"/>
        </tpls>
      </n>
      <n v="18664324">
        <tpls c="8">
          <tpl hier="1" item="6"/>
          <tpl hier="4" item="3"/>
          <tpl fld="3" item="57"/>
          <tpl fld="2" item="75"/>
          <tpl hier="9" item="1"/>
          <tpl hier="11" item="9"/>
          <tpl hier="12" item="7"/>
          <tpl fld="4" item="0"/>
        </tpls>
      </n>
      <n v="20984383">
        <tpls c="8">
          <tpl hier="1" item="6"/>
          <tpl hier="4" item="3"/>
          <tpl fld="3" item="1"/>
          <tpl fld="2" item="75"/>
          <tpl hier="9" item="1"/>
          <tpl hier="11" item="9"/>
          <tpl hier="12" item="7"/>
          <tpl fld="4" item="0"/>
        </tpls>
      </n>
      <n v="216880089">
        <tpls c="8">
          <tpl hier="1" item="6"/>
          <tpl hier="4" item="3"/>
          <tpl fld="3" item="20"/>
          <tpl fld="2" item="80"/>
          <tpl hier="9" item="1"/>
          <tpl hier="11" item="9"/>
          <tpl hier="12" item="7"/>
          <tpl fld="4" item="0"/>
        </tpls>
      </n>
      <n v="257499936">
        <tpls c="8">
          <tpl hier="1" item="6"/>
          <tpl hier="4" item="3"/>
          <tpl fld="3" item="38"/>
          <tpl fld="2" item="80"/>
          <tpl hier="9" item="1"/>
          <tpl hier="11" item="9"/>
          <tpl hier="12" item="7"/>
          <tpl fld="4" item="0"/>
        </tpls>
      </n>
      <n v="38193032">
        <tpls c="8">
          <tpl hier="1" item="6"/>
          <tpl hier="4" item="3"/>
          <tpl fld="3" item="43"/>
          <tpl fld="2" item="84"/>
          <tpl hier="9" item="1"/>
          <tpl hier="11" item="9"/>
          <tpl hier="12" item="7"/>
          <tpl fld="4" item="0"/>
        </tpls>
      </n>
      <n v="10515999">
        <tpls c="8">
          <tpl hier="1" item="6"/>
          <tpl hier="4" item="3"/>
          <tpl fld="3" item="32"/>
          <tpl fld="2" item="70"/>
          <tpl hier="9" item="1"/>
          <tpl hier="11" item="9"/>
          <tpl hier="12" item="7"/>
          <tpl fld="4" item="0"/>
        </tpls>
      </n>
      <n v="16124000">
        <tpls c="8">
          <tpl hier="1" item="6"/>
          <tpl hier="4" item="3"/>
          <tpl fld="3" item="31"/>
          <tpl fld="2" item="70"/>
          <tpl hier="9" item="1"/>
          <tpl hier="11" item="9"/>
          <tpl hier="12" item="7"/>
          <tpl fld="4" item="0"/>
        </tpls>
      </n>
      <n v="214151801">
        <tpls c="8">
          <tpl hier="1" item="6"/>
          <tpl hier="4" item="3"/>
          <tpl fld="3" item="16"/>
          <tpl fld="2" item="72"/>
          <tpl hier="9" item="1"/>
          <tpl hier="11" item="9"/>
          <tpl hier="12" item="7"/>
          <tpl fld="4" item="0"/>
        </tpls>
      </n>
      <n v="227896402">
        <tpls c="8">
          <tpl hier="1" item="6"/>
          <tpl hier="4" item="3"/>
          <tpl fld="3" item="14"/>
          <tpl fld="2" item="72"/>
          <tpl hier="9" item="1"/>
          <tpl hier="11" item="9"/>
          <tpl hier="12" item="7"/>
          <tpl fld="4" item="0"/>
        </tpls>
      </n>
      <n v="490452002">
        <tpls c="8">
          <tpl hier="1" item="6"/>
          <tpl hier="4" item="3"/>
          <tpl fld="3" item="58"/>
          <tpl fld="2" item="78"/>
          <tpl hier="9" item="1"/>
          <tpl hier="11" item="9"/>
          <tpl hier="12" item="7"/>
          <tpl fld="4" item="0"/>
        </tpls>
      </n>
      <n v="1919971">
        <tpls c="8">
          <tpl hier="1" item="6"/>
          <tpl hier="4" item="3"/>
          <tpl fld="3" item="52"/>
          <tpl fld="2" item="73"/>
          <tpl hier="9" item="1"/>
          <tpl hier="11" item="9"/>
          <tpl hier="12" item="7"/>
          <tpl fld="4" item="0"/>
        </tpls>
      </n>
      <n v="61531352">
        <tpls c="8">
          <tpl hier="1" item="6"/>
          <tpl hier="4" item="3"/>
          <tpl fld="3" item="45"/>
          <tpl fld="2" item="69"/>
          <tpl hier="9" item="1"/>
          <tpl hier="11" item="9"/>
          <tpl hier="12" item="7"/>
          <tpl fld="4" item="0"/>
        </tpls>
      </n>
      <n v="16398808">
        <tpls c="8">
          <tpl hier="1" item="6"/>
          <tpl hier="4" item="3"/>
          <tpl fld="3" item="36"/>
          <tpl fld="2" item="66"/>
          <tpl hier="9" item="1"/>
          <tpl hier="11" item="9"/>
          <tpl hier="12" item="7"/>
          <tpl fld="4" item="0"/>
        </tpls>
      </n>
      <n v="39984928">
        <tpls c="8">
          <tpl hier="1" item="6"/>
          <tpl hier="4" item="3"/>
          <tpl fld="3" item="22"/>
          <tpl fld="2" item="48"/>
          <tpl hier="9" item="1"/>
          <tpl hier="11" item="9"/>
          <tpl hier="12" item="7"/>
          <tpl fld="4" item="0"/>
        </tpls>
      </n>
      <n v="41201201">
        <tpls c="8">
          <tpl hier="1" item="6"/>
          <tpl hier="4" item="3"/>
          <tpl fld="3" item="13"/>
          <tpl fld="2" item="48"/>
          <tpl hier="9" item="1"/>
          <tpl hier="11" item="9"/>
          <tpl hier="12" item="7"/>
          <tpl fld="4" item="0"/>
        </tpls>
      </n>
      <n v="12922794">
        <tpls c="8">
          <tpl hier="1" item="6"/>
          <tpl hier="4" item="3"/>
          <tpl fld="3" item="51"/>
          <tpl fld="2" item="53"/>
          <tpl hier="9" item="1"/>
          <tpl hier="11" item="9"/>
          <tpl hier="12" item="7"/>
          <tpl fld="4" item="0"/>
        </tpls>
      </n>
      <n v="120523934">
        <tpls c="8">
          <tpl hier="1" item="6"/>
          <tpl hier="4" item="3"/>
          <tpl fld="3" item="26"/>
          <tpl fld="2" item="57"/>
          <tpl hier="9" item="1"/>
          <tpl hier="11" item="9"/>
          <tpl hier="12" item="7"/>
          <tpl fld="4" item="0"/>
        </tpls>
      </n>
      <n v="237481918">
        <tpls c="8">
          <tpl hier="1" item="6"/>
          <tpl hier="4" item="3"/>
          <tpl fld="3" item="11"/>
          <tpl fld="2" item="46"/>
          <tpl hier="9" item="1"/>
          <tpl hier="11" item="9"/>
          <tpl hier="12" item="7"/>
          <tpl fld="4" item="0"/>
        </tpls>
      </n>
      <n v="1511724">
        <tpls c="8">
          <tpl hier="1" item="6"/>
          <tpl hier="4" item="3"/>
          <tpl fld="3" item="21"/>
          <tpl fld="2" item="58"/>
          <tpl hier="9" item="1"/>
          <tpl hier="11" item="9"/>
          <tpl hier="12" item="7"/>
          <tpl fld="4" item="0"/>
        </tpls>
      </n>
      <n v="2336370">
        <tpls c="8">
          <tpl hier="1" item="6"/>
          <tpl hier="4" item="3"/>
          <tpl fld="3" item="26"/>
          <tpl fld="2" item="56"/>
          <tpl hier="9" item="1"/>
          <tpl hier="11" item="9"/>
          <tpl hier="12" item="7"/>
          <tpl fld="4" item="0"/>
        </tpls>
      </n>
      <n v="23721932">
        <tpls c="8">
          <tpl hier="1" item="6"/>
          <tpl hier="4" item="3"/>
          <tpl fld="3" item="57"/>
          <tpl fld="2" item="55"/>
          <tpl hier="9" item="1"/>
          <tpl hier="11" item="9"/>
          <tpl hier="12" item="7"/>
          <tpl fld="4" item="0"/>
        </tpls>
      </n>
      <n v="135033345">
        <tpls c="8">
          <tpl hier="1" item="6"/>
          <tpl hier="4" item="3"/>
          <tpl fld="3" item="53"/>
          <tpl fld="2" item="40"/>
          <tpl hier="9" item="1"/>
          <tpl hier="11" item="9"/>
          <tpl hier="12" item="7"/>
          <tpl fld="4" item="0"/>
        </tpls>
      </n>
      <n v="11806588">
        <tpls c="8">
          <tpl hier="1" item="6"/>
          <tpl hier="4" item="3"/>
          <tpl fld="3" item="30"/>
          <tpl fld="2" item="59"/>
          <tpl hier="9" item="1"/>
          <tpl hier="11" item="9"/>
          <tpl hier="12" item="7"/>
          <tpl fld="4" item="0"/>
        </tpls>
      </n>
      <n v="31956744">
        <tpls c="8">
          <tpl hier="1" item="6"/>
          <tpl hier="4" item="3"/>
          <tpl fld="3" item="39"/>
          <tpl fld="2" item="44"/>
          <tpl hier="9" item="1"/>
          <tpl hier="11" item="9"/>
          <tpl hier="12" item="7"/>
          <tpl fld="4" item="0"/>
        </tpls>
      </n>
      <n v="15292521">
        <tpls c="8">
          <tpl hier="1" item="6"/>
          <tpl hier="4" item="3"/>
          <tpl fld="3" item="12"/>
          <tpl fld="2" item="23"/>
          <tpl hier="9" item="1"/>
          <tpl hier="11" item="9"/>
          <tpl hier="12" item="7"/>
          <tpl fld="4" item="0"/>
        </tpls>
      </n>
      <n v="4603119996">
        <tpls c="8">
          <tpl hier="1" item="6"/>
          <tpl hier="4" item="3"/>
          <tpl fld="3" item="53"/>
          <tpl fld="2" item="71"/>
          <tpl hier="9" item="1"/>
          <tpl hier="11" item="9"/>
          <tpl hier="12" item="7"/>
          <tpl fld="4" item="0"/>
        </tpls>
      </n>
      <n v="5350819984">
        <tpls c="8">
          <tpl hier="1" item="6"/>
          <tpl hier="4" item="3"/>
          <tpl fld="3" item="47"/>
          <tpl fld="2" item="71"/>
          <tpl hier="9" item="1"/>
          <tpl hier="11" item="9"/>
          <tpl hier="12" item="7"/>
          <tpl fld="4" item="0"/>
        </tpls>
      </n>
      <n v="45551999">
        <tpls c="8">
          <tpl hier="1" item="6"/>
          <tpl hier="4" item="3"/>
          <tpl fld="3" item="34"/>
          <tpl fld="2" item="74"/>
          <tpl hier="9" item="1"/>
          <tpl hier="11" item="9"/>
          <tpl hier="12" item="7"/>
          <tpl fld="4" item="0"/>
        </tpls>
      </n>
      <n v="59708002">
        <tpls c="8">
          <tpl hier="1" item="6"/>
          <tpl hier="4" item="3"/>
          <tpl fld="3" item="36"/>
          <tpl fld="2" item="74"/>
          <tpl hier="9" item="1"/>
          <tpl hier="11" item="9"/>
          <tpl hier="12" item="7"/>
          <tpl fld="4" item="0"/>
        </tpls>
      </n>
      <n v="74068000">
        <tpls c="8">
          <tpl hier="1" item="6"/>
          <tpl hier="4" item="3"/>
          <tpl fld="3" item="27"/>
          <tpl fld="2" item="74"/>
          <tpl hier="9" item="1"/>
          <tpl hier="11" item="9"/>
          <tpl hier="12" item="7"/>
          <tpl fld="4" item="0"/>
        </tpls>
      </n>
      <n v="92512514">
        <tpls c="8">
          <tpl hier="1" item="6"/>
          <tpl hier="4" item="3"/>
          <tpl fld="3" item="33"/>
          <tpl fld="2" item="74"/>
          <tpl hier="9" item="1"/>
          <tpl hier="11" item="9"/>
          <tpl hier="12" item="7"/>
          <tpl fld="4" item="0"/>
        </tpls>
      </n>
      <n v="29661612">
        <tpls c="8">
          <tpl hier="1" item="6"/>
          <tpl hier="4" item="3"/>
          <tpl fld="3" item="18"/>
          <tpl fld="2" item="76"/>
          <tpl hier="9" item="1"/>
          <tpl hier="11" item="9"/>
          <tpl hier="12" item="7"/>
          <tpl fld="4" item="0"/>
        </tpls>
      </n>
      <n v="30245736">
        <tpls c="8">
          <tpl hier="1" item="6"/>
          <tpl hier="4" item="3"/>
          <tpl fld="3" item="22"/>
          <tpl fld="2" item="76"/>
          <tpl hier="9" item="1"/>
          <tpl hier="11" item="9"/>
          <tpl hier="12" item="7"/>
          <tpl fld="4" item="0"/>
        </tpls>
      </n>
      <n v="32046262">
        <tpls c="8">
          <tpl hier="1" item="6"/>
          <tpl hier="4" item="3"/>
          <tpl fld="3" item="17"/>
          <tpl fld="2" item="76"/>
          <tpl hier="9" item="1"/>
          <tpl hier="11" item="9"/>
          <tpl hier="12" item="7"/>
          <tpl fld="4" item="0"/>
        </tpls>
      </n>
      <n v="34946670">
        <tpls c="8">
          <tpl hier="1" item="6"/>
          <tpl hier="4" item="3"/>
          <tpl fld="3" item="21"/>
          <tpl fld="2" item="76"/>
          <tpl hier="9" item="1"/>
          <tpl hier="11" item="9"/>
          <tpl hier="12" item="7"/>
          <tpl fld="4" item="0"/>
        </tpls>
      </n>
      <n v="38692647">
        <tpls c="8">
          <tpl hier="1" item="6"/>
          <tpl hier="4" item="3"/>
          <tpl fld="3" item="8"/>
          <tpl fld="2" item="83"/>
          <tpl hier="9" item="1"/>
          <tpl hier="11" item="9"/>
          <tpl hier="12" item="7"/>
          <tpl fld="4" item="0"/>
        </tpls>
      </n>
      <n v="39480937">
        <tpls c="8">
          <tpl hier="1" item="6"/>
          <tpl hier="4" item="3"/>
          <tpl fld="3" item="7"/>
          <tpl fld="2" item="83"/>
          <tpl hier="9" item="1"/>
          <tpl hier="11" item="9"/>
          <tpl hier="12" item="7"/>
          <tpl fld="4" item="0"/>
        </tpls>
      </n>
      <n v="41504533">
        <tpls c="8">
          <tpl hier="1" item="6"/>
          <tpl hier="4" item="3"/>
          <tpl fld="3" item="6"/>
          <tpl fld="2" item="83"/>
          <tpl hier="9" item="1"/>
          <tpl hier="11" item="9"/>
          <tpl hier="12" item="7"/>
          <tpl fld="4" item="0"/>
        </tpls>
      </n>
      <n v="45936219">
        <tpls c="8">
          <tpl hier="1" item="6"/>
          <tpl hier="4" item="3"/>
          <tpl fld="3" item="5"/>
          <tpl fld="2" item="83"/>
          <tpl hier="9" item="1"/>
          <tpl hier="11" item="9"/>
          <tpl hier="12" item="7"/>
          <tpl fld="4" item="0"/>
        </tpls>
      </n>
      <n v="18762297">
        <tpls c="8">
          <tpl hier="1" item="6"/>
          <tpl hier="4" item="3"/>
          <tpl fld="3" item="56"/>
          <tpl fld="2" item="75"/>
          <tpl hier="9" item="1"/>
          <tpl hier="11" item="9"/>
          <tpl hier="12" item="7"/>
          <tpl fld="4" item="0"/>
        </tpls>
      </n>
      <n v="19945725">
        <tpls c="8">
          <tpl hier="1" item="6"/>
          <tpl hier="4" item="3"/>
          <tpl fld="3" item="0"/>
          <tpl fld="2" item="75"/>
          <tpl hier="9" item="1"/>
          <tpl hier="11" item="9"/>
          <tpl hier="12" item="7"/>
          <tpl fld="4" item="0"/>
        </tpls>
      </n>
      <n v="21065073">
        <tpls c="8">
          <tpl hier="1" item="6"/>
          <tpl hier="4" item="3"/>
          <tpl fld="3" item="55"/>
          <tpl fld="2" item="75"/>
          <tpl hier="9" item="1"/>
          <tpl hier="11" item="9"/>
          <tpl hier="12" item="7"/>
          <tpl fld="4" item="0"/>
        </tpls>
      </n>
      <n v="188962172">
        <tpls c="8">
          <tpl hier="1" item="6"/>
          <tpl hier="4" item="3"/>
          <tpl fld="3" item="35"/>
          <tpl fld="2" item="80"/>
          <tpl hier="9" item="1"/>
          <tpl hier="11" item="9"/>
          <tpl hier="12" item="7"/>
          <tpl fld="4" item="0"/>
        </tpls>
      </n>
      <n v="217870812">
        <tpls c="8">
          <tpl hier="1" item="6"/>
          <tpl hier="4" item="3"/>
          <tpl fld="3" item="40"/>
          <tpl fld="2" item="80"/>
          <tpl hier="9" item="1"/>
          <tpl hier="11" item="9"/>
          <tpl hier="12" item="7"/>
          <tpl fld="4" item="0"/>
        </tpls>
      </n>
      <n v="236427071">
        <tpls c="8">
          <tpl hier="1" item="6"/>
          <tpl hier="4" item="3"/>
          <tpl fld="3" item="50"/>
          <tpl fld="2" item="80"/>
          <tpl hier="9" item="1"/>
          <tpl hier="11" item="9"/>
          <tpl hier="12" item="7"/>
          <tpl fld="4" item="0"/>
        </tpls>
      </n>
      <n v="258828160">
        <tpls c="8">
          <tpl hier="1" item="6"/>
          <tpl hier="4" item="3"/>
          <tpl fld="3" item="49"/>
          <tpl fld="2" item="80"/>
          <tpl hier="9" item="1"/>
          <tpl hier="11" item="9"/>
          <tpl hier="12" item="7"/>
          <tpl fld="4" item="0"/>
        </tpls>
      </n>
      <n v="34041715">
        <tpls c="8">
          <tpl hier="1" item="6"/>
          <tpl hier="4" item="3"/>
          <tpl fld="3" item="37"/>
          <tpl fld="2" item="84"/>
          <tpl hier="9" item="1"/>
          <tpl hier="11" item="9"/>
          <tpl hier="12" item="7"/>
          <tpl fld="4" item="0"/>
        </tpls>
      </n>
      <n v="38570020">
        <tpls c="8">
          <tpl hier="1" item="6"/>
          <tpl hier="4" item="3"/>
          <tpl fld="3" item="39"/>
          <tpl fld="2" item="84"/>
          <tpl hier="9" item="1"/>
          <tpl hier="11" item="9"/>
          <tpl hier="12" item="7"/>
          <tpl fld="4" item="0"/>
        </tpls>
      </n>
      <n v="42435199">
        <tpls c="8">
          <tpl hier="1" item="6"/>
          <tpl hier="4" item="3"/>
          <tpl fld="3" item="28"/>
          <tpl fld="2" item="84"/>
          <tpl hier="9" item="1"/>
          <tpl hier="11" item="9"/>
          <tpl hier="12" item="7"/>
          <tpl fld="4" item="0"/>
        </tpls>
      </n>
      <n v="44180045">
        <tpls c="8">
          <tpl hier="1" item="6"/>
          <tpl hier="4" item="3"/>
          <tpl fld="3" item="19"/>
          <tpl fld="2" item="84"/>
          <tpl hier="9" item="1"/>
          <tpl hier="11" item="9"/>
          <tpl hier="12" item="7"/>
          <tpl fld="4" item="0"/>
        </tpls>
      </n>
      <n v="10979999">
        <tpls c="8">
          <tpl hier="1" item="6"/>
          <tpl hier="4" item="3"/>
          <tpl fld="3" item="26"/>
          <tpl fld="2" item="70"/>
          <tpl hier="9" item="1"/>
          <tpl hier="11" item="9"/>
          <tpl hier="12" item="7"/>
          <tpl fld="4" item="0"/>
        </tpls>
      </n>
      <n v="16419999">
        <tpls c="8">
          <tpl hier="1" item="6"/>
          <tpl hier="4" item="3"/>
          <tpl fld="3" item="25"/>
          <tpl fld="2" item="70"/>
          <tpl hier="9" item="1"/>
          <tpl hier="11" item="9"/>
          <tpl hier="12" item="7"/>
          <tpl fld="4" item="0"/>
        </tpls>
      </n>
      <n v="24500000">
        <tpls c="8">
          <tpl hier="1" item="6"/>
          <tpl hier="4" item="3"/>
          <tpl fld="3" item="24"/>
          <tpl fld="2" item="70"/>
          <tpl hier="9" item="1"/>
          <tpl hier="11" item="9"/>
          <tpl hier="12" item="7"/>
          <tpl fld="4" item="0"/>
        </tpls>
      </n>
      <n v="33520400">
        <tpls c="8">
          <tpl hier="1" item="6"/>
          <tpl hier="4" item="3"/>
          <tpl fld="3" item="23"/>
          <tpl fld="2" item="70"/>
          <tpl hier="9" item="1"/>
          <tpl hier="11" item="9"/>
          <tpl hier="12" item="7"/>
          <tpl fld="4" item="0"/>
        </tpls>
      </n>
      <n v="215287395">
        <tpls c="8">
          <tpl hier="1" item="6"/>
          <tpl hier="4" item="3"/>
          <tpl fld="3" item="10"/>
          <tpl fld="2" item="72"/>
          <tpl hier="9" item="1"/>
          <tpl hier="11" item="9"/>
          <tpl hier="12" item="7"/>
          <tpl fld="4" item="0"/>
        </tpls>
      </n>
      <n v="226384621">
        <tpls c="8">
          <tpl hier="1" item="6"/>
          <tpl hier="4" item="3"/>
          <tpl fld="3" item="12"/>
          <tpl fld="2" item="72"/>
          <tpl hier="9" item="1"/>
          <tpl hier="11" item="9"/>
          <tpl hier="12" item="7"/>
          <tpl fld="4" item="0"/>
        </tpls>
      </n>
      <n v="228236026">
        <tpls c="8">
          <tpl hier="1" item="6"/>
          <tpl hier="4" item="3"/>
          <tpl fld="3" item="11"/>
          <tpl fld="2" item="72"/>
          <tpl hier="9" item="1"/>
          <tpl hier="11" item="9"/>
          <tpl hier="12" item="7"/>
          <tpl fld="4" item="0"/>
        </tpls>
      </n>
      <n v="241687040">
        <tpls c="8">
          <tpl hier="1" item="6"/>
          <tpl hier="4" item="3"/>
          <tpl fld="3" item="9"/>
          <tpl fld="2" item="72"/>
          <tpl hier="9" item="1"/>
          <tpl hier="11" item="9"/>
          <tpl hier="12" item="7"/>
          <tpl fld="4" item="0"/>
        </tpls>
      </n>
      <n v="432315998">
        <tpls c="8">
          <tpl hier="1" item="6"/>
          <tpl hier="4" item="3"/>
          <tpl fld="3" item="57"/>
          <tpl fld="2" item="78"/>
          <tpl hier="9" item="1"/>
          <tpl hier="11" item="9"/>
          <tpl hier="12" item="7"/>
          <tpl fld="4" item="0"/>
        </tpls>
      </n>
      <n v="492463999">
        <tpls c="8">
          <tpl hier="1" item="6"/>
          <tpl hier="4" item="3"/>
          <tpl fld="3" item="3"/>
          <tpl fld="2" item="78"/>
          <tpl hier="9" item="1"/>
          <tpl hier="11" item="9"/>
          <tpl hier="12" item="7"/>
          <tpl fld="4" item="0"/>
        </tpls>
      </n>
      <n v="511092000">
        <tpls c="8">
          <tpl hier="1" item="6"/>
          <tpl hier="4" item="3"/>
          <tpl fld="3" item="1"/>
          <tpl fld="2" item="78"/>
          <tpl hier="9" item="1"/>
          <tpl hier="11" item="9"/>
          <tpl hier="12" item="7"/>
          <tpl fld="4" item="0"/>
        </tpls>
      </n>
      <n v="1442924">
        <tpls c="8">
          <tpl hier="1" item="6"/>
          <tpl hier="4" item="3"/>
          <tpl fld="3" item="20"/>
          <tpl fld="2" item="73"/>
          <tpl hier="9" item="1"/>
          <tpl hier="11" item="9"/>
          <tpl hier="12" item="7"/>
          <tpl fld="4" item="0"/>
        </tpls>
      </n>
      <n v="1568699">
        <tpls c="8">
          <tpl hier="1" item="6"/>
          <tpl hier="4" item="3"/>
          <tpl fld="3" item="51"/>
          <tpl fld="2" item="73"/>
          <tpl hier="9" item="1"/>
          <tpl hier="11" item="9"/>
          <tpl hier="12" item="7"/>
          <tpl fld="4" item="0"/>
        </tpls>
      </n>
      <n v="1954601">
        <tpls c="8">
          <tpl hier="1" item="6"/>
          <tpl hier="4" item="3"/>
          <tpl fld="3" item="38"/>
          <tpl fld="2" item="73"/>
          <tpl hier="9" item="1"/>
          <tpl hier="11" item="9"/>
          <tpl hier="12" item="7"/>
          <tpl fld="4" item="0"/>
        </tpls>
      </n>
      <n v="47863865">
        <tpls c="8">
          <tpl hier="1" item="6"/>
          <tpl hier="4" item="3"/>
          <tpl fld="3" item="44"/>
          <tpl fld="2" item="69"/>
          <tpl hier="9" item="1"/>
          <tpl hier="11" item="9"/>
          <tpl hier="12" item="7"/>
          <tpl fld="4" item="0"/>
        </tpls>
      </n>
      <n v="56153080">
        <tpls c="8">
          <tpl hier="1" item="6"/>
          <tpl hier="4" item="3"/>
          <tpl fld="3" item="43"/>
          <tpl fld="2" item="69"/>
          <tpl hier="9" item="1"/>
          <tpl hier="11" item="9"/>
          <tpl hier="12" item="7"/>
          <tpl fld="4" item="0"/>
        </tpls>
      </n>
      <n v="61836023">
        <tpls c="8">
          <tpl hier="1" item="6"/>
          <tpl hier="4" item="3"/>
          <tpl fld="3" item="42"/>
          <tpl fld="2" item="69"/>
          <tpl hier="9" item="1"/>
          <tpl hier="11" item="9"/>
          <tpl hier="12" item="7"/>
          <tpl fld="4" item="0"/>
        </tpls>
      </n>
      <n v="66772296">
        <tpls c="8">
          <tpl hier="1" item="6"/>
          <tpl hier="4" item="3"/>
          <tpl fld="3" item="41"/>
          <tpl fld="2" item="69"/>
          <tpl hier="9" item="1"/>
          <tpl hier="11" item="9"/>
          <tpl hier="12" item="7"/>
          <tpl fld="4" item="0"/>
        </tpls>
      </n>
      <n v="15012049">
        <tpls c="8">
          <tpl hier="1" item="6"/>
          <tpl hier="4" item="3"/>
          <tpl fld="3" item="32"/>
          <tpl fld="2" item="66"/>
          <tpl hier="9" item="1"/>
          <tpl hier="11" item="9"/>
          <tpl hier="12" item="7"/>
          <tpl fld="4" item="0"/>
        </tpls>
      </n>
      <n v="16459147">
        <tpls c="8">
          <tpl hier="1" item="6"/>
          <tpl hier="4" item="3"/>
          <tpl fld="3" item="31"/>
          <tpl fld="2" item="66"/>
          <tpl hier="9" item="1"/>
          <tpl hier="11" item="9"/>
          <tpl hier="12" item="7"/>
          <tpl fld="4" item="0"/>
        </tpls>
      </n>
      <n v="17725856">
        <tpls c="8">
          <tpl hier="1" item="6"/>
          <tpl hier="4" item="3"/>
          <tpl fld="3" item="30"/>
          <tpl fld="2" item="66"/>
          <tpl hier="9" item="1"/>
          <tpl hier="11" item="9"/>
          <tpl hier="12" item="7"/>
          <tpl fld="4" item="0"/>
        </tpls>
      </n>
      <n v="20548929">
        <tpls c="8">
          <tpl hier="1" item="6"/>
          <tpl hier="4" item="3"/>
          <tpl fld="3" item="29"/>
          <tpl fld="2" item="66"/>
          <tpl hier="9" item="1"/>
          <tpl hier="11" item="9"/>
          <tpl hier="12" item="7"/>
          <tpl fld="4" item="0"/>
        </tpls>
      </n>
      <n v="35030821">
        <tpls c="8">
          <tpl hier="1" item="6"/>
          <tpl hier="4" item="3"/>
          <tpl fld="3" item="16"/>
          <tpl fld="2" item="48"/>
          <tpl hier="9" item="1"/>
          <tpl hier="11" item="9"/>
          <tpl hier="12" item="7"/>
          <tpl fld="4" item="0"/>
        </tpls>
      </n>
      <n v="40094450">
        <tpls c="8">
          <tpl hier="1" item="6"/>
          <tpl hier="4" item="3"/>
          <tpl fld="3" item="15"/>
          <tpl fld="2" item="48"/>
          <tpl hier="9" item="1"/>
          <tpl hier="11" item="9"/>
          <tpl hier="12" item="7"/>
          <tpl fld="4" item="0"/>
        </tpls>
      </n>
      <n v="41450887">
        <tpls c="8">
          <tpl hier="1" item="6"/>
          <tpl hier="4" item="3"/>
          <tpl fld="3" item="14"/>
          <tpl fld="2" item="48"/>
          <tpl hier="9" item="1"/>
          <tpl hier="11" item="9"/>
          <tpl hier="12" item="7"/>
          <tpl fld="4" item="0"/>
        </tpls>
      </n>
      <n v="41135288">
        <tpls c="8">
          <tpl hier="1" item="6"/>
          <tpl hier="4" item="3"/>
          <tpl fld="3" item="9"/>
          <tpl fld="2" item="48"/>
          <tpl hier="9" item="1"/>
          <tpl hier="11" item="9"/>
          <tpl hier="12" item="7"/>
          <tpl fld="4" item="0"/>
        </tpls>
      </n>
      <n v="8919199">
        <tpls c="8">
          <tpl hier="1" item="6"/>
          <tpl hier="4" item="3"/>
          <tpl fld="3" item="56"/>
          <tpl fld="2" item="53"/>
          <tpl hier="9" item="1"/>
          <tpl hier="11" item="9"/>
          <tpl hier="12" item="7"/>
          <tpl fld="4" item="0"/>
        </tpls>
      </n>
      <n v="13253884">
        <tpls c="8">
          <tpl hier="1" item="6"/>
          <tpl hier="4" item="3"/>
          <tpl fld="3" item="50"/>
          <tpl fld="2" item="53"/>
          <tpl hier="9" item="1"/>
          <tpl hier="11" item="9"/>
          <tpl hier="12" item="7"/>
          <tpl fld="4" item="0"/>
        </tpls>
      </n>
      <n v="20734752">
        <tpls c="8">
          <tpl hier="1" item="6"/>
          <tpl hier="4" item="3"/>
          <tpl fld="3" item="41"/>
          <tpl fld="2" item="53"/>
          <tpl hier="9" item="1"/>
          <tpl hier="11" item="9"/>
          <tpl hier="12" item="7"/>
          <tpl fld="4" item="0"/>
        </tpls>
      </n>
      <n v="126177065">
        <tpls c="8">
          <tpl hier="1" item="6"/>
          <tpl hier="4" item="3"/>
          <tpl fld="3" item="16"/>
          <tpl fld="2" item="57"/>
          <tpl hier="9" item="1"/>
          <tpl hier="11" item="9"/>
          <tpl hier="12" item="7"/>
          <tpl fld="4" item="0"/>
        </tpls>
      </n>
      <n v="160894034">
        <tpls c="8">
          <tpl hier="1" item="6"/>
          <tpl hier="4" item="3"/>
          <tpl fld="3" item="30"/>
          <tpl fld="2" item="61"/>
          <tpl hier="9" item="1"/>
          <tpl hier="11" item="9"/>
          <tpl hier="12" item="7"/>
          <tpl fld="4" item="0"/>
        </tpls>
      </n>
      <n v="239951617">
        <tpls c="8">
          <tpl hier="1" item="6"/>
          <tpl hier="4" item="3"/>
          <tpl fld="3" item="2"/>
          <tpl fld="2" item="46"/>
          <tpl hier="9" item="1"/>
          <tpl hier="11" item="9"/>
          <tpl hier="12" item="7"/>
          <tpl fld="4" item="0"/>
        </tpls>
      </n>
      <n v="1542559">
        <tpls c="8">
          <tpl hier="1" item="6"/>
          <tpl hier="4" item="3"/>
          <tpl fld="3" item="9"/>
          <tpl fld="2" item="58"/>
          <tpl hier="9" item="1"/>
          <tpl hier="11" item="9"/>
          <tpl hier="12" item="7"/>
          <tpl fld="4" item="0"/>
        </tpls>
      </n>
      <n v="10171436">
        <tpls c="8">
          <tpl hier="1" item="6"/>
          <tpl hier="4" item="3"/>
          <tpl fld="3" item="44"/>
          <tpl fld="2" item="47"/>
          <tpl hier="9" item="1"/>
          <tpl hier="11" item="9"/>
          <tpl hier="12" item="7"/>
          <tpl fld="4" item="0"/>
        </tpls>
      </n>
      <n v="2445199">
        <tpls c="8">
          <tpl hier="1" item="6"/>
          <tpl hier="4" item="3"/>
          <tpl fld="3" item="16"/>
          <tpl fld="2" item="56"/>
          <tpl hier="9" item="1"/>
          <tpl hier="11" item="9"/>
          <tpl hier="12" item="7"/>
          <tpl fld="4" item="0"/>
        </tpls>
      </n>
      <n v="24618180">
        <tpls c="8">
          <tpl hier="1" item="6"/>
          <tpl hier="4" item="3"/>
          <tpl fld="3" item="54"/>
          <tpl fld="2" item="55"/>
          <tpl hier="9" item="1"/>
          <tpl hier="11" item="9"/>
          <tpl hier="12" item="7"/>
          <tpl fld="4" item="0"/>
        </tpls>
      </n>
      <n v="35554140">
        <tpls c="8">
          <tpl hier="1" item="6"/>
          <tpl hier="4" item="3"/>
          <tpl fld="3" item="36"/>
          <tpl fld="2" item="62"/>
          <tpl hier="9" item="1"/>
          <tpl hier="11" item="9"/>
          <tpl hier="12" item="7"/>
          <tpl fld="4" item="0"/>
        </tpls>
      </n>
      <n v="21651387">
        <tpls c="8">
          <tpl hier="1" item="6"/>
          <tpl hier="4" item="3"/>
          <tpl fld="3" item="7"/>
          <tpl fld="2" item="28"/>
          <tpl hier="9" item="1"/>
          <tpl hier="11" item="9"/>
          <tpl hier="12" item="7"/>
          <tpl fld="4" item="0"/>
        </tpls>
      </n>
      <n v="140365103">
        <tpls c="8">
          <tpl hier="1" item="6"/>
          <tpl hier="4" item="3"/>
          <tpl fld="3" item="50"/>
          <tpl fld="2" item="40"/>
          <tpl hier="9" item="1"/>
          <tpl hier="11" item="9"/>
          <tpl hier="12" item="7"/>
          <tpl fld="4" item="0"/>
        </tpls>
      </n>
      <n v="12509644">
        <tpls c="8">
          <tpl hier="1" item="6"/>
          <tpl hier="4" item="3"/>
          <tpl fld="3" item="17"/>
          <tpl fld="2" item="59"/>
          <tpl hier="9" item="1"/>
          <tpl hier="11" item="9"/>
          <tpl hier="12" item="7"/>
          <tpl fld="4" item="0"/>
        </tpls>
      </n>
      <n v="49768460">
        <tpls c="8">
          <tpl hier="1" item="6"/>
          <tpl hier="4" item="3"/>
          <tpl fld="3" item="24"/>
          <tpl fld="2" item="44"/>
          <tpl hier="9" item="1"/>
          <tpl hier="11" item="9"/>
          <tpl hier="12" item="7"/>
          <tpl fld="4" item="0"/>
        </tpls>
      </n>
      <n v="555460069">
        <tpls c="8">
          <tpl hier="1" item="6"/>
          <tpl hier="4" item="3"/>
          <tpl fld="3" item="1"/>
          <tpl fld="2" item="45"/>
          <tpl hier="9" item="1"/>
          <tpl hier="11" item="9"/>
          <tpl hier="12" item="7"/>
          <tpl fld="4" item="0"/>
        </tpls>
      </n>
      <n v="86766802">
        <tpls c="8">
          <tpl hier="1" item="6"/>
          <tpl hier="4" item="3"/>
          <tpl fld="3" item="49"/>
          <tpl fld="2" item="74"/>
          <tpl hier="9" item="1"/>
          <tpl hier="11" item="9"/>
          <tpl hier="12" item="7"/>
          <tpl fld="4" item="0"/>
        </tpls>
      </n>
      <n v="88126999">
        <tpls c="8">
          <tpl hier="1" item="6"/>
          <tpl hier="4" item="3"/>
          <tpl fld="3" item="47"/>
          <tpl fld="2" item="74"/>
          <tpl hier="9" item="1"/>
          <tpl hier="11" item="9"/>
          <tpl hier="12" item="7"/>
          <tpl fld="4" item="0"/>
        </tpls>
      </n>
      <n v="31872165">
        <tpls c="8">
          <tpl hier="1" item="6"/>
          <tpl hier="4" item="3"/>
          <tpl fld="3" item="27"/>
          <tpl fld="2" item="76"/>
          <tpl hier="9" item="1"/>
          <tpl hier="11" item="9"/>
          <tpl hier="12" item="7"/>
          <tpl fld="4" item="0"/>
        </tpls>
      </n>
      <n v="19728492">
        <tpls c="8">
          <tpl hier="1" item="6"/>
          <tpl hier="4" item="3"/>
          <tpl fld="3" item="7"/>
          <tpl fld="2" item="75"/>
          <tpl hier="9" item="1"/>
          <tpl hier="11" item="9"/>
          <tpl hier="12" item="7"/>
          <tpl fld="4" item="0"/>
        </tpls>
      </n>
      <n v="9900001">
        <tpls c="8">
          <tpl hier="1" item="6"/>
          <tpl hier="4" item="3"/>
          <tpl fld="3" item="37"/>
          <tpl fld="2" item="70"/>
          <tpl hier="9" item="1"/>
          <tpl hier="11" item="9"/>
          <tpl hier="12" item="7"/>
          <tpl fld="4" item="0"/>
        </tpls>
      </n>
      <n v="5298619972">
        <tpls c="8">
          <tpl hier="1" item="6"/>
          <tpl hier="4" item="3"/>
          <tpl fld="3" item="38"/>
          <tpl fld="2" item="71"/>
          <tpl hier="9" item="1"/>
          <tpl hier="11" item="9"/>
          <tpl hier="12" item="7"/>
          <tpl fld="4" item="0"/>
        </tpls>
      </n>
      <n v="30296559">
        <tpls c="8">
          <tpl hier="1" item="6"/>
          <tpl hier="4" item="3"/>
          <tpl fld="3" item="31"/>
          <tpl fld="2" item="76"/>
          <tpl hier="9" item="1"/>
          <tpl hier="11" item="9"/>
          <tpl hier="12" item="7"/>
          <tpl fld="4" item="0"/>
        </tpls>
      </n>
      <n v="44668001">
        <tpls c="8">
          <tpl hier="1" item="6"/>
          <tpl hier="4" item="3"/>
          <tpl fld="3" item="37"/>
          <tpl fld="2" item="74"/>
          <tpl hier="9" item="1"/>
          <tpl hier="11" item="9"/>
          <tpl hier="12" item="7"/>
          <tpl fld="4" item="0"/>
        </tpls>
      </n>
      <n v="29507993">
        <tpls c="8">
          <tpl hier="1" item="6"/>
          <tpl hier="4" item="3"/>
          <tpl fld="3" item="26"/>
          <tpl fld="2" item="76"/>
          <tpl hier="9" item="1"/>
          <tpl hier="11" item="9"/>
          <tpl hier="12" item="7"/>
          <tpl fld="4" item="0"/>
        </tpls>
      </n>
      <n v="34570796">
        <tpls c="8">
          <tpl hier="1" item="6"/>
          <tpl hier="4" item="3"/>
          <tpl fld="3" item="23"/>
          <tpl fld="2" item="76"/>
          <tpl hier="9" item="1"/>
          <tpl hier="11" item="9"/>
          <tpl hier="12" item="7"/>
          <tpl fld="4" item="0"/>
        </tpls>
      </n>
      <n v="45708216">
        <tpls c="8">
          <tpl hier="1" item="6"/>
          <tpl hier="4" item="3"/>
          <tpl fld="3" item="9"/>
          <tpl fld="2" item="83"/>
          <tpl hier="9" item="1"/>
          <tpl hier="11" item="9"/>
          <tpl hier="12" item="7"/>
          <tpl fld="4" item="0"/>
        </tpls>
      </n>
      <n v="33918501">
        <tpls c="8">
          <tpl hier="1" item="6"/>
          <tpl hier="4" item="3"/>
          <tpl fld="3" item="44"/>
          <tpl fld="2" item="84"/>
          <tpl hier="9" item="1"/>
          <tpl hier="11" item="9"/>
          <tpl hier="12" item="7"/>
          <tpl fld="4" item="0"/>
        </tpls>
      </n>
      <n v="44419596">
        <tpls c="8">
          <tpl hier="1" item="6"/>
          <tpl hier="4" item="3"/>
          <tpl fld="3" item="41"/>
          <tpl fld="2" item="84"/>
          <tpl hier="9" item="1"/>
          <tpl hier="11" item="9"/>
          <tpl hier="12" item="7"/>
          <tpl fld="4" item="0"/>
        </tpls>
      </n>
      <n v="23884001">
        <tpls c="8">
          <tpl hier="1" item="6"/>
          <tpl hier="4" item="3"/>
          <tpl fld="3" item="30"/>
          <tpl fld="2" item="70"/>
          <tpl hier="9" item="1"/>
          <tpl hier="11" item="9"/>
          <tpl hier="12" item="7"/>
          <tpl fld="4" item="0"/>
        </tpls>
      </n>
      <n v="226372280">
        <tpls c="8">
          <tpl hier="1" item="6"/>
          <tpl hier="4" item="3"/>
          <tpl fld="3" item="15"/>
          <tpl fld="2" item="72"/>
          <tpl hier="9" item="1"/>
          <tpl hier="11" item="9"/>
          <tpl hier="12" item="7"/>
          <tpl fld="4" item="0"/>
        </tpls>
      </n>
      <n v="242146837">
        <tpls c="8">
          <tpl hier="1" item="6"/>
          <tpl hier="4" item="3"/>
          <tpl fld="3" item="13"/>
          <tpl fld="2" item="72"/>
          <tpl hier="9" item="1"/>
          <tpl hier="11" item="9"/>
          <tpl hier="12" item="7"/>
          <tpl fld="4" item="0"/>
        </tpls>
      </n>
      <n v="511044001">
        <tpls c="8">
          <tpl hier="1" item="6"/>
          <tpl hier="4" item="3"/>
          <tpl fld="3" item="2"/>
          <tpl fld="2" item="78"/>
          <tpl hier="9" item="1"/>
          <tpl hier="11" item="9"/>
          <tpl hier="12" item="7"/>
          <tpl fld="4" item="0"/>
        </tpls>
      </n>
      <n v="1548001">
        <tpls c="8">
          <tpl hier="1" item="6"/>
          <tpl hier="4" item="3"/>
          <tpl fld="3" item="53"/>
          <tpl fld="2" item="73"/>
          <tpl hier="9" item="1"/>
          <tpl hier="11" item="9"/>
          <tpl hier="12" item="7"/>
          <tpl fld="4" item="0"/>
        </tpls>
      </n>
      <n v="47222758">
        <tpls c="8">
          <tpl hier="1" item="6"/>
          <tpl hier="4" item="3"/>
          <tpl fld="3" item="48"/>
          <tpl fld="2" item="69"/>
          <tpl hier="9" item="1"/>
          <tpl hier="11" item="9"/>
          <tpl hier="12" item="7"/>
          <tpl fld="4" item="0"/>
        </tpls>
      </n>
      <n v="66461575">
        <tpls c="8">
          <tpl hier="1" item="6"/>
          <tpl hier="4" item="3"/>
          <tpl fld="3" item="47"/>
          <tpl fld="2" item="69"/>
          <tpl hier="9" item="1"/>
          <tpl hier="11" item="9"/>
          <tpl hier="12" item="7"/>
          <tpl fld="4" item="0"/>
        </tpls>
      </n>
      <n v="14892671">
        <tpls c="8">
          <tpl hier="1" item="6"/>
          <tpl hier="4" item="3"/>
          <tpl fld="3" item="34"/>
          <tpl fld="2" item="66"/>
          <tpl hier="9" item="1"/>
          <tpl hier="11" item="9"/>
          <tpl hier="12" item="7"/>
          <tpl fld="4" item="0"/>
        </tpls>
      </n>
      <n v="17620630">
        <tpls c="8">
          <tpl hier="1" item="6"/>
          <tpl hier="4" item="3"/>
          <tpl fld="3" item="27"/>
          <tpl fld="2" item="66"/>
          <tpl hier="9" item="1"/>
          <tpl hier="11" item="9"/>
          <tpl hier="12" item="7"/>
          <tpl fld="4" item="0"/>
        </tpls>
      </n>
      <n v="35346600">
        <tpls c="8">
          <tpl hier="1" item="6"/>
          <tpl hier="4" item="3"/>
          <tpl fld="3" item="18"/>
          <tpl fld="2" item="48"/>
          <tpl hier="9" item="1"/>
          <tpl hier="11" item="9"/>
          <tpl hier="12" item="7"/>
          <tpl fld="4" item="0"/>
        </tpls>
      </n>
      <n v="41159590">
        <tpls c="8">
          <tpl hier="1" item="6"/>
          <tpl hier="4" item="3"/>
          <tpl fld="3" item="17"/>
          <tpl fld="2" item="48"/>
          <tpl hier="9" item="1"/>
          <tpl hier="11" item="9"/>
          <tpl hier="12" item="7"/>
          <tpl fld="4" item="0"/>
        </tpls>
      </n>
      <n v="8771999">
        <tpls c="8">
          <tpl hier="1" item="6"/>
          <tpl hier="4" item="3"/>
          <tpl fld="3" item="57"/>
          <tpl fld="2" item="53"/>
          <tpl hier="9" item="1"/>
          <tpl hier="11" item="9"/>
          <tpl hier="12" item="7"/>
          <tpl fld="4" item="0"/>
        </tpls>
      </n>
      <n v="159559408">
        <tpls c="8">
          <tpl hier="1" item="6"/>
          <tpl hier="4" item="3"/>
          <tpl fld="3" item="28"/>
          <tpl fld="2" item="61"/>
          <tpl hier="9" item="1"/>
          <tpl hier="11" item="9"/>
          <tpl hier="12" item="7"/>
          <tpl fld="4" item="0"/>
        </tpls>
      </n>
      <n v="9863468">
        <tpls c="8">
          <tpl hier="1" item="6"/>
          <tpl hier="4" item="3"/>
          <tpl fld="3" item="35"/>
          <tpl fld="2" item="47"/>
          <tpl hier="9" item="1"/>
          <tpl hier="11" item="9"/>
          <tpl hier="12" item="7"/>
          <tpl fld="4" item="0"/>
        </tpls>
      </n>
      <n v="33462268">
        <tpls c="8">
          <tpl hier="1" item="6"/>
          <tpl hier="4" item="3"/>
          <tpl fld="3" item="43"/>
          <tpl fld="2" item="62"/>
          <tpl hier="9" item="1"/>
          <tpl hier="11" item="9"/>
          <tpl hier="12" item="7"/>
          <tpl fld="4" item="0"/>
        </tpls>
      </n>
      <n v="5376520004">
        <tpls c="8">
          <tpl hier="1" item="6"/>
          <tpl hier="4" item="3"/>
          <tpl fld="3" item="41"/>
          <tpl fld="2" item="71"/>
          <tpl hier="9" item="1"/>
          <tpl hier="11" item="9"/>
          <tpl hier="12" item="7"/>
          <tpl fld="4" item="0"/>
        </tpls>
      </n>
      <n v="46604001">
        <tpls c="8">
          <tpl hier="1" item="6"/>
          <tpl hier="4" item="3"/>
          <tpl fld="3" item="32"/>
          <tpl fld="2" item="74"/>
          <tpl hier="9" item="1"/>
          <tpl hier="11" item="9"/>
          <tpl hier="12" item="7"/>
          <tpl fld="4" item="0"/>
        </tpls>
      </n>
      <n v="60712000">
        <tpls c="8">
          <tpl hier="1" item="6"/>
          <tpl hier="4" item="3"/>
          <tpl fld="3" item="31"/>
          <tpl fld="2" item="74"/>
          <tpl hier="9" item="1"/>
          <tpl hier="11" item="9"/>
          <tpl hier="12" item="7"/>
          <tpl fld="4" item="0"/>
        </tpls>
      </n>
      <n v="74844001">
        <tpls c="8">
          <tpl hier="1" item="6"/>
          <tpl hier="4" item="3"/>
          <tpl fld="3" item="30"/>
          <tpl fld="2" item="74"/>
          <tpl hier="9" item="1"/>
          <tpl hier="11" item="9"/>
          <tpl hier="12" item="7"/>
          <tpl fld="4" item="0"/>
        </tpls>
      </n>
      <n v="93902744">
        <tpls c="8">
          <tpl hier="1" item="6"/>
          <tpl hier="4" item="3"/>
          <tpl fld="3" item="29"/>
          <tpl fld="2" item="74"/>
          <tpl hier="9" item="1"/>
          <tpl hier="11" item="9"/>
          <tpl hier="12" item="7"/>
          <tpl fld="4" item="0"/>
        </tpls>
      </n>
      <n v="29764222">
        <tpls c="8">
          <tpl hier="1" item="6"/>
          <tpl hier="4" item="3"/>
          <tpl fld="3" item="16"/>
          <tpl fld="2" item="76"/>
          <tpl hier="9" item="1"/>
          <tpl hier="11" item="9"/>
          <tpl hier="12" item="7"/>
          <tpl fld="4" item="0"/>
        </tpls>
      </n>
      <n v="30259940">
        <tpls c="8">
          <tpl hier="1" item="6"/>
          <tpl hier="4" item="3"/>
          <tpl fld="3" item="15"/>
          <tpl fld="2" item="76"/>
          <tpl hier="9" item="1"/>
          <tpl hier="11" item="9"/>
          <tpl hier="12" item="7"/>
          <tpl fld="4" item="0"/>
        </tpls>
      </n>
      <n v="32169172">
        <tpls c="8">
          <tpl hier="1" item="6"/>
          <tpl hier="4" item="3"/>
          <tpl fld="3" item="14"/>
          <tpl fld="2" item="76"/>
          <tpl hier="9" item="1"/>
          <tpl hier="11" item="9"/>
          <tpl hier="12" item="7"/>
          <tpl fld="4" item="0"/>
        </tpls>
      </n>
      <n v="35190264">
        <tpls c="8">
          <tpl hier="1" item="6"/>
          <tpl hier="4" item="3"/>
          <tpl fld="3" item="13"/>
          <tpl fld="2" item="76"/>
          <tpl hier="9" item="1"/>
          <tpl hier="11" item="9"/>
          <tpl hier="12" item="7"/>
          <tpl fld="4" item="0"/>
        </tpls>
      </n>
      <n v="38844461">
        <tpls c="8">
          <tpl hier="1" item="6"/>
          <tpl hier="4" item="3"/>
          <tpl fld="3" item="4"/>
          <tpl fld="2" item="83"/>
          <tpl hier="9" item="1"/>
          <tpl hier="11" item="9"/>
          <tpl hier="12" item="7"/>
          <tpl fld="4" item="0"/>
        </tpls>
      </n>
      <n v="39606657">
        <tpls c="8">
          <tpl hier="1" item="6"/>
          <tpl hier="4" item="3"/>
          <tpl fld="3" item="58"/>
          <tpl fld="2" item="83"/>
          <tpl hier="9" item="1"/>
          <tpl hier="11" item="9"/>
          <tpl hier="12" item="7"/>
          <tpl fld="4" item="0"/>
        </tpls>
      </n>
      <n v="41684547">
        <tpls c="8">
          <tpl hier="1" item="6"/>
          <tpl hier="4" item="3"/>
          <tpl fld="3" item="2"/>
          <tpl fld="2" item="83"/>
          <tpl hier="9" item="1"/>
          <tpl hier="11" item="9"/>
          <tpl hier="12" item="7"/>
          <tpl fld="4" item="0"/>
        </tpls>
      </n>
      <n v="18845760">
        <tpls c="8">
          <tpl hier="1" item="6"/>
          <tpl hier="4" item="3"/>
          <tpl fld="3" item="54"/>
          <tpl fld="2" item="75"/>
          <tpl hier="9" item="1"/>
          <tpl hier="11" item="9"/>
          <tpl hier="12" item="7"/>
          <tpl fld="4" item="0"/>
        </tpls>
      </n>
      <n v="20054959">
        <tpls c="8">
          <tpl hier="1" item="6"/>
          <tpl hier="4" item="3"/>
          <tpl fld="3" item="53"/>
          <tpl fld="2" item="75"/>
          <tpl hier="9" item="1"/>
          <tpl hier="11" item="9"/>
          <tpl hier="12" item="7"/>
          <tpl fld="4" item="0"/>
        </tpls>
      </n>
      <n v="21154881">
        <tpls c="8">
          <tpl hier="1" item="6"/>
          <tpl hier="4" item="3"/>
          <tpl fld="3" item="52"/>
          <tpl fld="2" item="75"/>
          <tpl hier="9" item="1"/>
          <tpl hier="11" item="9"/>
          <tpl hier="12" item="7"/>
          <tpl fld="4" item="0"/>
        </tpls>
      </n>
      <n v="191619507">
        <tpls c="8">
          <tpl hier="1" item="6"/>
          <tpl hier="4" item="3"/>
          <tpl fld="3" item="48"/>
          <tpl fld="2" item="80"/>
          <tpl hier="9" item="1"/>
          <tpl hier="11" item="9"/>
          <tpl hier="12" item="7"/>
          <tpl fld="4" item="0"/>
        </tpls>
      </n>
      <n v="218767405">
        <tpls c="8">
          <tpl hier="1" item="6"/>
          <tpl hier="4" item="3"/>
          <tpl fld="3" item="46"/>
          <tpl fld="2" item="80"/>
          <tpl hier="9" item="1"/>
          <tpl hier="11" item="9"/>
          <tpl hier="12" item="7"/>
          <tpl fld="4" item="0"/>
        </tpls>
      </n>
      <n v="237308771">
        <tpls c="8">
          <tpl hier="1" item="6"/>
          <tpl hier="4" item="3"/>
          <tpl fld="3" item="45"/>
          <tpl fld="2" item="80"/>
          <tpl hier="9" item="1"/>
          <tpl hier="11" item="9"/>
          <tpl hier="12" item="7"/>
          <tpl fld="4" item="0"/>
        </tpls>
      </n>
      <n v="260110026">
        <tpls c="8">
          <tpl hier="1" item="6"/>
          <tpl hier="4" item="3"/>
          <tpl fld="3" item="47"/>
          <tpl fld="2" item="80"/>
          <tpl hier="9" item="1"/>
          <tpl hier="11" item="9"/>
          <tpl hier="12" item="7"/>
          <tpl fld="4" item="0"/>
        </tpls>
      </n>
      <n v="34201333">
        <tpls c="8">
          <tpl hier="1" item="6"/>
          <tpl hier="4" item="3"/>
          <tpl fld="3" item="34"/>
          <tpl fld="2" item="84"/>
          <tpl hier="9" item="1"/>
          <tpl hier="11" item="9"/>
          <tpl hier="12" item="7"/>
          <tpl fld="4" item="0"/>
        </tpls>
      </n>
      <n v="38917400">
        <tpls c="8">
          <tpl hier="1" item="6"/>
          <tpl hier="4" item="3"/>
          <tpl fld="3" item="36"/>
          <tpl fld="2" item="84"/>
          <tpl hier="9" item="1"/>
          <tpl hier="11" item="9"/>
          <tpl hier="12" item="7"/>
          <tpl fld="4" item="0"/>
        </tpls>
      </n>
      <n v="42645038">
        <tpls c="8">
          <tpl hier="1" item="6"/>
          <tpl hier="4" item="3"/>
          <tpl fld="3" item="27"/>
          <tpl fld="2" item="84"/>
          <tpl hier="9" item="1"/>
          <tpl hier="11" item="9"/>
          <tpl hier="12" item="7"/>
          <tpl fld="4" item="0"/>
        </tpls>
      </n>
      <n v="43860845">
        <tpls c="8">
          <tpl hier="1" item="6"/>
          <tpl hier="4" item="3"/>
          <tpl fld="3" item="33"/>
          <tpl fld="2" item="84"/>
          <tpl hier="9" item="1"/>
          <tpl hier="11" item="9"/>
          <tpl hier="12" item="7"/>
          <tpl fld="4" item="0"/>
        </tpls>
      </n>
      <n v="11212000">
        <tpls c="8">
          <tpl hier="1" item="6"/>
          <tpl hier="4" item="3"/>
          <tpl fld="3" item="18"/>
          <tpl fld="2" item="70"/>
          <tpl hier="9" item="1"/>
          <tpl hier="11" item="9"/>
          <tpl hier="12" item="7"/>
          <tpl fld="4" item="0"/>
        </tpls>
      </n>
      <n v="16636001">
        <tpls c="8">
          <tpl hier="1" item="6"/>
          <tpl hier="4" item="3"/>
          <tpl fld="3" item="22"/>
          <tpl fld="2" item="70"/>
          <tpl hier="9" item="1"/>
          <tpl hier="11" item="9"/>
          <tpl hier="12" item="7"/>
          <tpl fld="4" item="0"/>
        </tpls>
      </n>
      <n v="25156002">
        <tpls c="8">
          <tpl hier="1" item="6"/>
          <tpl hier="4" item="3"/>
          <tpl fld="3" item="17"/>
          <tpl fld="2" item="70"/>
          <tpl hier="9" item="1"/>
          <tpl hier="11" item="9"/>
          <tpl hier="12" item="7"/>
          <tpl fld="4" item="0"/>
        </tpls>
      </n>
      <n v="34183999">
        <tpls c="8">
          <tpl hier="1" item="6"/>
          <tpl hier="4" item="3"/>
          <tpl fld="3" item="21"/>
          <tpl fld="2" item="70"/>
          <tpl hier="9" item="1"/>
          <tpl hier="11" item="9"/>
          <tpl hier="12" item="7"/>
          <tpl fld="4" item="0"/>
        </tpls>
      </n>
      <n v="216293958">
        <tpls c="8">
          <tpl hier="1" item="6"/>
          <tpl hier="4" item="3"/>
          <tpl fld="3" item="8"/>
          <tpl fld="2" item="72"/>
          <tpl hier="9" item="1"/>
          <tpl hier="11" item="9"/>
          <tpl hier="12" item="7"/>
          <tpl fld="4" item="0"/>
        </tpls>
      </n>
      <n v="226407725">
        <tpls c="8">
          <tpl hier="1" item="6"/>
          <tpl hier="4" item="3"/>
          <tpl fld="3" item="7"/>
          <tpl fld="2" item="72"/>
          <tpl hier="9" item="1"/>
          <tpl hier="11" item="9"/>
          <tpl hier="12" item="7"/>
          <tpl fld="4" item="0"/>
        </tpls>
      </n>
      <n v="229252814">
        <tpls c="8">
          <tpl hier="1" item="6"/>
          <tpl hier="4" item="3"/>
          <tpl fld="3" item="6"/>
          <tpl fld="2" item="72"/>
          <tpl hier="9" item="1"/>
          <tpl hier="11" item="9"/>
          <tpl hier="12" item="7"/>
          <tpl fld="4" item="0"/>
        </tpls>
      </n>
      <n v="241189583">
        <tpls c="8">
          <tpl hier="1" item="6"/>
          <tpl hier="4" item="3"/>
          <tpl fld="3" item="5"/>
          <tpl fld="2" item="72"/>
          <tpl hier="9" item="1"/>
          <tpl hier="11" item="9"/>
          <tpl hier="12" item="7"/>
          <tpl fld="4" item="0"/>
        </tpls>
      </n>
      <n v="440647994">
        <tpls c="8">
          <tpl hier="1" item="6"/>
          <tpl hier="4" item="3"/>
          <tpl fld="3" item="56"/>
          <tpl fld="2" item="78"/>
          <tpl hier="9" item="1"/>
          <tpl hier="11" item="9"/>
          <tpl hier="12" item="7"/>
          <tpl fld="4" item="0"/>
        </tpls>
      </n>
      <n v="494147999">
        <tpls c="8">
          <tpl hier="1" item="6"/>
          <tpl hier="4" item="3"/>
          <tpl fld="3" item="0"/>
          <tpl fld="2" item="78"/>
          <tpl hier="9" item="1"/>
          <tpl hier="11" item="9"/>
          <tpl hier="12" item="7"/>
          <tpl fld="4" item="0"/>
        </tpls>
      </n>
      <n v="511416001">
        <tpls c="8">
          <tpl hier="1" item="6"/>
          <tpl hier="4" item="3"/>
          <tpl fld="3" item="55"/>
          <tpl fld="2" item="78"/>
          <tpl hier="9" item="1"/>
          <tpl hier="11" item="9"/>
          <tpl hier="12" item="7"/>
          <tpl fld="4" item="0"/>
        </tpls>
      </n>
      <n v="1267379">
        <tpls c="8">
          <tpl hier="1" item="6"/>
          <tpl hier="4" item="3"/>
          <tpl fld="3" item="35"/>
          <tpl fld="2" item="73"/>
          <tpl hier="9" item="1"/>
          <tpl hier="11" item="9"/>
          <tpl hier="12" item="7"/>
          <tpl fld="4" item="0"/>
        </tpls>
      </n>
      <n v="1445431">
        <tpls c="8">
          <tpl hier="1" item="6"/>
          <tpl hier="4" item="3"/>
          <tpl fld="3" item="40"/>
          <tpl fld="2" item="73"/>
          <tpl hier="9" item="1"/>
          <tpl hier="11" item="9"/>
          <tpl hier="12" item="7"/>
          <tpl fld="4" item="0"/>
        </tpls>
      </n>
      <n v="1589899">
        <tpls c="8">
          <tpl hier="1" item="6"/>
          <tpl hier="4" item="3"/>
          <tpl fld="3" item="50"/>
          <tpl fld="2" item="73"/>
          <tpl hier="9" item="1"/>
          <tpl hier="11" item="9"/>
          <tpl hier="12" item="7"/>
          <tpl fld="4" item="0"/>
        </tpls>
      </n>
      <n v="1991133">
        <tpls c="8">
          <tpl hier="1" item="6"/>
          <tpl hier="4" item="3"/>
          <tpl fld="3" item="49"/>
          <tpl fld="2" item="73"/>
          <tpl hier="9" item="1"/>
          <tpl hier="11" item="9"/>
          <tpl hier="12" item="7"/>
          <tpl fld="4" item="0"/>
        </tpls>
      </n>
      <n v="48508480">
        <tpls c="8">
          <tpl hier="1" item="6"/>
          <tpl hier="4" item="3"/>
          <tpl fld="3" item="37"/>
          <tpl fld="2" item="69"/>
          <tpl hier="9" item="1"/>
          <tpl hier="11" item="9"/>
          <tpl hier="12" item="7"/>
          <tpl fld="4" item="0"/>
        </tpls>
      </n>
      <n v="56599200">
        <tpls c="8">
          <tpl hier="1" item="6"/>
          <tpl hier="4" item="3"/>
          <tpl fld="3" item="39"/>
          <tpl fld="2" item="69"/>
          <tpl hier="9" item="1"/>
          <tpl hier="11" item="9"/>
          <tpl hier="12" item="7"/>
          <tpl fld="4" item="0"/>
        </tpls>
      </n>
      <n v="62121992">
        <tpls c="8">
          <tpl hier="1" item="6"/>
          <tpl hier="4" item="3"/>
          <tpl fld="3" item="28"/>
          <tpl fld="2" item="69"/>
          <tpl hier="9" item="1"/>
          <tpl hier="11" item="9"/>
          <tpl hier="12" item="7"/>
          <tpl fld="4" item="0"/>
        </tpls>
      </n>
      <n v="67019848">
        <tpls c="8">
          <tpl hier="1" item="6"/>
          <tpl hier="4" item="3"/>
          <tpl fld="3" item="19"/>
          <tpl fld="2" item="69"/>
          <tpl hier="9" item="1"/>
          <tpl hier="11" item="9"/>
          <tpl hier="12" item="7"/>
          <tpl fld="4" item="0"/>
        </tpls>
      </n>
      <n v="15138155">
        <tpls c="8">
          <tpl hier="1" item="6"/>
          <tpl hier="4" item="3"/>
          <tpl fld="3" item="26"/>
          <tpl fld="2" item="66"/>
          <tpl hier="9" item="1"/>
          <tpl hier="11" item="9"/>
          <tpl hier="12" item="7"/>
          <tpl fld="4" item="0"/>
        </tpls>
      </n>
      <n v="16513727">
        <tpls c="8">
          <tpl hier="1" item="6"/>
          <tpl hier="4" item="3"/>
          <tpl fld="3" item="25"/>
          <tpl fld="2" item="66"/>
          <tpl hier="9" item="1"/>
          <tpl hier="11" item="9"/>
          <tpl hier="12" item="7"/>
          <tpl fld="4" item="0"/>
        </tpls>
      </n>
      <n v="17847652">
        <tpls c="8">
          <tpl hier="1" item="6"/>
          <tpl hier="4" item="3"/>
          <tpl fld="3" item="24"/>
          <tpl fld="2" item="66"/>
          <tpl hier="9" item="1"/>
          <tpl hier="11" item="9"/>
          <tpl hier="12" item="7"/>
          <tpl fld="4" item="0"/>
        </tpls>
      </n>
      <n v="20754427">
        <tpls c="8">
          <tpl hier="1" item="6"/>
          <tpl hier="4" item="3"/>
          <tpl fld="3" item="23"/>
          <tpl fld="2" item="66"/>
          <tpl hier="9" item="1"/>
          <tpl hier="11" item="9"/>
          <tpl hier="12" item="7"/>
          <tpl fld="4" item="0"/>
        </tpls>
      </n>
      <n v="34721723">
        <tpls c="8">
          <tpl hier="1" item="6"/>
          <tpl hier="4" item="3"/>
          <tpl fld="3" item="10"/>
          <tpl fld="2" item="48"/>
          <tpl hier="9" item="1"/>
          <tpl hier="11" item="9"/>
          <tpl hier="12" item="7"/>
          <tpl fld="4" item="0"/>
        </tpls>
      </n>
      <n v="40130936">
        <tpls c="8">
          <tpl hier="1" item="6"/>
          <tpl hier="4" item="3"/>
          <tpl fld="3" item="12"/>
          <tpl fld="2" item="48"/>
          <tpl hier="9" item="1"/>
          <tpl hier="11" item="9"/>
          <tpl hier="12" item="7"/>
          <tpl fld="4" item="0"/>
        </tpls>
      </n>
      <n v="41678524">
        <tpls c="8">
          <tpl hier="1" item="6"/>
          <tpl hier="4" item="3"/>
          <tpl fld="3" item="11"/>
          <tpl fld="2" item="48"/>
          <tpl hier="9" item="1"/>
          <tpl hier="11" item="9"/>
          <tpl hier="12" item="7"/>
          <tpl fld="4" item="0"/>
        </tpls>
      </n>
      <n v="41077666">
        <tpls c="8">
          <tpl hier="1" item="6"/>
          <tpl hier="4" item="3"/>
          <tpl fld="3" item="5"/>
          <tpl fld="2" item="48"/>
          <tpl hier="9" item="1"/>
          <tpl hier="11" item="9"/>
          <tpl hier="12" item="7"/>
          <tpl fld="4" item="0"/>
        </tpls>
      </n>
      <n v="9173202">
        <tpls c="8">
          <tpl hier="1" item="6"/>
          <tpl hier="4" item="3"/>
          <tpl fld="3" item="20"/>
          <tpl fld="2" item="53"/>
          <tpl hier="9" item="1"/>
          <tpl hier="11" item="9"/>
          <tpl hier="12" item="7"/>
          <tpl fld="4" item="0"/>
        </tpls>
      </n>
      <n v="13676192">
        <tpls c="8">
          <tpl hier="1" item="6"/>
          <tpl hier="4" item="3"/>
          <tpl fld="3" item="45"/>
          <tpl fld="2" item="53"/>
          <tpl hier="9" item="1"/>
          <tpl hier="11" item="9"/>
          <tpl hier="12" item="7"/>
          <tpl fld="4" item="0"/>
        </tpls>
      </n>
      <n v="21249748">
        <tpls c="8">
          <tpl hier="1" item="6"/>
          <tpl hier="4" item="3"/>
          <tpl fld="3" item="19"/>
          <tpl fld="2" item="53"/>
          <tpl hier="9" item="1"/>
          <tpl hier="11" item="9"/>
          <tpl hier="12" item="7"/>
          <tpl fld="4" item="0"/>
        </tpls>
      </n>
      <n v="131530817">
        <tpls c="8">
          <tpl hier="1" item="6"/>
          <tpl hier="4" item="3"/>
          <tpl fld="3" item="8"/>
          <tpl fld="2" item="57"/>
          <tpl hier="9" item="1"/>
          <tpl hier="11" item="9"/>
          <tpl hier="12" item="7"/>
          <tpl fld="4" item="0"/>
        </tpls>
      </n>
      <n v="187092223">
        <tpls c="8">
          <tpl hier="1" item="6"/>
          <tpl hier="4" item="3"/>
          <tpl fld="3" item="19"/>
          <tpl fld="2" item="61"/>
          <tpl hier="9" item="1"/>
          <tpl hier="11" item="9"/>
          <tpl hier="12" item="7"/>
          <tpl fld="4" item="0"/>
        </tpls>
      </n>
      <n v="265841372">
        <tpls c="8">
          <tpl hier="1" item="6"/>
          <tpl hier="4" item="3"/>
          <tpl fld="3" item="9"/>
          <tpl fld="2" item="46"/>
          <tpl hier="9" item="1"/>
          <tpl hier="11" item="9"/>
          <tpl hier="12" item="7"/>
          <tpl fld="4" item="0"/>
        </tpls>
      </n>
      <n v="2355567062">
        <tpls c="8">
          <tpl hier="1" item="6"/>
          <tpl hier="4" item="3"/>
          <tpl fld="3" item="34"/>
          <tpl fld="1" item="1"/>
          <tpl hier="9" item="1"/>
          <tpl hier="11" item="9"/>
          <tpl hier="12" item="7"/>
          <tpl fld="4" item="0"/>
        </tpls>
      </n>
      <n v="262126529">
        <tpls c="8">
          <tpl hier="1" item="6"/>
          <tpl hier="4" item="3"/>
          <tpl fld="3" item="8"/>
          <tpl fld="2" item="63"/>
          <tpl hier="9" item="1"/>
          <tpl hier="11" item="9"/>
          <tpl hier="12" item="7"/>
          <tpl fld="4" item="0"/>
        </tpls>
      </n>
      <n v="13733757">
        <tpls c="8">
          <tpl hier="1" item="6"/>
          <tpl hier="4" item="3"/>
          <tpl fld="3" item="40"/>
          <tpl fld="2" item="47"/>
          <tpl hier="9" item="1"/>
          <tpl hier="11" item="9"/>
          <tpl hier="12" item="7"/>
          <tpl fld="4" item="0"/>
        </tpls>
      </n>
      <n v="3984520">
        <tpls c="8">
          <tpl hier="1" item="6"/>
          <tpl hier="4" item="3"/>
          <tpl fld="3" item="25"/>
          <tpl fld="2" item="56"/>
          <tpl hier="9" item="1"/>
          <tpl hier="11" item="9"/>
          <tpl hier="12" item="7"/>
          <tpl fld="4" item="0"/>
        </tpls>
      </n>
      <n v="34319292">
        <tpls c="8">
          <tpl hier="1" item="6"/>
          <tpl hier="4" item="3"/>
          <tpl fld="3" item="3"/>
          <tpl fld="2" item="55"/>
          <tpl hier="9" item="1"/>
          <tpl hier="11" item="9"/>
          <tpl hier="12" item="7"/>
          <tpl fld="4" item="0"/>
        </tpls>
      </n>
      <n v="54399952">
        <tpls c="8">
          <tpl hier="1" item="6"/>
          <tpl hier="4" item="3"/>
          <tpl fld="3" item="42"/>
          <tpl fld="2" item="62"/>
          <tpl hier="9" item="1"/>
          <tpl hier="11" item="9"/>
          <tpl hier="12" item="7"/>
          <tpl fld="4" item="0"/>
        </tpls>
      </n>
      <n v="34712202">
        <tpls c="8">
          <tpl hier="1" item="6"/>
          <tpl hier="4" item="3"/>
          <tpl fld="3" item="14"/>
          <tpl fld="2" item="28"/>
          <tpl hier="9" item="1"/>
          <tpl hier="11" item="9"/>
          <tpl hier="12" item="7"/>
          <tpl fld="4" item="0"/>
        </tpls>
      </n>
      <n v="174950065">
        <tpls c="8">
          <tpl hier="1" item="6"/>
          <tpl hier="4" item="3"/>
          <tpl fld="3" item="52"/>
          <tpl fld="2" item="40"/>
          <tpl hier="9" item="1"/>
          <tpl hier="11" item="9"/>
          <tpl hier="12" item="7"/>
          <tpl fld="4" item="0"/>
        </tpls>
      </n>
      <n v="19923996">
        <tpls c="8">
          <tpl hier="1" item="6"/>
          <tpl hier="4" item="3"/>
          <tpl fld="3" item="21"/>
          <tpl fld="2" item="59"/>
          <tpl hier="9" item="1"/>
          <tpl hier="11" item="9"/>
          <tpl hier="12" item="7"/>
          <tpl fld="4" item="0"/>
        </tpls>
      </n>
      <n v="69494648">
        <tpls c="8">
          <tpl hier="1" item="6"/>
          <tpl hier="4" item="3"/>
          <tpl fld="3" item="5"/>
          <tpl fld="2" item="44"/>
          <tpl hier="9" item="1"/>
          <tpl hier="11" item="9"/>
          <tpl hier="12" item="7"/>
          <tpl fld="4" item="0"/>
        </tpls>
      </n>
      <n v="13912400">
        <tpls c="8">
          <tpl hier="1" item="6"/>
          <tpl hier="4" item="3"/>
          <tpl fld="3" item="43"/>
          <tpl fld="2" item="16"/>
          <tpl hier="9" item="1"/>
          <tpl hier="11" item="9"/>
          <tpl hier="12" item="7"/>
          <tpl fld="4" item="0"/>
        </tpls>
      </n>
      <n v="2793420009">
        <tpls c="8">
          <tpl hier="1" item="6"/>
          <tpl hier="4" item="3"/>
          <tpl fld="3" item="37"/>
          <tpl fld="2" item="71"/>
          <tpl hier="9" item="1"/>
          <tpl hier="11" item="9"/>
          <tpl hier="12" item="7"/>
          <tpl fld="4" item="0"/>
        </tpls>
      </n>
      <n v="3924940030">
        <tpls c="8">
          <tpl hier="1" item="6"/>
          <tpl hier="4" item="3"/>
          <tpl fld="3" item="39"/>
          <tpl fld="2" item="71"/>
          <tpl hier="9" item="1"/>
          <tpl hier="11" item="9"/>
          <tpl hier="12" item="7"/>
          <tpl fld="4" item="0"/>
        </tpls>
      </n>
      <n v="5402780080">
        <tpls c="8">
          <tpl hier="1" item="6"/>
          <tpl hier="4" item="3"/>
          <tpl fld="3" item="19"/>
          <tpl fld="2" item="71"/>
          <tpl hier="9" item="1"/>
          <tpl hier="11" item="9"/>
          <tpl hier="12" item="7"/>
          <tpl fld="4" item="0"/>
        </tpls>
      </n>
      <n v="47196000">
        <tpls c="8">
          <tpl hier="1" item="6"/>
          <tpl hier="4" item="3"/>
          <tpl fld="3" item="26"/>
          <tpl fld="2" item="74"/>
          <tpl hier="9" item="1"/>
          <tpl hier="11" item="9"/>
          <tpl hier="12" item="7"/>
          <tpl fld="4" item="0"/>
        </tpls>
      </n>
      <n v="61476000">
        <tpls c="8">
          <tpl hier="1" item="6"/>
          <tpl hier="4" item="3"/>
          <tpl fld="3" item="25"/>
          <tpl fld="2" item="74"/>
          <tpl hier="9" item="1"/>
          <tpl hier="11" item="9"/>
          <tpl hier="12" item="7"/>
          <tpl fld="4" item="0"/>
        </tpls>
      </n>
      <n v="75704001">
        <tpls c="8">
          <tpl hier="1" item="6"/>
          <tpl hier="4" item="3"/>
          <tpl fld="3" item="24"/>
          <tpl fld="2" item="74"/>
          <tpl hier="9" item="1"/>
          <tpl hier="11" item="9"/>
          <tpl hier="12" item="7"/>
          <tpl fld="4" item="0"/>
        </tpls>
      </n>
      <n v="95263981">
        <tpls c="8">
          <tpl hier="1" item="6"/>
          <tpl hier="4" item="3"/>
          <tpl fld="3" item="23"/>
          <tpl fld="2" item="74"/>
          <tpl hier="9" item="1"/>
          <tpl hier="11" item="9"/>
          <tpl hier="12" item="7"/>
          <tpl fld="4" item="0"/>
        </tpls>
      </n>
      <n v="29868344">
        <tpls c="8">
          <tpl hier="1" item="6"/>
          <tpl hier="4" item="3"/>
          <tpl fld="3" item="10"/>
          <tpl fld="2" item="76"/>
          <tpl hier="9" item="1"/>
          <tpl hier="11" item="9"/>
          <tpl hier="12" item="7"/>
          <tpl fld="4" item="0"/>
        </tpls>
      </n>
      <n v="30279176">
        <tpls c="8">
          <tpl hier="1" item="6"/>
          <tpl hier="4" item="3"/>
          <tpl fld="3" item="12"/>
          <tpl fld="2" item="76"/>
          <tpl hier="9" item="1"/>
          <tpl hier="11" item="9"/>
          <tpl hier="12" item="7"/>
          <tpl fld="4" item="0"/>
        </tpls>
      </n>
      <n v="32327830">
        <tpls c="8">
          <tpl hier="1" item="6"/>
          <tpl hier="4" item="3"/>
          <tpl fld="3" item="11"/>
          <tpl fld="2" item="76"/>
          <tpl hier="9" item="1"/>
          <tpl hier="11" item="9"/>
          <tpl hier="12" item="7"/>
          <tpl fld="4" item="0"/>
        </tpls>
      </n>
      <n v="35362084">
        <tpls c="8">
          <tpl hier="1" item="6"/>
          <tpl hier="4" item="3"/>
          <tpl fld="3" item="9"/>
          <tpl fld="2" item="76"/>
          <tpl hier="9" item="1"/>
          <tpl hier="11" item="9"/>
          <tpl hier="12" item="7"/>
          <tpl fld="4" item="0"/>
        </tpls>
      </n>
      <n v="38966882">
        <tpls c="8">
          <tpl hier="1" item="6"/>
          <tpl hier="4" item="3"/>
          <tpl fld="3" item="57"/>
          <tpl fld="2" item="83"/>
          <tpl hier="9" item="1"/>
          <tpl hier="11" item="9"/>
          <tpl hier="12" item="7"/>
          <tpl fld="4" item="0"/>
        </tpls>
      </n>
      <n v="39750789">
        <tpls c="8">
          <tpl hier="1" item="6"/>
          <tpl hier="4" item="3"/>
          <tpl fld="3" item="3"/>
          <tpl fld="2" item="83"/>
          <tpl hier="9" item="1"/>
          <tpl hier="11" item="9"/>
          <tpl hier="12" item="7"/>
          <tpl fld="4" item="0"/>
        </tpls>
      </n>
      <n v="41914469">
        <tpls c="8">
          <tpl hier="1" item="6"/>
          <tpl hier="4" item="3"/>
          <tpl fld="3" item="1"/>
          <tpl fld="2" item="83"/>
          <tpl hier="9" item="1"/>
          <tpl hier="11" item="9"/>
          <tpl hier="12" item="7"/>
          <tpl fld="4" item="0"/>
        </tpls>
      </n>
      <n v="18902656">
        <tpls c="8">
          <tpl hier="1" item="6"/>
          <tpl hier="4" item="3"/>
          <tpl fld="3" item="20"/>
          <tpl fld="2" item="75"/>
          <tpl hier="9" item="1"/>
          <tpl hier="11" item="9"/>
          <tpl hier="12" item="7"/>
          <tpl fld="4" item="0"/>
        </tpls>
      </n>
      <n v="20167967">
        <tpls c="8">
          <tpl hier="1" item="6"/>
          <tpl hier="4" item="3"/>
          <tpl fld="3" item="51"/>
          <tpl fld="2" item="75"/>
          <tpl hier="9" item="1"/>
          <tpl hier="11" item="9"/>
          <tpl hier="12" item="7"/>
          <tpl fld="4" item="0"/>
        </tpls>
      </n>
      <n v="21253596">
        <tpls c="8">
          <tpl hier="1" item="6"/>
          <tpl hier="4" item="3"/>
          <tpl fld="3" item="38"/>
          <tpl fld="2" item="75"/>
          <tpl hier="9" item="1"/>
          <tpl hier="11" item="9"/>
          <tpl hier="12" item="7"/>
          <tpl fld="4" item="0"/>
        </tpls>
      </n>
      <n v="194330443">
        <tpls c="8">
          <tpl hier="1" item="6"/>
          <tpl hier="4" item="3"/>
          <tpl fld="3" item="44"/>
          <tpl fld="2" item="80"/>
          <tpl hier="9" item="1"/>
          <tpl hier="11" item="9"/>
          <tpl hier="12" item="7"/>
          <tpl fld="4" item="0"/>
        </tpls>
      </n>
      <n v="219668475">
        <tpls c="8">
          <tpl hier="1" item="6"/>
          <tpl hier="4" item="3"/>
          <tpl fld="3" item="43"/>
          <tpl fld="2" item="80"/>
          <tpl hier="9" item="1"/>
          <tpl hier="11" item="9"/>
          <tpl hier="12" item="7"/>
          <tpl fld="4" item="0"/>
        </tpls>
      </n>
      <n v="238167595">
        <tpls c="8">
          <tpl hier="1" item="6"/>
          <tpl hier="4" item="3"/>
          <tpl fld="3" item="42"/>
          <tpl fld="2" item="80"/>
          <tpl hier="9" item="1"/>
          <tpl hier="11" item="9"/>
          <tpl hier="12" item="7"/>
          <tpl fld="4" item="0"/>
        </tpls>
      </n>
      <n v="261371121">
        <tpls c="8">
          <tpl hier="1" item="6"/>
          <tpl hier="4" item="3"/>
          <tpl fld="3" item="41"/>
          <tpl fld="2" item="80"/>
          <tpl hier="9" item="1"/>
          <tpl hier="11" item="9"/>
          <tpl hier="12" item="7"/>
          <tpl fld="4" item="0"/>
        </tpls>
      </n>
      <n v="34454604">
        <tpls c="8">
          <tpl hier="1" item="6"/>
          <tpl hier="4" item="3"/>
          <tpl fld="3" item="32"/>
          <tpl fld="2" item="84"/>
          <tpl hier="9" item="1"/>
          <tpl hier="11" item="9"/>
          <tpl hier="12" item="7"/>
          <tpl fld="4" item="0"/>
        </tpls>
      </n>
      <n v="39158051">
        <tpls c="8">
          <tpl hier="1" item="6"/>
          <tpl hier="4" item="3"/>
          <tpl fld="3" item="31"/>
          <tpl fld="2" item="84"/>
          <tpl hier="9" item="1"/>
          <tpl hier="11" item="9"/>
          <tpl hier="12" item="7"/>
          <tpl fld="4" item="0"/>
        </tpls>
      </n>
      <n v="42882035">
        <tpls c="8">
          <tpl hier="1" item="6"/>
          <tpl hier="4" item="3"/>
          <tpl fld="3" item="30"/>
          <tpl fld="2" item="84"/>
          <tpl hier="9" item="1"/>
          <tpl hier="11" item="9"/>
          <tpl hier="12" item="7"/>
          <tpl fld="4" item="0"/>
        </tpls>
      </n>
      <n v="43569652">
        <tpls c="8">
          <tpl hier="1" item="6"/>
          <tpl hier="4" item="3"/>
          <tpl fld="3" item="29"/>
          <tpl fld="2" item="84"/>
          <tpl hier="9" item="1"/>
          <tpl hier="11" item="9"/>
          <tpl hier="12" item="7"/>
          <tpl fld="4" item="0"/>
        </tpls>
      </n>
      <n v="11508000">
        <tpls c="8">
          <tpl hier="1" item="6"/>
          <tpl hier="4" item="3"/>
          <tpl fld="3" item="16"/>
          <tpl fld="2" item="70"/>
          <tpl hier="9" item="1"/>
          <tpl hier="11" item="9"/>
          <tpl hier="12" item="7"/>
          <tpl fld="4" item="0"/>
        </tpls>
      </n>
      <n v="16931999">
        <tpls c="8">
          <tpl hier="1" item="6"/>
          <tpl hier="4" item="3"/>
          <tpl fld="3" item="15"/>
          <tpl fld="2" item="70"/>
          <tpl hier="9" item="1"/>
          <tpl hier="11" item="9"/>
          <tpl hier="12" item="7"/>
          <tpl fld="4" item="0"/>
        </tpls>
      </n>
      <n v="25756000">
        <tpls c="8">
          <tpl hier="1" item="6"/>
          <tpl hier="4" item="3"/>
          <tpl fld="3" item="14"/>
          <tpl fld="2" item="70"/>
          <tpl hier="9" item="1"/>
          <tpl hier="11" item="9"/>
          <tpl hier="12" item="7"/>
          <tpl fld="4" item="0"/>
        </tpls>
      </n>
      <n v="34853201">
        <tpls c="8">
          <tpl hier="1" item="6"/>
          <tpl hier="4" item="3"/>
          <tpl fld="3" item="13"/>
          <tpl fld="2" item="70"/>
          <tpl hier="9" item="1"/>
          <tpl hier="11" item="9"/>
          <tpl hier="12" item="7"/>
          <tpl fld="4" item="0"/>
        </tpls>
      </n>
      <n v="217525379">
        <tpls c="8">
          <tpl hier="1" item="6"/>
          <tpl hier="4" item="3"/>
          <tpl fld="3" item="4"/>
          <tpl fld="2" item="72"/>
          <tpl hier="9" item="1"/>
          <tpl hier="11" item="9"/>
          <tpl hier="12" item="7"/>
          <tpl fld="4" item="0"/>
        </tpls>
      </n>
      <n v="226517156">
        <tpls c="8">
          <tpl hier="1" item="6"/>
          <tpl hier="4" item="3"/>
          <tpl fld="3" item="58"/>
          <tpl fld="2" item="72"/>
          <tpl hier="9" item="1"/>
          <tpl hier="11" item="9"/>
          <tpl hier="12" item="7"/>
          <tpl fld="4" item="0"/>
        </tpls>
      </n>
      <n v="230741311">
        <tpls c="8">
          <tpl hier="1" item="6"/>
          <tpl hier="4" item="3"/>
          <tpl fld="3" item="2"/>
          <tpl fld="2" item="72"/>
          <tpl hier="9" item="1"/>
          <tpl hier="11" item="9"/>
          <tpl hier="12" item="7"/>
          <tpl fld="4" item="0"/>
        </tpls>
      </n>
      <n v="447759999">
        <tpls c="8">
          <tpl hier="1" item="6"/>
          <tpl hier="4" item="3"/>
          <tpl fld="3" item="54"/>
          <tpl fld="2" item="78"/>
          <tpl hier="9" item="1"/>
          <tpl hier="11" item="9"/>
          <tpl hier="12" item="7"/>
          <tpl fld="4" item="0"/>
        </tpls>
      </n>
      <n v="495683998">
        <tpls c="8">
          <tpl hier="1" item="6"/>
          <tpl hier="4" item="3"/>
          <tpl fld="3" item="53"/>
          <tpl fld="2" item="78"/>
          <tpl hier="9" item="1"/>
          <tpl hier="11" item="9"/>
          <tpl hier="12" item="7"/>
          <tpl fld="4" item="0"/>
        </tpls>
      </n>
      <n v="512004005">
        <tpls c="8">
          <tpl hier="1" item="6"/>
          <tpl hier="4" item="3"/>
          <tpl fld="3" item="52"/>
          <tpl fld="2" item="78"/>
          <tpl hier="9" item="1"/>
          <tpl hier="11" item="9"/>
          <tpl hier="12" item="7"/>
          <tpl fld="4" item="0"/>
        </tpls>
      </n>
      <n v="1282999">
        <tpls c="8">
          <tpl hier="1" item="6"/>
          <tpl hier="4" item="3"/>
          <tpl fld="3" item="48"/>
          <tpl fld="2" item="73"/>
          <tpl hier="9" item="1"/>
          <tpl hier="11" item="9"/>
          <tpl hier="12" item="7"/>
          <tpl fld="4" item="0"/>
        </tpls>
      </n>
      <n v="1448029">
        <tpls c="8">
          <tpl hier="1" item="6"/>
          <tpl hier="4" item="3"/>
          <tpl fld="3" item="46"/>
          <tpl fld="2" item="73"/>
          <tpl hier="9" item="1"/>
          <tpl hier="11" item="9"/>
          <tpl hier="12" item="7"/>
          <tpl fld="4" item="0"/>
        </tpls>
      </n>
      <n v="1611701">
        <tpls c="8">
          <tpl hier="1" item="6"/>
          <tpl hier="4" item="3"/>
          <tpl fld="3" item="45"/>
          <tpl fld="2" item="73"/>
          <tpl hier="9" item="1"/>
          <tpl hier="11" item="9"/>
          <tpl hier="12" item="7"/>
          <tpl fld="4" item="0"/>
        </tpls>
      </n>
      <n v="2027811">
        <tpls c="8">
          <tpl hier="1" item="6"/>
          <tpl hier="4" item="3"/>
          <tpl fld="3" item="47"/>
          <tpl fld="2" item="73"/>
          <tpl hier="9" item="1"/>
          <tpl hier="11" item="9"/>
          <tpl hier="12" item="7"/>
          <tpl fld="4" item="0"/>
        </tpls>
      </n>
      <n v="49178928">
        <tpls c="8">
          <tpl hier="1" item="6"/>
          <tpl hier="4" item="3"/>
          <tpl fld="3" item="34"/>
          <tpl fld="2" item="69"/>
          <tpl hier="9" item="1"/>
          <tpl hier="11" item="9"/>
          <tpl hier="12" item="7"/>
          <tpl fld="4" item="0"/>
        </tpls>
      </n>
      <n v="56988832">
        <tpls c="8">
          <tpl hier="1" item="6"/>
          <tpl hier="4" item="3"/>
          <tpl fld="3" item="36"/>
          <tpl fld="2" item="69"/>
          <tpl hier="9" item="1"/>
          <tpl hier="11" item="9"/>
          <tpl hier="12" item="7"/>
          <tpl fld="4" item="0"/>
        </tpls>
      </n>
      <n v="62442600">
        <tpls c="8">
          <tpl hier="1" item="6"/>
          <tpl hier="4" item="3"/>
          <tpl fld="3" item="27"/>
          <tpl fld="2" item="69"/>
          <tpl hier="9" item="1"/>
          <tpl hier="11" item="9"/>
          <tpl hier="12" item="7"/>
          <tpl fld="4" item="0"/>
        </tpls>
      </n>
      <n v="67217727">
        <tpls c="8">
          <tpl hier="1" item="6"/>
          <tpl hier="4" item="3"/>
          <tpl fld="3" item="33"/>
          <tpl fld="2" item="69"/>
          <tpl hier="9" item="1"/>
          <tpl hier="11" item="9"/>
          <tpl hier="12" item="7"/>
          <tpl fld="4" item="0"/>
        </tpls>
      </n>
      <n v="15265942">
        <tpls c="8">
          <tpl hier="1" item="6"/>
          <tpl hier="4" item="3"/>
          <tpl fld="3" item="18"/>
          <tpl fld="2" item="66"/>
          <tpl hier="9" item="1"/>
          <tpl hier="11" item="9"/>
          <tpl hier="12" item="7"/>
          <tpl fld="4" item="0"/>
        </tpls>
      </n>
      <n v="16560396">
        <tpls c="8">
          <tpl hier="1" item="6"/>
          <tpl hier="4" item="3"/>
          <tpl fld="3" item="22"/>
          <tpl fld="2" item="66"/>
          <tpl hier="9" item="1"/>
          <tpl hier="11" item="9"/>
          <tpl hier="12" item="7"/>
          <tpl fld="4" item="0"/>
        </tpls>
      </n>
      <n v="17963866">
        <tpls c="8">
          <tpl hier="1" item="6"/>
          <tpl hier="4" item="3"/>
          <tpl fld="3" item="17"/>
          <tpl fld="2" item="66"/>
          <tpl hier="9" item="1"/>
          <tpl hier="11" item="9"/>
          <tpl hier="12" item="7"/>
          <tpl fld="4" item="0"/>
        </tpls>
      </n>
      <n v="20938076">
        <tpls c="8">
          <tpl hier="1" item="6"/>
          <tpl hier="4" item="3"/>
          <tpl fld="3" item="21"/>
          <tpl fld="2" item="66"/>
          <tpl hier="9" item="1"/>
          <tpl hier="11" item="9"/>
          <tpl hier="12" item="7"/>
          <tpl fld="4" item="0"/>
        </tpls>
      </n>
      <n v="34575024">
        <tpls c="8">
          <tpl hier="1" item="6"/>
          <tpl hier="4" item="3"/>
          <tpl fld="3" item="8"/>
          <tpl fld="2" item="48"/>
          <tpl hier="9" item="1"/>
          <tpl hier="11" item="9"/>
          <tpl hier="12" item="7"/>
          <tpl fld="4" item="0"/>
        </tpls>
      </n>
      <n v="40120124">
        <tpls c="8">
          <tpl hier="1" item="6"/>
          <tpl hier="4" item="3"/>
          <tpl fld="3" item="7"/>
          <tpl fld="2" item="48"/>
          <tpl hier="9" item="1"/>
          <tpl hier="11" item="9"/>
          <tpl hier="12" item="7"/>
          <tpl fld="4" item="0"/>
        </tpls>
      </n>
      <n v="41835285">
        <tpls c="8">
          <tpl hier="1" item="6"/>
          <tpl hier="4" item="3"/>
          <tpl fld="3" item="6"/>
          <tpl fld="2" item="48"/>
          <tpl hier="9" item="1"/>
          <tpl hier="11" item="9"/>
          <tpl hier="12" item="7"/>
          <tpl fld="4" item="0"/>
        </tpls>
      </n>
      <n v="9301202">
        <tpls c="8">
          <tpl hier="1" item="6"/>
          <tpl hier="4" item="3"/>
          <tpl fld="3" item="40"/>
          <tpl fld="2" item="53"/>
          <tpl hier="9" item="1"/>
          <tpl hier="11" item="9"/>
          <tpl hier="12" item="7"/>
          <tpl fld="4" item="0"/>
        </tpls>
      </n>
      <n v="14098026">
        <tpls c="8">
          <tpl hier="1" item="6"/>
          <tpl hier="4" item="3"/>
          <tpl fld="3" item="42"/>
          <tpl fld="2" item="53"/>
          <tpl hier="9" item="1"/>
          <tpl hier="11" item="9"/>
          <tpl hier="12" item="7"/>
          <tpl fld="4" item="0"/>
        </tpls>
      </n>
      <n v="21878897">
        <tpls c="8">
          <tpl hier="1" item="6"/>
          <tpl hier="4" item="3"/>
          <tpl fld="3" item="29"/>
          <tpl fld="2" item="53"/>
          <tpl hier="9" item="1"/>
          <tpl hier="11" item="9"/>
          <tpl hier="12" item="7"/>
          <tpl fld="4" item="0"/>
        </tpls>
      </n>
      <n v="134021622">
        <tpls c="8">
          <tpl hier="1" item="6"/>
          <tpl hier="4" item="3"/>
          <tpl fld="3" item="4"/>
          <tpl fld="2" item="57"/>
          <tpl hier="9" item="1"/>
          <tpl hier="11" item="9"/>
          <tpl hier="12" item="7"/>
          <tpl fld="4" item="0"/>
        </tpls>
      </n>
      <n v="185923529">
        <tpls c="8">
          <tpl hier="1" item="6"/>
          <tpl hier="4" item="3"/>
          <tpl fld="3" item="29"/>
          <tpl fld="2" item="61"/>
          <tpl hier="9" item="1"/>
          <tpl hier="11" item="9"/>
          <tpl hier="12" item="7"/>
          <tpl fld="4" item="0"/>
        </tpls>
      </n>
      <n v="2404401701">
        <tpls c="8">
          <tpl hier="1" item="6"/>
          <tpl hier="4" item="3"/>
          <tpl fld="3" item="26"/>
          <tpl fld="1" item="1"/>
          <tpl hier="9" item="1"/>
          <tpl hier="11" item="9"/>
          <tpl hier="12" item="7"/>
          <tpl fld="4" item="0"/>
        </tpls>
      </n>
      <n v="270550114">
        <tpls c="8">
          <tpl hier="1" item="6"/>
          <tpl hier="4" item="3"/>
          <tpl fld="3" item="57"/>
          <tpl fld="2" item="63"/>
          <tpl hier="9" item="1"/>
          <tpl hier="11" item="9"/>
          <tpl hier="12" item="7"/>
          <tpl fld="4" item="0"/>
        </tpls>
      </n>
      <n v="14474103">
        <tpls c="8">
          <tpl hier="1" item="6"/>
          <tpl hier="4" item="3"/>
          <tpl fld="3" item="43"/>
          <tpl fld="2" item="47"/>
          <tpl hier="9" item="1"/>
          <tpl hier="11" item="9"/>
          <tpl hier="12" item="7"/>
          <tpl fld="4" item="0"/>
        </tpls>
      </n>
      <n v="4278328">
        <tpls c="8">
          <tpl hier="1" item="6"/>
          <tpl hier="4" item="3"/>
          <tpl fld="3" item="15"/>
          <tpl fld="2" item="56"/>
          <tpl hier="9" item="1"/>
          <tpl hier="11" item="9"/>
          <tpl hier="12" item="7"/>
          <tpl fld="4" item="0"/>
        </tpls>
      </n>
      <n v="36200337">
        <tpls c="8">
          <tpl hier="1" item="6"/>
          <tpl hier="4" item="3"/>
          <tpl fld="3" item="53"/>
          <tpl fld="2" item="55"/>
          <tpl hier="9" item="1"/>
          <tpl hier="11" item="9"/>
          <tpl hier="12" item="7"/>
          <tpl fld="4" item="0"/>
        </tpls>
      </n>
      <n v="57377796">
        <tpls c="8">
          <tpl hier="1" item="6"/>
          <tpl hier="4" item="3"/>
          <tpl fld="3" item="27"/>
          <tpl fld="2" item="62"/>
          <tpl hier="9" item="1"/>
          <tpl hier="11" item="9"/>
          <tpl hier="12" item="7"/>
          <tpl fld="4" item="0"/>
        </tpls>
      </n>
      <n v="37495663">
        <tpls c="8">
          <tpl hier="1" item="6"/>
          <tpl hier="4" item="3"/>
          <tpl fld="3" item="6"/>
          <tpl fld="2" item="28"/>
          <tpl hier="9" item="1"/>
          <tpl hier="11" item="9"/>
          <tpl hier="12" item="7"/>
          <tpl fld="4" item="0"/>
        </tpls>
      </n>
      <n v="179000218">
        <tpls c="8">
          <tpl hier="1" item="6"/>
          <tpl hier="4" item="3"/>
          <tpl fld="3" item="49"/>
          <tpl fld="2" item="40"/>
          <tpl hier="9" item="1"/>
          <tpl hier="11" item="9"/>
          <tpl hier="12" item="7"/>
          <tpl fld="4" item="0"/>
        </tpls>
      </n>
      <n v="20977452">
        <tpls c="8">
          <tpl hier="1" item="6"/>
          <tpl hier="4" item="3"/>
          <tpl fld="3" item="9"/>
          <tpl fld="2" item="59"/>
          <tpl hier="9" item="1"/>
          <tpl hier="11" item="9"/>
          <tpl hier="12" item="7"/>
          <tpl fld="4" item="0"/>
        </tpls>
      </n>
      <n v="2541228">
        <tpls c="8">
          <tpl hier="1" item="6"/>
          <tpl hier="4" item="3"/>
          <tpl fld="3" item="39"/>
          <tpl fld="2" item="34"/>
          <tpl hier="9" item="1"/>
          <tpl hier="11" item="9"/>
          <tpl hier="12" item="7"/>
          <tpl fld="4" item="0"/>
        </tpls>
      </n>
      <n v="420693060">
        <tpls c="8">
          <tpl hier="1" item="6"/>
          <tpl hier="4" item="3"/>
          <tpl fld="3" item="13"/>
          <tpl fld="2" item="12"/>
          <tpl hier="9" item="1"/>
          <tpl hier="11" item="9"/>
          <tpl hier="12" item="7"/>
          <tpl fld="4" item="0"/>
        </tpls>
      </n>
      <n v="2860740019">
        <tpls c="8">
          <tpl hier="1" item="6"/>
          <tpl hier="4" item="3"/>
          <tpl fld="3" item="34"/>
          <tpl fld="2" item="71"/>
          <tpl hier="9" item="1"/>
          <tpl hier="11" item="9"/>
          <tpl hier="12" item="7"/>
          <tpl fld="4" item="0"/>
        </tpls>
      </n>
      <n v="3975539978">
        <tpls c="8">
          <tpl hier="1" item="6"/>
          <tpl hier="4" item="3"/>
          <tpl fld="3" item="36"/>
          <tpl fld="2" item="71"/>
          <tpl hier="9" item="1"/>
          <tpl hier="11" item="9"/>
          <tpl hier="12" item="7"/>
          <tpl fld="4" item="0"/>
        </tpls>
      </n>
      <n v="5429520004">
        <tpls c="8">
          <tpl hier="1" item="6"/>
          <tpl hier="4" item="3"/>
          <tpl fld="3" item="33"/>
          <tpl fld="2" item="71"/>
          <tpl hier="9" item="1"/>
          <tpl hier="11" item="9"/>
          <tpl hier="12" item="7"/>
          <tpl fld="4" item="0"/>
        </tpls>
      </n>
      <n v="48036000">
        <tpls c="8">
          <tpl hier="1" item="6"/>
          <tpl hier="4" item="3"/>
          <tpl fld="3" item="18"/>
          <tpl fld="2" item="74"/>
          <tpl hier="9" item="1"/>
          <tpl hier="11" item="9"/>
          <tpl hier="12" item="7"/>
          <tpl fld="4" item="0"/>
        </tpls>
      </n>
      <n v="62176000">
        <tpls c="8">
          <tpl hier="1" item="6"/>
          <tpl hier="4" item="3"/>
          <tpl fld="3" item="22"/>
          <tpl fld="2" item="74"/>
          <tpl hier="9" item="1"/>
          <tpl hier="11" item="9"/>
          <tpl hier="12" item="7"/>
          <tpl fld="4" item="0"/>
        </tpls>
      </n>
      <n v="76612001">
        <tpls c="8">
          <tpl hier="1" item="6"/>
          <tpl hier="4" item="3"/>
          <tpl fld="3" item="17"/>
          <tpl fld="2" item="74"/>
          <tpl hier="9" item="1"/>
          <tpl hier="11" item="9"/>
          <tpl hier="12" item="7"/>
          <tpl fld="4" item="0"/>
        </tpls>
      </n>
      <n v="96763629">
        <tpls c="8">
          <tpl hier="1" item="6"/>
          <tpl hier="4" item="3"/>
          <tpl fld="3" item="21"/>
          <tpl fld="2" item="74"/>
          <tpl hier="9" item="1"/>
          <tpl hier="11" item="9"/>
          <tpl hier="12" item="7"/>
          <tpl fld="4" item="0"/>
        </tpls>
      </n>
      <n v="30001929">
        <tpls c="8">
          <tpl hier="1" item="6"/>
          <tpl hier="4" item="3"/>
          <tpl fld="3" item="8"/>
          <tpl fld="2" item="76"/>
          <tpl hier="9" item="1"/>
          <tpl hier="11" item="9"/>
          <tpl hier="12" item="7"/>
          <tpl fld="4" item="0"/>
        </tpls>
      </n>
      <n v="30298345">
        <tpls c="8">
          <tpl hier="1" item="6"/>
          <tpl hier="4" item="3"/>
          <tpl fld="3" item="7"/>
          <tpl fld="2" item="76"/>
          <tpl hier="9" item="1"/>
          <tpl hier="11" item="9"/>
          <tpl hier="12" item="7"/>
          <tpl fld="4" item="0"/>
        </tpls>
      </n>
      <n v="32485692">
        <tpls c="8">
          <tpl hier="1" item="6"/>
          <tpl hier="4" item="3"/>
          <tpl fld="3" item="6"/>
          <tpl fld="2" item="76"/>
          <tpl hier="9" item="1"/>
          <tpl hier="11" item="9"/>
          <tpl hier="12" item="7"/>
          <tpl fld="4" item="0"/>
        </tpls>
      </n>
      <n v="35508266">
        <tpls c="8">
          <tpl hier="1" item="6"/>
          <tpl hier="4" item="3"/>
          <tpl fld="3" item="5"/>
          <tpl fld="2" item="76"/>
          <tpl hier="9" item="1"/>
          <tpl hier="11" item="9"/>
          <tpl hier="12" item="7"/>
          <tpl fld="4" item="0"/>
        </tpls>
      </n>
      <n v="39089678">
        <tpls c="8">
          <tpl hier="1" item="6"/>
          <tpl hier="4" item="3"/>
          <tpl fld="3" item="56"/>
          <tpl fld="2" item="83"/>
          <tpl hier="9" item="1"/>
          <tpl hier="11" item="9"/>
          <tpl hier="12" item="7"/>
          <tpl fld="4" item="0"/>
        </tpls>
      </n>
      <n v="39869517">
        <tpls c="8">
          <tpl hier="1" item="6"/>
          <tpl hier="4" item="3"/>
          <tpl fld="3" item="0"/>
          <tpl fld="2" item="83"/>
          <tpl hier="9" item="1"/>
          <tpl hier="11" item="9"/>
          <tpl hier="12" item="7"/>
          <tpl fld="4" item="0"/>
        </tpls>
      </n>
      <n v="42191833">
        <tpls c="8">
          <tpl hier="1" item="6"/>
          <tpl hier="4" item="3"/>
          <tpl fld="3" item="55"/>
          <tpl fld="2" item="83"/>
          <tpl hier="9" item="1"/>
          <tpl hier="11" item="9"/>
          <tpl hier="12" item="7"/>
          <tpl fld="4" item="0"/>
        </tpls>
      </n>
      <n v="17844020">
        <tpls c="8">
          <tpl hier="1" item="6"/>
          <tpl hier="4" item="3"/>
          <tpl fld="3" item="35"/>
          <tpl fld="2" item="75"/>
          <tpl hier="9" item="1"/>
          <tpl hier="11" item="9"/>
          <tpl hier="12" item="7"/>
          <tpl fld="4" item="0"/>
        </tpls>
      </n>
      <n v="18955611">
        <tpls c="8">
          <tpl hier="1" item="6"/>
          <tpl hier="4" item="3"/>
          <tpl fld="3" item="40"/>
          <tpl fld="2" item="75"/>
          <tpl hier="9" item="1"/>
          <tpl hier="11" item="9"/>
          <tpl hier="12" item="7"/>
          <tpl fld="4" item="0"/>
        </tpls>
      </n>
      <n v="20265787">
        <tpls c="8">
          <tpl hier="1" item="6"/>
          <tpl hier="4" item="3"/>
          <tpl fld="3" item="50"/>
          <tpl fld="2" item="75"/>
          <tpl hier="9" item="1"/>
          <tpl hier="11" item="9"/>
          <tpl hier="12" item="7"/>
          <tpl fld="4" item="0"/>
        </tpls>
      </n>
      <n v="21355483">
        <tpls c="8">
          <tpl hier="1" item="6"/>
          <tpl hier="4" item="3"/>
          <tpl fld="3" item="49"/>
          <tpl fld="2" item="75"/>
          <tpl hier="9" item="1"/>
          <tpl hier="11" item="9"/>
          <tpl hier="12" item="7"/>
          <tpl fld="4" item="0"/>
        </tpls>
      </n>
      <n v="196922381">
        <tpls c="8">
          <tpl hier="1" item="6"/>
          <tpl hier="4" item="3"/>
          <tpl fld="3" item="37"/>
          <tpl fld="2" item="80"/>
          <tpl hier="9" item="1"/>
          <tpl hier="11" item="9"/>
          <tpl hier="12" item="7"/>
          <tpl fld="4" item="0"/>
        </tpls>
      </n>
      <n v="220646108">
        <tpls c="8">
          <tpl hier="1" item="6"/>
          <tpl hier="4" item="3"/>
          <tpl fld="3" item="39"/>
          <tpl fld="2" item="80"/>
          <tpl hier="9" item="1"/>
          <tpl hier="11" item="9"/>
          <tpl hier="12" item="7"/>
          <tpl fld="4" item="0"/>
        </tpls>
      </n>
      <n v="239012399">
        <tpls c="8">
          <tpl hier="1" item="6"/>
          <tpl hier="4" item="3"/>
          <tpl fld="3" item="28"/>
          <tpl fld="2" item="80"/>
          <tpl hier="9" item="1"/>
          <tpl hier="11" item="9"/>
          <tpl hier="12" item="7"/>
          <tpl fld="4" item="0"/>
        </tpls>
      </n>
      <n v="262639232">
        <tpls c="8">
          <tpl hier="1" item="6"/>
          <tpl hier="4" item="3"/>
          <tpl fld="3" item="19"/>
          <tpl fld="2" item="80"/>
          <tpl hier="9" item="1"/>
          <tpl hier="11" item="9"/>
          <tpl hier="12" item="7"/>
          <tpl fld="4" item="0"/>
        </tpls>
      </n>
      <n v="34736351">
        <tpls c="8">
          <tpl hier="1" item="6"/>
          <tpl hier="4" item="3"/>
          <tpl fld="3" item="26"/>
          <tpl fld="2" item="84"/>
          <tpl hier="9" item="1"/>
          <tpl hier="11" item="9"/>
          <tpl hier="12" item="7"/>
          <tpl fld="4" item="0"/>
        </tpls>
      </n>
      <n v="39386509">
        <tpls c="8">
          <tpl hier="1" item="6"/>
          <tpl hier="4" item="3"/>
          <tpl fld="3" item="25"/>
          <tpl fld="2" item="84"/>
          <tpl hier="9" item="1"/>
          <tpl hier="11" item="9"/>
          <tpl hier="12" item="7"/>
          <tpl fld="4" item="0"/>
        </tpls>
      </n>
      <n v="43046792">
        <tpls c="8">
          <tpl hier="1" item="6"/>
          <tpl hier="4" item="3"/>
          <tpl fld="3" item="24"/>
          <tpl fld="2" item="84"/>
          <tpl hier="9" item="1"/>
          <tpl hier="11" item="9"/>
          <tpl hier="12" item="7"/>
          <tpl fld="4" item="0"/>
        </tpls>
      </n>
      <n v="43283533">
        <tpls c="8">
          <tpl hier="1" item="6"/>
          <tpl hier="4" item="3"/>
          <tpl fld="3" item="23"/>
          <tpl fld="2" item="84"/>
          <tpl hier="9" item="1"/>
          <tpl hier="11" item="9"/>
          <tpl hier="12" item="7"/>
          <tpl fld="4" item="0"/>
        </tpls>
      </n>
      <n v="11896001">
        <tpls c="8">
          <tpl hier="1" item="6"/>
          <tpl hier="4" item="3"/>
          <tpl fld="3" item="10"/>
          <tpl fld="2" item="70"/>
          <tpl hier="9" item="1"/>
          <tpl hier="11" item="9"/>
          <tpl hier="12" item="7"/>
          <tpl fld="4" item="0"/>
        </tpls>
      </n>
      <n v="17196000">
        <tpls c="8">
          <tpl hier="1" item="6"/>
          <tpl hier="4" item="3"/>
          <tpl fld="3" item="12"/>
          <tpl fld="2" item="70"/>
          <tpl hier="9" item="1"/>
          <tpl hier="11" item="9"/>
          <tpl hier="12" item="7"/>
          <tpl fld="4" item="0"/>
        </tpls>
      </n>
      <n v="26280000">
        <tpls c="8">
          <tpl hier="1" item="6"/>
          <tpl hier="4" item="3"/>
          <tpl fld="3" item="11"/>
          <tpl fld="2" item="70"/>
          <tpl hier="9" item="1"/>
          <tpl hier="11" item="9"/>
          <tpl hier="12" item="7"/>
          <tpl fld="4" item="0"/>
        </tpls>
      </n>
      <n v="35531200">
        <tpls c="8">
          <tpl hier="1" item="6"/>
          <tpl hier="4" item="3"/>
          <tpl fld="3" item="9"/>
          <tpl fld="2" item="70"/>
          <tpl hier="9" item="1"/>
          <tpl hier="11" item="9"/>
          <tpl hier="12" item="7"/>
          <tpl fld="4" item="0"/>
        </tpls>
      </n>
      <n v="219005627">
        <tpls c="8">
          <tpl hier="1" item="6"/>
          <tpl hier="4" item="3"/>
          <tpl fld="3" item="57"/>
          <tpl fld="2" item="72"/>
          <tpl hier="9" item="1"/>
          <tpl hier="11" item="9"/>
          <tpl hier="12" item="7"/>
          <tpl fld="4" item="0"/>
        </tpls>
      </n>
      <n v="226687122">
        <tpls c="8">
          <tpl hier="1" item="6"/>
          <tpl hier="4" item="3"/>
          <tpl fld="3" item="3"/>
          <tpl fld="2" item="72"/>
          <tpl hier="9" item="1"/>
          <tpl hier="11" item="9"/>
          <tpl hier="12" item="7"/>
          <tpl fld="4" item="0"/>
        </tpls>
      </n>
      <n v="231877936">
        <tpls c="8">
          <tpl hier="1" item="6"/>
          <tpl hier="4" item="3"/>
          <tpl fld="3" item="1"/>
          <tpl fld="2" item="72"/>
          <tpl hier="9" item="1"/>
          <tpl hier="11" item="9"/>
          <tpl hier="12" item="7"/>
          <tpl fld="4" item="0"/>
        </tpls>
      </n>
      <n v="451084003">
        <tpls c="8">
          <tpl hier="1" item="6"/>
          <tpl hier="4" item="3"/>
          <tpl fld="3" item="20"/>
          <tpl fld="2" item="78"/>
          <tpl hier="9" item="1"/>
          <tpl hier="11" item="9"/>
          <tpl hier="12" item="7"/>
          <tpl fld="4" item="0"/>
        </tpls>
      </n>
      <n v="496916006">
        <tpls c="8">
          <tpl hier="1" item="6"/>
          <tpl hier="4" item="3"/>
          <tpl fld="3" item="51"/>
          <tpl fld="2" item="78"/>
          <tpl hier="9" item="1"/>
          <tpl hier="11" item="9"/>
          <tpl hier="12" item="7"/>
          <tpl fld="4" item="0"/>
        </tpls>
      </n>
      <n v="512251999">
        <tpls c="8">
          <tpl hier="1" item="6"/>
          <tpl hier="4" item="3"/>
          <tpl fld="3" item="38"/>
          <tpl fld="2" item="78"/>
          <tpl hier="9" item="1"/>
          <tpl hier="11" item="9"/>
          <tpl hier="12" item="7"/>
          <tpl fld="4" item="0"/>
        </tpls>
      </n>
      <n v="1296401">
        <tpls c="8">
          <tpl hier="1" item="6"/>
          <tpl hier="4" item="3"/>
          <tpl fld="3" item="44"/>
          <tpl fld="2" item="73"/>
          <tpl hier="9" item="1"/>
          <tpl hier="11" item="9"/>
          <tpl hier="12" item="7"/>
          <tpl fld="4" item="0"/>
        </tpls>
      </n>
      <n v="1451424">
        <tpls c="8">
          <tpl hier="1" item="6"/>
          <tpl hier="4" item="3"/>
          <tpl fld="3" item="43"/>
          <tpl fld="2" item="73"/>
          <tpl hier="9" item="1"/>
          <tpl hier="11" item="9"/>
          <tpl hier="12" item="7"/>
          <tpl fld="4" item="0"/>
        </tpls>
      </n>
      <n v="1634500">
        <tpls c="8">
          <tpl hier="1" item="6"/>
          <tpl hier="4" item="3"/>
          <tpl fld="3" item="42"/>
          <tpl fld="2" item="73"/>
          <tpl hier="9" item="1"/>
          <tpl hier="11" item="9"/>
          <tpl hier="12" item="7"/>
          <tpl fld="4" item="0"/>
        </tpls>
      </n>
      <n v="2073388">
        <tpls c="8">
          <tpl hier="1" item="6"/>
          <tpl hier="4" item="3"/>
          <tpl fld="3" item="41"/>
          <tpl fld="2" item="73"/>
          <tpl hier="9" item="1"/>
          <tpl hier="11" item="9"/>
          <tpl hier="12" item="7"/>
          <tpl fld="4" item="0"/>
        </tpls>
      </n>
      <n v="49825004">
        <tpls c="8">
          <tpl hier="1" item="6"/>
          <tpl hier="4" item="3"/>
          <tpl fld="3" item="32"/>
          <tpl fld="2" item="69"/>
          <tpl hier="9" item="1"/>
          <tpl hier="11" item="9"/>
          <tpl hier="12" item="7"/>
          <tpl fld="4" item="0"/>
        </tpls>
      </n>
      <n v="57250760">
        <tpls c="8">
          <tpl hier="1" item="6"/>
          <tpl hier="4" item="3"/>
          <tpl fld="3" item="31"/>
          <tpl fld="2" item="69"/>
          <tpl hier="9" item="1"/>
          <tpl hier="11" item="9"/>
          <tpl hier="12" item="7"/>
          <tpl fld="4" item="0"/>
        </tpls>
      </n>
      <n v="62828835">
        <tpls c="8">
          <tpl hier="1" item="6"/>
          <tpl hier="4" item="3"/>
          <tpl fld="3" item="30"/>
          <tpl fld="2" item="69"/>
          <tpl hier="9" item="1"/>
          <tpl hier="11" item="9"/>
          <tpl hier="12" item="7"/>
          <tpl fld="4" item="0"/>
        </tpls>
      </n>
      <n v="67460033">
        <tpls c="8">
          <tpl hier="1" item="6"/>
          <tpl hier="4" item="3"/>
          <tpl fld="3" item="29"/>
          <tpl fld="2" item="69"/>
          <tpl hier="9" item="1"/>
          <tpl hier="11" item="9"/>
          <tpl hier="12" item="7"/>
          <tpl fld="4" item="0"/>
        </tpls>
      </n>
      <n v="15390828">
        <tpls c="8">
          <tpl hier="1" item="6"/>
          <tpl hier="4" item="3"/>
          <tpl fld="3" item="16"/>
          <tpl fld="2" item="66"/>
          <tpl hier="9" item="1"/>
          <tpl hier="11" item="9"/>
          <tpl hier="12" item="7"/>
          <tpl fld="4" item="0"/>
        </tpls>
      </n>
      <n v="16610064">
        <tpls c="8">
          <tpl hier="1" item="6"/>
          <tpl hier="4" item="3"/>
          <tpl fld="3" item="15"/>
          <tpl fld="2" item="66"/>
          <tpl hier="9" item="1"/>
          <tpl hier="11" item="9"/>
          <tpl hier="12" item="7"/>
          <tpl fld="4" item="0"/>
        </tpls>
      </n>
      <n v="18055003">
        <tpls c="8">
          <tpl hier="1" item="6"/>
          <tpl hier="4" item="3"/>
          <tpl fld="3" item="14"/>
          <tpl fld="2" item="66"/>
          <tpl hier="9" item="1"/>
          <tpl hier="11" item="9"/>
          <tpl hier="12" item="7"/>
          <tpl fld="4" item="0"/>
        </tpls>
      </n>
      <n v="21107871">
        <tpls c="8">
          <tpl hier="1" item="6"/>
          <tpl hier="4" item="3"/>
          <tpl fld="3" item="13"/>
          <tpl fld="2" item="66"/>
          <tpl hier="9" item="1"/>
          <tpl hier="11" item="9"/>
          <tpl hier="12" item="7"/>
          <tpl fld="4" item="0"/>
        </tpls>
      </n>
      <n v="34521719">
        <tpls c="8">
          <tpl hier="1" item="6"/>
          <tpl hier="4" item="3"/>
          <tpl fld="3" item="4"/>
          <tpl fld="2" item="48"/>
          <tpl hier="9" item="1"/>
          <tpl hier="11" item="9"/>
          <tpl hier="12" item="7"/>
          <tpl fld="4" item="0"/>
        </tpls>
      </n>
      <n v="40078440">
        <tpls c="8">
          <tpl hier="1" item="6"/>
          <tpl hier="4" item="3"/>
          <tpl fld="3" item="58"/>
          <tpl fld="2" item="48"/>
          <tpl hier="9" item="1"/>
          <tpl hier="11" item="9"/>
          <tpl hier="12" item="7"/>
          <tpl fld="4" item="0"/>
        </tpls>
      </n>
      <n v="41935445">
        <tpls c="8">
          <tpl hier="1" item="6"/>
          <tpl hier="4" item="3"/>
          <tpl fld="3" item="2"/>
          <tpl fld="2" item="48"/>
          <tpl hier="9" item="1"/>
          <tpl hier="11" item="9"/>
          <tpl hier="12" item="7"/>
          <tpl fld="4" item="0"/>
        </tpls>
      </n>
      <n v="9414400">
        <tpls c="8">
          <tpl hier="1" item="6"/>
          <tpl hier="4" item="3"/>
          <tpl fld="3" item="46"/>
          <tpl fld="2" item="53"/>
          <tpl hier="9" item="1"/>
          <tpl hier="11" item="9"/>
          <tpl hier="12" item="7"/>
          <tpl fld="4" item="0"/>
        </tpls>
      </n>
      <n v="14682816">
        <tpls c="8">
          <tpl hier="1" item="6"/>
          <tpl hier="4" item="3"/>
          <tpl fld="3" item="28"/>
          <tpl fld="2" item="53"/>
          <tpl hier="9" item="1"/>
          <tpl hier="11" item="9"/>
          <tpl hier="12" item="7"/>
          <tpl fld="4" item="0"/>
        </tpls>
      </n>
      <n v="22140008">
        <tpls c="8">
          <tpl hier="1" item="6"/>
          <tpl hier="4" item="3"/>
          <tpl fld="3" item="23"/>
          <tpl fld="2" item="53"/>
          <tpl hier="9" item="1"/>
          <tpl hier="11" item="9"/>
          <tpl hier="12" item="7"/>
          <tpl fld="4" item="0"/>
        </tpls>
      </n>
      <n v="138769062">
        <tpls c="8">
          <tpl hier="1" item="6"/>
          <tpl hier="4" item="3"/>
          <tpl fld="3" item="56"/>
          <tpl fld="2" item="57"/>
          <tpl hier="9" item="1"/>
          <tpl hier="11" item="9"/>
          <tpl hier="12" item="7"/>
          <tpl fld="4" item="0"/>
        </tpls>
      </n>
      <n v="31471723">
        <tpls c="8">
          <tpl hier="1" item="6"/>
          <tpl hier="4" item="3"/>
          <tpl fld="3" item="26"/>
          <tpl fld="2" item="79"/>
          <tpl hier="9" item="1"/>
          <tpl hier="11" item="9"/>
          <tpl hier="12" item="7"/>
          <tpl fld="4" item="0"/>
        </tpls>
      </n>
      <n v="847635990">
        <tpls c="8">
          <tpl hier="1" item="6"/>
          <tpl hier="4" item="3"/>
          <tpl fld="3" item="57"/>
          <tpl fld="2" item="51"/>
          <tpl hier="9" item="1"/>
          <tpl hier="11" item="9"/>
          <tpl hier="12" item="7"/>
          <tpl fld="4" item="0"/>
        </tpls>
      </n>
      <n v="2728474088">
        <tpls c="8">
          <tpl hier="1" item="6"/>
          <tpl hier="4" item="3"/>
          <tpl fld="3" item="36"/>
          <tpl fld="1" item="1"/>
          <tpl hier="9" item="1"/>
          <tpl hier="11" item="9"/>
          <tpl hier="12" item="7"/>
          <tpl fld="4" item="0"/>
        </tpls>
      </n>
      <n v="382684647">
        <tpls c="8">
          <tpl hier="1" item="6"/>
          <tpl hier="4" item="3"/>
          <tpl fld="3" item="7"/>
          <tpl fld="2" item="63"/>
          <tpl hier="9" item="1"/>
          <tpl hier="11" item="9"/>
          <tpl hier="12" item="7"/>
          <tpl fld="4" item="0"/>
        </tpls>
      </n>
      <n v="22087051">
        <tpls c="8">
          <tpl hier="1" item="6"/>
          <tpl hier="4" item="3"/>
          <tpl fld="3" item="50"/>
          <tpl fld="2" item="47"/>
          <tpl hier="9" item="1"/>
          <tpl hier="11" item="9"/>
          <tpl hier="12" item="7"/>
          <tpl fld="4" item="0"/>
        </tpls>
      </n>
      <n v="6441056">
        <tpls c="8">
          <tpl hier="1" item="6"/>
          <tpl hier="4" item="3"/>
          <tpl fld="3" item="24"/>
          <tpl fld="2" item="56"/>
          <tpl hier="9" item="1"/>
          <tpl hier="11" item="9"/>
          <tpl hier="12" item="7"/>
          <tpl fld="4" item="0"/>
        </tpls>
      </n>
      <n v="53687720">
        <tpls c="8">
          <tpl hier="1" item="6"/>
          <tpl hier="4" item="3"/>
          <tpl fld="3" item="1"/>
          <tpl fld="2" item="55"/>
          <tpl hier="9" item="1"/>
          <tpl hier="11" item="9"/>
          <tpl hier="12" item="7"/>
          <tpl fld="4" item="0"/>
        </tpls>
      </n>
      <n v="83625552">
        <tpls c="8">
          <tpl hier="1" item="6"/>
          <tpl hier="4" item="3"/>
          <tpl fld="3" item="41"/>
          <tpl fld="2" item="62"/>
          <tpl hier="9" item="1"/>
          <tpl hier="11" item="9"/>
          <tpl hier="12" item="7"/>
          <tpl fld="4" item="0"/>
        </tpls>
      </n>
      <n v="60067091">
        <tpls c="8">
          <tpl hier="1" item="6"/>
          <tpl hier="4" item="3"/>
          <tpl fld="3" item="13"/>
          <tpl fld="2" item="28"/>
          <tpl hier="9" item="1"/>
          <tpl hier="11" item="9"/>
          <tpl hier="12" item="7"/>
          <tpl fld="4" item="0"/>
        </tpls>
      </n>
      <n v="64164760">
        <tpls c="8">
          <tpl hier="1" item="6"/>
          <tpl hier="4" item="3"/>
          <tpl fld="3" item="48"/>
          <tpl fld="2" item="54"/>
          <tpl hier="9" item="1"/>
          <tpl hier="11" item="9"/>
          <tpl hier="12" item="7"/>
          <tpl fld="4" item="0"/>
        </tpls>
      </n>
      <n v="7970056">
        <tpls c="8">
          <tpl hier="1" item="6"/>
          <tpl hier="4" item="3"/>
          <tpl fld="3" item="57"/>
          <tpl fld="2" item="65"/>
          <tpl hier="9" item="1"/>
          <tpl hier="11" item="9"/>
          <tpl hier="12" item="7"/>
          <tpl fld="4" item="0"/>
        </tpls>
      </n>
      <n v="3261028">
        <tpls c="8">
          <tpl hier="1" item="6"/>
          <tpl hier="4" item="3"/>
          <tpl fld="3" item="11"/>
          <tpl fld="2" item="34"/>
          <tpl hier="9" item="1"/>
          <tpl hier="11" item="9"/>
          <tpl hier="12" item="7"/>
          <tpl fld="4" item="0"/>
        </tpls>
      </n>
      <n v="231748">
        <tpls c="8">
          <tpl hier="1" item="6"/>
          <tpl hier="4" item="3"/>
          <tpl fld="3" item="56"/>
          <tpl fld="2" item="9"/>
          <tpl hier="9" item="1"/>
          <tpl hier="11" item="9"/>
          <tpl hier="12" item="7"/>
          <tpl fld="4" item="0"/>
        </tpls>
      </n>
      <n v="4034520056">
        <tpls c="8">
          <tpl hier="1" item="6"/>
          <tpl hier="4" item="3"/>
          <tpl fld="3" item="31"/>
          <tpl fld="2" item="71"/>
          <tpl hier="9" item="1"/>
          <tpl hier="11" item="9"/>
          <tpl hier="12" item="7"/>
          <tpl fld="4" item="0"/>
        </tpls>
      </n>
      <n v="4967739972">
        <tpls c="8">
          <tpl hier="1" item="6"/>
          <tpl hier="4" item="3"/>
          <tpl fld="3" item="30"/>
          <tpl fld="2" item="71"/>
          <tpl hier="9" item="1"/>
          <tpl hier="11" item="9"/>
          <tpl hier="12" item="7"/>
          <tpl fld="4" item="0"/>
        </tpls>
      </n>
      <n v="49052000">
        <tpls c="8">
          <tpl hier="1" item="6"/>
          <tpl hier="4" item="3"/>
          <tpl fld="3" item="16"/>
          <tpl fld="2" item="74"/>
          <tpl hier="9" item="1"/>
          <tpl hier="11" item="9"/>
          <tpl hier="12" item="7"/>
          <tpl fld="4" item="0"/>
        </tpls>
      </n>
      <n v="63031999">
        <tpls c="8">
          <tpl hier="1" item="6"/>
          <tpl hier="4" item="3"/>
          <tpl fld="3" item="15"/>
          <tpl fld="2" item="74"/>
          <tpl hier="9" item="1"/>
          <tpl hier="11" item="9"/>
          <tpl hier="12" item="7"/>
          <tpl fld="4" item="0"/>
        </tpls>
      </n>
      <n v="77652001">
        <tpls c="8">
          <tpl hier="1" item="6"/>
          <tpl hier="4" item="3"/>
          <tpl fld="3" item="14"/>
          <tpl fld="2" item="74"/>
          <tpl hier="9" item="1"/>
          <tpl hier="11" item="9"/>
          <tpl hier="12" item="7"/>
          <tpl fld="4" item="0"/>
        </tpls>
      </n>
      <n v="98407442">
        <tpls c="8">
          <tpl hier="1" item="6"/>
          <tpl hier="4" item="3"/>
          <tpl fld="3" item="13"/>
          <tpl fld="2" item="74"/>
          <tpl hier="9" item="1"/>
          <tpl hier="11" item="9"/>
          <tpl hier="12" item="7"/>
          <tpl fld="4" item="0"/>
        </tpls>
      </n>
      <n v="30176804">
        <tpls c="8">
          <tpl hier="1" item="6"/>
          <tpl hier="4" item="3"/>
          <tpl fld="3" item="4"/>
          <tpl fld="2" item="76"/>
          <tpl hier="9" item="1"/>
          <tpl hier="11" item="9"/>
          <tpl hier="12" item="7"/>
          <tpl fld="4" item="0"/>
        </tpls>
      </n>
      <n v="30341267">
        <tpls c="8">
          <tpl hier="1" item="6"/>
          <tpl hier="4" item="3"/>
          <tpl fld="3" item="58"/>
          <tpl fld="2" item="76"/>
          <tpl hier="9" item="1"/>
          <tpl hier="11" item="9"/>
          <tpl hier="12" item="7"/>
          <tpl fld="4" item="0"/>
        </tpls>
      </n>
      <n v="32687864">
        <tpls c="8">
          <tpl hier="1" item="6"/>
          <tpl hier="4" item="3"/>
          <tpl fld="3" item="2"/>
          <tpl fld="2" item="76"/>
          <tpl hier="9" item="1"/>
          <tpl hier="11" item="9"/>
          <tpl hier="12" item="7"/>
          <tpl fld="4" item="0"/>
        </tpls>
      </n>
      <n v="39202801">
        <tpls c="8">
          <tpl hier="1" item="6"/>
          <tpl hier="4" item="3"/>
          <tpl fld="3" item="54"/>
          <tpl fld="2" item="83"/>
          <tpl hier="9" item="1"/>
          <tpl hier="11" item="9"/>
          <tpl hier="12" item="7"/>
          <tpl fld="4" item="0"/>
        </tpls>
      </n>
      <n v="40017943">
        <tpls c="8">
          <tpl hier="1" item="6"/>
          <tpl hier="4" item="3"/>
          <tpl fld="3" item="53"/>
          <tpl fld="2" item="83"/>
          <tpl hier="9" item="1"/>
          <tpl hier="11" item="9"/>
          <tpl hier="12" item="7"/>
          <tpl fld="4" item="0"/>
        </tpls>
      </n>
      <n v="42502800">
        <tpls c="8">
          <tpl hier="1" item="6"/>
          <tpl hier="4" item="3"/>
          <tpl fld="3" item="52"/>
          <tpl fld="2" item="83"/>
          <tpl hier="9" item="1"/>
          <tpl hier="11" item="9"/>
          <tpl hier="12" item="7"/>
          <tpl fld="4" item="0"/>
        </tpls>
      </n>
      <n v="17965772">
        <tpls c="8">
          <tpl hier="1" item="6"/>
          <tpl hier="4" item="3"/>
          <tpl fld="3" item="48"/>
          <tpl fld="2" item="75"/>
          <tpl hier="9" item="1"/>
          <tpl hier="11" item="9"/>
          <tpl hier="12" item="7"/>
          <tpl fld="4" item="0"/>
        </tpls>
      </n>
      <n v="19010112">
        <tpls c="8">
          <tpl hier="1" item="6"/>
          <tpl hier="4" item="3"/>
          <tpl fld="3" item="46"/>
          <tpl fld="2" item="75"/>
          <tpl hier="9" item="1"/>
          <tpl hier="11" item="9"/>
          <tpl hier="12" item="7"/>
          <tpl fld="4" item="0"/>
        </tpls>
      </n>
      <n v="20353332">
        <tpls c="8">
          <tpl hier="1" item="6"/>
          <tpl hier="4" item="3"/>
          <tpl fld="3" item="45"/>
          <tpl fld="2" item="75"/>
          <tpl hier="9" item="1"/>
          <tpl hier="11" item="9"/>
          <tpl hier="12" item="7"/>
          <tpl fld="4" item="0"/>
        </tpls>
      </n>
      <n v="21453409">
        <tpls c="8">
          <tpl hier="1" item="6"/>
          <tpl hier="4" item="3"/>
          <tpl fld="3" item="47"/>
          <tpl fld="2" item="75"/>
          <tpl hier="9" item="1"/>
          <tpl hier="11" item="9"/>
          <tpl hier="12" item="7"/>
          <tpl fld="4" item="0"/>
        </tpls>
      </n>
      <n v="199272112">
        <tpls c="8">
          <tpl hier="1" item="6"/>
          <tpl hier="4" item="3"/>
          <tpl fld="3" item="34"/>
          <tpl fld="2" item="80"/>
          <tpl hier="9" item="1"/>
          <tpl hier="11" item="9"/>
          <tpl hier="12" item="7"/>
          <tpl fld="4" item="0"/>
        </tpls>
      </n>
      <n v="221721184">
        <tpls c="8">
          <tpl hier="1" item="6"/>
          <tpl hier="4" item="3"/>
          <tpl fld="3" item="36"/>
          <tpl fld="2" item="80"/>
          <tpl hier="9" item="1"/>
          <tpl hier="11" item="9"/>
          <tpl hier="12" item="7"/>
          <tpl fld="4" item="0"/>
        </tpls>
      </n>
      <n v="239859405">
        <tpls c="8">
          <tpl hier="1" item="6"/>
          <tpl hier="4" item="3"/>
          <tpl fld="3" item="27"/>
          <tpl fld="2" item="80"/>
          <tpl hier="9" item="1"/>
          <tpl hier="11" item="9"/>
          <tpl hier="12" item="7"/>
          <tpl fld="4" item="0"/>
        </tpls>
      </n>
      <n v="263994749">
        <tpls c="8">
          <tpl hier="1" item="6"/>
          <tpl hier="4" item="3"/>
          <tpl fld="3" item="33"/>
          <tpl fld="2" item="80"/>
          <tpl hier="9" item="1"/>
          <tpl hier="11" item="9"/>
          <tpl hier="12" item="7"/>
          <tpl fld="4" item="0"/>
        </tpls>
      </n>
      <n v="34963059">
        <tpls c="8">
          <tpl hier="1" item="6"/>
          <tpl hier="4" item="3"/>
          <tpl fld="3" item="18"/>
          <tpl fld="2" item="84"/>
          <tpl hier="9" item="1"/>
          <tpl hier="11" item="9"/>
          <tpl hier="12" item="7"/>
          <tpl fld="4" item="0"/>
        </tpls>
      </n>
      <n v="39583204">
        <tpls c="8">
          <tpl hier="1" item="6"/>
          <tpl hier="4" item="3"/>
          <tpl fld="3" item="22"/>
          <tpl fld="2" item="84"/>
          <tpl hier="9" item="1"/>
          <tpl hier="11" item="9"/>
          <tpl hier="12" item="7"/>
          <tpl fld="4" item="0"/>
        </tpls>
      </n>
      <n v="43223232">
        <tpls c="8">
          <tpl hier="1" item="6"/>
          <tpl hier="4" item="3"/>
          <tpl fld="3" item="17"/>
          <tpl fld="2" item="84"/>
          <tpl hier="9" item="1"/>
          <tpl hier="11" item="9"/>
          <tpl hier="12" item="7"/>
          <tpl fld="4" item="0"/>
        </tpls>
      </n>
      <n v="43103884">
        <tpls c="8">
          <tpl hier="1" item="6"/>
          <tpl hier="4" item="3"/>
          <tpl fld="3" item="21"/>
          <tpl fld="2" item="84"/>
          <tpl hier="9" item="1"/>
          <tpl hier="11" item="9"/>
          <tpl hier="12" item="7"/>
          <tpl fld="4" item="0"/>
        </tpls>
      </n>
      <n v="12276000">
        <tpls c="8">
          <tpl hier="1" item="6"/>
          <tpl hier="4" item="3"/>
          <tpl fld="3" item="8"/>
          <tpl fld="2" item="70"/>
          <tpl hier="9" item="1"/>
          <tpl hier="11" item="9"/>
          <tpl hier="12" item="7"/>
          <tpl fld="4" item="0"/>
        </tpls>
      </n>
      <n v="17476000">
        <tpls c="8">
          <tpl hier="1" item="6"/>
          <tpl hier="4" item="3"/>
          <tpl fld="3" item="7"/>
          <tpl fld="2" item="70"/>
          <tpl hier="9" item="1"/>
          <tpl hier="11" item="9"/>
          <tpl hier="12" item="7"/>
          <tpl fld="4" item="0"/>
        </tpls>
      </n>
      <n v="26758801">
        <tpls c="8">
          <tpl hier="1" item="6"/>
          <tpl hier="4" item="3"/>
          <tpl fld="3" item="6"/>
          <tpl fld="2" item="70"/>
          <tpl hier="9" item="1"/>
          <tpl hier="11" item="9"/>
          <tpl hier="12" item="7"/>
          <tpl fld="4" item="0"/>
        </tpls>
      </n>
      <n v="36213200">
        <tpls c="8">
          <tpl hier="1" item="6"/>
          <tpl hier="4" item="3"/>
          <tpl fld="3" item="5"/>
          <tpl fld="2" item="70"/>
          <tpl hier="9" item="1"/>
          <tpl hier="11" item="9"/>
          <tpl hier="12" item="7"/>
          <tpl fld="4" item="0"/>
        </tpls>
      </n>
      <n v="220443475">
        <tpls c="8">
          <tpl hier="1" item="6"/>
          <tpl hier="4" item="3"/>
          <tpl fld="3" item="56"/>
          <tpl fld="2" item="72"/>
          <tpl hier="9" item="1"/>
          <tpl hier="11" item="9"/>
          <tpl hier="12" item="7"/>
          <tpl fld="4" item="0"/>
        </tpls>
      </n>
      <n v="226876962">
        <tpls c="8">
          <tpl hier="1" item="6"/>
          <tpl hier="4" item="3"/>
          <tpl fld="3" item="0"/>
          <tpl fld="2" item="72"/>
          <tpl hier="9" item="1"/>
          <tpl hier="11" item="9"/>
          <tpl hier="12" item="7"/>
          <tpl fld="4" item="0"/>
        </tpls>
      </n>
      <n v="232575916">
        <tpls c="8">
          <tpl hier="1" item="6"/>
          <tpl hier="4" item="3"/>
          <tpl fld="3" item="55"/>
          <tpl fld="2" item="72"/>
          <tpl hier="9" item="1"/>
          <tpl hier="11" item="9"/>
          <tpl hier="12" item="7"/>
          <tpl fld="4" item="0"/>
        </tpls>
      </n>
      <n v="379771995">
        <tpls c="8">
          <tpl hier="1" item="6"/>
          <tpl hier="4" item="3"/>
          <tpl fld="3" item="35"/>
          <tpl fld="2" item="78"/>
          <tpl hier="9" item="1"/>
          <tpl hier="11" item="9"/>
          <tpl hier="12" item="7"/>
          <tpl fld="4" item="0"/>
        </tpls>
      </n>
      <n v="455452003">
        <tpls c="8">
          <tpl hier="1" item="6"/>
          <tpl hier="4" item="3"/>
          <tpl fld="3" item="40"/>
          <tpl fld="2" item="78"/>
          <tpl hier="9" item="1"/>
          <tpl hier="11" item="9"/>
          <tpl hier="12" item="7"/>
          <tpl fld="4" item="0"/>
        </tpls>
      </n>
      <n v="498143997">
        <tpls c="8">
          <tpl hier="1" item="6"/>
          <tpl hier="4" item="3"/>
          <tpl fld="3" item="50"/>
          <tpl fld="2" item="78"/>
          <tpl hier="9" item="1"/>
          <tpl hier="11" item="9"/>
          <tpl hier="12" item="7"/>
          <tpl fld="4" item="0"/>
        </tpls>
      </n>
      <n v="512187998">
        <tpls c="8">
          <tpl hier="1" item="6"/>
          <tpl hier="4" item="3"/>
          <tpl fld="3" item="49"/>
          <tpl fld="2" item="78"/>
          <tpl hier="9" item="1"/>
          <tpl hier="11" item="9"/>
          <tpl hier="12" item="7"/>
          <tpl fld="4" item="0"/>
        </tpls>
      </n>
      <n v="1310999">
        <tpls c="8">
          <tpl hier="1" item="6"/>
          <tpl hier="4" item="3"/>
          <tpl fld="3" item="37"/>
          <tpl fld="2" item="73"/>
          <tpl hier="9" item="1"/>
          <tpl hier="11" item="9"/>
          <tpl hier="12" item="7"/>
          <tpl fld="4" item="0"/>
        </tpls>
      </n>
      <n v="1456600">
        <tpls c="8">
          <tpl hier="1" item="6"/>
          <tpl hier="4" item="3"/>
          <tpl fld="3" item="39"/>
          <tpl fld="2" item="73"/>
          <tpl hier="9" item="1"/>
          <tpl hier="11" item="9"/>
          <tpl hier="12" item="7"/>
          <tpl fld="4" item="0"/>
        </tpls>
      </n>
      <n v="1656899">
        <tpls c="8">
          <tpl hier="1" item="6"/>
          <tpl hier="4" item="3"/>
          <tpl fld="3" item="28"/>
          <tpl fld="2" item="73"/>
          <tpl hier="9" item="1"/>
          <tpl hier="11" item="9"/>
          <tpl hier="12" item="7"/>
          <tpl fld="4" item="0"/>
        </tpls>
      </n>
      <n v="2123783">
        <tpls c="8">
          <tpl hier="1" item="6"/>
          <tpl hier="4" item="3"/>
          <tpl fld="3" item="19"/>
          <tpl fld="2" item="73"/>
          <tpl hier="9" item="1"/>
          <tpl hier="11" item="9"/>
          <tpl hier="12" item="7"/>
          <tpl fld="4" item="0"/>
        </tpls>
      </n>
      <n v="50392804">
        <tpls c="8">
          <tpl hier="1" item="6"/>
          <tpl hier="4" item="3"/>
          <tpl fld="3" item="26"/>
          <tpl fld="2" item="69"/>
          <tpl hier="9" item="1"/>
          <tpl hier="11" item="9"/>
          <tpl hier="12" item="7"/>
          <tpl fld="4" item="0"/>
        </tpls>
      </n>
      <n v="57468280">
        <tpls c="8">
          <tpl hier="1" item="6"/>
          <tpl hier="4" item="3"/>
          <tpl fld="3" item="25"/>
          <tpl fld="2" item="69"/>
          <tpl hier="9" item="1"/>
          <tpl hier="11" item="9"/>
          <tpl hier="12" item="7"/>
          <tpl fld="4" item="0"/>
        </tpls>
      </n>
      <n v="63248352">
        <tpls c="8">
          <tpl hier="1" item="6"/>
          <tpl hier="4" item="3"/>
          <tpl fld="3" item="24"/>
          <tpl fld="2" item="69"/>
          <tpl hier="9" item="1"/>
          <tpl hier="11" item="9"/>
          <tpl hier="12" item="7"/>
          <tpl fld="4" item="0"/>
        </tpls>
      </n>
      <n v="67759692">
        <tpls c="8">
          <tpl hier="1" item="6"/>
          <tpl hier="4" item="3"/>
          <tpl fld="3" item="23"/>
          <tpl fld="2" item="69"/>
          <tpl hier="9" item="1"/>
          <tpl hier="11" item="9"/>
          <tpl hier="12" item="7"/>
          <tpl fld="4" item="0"/>
        </tpls>
      </n>
      <n v="15503052">
        <tpls c="8">
          <tpl hier="1" item="6"/>
          <tpl hier="4" item="3"/>
          <tpl fld="3" item="10"/>
          <tpl fld="2" item="66"/>
          <tpl hier="9" item="1"/>
          <tpl hier="11" item="9"/>
          <tpl hier="12" item="7"/>
          <tpl fld="4" item="0"/>
        </tpls>
      </n>
      <n v="16669418">
        <tpls c="8">
          <tpl hier="1" item="6"/>
          <tpl hier="4" item="3"/>
          <tpl fld="3" item="12"/>
          <tpl fld="2" item="66"/>
          <tpl hier="9" item="1"/>
          <tpl hier="11" item="9"/>
          <tpl hier="12" item="7"/>
          <tpl fld="4" item="0"/>
        </tpls>
      </n>
      <n v="18152637">
        <tpls c="8">
          <tpl hier="1" item="6"/>
          <tpl hier="4" item="3"/>
          <tpl fld="3" item="11"/>
          <tpl fld="2" item="66"/>
          <tpl hier="9" item="1"/>
          <tpl hier="11" item="9"/>
          <tpl hier="12" item="7"/>
          <tpl fld="4" item="0"/>
        </tpls>
      </n>
      <n v="21247662">
        <tpls c="8">
          <tpl hier="1" item="6"/>
          <tpl hier="4" item="3"/>
          <tpl fld="3" item="9"/>
          <tpl fld="2" item="66"/>
          <tpl hier="9" item="1"/>
          <tpl hier="11" item="9"/>
          <tpl hier="12" item="7"/>
          <tpl fld="4" item="0"/>
        </tpls>
      </n>
      <n v="34532400">
        <tpls c="8">
          <tpl hier="1" item="6"/>
          <tpl hier="4" item="3"/>
          <tpl fld="3" item="57"/>
          <tpl fld="2" item="48"/>
          <tpl hier="9" item="1"/>
          <tpl hier="11" item="9"/>
          <tpl hier="12" item="7"/>
          <tpl fld="4" item="0"/>
        </tpls>
      </n>
      <n v="40020000">
        <tpls c="8">
          <tpl hier="1" item="6"/>
          <tpl hier="4" item="3"/>
          <tpl fld="3" item="3"/>
          <tpl fld="2" item="48"/>
          <tpl hier="9" item="1"/>
          <tpl hier="11" item="9"/>
          <tpl hier="12" item="7"/>
          <tpl fld="4" item="0"/>
        </tpls>
      </n>
      <n v="42013320">
        <tpls c="8">
          <tpl hier="1" item="6"/>
          <tpl hier="4" item="3"/>
          <tpl fld="3" item="1"/>
          <tpl fld="2" item="48"/>
          <tpl hier="9" item="1"/>
          <tpl hier="11" item="9"/>
          <tpl hier="12" item="7"/>
          <tpl fld="4" item="0"/>
        </tpls>
      </n>
      <n v="6809600">
        <tpls c="8">
          <tpl hier="1" item="6"/>
          <tpl hier="4" item="3"/>
          <tpl fld="3" item="35"/>
          <tpl fld="2" item="53"/>
          <tpl hier="9" item="1"/>
          <tpl hier="11" item="9"/>
          <tpl hier="12" item="7"/>
          <tpl fld="4" item="0"/>
        </tpls>
      </n>
      <n v="9534001">
        <tpls c="8">
          <tpl hier="1" item="6"/>
          <tpl hier="4" item="3"/>
          <tpl fld="3" item="43"/>
          <tpl fld="2" item="53"/>
          <tpl hier="9" item="1"/>
          <tpl hier="11" item="9"/>
          <tpl hier="12" item="7"/>
          <tpl fld="4" item="0"/>
        </tpls>
      </n>
      <n v="15708852">
        <tpls c="8">
          <tpl hier="1" item="6"/>
          <tpl hier="4" item="3"/>
          <tpl fld="3" item="30"/>
          <tpl fld="2" item="53"/>
          <tpl hier="9" item="1"/>
          <tpl hier="11" item="9"/>
          <tpl hier="12" item="7"/>
          <tpl fld="4" item="0"/>
        </tpls>
      </n>
      <n v="22429132">
        <tpls c="8">
          <tpl hier="1" item="6"/>
          <tpl hier="4" item="3"/>
          <tpl fld="3" item="21"/>
          <tpl fld="2" item="53"/>
          <tpl hier="9" item="1"/>
          <tpl hier="11" item="9"/>
          <tpl hier="12" item="7"/>
          <tpl fld="4" item="0"/>
        </tpls>
      </n>
      <n v="145647180">
        <tpls c="8">
          <tpl hier="1" item="6"/>
          <tpl hier="4" item="3"/>
          <tpl fld="3" item="40"/>
          <tpl fld="2" item="57"/>
          <tpl hier="9" item="1"/>
          <tpl hier="11" item="9"/>
          <tpl hier="12" item="7"/>
          <tpl fld="4" item="0"/>
        </tpls>
      </n>
      <n v="31872289">
        <tpls c="8">
          <tpl hier="1" item="6"/>
          <tpl hier="4" item="3"/>
          <tpl fld="3" item="16"/>
          <tpl fld="2" item="79"/>
          <tpl hier="9" item="1"/>
          <tpl hier="11" item="9"/>
          <tpl hier="12" item="7"/>
          <tpl fld="4" item="0"/>
        </tpls>
      </n>
      <n v="863891984">
        <tpls c="8">
          <tpl hier="1" item="6"/>
          <tpl hier="4" item="3"/>
          <tpl fld="3" item="54"/>
          <tpl fld="2" item="51"/>
          <tpl hier="9" item="1"/>
          <tpl hier="11" item="9"/>
          <tpl hier="12" item="7"/>
          <tpl fld="4" item="0"/>
        </tpls>
      </n>
      <n v="2765906182">
        <tpls c="8">
          <tpl hier="1" item="6"/>
          <tpl hier="4" item="3"/>
          <tpl fld="3" item="25"/>
          <tpl fld="1" item="1"/>
          <tpl hier="9" item="1"/>
          <tpl hier="11" item="9"/>
          <tpl hier="12" item="7"/>
          <tpl fld="4" item="0"/>
        </tpls>
      </n>
      <n v="402781987">
        <tpls c="8">
          <tpl hier="1" item="6"/>
          <tpl hier="4" item="3"/>
          <tpl fld="3" item="3"/>
          <tpl fld="2" item="63"/>
          <tpl hier="9" item="1"/>
          <tpl hier="11" item="9"/>
          <tpl hier="12" item="7"/>
          <tpl fld="4" item="0"/>
        </tpls>
      </n>
      <n v="23622232">
        <tpls c="8">
          <tpl hier="1" item="6"/>
          <tpl hier="4" item="3"/>
          <tpl fld="3" item="42"/>
          <tpl fld="2" item="47"/>
          <tpl hier="9" item="1"/>
          <tpl hier="11" item="9"/>
          <tpl hier="12" item="7"/>
          <tpl fld="4" item="0"/>
        </tpls>
      </n>
      <n v="6698712">
        <tpls c="8">
          <tpl hier="1" item="6"/>
          <tpl hier="4" item="3"/>
          <tpl fld="3" item="14"/>
          <tpl fld="2" item="56"/>
          <tpl hier="9" item="1"/>
          <tpl hier="11" item="9"/>
          <tpl hier="12" item="7"/>
          <tpl fld="4" item="0"/>
        </tpls>
      </n>
      <n v="57008084">
        <tpls c="8">
          <tpl hier="1" item="6"/>
          <tpl hier="4" item="3"/>
          <tpl fld="3" item="52"/>
          <tpl fld="2" item="55"/>
          <tpl hier="9" item="1"/>
          <tpl hier="11" item="9"/>
          <tpl hier="12" item="7"/>
          <tpl fld="4" item="0"/>
        </tpls>
      </n>
      <n v="88309192">
        <tpls c="8">
          <tpl hier="1" item="6"/>
          <tpl hier="4" item="3"/>
          <tpl fld="3" item="33"/>
          <tpl fld="2" item="62"/>
          <tpl hier="9" item="1"/>
          <tpl hier="11" item="9"/>
          <tpl hier="12" item="7"/>
          <tpl fld="4" item="0"/>
        </tpls>
      </n>
      <n v="63787504">
        <tpls c="8">
          <tpl hier="1" item="6"/>
          <tpl hier="4" item="3"/>
          <tpl fld="3" item="5"/>
          <tpl fld="2" item="28"/>
          <tpl hier="9" item="1"/>
          <tpl hier="11" item="9"/>
          <tpl hier="12" item="7"/>
          <tpl fld="4" item="0"/>
        </tpls>
      </n>
      <n v="67615325">
        <tpls c="8">
          <tpl hier="1" item="6"/>
          <tpl hier="4" item="3"/>
          <tpl fld="3" item="37"/>
          <tpl fld="2" item="54"/>
          <tpl hier="9" item="1"/>
          <tpl hier="11" item="9"/>
          <tpl hier="12" item="7"/>
          <tpl fld="4" item="0"/>
        </tpls>
      </n>
      <n v="8594708">
        <tpls c="8">
          <tpl hier="1" item="6"/>
          <tpl hier="4" item="3"/>
          <tpl fld="3" item="20"/>
          <tpl fld="2" item="65"/>
          <tpl hier="9" item="1"/>
          <tpl hier="11" item="9"/>
          <tpl hier="12" item="7"/>
          <tpl fld="4" item="0"/>
        </tpls>
      </n>
      <n v="2216236">
        <tpls c="8">
          <tpl hier="1" item="6"/>
          <tpl hier="4" item="3"/>
          <tpl fld="3" item="26"/>
          <tpl fld="2" item="64"/>
          <tpl hier="9" item="1"/>
          <tpl hier="11" item="9"/>
          <tpl hier="12" item="7"/>
          <tpl fld="4" item="0"/>
        </tpls>
      </n>
      <n v="10891500">
        <tpls c="8">
          <tpl hier="1" item="6"/>
          <tpl hier="4" item="3"/>
          <tpl fld="3" item="32"/>
          <tpl fld="2" item="3"/>
          <tpl hier="9" item="1"/>
          <tpl hier="11" item="9"/>
          <tpl hier="12" item="7"/>
          <tpl fld="4" item="0"/>
        </tpls>
      </n>
      <n v="50028002">
        <tpls c="8">
          <tpl hier="1" item="6"/>
          <tpl hier="4" item="3"/>
          <tpl fld="3" item="10"/>
          <tpl fld="2" item="74"/>
          <tpl hier="9" item="1"/>
          <tpl hier="11" item="9"/>
          <tpl hier="12" item="7"/>
          <tpl fld="4" item="0"/>
        </tpls>
      </n>
      <n v="64073598">
        <tpls c="8">
          <tpl hier="1" item="6"/>
          <tpl hier="4" item="3"/>
          <tpl fld="3" item="12"/>
          <tpl fld="2" item="74"/>
          <tpl hier="9" item="1"/>
          <tpl hier="11" item="9"/>
          <tpl hier="12" item="7"/>
          <tpl fld="4" item="0"/>
        </tpls>
      </n>
      <n v="78605601">
        <tpls c="8">
          <tpl hier="1" item="6"/>
          <tpl hier="4" item="3"/>
          <tpl fld="3" item="11"/>
          <tpl fld="2" item="74"/>
          <tpl hier="9" item="1"/>
          <tpl hier="11" item="9"/>
          <tpl hier="12" item="7"/>
          <tpl fld="4" item="0"/>
        </tpls>
      </n>
      <n v="99930751">
        <tpls c="8">
          <tpl hier="1" item="6"/>
          <tpl hier="4" item="3"/>
          <tpl fld="3" item="9"/>
          <tpl fld="2" item="74"/>
          <tpl hier="9" item="1"/>
          <tpl hier="11" item="9"/>
          <tpl hier="12" item="7"/>
          <tpl fld="4" item="0"/>
        </tpls>
      </n>
      <n v="30344461">
        <tpls c="8">
          <tpl hier="1" item="6"/>
          <tpl hier="4" item="3"/>
          <tpl fld="3" item="57"/>
          <tpl fld="2" item="76"/>
          <tpl hier="9" item="1"/>
          <tpl hier="11" item="9"/>
          <tpl hier="12" item="7"/>
          <tpl fld="4" item="0"/>
        </tpls>
      </n>
      <n v="30478269">
        <tpls c="8">
          <tpl hier="1" item="6"/>
          <tpl hier="4" item="3"/>
          <tpl fld="3" item="3"/>
          <tpl fld="2" item="76"/>
          <tpl hier="9" item="1"/>
          <tpl hier="11" item="9"/>
          <tpl hier="12" item="7"/>
          <tpl fld="4" item="0"/>
        </tpls>
      </n>
      <n v="32911316">
        <tpls c="8">
          <tpl hier="1" item="6"/>
          <tpl hier="4" item="3"/>
          <tpl fld="3" item="1"/>
          <tpl fld="2" item="76"/>
          <tpl hier="9" item="1"/>
          <tpl hier="11" item="9"/>
          <tpl hier="12" item="7"/>
          <tpl fld="4" item="0"/>
        </tpls>
      </n>
      <n v="39272908">
        <tpls c="8">
          <tpl hier="1" item="6"/>
          <tpl hier="4" item="3"/>
          <tpl fld="3" item="20"/>
          <tpl fld="2" item="83"/>
          <tpl hier="9" item="1"/>
          <tpl hier="11" item="9"/>
          <tpl hier="12" item="7"/>
          <tpl fld="4" item="0"/>
        </tpls>
      </n>
      <n v="40180632">
        <tpls c="8">
          <tpl hier="1" item="6"/>
          <tpl hier="4" item="3"/>
          <tpl fld="3" item="51"/>
          <tpl fld="2" item="83"/>
          <tpl hier="9" item="1"/>
          <tpl hier="11" item="9"/>
          <tpl hier="12" item="7"/>
          <tpl fld="4" item="0"/>
        </tpls>
      </n>
      <n v="42839893">
        <tpls c="8">
          <tpl hier="1" item="6"/>
          <tpl hier="4" item="3"/>
          <tpl fld="3" item="38"/>
          <tpl fld="2" item="83"/>
          <tpl hier="9" item="1"/>
          <tpl hier="11" item="9"/>
          <tpl hier="12" item="7"/>
          <tpl fld="4" item="0"/>
        </tpls>
      </n>
      <n v="18093236">
        <tpls c="8">
          <tpl hier="1" item="6"/>
          <tpl hier="4" item="3"/>
          <tpl fld="3" item="44"/>
          <tpl fld="2" item="75"/>
          <tpl hier="9" item="1"/>
          <tpl hier="11" item="9"/>
          <tpl hier="12" item="7"/>
          <tpl fld="4" item="0"/>
        </tpls>
      </n>
      <n v="19058760">
        <tpls c="8">
          <tpl hier="1" item="6"/>
          <tpl hier="4" item="3"/>
          <tpl fld="3" item="43"/>
          <tpl fld="2" item="75"/>
          <tpl hier="9" item="1"/>
          <tpl hier="11" item="9"/>
          <tpl hier="12" item="7"/>
          <tpl fld="4" item="0"/>
        </tpls>
      </n>
      <n v="20431160">
        <tpls c="8">
          <tpl hier="1" item="6"/>
          <tpl hier="4" item="3"/>
          <tpl fld="3" item="42"/>
          <tpl fld="2" item="75"/>
          <tpl hier="9" item="1"/>
          <tpl hier="11" item="9"/>
          <tpl hier="12" item="7"/>
          <tpl fld="4" item="0"/>
        </tpls>
      </n>
      <n v="21553088">
        <tpls c="8">
          <tpl hier="1" item="6"/>
          <tpl hier="4" item="3"/>
          <tpl fld="3" item="41"/>
          <tpl fld="2" item="75"/>
          <tpl hier="9" item="1"/>
          <tpl hier="11" item="9"/>
          <tpl hier="12" item="7"/>
          <tpl fld="4" item="0"/>
        </tpls>
      </n>
      <n v="201321051">
        <tpls c="8">
          <tpl hier="1" item="6"/>
          <tpl hier="4" item="3"/>
          <tpl fld="3" item="32"/>
          <tpl fld="2" item="80"/>
          <tpl hier="9" item="1"/>
          <tpl hier="11" item="9"/>
          <tpl hier="12" item="7"/>
          <tpl fld="4" item="0"/>
        </tpls>
      </n>
      <n v="222875732">
        <tpls c="8">
          <tpl hier="1" item="6"/>
          <tpl hier="4" item="3"/>
          <tpl fld="3" item="31"/>
          <tpl fld="2" item="80"/>
          <tpl hier="9" item="1"/>
          <tpl hier="11" item="9"/>
          <tpl hier="12" item="7"/>
          <tpl fld="4" item="0"/>
        </tpls>
      </n>
      <n v="240745151">
        <tpls c="8">
          <tpl hier="1" item="6"/>
          <tpl hier="4" item="3"/>
          <tpl fld="3" item="30"/>
          <tpl fld="2" item="80"/>
          <tpl hier="9" item="1"/>
          <tpl hier="11" item="9"/>
          <tpl hier="12" item="7"/>
          <tpl fld="4" item="0"/>
        </tpls>
      </n>
      <n v="265248268">
        <tpls c="8">
          <tpl hier="1" item="6"/>
          <tpl hier="4" item="3"/>
          <tpl fld="3" item="29"/>
          <tpl fld="2" item="80"/>
          <tpl hier="9" item="1"/>
          <tpl hier="11" item="9"/>
          <tpl hier="12" item="7"/>
          <tpl fld="4" item="0"/>
        </tpls>
      </n>
      <n v="35091055">
        <tpls c="8">
          <tpl hier="1" item="6"/>
          <tpl hier="4" item="3"/>
          <tpl fld="3" item="16"/>
          <tpl fld="2" item="84"/>
          <tpl hier="9" item="1"/>
          <tpl hier="11" item="9"/>
          <tpl hier="12" item="7"/>
          <tpl fld="4" item="0"/>
        </tpls>
      </n>
      <n v="39737201">
        <tpls c="8">
          <tpl hier="1" item="6"/>
          <tpl hier="4" item="3"/>
          <tpl fld="3" item="15"/>
          <tpl fld="2" item="84"/>
          <tpl hier="9" item="1"/>
          <tpl hier="11" item="9"/>
          <tpl hier="12" item="7"/>
          <tpl fld="4" item="0"/>
        </tpls>
      </n>
      <n v="43448529">
        <tpls c="8">
          <tpl hier="1" item="6"/>
          <tpl hier="4" item="3"/>
          <tpl fld="3" item="14"/>
          <tpl fld="2" item="84"/>
          <tpl hier="9" item="1"/>
          <tpl hier="11" item="9"/>
          <tpl hier="12" item="7"/>
          <tpl fld="4" item="0"/>
        </tpls>
      </n>
      <n v="43018716">
        <tpls c="8">
          <tpl hier="1" item="6"/>
          <tpl hier="4" item="3"/>
          <tpl fld="3" item="13"/>
          <tpl fld="2" item="84"/>
          <tpl hier="9" item="1"/>
          <tpl hier="11" item="9"/>
          <tpl hier="12" item="7"/>
          <tpl fld="4" item="0"/>
        </tpls>
      </n>
      <n v="12592000">
        <tpls c="8">
          <tpl hier="1" item="6"/>
          <tpl hier="4" item="3"/>
          <tpl fld="3" item="4"/>
          <tpl fld="2" item="70"/>
          <tpl hier="9" item="1"/>
          <tpl hier="11" item="9"/>
          <tpl hier="12" item="7"/>
          <tpl fld="4" item="0"/>
        </tpls>
      </n>
      <n v="17768000">
        <tpls c="8">
          <tpl hier="1" item="6"/>
          <tpl hier="4" item="3"/>
          <tpl fld="3" item="58"/>
          <tpl fld="2" item="70"/>
          <tpl hier="9" item="1"/>
          <tpl hier="11" item="9"/>
          <tpl hier="12" item="7"/>
          <tpl fld="4" item="0"/>
        </tpls>
      </n>
      <n v="27236000">
        <tpls c="8">
          <tpl hier="1" item="6"/>
          <tpl hier="4" item="3"/>
          <tpl fld="3" item="2"/>
          <tpl fld="2" item="70"/>
          <tpl hier="9" item="1"/>
          <tpl hier="11" item="9"/>
          <tpl hier="12" item="7"/>
          <tpl fld="4" item="0"/>
        </tpls>
      </n>
      <n v="221764002">
        <tpls c="8">
          <tpl hier="1" item="6"/>
          <tpl hier="4" item="3"/>
          <tpl fld="3" item="54"/>
          <tpl fld="2" item="72"/>
          <tpl hier="9" item="1"/>
          <tpl hier="11" item="9"/>
          <tpl hier="12" item="7"/>
          <tpl fld="4" item="0"/>
        </tpls>
      </n>
      <n v="227034082">
        <tpls c="8">
          <tpl hier="1" item="6"/>
          <tpl hier="4" item="3"/>
          <tpl fld="3" item="53"/>
          <tpl fld="2" item="72"/>
          <tpl hier="9" item="1"/>
          <tpl hier="11" item="9"/>
          <tpl hier="12" item="7"/>
          <tpl fld="4" item="0"/>
        </tpls>
      </n>
      <n v="233753242">
        <tpls c="8">
          <tpl hier="1" item="6"/>
          <tpl hier="4" item="3"/>
          <tpl fld="3" item="52"/>
          <tpl fld="2" item="72"/>
          <tpl hier="9" item="1"/>
          <tpl hier="11" item="9"/>
          <tpl hier="12" item="7"/>
          <tpl fld="4" item="0"/>
        </tpls>
      </n>
      <n v="383327998">
        <tpls c="8">
          <tpl hier="1" item="6"/>
          <tpl hier="4" item="3"/>
          <tpl fld="3" item="48"/>
          <tpl fld="2" item="78"/>
          <tpl hier="9" item="1"/>
          <tpl hier="11" item="9"/>
          <tpl hier="12" item="7"/>
          <tpl fld="4" item="0"/>
        </tpls>
      </n>
      <n v="459591997">
        <tpls c="8">
          <tpl hier="1" item="6"/>
          <tpl hier="4" item="3"/>
          <tpl fld="3" item="46"/>
          <tpl fld="2" item="78"/>
          <tpl hier="9" item="1"/>
          <tpl hier="11" item="9"/>
          <tpl hier="12" item="7"/>
          <tpl fld="4" item="0"/>
        </tpls>
      </n>
      <n v="499844004">
        <tpls c="8">
          <tpl hier="1" item="6"/>
          <tpl hier="4" item="3"/>
          <tpl fld="3" item="45"/>
          <tpl fld="2" item="78"/>
          <tpl hier="9" item="1"/>
          <tpl hier="11" item="9"/>
          <tpl hier="12" item="7"/>
          <tpl fld="4" item="0"/>
        </tpls>
      </n>
      <n v="512279995">
        <tpls c="8">
          <tpl hier="1" item="6"/>
          <tpl hier="4" item="3"/>
          <tpl fld="3" item="47"/>
          <tpl fld="2" item="78"/>
          <tpl hier="9" item="1"/>
          <tpl hier="11" item="9"/>
          <tpl hier="12" item="7"/>
          <tpl fld="4" item="0"/>
        </tpls>
      </n>
      <n v="1325999">
        <tpls c="8">
          <tpl hier="1" item="6"/>
          <tpl hier="4" item="3"/>
          <tpl fld="3" item="34"/>
          <tpl fld="2" item="73"/>
          <tpl hier="9" item="1"/>
          <tpl hier="11" item="9"/>
          <tpl hier="12" item="7"/>
          <tpl fld="4" item="0"/>
        </tpls>
      </n>
      <n v="1460901">
        <tpls c="8">
          <tpl hier="1" item="6"/>
          <tpl hier="4" item="3"/>
          <tpl fld="3" item="36"/>
          <tpl fld="2" item="73"/>
          <tpl hier="9" item="1"/>
          <tpl hier="11" item="9"/>
          <tpl hier="12" item="7"/>
          <tpl fld="4" item="0"/>
        </tpls>
      </n>
      <n v="1677801">
        <tpls c="8">
          <tpl hier="1" item="6"/>
          <tpl hier="4" item="3"/>
          <tpl fld="3" item="27"/>
          <tpl fld="2" item="73"/>
          <tpl hier="9" item="1"/>
          <tpl hier="11" item="9"/>
          <tpl hier="12" item="7"/>
          <tpl fld="4" item="0"/>
        </tpls>
      </n>
      <n v="2173439">
        <tpls c="8">
          <tpl hier="1" item="6"/>
          <tpl hier="4" item="3"/>
          <tpl fld="3" item="33"/>
          <tpl fld="2" item="73"/>
          <tpl hier="9" item="1"/>
          <tpl hier="11" item="9"/>
          <tpl hier="12" item="7"/>
          <tpl fld="4" item="0"/>
        </tpls>
      </n>
      <n v="50918884">
        <tpls c="8">
          <tpl hier="1" item="6"/>
          <tpl hier="4" item="3"/>
          <tpl fld="3" item="18"/>
          <tpl fld="2" item="69"/>
          <tpl hier="9" item="1"/>
          <tpl hier="11" item="9"/>
          <tpl hier="12" item="7"/>
          <tpl fld="4" item="0"/>
        </tpls>
      </n>
      <n v="57696844">
        <tpls c="8">
          <tpl hier="1" item="6"/>
          <tpl hier="4" item="3"/>
          <tpl fld="3" item="22"/>
          <tpl fld="2" item="69"/>
          <tpl hier="9" item="1"/>
          <tpl hier="11" item="9"/>
          <tpl hier="12" item="7"/>
          <tpl fld="4" item="0"/>
        </tpls>
      </n>
      <n v="63702050">
        <tpls c="8">
          <tpl hier="1" item="6"/>
          <tpl hier="4" item="3"/>
          <tpl fld="3" item="17"/>
          <tpl fld="2" item="69"/>
          <tpl hier="9" item="1"/>
          <tpl hier="11" item="9"/>
          <tpl hier="12" item="7"/>
          <tpl fld="4" item="0"/>
        </tpls>
      </n>
      <n v="68121257">
        <tpls c="8">
          <tpl hier="1" item="6"/>
          <tpl hier="4" item="3"/>
          <tpl fld="3" item="21"/>
          <tpl fld="2" item="69"/>
          <tpl hier="9" item="1"/>
          <tpl hier="11" item="9"/>
          <tpl hier="12" item="7"/>
          <tpl fld="4" item="0"/>
        </tpls>
      </n>
      <n v="15612156">
        <tpls c="8">
          <tpl hier="1" item="6"/>
          <tpl hier="4" item="3"/>
          <tpl fld="3" item="8"/>
          <tpl fld="2" item="66"/>
          <tpl hier="9" item="1"/>
          <tpl hier="11" item="9"/>
          <tpl hier="12" item="7"/>
          <tpl fld="4" item="0"/>
        </tpls>
      </n>
      <n v="16747621">
        <tpls c="8">
          <tpl hier="1" item="6"/>
          <tpl hier="4" item="3"/>
          <tpl fld="3" item="7"/>
          <tpl fld="2" item="66"/>
          <tpl hier="9" item="1"/>
          <tpl hier="11" item="9"/>
          <tpl hier="12" item="7"/>
          <tpl fld="4" item="0"/>
        </tpls>
      </n>
      <n v="18259420">
        <tpls c="8">
          <tpl hier="1" item="6"/>
          <tpl hier="4" item="3"/>
          <tpl fld="3" item="6"/>
          <tpl fld="2" item="66"/>
          <tpl hier="9" item="1"/>
          <tpl hier="11" item="9"/>
          <tpl hier="12" item="7"/>
          <tpl fld="4" item="0"/>
        </tpls>
      </n>
      <n v="21391585">
        <tpls c="8">
          <tpl hier="1" item="6"/>
          <tpl hier="4" item="3"/>
          <tpl fld="3" item="5"/>
          <tpl fld="2" item="66"/>
          <tpl hier="9" item="1"/>
          <tpl hier="11" item="9"/>
          <tpl hier="12" item="7"/>
          <tpl fld="4" item="0"/>
        </tpls>
      </n>
      <n v="35017459">
        <tpls c="8">
          <tpl hier="1" item="6"/>
          <tpl hier="4" item="3"/>
          <tpl fld="3" item="56"/>
          <tpl fld="2" item="48"/>
          <tpl hier="9" item="1"/>
          <tpl hier="11" item="9"/>
          <tpl hier="12" item="7"/>
          <tpl fld="4" item="0"/>
        </tpls>
      </n>
      <n v="39932872">
        <tpls c="8">
          <tpl hier="1" item="6"/>
          <tpl hier="4" item="3"/>
          <tpl fld="3" item="0"/>
          <tpl fld="2" item="48"/>
          <tpl hier="9" item="1"/>
          <tpl hier="11" item="9"/>
          <tpl hier="12" item="7"/>
          <tpl fld="4" item="0"/>
        </tpls>
      </n>
      <n v="42089150">
        <tpls c="8">
          <tpl hier="1" item="6"/>
          <tpl hier="4" item="3"/>
          <tpl fld="3" item="55"/>
          <tpl fld="2" item="48"/>
          <tpl hier="9" item="1"/>
          <tpl hier="11" item="9"/>
          <tpl hier="12" item="7"/>
          <tpl fld="4" item="0"/>
        </tpls>
      </n>
      <n v="7000800">
        <tpls c="8">
          <tpl hier="1" item="6"/>
          <tpl hier="4" item="3"/>
          <tpl fld="3" item="48"/>
          <tpl fld="2" item="53"/>
          <tpl hier="9" item="1"/>
          <tpl hier="11" item="9"/>
          <tpl hier="12" item="7"/>
          <tpl fld="4" item="0"/>
        </tpls>
      </n>
      <n v="9655780">
        <tpls c="8">
          <tpl hier="1" item="6"/>
          <tpl hier="4" item="3"/>
          <tpl fld="3" item="39"/>
          <tpl fld="2" item="53"/>
          <tpl hier="9" item="1"/>
          <tpl hier="11" item="9"/>
          <tpl hier="12" item="7"/>
          <tpl fld="4" item="0"/>
        </tpls>
      </n>
      <n v="15834892">
        <tpls c="8">
          <tpl hier="1" item="6"/>
          <tpl hier="4" item="3"/>
          <tpl fld="3" item="24"/>
          <tpl fld="2" item="53"/>
          <tpl hier="9" item="1"/>
          <tpl hier="11" item="9"/>
          <tpl hier="12" item="7"/>
          <tpl fld="4" item="0"/>
        </tpls>
      </n>
      <n v="22449013">
        <tpls c="8">
          <tpl hier="1" item="6"/>
          <tpl hier="4" item="3"/>
          <tpl fld="3" item="13"/>
          <tpl fld="2" item="53"/>
          <tpl hier="9" item="1"/>
          <tpl hier="11" item="9"/>
          <tpl hier="12" item="7"/>
          <tpl fld="4" item="0"/>
        </tpls>
      </n>
      <n v="150136945">
        <tpls c="8">
          <tpl hier="1" item="6"/>
          <tpl hier="4" item="3"/>
          <tpl fld="3" item="43"/>
          <tpl fld="2" item="57"/>
          <tpl hier="9" item="1"/>
          <tpl hier="11" item="9"/>
          <tpl hier="12" item="7"/>
          <tpl fld="4" item="0"/>
        </tpls>
      </n>
      <n v="33316133">
        <tpls c="8">
          <tpl hier="1" item="6"/>
          <tpl hier="4" item="3"/>
          <tpl fld="3" item="25"/>
          <tpl fld="2" item="79"/>
          <tpl hier="9" item="1"/>
          <tpl hier="11" item="9"/>
          <tpl hier="12" item="7"/>
          <tpl fld="4" item="0"/>
        </tpls>
      </n>
      <n v="987276011">
        <tpls c="8">
          <tpl hier="1" item="6"/>
          <tpl hier="4" item="3"/>
          <tpl fld="3" item="3"/>
          <tpl fld="2" item="51"/>
          <tpl hier="9" item="1"/>
          <tpl hier="11" item="9"/>
          <tpl hier="12" item="7"/>
          <tpl fld="4" item="0"/>
        </tpls>
      </n>
      <n v="3045547429">
        <tpls c="8">
          <tpl hier="1" item="6"/>
          <tpl hier="4" item="3"/>
          <tpl fld="3" item="27"/>
          <tpl fld="1" item="1"/>
          <tpl hier="9" item="1"/>
          <tpl hier="11" item="9"/>
          <tpl hier="12" item="7"/>
          <tpl fld="4" item="0"/>
        </tpls>
      </n>
      <n v="539166408">
        <tpls c="8">
          <tpl hier="1" item="6"/>
          <tpl hier="4" item="3"/>
          <tpl fld="3" item="6"/>
          <tpl fld="2" item="63"/>
          <tpl hier="9" item="1"/>
          <tpl hier="11" item="9"/>
          <tpl hier="12" item="7"/>
          <tpl fld="4" item="0"/>
        </tpls>
      </n>
      <n v="35778832">
        <tpls c="8">
          <tpl hier="1" item="6"/>
          <tpl hier="4" item="3"/>
          <tpl fld="3" item="49"/>
          <tpl fld="2" item="47"/>
          <tpl hier="9" item="1"/>
          <tpl hier="11" item="9"/>
          <tpl hier="12" item="7"/>
          <tpl fld="4" item="0"/>
        </tpls>
      </n>
      <n v="8482864">
        <tpls c="8">
          <tpl hier="1" item="6"/>
          <tpl hier="4" item="3"/>
          <tpl fld="3" item="23"/>
          <tpl fld="2" item="56"/>
          <tpl hier="9" item="1"/>
          <tpl hier="11" item="9"/>
          <tpl hier="12" item="7"/>
          <tpl fld="4" item="0"/>
        </tpls>
      </n>
      <n v="6692076">
        <tpls c="8">
          <tpl hier="1" item="6"/>
          <tpl hier="4" item="3"/>
          <tpl fld="3" item="32"/>
          <tpl fld="2" item="77"/>
          <tpl hier="9" item="1"/>
          <tpl hier="11" item="9"/>
          <tpl hier="12" item="7"/>
          <tpl fld="4" item="0"/>
        </tpls>
      </n>
      <n v="40414696">
        <tpls c="8">
          <tpl hier="1" item="6"/>
          <tpl hier="4" item="3"/>
          <tpl fld="3" item="4"/>
          <tpl fld="2" item="35"/>
          <tpl hier="9" item="1"/>
          <tpl hier="11" item="9"/>
          <tpl hier="12" item="7"/>
          <tpl fld="4" item="0"/>
        </tpls>
      </n>
      <n v="99825539">
        <tpls c="8">
          <tpl hier="1" item="6"/>
          <tpl hier="4" item="3"/>
          <tpl fld="3" item="46"/>
          <tpl fld="2" item="54"/>
          <tpl hier="9" item="1"/>
          <tpl hier="11" item="9"/>
          <tpl hier="12" item="7"/>
          <tpl fld="4" item="0"/>
        </tpls>
      </n>
      <n v="13146080">
        <tpls c="8">
          <tpl hier="1" item="6"/>
          <tpl hier="4" item="3"/>
          <tpl fld="3" item="51"/>
          <tpl fld="2" item="65"/>
          <tpl hier="9" item="1"/>
          <tpl hier="11" item="9"/>
          <tpl hier="12" item="7"/>
          <tpl fld="4" item="0"/>
        </tpls>
      </n>
      <n v="3903132">
        <tpls c="8">
          <tpl hier="1" item="6"/>
          <tpl hier="4" item="3"/>
          <tpl fld="3" item="53"/>
          <tpl fld="2" item="64"/>
          <tpl hier="9" item="1"/>
          <tpl hier="11" item="9"/>
          <tpl hier="12" item="7"/>
          <tpl fld="4" item="0"/>
        </tpls>
      </n>
      <n v="5010939936">
        <tpls c="8">
          <tpl hier="1" item="6"/>
          <tpl hier="4" item="3"/>
          <tpl fld="3" item="24"/>
          <tpl fld="2" item="71"/>
          <tpl hier="9" item="1"/>
          <tpl hier="11" item="9"/>
          <tpl hier="12" item="7"/>
          <tpl fld="4" item="0"/>
        </tpls>
      </n>
      <n v="51748000">
        <tpls c="8">
          <tpl hier="1" item="6"/>
          <tpl hier="4" item="3"/>
          <tpl fld="3" item="8"/>
          <tpl fld="2" item="74"/>
          <tpl hier="9" item="1"/>
          <tpl hier="11" item="9"/>
          <tpl hier="12" item="7"/>
          <tpl fld="4" item="0"/>
        </tpls>
      </n>
      <n v="79581599">
        <tpls c="8">
          <tpl hier="1" item="6"/>
          <tpl hier="4" item="3"/>
          <tpl fld="3" item="6"/>
          <tpl fld="2" item="74"/>
          <tpl hier="9" item="1"/>
          <tpl hier="11" item="9"/>
          <tpl hier="12" item="7"/>
          <tpl fld="4" item="0"/>
        </tpls>
      </n>
      <n v="30396150">
        <tpls c="8">
          <tpl hier="1" item="6"/>
          <tpl hier="4" item="3"/>
          <tpl fld="3" item="56"/>
          <tpl fld="2" item="76"/>
          <tpl hier="9" item="1"/>
          <tpl hier="11" item="9"/>
          <tpl hier="12" item="7"/>
          <tpl fld="4" item="0"/>
        </tpls>
      </n>
      <n v="30711400">
        <tpls c="8">
          <tpl hier="1" item="6"/>
          <tpl hier="4" item="3"/>
          <tpl fld="3" item="0"/>
          <tpl fld="2" item="76"/>
          <tpl hier="9" item="1"/>
          <tpl hier="11" item="9"/>
          <tpl hier="12" item="7"/>
          <tpl fld="4" item="0"/>
        </tpls>
      </n>
      <n v="33074563">
        <tpls c="8">
          <tpl hier="1" item="6"/>
          <tpl hier="4" item="3"/>
          <tpl fld="3" item="55"/>
          <tpl fld="2" item="76"/>
          <tpl hier="9" item="1"/>
          <tpl hier="11" item="9"/>
          <tpl hier="12" item="7"/>
          <tpl fld="4" item="0"/>
        </tpls>
      </n>
      <n v="36735792">
        <tpls c="8">
          <tpl hier="1" item="6"/>
          <tpl hier="4" item="3"/>
          <tpl fld="3" item="35"/>
          <tpl fld="2" item="83"/>
          <tpl hier="9" item="1"/>
          <tpl hier="11" item="9"/>
          <tpl hier="12" item="7"/>
          <tpl fld="4" item="0"/>
        </tpls>
      </n>
      <n v="39321432">
        <tpls c="8">
          <tpl hier="1" item="6"/>
          <tpl hier="4" item="3"/>
          <tpl fld="3" item="40"/>
          <tpl fld="2" item="83"/>
          <tpl hier="9" item="1"/>
          <tpl hier="11" item="9"/>
          <tpl hier="12" item="7"/>
          <tpl fld="4" item="0"/>
        </tpls>
      </n>
      <n v="40337899">
        <tpls c="8">
          <tpl hier="1" item="6"/>
          <tpl hier="4" item="3"/>
          <tpl fld="3" item="50"/>
          <tpl fld="2" item="83"/>
          <tpl hier="9" item="1"/>
          <tpl hier="11" item="9"/>
          <tpl hier="12" item="7"/>
          <tpl fld="4" item="0"/>
        </tpls>
      </n>
      <n v="43185972">
        <tpls c="8">
          <tpl hier="1" item="6"/>
          <tpl hier="4" item="3"/>
          <tpl fld="3" item="49"/>
          <tpl fld="2" item="83"/>
          <tpl hier="9" item="1"/>
          <tpl hier="11" item="9"/>
          <tpl hier="12" item="7"/>
          <tpl fld="4" item="0"/>
        </tpls>
      </n>
      <n v="18194174">
        <tpls c="8">
          <tpl hier="1" item="6"/>
          <tpl hier="4" item="3"/>
          <tpl fld="3" item="37"/>
          <tpl fld="2" item="75"/>
          <tpl hier="9" item="1"/>
          <tpl hier="11" item="9"/>
          <tpl hier="12" item="7"/>
          <tpl fld="4" item="0"/>
        </tpls>
      </n>
      <n v="19118139">
        <tpls c="8">
          <tpl hier="1" item="6"/>
          <tpl hier="4" item="3"/>
          <tpl fld="3" item="39"/>
          <tpl fld="2" item="75"/>
          <tpl hier="9" item="1"/>
          <tpl hier="11" item="9"/>
          <tpl hier="12" item="7"/>
          <tpl fld="4" item="0"/>
        </tpls>
      </n>
      <n v="20498294">
        <tpls c="8">
          <tpl hier="1" item="6"/>
          <tpl hier="4" item="3"/>
          <tpl fld="3" item="28"/>
          <tpl fld="2" item="75"/>
          <tpl hier="9" item="1"/>
          <tpl hier="11" item="9"/>
          <tpl hier="12" item="7"/>
          <tpl fld="4" item="0"/>
        </tpls>
      </n>
      <n v="21655884">
        <tpls c="8">
          <tpl hier="1" item="6"/>
          <tpl hier="4" item="3"/>
          <tpl fld="3" item="19"/>
          <tpl fld="2" item="75"/>
          <tpl hier="9" item="1"/>
          <tpl hier="11" item="9"/>
          <tpl hier="12" item="7"/>
          <tpl fld="4" item="0"/>
        </tpls>
      </n>
      <n v="203103171">
        <tpls c="8">
          <tpl hier="1" item="6"/>
          <tpl hier="4" item="3"/>
          <tpl fld="3" item="26"/>
          <tpl fld="2" item="80"/>
          <tpl hier="9" item="1"/>
          <tpl hier="11" item="9"/>
          <tpl hier="12" item="7"/>
          <tpl fld="4" item="0"/>
        </tpls>
      </n>
      <n v="224095080">
        <tpls c="8">
          <tpl hier="1" item="6"/>
          <tpl hier="4" item="3"/>
          <tpl fld="3" item="25"/>
          <tpl fld="2" item="80"/>
          <tpl hier="9" item="1"/>
          <tpl hier="11" item="9"/>
          <tpl hier="12" item="7"/>
          <tpl fld="4" item="0"/>
        </tpls>
      </n>
      <n v="241986869">
        <tpls c="8">
          <tpl hier="1" item="6"/>
          <tpl hier="4" item="3"/>
          <tpl fld="3" item="24"/>
          <tpl fld="2" item="80"/>
          <tpl hier="9" item="1"/>
          <tpl hier="11" item="9"/>
          <tpl hier="12" item="7"/>
          <tpl fld="4" item="0"/>
        </tpls>
      </n>
      <n v="266193089">
        <tpls c="8">
          <tpl hier="1" item="6"/>
          <tpl hier="4" item="3"/>
          <tpl fld="3" item="23"/>
          <tpl fld="2" item="80"/>
          <tpl hier="9" item="1"/>
          <tpl hier="11" item="9"/>
          <tpl hier="12" item="7"/>
          <tpl fld="4" item="0"/>
        </tpls>
      </n>
      <n v="35171223">
        <tpls c="8">
          <tpl hier="1" item="6"/>
          <tpl hier="4" item="3"/>
          <tpl fld="3" item="10"/>
          <tpl fld="2" item="84"/>
          <tpl hier="9" item="1"/>
          <tpl hier="11" item="9"/>
          <tpl hier="12" item="7"/>
          <tpl fld="4" item="0"/>
        </tpls>
      </n>
      <n v="39868852">
        <tpls c="8">
          <tpl hier="1" item="6"/>
          <tpl hier="4" item="3"/>
          <tpl fld="3" item="12"/>
          <tpl fld="2" item="84"/>
          <tpl hier="9" item="1"/>
          <tpl hier="11" item="9"/>
          <tpl hier="12" item="7"/>
          <tpl fld="4" item="0"/>
        </tpls>
      </n>
      <n v="43608086">
        <tpls c="8">
          <tpl hier="1" item="6"/>
          <tpl hier="4" item="3"/>
          <tpl fld="3" item="11"/>
          <tpl fld="2" item="84"/>
          <tpl hier="9" item="1"/>
          <tpl hier="11" item="9"/>
          <tpl hier="12" item="7"/>
          <tpl fld="4" item="0"/>
        </tpls>
      </n>
      <n v="42931528">
        <tpls c="8">
          <tpl hier="1" item="6"/>
          <tpl hier="4" item="3"/>
          <tpl fld="3" item="9"/>
          <tpl fld="2" item="84"/>
          <tpl hier="9" item="1"/>
          <tpl hier="11" item="9"/>
          <tpl hier="12" item="7"/>
          <tpl fld="4" item="0"/>
        </tpls>
      </n>
      <n v="13112001">
        <tpls c="8">
          <tpl hier="1" item="6"/>
          <tpl hier="4" item="3"/>
          <tpl fld="3" item="57"/>
          <tpl fld="2" item="70"/>
          <tpl hier="9" item="1"/>
          <tpl hier="11" item="9"/>
          <tpl hier="12" item="7"/>
          <tpl fld="4" item="0"/>
        </tpls>
      </n>
      <n v="18072000">
        <tpls c="8">
          <tpl hier="1" item="6"/>
          <tpl hier="4" item="3"/>
          <tpl fld="3" item="3"/>
          <tpl fld="2" item="70"/>
          <tpl hier="9" item="1"/>
          <tpl hier="11" item="9"/>
          <tpl hier="12" item="7"/>
          <tpl fld="4" item="0"/>
        </tpls>
      </n>
      <n v="27720400">
        <tpls c="8">
          <tpl hier="1" item="6"/>
          <tpl hier="4" item="3"/>
          <tpl fld="3" item="1"/>
          <tpl fld="2" item="70"/>
          <tpl hier="9" item="1"/>
          <tpl hier="11" item="9"/>
          <tpl hier="12" item="7"/>
          <tpl fld="4" item="0"/>
        </tpls>
      </n>
      <n v="222873040">
        <tpls c="8">
          <tpl hier="1" item="6"/>
          <tpl hier="4" item="3"/>
          <tpl fld="3" item="20"/>
          <tpl fld="2" item="72"/>
          <tpl hier="9" item="1"/>
          <tpl hier="11" item="9"/>
          <tpl hier="12" item="7"/>
          <tpl fld="4" item="0"/>
        </tpls>
      </n>
      <n v="227188348">
        <tpls c="8">
          <tpl hier="1" item="6"/>
          <tpl hier="4" item="3"/>
          <tpl fld="3" item="51"/>
          <tpl fld="2" item="72"/>
          <tpl hier="9" item="1"/>
          <tpl hier="11" item="9"/>
          <tpl hier="12" item="7"/>
          <tpl fld="4" item="0"/>
        </tpls>
      </n>
      <n v="235306926">
        <tpls c="8">
          <tpl hier="1" item="6"/>
          <tpl hier="4" item="3"/>
          <tpl fld="3" item="38"/>
          <tpl fld="2" item="72"/>
          <tpl hier="9" item="1"/>
          <tpl hier="11" item="9"/>
          <tpl hier="12" item="7"/>
          <tpl fld="4" item="0"/>
        </tpls>
      </n>
      <n v="387248002">
        <tpls c="8">
          <tpl hier="1" item="6"/>
          <tpl hier="4" item="3"/>
          <tpl fld="3" item="44"/>
          <tpl fld="2" item="78"/>
          <tpl hier="9" item="1"/>
          <tpl hier="11" item="9"/>
          <tpl hier="12" item="7"/>
          <tpl fld="4" item="0"/>
        </tpls>
      </n>
      <n v="463480005">
        <tpls c="8">
          <tpl hier="1" item="6"/>
          <tpl hier="4" item="3"/>
          <tpl fld="3" item="43"/>
          <tpl fld="2" item="78"/>
          <tpl hier="9" item="1"/>
          <tpl hier="11" item="9"/>
          <tpl hier="12" item="7"/>
          <tpl fld="4" item="0"/>
        </tpls>
      </n>
      <n v="501755998">
        <tpls c="8">
          <tpl hier="1" item="6"/>
          <tpl hier="4" item="3"/>
          <tpl fld="3" item="42"/>
          <tpl fld="2" item="78"/>
          <tpl hier="9" item="1"/>
          <tpl hier="11" item="9"/>
          <tpl hier="12" item="7"/>
          <tpl fld="4" item="0"/>
        </tpls>
      </n>
      <n v="511332000">
        <tpls c="8">
          <tpl hier="1" item="6"/>
          <tpl hier="4" item="3"/>
          <tpl fld="3" item="41"/>
          <tpl fld="2" item="78"/>
          <tpl hier="9" item="1"/>
          <tpl hier="11" item="9"/>
          <tpl hier="12" item="7"/>
          <tpl fld="4" item="0"/>
        </tpls>
      </n>
      <n v="1335580">
        <tpls c="8">
          <tpl hier="1" item="6"/>
          <tpl hier="4" item="3"/>
          <tpl fld="3" item="32"/>
          <tpl fld="2" item="73"/>
          <tpl hier="9" item="1"/>
          <tpl hier="11" item="9"/>
          <tpl hier="12" item="7"/>
          <tpl fld="4" item="0"/>
        </tpls>
      </n>
      <n v="1462100">
        <tpls c="8">
          <tpl hier="1" item="6"/>
          <tpl hier="4" item="3"/>
          <tpl fld="3" item="31"/>
          <tpl fld="2" item="73"/>
          <tpl hier="9" item="1"/>
          <tpl hier="11" item="9"/>
          <tpl hier="12" item="7"/>
          <tpl fld="4" item="0"/>
        </tpls>
      </n>
      <n v="1698802">
        <tpls c="8">
          <tpl hier="1" item="6"/>
          <tpl hier="4" item="3"/>
          <tpl fld="3" item="30"/>
          <tpl fld="2" item="73"/>
          <tpl hier="9" item="1"/>
          <tpl hier="11" item="9"/>
          <tpl hier="12" item="7"/>
          <tpl fld="4" item="0"/>
        </tpls>
      </n>
      <n v="2225276">
        <tpls c="8">
          <tpl hier="1" item="6"/>
          <tpl hier="4" item="3"/>
          <tpl fld="3" item="29"/>
          <tpl fld="2" item="73"/>
          <tpl hier="9" item="1"/>
          <tpl hier="11" item="9"/>
          <tpl hier="12" item="7"/>
          <tpl fld="4" item="0"/>
        </tpls>
      </n>
      <n v="51511934">
        <tpls c="8">
          <tpl hier="1" item="6"/>
          <tpl hier="4" item="3"/>
          <tpl fld="3" item="16"/>
          <tpl fld="2" item="69"/>
          <tpl hier="9" item="1"/>
          <tpl hier="11" item="9"/>
          <tpl hier="12" item="7"/>
          <tpl fld="4" item="0"/>
        </tpls>
      </n>
      <n v="57966528">
        <tpls c="8">
          <tpl hier="1" item="6"/>
          <tpl hier="4" item="3"/>
          <tpl fld="3" item="15"/>
          <tpl fld="2" item="69"/>
          <tpl hier="9" item="1"/>
          <tpl hier="11" item="9"/>
          <tpl hier="12" item="7"/>
          <tpl fld="4" item="0"/>
        </tpls>
      </n>
      <n v="64184718">
        <tpls c="8">
          <tpl hier="1" item="6"/>
          <tpl hier="4" item="3"/>
          <tpl fld="3" item="14"/>
          <tpl fld="2" item="69"/>
          <tpl hier="9" item="1"/>
          <tpl hier="11" item="9"/>
          <tpl hier="12" item="7"/>
          <tpl fld="4" item="0"/>
        </tpls>
      </n>
      <n v="68525183">
        <tpls c="8">
          <tpl hier="1" item="6"/>
          <tpl hier="4" item="3"/>
          <tpl fld="3" item="13"/>
          <tpl fld="2" item="69"/>
          <tpl hier="9" item="1"/>
          <tpl hier="11" item="9"/>
          <tpl hier="12" item="7"/>
          <tpl fld="4" item="0"/>
        </tpls>
      </n>
      <n v="15732016">
        <tpls c="8">
          <tpl hier="1" item="6"/>
          <tpl hier="4" item="3"/>
          <tpl fld="3" item="4"/>
          <tpl fld="2" item="66"/>
          <tpl hier="9" item="1"/>
          <tpl hier="11" item="9"/>
          <tpl hier="12" item="7"/>
          <tpl fld="4" item="0"/>
        </tpls>
      </n>
      <n v="16837952">
        <tpls c="8">
          <tpl hier="1" item="6"/>
          <tpl hier="4" item="3"/>
          <tpl fld="3" item="58"/>
          <tpl fld="2" item="66"/>
          <tpl hier="9" item="1"/>
          <tpl hier="11" item="9"/>
          <tpl hier="12" item="7"/>
          <tpl fld="4" item="0"/>
        </tpls>
      </n>
      <n v="18367639">
        <tpls c="8">
          <tpl hier="1" item="6"/>
          <tpl hier="4" item="3"/>
          <tpl fld="3" item="2"/>
          <tpl fld="2" item="66"/>
          <tpl hier="9" item="1"/>
          <tpl hier="11" item="9"/>
          <tpl hier="12" item="7"/>
          <tpl fld="4" item="0"/>
        </tpls>
      </n>
      <n v="36373880">
        <tpls c="8">
          <tpl hier="1" item="6"/>
          <tpl hier="4" item="3"/>
          <tpl fld="3" item="54"/>
          <tpl fld="2" item="48"/>
          <tpl hier="9" item="1"/>
          <tpl hier="11" item="9"/>
          <tpl hier="12" item="7"/>
          <tpl fld="4" item="0"/>
        </tpls>
      </n>
      <n v="39840940">
        <tpls c="8">
          <tpl hier="1" item="6"/>
          <tpl hier="4" item="3"/>
          <tpl fld="3" item="53"/>
          <tpl fld="2" item="48"/>
          <tpl hier="9" item="1"/>
          <tpl hier="11" item="9"/>
          <tpl hier="12" item="7"/>
          <tpl fld="4" item="0"/>
        </tpls>
      </n>
      <n v="42171856">
        <tpls c="8">
          <tpl hier="1" item="6"/>
          <tpl hier="4" item="3"/>
          <tpl fld="3" item="52"/>
          <tpl fld="2" item="48"/>
          <tpl hier="9" item="1"/>
          <tpl hier="11" item="9"/>
          <tpl hier="12" item="7"/>
          <tpl fld="4" item="0"/>
        </tpls>
      </n>
      <n v="7180000">
        <tpls c="8">
          <tpl hier="1" item="6"/>
          <tpl hier="4" item="3"/>
          <tpl fld="3" item="44"/>
          <tpl fld="2" item="53"/>
          <tpl hier="9" item="1"/>
          <tpl hier="11" item="9"/>
          <tpl hier="12" item="7"/>
          <tpl fld="4" item="0"/>
        </tpls>
      </n>
      <n v="10585865">
        <tpls c="8">
          <tpl hier="1" item="6"/>
          <tpl hier="4" item="3"/>
          <tpl fld="3" item="31"/>
          <tpl fld="2" item="53"/>
          <tpl hier="9" item="1"/>
          <tpl hier="11" item="9"/>
          <tpl hier="12" item="7"/>
          <tpl fld="4" item="0"/>
        </tpls>
      </n>
      <n v="16111548">
        <tpls c="8">
          <tpl hier="1" item="6"/>
          <tpl hier="4" item="3"/>
          <tpl fld="3" item="17"/>
          <tpl fld="2" item="53"/>
          <tpl hier="9" item="1"/>
          <tpl hier="11" item="9"/>
          <tpl hier="12" item="7"/>
          <tpl fld="4" item="0"/>
        </tpls>
      </n>
      <n v="22554706">
        <tpls c="8">
          <tpl hier="1" item="6"/>
          <tpl hier="4" item="3"/>
          <tpl fld="3" item="9"/>
          <tpl fld="2" item="53"/>
          <tpl hier="9" item="1"/>
          <tpl hier="11" item="9"/>
          <tpl hier="12" item="7"/>
          <tpl fld="4" item="0"/>
        </tpls>
      </n>
      <n v="152495102">
        <tpls c="8">
          <tpl hier="1" item="6"/>
          <tpl hier="4" item="3"/>
          <tpl fld="3" item="39"/>
          <tpl fld="2" item="57"/>
          <tpl hier="9" item="1"/>
          <tpl hier="11" item="9"/>
          <tpl hier="12" item="7"/>
          <tpl fld="4" item="0"/>
        </tpls>
      </n>
      <n v="33401544">
        <tpls c="8">
          <tpl hier="1" item="6"/>
          <tpl hier="4" item="3"/>
          <tpl fld="3" item="15"/>
          <tpl fld="2" item="79"/>
          <tpl hier="9" item="1"/>
          <tpl hier="11" item="9"/>
          <tpl hier="12" item="7"/>
          <tpl fld="4" item="0"/>
        </tpls>
      </n>
      <n v="1011923986">
        <tpls c="8">
          <tpl hier="1" item="6"/>
          <tpl hier="4" item="3"/>
          <tpl fld="3" item="53"/>
          <tpl fld="2" item="51"/>
          <tpl hier="9" item="1"/>
          <tpl hier="11" item="9"/>
          <tpl hier="12" item="7"/>
          <tpl fld="4" item="0"/>
        </tpls>
      </n>
      <n v="3086823477">
        <tpls c="8">
          <tpl hier="1" item="6"/>
          <tpl hier="4" item="3"/>
          <tpl fld="3" item="24"/>
          <tpl fld="1" item="1"/>
          <tpl hier="9" item="1"/>
          <tpl hier="11" item="9"/>
          <tpl hier="12" item="7"/>
          <tpl fld="4" item="0"/>
        </tpls>
      </n>
      <n v="556142019">
        <tpls c="8">
          <tpl hier="1" item="6"/>
          <tpl hier="4" item="3"/>
          <tpl fld="3" item="1"/>
          <tpl fld="2" item="63"/>
          <tpl hier="9" item="1"/>
          <tpl hier="11" item="9"/>
          <tpl hier="12" item="7"/>
          <tpl fld="4" item="0"/>
        </tpls>
      </n>
      <n v="37843320">
        <tpls c="8">
          <tpl hier="1" item="6"/>
          <tpl hier="4" item="3"/>
          <tpl fld="3" item="41"/>
          <tpl fld="2" item="47"/>
          <tpl hier="9" item="1"/>
          <tpl hier="11" item="9"/>
          <tpl hier="12" item="7"/>
          <tpl fld="4" item="0"/>
        </tpls>
      </n>
      <n v="8820513">
        <tpls c="8">
          <tpl hier="1" item="6"/>
          <tpl hier="4" item="3"/>
          <tpl fld="3" item="13"/>
          <tpl fld="2" item="56"/>
          <tpl hier="9" item="1"/>
          <tpl hier="11" item="9"/>
          <tpl hier="12" item="7"/>
          <tpl fld="4" item="0"/>
        </tpls>
      </n>
      <n v="11629284">
        <tpls c="8">
          <tpl hier="1" item="6"/>
          <tpl hier="4" item="3"/>
          <tpl fld="3" item="48"/>
          <tpl fld="2" item="42"/>
          <tpl hier="9" item="1"/>
          <tpl hier="11" item="9"/>
          <tpl hier="12" item="7"/>
          <tpl fld="4" item="0"/>
        </tpls>
      </n>
      <n v="6976776">
        <tpls c="8">
          <tpl hier="1" item="6"/>
          <tpl hier="4" item="3"/>
          <tpl fld="3" item="18"/>
          <tpl fld="2" item="77"/>
          <tpl hier="9" item="1"/>
          <tpl hier="11" item="9"/>
          <tpl hier="12" item="7"/>
          <tpl fld="4" item="0"/>
        </tpls>
      </n>
      <n v="41715192">
        <tpls c="8">
          <tpl hier="1" item="6"/>
          <tpl hier="4" item="3"/>
          <tpl fld="3" item="56"/>
          <tpl fld="2" item="35"/>
          <tpl hier="9" item="1"/>
          <tpl hier="11" item="9"/>
          <tpl hier="12" item="7"/>
          <tpl fld="4" item="0"/>
        </tpls>
      </n>
      <n v="105435632">
        <tpls c="8">
          <tpl hier="1" item="6"/>
          <tpl hier="4" item="3"/>
          <tpl fld="3" item="39"/>
          <tpl fld="2" item="54"/>
          <tpl hier="9" item="1"/>
          <tpl hier="11" item="9"/>
          <tpl hier="12" item="7"/>
          <tpl fld="4" item="0"/>
        </tpls>
      </n>
      <n v="13835336">
        <tpls c="8">
          <tpl hier="1" item="6"/>
          <tpl hier="4" item="3"/>
          <tpl fld="3" item="45"/>
          <tpl fld="2" item="65"/>
          <tpl hier="9" item="1"/>
          <tpl hier="11" item="9"/>
          <tpl hier="12" item="7"/>
          <tpl fld="4" item="0"/>
        </tpls>
      </n>
      <n v="33181949">
        <tpls c="8">
          <tpl hier="1" item="6"/>
          <tpl hier="4" item="3"/>
          <tpl fld="3" item="52"/>
          <tpl fld="2" item="76"/>
          <tpl hier="9" item="1"/>
          <tpl hier="11" item="9"/>
          <tpl hier="12" item="7"/>
          <tpl fld="4" item="0"/>
        </tpls>
      </n>
      <n v="39358135">
        <tpls c="8">
          <tpl hier="1" item="6"/>
          <tpl hier="4" item="3"/>
          <tpl fld="3" item="46"/>
          <tpl fld="2" item="83"/>
          <tpl hier="9" item="1"/>
          <tpl hier="11" item="9"/>
          <tpl hier="12" item="7"/>
          <tpl fld="4" item="0"/>
        </tpls>
      </n>
      <n v="18254927">
        <tpls c="8">
          <tpl hier="1" item="6"/>
          <tpl hier="4" item="3"/>
          <tpl fld="3" item="34"/>
          <tpl fld="2" item="75"/>
          <tpl hier="9" item="1"/>
          <tpl hier="11" item="9"/>
          <tpl hier="12" item="7"/>
          <tpl fld="4" item="0"/>
        </tpls>
      </n>
      <n v="20559340">
        <tpls c="8">
          <tpl hier="1" item="6"/>
          <tpl hier="4" item="3"/>
          <tpl fld="3" item="27"/>
          <tpl fld="2" item="75"/>
          <tpl hier="9" item="1"/>
          <tpl hier="11" item="9"/>
          <tpl hier="12" item="7"/>
          <tpl fld="4" item="0"/>
        </tpls>
      </n>
      <n v="204702031">
        <tpls c="8">
          <tpl hier="1" item="6"/>
          <tpl hier="4" item="3"/>
          <tpl fld="3" item="18"/>
          <tpl fld="2" item="80"/>
          <tpl hier="9" item="1"/>
          <tpl hier="11" item="9"/>
          <tpl hier="12" item="7"/>
          <tpl fld="4" item="0"/>
        </tpls>
      </n>
      <n v="266896415">
        <tpls c="8">
          <tpl hier="1" item="6"/>
          <tpl hier="4" item="3"/>
          <tpl fld="3" item="21"/>
          <tpl fld="2" item="80"/>
          <tpl hier="9" item="1"/>
          <tpl hier="11" item="9"/>
          <tpl hier="12" item="7"/>
          <tpl fld="4" item="0"/>
        </tpls>
      </n>
      <n v="35324145">
        <tpls c="8">
          <tpl hier="1" item="6"/>
          <tpl hier="4" item="3"/>
          <tpl fld="3" item="8"/>
          <tpl fld="2" item="84"/>
          <tpl hier="9" item="1"/>
          <tpl hier="11" item="9"/>
          <tpl hier="12" item="7"/>
          <tpl fld="4" item="0"/>
        </tpls>
      </n>
      <n v="43712278">
        <tpls c="8">
          <tpl hier="1" item="6"/>
          <tpl hier="4" item="3"/>
          <tpl fld="3" item="6"/>
          <tpl fld="2" item="84"/>
          <tpl hier="9" item="1"/>
          <tpl hier="11" item="9"/>
          <tpl hier="12" item="7"/>
          <tpl fld="4" item="0"/>
        </tpls>
      </n>
      <n v="42865289">
        <tpls c="8">
          <tpl hier="1" item="6"/>
          <tpl hier="4" item="3"/>
          <tpl fld="3" item="5"/>
          <tpl fld="2" item="84"/>
          <tpl hier="9" item="1"/>
          <tpl hier="11" item="9"/>
          <tpl hier="12" item="7"/>
          <tpl fld="4" item="0"/>
        </tpls>
      </n>
      <n v="13508000">
        <tpls c="8">
          <tpl hier="1" item="6"/>
          <tpl hier="4" item="3"/>
          <tpl fld="3" item="56"/>
          <tpl fld="2" item="70"/>
          <tpl hier="9" item="1"/>
          <tpl hier="11" item="9"/>
          <tpl hier="12" item="7"/>
          <tpl fld="4" item="0"/>
        </tpls>
      </n>
      <n v="28214800">
        <tpls c="8">
          <tpl hier="1" item="6"/>
          <tpl hier="4" item="3"/>
          <tpl fld="3" item="55"/>
          <tpl fld="2" item="70"/>
          <tpl hier="9" item="1"/>
          <tpl hier="11" item="9"/>
          <tpl hier="12" item="7"/>
          <tpl fld="4" item="0"/>
        </tpls>
      </n>
      <n v="202145401">
        <tpls c="8">
          <tpl hier="1" item="6"/>
          <tpl hier="4" item="3"/>
          <tpl fld="3" item="35"/>
          <tpl fld="2" item="72"/>
          <tpl hier="9" item="1"/>
          <tpl hier="11" item="9"/>
          <tpl hier="12" item="7"/>
          <tpl fld="4" item="0"/>
        </tpls>
      </n>
      <n v="223821647">
        <tpls c="8">
          <tpl hier="1" item="6"/>
          <tpl hier="4" item="3"/>
          <tpl fld="3" item="40"/>
          <tpl fld="2" item="72"/>
          <tpl hier="9" item="1"/>
          <tpl hier="11" item="9"/>
          <tpl hier="12" item="7"/>
          <tpl fld="4" item="0"/>
        </tpls>
      </n>
      <n v="227327281">
        <tpls c="8">
          <tpl hier="1" item="6"/>
          <tpl hier="4" item="3"/>
          <tpl fld="3" item="50"/>
          <tpl fld="2" item="72"/>
          <tpl hier="9" item="1"/>
          <tpl hier="11" item="9"/>
          <tpl hier="12" item="7"/>
          <tpl fld="4" item="0"/>
        </tpls>
      </n>
      <n v="236381457">
        <tpls c="8">
          <tpl hier="1" item="6"/>
          <tpl hier="4" item="3"/>
          <tpl fld="3" item="49"/>
          <tpl fld="2" item="72"/>
          <tpl hier="9" item="1"/>
          <tpl hier="11" item="9"/>
          <tpl hier="12" item="7"/>
          <tpl fld="4" item="0"/>
        </tpls>
      </n>
      <n v="391304000">
        <tpls c="8">
          <tpl hier="1" item="6"/>
          <tpl hier="4" item="3"/>
          <tpl fld="3" item="37"/>
          <tpl fld="2" item="78"/>
          <tpl hier="9" item="1"/>
          <tpl hier="11" item="9"/>
          <tpl hier="12" item="7"/>
          <tpl fld="4" item="0"/>
        </tpls>
      </n>
      <n v="467128005">
        <tpls c="8">
          <tpl hier="1" item="6"/>
          <tpl hier="4" item="3"/>
          <tpl fld="3" item="39"/>
          <tpl fld="2" item="78"/>
          <tpl hier="9" item="1"/>
          <tpl hier="11" item="9"/>
          <tpl hier="12" item="7"/>
          <tpl fld="4" item="0"/>
        </tpls>
      </n>
      <n v="510516000">
        <tpls c="8">
          <tpl hier="1" item="6"/>
          <tpl hier="4" item="3"/>
          <tpl fld="3" item="19"/>
          <tpl fld="2" item="78"/>
          <tpl hier="9" item="1"/>
          <tpl hier="11" item="9"/>
          <tpl hier="12" item="7"/>
          <tpl fld="4" item="0"/>
        </tpls>
      </n>
      <n v="1462488">
        <tpls c="8">
          <tpl hier="1" item="6"/>
          <tpl hier="4" item="3"/>
          <tpl fld="3" item="25"/>
          <tpl fld="2" item="73"/>
          <tpl hier="9" item="1"/>
          <tpl hier="11" item="9"/>
          <tpl hier="12" item="7"/>
          <tpl fld="4" item="0"/>
        </tpls>
      </n>
      <n v="1721901">
        <tpls c="8">
          <tpl hier="1" item="6"/>
          <tpl hier="4" item="3"/>
          <tpl fld="3" item="24"/>
          <tpl fld="2" item="73"/>
          <tpl hier="9" item="1"/>
          <tpl hier="11" item="9"/>
          <tpl hier="12" item="7"/>
          <tpl fld="4" item="0"/>
        </tpls>
      </n>
      <n v="2278415">
        <tpls c="8">
          <tpl hier="1" item="6"/>
          <tpl hier="4" item="3"/>
          <tpl fld="3" item="23"/>
          <tpl fld="2" item="73"/>
          <tpl hier="9" item="1"/>
          <tpl hier="11" item="9"/>
          <tpl hier="12" item="7"/>
          <tpl fld="4" item="0"/>
        </tpls>
      </n>
      <n v="52154103">
        <tpls c="8">
          <tpl hier="1" item="6"/>
          <tpl hier="4" item="3"/>
          <tpl fld="3" item="10"/>
          <tpl fld="2" item="69"/>
          <tpl hier="9" item="1"/>
          <tpl hier="11" item="9"/>
          <tpl hier="12" item="7"/>
          <tpl fld="4" item="0"/>
        </tpls>
      </n>
      <n v="58289113">
        <tpls c="8">
          <tpl hier="1" item="6"/>
          <tpl hier="4" item="3"/>
          <tpl fld="3" item="12"/>
          <tpl fld="2" item="69"/>
          <tpl hier="9" item="1"/>
          <tpl hier="11" item="9"/>
          <tpl hier="12" item="7"/>
          <tpl fld="4" item="0"/>
        </tpls>
      </n>
      <n v="64595715">
        <tpls c="8">
          <tpl hier="1" item="6"/>
          <tpl hier="4" item="3"/>
          <tpl fld="3" item="11"/>
          <tpl fld="2" item="69"/>
          <tpl hier="9" item="1"/>
          <tpl hier="11" item="9"/>
          <tpl hier="12" item="7"/>
          <tpl fld="4" item="0"/>
        </tpls>
      </n>
      <n v="68926495">
        <tpls c="8">
          <tpl hier="1" item="6"/>
          <tpl hier="4" item="3"/>
          <tpl fld="3" item="9"/>
          <tpl fld="2" item="69"/>
          <tpl hier="9" item="1"/>
          <tpl hier="11" item="9"/>
          <tpl hier="12" item="7"/>
          <tpl fld="4" item="0"/>
        </tpls>
      </n>
      <n v="15842447">
        <tpls c="8">
          <tpl hier="1" item="6"/>
          <tpl hier="4" item="3"/>
          <tpl fld="3" item="57"/>
          <tpl fld="2" item="66"/>
          <tpl hier="9" item="1"/>
          <tpl hier="11" item="9"/>
          <tpl hier="12" item="7"/>
          <tpl fld="4" item="0"/>
        </tpls>
      </n>
      <n v="16907604">
        <tpls c="8">
          <tpl hier="1" item="6"/>
          <tpl hier="4" item="3"/>
          <tpl fld="3" item="3"/>
          <tpl fld="2" item="66"/>
          <tpl hier="9" item="1"/>
          <tpl hier="11" item="9"/>
          <tpl hier="12" item="7"/>
          <tpl fld="4" item="0"/>
        </tpls>
      </n>
      <n v="18493164">
        <tpls c="8">
          <tpl hier="1" item="6"/>
          <tpl hier="4" item="3"/>
          <tpl fld="3" item="1"/>
          <tpl fld="2" item="66"/>
          <tpl hier="9" item="1"/>
          <tpl hier="11" item="9"/>
          <tpl hier="12" item="7"/>
          <tpl fld="4" item="0"/>
        </tpls>
      </n>
      <n v="37423241">
        <tpls c="8">
          <tpl hier="1" item="6"/>
          <tpl hier="4" item="3"/>
          <tpl fld="3" item="20"/>
          <tpl fld="2" item="48"/>
          <tpl hier="9" item="1"/>
          <tpl hier="11" item="9"/>
          <tpl hier="12" item="7"/>
          <tpl fld="4" item="0"/>
        </tpls>
      </n>
      <n v="39809975">
        <tpls c="8">
          <tpl hier="1" item="6"/>
          <tpl hier="4" item="3"/>
          <tpl fld="3" item="51"/>
          <tpl fld="2" item="48"/>
          <tpl hier="9" item="1"/>
          <tpl hier="11" item="9"/>
          <tpl hier="12" item="7"/>
          <tpl fld="4" item="0"/>
        </tpls>
      </n>
      <n v="42232708">
        <tpls c="8">
          <tpl hier="1" item="6"/>
          <tpl hier="4" item="3"/>
          <tpl fld="3" item="38"/>
          <tpl fld="2" item="48"/>
          <tpl hier="9" item="1"/>
          <tpl hier="11" item="9"/>
          <tpl hier="12" item="7"/>
          <tpl fld="4" item="0"/>
        </tpls>
      </n>
      <n v="7366400">
        <tpls c="8">
          <tpl hier="1" item="6"/>
          <tpl hier="4" item="3"/>
          <tpl fld="3" item="37"/>
          <tpl fld="2" item="53"/>
          <tpl hier="9" item="1"/>
          <tpl hier="11" item="9"/>
          <tpl hier="12" item="7"/>
          <tpl fld="4" item="0"/>
        </tpls>
      </n>
      <n v="10724245">
        <tpls c="8">
          <tpl hier="1" item="6"/>
          <tpl hier="4" item="3"/>
          <tpl fld="3" item="25"/>
          <tpl fld="2" item="53"/>
          <tpl hier="9" item="1"/>
          <tpl hier="11" item="9"/>
          <tpl hier="12" item="7"/>
          <tpl fld="4" item="0"/>
        </tpls>
      </n>
      <n v="16552047">
        <tpls c="8">
          <tpl hier="1" item="6"/>
          <tpl hier="4" item="3"/>
          <tpl fld="3" item="14"/>
          <tpl fld="2" item="53"/>
          <tpl hier="9" item="1"/>
          <tpl hier="11" item="9"/>
          <tpl hier="12" item="7"/>
          <tpl fld="4" item="0"/>
        </tpls>
      </n>
      <n v="22814276">
        <tpls c="8">
          <tpl hier="1" item="6"/>
          <tpl hier="4" item="3"/>
          <tpl fld="3" item="5"/>
          <tpl fld="2" item="53"/>
          <tpl hier="9" item="1"/>
          <tpl hier="11" item="9"/>
          <tpl hier="12" item="7"/>
          <tpl fld="4" item="0"/>
        </tpls>
      </n>
      <n v="176778513">
        <tpls c="8">
          <tpl hier="1" item="6"/>
          <tpl hier="4" item="3"/>
          <tpl fld="3" item="50"/>
          <tpl fld="2" item="57"/>
          <tpl hier="9" item="1"/>
          <tpl hier="11" item="9"/>
          <tpl hier="12" item="7"/>
          <tpl fld="4" item="0"/>
        </tpls>
      </n>
      <n v="35431496">
        <tpls c="8">
          <tpl hier="1" item="6"/>
          <tpl hier="4" item="3"/>
          <tpl fld="3" item="24"/>
          <tpl fld="2" item="79"/>
          <tpl hier="9" item="1"/>
          <tpl hier="11" item="9"/>
          <tpl hier="12" item="7"/>
          <tpl fld="4" item="0"/>
        </tpls>
      </n>
      <n v="1182066404">
        <tpls c="8">
          <tpl hier="1" item="6"/>
          <tpl hier="4" item="3"/>
          <tpl fld="3" item="1"/>
          <tpl fld="2" item="51"/>
          <tpl hier="9" item="1"/>
          <tpl hier="11" item="9"/>
          <tpl hier="12" item="7"/>
          <tpl fld="4" item="0"/>
        </tpls>
      </n>
      <n v="3383855432">
        <tpls c="8">
          <tpl hier="1" item="6"/>
          <tpl hier="4" item="3"/>
          <tpl fld="3" item="33"/>
          <tpl fld="1" item="1"/>
          <tpl hier="9" item="1"/>
          <tpl hier="11" item="9"/>
          <tpl hier="12" item="7"/>
          <tpl fld="4" item="0"/>
        </tpls>
      </n>
      <n v="652184636">
        <tpls c="8">
          <tpl hier="1" item="6"/>
          <tpl hier="4" item="3"/>
          <tpl fld="3" item="5"/>
          <tpl fld="2" item="63"/>
          <tpl hier="9" item="1"/>
          <tpl hier="11" item="9"/>
          <tpl hier="12" item="7"/>
          <tpl fld="4" item="0"/>
        </tpls>
      </n>
      <n v="15831028">
        <tpls c="8">
          <tpl hier="1" item="6"/>
          <tpl hier="4" item="3"/>
          <tpl fld="3" item="37"/>
          <tpl fld="2" item="52"/>
          <tpl hier="9" item="1"/>
          <tpl hier="11" item="9"/>
          <tpl hier="12" item="7"/>
          <tpl fld="4" item="0"/>
        </tpls>
      </n>
      <n v="380453058">
        <tpls c="8">
          <tpl hier="1" item="6"/>
          <tpl hier="4" item="3"/>
          <tpl fld="3" item="10"/>
          <tpl fld="2" item="60"/>
          <tpl hier="9" item="1"/>
          <tpl hier="11" item="9"/>
          <tpl hier="12" item="7"/>
          <tpl fld="4" item="0"/>
        </tpls>
      </n>
      <n v="15083484">
        <tpls c="8">
          <tpl hier="1" item="6"/>
          <tpl hier="4" item="3"/>
          <tpl fld="3" item="20"/>
          <tpl fld="2" item="42"/>
          <tpl hier="9" item="1"/>
          <tpl hier="11" item="9"/>
          <tpl hier="12" item="7"/>
          <tpl fld="4" item="0"/>
        </tpls>
      </n>
      <n v="9341332">
        <tpls c="8">
          <tpl hier="1" item="6"/>
          <tpl hier="4" item="3"/>
          <tpl fld="3" item="31"/>
          <tpl fld="2" item="77"/>
          <tpl hier="9" item="1"/>
          <tpl hier="11" item="9"/>
          <tpl hier="12" item="7"/>
          <tpl fld="4" item="0"/>
        </tpls>
      </n>
      <n v="51390832">
        <tpls c="8">
          <tpl hier="1" item="6"/>
          <tpl hier="4" item="3"/>
          <tpl fld="3" item="58"/>
          <tpl fld="2" item="35"/>
          <tpl hier="9" item="1"/>
          <tpl hier="11" item="9"/>
          <tpl hier="12" item="7"/>
          <tpl fld="4" item="0"/>
        </tpls>
      </n>
      <n v="161011902">
        <tpls c="8">
          <tpl hier="1" item="6"/>
          <tpl hier="4" item="3"/>
          <tpl fld="3" item="45"/>
          <tpl fld="2" item="54"/>
          <tpl hier="9" item="1"/>
          <tpl hier="11" item="9"/>
          <tpl hier="12" item="7"/>
          <tpl fld="4" item="0"/>
        </tpls>
      </n>
      <n v="18309512">
        <tpls c="8">
          <tpl hier="1" item="6"/>
          <tpl hier="4" item="3"/>
          <tpl fld="3" item="47"/>
          <tpl fld="2" item="65"/>
          <tpl hier="9" item="1"/>
          <tpl hier="11" item="9"/>
          <tpl hier="12" item="7"/>
          <tpl fld="4" item="0"/>
        </tpls>
      </n>
      <n v="87258568">
        <tpls c="8">
          <tpl hier="1" item="6"/>
          <tpl hier="4" item="3"/>
          <tpl fld="3" item="1"/>
          <tpl fld="2" item="33"/>
          <tpl hier="9" item="1"/>
          <tpl hier="11" item="9"/>
          <tpl hier="12" item="7"/>
          <tpl fld="4" item="0"/>
        </tpls>
      </n>
      <n v="3018200017">
        <tpls c="8">
          <tpl hier="1" item="6"/>
          <tpl hier="4" item="3"/>
          <tpl fld="3" item="26"/>
          <tpl fld="2" item="71"/>
          <tpl hier="9" item="1"/>
          <tpl hier="11" item="9"/>
          <tpl hier="12" item="7"/>
          <tpl fld="4" item="0"/>
        </tpls>
      </n>
      <n v="65055600">
        <tpls c="8">
          <tpl hier="1" item="6"/>
          <tpl hier="4" item="3"/>
          <tpl fld="3" item="7"/>
          <tpl fld="2" item="74"/>
          <tpl hier="9" item="1"/>
          <tpl hier="11" item="9"/>
          <tpl hier="12" item="7"/>
          <tpl fld="4" item="0"/>
        </tpls>
      </n>
      <n v="80509601">
        <tpls c="8">
          <tpl hier="1" item="6"/>
          <tpl hier="4" item="3"/>
          <tpl fld="3" item="2"/>
          <tpl fld="2" item="74"/>
          <tpl hier="9" item="1"/>
          <tpl hier="11" item="9"/>
          <tpl hier="12" item="7"/>
          <tpl fld="4" item="0"/>
        </tpls>
      </n>
      <n v="31019563">
        <tpls c="8">
          <tpl hier="1" item="6"/>
          <tpl hier="4" item="3"/>
          <tpl fld="3" item="53"/>
          <tpl fld="2" item="76"/>
          <tpl hier="9" item="1"/>
          <tpl hier="11" item="9"/>
          <tpl hier="12" item="7"/>
          <tpl fld="4" item="0"/>
        </tpls>
      </n>
      <n v="36882312">
        <tpls c="8">
          <tpl hier="1" item="6"/>
          <tpl hier="4" item="3"/>
          <tpl fld="3" item="48"/>
          <tpl fld="2" item="83"/>
          <tpl hier="9" item="1"/>
          <tpl hier="11" item="9"/>
          <tpl hier="12" item="7"/>
          <tpl fld="4" item="0"/>
        </tpls>
      </n>
      <n v="43582345">
        <tpls c="8">
          <tpl hier="1" item="6"/>
          <tpl hier="4" item="3"/>
          <tpl fld="3" item="47"/>
          <tpl fld="2" item="83"/>
          <tpl hier="9" item="1"/>
          <tpl hier="11" item="9"/>
          <tpl hier="12" item="7"/>
          <tpl fld="4" item="0"/>
        </tpls>
      </n>
      <n v="19199855">
        <tpls c="8">
          <tpl hier="1" item="6"/>
          <tpl hier="4" item="3"/>
          <tpl fld="3" item="36"/>
          <tpl fld="2" item="75"/>
          <tpl hier="9" item="1"/>
          <tpl hier="11" item="9"/>
          <tpl hier="12" item="7"/>
          <tpl fld="4" item="0"/>
        </tpls>
      </n>
      <n v="21755888">
        <tpls c="8">
          <tpl hier="1" item="6"/>
          <tpl hier="4" item="3"/>
          <tpl fld="3" item="33"/>
          <tpl fld="2" item="75"/>
          <tpl hier="9" item="1"/>
          <tpl hier="11" item="9"/>
          <tpl hier="12" item="7"/>
          <tpl fld="4" item="0"/>
        </tpls>
      </n>
      <n v="243650002">
        <tpls c="8">
          <tpl hier="1" item="6"/>
          <tpl hier="4" item="3"/>
          <tpl fld="3" item="17"/>
          <tpl fld="2" item="80"/>
          <tpl hier="9" item="1"/>
          <tpl hier="11" item="9"/>
          <tpl hier="12" item="7"/>
          <tpl fld="4" item="0"/>
        </tpls>
      </n>
      <n v="40002380">
        <tpls c="8">
          <tpl hier="1" item="6"/>
          <tpl hier="4" item="3"/>
          <tpl fld="3" item="7"/>
          <tpl fld="2" item="84"/>
          <tpl hier="9" item="1"/>
          <tpl hier="11" item="9"/>
          <tpl hier="12" item="7"/>
          <tpl fld="4" item="0"/>
        </tpls>
      </n>
      <n v="18639999">
        <tpls c="8">
          <tpl hier="1" item="6"/>
          <tpl hier="4" item="3"/>
          <tpl fld="3" item="0"/>
          <tpl fld="2" item="70"/>
          <tpl hier="9" item="1"/>
          <tpl hier="11" item="9"/>
          <tpl hier="12" item="7"/>
          <tpl fld="4" item="0"/>
        </tpls>
      </n>
      <n v="503028001">
        <tpls c="8">
          <tpl hier="1" item="6"/>
          <tpl hier="4" item="3"/>
          <tpl fld="3" item="28"/>
          <tpl fld="2" item="78"/>
          <tpl hier="9" item="1"/>
          <tpl hier="11" item="9"/>
          <tpl hier="12" item="7"/>
          <tpl fld="4" item="0"/>
        </tpls>
      </n>
      <n v="67257601">
        <tpls c="8">
          <tpl hier="1" item="6"/>
          <tpl hier="4" item="3"/>
          <tpl fld="3" item="3"/>
          <tpl fld="2" item="74"/>
          <tpl hier="9" item="1"/>
          <tpl hier="11" item="9"/>
          <tpl hier="12" item="7"/>
          <tpl fld="4" item="0"/>
        </tpls>
      </n>
      <n v="30262101">
        <tpls c="8">
          <tpl hier="1" item="6"/>
          <tpl hier="4" item="3"/>
          <tpl fld="3" item="20"/>
          <tpl fld="2" item="76"/>
          <tpl hier="9" item="1"/>
          <tpl hier="11" item="9"/>
          <tpl hier="12" item="7"/>
          <tpl fld="4" item="0"/>
        </tpls>
      </n>
      <n v="33285984">
        <tpls c="8">
          <tpl hier="1" item="6"/>
          <tpl hier="4" item="3"/>
          <tpl fld="3" item="38"/>
          <tpl fld="2" item="76"/>
          <tpl hier="9" item="1"/>
          <tpl hier="11" item="9"/>
          <tpl hier="12" item="7"/>
          <tpl fld="4" item="0"/>
        </tpls>
      </n>
      <n v="39393526">
        <tpls c="8">
          <tpl hier="1" item="6"/>
          <tpl hier="4" item="3"/>
          <tpl fld="3" item="43"/>
          <tpl fld="2" item="83"/>
          <tpl hier="9" item="1"/>
          <tpl hier="11" item="9"/>
          <tpl hier="12" item="7"/>
          <tpl fld="4" item="0"/>
        </tpls>
      </n>
      <n v="18323477">
        <tpls c="8">
          <tpl hier="1" item="6"/>
          <tpl hier="4" item="3"/>
          <tpl fld="3" item="32"/>
          <tpl fld="2" item="75"/>
          <tpl hier="9" item="1"/>
          <tpl hier="11" item="9"/>
          <tpl hier="12" item="7"/>
          <tpl fld="4" item="0"/>
        </tpls>
      </n>
      <n v="21846049">
        <tpls c="8">
          <tpl hier="1" item="6"/>
          <tpl hier="4" item="3"/>
          <tpl fld="3" item="29"/>
          <tpl fld="2" item="75"/>
          <tpl hier="9" item="1"/>
          <tpl hier="11" item="9"/>
          <tpl hier="12" item="7"/>
          <tpl fld="4" item="0"/>
        </tpls>
      </n>
      <n v="226618788">
        <tpls c="8">
          <tpl hier="1" item="6"/>
          <tpl hier="4" item="3"/>
          <tpl fld="3" item="15"/>
          <tpl fld="2" item="80"/>
          <tpl hier="9" item="1"/>
          <tpl hier="11" item="9"/>
          <tpl hier="12" item="7"/>
          <tpl fld="4" item="0"/>
        </tpls>
      </n>
      <n v="35554513">
        <tpls c="8">
          <tpl hier="1" item="6"/>
          <tpl hier="4" item="3"/>
          <tpl fld="3" item="4"/>
          <tpl fld="2" item="84"/>
          <tpl hier="9" item="1"/>
          <tpl hier="11" item="9"/>
          <tpl hier="12" item="7"/>
          <tpl fld="4" item="0"/>
        </tpls>
      </n>
      <n v="43820565">
        <tpls c="8">
          <tpl hier="1" item="6"/>
          <tpl hier="4" item="3"/>
          <tpl fld="3" item="2"/>
          <tpl fld="2" item="84"/>
          <tpl hier="9" item="1"/>
          <tpl hier="11" item="9"/>
          <tpl hier="12" item="7"/>
          <tpl fld="4" item="0"/>
        </tpls>
      </n>
      <n v="19795999">
        <tpls c="8">
          <tpl hier="1" item="6"/>
          <tpl hier="4" item="3"/>
          <tpl fld="3" item="53"/>
          <tpl fld="2" item="70"/>
          <tpl hier="9" item="1"/>
          <tpl hier="11" item="9"/>
          <tpl hier="12" item="7"/>
          <tpl fld="4" item="0"/>
        </tpls>
      </n>
      <n v="203517798">
        <tpls c="8">
          <tpl hier="1" item="6"/>
          <tpl hier="4" item="3"/>
          <tpl fld="3" item="48"/>
          <tpl fld="2" item="72"/>
          <tpl hier="9" item="1"/>
          <tpl hier="11" item="9"/>
          <tpl hier="12" item="7"/>
          <tpl fld="4" item="0"/>
        </tpls>
      </n>
      <n v="227373600">
        <tpls c="8">
          <tpl hier="1" item="6"/>
          <tpl hier="4" item="3"/>
          <tpl fld="3" item="45"/>
          <tpl fld="2" item="72"/>
          <tpl hier="9" item="1"/>
          <tpl hier="11" item="9"/>
          <tpl hier="12" item="7"/>
          <tpl fld="4" item="0"/>
        </tpls>
      </n>
      <n v="237109670">
        <tpls c="8">
          <tpl hier="1" item="6"/>
          <tpl hier="4" item="3"/>
          <tpl fld="3" item="47"/>
          <tpl fld="2" item="72"/>
          <tpl hier="9" item="1"/>
          <tpl hier="11" item="9"/>
          <tpl hier="12" item="7"/>
          <tpl fld="4" item="0"/>
        </tpls>
      </n>
      <n v="470592004">
        <tpls c="8">
          <tpl hier="1" item="6"/>
          <tpl hier="4" item="3"/>
          <tpl fld="3" item="36"/>
          <tpl fld="2" item="78"/>
          <tpl hier="9" item="1"/>
          <tpl hier="11" item="9"/>
          <tpl hier="12" item="7"/>
          <tpl fld="4" item="0"/>
        </tpls>
      </n>
      <n v="504228001">
        <tpls c="8">
          <tpl hier="1" item="6"/>
          <tpl hier="4" item="3"/>
          <tpl fld="3" item="27"/>
          <tpl fld="2" item="78"/>
          <tpl hier="9" item="1"/>
          <tpl hier="11" item="9"/>
          <tpl hier="12" item="7"/>
          <tpl fld="4" item="0"/>
        </tpls>
      </n>
      <n v="1343400">
        <tpls c="8">
          <tpl hier="1" item="6"/>
          <tpl hier="4" item="3"/>
          <tpl fld="3" item="18"/>
          <tpl fld="2" item="73"/>
          <tpl hier="9" item="1"/>
          <tpl hier="11" item="9"/>
          <tpl hier="12" item="7"/>
          <tpl fld="4" item="0"/>
        </tpls>
      </n>
      <n v="1463992">
        <tpls c="8">
          <tpl hier="1" item="6"/>
          <tpl hier="4" item="3"/>
          <tpl fld="3" item="22"/>
          <tpl fld="2" item="73"/>
          <tpl hier="9" item="1"/>
          <tpl hier="11" item="9"/>
          <tpl hier="12" item="7"/>
          <tpl fld="4" item="0"/>
        </tpls>
      </n>
      <n v="2328056">
        <tpls c="8">
          <tpl hier="1" item="6"/>
          <tpl hier="4" item="3"/>
          <tpl fld="3" item="21"/>
          <tpl fld="2" item="73"/>
          <tpl hier="9" item="1"/>
          <tpl hier="11" item="9"/>
          <tpl hier="12" item="7"/>
          <tpl fld="4" item="0"/>
        </tpls>
      </n>
      <n v="52777987">
        <tpls c="8">
          <tpl hier="1" item="6"/>
          <tpl hier="4" item="3"/>
          <tpl fld="3" item="8"/>
          <tpl fld="2" item="69"/>
          <tpl hier="9" item="1"/>
          <tpl hier="11" item="9"/>
          <tpl hier="12" item="7"/>
          <tpl fld="4" item="0"/>
        </tpls>
      </n>
      <n v="64901209">
        <tpls c="8">
          <tpl hier="1" item="6"/>
          <tpl hier="4" item="3"/>
          <tpl fld="3" item="6"/>
          <tpl fld="2" item="69"/>
          <tpl hier="9" item="1"/>
          <tpl hier="11" item="9"/>
          <tpl hier="12" item="7"/>
          <tpl fld="4" item="0"/>
        </tpls>
      </n>
      <n v="69331400">
        <tpls c="8">
          <tpl hier="1" item="6"/>
          <tpl hier="4" item="3"/>
          <tpl fld="3" item="5"/>
          <tpl fld="2" item="69"/>
          <tpl hier="9" item="1"/>
          <tpl hier="11" item="9"/>
          <tpl hier="12" item="7"/>
          <tpl fld="4" item="0"/>
        </tpls>
      </n>
      <n v="15941030">
        <tpls c="8">
          <tpl hier="1" item="6"/>
          <tpl hier="4" item="3"/>
          <tpl fld="3" item="56"/>
          <tpl fld="2" item="66"/>
          <tpl hier="9" item="1"/>
          <tpl hier="11" item="9"/>
          <tpl hier="12" item="7"/>
          <tpl fld="4" item="0"/>
        </tpls>
      </n>
      <n v="16965893">
        <tpls c="8">
          <tpl hier="1" item="6"/>
          <tpl hier="4" item="3"/>
          <tpl fld="3" item="0"/>
          <tpl fld="2" item="66"/>
          <tpl hier="9" item="1"/>
          <tpl hier="11" item="9"/>
          <tpl hier="12" item="7"/>
          <tpl fld="4" item="0"/>
        </tpls>
      </n>
      <n v="18642708">
        <tpls c="8">
          <tpl hier="1" item="6"/>
          <tpl hier="4" item="3"/>
          <tpl fld="3" item="55"/>
          <tpl fld="2" item="66"/>
          <tpl hier="9" item="1"/>
          <tpl hier="11" item="9"/>
          <tpl hier="12" item="7"/>
          <tpl fld="4" item="0"/>
        </tpls>
      </n>
      <n v="35717261">
        <tpls c="8">
          <tpl hier="1" item="6"/>
          <tpl hier="4" item="3"/>
          <tpl fld="3" item="35"/>
          <tpl fld="2" item="48"/>
          <tpl hier="9" item="1"/>
          <tpl hier="11" item="9"/>
          <tpl hier="12" item="7"/>
          <tpl fld="4" item="0"/>
        </tpls>
      </n>
      <n v="37822700">
        <tpls c="8">
          <tpl hier="1" item="6"/>
          <tpl hier="4" item="3"/>
          <tpl fld="3" item="40"/>
          <tpl fld="2" item="48"/>
          <tpl hier="9" item="1"/>
          <tpl hier="11" item="9"/>
          <tpl hier="12" item="7"/>
          <tpl fld="4" item="0"/>
        </tpls>
      </n>
      <n v="39858700">
        <tpls c="8">
          <tpl hier="1" item="6"/>
          <tpl hier="4" item="3"/>
          <tpl fld="3" item="50"/>
          <tpl fld="2" item="48"/>
          <tpl hier="9" item="1"/>
          <tpl hier="11" item="9"/>
          <tpl hier="12" item="7"/>
          <tpl fld="4" item="0"/>
        </tpls>
      </n>
      <n v="42272987">
        <tpls c="8">
          <tpl hier="1" item="6"/>
          <tpl hier="4" item="3"/>
          <tpl fld="3" item="49"/>
          <tpl fld="2" item="48"/>
          <tpl hier="9" item="1"/>
          <tpl hier="11" item="9"/>
          <tpl hier="12" item="7"/>
          <tpl fld="4" item="0"/>
        </tpls>
      </n>
      <n v="7737600">
        <tpls c="8">
          <tpl hier="1" item="6"/>
          <tpl hier="4" item="3"/>
          <tpl fld="3" item="32"/>
          <tpl fld="2" item="53"/>
          <tpl hier="9" item="1"/>
          <tpl hier="11" item="9"/>
          <tpl hier="12" item="7"/>
          <tpl fld="4" item="0"/>
        </tpls>
      </n>
      <n v="16703801">
        <tpls c="8">
          <tpl hier="1" item="6"/>
          <tpl hier="4" item="3"/>
          <tpl fld="3" item="11"/>
          <tpl fld="2" item="53"/>
          <tpl hier="9" item="1"/>
          <tpl hier="11" item="9"/>
          <tpl hier="12" item="7"/>
          <tpl fld="4" item="0"/>
        </tpls>
      </n>
      <n v="180371964">
        <tpls c="8">
          <tpl hier="1" item="6"/>
          <tpl hier="4" item="3"/>
          <tpl fld="3" item="42"/>
          <tpl fld="2" item="57"/>
          <tpl hier="9" item="1"/>
          <tpl hier="11" item="9"/>
          <tpl hier="12" item="7"/>
          <tpl fld="4" item="0"/>
        </tpls>
      </n>
      <n v="35583840">
        <tpls c="8">
          <tpl hier="1" item="6"/>
          <tpl hier="4" item="3"/>
          <tpl fld="3" item="14"/>
          <tpl fld="2" item="79"/>
          <tpl hier="9" item="1"/>
          <tpl hier="11" item="9"/>
          <tpl hier="12" item="7"/>
          <tpl fld="4" item="0"/>
        </tpls>
      </n>
      <n v="1204924807">
        <tpls c="8">
          <tpl hier="1" item="6"/>
          <tpl hier="4" item="3"/>
          <tpl fld="3" item="52"/>
          <tpl fld="2" item="51"/>
          <tpl hier="9" item="1"/>
          <tpl hier="11" item="9"/>
          <tpl hier="12" item="7"/>
          <tpl fld="4" item="0"/>
        </tpls>
      </n>
      <n v="3417739286">
        <tpls c="8">
          <tpl hier="1" item="6"/>
          <tpl hier="4" item="3"/>
          <tpl fld="3" item="23"/>
          <tpl fld="1" item="1"/>
          <tpl hier="9" item="1"/>
          <tpl hier="11" item="9"/>
          <tpl hier="12" item="7"/>
          <tpl fld="4" item="0"/>
        </tpls>
      </n>
      <n v="16490068">
        <tpls c="8">
          <tpl hier="1" item="6"/>
          <tpl hier="4" item="3"/>
          <tpl fld="3" item="32"/>
          <tpl fld="2" item="52"/>
          <tpl hier="9" item="1"/>
          <tpl hier="11" item="9"/>
          <tpl hier="12" item="7"/>
          <tpl fld="4" item="0"/>
        </tpls>
      </n>
      <n v="399437537">
        <tpls c="8">
          <tpl hier="1" item="6"/>
          <tpl hier="4" item="3"/>
          <tpl fld="3" item="4"/>
          <tpl fld="2" item="60"/>
          <tpl hier="9" item="1"/>
          <tpl hier="11" item="9"/>
          <tpl hier="12" item="7"/>
          <tpl fld="4" item="0"/>
        </tpls>
      </n>
      <n v="15797064">
        <tpls c="8">
          <tpl hier="1" item="6"/>
          <tpl hier="4" item="3"/>
          <tpl fld="3" item="46"/>
          <tpl fld="2" item="42"/>
          <tpl hier="9" item="1"/>
          <tpl hier="11" item="9"/>
          <tpl hier="12" item="7"/>
          <tpl fld="4" item="0"/>
        </tpls>
      </n>
      <n v="9913528">
        <tpls c="8">
          <tpl hier="1" item="6"/>
          <tpl hier="4" item="3"/>
          <tpl fld="3" item="22"/>
          <tpl fld="2" item="77"/>
          <tpl hier="9" item="1"/>
          <tpl hier="11" item="9"/>
          <tpl hier="12" item="7"/>
          <tpl fld="4" item="0"/>
        </tpls>
      </n>
      <n v="53098492">
        <tpls c="8">
          <tpl hier="1" item="6"/>
          <tpl hier="4" item="3"/>
          <tpl fld="3" item="0"/>
          <tpl fld="2" item="35"/>
          <tpl hier="9" item="1"/>
          <tpl hier="11" item="9"/>
          <tpl hier="12" item="7"/>
          <tpl fld="4" item="0"/>
        </tpls>
      </n>
      <n v="171028975">
        <tpls c="8">
          <tpl hier="1" item="6"/>
          <tpl hier="4" item="3"/>
          <tpl fld="3" item="28"/>
          <tpl fld="2" item="54"/>
          <tpl hier="9" item="1"/>
          <tpl hier="11" item="9"/>
          <tpl hier="12" item="7"/>
          <tpl fld="4" item="0"/>
        </tpls>
      </n>
      <n v="18852540">
        <tpls c="8">
          <tpl hier="1" item="6"/>
          <tpl hier="4" item="3"/>
          <tpl fld="3" item="18"/>
          <tpl fld="2" item="85"/>
          <tpl hier="9" item="1"/>
          <tpl hier="11" item="9"/>
          <tpl hier="12" item="7"/>
          <tpl fld="4" item="0"/>
        </tpls>
      </n>
      <n v="54957196">
        <tpls c="8">
          <tpl hier="1" item="6"/>
          <tpl hier="4" item="3"/>
          <tpl fld="3" item="38"/>
          <tpl fld="2" item="43"/>
          <tpl hier="9" item="1"/>
          <tpl hier="11" item="9"/>
          <tpl hier="12" item="7"/>
          <tpl fld="4" item="0"/>
        </tpls>
      </n>
      <n v="143394092">
        <tpls c="8">
          <tpl hier="1" item="6"/>
          <tpl hier="4" item="3"/>
          <tpl fld="3" item="20"/>
          <tpl fld="2" item="57"/>
          <tpl hier="9" item="1"/>
          <tpl hier="11" item="9"/>
          <tpl hier="12" item="7"/>
          <tpl fld="4" item="0"/>
        </tpls>
      </n>
      <n v="174991846">
        <tpls c="8">
          <tpl hier="1" item="6"/>
          <tpl hier="4" item="3"/>
          <tpl fld="3" item="51"/>
          <tpl fld="2" item="57"/>
          <tpl hier="9" item="1"/>
          <tpl hier="11" item="9"/>
          <tpl hier="12" item="7"/>
          <tpl fld="4" item="0"/>
        </tpls>
      </n>
      <n v="196218830">
        <tpls c="8">
          <tpl hier="1" item="6"/>
          <tpl hier="4" item="3"/>
          <tpl fld="3" item="38"/>
          <tpl fld="2" item="57"/>
          <tpl hier="9" item="1"/>
          <tpl hier="11" item="9"/>
          <tpl hier="12" item="7"/>
          <tpl fld="4" item="0"/>
        </tpls>
      </n>
      <n v="125186604">
        <tpls c="8">
          <tpl hier="1" item="6"/>
          <tpl hier="4" item="3"/>
          <tpl fld="3" item="44"/>
          <tpl fld="2" item="61"/>
          <tpl hier="9" item="1"/>
          <tpl hier="11" item="9"/>
          <tpl hier="12" item="7"/>
          <tpl fld="4" item="0"/>
        </tpls>
      </n>
      <n v="148765319">
        <tpls c="8">
          <tpl hier="1" item="6"/>
          <tpl hier="4" item="3"/>
          <tpl fld="3" item="43"/>
          <tpl fld="2" item="61"/>
          <tpl hier="9" item="1"/>
          <tpl hier="11" item="9"/>
          <tpl hier="12" item="7"/>
          <tpl fld="4" item="0"/>
        </tpls>
      </n>
      <n v="158896195">
        <tpls c="8">
          <tpl hier="1" item="6"/>
          <tpl hier="4" item="3"/>
          <tpl fld="3" item="42"/>
          <tpl fld="2" item="61"/>
          <tpl hier="9" item="1"/>
          <tpl hier="11" item="9"/>
          <tpl hier="12" item="7"/>
          <tpl fld="4" item="0"/>
        </tpls>
      </n>
      <n v="186970787">
        <tpls c="8">
          <tpl hier="1" item="6"/>
          <tpl hier="4" item="3"/>
          <tpl fld="3" item="41"/>
          <tpl fld="2" item="61"/>
          <tpl hier="9" item="1"/>
          <tpl hier="11" item="9"/>
          <tpl hier="12" item="7"/>
          <tpl fld="4" item="0"/>
        </tpls>
      </n>
      <n v="31231188">
        <tpls c="8">
          <tpl hier="1" item="6"/>
          <tpl hier="4" item="3"/>
          <tpl fld="3" item="32"/>
          <tpl fld="2" item="79"/>
          <tpl hier="9" item="1"/>
          <tpl hier="11" item="9"/>
          <tpl hier="12" item="7"/>
          <tpl fld="4" item="0"/>
        </tpls>
      </n>
      <n v="33301052">
        <tpls c="8">
          <tpl hier="1" item="6"/>
          <tpl hier="4" item="3"/>
          <tpl fld="3" item="31"/>
          <tpl fld="2" item="79"/>
          <tpl hier="9" item="1"/>
          <tpl hier="11" item="9"/>
          <tpl hier="12" item="7"/>
          <tpl fld="4" item="0"/>
        </tpls>
      </n>
      <n v="35403897">
        <tpls c="8">
          <tpl hier="1" item="6"/>
          <tpl hier="4" item="3"/>
          <tpl fld="3" item="30"/>
          <tpl fld="2" item="79"/>
          <tpl hier="9" item="1"/>
          <tpl hier="11" item="9"/>
          <tpl hier="12" item="7"/>
          <tpl fld="4" item="0"/>
        </tpls>
      </n>
      <n v="38784442">
        <tpls c="8">
          <tpl hier="1" item="6"/>
          <tpl hier="4" item="3"/>
          <tpl fld="3" item="29"/>
          <tpl fld="2" item="79"/>
          <tpl hier="9" item="1"/>
          <tpl hier="11" item="9"/>
          <tpl hier="12" item="7"/>
          <tpl fld="4" item="0"/>
        </tpls>
      </n>
      <n v="221767002">
        <tpls c="8">
          <tpl hier="1" item="6"/>
          <tpl hier="4" item="3"/>
          <tpl fld="3" item="16"/>
          <tpl fld="2" item="46"/>
          <tpl hier="9" item="1"/>
          <tpl hier="11" item="9"/>
          <tpl hier="12" item="7"/>
          <tpl fld="4" item="0"/>
        </tpls>
      </n>
      <n v="226201069">
        <tpls c="8">
          <tpl hier="1" item="6"/>
          <tpl hier="4" item="3"/>
          <tpl fld="3" item="15"/>
          <tpl fld="2" item="46"/>
          <tpl hier="9" item="1"/>
          <tpl hier="11" item="9"/>
          <tpl hier="12" item="7"/>
          <tpl fld="4" item="0"/>
        </tpls>
      </n>
      <n v="236478690">
        <tpls c="8">
          <tpl hier="1" item="6"/>
          <tpl hier="4" item="3"/>
          <tpl fld="3" item="14"/>
          <tpl fld="2" item="46"/>
          <tpl hier="9" item="1"/>
          <tpl hier="11" item="9"/>
          <tpl hier="12" item="7"/>
          <tpl fld="4" item="0"/>
        </tpls>
      </n>
      <n v="264235434">
        <tpls c="8">
          <tpl hier="1" item="6"/>
          <tpl hier="4" item="3"/>
          <tpl fld="3" item="13"/>
          <tpl fld="2" item="46"/>
          <tpl hier="9" item="1"/>
          <tpl hier="11" item="9"/>
          <tpl hier="12" item="7"/>
          <tpl fld="4" item="0"/>
        </tpls>
      </n>
      <n v="839584001">
        <tpls c="8">
          <tpl hier="1" item="6"/>
          <tpl hier="4" item="3"/>
          <tpl fld="3" item="4"/>
          <tpl fld="2" item="51"/>
          <tpl hier="9" item="1"/>
          <tpl hier="11" item="9"/>
          <tpl hier="12" item="7"/>
          <tpl fld="4" item="0"/>
        </tpls>
      </n>
      <n v="977996004">
        <tpls c="8">
          <tpl hier="1" item="6"/>
          <tpl hier="4" item="3"/>
          <tpl fld="3" item="58"/>
          <tpl fld="2" item="51"/>
          <tpl hier="9" item="1"/>
          <tpl hier="11" item="9"/>
          <tpl hier="12" item="7"/>
          <tpl fld="4" item="0"/>
        </tpls>
      </n>
      <n v="1171221195">
        <tpls c="8">
          <tpl hier="1" item="6"/>
          <tpl hier="4" item="3"/>
          <tpl fld="3" item="2"/>
          <tpl fld="2" item="51"/>
          <tpl hier="9" item="1"/>
          <tpl hier="11" item="9"/>
          <tpl hier="12" item="7"/>
          <tpl fld="4" item="0"/>
        </tpls>
      </n>
      <n v="2328818831">
        <tpls c="8">
          <tpl hier="1" item="6"/>
          <tpl hier="4" item="3"/>
          <tpl fld="3" item="37"/>
          <tpl fld="1" item="1"/>
          <tpl hier="9" item="1"/>
          <tpl hier="11" item="9"/>
          <tpl hier="12" item="7"/>
          <tpl fld="4" item="0"/>
        </tpls>
      </n>
      <n v="2708090561">
        <tpls c="8">
          <tpl hier="1" item="6"/>
          <tpl hier="4" item="3"/>
          <tpl fld="3" item="39"/>
          <tpl fld="1" item="1"/>
          <tpl hier="9" item="1"/>
          <tpl hier="11" item="9"/>
          <tpl hier="12" item="7"/>
          <tpl fld="4" item="0"/>
        </tpls>
      </n>
      <n v="3024398383">
        <tpls c="8">
          <tpl hier="1" item="6"/>
          <tpl hier="4" item="3"/>
          <tpl fld="3" item="28"/>
          <tpl fld="1" item="1"/>
          <tpl hier="9" item="1"/>
          <tpl hier="11" item="9"/>
          <tpl hier="12" item="7"/>
          <tpl fld="4" item="0"/>
        </tpls>
      </n>
      <n v="3366494548">
        <tpls c="8">
          <tpl hier="1" item="6"/>
          <tpl hier="4" item="3"/>
          <tpl fld="3" item="19"/>
          <tpl fld="1" item="1"/>
          <tpl hier="9" item="1"/>
          <tpl hier="11" item="9"/>
          <tpl hier="12" item="7"/>
          <tpl fld="4" item="0"/>
        </tpls>
      </n>
      <n v="610480">
        <tpls c="8">
          <tpl hier="1" item="6"/>
          <tpl hier="4" item="3"/>
          <tpl fld="3" item="26"/>
          <tpl fld="2" item="58"/>
          <tpl hier="9" item="1"/>
          <tpl hier="11" item="9"/>
          <tpl hier="12" item="7"/>
          <tpl fld="4" item="0"/>
        </tpls>
      </n>
      <n v="900336">
        <tpls c="8">
          <tpl hier="1" item="6"/>
          <tpl hier="4" item="3"/>
          <tpl fld="3" item="25"/>
          <tpl fld="2" item="58"/>
          <tpl hier="9" item="1"/>
          <tpl hier="11" item="9"/>
          <tpl hier="12" item="7"/>
          <tpl fld="4" item="0"/>
        </tpls>
      </n>
      <n v="1176248">
        <tpls c="8">
          <tpl hier="1" item="6"/>
          <tpl hier="4" item="3"/>
          <tpl fld="3" item="24"/>
          <tpl fld="2" item="58"/>
          <tpl hier="9" item="1"/>
          <tpl hier="11" item="9"/>
          <tpl hier="12" item="7"/>
          <tpl fld="4" item="0"/>
        </tpls>
      </n>
      <n v="1496824">
        <tpls c="8">
          <tpl hier="1" item="6"/>
          <tpl hier="4" item="3"/>
          <tpl fld="3" item="23"/>
          <tpl fld="2" item="58"/>
          <tpl hier="9" item="1"/>
          <tpl hier="11" item="9"/>
          <tpl hier="12" item="7"/>
          <tpl fld="4" item="0"/>
        </tpls>
      </n>
      <n v="256929924">
        <tpls c="8">
          <tpl hier="1" item="6"/>
          <tpl hier="4" item="3"/>
          <tpl fld="3" item="10"/>
          <tpl fld="2" item="63"/>
          <tpl hier="9" item="1"/>
          <tpl hier="11" item="9"/>
          <tpl hier="12" item="7"/>
          <tpl fld="4" item="0"/>
        </tpls>
      </n>
      <n v="372750408">
        <tpls c="8">
          <tpl hier="1" item="6"/>
          <tpl hier="4" item="3"/>
          <tpl fld="3" item="12"/>
          <tpl fld="2" item="63"/>
          <tpl hier="9" item="1"/>
          <tpl hier="11" item="9"/>
          <tpl hier="12" item="7"/>
          <tpl fld="4" item="0"/>
        </tpls>
      </n>
      <n v="529912343">
        <tpls c="8">
          <tpl hier="1" item="6"/>
          <tpl hier="4" item="3"/>
          <tpl fld="3" item="11"/>
          <tpl fld="2" item="63"/>
          <tpl hier="9" item="1"/>
          <tpl hier="11" item="9"/>
          <tpl hier="12" item="7"/>
          <tpl fld="4" item="0"/>
        </tpls>
      </n>
      <n v="645424151">
        <tpls c="8">
          <tpl hier="1" item="6"/>
          <tpl hier="4" item="3"/>
          <tpl fld="3" item="9"/>
          <tpl fld="2" item="63"/>
          <tpl hier="9" item="1"/>
          <tpl hier="11" item="9"/>
          <tpl hier="12" item="7"/>
          <tpl fld="4" item="0"/>
        </tpls>
      </n>
      <n v="517176">
        <tpls c="8">
          <tpl hier="1" item="6"/>
          <tpl hier="4" item="3"/>
          <tpl fld="3" item="57"/>
          <tpl fld="2" item="82"/>
          <tpl hier="9" item="1"/>
          <tpl hier="11" item="9"/>
          <tpl hier="12" item="7"/>
          <tpl fld="4" item="0"/>
        </tpls>
      </n>
      <n v="733876">
        <tpls c="8">
          <tpl hier="1" item="6"/>
          <tpl hier="4" item="3"/>
          <tpl fld="3" item="3"/>
          <tpl fld="2" item="82"/>
          <tpl hier="9" item="1"/>
          <tpl hier="11" item="9"/>
          <tpl hier="12" item="7"/>
          <tpl fld="4" item="0"/>
        </tpls>
      </n>
      <n v="1135200">
        <tpls c="8">
          <tpl hier="1" item="6"/>
          <tpl hier="4" item="3"/>
          <tpl fld="3" item="1"/>
          <tpl fld="2" item="82"/>
          <tpl hier="9" item="1"/>
          <tpl hier="11" item="9"/>
          <tpl hier="12" item="7"/>
          <tpl fld="4" item="0"/>
        </tpls>
      </n>
      <n v="13388692">
        <tpls c="8">
          <tpl hier="1" item="6"/>
          <tpl hier="4" item="3"/>
          <tpl fld="3" item="20"/>
          <tpl fld="2" item="47"/>
          <tpl hier="9" item="1"/>
          <tpl hier="11" item="9"/>
          <tpl hier="12" item="7"/>
          <tpl fld="4" item="0"/>
        </tpls>
      </n>
      <n v="21327213">
        <tpls c="8">
          <tpl hier="1" item="6"/>
          <tpl hier="4" item="3"/>
          <tpl fld="3" item="51"/>
          <tpl fld="2" item="47"/>
          <tpl hier="9" item="1"/>
          <tpl hier="11" item="9"/>
          <tpl hier="12" item="7"/>
          <tpl fld="4" item="0"/>
        </tpls>
      </n>
      <n v="34787684">
        <tpls c="8">
          <tpl hier="1" item="6"/>
          <tpl hier="4" item="3"/>
          <tpl fld="3" item="38"/>
          <tpl fld="2" item="47"/>
          <tpl hier="9" item="1"/>
          <tpl hier="11" item="9"/>
          <tpl hier="12" item="7"/>
          <tpl fld="4" item="0"/>
        </tpls>
      </n>
      <n v="15516768">
        <tpls c="8">
          <tpl hier="1" item="6"/>
          <tpl hier="4" item="3"/>
          <tpl fld="3" item="44"/>
          <tpl fld="2" item="52"/>
          <tpl hier="9" item="1"/>
          <tpl hier="11" item="9"/>
          <tpl hier="12" item="7"/>
          <tpl fld="4" item="0"/>
        </tpls>
      </n>
      <n v="21849676">
        <tpls c="8">
          <tpl hier="1" item="6"/>
          <tpl hier="4" item="3"/>
          <tpl fld="3" item="43"/>
          <tpl fld="2" item="52"/>
          <tpl hier="9" item="1"/>
          <tpl hier="11" item="9"/>
          <tpl hier="12" item="7"/>
          <tpl fld="4" item="0"/>
        </tpls>
      </n>
      <n v="30489352">
        <tpls c="8">
          <tpl hier="1" item="6"/>
          <tpl hier="4" item="3"/>
          <tpl fld="3" item="42"/>
          <tpl fld="2" item="52"/>
          <tpl hier="9" item="1"/>
          <tpl hier="11" item="9"/>
          <tpl hier="12" item="7"/>
          <tpl fld="4" item="0"/>
        </tpls>
      </n>
      <n v="40851816">
        <tpls c="8">
          <tpl hier="1" item="6"/>
          <tpl hier="4" item="3"/>
          <tpl fld="3" item="41"/>
          <tpl fld="2" item="52"/>
          <tpl hier="9" item="1"/>
          <tpl hier="11" item="9"/>
          <tpl hier="12" item="7"/>
          <tpl fld="4" item="0"/>
        </tpls>
      </n>
      <n v="2287855">
        <tpls c="8">
          <tpl hier="1" item="6"/>
          <tpl hier="4" item="3"/>
          <tpl fld="3" item="32"/>
          <tpl fld="2" item="56"/>
          <tpl hier="9" item="1"/>
          <tpl hier="11" item="9"/>
          <tpl hier="12" item="7"/>
          <tpl fld="4" item="0"/>
        </tpls>
      </n>
      <n v="3851500">
        <tpls c="8">
          <tpl hier="1" item="6"/>
          <tpl hier="4" item="3"/>
          <tpl fld="3" item="31"/>
          <tpl fld="2" item="56"/>
          <tpl hier="9" item="1"/>
          <tpl hier="11" item="9"/>
          <tpl hier="12" item="7"/>
          <tpl fld="4" item="0"/>
        </tpls>
      </n>
      <n v="6303296">
        <tpls c="8">
          <tpl hier="1" item="6"/>
          <tpl hier="4" item="3"/>
          <tpl fld="3" item="30"/>
          <tpl fld="2" item="56"/>
          <tpl hier="9" item="1"/>
          <tpl hier="11" item="9"/>
          <tpl hier="12" item="7"/>
          <tpl fld="4" item="0"/>
        </tpls>
      </n>
      <n v="8354457">
        <tpls c="8">
          <tpl hier="1" item="6"/>
          <tpl hier="4" item="3"/>
          <tpl fld="3" item="29"/>
          <tpl fld="2" item="56"/>
          <tpl hier="9" item="1"/>
          <tpl hier="11" item="9"/>
          <tpl hier="12" item="7"/>
          <tpl fld="4" item="0"/>
        </tpls>
      </n>
      <n v="370986461">
        <tpls c="8">
          <tpl hier="1" item="6"/>
          <tpl hier="4" item="3"/>
          <tpl fld="3" item="16"/>
          <tpl fld="2" item="60"/>
          <tpl hier="9" item="1"/>
          <tpl hier="11" item="9"/>
          <tpl hier="12" item="7"/>
          <tpl fld="4" item="0"/>
        </tpls>
      </n>
      <n v="541096321">
        <tpls c="8">
          <tpl hier="1" item="6"/>
          <tpl hier="4" item="3"/>
          <tpl fld="3" item="15"/>
          <tpl fld="2" item="60"/>
          <tpl hier="9" item="1"/>
          <tpl hier="11" item="9"/>
          <tpl hier="12" item="7"/>
          <tpl fld="4" item="0"/>
        </tpls>
      </n>
      <n v="708784212">
        <tpls c="8">
          <tpl hier="1" item="6"/>
          <tpl hier="4" item="3"/>
          <tpl fld="3" item="14"/>
          <tpl fld="2" item="60"/>
          <tpl hier="9" item="1"/>
          <tpl hier="11" item="9"/>
          <tpl hier="12" item="7"/>
          <tpl fld="4" item="0"/>
        </tpls>
      </n>
      <n v="831335313">
        <tpls c="8">
          <tpl hier="1" item="6"/>
          <tpl hier="4" item="3"/>
          <tpl fld="3" item="13"/>
          <tpl fld="2" item="60"/>
          <tpl hier="9" item="1"/>
          <tpl hier="11" item="9"/>
          <tpl hier="12" item="7"/>
          <tpl fld="4" item="0"/>
        </tpls>
      </n>
      <n v="23300692">
        <tpls c="8">
          <tpl hier="1" item="6"/>
          <tpl hier="4" item="3"/>
          <tpl fld="3" item="4"/>
          <tpl fld="2" item="55"/>
          <tpl hier="9" item="1"/>
          <tpl hier="11" item="9"/>
          <tpl hier="12" item="7"/>
          <tpl fld="4" item="0"/>
        </tpls>
      </n>
      <n v="33425220">
        <tpls c="8">
          <tpl hier="1" item="6"/>
          <tpl hier="4" item="3"/>
          <tpl fld="3" item="58"/>
          <tpl fld="2" item="55"/>
          <tpl hier="9" item="1"/>
          <tpl hier="11" item="9"/>
          <tpl hier="12" item="7"/>
          <tpl fld="4" item="0"/>
        </tpls>
      </n>
      <n v="52122277">
        <tpls c="8">
          <tpl hier="1" item="6"/>
          <tpl hier="4" item="3"/>
          <tpl fld="3" item="2"/>
          <tpl fld="2" item="55"/>
          <tpl hier="9" item="1"/>
          <tpl hier="11" item="9"/>
          <tpl hier="12" item="7"/>
          <tpl fld="4" item="0"/>
        </tpls>
      </n>
      <n v="14803520">
        <tpls c="8">
          <tpl hier="1" item="6"/>
          <tpl hier="4" item="3"/>
          <tpl fld="3" item="54"/>
          <tpl fld="2" item="42"/>
          <tpl hier="9" item="1"/>
          <tpl hier="11" item="9"/>
          <tpl hier="12" item="7"/>
          <tpl fld="4" item="0"/>
        </tpls>
      </n>
      <n v="22259703">
        <tpls c="8">
          <tpl hier="1" item="6"/>
          <tpl hier="4" item="3"/>
          <tpl fld="3" item="53"/>
          <tpl fld="2" item="42"/>
          <tpl hier="9" item="1"/>
          <tpl hier="11" item="9"/>
          <tpl hier="12" item="7"/>
          <tpl fld="4" item="0"/>
        </tpls>
      </n>
      <n v="31448856">
        <tpls c="8">
          <tpl hier="1" item="6"/>
          <tpl hier="4" item="3"/>
          <tpl fld="3" item="52"/>
          <tpl fld="2" item="42"/>
          <tpl hier="9" item="1"/>
          <tpl hier="11" item="9"/>
          <tpl hier="12" item="7"/>
          <tpl fld="4" item="0"/>
        </tpls>
      </n>
      <n v="21594916">
        <tpls c="8">
          <tpl hier="1" item="6"/>
          <tpl hier="4" item="3"/>
          <tpl fld="3" item="48"/>
          <tpl fld="2" item="62"/>
          <tpl hier="9" item="1"/>
          <tpl hier="11" item="9"/>
          <tpl hier="12" item="7"/>
          <tpl fld="4" item="0"/>
        </tpls>
      </n>
      <n v="32484336">
        <tpls c="8">
          <tpl hier="1" item="6"/>
          <tpl hier="4" item="3"/>
          <tpl fld="3" item="46"/>
          <tpl fld="2" item="62"/>
          <tpl hier="9" item="1"/>
          <tpl hier="11" item="9"/>
          <tpl hier="12" item="7"/>
          <tpl fld="4" item="0"/>
        </tpls>
      </n>
      <n v="52923936">
        <tpls c="8">
          <tpl hier="1" item="6"/>
          <tpl hier="4" item="3"/>
          <tpl fld="3" item="45"/>
          <tpl fld="2" item="62"/>
          <tpl hier="9" item="1"/>
          <tpl hier="11" item="9"/>
          <tpl hier="12" item="7"/>
          <tpl fld="4" item="0"/>
        </tpls>
      </n>
      <n v="81364963">
        <tpls c="8">
          <tpl hier="1" item="6"/>
          <tpl hier="4" item="3"/>
          <tpl fld="3" item="47"/>
          <tpl fld="2" item="62"/>
          <tpl hier="9" item="1"/>
          <tpl hier="11" item="9"/>
          <tpl hier="12" item="7"/>
          <tpl fld="4" item="0"/>
        </tpls>
      </n>
      <n v="6558824">
        <tpls c="8">
          <tpl hier="1" item="6"/>
          <tpl hier="4" item="3"/>
          <tpl fld="3" item="34"/>
          <tpl fld="2" item="77"/>
          <tpl hier="9" item="1"/>
          <tpl hier="11" item="9"/>
          <tpl hier="12" item="7"/>
          <tpl fld="4" item="0"/>
        </tpls>
      </n>
      <n v="9057768">
        <tpls c="8">
          <tpl hier="1" item="6"/>
          <tpl hier="4" item="3"/>
          <tpl fld="3" item="36"/>
          <tpl fld="2" item="77"/>
          <tpl hier="9" item="1"/>
          <tpl hier="11" item="9"/>
          <tpl hier="12" item="7"/>
          <tpl fld="4" item="0"/>
        </tpls>
      </n>
      <n v="13569744">
        <tpls c="8">
          <tpl hier="1" item="6"/>
          <tpl hier="4" item="3"/>
          <tpl fld="3" item="27"/>
          <tpl fld="2" item="77"/>
          <tpl hier="9" item="1"/>
          <tpl hier="11" item="9"/>
          <tpl hier="12" item="7"/>
          <tpl fld="4" item="0"/>
        </tpls>
      </n>
      <n v="17791768">
        <tpls c="8">
          <tpl hier="1" item="6"/>
          <tpl hier="4" item="3"/>
          <tpl fld="3" item="33"/>
          <tpl fld="2" item="77"/>
          <tpl hier="9" item="1"/>
          <tpl hier="11" item="9"/>
          <tpl hier="12" item="7"/>
          <tpl fld="4" item="0"/>
        </tpls>
      </n>
      <n v="13997448">
        <tpls c="8">
          <tpl hier="1" item="6"/>
          <tpl hier="4" item="3"/>
          <tpl fld="3" item="18"/>
          <tpl fld="2" item="28"/>
          <tpl hier="9" item="1"/>
          <tpl hier="11" item="9"/>
          <tpl hier="12" item="7"/>
          <tpl fld="4" item="0"/>
        </tpls>
      </n>
      <n v="19830233">
        <tpls c="8">
          <tpl hier="1" item="6"/>
          <tpl hier="4" item="3"/>
          <tpl fld="3" item="22"/>
          <tpl fld="2" item="28"/>
          <tpl hier="9" item="1"/>
          <tpl hier="11" item="9"/>
          <tpl hier="12" item="7"/>
          <tpl fld="4" item="0"/>
        </tpls>
      </n>
      <n v="33422616">
        <tpls c="8">
          <tpl hier="1" item="6"/>
          <tpl hier="4" item="3"/>
          <tpl fld="3" item="17"/>
          <tpl fld="2" item="28"/>
          <tpl hier="9" item="1"/>
          <tpl hier="11" item="9"/>
          <tpl hier="12" item="7"/>
          <tpl fld="4" item="0"/>
        </tpls>
      </n>
      <n v="58246664">
        <tpls c="8">
          <tpl hier="1" item="6"/>
          <tpl hier="4" item="3"/>
          <tpl fld="3" item="21"/>
          <tpl fld="2" item="28"/>
          <tpl hier="9" item="1"/>
          <tpl hier="11" item="9"/>
          <tpl hier="12" item="7"/>
          <tpl fld="4" item="0"/>
        </tpls>
      </n>
      <n v="39770907">
        <tpls c="8">
          <tpl hier="1" item="6"/>
          <tpl hier="4" item="3"/>
          <tpl fld="3" item="8"/>
          <tpl fld="2" item="35"/>
          <tpl hier="9" item="1"/>
          <tpl hier="11" item="9"/>
          <tpl hier="12" item="7"/>
          <tpl fld="4" item="0"/>
        </tpls>
      </n>
      <n v="50571696">
        <tpls c="8">
          <tpl hier="1" item="6"/>
          <tpl hier="4" item="3"/>
          <tpl fld="3" item="7"/>
          <tpl fld="2" item="35"/>
          <tpl hier="9" item="1"/>
          <tpl hier="11" item="9"/>
          <tpl hier="12" item="7"/>
          <tpl fld="4" item="0"/>
        </tpls>
      </n>
      <n v="63398607">
        <tpls c="8">
          <tpl hier="1" item="6"/>
          <tpl hier="4" item="3"/>
          <tpl fld="3" item="6"/>
          <tpl fld="2" item="35"/>
          <tpl hier="9" item="1"/>
          <tpl hier="11" item="9"/>
          <tpl hier="12" item="7"/>
          <tpl fld="4" item="0"/>
        </tpls>
      </n>
      <n v="75808151">
        <tpls c="8">
          <tpl hier="1" item="6"/>
          <tpl hier="4" item="3"/>
          <tpl fld="3" item="5"/>
          <tpl fld="2" item="35"/>
          <tpl hier="9" item="1"/>
          <tpl hier="11" item="9"/>
          <tpl hier="12" item="7"/>
          <tpl fld="4" item="0"/>
        </tpls>
      </n>
      <n v="94153544">
        <tpls c="8">
          <tpl hier="1" item="6"/>
          <tpl hier="4" item="3"/>
          <tpl fld="3" item="56"/>
          <tpl fld="2" item="40"/>
          <tpl hier="9" item="1"/>
          <tpl hier="11" item="9"/>
          <tpl hier="12" item="7"/>
          <tpl fld="4" item="0"/>
        </tpls>
      </n>
      <n v="132410302">
        <tpls c="8">
          <tpl hier="1" item="6"/>
          <tpl hier="4" item="3"/>
          <tpl fld="3" item="0"/>
          <tpl fld="2" item="40"/>
          <tpl hier="9" item="1"/>
          <tpl hier="11" item="9"/>
          <tpl hier="12" item="7"/>
          <tpl fld="4" item="0"/>
        </tpls>
      </n>
      <n v="172803585">
        <tpls c="8">
          <tpl hier="1" item="6"/>
          <tpl hier="4" item="3"/>
          <tpl fld="3" item="55"/>
          <tpl fld="2" item="40"/>
          <tpl hier="9" item="1"/>
          <tpl hier="11" item="9"/>
          <tpl hier="12" item="7"/>
          <tpl fld="4" item="0"/>
        </tpls>
      </n>
      <n v="62550796">
        <tpls c="8">
          <tpl hier="1" item="6"/>
          <tpl hier="4" item="3"/>
          <tpl fld="3" item="35"/>
          <tpl fld="2" item="54"/>
          <tpl hier="9" item="1"/>
          <tpl hier="11" item="9"/>
          <tpl hier="12" item="7"/>
          <tpl fld="4" item="0"/>
        </tpls>
      </n>
      <n v="96996520">
        <tpls c="8">
          <tpl hier="1" item="6"/>
          <tpl hier="4" item="3"/>
          <tpl fld="3" item="40"/>
          <tpl fld="2" item="54"/>
          <tpl hier="9" item="1"/>
          <tpl hier="11" item="9"/>
          <tpl hier="12" item="7"/>
          <tpl fld="4" item="0"/>
        </tpls>
      </n>
      <n v="155263335">
        <tpls c="8">
          <tpl hier="1" item="6"/>
          <tpl hier="4" item="3"/>
          <tpl fld="3" item="50"/>
          <tpl fld="2" item="54"/>
          <tpl hier="9" item="1"/>
          <tpl hier="11" item="9"/>
          <tpl hier="12" item="7"/>
          <tpl fld="4" item="0"/>
        </tpls>
      </n>
      <n v="249794297">
        <tpls c="8">
          <tpl hier="1" item="6"/>
          <tpl hier="4" item="3"/>
          <tpl fld="3" item="49"/>
          <tpl fld="2" item="54"/>
          <tpl hier="9" item="1"/>
          <tpl hier="11" item="9"/>
          <tpl hier="12" item="7"/>
          <tpl fld="4" item="0"/>
        </tpls>
      </n>
      <n v="4501408">
        <tpls c="8">
          <tpl hier="1" item="6"/>
          <tpl hier="4" item="3"/>
          <tpl fld="3" item="37"/>
          <tpl fld="2" item="59"/>
          <tpl hier="9" item="1"/>
          <tpl hier="11" item="9"/>
          <tpl hier="12" item="7"/>
          <tpl fld="4" item="0"/>
        </tpls>
      </n>
      <n v="7111736">
        <tpls c="8">
          <tpl hier="1" item="6"/>
          <tpl hier="4" item="3"/>
          <tpl fld="3" item="39"/>
          <tpl fld="2" item="59"/>
          <tpl hier="9" item="1"/>
          <tpl hier="11" item="9"/>
          <tpl hier="12" item="7"/>
          <tpl fld="4" item="0"/>
        </tpls>
      </n>
      <n v="11469120">
        <tpls c="8">
          <tpl hier="1" item="6"/>
          <tpl hier="4" item="3"/>
          <tpl fld="3" item="27"/>
          <tpl fld="2" item="59"/>
          <tpl hier="9" item="1"/>
          <tpl hier="11" item="9"/>
          <tpl hier="12" item="7"/>
          <tpl fld="4" item="0"/>
        </tpls>
      </n>
      <n v="19424380">
        <tpls c="8">
          <tpl hier="1" item="6"/>
          <tpl hier="4" item="3"/>
          <tpl fld="3" item="23"/>
          <tpl fld="2" item="59"/>
          <tpl hier="9" item="1"/>
          <tpl hier="11" item="9"/>
          <tpl hier="12" item="7"/>
          <tpl fld="4" item="0"/>
        </tpls>
      </n>
      <n v="7776676">
        <tpls c="8">
          <tpl hier="1" item="6"/>
          <tpl hier="4" item="3"/>
          <tpl fld="3" item="4"/>
          <tpl fld="2" item="65"/>
          <tpl hier="9" item="1"/>
          <tpl hier="11" item="9"/>
          <tpl hier="12" item="7"/>
          <tpl fld="4" item="0"/>
        </tpls>
      </n>
      <n v="12477732">
        <tpls c="8">
          <tpl hier="1" item="6"/>
          <tpl hier="4" item="3"/>
          <tpl fld="3" item="0"/>
          <tpl fld="2" item="65"/>
          <tpl hier="9" item="1"/>
          <tpl hier="11" item="9"/>
          <tpl hier="12" item="7"/>
          <tpl fld="4" item="0"/>
        </tpls>
      </n>
      <n v="18082960">
        <tpls c="8">
          <tpl hier="1" item="6"/>
          <tpl hier="4" item="3"/>
          <tpl fld="3" item="49"/>
          <tpl fld="2" item="65"/>
          <tpl hier="9" item="1"/>
          <tpl hier="11" item="9"/>
          <tpl hier="12" item="7"/>
          <tpl fld="4" item="0"/>
        </tpls>
      </n>
      <n v="18176656">
        <tpls c="8">
          <tpl hier="1" item="6"/>
          <tpl hier="4" item="3"/>
          <tpl fld="3" item="26"/>
          <tpl fld="2" item="85"/>
          <tpl hier="9" item="1"/>
          <tpl hier="11" item="9"/>
          <tpl hier="12" item="7"/>
          <tpl fld="4" item="0"/>
        </tpls>
      </n>
      <n v="39672784">
        <tpls c="8">
          <tpl hier="1" item="6"/>
          <tpl hier="4" item="3"/>
          <tpl fld="3" item="15"/>
          <tpl fld="2" item="85"/>
          <tpl hier="9" item="1"/>
          <tpl hier="11" item="9"/>
          <tpl hier="12" item="7"/>
          <tpl fld="4" item="0"/>
        </tpls>
      </n>
      <n v="70398440">
        <tpls c="8">
          <tpl hier="1" item="6"/>
          <tpl hier="4" item="3"/>
          <tpl fld="3" item="6"/>
          <tpl fld="2" item="85"/>
          <tpl hier="9" item="1"/>
          <tpl hier="11" item="9"/>
          <tpl hier="12" item="7"/>
          <tpl fld="4" item="0"/>
        </tpls>
      </n>
      <n v="13625122">
        <tpls c="8">
          <tpl hier="1" item="6"/>
          <tpl hier="4" item="3"/>
          <tpl fld="3" item="35"/>
          <tpl fld="2" item="49"/>
          <tpl hier="9" item="1"/>
          <tpl hier="11" item="9"/>
          <tpl hier="12" item="7"/>
          <tpl fld="4" item="0"/>
        </tpls>
      </n>
      <n v="23215708">
        <tpls c="8">
          <tpl hier="1" item="6"/>
          <tpl hier="4" item="3"/>
          <tpl fld="3" item="39"/>
          <tpl fld="2" item="49"/>
          <tpl hier="9" item="1"/>
          <tpl hier="11" item="9"/>
          <tpl hier="12" item="7"/>
          <tpl fld="4" item="0"/>
        </tpls>
      </n>
      <n v="33885284">
        <tpls c="8">
          <tpl hier="1" item="6"/>
          <tpl hier="4" item="3"/>
          <tpl fld="3" item="17"/>
          <tpl fld="2" item="49"/>
          <tpl hier="9" item="1"/>
          <tpl hier="11" item="9"/>
          <tpl hier="12" item="7"/>
          <tpl fld="4" item="0"/>
        </tpls>
      </n>
      <n v="31136288">
        <tpls c="8">
          <tpl hier="1" item="6"/>
          <tpl hier="4" item="3"/>
          <tpl fld="3" item="43"/>
          <tpl fld="2" item="44"/>
          <tpl hier="9" item="1"/>
          <tpl hier="11" item="9"/>
          <tpl hier="12" item="7"/>
          <tpl fld="4" item="0"/>
        </tpls>
      </n>
      <n v="48793796">
        <tpls c="8">
          <tpl hier="1" item="6"/>
          <tpl hier="4" item="3"/>
          <tpl fld="3" item="30"/>
          <tpl fld="2" item="44"/>
          <tpl hier="9" item="1"/>
          <tpl hier="11" item="9"/>
          <tpl hier="12" item="7"/>
          <tpl fld="4" item="0"/>
        </tpls>
      </n>
      <n v="68337427">
        <tpls c="8">
          <tpl hier="1" item="6"/>
          <tpl hier="4" item="3"/>
          <tpl fld="3" item="9"/>
          <tpl fld="2" item="44"/>
          <tpl hier="9" item="1"/>
          <tpl hier="11" item="9"/>
          <tpl hier="12" item="7"/>
          <tpl fld="4" item="0"/>
        </tpls>
      </n>
      <n v="2437532">
        <tpls c="8">
          <tpl hier="1" item="6"/>
          <tpl hier="4" item="3"/>
          <tpl fld="3" item="46"/>
          <tpl fld="2" item="34"/>
          <tpl hier="9" item="1"/>
          <tpl hier="11" item="9"/>
          <tpl hier="12" item="7"/>
          <tpl fld="4" item="0"/>
        </tpls>
      </n>
      <n v="3255700">
        <tpls c="8">
          <tpl hier="1" item="6"/>
          <tpl hier="4" item="3"/>
          <tpl fld="3" item="14"/>
          <tpl fld="2" item="34"/>
          <tpl hier="9" item="1"/>
          <tpl hier="11" item="9"/>
          <tpl hier="12" item="7"/>
          <tpl fld="4" item="0"/>
        </tpls>
      </n>
      <n v="2133444">
        <tpls c="8">
          <tpl hier="1" item="6"/>
          <tpl hier="4" item="3"/>
          <tpl fld="3" item="34"/>
          <tpl fld="2" item="64"/>
          <tpl hier="9" item="1"/>
          <tpl hier="11" item="9"/>
          <tpl hier="12" item="7"/>
          <tpl fld="4" item="0"/>
        </tpls>
      </n>
      <n v="3694844">
        <tpls c="8">
          <tpl hier="1" item="6"/>
          <tpl hier="4" item="3"/>
          <tpl fld="3" item="3"/>
          <tpl fld="2" item="64"/>
          <tpl hier="9" item="1"/>
          <tpl hier="11" item="9"/>
          <tpl hier="12" item="7"/>
          <tpl fld="4" item="0"/>
        </tpls>
      </n>
      <n v="85089293">
        <tpls c="8">
          <tpl hier="1" item="6"/>
          <tpl hier="4" item="3"/>
          <tpl fld="3" item="2"/>
          <tpl fld="2" item="33"/>
          <tpl hier="9" item="1"/>
          <tpl hier="11" item="9"/>
          <tpl hier="12" item="7"/>
          <tpl fld="4" item="0"/>
        </tpls>
      </n>
      <n v="41147144">
        <tpls c="8">
          <tpl hier="1" item="6"/>
          <tpl hier="4" item="3"/>
          <tpl fld="3" item="42"/>
          <tpl fld="2" item="43"/>
          <tpl hier="9" item="1"/>
          <tpl hier="11" item="9"/>
          <tpl hier="12" item="7"/>
          <tpl fld="4" item="0"/>
        </tpls>
      </n>
      <n v="17365272">
        <tpls c="8">
          <tpl hier="1" item="6"/>
          <tpl hier="4" item="3"/>
          <tpl fld="3" item="32"/>
          <tpl fld="2" item="21"/>
          <tpl hier="9" item="1"/>
          <tpl hier="11" item="9"/>
          <tpl hier="12" item="7"/>
          <tpl fld="4" item="0"/>
        </tpls>
      </n>
      <n v="18168856">
        <tpls c="8">
          <tpl hier="1" item="6"/>
          <tpl hier="4" item="3"/>
          <tpl fld="3" item="7"/>
          <tpl fld="2" item="41"/>
          <tpl hier="9" item="1"/>
          <tpl hier="11" item="9"/>
          <tpl hier="12" item="7"/>
          <tpl fld="4" item="0"/>
        </tpls>
      </n>
      <n v="33510783">
        <tpls c="8">
          <tpl hier="1" item="6"/>
          <tpl hier="4" item="3"/>
          <tpl fld="3" item="35"/>
          <tpl fld="2" item="14"/>
          <tpl hier="9" item="1"/>
          <tpl hier="11" item="9"/>
          <tpl hier="12" item="7"/>
          <tpl fld="4" item="0"/>
        </tpls>
      </n>
      <n v="24294104">
        <tpls c="8">
          <tpl hier="1" item="6"/>
          <tpl hier="4" item="3"/>
          <tpl fld="3" item="26"/>
          <tpl fld="2" item="29"/>
          <tpl hier="9" item="1"/>
          <tpl hier="11" item="9"/>
          <tpl hier="12" item="7"/>
          <tpl fld="4" item="0"/>
        </tpls>
      </n>
      <n v="46370552">
        <tpls c="8">
          <tpl hier="1" item="6"/>
          <tpl hier="4" item="3"/>
          <tpl fld="3" item="57"/>
          <tpl fld="2" item="26"/>
          <tpl hier="9" item="1"/>
          <tpl hier="11" item="9"/>
          <tpl hier="12" item="7"/>
          <tpl fld="4" item="0"/>
        </tpls>
      </n>
      <n v="264495589">
        <tpls c="8">
          <tpl hier="1" item="6"/>
          <tpl hier="4" item="3"/>
          <tpl fld="3" item="43"/>
          <tpl fld="2" item="17"/>
          <tpl hier="9" item="1"/>
          <tpl hier="11" item="9"/>
          <tpl hier="12" item="7"/>
          <tpl fld="4" item="0"/>
        </tpls>
      </n>
      <n v="14937365">
        <tpls c="8">
          <tpl hier="1" item="6"/>
          <tpl hier="4" item="3"/>
          <tpl fld="3" item="15"/>
          <tpl fld="2" item="23"/>
          <tpl hier="9" item="1"/>
          <tpl hier="11" item="9"/>
          <tpl hier="12" item="7"/>
          <tpl fld="4" item="0"/>
        </tpls>
      </n>
      <n v="527602522">
        <tpls c="8">
          <tpl hier="1" item="6"/>
          <tpl hier="4" item="3"/>
          <tpl fld="3" item="6"/>
          <tpl fld="2" item="45"/>
          <tpl hier="9" item="1"/>
          <tpl hier="11" item="9"/>
          <tpl hier="12" item="7"/>
          <tpl fld="4" item="0"/>
        </tpls>
      </n>
      <n v="13554472">
        <tpls c="8">
          <tpl hier="1" item="6"/>
          <tpl hier="4" item="3"/>
          <tpl fld="3" item="46"/>
          <tpl fld="2" item="16"/>
          <tpl hier="9" item="1"/>
          <tpl hier="11" item="9"/>
          <tpl hier="12" item="7"/>
          <tpl fld="4" item="0"/>
        </tpls>
      </n>
      <n v="414655711">
        <tpls c="8">
          <tpl hier="1" item="6"/>
          <tpl hier="4" item="3"/>
          <tpl fld="3" item="21"/>
          <tpl fld="2" item="12"/>
          <tpl hier="9" item="1"/>
          <tpl hier="11" item="9"/>
          <tpl hier="12" item="7"/>
          <tpl fld="4" item="0"/>
        </tpls>
      </n>
      <n v="227567">
        <tpls c="8">
          <tpl hier="1" item="6"/>
          <tpl hier="4" item="3"/>
          <tpl fld="3" item="57"/>
          <tpl fld="2" item="9"/>
          <tpl hier="9" item="1"/>
          <tpl hier="11" item="9"/>
          <tpl hier="12" item="7"/>
          <tpl fld="4" item="0"/>
        </tpls>
      </n>
      <n v="10778144">
        <tpls c="8">
          <tpl hier="1" item="6"/>
          <tpl hier="4" item="3"/>
          <tpl fld="3" item="34"/>
          <tpl fld="2" item="3"/>
          <tpl hier="9" item="1"/>
          <tpl hier="11" item="9"/>
          <tpl hier="12" item="7"/>
          <tpl fld="4" item="0"/>
        </tpls>
      </n>
      <n v="9050400">
        <tpls c="8">
          <tpl hier="1" item="6"/>
          <tpl hier="4" item="3"/>
          <tpl fld="3" item="54"/>
          <tpl fld="2" item="53"/>
          <tpl hier="9" item="1"/>
          <tpl hier="11" item="9"/>
          <tpl hier="12" item="7"/>
          <tpl fld="4" item="0"/>
        </tpls>
      </n>
      <n v="12540332">
        <tpls c="8">
          <tpl hier="1" item="6"/>
          <tpl hier="4" item="3"/>
          <tpl fld="3" item="53"/>
          <tpl fld="2" item="53"/>
          <tpl hier="9" item="1"/>
          <tpl hier="11" item="9"/>
          <tpl hier="12" item="7"/>
          <tpl fld="4" item="0"/>
        </tpls>
      </n>
      <n v="18354394">
        <tpls c="8">
          <tpl hier="1" item="6"/>
          <tpl hier="4" item="3"/>
          <tpl fld="3" item="52"/>
          <tpl fld="2" item="53"/>
          <tpl hier="9" item="1"/>
          <tpl hier="11" item="9"/>
          <tpl hier="12" item="7"/>
          <tpl fld="4" item="0"/>
        </tpls>
      </n>
      <n v="106052119">
        <tpls c="8">
          <tpl hier="1" item="6"/>
          <tpl hier="4" item="3"/>
          <tpl fld="3" item="48"/>
          <tpl fld="2" item="57"/>
          <tpl hier="9" item="1"/>
          <tpl hier="11" item="9"/>
          <tpl hier="12" item="7"/>
          <tpl fld="4" item="0"/>
        </tpls>
      </n>
      <n v="147876738">
        <tpls c="8">
          <tpl hier="1" item="6"/>
          <tpl hier="4" item="3"/>
          <tpl fld="3" item="46"/>
          <tpl fld="2" item="57"/>
          <tpl hier="9" item="1"/>
          <tpl hier="11" item="9"/>
          <tpl hier="12" item="7"/>
          <tpl fld="4" item="0"/>
        </tpls>
      </n>
      <n v="178566161">
        <tpls c="8">
          <tpl hier="1" item="6"/>
          <tpl hier="4" item="3"/>
          <tpl fld="3" item="45"/>
          <tpl fld="2" item="57"/>
          <tpl hier="9" item="1"/>
          <tpl hier="11" item="9"/>
          <tpl hier="12" item="7"/>
          <tpl fld="4" item="0"/>
        </tpls>
      </n>
      <n v="198216445">
        <tpls c="8">
          <tpl hier="1" item="6"/>
          <tpl hier="4" item="3"/>
          <tpl fld="3" item="47"/>
          <tpl fld="2" item="57"/>
          <tpl hier="9" item="1"/>
          <tpl hier="11" item="9"/>
          <tpl hier="12" item="7"/>
          <tpl fld="4" item="0"/>
        </tpls>
      </n>
      <n v="127817168">
        <tpls c="8">
          <tpl hier="1" item="6"/>
          <tpl hier="4" item="3"/>
          <tpl fld="3" item="34"/>
          <tpl fld="2" item="61"/>
          <tpl hier="9" item="1"/>
          <tpl hier="11" item="9"/>
          <tpl hier="12" item="7"/>
          <tpl fld="4" item="0"/>
        </tpls>
      </n>
      <n v="151034526">
        <tpls c="8">
          <tpl hier="1" item="6"/>
          <tpl hier="4" item="3"/>
          <tpl fld="3" item="36"/>
          <tpl fld="2" item="61"/>
          <tpl hier="9" item="1"/>
          <tpl hier="11" item="9"/>
          <tpl hier="12" item="7"/>
          <tpl fld="4" item="0"/>
        </tpls>
      </n>
      <n v="160229554">
        <tpls c="8">
          <tpl hier="1" item="6"/>
          <tpl hier="4" item="3"/>
          <tpl fld="3" item="27"/>
          <tpl fld="2" item="61"/>
          <tpl hier="9" item="1"/>
          <tpl hier="11" item="9"/>
          <tpl hier="12" item="7"/>
          <tpl fld="4" item="0"/>
        </tpls>
      </n>
      <n v="186480180">
        <tpls c="8">
          <tpl hier="1" item="6"/>
          <tpl hier="4" item="3"/>
          <tpl fld="3" item="33"/>
          <tpl fld="2" item="61"/>
          <tpl hier="9" item="1"/>
          <tpl hier="11" item="9"/>
          <tpl hier="12" item="7"/>
          <tpl fld="4" item="0"/>
        </tpls>
      </n>
      <n v="31649092">
        <tpls c="8">
          <tpl hier="1" item="6"/>
          <tpl hier="4" item="3"/>
          <tpl fld="3" item="18"/>
          <tpl fld="2" item="79"/>
          <tpl hier="9" item="1"/>
          <tpl hier="11" item="9"/>
          <tpl hier="12" item="7"/>
          <tpl fld="4" item="0"/>
        </tpls>
      </n>
      <n v="33346421">
        <tpls c="8">
          <tpl hier="1" item="6"/>
          <tpl hier="4" item="3"/>
          <tpl fld="3" item="22"/>
          <tpl fld="2" item="79"/>
          <tpl hier="9" item="1"/>
          <tpl hier="11" item="9"/>
          <tpl hier="12" item="7"/>
          <tpl fld="4" item="0"/>
        </tpls>
      </n>
      <n v="35488436">
        <tpls c="8">
          <tpl hier="1" item="6"/>
          <tpl hier="4" item="3"/>
          <tpl fld="3" item="17"/>
          <tpl fld="2" item="79"/>
          <tpl hier="9" item="1"/>
          <tpl hier="11" item="9"/>
          <tpl hier="12" item="7"/>
          <tpl fld="4" item="0"/>
        </tpls>
      </n>
      <n v="39692339">
        <tpls c="8">
          <tpl hier="1" item="6"/>
          <tpl hier="4" item="3"/>
          <tpl fld="3" item="21"/>
          <tpl fld="2" item="79"/>
          <tpl hier="9" item="1"/>
          <tpl hier="11" item="9"/>
          <tpl hier="12" item="7"/>
          <tpl fld="4" item="0"/>
        </tpls>
      </n>
      <n v="223584895">
        <tpls c="8">
          <tpl hier="1" item="6"/>
          <tpl hier="4" item="3"/>
          <tpl fld="3" item="8"/>
          <tpl fld="2" item="46"/>
          <tpl hier="9" item="1"/>
          <tpl hier="11" item="9"/>
          <tpl hier="12" item="7"/>
          <tpl fld="4" item="0"/>
        </tpls>
      </n>
      <n v="227208197">
        <tpls c="8">
          <tpl hier="1" item="6"/>
          <tpl hier="4" item="3"/>
          <tpl fld="3" item="7"/>
          <tpl fld="2" item="46"/>
          <tpl hier="9" item="1"/>
          <tpl hier="11" item="9"/>
          <tpl hier="12" item="7"/>
          <tpl fld="4" item="0"/>
        </tpls>
      </n>
      <n v="238590307">
        <tpls c="8">
          <tpl hier="1" item="6"/>
          <tpl hier="4" item="3"/>
          <tpl fld="3" item="6"/>
          <tpl fld="2" item="46"/>
          <tpl hier="9" item="1"/>
          <tpl hier="11" item="9"/>
          <tpl hier="12" item="7"/>
          <tpl fld="4" item="0"/>
        </tpls>
      </n>
      <n v="267337617">
        <tpls c="8">
          <tpl hier="1" item="6"/>
          <tpl hier="4" item="3"/>
          <tpl fld="3" item="5"/>
          <tpl fld="2" item="46"/>
          <tpl hier="9" item="1"/>
          <tpl hier="11" item="9"/>
          <tpl hier="12" item="7"/>
          <tpl fld="4" item="0"/>
        </tpls>
      </n>
      <n v="855415990">
        <tpls c="8">
          <tpl hier="1" item="6"/>
          <tpl hier="4" item="3"/>
          <tpl fld="3" item="56"/>
          <tpl fld="2" item="51"/>
          <tpl hier="9" item="1"/>
          <tpl hier="11" item="9"/>
          <tpl hier="12" item="7"/>
          <tpl fld="4" item="0"/>
        </tpls>
      </n>
      <n v="998491999">
        <tpls c="8">
          <tpl hier="1" item="6"/>
          <tpl hier="4" item="3"/>
          <tpl fld="3" item="0"/>
          <tpl fld="2" item="51"/>
          <tpl hier="9" item="1"/>
          <tpl hier="11" item="9"/>
          <tpl hier="12" item="7"/>
          <tpl fld="4" item="0"/>
        </tpls>
      </n>
      <n v="1193519654">
        <tpls c="8">
          <tpl hier="1" item="6"/>
          <tpl hier="4" item="3"/>
          <tpl fld="3" item="55"/>
          <tpl fld="2" item="51"/>
          <tpl hier="9" item="1"/>
          <tpl hier="11" item="9"/>
          <tpl hier="12" item="7"/>
          <tpl fld="4" item="0"/>
        </tpls>
      </n>
      <n v="2380429074">
        <tpls c="8">
          <tpl hier="1" item="6"/>
          <tpl hier="4" item="3"/>
          <tpl fld="3" item="32"/>
          <tpl fld="1" item="1"/>
          <tpl hier="9" item="1"/>
          <tpl hier="11" item="9"/>
          <tpl hier="12" item="7"/>
          <tpl fld="4" item="0"/>
        </tpls>
      </n>
      <n v="2747735501">
        <tpls c="8">
          <tpl hier="1" item="6"/>
          <tpl hier="4" item="3"/>
          <tpl fld="3" item="31"/>
          <tpl fld="1" item="1"/>
          <tpl hier="9" item="1"/>
          <tpl hier="11" item="9"/>
          <tpl hier="12" item="7"/>
          <tpl fld="4" item="0"/>
        </tpls>
      </n>
      <n v="3066326998">
        <tpls c="8">
          <tpl hier="1" item="6"/>
          <tpl hier="4" item="3"/>
          <tpl fld="3" item="30"/>
          <tpl fld="1" item="1"/>
          <tpl hier="9" item="1"/>
          <tpl hier="11" item="9"/>
          <tpl hier="12" item="7"/>
          <tpl fld="4" item="0"/>
        </tpls>
      </n>
      <n v="3401736923">
        <tpls c="8">
          <tpl hier="1" item="6"/>
          <tpl hier="4" item="3"/>
          <tpl fld="3" item="29"/>
          <tpl fld="1" item="1"/>
          <tpl hier="9" item="1"/>
          <tpl hier="11" item="9"/>
          <tpl hier="12" item="7"/>
          <tpl fld="4" item="0"/>
        </tpls>
      </n>
      <n v="657072">
        <tpls c="8">
          <tpl hier="1" item="6"/>
          <tpl hier="4" item="3"/>
          <tpl fld="3" item="16"/>
          <tpl fld="2" item="58"/>
          <tpl hier="9" item="1"/>
          <tpl hier="11" item="9"/>
          <tpl hier="12" item="7"/>
          <tpl fld="4" item="0"/>
        </tpls>
      </n>
      <n v="938312">
        <tpls c="8">
          <tpl hier="1" item="6"/>
          <tpl hier="4" item="3"/>
          <tpl fld="3" item="15"/>
          <tpl fld="2" item="58"/>
          <tpl hier="9" item="1"/>
          <tpl hier="11" item="9"/>
          <tpl hier="12" item="7"/>
          <tpl fld="4" item="0"/>
        </tpls>
      </n>
      <n v="1210472">
        <tpls c="8">
          <tpl hier="1" item="6"/>
          <tpl hier="4" item="3"/>
          <tpl fld="3" item="14"/>
          <tpl fld="2" item="58"/>
          <tpl hier="9" item="1"/>
          <tpl hier="11" item="9"/>
          <tpl hier="12" item="7"/>
          <tpl fld="4" item="0"/>
        </tpls>
      </n>
      <n v="1527041">
        <tpls c="8">
          <tpl hier="1" item="6"/>
          <tpl hier="4" item="3"/>
          <tpl fld="3" item="13"/>
          <tpl fld="2" item="58"/>
          <tpl hier="9" item="1"/>
          <tpl hier="11" item="9"/>
          <tpl hier="12" item="7"/>
          <tpl fld="4" item="0"/>
        </tpls>
      </n>
      <n v="266502821">
        <tpls c="8">
          <tpl hier="1" item="6"/>
          <tpl hier="4" item="3"/>
          <tpl fld="3" item="4"/>
          <tpl fld="2" item="63"/>
          <tpl hier="9" item="1"/>
          <tpl hier="11" item="9"/>
          <tpl hier="12" item="7"/>
          <tpl fld="4" item="0"/>
        </tpls>
      </n>
      <n v="392745400">
        <tpls c="8">
          <tpl hier="1" item="6"/>
          <tpl hier="4" item="3"/>
          <tpl fld="3" item="58"/>
          <tpl fld="2" item="63"/>
          <tpl hier="9" item="1"/>
          <tpl hier="11" item="9"/>
          <tpl hier="12" item="7"/>
          <tpl fld="4" item="0"/>
        </tpls>
      </n>
      <n v="547945736">
        <tpls c="8">
          <tpl hier="1" item="6"/>
          <tpl hier="4" item="3"/>
          <tpl fld="3" item="2"/>
          <tpl fld="2" item="63"/>
          <tpl hier="9" item="1"/>
          <tpl hier="11" item="9"/>
          <tpl hier="12" item="7"/>
          <tpl fld="4" item="0"/>
        </tpls>
      </n>
      <n v="533040">
        <tpls c="8">
          <tpl hier="1" item="6"/>
          <tpl hier="4" item="3"/>
          <tpl fld="3" item="54"/>
          <tpl fld="2" item="82"/>
          <tpl hier="9" item="1"/>
          <tpl hier="11" item="9"/>
          <tpl hier="12" item="7"/>
          <tpl fld="4" item="0"/>
        </tpls>
      </n>
      <n v="764512">
        <tpls c="8">
          <tpl hier="1" item="6"/>
          <tpl hier="4" item="3"/>
          <tpl fld="3" item="53"/>
          <tpl fld="2" item="82"/>
          <tpl hier="9" item="1"/>
          <tpl hier="11" item="9"/>
          <tpl hier="12" item="7"/>
          <tpl fld="4" item="0"/>
        </tpls>
      </n>
      <n v="1196100">
        <tpls c="8">
          <tpl hier="1" item="6"/>
          <tpl hier="4" item="3"/>
          <tpl fld="3" item="52"/>
          <tpl fld="2" item="82"/>
          <tpl hier="9" item="1"/>
          <tpl hier="11" item="9"/>
          <tpl hier="12" item="7"/>
          <tpl fld="4" item="0"/>
        </tpls>
      </n>
      <n v="10011584">
        <tpls c="8">
          <tpl hier="1" item="6"/>
          <tpl hier="4" item="3"/>
          <tpl fld="3" item="48"/>
          <tpl fld="2" item="47"/>
          <tpl hier="9" item="1"/>
          <tpl hier="11" item="9"/>
          <tpl hier="12" item="7"/>
          <tpl fld="4" item="0"/>
        </tpls>
      </n>
      <n v="14095752">
        <tpls c="8">
          <tpl hier="1" item="6"/>
          <tpl hier="4" item="3"/>
          <tpl fld="3" item="46"/>
          <tpl fld="2" item="47"/>
          <tpl hier="9" item="1"/>
          <tpl hier="11" item="9"/>
          <tpl hier="12" item="7"/>
          <tpl fld="4" item="0"/>
        </tpls>
      </n>
      <n v="22856880">
        <tpls c="8">
          <tpl hier="1" item="6"/>
          <tpl hier="4" item="3"/>
          <tpl fld="3" item="45"/>
          <tpl fld="2" item="47"/>
          <tpl hier="9" item="1"/>
          <tpl hier="11" item="9"/>
          <tpl hier="12" item="7"/>
          <tpl fld="4" item="0"/>
        </tpls>
      </n>
      <n v="36797036">
        <tpls c="8">
          <tpl hier="1" item="6"/>
          <tpl hier="4" item="3"/>
          <tpl fld="3" item="47"/>
          <tpl fld="2" item="47"/>
          <tpl hier="9" item="1"/>
          <tpl hier="11" item="9"/>
          <tpl hier="12" item="7"/>
          <tpl fld="4" item="0"/>
        </tpls>
      </n>
      <n v="16155488">
        <tpls c="8">
          <tpl hier="1" item="6"/>
          <tpl hier="4" item="3"/>
          <tpl fld="3" item="34"/>
          <tpl fld="2" item="52"/>
          <tpl hier="9" item="1"/>
          <tpl hier="11" item="9"/>
          <tpl hier="12" item="7"/>
          <tpl fld="4" item="0"/>
        </tpls>
      </n>
      <n v="22788384">
        <tpls c="8">
          <tpl hier="1" item="6"/>
          <tpl hier="4" item="3"/>
          <tpl fld="3" item="36"/>
          <tpl fld="2" item="52"/>
          <tpl hier="9" item="1"/>
          <tpl hier="11" item="9"/>
          <tpl hier="12" item="7"/>
          <tpl fld="4" item="0"/>
        </tpls>
      </n>
      <n v="31749832">
        <tpls c="8">
          <tpl hier="1" item="6"/>
          <tpl hier="4" item="3"/>
          <tpl fld="3" item="27"/>
          <tpl fld="2" item="52"/>
          <tpl hier="9" item="1"/>
          <tpl hier="11" item="9"/>
          <tpl hier="12" item="7"/>
          <tpl fld="4" item="0"/>
        </tpls>
      </n>
      <n v="42169504">
        <tpls c="8">
          <tpl hier="1" item="6"/>
          <tpl hier="4" item="3"/>
          <tpl fld="3" item="33"/>
          <tpl fld="2" item="52"/>
          <tpl hier="9" item="1"/>
          <tpl hier="11" item="9"/>
          <tpl hier="12" item="7"/>
          <tpl fld="4" item="0"/>
        </tpls>
      </n>
      <n v="2387787">
        <tpls c="8">
          <tpl hier="1" item="6"/>
          <tpl hier="4" item="3"/>
          <tpl fld="3" item="18"/>
          <tpl fld="2" item="56"/>
          <tpl hier="9" item="1"/>
          <tpl hier="11" item="9"/>
          <tpl hier="12" item="7"/>
          <tpl fld="4" item="0"/>
        </tpls>
      </n>
      <n v="4125756">
        <tpls c="8">
          <tpl hier="1" item="6"/>
          <tpl hier="4" item="3"/>
          <tpl fld="3" item="22"/>
          <tpl fld="2" item="56"/>
          <tpl hier="9" item="1"/>
          <tpl hier="11" item="9"/>
          <tpl hier="12" item="7"/>
          <tpl fld="4" item="0"/>
        </tpls>
      </n>
      <n v="6573336">
        <tpls c="8">
          <tpl hier="1" item="6"/>
          <tpl hier="4" item="3"/>
          <tpl fld="3" item="17"/>
          <tpl fld="2" item="56"/>
          <tpl hier="9" item="1"/>
          <tpl hier="11" item="9"/>
          <tpl hier="12" item="7"/>
          <tpl fld="4" item="0"/>
        </tpls>
      </n>
      <n v="8639774">
        <tpls c="8">
          <tpl hier="1" item="6"/>
          <tpl hier="4" item="3"/>
          <tpl fld="3" item="21"/>
          <tpl fld="2" item="56"/>
          <tpl hier="9" item="1"/>
          <tpl hier="11" item="9"/>
          <tpl hier="12" item="7"/>
          <tpl fld="4" item="0"/>
        </tpls>
      </n>
      <n v="389931679">
        <tpls c="8">
          <tpl hier="1" item="6"/>
          <tpl hier="4" item="3"/>
          <tpl fld="3" item="8"/>
          <tpl fld="2" item="60"/>
          <tpl hier="9" item="1"/>
          <tpl hier="11" item="9"/>
          <tpl hier="12" item="7"/>
          <tpl fld="4" item="0"/>
        </tpls>
      </n>
      <n v="563566402">
        <tpls c="8">
          <tpl hier="1" item="6"/>
          <tpl hier="4" item="3"/>
          <tpl fld="3" item="7"/>
          <tpl fld="2" item="60"/>
          <tpl hier="9" item="1"/>
          <tpl hier="11" item="9"/>
          <tpl hier="12" item="7"/>
          <tpl fld="4" item="0"/>
        </tpls>
      </n>
      <n v="727236989">
        <tpls c="8">
          <tpl hier="1" item="6"/>
          <tpl hier="4" item="3"/>
          <tpl fld="3" item="6"/>
          <tpl fld="2" item="60"/>
          <tpl hier="9" item="1"/>
          <tpl hier="11" item="9"/>
          <tpl hier="12" item="7"/>
          <tpl fld="4" item="0"/>
        </tpls>
      </n>
      <n v="844198115">
        <tpls c="8">
          <tpl hier="1" item="6"/>
          <tpl hier="4" item="3"/>
          <tpl fld="3" item="5"/>
          <tpl fld="2" item="60"/>
          <tpl hier="9" item="1"/>
          <tpl hier="11" item="9"/>
          <tpl hier="12" item="7"/>
          <tpl fld="4" item="0"/>
        </tpls>
      </n>
      <n v="24160164">
        <tpls c="8">
          <tpl hier="1" item="6"/>
          <tpl hier="4" item="3"/>
          <tpl fld="3" item="56"/>
          <tpl fld="2" item="55"/>
          <tpl hier="9" item="1"/>
          <tpl hier="11" item="9"/>
          <tpl hier="12" item="7"/>
          <tpl fld="4" item="0"/>
        </tpls>
      </n>
      <n v="35244136">
        <tpls c="8">
          <tpl hier="1" item="6"/>
          <tpl hier="4" item="3"/>
          <tpl fld="3" item="0"/>
          <tpl fld="2" item="55"/>
          <tpl hier="9" item="1"/>
          <tpl hier="11" item="9"/>
          <tpl hier="12" item="7"/>
          <tpl fld="4" item="0"/>
        </tpls>
      </n>
      <n v="55316704">
        <tpls c="8">
          <tpl hier="1" item="6"/>
          <tpl hier="4" item="3"/>
          <tpl fld="3" item="55"/>
          <tpl fld="2" item="55"/>
          <tpl hier="9" item="1"/>
          <tpl hier="11" item="9"/>
          <tpl hier="12" item="7"/>
          <tpl fld="4" item="0"/>
        </tpls>
      </n>
      <n v="11409752">
        <tpls c="8">
          <tpl hier="1" item="6"/>
          <tpl hier="4" item="3"/>
          <tpl fld="3" item="35"/>
          <tpl fld="2" item="42"/>
          <tpl hier="9" item="1"/>
          <tpl hier="11" item="9"/>
          <tpl hier="12" item="7"/>
          <tpl fld="4" item="0"/>
        </tpls>
      </n>
      <n v="15417780">
        <tpls c="8">
          <tpl hier="1" item="6"/>
          <tpl hier="4" item="3"/>
          <tpl fld="3" item="40"/>
          <tpl fld="2" item="42"/>
          <tpl hier="9" item="1"/>
          <tpl hier="11" item="9"/>
          <tpl hier="12" item="7"/>
          <tpl fld="4" item="0"/>
        </tpls>
      </n>
      <n v="23192213">
        <tpls c="8">
          <tpl hier="1" item="6"/>
          <tpl hier="4" item="3"/>
          <tpl fld="3" item="50"/>
          <tpl fld="2" item="42"/>
          <tpl hier="9" item="1"/>
          <tpl hier="11" item="9"/>
          <tpl hier="12" item="7"/>
          <tpl fld="4" item="0"/>
        </tpls>
      </n>
      <n v="33590672">
        <tpls c="8">
          <tpl hier="1" item="6"/>
          <tpl hier="4" item="3"/>
          <tpl fld="3" item="49"/>
          <tpl fld="2" item="42"/>
          <tpl hier="9" item="1"/>
          <tpl hier="11" item="9"/>
          <tpl hier="12" item="7"/>
          <tpl fld="4" item="0"/>
        </tpls>
      </n>
      <n v="22572144">
        <tpls c="8">
          <tpl hier="1" item="6"/>
          <tpl hier="4" item="3"/>
          <tpl fld="3" item="37"/>
          <tpl fld="2" item="62"/>
          <tpl hier="9" item="1"/>
          <tpl hier="11" item="9"/>
          <tpl hier="12" item="7"/>
          <tpl fld="4" item="0"/>
        </tpls>
      </n>
      <n v="34485624">
        <tpls c="8">
          <tpl hier="1" item="6"/>
          <tpl hier="4" item="3"/>
          <tpl fld="3" item="39"/>
          <tpl fld="2" item="62"/>
          <tpl hier="9" item="1"/>
          <tpl hier="11" item="9"/>
          <tpl hier="12" item="7"/>
          <tpl fld="4" item="0"/>
        </tpls>
      </n>
      <n v="55883252">
        <tpls c="8">
          <tpl hier="1" item="6"/>
          <tpl hier="4" item="3"/>
          <tpl fld="3" item="28"/>
          <tpl fld="2" item="62"/>
          <tpl hier="9" item="1"/>
          <tpl hier="11" item="9"/>
          <tpl hier="12" item="7"/>
          <tpl fld="4" item="0"/>
        </tpls>
      </n>
      <n v="85941064">
        <tpls c="8">
          <tpl hier="1" item="6"/>
          <tpl hier="4" item="3"/>
          <tpl fld="3" item="19"/>
          <tpl fld="2" item="62"/>
          <tpl hier="9" item="1"/>
          <tpl hier="11" item="9"/>
          <tpl hier="12" item="7"/>
          <tpl fld="4" item="0"/>
        </tpls>
      </n>
      <n v="6833208">
        <tpls c="8">
          <tpl hier="1" item="6"/>
          <tpl hier="4" item="3"/>
          <tpl fld="3" item="26"/>
          <tpl fld="2" item="77"/>
          <tpl hier="9" item="1"/>
          <tpl hier="11" item="9"/>
          <tpl hier="12" item="7"/>
          <tpl fld="4" item="0"/>
        </tpls>
      </n>
      <n v="9633268">
        <tpls c="8">
          <tpl hier="1" item="6"/>
          <tpl hier="4" item="3"/>
          <tpl fld="3" item="25"/>
          <tpl fld="2" item="77"/>
          <tpl hier="9" item="1"/>
          <tpl hier="11" item="9"/>
          <tpl hier="12" item="7"/>
          <tpl fld="4" item="0"/>
        </tpls>
      </n>
      <n v="14232056">
        <tpls c="8">
          <tpl hier="1" item="6"/>
          <tpl hier="4" item="3"/>
          <tpl fld="3" item="24"/>
          <tpl fld="2" item="77"/>
          <tpl hier="9" item="1"/>
          <tpl hier="11" item="9"/>
          <tpl hier="12" item="7"/>
          <tpl fld="4" item="0"/>
        </tpls>
      </n>
      <n v="17972680">
        <tpls c="8">
          <tpl hier="1" item="6"/>
          <tpl hier="4" item="3"/>
          <tpl fld="3" item="23"/>
          <tpl fld="2" item="77"/>
          <tpl hier="9" item="1"/>
          <tpl hier="11" item="9"/>
          <tpl hier="12" item="7"/>
          <tpl fld="4" item="0"/>
        </tpls>
      </n>
      <n v="14574416">
        <tpls c="8">
          <tpl hier="1" item="6"/>
          <tpl hier="4" item="3"/>
          <tpl fld="3" item="10"/>
          <tpl fld="2" item="28"/>
          <tpl hier="9" item="1"/>
          <tpl hier="11" item="9"/>
          <tpl hier="12" item="7"/>
          <tpl fld="4" item="0"/>
        </tpls>
      </n>
      <n v="20989131">
        <tpls c="8">
          <tpl hier="1" item="6"/>
          <tpl hier="4" item="3"/>
          <tpl fld="3" item="12"/>
          <tpl fld="2" item="28"/>
          <tpl hier="9" item="1"/>
          <tpl hier="11" item="9"/>
          <tpl hier="12" item="7"/>
          <tpl fld="4" item="0"/>
        </tpls>
      </n>
      <n v="36076931">
        <tpls c="8">
          <tpl hier="1" item="6"/>
          <tpl hier="4" item="3"/>
          <tpl fld="3" item="11"/>
          <tpl fld="2" item="28"/>
          <tpl hier="9" item="1"/>
          <tpl hier="11" item="9"/>
          <tpl hier="12" item="7"/>
          <tpl fld="4" item="0"/>
        </tpls>
      </n>
      <n v="61911004">
        <tpls c="8">
          <tpl hier="1" item="6"/>
          <tpl hier="4" item="3"/>
          <tpl fld="3" item="9"/>
          <tpl fld="2" item="28"/>
          <tpl hier="9" item="1"/>
          <tpl hier="11" item="9"/>
          <tpl hier="12" item="7"/>
          <tpl fld="4" item="0"/>
        </tpls>
      </n>
      <n v="41063316">
        <tpls c="8">
          <tpl hier="1" item="6"/>
          <tpl hier="4" item="3"/>
          <tpl fld="3" item="57"/>
          <tpl fld="2" item="35"/>
          <tpl hier="9" item="1"/>
          <tpl hier="11" item="9"/>
          <tpl hier="12" item="7"/>
          <tpl fld="4" item="0"/>
        </tpls>
      </n>
      <n v="52235032">
        <tpls c="8">
          <tpl hier="1" item="6"/>
          <tpl hier="4" item="3"/>
          <tpl fld="3" item="3"/>
          <tpl fld="2" item="35"/>
          <tpl hier="9" item="1"/>
          <tpl hier="11" item="9"/>
          <tpl hier="12" item="7"/>
          <tpl fld="4" item="0"/>
        </tpls>
      </n>
      <n v="64730884">
        <tpls c="8">
          <tpl hier="1" item="6"/>
          <tpl hier="4" item="3"/>
          <tpl fld="3" item="1"/>
          <tpl fld="2" item="35"/>
          <tpl hier="9" item="1"/>
          <tpl hier="11" item="9"/>
          <tpl hier="12" item="7"/>
          <tpl fld="4" item="0"/>
        </tpls>
      </n>
      <n v="98432451">
        <tpls c="8">
          <tpl hier="1" item="6"/>
          <tpl hier="4" item="3"/>
          <tpl fld="3" item="20"/>
          <tpl fld="2" item="40"/>
          <tpl hier="9" item="1"/>
          <tpl hier="11" item="9"/>
          <tpl hier="12" item="7"/>
          <tpl fld="4" item="0"/>
        </tpls>
      </n>
      <n v="137690275">
        <tpls c="8">
          <tpl hier="1" item="6"/>
          <tpl hier="4" item="3"/>
          <tpl fld="3" item="51"/>
          <tpl fld="2" item="40"/>
          <tpl hier="9" item="1"/>
          <tpl hier="11" item="9"/>
          <tpl hier="12" item="7"/>
          <tpl fld="4" item="0"/>
        </tpls>
      </n>
      <n v="177019899">
        <tpls c="8">
          <tpl hier="1" item="6"/>
          <tpl hier="4" item="3"/>
          <tpl fld="3" item="38"/>
          <tpl fld="2" item="40"/>
          <tpl hier="9" item="1"/>
          <tpl hier="11" item="9"/>
          <tpl hier="12" item="7"/>
          <tpl fld="4" item="0"/>
        </tpls>
      </n>
      <n v="65847320">
        <tpls c="8">
          <tpl hier="1" item="6"/>
          <tpl hier="4" item="3"/>
          <tpl fld="3" item="44"/>
          <tpl fld="2" item="54"/>
          <tpl hier="9" item="1"/>
          <tpl hier="11" item="9"/>
          <tpl hier="12" item="7"/>
          <tpl fld="4" item="0"/>
        </tpls>
      </n>
      <n v="102654368">
        <tpls c="8">
          <tpl hier="1" item="6"/>
          <tpl hier="4" item="3"/>
          <tpl fld="3" item="43"/>
          <tpl fld="2" item="54"/>
          <tpl hier="9" item="1"/>
          <tpl hier="11" item="9"/>
          <tpl hier="12" item="7"/>
          <tpl fld="4" item="0"/>
        </tpls>
      </n>
      <n v="166304932">
        <tpls c="8">
          <tpl hier="1" item="6"/>
          <tpl hier="4" item="3"/>
          <tpl fld="3" item="42"/>
          <tpl fld="2" item="54"/>
          <tpl hier="9" item="1"/>
          <tpl hier="11" item="9"/>
          <tpl hier="12" item="7"/>
          <tpl fld="4" item="0"/>
        </tpls>
      </n>
      <n v="267020611">
        <tpls c="8">
          <tpl hier="1" item="6"/>
          <tpl hier="4" item="3"/>
          <tpl fld="3" item="41"/>
          <tpl fld="2" item="54"/>
          <tpl hier="9" item="1"/>
          <tpl hier="11" item="9"/>
          <tpl hier="12" item="7"/>
          <tpl fld="4" item="0"/>
        </tpls>
      </n>
      <n v="4747140">
        <tpls c="8">
          <tpl hier="1" item="6"/>
          <tpl hier="4" item="3"/>
          <tpl fld="3" item="32"/>
          <tpl fld="2" item="59"/>
          <tpl hier="9" item="1"/>
          <tpl hier="11" item="9"/>
          <tpl hier="12" item="7"/>
          <tpl fld="4" item="0"/>
        </tpls>
      </n>
      <n v="7539500">
        <tpls c="8">
          <tpl hier="1" item="6"/>
          <tpl hier="4" item="3"/>
          <tpl fld="3" item="31"/>
          <tpl fld="2" item="59"/>
          <tpl hier="9" item="1"/>
          <tpl hier="11" item="9"/>
          <tpl hier="12" item="7"/>
          <tpl fld="4" item="0"/>
        </tpls>
      </n>
      <n v="12153732">
        <tpls c="8">
          <tpl hier="1" item="6"/>
          <tpl hier="4" item="3"/>
          <tpl fld="3" item="24"/>
          <tpl fld="2" item="59"/>
          <tpl hier="9" item="1"/>
          <tpl hier="11" item="9"/>
          <tpl hier="12" item="7"/>
          <tpl fld="4" item="0"/>
        </tpls>
      </n>
      <n v="20442808">
        <tpls c="8">
          <tpl hier="1" item="6"/>
          <tpl hier="4" item="3"/>
          <tpl fld="3" item="13"/>
          <tpl fld="2" item="59"/>
          <tpl hier="9" item="1"/>
          <tpl hier="11" item="9"/>
          <tpl hier="12" item="7"/>
          <tpl fld="4" item="0"/>
        </tpls>
      </n>
      <n v="8168964">
        <tpls c="8">
          <tpl hier="1" item="6"/>
          <tpl hier="4" item="3"/>
          <tpl fld="3" item="56"/>
          <tpl fld="2" item="65"/>
          <tpl hier="9" item="1"/>
          <tpl hier="11" item="9"/>
          <tpl hier="12" item="7"/>
          <tpl fld="4" item="0"/>
        </tpls>
      </n>
      <n v="13489192">
        <tpls c="8">
          <tpl hier="1" item="6"/>
          <tpl hier="4" item="3"/>
          <tpl fld="3" item="50"/>
          <tpl fld="2" item="65"/>
          <tpl hier="9" item="1"/>
          <tpl hier="11" item="9"/>
          <tpl hier="12" item="7"/>
          <tpl fld="4" item="0"/>
        </tpls>
      </n>
      <n v="18752001">
        <tpls c="8">
          <tpl hier="1" item="6"/>
          <tpl hier="4" item="3"/>
          <tpl fld="3" item="19"/>
          <tpl fld="2" item="65"/>
          <tpl hier="9" item="1"/>
          <tpl hier="11" item="9"/>
          <tpl hier="12" item="7"/>
          <tpl fld="4" item="0"/>
        </tpls>
      </n>
      <n v="19589888">
        <tpls c="8">
          <tpl hier="1" item="6"/>
          <tpl hier="4" item="3"/>
          <tpl fld="3" item="16"/>
          <tpl fld="2" item="85"/>
          <tpl hier="9" item="1"/>
          <tpl hier="11" item="9"/>
          <tpl hier="12" item="7"/>
          <tpl fld="4" item="0"/>
        </tpls>
      </n>
      <n v="42792775">
        <tpls c="8">
          <tpl hier="1" item="6"/>
          <tpl hier="4" item="3"/>
          <tpl fld="3" item="7"/>
          <tpl fld="2" item="85"/>
          <tpl hier="9" item="1"/>
          <tpl hier="11" item="9"/>
          <tpl hier="12" item="7"/>
          <tpl fld="4" item="0"/>
        </tpls>
      </n>
      <n v="73418056">
        <tpls c="8">
          <tpl hier="1" item="6"/>
          <tpl hier="4" item="3"/>
          <tpl fld="3" item="1"/>
          <tpl fld="2" item="85"/>
          <tpl hier="9" item="1"/>
          <tpl hier="11" item="9"/>
          <tpl hier="12" item="7"/>
          <tpl fld="4" item="0"/>
        </tpls>
      </n>
      <n v="14552437">
        <tpls c="8">
          <tpl hier="1" item="6"/>
          <tpl hier="4" item="3"/>
          <tpl fld="3" item="44"/>
          <tpl fld="2" item="49"/>
          <tpl hier="9" item="1"/>
          <tpl hier="11" item="9"/>
          <tpl hier="12" item="7"/>
          <tpl fld="4" item="0"/>
        </tpls>
      </n>
      <n v="24798644">
        <tpls c="8">
          <tpl hier="1" item="6"/>
          <tpl hier="4" item="3"/>
          <tpl fld="3" item="25"/>
          <tpl fld="2" item="49"/>
          <tpl hier="9" item="1"/>
          <tpl hier="11" item="9"/>
          <tpl hier="12" item="7"/>
          <tpl fld="4" item="0"/>
        </tpls>
      </n>
      <n v="35897776">
        <tpls c="8">
          <tpl hier="1" item="6"/>
          <tpl hier="4" item="3"/>
          <tpl fld="3" item="2"/>
          <tpl fld="2" item="49"/>
          <tpl hier="9" item="1"/>
          <tpl hier="11" item="9"/>
          <tpl hier="12" item="7"/>
          <tpl fld="4" item="0"/>
        </tpls>
      </n>
      <n v="19236804">
        <tpls c="8">
          <tpl hier="1" item="6"/>
          <tpl hier="4" item="3"/>
          <tpl fld="3" item="48"/>
          <tpl fld="2" item="44"/>
          <tpl hier="9" item="1"/>
          <tpl hier="11" item="9"/>
          <tpl hier="12" item="7"/>
          <tpl fld="4" item="0"/>
        </tpls>
      </n>
      <n v="32790608">
        <tpls c="8">
          <tpl hier="1" item="6"/>
          <tpl hier="4" item="3"/>
          <tpl fld="3" item="36"/>
          <tpl fld="2" item="44"/>
          <tpl hier="9" item="1"/>
          <tpl hier="11" item="9"/>
          <tpl hier="12" item="7"/>
          <tpl fld="4" item="0"/>
        </tpls>
      </n>
      <n v="51658667">
        <tpls c="8">
          <tpl hier="1" item="6"/>
          <tpl hier="4" item="3"/>
          <tpl fld="3" item="14"/>
          <tpl fld="2" item="44"/>
          <tpl hier="9" item="1"/>
          <tpl hier="11" item="9"/>
          <tpl hier="12" item="7"/>
          <tpl fld="4" item="0"/>
        </tpls>
      </n>
      <n v="2673120">
        <tpls c="8">
          <tpl hier="1" item="6"/>
          <tpl hier="4" item="3"/>
          <tpl fld="3" item="31"/>
          <tpl fld="2" item="34"/>
          <tpl hier="9" item="1"/>
          <tpl hier="11" item="9"/>
          <tpl hier="12" item="7"/>
          <tpl fld="4" item="0"/>
        </tpls>
      </n>
      <n v="3271440">
        <tpls c="8">
          <tpl hier="1" item="6"/>
          <tpl hier="4" item="3"/>
          <tpl fld="3" item="2"/>
          <tpl fld="2" item="34"/>
          <tpl hier="9" item="1"/>
          <tpl hier="11" item="9"/>
          <tpl hier="12" item="7"/>
          <tpl fld="4" item="0"/>
        </tpls>
      </n>
      <n v="2310584">
        <tpls c="8">
          <tpl hier="1" item="6"/>
          <tpl hier="4" item="3"/>
          <tpl fld="3" item="16"/>
          <tpl fld="2" item="64"/>
          <tpl hier="9" item="1"/>
          <tpl hier="11" item="9"/>
          <tpl hier="12" item="7"/>
          <tpl fld="4" item="0"/>
        </tpls>
      </n>
      <n v="4010316">
        <tpls c="8">
          <tpl hier="1" item="6"/>
          <tpl hier="4" item="3"/>
          <tpl fld="3" item="51"/>
          <tpl fld="2" item="64"/>
          <tpl hier="9" item="1"/>
          <tpl hier="11" item="9"/>
          <tpl hier="12" item="7"/>
          <tpl fld="4" item="0"/>
        </tpls>
      </n>
      <n v="28287884">
        <tpls c="8">
          <tpl hier="1" item="6"/>
          <tpl hier="4" item="3"/>
          <tpl fld="3" item="48"/>
          <tpl fld="2" item="33"/>
          <tpl hier="9" item="1"/>
          <tpl hier="11" item="9"/>
          <tpl hier="12" item="7"/>
          <tpl fld="4" item="0"/>
        </tpls>
      </n>
      <n v="91855784">
        <tpls c="8">
          <tpl hier="1" item="6"/>
          <tpl hier="4" item="3"/>
          <tpl fld="3" item="52"/>
          <tpl fld="2" item="33"/>
          <tpl hier="9" item="1"/>
          <tpl hier="11" item="9"/>
          <tpl hier="12" item="7"/>
          <tpl fld="4" item="0"/>
        </tpls>
      </n>
      <n v="57038748">
        <tpls c="8">
          <tpl hier="1" item="6"/>
          <tpl hier="4" item="3"/>
          <tpl fld="3" item="47"/>
          <tpl fld="2" item="43"/>
          <tpl hier="9" item="1"/>
          <tpl hier="11" item="9"/>
          <tpl hier="12" item="7"/>
          <tpl fld="4" item="0"/>
        </tpls>
      </n>
      <n v="18374676">
        <tpls c="8">
          <tpl hier="1" item="6"/>
          <tpl hier="4" item="3"/>
          <tpl fld="3" item="16"/>
          <tpl fld="2" item="21"/>
          <tpl hier="9" item="1"/>
          <tpl hier="11" item="9"/>
          <tpl hier="12" item="7"/>
          <tpl fld="4" item="0"/>
        </tpls>
      </n>
      <n v="27007648">
        <tpls c="8">
          <tpl hier="1" item="6"/>
          <tpl hier="4" item="3"/>
          <tpl fld="3" item="14"/>
          <tpl fld="2" item="41"/>
          <tpl hier="9" item="1"/>
          <tpl hier="11" item="9"/>
          <tpl hier="12" item="7"/>
          <tpl fld="4" item="0"/>
        </tpls>
      </n>
      <n v="58555560">
        <tpls c="8">
          <tpl hier="1" item="6"/>
          <tpl hier="4" item="3"/>
          <tpl fld="3" item="40"/>
          <tpl fld="2" item="14"/>
          <tpl hier="9" item="1"/>
          <tpl hier="11" item="9"/>
          <tpl hier="12" item="7"/>
          <tpl fld="4" item="0"/>
        </tpls>
      </n>
      <n v="38017124">
        <tpls c="8">
          <tpl hier="1" item="6"/>
          <tpl hier="4" item="3"/>
          <tpl fld="3" item="25"/>
          <tpl fld="2" item="29"/>
          <tpl hier="9" item="1"/>
          <tpl hier="11" item="9"/>
          <tpl hier="12" item="7"/>
          <tpl fld="4" item="0"/>
        </tpls>
      </n>
      <n v="70115843">
        <tpls c="8">
          <tpl hier="1" item="6"/>
          <tpl hier="4" item="3"/>
          <tpl fld="3" item="3"/>
          <tpl fld="2" item="26"/>
          <tpl hier="9" item="1"/>
          <tpl hier="11" item="9"/>
          <tpl hier="12" item="7"/>
          <tpl fld="4" item="0"/>
        </tpls>
      </n>
      <n v="366653141">
        <tpls c="8">
          <tpl hier="1" item="6"/>
          <tpl hier="4" item="3"/>
          <tpl fld="3" item="42"/>
          <tpl fld="2" item="17"/>
          <tpl hier="9" item="1"/>
          <tpl hier="11" item="9"/>
          <tpl hier="12" item="7"/>
          <tpl fld="4" item="0"/>
        </tpls>
      </n>
      <n v="20581464">
        <tpls c="8">
          <tpl hier="1" item="6"/>
          <tpl hier="4" item="3"/>
          <tpl fld="3" item="14"/>
          <tpl fld="2" item="23"/>
          <tpl hier="9" item="1"/>
          <tpl hier="11" item="9"/>
          <tpl hier="12" item="7"/>
          <tpl fld="4" item="0"/>
        </tpls>
      </n>
      <n v="193549203">
        <tpls c="8">
          <tpl hier="1" item="6"/>
          <tpl hier="4" item="3"/>
          <tpl fld="3" item="44"/>
          <tpl fld="2" item="25"/>
          <tpl hier="9" item="1"/>
          <tpl hier="11" item="9"/>
          <tpl hier="12" item="7"/>
          <tpl fld="4" item="0"/>
        </tpls>
      </n>
      <n v="22327048">
        <tpls c="8">
          <tpl hier="1" item="6"/>
          <tpl hier="4" item="3"/>
          <tpl fld="3" item="30"/>
          <tpl fld="2" item="16"/>
          <tpl hier="9" item="1"/>
          <tpl hier="11" item="9"/>
          <tpl hier="12" item="7"/>
          <tpl fld="4" item="0"/>
        </tpls>
      </n>
      <n v="12517684">
        <tpls c="8">
          <tpl hier="1" item="6"/>
          <tpl hier="4" item="3"/>
          <tpl fld="3" item="46"/>
          <tpl fld="2" item="18"/>
          <tpl hier="9" item="1"/>
          <tpl hier="11" item="9"/>
          <tpl hier="12" item="7"/>
          <tpl fld="4" item="0"/>
        </tpls>
      </n>
      <n v="324523">
        <tpls c="8">
          <tpl hier="1" item="6"/>
          <tpl hier="4" item="3"/>
          <tpl fld="3" item="17"/>
          <tpl fld="2" item="9"/>
          <tpl hier="9" item="1"/>
          <tpl hier="11" item="9"/>
          <tpl hier="12" item="7"/>
          <tpl fld="4" item="0"/>
        </tpls>
      </n>
      <n v="55258516">
        <tpls c="8">
          <tpl hier="1" item="6"/>
          <tpl hier="4" item="3"/>
          <tpl fld="3" item="23"/>
          <tpl fld="2" item="7"/>
          <tpl hier="9" item="1"/>
          <tpl hier="11" item="9"/>
          <tpl hier="12" item="7"/>
          <tpl fld="4" item="0"/>
        </tpls>
      </n>
      <n v="18968430">
        <tpls c="8">
          <tpl hier="1" item="6"/>
          <tpl hier="4" item="3"/>
          <tpl fld="3" item="33"/>
          <tpl fld="2" item="65"/>
          <tpl hier="9" item="1"/>
          <tpl hier="11" item="9"/>
          <tpl hier="12" item="7"/>
          <tpl fld="4" item="0"/>
        </tpls>
      </n>
      <n v="20408256">
        <tpls c="8">
          <tpl hier="1" item="6"/>
          <tpl hier="4" item="3"/>
          <tpl fld="3" item="10"/>
          <tpl fld="2" item="85"/>
          <tpl hier="9" item="1"/>
          <tpl hier="11" item="9"/>
          <tpl hier="12" item="7"/>
          <tpl fld="4" item="0"/>
        </tpls>
      </n>
      <n v="44378992">
        <tpls c="8">
          <tpl hier="1" item="6"/>
          <tpl hier="4" item="3"/>
          <tpl fld="3" item="58"/>
          <tpl fld="2" item="85"/>
          <tpl hier="9" item="1"/>
          <tpl hier="11" item="9"/>
          <tpl hier="12" item="7"/>
          <tpl fld="4" item="0"/>
        </tpls>
      </n>
      <n v="75019664">
        <tpls c="8">
          <tpl hier="1" item="6"/>
          <tpl hier="4" item="3"/>
          <tpl fld="3" item="55"/>
          <tpl fld="2" item="85"/>
          <tpl hier="9" item="1"/>
          <tpl hier="11" item="9"/>
          <tpl hier="12" item="7"/>
          <tpl fld="4" item="0"/>
        </tpls>
      </n>
      <n v="15028527">
        <tpls c="8">
          <tpl hier="1" item="6"/>
          <tpl hier="4" item="3"/>
          <tpl fld="3" item="37"/>
          <tpl fld="2" item="49"/>
          <tpl hier="9" item="1"/>
          <tpl hier="11" item="9"/>
          <tpl hier="12" item="7"/>
          <tpl fld="4" item="0"/>
        </tpls>
      </n>
      <n v="25327056">
        <tpls c="8">
          <tpl hier="1" item="6"/>
          <tpl hier="4" item="3"/>
          <tpl fld="3" item="22"/>
          <tpl fld="2" item="49"/>
          <tpl hier="9" item="1"/>
          <tpl hier="11" item="9"/>
          <tpl hier="12" item="7"/>
          <tpl fld="4" item="0"/>
        </tpls>
      </n>
      <n v="36389028">
        <tpls c="8">
          <tpl hier="1" item="6"/>
          <tpl hier="4" item="3"/>
          <tpl fld="3" item="1"/>
          <tpl fld="2" item="49"/>
          <tpl hier="9" item="1"/>
          <tpl hier="11" item="9"/>
          <tpl hier="12" item="7"/>
          <tpl fld="4" item="0"/>
        </tpls>
      </n>
      <n v="19795944">
        <tpls c="8">
          <tpl hier="1" item="6"/>
          <tpl hier="4" item="3"/>
          <tpl fld="3" item="44"/>
          <tpl fld="2" item="44"/>
          <tpl hier="9" item="1"/>
          <tpl hier="11" item="9"/>
          <tpl hier="12" item="7"/>
          <tpl fld="4" item="0"/>
        </tpls>
      </n>
      <n v="33637588">
        <tpls c="8">
          <tpl hier="1" item="6"/>
          <tpl hier="4" item="3"/>
          <tpl fld="3" item="31"/>
          <tpl fld="2" item="44"/>
          <tpl hier="9" item="1"/>
          <tpl hier="11" item="9"/>
          <tpl hier="12" item="7"/>
          <tpl fld="4" item="0"/>
        </tpls>
      </n>
      <n v="52573860">
        <tpls c="8">
          <tpl hier="1" item="6"/>
          <tpl hier="4" item="3"/>
          <tpl fld="3" item="11"/>
          <tpl fld="2" item="44"/>
          <tpl hier="9" item="1"/>
          <tpl hier="11" item="9"/>
          <tpl hier="12" item="7"/>
          <tpl fld="4" item="0"/>
        </tpls>
      </n>
      <n v="1686660">
        <tpls c="8">
          <tpl hier="1" item="6"/>
          <tpl hier="4" item="3"/>
          <tpl fld="3" item="48"/>
          <tpl fld="2" item="34"/>
          <tpl hier="9" item="1"/>
          <tpl hier="11" item="9"/>
          <tpl hier="12" item="7"/>
          <tpl fld="4" item="0"/>
        </tpls>
      </n>
      <n v="2741988">
        <tpls c="8">
          <tpl hier="1" item="6"/>
          <tpl hier="4" item="3"/>
          <tpl fld="3" item="25"/>
          <tpl fld="2" item="34"/>
          <tpl hier="9" item="1"/>
          <tpl hier="11" item="9"/>
          <tpl hier="12" item="7"/>
          <tpl fld="4" item="0"/>
        </tpls>
      </n>
      <n v="3286416">
        <tpls c="8">
          <tpl hier="1" item="6"/>
          <tpl hier="4" item="3"/>
          <tpl fld="3" item="1"/>
          <tpl fld="2" item="34"/>
          <tpl hier="9" item="1"/>
          <tpl hier="11" item="9"/>
          <tpl hier="12" item="7"/>
          <tpl fld="4" item="0"/>
        </tpls>
      </n>
      <n v="2357256">
        <tpls c="8">
          <tpl hier="1" item="6"/>
          <tpl hier="4" item="3"/>
          <tpl fld="3" item="10"/>
          <tpl fld="2" item="64"/>
          <tpl hier="9" item="1"/>
          <tpl hier="11" item="9"/>
          <tpl hier="12" item="7"/>
          <tpl fld="4" item="0"/>
        </tpls>
      </n>
      <n v="4119112">
        <tpls c="8">
          <tpl hier="1" item="6"/>
          <tpl hier="4" item="3"/>
          <tpl fld="3" item="50"/>
          <tpl fld="2" item="64"/>
          <tpl hier="9" item="1"/>
          <tpl hier="11" item="9"/>
          <tpl hier="12" item="7"/>
          <tpl fld="4" item="0"/>
        </tpls>
      </n>
      <n v="29200464">
        <tpls c="8">
          <tpl hier="1" item="6"/>
          <tpl hier="4" item="3"/>
          <tpl fld="3" item="44"/>
          <tpl fld="2" item="33"/>
          <tpl hier="9" item="1"/>
          <tpl hier="11" item="9"/>
          <tpl hier="12" item="7"/>
          <tpl fld="4" item="0"/>
        </tpls>
      </n>
      <n v="94255299">
        <tpls c="8">
          <tpl hier="1" item="6"/>
          <tpl hier="4" item="3"/>
          <tpl fld="3" item="38"/>
          <tpl fld="2" item="33"/>
          <tpl hier="9" item="1"/>
          <tpl hier="11" item="9"/>
          <tpl hier="12" item="7"/>
          <tpl fld="4" item="0"/>
        </tpls>
      </n>
      <n v="58086060">
        <tpls c="8">
          <tpl hier="1" item="6"/>
          <tpl hier="4" item="3"/>
          <tpl fld="3" item="41"/>
          <tpl fld="2" item="43"/>
          <tpl hier="9" item="1"/>
          <tpl hier="11" item="9"/>
          <tpl hier="12" item="7"/>
          <tpl fld="4" item="0"/>
        </tpls>
      </n>
      <n v="23640908">
        <tpls c="8">
          <tpl hier="1" item="6"/>
          <tpl hier="4" item="3"/>
          <tpl fld="3" item="31"/>
          <tpl fld="2" item="21"/>
          <tpl hier="9" item="1"/>
          <tpl hier="11" item="9"/>
          <tpl hier="12" item="7"/>
          <tpl fld="4" item="0"/>
        </tpls>
      </n>
      <n v="28425276">
        <tpls c="8">
          <tpl hier="1" item="6"/>
          <tpl hier="4" item="3"/>
          <tpl fld="3" item="6"/>
          <tpl fld="2" item="41"/>
          <tpl hier="9" item="1"/>
          <tpl hier="11" item="9"/>
          <tpl hier="12" item="7"/>
          <tpl fld="4" item="0"/>
        </tpls>
      </n>
      <n v="60821496">
        <tpls c="8">
          <tpl hier="1" item="6"/>
          <tpl hier="4" item="3"/>
          <tpl fld="3" item="46"/>
          <tpl fld="2" item="14"/>
          <tpl hier="9" item="1"/>
          <tpl hier="11" item="9"/>
          <tpl hier="12" item="7"/>
          <tpl fld="4" item="0"/>
        </tpls>
      </n>
      <n v="39123488">
        <tpls c="8">
          <tpl hier="1" item="6"/>
          <tpl hier="4" item="3"/>
          <tpl fld="3" item="22"/>
          <tpl fld="2" item="29"/>
          <tpl hier="9" item="1"/>
          <tpl hier="11" item="9"/>
          <tpl hier="12" item="7"/>
          <tpl fld="4" item="0"/>
        </tpls>
      </n>
      <n v="72119296">
        <tpls c="8">
          <tpl hier="1" item="6"/>
          <tpl hier="4" item="3"/>
          <tpl fld="3" item="0"/>
          <tpl fld="2" item="26"/>
          <tpl hier="9" item="1"/>
          <tpl hier="11" item="9"/>
          <tpl hier="12" item="7"/>
          <tpl fld="4" item="0"/>
        </tpls>
      </n>
      <n v="372588172">
        <tpls c="8">
          <tpl hier="1" item="6"/>
          <tpl hier="4" item="3"/>
          <tpl fld="3" item="28"/>
          <tpl fld="2" item="17"/>
          <tpl hier="9" item="1"/>
          <tpl hier="11" item="9"/>
          <tpl hier="12" item="7"/>
          <tpl fld="4" item="0"/>
        </tpls>
      </n>
      <n v="20877312">
        <tpls c="8">
          <tpl hier="1" item="6"/>
          <tpl hier="4" item="3"/>
          <tpl fld="3" item="11"/>
          <tpl fld="2" item="23"/>
          <tpl hier="9" item="1"/>
          <tpl hier="11" item="9"/>
          <tpl hier="12" item="7"/>
          <tpl fld="4" item="0"/>
        </tpls>
      </n>
      <n v="198510491">
        <tpls c="8">
          <tpl hier="1" item="6"/>
          <tpl hier="4" item="3"/>
          <tpl fld="3" item="37"/>
          <tpl fld="2" item="25"/>
          <tpl hier="9" item="1"/>
          <tpl hier="11" item="9"/>
          <tpl hier="12" item="7"/>
          <tpl fld="4" item="0"/>
        </tpls>
      </n>
      <n v="23390344">
        <tpls c="8">
          <tpl hier="1" item="6"/>
          <tpl hier="4" item="3"/>
          <tpl fld="3" item="17"/>
          <tpl fld="2" item="16"/>
          <tpl hier="9" item="1"/>
          <tpl hier="11" item="9"/>
          <tpl hier="12" item="7"/>
          <tpl fld="4" item="0"/>
        </tpls>
      </n>
      <n v="12672354">
        <tpls c="8">
          <tpl hier="1" item="6"/>
          <tpl hier="4" item="3"/>
          <tpl fld="3" item="43"/>
          <tpl fld="2" item="18"/>
          <tpl hier="9" item="1"/>
          <tpl hier="11" item="9"/>
          <tpl hier="12" item="7"/>
          <tpl fld="4" item="0"/>
        </tpls>
      </n>
      <n v="331433">
        <tpls c="8">
          <tpl hier="1" item="6"/>
          <tpl hier="4" item="3"/>
          <tpl fld="3" item="1"/>
          <tpl fld="2" item="9"/>
          <tpl hier="9" item="1"/>
          <tpl hier="11" item="9"/>
          <tpl hier="12" item="7"/>
          <tpl fld="4" item="0"/>
        </tpls>
      </n>
      <n v="56121560">
        <tpls c="8">
          <tpl hier="1" item="6"/>
          <tpl hier="4" item="3"/>
          <tpl fld="3" item="21"/>
          <tpl fld="2" item="7"/>
          <tpl hier="9" item="1"/>
          <tpl hier="11" item="9"/>
          <tpl hier="12" item="7"/>
          <tpl fld="4" item="0"/>
        </tpls>
      </n>
      <n v="182098725">
        <tpls c="8">
          <tpl hier="1" item="6"/>
          <tpl hier="4" item="3"/>
          <tpl fld="3" item="28"/>
          <tpl fld="2" item="57"/>
          <tpl hier="9" item="1"/>
          <tpl hier="11" item="9"/>
          <tpl hier="12" item="7"/>
          <tpl fld="4" item="0"/>
        </tpls>
      </n>
      <n v="200799413">
        <tpls c="8">
          <tpl hier="1" item="6"/>
          <tpl hier="4" item="3"/>
          <tpl fld="3" item="19"/>
          <tpl fld="2" item="57"/>
          <tpl hier="9" item="1"/>
          <tpl hier="11" item="9"/>
          <tpl hier="12" item="7"/>
          <tpl fld="4" item="0"/>
        </tpls>
      </n>
      <n v="130731789">
        <tpls c="8">
          <tpl hier="1" item="6"/>
          <tpl hier="4" item="3"/>
          <tpl fld="3" item="26"/>
          <tpl fld="2" item="61"/>
          <tpl hier="9" item="1"/>
          <tpl hier="11" item="9"/>
          <tpl hier="12" item="7"/>
          <tpl fld="4" item="0"/>
        </tpls>
      </n>
      <n v="152686099">
        <tpls c="8">
          <tpl hier="1" item="6"/>
          <tpl hier="4" item="3"/>
          <tpl fld="3" item="25"/>
          <tpl fld="2" item="61"/>
          <tpl hier="9" item="1"/>
          <tpl hier="11" item="9"/>
          <tpl hier="12" item="7"/>
          <tpl fld="4" item="0"/>
        </tpls>
      </n>
      <n v="161547502">
        <tpls c="8">
          <tpl hier="1" item="6"/>
          <tpl hier="4" item="3"/>
          <tpl fld="3" item="24"/>
          <tpl fld="2" item="61"/>
          <tpl hier="9" item="1"/>
          <tpl hier="11" item="9"/>
          <tpl hier="12" item="7"/>
          <tpl fld="4" item="0"/>
        </tpls>
      </n>
      <n v="185779329">
        <tpls c="8">
          <tpl hier="1" item="6"/>
          <tpl hier="4" item="3"/>
          <tpl fld="3" item="23"/>
          <tpl fld="2" item="61"/>
          <tpl hier="9" item="1"/>
          <tpl hier="11" item="9"/>
          <tpl hier="12" item="7"/>
          <tpl fld="4" item="0"/>
        </tpls>
      </n>
      <n v="32171204">
        <tpls c="8">
          <tpl hier="1" item="6"/>
          <tpl hier="4" item="3"/>
          <tpl fld="3" item="10"/>
          <tpl fld="2" item="79"/>
          <tpl hier="9" item="1"/>
          <tpl hier="11" item="9"/>
          <tpl hier="12" item="7"/>
          <tpl fld="4" item="0"/>
        </tpls>
      </n>
      <n v="33479317">
        <tpls c="8">
          <tpl hier="1" item="6"/>
          <tpl hier="4" item="3"/>
          <tpl fld="3" item="12"/>
          <tpl fld="2" item="79"/>
          <tpl hier="9" item="1"/>
          <tpl hier="11" item="9"/>
          <tpl hier="12" item="7"/>
          <tpl fld="4" item="0"/>
        </tpls>
      </n>
      <n v="35699831">
        <tpls c="8">
          <tpl hier="1" item="6"/>
          <tpl hier="4" item="3"/>
          <tpl fld="3" item="11"/>
          <tpl fld="2" item="79"/>
          <tpl hier="9" item="1"/>
          <tpl hier="11" item="9"/>
          <tpl hier="12" item="7"/>
          <tpl fld="4" item="0"/>
        </tpls>
      </n>
      <n v="40700857">
        <tpls c="8">
          <tpl hier="1" item="6"/>
          <tpl hier="4" item="3"/>
          <tpl fld="3" item="9"/>
          <tpl fld="2" item="79"/>
          <tpl hier="9" item="1"/>
          <tpl hier="11" item="9"/>
          <tpl hier="12" item="7"/>
          <tpl fld="4" item="0"/>
        </tpls>
      </n>
      <n v="224778109">
        <tpls c="8">
          <tpl hier="1" item="6"/>
          <tpl hier="4" item="3"/>
          <tpl fld="3" item="57"/>
          <tpl fld="2" item="46"/>
          <tpl hier="9" item="1"/>
          <tpl hier="11" item="9"/>
          <tpl hier="12" item="7"/>
          <tpl fld="4" item="0"/>
        </tpls>
      </n>
      <n v="228306848">
        <tpls c="8">
          <tpl hier="1" item="6"/>
          <tpl hier="4" item="3"/>
          <tpl fld="3" item="3"/>
          <tpl fld="2" item="46"/>
          <tpl hier="9" item="1"/>
          <tpl hier="11" item="9"/>
          <tpl hier="12" item="7"/>
          <tpl fld="4" item="0"/>
        </tpls>
      </n>
      <n v="241604827">
        <tpls c="8">
          <tpl hier="1" item="6"/>
          <tpl hier="4" item="3"/>
          <tpl fld="3" item="1"/>
          <tpl fld="2" item="46"/>
          <tpl hier="9" item="1"/>
          <tpl hier="11" item="9"/>
          <tpl hier="12" item="7"/>
          <tpl fld="4" item="0"/>
        </tpls>
      </n>
      <n v="872140010">
        <tpls c="8">
          <tpl hier="1" item="6"/>
          <tpl hier="4" item="3"/>
          <tpl fld="3" item="20"/>
          <tpl fld="2" item="51"/>
          <tpl hier="9" item="1"/>
          <tpl hier="11" item="9"/>
          <tpl hier="12" item="7"/>
          <tpl fld="4" item="0"/>
        </tpls>
      </n>
      <n v="1026056002">
        <tpls c="8">
          <tpl hier="1" item="6"/>
          <tpl hier="4" item="3"/>
          <tpl fld="3" item="51"/>
          <tpl fld="2" item="51"/>
          <tpl hier="9" item="1"/>
          <tpl hier="11" item="9"/>
          <tpl hier="12" item="7"/>
          <tpl fld="4" item="0"/>
        </tpls>
      </n>
      <n v="1216375844">
        <tpls c="8">
          <tpl hier="1" item="6"/>
          <tpl hier="4" item="3"/>
          <tpl fld="3" item="38"/>
          <tpl fld="2" item="51"/>
          <tpl hier="9" item="1"/>
          <tpl hier="11" item="9"/>
          <tpl hier="12" item="7"/>
          <tpl fld="4" item="0"/>
        </tpls>
      </n>
      <n v="2424791070">
        <tpls c="8">
          <tpl hier="1" item="6"/>
          <tpl hier="4" item="3"/>
          <tpl fld="3" item="18"/>
          <tpl fld="1" item="1"/>
          <tpl hier="9" item="1"/>
          <tpl hier="11" item="9"/>
          <tpl hier="12" item="7"/>
          <tpl fld="4" item="0"/>
        </tpls>
      </n>
      <n v="2783234201">
        <tpls c="8">
          <tpl hier="1" item="6"/>
          <tpl hier="4" item="3"/>
          <tpl fld="3" item="22"/>
          <tpl fld="1" item="1"/>
          <tpl hier="9" item="1"/>
          <tpl hier="11" item="9"/>
          <tpl hier="12" item="7"/>
          <tpl fld="4" item="0"/>
        </tpls>
      </n>
      <n v="3108232058">
        <tpls c="8">
          <tpl hier="1" item="6"/>
          <tpl hier="4" item="3"/>
          <tpl fld="3" item="17"/>
          <tpl fld="1" item="1"/>
          <tpl hier="9" item="1"/>
          <tpl hier="11" item="9"/>
          <tpl hier="12" item="7"/>
          <tpl fld="4" item="0"/>
        </tpls>
      </n>
      <n v="3433519271">
        <tpls c="8">
          <tpl hier="1" item="6"/>
          <tpl hier="4" item="3"/>
          <tpl fld="3" item="21"/>
          <tpl fld="1" item="1"/>
          <tpl hier="9" item="1"/>
          <tpl hier="11" item="9"/>
          <tpl hier="12" item="7"/>
          <tpl fld="4" item="0"/>
        </tpls>
      </n>
      <n v="695556">
        <tpls c="8">
          <tpl hier="1" item="6"/>
          <tpl hier="4" item="3"/>
          <tpl fld="3" item="8"/>
          <tpl fld="2" item="58"/>
          <tpl hier="9" item="1"/>
          <tpl hier="11" item="9"/>
          <tpl hier="12" item="7"/>
          <tpl fld="4" item="0"/>
        </tpls>
      </n>
      <n v="973084">
        <tpls c="8">
          <tpl hier="1" item="6"/>
          <tpl hier="4" item="3"/>
          <tpl fld="3" item="7"/>
          <tpl fld="2" item="58"/>
          <tpl hier="9" item="1"/>
          <tpl hier="11" item="9"/>
          <tpl hier="12" item="7"/>
          <tpl fld="4" item="0"/>
        </tpls>
      </n>
      <n v="1252516">
        <tpls c="8">
          <tpl hier="1" item="6"/>
          <tpl hier="4" item="3"/>
          <tpl fld="3" item="6"/>
          <tpl fld="2" item="58"/>
          <tpl hier="9" item="1"/>
          <tpl hier="11" item="9"/>
          <tpl hier="12" item="7"/>
          <tpl fld="4" item="0"/>
        </tpls>
      </n>
      <n v="1557930">
        <tpls c="8">
          <tpl hier="1" item="6"/>
          <tpl hier="4" item="3"/>
          <tpl fld="3" item="5"/>
          <tpl fld="2" item="58"/>
          <tpl hier="9" item="1"/>
          <tpl hier="11" item="9"/>
          <tpl hier="12" item="7"/>
          <tpl fld="4" item="0"/>
        </tpls>
      </n>
      <n v="274968930">
        <tpls c="8">
          <tpl hier="1" item="6"/>
          <tpl hier="4" item="3"/>
          <tpl fld="3" item="56"/>
          <tpl fld="2" item="63"/>
          <tpl hier="9" item="1"/>
          <tpl hier="11" item="9"/>
          <tpl hier="12" item="7"/>
          <tpl fld="4" item="0"/>
        </tpls>
      </n>
      <n v="412687813">
        <tpls c="8">
          <tpl hier="1" item="6"/>
          <tpl hier="4" item="3"/>
          <tpl fld="3" item="0"/>
          <tpl fld="2" item="63"/>
          <tpl hier="9" item="1"/>
          <tpl hier="11" item="9"/>
          <tpl hier="12" item="7"/>
          <tpl fld="4" item="0"/>
        </tpls>
      </n>
      <n v="563684665">
        <tpls c="8">
          <tpl hier="1" item="6"/>
          <tpl hier="4" item="3"/>
          <tpl fld="3" item="55"/>
          <tpl fld="2" item="63"/>
          <tpl hier="9" item="1"/>
          <tpl hier="11" item="9"/>
          <tpl hier="12" item="7"/>
          <tpl fld="4" item="0"/>
        </tpls>
      </n>
      <n v="378811">
        <tpls c="8">
          <tpl hier="1" item="6"/>
          <tpl hier="4" item="3"/>
          <tpl fld="3" item="35"/>
          <tpl fld="2" item="82"/>
          <tpl hier="9" item="1"/>
          <tpl hier="11" item="9"/>
          <tpl hier="12" item="7"/>
          <tpl fld="4" item="0"/>
        </tpls>
      </n>
      <n v="547957">
        <tpls c="8">
          <tpl hier="1" item="6"/>
          <tpl hier="4" item="3"/>
          <tpl fld="3" item="40"/>
          <tpl fld="2" item="82"/>
          <tpl hier="9" item="1"/>
          <tpl hier="11" item="9"/>
          <tpl hier="12" item="7"/>
          <tpl fld="4" item="0"/>
        </tpls>
      </n>
      <n v="790488">
        <tpls c="8">
          <tpl hier="1" item="6"/>
          <tpl hier="4" item="3"/>
          <tpl fld="3" item="50"/>
          <tpl fld="2" item="82"/>
          <tpl hier="9" item="1"/>
          <tpl hier="11" item="9"/>
          <tpl hier="12" item="7"/>
          <tpl fld="4" item="0"/>
        </tpls>
      </n>
      <n v="1258620">
        <tpls c="8">
          <tpl hier="1" item="6"/>
          <tpl hier="4" item="3"/>
          <tpl fld="3" item="49"/>
          <tpl fld="2" item="82"/>
          <tpl hier="9" item="1"/>
          <tpl hier="11" item="9"/>
          <tpl hier="12" item="7"/>
          <tpl fld="4" item="0"/>
        </tpls>
      </n>
      <n v="10343860">
        <tpls c="8">
          <tpl hier="1" item="6"/>
          <tpl hier="4" item="3"/>
          <tpl fld="3" item="37"/>
          <tpl fld="2" item="47"/>
          <tpl hier="9" item="1"/>
          <tpl hier="11" item="9"/>
          <tpl hier="12" item="7"/>
          <tpl fld="4" item="0"/>
        </tpls>
      </n>
      <n v="14868660">
        <tpls c="8">
          <tpl hier="1" item="6"/>
          <tpl hier="4" item="3"/>
          <tpl fld="3" item="39"/>
          <tpl fld="2" item="47"/>
          <tpl hier="9" item="1"/>
          <tpl hier="11" item="9"/>
          <tpl hier="12" item="7"/>
          <tpl fld="4" item="0"/>
        </tpls>
      </n>
      <n v="24377036">
        <tpls c="8">
          <tpl hier="1" item="6"/>
          <tpl hier="4" item="3"/>
          <tpl fld="3" item="28"/>
          <tpl fld="2" item="47"/>
          <tpl hier="9" item="1"/>
          <tpl hier="11" item="9"/>
          <tpl hier="12" item="7"/>
          <tpl fld="4" item="0"/>
        </tpls>
      </n>
      <n v="38916992">
        <tpls c="8">
          <tpl hier="1" item="6"/>
          <tpl hier="4" item="3"/>
          <tpl fld="3" item="19"/>
          <tpl fld="2" item="47"/>
          <tpl hier="9" item="1"/>
          <tpl hier="11" item="9"/>
          <tpl hier="12" item="7"/>
          <tpl fld="4" item="0"/>
        </tpls>
      </n>
      <n v="16834704">
        <tpls c="8">
          <tpl hier="1" item="6"/>
          <tpl hier="4" item="3"/>
          <tpl fld="3" item="26"/>
          <tpl fld="2" item="52"/>
          <tpl hier="9" item="1"/>
          <tpl hier="11" item="9"/>
          <tpl hier="12" item="7"/>
          <tpl fld="4" item="0"/>
        </tpls>
      </n>
      <n v="23731240">
        <tpls c="8">
          <tpl hier="1" item="6"/>
          <tpl hier="4" item="3"/>
          <tpl fld="3" item="25"/>
          <tpl fld="2" item="52"/>
          <tpl hier="9" item="1"/>
          <tpl hier="11" item="9"/>
          <tpl hier="12" item="7"/>
          <tpl fld="4" item="0"/>
        </tpls>
      </n>
      <n v="33028264">
        <tpls c="8">
          <tpl hier="1" item="6"/>
          <tpl hier="4" item="3"/>
          <tpl fld="3" item="24"/>
          <tpl fld="2" item="52"/>
          <tpl hier="9" item="1"/>
          <tpl hier="11" item="9"/>
          <tpl hier="12" item="7"/>
          <tpl fld="4" item="0"/>
        </tpls>
      </n>
      <n v="43478920">
        <tpls c="8">
          <tpl hier="1" item="6"/>
          <tpl hier="4" item="3"/>
          <tpl fld="3" item="23"/>
          <tpl fld="2" item="52"/>
          <tpl hier="9" item="1"/>
          <tpl hier="11" item="9"/>
          <tpl hier="12" item="7"/>
          <tpl fld="4" item="0"/>
        </tpls>
      </n>
      <n v="2510859">
        <tpls c="8">
          <tpl hier="1" item="6"/>
          <tpl hier="4" item="3"/>
          <tpl fld="3" item="10"/>
          <tpl fld="2" item="56"/>
          <tpl hier="9" item="1"/>
          <tpl hier="11" item="9"/>
          <tpl hier="12" item="7"/>
          <tpl fld="4" item="0"/>
        </tpls>
      </n>
      <n v="4443772">
        <tpls c="8">
          <tpl hier="1" item="6"/>
          <tpl hier="4" item="3"/>
          <tpl fld="3" item="12"/>
          <tpl fld="2" item="56"/>
          <tpl hier="9" item="1"/>
          <tpl hier="11" item="9"/>
          <tpl hier="12" item="7"/>
          <tpl fld="4" item="0"/>
        </tpls>
      </n>
      <n v="6818568">
        <tpls c="8">
          <tpl hier="1" item="6"/>
          <tpl hier="4" item="3"/>
          <tpl fld="3" item="11"/>
          <tpl fld="2" item="56"/>
          <tpl hier="9" item="1"/>
          <tpl hier="11" item="9"/>
          <tpl hier="12" item="7"/>
          <tpl fld="4" item="0"/>
        </tpls>
      </n>
      <n v="9016504">
        <tpls c="8">
          <tpl hier="1" item="6"/>
          <tpl hier="4" item="3"/>
          <tpl fld="3" item="9"/>
          <tpl fld="2" item="56"/>
          <tpl hier="9" item="1"/>
          <tpl hier="11" item="9"/>
          <tpl hier="12" item="7"/>
          <tpl fld="4" item="0"/>
        </tpls>
      </n>
      <n v="409037989">
        <tpls c="8">
          <tpl hier="1" item="6"/>
          <tpl hier="4" item="3"/>
          <tpl fld="3" item="57"/>
          <tpl fld="2" item="60"/>
          <tpl hier="9" item="1"/>
          <tpl hier="11" item="9"/>
          <tpl hier="12" item="7"/>
          <tpl fld="4" item="0"/>
        </tpls>
      </n>
      <n v="585313214">
        <tpls c="8">
          <tpl hier="1" item="6"/>
          <tpl hier="4" item="3"/>
          <tpl fld="3" item="3"/>
          <tpl fld="2" item="60"/>
          <tpl hier="9" item="1"/>
          <tpl hier="11" item="9"/>
          <tpl hier="12" item="7"/>
          <tpl fld="4" item="0"/>
        </tpls>
      </n>
      <n v="744508414">
        <tpls c="8">
          <tpl hier="1" item="6"/>
          <tpl hier="4" item="3"/>
          <tpl fld="3" item="1"/>
          <tpl fld="2" item="60"/>
          <tpl hier="9" item="1"/>
          <tpl hier="11" item="9"/>
          <tpl hier="12" item="7"/>
          <tpl fld="4" item="0"/>
        </tpls>
      </n>
      <n v="25096148">
        <tpls c="8">
          <tpl hier="1" item="6"/>
          <tpl hier="4" item="3"/>
          <tpl fld="3" item="20"/>
          <tpl fld="2" item="55"/>
          <tpl hier="9" item="1"/>
          <tpl hier="11" item="9"/>
          <tpl hier="12" item="7"/>
          <tpl fld="4" item="0"/>
        </tpls>
      </n>
      <n v="37188451">
        <tpls c="8">
          <tpl hier="1" item="6"/>
          <tpl hier="4" item="3"/>
          <tpl fld="3" item="51"/>
          <tpl fld="2" item="55"/>
          <tpl hier="9" item="1"/>
          <tpl hier="11" item="9"/>
          <tpl hier="12" item="7"/>
          <tpl fld="4" item="0"/>
        </tpls>
      </n>
      <n v="58758900">
        <tpls c="8">
          <tpl hier="1" item="6"/>
          <tpl hier="4" item="3"/>
          <tpl fld="3" item="38"/>
          <tpl fld="2" item="55"/>
          <tpl hier="9" item="1"/>
          <tpl hier="11" item="9"/>
          <tpl hier="12" item="7"/>
          <tpl fld="4" item="0"/>
        </tpls>
      </n>
      <n v="11857708">
        <tpls c="8">
          <tpl hier="1" item="6"/>
          <tpl hier="4" item="3"/>
          <tpl fld="3" item="44"/>
          <tpl fld="2" item="42"/>
          <tpl hier="9" item="1"/>
          <tpl hier="11" item="9"/>
          <tpl hier="12" item="7"/>
          <tpl fld="4" item="0"/>
        </tpls>
      </n>
      <n v="16204936">
        <tpls c="8">
          <tpl hier="1" item="6"/>
          <tpl hier="4" item="3"/>
          <tpl fld="3" item="43"/>
          <tpl fld="2" item="42"/>
          <tpl hier="9" item="1"/>
          <tpl hier="11" item="9"/>
          <tpl hier="12" item="7"/>
          <tpl fld="4" item="0"/>
        </tpls>
      </n>
      <n v="23948173">
        <tpls c="8">
          <tpl hier="1" item="6"/>
          <tpl hier="4" item="3"/>
          <tpl fld="3" item="42"/>
          <tpl fld="2" item="42"/>
          <tpl hier="9" item="1"/>
          <tpl hier="11" item="9"/>
          <tpl hier="12" item="7"/>
          <tpl fld="4" item="0"/>
        </tpls>
      </n>
      <n v="35833624">
        <tpls c="8">
          <tpl hier="1" item="6"/>
          <tpl hier="4" item="3"/>
          <tpl fld="3" item="41"/>
          <tpl fld="2" item="42"/>
          <tpl hier="9" item="1"/>
          <tpl hier="11" item="9"/>
          <tpl hier="12" item="7"/>
          <tpl fld="4" item="0"/>
        </tpls>
      </n>
      <n v="23639528">
        <tpls c="8">
          <tpl hier="1" item="6"/>
          <tpl hier="4" item="3"/>
          <tpl fld="3" item="32"/>
          <tpl fld="2" item="62"/>
          <tpl hier="9" item="1"/>
          <tpl hier="11" item="9"/>
          <tpl hier="12" item="7"/>
          <tpl fld="4" item="0"/>
        </tpls>
      </n>
      <n v="36667264">
        <tpls c="8">
          <tpl hier="1" item="6"/>
          <tpl hier="4" item="3"/>
          <tpl fld="3" item="31"/>
          <tpl fld="2" item="62"/>
          <tpl hier="9" item="1"/>
          <tpl hier="11" item="9"/>
          <tpl hier="12" item="7"/>
          <tpl fld="4" item="0"/>
        </tpls>
      </n>
      <n v="58895072">
        <tpls c="8">
          <tpl hier="1" item="6"/>
          <tpl hier="4" item="3"/>
          <tpl fld="3" item="30"/>
          <tpl fld="2" item="62"/>
          <tpl hier="9" item="1"/>
          <tpl hier="11" item="9"/>
          <tpl hier="12" item="7"/>
          <tpl fld="4" item="0"/>
        </tpls>
      </n>
      <n v="90727432">
        <tpls c="8">
          <tpl hier="1" item="6"/>
          <tpl hier="4" item="3"/>
          <tpl fld="3" item="29"/>
          <tpl fld="2" item="62"/>
          <tpl hier="9" item="1"/>
          <tpl hier="11" item="9"/>
          <tpl hier="12" item="7"/>
          <tpl fld="4" item="0"/>
        </tpls>
      </n>
      <n v="7115444">
        <tpls c="8">
          <tpl hier="1" item="6"/>
          <tpl hier="4" item="3"/>
          <tpl fld="3" item="16"/>
          <tpl fld="2" item="77"/>
          <tpl hier="9" item="1"/>
          <tpl hier="11" item="9"/>
          <tpl hier="12" item="7"/>
          <tpl fld="4" item="0"/>
        </tpls>
      </n>
      <n v="10168676">
        <tpls c="8">
          <tpl hier="1" item="6"/>
          <tpl hier="4" item="3"/>
          <tpl fld="3" item="15"/>
          <tpl fld="2" item="77"/>
          <tpl hier="9" item="1"/>
          <tpl hier="11" item="9"/>
          <tpl hier="12" item="7"/>
          <tpl fld="4" item="0"/>
        </tpls>
      </n>
      <n v="14888072">
        <tpls c="8">
          <tpl hier="1" item="6"/>
          <tpl hier="4" item="3"/>
          <tpl fld="3" item="14"/>
          <tpl fld="2" item="77"/>
          <tpl hier="9" item="1"/>
          <tpl hier="11" item="9"/>
          <tpl hier="12" item="7"/>
          <tpl fld="4" item="0"/>
        </tpls>
      </n>
      <n v="18384112">
        <tpls c="8">
          <tpl hier="1" item="6"/>
          <tpl hier="4" item="3"/>
          <tpl fld="3" item="13"/>
          <tpl fld="2" item="77"/>
          <tpl hier="9" item="1"/>
          <tpl hier="11" item="9"/>
          <tpl hier="12" item="7"/>
          <tpl fld="4" item="0"/>
        </tpls>
      </n>
      <n v="15261040">
        <tpls c="8">
          <tpl hier="1" item="6"/>
          <tpl hier="4" item="3"/>
          <tpl fld="3" item="4"/>
          <tpl fld="2" item="28"/>
          <tpl hier="9" item="1"/>
          <tpl hier="11" item="9"/>
          <tpl hier="12" item="7"/>
          <tpl fld="4" item="0"/>
        </tpls>
      </n>
      <n v="22358502">
        <tpls c="8">
          <tpl hier="1" item="6"/>
          <tpl hier="4" item="3"/>
          <tpl fld="3" item="58"/>
          <tpl fld="2" item="28"/>
          <tpl hier="9" item="1"/>
          <tpl hier="11" item="9"/>
          <tpl hier="12" item="7"/>
          <tpl fld="4" item="0"/>
        </tpls>
      </n>
      <n v="38939066">
        <tpls c="8">
          <tpl hier="1" item="6"/>
          <tpl hier="4" item="3"/>
          <tpl fld="3" item="2"/>
          <tpl fld="2" item="28"/>
          <tpl hier="9" item="1"/>
          <tpl hier="11" item="9"/>
          <tpl hier="12" item="7"/>
          <tpl fld="4" item="0"/>
        </tpls>
      </n>
      <n v="42369228">
        <tpls c="8">
          <tpl hier="1" item="6"/>
          <tpl hier="4" item="3"/>
          <tpl fld="3" item="54"/>
          <tpl fld="2" item="35"/>
          <tpl hier="9" item="1"/>
          <tpl hier="11" item="9"/>
          <tpl hier="12" item="7"/>
          <tpl fld="4" item="0"/>
        </tpls>
      </n>
      <n v="53981032">
        <tpls c="8">
          <tpl hier="1" item="6"/>
          <tpl hier="4" item="3"/>
          <tpl fld="3" item="53"/>
          <tpl fld="2" item="35"/>
          <tpl hier="9" item="1"/>
          <tpl hier="11" item="9"/>
          <tpl hier="12" item="7"/>
          <tpl fld="4" item="0"/>
        </tpls>
      </n>
      <n v="66120780">
        <tpls c="8">
          <tpl hier="1" item="6"/>
          <tpl hier="4" item="3"/>
          <tpl fld="3" item="52"/>
          <tpl fld="2" item="35"/>
          <tpl hier="9" item="1"/>
          <tpl hier="11" item="9"/>
          <tpl hier="12" item="7"/>
          <tpl fld="4" item="0"/>
        </tpls>
      </n>
      <n v="68371672">
        <tpls c="8">
          <tpl hier="1" item="6"/>
          <tpl hier="4" item="3"/>
          <tpl fld="3" item="48"/>
          <tpl fld="2" item="40"/>
          <tpl hier="9" item="1"/>
          <tpl hier="11" item="9"/>
          <tpl hier="12" item="7"/>
          <tpl fld="4" item="0"/>
        </tpls>
      </n>
      <n v="102934691">
        <tpls c="8">
          <tpl hier="1" item="6"/>
          <tpl hier="4" item="3"/>
          <tpl fld="3" item="46"/>
          <tpl fld="2" item="40"/>
          <tpl hier="9" item="1"/>
          <tpl hier="11" item="9"/>
          <tpl hier="12" item="7"/>
          <tpl fld="4" item="0"/>
        </tpls>
      </n>
      <n v="143035919">
        <tpls c="8">
          <tpl hier="1" item="6"/>
          <tpl hier="4" item="3"/>
          <tpl fld="3" item="45"/>
          <tpl fld="2" item="40"/>
          <tpl hier="9" item="1"/>
          <tpl hier="11" item="9"/>
          <tpl hier="12" item="7"/>
          <tpl fld="4" item="0"/>
        </tpls>
      </n>
      <n v="180890800">
        <tpls c="8">
          <tpl hier="1" item="6"/>
          <tpl hier="4" item="3"/>
          <tpl fld="3" item="47"/>
          <tpl fld="2" item="40"/>
          <tpl hier="9" item="1"/>
          <tpl hier="11" item="9"/>
          <tpl hier="12" item="7"/>
          <tpl fld="4" item="0"/>
        </tpls>
      </n>
      <n v="69479533">
        <tpls c="8">
          <tpl hier="1" item="6"/>
          <tpl hier="4" item="3"/>
          <tpl fld="3" item="34"/>
          <tpl fld="2" item="54"/>
          <tpl hier="9" item="1"/>
          <tpl hier="11" item="9"/>
          <tpl hier="12" item="7"/>
          <tpl fld="4" item="0"/>
        </tpls>
      </n>
      <n v="108161288">
        <tpls c="8">
          <tpl hier="1" item="6"/>
          <tpl hier="4" item="3"/>
          <tpl fld="3" item="36"/>
          <tpl fld="2" item="54"/>
          <tpl hier="9" item="1"/>
          <tpl hier="11" item="9"/>
          <tpl hier="12" item="7"/>
          <tpl fld="4" item="0"/>
        </tpls>
      </n>
      <n v="175308719">
        <tpls c="8">
          <tpl hier="1" item="6"/>
          <tpl hier="4" item="3"/>
          <tpl fld="3" item="27"/>
          <tpl fld="2" item="54"/>
          <tpl hier="9" item="1"/>
          <tpl hier="11" item="9"/>
          <tpl hier="12" item="7"/>
          <tpl fld="4" item="0"/>
        </tpls>
      </n>
      <n v="285435229">
        <tpls c="8">
          <tpl hier="1" item="6"/>
          <tpl hier="4" item="3"/>
          <tpl fld="3" item="33"/>
          <tpl fld="2" item="54"/>
          <tpl hier="9" item="1"/>
          <tpl hier="11" item="9"/>
          <tpl hier="12" item="7"/>
          <tpl fld="4" item="0"/>
        </tpls>
      </n>
      <n v="5015040">
        <tpls c="8">
          <tpl hier="1" item="6"/>
          <tpl hier="4" item="3"/>
          <tpl fld="3" item="18"/>
          <tpl fld="2" item="59"/>
          <tpl hier="9" item="1"/>
          <tpl hier="11" item="9"/>
          <tpl hier="12" item="7"/>
          <tpl fld="4" item="0"/>
        </tpls>
      </n>
      <n v="7987980">
        <tpls c="8">
          <tpl hier="1" item="6"/>
          <tpl hier="4" item="3"/>
          <tpl fld="3" item="22"/>
          <tpl fld="2" item="59"/>
          <tpl hier="9" item="1"/>
          <tpl hier="11" item="9"/>
          <tpl hier="12" item="7"/>
          <tpl fld="4" item="0"/>
        </tpls>
      </n>
      <n v="12871732">
        <tpls c="8">
          <tpl hier="1" item="6"/>
          <tpl hier="4" item="3"/>
          <tpl fld="3" item="14"/>
          <tpl fld="2" item="59"/>
          <tpl hier="9" item="1"/>
          <tpl hier="11" item="9"/>
          <tpl hier="12" item="7"/>
          <tpl fld="4" item="0"/>
        </tpls>
      </n>
      <n v="21522032">
        <tpls c="8">
          <tpl hier="1" item="6"/>
          <tpl hier="4" item="3"/>
          <tpl fld="3" item="5"/>
          <tpl fld="2" item="59"/>
          <tpl hier="9" item="1"/>
          <tpl hier="11" item="9"/>
          <tpl hier="12" item="7"/>
          <tpl fld="4" item="0"/>
        </tpls>
      </n>
      <n v="8822460">
        <tpls c="8">
          <tpl hier="1" item="6"/>
          <tpl hier="4" item="3"/>
          <tpl fld="3" item="40"/>
          <tpl fld="2" item="65"/>
          <tpl hier="9" item="1"/>
          <tpl hier="11" item="9"/>
          <tpl hier="12" item="7"/>
          <tpl fld="4" item="0"/>
        </tpls>
      </n>
      <n v="14529448">
        <tpls c="8">
          <tpl hier="1" item="6"/>
          <tpl hier="4" item="3"/>
          <tpl fld="3" item="28"/>
          <tpl fld="2" item="65"/>
          <tpl hier="9" item="1"/>
          <tpl hier="11" item="9"/>
          <tpl hier="12" item="7"/>
          <tpl fld="4" item="0"/>
        </tpls>
      </n>
      <n v="19181584">
        <tpls c="8">
          <tpl hier="1" item="6"/>
          <tpl hier="4" item="3"/>
          <tpl fld="3" item="29"/>
          <tpl fld="2" item="65"/>
          <tpl hier="9" item="1"/>
          <tpl hier="11" item="9"/>
          <tpl hier="12" item="7"/>
          <tpl fld="4" item="0"/>
        </tpls>
      </n>
      <n v="21314976">
        <tpls c="8">
          <tpl hier="1" item="6"/>
          <tpl hier="4" item="3"/>
          <tpl fld="3" item="8"/>
          <tpl fld="2" item="85"/>
          <tpl hier="9" item="1"/>
          <tpl hier="11" item="9"/>
          <tpl hier="12" item="7"/>
          <tpl fld="4" item="0"/>
        </tpls>
      </n>
      <n v="46009796">
        <tpls c="8">
          <tpl hier="1" item="6"/>
          <tpl hier="4" item="3"/>
          <tpl fld="3" item="3"/>
          <tpl fld="2" item="85"/>
          <tpl hier="9" item="1"/>
          <tpl hier="11" item="9"/>
          <tpl hier="12" item="7"/>
          <tpl fld="4" item="0"/>
        </tpls>
      </n>
      <n v="76684947">
        <tpls c="8">
          <tpl hier="1" item="6"/>
          <tpl hier="4" item="3"/>
          <tpl fld="3" item="52"/>
          <tpl fld="2" item="85"/>
          <tpl hier="9" item="1"/>
          <tpl hier="11" item="9"/>
          <tpl hier="12" item="7"/>
          <tpl fld="4" item="0"/>
        </tpls>
      </n>
      <n v="15999184">
        <tpls c="8">
          <tpl hier="1" item="6"/>
          <tpl hier="4" item="3"/>
          <tpl fld="3" item="32"/>
          <tpl fld="2" item="49"/>
          <tpl hier="9" item="1"/>
          <tpl hier="11" item="9"/>
          <tpl hier="12" item="7"/>
          <tpl fld="4" item="0"/>
        </tpls>
      </n>
      <n v="26387848">
        <tpls c="8">
          <tpl hier="1" item="6"/>
          <tpl hier="4" item="3"/>
          <tpl fld="3" item="12"/>
          <tpl fld="2" item="49"/>
          <tpl hier="9" item="1"/>
          <tpl hier="11" item="9"/>
          <tpl hier="12" item="7"/>
          <tpl fld="4" item="0"/>
        </tpls>
      </n>
      <n v="36874744">
        <tpls c="8">
          <tpl hier="1" item="6"/>
          <tpl hier="4" item="3"/>
          <tpl fld="3" item="55"/>
          <tpl fld="2" item="49"/>
          <tpl hier="9" item="1"/>
          <tpl hier="11" item="9"/>
          <tpl hier="12" item="7"/>
          <tpl fld="4" item="0"/>
        </tpls>
      </n>
      <n v="20375416">
        <tpls c="8">
          <tpl hier="1" item="6"/>
          <tpl hier="4" item="3"/>
          <tpl fld="3" item="37"/>
          <tpl fld="2" item="44"/>
          <tpl hier="9" item="1"/>
          <tpl hier="11" item="9"/>
          <tpl hier="12" item="7"/>
          <tpl fld="4" item="0"/>
        </tpls>
      </n>
      <n v="34498376">
        <tpls c="8">
          <tpl hier="1" item="6"/>
          <tpl hier="4" item="3"/>
          <tpl fld="3" item="25"/>
          <tpl fld="2" item="44"/>
          <tpl hier="9" item="1"/>
          <tpl hier="11" item="9"/>
          <tpl hier="12" item="7"/>
          <tpl fld="4" item="0"/>
        </tpls>
      </n>
      <n v="53478712">
        <tpls c="8">
          <tpl hier="1" item="6"/>
          <tpl hier="4" item="3"/>
          <tpl fld="3" item="6"/>
          <tpl fld="2" item="44"/>
          <tpl hier="9" item="1"/>
          <tpl hier="11" item="9"/>
          <tpl hier="12" item="7"/>
          <tpl fld="4" item="0"/>
        </tpls>
      </n>
      <n v="1745173">
        <tpls c="8">
          <tpl hier="1" item="6"/>
          <tpl hier="4" item="3"/>
          <tpl fld="3" item="44"/>
          <tpl fld="2" item="34"/>
          <tpl hier="9" item="1"/>
          <tpl hier="11" item="9"/>
          <tpl hier="12" item="7"/>
          <tpl fld="4" item="0"/>
        </tpls>
      </n>
      <n v="2801932">
        <tpls c="8">
          <tpl hier="1" item="6"/>
          <tpl hier="4" item="3"/>
          <tpl fld="3" item="22"/>
          <tpl fld="2" item="34"/>
          <tpl hier="9" item="1"/>
          <tpl hier="11" item="9"/>
          <tpl hier="12" item="7"/>
          <tpl fld="4" item="0"/>
        </tpls>
      </n>
      <n v="3311480">
        <tpls c="8">
          <tpl hier="1" item="6"/>
          <tpl hier="4" item="3"/>
          <tpl fld="3" item="55"/>
          <tpl fld="2" item="34"/>
          <tpl hier="9" item="1"/>
          <tpl hier="11" item="9"/>
          <tpl hier="12" item="7"/>
          <tpl fld="4" item="0"/>
        </tpls>
      </n>
      <n v="2402452">
        <tpls c="8">
          <tpl hier="1" item="6"/>
          <tpl hier="4" item="3"/>
          <tpl fld="3" item="8"/>
          <tpl fld="2" item="64"/>
          <tpl hier="9" item="1"/>
          <tpl hier="11" item="9"/>
          <tpl hier="12" item="7"/>
          <tpl fld="4" item="0"/>
        </tpls>
      </n>
      <n v="4565352">
        <tpls c="8">
          <tpl hier="1" item="6"/>
          <tpl hier="4" item="3"/>
          <tpl fld="3" item="27"/>
          <tpl fld="2" item="64"/>
          <tpl hier="9" item="1"/>
          <tpl hier="11" item="9"/>
          <tpl hier="12" item="7"/>
          <tpl fld="4" item="0"/>
        </tpls>
      </n>
      <n v="36918524">
        <tpls c="8">
          <tpl hier="1" item="6"/>
          <tpl hier="4" item="3"/>
          <tpl fld="3" item="4"/>
          <tpl fld="2" item="33"/>
          <tpl hier="9" item="1"/>
          <tpl hier="11" item="9"/>
          <tpl hier="12" item="7"/>
          <tpl fld="4" item="0"/>
        </tpls>
      </n>
      <n v="99118477">
        <tpls c="8">
          <tpl hier="1" item="6"/>
          <tpl hier="4" item="3"/>
          <tpl fld="3" item="47"/>
          <tpl fld="2" item="33"/>
          <tpl hier="9" item="1"/>
          <tpl hier="11" item="9"/>
          <tpl hier="12" item="7"/>
          <tpl fld="4" item="0"/>
        </tpls>
      </n>
      <n v="2490301">
        <tpls c="8">
          <tpl hier="1" item="6"/>
          <tpl hier="4" item="3"/>
          <tpl fld="3" item="44"/>
          <tpl fld="2" item="22"/>
          <tpl hier="9" item="1"/>
          <tpl hier="11" item="9"/>
          <tpl hier="12" item="7"/>
          <tpl fld="4" item="0"/>
        </tpls>
      </n>
      <n v="24778748">
        <tpls c="8">
          <tpl hier="1" item="6"/>
          <tpl hier="4" item="3"/>
          <tpl fld="3" item="22"/>
          <tpl fld="2" item="21"/>
          <tpl hier="9" item="1"/>
          <tpl hier="11" item="9"/>
          <tpl hier="12" item="7"/>
          <tpl fld="4" item="0"/>
        </tpls>
      </n>
      <n v="29131812">
        <tpls c="8">
          <tpl hier="1" item="6"/>
          <tpl hier="4" item="3"/>
          <tpl fld="3" item="2"/>
          <tpl fld="2" item="41"/>
          <tpl hier="9" item="1"/>
          <tpl hier="11" item="9"/>
          <tpl hier="12" item="7"/>
          <tpl fld="4" item="0"/>
        </tpls>
      </n>
      <n v="104544864">
        <tpls c="8">
          <tpl hier="1" item="6"/>
          <tpl hier="4" item="3"/>
          <tpl fld="3" item="50"/>
          <tpl fld="2" item="14"/>
          <tpl hier="9" item="1"/>
          <tpl hier="11" item="9"/>
          <tpl hier="12" item="7"/>
          <tpl fld="4" item="0"/>
        </tpls>
      </n>
      <n v="61130084">
        <tpls c="8">
          <tpl hier="1" item="6"/>
          <tpl hier="4" item="3"/>
          <tpl fld="3" item="24"/>
          <tpl fld="2" item="29"/>
          <tpl hier="9" item="1"/>
          <tpl hier="11" item="9"/>
          <tpl hier="12" item="7"/>
          <tpl fld="4" item="0"/>
        </tpls>
      </n>
      <n v="102762445">
        <tpls c="8">
          <tpl hier="1" item="6"/>
          <tpl hier="4" item="3"/>
          <tpl fld="3" item="1"/>
          <tpl fld="2" item="26"/>
          <tpl hier="9" item="1"/>
          <tpl hier="11" item="9"/>
          <tpl hier="12" item="7"/>
          <tpl fld="4" item="0"/>
        </tpls>
      </n>
      <n v="462781887">
        <tpls c="8">
          <tpl hier="1" item="6"/>
          <tpl hier="4" item="3"/>
          <tpl fld="3" item="41"/>
          <tpl fld="2" item="17"/>
          <tpl hier="9" item="1"/>
          <tpl hier="11" item="9"/>
          <tpl hier="12" item="7"/>
          <tpl fld="4" item="0"/>
        </tpls>
      </n>
      <n v="25539420">
        <tpls c="8">
          <tpl hier="1" item="6"/>
          <tpl hier="4" item="3"/>
          <tpl fld="3" item="13"/>
          <tpl fld="2" item="23"/>
          <tpl hier="9" item="1"/>
          <tpl hier="11" item="9"/>
          <tpl hier="12" item="7"/>
          <tpl fld="4" item="0"/>
        </tpls>
      </n>
      <n v="333726422">
        <tpls c="8">
          <tpl hier="1" item="6"/>
          <tpl hier="4" item="3"/>
          <tpl fld="3" item="31"/>
          <tpl fld="2" item="25"/>
          <tpl hier="9" item="1"/>
          <tpl hier="11" item="9"/>
          <tpl hier="12" item="7"/>
          <tpl fld="4" item="0"/>
        </tpls>
      </n>
      <n v="34425266">
        <tpls c="8">
          <tpl hier="1" item="6"/>
          <tpl hier="4" item="3"/>
          <tpl fld="3" item="9"/>
          <tpl fld="2" item="16"/>
          <tpl hier="9" item="1"/>
          <tpl hier="11" item="9"/>
          <tpl hier="12" item="7"/>
          <tpl fld="4" item="0"/>
        </tpls>
      </n>
      <n v="15124404">
        <tpls c="8">
          <tpl hier="1" item="6"/>
          <tpl hier="4" item="3"/>
          <tpl fld="3" item="30"/>
          <tpl fld="2" item="18"/>
          <tpl hier="9" item="1"/>
          <tpl hier="11" item="9"/>
          <tpl hier="12" item="7"/>
          <tpl fld="4" item="0"/>
        </tpls>
      </n>
      <n v="12682032">
        <tpls c="8">
          <tpl hier="1" item="6"/>
          <tpl hier="4" item="3"/>
          <tpl fld="3" item="40"/>
          <tpl fld="2" item="11"/>
          <tpl hier="9" item="1"/>
          <tpl hier="11" item="9"/>
          <tpl hier="12" item="7"/>
          <tpl fld="4" item="0"/>
        </tpls>
      </n>
      <n v="154892990">
        <tpls c="8">
          <tpl hier="1" item="6"/>
          <tpl hier="4" item="3"/>
          <tpl fld="3" item="36"/>
          <tpl fld="2" item="57"/>
          <tpl hier="9" item="1"/>
          <tpl hier="11" item="9"/>
          <tpl hier="12" item="7"/>
          <tpl fld="4" item="0"/>
        </tpls>
      </n>
      <n v="183814319">
        <tpls c="8">
          <tpl hier="1" item="6"/>
          <tpl hier="4" item="3"/>
          <tpl fld="3" item="27"/>
          <tpl fld="2" item="57"/>
          <tpl hier="9" item="1"/>
          <tpl hier="11" item="9"/>
          <tpl hier="12" item="7"/>
          <tpl fld="4" item="0"/>
        </tpls>
      </n>
      <n v="201715571">
        <tpls c="8">
          <tpl hier="1" item="6"/>
          <tpl hier="4" item="3"/>
          <tpl fld="3" item="33"/>
          <tpl fld="2" item="57"/>
          <tpl hier="9" item="1"/>
          <tpl hier="11" item="9"/>
          <tpl hier="12" item="7"/>
          <tpl fld="4" item="0"/>
        </tpls>
      </n>
      <n v="132452537">
        <tpls c="8">
          <tpl hier="1" item="6"/>
          <tpl hier="4" item="3"/>
          <tpl fld="3" item="18"/>
          <tpl fld="2" item="61"/>
          <tpl hier="9" item="1"/>
          <tpl hier="11" item="9"/>
          <tpl hier="12" item="7"/>
          <tpl fld="4" item="0"/>
        </tpls>
      </n>
      <n v="153321456">
        <tpls c="8">
          <tpl hier="1" item="6"/>
          <tpl hier="4" item="3"/>
          <tpl fld="3" item="22"/>
          <tpl fld="2" item="61"/>
          <tpl hier="9" item="1"/>
          <tpl hier="11" item="9"/>
          <tpl hier="12" item="7"/>
          <tpl fld="4" item="0"/>
        </tpls>
      </n>
      <n v="162271457">
        <tpls c="8">
          <tpl hier="1" item="6"/>
          <tpl hier="4" item="3"/>
          <tpl fld="3" item="17"/>
          <tpl fld="2" item="61"/>
          <tpl hier="9" item="1"/>
          <tpl hier="11" item="9"/>
          <tpl hier="12" item="7"/>
          <tpl fld="4" item="0"/>
        </tpls>
      </n>
      <n v="185936246">
        <tpls c="8">
          <tpl hier="1" item="6"/>
          <tpl hier="4" item="3"/>
          <tpl fld="3" item="21"/>
          <tpl fld="2" item="61"/>
          <tpl hier="9" item="1"/>
          <tpl hier="11" item="9"/>
          <tpl hier="12" item="7"/>
          <tpl fld="4" item="0"/>
        </tpls>
      </n>
      <n v="32393336">
        <tpls c="8">
          <tpl hier="1" item="6"/>
          <tpl hier="4" item="3"/>
          <tpl fld="3" item="8"/>
          <tpl fld="2" item="79"/>
          <tpl hier="9" item="1"/>
          <tpl hier="11" item="9"/>
          <tpl hier="12" item="7"/>
          <tpl fld="4" item="0"/>
        </tpls>
      </n>
      <n v="33591216">
        <tpls c="8">
          <tpl hier="1" item="6"/>
          <tpl hier="4" item="3"/>
          <tpl fld="3" item="7"/>
          <tpl fld="2" item="79"/>
          <tpl hier="9" item="1"/>
          <tpl hier="11" item="9"/>
          <tpl hier="12" item="7"/>
          <tpl fld="4" item="0"/>
        </tpls>
      </n>
      <n v="35832915">
        <tpls c="8">
          <tpl hier="1" item="6"/>
          <tpl hier="4" item="3"/>
          <tpl fld="3" item="6"/>
          <tpl fld="2" item="79"/>
          <tpl hier="9" item="1"/>
          <tpl hier="11" item="9"/>
          <tpl hier="12" item="7"/>
          <tpl fld="4" item="0"/>
        </tpls>
      </n>
      <n v="41141811">
        <tpls c="8">
          <tpl hier="1" item="6"/>
          <tpl hier="4" item="3"/>
          <tpl fld="3" item="5"/>
          <tpl fld="2" item="79"/>
          <tpl hier="9" item="1"/>
          <tpl hier="11" item="9"/>
          <tpl hier="12" item="7"/>
          <tpl fld="4" item="0"/>
        </tpls>
      </n>
      <n v="224919904">
        <tpls c="8">
          <tpl hier="1" item="6"/>
          <tpl hier="4" item="3"/>
          <tpl fld="3" item="56"/>
          <tpl fld="2" item="46"/>
          <tpl hier="9" item="1"/>
          <tpl hier="11" item="9"/>
          <tpl hier="12" item="7"/>
          <tpl fld="4" item="0"/>
        </tpls>
      </n>
      <n v="228990340">
        <tpls c="8">
          <tpl hier="1" item="6"/>
          <tpl hier="4" item="3"/>
          <tpl fld="3" item="0"/>
          <tpl fld="2" item="46"/>
          <tpl hier="9" item="1"/>
          <tpl hier="11" item="9"/>
          <tpl hier="12" item="7"/>
          <tpl fld="4" item="0"/>
        </tpls>
      </n>
      <n v="243387281">
        <tpls c="8">
          <tpl hier="1" item="6"/>
          <tpl hier="4" item="3"/>
          <tpl fld="3" item="55"/>
          <tpl fld="2" item="46"/>
          <tpl hier="9" item="1"/>
          <tpl hier="11" item="9"/>
          <tpl hier="12" item="7"/>
          <tpl fld="4" item="0"/>
        </tpls>
      </n>
      <n v="734764011">
        <tpls c="8">
          <tpl hier="1" item="6"/>
          <tpl hier="4" item="3"/>
          <tpl fld="3" item="35"/>
          <tpl fld="2" item="51"/>
          <tpl hier="9" item="1"/>
          <tpl hier="11" item="9"/>
          <tpl hier="12" item="7"/>
          <tpl fld="4" item="0"/>
        </tpls>
      </n>
      <n v="880956009">
        <tpls c="8">
          <tpl hier="1" item="6"/>
          <tpl hier="4" item="3"/>
          <tpl fld="3" item="40"/>
          <tpl fld="2" item="51"/>
          <tpl hier="9" item="1"/>
          <tpl hier="11" item="9"/>
          <tpl hier="12" item="7"/>
          <tpl fld="4" item="0"/>
        </tpls>
      </n>
      <n v="1039676007">
        <tpls c="8">
          <tpl hier="1" item="6"/>
          <tpl hier="4" item="3"/>
          <tpl fld="3" item="50"/>
          <tpl fld="2" item="51"/>
          <tpl hier="9" item="1"/>
          <tpl hier="11" item="9"/>
          <tpl hier="12" item="7"/>
          <tpl fld="4" item="0"/>
        </tpls>
      </n>
      <n v="1227086108">
        <tpls c="8">
          <tpl hier="1" item="6"/>
          <tpl hier="4" item="3"/>
          <tpl fld="3" item="49"/>
          <tpl fld="2" item="51"/>
          <tpl hier="9" item="1"/>
          <tpl hier="11" item="9"/>
          <tpl hier="12" item="7"/>
          <tpl fld="4" item="0"/>
        </tpls>
      </n>
      <n v="2451323837">
        <tpls c="8">
          <tpl hier="1" item="6"/>
          <tpl hier="4" item="3"/>
          <tpl fld="3" item="16"/>
          <tpl fld="1" item="1"/>
          <tpl hier="9" item="1"/>
          <tpl hier="11" item="9"/>
          <tpl hier="12" item="7"/>
          <tpl fld="4" item="0"/>
        </tpls>
      </n>
      <n v="2800491589">
        <tpls c="8">
          <tpl hier="1" item="6"/>
          <tpl hier="4" item="3"/>
          <tpl fld="3" item="15"/>
          <tpl fld="1" item="1"/>
          <tpl hier="9" item="1"/>
          <tpl hier="11" item="9"/>
          <tpl hier="12" item="7"/>
          <tpl fld="4" item="0"/>
        </tpls>
      </n>
      <n v="3129675550">
        <tpls c="8">
          <tpl hier="1" item="6"/>
          <tpl hier="4" item="3"/>
          <tpl fld="3" item="14"/>
          <tpl fld="1" item="1"/>
          <tpl hier="9" item="1"/>
          <tpl hier="11" item="9"/>
          <tpl hier="12" item="7"/>
          <tpl fld="4" item="0"/>
        </tpls>
      </n>
      <n v="3447648229">
        <tpls c="8">
          <tpl hier="1" item="6"/>
          <tpl hier="4" item="3"/>
          <tpl fld="3" item="13"/>
          <tpl fld="1" item="1"/>
          <tpl hier="9" item="1"/>
          <tpl hier="11" item="9"/>
          <tpl hier="12" item="7"/>
          <tpl fld="4" item="0"/>
        </tpls>
      </n>
      <n v="711464">
        <tpls c="8">
          <tpl hier="1" item="6"/>
          <tpl hier="4" item="3"/>
          <tpl fld="3" item="4"/>
          <tpl fld="2" item="58"/>
          <tpl hier="9" item="1"/>
          <tpl hier="11" item="9"/>
          <tpl hier="12" item="7"/>
          <tpl fld="4" item="0"/>
        </tpls>
      </n>
      <n v="989804">
        <tpls c="8">
          <tpl hier="1" item="6"/>
          <tpl hier="4" item="3"/>
          <tpl fld="3" item="58"/>
          <tpl fld="2" item="58"/>
          <tpl hier="9" item="1"/>
          <tpl hier="11" item="9"/>
          <tpl hier="12" item="7"/>
          <tpl fld="4" item="0"/>
        </tpls>
      </n>
      <n v="1275576">
        <tpls c="8">
          <tpl hier="1" item="6"/>
          <tpl hier="4" item="3"/>
          <tpl fld="3" item="2"/>
          <tpl fld="2" item="58"/>
          <tpl hier="9" item="1"/>
          <tpl hier="11" item="9"/>
          <tpl hier="12" item="7"/>
          <tpl fld="4" item="0"/>
        </tpls>
      </n>
      <n v="280265208">
        <tpls c="8">
          <tpl hier="1" item="6"/>
          <tpl hier="4" item="3"/>
          <tpl fld="3" item="54"/>
          <tpl fld="2" item="63"/>
          <tpl hier="9" item="1"/>
          <tpl hier="11" item="9"/>
          <tpl hier="12" item="7"/>
          <tpl fld="4" item="0"/>
        </tpls>
      </n>
      <n v="422396509">
        <tpls c="8">
          <tpl hier="1" item="6"/>
          <tpl hier="4" item="3"/>
          <tpl fld="3" item="53"/>
          <tpl fld="2" item="63"/>
          <tpl hier="9" item="1"/>
          <tpl hier="11" item="9"/>
          <tpl hier="12" item="7"/>
          <tpl fld="4" item="0"/>
        </tpls>
      </n>
      <n v="570641512">
        <tpls c="8">
          <tpl hier="1" item="6"/>
          <tpl hier="4" item="3"/>
          <tpl fld="3" item="52"/>
          <tpl fld="2" item="63"/>
          <tpl hier="9" item="1"/>
          <tpl hier="11" item="9"/>
          <tpl hier="12" item="7"/>
          <tpl fld="4" item="0"/>
        </tpls>
      </n>
      <n v="389536">
        <tpls c="8">
          <tpl hier="1" item="6"/>
          <tpl hier="4" item="3"/>
          <tpl fld="3" item="48"/>
          <tpl fld="2" item="82"/>
          <tpl hier="9" item="1"/>
          <tpl hier="11" item="9"/>
          <tpl hier="12" item="7"/>
          <tpl fld="4" item="0"/>
        </tpls>
      </n>
      <n v="555862">
        <tpls c="8">
          <tpl hier="1" item="6"/>
          <tpl hier="4" item="3"/>
          <tpl fld="3" item="46"/>
          <tpl fld="2" item="82"/>
          <tpl hier="9" item="1"/>
          <tpl hier="11" item="9"/>
          <tpl hier="12" item="7"/>
          <tpl fld="4" item="0"/>
        </tpls>
      </n>
      <n v="806720">
        <tpls c="8">
          <tpl hier="1" item="6"/>
          <tpl hier="4" item="3"/>
          <tpl fld="3" item="45"/>
          <tpl fld="2" item="82"/>
          <tpl hier="9" item="1"/>
          <tpl hier="11" item="9"/>
          <tpl hier="12" item="7"/>
          <tpl fld="4" item="0"/>
        </tpls>
      </n>
      <n v="1289856">
        <tpls c="8">
          <tpl hier="1" item="6"/>
          <tpl hier="4" item="3"/>
          <tpl fld="3" item="47"/>
          <tpl fld="2" item="82"/>
          <tpl hier="9" item="1"/>
          <tpl hier="11" item="9"/>
          <tpl hier="12" item="7"/>
          <tpl fld="4" item="0"/>
        </tpls>
      </n>
      <n v="10529424">
        <tpls c="8">
          <tpl hier="1" item="6"/>
          <tpl hier="4" item="3"/>
          <tpl fld="3" item="34"/>
          <tpl fld="2" item="47"/>
          <tpl hier="9" item="1"/>
          <tpl hier="11" item="9"/>
          <tpl hier="12" item="7"/>
          <tpl fld="4" item="0"/>
        </tpls>
      </n>
      <n v="15280511">
        <tpls c="8">
          <tpl hier="1" item="6"/>
          <tpl hier="4" item="3"/>
          <tpl fld="3" item="36"/>
          <tpl fld="2" item="47"/>
          <tpl hier="9" item="1"/>
          <tpl hier="11" item="9"/>
          <tpl hier="12" item="7"/>
          <tpl fld="4" item="0"/>
        </tpls>
      </n>
      <n v="25126556">
        <tpls c="8">
          <tpl hier="1" item="6"/>
          <tpl hier="4" item="3"/>
          <tpl fld="3" item="27"/>
          <tpl fld="2" item="47"/>
          <tpl hier="9" item="1"/>
          <tpl hier="11" item="9"/>
          <tpl hier="12" item="7"/>
          <tpl fld="4" item="0"/>
        </tpls>
      </n>
      <n v="40018352">
        <tpls c="8">
          <tpl hier="1" item="6"/>
          <tpl hier="4" item="3"/>
          <tpl fld="3" item="33"/>
          <tpl fld="2" item="47"/>
          <tpl hier="9" item="1"/>
          <tpl hier="11" item="9"/>
          <tpl hier="12" item="7"/>
          <tpl fld="4" item="0"/>
        </tpls>
      </n>
      <n v="17190068">
        <tpls c="8">
          <tpl hier="1" item="6"/>
          <tpl hier="4" item="3"/>
          <tpl fld="3" item="18"/>
          <tpl fld="2" item="52"/>
          <tpl hier="9" item="1"/>
          <tpl hier="11" item="9"/>
          <tpl hier="12" item="7"/>
          <tpl fld="4" item="0"/>
        </tpls>
      </n>
      <n v="24216492">
        <tpls c="8">
          <tpl hier="1" item="6"/>
          <tpl hier="4" item="3"/>
          <tpl fld="3" item="22"/>
          <tpl fld="2" item="52"/>
          <tpl hier="9" item="1"/>
          <tpl hier="11" item="9"/>
          <tpl hier="12" item="7"/>
          <tpl fld="4" item="0"/>
        </tpls>
      </n>
      <n v="33673056">
        <tpls c="8">
          <tpl hier="1" item="6"/>
          <tpl hier="4" item="3"/>
          <tpl fld="3" item="17"/>
          <tpl fld="2" item="52"/>
          <tpl hier="9" item="1"/>
          <tpl hier="11" item="9"/>
          <tpl hier="12" item="7"/>
          <tpl fld="4" item="0"/>
        </tpls>
      </n>
      <n v="44127253">
        <tpls c="8">
          <tpl hier="1" item="6"/>
          <tpl hier="4" item="3"/>
          <tpl fld="3" item="21"/>
          <tpl fld="2" item="52"/>
          <tpl hier="9" item="1"/>
          <tpl hier="11" item="9"/>
          <tpl hier="12" item="7"/>
          <tpl fld="4" item="0"/>
        </tpls>
      </n>
      <n v="2585389">
        <tpls c="8">
          <tpl hier="1" item="6"/>
          <tpl hier="4" item="3"/>
          <tpl fld="3" item="8"/>
          <tpl fld="2" item="56"/>
          <tpl hier="9" item="1"/>
          <tpl hier="11" item="9"/>
          <tpl hier="12" item="7"/>
          <tpl fld="4" item="0"/>
        </tpls>
      </n>
      <n v="4619623">
        <tpls c="8">
          <tpl hier="1" item="6"/>
          <tpl hier="4" item="3"/>
          <tpl fld="3" item="7"/>
          <tpl fld="2" item="56"/>
          <tpl hier="9" item="1"/>
          <tpl hier="11" item="9"/>
          <tpl hier="12" item="7"/>
          <tpl fld="4" item="0"/>
        </tpls>
      </n>
      <n v="6937592">
        <tpls c="8">
          <tpl hier="1" item="6"/>
          <tpl hier="4" item="3"/>
          <tpl fld="3" item="6"/>
          <tpl fld="2" item="56"/>
          <tpl hier="9" item="1"/>
          <tpl hier="11" item="9"/>
          <tpl hier="12" item="7"/>
          <tpl fld="4" item="0"/>
        </tpls>
      </n>
      <n v="9214788">
        <tpls c="8">
          <tpl hier="1" item="6"/>
          <tpl hier="4" item="3"/>
          <tpl fld="3" item="5"/>
          <tpl fld="2" item="56"/>
          <tpl hier="9" item="1"/>
          <tpl hier="11" item="9"/>
          <tpl hier="12" item="7"/>
          <tpl fld="4" item="0"/>
        </tpls>
      </n>
      <n v="418824796">
        <tpls c="8">
          <tpl hier="1" item="6"/>
          <tpl hier="4" item="3"/>
          <tpl fld="3" item="56"/>
          <tpl fld="2" item="60"/>
          <tpl hier="9" item="1"/>
          <tpl hier="11" item="9"/>
          <tpl hier="12" item="7"/>
          <tpl fld="4" item="0"/>
        </tpls>
      </n>
      <n v="596012885">
        <tpls c="8">
          <tpl hier="1" item="6"/>
          <tpl hier="4" item="3"/>
          <tpl fld="3" item="0"/>
          <tpl fld="2" item="60"/>
          <tpl hier="9" item="1"/>
          <tpl hier="11" item="9"/>
          <tpl hier="12" item="7"/>
          <tpl fld="4" item="0"/>
        </tpls>
      </n>
      <n v="752669434">
        <tpls c="8">
          <tpl hier="1" item="6"/>
          <tpl hier="4" item="3"/>
          <tpl fld="3" item="55"/>
          <tpl fld="2" item="60"/>
          <tpl hier="9" item="1"/>
          <tpl hier="11" item="9"/>
          <tpl hier="12" item="7"/>
          <tpl fld="4" item="0"/>
        </tpls>
      </n>
      <n v="19578320">
        <tpls c="8">
          <tpl hier="1" item="6"/>
          <tpl hier="4" item="3"/>
          <tpl fld="3" item="35"/>
          <tpl fld="2" item="55"/>
          <tpl hier="9" item="1"/>
          <tpl hier="11" item="9"/>
          <tpl hier="12" item="7"/>
          <tpl fld="4" item="0"/>
        </tpls>
      </n>
      <n v="25595740">
        <tpls c="8">
          <tpl hier="1" item="6"/>
          <tpl hier="4" item="3"/>
          <tpl fld="3" item="40"/>
          <tpl fld="2" item="55"/>
          <tpl hier="9" item="1"/>
          <tpl hier="11" item="9"/>
          <tpl hier="12" item="7"/>
          <tpl fld="4" item="0"/>
        </tpls>
      </n>
      <n v="38209903">
        <tpls c="8">
          <tpl hier="1" item="6"/>
          <tpl hier="4" item="3"/>
          <tpl fld="3" item="50"/>
          <tpl fld="2" item="55"/>
          <tpl hier="9" item="1"/>
          <tpl hier="11" item="9"/>
          <tpl hier="12" item="7"/>
          <tpl fld="4" item="0"/>
        </tpls>
      </n>
      <n v="60564392">
        <tpls c="8">
          <tpl hier="1" item="6"/>
          <tpl hier="4" item="3"/>
          <tpl fld="3" item="49"/>
          <tpl fld="2" item="55"/>
          <tpl hier="9" item="1"/>
          <tpl hier="11" item="9"/>
          <tpl hier="12" item="7"/>
          <tpl fld="4" item="0"/>
        </tpls>
      </n>
      <n v="12105160">
        <tpls c="8">
          <tpl hier="1" item="6"/>
          <tpl hier="4" item="3"/>
          <tpl fld="3" item="37"/>
          <tpl fld="2" item="42"/>
          <tpl hier="9" item="1"/>
          <tpl hier="11" item="9"/>
          <tpl hier="12" item="7"/>
          <tpl fld="4" item="0"/>
        </tpls>
      </n>
      <n v="16629192">
        <tpls c="8">
          <tpl hier="1" item="6"/>
          <tpl hier="4" item="3"/>
          <tpl fld="3" item="39"/>
          <tpl fld="2" item="42"/>
          <tpl hier="9" item="1"/>
          <tpl hier="11" item="9"/>
          <tpl hier="12" item="7"/>
          <tpl fld="4" item="0"/>
        </tpls>
      </n>
      <n v="24240443">
        <tpls c="8">
          <tpl hier="1" item="6"/>
          <tpl hier="4" item="3"/>
          <tpl fld="3" item="28"/>
          <tpl fld="2" item="42"/>
          <tpl hier="9" item="1"/>
          <tpl hier="11" item="9"/>
          <tpl hier="12" item="7"/>
          <tpl fld="4" item="0"/>
        </tpls>
      </n>
      <n v="36983952">
        <tpls c="8">
          <tpl hier="1" item="6"/>
          <tpl hier="4" item="3"/>
          <tpl fld="3" item="19"/>
          <tpl fld="2" item="42"/>
          <tpl hier="9" item="1"/>
          <tpl hier="11" item="9"/>
          <tpl hier="12" item="7"/>
          <tpl fld="4" item="0"/>
        </tpls>
      </n>
      <n v="24209680">
        <tpls c="8">
          <tpl hier="1" item="6"/>
          <tpl hier="4" item="3"/>
          <tpl fld="3" item="26"/>
          <tpl fld="2" item="62"/>
          <tpl hier="9" item="1"/>
          <tpl hier="11" item="9"/>
          <tpl hier="12" item="7"/>
          <tpl fld="4" item="0"/>
        </tpls>
      </n>
      <n v="37825976">
        <tpls c="8">
          <tpl hier="1" item="6"/>
          <tpl hier="4" item="3"/>
          <tpl fld="3" item="25"/>
          <tpl fld="2" item="62"/>
          <tpl hier="9" item="1"/>
          <tpl hier="11" item="9"/>
          <tpl hier="12" item="7"/>
          <tpl fld="4" item="0"/>
        </tpls>
      </n>
      <n v="60450368">
        <tpls c="8">
          <tpl hier="1" item="6"/>
          <tpl hier="4" item="3"/>
          <tpl fld="3" item="24"/>
          <tpl fld="2" item="62"/>
          <tpl hier="9" item="1"/>
          <tpl hier="11" item="9"/>
          <tpl hier="12" item="7"/>
          <tpl fld="4" item="0"/>
        </tpls>
      </n>
      <n v="93193472">
        <tpls c="8">
          <tpl hier="1" item="6"/>
          <tpl hier="4" item="3"/>
          <tpl fld="3" item="23"/>
          <tpl fld="2" item="62"/>
          <tpl hier="9" item="1"/>
          <tpl hier="11" item="9"/>
          <tpl hier="12" item="7"/>
          <tpl fld="4" item="0"/>
        </tpls>
      </n>
      <n v="7244577">
        <tpls c="8">
          <tpl hier="1" item="6"/>
          <tpl hier="4" item="3"/>
          <tpl fld="3" item="10"/>
          <tpl fld="2" item="77"/>
          <tpl hier="9" item="1"/>
          <tpl hier="11" item="9"/>
          <tpl hier="12" item="7"/>
          <tpl fld="4" item="0"/>
        </tpls>
      </n>
      <n v="10391044">
        <tpls c="8">
          <tpl hier="1" item="6"/>
          <tpl hier="4" item="3"/>
          <tpl fld="3" item="12"/>
          <tpl fld="2" item="77"/>
          <tpl hier="9" item="1"/>
          <tpl hier="11" item="9"/>
          <tpl hier="12" item="7"/>
          <tpl fld="4" item="0"/>
        </tpls>
      </n>
      <n v="15208512">
        <tpls c="8">
          <tpl hier="1" item="6"/>
          <tpl hier="4" item="3"/>
          <tpl fld="3" item="11"/>
          <tpl fld="2" item="77"/>
          <tpl hier="9" item="1"/>
          <tpl hier="11" item="9"/>
          <tpl hier="12" item="7"/>
          <tpl fld="4" item="0"/>
        </tpls>
      </n>
      <n v="18665508">
        <tpls c="8">
          <tpl hier="1" item="6"/>
          <tpl hier="4" item="3"/>
          <tpl fld="3" item="9"/>
          <tpl fld="2" item="77"/>
          <tpl hier="9" item="1"/>
          <tpl hier="11" item="9"/>
          <tpl hier="12" item="7"/>
          <tpl fld="4" item="0"/>
        </tpls>
      </n>
      <n v="15631556">
        <tpls c="8">
          <tpl hier="1" item="6"/>
          <tpl hier="4" item="3"/>
          <tpl fld="3" item="57"/>
          <tpl fld="2" item="28"/>
          <tpl hier="9" item="1"/>
          <tpl hier="11" item="9"/>
          <tpl hier="12" item="7"/>
          <tpl fld="4" item="0"/>
        </tpls>
      </n>
      <n v="23095682">
        <tpls c="8">
          <tpl hier="1" item="6"/>
          <tpl hier="4" item="3"/>
          <tpl fld="3" item="3"/>
          <tpl fld="2" item="28"/>
          <tpl hier="9" item="1"/>
          <tpl hier="11" item="9"/>
          <tpl hier="12" item="7"/>
          <tpl fld="4" item="0"/>
        </tpls>
      </n>
      <n v="40386531">
        <tpls c="8">
          <tpl hier="1" item="6"/>
          <tpl hier="4" item="3"/>
          <tpl fld="3" item="1"/>
          <tpl fld="2" item="28"/>
          <tpl hier="9" item="1"/>
          <tpl hier="11" item="9"/>
          <tpl hier="12" item="7"/>
          <tpl fld="4" item="0"/>
        </tpls>
      </n>
      <n v="43027512">
        <tpls c="8">
          <tpl hier="1" item="6"/>
          <tpl hier="4" item="3"/>
          <tpl fld="3" item="20"/>
          <tpl fld="2" item="35"/>
          <tpl hier="9" item="1"/>
          <tpl hier="11" item="9"/>
          <tpl hier="12" item="7"/>
          <tpl fld="4" item="0"/>
        </tpls>
      </n>
      <n v="54879276">
        <tpls c="8">
          <tpl hier="1" item="6"/>
          <tpl hier="4" item="3"/>
          <tpl fld="3" item="51"/>
          <tpl fld="2" item="35"/>
          <tpl hier="9" item="1"/>
          <tpl hier="11" item="9"/>
          <tpl hier="12" item="7"/>
          <tpl fld="4" item="0"/>
        </tpls>
      </n>
      <n v="66833031">
        <tpls c="8">
          <tpl hier="1" item="6"/>
          <tpl hier="4" item="3"/>
          <tpl fld="3" item="38"/>
          <tpl fld="2" item="35"/>
          <tpl hier="9" item="1"/>
          <tpl hier="11" item="9"/>
          <tpl hier="12" item="7"/>
          <tpl fld="4" item="0"/>
        </tpls>
      </n>
      <n v="70519917">
        <tpls c="8">
          <tpl hier="1" item="6"/>
          <tpl hier="4" item="3"/>
          <tpl fld="3" item="44"/>
          <tpl fld="2" item="40"/>
          <tpl hier="9" item="1"/>
          <tpl hier="11" item="9"/>
          <tpl hier="12" item="7"/>
          <tpl fld="4" item="0"/>
        </tpls>
      </n>
      <n v="105251976">
        <tpls c="8">
          <tpl hier="1" item="6"/>
          <tpl hier="4" item="3"/>
          <tpl fld="3" item="43"/>
          <tpl fld="2" item="40"/>
          <tpl hier="9" item="1"/>
          <tpl hier="11" item="9"/>
          <tpl hier="12" item="7"/>
          <tpl fld="4" item="0"/>
        </tpls>
      </n>
      <n v="145685755">
        <tpls c="8">
          <tpl hier="1" item="6"/>
          <tpl hier="4" item="3"/>
          <tpl fld="3" item="42"/>
          <tpl fld="2" item="40"/>
          <tpl hier="9" item="1"/>
          <tpl hier="11" item="9"/>
          <tpl hier="12" item="7"/>
          <tpl fld="4" item="0"/>
        </tpls>
      </n>
      <n v="182652396">
        <tpls c="8">
          <tpl hier="1" item="6"/>
          <tpl hier="4" item="3"/>
          <tpl fld="3" item="41"/>
          <tpl fld="2" item="40"/>
          <tpl hier="9" item="1"/>
          <tpl hier="11" item="9"/>
          <tpl hier="12" item="7"/>
          <tpl fld="4" item="0"/>
        </tpls>
      </n>
      <n v="71448195">
        <tpls c="8">
          <tpl hier="1" item="6"/>
          <tpl hier="4" item="3"/>
          <tpl fld="3" item="32"/>
          <tpl fld="2" item="54"/>
          <tpl hier="9" item="1"/>
          <tpl hier="11" item="9"/>
          <tpl hier="12" item="7"/>
          <tpl fld="4" item="0"/>
        </tpls>
      </n>
      <n v="110869165">
        <tpls c="8">
          <tpl hier="1" item="6"/>
          <tpl hier="4" item="3"/>
          <tpl fld="3" item="31"/>
          <tpl fld="2" item="54"/>
          <tpl hier="9" item="1"/>
          <tpl hier="11" item="9"/>
          <tpl hier="12" item="7"/>
          <tpl fld="4" item="0"/>
        </tpls>
      </n>
      <n v="179399868">
        <tpls c="8">
          <tpl hier="1" item="6"/>
          <tpl hier="4" item="3"/>
          <tpl fld="3" item="30"/>
          <tpl fld="2" item="54"/>
          <tpl hier="9" item="1"/>
          <tpl hier="11" item="9"/>
          <tpl hier="12" item="7"/>
          <tpl fld="4" item="0"/>
        </tpls>
      </n>
      <n v="295069793">
        <tpls c="8">
          <tpl hier="1" item="6"/>
          <tpl hier="4" item="3"/>
          <tpl fld="3" item="29"/>
          <tpl fld="2" item="54"/>
          <tpl hier="9" item="1"/>
          <tpl hier="11" item="9"/>
          <tpl hier="12" item="7"/>
          <tpl fld="4" item="0"/>
        </tpls>
      </n>
      <n v="5158088">
        <tpls c="8">
          <tpl hier="1" item="6"/>
          <tpl hier="4" item="3"/>
          <tpl fld="3" item="16"/>
          <tpl fld="2" item="59"/>
          <tpl hier="9" item="1"/>
          <tpl hier="11" item="9"/>
          <tpl hier="12" item="7"/>
          <tpl fld="4" item="0"/>
        </tpls>
      </n>
      <n v="8217248">
        <tpls c="8">
          <tpl hier="1" item="6"/>
          <tpl hier="4" item="3"/>
          <tpl fld="3" item="15"/>
          <tpl fld="2" item="59"/>
          <tpl hier="9" item="1"/>
          <tpl hier="11" item="9"/>
          <tpl hier="12" item="7"/>
          <tpl fld="4" item="0"/>
        </tpls>
      </n>
      <n v="13241547">
        <tpls c="8">
          <tpl hier="1" item="6"/>
          <tpl hier="4" item="3"/>
          <tpl fld="3" item="11"/>
          <tpl fld="2" item="59"/>
          <tpl hier="9" item="1"/>
          <tpl hier="11" item="9"/>
          <tpl hier="12" item="7"/>
          <tpl fld="4" item="0"/>
        </tpls>
      </n>
      <n v="9059784">
        <tpls c="8">
          <tpl hier="1" item="6"/>
          <tpl hier="4" item="3"/>
          <tpl fld="3" item="46"/>
          <tpl fld="2" item="65"/>
          <tpl hier="9" item="1"/>
          <tpl hier="11" item="9"/>
          <tpl hier="12" item="7"/>
          <tpl fld="4" item="0"/>
        </tpls>
      </n>
      <n v="14875796">
        <tpls c="8">
          <tpl hier="1" item="6"/>
          <tpl hier="4" item="3"/>
          <tpl fld="3" item="27"/>
          <tpl fld="2" item="65"/>
          <tpl hier="9" item="1"/>
          <tpl hier="11" item="9"/>
          <tpl hier="12" item="7"/>
          <tpl fld="4" item="0"/>
        </tpls>
      </n>
      <n v="19391216">
        <tpls c="8">
          <tpl hier="1" item="6"/>
          <tpl hier="4" item="3"/>
          <tpl fld="3" item="23"/>
          <tpl fld="2" item="65"/>
          <tpl hier="9" item="1"/>
          <tpl hier="11" item="9"/>
          <tpl hier="12" item="7"/>
          <tpl fld="4" item="0"/>
        </tpls>
      </n>
      <n v="22304152">
        <tpls c="8">
          <tpl hier="1" item="6"/>
          <tpl hier="4" item="3"/>
          <tpl fld="3" item="4"/>
          <tpl fld="2" item="85"/>
          <tpl hier="9" item="1"/>
          <tpl hier="11" item="9"/>
          <tpl hier="12" item="7"/>
          <tpl fld="4" item="0"/>
        </tpls>
      </n>
      <n v="47699508">
        <tpls c="8">
          <tpl hier="1" item="6"/>
          <tpl hier="4" item="3"/>
          <tpl fld="3" item="0"/>
          <tpl fld="2" item="85"/>
          <tpl hier="9" item="1"/>
          <tpl hier="11" item="9"/>
          <tpl hier="12" item="7"/>
          <tpl fld="4" item="0"/>
        </tpls>
      </n>
      <n v="78422275">
        <tpls c="8">
          <tpl hier="1" item="6"/>
          <tpl hier="4" item="3"/>
          <tpl fld="3" item="38"/>
          <tpl fld="2" item="85"/>
          <tpl hier="9" item="1"/>
          <tpl hier="11" item="9"/>
          <tpl hier="12" item="7"/>
          <tpl fld="4" item="0"/>
        </tpls>
      </n>
      <n v="16492368">
        <tpls c="8">
          <tpl hier="1" item="6"/>
          <tpl hier="4" item="3"/>
          <tpl fld="3" item="26"/>
          <tpl fld="2" item="49"/>
          <tpl hier="9" item="1"/>
          <tpl hier="11" item="9"/>
          <tpl hier="12" item="7"/>
          <tpl fld="4" item="0"/>
        </tpls>
      </n>
      <n v="27453764">
        <tpls c="8">
          <tpl hier="1" item="6"/>
          <tpl hier="4" item="3"/>
          <tpl fld="3" item="58"/>
          <tpl fld="2" item="49"/>
          <tpl hier="9" item="1"/>
          <tpl hier="11" item="9"/>
          <tpl hier="12" item="7"/>
          <tpl fld="4" item="0"/>
        </tpls>
      </n>
      <n v="37355444">
        <tpls c="8">
          <tpl hier="1" item="6"/>
          <tpl hier="4" item="3"/>
          <tpl fld="3" item="52"/>
          <tpl fld="2" item="49"/>
          <tpl hier="9" item="1"/>
          <tpl hier="11" item="9"/>
          <tpl hier="12" item="7"/>
          <tpl fld="4" item="0"/>
        </tpls>
      </n>
      <n v="20975908">
        <tpls c="8">
          <tpl hier="1" item="6"/>
          <tpl hier="4" item="3"/>
          <tpl fld="3" item="34"/>
          <tpl fld="2" item="44"/>
          <tpl hier="9" item="1"/>
          <tpl hier="11" item="9"/>
          <tpl hier="12" item="7"/>
          <tpl fld="4" item="0"/>
        </tpls>
      </n>
      <n v="36264436">
        <tpls c="8">
          <tpl hier="1" item="6"/>
          <tpl hier="4" item="3"/>
          <tpl fld="3" item="15"/>
          <tpl fld="2" item="44"/>
          <tpl hier="9" item="1"/>
          <tpl hier="11" item="9"/>
          <tpl hier="12" item="7"/>
          <tpl fld="4" item="0"/>
        </tpls>
      </n>
      <n v="55303386">
        <tpls c="8">
          <tpl hier="1" item="6"/>
          <tpl hier="4" item="3"/>
          <tpl fld="3" item="1"/>
          <tpl fld="2" item="44"/>
          <tpl hier="9" item="1"/>
          <tpl hier="11" item="9"/>
          <tpl hier="12" item="7"/>
          <tpl fld="4" item="0"/>
        </tpls>
      </n>
      <n v="1802168">
        <tpls c="8">
          <tpl hier="1" item="6"/>
          <tpl hier="4" item="3"/>
          <tpl fld="3" item="37"/>
          <tpl fld="2" item="34"/>
          <tpl hier="9" item="1"/>
          <tpl hier="11" item="9"/>
          <tpl hier="12" item="7"/>
          <tpl fld="4" item="0"/>
        </tpls>
      </n>
      <n v="2847100">
        <tpls c="8">
          <tpl hier="1" item="6"/>
          <tpl hier="4" item="3"/>
          <tpl fld="3" item="15"/>
          <tpl fld="2" item="34"/>
          <tpl hier="9" item="1"/>
          <tpl hier="11" item="9"/>
          <tpl hier="12" item="7"/>
          <tpl fld="4" item="0"/>
        </tpls>
      </n>
      <n v="3381444">
        <tpls c="8">
          <tpl hier="1" item="6"/>
          <tpl hier="4" item="3"/>
          <tpl fld="3" item="38"/>
          <tpl fld="2" item="34"/>
          <tpl hier="9" item="1"/>
          <tpl hier="11" item="9"/>
          <tpl hier="12" item="7"/>
          <tpl fld="4" item="0"/>
        </tpls>
      </n>
      <n v="2446816">
        <tpls c="8">
          <tpl hier="1" item="6"/>
          <tpl hier="4" item="3"/>
          <tpl fld="3" item="4"/>
          <tpl fld="2" item="64"/>
          <tpl hier="9" item="1"/>
          <tpl hier="11" item="9"/>
          <tpl hier="12" item="7"/>
          <tpl fld="4" item="0"/>
        </tpls>
      </n>
      <n v="4796208">
        <tpls c="8">
          <tpl hier="1" item="6"/>
          <tpl hier="4" item="3"/>
          <tpl fld="3" item="24"/>
          <tpl fld="2" item="64"/>
          <tpl hier="9" item="1"/>
          <tpl hier="11" item="9"/>
          <tpl hier="12" item="7"/>
          <tpl fld="4" item="0"/>
        </tpls>
      </n>
      <n v="37974224">
        <tpls c="8">
          <tpl hier="1" item="6"/>
          <tpl hier="4" item="3"/>
          <tpl fld="3" item="57"/>
          <tpl fld="2" item="33"/>
          <tpl hier="9" item="1"/>
          <tpl hier="11" item="9"/>
          <tpl hier="12" item="7"/>
          <tpl fld="4" item="0"/>
        </tpls>
      </n>
      <n v="101550840">
        <tpls c="8">
          <tpl hier="1" item="6"/>
          <tpl hier="4" item="3"/>
          <tpl fld="3" item="41"/>
          <tpl fld="2" item="33"/>
          <tpl hier="9" item="1"/>
          <tpl hier="11" item="9"/>
          <tpl hier="12" item="7"/>
          <tpl fld="4" item="0"/>
        </tpls>
      </n>
      <n v="2607471">
        <tpls c="8">
          <tpl hier="1" item="6"/>
          <tpl hier="4" item="3"/>
          <tpl fld="3" item="34"/>
          <tpl fld="2" item="22"/>
          <tpl hier="9" item="1"/>
          <tpl hier="11" item="9"/>
          <tpl hier="12" item="7"/>
          <tpl fld="4" item="0"/>
        </tpls>
      </n>
      <n v="25349092">
        <tpls c="8">
          <tpl hier="1" item="6"/>
          <tpl hier="4" item="3"/>
          <tpl fld="3" item="15"/>
          <tpl fld="2" item="21"/>
          <tpl hier="9" item="1"/>
          <tpl hier="11" item="9"/>
          <tpl hier="12" item="7"/>
          <tpl fld="4" item="0"/>
        </tpls>
      </n>
      <n v="37716052">
        <tpls c="8">
          <tpl hier="1" item="6"/>
          <tpl hier="4" item="3"/>
          <tpl fld="3" item="13"/>
          <tpl fld="2" item="41"/>
          <tpl hier="9" item="1"/>
          <tpl hier="11" item="9"/>
          <tpl hier="12" item="7"/>
          <tpl fld="4" item="0"/>
        </tpls>
      </n>
      <n v="107802051">
        <tpls c="8">
          <tpl hier="1" item="6"/>
          <tpl hier="4" item="3"/>
          <tpl fld="3" item="45"/>
          <tpl fld="2" item="14"/>
          <tpl hier="9" item="1"/>
          <tpl hier="11" item="9"/>
          <tpl hier="12" item="7"/>
          <tpl fld="4" item="0"/>
        </tpls>
      </n>
      <n v="63067224">
        <tpls c="8">
          <tpl hier="1" item="6"/>
          <tpl hier="4" item="3"/>
          <tpl fld="3" item="17"/>
          <tpl fld="2" item="29"/>
          <tpl hier="9" item="1"/>
          <tpl hier="11" item="9"/>
          <tpl hier="12" item="7"/>
          <tpl fld="4" item="0"/>
        </tpls>
      </n>
      <n v="104807843">
        <tpls c="8">
          <tpl hier="1" item="6"/>
          <tpl hier="4" item="3"/>
          <tpl fld="3" item="55"/>
          <tpl fld="2" item="26"/>
          <tpl hier="9" item="1"/>
          <tpl hier="11" item="9"/>
          <tpl hier="12" item="7"/>
          <tpl fld="4" item="0"/>
        </tpls>
      </n>
      <n v="469096620">
        <tpls c="8">
          <tpl hier="1" item="6"/>
          <tpl hier="4" item="3"/>
          <tpl fld="3" item="19"/>
          <tpl fld="2" item="17"/>
          <tpl hier="9" item="1"/>
          <tpl hier="11" item="9"/>
          <tpl hier="12" item="7"/>
          <tpl fld="4" item="0"/>
        </tpls>
      </n>
      <n v="25862053">
        <tpls c="8">
          <tpl hier="1" item="6"/>
          <tpl hier="4" item="3"/>
          <tpl fld="3" item="9"/>
          <tpl fld="2" item="23"/>
          <tpl hier="9" item="1"/>
          <tpl hier="11" item="9"/>
          <tpl hier="12" item="7"/>
          <tpl fld="4" item="0"/>
        </tpls>
      </n>
      <n v="345143743">
        <tpls c="8">
          <tpl hier="1" item="6"/>
          <tpl hier="4" item="3"/>
          <tpl fld="3" item="25"/>
          <tpl fld="2" item="25"/>
          <tpl hier="9" item="1"/>
          <tpl hier="11" item="9"/>
          <tpl hier="12" item="7"/>
          <tpl fld="4" item="0"/>
        </tpls>
      </n>
      <n v="35104436">
        <tpls c="8">
          <tpl hier="1" item="6"/>
          <tpl hier="4" item="3"/>
          <tpl fld="3" item="5"/>
          <tpl fld="2" item="16"/>
          <tpl hier="9" item="1"/>
          <tpl hier="11" item="9"/>
          <tpl hier="12" item="7"/>
          <tpl fld="4" item="0"/>
        </tpls>
      </n>
      <n v="15200324">
        <tpls c="8">
          <tpl hier="1" item="6"/>
          <tpl hier="4" item="3"/>
          <tpl fld="3" item="24"/>
          <tpl fld="2" item="18"/>
          <tpl hier="9" item="1"/>
          <tpl hier="11" item="9"/>
          <tpl hier="12" item="7"/>
          <tpl fld="4" item="0"/>
        </tpls>
      </n>
      <n v="12963356">
        <tpls c="8">
          <tpl hier="1" item="6"/>
          <tpl hier="4" item="3"/>
          <tpl fld="3" item="46"/>
          <tpl fld="2" item="11"/>
          <tpl hier="9" item="1"/>
          <tpl hier="11" item="9"/>
          <tpl hier="12" item="7"/>
          <tpl fld="4" item="0"/>
        </tpls>
      </n>
      <n v="157305409">
        <tpls c="8">
          <tpl hier="1" item="6"/>
          <tpl hier="4" item="3"/>
          <tpl fld="3" item="31"/>
          <tpl fld="2" item="57"/>
          <tpl hier="9" item="1"/>
          <tpl hier="11" item="9"/>
          <tpl hier="12" item="7"/>
          <tpl fld="4" item="0"/>
        </tpls>
      </n>
      <n v="185146014">
        <tpls c="8">
          <tpl hier="1" item="6"/>
          <tpl hier="4" item="3"/>
          <tpl fld="3" item="30"/>
          <tpl fld="2" item="57"/>
          <tpl hier="9" item="1"/>
          <tpl hier="11" item="9"/>
          <tpl hier="12" item="7"/>
          <tpl fld="4" item="0"/>
        </tpls>
      </n>
      <n v="202986641">
        <tpls c="8">
          <tpl hier="1" item="6"/>
          <tpl hier="4" item="3"/>
          <tpl fld="3" item="29"/>
          <tpl fld="2" item="57"/>
          <tpl hier="9" item="1"/>
          <tpl hier="11" item="9"/>
          <tpl hier="12" item="7"/>
          <tpl fld="4" item="0"/>
        </tpls>
      </n>
      <n v="133764218">
        <tpls c="8">
          <tpl hier="1" item="6"/>
          <tpl hier="4" item="3"/>
          <tpl fld="3" item="16"/>
          <tpl fld="2" item="61"/>
          <tpl hier="9" item="1"/>
          <tpl hier="11" item="9"/>
          <tpl hier="12" item="7"/>
          <tpl fld="4" item="0"/>
        </tpls>
      </n>
      <n v="153878048">
        <tpls c="8">
          <tpl hier="1" item="6"/>
          <tpl hier="4" item="3"/>
          <tpl fld="3" item="15"/>
          <tpl fld="2" item="61"/>
          <tpl hier="9" item="1"/>
          <tpl hier="11" item="9"/>
          <tpl hier="12" item="7"/>
          <tpl fld="4" item="0"/>
        </tpls>
      </n>
      <n v="163401650">
        <tpls c="8">
          <tpl hier="1" item="6"/>
          <tpl hier="4" item="3"/>
          <tpl fld="3" item="14"/>
          <tpl fld="2" item="61"/>
          <tpl hier="9" item="1"/>
          <tpl hier="11" item="9"/>
          <tpl hier="12" item="7"/>
          <tpl fld="4" item="0"/>
        </tpls>
      </n>
      <n v="186372942">
        <tpls c="8">
          <tpl hier="1" item="6"/>
          <tpl hier="4" item="3"/>
          <tpl fld="3" item="13"/>
          <tpl fld="2" item="61"/>
          <tpl hier="9" item="1"/>
          <tpl hier="11" item="9"/>
          <tpl hier="12" item="7"/>
          <tpl fld="4" item="0"/>
        </tpls>
      </n>
      <n v="32489201">
        <tpls c="8">
          <tpl hier="1" item="6"/>
          <tpl hier="4" item="3"/>
          <tpl fld="3" item="4"/>
          <tpl fld="2" item="79"/>
          <tpl hier="9" item="1"/>
          <tpl hier="11" item="9"/>
          <tpl hier="12" item="7"/>
          <tpl fld="4" item="0"/>
        </tpls>
      </n>
      <n v="33745953">
        <tpls c="8">
          <tpl hier="1" item="6"/>
          <tpl hier="4" item="3"/>
          <tpl fld="3" item="58"/>
          <tpl fld="2" item="79"/>
          <tpl hier="9" item="1"/>
          <tpl hier="11" item="9"/>
          <tpl hier="12" item="7"/>
          <tpl fld="4" item="0"/>
        </tpls>
      </n>
      <n v="35974124">
        <tpls c="8">
          <tpl hier="1" item="6"/>
          <tpl hier="4" item="3"/>
          <tpl fld="3" item="2"/>
          <tpl fld="2" item="79"/>
          <tpl hier="9" item="1"/>
          <tpl hier="11" item="9"/>
          <tpl hier="12" item="7"/>
          <tpl fld="4" item="0"/>
        </tpls>
      </n>
      <n v="224903202">
        <tpls c="8">
          <tpl hier="1" item="6"/>
          <tpl hier="4" item="3"/>
          <tpl fld="3" item="54"/>
          <tpl fld="2" item="46"/>
          <tpl hier="9" item="1"/>
          <tpl hier="11" item="9"/>
          <tpl hier="12" item="7"/>
          <tpl fld="4" item="0"/>
        </tpls>
      </n>
      <n v="229699585">
        <tpls c="8">
          <tpl hier="1" item="6"/>
          <tpl hier="4" item="3"/>
          <tpl fld="3" item="53"/>
          <tpl fld="2" item="46"/>
          <tpl hier="9" item="1"/>
          <tpl hier="11" item="9"/>
          <tpl hier="12" item="7"/>
          <tpl fld="4" item="0"/>
        </tpls>
      </n>
      <n v="245289853">
        <tpls c="8">
          <tpl hier="1" item="6"/>
          <tpl hier="4" item="3"/>
          <tpl fld="3" item="52"/>
          <tpl fld="2" item="46"/>
          <tpl hier="9" item="1"/>
          <tpl hier="11" item="9"/>
          <tpl hier="12" item="7"/>
          <tpl fld="4" item="0"/>
        </tpls>
      </n>
      <n v="746151996">
        <tpls c="8">
          <tpl hier="1" item="6"/>
          <tpl hier="4" item="3"/>
          <tpl fld="3" item="48"/>
          <tpl fld="2" item="51"/>
          <tpl hier="9" item="1"/>
          <tpl hier="11" item="9"/>
          <tpl hier="12" item="7"/>
          <tpl fld="4" item="0"/>
        </tpls>
      </n>
      <n v="890339991">
        <tpls c="8">
          <tpl hier="1" item="6"/>
          <tpl hier="4" item="3"/>
          <tpl fld="3" item="46"/>
          <tpl fld="2" item="51"/>
          <tpl hier="9" item="1"/>
          <tpl hier="11" item="9"/>
          <tpl hier="12" item="7"/>
          <tpl fld="4" item="0"/>
        </tpls>
      </n>
      <n v="1052503991">
        <tpls c="8">
          <tpl hier="1" item="6"/>
          <tpl hier="4" item="3"/>
          <tpl fld="3" item="45"/>
          <tpl fld="2" item="51"/>
          <tpl hier="9" item="1"/>
          <tpl hier="11" item="9"/>
          <tpl hier="12" item="7"/>
          <tpl fld="4" item="0"/>
        </tpls>
      </n>
      <n v="1237286672">
        <tpls c="8">
          <tpl hier="1" item="6"/>
          <tpl hier="4" item="3"/>
          <tpl fld="3" item="47"/>
          <tpl fld="2" item="51"/>
          <tpl hier="9" item="1"/>
          <tpl hier="11" item="9"/>
          <tpl hier="12" item="7"/>
          <tpl fld="4" item="0"/>
        </tpls>
      </n>
      <n v="2475796573">
        <tpls c="8">
          <tpl hier="1" item="6"/>
          <tpl hier="4" item="3"/>
          <tpl fld="3" item="10"/>
          <tpl fld="1" item="1"/>
          <tpl hier="9" item="1"/>
          <tpl hier="11" item="9"/>
          <tpl hier="12" item="7"/>
          <tpl fld="4" item="0"/>
        </tpls>
      </n>
      <n v="2818221111">
        <tpls c="8">
          <tpl hier="1" item="6"/>
          <tpl hier="4" item="3"/>
          <tpl fld="3" item="12"/>
          <tpl fld="1" item="1"/>
          <tpl hier="9" item="1"/>
          <tpl hier="11" item="9"/>
          <tpl hier="12" item="7"/>
          <tpl fld="4" item="0"/>
        </tpls>
      </n>
      <n v="3151095202">
        <tpls c="8">
          <tpl hier="1" item="6"/>
          <tpl hier="4" item="3"/>
          <tpl fld="3" item="11"/>
          <tpl fld="1" item="1"/>
          <tpl hier="9" item="1"/>
          <tpl hier="11" item="9"/>
          <tpl hier="12" item="7"/>
          <tpl fld="4" item="0"/>
        </tpls>
      </n>
      <n v="3460398705">
        <tpls c="8">
          <tpl hier="1" item="6"/>
          <tpl hier="4" item="3"/>
          <tpl fld="3" item="9"/>
          <tpl fld="1" item="1"/>
          <tpl hier="9" item="1"/>
          <tpl hier="11" item="9"/>
          <tpl hier="12" item="7"/>
          <tpl fld="4" item="0"/>
        </tpls>
      </n>
      <n v="726068">
        <tpls c="8">
          <tpl hier="1" item="6"/>
          <tpl hier="4" item="3"/>
          <tpl fld="3" item="57"/>
          <tpl fld="2" item="58"/>
          <tpl hier="9" item="1"/>
          <tpl hier="11" item="9"/>
          <tpl hier="12" item="7"/>
          <tpl fld="4" item="0"/>
        </tpls>
      </n>
      <n v="1006932">
        <tpls c="8">
          <tpl hier="1" item="6"/>
          <tpl hier="4" item="3"/>
          <tpl fld="3" item="3"/>
          <tpl fld="2" item="58"/>
          <tpl hier="9" item="1"/>
          <tpl hier="11" item="9"/>
          <tpl hier="12" item="7"/>
          <tpl fld="4" item="0"/>
        </tpls>
      </n>
      <n v="1299435">
        <tpls c="8">
          <tpl hier="1" item="6"/>
          <tpl hier="4" item="3"/>
          <tpl fld="3" item="1"/>
          <tpl fld="2" item="58"/>
          <tpl hier="9" item="1"/>
          <tpl hier="11" item="9"/>
          <tpl hier="12" item="7"/>
          <tpl fld="4" item="0"/>
        </tpls>
      </n>
      <n v="286609524">
        <tpls c="8">
          <tpl hier="1" item="6"/>
          <tpl hier="4" item="3"/>
          <tpl fld="3" item="20"/>
          <tpl fld="2" item="63"/>
          <tpl hier="9" item="1"/>
          <tpl hier="11" item="9"/>
          <tpl hier="12" item="7"/>
          <tpl fld="4" item="0"/>
        </tpls>
      </n>
      <n v="431934816">
        <tpls c="8">
          <tpl hier="1" item="6"/>
          <tpl hier="4" item="3"/>
          <tpl fld="3" item="51"/>
          <tpl fld="2" item="63"/>
          <tpl hier="9" item="1"/>
          <tpl hier="11" item="9"/>
          <tpl hier="12" item="7"/>
          <tpl fld="4" item="0"/>
        </tpls>
      </n>
      <n v="577216659">
        <tpls c="8">
          <tpl hier="1" item="6"/>
          <tpl hier="4" item="3"/>
          <tpl fld="3" item="38"/>
          <tpl fld="2" item="63"/>
          <tpl hier="9" item="1"/>
          <tpl hier="11" item="9"/>
          <tpl hier="12" item="7"/>
          <tpl fld="4" item="0"/>
        </tpls>
      </n>
      <n v="400657">
        <tpls c="8">
          <tpl hier="1" item="6"/>
          <tpl hier="4" item="3"/>
          <tpl fld="3" item="44"/>
          <tpl fld="2" item="82"/>
          <tpl hier="9" item="1"/>
          <tpl hier="11" item="9"/>
          <tpl hier="12" item="7"/>
          <tpl fld="4" item="0"/>
        </tpls>
      </n>
      <n v="565219">
        <tpls c="8">
          <tpl hier="1" item="6"/>
          <tpl hier="4" item="3"/>
          <tpl fld="3" item="43"/>
          <tpl fld="2" item="82"/>
          <tpl hier="9" item="1"/>
          <tpl hier="11" item="9"/>
          <tpl hier="12" item="7"/>
          <tpl fld="4" item="0"/>
        </tpls>
      </n>
      <n v="827852">
        <tpls c="8">
          <tpl hier="1" item="6"/>
          <tpl hier="4" item="3"/>
          <tpl fld="3" item="42"/>
          <tpl fld="2" item="82"/>
          <tpl hier="9" item="1"/>
          <tpl hier="11" item="9"/>
          <tpl hier="12" item="7"/>
          <tpl fld="4" item="0"/>
        </tpls>
      </n>
      <n v="1320948">
        <tpls c="8">
          <tpl hier="1" item="6"/>
          <tpl hier="4" item="3"/>
          <tpl fld="3" item="41"/>
          <tpl fld="2" item="82"/>
          <tpl hier="9" item="1"/>
          <tpl hier="11" item="9"/>
          <tpl hier="12" item="7"/>
          <tpl fld="4" item="0"/>
        </tpls>
      </n>
      <n v="10728636">
        <tpls c="8">
          <tpl hier="1" item="6"/>
          <tpl hier="4" item="3"/>
          <tpl fld="3" item="32"/>
          <tpl fld="2" item="47"/>
          <tpl hier="9" item="1"/>
          <tpl hier="11" item="9"/>
          <tpl hier="12" item="7"/>
          <tpl fld="4" item="0"/>
        </tpls>
      </n>
      <n v="15710857">
        <tpls c="8">
          <tpl hier="1" item="6"/>
          <tpl hier="4" item="3"/>
          <tpl fld="3" item="31"/>
          <tpl fld="2" item="47"/>
          <tpl hier="9" item="1"/>
          <tpl hier="11" item="9"/>
          <tpl hier="12" item="7"/>
          <tpl fld="4" item="0"/>
        </tpls>
      </n>
      <n v="25881060">
        <tpls c="8">
          <tpl hier="1" item="6"/>
          <tpl hier="4" item="3"/>
          <tpl fld="3" item="30"/>
          <tpl fld="2" item="47"/>
          <tpl hier="9" item="1"/>
          <tpl hier="11" item="9"/>
          <tpl hier="12" item="7"/>
          <tpl fld="4" item="0"/>
        </tpls>
      </n>
      <n v="41147368">
        <tpls c="8">
          <tpl hier="1" item="6"/>
          <tpl hier="4" item="3"/>
          <tpl fld="3" item="29"/>
          <tpl fld="2" item="47"/>
          <tpl hier="9" item="1"/>
          <tpl hier="11" item="9"/>
          <tpl hier="12" item="7"/>
          <tpl fld="4" item="0"/>
        </tpls>
      </n>
      <n v="17556984">
        <tpls c="8">
          <tpl hier="1" item="6"/>
          <tpl hier="4" item="3"/>
          <tpl fld="3" item="16"/>
          <tpl fld="2" item="52"/>
          <tpl hier="9" item="1"/>
          <tpl hier="11" item="9"/>
          <tpl hier="12" item="7"/>
          <tpl fld="4" item="0"/>
        </tpls>
      </n>
      <n v="24717840">
        <tpls c="8">
          <tpl hier="1" item="6"/>
          <tpl hier="4" item="3"/>
          <tpl fld="3" item="15"/>
          <tpl fld="2" item="52"/>
          <tpl hier="9" item="1"/>
          <tpl hier="11" item="9"/>
          <tpl hier="12" item="7"/>
          <tpl fld="4" item="0"/>
        </tpls>
      </n>
      <n v="34320941">
        <tpls c="8">
          <tpl hier="1" item="6"/>
          <tpl hier="4" item="3"/>
          <tpl fld="3" item="14"/>
          <tpl fld="2" item="52"/>
          <tpl hier="9" item="1"/>
          <tpl hier="11" item="9"/>
          <tpl hier="12" item="7"/>
          <tpl fld="4" item="0"/>
        </tpls>
      </n>
      <n v="44771416">
        <tpls c="8">
          <tpl hier="1" item="6"/>
          <tpl hier="4" item="3"/>
          <tpl fld="3" item="13"/>
          <tpl fld="2" item="52"/>
          <tpl hier="9" item="1"/>
          <tpl hier="11" item="9"/>
          <tpl hier="12" item="7"/>
          <tpl fld="4" item="0"/>
        </tpls>
      </n>
      <n v="2668368">
        <tpls c="8">
          <tpl hier="1" item="6"/>
          <tpl hier="4" item="3"/>
          <tpl fld="3" item="4"/>
          <tpl fld="2" item="56"/>
          <tpl hier="9" item="1"/>
          <tpl hier="11" item="9"/>
          <tpl hier="12" item="7"/>
          <tpl fld="4" item="0"/>
        </tpls>
      </n>
      <n v="4800269">
        <tpls c="8">
          <tpl hier="1" item="6"/>
          <tpl hier="4" item="3"/>
          <tpl fld="3" item="58"/>
          <tpl fld="2" item="56"/>
          <tpl hier="9" item="1"/>
          <tpl hier="11" item="9"/>
          <tpl hier="12" item="7"/>
          <tpl fld="4" item="0"/>
        </tpls>
      </n>
      <n v="7062108">
        <tpls c="8">
          <tpl hier="1" item="6"/>
          <tpl hier="4" item="3"/>
          <tpl fld="3" item="2"/>
          <tpl fld="2" item="56"/>
          <tpl hier="9" item="1"/>
          <tpl hier="11" item="9"/>
          <tpl hier="12" item="7"/>
          <tpl fld="4" item="0"/>
        </tpls>
      </n>
      <n v="428864821">
        <tpls c="8">
          <tpl hier="1" item="6"/>
          <tpl hier="4" item="3"/>
          <tpl fld="3" item="54"/>
          <tpl fld="2" item="60"/>
          <tpl hier="9" item="1"/>
          <tpl hier="11" item="9"/>
          <tpl hier="12" item="7"/>
          <tpl fld="4" item="0"/>
        </tpls>
      </n>
      <n v="606592052">
        <tpls c="8">
          <tpl hier="1" item="6"/>
          <tpl hier="4" item="3"/>
          <tpl fld="3" item="53"/>
          <tpl fld="2" item="60"/>
          <tpl hier="9" item="1"/>
          <tpl hier="11" item="9"/>
          <tpl hier="12" item="7"/>
          <tpl fld="4" item="0"/>
        </tpls>
      </n>
      <n v="760521785">
        <tpls c="8">
          <tpl hier="1" item="6"/>
          <tpl hier="4" item="3"/>
          <tpl fld="3" item="52"/>
          <tpl fld="2" item="60"/>
          <tpl hier="9" item="1"/>
          <tpl hier="11" item="9"/>
          <tpl hier="12" item="7"/>
          <tpl fld="4" item="0"/>
        </tpls>
      </n>
      <n v="19841304">
        <tpls c="8">
          <tpl hier="1" item="6"/>
          <tpl hier="4" item="3"/>
          <tpl fld="3" item="48"/>
          <tpl fld="2" item="55"/>
          <tpl hier="9" item="1"/>
          <tpl hier="11" item="9"/>
          <tpl hier="12" item="7"/>
          <tpl fld="4" item="0"/>
        </tpls>
      </n>
      <n v="26123276">
        <tpls c="8">
          <tpl hier="1" item="6"/>
          <tpl hier="4" item="3"/>
          <tpl fld="3" item="46"/>
          <tpl fld="2" item="55"/>
          <tpl hier="9" item="1"/>
          <tpl hier="11" item="9"/>
          <tpl hier="12" item="7"/>
          <tpl fld="4" item="0"/>
        </tpls>
      </n>
      <n v="39266352">
        <tpls c="8">
          <tpl hier="1" item="6"/>
          <tpl hier="4" item="3"/>
          <tpl fld="3" item="45"/>
          <tpl fld="2" item="55"/>
          <tpl hier="9" item="1"/>
          <tpl hier="11" item="9"/>
          <tpl hier="12" item="7"/>
          <tpl fld="4" item="0"/>
        </tpls>
      </n>
      <n v="62420868">
        <tpls c="8">
          <tpl hier="1" item="6"/>
          <tpl hier="4" item="3"/>
          <tpl fld="3" item="47"/>
          <tpl fld="2" item="55"/>
          <tpl hier="9" item="1"/>
          <tpl hier="11" item="9"/>
          <tpl hier="12" item="7"/>
          <tpl fld="4" item="0"/>
        </tpls>
      </n>
      <n v="12377516">
        <tpls c="8">
          <tpl hier="1" item="6"/>
          <tpl hier="4" item="3"/>
          <tpl fld="3" item="34"/>
          <tpl fld="2" item="42"/>
          <tpl hier="9" item="1"/>
          <tpl hier="11" item="9"/>
          <tpl hier="12" item="7"/>
          <tpl fld="4" item="0"/>
        </tpls>
      </n>
      <n v="17066080">
        <tpls c="8">
          <tpl hier="1" item="6"/>
          <tpl hier="4" item="3"/>
          <tpl fld="3" item="36"/>
          <tpl fld="2" item="42"/>
          <tpl hier="9" item="1"/>
          <tpl hier="11" item="9"/>
          <tpl hier="12" item="7"/>
          <tpl fld="4" item="0"/>
        </tpls>
      </n>
      <n v="24488520">
        <tpls c="8">
          <tpl hier="1" item="6"/>
          <tpl hier="4" item="3"/>
          <tpl fld="3" item="27"/>
          <tpl fld="2" item="42"/>
          <tpl hier="9" item="1"/>
          <tpl hier="11" item="9"/>
          <tpl hier="12" item="7"/>
          <tpl fld="4" item="0"/>
        </tpls>
      </n>
      <n v="38161156">
        <tpls c="8">
          <tpl hier="1" item="6"/>
          <tpl hier="4" item="3"/>
          <tpl fld="3" item="33"/>
          <tpl fld="2" item="42"/>
          <tpl hier="9" item="1"/>
          <tpl hier="11" item="9"/>
          <tpl hier="12" item="7"/>
          <tpl fld="4" item="0"/>
        </tpls>
      </n>
      <n v="24805652">
        <tpls c="8">
          <tpl hier="1" item="6"/>
          <tpl hier="4" item="3"/>
          <tpl fld="3" item="18"/>
          <tpl fld="2" item="62"/>
          <tpl hier="9" item="1"/>
          <tpl hier="11" item="9"/>
          <tpl hier="12" item="7"/>
          <tpl fld="4" item="0"/>
        </tpls>
      </n>
      <n v="39031364">
        <tpls c="8">
          <tpl hier="1" item="6"/>
          <tpl hier="4" item="3"/>
          <tpl fld="3" item="22"/>
          <tpl fld="2" item="62"/>
          <tpl hier="9" item="1"/>
          <tpl hier="11" item="9"/>
          <tpl hier="12" item="7"/>
          <tpl fld="4" item="0"/>
        </tpls>
      </n>
      <n v="62055780">
        <tpls c="8">
          <tpl hier="1" item="6"/>
          <tpl hier="4" item="3"/>
          <tpl fld="3" item="17"/>
          <tpl fld="2" item="62"/>
          <tpl hier="9" item="1"/>
          <tpl hier="11" item="9"/>
          <tpl hier="12" item="7"/>
          <tpl fld="4" item="0"/>
        </tpls>
      </n>
      <n v="95706157">
        <tpls c="8">
          <tpl hier="1" item="6"/>
          <tpl hier="4" item="3"/>
          <tpl fld="3" item="21"/>
          <tpl fld="2" item="62"/>
          <tpl hier="9" item="1"/>
          <tpl hier="11" item="9"/>
          <tpl hier="12" item="7"/>
          <tpl fld="4" item="0"/>
        </tpls>
      </n>
      <n v="7362072">
        <tpls c="8">
          <tpl hier="1" item="6"/>
          <tpl hier="4" item="3"/>
          <tpl fld="3" item="8"/>
          <tpl fld="2" item="77"/>
          <tpl hier="9" item="1"/>
          <tpl hier="11" item="9"/>
          <tpl hier="12" item="7"/>
          <tpl fld="4" item="0"/>
        </tpls>
      </n>
      <n v="10587360">
        <tpls c="8">
          <tpl hier="1" item="6"/>
          <tpl hier="4" item="3"/>
          <tpl fld="3" item="7"/>
          <tpl fld="2" item="77"/>
          <tpl hier="9" item="1"/>
          <tpl hier="11" item="9"/>
          <tpl hier="12" item="7"/>
          <tpl fld="4" item="0"/>
        </tpls>
      </n>
      <n v="15524724">
        <tpls c="8">
          <tpl hier="1" item="6"/>
          <tpl hier="4" item="3"/>
          <tpl fld="3" item="6"/>
          <tpl fld="2" item="77"/>
          <tpl hier="9" item="1"/>
          <tpl hier="11" item="9"/>
          <tpl hier="12" item="7"/>
          <tpl fld="4" item="0"/>
        </tpls>
      </n>
      <n v="18980740">
        <tpls c="8">
          <tpl hier="1" item="6"/>
          <tpl hier="4" item="3"/>
          <tpl fld="3" item="5"/>
          <tpl fld="2" item="77"/>
          <tpl hier="9" item="1"/>
          <tpl hier="11" item="9"/>
          <tpl hier="12" item="7"/>
          <tpl fld="4" item="0"/>
        </tpls>
      </n>
      <n v="15999684">
        <tpls c="8">
          <tpl hier="1" item="6"/>
          <tpl hier="4" item="3"/>
          <tpl fld="3" item="56"/>
          <tpl fld="2" item="28"/>
          <tpl hier="9" item="1"/>
          <tpl hier="11" item="9"/>
          <tpl hier="12" item="7"/>
          <tpl fld="4" item="0"/>
        </tpls>
      </n>
      <n v="23853006">
        <tpls c="8">
          <tpl hier="1" item="6"/>
          <tpl hier="4" item="3"/>
          <tpl fld="3" item="0"/>
          <tpl fld="2" item="28"/>
          <tpl hier="9" item="1"/>
          <tpl hier="11" item="9"/>
          <tpl hier="12" item="7"/>
          <tpl fld="4" item="0"/>
        </tpls>
      </n>
      <n v="41828494">
        <tpls c="8">
          <tpl hier="1" item="6"/>
          <tpl hier="4" item="3"/>
          <tpl fld="3" item="55"/>
          <tpl fld="2" item="28"/>
          <tpl hier="9" item="1"/>
          <tpl hier="11" item="9"/>
          <tpl hier="12" item="7"/>
          <tpl fld="4" item="0"/>
        </tpls>
      </n>
      <n v="33215244">
        <tpls c="8">
          <tpl hier="1" item="6"/>
          <tpl hier="4" item="3"/>
          <tpl fld="3" item="35"/>
          <tpl fld="2" item="35"/>
          <tpl hier="9" item="1"/>
          <tpl hier="11" item="9"/>
          <tpl hier="12" item="7"/>
          <tpl fld="4" item="0"/>
        </tpls>
      </n>
      <n v="43691116">
        <tpls c="8">
          <tpl hier="1" item="6"/>
          <tpl hier="4" item="3"/>
          <tpl fld="3" item="40"/>
          <tpl fld="2" item="35"/>
          <tpl hier="9" item="1"/>
          <tpl hier="11" item="9"/>
          <tpl hier="12" item="7"/>
          <tpl fld="4" item="0"/>
        </tpls>
      </n>
      <n v="55779748">
        <tpls c="8">
          <tpl hier="1" item="6"/>
          <tpl hier="4" item="3"/>
          <tpl fld="3" item="50"/>
          <tpl fld="2" item="35"/>
          <tpl hier="9" item="1"/>
          <tpl hier="11" item="9"/>
          <tpl hier="12" item="7"/>
          <tpl fld="4" item="0"/>
        </tpls>
      </n>
      <n v="67544744">
        <tpls c="8">
          <tpl hier="1" item="6"/>
          <tpl hier="4" item="3"/>
          <tpl fld="3" item="49"/>
          <tpl fld="2" item="35"/>
          <tpl hier="9" item="1"/>
          <tpl hier="11" item="9"/>
          <tpl hier="12" item="7"/>
          <tpl fld="4" item="0"/>
        </tpls>
      </n>
      <n v="72700740">
        <tpls c="8">
          <tpl hier="1" item="6"/>
          <tpl hier="4" item="3"/>
          <tpl fld="3" item="37"/>
          <tpl fld="2" item="40"/>
          <tpl hier="9" item="1"/>
          <tpl hier="11" item="9"/>
          <tpl hier="12" item="7"/>
          <tpl fld="4" item="0"/>
        </tpls>
      </n>
      <n v="107602024">
        <tpls c="8">
          <tpl hier="1" item="6"/>
          <tpl hier="4" item="3"/>
          <tpl fld="3" item="39"/>
          <tpl fld="2" item="40"/>
          <tpl hier="9" item="1"/>
          <tpl hier="11" item="9"/>
          <tpl hier="12" item="7"/>
          <tpl fld="4" item="0"/>
        </tpls>
      </n>
      <n v="148305550">
        <tpls c="8">
          <tpl hier="1" item="6"/>
          <tpl hier="4" item="3"/>
          <tpl fld="3" item="28"/>
          <tpl fld="2" item="40"/>
          <tpl hier="9" item="1"/>
          <tpl hier="11" item="9"/>
          <tpl hier="12" item="7"/>
          <tpl fld="4" item="0"/>
        </tpls>
      </n>
      <n v="184307394">
        <tpls c="8">
          <tpl hier="1" item="6"/>
          <tpl hier="4" item="3"/>
          <tpl fld="3" item="19"/>
          <tpl fld="2" item="40"/>
          <tpl hier="9" item="1"/>
          <tpl hier="11" item="9"/>
          <tpl hier="12" item="7"/>
          <tpl fld="4" item="0"/>
        </tpls>
      </n>
      <n v="73514499">
        <tpls c="8">
          <tpl hier="1" item="6"/>
          <tpl hier="4" item="3"/>
          <tpl fld="3" item="26"/>
          <tpl fld="2" item="54"/>
          <tpl hier="9" item="1"/>
          <tpl hier="11" item="9"/>
          <tpl hier="12" item="7"/>
          <tpl fld="4" item="0"/>
        </tpls>
      </n>
      <n v="113615405">
        <tpls c="8">
          <tpl hier="1" item="6"/>
          <tpl hier="4" item="3"/>
          <tpl fld="3" item="25"/>
          <tpl fld="2" item="54"/>
          <tpl hier="9" item="1"/>
          <tpl hier="11" item="9"/>
          <tpl hier="12" item="7"/>
          <tpl fld="4" item="0"/>
        </tpls>
      </n>
      <n v="183678453">
        <tpls c="8">
          <tpl hier="1" item="6"/>
          <tpl hier="4" item="3"/>
          <tpl fld="3" item="24"/>
          <tpl fld="2" item="54"/>
          <tpl hier="9" item="1"/>
          <tpl hier="11" item="9"/>
          <tpl hier="12" item="7"/>
          <tpl fld="4" item="0"/>
        </tpls>
      </n>
      <n v="304978175">
        <tpls c="8">
          <tpl hier="1" item="6"/>
          <tpl hier="4" item="3"/>
          <tpl fld="3" item="23"/>
          <tpl fld="2" item="54"/>
          <tpl hier="9" item="1"/>
          <tpl hier="11" item="9"/>
          <tpl hier="12" item="7"/>
          <tpl fld="4" item="0"/>
        </tpls>
      </n>
      <n v="5307540">
        <tpls c="8">
          <tpl hier="1" item="6"/>
          <tpl hier="4" item="3"/>
          <tpl fld="3" item="10"/>
          <tpl fld="2" item="59"/>
          <tpl hier="9" item="1"/>
          <tpl hier="11" item="9"/>
          <tpl hier="12" item="7"/>
          <tpl fld="4" item="0"/>
        </tpls>
      </n>
      <n v="8449444">
        <tpls c="8">
          <tpl hier="1" item="6"/>
          <tpl hier="4" item="3"/>
          <tpl fld="3" item="12"/>
          <tpl fld="2" item="59"/>
          <tpl hier="9" item="1"/>
          <tpl hier="11" item="9"/>
          <tpl hier="12" item="7"/>
          <tpl fld="4" item="0"/>
        </tpls>
      </n>
      <n v="13627688">
        <tpls c="8">
          <tpl hier="1" item="6"/>
          <tpl hier="4" item="3"/>
          <tpl fld="3" item="6"/>
          <tpl fld="2" item="59"/>
          <tpl hier="9" item="1"/>
          <tpl hier="11" item="9"/>
          <tpl hier="12" item="7"/>
          <tpl fld="4" item="0"/>
        </tpls>
      </n>
      <n v="5524732">
        <tpls c="8">
          <tpl hier="1" item="6"/>
          <tpl hier="4" item="3"/>
          <tpl fld="3" item="35"/>
          <tpl fld="2" item="65"/>
          <tpl hier="9" item="1"/>
          <tpl hier="11" item="9"/>
          <tpl hier="12" item="7"/>
          <tpl fld="4" item="0"/>
        </tpls>
      </n>
      <n v="9559908">
        <tpls c="8">
          <tpl hier="1" item="6"/>
          <tpl hier="4" item="3"/>
          <tpl fld="3" item="39"/>
          <tpl fld="2" item="65"/>
          <tpl hier="9" item="1"/>
          <tpl hier="11" item="9"/>
          <tpl hier="12" item="7"/>
          <tpl fld="4" item="0"/>
        </tpls>
      </n>
      <n v="15215548">
        <tpls c="8">
          <tpl hier="1" item="6"/>
          <tpl hier="4" item="3"/>
          <tpl fld="3" item="30"/>
          <tpl fld="2" item="65"/>
          <tpl hier="9" item="1"/>
          <tpl hier="11" item="9"/>
          <tpl hier="12" item="7"/>
          <tpl fld="4" item="0"/>
        </tpls>
      </n>
      <n v="19597379">
        <tpls c="8">
          <tpl hier="1" item="6"/>
          <tpl hier="4" item="3"/>
          <tpl fld="3" item="21"/>
          <tpl fld="2" item="65"/>
          <tpl hier="9" item="1"/>
          <tpl hier="11" item="9"/>
          <tpl hier="12" item="7"/>
          <tpl fld="4" item="0"/>
        </tpls>
      </n>
      <n v="23366024">
        <tpls c="8">
          <tpl hier="1" item="6"/>
          <tpl hier="4" item="3"/>
          <tpl fld="3" item="57"/>
          <tpl fld="2" item="85"/>
          <tpl hier="9" item="1"/>
          <tpl hier="11" item="9"/>
          <tpl hier="12" item="7"/>
          <tpl fld="4" item="0"/>
        </tpls>
      </n>
      <n v="49449628">
        <tpls c="8">
          <tpl hier="1" item="6"/>
          <tpl hier="4" item="3"/>
          <tpl fld="3" item="53"/>
          <tpl fld="2" item="85"/>
          <tpl hier="9" item="1"/>
          <tpl hier="11" item="9"/>
          <tpl hier="12" item="7"/>
          <tpl fld="4" item="0"/>
        </tpls>
      </n>
      <n v="80236589">
        <tpls c="8">
          <tpl hier="1" item="6"/>
          <tpl hier="4" item="3"/>
          <tpl fld="3" item="49"/>
          <tpl fld="2" item="85"/>
          <tpl hier="9" item="1"/>
          <tpl hier="11" item="9"/>
          <tpl hier="12" item="7"/>
          <tpl fld="4" item="0"/>
        </tpls>
      </n>
      <n v="16990233">
        <tpls c="8">
          <tpl hier="1" item="6"/>
          <tpl hier="4" item="3"/>
          <tpl fld="3" item="18"/>
          <tpl fld="2" item="49"/>
          <tpl hier="9" item="1"/>
          <tpl hier="11" item="9"/>
          <tpl hier="12" item="7"/>
          <tpl fld="4" item="0"/>
        </tpls>
      </n>
      <n v="27991551">
        <tpls c="8">
          <tpl hier="1" item="6"/>
          <tpl hier="4" item="3"/>
          <tpl fld="3" item="3"/>
          <tpl fld="2" item="49"/>
          <tpl hier="9" item="1"/>
          <tpl hier="11" item="9"/>
          <tpl hier="12" item="7"/>
          <tpl fld="4" item="0"/>
        </tpls>
      </n>
      <n v="37832300">
        <tpls c="8">
          <tpl hier="1" item="6"/>
          <tpl hier="4" item="3"/>
          <tpl fld="3" item="38"/>
          <tpl fld="2" item="49"/>
          <tpl hier="9" item="1"/>
          <tpl hier="11" item="9"/>
          <tpl hier="12" item="7"/>
          <tpl fld="4" item="0"/>
        </tpls>
      </n>
      <n v="21597688">
        <tpls c="8">
          <tpl hier="1" item="6"/>
          <tpl hier="4" item="3"/>
          <tpl fld="3" item="32"/>
          <tpl fld="2" item="44"/>
          <tpl hier="9" item="1"/>
          <tpl hier="11" item="9"/>
          <tpl hier="12" item="7"/>
          <tpl fld="4" item="0"/>
        </tpls>
      </n>
      <n v="37169896">
        <tpls c="8">
          <tpl hier="1" item="6"/>
          <tpl hier="4" item="3"/>
          <tpl fld="3" item="12"/>
          <tpl fld="2" item="44"/>
          <tpl hier="9" item="1"/>
          <tpl hier="11" item="9"/>
          <tpl hier="12" item="7"/>
          <tpl fld="4" item="0"/>
        </tpls>
      </n>
      <n v="57186228">
        <tpls c="8">
          <tpl hier="1" item="6"/>
          <tpl hier="4" item="3"/>
          <tpl fld="3" item="52"/>
          <tpl fld="2" item="44"/>
          <tpl hier="9" item="1"/>
          <tpl hier="11" item="9"/>
          <tpl hier="12" item="7"/>
          <tpl fld="4" item="0"/>
        </tpls>
      </n>
      <n v="1855872">
        <tpls c="8">
          <tpl hier="1" item="6"/>
          <tpl hier="4" item="3"/>
          <tpl fld="3" item="34"/>
          <tpl fld="2" item="34"/>
          <tpl hier="9" item="1"/>
          <tpl hier="11" item="9"/>
          <tpl hier="12" item="7"/>
          <tpl fld="4" item="0"/>
        </tpls>
      </n>
      <n v="2874556">
        <tpls c="8">
          <tpl hier="1" item="6"/>
          <tpl hier="4" item="3"/>
          <tpl fld="3" item="12"/>
          <tpl fld="2" item="34"/>
          <tpl hier="9" item="1"/>
          <tpl hier="11" item="9"/>
          <tpl hier="12" item="7"/>
          <tpl fld="4" item="0"/>
        </tpls>
      </n>
      <n v="3439272">
        <tpls c="8">
          <tpl hier="1" item="6"/>
          <tpl hier="4" item="3"/>
          <tpl fld="3" item="47"/>
          <tpl fld="2" item="34"/>
          <tpl hier="9" item="1"/>
          <tpl hier="11" item="9"/>
          <tpl hier="12" item="7"/>
          <tpl fld="4" item="0"/>
        </tpls>
      </n>
      <n v="2491680">
        <tpls c="8">
          <tpl hier="1" item="6"/>
          <tpl hier="4" item="3"/>
          <tpl fld="3" item="57"/>
          <tpl fld="2" item="64"/>
          <tpl hier="9" item="1"/>
          <tpl hier="11" item="9"/>
          <tpl hier="12" item="7"/>
          <tpl fld="4" item="0"/>
        </tpls>
      </n>
      <n v="5032012">
        <tpls c="8">
          <tpl hier="1" item="6"/>
          <tpl hier="4" item="3"/>
          <tpl fld="3" item="14"/>
          <tpl fld="2" item="64"/>
          <tpl hier="9" item="1"/>
          <tpl hier="11" item="9"/>
          <tpl hier="12" item="7"/>
          <tpl fld="4" item="0"/>
        </tpls>
      </n>
      <n v="39943784">
        <tpls c="8">
          <tpl hier="1" item="6"/>
          <tpl hier="4" item="3"/>
          <tpl fld="3" item="54"/>
          <tpl fld="2" item="33"/>
          <tpl hier="9" item="1"/>
          <tpl hier="11" item="9"/>
          <tpl hier="12" item="7"/>
          <tpl fld="4" item="0"/>
        </tpls>
      </n>
      <n v="2658083">
        <tpls c="8">
          <tpl hier="1" item="6"/>
          <tpl hier="4" item="3"/>
          <tpl fld="3" item="32"/>
          <tpl fld="2" item="22"/>
          <tpl hier="9" item="1"/>
          <tpl hier="11" item="9"/>
          <tpl hier="12" item="7"/>
          <tpl fld="4" item="0"/>
        </tpls>
      </n>
      <n v="32698720">
        <tpls c="8">
          <tpl hier="1" item="6"/>
          <tpl hier="4" item="3"/>
          <tpl fld="3" item="30"/>
          <tpl fld="2" item="21"/>
          <tpl hier="9" item="1"/>
          <tpl hier="11" item="9"/>
          <tpl hier="12" item="7"/>
          <tpl fld="4" item="0"/>
        </tpls>
      </n>
      <n v="38984468">
        <tpls c="8">
          <tpl hier="1" item="6"/>
          <tpl hier="4" item="3"/>
          <tpl fld="3" item="5"/>
          <tpl fld="2" item="41"/>
          <tpl hier="9" item="1"/>
          <tpl hier="11" item="9"/>
          <tpl hier="12" item="7"/>
          <tpl fld="4" item="0"/>
        </tpls>
      </n>
      <n v="163607167">
        <tpls c="8">
          <tpl hier="1" item="6"/>
          <tpl hier="4" item="3"/>
          <tpl fld="3" item="49"/>
          <tpl fld="2" item="14"/>
          <tpl hier="9" item="1"/>
          <tpl hier="11" item="9"/>
          <tpl hier="12" item="7"/>
          <tpl fld="4" item="0"/>
        </tpls>
      </n>
      <n v="96936352">
        <tpls c="8">
          <tpl hier="1" item="6"/>
          <tpl hier="4" item="3"/>
          <tpl fld="3" item="23"/>
          <tpl fld="2" item="29"/>
          <tpl hier="9" item="1"/>
          <tpl hier="11" item="9"/>
          <tpl hier="12" item="7"/>
          <tpl fld="4" item="0"/>
        </tpls>
      </n>
      <n v="44690116">
        <tpls c="8">
          <tpl hier="1" item="6"/>
          <tpl hier="4" item="3"/>
          <tpl fld="3" item="32"/>
          <tpl fld="2" item="13"/>
          <tpl hier="9" item="1"/>
          <tpl hier="11" item="9"/>
          <tpl hier="12" item="7"/>
          <tpl fld="4" item="0"/>
        </tpls>
      </n>
      <n v="19072908">
        <tpls c="8">
          <tpl hier="1" item="6"/>
          <tpl hier="4" item="3"/>
          <tpl fld="3" item="4"/>
          <tpl fld="2" item="30"/>
          <tpl hier="9" item="1"/>
          <tpl hier="11" item="9"/>
          <tpl hier="12" item="7"/>
          <tpl fld="4" item="0"/>
        </tpls>
      </n>
      <n v="583913601">
        <tpls c="8">
          <tpl hier="1" item="6"/>
          <tpl hier="4" item="3"/>
          <tpl fld="3" item="14"/>
          <tpl fld="2" item="25"/>
          <tpl hier="9" item="1"/>
          <tpl hier="11" item="9"/>
          <tpl hier="12" item="7"/>
          <tpl fld="4" item="0"/>
        </tpls>
      </n>
      <n v="63354288">
        <tpls c="8">
          <tpl hier="1" item="6"/>
          <tpl hier="4" item="3"/>
          <tpl fld="3" item="20"/>
          <tpl fld="2" item="10"/>
          <tpl hier="9" item="1"/>
          <tpl hier="11" item="9"/>
          <tpl hier="12" item="7"/>
          <tpl fld="4" item="0"/>
        </tpls>
      </n>
      <n v="29315352">
        <tpls c="8">
          <tpl hier="1" item="6"/>
          <tpl hier="4" item="3"/>
          <tpl fld="3" item="21"/>
          <tpl fld="2" item="11"/>
          <tpl hier="9" item="1"/>
          <tpl hier="11" item="9"/>
          <tpl hier="12" item="7"/>
          <tpl fld="4" item="0"/>
        </tpls>
      </n>
      <n v="159641613">
        <tpls c="8">
          <tpl hier="1" item="6"/>
          <tpl hier="4" item="3"/>
          <tpl fld="3" item="25"/>
          <tpl fld="2" item="57"/>
          <tpl hier="9" item="1"/>
          <tpl hier="11" item="9"/>
          <tpl hier="12" item="7"/>
          <tpl fld="4" item="0"/>
        </tpls>
      </n>
      <n v="186466707">
        <tpls c="8">
          <tpl hier="1" item="6"/>
          <tpl hier="4" item="3"/>
          <tpl fld="3" item="24"/>
          <tpl fld="2" item="57"/>
          <tpl hier="9" item="1"/>
          <tpl hier="11" item="9"/>
          <tpl hier="12" item="7"/>
          <tpl fld="4" item="0"/>
        </tpls>
      </n>
      <n v="204059793">
        <tpls c="8">
          <tpl hier="1" item="6"/>
          <tpl hier="4" item="3"/>
          <tpl fld="3" item="23"/>
          <tpl fld="2" item="57"/>
          <tpl hier="9" item="1"/>
          <tpl hier="11" item="9"/>
          <tpl hier="12" item="7"/>
          <tpl fld="4" item="0"/>
        </tpls>
      </n>
      <n v="135258126">
        <tpls c="8">
          <tpl hier="1" item="6"/>
          <tpl hier="4" item="3"/>
          <tpl fld="3" item="10"/>
          <tpl fld="2" item="61"/>
          <tpl hier="9" item="1"/>
          <tpl hier="11" item="9"/>
          <tpl hier="12" item="7"/>
          <tpl fld="4" item="0"/>
        </tpls>
      </n>
      <n v="154338495">
        <tpls c="8">
          <tpl hier="1" item="6"/>
          <tpl hier="4" item="3"/>
          <tpl fld="3" item="12"/>
          <tpl fld="2" item="61"/>
          <tpl hier="9" item="1"/>
          <tpl hier="11" item="9"/>
          <tpl hier="12" item="7"/>
          <tpl fld="4" item="0"/>
        </tpls>
      </n>
      <n v="165726233">
        <tpls c="8">
          <tpl hier="1" item="6"/>
          <tpl hier="4" item="3"/>
          <tpl fld="3" item="11"/>
          <tpl fld="2" item="61"/>
          <tpl hier="9" item="1"/>
          <tpl hier="11" item="9"/>
          <tpl hier="12" item="7"/>
          <tpl fld="4" item="0"/>
        </tpls>
      </n>
      <n v="187191011">
        <tpls c="8">
          <tpl hier="1" item="6"/>
          <tpl hier="4" item="3"/>
          <tpl fld="3" item="9"/>
          <tpl fld="2" item="61"/>
          <tpl hier="9" item="1"/>
          <tpl hier="11" item="9"/>
          <tpl hier="12" item="7"/>
          <tpl fld="4" item="0"/>
        </tpls>
      </n>
      <n v="32545247">
        <tpls c="8">
          <tpl hier="1" item="6"/>
          <tpl hier="4" item="3"/>
          <tpl fld="3" item="57"/>
          <tpl fld="2" item="79"/>
          <tpl hier="9" item="1"/>
          <tpl hier="11" item="9"/>
          <tpl hier="12" item="7"/>
          <tpl fld="4" item="0"/>
        </tpls>
      </n>
      <n v="33971856">
        <tpls c="8">
          <tpl hier="1" item="6"/>
          <tpl hier="4" item="3"/>
          <tpl fld="3" item="3"/>
          <tpl fld="2" item="79"/>
          <tpl hier="9" item="1"/>
          <tpl hier="11" item="9"/>
          <tpl hier="12" item="7"/>
          <tpl fld="4" item="0"/>
        </tpls>
      </n>
      <n v="36118289">
        <tpls c="8">
          <tpl hier="1" item="6"/>
          <tpl hier="4" item="3"/>
          <tpl fld="3" item="1"/>
          <tpl fld="2" item="79"/>
          <tpl hier="9" item="1"/>
          <tpl hier="11" item="9"/>
          <tpl hier="12" item="7"/>
          <tpl fld="4" item="0"/>
        </tpls>
      </n>
      <n v="224847872">
        <tpls c="8">
          <tpl hier="1" item="6"/>
          <tpl hier="4" item="3"/>
          <tpl fld="3" item="20"/>
          <tpl fld="2" item="46"/>
          <tpl hier="9" item="1"/>
          <tpl hier="11" item="9"/>
          <tpl hier="12" item="7"/>
          <tpl fld="4" item="0"/>
        </tpls>
      </n>
      <n v="230321608">
        <tpls c="8">
          <tpl hier="1" item="6"/>
          <tpl hier="4" item="3"/>
          <tpl fld="3" item="51"/>
          <tpl fld="2" item="46"/>
          <tpl hier="9" item="1"/>
          <tpl hier="11" item="9"/>
          <tpl hier="12" item="7"/>
          <tpl fld="4" item="0"/>
        </tpls>
      </n>
      <n v="247227980">
        <tpls c="8">
          <tpl hier="1" item="6"/>
          <tpl hier="4" item="3"/>
          <tpl fld="3" item="38"/>
          <tpl fld="2" item="46"/>
          <tpl hier="9" item="1"/>
          <tpl hier="11" item="9"/>
          <tpl hier="12" item="7"/>
          <tpl fld="4" item="0"/>
        </tpls>
      </n>
      <n v="756968000">
        <tpls c="8">
          <tpl hier="1" item="6"/>
          <tpl hier="4" item="3"/>
          <tpl fld="3" item="44"/>
          <tpl fld="2" item="51"/>
          <tpl hier="9" item="1"/>
          <tpl hier="11" item="9"/>
          <tpl hier="12" item="7"/>
          <tpl fld="4" item="0"/>
        </tpls>
      </n>
      <n v="900219998">
        <tpls c="8">
          <tpl hier="1" item="6"/>
          <tpl hier="4" item="3"/>
          <tpl fld="3" item="43"/>
          <tpl fld="2" item="51"/>
          <tpl hier="9" item="1"/>
          <tpl hier="11" item="9"/>
          <tpl hier="12" item="7"/>
          <tpl fld="4" item="0"/>
        </tpls>
      </n>
      <n v="1065112008">
        <tpls c="8">
          <tpl hier="1" item="6"/>
          <tpl hier="4" item="3"/>
          <tpl fld="3" item="42"/>
          <tpl fld="2" item="51"/>
          <tpl hier="9" item="1"/>
          <tpl hier="11" item="9"/>
          <tpl hier="12" item="7"/>
          <tpl fld="4" item="0"/>
        </tpls>
      </n>
      <n v="1246227490">
        <tpls c="8">
          <tpl hier="1" item="6"/>
          <tpl hier="4" item="3"/>
          <tpl fld="3" item="41"/>
          <tpl fld="2" item="51"/>
          <tpl hier="9" item="1"/>
          <tpl hier="11" item="9"/>
          <tpl hier="12" item="7"/>
          <tpl fld="4" item="0"/>
        </tpls>
      </n>
      <n v="2502895987">
        <tpls c="8">
          <tpl hier="1" item="6"/>
          <tpl hier="4" item="3"/>
          <tpl fld="3" item="8"/>
          <tpl fld="1" item="1"/>
          <tpl hier="9" item="1"/>
          <tpl hier="11" item="9"/>
          <tpl hier="12" item="7"/>
          <tpl fld="4" item="0"/>
        </tpls>
      </n>
      <n v="2835315605">
        <tpls c="8">
          <tpl hier="1" item="6"/>
          <tpl hier="4" item="3"/>
          <tpl fld="3" item="7"/>
          <tpl fld="1" item="1"/>
          <tpl hier="9" item="1"/>
          <tpl hier="11" item="9"/>
          <tpl hier="12" item="7"/>
          <tpl fld="4" item="0"/>
        </tpls>
      </n>
      <n v="3172435911">
        <tpls c="8">
          <tpl hier="1" item="6"/>
          <tpl hier="4" item="3"/>
          <tpl fld="3" item="6"/>
          <tpl fld="1" item="1"/>
          <tpl hier="9" item="1"/>
          <tpl hier="11" item="9"/>
          <tpl hier="12" item="7"/>
          <tpl fld="4" item="0"/>
        </tpls>
      </n>
      <n v="3472225864">
        <tpls c="8">
          <tpl hier="1" item="6"/>
          <tpl hier="4" item="3"/>
          <tpl fld="3" item="5"/>
          <tpl fld="1" item="1"/>
          <tpl hier="9" item="1"/>
          <tpl hier="11" item="9"/>
          <tpl hier="12" item="7"/>
          <tpl fld="4" item="0"/>
        </tpls>
      </n>
      <n v="740479">
        <tpls c="8">
          <tpl hier="1" item="6"/>
          <tpl hier="4" item="3"/>
          <tpl fld="3" item="56"/>
          <tpl fld="2" item="58"/>
          <tpl hier="9" item="1"/>
          <tpl hier="11" item="9"/>
          <tpl hier="12" item="7"/>
          <tpl fld="4" item="0"/>
        </tpls>
      </n>
      <n v="1024892">
        <tpls c="8">
          <tpl hier="1" item="6"/>
          <tpl hier="4" item="3"/>
          <tpl fld="3" item="0"/>
          <tpl fld="2" item="58"/>
          <tpl hier="9" item="1"/>
          <tpl hier="11" item="9"/>
          <tpl hier="12" item="7"/>
          <tpl fld="4" item="0"/>
        </tpls>
      </n>
      <n v="1324132">
        <tpls c="8">
          <tpl hier="1" item="6"/>
          <tpl hier="4" item="3"/>
          <tpl fld="3" item="55"/>
          <tpl fld="2" item="58"/>
          <tpl hier="9" item="1"/>
          <tpl hier="11" item="9"/>
          <tpl hier="12" item="7"/>
          <tpl fld="4" item="0"/>
        </tpls>
      </n>
      <n v="197451375">
        <tpls c="8">
          <tpl hier="1" item="6"/>
          <tpl hier="4" item="3"/>
          <tpl fld="3" item="35"/>
          <tpl fld="2" item="63"/>
          <tpl hier="9" item="1"/>
          <tpl hier="11" item="9"/>
          <tpl hier="12" item="7"/>
          <tpl fld="4" item="0"/>
        </tpls>
      </n>
      <n v="293854338">
        <tpls c="8">
          <tpl hier="1" item="6"/>
          <tpl hier="4" item="3"/>
          <tpl fld="3" item="40"/>
          <tpl fld="2" item="63"/>
          <tpl hier="9" item="1"/>
          <tpl hier="11" item="9"/>
          <tpl hier="12" item="7"/>
          <tpl fld="4" item="0"/>
        </tpls>
      </n>
      <n v="441402557">
        <tpls c="8">
          <tpl hier="1" item="6"/>
          <tpl hier="4" item="3"/>
          <tpl fld="3" item="50"/>
          <tpl fld="2" item="63"/>
          <tpl hier="9" item="1"/>
          <tpl hier="11" item="9"/>
          <tpl hier="12" item="7"/>
          <tpl fld="4" item="0"/>
        </tpls>
      </n>
      <n v="583699191">
        <tpls c="8">
          <tpl hier="1" item="6"/>
          <tpl hier="4" item="3"/>
          <tpl fld="3" item="49"/>
          <tpl fld="2" item="63"/>
          <tpl hier="9" item="1"/>
          <tpl hier="11" item="9"/>
          <tpl hier="12" item="7"/>
          <tpl fld="4" item="0"/>
        </tpls>
      </n>
      <n v="412276">
        <tpls c="8">
          <tpl hier="1" item="6"/>
          <tpl hier="4" item="3"/>
          <tpl fld="3" item="37"/>
          <tpl fld="2" item="82"/>
          <tpl hier="9" item="1"/>
          <tpl hier="11" item="9"/>
          <tpl hier="12" item="7"/>
          <tpl fld="4" item="0"/>
        </tpls>
      </n>
      <n v="576619">
        <tpls c="8">
          <tpl hier="1" item="6"/>
          <tpl hier="4" item="3"/>
          <tpl fld="3" item="39"/>
          <tpl fld="2" item="82"/>
          <tpl hier="9" item="1"/>
          <tpl hier="11" item="9"/>
          <tpl hier="12" item="7"/>
          <tpl fld="4" item="0"/>
        </tpls>
      </n>
      <n v="854656">
        <tpls c="8">
          <tpl hier="1" item="6"/>
          <tpl hier="4" item="3"/>
          <tpl fld="3" item="28"/>
          <tpl fld="2" item="82"/>
          <tpl hier="9" item="1"/>
          <tpl hier="11" item="9"/>
          <tpl hier="12" item="7"/>
          <tpl fld="4" item="0"/>
        </tpls>
      </n>
      <n v="1352000">
        <tpls c="8">
          <tpl hier="1" item="6"/>
          <tpl hier="4" item="3"/>
          <tpl fld="3" item="19"/>
          <tpl fld="2" item="82"/>
          <tpl hier="9" item="1"/>
          <tpl hier="11" item="9"/>
          <tpl hier="12" item="7"/>
          <tpl fld="4" item="0"/>
        </tpls>
      </n>
      <n v="10941228">
        <tpls c="8">
          <tpl hier="1" item="6"/>
          <tpl hier="4" item="3"/>
          <tpl fld="3" item="26"/>
          <tpl fld="2" item="47"/>
          <tpl hier="9" item="1"/>
          <tpl hier="11" item="9"/>
          <tpl hier="12" item="7"/>
          <tpl fld="4" item="0"/>
        </tpls>
      </n>
      <n v="16159796">
        <tpls c="8">
          <tpl hier="1" item="6"/>
          <tpl hier="4" item="3"/>
          <tpl fld="3" item="25"/>
          <tpl fld="2" item="47"/>
          <tpl hier="9" item="1"/>
          <tpl hier="11" item="9"/>
          <tpl hier="12" item="7"/>
          <tpl fld="4" item="0"/>
        </tpls>
      </n>
      <n v="26656392">
        <tpls c="8">
          <tpl hier="1" item="6"/>
          <tpl hier="4" item="3"/>
          <tpl fld="3" item="24"/>
          <tpl fld="2" item="47"/>
          <tpl hier="9" item="1"/>
          <tpl hier="11" item="9"/>
          <tpl hier="12" item="7"/>
          <tpl fld="4" item="0"/>
        </tpls>
      </n>
      <n v="42303808">
        <tpls c="8">
          <tpl hier="1" item="6"/>
          <tpl hier="4" item="3"/>
          <tpl fld="3" item="23"/>
          <tpl fld="2" item="47"/>
          <tpl hier="9" item="1"/>
          <tpl hier="11" item="9"/>
          <tpl hier="12" item="7"/>
          <tpl fld="4" item="0"/>
        </tpls>
      </n>
      <n v="17936016">
        <tpls c="8">
          <tpl hier="1" item="6"/>
          <tpl hier="4" item="3"/>
          <tpl fld="3" item="10"/>
          <tpl fld="2" item="52"/>
          <tpl hier="9" item="1"/>
          <tpl hier="11" item="9"/>
          <tpl hier="12" item="7"/>
          <tpl fld="4" item="0"/>
        </tpls>
      </n>
      <n v="25236520">
        <tpls c="8">
          <tpl hier="1" item="6"/>
          <tpl hier="4" item="3"/>
          <tpl fld="3" item="12"/>
          <tpl fld="2" item="52"/>
          <tpl hier="9" item="1"/>
          <tpl hier="11" item="9"/>
          <tpl hier="12" item="7"/>
          <tpl fld="4" item="0"/>
        </tpls>
      </n>
      <n v="34971257">
        <tpls c="8">
          <tpl hier="1" item="6"/>
          <tpl hier="4" item="3"/>
          <tpl fld="3" item="11"/>
          <tpl fld="2" item="52"/>
          <tpl hier="9" item="1"/>
          <tpl hier="11" item="9"/>
          <tpl hier="12" item="7"/>
          <tpl fld="4" item="0"/>
        </tpls>
      </n>
      <n v="45412568">
        <tpls c="8">
          <tpl hier="1" item="6"/>
          <tpl hier="4" item="3"/>
          <tpl fld="3" item="9"/>
          <tpl fld="2" item="52"/>
          <tpl hier="9" item="1"/>
          <tpl hier="11" item="9"/>
          <tpl hier="12" item="7"/>
          <tpl fld="4" item="0"/>
        </tpls>
      </n>
      <n v="2759647">
        <tpls c="8">
          <tpl hier="1" item="6"/>
          <tpl hier="4" item="3"/>
          <tpl fld="3" item="57"/>
          <tpl fld="2" item="56"/>
          <tpl hier="9" item="1"/>
          <tpl hier="11" item="9"/>
          <tpl hier="12" item="7"/>
          <tpl fld="4" item="0"/>
        </tpls>
      </n>
      <n v="4977936">
        <tpls c="8">
          <tpl hier="1" item="6"/>
          <tpl hier="4" item="3"/>
          <tpl fld="3" item="3"/>
          <tpl fld="2" item="56"/>
          <tpl hier="9" item="1"/>
          <tpl hier="11" item="9"/>
          <tpl hier="12" item="7"/>
          <tpl fld="4" item="0"/>
        </tpls>
      </n>
      <n v="7196312">
        <tpls c="8">
          <tpl hier="1" item="6"/>
          <tpl hier="4" item="3"/>
          <tpl fld="3" item="1"/>
          <tpl fld="2" item="56"/>
          <tpl hier="9" item="1"/>
          <tpl hier="11" item="9"/>
          <tpl hier="12" item="7"/>
          <tpl fld="4" item="0"/>
        </tpls>
      </n>
      <n v="439163751">
        <tpls c="8">
          <tpl hier="1" item="6"/>
          <tpl hier="4" item="3"/>
          <tpl fld="3" item="20"/>
          <tpl fld="2" item="60"/>
          <tpl hier="9" item="1"/>
          <tpl hier="11" item="9"/>
          <tpl hier="12" item="7"/>
          <tpl fld="4" item="0"/>
        </tpls>
      </n>
      <n v="617037522">
        <tpls c="8">
          <tpl hier="1" item="6"/>
          <tpl hier="4" item="3"/>
          <tpl fld="3" item="51"/>
          <tpl fld="2" item="60"/>
          <tpl hier="9" item="1"/>
          <tpl hier="11" item="9"/>
          <tpl hier="12" item="7"/>
          <tpl fld="4" item="0"/>
        </tpls>
      </n>
      <n v="768121453">
        <tpls c="8">
          <tpl hier="1" item="6"/>
          <tpl hier="4" item="3"/>
          <tpl fld="3" item="38"/>
          <tpl fld="2" item="60"/>
          <tpl hier="9" item="1"/>
          <tpl hier="11" item="9"/>
          <tpl hier="12" item="7"/>
          <tpl fld="4" item="0"/>
        </tpls>
      </n>
      <n v="20111284">
        <tpls c="8">
          <tpl hier="1" item="6"/>
          <tpl hier="4" item="3"/>
          <tpl fld="3" item="44"/>
          <tpl fld="2" item="55"/>
          <tpl hier="9" item="1"/>
          <tpl hier="11" item="9"/>
          <tpl hier="12" item="7"/>
          <tpl fld="4" item="0"/>
        </tpls>
      </n>
      <n v="26686624">
        <tpls c="8">
          <tpl hier="1" item="6"/>
          <tpl hier="4" item="3"/>
          <tpl fld="3" item="43"/>
          <tpl fld="2" item="55"/>
          <tpl hier="9" item="1"/>
          <tpl hier="11" item="9"/>
          <tpl hier="12" item="7"/>
          <tpl fld="4" item="0"/>
        </tpls>
      </n>
      <n v="40359513">
        <tpls c="8">
          <tpl hier="1" item="6"/>
          <tpl hier="4" item="3"/>
          <tpl fld="3" item="42"/>
          <tpl fld="2" item="55"/>
          <tpl hier="9" item="1"/>
          <tpl hier="11" item="9"/>
          <tpl hier="12" item="7"/>
          <tpl fld="4" item="0"/>
        </tpls>
      </n>
      <n v="64327644">
        <tpls c="8">
          <tpl hier="1" item="6"/>
          <tpl hier="4" item="3"/>
          <tpl fld="3" item="41"/>
          <tpl fld="2" item="55"/>
          <tpl hier="9" item="1"/>
          <tpl hier="11" item="9"/>
          <tpl hier="12" item="7"/>
          <tpl fld="4" item="0"/>
        </tpls>
      </n>
      <n v="12681960">
        <tpls c="8">
          <tpl hier="1" item="6"/>
          <tpl hier="4" item="3"/>
          <tpl fld="3" item="32"/>
          <tpl fld="2" item="42"/>
          <tpl hier="9" item="1"/>
          <tpl hier="11" item="9"/>
          <tpl hier="12" item="7"/>
          <tpl fld="4" item="0"/>
        </tpls>
      </n>
      <n v="17518896">
        <tpls c="8">
          <tpl hier="1" item="6"/>
          <tpl hier="4" item="3"/>
          <tpl fld="3" item="31"/>
          <tpl fld="2" item="42"/>
          <tpl hier="9" item="1"/>
          <tpl hier="11" item="9"/>
          <tpl hier="12" item="7"/>
          <tpl fld="4" item="0"/>
        </tpls>
      </n>
      <n v="24742249">
        <tpls c="8">
          <tpl hier="1" item="6"/>
          <tpl hier="4" item="3"/>
          <tpl fld="3" item="30"/>
          <tpl fld="2" item="42"/>
          <tpl hier="9" item="1"/>
          <tpl hier="11" item="9"/>
          <tpl hier="12" item="7"/>
          <tpl fld="4" item="0"/>
        </tpls>
      </n>
      <n v="39377188">
        <tpls c="8">
          <tpl hier="1" item="6"/>
          <tpl hier="4" item="3"/>
          <tpl fld="3" item="29"/>
          <tpl fld="2" item="42"/>
          <tpl hier="9" item="1"/>
          <tpl hier="11" item="9"/>
          <tpl hier="12" item="7"/>
          <tpl fld="4" item="0"/>
        </tpls>
      </n>
      <n v="25428368">
        <tpls c="8">
          <tpl hier="1" item="6"/>
          <tpl hier="4" item="3"/>
          <tpl fld="3" item="16"/>
          <tpl fld="2" item="62"/>
          <tpl hier="9" item="1"/>
          <tpl hier="11" item="9"/>
          <tpl hier="12" item="7"/>
          <tpl fld="4" item="0"/>
        </tpls>
      </n>
      <n v="40283224">
        <tpls c="8">
          <tpl hier="1" item="6"/>
          <tpl hier="4" item="3"/>
          <tpl fld="3" item="15"/>
          <tpl fld="2" item="62"/>
          <tpl hier="9" item="1"/>
          <tpl hier="11" item="9"/>
          <tpl hier="12" item="7"/>
          <tpl fld="4" item="0"/>
        </tpls>
      </n>
      <n v="63715640">
        <tpls c="8">
          <tpl hier="1" item="6"/>
          <tpl hier="4" item="3"/>
          <tpl fld="3" item="14"/>
          <tpl fld="2" item="62"/>
          <tpl hier="9" item="1"/>
          <tpl hier="11" item="9"/>
          <tpl hier="12" item="7"/>
          <tpl fld="4" item="0"/>
        </tpls>
      </n>
      <n v="98264179">
        <tpls c="8">
          <tpl hier="1" item="6"/>
          <tpl hier="4" item="3"/>
          <tpl fld="3" item="13"/>
          <tpl fld="2" item="62"/>
          <tpl hier="9" item="1"/>
          <tpl hier="11" item="9"/>
          <tpl hier="12" item="7"/>
          <tpl fld="4" item="0"/>
        </tpls>
      </n>
      <n v="7471128">
        <tpls c="8">
          <tpl hier="1" item="6"/>
          <tpl hier="4" item="3"/>
          <tpl fld="3" item="4"/>
          <tpl fld="2" item="77"/>
          <tpl hier="9" item="1"/>
          <tpl hier="11" item="9"/>
          <tpl hier="12" item="7"/>
          <tpl fld="4" item="0"/>
        </tpls>
      </n>
      <n v="10775892">
        <tpls c="8">
          <tpl hier="1" item="6"/>
          <tpl hier="4" item="3"/>
          <tpl fld="3" item="58"/>
          <tpl fld="2" item="77"/>
          <tpl hier="9" item="1"/>
          <tpl hier="11" item="9"/>
          <tpl hier="12" item="7"/>
          <tpl fld="4" item="0"/>
        </tpls>
      </n>
      <n v="15839500">
        <tpls c="8">
          <tpl hier="1" item="6"/>
          <tpl hier="4" item="3"/>
          <tpl fld="3" item="2"/>
          <tpl fld="2" item="77"/>
          <tpl hier="9" item="1"/>
          <tpl hier="11" item="9"/>
          <tpl hier="12" item="7"/>
          <tpl fld="4" item="0"/>
        </tpls>
      </n>
      <n v="16354256">
        <tpls c="8">
          <tpl hier="1" item="6"/>
          <tpl hier="4" item="3"/>
          <tpl fld="3" item="54"/>
          <tpl fld="2" item="28"/>
          <tpl hier="9" item="1"/>
          <tpl hier="11" item="9"/>
          <tpl hier="12" item="7"/>
          <tpl fld="4" item="0"/>
        </tpls>
      </n>
      <n v="24628318">
        <tpls c="8">
          <tpl hier="1" item="6"/>
          <tpl hier="4" item="3"/>
          <tpl fld="3" item="53"/>
          <tpl fld="2" item="28"/>
          <tpl hier="9" item="1"/>
          <tpl hier="11" item="9"/>
          <tpl hier="12" item="7"/>
          <tpl fld="4" item="0"/>
        </tpls>
      </n>
      <n v="43272097">
        <tpls c="8">
          <tpl hier="1" item="6"/>
          <tpl hier="4" item="3"/>
          <tpl fld="3" item="52"/>
          <tpl fld="2" item="28"/>
          <tpl hier="9" item="1"/>
          <tpl hier="11" item="9"/>
          <tpl hier="12" item="7"/>
          <tpl fld="4" item="0"/>
        </tpls>
      </n>
      <n v="33907588">
        <tpls c="8">
          <tpl hier="1" item="6"/>
          <tpl hier="4" item="3"/>
          <tpl fld="3" item="48"/>
          <tpl fld="2" item="35"/>
          <tpl hier="9" item="1"/>
          <tpl hier="11" item="9"/>
          <tpl hier="12" item="7"/>
          <tpl fld="4" item="0"/>
        </tpls>
      </n>
      <n v="44356660">
        <tpls c="8">
          <tpl hier="1" item="6"/>
          <tpl hier="4" item="3"/>
          <tpl fld="3" item="46"/>
          <tpl fld="2" item="35"/>
          <tpl hier="9" item="1"/>
          <tpl hier="11" item="9"/>
          <tpl hier="12" item="7"/>
          <tpl fld="4" item="0"/>
        </tpls>
      </n>
      <n v="56665360">
        <tpls c="8">
          <tpl hier="1" item="6"/>
          <tpl hier="4" item="3"/>
          <tpl fld="3" item="45"/>
          <tpl fld="2" item="35"/>
          <tpl hier="9" item="1"/>
          <tpl hier="11" item="9"/>
          <tpl hier="12" item="7"/>
          <tpl fld="4" item="0"/>
        </tpls>
      </n>
      <n v="68250143">
        <tpls c="8">
          <tpl hier="1" item="6"/>
          <tpl hier="4" item="3"/>
          <tpl fld="3" item="47"/>
          <tpl fld="2" item="35"/>
          <tpl hier="9" item="1"/>
          <tpl hier="11" item="9"/>
          <tpl hier="12" item="7"/>
          <tpl fld="4" item="0"/>
        </tpls>
      </n>
      <n v="74900978">
        <tpls c="8">
          <tpl hier="1" item="6"/>
          <tpl hier="4" item="3"/>
          <tpl fld="3" item="34"/>
          <tpl fld="2" item="40"/>
          <tpl hier="9" item="1"/>
          <tpl hier="11" item="9"/>
          <tpl hier="12" item="7"/>
          <tpl fld="4" item="0"/>
        </tpls>
      </n>
      <n v="109986467">
        <tpls c="8">
          <tpl hier="1" item="6"/>
          <tpl hier="4" item="3"/>
          <tpl fld="3" item="36"/>
          <tpl fld="2" item="40"/>
          <tpl hier="9" item="1"/>
          <tpl hier="11" item="9"/>
          <tpl hier="12" item="7"/>
          <tpl fld="4" item="0"/>
        </tpls>
      </n>
      <n v="150895199">
        <tpls c="8">
          <tpl hier="1" item="6"/>
          <tpl hier="4" item="3"/>
          <tpl fld="3" item="27"/>
          <tpl fld="2" item="40"/>
          <tpl hier="9" item="1"/>
          <tpl hier="11" item="9"/>
          <tpl hier="12" item="7"/>
          <tpl fld="4" item="0"/>
        </tpls>
      </n>
      <n v="185989071">
        <tpls c="8">
          <tpl hier="1" item="6"/>
          <tpl hier="4" item="3"/>
          <tpl fld="3" item="33"/>
          <tpl fld="2" item="40"/>
          <tpl hier="9" item="1"/>
          <tpl hier="11" item="9"/>
          <tpl hier="12" item="7"/>
          <tpl fld="4" item="0"/>
        </tpls>
      </n>
      <n v="75655512">
        <tpls c="8">
          <tpl hier="1" item="6"/>
          <tpl hier="4" item="3"/>
          <tpl fld="3" item="18"/>
          <tpl fld="2" item="54"/>
          <tpl hier="9" item="1"/>
          <tpl hier="11" item="9"/>
          <tpl hier="12" item="7"/>
          <tpl fld="4" item="0"/>
        </tpls>
      </n>
      <n v="116478691">
        <tpls c="8">
          <tpl hier="1" item="6"/>
          <tpl hier="4" item="3"/>
          <tpl fld="3" item="22"/>
          <tpl fld="2" item="54"/>
          <tpl hier="9" item="1"/>
          <tpl hier="11" item="9"/>
          <tpl hier="12" item="7"/>
          <tpl fld="4" item="0"/>
        </tpls>
      </n>
      <n v="188423304">
        <tpls c="8">
          <tpl hier="1" item="6"/>
          <tpl hier="4" item="3"/>
          <tpl fld="3" item="17"/>
          <tpl fld="2" item="54"/>
          <tpl hier="9" item="1"/>
          <tpl hier="11" item="9"/>
          <tpl hier="12" item="7"/>
          <tpl fld="4" item="0"/>
        </tpls>
      </n>
      <n v="315156511">
        <tpls c="8">
          <tpl hier="1" item="6"/>
          <tpl hier="4" item="3"/>
          <tpl fld="3" item="21"/>
          <tpl fld="2" item="54"/>
          <tpl hier="9" item="1"/>
          <tpl hier="11" item="9"/>
          <tpl hier="12" item="7"/>
          <tpl fld="4" item="0"/>
        </tpls>
      </n>
      <n v="5463596">
        <tpls c="8">
          <tpl hier="1" item="6"/>
          <tpl hier="4" item="3"/>
          <tpl fld="3" item="8"/>
          <tpl fld="2" item="59"/>
          <tpl hier="9" item="1"/>
          <tpl hier="11" item="9"/>
          <tpl hier="12" item="7"/>
          <tpl fld="4" item="0"/>
        </tpls>
      </n>
      <n v="8685284">
        <tpls c="8">
          <tpl hier="1" item="6"/>
          <tpl hier="4" item="3"/>
          <tpl fld="3" item="7"/>
          <tpl fld="2" item="59"/>
          <tpl hier="9" item="1"/>
          <tpl hier="11" item="9"/>
          <tpl hier="12" item="7"/>
          <tpl fld="4" item="0"/>
        </tpls>
      </n>
      <n v="14491100">
        <tpls c="8">
          <tpl hier="1" item="6"/>
          <tpl hier="4" item="3"/>
          <tpl fld="3" item="1"/>
          <tpl fld="2" item="59"/>
          <tpl hier="9" item="1"/>
          <tpl hier="11" item="9"/>
          <tpl hier="12" item="7"/>
          <tpl fld="4" item="0"/>
        </tpls>
      </n>
      <n v="5733340">
        <tpls c="8">
          <tpl hier="1" item="6"/>
          <tpl hier="4" item="3"/>
          <tpl fld="3" item="48"/>
          <tpl fld="2" item="65"/>
          <tpl hier="9" item="1"/>
          <tpl hier="11" item="9"/>
          <tpl hier="12" item="7"/>
          <tpl fld="4" item="0"/>
        </tpls>
      </n>
      <n v="9822352">
        <tpls c="8">
          <tpl hier="1" item="6"/>
          <tpl hier="4" item="3"/>
          <tpl fld="3" item="36"/>
          <tpl fld="2" item="65"/>
          <tpl hier="9" item="1"/>
          <tpl hier="11" item="9"/>
          <tpl hier="12" item="7"/>
          <tpl fld="4" item="0"/>
        </tpls>
      </n>
      <n v="15541720">
        <tpls c="8">
          <tpl hier="1" item="6"/>
          <tpl hier="4" item="3"/>
          <tpl fld="3" item="24"/>
          <tpl fld="2" item="65"/>
          <tpl hier="9" item="1"/>
          <tpl hier="11" item="9"/>
          <tpl hier="12" item="7"/>
          <tpl fld="4" item="0"/>
        </tpls>
      </n>
      <n v="19799816">
        <tpls c="8">
          <tpl hier="1" item="6"/>
          <tpl hier="4" item="3"/>
          <tpl fld="3" item="13"/>
          <tpl fld="2" item="65"/>
          <tpl hier="9" item="1"/>
          <tpl hier="11" item="9"/>
          <tpl hier="12" item="7"/>
          <tpl fld="4" item="0"/>
        </tpls>
      </n>
      <n v="24485140">
        <tpls c="8">
          <tpl hier="1" item="6"/>
          <tpl hier="4" item="3"/>
          <tpl fld="3" item="56"/>
          <tpl fld="2" item="85"/>
          <tpl hier="9" item="1"/>
          <tpl hier="11" item="9"/>
          <tpl hier="12" item="7"/>
          <tpl fld="4" item="0"/>
        </tpls>
      </n>
      <n v="51249684">
        <tpls c="8">
          <tpl hier="1" item="6"/>
          <tpl hier="4" item="3"/>
          <tpl fld="3" item="51"/>
          <tpl fld="2" item="85"/>
          <tpl hier="9" item="1"/>
          <tpl hier="11" item="9"/>
          <tpl hier="12" item="7"/>
          <tpl fld="4" item="0"/>
        </tpls>
      </n>
      <n v="84114621">
        <tpls c="8">
          <tpl hier="1" item="6"/>
          <tpl hier="4" item="3"/>
          <tpl fld="3" item="41"/>
          <tpl fld="2" item="85"/>
          <tpl hier="9" item="1"/>
          <tpl hier="11" item="9"/>
          <tpl hier="12" item="7"/>
          <tpl fld="4" item="0"/>
        </tpls>
      </n>
      <n v="17998882">
        <tpls c="8">
          <tpl hier="1" item="6"/>
          <tpl hier="4" item="3"/>
          <tpl fld="3" item="10"/>
          <tpl fld="2" item="49"/>
          <tpl hier="9" item="1"/>
          <tpl hier="11" item="9"/>
          <tpl hier="12" item="7"/>
          <tpl fld="4" item="0"/>
        </tpls>
      </n>
      <n v="28533976">
        <tpls c="8">
          <tpl hier="1" item="6"/>
          <tpl hier="4" item="3"/>
          <tpl fld="3" item="0"/>
          <tpl fld="2" item="49"/>
          <tpl hier="9" item="1"/>
          <tpl hier="11" item="9"/>
          <tpl hier="12" item="7"/>
          <tpl fld="4" item="0"/>
        </tpls>
      </n>
      <n v="38306948">
        <tpls c="8">
          <tpl hier="1" item="6"/>
          <tpl hier="4" item="3"/>
          <tpl fld="3" item="49"/>
          <tpl fld="2" item="49"/>
          <tpl hier="9" item="1"/>
          <tpl hier="11" item="9"/>
          <tpl hier="12" item="7"/>
          <tpl fld="4" item="0"/>
        </tpls>
      </n>
      <n v="22240048">
        <tpls c="8">
          <tpl hier="1" item="6"/>
          <tpl hier="4" item="3"/>
          <tpl fld="3" item="26"/>
          <tpl fld="2" item="44"/>
          <tpl hier="9" item="1"/>
          <tpl hier="11" item="9"/>
          <tpl hier="12" item="7"/>
          <tpl fld="4" item="0"/>
        </tpls>
      </n>
      <n v="38089440">
        <tpls c="8">
          <tpl hier="1" item="6"/>
          <tpl hier="4" item="3"/>
          <tpl fld="3" item="7"/>
          <tpl fld="2" item="44"/>
          <tpl hier="9" item="1"/>
          <tpl hier="11" item="9"/>
          <tpl hier="12" item="7"/>
          <tpl fld="4" item="0"/>
        </tpls>
      </n>
      <n v="58142956">
        <tpls c="8">
          <tpl hier="1" item="6"/>
          <tpl hier="4" item="3"/>
          <tpl fld="3" item="38"/>
          <tpl fld="2" item="44"/>
          <tpl hier="9" item="1"/>
          <tpl hier="11" item="9"/>
          <tpl hier="12" item="7"/>
          <tpl fld="4" item="0"/>
        </tpls>
      </n>
      <n v="1905616">
        <tpls c="8">
          <tpl hier="1" item="6"/>
          <tpl hier="4" item="3"/>
          <tpl fld="3" item="32"/>
          <tpl fld="2" item="34"/>
          <tpl hier="9" item="1"/>
          <tpl hier="11" item="9"/>
          <tpl hier="12" item="7"/>
          <tpl fld="4" item="0"/>
        </tpls>
      </n>
      <n v="2891720">
        <tpls c="8">
          <tpl hier="1" item="6"/>
          <tpl hier="4" item="3"/>
          <tpl fld="3" item="58"/>
          <tpl fld="2" item="34"/>
          <tpl hier="9" item="1"/>
          <tpl hier="11" item="9"/>
          <tpl hier="12" item="7"/>
          <tpl fld="4" item="0"/>
        </tpls>
      </n>
      <n v="3460276">
        <tpls c="8">
          <tpl hier="1" item="6"/>
          <tpl hier="4" item="3"/>
          <tpl fld="3" item="19"/>
          <tpl fld="2" item="34"/>
          <tpl hier="9" item="1"/>
          <tpl hier="11" item="9"/>
          <tpl hier="12" item="7"/>
          <tpl fld="4" item="0"/>
        </tpls>
      </n>
      <n v="2590144">
        <tpls c="8">
          <tpl hier="1" item="6"/>
          <tpl hier="4" item="3"/>
          <tpl fld="3" item="54"/>
          <tpl fld="2" item="64"/>
          <tpl hier="9" item="1"/>
          <tpl hier="11" item="9"/>
          <tpl hier="12" item="7"/>
          <tpl fld="4" item="0"/>
        </tpls>
      </n>
      <n v="5153260">
        <tpls c="8">
          <tpl hier="1" item="6"/>
          <tpl hier="4" item="3"/>
          <tpl fld="3" item="11"/>
          <tpl fld="2" item="64"/>
          <tpl hier="9" item="1"/>
          <tpl hier="11" item="9"/>
          <tpl hier="12" item="7"/>
          <tpl fld="4" item="0"/>
        </tpls>
      </n>
      <n v="40796660">
        <tpls c="8">
          <tpl hier="1" item="6"/>
          <tpl hier="4" item="3"/>
          <tpl fld="3" item="20"/>
          <tpl fld="2" item="33"/>
          <tpl hier="9" item="1"/>
          <tpl hier="11" item="9"/>
          <tpl hier="12" item="7"/>
          <tpl fld="4" item="0"/>
        </tpls>
      </n>
      <n v="3105016">
        <tpls c="8">
          <tpl hier="1" item="6"/>
          <tpl hier="4" item="3"/>
          <tpl fld="3" item="43"/>
          <tpl fld="2" item="22"/>
          <tpl hier="9" item="1"/>
          <tpl hier="11" item="9"/>
          <tpl hier="12" item="7"/>
          <tpl fld="4" item="0"/>
        </tpls>
      </n>
      <n v="33855224">
        <tpls c="8">
          <tpl hier="1" item="6"/>
          <tpl hier="4" item="3"/>
          <tpl fld="3" item="17"/>
          <tpl fld="2" item="21"/>
          <tpl hier="9" item="1"/>
          <tpl hier="11" item="9"/>
          <tpl hier="12" item="7"/>
          <tpl fld="4" item="0"/>
        </tpls>
      </n>
      <n v="168122702">
        <tpls c="8">
          <tpl hier="1" item="6"/>
          <tpl hier="4" item="3"/>
          <tpl fld="3" item="47"/>
          <tpl fld="2" item="14"/>
          <tpl hier="9" item="1"/>
          <tpl hier="11" item="9"/>
          <tpl hier="12" item="7"/>
          <tpl fld="4" item="0"/>
        </tpls>
      </n>
      <n v="99577520">
        <tpls c="8">
          <tpl hier="1" item="6"/>
          <tpl hier="4" item="3"/>
          <tpl fld="3" item="21"/>
          <tpl fld="2" item="29"/>
          <tpl hier="9" item="1"/>
          <tpl hier="11" item="9"/>
          <tpl hier="12" item="7"/>
          <tpl fld="4" item="0"/>
        </tpls>
      </n>
      <n v="3502324">
        <tpls c="8">
          <tpl hier="1" item="6"/>
          <tpl hier="4" item="3"/>
          <tpl fld="3" item="35"/>
          <tpl fld="2" item="24"/>
          <tpl hier="9" item="1"/>
          <tpl hier="11" item="9"/>
          <tpl hier="12" item="7"/>
          <tpl fld="4" item="0"/>
        </tpls>
      </n>
      <n v="45531868">
        <tpls c="8">
          <tpl hier="1" item="6"/>
          <tpl hier="4" item="3"/>
          <tpl fld="3" item="26"/>
          <tpl fld="2" item="13"/>
          <tpl hier="9" item="1"/>
          <tpl hier="11" item="9"/>
          <tpl hier="12" item="7"/>
          <tpl fld="4" item="0"/>
        </tpls>
      </n>
      <n v="19608604">
        <tpls c="8">
          <tpl hier="1" item="6"/>
          <tpl hier="4" item="3"/>
          <tpl fld="3" item="57"/>
          <tpl fld="2" item="30"/>
          <tpl hier="9" item="1"/>
          <tpl hier="11" item="9"/>
          <tpl hier="12" item="7"/>
          <tpl fld="4" item="0"/>
        </tpls>
      </n>
      <n v="612373495">
        <tpls c="8">
          <tpl hier="1" item="6"/>
          <tpl hier="4" item="3"/>
          <tpl fld="3" item="6"/>
          <tpl fld="2" item="25"/>
          <tpl hier="9" item="1"/>
          <tpl hier="11" item="9"/>
          <tpl hier="12" item="7"/>
          <tpl fld="4" item="0"/>
        </tpls>
      </n>
      <n v="65033284">
        <tpls c="8">
          <tpl hier="1" item="6"/>
          <tpl hier="4" item="3"/>
          <tpl fld="3" item="40"/>
          <tpl fld="2" item="10"/>
          <tpl hier="9" item="1"/>
          <tpl hier="11" item="9"/>
          <tpl hier="12" item="7"/>
          <tpl fld="4" item="0"/>
        </tpls>
      </n>
      <n v="12211745">
        <tpls c="8">
          <tpl hier="1" item="6"/>
          <tpl hier="4" item="3"/>
          <tpl fld="3" item="48"/>
          <tpl fld="2" item="20"/>
          <tpl hier="9" item="1"/>
          <tpl hier="11" item="9"/>
          <tpl hier="12" item="7"/>
          <tpl fld="4" item="0"/>
        </tpls>
      </n>
      <n v="29953723">
        <tpls c="8">
          <tpl hier="1" item="6"/>
          <tpl hier="4" item="3"/>
          <tpl fld="3" item="13"/>
          <tpl fld="2" item="11"/>
          <tpl hier="9" item="1"/>
          <tpl hier="11" item="9"/>
          <tpl hier="12" item="7"/>
          <tpl fld="4" item="0"/>
        </tpls>
      </n>
      <n v="42292400">
        <tpls c="8">
          <tpl hier="1" item="6"/>
          <tpl hier="4" item="3"/>
          <tpl fld="3" item="47"/>
          <tpl fld="2" item="48"/>
          <tpl hier="9" item="1"/>
          <tpl hier="11" item="9"/>
          <tpl hier="12" item="7"/>
          <tpl fld="4" item="0"/>
        </tpls>
      </n>
      <n v="7547600">
        <tpls c="8">
          <tpl hier="1" item="6"/>
          <tpl hier="4" item="3"/>
          <tpl fld="3" item="34"/>
          <tpl fld="2" item="53"/>
          <tpl hier="9" item="1"/>
          <tpl hier="11" item="9"/>
          <tpl hier="12" item="7"/>
          <tpl fld="4" item="0"/>
        </tpls>
      </n>
      <n v="10131341">
        <tpls c="8">
          <tpl hier="1" item="6"/>
          <tpl hier="4" item="3"/>
          <tpl fld="3" item="36"/>
          <tpl fld="2" item="53"/>
          <tpl hier="9" item="1"/>
          <tpl hier="11" item="9"/>
          <tpl hier="12" item="7"/>
          <tpl fld="4" item="0"/>
        </tpls>
      </n>
      <n v="15184152">
        <tpls c="8">
          <tpl hier="1" item="6"/>
          <tpl hier="4" item="3"/>
          <tpl fld="3" item="27"/>
          <tpl fld="2" item="53"/>
          <tpl hier="9" item="1"/>
          <tpl hier="11" item="9"/>
          <tpl hier="12" item="7"/>
          <tpl fld="4" item="0"/>
        </tpls>
      </n>
      <n v="21596646">
        <tpls c="8">
          <tpl hier="1" item="6"/>
          <tpl hier="4" item="3"/>
          <tpl fld="3" item="33"/>
          <tpl fld="2" item="53"/>
          <tpl hier="9" item="1"/>
          <tpl hier="11" item="9"/>
          <tpl hier="12" item="7"/>
          <tpl fld="4" item="0"/>
        </tpls>
      </n>
      <n v="123353208">
        <tpls c="8">
          <tpl hier="1" item="6"/>
          <tpl hier="4" item="3"/>
          <tpl fld="3" item="18"/>
          <tpl fld="2" item="57"/>
          <tpl hier="9" item="1"/>
          <tpl hier="11" item="9"/>
          <tpl hier="12" item="7"/>
          <tpl fld="4" item="0"/>
        </tpls>
      </n>
      <n v="161623824">
        <tpls c="8">
          <tpl hier="1" item="6"/>
          <tpl hier="4" item="3"/>
          <tpl fld="3" item="22"/>
          <tpl fld="2" item="57"/>
          <tpl hier="9" item="1"/>
          <tpl hier="11" item="9"/>
          <tpl hier="12" item="7"/>
          <tpl fld="4" item="0"/>
        </tpls>
      </n>
      <n v="188032447">
        <tpls c="8">
          <tpl hier="1" item="6"/>
          <tpl hier="4" item="3"/>
          <tpl fld="3" item="17"/>
          <tpl fld="2" item="57"/>
          <tpl hier="9" item="1"/>
          <tpl hier="11" item="9"/>
          <tpl hier="12" item="7"/>
          <tpl fld="4" item="0"/>
        </tpls>
      </n>
      <n v="204871212">
        <tpls c="8">
          <tpl hier="1" item="6"/>
          <tpl hier="4" item="3"/>
          <tpl fld="3" item="21"/>
          <tpl fld="2" item="57"/>
          <tpl hier="9" item="1"/>
          <tpl hier="11" item="9"/>
          <tpl hier="12" item="7"/>
          <tpl fld="4" item="0"/>
        </tpls>
      </n>
      <n v="136897957">
        <tpls c="8">
          <tpl hier="1" item="6"/>
          <tpl hier="4" item="3"/>
          <tpl fld="3" item="8"/>
          <tpl fld="2" item="61"/>
          <tpl hier="9" item="1"/>
          <tpl hier="11" item="9"/>
          <tpl hier="12" item="7"/>
          <tpl fld="4" item="0"/>
        </tpls>
      </n>
      <n v="154739262">
        <tpls c="8">
          <tpl hier="1" item="6"/>
          <tpl hier="4" item="3"/>
          <tpl fld="3" item="7"/>
          <tpl fld="2" item="61"/>
          <tpl hier="9" item="1"/>
          <tpl hier="11" item="9"/>
          <tpl hier="12" item="7"/>
          <tpl fld="4" item="0"/>
        </tpls>
      </n>
      <n v="168750579">
        <tpls c="8">
          <tpl hier="1" item="6"/>
          <tpl hier="4" item="3"/>
          <tpl fld="3" item="6"/>
          <tpl fld="2" item="61"/>
          <tpl hier="9" item="1"/>
          <tpl hier="11" item="9"/>
          <tpl hier="12" item="7"/>
          <tpl fld="4" item="0"/>
        </tpls>
      </n>
      <n v="188307122">
        <tpls c="8">
          <tpl hier="1" item="6"/>
          <tpl hier="4" item="3"/>
          <tpl fld="3" item="5"/>
          <tpl fld="2" item="61"/>
          <tpl hier="9" item="1"/>
          <tpl hier="11" item="9"/>
          <tpl hier="12" item="7"/>
          <tpl fld="4" item="0"/>
        </tpls>
      </n>
      <n v="32639820">
        <tpls c="8">
          <tpl hier="1" item="6"/>
          <tpl hier="4" item="3"/>
          <tpl fld="3" item="56"/>
          <tpl fld="2" item="79"/>
          <tpl hier="9" item="1"/>
          <tpl hier="11" item="9"/>
          <tpl hier="12" item="7"/>
          <tpl fld="4" item="0"/>
        </tpls>
      </n>
      <n v="34235341">
        <tpls c="8">
          <tpl hier="1" item="6"/>
          <tpl hier="4" item="3"/>
          <tpl fld="3" item="0"/>
          <tpl fld="2" item="79"/>
          <tpl hier="9" item="1"/>
          <tpl hier="11" item="9"/>
          <tpl hier="12" item="7"/>
          <tpl fld="4" item="0"/>
        </tpls>
      </n>
      <n v="36322020">
        <tpls c="8">
          <tpl hier="1" item="6"/>
          <tpl hier="4" item="3"/>
          <tpl fld="3" item="55"/>
          <tpl fld="2" item="79"/>
          <tpl hier="9" item="1"/>
          <tpl hier="11" item="9"/>
          <tpl hier="12" item="7"/>
          <tpl fld="4" item="0"/>
        </tpls>
      </n>
      <n v="211199998">
        <tpls c="8">
          <tpl hier="1" item="6"/>
          <tpl hier="4" item="3"/>
          <tpl fld="3" item="35"/>
          <tpl fld="2" item="46"/>
          <tpl hier="9" item="1"/>
          <tpl hier="11" item="9"/>
          <tpl hier="12" item="7"/>
          <tpl fld="4" item="0"/>
        </tpls>
      </n>
      <n v="224773969">
        <tpls c="8">
          <tpl hier="1" item="6"/>
          <tpl hier="4" item="3"/>
          <tpl fld="3" item="40"/>
          <tpl fld="2" item="46"/>
          <tpl hier="9" item="1"/>
          <tpl hier="11" item="9"/>
          <tpl hier="12" item="7"/>
          <tpl fld="4" item="0"/>
        </tpls>
      </n>
      <n v="230874455">
        <tpls c="8">
          <tpl hier="1" item="6"/>
          <tpl hier="4" item="3"/>
          <tpl fld="3" item="50"/>
          <tpl fld="2" item="46"/>
          <tpl hier="9" item="1"/>
          <tpl hier="11" item="9"/>
          <tpl hier="12" item="7"/>
          <tpl fld="4" item="0"/>
        </tpls>
      </n>
      <n v="249105081">
        <tpls c="8">
          <tpl hier="1" item="6"/>
          <tpl hier="4" item="3"/>
          <tpl fld="3" item="49"/>
          <tpl fld="2" item="46"/>
          <tpl hier="9" item="1"/>
          <tpl hier="11" item="9"/>
          <tpl hier="12" item="7"/>
          <tpl fld="4" item="0"/>
        </tpls>
      </n>
      <n v="767555991">
        <tpls c="8">
          <tpl hier="1" item="6"/>
          <tpl hier="4" item="3"/>
          <tpl fld="3" item="37"/>
          <tpl fld="2" item="51"/>
          <tpl hier="9" item="1"/>
          <tpl hier="11" item="9"/>
          <tpl hier="12" item="7"/>
          <tpl fld="4" item="0"/>
        </tpls>
      </n>
      <n v="908900000">
        <tpls c="8">
          <tpl hier="1" item="6"/>
          <tpl hier="4" item="3"/>
          <tpl fld="3" item="39"/>
          <tpl fld="2" item="51"/>
          <tpl hier="9" item="1"/>
          <tpl hier="11" item="9"/>
          <tpl hier="12" item="7"/>
          <tpl fld="4" item="0"/>
        </tpls>
      </n>
      <n v="1077575986">
        <tpls c="8">
          <tpl hier="1" item="6"/>
          <tpl hier="4" item="3"/>
          <tpl fld="3" item="28"/>
          <tpl fld="2" item="51"/>
          <tpl hier="9" item="1"/>
          <tpl hier="11" item="9"/>
          <tpl hier="12" item="7"/>
          <tpl fld="4" item="0"/>
        </tpls>
      </n>
      <n v="1255323938">
        <tpls c="8">
          <tpl hier="1" item="6"/>
          <tpl hier="4" item="3"/>
          <tpl fld="3" item="19"/>
          <tpl fld="2" item="51"/>
          <tpl hier="9" item="1"/>
          <tpl hier="11" item="9"/>
          <tpl hier="12" item="7"/>
          <tpl fld="4" item="0"/>
        </tpls>
      </n>
      <n v="2528305401">
        <tpls c="8">
          <tpl hier="1" item="6"/>
          <tpl hier="4" item="3"/>
          <tpl fld="3" item="4"/>
          <tpl fld="1" item="1"/>
          <tpl hier="9" item="1"/>
          <tpl hier="11" item="9"/>
          <tpl hier="12" item="7"/>
          <tpl fld="4" item="0"/>
        </tpls>
      </n>
      <n v="2852739166">
        <tpls c="8">
          <tpl hier="1" item="6"/>
          <tpl hier="4" item="3"/>
          <tpl fld="3" item="58"/>
          <tpl fld="1" item="1"/>
          <tpl hier="9" item="1"/>
          <tpl hier="11" item="9"/>
          <tpl hier="12" item="7"/>
          <tpl fld="4" item="0"/>
        </tpls>
      </n>
      <n v="3194549980">
        <tpls c="8">
          <tpl hier="1" item="6"/>
          <tpl hier="4" item="3"/>
          <tpl fld="3" item="2"/>
          <tpl fld="1" item="1"/>
          <tpl hier="9" item="1"/>
          <tpl hier="11" item="9"/>
          <tpl hier="12" item="7"/>
          <tpl fld="4" item="0"/>
        </tpls>
      </n>
      <n v="755584">
        <tpls c="8">
          <tpl hier="1" item="6"/>
          <tpl hier="4" item="3"/>
          <tpl fld="3" item="54"/>
          <tpl fld="2" item="58"/>
          <tpl hier="9" item="1"/>
          <tpl hier="11" item="9"/>
          <tpl hier="12" item="7"/>
          <tpl fld="4" item="0"/>
        </tpls>
      </n>
      <n v="1044032">
        <tpls c="8">
          <tpl hier="1" item="6"/>
          <tpl hier="4" item="3"/>
          <tpl fld="3" item="53"/>
          <tpl fld="2" item="58"/>
          <tpl hier="9" item="1"/>
          <tpl hier="11" item="9"/>
          <tpl hier="12" item="7"/>
          <tpl fld="4" item="0"/>
        </tpls>
      </n>
      <n v="1349556">
        <tpls c="8">
          <tpl hier="1" item="6"/>
          <tpl hier="4" item="3"/>
          <tpl fld="3" item="52"/>
          <tpl fld="2" item="58"/>
          <tpl hier="9" item="1"/>
          <tpl hier="11" item="9"/>
          <tpl hier="12" item="7"/>
          <tpl fld="4" item="0"/>
        </tpls>
      </n>
      <n v="203008629">
        <tpls c="8">
          <tpl hier="1" item="6"/>
          <tpl hier="4" item="3"/>
          <tpl fld="3" item="48"/>
          <tpl fld="2" item="63"/>
          <tpl hier="9" item="1"/>
          <tpl hier="11" item="9"/>
          <tpl hier="12" item="7"/>
          <tpl fld="4" item="0"/>
        </tpls>
      </n>
      <n v="301800128">
        <tpls c="8">
          <tpl hier="1" item="6"/>
          <tpl hier="4" item="3"/>
          <tpl fld="3" item="46"/>
          <tpl fld="2" item="63"/>
          <tpl hier="9" item="1"/>
          <tpl hier="11" item="9"/>
          <tpl hier="12" item="7"/>
          <tpl fld="4" item="0"/>
        </tpls>
      </n>
      <n v="450950732">
        <tpls c="8">
          <tpl hier="1" item="6"/>
          <tpl hier="4" item="3"/>
          <tpl fld="3" item="45"/>
          <tpl fld="2" item="63"/>
          <tpl hier="9" item="1"/>
          <tpl hier="11" item="9"/>
          <tpl hier="12" item="7"/>
          <tpl fld="4" item="0"/>
        </tpls>
      </n>
      <n v="590301721">
        <tpls c="8">
          <tpl hier="1" item="6"/>
          <tpl hier="4" item="3"/>
          <tpl fld="3" item="47"/>
          <tpl fld="2" item="63"/>
          <tpl hier="9" item="1"/>
          <tpl hier="11" item="9"/>
          <tpl hier="12" item="7"/>
          <tpl fld="4" item="0"/>
        </tpls>
      </n>
      <n v="424477">
        <tpls c="8">
          <tpl hier="1" item="6"/>
          <tpl hier="4" item="3"/>
          <tpl fld="3" item="34"/>
          <tpl fld="2" item="82"/>
          <tpl hier="9" item="1"/>
          <tpl hier="11" item="9"/>
          <tpl hier="12" item="7"/>
          <tpl fld="4" item="0"/>
        </tpls>
      </n>
      <n v="590266">
        <tpls c="8">
          <tpl hier="1" item="6"/>
          <tpl hier="4" item="3"/>
          <tpl fld="3" item="36"/>
          <tpl fld="2" item="82"/>
          <tpl hier="9" item="1"/>
          <tpl hier="11" item="9"/>
          <tpl hier="12" item="7"/>
          <tpl fld="4" item="0"/>
        </tpls>
      </n>
      <n v="886320">
        <tpls c="8">
          <tpl hier="1" item="6"/>
          <tpl hier="4" item="3"/>
          <tpl fld="3" item="27"/>
          <tpl fld="2" item="82"/>
          <tpl hier="9" item="1"/>
          <tpl hier="11" item="9"/>
          <tpl hier="12" item="7"/>
          <tpl fld="4" item="0"/>
        </tpls>
      </n>
      <n v="1382859">
        <tpls c="8">
          <tpl hier="1" item="6"/>
          <tpl hier="4" item="3"/>
          <tpl fld="3" item="33"/>
          <tpl fld="2" item="82"/>
          <tpl hier="9" item="1"/>
          <tpl hier="11" item="9"/>
          <tpl hier="12" item="7"/>
          <tpl fld="4" item="0"/>
        </tpls>
      </n>
      <n v="11166360">
        <tpls c="8">
          <tpl hier="1" item="6"/>
          <tpl hier="4" item="3"/>
          <tpl fld="3" item="18"/>
          <tpl fld="2" item="47"/>
          <tpl hier="9" item="1"/>
          <tpl hier="11" item="9"/>
          <tpl hier="12" item="7"/>
          <tpl fld="4" item="0"/>
        </tpls>
      </n>
      <n v="16627276">
        <tpls c="8">
          <tpl hier="1" item="6"/>
          <tpl hier="4" item="3"/>
          <tpl fld="3" item="22"/>
          <tpl fld="2" item="47"/>
          <tpl hier="9" item="1"/>
          <tpl hier="11" item="9"/>
          <tpl hier="12" item="7"/>
          <tpl fld="4" item="0"/>
        </tpls>
      </n>
      <n v="27463804">
        <tpls c="8">
          <tpl hier="1" item="6"/>
          <tpl hier="4" item="3"/>
          <tpl fld="3" item="17"/>
          <tpl fld="2" item="47"/>
          <tpl hier="9" item="1"/>
          <tpl hier="11" item="9"/>
          <tpl hier="12" item="7"/>
          <tpl fld="4" item="0"/>
        </tpls>
      </n>
      <n v="43488268">
        <tpls c="8">
          <tpl hier="1" item="6"/>
          <tpl hier="4" item="3"/>
          <tpl fld="3" item="21"/>
          <tpl fld="2" item="47"/>
          <tpl hier="9" item="1"/>
          <tpl hier="11" item="9"/>
          <tpl hier="12" item="7"/>
          <tpl fld="4" item="0"/>
        </tpls>
      </n>
      <n v="18326961">
        <tpls c="8">
          <tpl hier="1" item="6"/>
          <tpl hier="4" item="3"/>
          <tpl fld="3" item="8"/>
          <tpl fld="2" item="52"/>
          <tpl hier="9" item="1"/>
          <tpl hier="11" item="9"/>
          <tpl hier="12" item="7"/>
          <tpl fld="4" item="0"/>
        </tpls>
      </n>
      <n v="25771324">
        <tpls c="8">
          <tpl hier="1" item="6"/>
          <tpl hier="4" item="3"/>
          <tpl fld="3" item="7"/>
          <tpl fld="2" item="52"/>
          <tpl hier="9" item="1"/>
          <tpl hier="11" item="9"/>
          <tpl hier="12" item="7"/>
          <tpl fld="4" item="0"/>
        </tpls>
      </n>
      <n v="35623292">
        <tpls c="8">
          <tpl hier="1" item="6"/>
          <tpl hier="4" item="3"/>
          <tpl fld="3" item="6"/>
          <tpl fld="2" item="52"/>
          <tpl hier="9" item="1"/>
          <tpl hier="11" item="9"/>
          <tpl hier="12" item="7"/>
          <tpl fld="4" item="0"/>
        </tpls>
      </n>
      <n v="46052400">
        <tpls c="8">
          <tpl hier="1" item="6"/>
          <tpl hier="4" item="3"/>
          <tpl fld="3" item="5"/>
          <tpl fld="2" item="52"/>
          <tpl hier="9" item="1"/>
          <tpl hier="11" item="9"/>
          <tpl hier="12" item="7"/>
          <tpl fld="4" item="0"/>
        </tpls>
      </n>
      <n v="2858848">
        <tpls c="8">
          <tpl hier="1" item="6"/>
          <tpl hier="4" item="3"/>
          <tpl fld="3" item="56"/>
          <tpl fld="2" item="56"/>
          <tpl hier="9" item="1"/>
          <tpl hier="11" item="9"/>
          <tpl hier="12" item="7"/>
          <tpl fld="4" item="0"/>
        </tpls>
      </n>
      <n v="5147024">
        <tpls c="8">
          <tpl hier="1" item="6"/>
          <tpl hier="4" item="3"/>
          <tpl fld="3" item="0"/>
          <tpl fld="2" item="56"/>
          <tpl hier="9" item="1"/>
          <tpl hier="11" item="9"/>
          <tpl hier="12" item="7"/>
          <tpl fld="4" item="0"/>
        </tpls>
      </n>
      <n v="7343632">
        <tpls c="8">
          <tpl hier="1" item="6"/>
          <tpl hier="4" item="3"/>
          <tpl fld="3" item="55"/>
          <tpl fld="2" item="56"/>
          <tpl hier="9" item="1"/>
          <tpl hier="11" item="9"/>
          <tpl hier="12" item="7"/>
          <tpl fld="4" item="0"/>
        </tpls>
      </n>
      <n v="297245368">
        <tpls c="8">
          <tpl hier="1" item="6"/>
          <tpl hier="4" item="3"/>
          <tpl fld="3" item="35"/>
          <tpl fld="2" item="60"/>
          <tpl hier="9" item="1"/>
          <tpl hier="11" item="9"/>
          <tpl hier="12" item="7"/>
          <tpl fld="4" item="0"/>
        </tpls>
      </n>
      <n v="449701570">
        <tpls c="8">
          <tpl hier="1" item="6"/>
          <tpl hier="4" item="3"/>
          <tpl fld="3" item="40"/>
          <tpl fld="2" item="60"/>
          <tpl hier="9" item="1"/>
          <tpl hier="11" item="9"/>
          <tpl hier="12" item="7"/>
          <tpl fld="4" item="0"/>
        </tpls>
      </n>
      <n v="627396313">
        <tpls c="8">
          <tpl hier="1" item="6"/>
          <tpl hier="4" item="3"/>
          <tpl fld="3" item="50"/>
          <tpl fld="2" item="60"/>
          <tpl hier="9" item="1"/>
          <tpl hier="11" item="9"/>
          <tpl hier="12" item="7"/>
          <tpl fld="4" item="0"/>
        </tpls>
      </n>
      <n v="775546036">
        <tpls c="8">
          <tpl hier="1" item="6"/>
          <tpl hier="4" item="3"/>
          <tpl fld="3" item="49"/>
          <tpl fld="2" item="60"/>
          <tpl hier="9" item="1"/>
          <tpl hier="11" item="9"/>
          <tpl hier="12" item="7"/>
          <tpl fld="4" item="0"/>
        </tpls>
      </n>
      <n v="20395560">
        <tpls c="8">
          <tpl hier="1" item="6"/>
          <tpl hier="4" item="3"/>
          <tpl fld="3" item="37"/>
          <tpl fld="2" item="55"/>
          <tpl hier="9" item="1"/>
          <tpl hier="11" item="9"/>
          <tpl hier="12" item="7"/>
          <tpl fld="4" item="0"/>
        </tpls>
      </n>
      <n v="27291371">
        <tpls c="8">
          <tpl hier="1" item="6"/>
          <tpl hier="4" item="3"/>
          <tpl fld="3" item="39"/>
          <tpl fld="2" item="55"/>
          <tpl hier="9" item="1"/>
          <tpl hier="11" item="9"/>
          <tpl hier="12" item="7"/>
          <tpl fld="4" item="0"/>
        </tpls>
      </n>
      <n v="41490979">
        <tpls c="8">
          <tpl hier="1" item="6"/>
          <tpl hier="4" item="3"/>
          <tpl fld="3" item="28"/>
          <tpl fld="2" item="55"/>
          <tpl hier="9" item="1"/>
          <tpl hier="11" item="9"/>
          <tpl hier="12" item="7"/>
          <tpl fld="4" item="0"/>
        </tpls>
      </n>
      <n v="66284984">
        <tpls c="8">
          <tpl hier="1" item="6"/>
          <tpl hier="4" item="3"/>
          <tpl fld="3" item="19"/>
          <tpl fld="2" item="55"/>
          <tpl hier="9" item="1"/>
          <tpl hier="11" item="9"/>
          <tpl hier="12" item="7"/>
          <tpl fld="4" item="0"/>
        </tpls>
      </n>
      <n v="13012872">
        <tpls c="8">
          <tpl hier="1" item="6"/>
          <tpl hier="4" item="3"/>
          <tpl fld="3" item="26"/>
          <tpl fld="2" item="42"/>
          <tpl hier="9" item="1"/>
          <tpl hier="11" item="9"/>
          <tpl hier="12" item="7"/>
          <tpl fld="4" item="0"/>
        </tpls>
      </n>
      <n v="17990132">
        <tpls c="8">
          <tpl hier="1" item="6"/>
          <tpl hier="4" item="3"/>
          <tpl fld="3" item="25"/>
          <tpl fld="2" item="42"/>
          <tpl hier="9" item="1"/>
          <tpl hier="11" item="9"/>
          <tpl hier="12" item="7"/>
          <tpl fld="4" item="0"/>
        </tpls>
      </n>
      <n v="25068496">
        <tpls c="8">
          <tpl hier="1" item="6"/>
          <tpl hier="4" item="3"/>
          <tpl fld="3" item="24"/>
          <tpl fld="2" item="42"/>
          <tpl hier="9" item="1"/>
          <tpl hier="11" item="9"/>
          <tpl hier="12" item="7"/>
          <tpl fld="4" item="0"/>
        </tpls>
      </n>
      <n v="40640120">
        <tpls c="8">
          <tpl hier="1" item="6"/>
          <tpl hier="4" item="3"/>
          <tpl fld="3" item="23"/>
          <tpl fld="2" item="42"/>
          <tpl hier="9" item="1"/>
          <tpl hier="11" item="9"/>
          <tpl hier="12" item="7"/>
          <tpl fld="4" item="0"/>
        </tpls>
      </n>
      <n v="26079048">
        <tpls c="8">
          <tpl hier="1" item="6"/>
          <tpl hier="4" item="3"/>
          <tpl fld="3" item="10"/>
          <tpl fld="2" item="62"/>
          <tpl hier="9" item="1"/>
          <tpl hier="11" item="9"/>
          <tpl hier="12" item="7"/>
          <tpl fld="4" item="0"/>
        </tpls>
      </n>
      <n v="41581920">
        <tpls c="8">
          <tpl hier="1" item="6"/>
          <tpl hier="4" item="3"/>
          <tpl fld="3" item="12"/>
          <tpl fld="2" item="62"/>
          <tpl hier="9" item="1"/>
          <tpl hier="11" item="9"/>
          <tpl hier="12" item="7"/>
          <tpl fld="4" item="0"/>
        </tpls>
      </n>
      <n v="65430408">
        <tpls c="8">
          <tpl hier="1" item="6"/>
          <tpl hier="4" item="3"/>
          <tpl fld="3" item="11"/>
          <tpl fld="2" item="62"/>
          <tpl hier="9" item="1"/>
          <tpl hier="11" item="9"/>
          <tpl hier="12" item="7"/>
          <tpl fld="4" item="0"/>
        </tpls>
      </n>
      <n v="100864947">
        <tpls c="8">
          <tpl hier="1" item="6"/>
          <tpl hier="4" item="3"/>
          <tpl fld="3" item="9"/>
          <tpl fld="2" item="62"/>
          <tpl hier="9" item="1"/>
          <tpl hier="11" item="9"/>
          <tpl hier="12" item="7"/>
          <tpl fld="4" item="0"/>
        </tpls>
      </n>
      <n v="7579412">
        <tpls c="8">
          <tpl hier="1" item="6"/>
          <tpl hier="4" item="3"/>
          <tpl fld="3" item="57"/>
          <tpl fld="2" item="77"/>
          <tpl hier="9" item="1"/>
          <tpl hier="11" item="9"/>
          <tpl hier="12" item="7"/>
          <tpl fld="4" item="0"/>
        </tpls>
      </n>
      <n v="10982936">
        <tpls c="8">
          <tpl hier="1" item="6"/>
          <tpl hier="4" item="3"/>
          <tpl fld="3" item="3"/>
          <tpl fld="2" item="77"/>
          <tpl hier="9" item="1"/>
          <tpl hier="11" item="9"/>
          <tpl hier="12" item="7"/>
          <tpl fld="4" item="0"/>
        </tpls>
      </n>
      <n v="16153528">
        <tpls c="8">
          <tpl hier="1" item="6"/>
          <tpl hier="4" item="3"/>
          <tpl fld="3" item="1"/>
          <tpl fld="2" item="77"/>
          <tpl hier="9" item="1"/>
          <tpl hier="11" item="9"/>
          <tpl hier="12" item="7"/>
          <tpl fld="4" item="0"/>
        </tpls>
      </n>
      <n v="16692540">
        <tpls c="8">
          <tpl hier="1" item="6"/>
          <tpl hier="4" item="3"/>
          <tpl fld="3" item="20"/>
          <tpl fld="2" item="28"/>
          <tpl hier="9" item="1"/>
          <tpl hier="11" item="9"/>
          <tpl hier="12" item="7"/>
          <tpl fld="4" item="0"/>
        </tpls>
      </n>
      <n v="25426991">
        <tpls c="8">
          <tpl hier="1" item="6"/>
          <tpl hier="4" item="3"/>
          <tpl fld="3" item="51"/>
          <tpl fld="2" item="28"/>
          <tpl hier="9" item="1"/>
          <tpl hier="11" item="9"/>
          <tpl hier="12" item="7"/>
          <tpl fld="4" item="0"/>
        </tpls>
      </n>
      <n v="44734353">
        <tpls c="8">
          <tpl hier="1" item="6"/>
          <tpl hier="4" item="3"/>
          <tpl fld="3" item="38"/>
          <tpl fld="2" item="28"/>
          <tpl hier="9" item="1"/>
          <tpl hier="11" item="9"/>
          <tpl hier="12" item="7"/>
          <tpl fld="4" item="0"/>
        </tpls>
      </n>
      <n v="34601548">
        <tpls c="8">
          <tpl hier="1" item="6"/>
          <tpl hier="4" item="3"/>
          <tpl fld="3" item="44"/>
          <tpl fld="2" item="35"/>
          <tpl hier="9" item="1"/>
          <tpl hier="11" item="9"/>
          <tpl hier="12" item="7"/>
          <tpl fld="4" item="0"/>
        </tpls>
      </n>
      <n v="45019508">
        <tpls c="8">
          <tpl hier="1" item="6"/>
          <tpl hier="4" item="3"/>
          <tpl fld="3" item="43"/>
          <tpl fld="2" item="35"/>
          <tpl hier="9" item="1"/>
          <tpl hier="11" item="9"/>
          <tpl hier="12" item="7"/>
          <tpl fld="4" item="0"/>
        </tpls>
      </n>
      <n v="57523464">
        <tpls c="8">
          <tpl hier="1" item="6"/>
          <tpl hier="4" item="3"/>
          <tpl fld="3" item="42"/>
          <tpl fld="2" item="35"/>
          <tpl hier="9" item="1"/>
          <tpl hier="11" item="9"/>
          <tpl hier="12" item="7"/>
          <tpl fld="4" item="0"/>
        </tpls>
      </n>
      <n v="68934304">
        <tpls c="8">
          <tpl hier="1" item="6"/>
          <tpl hier="4" item="3"/>
          <tpl fld="3" item="41"/>
          <tpl fld="2" item="35"/>
          <tpl hier="9" item="1"/>
          <tpl hier="11" item="9"/>
          <tpl hier="12" item="7"/>
          <tpl fld="4" item="0"/>
        </tpls>
      </n>
      <n v="77118959">
        <tpls c="8">
          <tpl hier="1" item="6"/>
          <tpl hier="4" item="3"/>
          <tpl fld="3" item="32"/>
          <tpl fld="2" item="40"/>
          <tpl hier="9" item="1"/>
          <tpl hier="11" item="9"/>
          <tpl hier="12" item="7"/>
          <tpl fld="4" item="0"/>
        </tpls>
      </n>
      <n v="112407277">
        <tpls c="8">
          <tpl hier="1" item="6"/>
          <tpl hier="4" item="3"/>
          <tpl fld="3" item="31"/>
          <tpl fld="2" item="40"/>
          <tpl hier="9" item="1"/>
          <tpl hier="11" item="9"/>
          <tpl hier="12" item="7"/>
          <tpl fld="4" item="0"/>
        </tpls>
      </n>
      <n v="153457237">
        <tpls c="8">
          <tpl hier="1" item="6"/>
          <tpl hier="4" item="3"/>
          <tpl fld="3" item="30"/>
          <tpl fld="2" item="40"/>
          <tpl hier="9" item="1"/>
          <tpl hier="11" item="9"/>
          <tpl hier="12" item="7"/>
          <tpl fld="4" item="0"/>
        </tpls>
      </n>
      <n v="187876835">
        <tpls c="8">
          <tpl hier="1" item="6"/>
          <tpl hier="4" item="3"/>
          <tpl fld="3" item="29"/>
          <tpl fld="2" item="40"/>
          <tpl hier="9" item="1"/>
          <tpl hier="11" item="9"/>
          <tpl hier="12" item="7"/>
          <tpl fld="4" item="0"/>
        </tpls>
      </n>
      <n v="77839264">
        <tpls c="8">
          <tpl hier="1" item="6"/>
          <tpl hier="4" item="3"/>
          <tpl fld="3" item="16"/>
          <tpl fld="2" item="54"/>
          <tpl hier="9" item="1"/>
          <tpl hier="11" item="9"/>
          <tpl hier="12" item="7"/>
          <tpl fld="4" item="0"/>
        </tpls>
      </n>
      <n v="119524915">
        <tpls c="8">
          <tpl hier="1" item="6"/>
          <tpl hier="4" item="3"/>
          <tpl fld="3" item="15"/>
          <tpl fld="2" item="54"/>
          <tpl hier="9" item="1"/>
          <tpl hier="11" item="9"/>
          <tpl hier="12" item="7"/>
          <tpl fld="4" item="0"/>
        </tpls>
      </n>
      <n v="193714180">
        <tpls c="8">
          <tpl hier="1" item="6"/>
          <tpl hier="4" item="3"/>
          <tpl fld="3" item="14"/>
          <tpl fld="2" item="54"/>
          <tpl hier="9" item="1"/>
          <tpl hier="11" item="9"/>
          <tpl hier="12" item="7"/>
          <tpl fld="4" item="0"/>
        </tpls>
      </n>
      <n v="325595055">
        <tpls c="8">
          <tpl hier="1" item="6"/>
          <tpl hier="4" item="3"/>
          <tpl fld="3" item="13"/>
          <tpl fld="2" item="54"/>
          <tpl hier="9" item="1"/>
          <tpl hier="11" item="9"/>
          <tpl hier="12" item="7"/>
          <tpl fld="4" item="0"/>
        </tpls>
      </n>
      <n v="5626088">
        <tpls c="8">
          <tpl hier="1" item="6"/>
          <tpl hier="4" item="3"/>
          <tpl fld="3" item="4"/>
          <tpl fld="2" item="59"/>
          <tpl hier="9" item="1"/>
          <tpl hier="11" item="9"/>
          <tpl hier="12" item="7"/>
          <tpl fld="4" item="0"/>
        </tpls>
      </n>
      <n v="8925860">
        <tpls c="8">
          <tpl hier="1" item="6"/>
          <tpl hier="4" item="3"/>
          <tpl fld="3" item="58"/>
          <tpl fld="2" item="59"/>
          <tpl hier="9" item="1"/>
          <tpl hier="11" item="9"/>
          <tpl hier="12" item="7"/>
          <tpl fld="4" item="0"/>
        </tpls>
      </n>
      <n v="14980564">
        <tpls c="8">
          <tpl hier="1" item="6"/>
          <tpl hier="4" item="3"/>
          <tpl fld="3" item="55"/>
          <tpl fld="2" item="59"/>
          <tpl hier="9" item="1"/>
          <tpl hier="11" item="9"/>
          <tpl hier="12" item="7"/>
          <tpl fld="4" item="0"/>
        </tpls>
      </n>
      <n v="6159764">
        <tpls c="8">
          <tpl hier="1" item="6"/>
          <tpl hier="4" item="3"/>
          <tpl fld="3" item="37"/>
          <tpl fld="2" item="65"/>
          <tpl hier="9" item="1"/>
          <tpl hier="11" item="9"/>
          <tpl hier="12" item="7"/>
          <tpl fld="4" item="0"/>
        </tpls>
      </n>
      <n v="10093416">
        <tpls c="8">
          <tpl hier="1" item="6"/>
          <tpl hier="4" item="3"/>
          <tpl fld="3" item="31"/>
          <tpl fld="2" item="65"/>
          <tpl hier="9" item="1"/>
          <tpl hier="11" item="9"/>
          <tpl hier="12" item="7"/>
          <tpl fld="4" item="0"/>
        </tpls>
      </n>
      <n v="15849488">
        <tpls c="8">
          <tpl hier="1" item="6"/>
          <tpl hier="4" item="3"/>
          <tpl fld="3" item="17"/>
          <tpl fld="2" item="65"/>
          <tpl hier="9" item="1"/>
          <tpl hier="11" item="9"/>
          <tpl hier="12" item="7"/>
          <tpl fld="4" item="0"/>
        </tpls>
      </n>
      <n v="19997764">
        <tpls c="8">
          <tpl hier="1" item="6"/>
          <tpl hier="4" item="3"/>
          <tpl fld="3" item="9"/>
          <tpl fld="2" item="65"/>
          <tpl hier="9" item="1"/>
          <tpl hier="11" item="9"/>
          <tpl hier="12" item="7"/>
          <tpl fld="4" item="0"/>
        </tpls>
      </n>
      <n v="25649612">
        <tpls c="8">
          <tpl hier="1" item="6"/>
          <tpl hier="4" item="3"/>
          <tpl fld="3" item="54"/>
          <tpl fld="2" item="85"/>
          <tpl hier="9" item="1"/>
          <tpl hier="11" item="9"/>
          <tpl hier="12" item="7"/>
          <tpl fld="4" item="0"/>
        </tpls>
      </n>
      <n v="53086572">
        <tpls c="8">
          <tpl hier="1" item="6"/>
          <tpl hier="4" item="3"/>
          <tpl fld="3" item="50"/>
          <tpl fld="2" item="85"/>
          <tpl hier="9" item="1"/>
          <tpl hier="11" item="9"/>
          <tpl hier="12" item="7"/>
          <tpl fld="4" item="0"/>
        </tpls>
      </n>
      <n v="86188752">
        <tpls c="8">
          <tpl hier="1" item="6"/>
          <tpl hier="4" item="3"/>
          <tpl fld="3" item="19"/>
          <tpl fld="2" item="85"/>
          <tpl hier="9" item="1"/>
          <tpl hier="11" item="9"/>
          <tpl hier="12" item="7"/>
          <tpl fld="4" item="0"/>
        </tpls>
      </n>
      <n v="19021836">
        <tpls c="8">
          <tpl hier="1" item="6"/>
          <tpl hier="4" item="3"/>
          <tpl fld="3" item="4"/>
          <tpl fld="2" item="49"/>
          <tpl hier="9" item="1"/>
          <tpl hier="11" item="9"/>
          <tpl hier="12" item="7"/>
          <tpl fld="4" item="0"/>
        </tpls>
      </n>
      <n v="29081636">
        <tpls c="8">
          <tpl hier="1" item="6"/>
          <tpl hier="4" item="3"/>
          <tpl fld="3" item="53"/>
          <tpl fld="2" item="49"/>
          <tpl hier="9" item="1"/>
          <tpl hier="11" item="9"/>
          <tpl hier="12" item="7"/>
          <tpl fld="4" item="0"/>
        </tpls>
      </n>
      <n v="38780484">
        <tpls c="8">
          <tpl hier="1" item="6"/>
          <tpl hier="4" item="3"/>
          <tpl fld="3" item="47"/>
          <tpl fld="2" item="49"/>
          <tpl hier="9" item="1"/>
          <tpl hier="11" item="9"/>
          <tpl hier="12" item="7"/>
          <tpl fld="4" item="0"/>
        </tpls>
      </n>
      <n v="23581468">
        <tpls c="8">
          <tpl hier="1" item="6"/>
          <tpl hier="4" item="3"/>
          <tpl fld="3" item="16"/>
          <tpl fld="2" item="44"/>
          <tpl hier="9" item="1"/>
          <tpl hier="11" item="9"/>
          <tpl hier="12" item="7"/>
          <tpl fld="4" item="0"/>
        </tpls>
      </n>
      <n v="39967480">
        <tpls c="8">
          <tpl hier="1" item="6"/>
          <tpl hier="4" item="3"/>
          <tpl fld="3" item="3"/>
          <tpl fld="2" item="44"/>
          <tpl hier="9" item="1"/>
          <tpl hier="11" item="9"/>
          <tpl hier="12" item="7"/>
          <tpl fld="4" item="0"/>
        </tpls>
      </n>
      <n v="59097696">
        <tpls c="8">
          <tpl hier="1" item="6"/>
          <tpl hier="4" item="3"/>
          <tpl fld="3" item="49"/>
          <tpl fld="2" item="44"/>
          <tpl hier="9" item="1"/>
          <tpl hier="11" item="9"/>
          <tpl hier="12" item="7"/>
          <tpl fld="4" item="0"/>
        </tpls>
      </n>
      <n v="1951924">
        <tpls c="8">
          <tpl hier="1" item="6"/>
          <tpl hier="4" item="3"/>
          <tpl fld="3" item="26"/>
          <tpl fld="2" item="34"/>
          <tpl hier="9" item="1"/>
          <tpl hier="11" item="9"/>
          <tpl hier="12" item="7"/>
          <tpl fld="4" item="0"/>
        </tpls>
      </n>
      <n v="2898376">
        <tpls c="8">
          <tpl hier="1" item="6"/>
          <tpl hier="4" item="3"/>
          <tpl fld="3" item="3"/>
          <tpl fld="2" item="34"/>
          <tpl hier="9" item="1"/>
          <tpl hier="11" item="9"/>
          <tpl hier="12" item="7"/>
          <tpl fld="4" item="0"/>
        </tpls>
      </n>
      <n v="3465812">
        <tpls c="8">
          <tpl hier="1" item="6"/>
          <tpl hier="4" item="3"/>
          <tpl fld="3" item="29"/>
          <tpl fld="2" item="34"/>
          <tpl hier="9" item="1"/>
          <tpl hier="11" item="9"/>
          <tpl hier="12" item="7"/>
          <tpl fld="4" item="0"/>
        </tpls>
      </n>
      <n v="2645608">
        <tpls c="8">
          <tpl hier="1" item="6"/>
          <tpl hier="4" item="3"/>
          <tpl fld="3" item="20"/>
          <tpl fld="2" item="64"/>
          <tpl hier="9" item="1"/>
          <tpl hier="11" item="9"/>
          <tpl hier="12" item="7"/>
          <tpl fld="4" item="0"/>
        </tpls>
      </n>
      <n v="5415180">
        <tpls c="8">
          <tpl hier="1" item="6"/>
          <tpl hier="4" item="3"/>
          <tpl fld="3" item="2"/>
          <tpl fld="2" item="64"/>
          <tpl hier="9" item="1"/>
          <tpl hier="11" item="9"/>
          <tpl hier="12" item="7"/>
          <tpl fld="4" item="0"/>
        </tpls>
      </n>
      <n v="42361044">
        <tpls c="8">
          <tpl hier="1" item="6"/>
          <tpl hier="4" item="3"/>
          <tpl fld="3" item="46"/>
          <tpl fld="2" item="33"/>
          <tpl hier="9" item="1"/>
          <tpl hier="11" item="9"/>
          <tpl hier="12" item="7"/>
          <tpl fld="4" item="0"/>
        </tpls>
      </n>
      <n v="17514415">
        <tpls c="8">
          <tpl hier="1" item="6"/>
          <tpl hier="4" item="3"/>
          <tpl fld="3" item="48"/>
          <tpl fld="2" item="43"/>
          <tpl hier="9" item="1"/>
          <tpl hier="11" item="9"/>
          <tpl hier="12" item="7"/>
          <tpl fld="4" item="0"/>
        </tpls>
      </n>
      <n v="3126928">
        <tpls c="8">
          <tpl hier="1" item="6"/>
          <tpl hier="4" item="3"/>
          <tpl fld="3" item="36"/>
          <tpl fld="2" item="22"/>
          <tpl hier="9" item="1"/>
          <tpl hier="11" item="9"/>
          <tpl hier="12" item="7"/>
          <tpl fld="4" item="0"/>
        </tpls>
      </n>
      <n v="34435276">
        <tpls c="8">
          <tpl hier="1" item="6"/>
          <tpl hier="4" item="3"/>
          <tpl fld="3" item="14"/>
          <tpl fld="2" item="21"/>
          <tpl hier="9" item="1"/>
          <tpl hier="11" item="9"/>
          <tpl hier="12" item="7"/>
          <tpl fld="4" item="0"/>
        </tpls>
      </n>
      <n v="2324348988">
        <tpls c="8">
          <tpl hier="1" item="6"/>
          <tpl hier="4" item="3"/>
          <tpl fld="3" item="4"/>
          <tpl fld="2" item="39"/>
          <tpl hier="9" item="1"/>
          <tpl hier="11" item="9"/>
          <tpl hier="12" item="7"/>
          <tpl fld="4" item="0"/>
        </tpls>
      </n>
      <n v="3615052">
        <tpls c="8">
          <tpl hier="1" item="6"/>
          <tpl hier="4" item="3"/>
          <tpl fld="3" item="37"/>
          <tpl fld="2" item="31"/>
          <tpl hier="9" item="1"/>
          <tpl hier="11" item="9"/>
          <tpl hier="12" item="7"/>
          <tpl fld="4" item="0"/>
        </tpls>
      </n>
      <n v="18815128">
        <tpls c="8">
          <tpl hier="1" item="6"/>
          <tpl hier="4" item="3"/>
          <tpl fld="3" item="10"/>
          <tpl fld="2" item="27"/>
          <tpl hier="9" item="1"/>
          <tpl hier="11" item="9"/>
          <tpl hier="12" item="7"/>
          <tpl fld="4" item="0"/>
        </tpls>
      </n>
      <n v="5481428">
        <tpls c="8">
          <tpl hier="1" item="6"/>
          <tpl hier="4" item="3"/>
          <tpl fld="3" item="20"/>
          <tpl fld="2" item="24"/>
          <tpl hier="9" item="1"/>
          <tpl hier="11" item="9"/>
          <tpl hier="12" item="7"/>
          <tpl fld="4" item="0"/>
        </tpls>
      </n>
      <n v="62917724">
        <tpls c="8">
          <tpl hier="1" item="6"/>
          <tpl hier="4" item="3"/>
          <tpl fld="3" item="31"/>
          <tpl fld="2" item="13"/>
          <tpl hier="9" item="1"/>
          <tpl hier="11" item="9"/>
          <tpl hier="12" item="7"/>
          <tpl fld="4" item="0"/>
        </tpls>
      </n>
      <n v="30193732">
        <tpls c="8">
          <tpl hier="1" item="6"/>
          <tpl hier="4" item="3"/>
          <tpl fld="3" item="58"/>
          <tpl fld="2" item="30"/>
          <tpl hier="9" item="1"/>
          <tpl hier="11" item="9"/>
          <tpl hier="12" item="7"/>
          <tpl fld="4" item="0"/>
        </tpls>
      </n>
      <n v="99015296">
        <tpls c="8">
          <tpl hier="1" item="6"/>
          <tpl hier="4" item="3"/>
          <tpl fld="3" item="28"/>
          <tpl fld="2" item="10"/>
          <tpl hier="9" item="1"/>
          <tpl hier="11" item="9"/>
          <tpl hier="12" item="7"/>
          <tpl fld="4" item="0"/>
        </tpls>
      </n>
      <n v="22763921">
        <tpls c="8">
          <tpl hier="1" item="6"/>
          <tpl hier="4" item="3"/>
          <tpl fld="3" item="25"/>
          <tpl fld="2" item="20"/>
          <tpl hier="9" item="1"/>
          <tpl hier="11" item="9"/>
          <tpl hier="12" item="7"/>
          <tpl fld="4" item="0"/>
        </tpls>
      </n>
      <n v="143720196">
        <tpls c="8">
          <tpl hier="1" item="6"/>
          <tpl hier="4" item="3"/>
          <tpl fld="3" item="3"/>
          <tpl fld="2" item="15"/>
          <tpl hier="9" item="1"/>
          <tpl hier="11" item="9"/>
          <tpl hier="12" item="7"/>
          <tpl fld="4" item="0"/>
        </tpls>
      </n>
      <n v="163222977">
        <tpls c="8">
          <tpl hier="1" item="6"/>
          <tpl hier="4" item="3"/>
          <tpl fld="3" item="15"/>
          <tpl fld="2" item="57"/>
          <tpl hier="9" item="1"/>
          <tpl hier="11" item="9"/>
          <tpl hier="12" item="7"/>
          <tpl fld="4" item="0"/>
        </tpls>
      </n>
      <n v="189480655">
        <tpls c="8">
          <tpl hier="1" item="6"/>
          <tpl hier="4" item="3"/>
          <tpl fld="3" item="14"/>
          <tpl fld="2" item="57"/>
          <tpl hier="9" item="1"/>
          <tpl hier="11" item="9"/>
          <tpl hier="12" item="7"/>
          <tpl fld="4" item="0"/>
        </tpls>
      </n>
      <n v="205447647">
        <tpls c="8">
          <tpl hier="1" item="6"/>
          <tpl hier="4" item="3"/>
          <tpl fld="3" item="13"/>
          <tpl fld="2" item="57"/>
          <tpl hier="9" item="1"/>
          <tpl hier="11" item="9"/>
          <tpl hier="12" item="7"/>
          <tpl fld="4" item="0"/>
        </tpls>
      </n>
      <n v="138417875">
        <tpls c="8">
          <tpl hier="1" item="6"/>
          <tpl hier="4" item="3"/>
          <tpl fld="3" item="4"/>
          <tpl fld="2" item="61"/>
          <tpl hier="9" item="1"/>
          <tpl hier="11" item="9"/>
          <tpl hier="12" item="7"/>
          <tpl fld="4" item="0"/>
        </tpls>
      </n>
      <n v="155067756">
        <tpls c="8">
          <tpl hier="1" item="6"/>
          <tpl hier="4" item="3"/>
          <tpl fld="3" item="58"/>
          <tpl fld="2" item="61"/>
          <tpl hier="9" item="1"/>
          <tpl hier="11" item="9"/>
          <tpl hier="12" item="7"/>
          <tpl fld="4" item="0"/>
        </tpls>
      </n>
      <n v="171687579">
        <tpls c="8">
          <tpl hier="1" item="6"/>
          <tpl hier="4" item="3"/>
          <tpl fld="3" item="2"/>
          <tpl fld="2" item="61"/>
          <tpl hier="9" item="1"/>
          <tpl hier="11" item="9"/>
          <tpl hier="12" item="7"/>
          <tpl fld="4" item="0"/>
        </tpls>
      </n>
      <n v="32769750">
        <tpls c="8">
          <tpl hier="1" item="6"/>
          <tpl hier="4" item="3"/>
          <tpl fld="3" item="54"/>
          <tpl fld="2" item="79"/>
          <tpl hier="9" item="1"/>
          <tpl hier="11" item="9"/>
          <tpl hier="12" item="7"/>
          <tpl fld="4" item="0"/>
        </tpls>
      </n>
      <n v="34469501">
        <tpls c="8">
          <tpl hier="1" item="6"/>
          <tpl hier="4" item="3"/>
          <tpl fld="3" item="53"/>
          <tpl fld="2" item="79"/>
          <tpl hier="9" item="1"/>
          <tpl hier="11" item="9"/>
          <tpl hier="12" item="7"/>
          <tpl fld="4" item="0"/>
        </tpls>
      </n>
      <n v="36592369">
        <tpls c="8">
          <tpl hier="1" item="6"/>
          <tpl hier="4" item="3"/>
          <tpl fld="3" item="52"/>
          <tpl fld="2" item="79"/>
          <tpl hier="9" item="1"/>
          <tpl hier="11" item="9"/>
          <tpl hier="12" item="7"/>
          <tpl fld="4" item="0"/>
        </tpls>
      </n>
      <n v="213000000">
        <tpls c="8">
          <tpl hier="1" item="6"/>
          <tpl hier="4" item="3"/>
          <tpl fld="3" item="48"/>
          <tpl fld="2" item="46"/>
          <tpl hier="9" item="1"/>
          <tpl hier="11" item="9"/>
          <tpl hier="12" item="7"/>
          <tpl fld="4" item="0"/>
        </tpls>
      </n>
      <n v="224786019">
        <tpls c="8">
          <tpl hier="1" item="6"/>
          <tpl hier="4" item="3"/>
          <tpl fld="3" item="46"/>
          <tpl fld="2" item="46"/>
          <tpl hier="9" item="1"/>
          <tpl hier="11" item="9"/>
          <tpl hier="12" item="7"/>
          <tpl fld="4" item="0"/>
        </tpls>
      </n>
      <n v="231462977">
        <tpls c="8">
          <tpl hier="1" item="6"/>
          <tpl hier="4" item="3"/>
          <tpl fld="3" item="45"/>
          <tpl fld="2" item="46"/>
          <tpl hier="9" item="1"/>
          <tpl hier="11" item="9"/>
          <tpl hier="12" item="7"/>
          <tpl fld="4" item="0"/>
        </tpls>
      </n>
      <n v="251065458">
        <tpls c="8">
          <tpl hier="1" item="6"/>
          <tpl hier="4" item="3"/>
          <tpl fld="3" item="47"/>
          <tpl fld="2" item="46"/>
          <tpl hier="9" item="1"/>
          <tpl hier="11" item="9"/>
          <tpl hier="12" item="7"/>
          <tpl fld="4" item="0"/>
        </tpls>
      </n>
      <n v="777212012">
        <tpls c="8">
          <tpl hier="1" item="6"/>
          <tpl hier="4" item="3"/>
          <tpl fld="3" item="34"/>
          <tpl fld="2" item="51"/>
          <tpl hier="9" item="1"/>
          <tpl hier="11" item="9"/>
          <tpl hier="12" item="7"/>
          <tpl fld="4" item="0"/>
        </tpls>
      </n>
      <n v="917863995">
        <tpls c="8">
          <tpl hier="1" item="6"/>
          <tpl hier="4" item="3"/>
          <tpl fld="3" item="36"/>
          <tpl fld="2" item="51"/>
          <tpl hier="9" item="1"/>
          <tpl hier="11" item="9"/>
          <tpl hier="12" item="7"/>
          <tpl fld="4" item="0"/>
        </tpls>
      </n>
      <n v="1090627987">
        <tpls c="8">
          <tpl hier="1" item="6"/>
          <tpl hier="4" item="3"/>
          <tpl fld="3" item="27"/>
          <tpl fld="2" item="51"/>
          <tpl hier="9" item="1"/>
          <tpl hier="11" item="9"/>
          <tpl hier="12" item="7"/>
          <tpl fld="4" item="0"/>
        </tpls>
      </n>
      <n v="1263974878">
        <tpls c="8">
          <tpl hier="1" item="6"/>
          <tpl hier="4" item="3"/>
          <tpl fld="3" item="33"/>
          <tpl fld="2" item="51"/>
          <tpl hier="9" item="1"/>
          <tpl hier="11" item="9"/>
          <tpl hier="12" item="7"/>
          <tpl fld="4" item="0"/>
        </tpls>
      </n>
      <n v="2550110231">
        <tpls c="8">
          <tpl hier="1" item="6"/>
          <tpl hier="4" item="3"/>
          <tpl fld="3" item="57"/>
          <tpl fld="1" item="1"/>
          <tpl hier="9" item="1"/>
          <tpl hier="11" item="9"/>
          <tpl hier="12" item="7"/>
          <tpl fld="4" item="0"/>
        </tpls>
      </n>
      <n v="2870903264">
        <tpls c="8">
          <tpl hier="1" item="6"/>
          <tpl hier="4" item="3"/>
          <tpl fld="3" item="3"/>
          <tpl fld="1" item="1"/>
          <tpl hier="9" item="1"/>
          <tpl hier="11" item="9"/>
          <tpl hier="12" item="7"/>
          <tpl fld="4" item="0"/>
        </tpls>
      </n>
      <n v="3216596378">
        <tpls c="8">
          <tpl hier="1" item="6"/>
          <tpl hier="4" item="3"/>
          <tpl fld="3" item="1"/>
          <tpl fld="1" item="1"/>
          <tpl hier="9" item="1"/>
          <tpl hier="11" item="9"/>
          <tpl hier="12" item="7"/>
          <tpl fld="4" item="0"/>
        </tpls>
      </n>
      <n v="771636">
        <tpls c="8">
          <tpl hier="1" item="6"/>
          <tpl hier="4" item="3"/>
          <tpl fld="3" item="20"/>
          <tpl fld="2" item="58"/>
          <tpl hier="9" item="1"/>
          <tpl hier="11" item="9"/>
          <tpl hier="12" item="7"/>
          <tpl fld="4" item="0"/>
        </tpls>
      </n>
      <n v="1064116">
        <tpls c="8">
          <tpl hier="1" item="6"/>
          <tpl hier="4" item="3"/>
          <tpl fld="3" item="51"/>
          <tpl fld="2" item="58"/>
          <tpl hier="9" item="1"/>
          <tpl hier="11" item="9"/>
          <tpl hier="12" item="7"/>
          <tpl fld="4" item="0"/>
        </tpls>
      </n>
      <n v="1374724">
        <tpls c="8">
          <tpl hier="1" item="6"/>
          <tpl hier="4" item="3"/>
          <tpl fld="3" item="38"/>
          <tpl fld="2" item="58"/>
          <tpl hier="9" item="1"/>
          <tpl hier="11" item="9"/>
          <tpl hier="12" item="7"/>
          <tpl fld="4" item="0"/>
        </tpls>
      </n>
      <n v="208808027">
        <tpls c="8">
          <tpl hier="1" item="6"/>
          <tpl hier="4" item="3"/>
          <tpl fld="3" item="44"/>
          <tpl fld="2" item="63"/>
          <tpl hier="9" item="1"/>
          <tpl hier="11" item="9"/>
          <tpl hier="12" item="7"/>
          <tpl fld="4" item="0"/>
        </tpls>
      </n>
      <n v="310116184">
        <tpls c="8">
          <tpl hier="1" item="6"/>
          <tpl hier="4" item="3"/>
          <tpl fld="3" item="43"/>
          <tpl fld="2" item="63"/>
          <tpl hier="9" item="1"/>
          <tpl hier="11" item="9"/>
          <tpl hier="12" item="7"/>
          <tpl fld="4" item="0"/>
        </tpls>
      </n>
      <n v="460679721">
        <tpls c="8">
          <tpl hier="1" item="6"/>
          <tpl hier="4" item="3"/>
          <tpl fld="3" item="42"/>
          <tpl fld="2" item="63"/>
          <tpl hier="9" item="1"/>
          <tpl hier="11" item="9"/>
          <tpl hier="12" item="7"/>
          <tpl fld="4" item="0"/>
        </tpls>
      </n>
      <n v="597095115">
        <tpls c="8">
          <tpl hier="1" item="6"/>
          <tpl hier="4" item="3"/>
          <tpl fld="3" item="41"/>
          <tpl fld="2" item="63"/>
          <tpl hier="9" item="1"/>
          <tpl hier="11" item="9"/>
          <tpl hier="12" item="7"/>
          <tpl fld="4" item="0"/>
        </tpls>
      </n>
      <n v="437389">
        <tpls c="8">
          <tpl hier="1" item="6"/>
          <tpl hier="4" item="3"/>
          <tpl fld="3" item="32"/>
          <tpl fld="2" item="82"/>
          <tpl hier="9" item="1"/>
          <tpl hier="11" item="9"/>
          <tpl hier="12" item="7"/>
          <tpl fld="4" item="0"/>
        </tpls>
      </n>
      <n v="605999">
        <tpls c="8">
          <tpl hier="1" item="6"/>
          <tpl hier="4" item="3"/>
          <tpl fld="3" item="31"/>
          <tpl fld="2" item="82"/>
          <tpl hier="9" item="1"/>
          <tpl hier="11" item="9"/>
          <tpl hier="12" item="7"/>
          <tpl fld="4" item="0"/>
        </tpls>
      </n>
      <n v="920976">
        <tpls c="8">
          <tpl hier="1" item="6"/>
          <tpl hier="4" item="3"/>
          <tpl fld="3" item="30"/>
          <tpl fld="2" item="82"/>
          <tpl hier="9" item="1"/>
          <tpl hier="11" item="9"/>
          <tpl hier="12" item="7"/>
          <tpl fld="4" item="0"/>
        </tpls>
      </n>
      <n v="1413464">
        <tpls c="8">
          <tpl hier="1" item="6"/>
          <tpl hier="4" item="3"/>
          <tpl fld="3" item="29"/>
          <tpl fld="2" item="82"/>
          <tpl hier="9" item="1"/>
          <tpl hier="11" item="9"/>
          <tpl hier="12" item="7"/>
          <tpl fld="4" item="0"/>
        </tpls>
      </n>
      <n v="11402644">
        <tpls c="8">
          <tpl hier="1" item="6"/>
          <tpl hier="4" item="3"/>
          <tpl fld="3" item="16"/>
          <tpl fld="2" item="47"/>
          <tpl hier="9" item="1"/>
          <tpl hier="11" item="9"/>
          <tpl hier="12" item="7"/>
          <tpl fld="4" item="0"/>
        </tpls>
      </n>
      <n v="17114004">
        <tpls c="8">
          <tpl hier="1" item="6"/>
          <tpl hier="4" item="3"/>
          <tpl fld="3" item="15"/>
          <tpl fld="2" item="47"/>
          <tpl hier="9" item="1"/>
          <tpl hier="11" item="9"/>
          <tpl hier="12" item="7"/>
          <tpl fld="4" item="0"/>
        </tpls>
      </n>
      <n v="28306932">
        <tpls c="8">
          <tpl hier="1" item="6"/>
          <tpl hier="4" item="3"/>
          <tpl fld="3" item="14"/>
          <tpl fld="2" item="47"/>
          <tpl hier="9" item="1"/>
          <tpl hier="11" item="9"/>
          <tpl hier="12" item="7"/>
          <tpl fld="4" item="0"/>
        </tpls>
      </n>
      <n v="44700816">
        <tpls c="8">
          <tpl hier="1" item="6"/>
          <tpl hier="4" item="3"/>
          <tpl fld="3" item="13"/>
          <tpl fld="2" item="47"/>
          <tpl hier="9" item="1"/>
          <tpl hier="11" item="9"/>
          <tpl hier="12" item="7"/>
          <tpl fld="4" item="0"/>
        </tpls>
      </n>
      <n v="18729560">
        <tpls c="8">
          <tpl hier="1" item="6"/>
          <tpl hier="4" item="3"/>
          <tpl fld="3" item="4"/>
          <tpl fld="2" item="52"/>
          <tpl hier="9" item="1"/>
          <tpl hier="11" item="9"/>
          <tpl hier="12" item="7"/>
          <tpl fld="4" item="0"/>
        </tpls>
      </n>
      <n v="26321248">
        <tpls c="8">
          <tpl hier="1" item="6"/>
          <tpl hier="4" item="3"/>
          <tpl fld="3" item="58"/>
          <tpl fld="2" item="52"/>
          <tpl hier="9" item="1"/>
          <tpl hier="11" item="9"/>
          <tpl hier="12" item="7"/>
          <tpl fld="4" item="0"/>
        </tpls>
      </n>
      <n v="36276156">
        <tpls c="8">
          <tpl hier="1" item="6"/>
          <tpl hier="4" item="3"/>
          <tpl fld="3" item="2"/>
          <tpl fld="2" item="52"/>
          <tpl hier="9" item="1"/>
          <tpl hier="11" item="9"/>
          <tpl hier="12" item="7"/>
          <tpl fld="4" item="0"/>
        </tpls>
      </n>
      <n v="2965420">
        <tpls c="8">
          <tpl hier="1" item="6"/>
          <tpl hier="4" item="3"/>
          <tpl fld="3" item="54"/>
          <tpl fld="2" item="56"/>
          <tpl hier="9" item="1"/>
          <tpl hier="11" item="9"/>
          <tpl hier="12" item="7"/>
          <tpl fld="4" item="0"/>
        </tpls>
      </n>
      <n v="5305288">
        <tpls c="8">
          <tpl hier="1" item="6"/>
          <tpl hier="4" item="3"/>
          <tpl fld="3" item="53"/>
          <tpl fld="2" item="56"/>
          <tpl hier="9" item="1"/>
          <tpl hier="11" item="9"/>
          <tpl hier="12" item="7"/>
          <tpl fld="4" item="0"/>
        </tpls>
      </n>
      <n v="7501836">
        <tpls c="8">
          <tpl hier="1" item="6"/>
          <tpl hier="4" item="3"/>
          <tpl fld="3" item="52"/>
          <tpl fld="2" item="56"/>
          <tpl hier="9" item="1"/>
          <tpl hier="11" item="9"/>
          <tpl hier="12" item="7"/>
          <tpl fld="4" item="0"/>
        </tpls>
      </n>
      <n v="306057312">
        <tpls c="8">
          <tpl hier="1" item="6"/>
          <tpl hier="4" item="3"/>
          <tpl fld="3" item="48"/>
          <tpl fld="2" item="60"/>
          <tpl hier="9" item="1"/>
          <tpl hier="11" item="9"/>
          <tpl hier="12" item="7"/>
          <tpl fld="4" item="0"/>
        </tpls>
      </n>
      <n v="460484613">
        <tpls c="8">
          <tpl hier="1" item="6"/>
          <tpl hier="4" item="3"/>
          <tpl fld="3" item="46"/>
          <tpl fld="2" item="60"/>
          <tpl hier="9" item="1"/>
          <tpl hier="11" item="9"/>
          <tpl hier="12" item="7"/>
          <tpl fld="4" item="0"/>
        </tpls>
      </n>
      <n v="637730865">
        <tpls c="8">
          <tpl hier="1" item="6"/>
          <tpl hier="4" item="3"/>
          <tpl fld="3" item="45"/>
          <tpl fld="2" item="60"/>
          <tpl hier="9" item="1"/>
          <tpl hier="11" item="9"/>
          <tpl hier="12" item="7"/>
          <tpl fld="4" item="0"/>
        </tpls>
      </n>
      <n v="782854544">
        <tpls c="8">
          <tpl hier="1" item="6"/>
          <tpl hier="4" item="3"/>
          <tpl fld="3" item="47"/>
          <tpl fld="2" item="60"/>
          <tpl hier="9" item="1"/>
          <tpl hier="11" item="9"/>
          <tpl hier="12" item="7"/>
          <tpl fld="4" item="0"/>
        </tpls>
      </n>
      <n v="20699480">
        <tpls c="8">
          <tpl hier="1" item="6"/>
          <tpl hier="4" item="3"/>
          <tpl fld="3" item="34"/>
          <tpl fld="2" item="55"/>
          <tpl hier="9" item="1"/>
          <tpl hier="11" item="9"/>
          <tpl hier="12" item="7"/>
          <tpl fld="4" item="0"/>
        </tpls>
      </n>
      <n v="27940641">
        <tpls c="8">
          <tpl hier="1" item="6"/>
          <tpl hier="4" item="3"/>
          <tpl fld="3" item="36"/>
          <tpl fld="2" item="55"/>
          <tpl hier="9" item="1"/>
          <tpl hier="11" item="9"/>
          <tpl hier="12" item="7"/>
          <tpl fld="4" item="0"/>
        </tpls>
      </n>
      <n v="42662185">
        <tpls c="8">
          <tpl hier="1" item="6"/>
          <tpl hier="4" item="3"/>
          <tpl fld="3" item="27"/>
          <tpl fld="2" item="55"/>
          <tpl hier="9" item="1"/>
          <tpl hier="11" item="9"/>
          <tpl hier="12" item="7"/>
          <tpl fld="4" item="0"/>
        </tpls>
      </n>
      <n v="68291101">
        <tpls c="8">
          <tpl hier="1" item="6"/>
          <tpl hier="4" item="3"/>
          <tpl fld="3" item="33"/>
          <tpl fld="2" item="55"/>
          <tpl hier="9" item="1"/>
          <tpl hier="11" item="9"/>
          <tpl hier="12" item="7"/>
          <tpl fld="4" item="0"/>
        </tpls>
      </n>
      <n v="13347708">
        <tpls c="8">
          <tpl hier="1" item="6"/>
          <tpl hier="4" item="3"/>
          <tpl fld="3" item="18"/>
          <tpl fld="2" item="42"/>
          <tpl hier="9" item="1"/>
          <tpl hier="11" item="9"/>
          <tpl hier="12" item="7"/>
          <tpl fld="4" item="0"/>
        </tpls>
      </n>
      <n v="18484412">
        <tpls c="8">
          <tpl hier="1" item="6"/>
          <tpl hier="4" item="3"/>
          <tpl fld="3" item="22"/>
          <tpl fld="2" item="42"/>
          <tpl hier="9" item="1"/>
          <tpl hier="11" item="9"/>
          <tpl hier="12" item="7"/>
          <tpl fld="4" item="0"/>
        </tpls>
      </n>
      <n v="25515484">
        <tpls c="8">
          <tpl hier="1" item="6"/>
          <tpl hier="4" item="3"/>
          <tpl fld="3" item="17"/>
          <tpl fld="2" item="42"/>
          <tpl hier="9" item="1"/>
          <tpl hier="11" item="9"/>
          <tpl hier="12" item="7"/>
          <tpl fld="4" item="0"/>
        </tpls>
      </n>
      <n v="41951992">
        <tpls c="8">
          <tpl hier="1" item="6"/>
          <tpl hier="4" item="3"/>
          <tpl fld="3" item="21"/>
          <tpl fld="2" item="42"/>
          <tpl hier="9" item="1"/>
          <tpl hier="11" item="9"/>
          <tpl hier="12" item="7"/>
          <tpl fld="4" item="0"/>
        </tpls>
      </n>
      <n v="26758648">
        <tpls c="8">
          <tpl hier="1" item="6"/>
          <tpl hier="4" item="3"/>
          <tpl fld="3" item="8"/>
          <tpl fld="2" item="62"/>
          <tpl hier="9" item="1"/>
          <tpl hier="11" item="9"/>
          <tpl hier="12" item="7"/>
          <tpl fld="4" item="0"/>
        </tpls>
      </n>
      <n v="42924256">
        <tpls c="8">
          <tpl hier="1" item="6"/>
          <tpl hier="4" item="3"/>
          <tpl fld="3" item="7"/>
          <tpl fld="2" item="62"/>
          <tpl hier="9" item="1"/>
          <tpl hier="11" item="9"/>
          <tpl hier="12" item="7"/>
          <tpl fld="4" item="0"/>
        </tpls>
      </n>
      <n v="67203459">
        <tpls c="8">
          <tpl hier="1" item="6"/>
          <tpl hier="4" item="3"/>
          <tpl fld="3" item="6"/>
          <tpl fld="2" item="62"/>
          <tpl hier="9" item="1"/>
          <tpl hier="11" item="9"/>
          <tpl hier="12" item="7"/>
          <tpl fld="4" item="0"/>
        </tpls>
      </n>
      <n v="103505520">
        <tpls c="8">
          <tpl hier="1" item="6"/>
          <tpl hier="4" item="3"/>
          <tpl fld="3" item="5"/>
          <tpl fld="2" item="62"/>
          <tpl hier="9" item="1"/>
          <tpl hier="11" item="9"/>
          <tpl hier="12" item="7"/>
          <tpl fld="4" item="0"/>
        </tpls>
      </n>
      <n v="7697552">
        <tpls c="8">
          <tpl hier="1" item="6"/>
          <tpl hier="4" item="3"/>
          <tpl fld="3" item="56"/>
          <tpl fld="2" item="77"/>
          <tpl hier="9" item="1"/>
          <tpl hier="11" item="9"/>
          <tpl hier="12" item="7"/>
          <tpl fld="4" item="0"/>
        </tpls>
      </n>
      <n v="11226936">
        <tpls c="8">
          <tpl hier="1" item="6"/>
          <tpl hier="4" item="3"/>
          <tpl fld="3" item="0"/>
          <tpl fld="2" item="77"/>
          <tpl hier="9" item="1"/>
          <tpl hier="11" item="9"/>
          <tpl hier="12" item="7"/>
          <tpl fld="4" item="0"/>
        </tpls>
      </n>
      <n v="16472276">
        <tpls c="8">
          <tpl hier="1" item="6"/>
          <tpl hier="4" item="3"/>
          <tpl fld="3" item="55"/>
          <tpl fld="2" item="77"/>
          <tpl hier="9" item="1"/>
          <tpl hier="11" item="9"/>
          <tpl hier="12" item="7"/>
          <tpl fld="4" item="0"/>
        </tpls>
      </n>
      <n v="12241472">
        <tpls c="8">
          <tpl hier="1" item="6"/>
          <tpl hier="4" item="3"/>
          <tpl fld="3" item="35"/>
          <tpl fld="2" item="28"/>
          <tpl hier="9" item="1"/>
          <tpl hier="11" item="9"/>
          <tpl hier="12" item="7"/>
          <tpl fld="4" item="0"/>
        </tpls>
      </n>
      <n v="17020992">
        <tpls c="8">
          <tpl hier="1" item="6"/>
          <tpl hier="4" item="3"/>
          <tpl fld="3" item="40"/>
          <tpl fld="2" item="28"/>
          <tpl hier="9" item="1"/>
          <tpl hier="11" item="9"/>
          <tpl hier="12" item="7"/>
          <tpl fld="4" item="0"/>
        </tpls>
      </n>
      <n v="26255689">
        <tpls c="8">
          <tpl hier="1" item="6"/>
          <tpl hier="4" item="3"/>
          <tpl fld="3" item="50"/>
          <tpl fld="2" item="28"/>
          <tpl hier="9" item="1"/>
          <tpl hier="11" item="9"/>
          <tpl hier="12" item="7"/>
          <tpl fld="4" item="0"/>
        </tpls>
      </n>
      <n v="46240587">
        <tpls c="8">
          <tpl hier="1" item="6"/>
          <tpl hier="4" item="3"/>
          <tpl fld="3" item="49"/>
          <tpl fld="2" item="28"/>
          <tpl hier="9" item="1"/>
          <tpl hier="11" item="9"/>
          <tpl hier="12" item="7"/>
          <tpl fld="4" item="0"/>
        </tpls>
      </n>
      <n v="35287432">
        <tpls c="8">
          <tpl hier="1" item="6"/>
          <tpl hier="4" item="3"/>
          <tpl fld="3" item="37"/>
          <tpl fld="2" item="35"/>
          <tpl hier="9" item="1"/>
          <tpl hier="11" item="9"/>
          <tpl hier="12" item="7"/>
          <tpl fld="4" item="0"/>
        </tpls>
      </n>
      <n v="45677392">
        <tpls c="8">
          <tpl hier="1" item="6"/>
          <tpl hier="4" item="3"/>
          <tpl fld="3" item="39"/>
          <tpl fld="2" item="35"/>
          <tpl hier="9" item="1"/>
          <tpl hier="11" item="9"/>
          <tpl hier="12" item="7"/>
          <tpl fld="4" item="0"/>
        </tpls>
      </n>
      <n v="58349480">
        <tpls c="8">
          <tpl hier="1" item="6"/>
          <tpl hier="4" item="3"/>
          <tpl fld="3" item="28"/>
          <tpl fld="2" item="35"/>
          <tpl hier="9" item="1"/>
          <tpl hier="11" item="9"/>
          <tpl hier="12" item="7"/>
          <tpl fld="4" item="0"/>
        </tpls>
      </n>
      <n v="69601389">
        <tpls c="8">
          <tpl hier="1" item="6"/>
          <tpl hier="4" item="3"/>
          <tpl fld="3" item="19"/>
          <tpl fld="2" item="35"/>
          <tpl hier="9" item="1"/>
          <tpl hier="11" item="9"/>
          <tpl hier="12" item="7"/>
          <tpl fld="4" item="0"/>
        </tpls>
      </n>
      <n v="79350039">
        <tpls c="8">
          <tpl hier="1" item="6"/>
          <tpl hier="4" item="3"/>
          <tpl fld="3" item="26"/>
          <tpl fld="2" item="40"/>
          <tpl hier="9" item="1"/>
          <tpl hier="11" item="9"/>
          <tpl hier="12" item="7"/>
          <tpl fld="4" item="0"/>
        </tpls>
      </n>
      <n v="114856760">
        <tpls c="8">
          <tpl hier="1" item="6"/>
          <tpl hier="4" item="3"/>
          <tpl fld="3" item="25"/>
          <tpl fld="2" item="40"/>
          <tpl hier="9" item="1"/>
          <tpl hier="11" item="9"/>
          <tpl hier="12" item="7"/>
          <tpl fld="4" item="0"/>
        </tpls>
      </n>
      <n v="155997884">
        <tpls c="8">
          <tpl hier="1" item="6"/>
          <tpl hier="4" item="3"/>
          <tpl fld="3" item="24"/>
          <tpl fld="2" item="40"/>
          <tpl hier="9" item="1"/>
          <tpl hier="11" item="9"/>
          <tpl hier="12" item="7"/>
          <tpl fld="4" item="0"/>
        </tpls>
      </n>
      <n v="190082669">
        <tpls c="8">
          <tpl hier="1" item="6"/>
          <tpl hier="4" item="3"/>
          <tpl fld="3" item="23"/>
          <tpl fld="2" item="40"/>
          <tpl hier="9" item="1"/>
          <tpl hier="11" item="9"/>
          <tpl hier="12" item="7"/>
          <tpl fld="4" item="0"/>
        </tpls>
      </n>
      <n v="80044144">
        <tpls c="8">
          <tpl hier="1" item="6"/>
          <tpl hier="4" item="3"/>
          <tpl fld="3" item="10"/>
          <tpl fld="2" item="54"/>
          <tpl hier="9" item="1"/>
          <tpl hier="11" item="9"/>
          <tpl hier="12" item="7"/>
          <tpl fld="4" item="0"/>
        </tpls>
      </n>
      <n v="122735475">
        <tpls c="8">
          <tpl hier="1" item="6"/>
          <tpl hier="4" item="3"/>
          <tpl fld="3" item="12"/>
          <tpl fld="2" item="54"/>
          <tpl hier="9" item="1"/>
          <tpl hier="11" item="9"/>
          <tpl hier="12" item="7"/>
          <tpl fld="4" item="0"/>
        </tpls>
      </n>
      <n v="199486662">
        <tpls c="8">
          <tpl hier="1" item="6"/>
          <tpl hier="4" item="3"/>
          <tpl fld="3" item="11"/>
          <tpl fld="2" item="54"/>
          <tpl hier="9" item="1"/>
          <tpl hier="11" item="9"/>
          <tpl hier="12" item="7"/>
          <tpl fld="4" item="0"/>
        </tpls>
      </n>
      <n v="336272362">
        <tpls c="8">
          <tpl hier="1" item="6"/>
          <tpl hier="4" item="3"/>
          <tpl fld="3" item="9"/>
          <tpl fld="2" item="54"/>
          <tpl hier="9" item="1"/>
          <tpl hier="11" item="9"/>
          <tpl hier="12" item="7"/>
          <tpl fld="4" item="0"/>
        </tpls>
      </n>
      <n v="5794548">
        <tpls c="8">
          <tpl hier="1" item="6"/>
          <tpl hier="4" item="3"/>
          <tpl fld="3" item="57"/>
          <tpl fld="2" item="59"/>
          <tpl hier="9" item="1"/>
          <tpl hier="11" item="9"/>
          <tpl hier="12" item="7"/>
          <tpl fld="4" item="0"/>
        </tpls>
      </n>
      <n v="9172664">
        <tpls c="8">
          <tpl hier="1" item="6"/>
          <tpl hier="4" item="3"/>
          <tpl fld="3" item="3"/>
          <tpl fld="2" item="59"/>
          <tpl hier="9" item="1"/>
          <tpl hier="11" item="9"/>
          <tpl hier="12" item="7"/>
          <tpl fld="4" item="0"/>
        </tpls>
      </n>
      <n v="15504476">
        <tpls c="8">
          <tpl hier="1" item="6"/>
          <tpl hier="4" item="3"/>
          <tpl fld="3" item="52"/>
          <tpl fld="2" item="59"/>
          <tpl hier="9" item="1"/>
          <tpl hier="11" item="9"/>
          <tpl hier="12" item="7"/>
          <tpl fld="4" item="0"/>
        </tpls>
      </n>
      <n v="6371364">
        <tpls c="8">
          <tpl hier="1" item="6"/>
          <tpl hier="4" item="3"/>
          <tpl fld="3" item="34"/>
          <tpl fld="2" item="65"/>
          <tpl hier="9" item="1"/>
          <tpl hier="11" item="9"/>
          <tpl hier="12" item="7"/>
          <tpl fld="4" item="0"/>
        </tpls>
      </n>
      <n v="10372080">
        <tpls c="8">
          <tpl hier="1" item="6"/>
          <tpl hier="4" item="3"/>
          <tpl fld="3" item="25"/>
          <tpl fld="2" item="65"/>
          <tpl hier="9" item="1"/>
          <tpl hier="11" item="9"/>
          <tpl hier="12" item="7"/>
          <tpl fld="4" item="0"/>
        </tpls>
      </n>
      <n v="16136296">
        <tpls c="8">
          <tpl hier="1" item="6"/>
          <tpl hier="4" item="3"/>
          <tpl fld="3" item="14"/>
          <tpl fld="2" item="65"/>
          <tpl hier="9" item="1"/>
          <tpl hier="11" item="9"/>
          <tpl hier="12" item="7"/>
          <tpl fld="4" item="0"/>
        </tpls>
      </n>
      <n v="20190244">
        <tpls c="8">
          <tpl hier="1" item="6"/>
          <tpl hier="4" item="3"/>
          <tpl fld="3" item="5"/>
          <tpl fld="2" item="65"/>
          <tpl hier="9" item="1"/>
          <tpl hier="11" item="9"/>
          <tpl hier="12" item="7"/>
          <tpl fld="4" item="0"/>
        </tpls>
      </n>
      <n v="26855800">
        <tpls c="8">
          <tpl hier="1" item="6"/>
          <tpl hier="4" item="3"/>
          <tpl fld="3" item="20"/>
          <tpl fld="2" item="85"/>
          <tpl hier="9" item="1"/>
          <tpl hier="11" item="9"/>
          <tpl hier="12" item="7"/>
          <tpl fld="4" item="0"/>
        </tpls>
      </n>
      <n v="56799048">
        <tpls c="8">
          <tpl hier="1" item="6"/>
          <tpl hier="4" item="3"/>
          <tpl fld="3" item="42"/>
          <tpl fld="2" item="85"/>
          <tpl hier="9" item="1"/>
          <tpl hier="11" item="9"/>
          <tpl hier="12" item="7"/>
          <tpl fld="4" item="0"/>
        </tpls>
      </n>
      <n v="88350019">
        <tpls c="8">
          <tpl hier="1" item="6"/>
          <tpl hier="4" item="3"/>
          <tpl fld="3" item="33"/>
          <tpl fld="2" item="85"/>
          <tpl hier="9" item="1"/>
          <tpl hier="11" item="9"/>
          <tpl hier="12" item="7"/>
          <tpl fld="4" item="0"/>
        </tpls>
      </n>
      <n v="19537844">
        <tpls c="8">
          <tpl hier="1" item="6"/>
          <tpl hier="4" item="3"/>
          <tpl fld="3" item="57"/>
          <tpl fld="2" item="49"/>
          <tpl hier="9" item="1"/>
          <tpl hier="11" item="9"/>
          <tpl hier="12" item="7"/>
          <tpl fld="4" item="0"/>
        </tpls>
      </n>
      <n v="29633368">
        <tpls c="8">
          <tpl hier="1" item="6"/>
          <tpl hier="4" item="3"/>
          <tpl fld="3" item="51"/>
          <tpl fld="2" item="49"/>
          <tpl hier="9" item="1"/>
          <tpl hier="11" item="9"/>
          <tpl hier="12" item="7"/>
          <tpl fld="4" item="0"/>
        </tpls>
      </n>
      <n v="39252840">
        <tpls c="8">
          <tpl hier="1" item="6"/>
          <tpl hier="4" item="3"/>
          <tpl fld="3" item="41"/>
          <tpl fld="2" item="49"/>
          <tpl hier="9" item="1"/>
          <tpl hier="11" item="9"/>
          <tpl hier="12" item="7"/>
          <tpl fld="4" item="0"/>
        </tpls>
      </n>
      <n v="24277504">
        <tpls c="8">
          <tpl hier="1" item="6"/>
          <tpl hier="4" item="3"/>
          <tpl fld="3" item="10"/>
          <tpl fld="2" item="44"/>
          <tpl hier="9" item="1"/>
          <tpl hier="11" item="9"/>
          <tpl hier="12" item="7"/>
          <tpl fld="4" item="0"/>
        </tpls>
      </n>
      <n v="41889900">
        <tpls c="8">
          <tpl hier="1" item="6"/>
          <tpl hier="4" item="3"/>
          <tpl fld="3" item="53"/>
          <tpl fld="2" item="44"/>
          <tpl hier="9" item="1"/>
          <tpl hier="11" item="9"/>
          <tpl hier="12" item="7"/>
          <tpl fld="4" item="0"/>
        </tpls>
      </n>
      <n v="60044468">
        <tpls c="8">
          <tpl hier="1" item="6"/>
          <tpl hier="4" item="3"/>
          <tpl fld="3" item="47"/>
          <tpl fld="2" item="44"/>
          <tpl hier="9" item="1"/>
          <tpl hier="11" item="9"/>
          <tpl hier="12" item="7"/>
          <tpl fld="4" item="0"/>
        </tpls>
      </n>
      <n v="1995760">
        <tpls c="8">
          <tpl hier="1" item="6"/>
          <tpl hier="4" item="3"/>
          <tpl fld="3" item="18"/>
          <tpl fld="2" item="34"/>
          <tpl hier="9" item="1"/>
          <tpl hier="11" item="9"/>
          <tpl hier="12" item="7"/>
          <tpl fld="4" item="0"/>
        </tpls>
      </n>
      <n v="2914292">
        <tpls c="8">
          <tpl hier="1" item="6"/>
          <tpl hier="4" item="3"/>
          <tpl fld="3" item="0"/>
          <tpl fld="2" item="34"/>
          <tpl hier="9" item="1"/>
          <tpl hier="11" item="9"/>
          <tpl hier="12" item="7"/>
          <tpl fld="4" item="0"/>
        </tpls>
      </n>
      <n v="3474508">
        <tpls c="8">
          <tpl hier="1" item="6"/>
          <tpl hier="4" item="3"/>
          <tpl fld="3" item="23"/>
          <tpl fld="2" item="34"/>
          <tpl hier="9" item="1"/>
          <tpl hier="11" item="9"/>
          <tpl hier="12" item="7"/>
          <tpl fld="4" item="0"/>
        </tpls>
      </n>
      <n v="2705020">
        <tpls c="8">
          <tpl hier="1" item="6"/>
          <tpl hier="4" item="3"/>
          <tpl fld="3" item="40"/>
          <tpl fld="2" item="64"/>
          <tpl hier="9" item="1"/>
          <tpl hier="11" item="9"/>
          <tpl hier="12" item="7"/>
          <tpl fld="4" item="0"/>
        </tpls>
      </n>
      <n v="5562196">
        <tpls c="8">
          <tpl hier="1" item="6"/>
          <tpl hier="4" item="3"/>
          <tpl fld="3" item="1"/>
          <tpl fld="2" item="64"/>
          <tpl hier="9" item="1"/>
          <tpl hier="11" item="9"/>
          <tpl hier="12" item="7"/>
          <tpl fld="4" item="0"/>
        </tpls>
      </n>
      <n v="43221256">
        <tpls c="8">
          <tpl hier="1" item="6"/>
          <tpl hier="4" item="3"/>
          <tpl fld="3" item="43"/>
          <tpl fld="2" item="33"/>
          <tpl hier="9" item="1"/>
          <tpl hier="11" item="9"/>
          <tpl hier="12" item="7"/>
          <tpl fld="4" item="0"/>
        </tpls>
      </n>
      <n v="18033775">
        <tpls c="8">
          <tpl hier="1" item="6"/>
          <tpl hier="4" item="3"/>
          <tpl fld="3" item="44"/>
          <tpl fld="2" item="43"/>
          <tpl hier="9" item="1"/>
          <tpl hier="11" item="9"/>
          <tpl hier="12" item="7"/>
          <tpl fld="4" item="0"/>
        </tpls>
      </n>
      <n v="3124984">
        <tpls c="8">
          <tpl hier="1" item="6"/>
          <tpl hier="4" item="3"/>
          <tpl fld="3" item="31"/>
          <tpl fld="2" item="22"/>
          <tpl hier="9" item="1"/>
          <tpl hier="11" item="9"/>
          <tpl hier="12" item="7"/>
          <tpl fld="4" item="0"/>
        </tpls>
      </n>
      <n v="42196032">
        <tpls c="8">
          <tpl hier="1" item="6"/>
          <tpl hier="4" item="3"/>
          <tpl fld="3" item="29"/>
          <tpl fld="2" item="21"/>
          <tpl hier="9" item="1"/>
          <tpl hier="11" item="9"/>
          <tpl hier="12" item="7"/>
          <tpl fld="4" item="0"/>
        </tpls>
      </n>
      <n v="2435210447">
        <tpls c="8">
          <tpl hier="1" item="6"/>
          <tpl hier="4" item="3"/>
          <tpl fld="3" item="56"/>
          <tpl fld="2" item="39"/>
          <tpl hier="9" item="1"/>
          <tpl hier="11" item="9"/>
          <tpl hier="12" item="7"/>
          <tpl fld="4" item="0"/>
        </tpls>
      </n>
      <n v="3689224">
        <tpls c="8">
          <tpl hier="1" item="6"/>
          <tpl hier="4" item="3"/>
          <tpl fld="3" item="34"/>
          <tpl fld="2" item="31"/>
          <tpl hier="9" item="1"/>
          <tpl hier="11" item="9"/>
          <tpl hier="12" item="7"/>
          <tpl fld="4" item="0"/>
        </tpls>
      </n>
      <n v="19316360">
        <tpls c="8">
          <tpl hier="1" item="6"/>
          <tpl hier="4" item="3"/>
          <tpl fld="3" item="8"/>
          <tpl fld="2" item="27"/>
          <tpl hier="9" item="1"/>
          <tpl hier="11" item="9"/>
          <tpl hier="12" item="7"/>
          <tpl fld="4" item="0"/>
        </tpls>
      </n>
      <n v="5644560">
        <tpls c="8">
          <tpl hier="1" item="6"/>
          <tpl hier="4" item="3"/>
          <tpl fld="3" item="40"/>
          <tpl fld="2" item="24"/>
          <tpl hier="9" item="1"/>
          <tpl hier="11" item="9"/>
          <tpl hier="12" item="7"/>
          <tpl fld="4" item="0"/>
        </tpls>
      </n>
      <n v="64402468">
        <tpls c="8">
          <tpl hier="1" item="6"/>
          <tpl hier="4" item="3"/>
          <tpl fld="3" item="25"/>
          <tpl fld="2" item="13"/>
          <tpl hier="9" item="1"/>
          <tpl hier="11" item="9"/>
          <tpl hier="12" item="7"/>
          <tpl fld="4" item="0"/>
        </tpls>
      </n>
      <n v="31120980">
        <tpls c="8">
          <tpl hier="1" item="6"/>
          <tpl hier="4" item="3"/>
          <tpl fld="3" item="3"/>
          <tpl fld="2" item="30"/>
          <tpl hier="9" item="1"/>
          <tpl hier="11" item="9"/>
          <tpl hier="12" item="7"/>
          <tpl fld="4" item="0"/>
        </tpls>
      </n>
      <n v="4668452">
        <tpls c="8">
          <tpl hier="1" item="6"/>
          <tpl hier="4" item="3"/>
          <tpl fld="3" item="35"/>
          <tpl fld="2" item="38"/>
          <tpl hier="9" item="1"/>
          <tpl hier="11" item="9"/>
          <tpl hier="12" item="7"/>
          <tpl fld="4" item="0"/>
        </tpls>
      </n>
      <n v="100843816">
        <tpls c="8">
          <tpl hier="1" item="6"/>
          <tpl hier="4" item="3"/>
          <tpl fld="3" item="27"/>
          <tpl fld="2" item="10"/>
          <tpl hier="9" item="1"/>
          <tpl hier="11" item="9"/>
          <tpl hier="12" item="7"/>
          <tpl fld="4" item="0"/>
        </tpls>
      </n>
      <n v="23611372">
        <tpls c="8">
          <tpl hier="1" item="6"/>
          <tpl hier="4" item="3"/>
          <tpl fld="3" item="22"/>
          <tpl fld="2" item="20"/>
          <tpl hier="9" item="1"/>
          <tpl hier="11" item="9"/>
          <tpl hier="12" item="7"/>
          <tpl fld="4" item="0"/>
        </tpls>
      </n>
      <n v="168964045">
        <tpls c="8">
          <tpl hier="1" item="6"/>
          <tpl hier="4" item="3"/>
          <tpl fld="3" item="28"/>
          <tpl fld="2" item="15"/>
          <tpl hier="9" item="1"/>
          <tpl hier="11" item="9"/>
          <tpl hier="12" item="7"/>
          <tpl fld="4" item="0"/>
        </tpls>
      </n>
      <n v="128963310">
        <tpls c="8">
          <tpl hier="1" item="6"/>
          <tpl hier="4" item="3"/>
          <tpl fld="3" item="10"/>
          <tpl fld="2" item="57"/>
          <tpl hier="9" item="1"/>
          <tpl hier="11" item="9"/>
          <tpl hier="12" item="7"/>
          <tpl fld="4" item="0"/>
        </tpls>
      </n>
      <n v="164854695">
        <tpls c="8">
          <tpl hier="1" item="6"/>
          <tpl hier="4" item="3"/>
          <tpl fld="3" item="12"/>
          <tpl fld="2" item="57"/>
          <tpl hier="9" item="1"/>
          <tpl hier="11" item="9"/>
          <tpl hier="12" item="7"/>
          <tpl fld="4" item="0"/>
        </tpls>
      </n>
      <n v="190578944">
        <tpls c="8">
          <tpl hier="1" item="6"/>
          <tpl hier="4" item="3"/>
          <tpl fld="3" item="11"/>
          <tpl fld="2" item="57"/>
          <tpl hier="9" item="1"/>
          <tpl hier="11" item="9"/>
          <tpl hier="12" item="7"/>
          <tpl fld="4" item="0"/>
        </tpls>
      </n>
      <n v="206426534">
        <tpls c="8">
          <tpl hier="1" item="6"/>
          <tpl hier="4" item="3"/>
          <tpl fld="3" item="9"/>
          <tpl fld="2" item="57"/>
          <tpl hier="9" item="1"/>
          <tpl hier="11" item="9"/>
          <tpl hier="12" item="7"/>
          <tpl fld="4" item="0"/>
        </tpls>
      </n>
      <n v="139955789">
        <tpls c="8">
          <tpl hier="1" item="6"/>
          <tpl hier="4" item="3"/>
          <tpl fld="3" item="57"/>
          <tpl fld="2" item="61"/>
          <tpl hier="9" item="1"/>
          <tpl hier="11" item="9"/>
          <tpl hier="12" item="7"/>
          <tpl fld="4" item="0"/>
        </tpls>
      </n>
      <n v="155311055">
        <tpls c="8">
          <tpl hier="1" item="6"/>
          <tpl hier="4" item="3"/>
          <tpl fld="3" item="3"/>
          <tpl fld="2" item="61"/>
          <tpl hier="9" item="1"/>
          <tpl hier="11" item="9"/>
          <tpl hier="12" item="7"/>
          <tpl fld="4" item="0"/>
        </tpls>
      </n>
      <n v="174612620">
        <tpls c="8">
          <tpl hier="1" item="6"/>
          <tpl hier="4" item="3"/>
          <tpl fld="3" item="1"/>
          <tpl fld="2" item="61"/>
          <tpl hier="9" item="1"/>
          <tpl hier="11" item="9"/>
          <tpl hier="12" item="7"/>
          <tpl fld="4" item="0"/>
        </tpls>
      </n>
      <n v="32889144">
        <tpls c="8">
          <tpl hier="1" item="6"/>
          <tpl hier="4" item="3"/>
          <tpl fld="3" item="20"/>
          <tpl fld="2" item="79"/>
          <tpl hier="9" item="1"/>
          <tpl hier="11" item="9"/>
          <tpl hier="12" item="7"/>
          <tpl fld="4" item="0"/>
        </tpls>
      </n>
      <n v="34672268">
        <tpls c="8">
          <tpl hier="1" item="6"/>
          <tpl hier="4" item="3"/>
          <tpl fld="3" item="51"/>
          <tpl fld="2" item="79"/>
          <tpl hier="9" item="1"/>
          <tpl hier="11" item="9"/>
          <tpl hier="12" item="7"/>
          <tpl fld="4" item="0"/>
        </tpls>
      </n>
      <n v="36878549">
        <tpls c="8">
          <tpl hier="1" item="6"/>
          <tpl hier="4" item="3"/>
          <tpl fld="3" item="38"/>
          <tpl fld="2" item="79"/>
          <tpl hier="9" item="1"/>
          <tpl hier="11" item="9"/>
          <tpl hier="12" item="7"/>
          <tpl fld="4" item="0"/>
        </tpls>
      </n>
      <n v="214599998">
        <tpls c="8">
          <tpl hier="1" item="6"/>
          <tpl hier="4" item="3"/>
          <tpl fld="3" item="44"/>
          <tpl fld="2" item="46"/>
          <tpl hier="9" item="1"/>
          <tpl hier="11" item="9"/>
          <tpl hier="12" item="7"/>
          <tpl fld="4" item="0"/>
        </tpls>
      </n>
      <n v="224987810">
        <tpls c="8">
          <tpl hier="1" item="6"/>
          <tpl hier="4" item="3"/>
          <tpl fld="3" item="43"/>
          <tpl fld="2" item="46"/>
          <tpl hier="9" item="1"/>
          <tpl hier="11" item="9"/>
          <tpl hier="12" item="7"/>
          <tpl fld="4" item="0"/>
        </tpls>
      </n>
      <n v="232076124">
        <tpls c="8">
          <tpl hier="1" item="6"/>
          <tpl hier="4" item="3"/>
          <tpl fld="3" item="42"/>
          <tpl fld="2" item="46"/>
          <tpl hier="9" item="1"/>
          <tpl hier="11" item="9"/>
          <tpl hier="12" item="7"/>
          <tpl fld="4" item="0"/>
        </tpls>
      </n>
      <n v="253035240">
        <tpls c="8">
          <tpl hier="1" item="6"/>
          <tpl hier="4" item="3"/>
          <tpl fld="3" item="41"/>
          <tpl fld="2" item="46"/>
          <tpl hier="9" item="1"/>
          <tpl hier="11" item="9"/>
          <tpl hier="12" item="7"/>
          <tpl fld="4" item="0"/>
        </tpls>
      </n>
      <n v="786240001">
        <tpls c="8">
          <tpl hier="1" item="6"/>
          <tpl hier="4" item="3"/>
          <tpl fld="3" item="32"/>
          <tpl fld="2" item="51"/>
          <tpl hier="9" item="1"/>
          <tpl hier="11" item="9"/>
          <tpl hier="12" item="7"/>
          <tpl fld="4" item="0"/>
        </tpls>
      </n>
      <n v="926656000">
        <tpls c="8">
          <tpl hier="1" item="6"/>
          <tpl hier="4" item="3"/>
          <tpl fld="3" item="31"/>
          <tpl fld="2" item="51"/>
          <tpl hier="9" item="1"/>
          <tpl hier="11" item="9"/>
          <tpl hier="12" item="7"/>
          <tpl fld="4" item="0"/>
        </tpls>
      </n>
      <n v="1103416013">
        <tpls c="8">
          <tpl hier="1" item="6"/>
          <tpl hier="4" item="3"/>
          <tpl fld="3" item="30"/>
          <tpl fld="2" item="51"/>
          <tpl hier="9" item="1"/>
          <tpl hier="11" item="9"/>
          <tpl hier="12" item="7"/>
          <tpl fld="4" item="0"/>
        </tpls>
      </n>
      <n v="1273204020">
        <tpls c="8">
          <tpl hier="1" item="6"/>
          <tpl hier="4" item="3"/>
          <tpl fld="3" item="29"/>
          <tpl fld="2" item="51"/>
          <tpl hier="9" item="1"/>
          <tpl hier="11" item="9"/>
          <tpl hier="12" item="7"/>
          <tpl fld="4" item="0"/>
        </tpls>
      </n>
      <n v="2576672839">
        <tpls c="8">
          <tpl hier="1" item="6"/>
          <tpl hier="4" item="3"/>
          <tpl fld="3" item="56"/>
          <tpl fld="1" item="1"/>
          <tpl hier="9" item="1"/>
          <tpl hier="11" item="9"/>
          <tpl hier="12" item="7"/>
          <tpl fld="4" item="0"/>
        </tpls>
      </n>
      <n v="2891266791">
        <tpls c="8">
          <tpl hier="1" item="6"/>
          <tpl hier="4" item="3"/>
          <tpl fld="3" item="0"/>
          <tpl fld="1" item="1"/>
          <tpl hier="9" item="1"/>
          <tpl hier="11" item="9"/>
          <tpl hier="12" item="7"/>
          <tpl fld="4" item="0"/>
        </tpls>
      </n>
      <n v="3240080427">
        <tpls c="8">
          <tpl hier="1" item="6"/>
          <tpl hier="4" item="3"/>
          <tpl fld="3" item="55"/>
          <tpl fld="1" item="1"/>
          <tpl hier="9" item="1"/>
          <tpl hier="11" item="9"/>
          <tpl hier="12" item="7"/>
          <tpl fld="4" item="0"/>
        </tpls>
      </n>
      <n v="460484">
        <tpls c="8">
          <tpl hier="1" item="6"/>
          <tpl hier="4" item="3"/>
          <tpl fld="3" item="35"/>
          <tpl fld="2" item="58"/>
          <tpl hier="9" item="1"/>
          <tpl hier="11" item="9"/>
          <tpl hier="12" item="7"/>
          <tpl fld="4" item="0"/>
        </tpls>
      </n>
      <n v="788404">
        <tpls c="8">
          <tpl hier="1" item="6"/>
          <tpl hier="4" item="3"/>
          <tpl fld="3" item="40"/>
          <tpl fld="2" item="58"/>
          <tpl hier="9" item="1"/>
          <tpl hier="11" item="9"/>
          <tpl hier="12" item="7"/>
          <tpl fld="4" item="0"/>
        </tpls>
      </n>
      <n v="1084276">
        <tpls c="8">
          <tpl hier="1" item="6"/>
          <tpl hier="4" item="3"/>
          <tpl fld="3" item="50"/>
          <tpl fld="2" item="58"/>
          <tpl hier="9" item="1"/>
          <tpl hier="11" item="9"/>
          <tpl hier="12" item="7"/>
          <tpl fld="4" item="0"/>
        </tpls>
      </n>
      <n v="1398416">
        <tpls c="8">
          <tpl hier="1" item="6"/>
          <tpl hier="4" item="3"/>
          <tpl fld="3" item="49"/>
          <tpl fld="2" item="58"/>
          <tpl hier="9" item="1"/>
          <tpl hier="11" item="9"/>
          <tpl hier="12" item="7"/>
          <tpl fld="4" item="0"/>
        </tpls>
      </n>
      <n v="214966865">
        <tpls c="8">
          <tpl hier="1" item="6"/>
          <tpl hier="4" item="3"/>
          <tpl fld="3" item="37"/>
          <tpl fld="2" item="63"/>
          <tpl hier="9" item="1"/>
          <tpl hier="11" item="9"/>
          <tpl hier="12" item="7"/>
          <tpl fld="4" item="0"/>
        </tpls>
      </n>
      <n v="318557964">
        <tpls c="8">
          <tpl hier="1" item="6"/>
          <tpl hier="4" item="3"/>
          <tpl fld="3" item="39"/>
          <tpl fld="2" item="63"/>
          <tpl hier="9" item="1"/>
          <tpl hier="11" item="9"/>
          <tpl hier="12" item="7"/>
          <tpl fld="4" item="0"/>
        </tpls>
      </n>
      <n v="470599740">
        <tpls c="8">
          <tpl hier="1" item="6"/>
          <tpl hier="4" item="3"/>
          <tpl fld="3" item="28"/>
          <tpl fld="2" item="63"/>
          <tpl hier="9" item="1"/>
          <tpl hier="11" item="9"/>
          <tpl hier="12" item="7"/>
          <tpl fld="4" item="0"/>
        </tpls>
      </n>
      <n v="604031230">
        <tpls c="8">
          <tpl hier="1" item="6"/>
          <tpl hier="4" item="3"/>
          <tpl fld="3" item="19"/>
          <tpl fld="2" item="63"/>
          <tpl hier="9" item="1"/>
          <tpl hier="11" item="9"/>
          <tpl hier="12" item="7"/>
          <tpl fld="4" item="0"/>
        </tpls>
      </n>
      <n v="450769">
        <tpls c="8">
          <tpl hier="1" item="6"/>
          <tpl hier="4" item="3"/>
          <tpl fld="3" item="26"/>
          <tpl fld="2" item="82"/>
          <tpl hier="9" item="1"/>
          <tpl hier="11" item="9"/>
          <tpl hier="12" item="7"/>
          <tpl fld="4" item="0"/>
        </tpls>
      </n>
      <n v="623288">
        <tpls c="8">
          <tpl hier="1" item="6"/>
          <tpl hier="4" item="3"/>
          <tpl fld="3" item="25"/>
          <tpl fld="2" item="82"/>
          <tpl hier="9" item="1"/>
          <tpl hier="11" item="9"/>
          <tpl hier="12" item="7"/>
          <tpl fld="4" item="0"/>
        </tpls>
      </n>
      <n v="955952">
        <tpls c="8">
          <tpl hier="1" item="6"/>
          <tpl hier="4" item="3"/>
          <tpl fld="3" item="24"/>
          <tpl fld="2" item="82"/>
          <tpl hier="9" item="1"/>
          <tpl hier="11" item="9"/>
          <tpl hier="12" item="7"/>
          <tpl fld="4" item="0"/>
        </tpls>
      </n>
      <n v="1443732">
        <tpls c="8">
          <tpl hier="1" item="6"/>
          <tpl hier="4" item="3"/>
          <tpl fld="3" item="23"/>
          <tpl fld="2" item="82"/>
          <tpl hier="9" item="1"/>
          <tpl hier="11" item="9"/>
          <tpl hier="12" item="7"/>
          <tpl fld="4" item="0"/>
        </tpls>
      </n>
      <n v="11649360">
        <tpls c="8">
          <tpl hier="1" item="6"/>
          <tpl hier="4" item="3"/>
          <tpl fld="3" item="10"/>
          <tpl fld="2" item="47"/>
          <tpl hier="9" item="1"/>
          <tpl hier="11" item="9"/>
          <tpl hier="12" item="7"/>
          <tpl fld="4" item="0"/>
        </tpls>
      </n>
      <n v="17618023">
        <tpls c="8">
          <tpl hier="1" item="6"/>
          <tpl hier="4" item="3"/>
          <tpl fld="3" item="12"/>
          <tpl fld="2" item="47"/>
          <tpl hier="9" item="1"/>
          <tpl hier="11" item="9"/>
          <tpl hier="12" item="7"/>
          <tpl fld="4" item="0"/>
        </tpls>
      </n>
      <n v="29181576">
        <tpls c="8">
          <tpl hier="1" item="6"/>
          <tpl hier="4" item="3"/>
          <tpl fld="3" item="11"/>
          <tpl fld="2" item="47"/>
          <tpl hier="9" item="1"/>
          <tpl hier="11" item="9"/>
          <tpl hier="12" item="7"/>
          <tpl fld="4" item="0"/>
        </tpls>
      </n>
      <n v="45940192">
        <tpls c="8">
          <tpl hier="1" item="6"/>
          <tpl hier="4" item="3"/>
          <tpl fld="3" item="9"/>
          <tpl fld="2" item="47"/>
          <tpl hier="9" item="1"/>
          <tpl hier="11" item="9"/>
          <tpl hier="12" item="7"/>
          <tpl fld="4" item="0"/>
        </tpls>
      </n>
      <n v="19143692">
        <tpls c="8">
          <tpl hier="1" item="6"/>
          <tpl hier="4" item="3"/>
          <tpl fld="3" item="57"/>
          <tpl fld="2" item="52"/>
          <tpl hier="9" item="1"/>
          <tpl hier="11" item="9"/>
          <tpl hier="12" item="7"/>
          <tpl fld="4" item="0"/>
        </tpls>
      </n>
      <n v="26884460">
        <tpls c="8">
          <tpl hier="1" item="6"/>
          <tpl hier="4" item="3"/>
          <tpl fld="3" item="3"/>
          <tpl fld="2" item="52"/>
          <tpl hier="9" item="1"/>
          <tpl hier="11" item="9"/>
          <tpl hier="12" item="7"/>
          <tpl fld="4" item="0"/>
        </tpls>
      </n>
      <n v="36929224">
        <tpls c="8">
          <tpl hier="1" item="6"/>
          <tpl hier="4" item="3"/>
          <tpl fld="3" item="1"/>
          <tpl fld="2" item="52"/>
          <tpl hier="9" item="1"/>
          <tpl hier="11" item="9"/>
          <tpl hier="12" item="7"/>
          <tpl fld="4" item="0"/>
        </tpls>
      </n>
      <n v="3079916">
        <tpls c="8">
          <tpl hier="1" item="6"/>
          <tpl hier="4" item="3"/>
          <tpl fld="3" item="20"/>
          <tpl fld="2" item="56"/>
          <tpl hier="9" item="1"/>
          <tpl hier="11" item="9"/>
          <tpl hier="12" item="7"/>
          <tpl fld="4" item="0"/>
        </tpls>
      </n>
      <n v="5454216">
        <tpls c="8">
          <tpl hier="1" item="6"/>
          <tpl hier="4" item="3"/>
          <tpl fld="3" item="51"/>
          <tpl fld="2" item="56"/>
          <tpl hier="9" item="1"/>
          <tpl hier="11" item="9"/>
          <tpl hier="12" item="7"/>
          <tpl fld="4" item="0"/>
        </tpls>
      </n>
      <n v="7662556">
        <tpls c="8">
          <tpl hier="1" item="6"/>
          <tpl hier="4" item="3"/>
          <tpl fld="3" item="38"/>
          <tpl fld="2" item="56"/>
          <tpl hier="9" item="1"/>
          <tpl hier="11" item="9"/>
          <tpl hier="12" item="7"/>
          <tpl fld="4" item="0"/>
        </tpls>
      </n>
      <n v="315090632">
        <tpls c="8">
          <tpl hier="1" item="6"/>
          <tpl hier="4" item="3"/>
          <tpl fld="3" item="44"/>
          <tpl fld="2" item="60"/>
          <tpl hier="9" item="1"/>
          <tpl hier="11" item="9"/>
          <tpl hier="12" item="7"/>
          <tpl fld="4" item="0"/>
        </tpls>
      </n>
      <n v="471513645">
        <tpls c="8">
          <tpl hier="1" item="6"/>
          <tpl hier="4" item="3"/>
          <tpl fld="3" item="43"/>
          <tpl fld="2" item="60"/>
          <tpl hier="9" item="1"/>
          <tpl hier="11" item="9"/>
          <tpl hier="12" item="7"/>
          <tpl fld="4" item="0"/>
        </tpls>
      </n>
      <n v="648079591">
        <tpls c="8">
          <tpl hier="1" item="6"/>
          <tpl hier="4" item="3"/>
          <tpl fld="3" item="42"/>
          <tpl fld="2" item="60"/>
          <tpl hier="9" item="1"/>
          <tpl hier="11" item="9"/>
          <tpl hier="12" item="7"/>
          <tpl fld="4" item="0"/>
        </tpls>
      </n>
      <n v="790058134">
        <tpls c="8">
          <tpl hier="1" item="6"/>
          <tpl hier="4" item="3"/>
          <tpl fld="3" item="41"/>
          <tpl fld="2" item="60"/>
          <tpl hier="9" item="1"/>
          <tpl hier="11" item="9"/>
          <tpl hier="12" item="7"/>
          <tpl fld="4" item="0"/>
        </tpls>
      </n>
      <n v="21025452">
        <tpls c="8">
          <tpl hier="1" item="6"/>
          <tpl hier="4" item="3"/>
          <tpl fld="3" item="32"/>
          <tpl fld="2" item="55"/>
          <tpl hier="9" item="1"/>
          <tpl hier="11" item="9"/>
          <tpl hier="12" item="7"/>
          <tpl fld="4" item="0"/>
        </tpls>
      </n>
      <n v="28633020">
        <tpls c="8">
          <tpl hier="1" item="6"/>
          <tpl hier="4" item="3"/>
          <tpl fld="3" item="31"/>
          <tpl fld="2" item="55"/>
          <tpl hier="9" item="1"/>
          <tpl hier="11" item="9"/>
          <tpl hier="12" item="7"/>
          <tpl fld="4" item="0"/>
        </tpls>
      </n>
      <n v="43874895">
        <tpls c="8">
          <tpl hier="1" item="6"/>
          <tpl hier="4" item="3"/>
          <tpl fld="3" item="30"/>
          <tpl fld="2" item="55"/>
          <tpl hier="9" item="1"/>
          <tpl hier="11" item="9"/>
          <tpl hier="12" item="7"/>
          <tpl fld="4" item="0"/>
        </tpls>
      </n>
      <n v="70344067">
        <tpls c="8">
          <tpl hier="1" item="6"/>
          <tpl hier="4" item="3"/>
          <tpl fld="3" item="29"/>
          <tpl fld="2" item="55"/>
          <tpl hier="9" item="1"/>
          <tpl hier="11" item="9"/>
          <tpl hier="12" item="7"/>
          <tpl fld="4" item="0"/>
        </tpls>
      </n>
      <n v="13655616">
        <tpls c="8">
          <tpl hier="1" item="6"/>
          <tpl hier="4" item="3"/>
          <tpl fld="3" item="16"/>
          <tpl fld="2" item="42"/>
          <tpl hier="9" item="1"/>
          <tpl hier="11" item="9"/>
          <tpl hier="12" item="7"/>
          <tpl fld="4" item="0"/>
        </tpls>
      </n>
      <n v="19003348">
        <tpls c="8">
          <tpl hier="1" item="6"/>
          <tpl hier="4" item="3"/>
          <tpl fld="3" item="15"/>
          <tpl fld="2" item="42"/>
          <tpl hier="9" item="1"/>
          <tpl hier="11" item="9"/>
          <tpl hier="12" item="7"/>
          <tpl fld="4" item="0"/>
        </tpls>
      </n>
      <n v="26102181">
        <tpls c="8">
          <tpl hier="1" item="6"/>
          <tpl hier="4" item="3"/>
          <tpl fld="3" item="14"/>
          <tpl fld="2" item="42"/>
          <tpl hier="9" item="1"/>
          <tpl hier="11" item="9"/>
          <tpl hier="12" item="7"/>
          <tpl fld="4" item="0"/>
        </tpls>
      </n>
      <n v="43308096">
        <tpls c="8">
          <tpl hier="1" item="6"/>
          <tpl hier="4" item="3"/>
          <tpl fld="3" item="13"/>
          <tpl fld="2" item="42"/>
          <tpl hier="9" item="1"/>
          <tpl hier="11" item="9"/>
          <tpl hier="12" item="7"/>
          <tpl fld="4" item="0"/>
        </tpls>
      </n>
      <n v="27468712">
        <tpls c="8">
          <tpl hier="1" item="6"/>
          <tpl hier="4" item="3"/>
          <tpl fld="3" item="4"/>
          <tpl fld="2" item="62"/>
          <tpl hier="9" item="1"/>
          <tpl hier="11" item="9"/>
          <tpl hier="12" item="7"/>
          <tpl fld="4" item="0"/>
        </tpls>
      </n>
      <n v="44301688">
        <tpls c="8">
          <tpl hier="1" item="6"/>
          <tpl hier="4" item="3"/>
          <tpl fld="3" item="58"/>
          <tpl fld="2" item="62"/>
          <tpl hier="9" item="1"/>
          <tpl hier="11" item="9"/>
          <tpl hier="12" item="7"/>
          <tpl fld="4" item="0"/>
        </tpls>
      </n>
      <n v="69037288">
        <tpls c="8">
          <tpl hier="1" item="6"/>
          <tpl hier="4" item="3"/>
          <tpl fld="3" item="2"/>
          <tpl fld="2" item="62"/>
          <tpl hier="9" item="1"/>
          <tpl hier="11" item="9"/>
          <tpl hier="12" item="7"/>
          <tpl fld="4" item="0"/>
        </tpls>
      </n>
      <n v="7833468">
        <tpls c="8">
          <tpl hier="1" item="6"/>
          <tpl hier="4" item="3"/>
          <tpl fld="3" item="54"/>
          <tpl fld="2" item="77"/>
          <tpl hier="9" item="1"/>
          <tpl hier="11" item="9"/>
          <tpl hier="12" item="7"/>
          <tpl fld="4" item="0"/>
        </tpls>
      </n>
      <n v="11514036">
        <tpls c="8">
          <tpl hier="1" item="6"/>
          <tpl hier="4" item="3"/>
          <tpl fld="3" item="53"/>
          <tpl fld="2" item="77"/>
          <tpl hier="9" item="1"/>
          <tpl hier="11" item="9"/>
          <tpl hier="12" item="7"/>
          <tpl fld="4" item="0"/>
        </tpls>
      </n>
      <n v="16792040">
        <tpls c="8">
          <tpl hier="1" item="6"/>
          <tpl hier="4" item="3"/>
          <tpl fld="3" item="52"/>
          <tpl fld="2" item="77"/>
          <tpl hier="9" item="1"/>
          <tpl hier="11" item="9"/>
          <tpl hier="12" item="7"/>
          <tpl fld="4" item="0"/>
        </tpls>
      </n>
      <n v="12484944">
        <tpls c="8">
          <tpl hier="1" item="6"/>
          <tpl hier="4" item="3"/>
          <tpl fld="3" item="48"/>
          <tpl fld="2" item="28"/>
          <tpl hier="9" item="1"/>
          <tpl hier="11" item="9"/>
          <tpl hier="12" item="7"/>
          <tpl fld="4" item="0"/>
        </tpls>
      </n>
      <n v="17349164">
        <tpls c="8">
          <tpl hier="1" item="6"/>
          <tpl hier="4" item="3"/>
          <tpl fld="3" item="46"/>
          <tpl fld="2" item="28"/>
          <tpl hier="9" item="1"/>
          <tpl hier="11" item="9"/>
          <tpl hier="12" item="7"/>
          <tpl fld="4" item="0"/>
        </tpls>
      </n>
      <n v="27124212">
        <tpls c="8">
          <tpl hier="1" item="6"/>
          <tpl hier="4" item="3"/>
          <tpl fld="3" item="45"/>
          <tpl fld="2" item="28"/>
          <tpl hier="9" item="1"/>
          <tpl hier="11" item="9"/>
          <tpl hier="12" item="7"/>
          <tpl fld="4" item="0"/>
        </tpls>
      </n>
      <n v="47808542">
        <tpls c="8">
          <tpl hier="1" item="6"/>
          <tpl hier="4" item="3"/>
          <tpl fld="3" item="47"/>
          <tpl fld="2" item="28"/>
          <tpl hier="9" item="1"/>
          <tpl hier="11" item="9"/>
          <tpl hier="12" item="7"/>
          <tpl fld="4" item="0"/>
        </tpls>
      </n>
      <n v="35958484">
        <tpls c="8">
          <tpl hier="1" item="6"/>
          <tpl hier="4" item="3"/>
          <tpl fld="3" item="34"/>
          <tpl fld="2" item="35"/>
          <tpl hier="9" item="1"/>
          <tpl hier="11" item="9"/>
          <tpl hier="12" item="7"/>
          <tpl fld="4" item="0"/>
        </tpls>
      </n>
      <n v="46328056">
        <tpls c="8">
          <tpl hier="1" item="6"/>
          <tpl hier="4" item="3"/>
          <tpl fld="3" item="36"/>
          <tpl fld="2" item="35"/>
          <tpl hier="9" item="1"/>
          <tpl hier="11" item="9"/>
          <tpl hier="12" item="7"/>
          <tpl fld="4" item="0"/>
        </tpls>
      </n>
      <n v="59144880">
        <tpls c="8">
          <tpl hier="1" item="6"/>
          <tpl hier="4" item="3"/>
          <tpl fld="3" item="27"/>
          <tpl fld="2" item="35"/>
          <tpl hier="9" item="1"/>
          <tpl hier="11" item="9"/>
          <tpl hier="12" item="7"/>
          <tpl fld="4" item="0"/>
        </tpls>
      </n>
      <n v="70286031">
        <tpls c="8">
          <tpl hier="1" item="6"/>
          <tpl hier="4" item="3"/>
          <tpl fld="3" item="33"/>
          <tpl fld="2" item="35"/>
          <tpl hier="9" item="1"/>
          <tpl hier="11" item="9"/>
          <tpl hier="12" item="7"/>
          <tpl fld="4" item="0"/>
        </tpls>
      </n>
      <n v="81574797">
        <tpls c="8">
          <tpl hier="1" item="6"/>
          <tpl hier="4" item="3"/>
          <tpl fld="3" item="18"/>
          <tpl fld="2" item="40"/>
          <tpl hier="9" item="1"/>
          <tpl hier="11" item="9"/>
          <tpl hier="12" item="7"/>
          <tpl fld="4" item="0"/>
        </tpls>
      </n>
      <n v="117324952">
        <tpls c="8">
          <tpl hier="1" item="6"/>
          <tpl hier="4" item="3"/>
          <tpl fld="3" item="22"/>
          <tpl fld="2" item="40"/>
          <tpl hier="9" item="1"/>
          <tpl hier="11" item="9"/>
          <tpl hier="12" item="7"/>
          <tpl fld="4" item="0"/>
        </tpls>
      </n>
      <n v="158519872">
        <tpls c="8">
          <tpl hier="1" item="6"/>
          <tpl hier="4" item="3"/>
          <tpl fld="3" item="17"/>
          <tpl fld="2" item="40"/>
          <tpl hier="9" item="1"/>
          <tpl hier="11" item="9"/>
          <tpl hier="12" item="7"/>
          <tpl fld="4" item="0"/>
        </tpls>
      </n>
      <n v="192685568">
        <tpls c="8">
          <tpl hier="1" item="6"/>
          <tpl hier="4" item="3"/>
          <tpl fld="3" item="21"/>
          <tpl fld="2" item="40"/>
          <tpl hier="9" item="1"/>
          <tpl hier="11" item="9"/>
          <tpl hier="12" item="7"/>
          <tpl fld="4" item="0"/>
        </tpls>
      </n>
      <n v="82256269">
        <tpls c="8">
          <tpl hier="1" item="6"/>
          <tpl hier="4" item="3"/>
          <tpl fld="3" item="8"/>
          <tpl fld="2" item="54"/>
          <tpl hier="9" item="1"/>
          <tpl hier="11" item="9"/>
          <tpl hier="12" item="7"/>
          <tpl fld="4" item="0"/>
        </tpls>
      </n>
      <n v="126114832">
        <tpls c="8">
          <tpl hier="1" item="6"/>
          <tpl hier="4" item="3"/>
          <tpl fld="3" item="7"/>
          <tpl fld="2" item="54"/>
          <tpl hier="9" item="1"/>
          <tpl hier="11" item="9"/>
          <tpl hier="12" item="7"/>
          <tpl fld="4" item="0"/>
        </tpls>
      </n>
      <n v="205702320">
        <tpls c="8">
          <tpl hier="1" item="6"/>
          <tpl hier="4" item="3"/>
          <tpl fld="3" item="6"/>
          <tpl fld="2" item="54"/>
          <tpl hier="9" item="1"/>
          <tpl hier="11" item="9"/>
          <tpl hier="12" item="7"/>
          <tpl fld="4" item="0"/>
        </tpls>
      </n>
      <n v="347162272">
        <tpls c="8">
          <tpl hier="1" item="6"/>
          <tpl hier="4" item="3"/>
          <tpl fld="3" item="5"/>
          <tpl fld="2" item="54"/>
          <tpl hier="9" item="1"/>
          <tpl hier="11" item="9"/>
          <tpl hier="12" item="7"/>
          <tpl fld="4" item="0"/>
        </tpls>
      </n>
      <n v="5968220">
        <tpls c="8">
          <tpl hier="1" item="6"/>
          <tpl hier="4" item="3"/>
          <tpl fld="3" item="56"/>
          <tpl fld="2" item="59"/>
          <tpl hier="9" item="1"/>
          <tpl hier="11" item="9"/>
          <tpl hier="12" item="7"/>
          <tpl fld="4" item="0"/>
        </tpls>
      </n>
      <n v="9426948">
        <tpls c="8">
          <tpl hier="1" item="6"/>
          <tpl hier="4" item="3"/>
          <tpl fld="3" item="0"/>
          <tpl fld="2" item="59"/>
          <tpl hier="9" item="1"/>
          <tpl hier="11" item="9"/>
          <tpl hier="12" item="7"/>
          <tpl fld="4" item="0"/>
        </tpls>
      </n>
      <n v="16581564">
        <tpls c="8">
          <tpl hier="1" item="6"/>
          <tpl hier="4" item="3"/>
          <tpl fld="3" item="49"/>
          <tpl fld="2" item="59"/>
          <tpl hier="9" item="1"/>
          <tpl hier="11" item="9"/>
          <tpl hier="12" item="7"/>
          <tpl fld="4" item="0"/>
        </tpls>
      </n>
      <n v="6580332">
        <tpls c="8">
          <tpl hier="1" item="6"/>
          <tpl hier="4" item="3"/>
          <tpl fld="3" item="32"/>
          <tpl fld="2" item="65"/>
          <tpl hier="9" item="1"/>
          <tpl hier="11" item="9"/>
          <tpl hier="12" item="7"/>
          <tpl fld="4" item="0"/>
        </tpls>
      </n>
      <n v="10656892">
        <tpls c="8">
          <tpl hier="1" item="6"/>
          <tpl hier="4" item="3"/>
          <tpl fld="3" item="22"/>
          <tpl fld="2" item="65"/>
          <tpl hier="9" item="1"/>
          <tpl hier="11" item="9"/>
          <tpl hier="12" item="7"/>
          <tpl fld="4" item="0"/>
        </tpls>
      </n>
      <n v="16403700">
        <tpls c="8">
          <tpl hier="1" item="6"/>
          <tpl hier="4" item="3"/>
          <tpl fld="3" item="11"/>
          <tpl fld="2" item="65"/>
          <tpl hier="9" item="1"/>
          <tpl hier="11" item="9"/>
          <tpl hier="12" item="7"/>
          <tpl fld="4" item="0"/>
        </tpls>
      </n>
      <n v="28105984">
        <tpls c="8">
          <tpl hier="1" item="6"/>
          <tpl hier="4" item="3"/>
          <tpl fld="3" item="40"/>
          <tpl fld="2" item="85"/>
          <tpl hier="9" item="1"/>
          <tpl hier="11" item="9"/>
          <tpl hier="12" item="7"/>
          <tpl fld="4" item="0"/>
        </tpls>
      </n>
      <n v="58660508">
        <tpls c="8">
          <tpl hier="1" item="6"/>
          <tpl hier="4" item="3"/>
          <tpl fld="3" item="28"/>
          <tpl fld="2" item="85"/>
          <tpl hier="9" item="1"/>
          <tpl hier="11" item="9"/>
          <tpl hier="12" item="7"/>
          <tpl fld="4" item="0"/>
        </tpls>
      </n>
      <n v="92904573">
        <tpls c="8">
          <tpl hier="1" item="6"/>
          <tpl hier="4" item="3"/>
          <tpl fld="3" item="23"/>
          <tpl fld="2" item="85"/>
          <tpl hier="9" item="1"/>
          <tpl hier="11" item="9"/>
          <tpl hier="12" item="7"/>
          <tpl fld="4" item="0"/>
        </tpls>
      </n>
      <n v="20056756">
        <tpls c="8">
          <tpl hier="1" item="6"/>
          <tpl hier="4" item="3"/>
          <tpl fld="3" item="56"/>
          <tpl fld="2" item="49"/>
          <tpl hier="9" item="1"/>
          <tpl hier="11" item="9"/>
          <tpl hier="12" item="7"/>
          <tpl fld="4" item="0"/>
        </tpls>
      </n>
      <n v="30185852">
        <tpls c="8">
          <tpl hier="1" item="6"/>
          <tpl hier="4" item="3"/>
          <tpl fld="3" item="50"/>
          <tpl fld="2" item="49"/>
          <tpl hier="9" item="1"/>
          <tpl hier="11" item="9"/>
          <tpl hier="12" item="7"/>
          <tpl fld="4" item="0"/>
        </tpls>
      </n>
      <n v="39723645">
        <tpls c="8">
          <tpl hier="1" item="6"/>
          <tpl hier="4" item="3"/>
          <tpl fld="3" item="19"/>
          <tpl fld="2" item="49"/>
          <tpl hier="9" item="1"/>
          <tpl hier="11" item="9"/>
          <tpl hier="12" item="7"/>
          <tpl fld="4" item="0"/>
        </tpls>
      </n>
      <n v="24989672">
        <tpls c="8">
          <tpl hier="1" item="6"/>
          <tpl hier="4" item="3"/>
          <tpl fld="3" item="8"/>
          <tpl fld="2" item="44"/>
          <tpl hier="9" item="1"/>
          <tpl hier="11" item="9"/>
          <tpl hier="12" item="7"/>
          <tpl fld="4" item="0"/>
        </tpls>
      </n>
      <n v="42864516">
        <tpls c="8">
          <tpl hier="1" item="6"/>
          <tpl hier="4" item="3"/>
          <tpl fld="3" item="51"/>
          <tpl fld="2" item="44"/>
          <tpl hier="9" item="1"/>
          <tpl hier="11" item="9"/>
          <tpl hier="12" item="7"/>
          <tpl fld="4" item="0"/>
        </tpls>
      </n>
      <n v="60975532">
        <tpls c="8">
          <tpl hier="1" item="6"/>
          <tpl hier="4" item="3"/>
          <tpl fld="3" item="41"/>
          <tpl fld="2" item="44"/>
          <tpl hier="9" item="1"/>
          <tpl hier="11" item="9"/>
          <tpl hier="12" item="7"/>
          <tpl fld="4" item="0"/>
        </tpls>
      </n>
      <n v="2038816">
        <tpls c="8">
          <tpl hier="1" item="6"/>
          <tpl hier="4" item="3"/>
          <tpl fld="3" item="16"/>
          <tpl fld="2" item="34"/>
          <tpl hier="9" item="1"/>
          <tpl hier="11" item="9"/>
          <tpl hier="12" item="7"/>
          <tpl fld="4" item="0"/>
        </tpls>
      </n>
      <n v="2977876">
        <tpls c="8">
          <tpl hier="1" item="6"/>
          <tpl hier="4" item="3"/>
          <tpl fld="3" item="51"/>
          <tpl fld="2" item="34"/>
          <tpl hier="9" item="1"/>
          <tpl hier="11" item="9"/>
          <tpl hier="12" item="7"/>
          <tpl fld="4" item="0"/>
        </tpls>
      </n>
      <n v="3489596">
        <tpls c="8">
          <tpl hier="1" item="6"/>
          <tpl hier="4" item="3"/>
          <tpl fld="3" item="21"/>
          <tpl fld="2" item="34"/>
          <tpl hier="9" item="1"/>
          <tpl hier="11" item="9"/>
          <tpl hier="12" item="7"/>
          <tpl fld="4" item="0"/>
        </tpls>
      </n>
      <n v="2978784">
        <tpls c="8">
          <tpl hier="1" item="6"/>
          <tpl hier="4" item="3"/>
          <tpl fld="3" item="36"/>
          <tpl fld="2" item="64"/>
          <tpl hier="9" item="1"/>
          <tpl hier="11" item="9"/>
          <tpl hier="12" item="7"/>
          <tpl fld="4" item="0"/>
        </tpls>
      </n>
      <n v="5890300">
        <tpls c="8">
          <tpl hier="1" item="6"/>
          <tpl hier="4" item="3"/>
          <tpl fld="3" item="52"/>
          <tpl fld="2" item="64"/>
          <tpl hier="9" item="1"/>
          <tpl hier="11" item="9"/>
          <tpl hier="12" item="7"/>
          <tpl fld="4" item="0"/>
        </tpls>
      </n>
      <n v="55788168">
        <tpls c="8">
          <tpl hier="1" item="6"/>
          <tpl hier="4" item="3"/>
          <tpl fld="3" item="58"/>
          <tpl fld="2" item="33"/>
          <tpl hier="9" item="1"/>
          <tpl hier="11" item="9"/>
          <tpl hier="12" item="7"/>
          <tpl fld="4" item="0"/>
        </tpls>
      </n>
      <n v="19643160">
        <tpls c="8">
          <tpl hier="1" item="6"/>
          <tpl hier="4" item="3"/>
          <tpl fld="3" item="32"/>
          <tpl fld="2" item="43"/>
          <tpl hier="9" item="1"/>
          <tpl hier="11" item="9"/>
          <tpl hier="12" item="7"/>
          <tpl fld="4" item="0"/>
        </tpls>
      </n>
      <n v="3045165">
        <tpls c="8">
          <tpl hier="1" item="6"/>
          <tpl hier="4" item="3"/>
          <tpl fld="3" item="42"/>
          <tpl fld="2" item="22"/>
          <tpl hier="9" item="1"/>
          <tpl hier="11" item="9"/>
          <tpl hier="12" item="7"/>
          <tpl fld="4" item="0"/>
        </tpls>
      </n>
      <n v="43359880">
        <tpls c="8">
          <tpl hier="1" item="6"/>
          <tpl hier="4" item="3"/>
          <tpl fld="3" item="21"/>
          <tpl fld="2" item="21"/>
          <tpl hier="9" item="1"/>
          <tpl hier="11" item="9"/>
          <tpl hier="12" item="7"/>
          <tpl fld="4" item="0"/>
        </tpls>
      </n>
      <n v="2492411597">
        <tpls c="8">
          <tpl hier="1" item="6"/>
          <tpl hier="4" item="3"/>
          <tpl fld="3" item="54"/>
          <tpl fld="2" item="39"/>
          <tpl hier="9" item="1"/>
          <tpl hier="11" item="9"/>
          <tpl hier="12" item="7"/>
          <tpl fld="4" item="0"/>
        </tpls>
      </n>
      <n v="5361020">
        <tpls c="8">
          <tpl hier="1" item="6"/>
          <tpl hier="4" item="3"/>
          <tpl fld="3" item="39"/>
          <tpl fld="2" item="31"/>
          <tpl hier="9" item="1"/>
          <tpl hier="11" item="9"/>
          <tpl hier="12" item="7"/>
          <tpl fld="4" item="0"/>
        </tpls>
      </n>
      <n v="30665564">
        <tpls c="8">
          <tpl hier="1" item="6"/>
          <tpl hier="4" item="3"/>
          <tpl fld="3" item="12"/>
          <tpl fld="2" item="27"/>
          <tpl hier="9" item="1"/>
          <tpl hier="11" item="9"/>
          <tpl hier="12" item="7"/>
          <tpl fld="4" item="0"/>
        </tpls>
      </n>
      <n v="8570580">
        <tpls c="8">
          <tpl hier="1" item="6"/>
          <tpl hier="4" item="3"/>
          <tpl fld="3" item="51"/>
          <tpl fld="2" item="24"/>
          <tpl hier="9" item="1"/>
          <tpl hier="11" item="9"/>
          <tpl hier="12" item="7"/>
          <tpl fld="4" item="0"/>
        </tpls>
      </n>
      <n v="92231533">
        <tpls c="8">
          <tpl hier="1" item="6"/>
          <tpl hier="4" item="3"/>
          <tpl fld="3" item="30"/>
          <tpl fld="2" item="13"/>
          <tpl hier="9" item="1"/>
          <tpl hier="11" item="9"/>
          <tpl hier="12" item="7"/>
          <tpl fld="4" item="0"/>
        </tpls>
      </n>
      <n v="56575883">
        <tpls c="8">
          <tpl hier="1" item="6"/>
          <tpl hier="4" item="3"/>
          <tpl fld="3" item="55"/>
          <tpl fld="2" item="30"/>
          <tpl hier="9" item="1"/>
          <tpl hier="11" item="9"/>
          <tpl hier="12" item="7"/>
          <tpl fld="4" item="0"/>
        </tpls>
      </n>
      <n v="8103884">
        <tpls c="8">
          <tpl hier="1" item="6"/>
          <tpl hier="4" item="3"/>
          <tpl fld="3" item="36"/>
          <tpl fld="2" item="38"/>
          <tpl hier="9" item="1"/>
          <tpl hier="11" item="9"/>
          <tpl hier="12" item="7"/>
          <tpl fld="4" item="0"/>
        </tpls>
      </n>
      <n v="121882935">
        <tpls c="8">
          <tpl hier="1" item="6"/>
          <tpl hier="4" item="3"/>
          <tpl fld="3" item="23"/>
          <tpl fld="2" item="10"/>
          <tpl hier="9" item="1"/>
          <tpl hier="11" item="9"/>
          <tpl hier="12" item="7"/>
          <tpl fld="4" item="0"/>
        </tpls>
      </n>
      <n v="36173348">
        <tpls c="8">
          <tpl hier="1" item="6"/>
          <tpl hier="4" item="3"/>
          <tpl fld="3" item="55"/>
          <tpl fld="2" item="20"/>
          <tpl hier="9" item="1"/>
          <tpl hier="11" item="9"/>
          <tpl hier="12" item="7"/>
          <tpl fld="4" item="0"/>
        </tpls>
      </n>
      <n v="63793950">
        <tpls c="8">
          <tpl hier="1" item="6"/>
          <tpl hier="4" item="3"/>
          <tpl fld="3" item="22"/>
          <tpl fld="2" item="19"/>
          <tpl hier="9" item="1"/>
          <tpl hier="11" item="9"/>
          <tpl hier="12" item="7"/>
          <tpl fld="4" item="0"/>
        </tpls>
      </n>
      <n v="166486758">
        <tpls c="8">
          <tpl hier="1" item="6"/>
          <tpl hier="4" item="3"/>
          <tpl fld="3" item="7"/>
          <tpl fld="2" item="57"/>
          <tpl hier="9" item="1"/>
          <tpl hier="11" item="9"/>
          <tpl hier="12" item="7"/>
          <tpl fld="4" item="0"/>
        </tpls>
      </n>
      <n v="191569316">
        <tpls c="8">
          <tpl hier="1" item="6"/>
          <tpl hier="4" item="3"/>
          <tpl fld="3" item="6"/>
          <tpl fld="2" item="57"/>
          <tpl hier="9" item="1"/>
          <tpl hier="11" item="9"/>
          <tpl hier="12" item="7"/>
          <tpl fld="4" item="0"/>
        </tpls>
      </n>
      <n v="206836385">
        <tpls c="8">
          <tpl hier="1" item="6"/>
          <tpl hier="4" item="3"/>
          <tpl fld="3" item="5"/>
          <tpl fld="2" item="57"/>
          <tpl hier="9" item="1"/>
          <tpl hier="11" item="9"/>
          <tpl hier="12" item="7"/>
          <tpl fld="4" item="0"/>
        </tpls>
      </n>
      <n v="141493341">
        <tpls c="8">
          <tpl hier="1" item="6"/>
          <tpl hier="4" item="3"/>
          <tpl fld="3" item="56"/>
          <tpl fld="2" item="61"/>
          <tpl hier="9" item="1"/>
          <tpl hier="11" item="9"/>
          <tpl hier="12" item="7"/>
          <tpl fld="4" item="0"/>
        </tpls>
      </n>
      <n v="155469286">
        <tpls c="8">
          <tpl hier="1" item="6"/>
          <tpl hier="4" item="3"/>
          <tpl fld="3" item="0"/>
          <tpl fld="2" item="61"/>
          <tpl hier="9" item="1"/>
          <tpl hier="11" item="9"/>
          <tpl hier="12" item="7"/>
          <tpl fld="4" item="0"/>
        </tpls>
      </n>
      <n v="177589277">
        <tpls c="8">
          <tpl hier="1" item="6"/>
          <tpl hier="4" item="3"/>
          <tpl fld="3" item="55"/>
          <tpl fld="2" item="61"/>
          <tpl hier="9" item="1"/>
          <tpl hier="11" item="9"/>
          <tpl hier="12" item="7"/>
          <tpl fld="4" item="0"/>
        </tpls>
      </n>
      <n v="30079991">
        <tpls c="8">
          <tpl hier="1" item="6"/>
          <tpl hier="4" item="3"/>
          <tpl fld="3" item="35"/>
          <tpl fld="2" item="79"/>
          <tpl hier="9" item="1"/>
          <tpl hier="11" item="9"/>
          <tpl hier="12" item="7"/>
          <tpl fld="4" item="0"/>
        </tpls>
      </n>
      <n v="33006159">
        <tpls c="8">
          <tpl hier="1" item="6"/>
          <tpl hier="4" item="3"/>
          <tpl fld="3" item="40"/>
          <tpl fld="2" item="79"/>
          <tpl hier="9" item="1"/>
          <tpl hier="11" item="9"/>
          <tpl hier="12" item="7"/>
          <tpl fld="4" item="0"/>
        </tpls>
      </n>
      <n v="34874244">
        <tpls c="8">
          <tpl hier="1" item="6"/>
          <tpl hier="4" item="3"/>
          <tpl fld="3" item="50"/>
          <tpl fld="2" item="79"/>
          <tpl hier="9" item="1"/>
          <tpl hier="11" item="9"/>
          <tpl hier="12" item="7"/>
          <tpl fld="4" item="0"/>
        </tpls>
      </n>
      <n v="37194060">
        <tpls c="8">
          <tpl hier="1" item="6"/>
          <tpl hier="4" item="3"/>
          <tpl fld="3" item="49"/>
          <tpl fld="2" item="79"/>
          <tpl hier="9" item="1"/>
          <tpl hier="11" item="9"/>
          <tpl hier="12" item="7"/>
          <tpl fld="4" item="0"/>
        </tpls>
      </n>
      <n v="215999997">
        <tpls c="8">
          <tpl hier="1" item="6"/>
          <tpl hier="4" item="3"/>
          <tpl fld="3" item="37"/>
          <tpl fld="2" item="46"/>
          <tpl hier="9" item="1"/>
          <tpl hier="11" item="9"/>
          <tpl hier="12" item="7"/>
          <tpl fld="4" item="0"/>
        </tpls>
      </n>
      <n v="225256862">
        <tpls c="8">
          <tpl hier="1" item="6"/>
          <tpl hier="4" item="3"/>
          <tpl fld="3" item="39"/>
          <tpl fld="2" item="46"/>
          <tpl hier="9" item="1"/>
          <tpl hier="11" item="9"/>
          <tpl hier="12" item="7"/>
          <tpl fld="4" item="0"/>
        </tpls>
      </n>
      <n v="232667803">
        <tpls c="8">
          <tpl hier="1" item="6"/>
          <tpl hier="4" item="3"/>
          <tpl fld="3" item="28"/>
          <tpl fld="2" item="46"/>
          <tpl hier="9" item="1"/>
          <tpl hier="11" item="9"/>
          <tpl hier="12" item="7"/>
          <tpl fld="4" item="0"/>
        </tpls>
      </n>
      <n v="254800859">
        <tpls c="8">
          <tpl hier="1" item="6"/>
          <tpl hier="4" item="3"/>
          <tpl fld="3" item="19"/>
          <tpl fld="2" item="46"/>
          <tpl hier="9" item="1"/>
          <tpl hier="11" item="9"/>
          <tpl hier="12" item="7"/>
          <tpl fld="4" item="0"/>
        </tpls>
      </n>
      <n v="794847992">
        <tpls c="8">
          <tpl hier="1" item="6"/>
          <tpl hier="4" item="3"/>
          <tpl fld="3" item="26"/>
          <tpl fld="2" item="51"/>
          <tpl hier="9" item="1"/>
          <tpl hier="11" item="9"/>
          <tpl hier="12" item="7"/>
          <tpl fld="4" item="0"/>
        </tpls>
      </n>
      <n v="935167997">
        <tpls c="8">
          <tpl hier="1" item="6"/>
          <tpl hier="4" item="3"/>
          <tpl fld="3" item="25"/>
          <tpl fld="2" item="51"/>
          <tpl hier="9" item="1"/>
          <tpl hier="11" item="9"/>
          <tpl hier="12" item="7"/>
          <tpl fld="4" item="0"/>
        </tpls>
      </n>
      <n v="1116159998">
        <tpls c="8">
          <tpl hier="1" item="6"/>
          <tpl hier="4" item="3"/>
          <tpl fld="3" item="24"/>
          <tpl fld="2" item="51"/>
          <tpl hier="9" item="1"/>
          <tpl hier="11" item="9"/>
          <tpl hier="12" item="7"/>
          <tpl fld="4" item="0"/>
        </tpls>
      </n>
      <n v="1282540660">
        <tpls c="8">
          <tpl hier="1" item="6"/>
          <tpl hier="4" item="3"/>
          <tpl fld="3" item="23"/>
          <tpl fld="2" item="51"/>
          <tpl hier="9" item="1"/>
          <tpl hier="11" item="9"/>
          <tpl hier="12" item="7"/>
          <tpl fld="4" item="0"/>
        </tpls>
      </n>
      <n v="2602466015">
        <tpls c="8">
          <tpl hier="1" item="6"/>
          <tpl hier="4" item="3"/>
          <tpl fld="3" item="54"/>
          <tpl fld="1" item="1"/>
          <tpl hier="9" item="1"/>
          <tpl hier="11" item="9"/>
          <tpl hier="12" item="7"/>
          <tpl fld="4" item="0"/>
        </tpls>
      </n>
      <n v="2914656280">
        <tpls c="8">
          <tpl hier="1" item="6"/>
          <tpl hier="4" item="3"/>
          <tpl fld="3" item="53"/>
          <tpl fld="1" item="1"/>
          <tpl hier="9" item="1"/>
          <tpl hier="11" item="9"/>
          <tpl hier="12" item="7"/>
          <tpl fld="4" item="0"/>
        </tpls>
      </n>
      <n v="3264144879">
        <tpls c="8">
          <tpl hier="1" item="6"/>
          <tpl hier="4" item="3"/>
          <tpl fld="3" item="52"/>
          <tpl fld="1" item="1"/>
          <tpl hier="9" item="1"/>
          <tpl hier="11" item="9"/>
          <tpl hier="12" item="7"/>
          <tpl fld="4" item="0"/>
        </tpls>
      </n>
      <n v="484364">
        <tpls c="8">
          <tpl hier="1" item="6"/>
          <tpl hier="4" item="3"/>
          <tpl fld="3" item="48"/>
          <tpl fld="2" item="58"/>
          <tpl hier="9" item="1"/>
          <tpl hier="11" item="9"/>
          <tpl hier="12" item="7"/>
          <tpl fld="4" item="0"/>
        </tpls>
      </n>
      <n v="805912">
        <tpls c="8">
          <tpl hier="1" item="6"/>
          <tpl hier="4" item="3"/>
          <tpl fld="3" item="46"/>
          <tpl fld="2" item="58"/>
          <tpl hier="9" item="1"/>
          <tpl hier="11" item="9"/>
          <tpl hier="12" item="7"/>
          <tpl fld="4" item="0"/>
        </tpls>
      </n>
      <n v="1103384">
        <tpls c="8">
          <tpl hier="1" item="6"/>
          <tpl hier="4" item="3"/>
          <tpl fld="3" item="45"/>
          <tpl fld="2" item="58"/>
          <tpl hier="9" item="1"/>
          <tpl hier="11" item="9"/>
          <tpl hier="12" item="7"/>
          <tpl fld="4" item="0"/>
        </tpls>
      </n>
      <n v="1419768">
        <tpls c="8">
          <tpl hier="1" item="6"/>
          <tpl hier="4" item="3"/>
          <tpl fld="3" item="47"/>
          <tpl fld="2" item="58"/>
          <tpl hier="9" item="1"/>
          <tpl hier="11" item="9"/>
          <tpl hier="12" item="7"/>
          <tpl fld="4" item="0"/>
        </tpls>
      </n>
      <n v="221540448">
        <tpls c="8">
          <tpl hier="1" item="6"/>
          <tpl hier="4" item="3"/>
          <tpl fld="3" item="34"/>
          <tpl fld="2" item="63"/>
          <tpl hier="9" item="1"/>
          <tpl hier="11" item="9"/>
          <tpl hier="12" item="7"/>
          <tpl fld="4" item="0"/>
        </tpls>
      </n>
      <n v="327070059">
        <tpls c="8">
          <tpl hier="1" item="6"/>
          <tpl hier="4" item="3"/>
          <tpl fld="3" item="36"/>
          <tpl fld="2" item="63"/>
          <tpl hier="9" item="1"/>
          <tpl hier="11" item="9"/>
          <tpl hier="12" item="7"/>
          <tpl fld="4" item="0"/>
        </tpls>
      </n>
      <n v="480642251">
        <tpls c="8">
          <tpl hier="1" item="6"/>
          <tpl hier="4" item="3"/>
          <tpl fld="3" item="27"/>
          <tpl fld="2" item="63"/>
          <tpl hier="9" item="1"/>
          <tpl hier="11" item="9"/>
          <tpl hier="12" item="7"/>
          <tpl fld="4" item="0"/>
        </tpls>
      </n>
      <n v="611058698">
        <tpls c="8">
          <tpl hier="1" item="6"/>
          <tpl hier="4" item="3"/>
          <tpl fld="3" item="33"/>
          <tpl fld="2" item="63"/>
          <tpl hier="9" item="1"/>
          <tpl hier="11" item="9"/>
          <tpl hier="12" item="7"/>
          <tpl fld="4" item="0"/>
        </tpls>
      </n>
      <n v="464244">
        <tpls c="8">
          <tpl hier="1" item="6"/>
          <tpl hier="4" item="3"/>
          <tpl fld="3" item="18"/>
          <tpl fld="2" item="82"/>
          <tpl hier="9" item="1"/>
          <tpl hier="11" item="9"/>
          <tpl hier="12" item="7"/>
          <tpl fld="4" item="0"/>
        </tpls>
      </n>
      <n v="641388">
        <tpls c="8">
          <tpl hier="1" item="6"/>
          <tpl hier="4" item="3"/>
          <tpl fld="3" item="22"/>
          <tpl fld="2" item="82"/>
          <tpl hier="9" item="1"/>
          <tpl hier="11" item="9"/>
          <tpl hier="12" item="7"/>
          <tpl fld="4" item="0"/>
        </tpls>
      </n>
      <n v="989260">
        <tpls c="8">
          <tpl hier="1" item="6"/>
          <tpl hier="4" item="3"/>
          <tpl fld="3" item="17"/>
          <tpl fld="2" item="82"/>
          <tpl hier="9" item="1"/>
          <tpl hier="11" item="9"/>
          <tpl hier="12" item="7"/>
          <tpl fld="4" item="0"/>
        </tpls>
      </n>
      <n v="1473600">
        <tpls c="8">
          <tpl hier="1" item="6"/>
          <tpl hier="4" item="3"/>
          <tpl fld="3" item="21"/>
          <tpl fld="2" item="82"/>
          <tpl hier="9" item="1"/>
          <tpl hier="11" item="9"/>
          <tpl hier="12" item="7"/>
          <tpl fld="4" item="0"/>
        </tpls>
      </n>
      <n v="11906288">
        <tpls c="8">
          <tpl hier="1" item="6"/>
          <tpl hier="4" item="3"/>
          <tpl fld="3" item="8"/>
          <tpl fld="2" item="47"/>
          <tpl hier="9" item="1"/>
          <tpl hier="11" item="9"/>
          <tpl hier="12" item="7"/>
          <tpl fld="4" item="0"/>
        </tpls>
      </n>
      <n v="18141052">
        <tpls c="8">
          <tpl hier="1" item="6"/>
          <tpl hier="4" item="3"/>
          <tpl fld="3" item="7"/>
          <tpl fld="2" item="47"/>
          <tpl hier="9" item="1"/>
          <tpl hier="11" item="9"/>
          <tpl hier="12" item="7"/>
          <tpl fld="4" item="0"/>
        </tpls>
      </n>
      <n v="30082220">
        <tpls c="8">
          <tpl hier="1" item="6"/>
          <tpl hier="4" item="3"/>
          <tpl fld="3" item="6"/>
          <tpl fld="2" item="47"/>
          <tpl hier="9" item="1"/>
          <tpl hier="11" item="9"/>
          <tpl hier="12" item="7"/>
          <tpl fld="4" item="0"/>
        </tpls>
      </n>
      <n v="47204604">
        <tpls c="8">
          <tpl hier="1" item="6"/>
          <tpl hier="4" item="3"/>
          <tpl fld="3" item="5"/>
          <tpl fld="2" item="47"/>
          <tpl hier="9" item="1"/>
          <tpl hier="11" item="9"/>
          <tpl hier="12" item="7"/>
          <tpl fld="4" item="0"/>
        </tpls>
      </n>
      <n v="19569172">
        <tpls c="8">
          <tpl hier="1" item="6"/>
          <tpl hier="4" item="3"/>
          <tpl fld="3" item="56"/>
          <tpl fld="2" item="52"/>
          <tpl hier="9" item="1"/>
          <tpl hier="11" item="9"/>
          <tpl hier="12" item="7"/>
          <tpl fld="4" item="0"/>
        </tpls>
      </n>
      <n v="27459368">
        <tpls c="8">
          <tpl hier="1" item="6"/>
          <tpl hier="4" item="3"/>
          <tpl fld="3" item="0"/>
          <tpl fld="2" item="52"/>
          <tpl hier="9" item="1"/>
          <tpl hier="11" item="9"/>
          <tpl hier="12" item="7"/>
          <tpl fld="4" item="0"/>
        </tpls>
      </n>
      <n v="37581784">
        <tpls c="8">
          <tpl hier="1" item="6"/>
          <tpl hier="4" item="3"/>
          <tpl fld="3" item="55"/>
          <tpl fld="2" item="52"/>
          <tpl hier="9" item="1"/>
          <tpl hier="11" item="9"/>
          <tpl hier="12" item="7"/>
          <tpl fld="4" item="0"/>
        </tpls>
      </n>
      <n v="2050740">
        <tpls c="8">
          <tpl hier="1" item="6"/>
          <tpl hier="4" item="3"/>
          <tpl fld="3" item="35"/>
          <tpl fld="2" item="56"/>
          <tpl hier="9" item="1"/>
          <tpl hier="11" item="9"/>
          <tpl hier="12" item="7"/>
          <tpl fld="4" item="0"/>
        </tpls>
      </n>
      <n v="3202116">
        <tpls c="8">
          <tpl hier="1" item="6"/>
          <tpl hier="4" item="3"/>
          <tpl fld="3" item="40"/>
          <tpl fld="2" item="56"/>
          <tpl hier="9" item="1"/>
          <tpl hier="11" item="9"/>
          <tpl hier="12" item="7"/>
          <tpl fld="4" item="0"/>
        </tpls>
      </n>
      <n v="5596440">
        <tpls c="8">
          <tpl hier="1" item="6"/>
          <tpl hier="4" item="3"/>
          <tpl fld="3" item="50"/>
          <tpl fld="2" item="56"/>
          <tpl hier="9" item="1"/>
          <tpl hier="11" item="9"/>
          <tpl hier="12" item="7"/>
          <tpl fld="4" item="0"/>
        </tpls>
      </n>
      <n v="7813992">
        <tpls c="8">
          <tpl hier="1" item="6"/>
          <tpl hier="4" item="3"/>
          <tpl fld="3" item="49"/>
          <tpl fld="2" item="56"/>
          <tpl hier="9" item="1"/>
          <tpl hier="11" item="9"/>
          <tpl hier="12" item="7"/>
          <tpl fld="4" item="0"/>
        </tpls>
      </n>
      <n v="324258284">
        <tpls c="8">
          <tpl hier="1" item="6"/>
          <tpl hier="4" item="3"/>
          <tpl fld="3" item="37"/>
          <tpl fld="2" item="60"/>
          <tpl hier="9" item="1"/>
          <tpl hier="11" item="9"/>
          <tpl hier="12" item="7"/>
          <tpl fld="4" item="0"/>
        </tpls>
      </n>
      <n v="482776036">
        <tpls c="8">
          <tpl hier="1" item="6"/>
          <tpl hier="4" item="3"/>
          <tpl fld="3" item="39"/>
          <tpl fld="2" item="60"/>
          <tpl hier="9" item="1"/>
          <tpl hier="11" item="9"/>
          <tpl hier="12" item="7"/>
          <tpl fld="4" item="0"/>
        </tpls>
      </n>
      <n v="658458751">
        <tpls c="8">
          <tpl hier="1" item="6"/>
          <tpl hier="4" item="3"/>
          <tpl fld="3" item="28"/>
          <tpl fld="2" item="60"/>
          <tpl hier="9" item="1"/>
          <tpl hier="11" item="9"/>
          <tpl hier="12" item="7"/>
          <tpl fld="4" item="0"/>
        </tpls>
      </n>
      <n v="797149186">
        <tpls c="8">
          <tpl hier="1" item="6"/>
          <tpl hier="4" item="3"/>
          <tpl fld="3" item="19"/>
          <tpl fld="2" item="60"/>
          <tpl hier="9" item="1"/>
          <tpl hier="11" item="9"/>
          <tpl hier="12" item="7"/>
          <tpl fld="4" item="0"/>
        </tpls>
      </n>
      <n v="21372076">
        <tpls c="8">
          <tpl hier="1" item="6"/>
          <tpl hier="4" item="3"/>
          <tpl fld="3" item="26"/>
          <tpl fld="2" item="55"/>
          <tpl hier="9" item="1"/>
          <tpl hier="11" item="9"/>
          <tpl hier="12" item="7"/>
          <tpl fld="4" item="0"/>
        </tpls>
      </n>
      <n v="29363620">
        <tpls c="8">
          <tpl hier="1" item="6"/>
          <tpl hier="4" item="3"/>
          <tpl fld="3" item="25"/>
          <tpl fld="2" item="55"/>
          <tpl hier="9" item="1"/>
          <tpl hier="11" item="9"/>
          <tpl hier="12" item="7"/>
          <tpl fld="4" item="0"/>
        </tpls>
      </n>
      <n v="45130804">
        <tpls c="8">
          <tpl hier="1" item="6"/>
          <tpl hier="4" item="3"/>
          <tpl fld="3" item="24"/>
          <tpl fld="2" item="55"/>
          <tpl hier="9" item="1"/>
          <tpl hier="11" item="9"/>
          <tpl hier="12" item="7"/>
          <tpl fld="4" item="0"/>
        </tpls>
      </n>
      <n v="72442496">
        <tpls c="8">
          <tpl hier="1" item="6"/>
          <tpl hier="4" item="3"/>
          <tpl fld="3" item="23"/>
          <tpl fld="2" item="55"/>
          <tpl hier="9" item="1"/>
          <tpl hier="11" item="9"/>
          <tpl hier="12" item="7"/>
          <tpl fld="4" item="0"/>
        </tpls>
      </n>
      <n v="13916296">
        <tpls c="8">
          <tpl hier="1" item="6"/>
          <tpl hier="4" item="3"/>
          <tpl fld="3" item="10"/>
          <tpl fld="2" item="42"/>
          <tpl hier="9" item="1"/>
          <tpl hier="11" item="9"/>
          <tpl hier="12" item="7"/>
          <tpl fld="4" item="0"/>
        </tpls>
      </n>
      <n v="19546973">
        <tpls c="8">
          <tpl hier="1" item="6"/>
          <tpl hier="4" item="3"/>
          <tpl fld="3" item="12"/>
          <tpl fld="2" item="42"/>
          <tpl hier="9" item="1"/>
          <tpl hier="11" item="9"/>
          <tpl hier="12" item="7"/>
          <tpl fld="4" item="0"/>
        </tpls>
      </n>
      <n v="26816453">
        <tpls c="8">
          <tpl hier="1" item="6"/>
          <tpl hier="4" item="3"/>
          <tpl fld="3" item="11"/>
          <tpl fld="2" item="42"/>
          <tpl hier="9" item="1"/>
          <tpl hier="11" item="9"/>
          <tpl hier="12" item="7"/>
          <tpl fld="4" item="0"/>
        </tpls>
      </n>
      <n v="44701512">
        <tpls c="8">
          <tpl hier="1" item="6"/>
          <tpl hier="4" item="3"/>
          <tpl fld="3" item="9"/>
          <tpl fld="2" item="42"/>
          <tpl hier="9" item="1"/>
          <tpl hier="11" item="9"/>
          <tpl hier="12" item="7"/>
          <tpl fld="4" item="0"/>
        </tpls>
      </n>
      <n v="28211396">
        <tpls c="8">
          <tpl hier="1" item="6"/>
          <tpl hier="4" item="3"/>
          <tpl fld="3" item="57"/>
          <tpl fld="2" item="62"/>
          <tpl hier="9" item="1"/>
          <tpl hier="11" item="9"/>
          <tpl hier="12" item="7"/>
          <tpl fld="4" item="0"/>
        </tpls>
      </n>
      <n v="45703201">
        <tpls c="8">
          <tpl hier="1" item="6"/>
          <tpl hier="4" item="3"/>
          <tpl fld="3" item="3"/>
          <tpl fld="2" item="62"/>
          <tpl hier="9" item="1"/>
          <tpl hier="11" item="9"/>
          <tpl hier="12" item="7"/>
          <tpl fld="4" item="0"/>
        </tpls>
      </n>
      <n v="70933640">
        <tpls c="8">
          <tpl hier="1" item="6"/>
          <tpl hier="4" item="3"/>
          <tpl fld="3" item="1"/>
          <tpl fld="2" item="62"/>
          <tpl hier="9" item="1"/>
          <tpl hier="11" item="9"/>
          <tpl hier="12" item="7"/>
          <tpl fld="4" item="0"/>
        </tpls>
      </n>
      <n v="7988056">
        <tpls c="8">
          <tpl hier="1" item="6"/>
          <tpl hier="4" item="3"/>
          <tpl fld="3" item="20"/>
          <tpl fld="2" item="77"/>
          <tpl hier="9" item="1"/>
          <tpl hier="11" item="9"/>
          <tpl hier="12" item="7"/>
          <tpl fld="4" item="0"/>
        </tpls>
      </n>
      <n v="11836944">
        <tpls c="8">
          <tpl hier="1" item="6"/>
          <tpl hier="4" item="3"/>
          <tpl fld="3" item="51"/>
          <tpl fld="2" item="77"/>
          <tpl hier="9" item="1"/>
          <tpl hier="11" item="9"/>
          <tpl hier="12" item="7"/>
          <tpl fld="4" item="0"/>
        </tpls>
      </n>
      <n v="17093464">
        <tpls c="8">
          <tpl hier="1" item="6"/>
          <tpl hier="4" item="3"/>
          <tpl fld="3" item="38"/>
          <tpl fld="2" item="77"/>
          <tpl hier="9" item="1"/>
          <tpl hier="11" item="9"/>
          <tpl hier="12" item="7"/>
          <tpl fld="4" item="0"/>
        </tpls>
      </n>
      <n v="12734288">
        <tpls c="8">
          <tpl hier="1" item="6"/>
          <tpl hier="4" item="3"/>
          <tpl fld="3" item="44"/>
          <tpl fld="2" item="28"/>
          <tpl hier="9" item="1"/>
          <tpl hier="11" item="9"/>
          <tpl hier="12" item="7"/>
          <tpl fld="4" item="0"/>
        </tpls>
      </n>
      <n v="17690980">
        <tpls c="8">
          <tpl hier="1" item="6"/>
          <tpl hier="4" item="3"/>
          <tpl fld="3" item="43"/>
          <tpl fld="2" item="28"/>
          <tpl hier="9" item="1"/>
          <tpl hier="11" item="9"/>
          <tpl hier="12" item="7"/>
          <tpl fld="4" item="0"/>
        </tpls>
      </n>
      <n v="28040582">
        <tpls c="8">
          <tpl hier="1" item="6"/>
          <tpl hier="4" item="3"/>
          <tpl fld="3" item="42"/>
          <tpl fld="2" item="28"/>
          <tpl hier="9" item="1"/>
          <tpl hier="11" item="9"/>
          <tpl hier="12" item="7"/>
          <tpl fld="4" item="0"/>
        </tpls>
      </n>
      <n v="49443956">
        <tpls c="8">
          <tpl hier="1" item="6"/>
          <tpl hier="4" item="3"/>
          <tpl fld="3" item="41"/>
          <tpl fld="2" item="28"/>
          <tpl hier="9" item="1"/>
          <tpl hier="11" item="9"/>
          <tpl hier="12" item="7"/>
          <tpl fld="4" item="0"/>
        </tpls>
      </n>
      <n v="36611376">
        <tpls c="8">
          <tpl hier="1" item="6"/>
          <tpl hier="4" item="3"/>
          <tpl fld="3" item="32"/>
          <tpl fld="2" item="35"/>
          <tpl hier="9" item="1"/>
          <tpl hier="11" item="9"/>
          <tpl hier="12" item="7"/>
          <tpl fld="4" item="0"/>
        </tpls>
      </n>
      <n v="46975644">
        <tpls c="8">
          <tpl hier="1" item="6"/>
          <tpl hier="4" item="3"/>
          <tpl fld="3" item="31"/>
          <tpl fld="2" item="35"/>
          <tpl hier="9" item="1"/>
          <tpl hier="11" item="9"/>
          <tpl hier="12" item="7"/>
          <tpl fld="4" item="0"/>
        </tpls>
      </n>
      <n v="59910932">
        <tpls c="8">
          <tpl hier="1" item="6"/>
          <tpl hier="4" item="3"/>
          <tpl fld="3" item="30"/>
          <tpl fld="2" item="35"/>
          <tpl hier="9" item="1"/>
          <tpl hier="11" item="9"/>
          <tpl hier="12" item="7"/>
          <tpl fld="4" item="0"/>
        </tpls>
      </n>
      <n v="71035838">
        <tpls c="8">
          <tpl hier="1" item="6"/>
          <tpl hier="4" item="3"/>
          <tpl fld="3" item="29"/>
          <tpl fld="2" item="35"/>
          <tpl hier="9" item="1"/>
          <tpl hier="11" item="9"/>
          <tpl hier="12" item="7"/>
          <tpl fld="4" item="0"/>
        </tpls>
      </n>
      <n v="83769823">
        <tpls c="8">
          <tpl hier="1" item="6"/>
          <tpl hier="4" item="3"/>
          <tpl fld="3" item="16"/>
          <tpl fld="2" item="40"/>
          <tpl hier="9" item="1"/>
          <tpl hier="11" item="9"/>
          <tpl hier="12" item="7"/>
          <tpl fld="4" item="0"/>
        </tpls>
      </n>
      <n v="119804801">
        <tpls c="8">
          <tpl hier="1" item="6"/>
          <tpl hier="4" item="3"/>
          <tpl fld="3" item="15"/>
          <tpl fld="2" item="40"/>
          <tpl hier="9" item="1"/>
          <tpl hier="11" item="9"/>
          <tpl hier="12" item="7"/>
          <tpl fld="4" item="0"/>
        </tpls>
      </n>
      <n v="161023870">
        <tpls c="8">
          <tpl hier="1" item="6"/>
          <tpl hier="4" item="3"/>
          <tpl fld="3" item="14"/>
          <tpl fld="2" item="40"/>
          <tpl hier="9" item="1"/>
          <tpl hier="11" item="9"/>
          <tpl hier="12" item="7"/>
          <tpl fld="4" item="0"/>
        </tpls>
      </n>
      <n v="195604264">
        <tpls c="8">
          <tpl hier="1" item="6"/>
          <tpl hier="4" item="3"/>
          <tpl fld="3" item="13"/>
          <tpl fld="2" item="40"/>
          <tpl hier="9" item="1"/>
          <tpl hier="11" item="9"/>
          <tpl hier="12" item="7"/>
          <tpl fld="4" item="0"/>
        </tpls>
      </n>
      <n v="84485453">
        <tpls c="8">
          <tpl hier="1" item="6"/>
          <tpl hier="4" item="3"/>
          <tpl fld="3" item="4"/>
          <tpl fld="2" item="54"/>
          <tpl hier="9" item="1"/>
          <tpl hier="11" item="9"/>
          <tpl hier="12" item="7"/>
          <tpl fld="4" item="0"/>
        </tpls>
      </n>
      <n v="129775122">
        <tpls c="8">
          <tpl hier="1" item="6"/>
          <tpl hier="4" item="3"/>
          <tpl fld="3" item="58"/>
          <tpl fld="2" item="54"/>
          <tpl hier="9" item="1"/>
          <tpl hier="11" item="9"/>
          <tpl hier="12" item="7"/>
          <tpl fld="4" item="0"/>
        </tpls>
      </n>
      <n v="212275519">
        <tpls c="8">
          <tpl hier="1" item="6"/>
          <tpl hier="4" item="3"/>
          <tpl fld="3" item="2"/>
          <tpl fld="2" item="54"/>
          <tpl hier="9" item="1"/>
          <tpl hier="11" item="9"/>
          <tpl hier="12" item="7"/>
          <tpl fld="4" item="0"/>
        </tpls>
      </n>
      <n v="6146616">
        <tpls c="8">
          <tpl hier="1" item="6"/>
          <tpl hier="4" item="3"/>
          <tpl fld="3" item="54"/>
          <tpl fld="2" item="59"/>
          <tpl hier="9" item="1"/>
          <tpl hier="11" item="9"/>
          <tpl hier="12" item="7"/>
          <tpl fld="4" item="0"/>
        </tpls>
      </n>
      <n v="9689220">
        <tpls c="8">
          <tpl hier="1" item="6"/>
          <tpl hier="4" item="3"/>
          <tpl fld="3" item="53"/>
          <tpl fld="2" item="59"/>
          <tpl hier="9" item="1"/>
          <tpl hier="11" item="9"/>
          <tpl hier="12" item="7"/>
          <tpl fld="4" item="0"/>
        </tpls>
      </n>
      <n v="17094924">
        <tpls c="8">
          <tpl hier="1" item="6"/>
          <tpl hier="4" item="3"/>
          <tpl fld="3" item="47"/>
          <tpl fld="2" item="59"/>
          <tpl hier="9" item="1"/>
          <tpl hier="11" item="9"/>
          <tpl hier="12" item="7"/>
          <tpl fld="4" item="0"/>
        </tpls>
      </n>
      <n v="6786928">
        <tpls c="8">
          <tpl hier="1" item="6"/>
          <tpl hier="4" item="3"/>
          <tpl fld="3" item="26"/>
          <tpl fld="2" item="65"/>
          <tpl hier="9" item="1"/>
          <tpl hier="11" item="9"/>
          <tpl hier="12" item="7"/>
          <tpl fld="4" item="0"/>
        </tpls>
      </n>
      <n v="10946849">
        <tpls c="8">
          <tpl hier="1" item="6"/>
          <tpl hier="4" item="3"/>
          <tpl fld="3" item="15"/>
          <tpl fld="2" item="65"/>
          <tpl hier="9" item="1"/>
          <tpl hier="11" item="9"/>
          <tpl hier="12" item="7"/>
          <tpl fld="4" item="0"/>
        </tpls>
      </n>
      <n v="16656212">
        <tpls c="8">
          <tpl hier="1" item="6"/>
          <tpl hier="4" item="3"/>
          <tpl fld="3" item="6"/>
          <tpl fld="2" item="65"/>
          <tpl hier="9" item="1"/>
          <tpl hier="11" item="9"/>
          <tpl hier="12" item="7"/>
          <tpl fld="4" item="0"/>
        </tpls>
      </n>
      <n v="30743672">
        <tpls c="8">
          <tpl hier="1" item="6"/>
          <tpl hier="4" item="3"/>
          <tpl fld="3" item="43"/>
          <tpl fld="2" item="85"/>
          <tpl hier="9" item="1"/>
          <tpl hier="11" item="9"/>
          <tpl hier="12" item="7"/>
          <tpl fld="4" item="0"/>
        </tpls>
      </n>
      <n v="60522652">
        <tpls c="8">
          <tpl hier="1" item="6"/>
          <tpl hier="4" item="3"/>
          <tpl fld="3" item="27"/>
          <tpl fld="2" item="85"/>
          <tpl hier="9" item="1"/>
          <tpl hier="11" item="9"/>
          <tpl hier="12" item="7"/>
          <tpl fld="4" item="0"/>
        </tpls>
      </n>
      <n v="97749875">
        <tpls c="8">
          <tpl hier="1" item="6"/>
          <tpl hier="4" item="3"/>
          <tpl fld="3" item="13"/>
          <tpl fld="2" item="85"/>
          <tpl hier="9" item="1"/>
          <tpl hier="11" item="9"/>
          <tpl hier="12" item="7"/>
          <tpl fld="4" item="0"/>
        </tpls>
      </n>
      <n v="20578548">
        <tpls c="8">
          <tpl hier="1" item="6"/>
          <tpl hier="4" item="3"/>
          <tpl fld="3" item="54"/>
          <tpl fld="2" item="49"/>
          <tpl hier="9" item="1"/>
          <tpl hier="11" item="9"/>
          <tpl hier="12" item="7"/>
          <tpl fld="4" item="0"/>
        </tpls>
      </n>
      <n v="30734828">
        <tpls c="8">
          <tpl hier="1" item="6"/>
          <tpl hier="4" item="3"/>
          <tpl fld="3" item="45"/>
          <tpl fld="2" item="49"/>
          <tpl hier="9" item="1"/>
          <tpl hier="11" item="9"/>
          <tpl hier="12" item="7"/>
          <tpl fld="4" item="0"/>
        </tpls>
      </n>
      <n v="40660713">
        <tpls c="8">
          <tpl hier="1" item="6"/>
          <tpl hier="4" item="3"/>
          <tpl fld="3" item="29"/>
          <tpl fld="2" item="49"/>
          <tpl hier="9" item="1"/>
          <tpl hier="11" item="9"/>
          <tpl hier="12" item="7"/>
          <tpl fld="4" item="0"/>
        </tpls>
      </n>
      <n v="26459372">
        <tpls c="8">
          <tpl hier="1" item="6"/>
          <tpl hier="4" item="3"/>
          <tpl fld="3" item="57"/>
          <tpl fld="2" item="44"/>
          <tpl hier="9" item="1"/>
          <tpl hier="11" item="9"/>
          <tpl hier="12" item="7"/>
          <tpl fld="4" item="0"/>
        </tpls>
      </n>
      <n v="43845864">
        <tpls c="8">
          <tpl hier="1" item="6"/>
          <tpl hier="4" item="3"/>
          <tpl fld="3" item="50"/>
          <tpl fld="2" item="44"/>
          <tpl hier="9" item="1"/>
          <tpl hier="11" item="9"/>
          <tpl hier="12" item="7"/>
          <tpl fld="4" item="0"/>
        </tpls>
      </n>
      <n v="61896408">
        <tpls c="8">
          <tpl hier="1" item="6"/>
          <tpl hier="4" item="3"/>
          <tpl fld="3" item="19"/>
          <tpl fld="2" item="44"/>
          <tpl hier="9" item="1"/>
          <tpl hier="11" item="9"/>
          <tpl hier="12" item="7"/>
          <tpl fld="4" item="0"/>
        </tpls>
      </n>
      <n v="2082248">
        <tpls c="8">
          <tpl hier="1" item="6"/>
          <tpl hier="4" item="3"/>
          <tpl fld="3" item="10"/>
          <tpl fld="2" item="34"/>
          <tpl hier="9" item="1"/>
          <tpl hier="11" item="9"/>
          <tpl hier="12" item="7"/>
          <tpl fld="4" item="0"/>
        </tpls>
      </n>
      <n v="3062436">
        <tpls c="8">
          <tpl hier="1" item="6"/>
          <tpl hier="4" item="3"/>
          <tpl fld="3" item="45"/>
          <tpl fld="2" item="34"/>
          <tpl hier="9" item="1"/>
          <tpl hier="11" item="9"/>
          <tpl hier="12" item="7"/>
          <tpl fld="4" item="0"/>
        </tpls>
      </n>
      <n v="3509836">
        <tpls c="8">
          <tpl hier="1" item="6"/>
          <tpl hier="4" item="3"/>
          <tpl fld="3" item="13"/>
          <tpl fld="2" item="34"/>
          <tpl hier="9" item="1"/>
          <tpl hier="11" item="9"/>
          <tpl hier="12" item="7"/>
          <tpl fld="4" item="0"/>
        </tpls>
      </n>
      <n v="3136244">
        <tpls c="8">
          <tpl hier="1" item="6"/>
          <tpl hier="4" item="3"/>
          <tpl fld="3" item="25"/>
          <tpl fld="2" item="64"/>
          <tpl hier="9" item="1"/>
          <tpl hier="11" item="9"/>
          <tpl hier="12" item="7"/>
          <tpl fld="4" item="0"/>
        </tpls>
      </n>
      <n v="6074160">
        <tpls c="8">
          <tpl hier="1" item="6"/>
          <tpl hier="4" item="3"/>
          <tpl fld="3" item="38"/>
          <tpl fld="2" item="64"/>
          <tpl hier="9" item="1"/>
          <tpl hier="11" item="9"/>
          <tpl hier="12" item="7"/>
          <tpl fld="4" item="0"/>
        </tpls>
      </n>
      <n v="57413640">
        <tpls c="8">
          <tpl hier="1" item="6"/>
          <tpl hier="4" item="3"/>
          <tpl fld="3" item="3"/>
          <tpl fld="2" item="33"/>
          <tpl hier="9" item="1"/>
          <tpl hier="11" item="9"/>
          <tpl hier="12" item="7"/>
          <tpl fld="4" item="0"/>
        </tpls>
      </n>
      <n v="25079934">
        <tpls c="8">
          <tpl hier="1" item="6"/>
          <tpl hier="4" item="3"/>
          <tpl fld="3" item="20"/>
          <tpl fld="2" item="43"/>
          <tpl hier="9" item="1"/>
          <tpl hier="11" item="9"/>
          <tpl hier="12" item="7"/>
          <tpl fld="4" item="0"/>
        </tpls>
      </n>
      <n v="3031880">
        <tpls c="8">
          <tpl hier="1" item="6"/>
          <tpl hier="4" item="3"/>
          <tpl fld="3" item="27"/>
          <tpl fld="2" item="22"/>
          <tpl hier="9" item="1"/>
          <tpl hier="11" item="9"/>
          <tpl hier="12" item="7"/>
          <tpl fld="4" item="0"/>
        </tpls>
      </n>
      <n v="43929464">
        <tpls c="8">
          <tpl hier="1" item="6"/>
          <tpl hier="4" item="3"/>
          <tpl fld="3" item="13"/>
          <tpl fld="2" item="21"/>
          <tpl hier="9" item="1"/>
          <tpl hier="11" item="9"/>
          <tpl hier="12" item="7"/>
          <tpl fld="4" item="0"/>
        </tpls>
      </n>
      <n v="3349875699">
        <tpls c="8">
          <tpl hier="1" item="6"/>
          <tpl hier="4" item="3"/>
          <tpl fld="3" item="58"/>
          <tpl fld="2" item="39"/>
          <tpl hier="9" item="1"/>
          <tpl hier="11" item="9"/>
          <tpl hier="12" item="7"/>
          <tpl fld="4" item="0"/>
        </tpls>
      </n>
      <n v="5511196">
        <tpls c="8">
          <tpl hier="1" item="6"/>
          <tpl hier="4" item="3"/>
          <tpl fld="3" item="36"/>
          <tpl fld="2" item="31"/>
          <tpl hier="9" item="1"/>
          <tpl hier="11" item="9"/>
          <tpl hier="12" item="7"/>
          <tpl fld="4" item="0"/>
        </tpls>
      </n>
      <n v="32564584">
        <tpls c="8">
          <tpl hier="1" item="6"/>
          <tpl hier="4" item="3"/>
          <tpl fld="3" item="7"/>
          <tpl fld="2" item="27"/>
          <tpl hier="9" item="1"/>
          <tpl hier="11" item="9"/>
          <tpl hier="12" item="7"/>
          <tpl fld="4" item="0"/>
        </tpls>
      </n>
      <n v="8794128">
        <tpls c="8">
          <tpl hier="1" item="6"/>
          <tpl hier="4" item="3"/>
          <tpl fld="3" item="50"/>
          <tpl fld="2" item="24"/>
          <tpl hier="9" item="1"/>
          <tpl hier="11" item="9"/>
          <tpl hier="12" item="7"/>
          <tpl fld="4" item="0"/>
        </tpls>
      </n>
      <n v="94039856">
        <tpls c="8">
          <tpl hier="1" item="6"/>
          <tpl hier="4" item="3"/>
          <tpl fld="3" item="24"/>
          <tpl fld="2" item="13"/>
          <tpl hier="9" item="1"/>
          <tpl hier="11" item="9"/>
          <tpl hier="12" item="7"/>
          <tpl fld="4" item="0"/>
        </tpls>
      </n>
      <n v="58741597">
        <tpls c="8">
          <tpl hier="1" item="6"/>
          <tpl hier="4" item="3"/>
          <tpl fld="3" item="52"/>
          <tpl fld="2" item="30"/>
          <tpl hier="9" item="1"/>
          <tpl hier="11" item="9"/>
          <tpl hier="12" item="7"/>
          <tpl fld="4" item="0"/>
        </tpls>
      </n>
      <n v="8295028">
        <tpls c="8">
          <tpl hier="1" item="6"/>
          <tpl hier="4" item="3"/>
          <tpl fld="3" item="31"/>
          <tpl fld="2" item="38"/>
          <tpl hier="9" item="1"/>
          <tpl hier="11" item="9"/>
          <tpl hier="12" item="7"/>
          <tpl fld="4" item="0"/>
        </tpls>
      </n>
      <n v="125777188">
        <tpls c="8">
          <tpl hier="1" item="6"/>
          <tpl hier="4" item="3"/>
          <tpl fld="3" item="13"/>
          <tpl fld="2" item="10"/>
          <tpl hier="9" item="1"/>
          <tpl hier="11" item="9"/>
          <tpl hier="12" item="7"/>
          <tpl fld="4" item="0"/>
        </tpls>
      </n>
      <n v="37095028">
        <tpls c="8">
          <tpl hier="1" item="6"/>
          <tpl hier="4" item="3"/>
          <tpl fld="3" item="52"/>
          <tpl fld="2" item="20"/>
          <tpl hier="9" item="1"/>
          <tpl hier="11" item="9"/>
          <tpl hier="12" item="7"/>
          <tpl fld="4" item="0"/>
        </tpls>
      </n>
      <n v="67512755">
        <tpls c="8">
          <tpl hier="1" item="6"/>
          <tpl hier="4" item="3"/>
          <tpl fld="3" item="58"/>
          <tpl fld="2" item="19"/>
          <tpl hier="9" item="1"/>
          <tpl hier="11" item="9"/>
          <tpl hier="12" item="7"/>
          <tpl fld="4" item="0"/>
        </tpls>
      </n>
      <n v="168124988">
        <tpls c="8">
          <tpl hier="1" item="6"/>
          <tpl hier="4" item="3"/>
          <tpl fld="3" item="58"/>
          <tpl fld="2" item="57"/>
          <tpl hier="9" item="1"/>
          <tpl hier="11" item="9"/>
          <tpl hier="12" item="7"/>
          <tpl fld="4" item="0"/>
        </tpls>
      </n>
      <n v="192330074">
        <tpls c="8">
          <tpl hier="1" item="6"/>
          <tpl hier="4" item="3"/>
          <tpl fld="3" item="2"/>
          <tpl fld="2" item="57"/>
          <tpl hier="9" item="1"/>
          <tpl hier="11" item="9"/>
          <tpl hier="12" item="7"/>
          <tpl fld="4" item="0"/>
        </tpls>
      </n>
      <n v="143031599">
        <tpls c="8">
          <tpl hier="1" item="6"/>
          <tpl hier="4" item="3"/>
          <tpl fld="3" item="54"/>
          <tpl fld="2" item="61"/>
          <tpl hier="9" item="1"/>
          <tpl hier="11" item="9"/>
          <tpl hier="12" item="7"/>
          <tpl fld="4" item="0"/>
        </tpls>
      </n>
      <n v="155865503">
        <tpls c="8">
          <tpl hier="1" item="6"/>
          <tpl hier="4" item="3"/>
          <tpl fld="3" item="53"/>
          <tpl fld="2" item="61"/>
          <tpl hier="9" item="1"/>
          <tpl hier="11" item="9"/>
          <tpl hier="12" item="7"/>
          <tpl fld="4" item="0"/>
        </tpls>
      </n>
      <n v="180907214">
        <tpls c="8">
          <tpl hier="1" item="6"/>
          <tpl hier="4" item="3"/>
          <tpl fld="3" item="52"/>
          <tpl fld="2" item="61"/>
          <tpl hier="9" item="1"/>
          <tpl hier="11" item="9"/>
          <tpl hier="12" item="7"/>
          <tpl fld="4" item="0"/>
        </tpls>
      </n>
      <n v="30246352">
        <tpls c="8">
          <tpl hier="1" item="6"/>
          <tpl hier="4" item="3"/>
          <tpl fld="3" item="48"/>
          <tpl fld="2" item="79"/>
          <tpl hier="9" item="1"/>
          <tpl hier="11" item="9"/>
          <tpl hier="12" item="7"/>
          <tpl fld="4" item="0"/>
        </tpls>
      </n>
      <n v="33102396">
        <tpls c="8">
          <tpl hier="1" item="6"/>
          <tpl hier="4" item="3"/>
          <tpl fld="3" item="46"/>
          <tpl fld="2" item="79"/>
          <tpl hier="9" item="1"/>
          <tpl hier="11" item="9"/>
          <tpl hier="12" item="7"/>
          <tpl fld="4" item="0"/>
        </tpls>
      </n>
      <n v="35122980">
        <tpls c="8">
          <tpl hier="1" item="6"/>
          <tpl hier="4" item="3"/>
          <tpl fld="3" item="45"/>
          <tpl fld="2" item="79"/>
          <tpl hier="9" item="1"/>
          <tpl hier="11" item="9"/>
          <tpl hier="12" item="7"/>
          <tpl fld="4" item="0"/>
        </tpls>
      </n>
      <n v="37512504">
        <tpls c="8">
          <tpl hier="1" item="6"/>
          <tpl hier="4" item="3"/>
          <tpl fld="3" item="47"/>
          <tpl fld="2" item="79"/>
          <tpl hier="9" item="1"/>
          <tpl hier="11" item="9"/>
          <tpl hier="12" item="7"/>
          <tpl fld="4" item="0"/>
        </tpls>
      </n>
      <n v="217392196">
        <tpls c="8">
          <tpl hier="1" item="6"/>
          <tpl hier="4" item="3"/>
          <tpl fld="3" item="34"/>
          <tpl fld="2" item="46"/>
          <tpl hier="9" item="1"/>
          <tpl hier="11" item="9"/>
          <tpl hier="12" item="7"/>
          <tpl fld="4" item="0"/>
        </tpls>
      </n>
      <n v="225335315">
        <tpls c="8">
          <tpl hier="1" item="6"/>
          <tpl hier="4" item="3"/>
          <tpl fld="3" item="36"/>
          <tpl fld="2" item="46"/>
          <tpl hier="9" item="1"/>
          <tpl hier="11" item="9"/>
          <tpl hier="12" item="7"/>
          <tpl fld="4" item="0"/>
        </tpls>
      </n>
      <n v="233267811">
        <tpls c="8">
          <tpl hier="1" item="6"/>
          <tpl hier="4" item="3"/>
          <tpl fld="3" item="27"/>
          <tpl fld="2" item="46"/>
          <tpl hier="9" item="1"/>
          <tpl hier="11" item="9"/>
          <tpl hier="12" item="7"/>
          <tpl fld="4" item="0"/>
        </tpls>
      </n>
      <n v="256513090">
        <tpls c="8">
          <tpl hier="1" item="6"/>
          <tpl hier="4" item="3"/>
          <tpl fld="3" item="33"/>
          <tpl fld="2" item="46"/>
          <tpl hier="9" item="1"/>
          <tpl hier="11" item="9"/>
          <tpl hier="12" item="7"/>
          <tpl fld="4" item="0"/>
        </tpls>
      </n>
      <n v="802824002">
        <tpls c="8">
          <tpl hier="1" item="6"/>
          <tpl hier="4" item="3"/>
          <tpl fld="3" item="18"/>
          <tpl fld="2" item="51"/>
          <tpl hier="9" item="1"/>
          <tpl hier="11" item="9"/>
          <tpl hier="12" item="7"/>
          <tpl fld="4" item="0"/>
        </tpls>
      </n>
      <n v="943299991">
        <tpls c="8">
          <tpl hier="1" item="6"/>
          <tpl hier="4" item="3"/>
          <tpl fld="3" item="22"/>
          <tpl fld="2" item="51"/>
          <tpl hier="9" item="1"/>
          <tpl hier="11" item="9"/>
          <tpl hier="12" item="7"/>
          <tpl fld="4" item="0"/>
        </tpls>
      </n>
      <n v="1128649647">
        <tpls c="8">
          <tpl hier="1" item="6"/>
          <tpl hier="4" item="3"/>
          <tpl fld="3" item="17"/>
          <tpl fld="2" item="51"/>
          <tpl hier="9" item="1"/>
          <tpl hier="11" item="9"/>
          <tpl hier="12" item="7"/>
          <tpl fld="4" item="0"/>
        </tpls>
      </n>
      <n v="1291765246">
        <tpls c="8">
          <tpl hier="1" item="6"/>
          <tpl hier="4" item="3"/>
          <tpl fld="3" item="21"/>
          <tpl fld="2" item="51"/>
          <tpl hier="9" item="1"/>
          <tpl hier="11" item="9"/>
          <tpl hier="12" item="7"/>
          <tpl fld="4" item="0"/>
        </tpls>
      </n>
      <n v="2623353887">
        <tpls c="8">
          <tpl hier="1" item="6"/>
          <tpl hier="4" item="3"/>
          <tpl fld="3" item="20"/>
          <tpl fld="1" item="1"/>
          <tpl hier="9" item="1"/>
          <tpl hier="11" item="9"/>
          <tpl hier="12" item="7"/>
          <tpl fld="4" item="0"/>
        </tpls>
      </n>
      <n v="2938145097">
        <tpls c="8">
          <tpl hier="1" item="6"/>
          <tpl hier="4" item="3"/>
          <tpl fld="3" item="51"/>
          <tpl fld="1" item="1"/>
          <tpl hier="9" item="1"/>
          <tpl hier="11" item="9"/>
          <tpl hier="12" item="7"/>
          <tpl fld="4" item="0"/>
        </tpls>
      </n>
      <n v="3289899438">
        <tpls c="8">
          <tpl hier="1" item="6"/>
          <tpl hier="4" item="3"/>
          <tpl fld="3" item="38"/>
          <tpl fld="1" item="1"/>
          <tpl hier="9" item="1"/>
          <tpl hier="11" item="9"/>
          <tpl hier="12" item="7"/>
          <tpl fld="4" item="0"/>
        </tpls>
      </n>
      <n v="509356">
        <tpls c="8">
          <tpl hier="1" item="6"/>
          <tpl hier="4" item="3"/>
          <tpl fld="3" item="44"/>
          <tpl fld="2" item="58"/>
          <tpl hier="9" item="1"/>
          <tpl hier="11" item="9"/>
          <tpl hier="12" item="7"/>
          <tpl fld="4" item="0"/>
        </tpls>
      </n>
      <n v="823937">
        <tpls c="8">
          <tpl hier="1" item="6"/>
          <tpl hier="4" item="3"/>
          <tpl fld="3" item="43"/>
          <tpl fld="2" item="58"/>
          <tpl hier="9" item="1"/>
          <tpl hier="11" item="9"/>
          <tpl hier="12" item="7"/>
          <tpl fld="4" item="0"/>
        </tpls>
      </n>
      <n v="1120736">
        <tpls c="8">
          <tpl hier="1" item="6"/>
          <tpl hier="4" item="3"/>
          <tpl fld="3" item="42"/>
          <tpl fld="2" item="58"/>
          <tpl hier="9" item="1"/>
          <tpl hier="11" item="9"/>
          <tpl hier="12" item="7"/>
          <tpl fld="4" item="0"/>
        </tpls>
      </n>
      <n v="1438308">
        <tpls c="8">
          <tpl hier="1" item="6"/>
          <tpl hier="4" item="3"/>
          <tpl fld="3" item="41"/>
          <tpl fld="2" item="58"/>
          <tpl hier="9" item="1"/>
          <tpl hier="11" item="9"/>
          <tpl hier="12" item="7"/>
          <tpl fld="4" item="0"/>
        </tpls>
      </n>
      <n v="228630618">
        <tpls c="8">
          <tpl hier="1" item="6"/>
          <tpl hier="4" item="3"/>
          <tpl fld="3" item="32"/>
          <tpl fld="2" item="63"/>
          <tpl hier="9" item="1"/>
          <tpl hier="11" item="9"/>
          <tpl hier="12" item="7"/>
          <tpl fld="4" item="0"/>
        </tpls>
      </n>
      <n v="335728511">
        <tpls c="8">
          <tpl hier="1" item="6"/>
          <tpl hier="4" item="3"/>
          <tpl fld="3" item="31"/>
          <tpl fld="2" item="63"/>
          <tpl hier="9" item="1"/>
          <tpl hier="11" item="9"/>
          <tpl hier="12" item="7"/>
          <tpl fld="4" item="0"/>
        </tpls>
      </n>
      <n v="490731263">
        <tpls c="8">
          <tpl hier="1" item="6"/>
          <tpl hier="4" item="3"/>
          <tpl fld="3" item="30"/>
          <tpl fld="2" item="63"/>
          <tpl hier="9" item="1"/>
          <tpl hier="11" item="9"/>
          <tpl hier="12" item="7"/>
          <tpl fld="4" item="0"/>
        </tpls>
      </n>
      <n v="618080659">
        <tpls c="8">
          <tpl hier="1" item="6"/>
          <tpl hier="4" item="3"/>
          <tpl fld="3" item="29"/>
          <tpl fld="2" item="63"/>
          <tpl hier="9" item="1"/>
          <tpl hier="11" item="9"/>
          <tpl hier="12" item="7"/>
          <tpl fld="4" item="0"/>
        </tpls>
      </n>
      <n v="477044">
        <tpls c="8">
          <tpl hier="1" item="6"/>
          <tpl hier="4" item="3"/>
          <tpl fld="3" item="16"/>
          <tpl fld="2" item="82"/>
          <tpl hier="9" item="1"/>
          <tpl hier="11" item="9"/>
          <tpl hier="12" item="7"/>
          <tpl fld="4" item="0"/>
        </tpls>
      </n>
      <n v="659684">
        <tpls c="8">
          <tpl hier="1" item="6"/>
          <tpl hier="4" item="3"/>
          <tpl fld="3" item="15"/>
          <tpl fld="2" item="82"/>
          <tpl hier="9" item="1"/>
          <tpl hier="11" item="9"/>
          <tpl hier="12" item="7"/>
          <tpl fld="4" item="0"/>
        </tpls>
      </n>
      <n v="1020252">
        <tpls c="8">
          <tpl hier="1" item="6"/>
          <tpl hier="4" item="3"/>
          <tpl fld="3" item="14"/>
          <tpl fld="2" item="82"/>
          <tpl hier="9" item="1"/>
          <tpl hier="11" item="9"/>
          <tpl hier="12" item="7"/>
          <tpl fld="4" item="0"/>
        </tpls>
      </n>
      <n v="1503076">
        <tpls c="8">
          <tpl hier="1" item="6"/>
          <tpl hier="4" item="3"/>
          <tpl fld="3" item="13"/>
          <tpl fld="2" item="82"/>
          <tpl hier="9" item="1"/>
          <tpl hier="11" item="9"/>
          <tpl hier="12" item="7"/>
          <tpl fld="4" item="0"/>
        </tpls>
      </n>
      <n v="12174268">
        <tpls c="8">
          <tpl hier="1" item="6"/>
          <tpl hier="4" item="3"/>
          <tpl fld="3" item="4"/>
          <tpl fld="2" item="47"/>
          <tpl hier="9" item="1"/>
          <tpl hier="11" item="9"/>
          <tpl hier="12" item="7"/>
          <tpl fld="4" item="0"/>
        </tpls>
      </n>
      <n v="18691408">
        <tpls c="8">
          <tpl hier="1" item="6"/>
          <tpl hier="4" item="3"/>
          <tpl fld="3" item="58"/>
          <tpl fld="2" item="47"/>
          <tpl hier="9" item="1"/>
          <tpl hier="11" item="9"/>
          <tpl hier="12" item="7"/>
          <tpl fld="4" item="0"/>
        </tpls>
      </n>
      <n v="31000016">
        <tpls c="8">
          <tpl hier="1" item="6"/>
          <tpl hier="4" item="3"/>
          <tpl fld="3" item="2"/>
          <tpl fld="2" item="47"/>
          <tpl hier="9" item="1"/>
          <tpl hier="11" item="9"/>
          <tpl hier="12" item="7"/>
          <tpl fld="4" item="0"/>
        </tpls>
      </n>
      <n v="20005676">
        <tpls c="8">
          <tpl hier="1" item="6"/>
          <tpl hier="4" item="3"/>
          <tpl fld="3" item="54"/>
          <tpl fld="2" item="52"/>
          <tpl hier="9" item="1"/>
          <tpl hier="11" item="9"/>
          <tpl hier="12" item="7"/>
          <tpl fld="4" item="0"/>
        </tpls>
      </n>
      <n v="28045812">
        <tpls c="8">
          <tpl hier="1" item="6"/>
          <tpl hier="4" item="3"/>
          <tpl fld="3" item="53"/>
          <tpl fld="2" item="52"/>
          <tpl hier="9" item="1"/>
          <tpl hier="11" item="9"/>
          <tpl hier="12" item="7"/>
          <tpl fld="4" item="0"/>
        </tpls>
      </n>
      <n v="38233756">
        <tpls c="8">
          <tpl hier="1" item="6"/>
          <tpl hier="4" item="3"/>
          <tpl fld="3" item="52"/>
          <tpl fld="2" item="52"/>
          <tpl hier="9" item="1"/>
          <tpl hier="11" item="9"/>
          <tpl hier="12" item="7"/>
          <tpl fld="4" item="0"/>
        </tpls>
      </n>
      <n v="2095112">
        <tpls c="8">
          <tpl hier="1" item="6"/>
          <tpl hier="4" item="3"/>
          <tpl fld="3" item="48"/>
          <tpl fld="2" item="56"/>
          <tpl hier="9" item="1"/>
          <tpl hier="11" item="9"/>
          <tpl hier="12" item="7"/>
          <tpl fld="4" item="0"/>
        </tpls>
      </n>
      <n v="3329868">
        <tpls c="8">
          <tpl hier="1" item="6"/>
          <tpl hier="4" item="3"/>
          <tpl fld="3" item="46"/>
          <tpl fld="2" item="56"/>
          <tpl hier="9" item="1"/>
          <tpl hier="11" item="9"/>
          <tpl hier="12" item="7"/>
          <tpl fld="4" item="0"/>
        </tpls>
      </n>
      <n v="5736236">
        <tpls c="8">
          <tpl hier="1" item="6"/>
          <tpl hier="4" item="3"/>
          <tpl fld="3" item="45"/>
          <tpl fld="2" item="56"/>
          <tpl hier="9" item="1"/>
          <tpl hier="11" item="9"/>
          <tpl hier="12" item="7"/>
          <tpl fld="4" item="0"/>
        </tpls>
      </n>
      <n v="7948420">
        <tpls c="8">
          <tpl hier="1" item="6"/>
          <tpl hier="4" item="3"/>
          <tpl fld="3" item="47"/>
          <tpl fld="2" item="56"/>
          <tpl hier="9" item="1"/>
          <tpl hier="11" item="9"/>
          <tpl hier="12" item="7"/>
          <tpl fld="4" item="0"/>
        </tpls>
      </n>
      <n v="333494118">
        <tpls c="8">
          <tpl hier="1" item="6"/>
          <tpl hier="4" item="3"/>
          <tpl fld="3" item="34"/>
          <tpl fld="2" item="60"/>
          <tpl hier="9" item="1"/>
          <tpl hier="11" item="9"/>
          <tpl hier="12" item="7"/>
          <tpl fld="4" item="0"/>
        </tpls>
      </n>
      <n v="494281309">
        <tpls c="8">
          <tpl hier="1" item="6"/>
          <tpl hier="4" item="3"/>
          <tpl fld="3" item="36"/>
          <tpl fld="2" item="60"/>
          <tpl hier="9" item="1"/>
          <tpl hier="11" item="9"/>
          <tpl hier="12" item="7"/>
          <tpl fld="4" item="0"/>
        </tpls>
      </n>
      <n v="668836162">
        <tpls c="8">
          <tpl hier="1" item="6"/>
          <tpl hier="4" item="3"/>
          <tpl fld="3" item="27"/>
          <tpl fld="2" item="60"/>
          <tpl hier="9" item="1"/>
          <tpl hier="11" item="9"/>
          <tpl hier="12" item="7"/>
          <tpl fld="4" item="0"/>
        </tpls>
      </n>
      <n v="804143608">
        <tpls c="8">
          <tpl hier="1" item="6"/>
          <tpl hier="4" item="3"/>
          <tpl fld="3" item="33"/>
          <tpl fld="2" item="60"/>
          <tpl hier="9" item="1"/>
          <tpl hier="11" item="9"/>
          <tpl hier="12" item="7"/>
          <tpl fld="4" item="0"/>
        </tpls>
      </n>
      <n v="21736164">
        <tpls c="8">
          <tpl hier="1" item="6"/>
          <tpl hier="4" item="3"/>
          <tpl fld="3" item="18"/>
          <tpl fld="2" item="55"/>
          <tpl hier="9" item="1"/>
          <tpl hier="11" item="9"/>
          <tpl hier="12" item="7"/>
          <tpl fld="4" item="0"/>
        </tpls>
      </n>
      <n v="30124967">
        <tpls c="8">
          <tpl hier="1" item="6"/>
          <tpl hier="4" item="3"/>
          <tpl fld="3" item="22"/>
          <tpl fld="2" item="55"/>
          <tpl hier="9" item="1"/>
          <tpl hier="11" item="9"/>
          <tpl hier="12" item="7"/>
          <tpl fld="4" item="0"/>
        </tpls>
      </n>
      <n v="46431768">
        <tpls c="8">
          <tpl hier="1" item="6"/>
          <tpl hier="4" item="3"/>
          <tpl fld="3" item="17"/>
          <tpl fld="2" item="55"/>
          <tpl hier="9" item="1"/>
          <tpl hier="11" item="9"/>
          <tpl hier="12" item="7"/>
          <tpl fld="4" item="0"/>
        </tpls>
      </n>
      <n v="74585511">
        <tpls c="8">
          <tpl hier="1" item="6"/>
          <tpl hier="4" item="3"/>
          <tpl fld="3" item="21"/>
          <tpl fld="2" item="55"/>
          <tpl hier="9" item="1"/>
          <tpl hier="11" item="9"/>
          <tpl hier="12" item="7"/>
          <tpl fld="4" item="0"/>
        </tpls>
      </n>
      <n v="14119988">
        <tpls c="8">
          <tpl hier="1" item="6"/>
          <tpl hier="4" item="3"/>
          <tpl fld="3" item="8"/>
          <tpl fld="2" item="42"/>
          <tpl hier="9" item="1"/>
          <tpl hier="11" item="9"/>
          <tpl hier="12" item="7"/>
          <tpl fld="4" item="0"/>
        </tpls>
      </n>
      <n v="20108552">
        <tpls c="8">
          <tpl hier="1" item="6"/>
          <tpl hier="4" item="3"/>
          <tpl fld="3" item="7"/>
          <tpl fld="2" item="42"/>
          <tpl hier="9" item="1"/>
          <tpl hier="11" item="9"/>
          <tpl hier="12" item="7"/>
          <tpl fld="4" item="0"/>
        </tpls>
      </n>
      <n v="27636617">
        <tpls c="8">
          <tpl hier="1" item="6"/>
          <tpl hier="4" item="3"/>
          <tpl fld="3" item="6"/>
          <tpl fld="2" item="42"/>
          <tpl hier="9" item="1"/>
          <tpl hier="11" item="9"/>
          <tpl hier="12" item="7"/>
          <tpl fld="4" item="0"/>
        </tpls>
      </n>
      <n v="46122320">
        <tpls c="8">
          <tpl hier="1" item="6"/>
          <tpl hier="4" item="3"/>
          <tpl fld="3" item="5"/>
          <tpl fld="2" item="42"/>
          <tpl hier="9" item="1"/>
          <tpl hier="11" item="9"/>
          <tpl hier="12" item="7"/>
          <tpl fld="4" item="0"/>
        </tpls>
      </n>
      <n v="28989148">
        <tpls c="8">
          <tpl hier="1" item="6"/>
          <tpl hier="4" item="3"/>
          <tpl fld="3" item="56"/>
          <tpl fld="2" item="62"/>
          <tpl hier="9" item="1"/>
          <tpl hier="11" item="9"/>
          <tpl hier="12" item="7"/>
          <tpl fld="4" item="0"/>
        </tpls>
      </n>
      <n v="47120351">
        <tpls c="8">
          <tpl hier="1" item="6"/>
          <tpl hier="4" item="3"/>
          <tpl fld="3" item="0"/>
          <tpl fld="2" item="62"/>
          <tpl hier="9" item="1"/>
          <tpl hier="11" item="9"/>
          <tpl hier="12" item="7"/>
          <tpl fld="4" item="0"/>
        </tpls>
      </n>
      <n v="72894696">
        <tpls c="8">
          <tpl hier="1" item="6"/>
          <tpl hier="4" item="3"/>
          <tpl fld="3" item="55"/>
          <tpl fld="2" item="62"/>
          <tpl hier="9" item="1"/>
          <tpl hier="11" item="9"/>
          <tpl hier="12" item="7"/>
          <tpl fld="4" item="0"/>
        </tpls>
      </n>
      <n v="6104264">
        <tpls c="8">
          <tpl hier="1" item="6"/>
          <tpl hier="4" item="3"/>
          <tpl fld="3" item="35"/>
          <tpl fld="2" item="77"/>
          <tpl hier="9" item="1"/>
          <tpl hier="11" item="9"/>
          <tpl hier="12" item="7"/>
          <tpl fld="4" item="0"/>
        </tpls>
      </n>
      <n v="8159676">
        <tpls c="8">
          <tpl hier="1" item="6"/>
          <tpl hier="4" item="3"/>
          <tpl fld="3" item="40"/>
          <tpl fld="2" item="77"/>
          <tpl hier="9" item="1"/>
          <tpl hier="11" item="9"/>
          <tpl hier="12" item="7"/>
          <tpl fld="4" item="0"/>
        </tpls>
      </n>
      <n v="12184596">
        <tpls c="8">
          <tpl hier="1" item="6"/>
          <tpl hier="4" item="3"/>
          <tpl fld="3" item="50"/>
          <tpl fld="2" item="77"/>
          <tpl hier="9" item="1"/>
          <tpl hier="11" item="9"/>
          <tpl hier="12" item="7"/>
          <tpl fld="4" item="0"/>
        </tpls>
      </n>
      <n v="17350500">
        <tpls c="8">
          <tpl hier="1" item="6"/>
          <tpl hier="4" item="3"/>
          <tpl fld="3" item="49"/>
          <tpl fld="2" item="77"/>
          <tpl hier="9" item="1"/>
          <tpl hier="11" item="9"/>
          <tpl hier="12" item="7"/>
          <tpl fld="4" item="0"/>
        </tpls>
      </n>
      <n v="12986092">
        <tpls c="8">
          <tpl hier="1" item="6"/>
          <tpl hier="4" item="3"/>
          <tpl fld="3" item="37"/>
          <tpl fld="2" item="28"/>
          <tpl hier="9" item="1"/>
          <tpl hier="11" item="9"/>
          <tpl hier="12" item="7"/>
          <tpl fld="4" item="0"/>
        </tpls>
      </n>
      <n v="18057720">
        <tpls c="8">
          <tpl hier="1" item="6"/>
          <tpl hier="4" item="3"/>
          <tpl fld="3" item="39"/>
          <tpl fld="2" item="28"/>
          <tpl hier="9" item="1"/>
          <tpl hier="11" item="9"/>
          <tpl hier="12" item="7"/>
          <tpl fld="4" item="0"/>
        </tpls>
      </n>
      <n v="29003899">
        <tpls c="8">
          <tpl hier="1" item="6"/>
          <tpl hier="4" item="3"/>
          <tpl fld="3" item="28"/>
          <tpl fld="2" item="28"/>
          <tpl hier="9" item="1"/>
          <tpl hier="11" item="9"/>
          <tpl hier="12" item="7"/>
          <tpl fld="4" item="0"/>
        </tpls>
      </n>
      <n v="51138998">
        <tpls c="8">
          <tpl hier="1" item="6"/>
          <tpl hier="4" item="3"/>
          <tpl fld="3" item="19"/>
          <tpl fld="2" item="28"/>
          <tpl hier="9" item="1"/>
          <tpl hier="11" item="9"/>
          <tpl hier="12" item="7"/>
          <tpl fld="4" item="0"/>
        </tpls>
      </n>
      <n v="37248380">
        <tpls c="8">
          <tpl hier="1" item="6"/>
          <tpl hier="4" item="3"/>
          <tpl fld="3" item="26"/>
          <tpl fld="2" item="35"/>
          <tpl hier="9" item="1"/>
          <tpl hier="11" item="9"/>
          <tpl hier="12" item="7"/>
          <tpl fld="4" item="0"/>
        </tpls>
      </n>
      <n v="47631840">
        <tpls c="8">
          <tpl hier="1" item="6"/>
          <tpl hier="4" item="3"/>
          <tpl fld="3" item="25"/>
          <tpl fld="2" item="35"/>
          <tpl hier="9" item="1"/>
          <tpl hier="11" item="9"/>
          <tpl hier="12" item="7"/>
          <tpl fld="4" item="0"/>
        </tpls>
      </n>
      <n v="60651200">
        <tpls c="8">
          <tpl hier="1" item="6"/>
          <tpl hier="4" item="3"/>
          <tpl fld="3" item="24"/>
          <tpl fld="2" item="35"/>
          <tpl hier="9" item="1"/>
          <tpl hier="11" item="9"/>
          <tpl hier="12" item="7"/>
          <tpl fld="4" item="0"/>
        </tpls>
      </n>
      <n v="71877412">
        <tpls c="8">
          <tpl hier="1" item="6"/>
          <tpl hier="4" item="3"/>
          <tpl fld="3" item="23"/>
          <tpl fld="2" item="35"/>
          <tpl hier="9" item="1"/>
          <tpl hier="11" item="9"/>
          <tpl hier="12" item="7"/>
          <tpl fld="4" item="0"/>
        </tpls>
      </n>
      <n v="85920259">
        <tpls c="8">
          <tpl hier="1" item="6"/>
          <tpl hier="4" item="3"/>
          <tpl fld="3" item="10"/>
          <tpl fld="2" item="40"/>
          <tpl hier="9" item="1"/>
          <tpl hier="11" item="9"/>
          <tpl hier="12" item="7"/>
          <tpl fld="4" item="0"/>
        </tpls>
      </n>
      <n v="122289913">
        <tpls c="8">
          <tpl hier="1" item="6"/>
          <tpl hier="4" item="3"/>
          <tpl fld="3" item="12"/>
          <tpl fld="2" item="40"/>
          <tpl hier="9" item="1"/>
          <tpl hier="11" item="9"/>
          <tpl hier="12" item="7"/>
          <tpl fld="4" item="0"/>
        </tpls>
      </n>
      <n v="163501440">
        <tpls c="8">
          <tpl hier="1" item="6"/>
          <tpl hier="4" item="3"/>
          <tpl fld="3" item="11"/>
          <tpl fld="2" item="40"/>
          <tpl hier="9" item="1"/>
          <tpl hier="11" item="9"/>
          <tpl hier="12" item="7"/>
          <tpl fld="4" item="0"/>
        </tpls>
      </n>
      <n v="198594741">
        <tpls c="8">
          <tpl hier="1" item="6"/>
          <tpl hier="4" item="3"/>
          <tpl fld="3" item="9"/>
          <tpl fld="2" item="40"/>
          <tpl hier="9" item="1"/>
          <tpl hier="11" item="9"/>
          <tpl hier="12" item="7"/>
          <tpl fld="4" item="0"/>
        </tpls>
      </n>
      <n v="86761773">
        <tpls c="8">
          <tpl hier="1" item="6"/>
          <tpl hier="4" item="3"/>
          <tpl fld="3" item="57"/>
          <tpl fld="2" item="54"/>
          <tpl hier="9" item="1"/>
          <tpl hier="11" item="9"/>
          <tpl hier="12" item="7"/>
          <tpl fld="4" item="0"/>
        </tpls>
      </n>
      <n v="133859058">
        <tpls c="8">
          <tpl hier="1" item="6"/>
          <tpl hier="4" item="3"/>
          <tpl fld="3" item="3"/>
          <tpl fld="2" item="54"/>
          <tpl hier="9" item="1"/>
          <tpl hier="11" item="9"/>
          <tpl hier="12" item="7"/>
          <tpl fld="4" item="0"/>
        </tpls>
      </n>
      <n v="219143614">
        <tpls c="8">
          <tpl hier="1" item="6"/>
          <tpl hier="4" item="3"/>
          <tpl fld="3" item="1"/>
          <tpl fld="2" item="54"/>
          <tpl hier="9" item="1"/>
          <tpl hier="11" item="9"/>
          <tpl hier="12" item="7"/>
          <tpl fld="4" item="0"/>
        </tpls>
      </n>
      <n v="6329432">
        <tpls c="8">
          <tpl hier="1" item="6"/>
          <tpl hier="4" item="3"/>
          <tpl fld="3" item="20"/>
          <tpl fld="2" item="59"/>
          <tpl hier="9" item="1"/>
          <tpl hier="11" item="9"/>
          <tpl hier="12" item="7"/>
          <tpl fld="4" item="0"/>
        </tpls>
      </n>
      <n v="10239492">
        <tpls c="8">
          <tpl hier="1" item="6"/>
          <tpl hier="4" item="3"/>
          <tpl fld="3" item="50"/>
          <tpl fld="2" item="59"/>
          <tpl hier="9" item="1"/>
          <tpl hier="11" item="9"/>
          <tpl hier="12" item="7"/>
          <tpl fld="4" item="0"/>
        </tpls>
      </n>
      <n v="17579376">
        <tpls c="8">
          <tpl hier="1" item="6"/>
          <tpl hier="4" item="3"/>
          <tpl fld="3" item="41"/>
          <tpl fld="2" item="59"/>
          <tpl hier="9" item="1"/>
          <tpl hier="11" item="9"/>
          <tpl hier="12" item="7"/>
          <tpl fld="4" item="0"/>
        </tpls>
      </n>
      <n v="6990776">
        <tpls c="8">
          <tpl hier="1" item="6"/>
          <tpl hier="4" item="3"/>
          <tpl fld="3" item="18"/>
          <tpl fld="2" item="65"/>
          <tpl hier="9" item="1"/>
          <tpl hier="11" item="9"/>
          <tpl hier="12" item="7"/>
          <tpl fld="4" item="0"/>
        </tpls>
      </n>
      <n v="11240968">
        <tpls c="8">
          <tpl hier="1" item="6"/>
          <tpl hier="4" item="3"/>
          <tpl fld="3" item="12"/>
          <tpl fld="2" item="65"/>
          <tpl hier="9" item="1"/>
          <tpl hier="11" item="9"/>
          <tpl hier="12" item="7"/>
          <tpl fld="4" item="0"/>
        </tpls>
      </n>
      <n v="16900620">
        <tpls c="8">
          <tpl hier="1" item="6"/>
          <tpl hier="4" item="3"/>
          <tpl fld="3" item="2"/>
          <tpl fld="2" item="65"/>
          <tpl hier="9" item="1"/>
          <tpl hier="11" item="9"/>
          <tpl hier="12" item="7"/>
          <tpl fld="4" item="0"/>
        </tpls>
      </n>
      <n v="14526212">
        <tpls c="8">
          <tpl hier="1" item="6"/>
          <tpl hier="4" item="3"/>
          <tpl fld="3" item="35"/>
          <tpl fld="2" item="85"/>
          <tpl hier="9" item="1"/>
          <tpl hier="11" item="9"/>
          <tpl hier="12" item="7"/>
          <tpl fld="4" item="0"/>
        </tpls>
      </n>
      <n v="32134601">
        <tpls c="8">
          <tpl hier="1" item="6"/>
          <tpl hier="4" item="3"/>
          <tpl fld="3" item="39"/>
          <tpl fld="2" item="85"/>
          <tpl hier="9" item="1"/>
          <tpl hier="11" item="9"/>
          <tpl hier="12" item="7"/>
          <tpl fld="4" item="0"/>
        </tpls>
      </n>
      <n v="64130292">
        <tpls c="8">
          <tpl hier="1" item="6"/>
          <tpl hier="4" item="3"/>
          <tpl fld="3" item="24"/>
          <tpl fld="2" item="85"/>
          <tpl hier="9" item="1"/>
          <tpl hier="11" item="9"/>
          <tpl hier="12" item="7"/>
          <tpl fld="4" item="0"/>
        </tpls>
      </n>
      <n v="100276915">
        <tpls c="8">
          <tpl hier="1" item="6"/>
          <tpl hier="4" item="3"/>
          <tpl fld="3" item="9"/>
          <tpl fld="2" item="85"/>
          <tpl hier="9" item="1"/>
          <tpl hier="11" item="9"/>
          <tpl hier="12" item="7"/>
          <tpl fld="4" item="0"/>
        </tpls>
      </n>
      <n v="21103080">
        <tpls c="8">
          <tpl hier="1" item="6"/>
          <tpl hier="4" item="3"/>
          <tpl fld="3" item="20"/>
          <tpl fld="2" item="49"/>
          <tpl hier="9" item="1"/>
          <tpl hier="11" item="9"/>
          <tpl hier="12" item="7"/>
          <tpl fld="4" item="0"/>
        </tpls>
      </n>
      <n v="31276986">
        <tpls c="8">
          <tpl hier="1" item="6"/>
          <tpl hier="4" item="3"/>
          <tpl fld="3" item="42"/>
          <tpl fld="2" item="49"/>
          <tpl hier="9" item="1"/>
          <tpl hier="11" item="9"/>
          <tpl hier="12" item="7"/>
          <tpl fld="4" item="0"/>
        </tpls>
      </n>
      <n v="41126720">
        <tpls c="8">
          <tpl hier="1" item="6"/>
          <tpl hier="4" item="3"/>
          <tpl fld="3" item="23"/>
          <tpl fld="2" item="49"/>
          <tpl hier="9" item="1"/>
          <tpl hier="11" item="9"/>
          <tpl hier="12" item="7"/>
          <tpl fld="4" item="0"/>
        </tpls>
      </n>
      <n v="27977336">
        <tpls c="8">
          <tpl hier="1" item="6"/>
          <tpl hier="4" item="3"/>
          <tpl fld="3" item="54"/>
          <tpl fld="2" item="44"/>
          <tpl hier="9" item="1"/>
          <tpl hier="11" item="9"/>
          <tpl hier="12" item="7"/>
          <tpl fld="4" item="0"/>
        </tpls>
      </n>
      <n v="44832004">
        <tpls c="8">
          <tpl hier="1" item="6"/>
          <tpl hier="4" item="3"/>
          <tpl fld="3" item="45"/>
          <tpl fld="2" item="44"/>
          <tpl hier="9" item="1"/>
          <tpl hier="11" item="9"/>
          <tpl hier="12" item="7"/>
          <tpl fld="4" item="0"/>
        </tpls>
      </n>
      <n v="62829896">
        <tpls c="8">
          <tpl hier="1" item="6"/>
          <tpl hier="4" item="3"/>
          <tpl fld="3" item="33"/>
          <tpl fld="2" item="44"/>
          <tpl hier="9" item="1"/>
          <tpl hier="11" item="9"/>
          <tpl hier="12" item="7"/>
          <tpl fld="4" item="0"/>
        </tpls>
      </n>
      <n v="2171376">
        <tpls c="8">
          <tpl hier="1" item="6"/>
          <tpl hier="4" item="3"/>
          <tpl fld="3" item="4"/>
          <tpl fld="2" item="34"/>
          <tpl hier="9" item="1"/>
          <tpl hier="11" item="9"/>
          <tpl hier="12" item="7"/>
          <tpl fld="4" item="0"/>
        </tpls>
      </n>
      <n v="3137544">
        <tpls c="8">
          <tpl hier="1" item="6"/>
          <tpl hier="4" item="3"/>
          <tpl fld="3" item="28"/>
          <tpl fld="2" item="34"/>
          <tpl hier="9" item="1"/>
          <tpl hier="11" item="9"/>
          <tpl hier="12" item="7"/>
          <tpl fld="4" item="0"/>
        </tpls>
      </n>
      <n v="3533932">
        <tpls c="8">
          <tpl hier="1" item="6"/>
          <tpl hier="4" item="3"/>
          <tpl fld="3" item="9"/>
          <tpl fld="2" item="34"/>
          <tpl hier="9" item="1"/>
          <tpl hier="11" item="9"/>
          <tpl hier="12" item="7"/>
          <tpl fld="4" item="0"/>
        </tpls>
      </n>
      <n v="3308432">
        <tpls c="8">
          <tpl hier="1" item="6"/>
          <tpl hier="4" item="3"/>
          <tpl fld="3" item="15"/>
          <tpl fld="2" item="64"/>
          <tpl hier="9" item="1"/>
          <tpl hier="11" item="9"/>
          <tpl hier="12" item="7"/>
          <tpl fld="4" item="0"/>
        </tpls>
      </n>
      <n v="7268284">
        <tpls c="8">
          <tpl hier="1" item="6"/>
          <tpl hier="4" item="3"/>
          <tpl fld="3" item="33"/>
          <tpl fld="2" item="64"/>
          <tpl hier="9" item="1"/>
          <tpl hier="11" item="9"/>
          <tpl hier="12" item="7"/>
          <tpl fld="4" item="0"/>
        </tpls>
      </n>
      <n v="60829468">
        <tpls c="8">
          <tpl hier="1" item="6"/>
          <tpl hier="4" item="3"/>
          <tpl fld="3" item="53"/>
          <tpl fld="2" item="33"/>
          <tpl hier="9" item="1"/>
          <tpl hier="11" item="9"/>
          <tpl hier="12" item="7"/>
          <tpl fld="4" item="0"/>
        </tpls>
      </n>
      <n v="26247675">
        <tpls c="8">
          <tpl hier="1" item="6"/>
          <tpl hier="4" item="3"/>
          <tpl fld="3" item="46"/>
          <tpl fld="2" item="43"/>
          <tpl hier="9" item="1"/>
          <tpl hier="11" item="9"/>
          <tpl hier="12" item="7"/>
          <tpl fld="4" item="0"/>
        </tpls>
      </n>
      <n v="3015112">
        <tpls c="8">
          <tpl hier="1" item="6"/>
          <tpl hier="4" item="3"/>
          <tpl fld="3" item="30"/>
          <tpl fld="2" item="22"/>
          <tpl hier="9" item="1"/>
          <tpl hier="11" item="9"/>
          <tpl hier="12" item="7"/>
          <tpl fld="4" item="0"/>
        </tpls>
      </n>
      <n v="10550054">
        <tpls c="8">
          <tpl hier="1" item="6"/>
          <tpl hier="4" item="3"/>
          <tpl fld="3" item="16"/>
          <tpl fld="2" item="41"/>
          <tpl hier="9" item="1"/>
          <tpl hier="11" item="9"/>
          <tpl hier="12" item="7"/>
          <tpl fld="4" item="0"/>
        </tpls>
      </n>
      <n v="3493111204">
        <tpls c="8">
          <tpl hier="1" item="6"/>
          <tpl hier="4" item="3"/>
          <tpl fld="3" item="0"/>
          <tpl fld="2" item="39"/>
          <tpl hier="9" item="1"/>
          <tpl hier="11" item="9"/>
          <tpl hier="12" item="7"/>
          <tpl fld="4" item="0"/>
        </tpls>
      </n>
      <n v="7737164">
        <tpls c="8">
          <tpl hier="1" item="6"/>
          <tpl hier="4" item="3"/>
          <tpl fld="3" item="28"/>
          <tpl fld="2" item="31"/>
          <tpl hier="9" item="1"/>
          <tpl hier="11" item="9"/>
          <tpl hier="12" item="7"/>
          <tpl fld="4" item="0"/>
        </tpls>
      </n>
      <n v="46854656">
        <tpls c="8">
          <tpl hier="1" item="6"/>
          <tpl hier="4" item="3"/>
          <tpl fld="3" item="11"/>
          <tpl fld="2" item="27"/>
          <tpl hier="9" item="1"/>
          <tpl hier="11" item="9"/>
          <tpl hier="12" item="7"/>
          <tpl fld="4" item="0"/>
        </tpls>
      </n>
      <n v="13184952">
        <tpls c="8">
          <tpl hier="1" item="6"/>
          <tpl hier="4" item="3"/>
          <tpl fld="3" item="38"/>
          <tpl fld="2" item="24"/>
          <tpl hier="9" item="1"/>
          <tpl hier="11" item="9"/>
          <tpl hier="12" item="7"/>
          <tpl fld="4" item="0"/>
        </tpls>
      </n>
      <n v="107627704">
        <tpls c="8">
          <tpl hier="1" item="6"/>
          <tpl hier="4" item="3"/>
          <tpl fld="3" item="29"/>
          <tpl fld="2" item="13"/>
          <tpl hier="9" item="1"/>
          <tpl hier="11" item="9"/>
          <tpl hier="12" item="7"/>
          <tpl fld="4" item="0"/>
        </tpls>
      </n>
      <n v="196267040">
        <tpls c="8">
          <tpl hier="1" item="6"/>
          <tpl hier="4" item="3"/>
          <tpl fld="3" item="37"/>
          <tpl fld="2" item="45"/>
          <tpl hier="9" item="1"/>
          <tpl hier="11" item="9"/>
          <tpl hier="12" item="7"/>
          <tpl fld="4" item="0"/>
        </tpls>
      </n>
      <n v="12121312">
        <tpls c="8">
          <tpl hier="1" item="6"/>
          <tpl hier="4" item="3"/>
          <tpl fld="3" item="17"/>
          <tpl fld="2" item="38"/>
          <tpl hier="9" item="1"/>
          <tpl hier="11" item="9"/>
          <tpl hier="12" item="7"/>
          <tpl fld="4" item="0"/>
        </tpls>
      </n>
      <n v="165142970">
        <tpls c="8">
          <tpl hier="1" item="6"/>
          <tpl hier="4" item="3"/>
          <tpl fld="3" item="54"/>
          <tpl fld="2" item="12"/>
          <tpl hier="9" item="1"/>
          <tpl hier="11" item="9"/>
          <tpl hier="12" item="7"/>
          <tpl fld="4" item="0"/>
        </tpls>
      </n>
      <n v="17550160">
        <tpls c="8">
          <tpl hier="1" item="6"/>
          <tpl hier="4" item="3"/>
          <tpl fld="3" item="8"/>
          <tpl fld="2" item="32"/>
          <tpl hier="9" item="1"/>
          <tpl hier="11" item="9"/>
          <tpl hier="12" item="7"/>
          <tpl fld="4" item="0"/>
        </tpls>
      </n>
      <n v="83565763">
        <tpls c="8">
          <tpl hier="1" item="6"/>
          <tpl hier="4" item="3"/>
          <tpl fld="3" item="53"/>
          <tpl fld="2" item="2"/>
          <tpl hier="9" item="1"/>
          <tpl hier="11" item="9"/>
          <tpl hier="12" item="7"/>
          <tpl fld="4" item="0"/>
        </tpls>
      </n>
      <n v="136412591">
        <tpls c="8">
          <tpl hier="1" item="6"/>
          <tpl hier="4" item="3"/>
          <tpl fld="3" item="57"/>
          <tpl fld="2" item="57"/>
          <tpl hier="9" item="1"/>
          <tpl hier="11" item="9"/>
          <tpl hier="12" item="7"/>
          <tpl fld="4" item="0"/>
        </tpls>
      </n>
      <n v="169796155">
        <tpls c="8">
          <tpl hier="1" item="6"/>
          <tpl hier="4" item="3"/>
          <tpl fld="3" item="3"/>
          <tpl fld="2" item="57"/>
          <tpl hier="9" item="1"/>
          <tpl hier="11" item="9"/>
          <tpl hier="12" item="7"/>
          <tpl fld="4" item="0"/>
        </tpls>
      </n>
      <n v="192738242">
        <tpls c="8">
          <tpl hier="1" item="6"/>
          <tpl hier="4" item="3"/>
          <tpl fld="3" item="1"/>
          <tpl fld="2" item="57"/>
          <tpl hier="9" item="1"/>
          <tpl hier="11" item="9"/>
          <tpl hier="12" item="7"/>
          <tpl fld="4" item="0"/>
        </tpls>
      </n>
      <n v="144551248">
        <tpls c="8">
          <tpl hier="1" item="6"/>
          <tpl hier="4" item="3"/>
          <tpl fld="3" item="20"/>
          <tpl fld="2" item="61"/>
          <tpl hier="9" item="1"/>
          <tpl hier="11" item="9"/>
          <tpl hier="12" item="7"/>
          <tpl fld="4" item="0"/>
        </tpls>
      </n>
      <n v="156630739">
        <tpls c="8">
          <tpl hier="1" item="6"/>
          <tpl hier="4" item="3"/>
          <tpl fld="3" item="51"/>
          <tpl fld="2" item="61"/>
          <tpl hier="9" item="1"/>
          <tpl hier="11" item="9"/>
          <tpl hier="12" item="7"/>
          <tpl fld="4" item="0"/>
        </tpls>
      </n>
      <n v="183816424">
        <tpls c="8">
          <tpl hier="1" item="6"/>
          <tpl hier="4" item="3"/>
          <tpl fld="3" item="38"/>
          <tpl fld="2" item="61"/>
          <tpl hier="9" item="1"/>
          <tpl hier="11" item="9"/>
          <tpl hier="12" item="7"/>
          <tpl fld="4" item="0"/>
        </tpls>
      </n>
      <n v="30417312">
        <tpls c="8">
          <tpl hier="1" item="6"/>
          <tpl hier="4" item="3"/>
          <tpl fld="3" item="44"/>
          <tpl fld="2" item="79"/>
          <tpl hier="9" item="1"/>
          <tpl hier="11" item="9"/>
          <tpl hier="12" item="7"/>
          <tpl fld="4" item="0"/>
        </tpls>
      </n>
      <n v="33174712">
        <tpls c="8">
          <tpl hier="1" item="6"/>
          <tpl hier="4" item="3"/>
          <tpl fld="3" item="43"/>
          <tpl fld="2" item="79"/>
          <tpl hier="9" item="1"/>
          <tpl hier="11" item="9"/>
          <tpl hier="12" item="7"/>
          <tpl fld="4" item="0"/>
        </tpls>
      </n>
      <n v="35307756">
        <tpls c="8">
          <tpl hier="1" item="6"/>
          <tpl hier="4" item="3"/>
          <tpl fld="3" item="42"/>
          <tpl fld="2" item="79"/>
          <tpl hier="9" item="1"/>
          <tpl hier="11" item="9"/>
          <tpl hier="12" item="7"/>
          <tpl fld="4" item="0"/>
        </tpls>
      </n>
      <n v="37796854">
        <tpls c="8">
          <tpl hier="1" item="6"/>
          <tpl hier="4" item="3"/>
          <tpl fld="3" item="41"/>
          <tpl fld="2" item="79"/>
          <tpl hier="9" item="1"/>
          <tpl hier="11" item="9"/>
          <tpl hier="12" item="7"/>
          <tpl fld="4" item="0"/>
        </tpls>
      </n>
      <n v="218594002">
        <tpls c="8">
          <tpl hier="1" item="6"/>
          <tpl hier="4" item="3"/>
          <tpl fld="3" item="32"/>
          <tpl fld="2" item="46"/>
          <tpl hier="9" item="1"/>
          <tpl hier="11" item="9"/>
          <tpl hier="12" item="7"/>
          <tpl fld="4" item="0"/>
        </tpls>
      </n>
      <n v="225254563">
        <tpls c="8">
          <tpl hier="1" item="6"/>
          <tpl hier="4" item="3"/>
          <tpl fld="3" item="31"/>
          <tpl fld="2" item="46"/>
          <tpl hier="9" item="1"/>
          <tpl hier="11" item="9"/>
          <tpl hier="12" item="7"/>
          <tpl fld="4" item="0"/>
        </tpls>
      </n>
      <n v="233948561">
        <tpls c="8">
          <tpl hier="1" item="6"/>
          <tpl hier="4" item="3"/>
          <tpl fld="3" item="30"/>
          <tpl fld="2" item="46"/>
          <tpl hier="9" item="1"/>
          <tpl hier="11" item="9"/>
          <tpl hier="12" item="7"/>
          <tpl fld="4" item="0"/>
        </tpls>
      </n>
      <n v="258409190">
        <tpls c="8">
          <tpl hier="1" item="6"/>
          <tpl hier="4" item="3"/>
          <tpl fld="3" item="29"/>
          <tpl fld="2" item="46"/>
          <tpl hier="9" item="1"/>
          <tpl hier="11" item="9"/>
          <tpl hier="12" item="7"/>
          <tpl fld="4" item="0"/>
        </tpls>
      </n>
      <n v="810707992">
        <tpls c="8">
          <tpl hier="1" item="6"/>
          <tpl hier="4" item="3"/>
          <tpl fld="3" item="16"/>
          <tpl fld="2" item="51"/>
          <tpl hier="9" item="1"/>
          <tpl hier="11" item="9"/>
          <tpl hier="12" item="7"/>
          <tpl fld="4" item="0"/>
        </tpls>
      </n>
      <n v="951695996">
        <tpls c="8">
          <tpl hier="1" item="6"/>
          <tpl hier="4" item="3"/>
          <tpl fld="3" item="15"/>
          <tpl fld="2" item="51"/>
          <tpl hier="9" item="1"/>
          <tpl hier="11" item="9"/>
          <tpl hier="12" item="7"/>
          <tpl fld="4" item="0"/>
        </tpls>
      </n>
      <n v="1139875817">
        <tpls c="8">
          <tpl hier="1" item="6"/>
          <tpl hier="4" item="3"/>
          <tpl fld="3" item="14"/>
          <tpl fld="2" item="51"/>
          <tpl hier="9" item="1"/>
          <tpl hier="11" item="9"/>
          <tpl hier="12" item="7"/>
          <tpl fld="4" item="0"/>
        </tpls>
      </n>
      <n v="1299942150">
        <tpls c="8">
          <tpl hier="1" item="6"/>
          <tpl hier="4" item="3"/>
          <tpl fld="3" item="13"/>
          <tpl fld="2" item="51"/>
          <tpl hier="9" item="1"/>
          <tpl hier="11" item="9"/>
          <tpl hier="12" item="7"/>
          <tpl fld="4" item="0"/>
        </tpls>
      </n>
      <n v="2244920754">
        <tpls c="8">
          <tpl hier="1" item="6"/>
          <tpl hier="4" item="3"/>
          <tpl fld="3" item="35"/>
          <tpl fld="1" item="1"/>
          <tpl hier="9" item="1"/>
          <tpl hier="11" item="9"/>
          <tpl hier="12" item="7"/>
          <tpl fld="4" item="0"/>
        </tpls>
      </n>
      <n v="2644745908">
        <tpls c="8">
          <tpl hier="1" item="6"/>
          <tpl hier="4" item="3"/>
          <tpl fld="3" item="40"/>
          <tpl fld="1" item="1"/>
          <tpl hier="9" item="1"/>
          <tpl hier="11" item="9"/>
          <tpl hier="12" item="7"/>
          <tpl fld="4" item="0"/>
        </tpls>
      </n>
      <n v="2960438410">
        <tpls c="8">
          <tpl hier="1" item="6"/>
          <tpl hier="4" item="3"/>
          <tpl fld="3" item="50"/>
          <tpl fld="1" item="1"/>
          <tpl hier="9" item="1"/>
          <tpl hier="11" item="9"/>
          <tpl hier="12" item="7"/>
          <tpl fld="4" item="0"/>
        </tpls>
      </n>
      <n v="3312168873">
        <tpls c="8">
          <tpl hier="1" item="6"/>
          <tpl hier="4" item="3"/>
          <tpl fld="3" item="49"/>
          <tpl fld="1" item="1"/>
          <tpl hier="9" item="1"/>
          <tpl hier="11" item="9"/>
          <tpl hier="12" item="7"/>
          <tpl fld="4" item="0"/>
        </tpls>
      </n>
      <n v="534836">
        <tpls c="8">
          <tpl hier="1" item="6"/>
          <tpl hier="4" item="3"/>
          <tpl fld="3" item="37"/>
          <tpl fld="2" item="58"/>
          <tpl hier="9" item="1"/>
          <tpl hier="11" item="9"/>
          <tpl hier="12" item="7"/>
          <tpl fld="4" item="0"/>
        </tpls>
      </n>
      <n v="842364">
        <tpls c="8">
          <tpl hier="1" item="6"/>
          <tpl hier="4" item="3"/>
          <tpl fld="3" item="39"/>
          <tpl fld="2" item="58"/>
          <tpl hier="9" item="1"/>
          <tpl hier="11" item="9"/>
          <tpl hier="12" item="7"/>
          <tpl fld="4" item="0"/>
        </tpls>
      </n>
      <n v="1135912">
        <tpls c="8">
          <tpl hier="1" item="6"/>
          <tpl hier="4" item="3"/>
          <tpl fld="3" item="28"/>
          <tpl fld="2" item="58"/>
          <tpl hier="9" item="1"/>
          <tpl hier="11" item="9"/>
          <tpl hier="12" item="7"/>
          <tpl fld="4" item="0"/>
        </tpls>
      </n>
      <n v="1454336">
        <tpls c="8">
          <tpl hier="1" item="6"/>
          <tpl hier="4" item="3"/>
          <tpl fld="3" item="19"/>
          <tpl fld="2" item="58"/>
          <tpl hier="9" item="1"/>
          <tpl hier="11" item="9"/>
          <tpl hier="12" item="7"/>
          <tpl fld="4" item="0"/>
        </tpls>
      </n>
      <n v="236136995">
        <tpls c="8">
          <tpl hier="1" item="6"/>
          <tpl hier="4" item="3"/>
          <tpl fld="3" item="26"/>
          <tpl fld="2" item="63"/>
          <tpl hier="9" item="1"/>
          <tpl hier="11" item="9"/>
          <tpl hier="12" item="7"/>
          <tpl fld="4" item="0"/>
        </tpls>
      </n>
      <n v="344569981">
        <tpls c="8">
          <tpl hier="1" item="6"/>
          <tpl hier="4" item="3"/>
          <tpl fld="3" item="25"/>
          <tpl fld="2" item="63"/>
          <tpl hier="9" item="1"/>
          <tpl hier="11" item="9"/>
          <tpl hier="12" item="7"/>
          <tpl fld="4" item="0"/>
        </tpls>
      </n>
      <n v="500758601">
        <tpls c="8">
          <tpl hier="1" item="6"/>
          <tpl hier="4" item="3"/>
          <tpl fld="3" item="24"/>
          <tpl fld="2" item="63"/>
          <tpl hier="9" item="1"/>
          <tpl hier="11" item="9"/>
          <tpl hier="12" item="7"/>
          <tpl fld="4" item="0"/>
        </tpls>
      </n>
      <n v="625025100">
        <tpls c="8">
          <tpl hier="1" item="6"/>
          <tpl hier="4" item="3"/>
          <tpl fld="3" item="23"/>
          <tpl fld="2" item="63"/>
          <tpl hier="9" item="1"/>
          <tpl hier="11" item="9"/>
          <tpl hier="12" item="7"/>
          <tpl fld="4" item="0"/>
        </tpls>
      </n>
      <n v="488730">
        <tpls c="8">
          <tpl hier="1" item="6"/>
          <tpl hier="4" item="3"/>
          <tpl fld="3" item="10"/>
          <tpl fld="2" item="82"/>
          <tpl hier="9" item="1"/>
          <tpl hier="11" item="9"/>
          <tpl hier="12" item="7"/>
          <tpl fld="4" item="0"/>
        </tpls>
      </n>
      <n v="678272">
        <tpls c="8">
          <tpl hier="1" item="6"/>
          <tpl hier="4" item="3"/>
          <tpl fld="3" item="12"/>
          <tpl fld="2" item="82"/>
          <tpl hier="9" item="1"/>
          <tpl hier="11" item="9"/>
          <tpl hier="12" item="7"/>
          <tpl fld="4" item="0"/>
        </tpls>
      </n>
      <n v="1049512">
        <tpls c="8">
          <tpl hier="1" item="6"/>
          <tpl hier="4" item="3"/>
          <tpl fld="3" item="11"/>
          <tpl fld="2" item="82"/>
          <tpl hier="9" item="1"/>
          <tpl hier="11" item="9"/>
          <tpl hier="12" item="7"/>
          <tpl fld="4" item="0"/>
        </tpls>
      </n>
      <n v="1532284">
        <tpls c="8">
          <tpl hier="1" item="6"/>
          <tpl hier="4" item="3"/>
          <tpl fld="3" item="9"/>
          <tpl fld="2" item="82"/>
          <tpl hier="9" item="1"/>
          <tpl hier="11" item="9"/>
          <tpl hier="12" item="7"/>
          <tpl fld="4" item="0"/>
        </tpls>
      </n>
      <n v="12454700">
        <tpls c="8">
          <tpl hier="1" item="6"/>
          <tpl hier="4" item="3"/>
          <tpl fld="3" item="57"/>
          <tpl fld="2" item="47"/>
          <tpl hier="9" item="1"/>
          <tpl hier="11" item="9"/>
          <tpl hier="12" item="7"/>
          <tpl fld="4" item="0"/>
        </tpls>
      </n>
      <n v="19280064">
        <tpls c="8">
          <tpl hier="1" item="6"/>
          <tpl hier="4" item="3"/>
          <tpl fld="3" item="3"/>
          <tpl fld="2" item="47"/>
          <tpl hier="9" item="1"/>
          <tpl hier="11" item="9"/>
          <tpl hier="12" item="7"/>
          <tpl fld="4" item="0"/>
        </tpls>
      </n>
      <n v="31928900">
        <tpls c="8">
          <tpl hier="1" item="6"/>
          <tpl hier="4" item="3"/>
          <tpl fld="3" item="1"/>
          <tpl fld="2" item="47"/>
          <tpl hier="9" item="1"/>
          <tpl hier="11" item="9"/>
          <tpl hier="12" item="7"/>
          <tpl fld="4" item="0"/>
        </tpls>
      </n>
      <n v="20453824">
        <tpls c="8">
          <tpl hier="1" item="6"/>
          <tpl hier="4" item="3"/>
          <tpl fld="3" item="20"/>
          <tpl fld="2" item="52"/>
          <tpl hier="9" item="1"/>
          <tpl hier="11" item="9"/>
          <tpl hier="12" item="7"/>
          <tpl fld="4" item="0"/>
        </tpls>
      </n>
      <n v="28643680">
        <tpls c="8">
          <tpl hier="1" item="6"/>
          <tpl hier="4" item="3"/>
          <tpl fld="3" item="51"/>
          <tpl fld="2" item="52"/>
          <tpl hier="9" item="1"/>
          <tpl hier="11" item="9"/>
          <tpl hier="12" item="7"/>
          <tpl fld="4" item="0"/>
        </tpls>
      </n>
      <n v="38885816">
        <tpls c="8">
          <tpl hier="1" item="6"/>
          <tpl hier="4" item="3"/>
          <tpl fld="3" item="38"/>
          <tpl fld="2" item="52"/>
          <tpl hier="9" item="1"/>
          <tpl hier="11" item="9"/>
          <tpl hier="12" item="7"/>
          <tpl fld="4" item="0"/>
        </tpls>
      </n>
      <n v="2142741">
        <tpls c="8">
          <tpl hier="1" item="6"/>
          <tpl hier="4" item="3"/>
          <tpl fld="3" item="44"/>
          <tpl fld="2" item="56"/>
          <tpl hier="9" item="1"/>
          <tpl hier="11" item="9"/>
          <tpl hier="12" item="7"/>
          <tpl fld="4" item="0"/>
        </tpls>
      </n>
      <n v="3460300">
        <tpls c="8">
          <tpl hier="1" item="6"/>
          <tpl hier="4" item="3"/>
          <tpl fld="3" item="43"/>
          <tpl fld="2" item="56"/>
          <tpl hier="9" item="1"/>
          <tpl hier="11" item="9"/>
          <tpl hier="12" item="7"/>
          <tpl fld="4" item="0"/>
        </tpls>
      </n>
      <n v="5876696">
        <tpls c="8">
          <tpl hier="1" item="6"/>
          <tpl hier="4" item="3"/>
          <tpl fld="3" item="42"/>
          <tpl fld="2" item="56"/>
          <tpl hier="9" item="1"/>
          <tpl hier="11" item="9"/>
          <tpl hier="12" item="7"/>
          <tpl fld="4" item="0"/>
        </tpls>
      </n>
      <n v="8061608">
        <tpls c="8">
          <tpl hier="1" item="6"/>
          <tpl hier="4" item="3"/>
          <tpl fld="3" item="41"/>
          <tpl fld="2" item="56"/>
          <tpl hier="9" item="1"/>
          <tpl hier="11" item="9"/>
          <tpl hier="12" item="7"/>
          <tpl fld="4" item="0"/>
        </tpls>
      </n>
      <n v="342786021">
        <tpls c="8">
          <tpl hier="1" item="6"/>
          <tpl hier="4" item="3"/>
          <tpl fld="3" item="32"/>
          <tpl fld="2" item="60"/>
          <tpl hier="9" item="1"/>
          <tpl hier="11" item="9"/>
          <tpl hier="12" item="7"/>
          <tpl fld="4" item="0"/>
        </tpls>
      </n>
      <n v="505993253">
        <tpls c="8">
          <tpl hier="1" item="6"/>
          <tpl hier="4" item="3"/>
          <tpl fld="3" item="31"/>
          <tpl fld="2" item="60"/>
          <tpl hier="9" item="1"/>
          <tpl hier="11" item="9"/>
          <tpl hier="12" item="7"/>
          <tpl fld="4" item="0"/>
        </tpls>
      </n>
      <n v="679140998">
        <tpls c="8">
          <tpl hier="1" item="6"/>
          <tpl hier="4" item="3"/>
          <tpl fld="3" item="30"/>
          <tpl fld="2" item="60"/>
          <tpl hier="9" item="1"/>
          <tpl hier="11" item="9"/>
          <tpl hier="12" item="7"/>
          <tpl fld="4" item="0"/>
        </tpls>
      </n>
      <n v="811054928">
        <tpls c="8">
          <tpl hier="1" item="6"/>
          <tpl hier="4" item="3"/>
          <tpl fld="3" item="29"/>
          <tpl fld="2" item="60"/>
          <tpl hier="9" item="1"/>
          <tpl hier="11" item="9"/>
          <tpl hier="12" item="7"/>
          <tpl fld="4" item="0"/>
        </tpls>
      </n>
      <n v="22112696">
        <tpls c="8">
          <tpl hier="1" item="6"/>
          <tpl hier="4" item="3"/>
          <tpl fld="3" item="16"/>
          <tpl fld="2" item="55"/>
          <tpl hier="9" item="1"/>
          <tpl hier="11" item="9"/>
          <tpl hier="12" item="7"/>
          <tpl fld="4" item="0"/>
        </tpls>
      </n>
      <n v="30911628">
        <tpls c="8">
          <tpl hier="1" item="6"/>
          <tpl hier="4" item="3"/>
          <tpl fld="3" item="15"/>
          <tpl fld="2" item="55"/>
          <tpl hier="9" item="1"/>
          <tpl hier="11" item="9"/>
          <tpl hier="12" item="7"/>
          <tpl fld="4" item="0"/>
        </tpls>
      </n>
      <n v="47778349">
        <tpls c="8">
          <tpl hier="1" item="6"/>
          <tpl hier="4" item="3"/>
          <tpl fld="3" item="14"/>
          <tpl fld="2" item="55"/>
          <tpl hier="9" item="1"/>
          <tpl hier="11" item="9"/>
          <tpl hier="12" item="7"/>
          <tpl fld="4" item="0"/>
        </tpls>
      </n>
      <n v="76773136">
        <tpls c="8">
          <tpl hier="1" item="6"/>
          <tpl hier="4" item="3"/>
          <tpl fld="3" item="13"/>
          <tpl fld="2" item="55"/>
          <tpl hier="9" item="1"/>
          <tpl hier="11" item="9"/>
          <tpl hier="12" item="7"/>
          <tpl fld="4" item="0"/>
        </tpls>
      </n>
      <n v="14278664">
        <tpls c="8">
          <tpl hier="1" item="6"/>
          <tpl hier="4" item="3"/>
          <tpl fld="3" item="4"/>
          <tpl fld="2" item="42"/>
          <tpl hier="9" item="1"/>
          <tpl hier="11" item="9"/>
          <tpl hier="12" item="7"/>
          <tpl fld="4" item="0"/>
        </tpls>
      </n>
      <n v="20674792">
        <tpls c="8">
          <tpl hier="1" item="6"/>
          <tpl hier="4" item="3"/>
          <tpl fld="3" item="58"/>
          <tpl fld="2" item="42"/>
          <tpl hier="9" item="1"/>
          <tpl hier="11" item="9"/>
          <tpl hier="12" item="7"/>
          <tpl fld="4" item="0"/>
        </tpls>
      </n>
      <n v="28526772">
        <tpls c="8">
          <tpl hier="1" item="6"/>
          <tpl hier="4" item="3"/>
          <tpl fld="3" item="2"/>
          <tpl fld="2" item="42"/>
          <tpl hier="9" item="1"/>
          <tpl hier="11" item="9"/>
          <tpl hier="12" item="7"/>
          <tpl fld="4" item="0"/>
        </tpls>
      </n>
      <n v="29804216">
        <tpls c="8">
          <tpl hier="1" item="6"/>
          <tpl hier="4" item="3"/>
          <tpl fld="3" item="54"/>
          <tpl fld="2" item="62"/>
          <tpl hier="9" item="1"/>
          <tpl hier="11" item="9"/>
          <tpl hier="12" item="7"/>
          <tpl fld="4" item="0"/>
        </tpls>
      </n>
      <n v="48551648">
        <tpls c="8">
          <tpl hier="1" item="6"/>
          <tpl hier="4" item="3"/>
          <tpl fld="3" item="53"/>
          <tpl fld="2" item="62"/>
          <tpl hier="9" item="1"/>
          <tpl hier="11" item="9"/>
          <tpl hier="12" item="7"/>
          <tpl fld="4" item="0"/>
        </tpls>
      </n>
      <n v="74921128">
        <tpls c="8">
          <tpl hier="1" item="6"/>
          <tpl hier="4" item="3"/>
          <tpl fld="3" item="52"/>
          <tpl fld="2" item="62"/>
          <tpl hier="9" item="1"/>
          <tpl hier="11" item="9"/>
          <tpl hier="12" item="7"/>
          <tpl fld="4" item="0"/>
        </tpls>
      </n>
      <n v="6207640">
        <tpls c="8">
          <tpl hier="1" item="6"/>
          <tpl hier="4" item="3"/>
          <tpl fld="3" item="48"/>
          <tpl fld="2" item="77"/>
          <tpl hier="9" item="1"/>
          <tpl hier="11" item="9"/>
          <tpl hier="12" item="7"/>
          <tpl fld="4" item="0"/>
        </tpls>
      </n>
      <n v="8350652">
        <tpls c="8">
          <tpl hier="1" item="6"/>
          <tpl hier="4" item="3"/>
          <tpl fld="3" item="46"/>
          <tpl fld="2" item="77"/>
          <tpl hier="9" item="1"/>
          <tpl hier="11" item="9"/>
          <tpl hier="12" item="7"/>
          <tpl fld="4" item="0"/>
        </tpls>
      </n>
      <n v="12540060">
        <tpls c="8">
          <tpl hier="1" item="6"/>
          <tpl hier="4" item="3"/>
          <tpl fld="3" item="45"/>
          <tpl fld="2" item="77"/>
          <tpl hier="9" item="1"/>
          <tpl hier="11" item="9"/>
          <tpl hier="12" item="7"/>
          <tpl fld="4" item="0"/>
        </tpls>
      </n>
      <n v="17547072">
        <tpls c="8">
          <tpl hier="1" item="6"/>
          <tpl hier="4" item="3"/>
          <tpl fld="3" item="47"/>
          <tpl fld="2" item="77"/>
          <tpl hier="9" item="1"/>
          <tpl hier="11" item="9"/>
          <tpl hier="12" item="7"/>
          <tpl fld="4" item="0"/>
        </tpls>
      </n>
      <n v="13238344">
        <tpls c="8">
          <tpl hier="1" item="6"/>
          <tpl hier="4" item="3"/>
          <tpl fld="3" item="34"/>
          <tpl fld="2" item="28"/>
          <tpl hier="9" item="1"/>
          <tpl hier="11" item="9"/>
          <tpl hier="12" item="7"/>
          <tpl fld="4" item="0"/>
        </tpls>
      </n>
      <n v="18451396">
        <tpls c="8">
          <tpl hier="1" item="6"/>
          <tpl hier="4" item="3"/>
          <tpl fld="3" item="36"/>
          <tpl fld="2" item="28"/>
          <tpl hier="9" item="1"/>
          <tpl hier="11" item="9"/>
          <tpl hier="12" item="7"/>
          <tpl fld="4" item="0"/>
        </tpls>
      </n>
      <n v="30013973">
        <tpls c="8">
          <tpl hier="1" item="6"/>
          <tpl hier="4" item="3"/>
          <tpl fld="3" item="27"/>
          <tpl fld="2" item="28"/>
          <tpl hier="9" item="1"/>
          <tpl hier="11" item="9"/>
          <tpl hier="12" item="7"/>
          <tpl fld="4" item="0"/>
        </tpls>
      </n>
      <n v="52881698">
        <tpls c="8">
          <tpl hier="1" item="6"/>
          <tpl hier="4" item="3"/>
          <tpl fld="3" item="33"/>
          <tpl fld="2" item="28"/>
          <tpl hier="9" item="1"/>
          <tpl hier="11" item="9"/>
          <tpl hier="12" item="7"/>
          <tpl fld="4" item="0"/>
        </tpls>
      </n>
      <n v="37875380">
        <tpls c="8">
          <tpl hier="1" item="6"/>
          <tpl hier="4" item="3"/>
          <tpl fld="3" item="18"/>
          <tpl fld="2" item="35"/>
          <tpl hier="9" item="1"/>
          <tpl hier="11" item="9"/>
          <tpl hier="12" item="7"/>
          <tpl fld="4" item="0"/>
        </tpls>
      </n>
      <n v="48312540">
        <tpls c="8">
          <tpl hier="1" item="6"/>
          <tpl hier="4" item="3"/>
          <tpl fld="3" item="22"/>
          <tpl fld="2" item="35"/>
          <tpl hier="9" item="1"/>
          <tpl hier="11" item="9"/>
          <tpl hier="12" item="7"/>
          <tpl fld="4" item="0"/>
        </tpls>
      </n>
      <n v="61369412">
        <tpls c="8">
          <tpl hier="1" item="6"/>
          <tpl hier="4" item="3"/>
          <tpl fld="3" item="17"/>
          <tpl fld="2" item="35"/>
          <tpl hier="9" item="1"/>
          <tpl hier="11" item="9"/>
          <tpl hier="12" item="7"/>
          <tpl fld="4" item="0"/>
        </tpls>
      </n>
      <n v="72836274">
        <tpls c="8">
          <tpl hier="1" item="6"/>
          <tpl hier="4" item="3"/>
          <tpl fld="3" item="21"/>
          <tpl fld="2" item="35"/>
          <tpl hier="9" item="1"/>
          <tpl hier="11" item="9"/>
          <tpl hier="12" item="7"/>
          <tpl fld="4" item="0"/>
        </tpls>
      </n>
      <n v="88015920">
        <tpls c="8">
          <tpl hier="1" item="6"/>
          <tpl hier="4" item="3"/>
          <tpl fld="3" item="8"/>
          <tpl fld="2" item="40"/>
          <tpl hier="9" item="1"/>
          <tpl hier="11" item="9"/>
          <tpl hier="12" item="7"/>
          <tpl fld="4" item="0"/>
        </tpls>
      </n>
      <n v="124781651">
        <tpls c="8">
          <tpl hier="1" item="6"/>
          <tpl hier="4" item="3"/>
          <tpl fld="3" item="7"/>
          <tpl fld="2" item="40"/>
          <tpl hier="9" item="1"/>
          <tpl hier="11" item="9"/>
          <tpl hier="12" item="7"/>
          <tpl fld="4" item="0"/>
        </tpls>
      </n>
      <n v="165935475">
        <tpls c="8">
          <tpl hier="1" item="6"/>
          <tpl hier="4" item="3"/>
          <tpl fld="3" item="6"/>
          <tpl fld="2" item="40"/>
          <tpl hier="9" item="1"/>
          <tpl hier="11" item="9"/>
          <tpl hier="12" item="7"/>
          <tpl fld="4" item="0"/>
        </tpls>
      </n>
      <n v="201357772">
        <tpls c="8">
          <tpl hier="1" item="6"/>
          <tpl hier="4" item="3"/>
          <tpl fld="3" item="5"/>
          <tpl fld="2" item="40"/>
          <tpl hier="9" item="1"/>
          <tpl hier="11" item="9"/>
          <tpl hier="12" item="7"/>
          <tpl fld="4" item="0"/>
        </tpls>
      </n>
      <n v="89128544">
        <tpls c="8">
          <tpl hier="1" item="6"/>
          <tpl hier="4" item="3"/>
          <tpl fld="3" item="56"/>
          <tpl fld="2" item="54"/>
          <tpl hier="9" item="1"/>
          <tpl hier="11" item="9"/>
          <tpl hier="12" item="7"/>
          <tpl fld="4" item="0"/>
        </tpls>
      </n>
      <n v="138448094">
        <tpls c="8">
          <tpl hier="1" item="6"/>
          <tpl hier="4" item="3"/>
          <tpl fld="3" item="0"/>
          <tpl fld="2" item="54"/>
          <tpl hier="9" item="1"/>
          <tpl hier="11" item="9"/>
          <tpl hier="12" item="7"/>
          <tpl fld="4" item="0"/>
        </tpls>
      </n>
      <n v="226312147">
        <tpls c="8">
          <tpl hier="1" item="6"/>
          <tpl hier="4" item="3"/>
          <tpl fld="3" item="55"/>
          <tpl fld="2" item="54"/>
          <tpl hier="9" item="1"/>
          <tpl hier="11" item="9"/>
          <tpl hier="12" item="7"/>
          <tpl fld="4" item="0"/>
        </tpls>
      </n>
      <n v="4172464">
        <tpls c="8">
          <tpl hier="1" item="6"/>
          <tpl hier="4" item="3"/>
          <tpl fld="3" item="35"/>
          <tpl fld="2" item="59"/>
          <tpl hier="9" item="1"/>
          <tpl hier="11" item="9"/>
          <tpl hier="12" item="7"/>
          <tpl fld="4" item="0"/>
        </tpls>
      </n>
      <n v="6516836">
        <tpls c="8">
          <tpl hier="1" item="6"/>
          <tpl hier="4" item="3"/>
          <tpl fld="3" item="40"/>
          <tpl fld="2" item="59"/>
          <tpl hier="9" item="1"/>
          <tpl hier="11" item="9"/>
          <tpl hier="12" item="7"/>
          <tpl fld="4" item="0"/>
        </tpls>
      </n>
      <n v="10529380">
        <tpls c="8">
          <tpl hier="1" item="6"/>
          <tpl hier="4" item="3"/>
          <tpl fld="3" item="45"/>
          <tpl fld="2" item="59"/>
          <tpl hier="9" item="1"/>
          <tpl hier="11" item="9"/>
          <tpl hier="12" item="7"/>
          <tpl fld="4" item="0"/>
        </tpls>
      </n>
      <n v="18040792">
        <tpls c="8">
          <tpl hier="1" item="6"/>
          <tpl hier="4" item="3"/>
          <tpl fld="3" item="19"/>
          <tpl fld="2" item="59"/>
          <tpl hier="9" item="1"/>
          <tpl hier="11" item="9"/>
          <tpl hier="12" item="7"/>
          <tpl fld="4" item="0"/>
        </tpls>
      </n>
      <n v="7191572">
        <tpls c="8">
          <tpl hier="1" item="6"/>
          <tpl hier="4" item="3"/>
          <tpl fld="3" item="16"/>
          <tpl fld="2" item="65"/>
          <tpl hier="9" item="1"/>
          <tpl hier="11" item="9"/>
          <tpl hier="12" item="7"/>
          <tpl fld="4" item="0"/>
        </tpls>
      </n>
      <n v="11539404">
        <tpls c="8">
          <tpl hier="1" item="6"/>
          <tpl hier="4" item="3"/>
          <tpl fld="3" item="7"/>
          <tpl fld="2" item="65"/>
          <tpl hier="9" item="1"/>
          <tpl hier="11" item="9"/>
          <tpl hier="12" item="7"/>
          <tpl fld="4" item="0"/>
        </tpls>
      </n>
      <n v="17142008">
        <tpls c="8">
          <tpl hier="1" item="6"/>
          <tpl hier="4" item="3"/>
          <tpl fld="3" item="1"/>
          <tpl fld="2" item="65"/>
          <tpl hier="9" item="1"/>
          <tpl hier="11" item="9"/>
          <tpl hier="12" item="7"/>
          <tpl fld="4" item="0"/>
        </tpls>
      </n>
      <n v="15674512">
        <tpls c="8">
          <tpl hier="1" item="6"/>
          <tpl hier="4" item="3"/>
          <tpl fld="3" item="44"/>
          <tpl fld="2" item="85"/>
          <tpl hier="9" item="1"/>
          <tpl hier="11" item="9"/>
          <tpl hier="12" item="7"/>
          <tpl fld="4" item="0"/>
        </tpls>
      </n>
      <n v="33574763">
        <tpls c="8">
          <tpl hier="1" item="6"/>
          <tpl hier="4" item="3"/>
          <tpl fld="3" item="36"/>
          <tpl fld="2" item="85"/>
          <tpl hier="9" item="1"/>
          <tpl hier="11" item="9"/>
          <tpl hier="12" item="7"/>
          <tpl fld="4" item="0"/>
        </tpls>
      </n>
      <n v="65818672">
        <tpls c="8">
          <tpl hier="1" item="6"/>
          <tpl hier="4" item="3"/>
          <tpl fld="3" item="17"/>
          <tpl fld="2" item="85"/>
          <tpl hier="9" item="1"/>
          <tpl hier="11" item="9"/>
          <tpl hier="12" item="7"/>
          <tpl fld="4" item="0"/>
        </tpls>
      </n>
      <n v="102866176">
        <tpls c="8">
          <tpl hier="1" item="6"/>
          <tpl hier="4" item="3"/>
          <tpl fld="3" item="5"/>
          <tpl fld="2" item="85"/>
          <tpl hier="9" item="1"/>
          <tpl hier="11" item="9"/>
          <tpl hier="12" item="7"/>
          <tpl fld="4" item="0"/>
        </tpls>
      </n>
      <n v="21630000">
        <tpls c="8">
          <tpl hier="1" item="6"/>
          <tpl hier="4" item="3"/>
          <tpl fld="3" item="40"/>
          <tpl fld="2" item="49"/>
          <tpl hier="9" item="1"/>
          <tpl hier="11" item="9"/>
          <tpl hier="12" item="7"/>
          <tpl fld="4" item="0"/>
        </tpls>
      </n>
      <n v="31811052">
        <tpls c="8">
          <tpl hier="1" item="6"/>
          <tpl hier="4" item="3"/>
          <tpl fld="3" item="28"/>
          <tpl fld="2" item="49"/>
          <tpl hier="9" item="1"/>
          <tpl hier="11" item="9"/>
          <tpl hier="12" item="7"/>
          <tpl fld="4" item="0"/>
        </tpls>
      </n>
      <n v="41590972">
        <tpls c="8">
          <tpl hier="1" item="6"/>
          <tpl hier="4" item="3"/>
          <tpl fld="3" item="21"/>
          <tpl fld="2" item="49"/>
          <tpl hier="9" item="1"/>
          <tpl hier="11" item="9"/>
          <tpl hier="12" item="7"/>
          <tpl fld="4" item="0"/>
        </tpls>
      </n>
      <n v="28751148">
        <tpls c="8">
          <tpl hier="1" item="6"/>
          <tpl hier="4" item="3"/>
          <tpl fld="3" item="20"/>
          <tpl fld="2" item="44"/>
          <tpl hier="9" item="1"/>
          <tpl hier="11" item="9"/>
          <tpl hier="12" item="7"/>
          <tpl fld="4" item="0"/>
        </tpls>
      </n>
      <n v="45820816">
        <tpls c="8">
          <tpl hier="1" item="6"/>
          <tpl hier="4" item="3"/>
          <tpl fld="3" item="42"/>
          <tpl fld="2" item="44"/>
          <tpl hier="9" item="1"/>
          <tpl hier="11" item="9"/>
          <tpl hier="12" item="7"/>
          <tpl fld="4" item="0"/>
        </tpls>
      </n>
      <n v="63807352">
        <tpls c="8">
          <tpl hier="1" item="6"/>
          <tpl hier="4" item="3"/>
          <tpl fld="3" item="29"/>
          <tpl fld="2" item="44"/>
          <tpl hier="9" item="1"/>
          <tpl hier="11" item="9"/>
          <tpl hier="12" item="7"/>
          <tpl fld="4" item="0"/>
        </tpls>
      </n>
      <n v="2216552">
        <tpls c="8">
          <tpl hier="1" item="6"/>
          <tpl hier="4" item="3"/>
          <tpl fld="3" item="57"/>
          <tpl fld="2" item="34"/>
          <tpl hier="9" item="1"/>
          <tpl hier="11" item="9"/>
          <tpl hier="12" item="7"/>
          <tpl fld="4" item="0"/>
        </tpls>
      </n>
      <n v="3200627">
        <tpls c="8">
          <tpl hier="1" item="6"/>
          <tpl hier="4" item="3"/>
          <tpl fld="3" item="30"/>
          <tpl fld="2" item="34"/>
          <tpl hier="9" item="1"/>
          <tpl hier="11" item="9"/>
          <tpl hier="12" item="7"/>
          <tpl fld="4" item="0"/>
        </tpls>
      </n>
      <n v="3400192">
        <tpls c="8">
          <tpl hier="1" item="6"/>
          <tpl hier="4" item="3"/>
          <tpl fld="3" item="12"/>
          <tpl fld="2" item="64"/>
          <tpl hier="9" item="1"/>
          <tpl hier="11" item="9"/>
          <tpl hier="12" item="7"/>
          <tpl fld="4" item="0"/>
        </tpls>
      </n>
      <n v="7790744">
        <tpls c="8">
          <tpl hier="1" item="6"/>
          <tpl hier="4" item="3"/>
          <tpl fld="3" item="23"/>
          <tpl fld="2" item="64"/>
          <tpl hier="9" item="1"/>
          <tpl hier="11" item="9"/>
          <tpl hier="12" item="7"/>
          <tpl fld="4" item="0"/>
        </tpls>
      </n>
      <n v="62613344">
        <tpls c="8">
          <tpl hier="1" item="6"/>
          <tpl hier="4" item="3"/>
          <tpl fld="3" item="51"/>
          <tpl fld="2" item="33"/>
          <tpl hier="9" item="1"/>
          <tpl hier="11" item="9"/>
          <tpl hier="12" item="7"/>
          <tpl fld="4" item="0"/>
        </tpls>
      </n>
      <n v="26882327">
        <tpls c="8">
          <tpl hier="1" item="6"/>
          <tpl hier="4" item="3"/>
          <tpl fld="3" item="43"/>
          <tpl fld="2" item="43"/>
          <tpl hier="9" item="1"/>
          <tpl hier="11" item="9"/>
          <tpl hier="12" item="7"/>
          <tpl fld="4" item="0"/>
        </tpls>
      </n>
      <n v="3008112">
        <tpls c="8">
          <tpl hier="1" item="6"/>
          <tpl hier="4" item="3"/>
          <tpl fld="3" item="41"/>
          <tpl fld="2" item="22"/>
          <tpl hier="9" item="1"/>
          <tpl hier="11" item="9"/>
          <tpl hier="12" item="7"/>
          <tpl fld="4" item="0"/>
        </tpls>
      </n>
      <n v="11192494">
        <tpls c="8">
          <tpl hier="1" item="6"/>
          <tpl hier="4" item="3"/>
          <tpl fld="3" item="8"/>
          <tpl fld="2" item="41"/>
          <tpl hier="9" item="1"/>
          <tpl hier="11" item="9"/>
          <tpl hier="12" item="7"/>
          <tpl fld="4" item="0"/>
        </tpls>
      </n>
      <n v="3565092828">
        <tpls c="8">
          <tpl hier="1" item="6"/>
          <tpl hier="4" item="3"/>
          <tpl fld="3" item="53"/>
          <tpl fld="2" item="39"/>
          <tpl hier="9" item="1"/>
          <tpl hier="11" item="9"/>
          <tpl hier="12" item="7"/>
          <tpl fld="4" item="0"/>
        </tpls>
      </n>
      <n v="7872176">
        <tpls c="8">
          <tpl hier="1" item="6"/>
          <tpl hier="4" item="3"/>
          <tpl fld="3" item="27"/>
          <tpl fld="2" item="31"/>
          <tpl hier="9" item="1"/>
          <tpl hier="11" item="9"/>
          <tpl hier="12" item="7"/>
          <tpl fld="4" item="0"/>
        </tpls>
      </n>
      <n v="48000724">
        <tpls c="8">
          <tpl hier="1" item="6"/>
          <tpl hier="4" item="3"/>
          <tpl fld="3" item="6"/>
          <tpl fld="2" item="27"/>
          <tpl hier="9" item="1"/>
          <tpl hier="11" item="9"/>
          <tpl hier="12" item="7"/>
          <tpl fld="4" item="0"/>
        </tpls>
      </n>
      <n v="13573636">
        <tpls c="8">
          <tpl hier="1" item="6"/>
          <tpl hier="4" item="3"/>
          <tpl fld="3" item="49"/>
          <tpl fld="2" item="24"/>
          <tpl hier="9" item="1"/>
          <tpl hier="11" item="9"/>
          <tpl hier="12" item="7"/>
          <tpl fld="4" item="0"/>
        </tpls>
      </n>
      <n v="108060125">
        <tpls c="8">
          <tpl hier="1" item="6"/>
          <tpl hier="4" item="3"/>
          <tpl fld="3" item="23"/>
          <tpl fld="2" item="13"/>
          <tpl hier="9" item="1"/>
          <tpl hier="11" item="9"/>
          <tpl hier="12" item="7"/>
          <tpl fld="4" item="0"/>
        </tpls>
      </n>
      <n v="200511685">
        <tpls c="8">
          <tpl hier="1" item="6"/>
          <tpl hier="4" item="3"/>
          <tpl fld="3" item="34"/>
          <tpl fld="2" item="45"/>
          <tpl hier="9" item="1"/>
          <tpl hier="11" item="9"/>
          <tpl hier="12" item="7"/>
          <tpl fld="4" item="0"/>
        </tpls>
      </n>
      <n v="12358592">
        <tpls c="8">
          <tpl hier="1" item="6"/>
          <tpl hier="4" item="3"/>
          <tpl fld="3" item="14"/>
          <tpl fld="2" item="38"/>
          <tpl hier="9" item="1"/>
          <tpl hier="11" item="9"/>
          <tpl hier="12" item="7"/>
          <tpl fld="4" item="0"/>
        </tpls>
      </n>
      <n v="169786608">
        <tpls c="8">
          <tpl hier="1" item="6"/>
          <tpl hier="4" item="3"/>
          <tpl fld="3" item="20"/>
          <tpl fld="2" item="12"/>
          <tpl hier="9" item="1"/>
          <tpl hier="11" item="9"/>
          <tpl hier="12" item="7"/>
          <tpl fld="4" item="0"/>
        </tpls>
      </n>
      <n v="18091572">
        <tpls c="8">
          <tpl hier="1" item="6"/>
          <tpl hier="4" item="3"/>
          <tpl fld="3" item="4"/>
          <tpl fld="2" item="32"/>
          <tpl hier="9" item="1"/>
          <tpl hier="11" item="9"/>
          <tpl hier="12" item="7"/>
          <tpl fld="4" item="0"/>
        </tpls>
      </n>
      <n v="86784976">
        <tpls c="8">
          <tpl hier="1" item="6"/>
          <tpl hier="4" item="3"/>
          <tpl fld="3" item="51"/>
          <tpl fld="2" item="2"/>
          <tpl hier="9" item="1"/>
          <tpl hier="11" item="9"/>
          <tpl hier="12" item="7"/>
          <tpl fld="4" item="0"/>
        </tpls>
      </n>
      <n v="171477134">
        <tpls c="8">
          <tpl hier="1" item="6"/>
          <tpl hier="4" item="3"/>
          <tpl fld="3" item="0"/>
          <tpl fld="2" item="57"/>
          <tpl hier="9" item="1"/>
          <tpl hier="11" item="9"/>
          <tpl hier="12" item="7"/>
          <tpl fld="4" item="0"/>
        </tpls>
      </n>
      <n v="193753170">
        <tpls c="8">
          <tpl hier="1" item="6"/>
          <tpl hier="4" item="3"/>
          <tpl fld="3" item="55"/>
          <tpl fld="2" item="57"/>
          <tpl hier="9" item="1"/>
          <tpl hier="11" item="9"/>
          <tpl hier="12" item="7"/>
          <tpl fld="4" item="0"/>
        </tpls>
      </n>
      <n v="122957001">
        <tpls c="8">
          <tpl hier="1" item="6"/>
          <tpl hier="4" item="3"/>
          <tpl fld="3" item="35"/>
          <tpl fld="2" item="61"/>
          <tpl hier="9" item="1"/>
          <tpl hier="11" item="9"/>
          <tpl hier="12" item="7"/>
          <tpl fld="4" item="0"/>
        </tpls>
      </n>
      <n v="146046556">
        <tpls c="8">
          <tpl hier="1" item="6"/>
          <tpl hier="4" item="3"/>
          <tpl fld="3" item="40"/>
          <tpl fld="2" item="61"/>
          <tpl hier="9" item="1"/>
          <tpl hier="11" item="9"/>
          <tpl hier="12" item="7"/>
          <tpl fld="4" item="0"/>
        </tpls>
      </n>
      <n v="157445049">
        <tpls c="8">
          <tpl hier="1" item="6"/>
          <tpl hier="4" item="3"/>
          <tpl fld="3" item="50"/>
          <tpl fld="2" item="61"/>
          <tpl hier="9" item="1"/>
          <tpl hier="11" item="9"/>
          <tpl hier="12" item="7"/>
          <tpl fld="4" item="0"/>
        </tpls>
      </n>
      <n v="185451780">
        <tpls c="8">
          <tpl hier="1" item="6"/>
          <tpl hier="4" item="3"/>
          <tpl fld="3" item="49"/>
          <tpl fld="2" item="61"/>
          <tpl hier="9" item="1"/>
          <tpl hier="11" item="9"/>
          <tpl hier="12" item="7"/>
          <tpl fld="4" item="0"/>
        </tpls>
      </n>
      <n v="30645416">
        <tpls c="8">
          <tpl hier="1" item="6"/>
          <tpl hier="4" item="3"/>
          <tpl fld="3" item="37"/>
          <tpl fld="2" item="79"/>
          <tpl hier="9" item="1"/>
          <tpl hier="11" item="9"/>
          <tpl hier="12" item="7"/>
          <tpl fld="4" item="0"/>
        </tpls>
      </n>
      <n v="33242123">
        <tpls c="8">
          <tpl hier="1" item="6"/>
          <tpl hier="4" item="3"/>
          <tpl fld="3" item="39"/>
          <tpl fld="2" item="79"/>
          <tpl hier="9" item="1"/>
          <tpl hier="11" item="9"/>
          <tpl hier="12" item="7"/>
          <tpl fld="4" item="0"/>
        </tpls>
      </n>
      <n v="35363992">
        <tpls c="8">
          <tpl hier="1" item="6"/>
          <tpl hier="4" item="3"/>
          <tpl fld="3" item="28"/>
          <tpl fld="2" item="79"/>
          <tpl hier="9" item="1"/>
          <tpl hier="11" item="9"/>
          <tpl hier="12" item="7"/>
          <tpl fld="4" item="0"/>
        </tpls>
      </n>
      <n v="38077494">
        <tpls c="8">
          <tpl hier="1" item="6"/>
          <tpl hier="4" item="3"/>
          <tpl fld="3" item="19"/>
          <tpl fld="2" item="79"/>
          <tpl hier="9" item="1"/>
          <tpl hier="11" item="9"/>
          <tpl hier="12" item="7"/>
          <tpl fld="4" item="0"/>
        </tpls>
      </n>
      <n v="219774399">
        <tpls c="8">
          <tpl hier="1" item="6"/>
          <tpl hier="4" item="3"/>
          <tpl fld="3" item="26"/>
          <tpl fld="2" item="46"/>
          <tpl hier="9" item="1"/>
          <tpl hier="11" item="9"/>
          <tpl hier="12" item="7"/>
          <tpl fld="4" item="0"/>
        </tpls>
      </n>
      <n v="225331393">
        <tpls c="8">
          <tpl hier="1" item="6"/>
          <tpl hier="4" item="3"/>
          <tpl fld="3" item="25"/>
          <tpl fld="2" item="46"/>
          <tpl hier="9" item="1"/>
          <tpl hier="11" item="9"/>
          <tpl hier="12" item="7"/>
          <tpl fld="4" item="0"/>
        </tpls>
      </n>
      <n v="234729863">
        <tpls c="8">
          <tpl hier="1" item="6"/>
          <tpl hier="4" item="3"/>
          <tpl fld="3" item="24"/>
          <tpl fld="2" item="46"/>
          <tpl hier="9" item="1"/>
          <tpl hier="11" item="9"/>
          <tpl hier="12" item="7"/>
          <tpl fld="4" item="0"/>
        </tpls>
      </n>
      <n v="260464876">
        <tpls c="8">
          <tpl hier="1" item="6"/>
          <tpl hier="4" item="3"/>
          <tpl fld="3" item="23"/>
          <tpl fld="2" item="46"/>
          <tpl hier="9" item="1"/>
          <tpl hier="11" item="9"/>
          <tpl hier="12" item="7"/>
          <tpl fld="4" item="0"/>
        </tpls>
      </n>
      <n v="820208003">
        <tpls c="8">
          <tpl hier="1" item="6"/>
          <tpl hier="4" item="3"/>
          <tpl fld="3" item="10"/>
          <tpl fld="2" item="51"/>
          <tpl hier="9" item="1"/>
          <tpl hier="11" item="9"/>
          <tpl hier="12" item="7"/>
          <tpl fld="4" item="0"/>
        </tpls>
      </n>
      <n v="960531991">
        <tpls c="8">
          <tpl hier="1" item="6"/>
          <tpl hier="4" item="3"/>
          <tpl fld="3" item="12"/>
          <tpl fld="2" item="51"/>
          <tpl hier="9" item="1"/>
          <tpl hier="11" item="9"/>
          <tpl hier="12" item="7"/>
          <tpl fld="4" item="0"/>
        </tpls>
      </n>
      <n v="1150500756">
        <tpls c="8">
          <tpl hier="1" item="6"/>
          <tpl hier="4" item="3"/>
          <tpl fld="3" item="11"/>
          <tpl fld="2" item="51"/>
          <tpl hier="9" item="1"/>
          <tpl hier="11" item="9"/>
          <tpl hier="12" item="7"/>
          <tpl fld="4" item="0"/>
        </tpls>
      </n>
      <n v="1306750004">
        <tpls c="8">
          <tpl hier="1" item="6"/>
          <tpl hier="4" item="3"/>
          <tpl fld="3" item="9"/>
          <tpl fld="2" item="51"/>
          <tpl hier="9" item="1"/>
          <tpl hier="11" item="9"/>
          <tpl hier="12" item="7"/>
          <tpl fld="4" item="0"/>
        </tpls>
      </n>
      <n v="2273347873">
        <tpls c="8">
          <tpl hier="1" item="6"/>
          <tpl hier="4" item="3"/>
          <tpl fld="3" item="48"/>
          <tpl fld="1" item="1"/>
          <tpl hier="9" item="1"/>
          <tpl hier="11" item="9"/>
          <tpl hier="12" item="7"/>
          <tpl fld="4" item="0"/>
        </tpls>
      </n>
      <n v="2666170931">
        <tpls c="8">
          <tpl hier="1" item="6"/>
          <tpl hier="4" item="3"/>
          <tpl fld="3" item="46"/>
          <tpl fld="1" item="1"/>
          <tpl hier="9" item="1"/>
          <tpl hier="11" item="9"/>
          <tpl hier="12" item="7"/>
          <tpl fld="4" item="0"/>
        </tpls>
      </n>
      <n v="2982138614">
        <tpls c="8">
          <tpl hier="1" item="6"/>
          <tpl hier="4" item="3"/>
          <tpl fld="3" item="45"/>
          <tpl fld="1" item="1"/>
          <tpl hier="9" item="1"/>
          <tpl hier="11" item="9"/>
          <tpl hier="12" item="7"/>
          <tpl fld="4" item="0"/>
        </tpls>
      </n>
      <n v="3332130210">
        <tpls c="8">
          <tpl hier="1" item="6"/>
          <tpl hier="4" item="3"/>
          <tpl fld="3" item="47"/>
          <tpl fld="1" item="1"/>
          <tpl hier="9" item="1"/>
          <tpl hier="11" item="9"/>
          <tpl hier="12" item="7"/>
          <tpl fld="4" item="0"/>
        </tpls>
      </n>
      <n v="560236">
        <tpls c="8">
          <tpl hier="1" item="6"/>
          <tpl hier="4" item="3"/>
          <tpl fld="3" item="34"/>
          <tpl fld="2" item="58"/>
          <tpl hier="9" item="1"/>
          <tpl hier="11" item="9"/>
          <tpl hier="12" item="7"/>
          <tpl fld="4" item="0"/>
        </tpls>
      </n>
      <n v="861304">
        <tpls c="8">
          <tpl hier="1" item="6"/>
          <tpl hier="4" item="3"/>
          <tpl fld="3" item="36"/>
          <tpl fld="2" item="58"/>
          <tpl hier="9" item="1"/>
          <tpl hier="11" item="9"/>
          <tpl hier="12" item="7"/>
          <tpl fld="4" item="0"/>
        </tpls>
      </n>
      <n v="1149432">
        <tpls c="8">
          <tpl hier="1" item="6"/>
          <tpl hier="4" item="3"/>
          <tpl fld="3" item="27"/>
          <tpl fld="2" item="58"/>
          <tpl hier="9" item="1"/>
          <tpl hier="11" item="9"/>
          <tpl hier="12" item="7"/>
          <tpl fld="4" item="0"/>
        </tpls>
      </n>
      <n v="1468672">
        <tpls c="8">
          <tpl hier="1" item="6"/>
          <tpl hier="4" item="3"/>
          <tpl fld="3" item="33"/>
          <tpl fld="2" item="58"/>
          <tpl hier="9" item="1"/>
          <tpl hier="11" item="9"/>
          <tpl hier="12" item="7"/>
          <tpl fld="4" item="0"/>
        </tpls>
      </n>
      <n v="243673819">
        <tpls c="8">
          <tpl hier="1" item="6"/>
          <tpl hier="4" item="3"/>
          <tpl fld="3" item="18"/>
          <tpl fld="2" item="63"/>
          <tpl hier="9" item="1"/>
          <tpl hier="11" item="9"/>
          <tpl hier="12" item="7"/>
          <tpl fld="4" item="0"/>
        </tpls>
      </n>
      <n v="353666081">
        <tpls c="8">
          <tpl hier="1" item="6"/>
          <tpl hier="4" item="3"/>
          <tpl fld="3" item="22"/>
          <tpl fld="2" item="63"/>
          <tpl hier="9" item="1"/>
          <tpl hier="11" item="9"/>
          <tpl hier="12" item="7"/>
          <tpl fld="4" item="0"/>
        </tpls>
      </n>
      <n v="510631412">
        <tpls c="8">
          <tpl hier="1" item="6"/>
          <tpl hier="4" item="3"/>
          <tpl fld="3" item="17"/>
          <tpl fld="2" item="63"/>
          <tpl hier="9" item="1"/>
          <tpl hier="11" item="9"/>
          <tpl hier="12" item="7"/>
          <tpl fld="4" item="0"/>
        </tpls>
      </n>
      <n v="631883364">
        <tpls c="8">
          <tpl hier="1" item="6"/>
          <tpl hier="4" item="3"/>
          <tpl fld="3" item="21"/>
          <tpl fld="2" item="63"/>
          <tpl hier="9" item="1"/>
          <tpl hier="11" item="9"/>
          <tpl hier="12" item="7"/>
          <tpl fld="4" item="0"/>
        </tpls>
      </n>
      <n v="499174">
        <tpls c="8">
          <tpl hier="1" item="6"/>
          <tpl hier="4" item="3"/>
          <tpl fld="3" item="8"/>
          <tpl fld="2" item="82"/>
          <tpl hier="9" item="1"/>
          <tpl hier="11" item="9"/>
          <tpl hier="12" item="7"/>
          <tpl fld="4" item="0"/>
        </tpls>
      </n>
      <n v="697280">
        <tpls c="8">
          <tpl hier="1" item="6"/>
          <tpl hier="4" item="3"/>
          <tpl fld="3" item="7"/>
          <tpl fld="2" item="82"/>
          <tpl hier="9" item="1"/>
          <tpl hier="11" item="9"/>
          <tpl hier="12" item="7"/>
          <tpl fld="4" item="0"/>
        </tpls>
      </n>
      <n v="1077700">
        <tpls c="8">
          <tpl hier="1" item="6"/>
          <tpl hier="4" item="3"/>
          <tpl fld="3" item="6"/>
          <tpl fld="2" item="82"/>
          <tpl hier="9" item="1"/>
          <tpl hier="11" item="9"/>
          <tpl hier="12" item="7"/>
          <tpl fld="4" item="0"/>
        </tpls>
      </n>
      <n v="1561412">
        <tpls c="8">
          <tpl hier="1" item="6"/>
          <tpl hier="4" item="3"/>
          <tpl fld="3" item="5"/>
          <tpl fld="2" item="82"/>
          <tpl hier="9" item="1"/>
          <tpl hier="11" item="9"/>
          <tpl hier="12" item="7"/>
          <tpl fld="4" item="0"/>
        </tpls>
      </n>
      <n v="12749648">
        <tpls c="8">
          <tpl hier="1" item="6"/>
          <tpl hier="4" item="3"/>
          <tpl fld="3" item="56"/>
          <tpl fld="2" item="47"/>
          <tpl hier="9" item="1"/>
          <tpl hier="11" item="9"/>
          <tpl hier="12" item="7"/>
          <tpl fld="4" item="0"/>
        </tpls>
      </n>
      <n v="19913983">
        <tpls c="8">
          <tpl hier="1" item="6"/>
          <tpl hier="4" item="3"/>
          <tpl fld="3" item="0"/>
          <tpl fld="2" item="47"/>
          <tpl hier="9" item="1"/>
          <tpl hier="11" item="9"/>
          <tpl hier="12" item="7"/>
          <tpl fld="4" item="0"/>
        </tpls>
      </n>
      <n v="32867588">
        <tpls c="8">
          <tpl hier="1" item="6"/>
          <tpl hier="4" item="3"/>
          <tpl fld="3" item="55"/>
          <tpl fld="2" item="47"/>
          <tpl hier="9" item="1"/>
          <tpl hier="11" item="9"/>
          <tpl hier="12" item="7"/>
          <tpl fld="4" item="0"/>
        </tpls>
      </n>
      <n v="14915856">
        <tpls c="8">
          <tpl hier="1" item="6"/>
          <tpl hier="4" item="3"/>
          <tpl fld="3" item="35"/>
          <tpl fld="2" item="52"/>
          <tpl hier="9" item="1"/>
          <tpl hier="11" item="9"/>
          <tpl hier="12" item="7"/>
          <tpl fld="4" item="0"/>
        </tpls>
      </n>
      <n v="20913008">
        <tpls c="8">
          <tpl hier="1" item="6"/>
          <tpl hier="4" item="3"/>
          <tpl fld="3" item="40"/>
          <tpl fld="2" item="52"/>
          <tpl hier="9" item="1"/>
          <tpl hier="11" item="9"/>
          <tpl hier="12" item="7"/>
          <tpl fld="4" item="0"/>
        </tpls>
      </n>
      <n v="29251400">
        <tpls c="8">
          <tpl hier="1" item="6"/>
          <tpl hier="4" item="3"/>
          <tpl fld="3" item="50"/>
          <tpl fld="2" item="52"/>
          <tpl hier="9" item="1"/>
          <tpl hier="11" item="9"/>
          <tpl hier="12" item="7"/>
          <tpl fld="4" item="0"/>
        </tpls>
      </n>
      <n v="39539125">
        <tpls c="8">
          <tpl hier="1" item="6"/>
          <tpl hier="4" item="3"/>
          <tpl fld="3" item="49"/>
          <tpl fld="2" item="52"/>
          <tpl hier="9" item="1"/>
          <tpl hier="11" item="9"/>
          <tpl hier="12" item="7"/>
          <tpl fld="4" item="0"/>
        </tpls>
      </n>
      <n v="2191491">
        <tpls c="8">
          <tpl hier="1" item="6"/>
          <tpl hier="4" item="3"/>
          <tpl fld="3" item="37"/>
          <tpl fld="2" item="56"/>
          <tpl hier="9" item="1"/>
          <tpl hier="11" item="9"/>
          <tpl hier="12" item="7"/>
          <tpl fld="4" item="0"/>
        </tpls>
      </n>
      <n v="3591472">
        <tpls c="8">
          <tpl hier="1" item="6"/>
          <tpl hier="4" item="3"/>
          <tpl fld="3" item="39"/>
          <tpl fld="2" item="56"/>
          <tpl hier="9" item="1"/>
          <tpl hier="11" item="9"/>
          <tpl hier="12" item="7"/>
          <tpl fld="4" item="0"/>
        </tpls>
      </n>
      <n v="6018920">
        <tpls c="8">
          <tpl hier="1" item="6"/>
          <tpl hier="4" item="3"/>
          <tpl fld="3" item="28"/>
          <tpl fld="2" item="56"/>
          <tpl hier="9" item="1"/>
          <tpl hier="11" item="9"/>
          <tpl hier="12" item="7"/>
          <tpl fld="4" item="0"/>
        </tpls>
      </n>
      <n v="8158204">
        <tpls c="8">
          <tpl hier="1" item="6"/>
          <tpl hier="4" item="3"/>
          <tpl fld="3" item="19"/>
          <tpl fld="2" item="56"/>
          <tpl hier="9" item="1"/>
          <tpl hier="11" item="9"/>
          <tpl hier="12" item="7"/>
          <tpl fld="4" item="0"/>
        </tpls>
      </n>
      <n v="352143259">
        <tpls c="8">
          <tpl hier="1" item="6"/>
          <tpl hier="4" item="3"/>
          <tpl fld="3" item="26"/>
          <tpl fld="2" item="60"/>
          <tpl hier="9" item="1"/>
          <tpl hier="11" item="9"/>
          <tpl hier="12" item="7"/>
          <tpl fld="4" item="0"/>
        </tpls>
      </n>
      <n v="517795268">
        <tpls c="8">
          <tpl hier="1" item="6"/>
          <tpl hier="4" item="3"/>
          <tpl fld="3" item="25"/>
          <tpl fld="2" item="60"/>
          <tpl hier="9" item="1"/>
          <tpl hier="11" item="9"/>
          <tpl hier="12" item="7"/>
          <tpl fld="4" item="0"/>
        </tpls>
      </n>
      <n v="689274699">
        <tpls c="8">
          <tpl hier="1" item="6"/>
          <tpl hier="4" item="3"/>
          <tpl fld="3" item="24"/>
          <tpl fld="2" item="60"/>
          <tpl hier="9" item="1"/>
          <tpl hier="11" item="9"/>
          <tpl hier="12" item="7"/>
          <tpl fld="4" item="0"/>
        </tpls>
      </n>
      <n v="817887077">
        <tpls c="8">
          <tpl hier="1" item="6"/>
          <tpl hier="4" item="3"/>
          <tpl fld="3" item="23"/>
          <tpl fld="2" item="60"/>
          <tpl hier="9" item="1"/>
          <tpl hier="11" item="9"/>
          <tpl hier="12" item="7"/>
          <tpl fld="4" item="0"/>
        </tpls>
      </n>
      <n v="22498400">
        <tpls c="8">
          <tpl hier="1" item="6"/>
          <tpl hier="4" item="3"/>
          <tpl fld="3" item="10"/>
          <tpl fld="2" item="55"/>
          <tpl hier="9" item="1"/>
          <tpl hier="11" item="9"/>
          <tpl hier="12" item="7"/>
          <tpl fld="4" item="0"/>
        </tpls>
      </n>
      <n v="31722776">
        <tpls c="8">
          <tpl hier="1" item="6"/>
          <tpl hier="4" item="3"/>
          <tpl fld="3" item="12"/>
          <tpl fld="2" item="55"/>
          <tpl hier="9" item="1"/>
          <tpl hier="11" item="9"/>
          <tpl hier="12" item="7"/>
          <tpl fld="4" item="0"/>
        </tpls>
      </n>
      <n v="49172399">
        <tpls c="8">
          <tpl hier="1" item="6"/>
          <tpl hier="4" item="3"/>
          <tpl fld="3" item="11"/>
          <tpl fld="2" item="55"/>
          <tpl hier="9" item="1"/>
          <tpl hier="11" item="9"/>
          <tpl hier="12" item="7"/>
          <tpl fld="4" item="0"/>
        </tpls>
      </n>
      <n v="79006142">
        <tpls c="8">
          <tpl hier="1" item="6"/>
          <tpl hier="4" item="3"/>
          <tpl fld="3" item="9"/>
          <tpl fld="2" item="55"/>
          <tpl hier="9" item="1"/>
          <tpl hier="11" item="9"/>
          <tpl hier="12" item="7"/>
          <tpl fld="4" item="0"/>
        </tpls>
      </n>
      <n v="14420504">
        <tpls c="8">
          <tpl hier="1" item="6"/>
          <tpl hier="4" item="3"/>
          <tpl fld="3" item="57"/>
          <tpl fld="2" item="42"/>
          <tpl hier="9" item="1"/>
          <tpl hier="11" item="9"/>
          <tpl hier="12" item="7"/>
          <tpl fld="4" item="0"/>
        </tpls>
      </n>
      <n v="21228276">
        <tpls c="8">
          <tpl hier="1" item="6"/>
          <tpl hier="4" item="3"/>
          <tpl fld="3" item="3"/>
          <tpl fld="2" item="42"/>
          <tpl hier="9" item="1"/>
          <tpl hier="11" item="9"/>
          <tpl hier="12" item="7"/>
          <tpl fld="4" item="0"/>
        </tpls>
      </n>
      <n v="29459448">
        <tpls c="8">
          <tpl hier="1" item="6"/>
          <tpl hier="4" item="3"/>
          <tpl fld="3" item="1"/>
          <tpl fld="2" item="42"/>
          <tpl hier="9" item="1"/>
          <tpl hier="11" item="9"/>
          <tpl hier="12" item="7"/>
          <tpl fld="4" item="0"/>
        </tpls>
      </n>
      <n v="30657624">
        <tpls c="8">
          <tpl hier="1" item="6"/>
          <tpl hier="4" item="3"/>
          <tpl fld="3" item="20"/>
          <tpl fld="2" item="62"/>
          <tpl hier="9" item="1"/>
          <tpl hier="11" item="9"/>
          <tpl hier="12" item="7"/>
          <tpl fld="4" item="0"/>
        </tpls>
      </n>
      <n v="49997996">
        <tpls c="8">
          <tpl hier="1" item="6"/>
          <tpl hier="4" item="3"/>
          <tpl fld="3" item="51"/>
          <tpl fld="2" item="62"/>
          <tpl hier="9" item="1"/>
          <tpl hier="11" item="9"/>
          <tpl hier="12" item="7"/>
          <tpl fld="4" item="0"/>
        </tpls>
      </n>
      <n v="77010664">
        <tpls c="8">
          <tpl hier="1" item="6"/>
          <tpl hier="4" item="3"/>
          <tpl fld="3" item="38"/>
          <tpl fld="2" item="62"/>
          <tpl hier="9" item="1"/>
          <tpl hier="11" item="9"/>
          <tpl hier="12" item="7"/>
          <tpl fld="4" item="0"/>
        </tpls>
      </n>
      <n v="6317480">
        <tpls c="8">
          <tpl hier="1" item="6"/>
          <tpl hier="4" item="3"/>
          <tpl fld="3" item="44"/>
          <tpl fld="2" item="77"/>
          <tpl hier="9" item="1"/>
          <tpl hier="11" item="9"/>
          <tpl hier="12" item="7"/>
          <tpl fld="4" item="0"/>
        </tpls>
      </n>
      <n v="8563108">
        <tpls c="8">
          <tpl hier="1" item="6"/>
          <tpl hier="4" item="3"/>
          <tpl fld="3" item="43"/>
          <tpl fld="2" item="77"/>
          <tpl hier="9" item="1"/>
          <tpl hier="11" item="9"/>
          <tpl hier="12" item="7"/>
          <tpl fld="4" item="0"/>
        </tpls>
      </n>
      <n v="12890624">
        <tpls c="8">
          <tpl hier="1" item="6"/>
          <tpl hier="4" item="3"/>
          <tpl fld="3" item="42"/>
          <tpl fld="2" item="77"/>
          <tpl hier="9" item="1"/>
          <tpl hier="11" item="9"/>
          <tpl hier="12" item="7"/>
          <tpl fld="4" item="0"/>
        </tpls>
      </n>
      <n v="17674544">
        <tpls c="8">
          <tpl hier="1" item="6"/>
          <tpl hier="4" item="3"/>
          <tpl fld="3" item="41"/>
          <tpl fld="2" item="77"/>
          <tpl hier="9" item="1"/>
          <tpl hier="11" item="9"/>
          <tpl hier="12" item="7"/>
          <tpl fld="4" item="0"/>
        </tpls>
      </n>
      <n v="13488756">
        <tpls c="8">
          <tpl hier="1" item="6"/>
          <tpl hier="4" item="3"/>
          <tpl fld="3" item="32"/>
          <tpl fld="2" item="28"/>
          <tpl hier="9" item="1"/>
          <tpl hier="11" item="9"/>
          <tpl hier="12" item="7"/>
          <tpl fld="4" item="0"/>
        </tpls>
      </n>
      <n v="18872648">
        <tpls c="8">
          <tpl hier="1" item="6"/>
          <tpl hier="4" item="3"/>
          <tpl fld="3" item="31"/>
          <tpl fld="2" item="28"/>
          <tpl hier="9" item="1"/>
          <tpl hier="11" item="9"/>
          <tpl hier="12" item="7"/>
          <tpl fld="4" item="0"/>
        </tpls>
      </n>
      <n v="31080193">
        <tpls c="8">
          <tpl hier="1" item="6"/>
          <tpl hier="4" item="3"/>
          <tpl fld="3" item="30"/>
          <tpl fld="2" item="28"/>
          <tpl hier="9" item="1"/>
          <tpl hier="11" item="9"/>
          <tpl hier="12" item="7"/>
          <tpl fld="4" item="0"/>
        </tpls>
      </n>
      <n v="54654238">
        <tpls c="8">
          <tpl hier="1" item="6"/>
          <tpl hier="4" item="3"/>
          <tpl fld="3" item="29"/>
          <tpl fld="2" item="28"/>
          <tpl hier="9" item="1"/>
          <tpl hier="11" item="9"/>
          <tpl hier="12" item="7"/>
          <tpl fld="4" item="0"/>
        </tpls>
      </n>
      <n v="38501248">
        <tpls c="8">
          <tpl hier="1" item="6"/>
          <tpl hier="4" item="3"/>
          <tpl fld="3" item="16"/>
          <tpl fld="2" item="35"/>
          <tpl hier="9" item="1"/>
          <tpl hier="11" item="9"/>
          <tpl hier="12" item="7"/>
          <tpl fld="4" item="0"/>
        </tpls>
      </n>
      <n v="49028944">
        <tpls c="8">
          <tpl hier="1" item="6"/>
          <tpl hier="4" item="3"/>
          <tpl fld="3" item="15"/>
          <tpl fld="2" item="35"/>
          <tpl hier="9" item="1"/>
          <tpl hier="11" item="9"/>
          <tpl hier="12" item="7"/>
          <tpl fld="4" item="0"/>
        </tpls>
      </n>
      <n v="62064452">
        <tpls c="8">
          <tpl hier="1" item="6"/>
          <tpl hier="4" item="3"/>
          <tpl fld="3" item="14"/>
          <tpl fld="2" item="35"/>
          <tpl hier="9" item="1"/>
          <tpl hier="11" item="9"/>
          <tpl hier="12" item="7"/>
          <tpl fld="4" item="0"/>
        </tpls>
      </n>
      <n v="73881755">
        <tpls c="8">
          <tpl hier="1" item="6"/>
          <tpl hier="4" item="3"/>
          <tpl fld="3" item="13"/>
          <tpl fld="2" item="35"/>
          <tpl hier="9" item="1"/>
          <tpl hier="11" item="9"/>
          <tpl hier="12" item="7"/>
          <tpl fld="4" item="0"/>
        </tpls>
      </n>
      <n v="90065699">
        <tpls c="8">
          <tpl hier="1" item="6"/>
          <tpl hier="4" item="3"/>
          <tpl fld="3" item="4"/>
          <tpl fld="2" item="40"/>
          <tpl hier="9" item="1"/>
          <tpl hier="11" item="9"/>
          <tpl hier="12" item="7"/>
          <tpl fld="4" item="0"/>
        </tpls>
      </n>
      <n v="127290099">
        <tpls c="8">
          <tpl hier="1" item="6"/>
          <tpl hier="4" item="3"/>
          <tpl fld="3" item="58"/>
          <tpl fld="2" item="40"/>
          <tpl hier="9" item="1"/>
          <tpl hier="11" item="9"/>
          <tpl hier="12" item="7"/>
          <tpl fld="4" item="0"/>
        </tpls>
      </n>
      <n v="168303819">
        <tpls c="8">
          <tpl hier="1" item="6"/>
          <tpl hier="4" item="3"/>
          <tpl fld="3" item="2"/>
          <tpl fld="2" item="40"/>
          <tpl hier="9" item="1"/>
          <tpl hier="11" item="9"/>
          <tpl hier="12" item="7"/>
          <tpl fld="4" item="0"/>
        </tpls>
      </n>
      <n v="91614323">
        <tpls c="8">
          <tpl hier="1" item="6"/>
          <tpl hier="4" item="3"/>
          <tpl fld="3" item="54"/>
          <tpl fld="2" item="54"/>
          <tpl hier="9" item="1"/>
          <tpl hier="11" item="9"/>
          <tpl hier="12" item="7"/>
          <tpl fld="4" item="0"/>
        </tpls>
      </n>
      <n v="143632975">
        <tpls c="8">
          <tpl hier="1" item="6"/>
          <tpl hier="4" item="3"/>
          <tpl fld="3" item="53"/>
          <tpl fld="2" item="54"/>
          <tpl hier="9" item="1"/>
          <tpl hier="11" item="9"/>
          <tpl hier="12" item="7"/>
          <tpl fld="4" item="0"/>
        </tpls>
      </n>
      <n v="233814734">
        <tpls c="8">
          <tpl hier="1" item="6"/>
          <tpl hier="4" item="3"/>
          <tpl fld="3" item="52"/>
          <tpl fld="2" item="54"/>
          <tpl hier="9" item="1"/>
          <tpl hier="11" item="9"/>
          <tpl hier="12" item="7"/>
          <tpl fld="4" item="0"/>
        </tpls>
      </n>
      <n v="4276952">
        <tpls c="8">
          <tpl hier="1" item="6"/>
          <tpl hier="4" item="3"/>
          <tpl fld="3" item="48"/>
          <tpl fld="2" item="59"/>
          <tpl hier="9" item="1"/>
          <tpl hier="11" item="9"/>
          <tpl hier="12" item="7"/>
          <tpl fld="4" item="0"/>
        </tpls>
      </n>
      <n v="6709328">
        <tpls c="8">
          <tpl hier="1" item="6"/>
          <tpl hier="4" item="3"/>
          <tpl fld="3" item="46"/>
          <tpl fld="2" item="59"/>
          <tpl hier="9" item="1"/>
          <tpl hier="11" item="9"/>
          <tpl hier="12" item="7"/>
          <tpl fld="4" item="0"/>
        </tpls>
      </n>
      <n v="10830148">
        <tpls c="8">
          <tpl hier="1" item="6"/>
          <tpl hier="4" item="3"/>
          <tpl fld="3" item="42"/>
          <tpl fld="2" item="59"/>
          <tpl hier="9" item="1"/>
          <tpl hier="11" item="9"/>
          <tpl hier="12" item="7"/>
          <tpl fld="4" item="0"/>
        </tpls>
      </n>
      <n v="18491044">
        <tpls c="8">
          <tpl hier="1" item="6"/>
          <tpl hier="4" item="3"/>
          <tpl fld="3" item="33"/>
          <tpl fld="2" item="59"/>
          <tpl hier="9" item="1"/>
          <tpl hier="11" item="9"/>
          <tpl hier="12" item="7"/>
          <tpl fld="4" item="0"/>
        </tpls>
      </n>
      <n v="7389576">
        <tpls c="8">
          <tpl hier="1" item="6"/>
          <tpl hier="4" item="3"/>
          <tpl fld="3" item="10"/>
          <tpl fld="2" item="65"/>
          <tpl hier="9" item="1"/>
          <tpl hier="11" item="9"/>
          <tpl hier="12" item="7"/>
          <tpl fld="4" item="0"/>
        </tpls>
      </n>
      <n v="11843716">
        <tpls c="8">
          <tpl hier="1" item="6"/>
          <tpl hier="4" item="3"/>
          <tpl fld="3" item="58"/>
          <tpl fld="2" item="65"/>
          <tpl hier="9" item="1"/>
          <tpl hier="11" item="9"/>
          <tpl hier="12" item="7"/>
          <tpl fld="4" item="0"/>
        </tpls>
      </n>
      <n v="17381649">
        <tpls c="8">
          <tpl hier="1" item="6"/>
          <tpl hier="4" item="3"/>
          <tpl fld="3" item="55"/>
          <tpl fld="2" item="65"/>
          <tpl hier="9" item="1"/>
          <tpl hier="11" item="9"/>
          <tpl hier="12" item="7"/>
          <tpl fld="4" item="0"/>
        </tpls>
      </n>
      <n v="16285644">
        <tpls c="8">
          <tpl hier="1" item="6"/>
          <tpl hier="4" item="3"/>
          <tpl fld="3" item="37"/>
          <tpl fld="2" item="85"/>
          <tpl hier="9" item="1"/>
          <tpl hier="11" item="9"/>
          <tpl hier="12" item="7"/>
          <tpl fld="4" item="0"/>
        </tpls>
      </n>
      <n v="36579724">
        <tpls c="8">
          <tpl hier="1" item="6"/>
          <tpl hier="4" item="3"/>
          <tpl fld="3" item="25"/>
          <tpl fld="2" item="85"/>
          <tpl hier="9" item="1"/>
          <tpl hier="11" item="9"/>
          <tpl hier="12" item="7"/>
          <tpl fld="4" item="0"/>
        </tpls>
      </n>
      <n v="67412104">
        <tpls c="8">
          <tpl hier="1" item="6"/>
          <tpl hier="4" item="3"/>
          <tpl fld="3" item="14"/>
          <tpl fld="2" item="85"/>
          <tpl hier="9" item="1"/>
          <tpl hier="11" item="9"/>
          <tpl hier="12" item="7"/>
          <tpl fld="4" item="0"/>
        </tpls>
      </n>
      <n v="22158360">
        <tpls c="8">
          <tpl hier="1" item="6"/>
          <tpl hier="4" item="3"/>
          <tpl fld="3" item="46"/>
          <tpl fld="2" item="49"/>
          <tpl hier="9" item="1"/>
          <tpl hier="11" item="9"/>
          <tpl hier="12" item="7"/>
          <tpl fld="4" item="0"/>
        </tpls>
      </n>
      <n v="32857704">
        <tpls c="8">
          <tpl hier="1" item="6"/>
          <tpl hier="4" item="3"/>
          <tpl fld="3" item="30"/>
          <tpl fld="2" item="49"/>
          <tpl hier="9" item="1"/>
          <tpl hier="11" item="9"/>
          <tpl hier="12" item="7"/>
          <tpl fld="4" item="0"/>
        </tpls>
      </n>
      <n v="42508662">
        <tpls c="8">
          <tpl hier="1" item="6"/>
          <tpl hier="4" item="3"/>
          <tpl fld="3" item="9"/>
          <tpl fld="2" item="49"/>
          <tpl hier="9" item="1"/>
          <tpl hier="11" item="9"/>
          <tpl hier="12" item="7"/>
          <tpl fld="4" item="0"/>
        </tpls>
      </n>
      <n v="29534896">
        <tpls c="8">
          <tpl hier="1" item="6"/>
          <tpl hier="4" item="3"/>
          <tpl fld="3" item="40"/>
          <tpl fld="2" item="44"/>
          <tpl hier="9" item="1"/>
          <tpl hier="11" item="9"/>
          <tpl hier="12" item="7"/>
          <tpl fld="4" item="0"/>
        </tpls>
      </n>
      <n v="46812696">
        <tpls c="8">
          <tpl hier="1" item="6"/>
          <tpl hier="4" item="3"/>
          <tpl fld="3" item="28"/>
          <tpl fld="2" item="44"/>
          <tpl hier="9" item="1"/>
          <tpl hier="11" item="9"/>
          <tpl hier="12" item="7"/>
          <tpl fld="4" item="0"/>
        </tpls>
      </n>
      <n v="64848080">
        <tpls c="8">
          <tpl hier="1" item="6"/>
          <tpl hier="4" item="3"/>
          <tpl fld="3" item="23"/>
          <tpl fld="2" item="44"/>
          <tpl hier="9" item="1"/>
          <tpl hier="11" item="9"/>
          <tpl hier="12" item="7"/>
          <tpl fld="4" item="0"/>
        </tpls>
      </n>
      <n v="2261660">
        <tpls c="8">
          <tpl hier="1" item="6"/>
          <tpl hier="4" item="3"/>
          <tpl fld="3" item="56"/>
          <tpl fld="2" item="34"/>
          <tpl hier="9" item="1"/>
          <tpl hier="11" item="9"/>
          <tpl hier="12" item="7"/>
          <tpl fld="4" item="0"/>
        </tpls>
      </n>
      <n v="3225212">
        <tpls c="8">
          <tpl hier="1" item="6"/>
          <tpl hier="4" item="3"/>
          <tpl fld="3" item="24"/>
          <tpl fld="2" item="34"/>
          <tpl hier="9" item="1"/>
          <tpl hier="11" item="9"/>
          <tpl hier="12" item="7"/>
          <tpl fld="4" item="0"/>
        </tpls>
      </n>
      <n v="3495468">
        <tpls c="8">
          <tpl hier="1" item="6"/>
          <tpl hier="4" item="3"/>
          <tpl fld="3" item="7"/>
          <tpl fld="2" item="64"/>
          <tpl hier="9" item="1"/>
          <tpl hier="11" item="9"/>
          <tpl hier="12" item="7"/>
          <tpl fld="4" item="0"/>
        </tpls>
      </n>
      <n v="8259292">
        <tpls c="8">
          <tpl hier="1" item="6"/>
          <tpl hier="4" item="3"/>
          <tpl fld="3" item="13"/>
          <tpl fld="2" item="64"/>
          <tpl hier="9" item="1"/>
          <tpl hier="11" item="9"/>
          <tpl hier="12" item="7"/>
          <tpl fld="4" item="0"/>
        </tpls>
      </n>
      <n v="66246696">
        <tpls c="8">
          <tpl hier="1" item="6"/>
          <tpl hier="4" item="3"/>
          <tpl fld="3" item="45"/>
          <tpl fld="2" item="33"/>
          <tpl hier="9" item="1"/>
          <tpl hier="11" item="9"/>
          <tpl hier="12" item="7"/>
          <tpl fld="4" item="0"/>
        </tpls>
      </n>
      <n v="38176221">
        <tpls c="8">
          <tpl hier="1" item="6"/>
          <tpl hier="4" item="3"/>
          <tpl fld="3" item="51"/>
          <tpl fld="2" item="43"/>
          <tpl hier="9" item="1"/>
          <tpl hier="11" item="9"/>
          <tpl hier="12" item="7"/>
          <tpl fld="4" item="0"/>
        </tpls>
      </n>
      <n v="3037140">
        <tpls c="8">
          <tpl hier="1" item="6"/>
          <tpl hier="4" item="3"/>
          <tpl fld="3" item="33"/>
          <tpl fld="2" item="22"/>
          <tpl hier="9" item="1"/>
          <tpl hier="11" item="9"/>
          <tpl hier="12" item="7"/>
          <tpl fld="4" item="0"/>
        </tpls>
      </n>
      <n v="11528451">
        <tpls c="8">
          <tpl hier="1" item="6"/>
          <tpl hier="4" item="3"/>
          <tpl fld="3" item="4"/>
          <tpl fld="2" item="41"/>
          <tpl hier="9" item="1"/>
          <tpl hier="11" item="9"/>
          <tpl hier="12" item="7"/>
          <tpl fld="4" item="0"/>
        </tpls>
      </n>
      <n v="4661945236">
        <tpls c="8">
          <tpl hier="1" item="6"/>
          <tpl hier="4" item="3"/>
          <tpl fld="3" item="55"/>
          <tpl fld="2" item="39"/>
          <tpl hier="9" item="1"/>
          <tpl hier="11" item="9"/>
          <tpl hier="12" item="7"/>
          <tpl fld="4" item="0"/>
        </tpls>
      </n>
      <n v="8059961">
        <tpls c="8">
          <tpl hier="1" item="6"/>
          <tpl hier="4" item="3"/>
          <tpl fld="3" item="19"/>
          <tpl fld="2" item="31"/>
          <tpl hier="9" item="1"/>
          <tpl hier="11" item="9"/>
          <tpl hier="12" item="7"/>
          <tpl fld="4" item="0"/>
        </tpls>
      </n>
      <n v="72573261">
        <tpls c="8">
          <tpl hier="1" item="6"/>
          <tpl hier="4" item="3"/>
          <tpl fld="3" item="9"/>
          <tpl fld="2" item="27"/>
          <tpl hier="9" item="1"/>
          <tpl hier="11" item="9"/>
          <tpl hier="12" item="7"/>
          <tpl fld="4" item="0"/>
        </tpls>
      </n>
      <n v="165849476">
        <tpls c="8">
          <tpl hier="1" item="6"/>
          <tpl hier="4" item="3"/>
          <tpl fld="3" item="44"/>
          <tpl fld="2" item="17"/>
          <tpl hier="9" item="1"/>
          <tpl hier="11" item="9"/>
          <tpl hier="12" item="7"/>
          <tpl fld="4" item="0"/>
        </tpls>
      </n>
      <n v="9337118">
        <tpls c="8">
          <tpl hier="1" item="6"/>
          <tpl hier="4" item="3"/>
          <tpl fld="3" item="16"/>
          <tpl fld="2" item="23"/>
          <tpl hier="9" item="1"/>
          <tpl hier="11" item="9"/>
          <tpl hier="12" item="7"/>
          <tpl fld="4" item="0"/>
        </tpls>
      </n>
      <n v="325795017">
        <tpls c="8">
          <tpl hier="1" item="6"/>
          <tpl hier="4" item="3"/>
          <tpl fld="3" item="22"/>
          <tpl fld="2" item="45"/>
          <tpl hier="9" item="1"/>
          <tpl hier="11" item="9"/>
          <tpl hier="12" item="7"/>
          <tpl fld="4" item="0"/>
        </tpls>
      </n>
      <n v="16985756">
        <tpls c="8">
          <tpl hier="1" item="6"/>
          <tpl hier="4" item="3"/>
          <tpl fld="3" item="5"/>
          <tpl fld="2" item="38"/>
          <tpl hier="9" item="1"/>
          <tpl hier="11" item="9"/>
          <tpl hier="12" item="7"/>
          <tpl fld="4" item="0"/>
        </tpls>
      </n>
      <n v="279136354">
        <tpls c="8">
          <tpl hier="1" item="6"/>
          <tpl hier="4" item="3"/>
          <tpl fld="3" item="42"/>
          <tpl fld="2" item="12"/>
          <tpl hier="9" item="1"/>
          <tpl hier="11" item="9"/>
          <tpl hier="12" item="7"/>
          <tpl fld="4" item="0"/>
        </tpls>
      </n>
      <n v="41134796">
        <tpls c="8">
          <tpl hier="1" item="6"/>
          <tpl hier="4" item="3"/>
          <tpl fld="3" item="11"/>
          <tpl fld="2" item="32"/>
          <tpl hier="9" item="1"/>
          <tpl hier="11" item="9"/>
          <tpl hier="12" item="7"/>
          <tpl fld="4" item="0"/>
        </tpls>
      </n>
      <n v="10570784">
        <tpls c="8">
          <tpl hier="1" item="6"/>
          <tpl hier="4" item="3"/>
          <tpl fld="3" item="43"/>
          <tpl fld="2" item="8"/>
          <tpl hier="9" item="1"/>
          <tpl hier="11" item="9"/>
          <tpl hier="12" item="7"/>
          <tpl fld="4" item="0"/>
        </tpls>
      </n>
      <n v="141122900">
        <tpls c="8">
          <tpl hier="1" item="6"/>
          <tpl hier="4" item="3"/>
          <tpl fld="3" item="54"/>
          <tpl fld="2" item="57"/>
          <tpl hier="9" item="1"/>
          <tpl hier="11" item="9"/>
          <tpl hier="12" item="7"/>
          <tpl fld="4" item="0"/>
        </tpls>
      </n>
      <n v="173182815">
        <tpls c="8">
          <tpl hier="1" item="6"/>
          <tpl hier="4" item="3"/>
          <tpl fld="3" item="53"/>
          <tpl fld="2" item="57"/>
          <tpl hier="9" item="1"/>
          <tpl hier="11" item="9"/>
          <tpl hier="12" item="7"/>
          <tpl fld="4" item="0"/>
        </tpls>
      </n>
      <n v="194734551">
        <tpls c="8">
          <tpl hier="1" item="6"/>
          <tpl hier="4" item="3"/>
          <tpl fld="3" item="52"/>
          <tpl fld="2" item="57"/>
          <tpl hier="9" item="1"/>
          <tpl hier="11" item="9"/>
          <tpl hier="12" item="7"/>
          <tpl fld="4" item="0"/>
        </tpls>
      </n>
      <n v="124093463">
        <tpls c="8">
          <tpl hier="1" item="6"/>
          <tpl hier="4" item="3"/>
          <tpl fld="3" item="48"/>
          <tpl fld="2" item="61"/>
          <tpl hier="9" item="1"/>
          <tpl hier="11" item="9"/>
          <tpl hier="12" item="7"/>
          <tpl fld="4" item="0"/>
        </tpls>
      </n>
      <n v="147459591">
        <tpls c="8">
          <tpl hier="1" item="6"/>
          <tpl hier="4" item="3"/>
          <tpl fld="3" item="46"/>
          <tpl fld="2" item="61"/>
          <tpl hier="9" item="1"/>
          <tpl hier="11" item="9"/>
          <tpl hier="12" item="7"/>
          <tpl fld="4" item="0"/>
        </tpls>
      </n>
      <n v="158196431">
        <tpls c="8">
          <tpl hier="1" item="6"/>
          <tpl hier="4" item="3"/>
          <tpl fld="3" item="45"/>
          <tpl fld="2" item="61"/>
          <tpl hier="9" item="1"/>
          <tpl hier="11" item="9"/>
          <tpl hier="12" item="7"/>
          <tpl fld="4" item="0"/>
        </tpls>
      </n>
      <n v="186307585">
        <tpls c="8">
          <tpl hier="1" item="6"/>
          <tpl hier="4" item="3"/>
          <tpl fld="3" item="47"/>
          <tpl fld="2" item="61"/>
          <tpl hier="9" item="1"/>
          <tpl hier="11" item="9"/>
          <tpl hier="12" item="7"/>
          <tpl fld="4" item="0"/>
        </tpls>
      </n>
      <n v="30935413">
        <tpls c="8">
          <tpl hier="1" item="6"/>
          <tpl hier="4" item="3"/>
          <tpl fld="3" item="34"/>
          <tpl fld="2" item="79"/>
          <tpl hier="9" item="1"/>
          <tpl hier="11" item="9"/>
          <tpl hier="12" item="7"/>
          <tpl fld="4" item="0"/>
        </tpls>
      </n>
      <n v="33282014">
        <tpls c="8">
          <tpl hier="1" item="6"/>
          <tpl hier="4" item="3"/>
          <tpl fld="3" item="36"/>
          <tpl fld="2" item="79"/>
          <tpl hier="9" item="1"/>
          <tpl hier="11" item="9"/>
          <tpl hier="12" item="7"/>
          <tpl fld="4" item="0"/>
        </tpls>
      </n>
      <n v="35384247">
        <tpls c="8">
          <tpl hier="1" item="6"/>
          <tpl hier="4" item="3"/>
          <tpl fld="3" item="27"/>
          <tpl fld="2" item="79"/>
          <tpl hier="9" item="1"/>
          <tpl hier="11" item="9"/>
          <tpl hier="12" item="7"/>
          <tpl fld="4" item="0"/>
        </tpls>
      </n>
      <n v="38401518">
        <tpls c="8">
          <tpl hier="1" item="6"/>
          <tpl hier="4" item="3"/>
          <tpl fld="3" item="33"/>
          <tpl fld="2" item="79"/>
          <tpl hier="9" item="1"/>
          <tpl hier="11" item="9"/>
          <tpl hier="12" item="7"/>
          <tpl fld="4" item="0"/>
        </tpls>
      </n>
      <n v="220846800">
        <tpls c="8">
          <tpl hier="1" item="6"/>
          <tpl hier="4" item="3"/>
          <tpl fld="3" item="18"/>
          <tpl fld="2" item="46"/>
          <tpl hier="9" item="1"/>
          <tpl hier="11" item="9"/>
          <tpl hier="12" item="7"/>
          <tpl fld="4" item="0"/>
        </tpls>
      </n>
      <n v="225688289">
        <tpls c="8">
          <tpl hier="1" item="6"/>
          <tpl hier="4" item="3"/>
          <tpl fld="3" item="22"/>
          <tpl fld="2" item="46"/>
          <tpl hier="9" item="1"/>
          <tpl hier="11" item="9"/>
          <tpl hier="12" item="7"/>
          <tpl fld="4" item="0"/>
        </tpls>
      </n>
      <n v="235570054">
        <tpls c="8">
          <tpl hier="1" item="6"/>
          <tpl hier="4" item="3"/>
          <tpl fld="3" item="17"/>
          <tpl fld="2" item="46"/>
          <tpl hier="9" item="1"/>
          <tpl hier="11" item="9"/>
          <tpl hier="12" item="7"/>
          <tpl fld="4" item="0"/>
        </tpls>
      </n>
      <n v="262446371">
        <tpls c="8">
          <tpl hier="1" item="6"/>
          <tpl hier="4" item="3"/>
          <tpl fld="3" item="21"/>
          <tpl fld="2" item="46"/>
          <tpl hier="9" item="1"/>
          <tpl hier="11" item="9"/>
          <tpl hier="12" item="7"/>
          <tpl fld="4" item="0"/>
        </tpls>
      </n>
      <n v="830643990">
        <tpls c="8">
          <tpl hier="1" item="6"/>
          <tpl hier="4" item="3"/>
          <tpl fld="3" item="8"/>
          <tpl fld="2" item="51"/>
          <tpl hier="9" item="1"/>
          <tpl hier="11" item="9"/>
          <tpl hier="12" item="7"/>
          <tpl fld="4" item="0"/>
        </tpls>
      </n>
      <n v="969155996">
        <tpls c="8">
          <tpl hier="1" item="6"/>
          <tpl hier="4" item="3"/>
          <tpl fld="3" item="7"/>
          <tpl fld="2" item="51"/>
          <tpl hier="9" item="1"/>
          <tpl hier="11" item="9"/>
          <tpl hier="12" item="7"/>
          <tpl fld="4" item="0"/>
        </tpls>
      </n>
      <n v="1160431735">
        <tpls c="8">
          <tpl hier="1" item="6"/>
          <tpl hier="4" item="3"/>
          <tpl fld="3" item="6"/>
          <tpl fld="2" item="51"/>
          <tpl hier="9" item="1"/>
          <tpl hier="11" item="9"/>
          <tpl hier="12" item="7"/>
          <tpl fld="4" item="0"/>
        </tpls>
      </n>
      <n v="1312958104">
        <tpls c="8">
          <tpl hier="1" item="6"/>
          <tpl hier="4" item="3"/>
          <tpl fld="3" item="5"/>
          <tpl fld="2" item="51"/>
          <tpl hier="9" item="1"/>
          <tpl hier="11" item="9"/>
          <tpl hier="12" item="7"/>
          <tpl fld="4" item="0"/>
        </tpls>
      </n>
      <n v="2301123239">
        <tpls c="8">
          <tpl hier="1" item="6"/>
          <tpl hier="4" item="3"/>
          <tpl fld="3" item="44"/>
          <tpl fld="1" item="1"/>
          <tpl hier="9" item="1"/>
          <tpl hier="11" item="9"/>
          <tpl hier="12" item="7"/>
          <tpl fld="4" item="0"/>
        </tpls>
      </n>
      <n v="2687820911">
        <tpls c="8">
          <tpl hier="1" item="6"/>
          <tpl hier="4" item="3"/>
          <tpl fld="3" item="43"/>
          <tpl fld="1" item="1"/>
          <tpl hier="9" item="1"/>
          <tpl hier="11" item="9"/>
          <tpl hier="12" item="7"/>
          <tpl fld="4" item="0"/>
        </tpls>
      </n>
      <n v="3003662971">
        <tpls c="8">
          <tpl hier="1" item="6"/>
          <tpl hier="4" item="3"/>
          <tpl fld="3" item="42"/>
          <tpl fld="1" item="1"/>
          <tpl hier="9" item="1"/>
          <tpl hier="11" item="9"/>
          <tpl hier="12" item="7"/>
          <tpl fld="4" item="0"/>
        </tpls>
      </n>
      <n v="3349736475">
        <tpls c="8">
          <tpl hier="1" item="6"/>
          <tpl hier="4" item="3"/>
          <tpl fld="3" item="41"/>
          <tpl fld="1" item="1"/>
          <tpl hier="9" item="1"/>
          <tpl hier="11" item="9"/>
          <tpl hier="12" item="7"/>
          <tpl fld="4" item="0"/>
        </tpls>
      </n>
      <n v="585528">
        <tpls c="8">
          <tpl hier="1" item="6"/>
          <tpl hier="4" item="3"/>
          <tpl fld="3" item="32"/>
          <tpl fld="2" item="58"/>
          <tpl hier="9" item="1"/>
          <tpl hier="11" item="9"/>
          <tpl hier="12" item="7"/>
          <tpl fld="4" item="0"/>
        </tpls>
      </n>
      <n v="880736">
        <tpls c="8">
          <tpl hier="1" item="6"/>
          <tpl hier="4" item="3"/>
          <tpl fld="3" item="31"/>
          <tpl fld="2" item="58"/>
          <tpl hier="9" item="1"/>
          <tpl hier="11" item="9"/>
          <tpl hier="12" item="7"/>
          <tpl fld="4" item="0"/>
        </tpls>
      </n>
      <n v="1162388">
        <tpls c="8">
          <tpl hier="1" item="6"/>
          <tpl hier="4" item="3"/>
          <tpl fld="3" item="30"/>
          <tpl fld="2" item="58"/>
          <tpl hier="9" item="1"/>
          <tpl hier="11" item="9"/>
          <tpl hier="12" item="7"/>
          <tpl fld="4" item="0"/>
        </tpls>
      </n>
      <n v="1482532">
        <tpls c="8">
          <tpl hier="1" item="6"/>
          <tpl hier="4" item="3"/>
          <tpl fld="3" item="29"/>
          <tpl fld="2" item="58"/>
          <tpl hier="9" item="1"/>
          <tpl hier="11" item="9"/>
          <tpl hier="12" item="7"/>
          <tpl fld="4" item="0"/>
        </tpls>
      </n>
      <n v="250719056">
        <tpls c="8">
          <tpl hier="1" item="6"/>
          <tpl hier="4" item="3"/>
          <tpl fld="3" item="16"/>
          <tpl fld="2" item="63"/>
          <tpl hier="9" item="1"/>
          <tpl hier="11" item="9"/>
          <tpl hier="12" item="7"/>
          <tpl fld="4" item="0"/>
        </tpls>
      </n>
      <n v="363056733">
        <tpls c="8">
          <tpl hier="1" item="6"/>
          <tpl hier="4" item="3"/>
          <tpl fld="3" item="15"/>
          <tpl fld="2" item="63"/>
          <tpl hier="9" item="1"/>
          <tpl hier="11" item="9"/>
          <tpl hier="12" item="7"/>
          <tpl fld="4" item="0"/>
        </tpls>
      </n>
      <n v="520354810">
        <tpls c="8">
          <tpl hier="1" item="6"/>
          <tpl hier="4" item="3"/>
          <tpl fld="3" item="14"/>
          <tpl fld="2" item="63"/>
          <tpl hier="9" item="1"/>
          <tpl hier="11" item="9"/>
          <tpl hier="12" item="7"/>
          <tpl fld="4" item="0"/>
        </tpls>
      </n>
      <n v="638682372">
        <tpls c="8">
          <tpl hier="1" item="6"/>
          <tpl hier="4" item="3"/>
          <tpl fld="3" item="13"/>
          <tpl fld="2" item="63"/>
          <tpl hier="9" item="1"/>
          <tpl hier="11" item="9"/>
          <tpl hier="12" item="7"/>
          <tpl fld="4" item="0"/>
        </tpls>
      </n>
      <n v="508602">
        <tpls c="8">
          <tpl hier="1" item="6"/>
          <tpl hier="4" item="3"/>
          <tpl fld="3" item="4"/>
          <tpl fld="2" item="82"/>
          <tpl hier="9" item="1"/>
          <tpl hier="11" item="9"/>
          <tpl hier="12" item="7"/>
          <tpl fld="4" item="0"/>
        </tpls>
      </n>
      <n v="716112">
        <tpls c="8">
          <tpl hier="1" item="6"/>
          <tpl hier="4" item="3"/>
          <tpl fld="3" item="58"/>
          <tpl fld="2" item="82"/>
          <tpl hier="9" item="1"/>
          <tpl hier="11" item="9"/>
          <tpl hier="12" item="7"/>
          <tpl fld="4" item="0"/>
        </tpls>
      </n>
      <n v="1106018">
        <tpls c="8">
          <tpl hier="1" item="6"/>
          <tpl hier="4" item="3"/>
          <tpl fld="3" item="2"/>
          <tpl fld="2" item="82"/>
          <tpl hier="9" item="1"/>
          <tpl hier="11" item="9"/>
          <tpl hier="12" item="7"/>
          <tpl fld="4" item="0"/>
        </tpls>
      </n>
      <n v="13060660">
        <tpls c="8">
          <tpl hier="1" item="6"/>
          <tpl hier="4" item="3"/>
          <tpl fld="3" item="54"/>
          <tpl fld="2" item="47"/>
          <tpl hier="9" item="1"/>
          <tpl hier="11" item="9"/>
          <tpl hier="12" item="7"/>
          <tpl fld="4" item="0"/>
        </tpls>
      </n>
      <n v="20597995">
        <tpls c="8">
          <tpl hier="1" item="6"/>
          <tpl hier="4" item="3"/>
          <tpl fld="3" item="53"/>
          <tpl fld="2" item="47"/>
          <tpl hier="9" item="1"/>
          <tpl hier="11" item="9"/>
          <tpl hier="12" item="7"/>
          <tpl fld="4" item="0"/>
        </tpls>
      </n>
      <n v="33819172">
        <tpls c="8">
          <tpl hier="1" item="6"/>
          <tpl hier="4" item="3"/>
          <tpl fld="3" item="52"/>
          <tpl fld="2" item="47"/>
          <tpl hier="9" item="1"/>
          <tpl hier="11" item="9"/>
          <tpl hier="12" item="7"/>
          <tpl fld="4" item="0"/>
        </tpls>
      </n>
      <n v="15211960">
        <tpls c="8">
          <tpl hier="1" item="6"/>
          <tpl hier="4" item="3"/>
          <tpl fld="3" item="48"/>
          <tpl fld="2" item="52"/>
          <tpl hier="9" item="1"/>
          <tpl hier="11" item="9"/>
          <tpl hier="12" item="7"/>
          <tpl fld="4" item="0"/>
        </tpls>
      </n>
      <n v="21379756">
        <tpls c="8">
          <tpl hier="1" item="6"/>
          <tpl hier="4" item="3"/>
          <tpl fld="3" item="46"/>
          <tpl fld="2" item="52"/>
          <tpl hier="9" item="1"/>
          <tpl hier="11" item="9"/>
          <tpl hier="12" item="7"/>
          <tpl fld="4" item="0"/>
        </tpls>
      </n>
      <n v="29867172">
        <tpls c="8">
          <tpl hier="1" item="6"/>
          <tpl hier="4" item="3"/>
          <tpl fld="3" item="45"/>
          <tpl fld="2" item="52"/>
          <tpl hier="9" item="1"/>
          <tpl hier="11" item="9"/>
          <tpl hier="12" item="7"/>
          <tpl fld="4" item="0"/>
        </tpls>
      </n>
      <n v="40194361">
        <tpls c="8">
          <tpl hier="1" item="6"/>
          <tpl hier="4" item="3"/>
          <tpl fld="3" item="47"/>
          <tpl fld="2" item="52"/>
          <tpl hier="9" item="1"/>
          <tpl hier="11" item="9"/>
          <tpl hier="12" item="7"/>
          <tpl fld="4" item="0"/>
        </tpls>
      </n>
      <n v="2239978">
        <tpls c="8">
          <tpl hier="1" item="6"/>
          <tpl hier="4" item="3"/>
          <tpl fld="3" item="34"/>
          <tpl fld="2" item="56"/>
          <tpl hier="9" item="1"/>
          <tpl hier="11" item="9"/>
          <tpl hier="12" item="7"/>
          <tpl fld="4" item="0"/>
        </tpls>
      </n>
      <n v="3721632">
        <tpls c="8">
          <tpl hier="1" item="6"/>
          <tpl hier="4" item="3"/>
          <tpl fld="3" item="36"/>
          <tpl fld="2" item="56"/>
          <tpl hier="9" item="1"/>
          <tpl hier="11" item="9"/>
          <tpl hier="12" item="7"/>
          <tpl fld="4" item="0"/>
        </tpls>
      </n>
      <n v="6161700">
        <tpls c="8">
          <tpl hier="1" item="6"/>
          <tpl hier="4" item="3"/>
          <tpl fld="3" item="27"/>
          <tpl fld="2" item="56"/>
          <tpl hier="9" item="1"/>
          <tpl hier="11" item="9"/>
          <tpl hier="12" item="7"/>
          <tpl fld="4" item="0"/>
        </tpls>
      </n>
      <n v="8250145">
        <tpls c="8">
          <tpl hier="1" item="6"/>
          <tpl hier="4" item="3"/>
          <tpl fld="3" item="33"/>
          <tpl fld="2" item="56"/>
          <tpl hier="9" item="1"/>
          <tpl hier="11" item="9"/>
          <tpl hier="12" item="7"/>
          <tpl fld="4" item="0"/>
        </tpls>
      </n>
      <n v="361548317">
        <tpls c="8">
          <tpl hier="1" item="6"/>
          <tpl hier="4" item="3"/>
          <tpl fld="3" item="18"/>
          <tpl fld="2" item="60"/>
          <tpl hier="9" item="1"/>
          <tpl hier="11" item="9"/>
          <tpl hier="12" item="7"/>
          <tpl fld="4" item="0"/>
        </tpls>
      </n>
      <n v="529534274">
        <tpls c="8">
          <tpl hier="1" item="6"/>
          <tpl hier="4" item="3"/>
          <tpl fld="3" item="22"/>
          <tpl fld="2" item="60"/>
          <tpl hier="9" item="1"/>
          <tpl hier="11" item="9"/>
          <tpl hier="12" item="7"/>
          <tpl fld="4" item="0"/>
        </tpls>
      </n>
      <n v="699161353">
        <tpls c="8">
          <tpl hier="1" item="6"/>
          <tpl hier="4" item="3"/>
          <tpl fld="3" item="17"/>
          <tpl fld="2" item="60"/>
          <tpl hier="9" item="1"/>
          <tpl hier="11" item="9"/>
          <tpl hier="12" item="7"/>
          <tpl fld="4" item="0"/>
        </tpls>
      </n>
      <n v="824652228">
        <tpls c="8">
          <tpl hier="1" item="6"/>
          <tpl hier="4" item="3"/>
          <tpl fld="3" item="21"/>
          <tpl fld="2" item="60"/>
          <tpl hier="9" item="1"/>
          <tpl hier="11" item="9"/>
          <tpl hier="12" item="7"/>
          <tpl fld="4" item="0"/>
        </tpls>
      </n>
      <n v="22893524">
        <tpls c="8">
          <tpl hier="1" item="6"/>
          <tpl hier="4" item="3"/>
          <tpl fld="3" item="8"/>
          <tpl fld="2" item="55"/>
          <tpl hier="9" item="1"/>
          <tpl hier="11" item="9"/>
          <tpl hier="12" item="7"/>
          <tpl fld="4" item="0"/>
        </tpls>
      </n>
      <n v="32560293">
        <tpls c="8">
          <tpl hier="1" item="6"/>
          <tpl hier="4" item="3"/>
          <tpl fld="3" item="7"/>
          <tpl fld="2" item="55"/>
          <tpl hier="9" item="1"/>
          <tpl hier="11" item="9"/>
          <tpl hier="12" item="7"/>
          <tpl fld="4" item="0"/>
        </tpls>
      </n>
      <n v="50618485">
        <tpls c="8">
          <tpl hier="1" item="6"/>
          <tpl hier="4" item="3"/>
          <tpl fld="3" item="6"/>
          <tpl fld="2" item="55"/>
          <tpl hier="9" item="1"/>
          <tpl hier="11" item="9"/>
          <tpl hier="12" item="7"/>
          <tpl fld="4" item="0"/>
        </tpls>
      </n>
      <n v="81285512">
        <tpls c="8">
          <tpl hier="1" item="6"/>
          <tpl hier="4" item="3"/>
          <tpl fld="3" item="5"/>
          <tpl fld="2" item="55"/>
          <tpl hier="9" item="1"/>
          <tpl hier="11" item="9"/>
          <tpl hier="12" item="7"/>
          <tpl fld="4" item="0"/>
        </tpls>
      </n>
      <n v="14585724">
        <tpls c="8">
          <tpl hier="1" item="6"/>
          <tpl hier="4" item="3"/>
          <tpl fld="3" item="56"/>
          <tpl fld="2" item="42"/>
          <tpl hier="9" item="1"/>
          <tpl hier="11" item="9"/>
          <tpl hier="12" item="7"/>
          <tpl fld="4" item="0"/>
        </tpls>
      </n>
      <n v="21755830">
        <tpls c="8">
          <tpl hier="1" item="6"/>
          <tpl hier="4" item="3"/>
          <tpl fld="3" item="0"/>
          <tpl fld="2" item="42"/>
          <tpl hier="9" item="1"/>
          <tpl hier="11" item="9"/>
          <tpl hier="12" item="7"/>
          <tpl fld="4" item="0"/>
        </tpls>
      </n>
      <n v="30431396">
        <tpls c="8">
          <tpl hier="1" item="6"/>
          <tpl hier="4" item="3"/>
          <tpl fld="3" item="55"/>
          <tpl fld="2" item="42"/>
          <tpl hier="9" item="1"/>
          <tpl hier="11" item="9"/>
          <tpl hier="12" item="7"/>
          <tpl fld="4" item="0"/>
        </tpls>
      </n>
      <n v="21140068">
        <tpls c="8">
          <tpl hier="1" item="6"/>
          <tpl hier="4" item="3"/>
          <tpl fld="3" item="35"/>
          <tpl fld="2" item="62"/>
          <tpl hier="9" item="1"/>
          <tpl hier="11" item="9"/>
          <tpl hier="12" item="7"/>
          <tpl fld="4" item="0"/>
        </tpls>
      </n>
      <n v="31550240">
        <tpls c="8">
          <tpl hier="1" item="6"/>
          <tpl hier="4" item="3"/>
          <tpl fld="3" item="40"/>
          <tpl fld="2" item="62"/>
          <tpl hier="9" item="1"/>
          <tpl hier="11" item="9"/>
          <tpl hier="12" item="7"/>
          <tpl fld="4" item="0"/>
        </tpls>
      </n>
      <n v="51456360">
        <tpls c="8">
          <tpl hier="1" item="6"/>
          <tpl hier="4" item="3"/>
          <tpl fld="3" item="50"/>
          <tpl fld="2" item="62"/>
          <tpl hier="9" item="1"/>
          <tpl hier="11" item="9"/>
          <tpl hier="12" item="7"/>
          <tpl fld="4" item="0"/>
        </tpls>
      </n>
      <n v="79159677">
        <tpls c="8">
          <tpl hier="1" item="6"/>
          <tpl hier="4" item="3"/>
          <tpl fld="3" item="49"/>
          <tpl fld="2" item="62"/>
          <tpl hier="9" item="1"/>
          <tpl hier="11" item="9"/>
          <tpl hier="12" item="7"/>
          <tpl fld="4" item="0"/>
        </tpls>
      </n>
      <n v="6434464">
        <tpls c="8">
          <tpl hier="1" item="6"/>
          <tpl hier="4" item="3"/>
          <tpl fld="3" item="37"/>
          <tpl fld="2" item="77"/>
          <tpl hier="9" item="1"/>
          <tpl hier="11" item="9"/>
          <tpl hier="12" item="7"/>
          <tpl fld="4" item="0"/>
        </tpls>
      </n>
      <n v="8797424">
        <tpls c="8">
          <tpl hier="1" item="6"/>
          <tpl hier="4" item="3"/>
          <tpl fld="3" item="39"/>
          <tpl fld="2" item="77"/>
          <tpl hier="9" item="1"/>
          <tpl hier="11" item="9"/>
          <tpl hier="12" item="7"/>
          <tpl fld="4" item="0"/>
        </tpls>
      </n>
      <n v="13232932">
        <tpls c="8">
          <tpl hier="1" item="6"/>
          <tpl hier="4" item="3"/>
          <tpl fld="3" item="28"/>
          <tpl fld="2" item="77"/>
          <tpl hier="9" item="1"/>
          <tpl hier="11" item="9"/>
          <tpl hier="12" item="7"/>
          <tpl fld="4" item="0"/>
        </tpls>
      </n>
      <n v="17745660">
        <tpls c="8">
          <tpl hier="1" item="6"/>
          <tpl hier="4" item="3"/>
          <tpl fld="3" item="19"/>
          <tpl fld="2" item="77"/>
          <tpl hier="9" item="1"/>
          <tpl hier="11" item="9"/>
          <tpl hier="12" item="7"/>
          <tpl fld="4" item="0"/>
        </tpls>
      </n>
      <n v="13739300">
        <tpls c="8">
          <tpl hier="1" item="6"/>
          <tpl hier="4" item="3"/>
          <tpl fld="3" item="26"/>
          <tpl fld="2" item="28"/>
          <tpl hier="9" item="1"/>
          <tpl hier="11" item="9"/>
          <tpl hier="12" item="7"/>
          <tpl fld="4" item="0"/>
        </tpls>
      </n>
      <n v="19329284">
        <tpls c="8">
          <tpl hier="1" item="6"/>
          <tpl hier="4" item="3"/>
          <tpl fld="3" item="25"/>
          <tpl fld="2" item="28"/>
          <tpl hier="9" item="1"/>
          <tpl hier="11" item="9"/>
          <tpl hier="12" item="7"/>
          <tpl fld="4" item="0"/>
        </tpls>
      </n>
      <n v="32214144">
        <tpls c="8">
          <tpl hier="1" item="6"/>
          <tpl hier="4" item="3"/>
          <tpl fld="3" item="24"/>
          <tpl fld="2" item="28"/>
          <tpl hier="9" item="1"/>
          <tpl hier="11" item="9"/>
          <tpl hier="12" item="7"/>
          <tpl fld="4" item="0"/>
        </tpls>
      </n>
      <n v="56443900">
        <tpls c="8">
          <tpl hier="1" item="6"/>
          <tpl hier="4" item="3"/>
          <tpl fld="3" item="23"/>
          <tpl fld="2" item="28"/>
          <tpl hier="9" item="1"/>
          <tpl hier="11" item="9"/>
          <tpl hier="12" item="7"/>
          <tpl fld="4" item="0"/>
        </tpls>
      </n>
      <n v="39132536">
        <tpls c="8">
          <tpl hier="1" item="6"/>
          <tpl hier="4" item="3"/>
          <tpl fld="3" item="10"/>
          <tpl fld="2" item="35"/>
          <tpl hier="9" item="1"/>
          <tpl hier="11" item="9"/>
          <tpl hier="12" item="7"/>
          <tpl fld="4" item="0"/>
        </tpls>
      </n>
      <n v="49783292">
        <tpls c="8">
          <tpl hier="1" item="6"/>
          <tpl hier="4" item="3"/>
          <tpl fld="3" item="12"/>
          <tpl fld="2" item="35"/>
          <tpl hier="9" item="1"/>
          <tpl hier="11" item="9"/>
          <tpl hier="12" item="7"/>
          <tpl fld="4" item="0"/>
        </tpls>
      </n>
      <n v="62737636">
        <tpls c="8">
          <tpl hier="1" item="6"/>
          <tpl hier="4" item="3"/>
          <tpl fld="3" item="11"/>
          <tpl fld="2" item="35"/>
          <tpl hier="9" item="1"/>
          <tpl hier="11" item="9"/>
          <tpl hier="12" item="7"/>
          <tpl fld="4" item="0"/>
        </tpls>
      </n>
      <n v="74916640">
        <tpls c="8">
          <tpl hier="1" item="6"/>
          <tpl hier="4" item="3"/>
          <tpl fld="3" item="9"/>
          <tpl fld="2" item="35"/>
          <tpl hier="9" item="1"/>
          <tpl hier="11" item="9"/>
          <tpl hier="12" item="7"/>
          <tpl fld="4" item="0"/>
        </tpls>
      </n>
      <n v="92098067">
        <tpls c="8">
          <tpl hier="1" item="6"/>
          <tpl hier="4" item="3"/>
          <tpl fld="3" item="57"/>
          <tpl fld="2" item="40"/>
          <tpl hier="9" item="1"/>
          <tpl hier="11" item="9"/>
          <tpl hier="12" item="7"/>
          <tpl fld="4" item="0"/>
        </tpls>
      </n>
      <n v="129829997">
        <tpls c="8">
          <tpl hier="1" item="6"/>
          <tpl hier="4" item="3"/>
          <tpl fld="3" item="3"/>
          <tpl fld="2" item="40"/>
          <tpl hier="9" item="1"/>
          <tpl hier="11" item="9"/>
          <tpl hier="12" item="7"/>
          <tpl fld="4" item="0"/>
        </tpls>
      </n>
      <n v="170590893">
        <tpls c="8">
          <tpl hier="1" item="6"/>
          <tpl hier="4" item="3"/>
          <tpl fld="3" item="1"/>
          <tpl fld="2" item="40"/>
          <tpl hier="9" item="1"/>
          <tpl hier="11" item="9"/>
          <tpl hier="12" item="7"/>
          <tpl fld="4" item="0"/>
        </tpls>
      </n>
      <n v="94241856">
        <tpls c="8">
          <tpl hier="1" item="6"/>
          <tpl hier="4" item="3"/>
          <tpl fld="3" item="20"/>
          <tpl fld="2" item="54"/>
          <tpl hier="9" item="1"/>
          <tpl hier="11" item="9"/>
          <tpl hier="12" item="7"/>
          <tpl fld="4" item="0"/>
        </tpls>
      </n>
      <n v="149335654">
        <tpls c="8">
          <tpl hier="1" item="6"/>
          <tpl hier="4" item="3"/>
          <tpl fld="3" item="51"/>
          <tpl fld="2" item="54"/>
          <tpl hier="9" item="1"/>
          <tpl hier="11" item="9"/>
          <tpl hier="12" item="7"/>
          <tpl fld="4" item="0"/>
        </tpls>
      </n>
      <n v="241644783">
        <tpls c="8">
          <tpl hier="1" item="6"/>
          <tpl hier="4" item="3"/>
          <tpl fld="3" item="38"/>
          <tpl fld="2" item="54"/>
          <tpl hier="9" item="1"/>
          <tpl hier="11" item="9"/>
          <tpl hier="12" item="7"/>
          <tpl fld="4" item="0"/>
        </tpls>
      </n>
      <n v="4386552">
        <tpls c="8">
          <tpl hier="1" item="6"/>
          <tpl hier="4" item="3"/>
          <tpl fld="3" item="44"/>
          <tpl fld="2" item="59"/>
          <tpl hier="9" item="1"/>
          <tpl hier="11" item="9"/>
          <tpl hier="12" item="7"/>
          <tpl fld="4" item="0"/>
        </tpls>
      </n>
      <n v="6907464">
        <tpls c="8">
          <tpl hier="1" item="6"/>
          <tpl hier="4" item="3"/>
          <tpl fld="3" item="43"/>
          <tpl fld="2" item="59"/>
          <tpl hier="9" item="1"/>
          <tpl hier="11" item="9"/>
          <tpl hier="12" item="7"/>
          <tpl fld="4" item="0"/>
        </tpls>
      </n>
      <n v="11143240">
        <tpls c="8">
          <tpl hier="1" item="6"/>
          <tpl hier="4" item="3"/>
          <tpl fld="3" item="28"/>
          <tpl fld="2" item="59"/>
          <tpl hier="9" item="1"/>
          <tpl hier="11" item="9"/>
          <tpl hier="12" item="7"/>
          <tpl fld="4" item="0"/>
        </tpls>
      </n>
      <n v="18947896">
        <tpls c="8">
          <tpl hier="1" item="6"/>
          <tpl hier="4" item="3"/>
          <tpl fld="3" item="29"/>
          <tpl fld="2" item="59"/>
          <tpl hier="9" item="1"/>
          <tpl hier="11" item="9"/>
          <tpl hier="12" item="7"/>
          <tpl fld="4" item="0"/>
        </tpls>
      </n>
      <n v="7584308">
        <tpls c="8">
          <tpl hier="1" item="6"/>
          <tpl hier="4" item="3"/>
          <tpl fld="3" item="8"/>
          <tpl fld="2" item="65"/>
          <tpl hier="9" item="1"/>
          <tpl hier="11" item="9"/>
          <tpl hier="12" item="7"/>
          <tpl fld="4" item="0"/>
        </tpls>
      </n>
      <n v="12156052">
        <tpls c="8">
          <tpl hier="1" item="6"/>
          <tpl hier="4" item="3"/>
          <tpl fld="3" item="3"/>
          <tpl fld="2" item="65"/>
          <tpl hier="9" item="1"/>
          <tpl hier="11" item="9"/>
          <tpl hier="12" item="7"/>
          <tpl fld="4" item="0"/>
        </tpls>
      </n>
      <n v="17852500">
        <tpls c="8">
          <tpl hier="1" item="6"/>
          <tpl hier="4" item="3"/>
          <tpl fld="3" item="38"/>
          <tpl fld="2" item="65"/>
          <tpl hier="9" item="1"/>
          <tpl hier="11" item="9"/>
          <tpl hier="12" item="7"/>
          <tpl fld="4" item="0"/>
        </tpls>
      </n>
      <n v="16907376">
        <tpls c="8">
          <tpl hier="1" item="6"/>
          <tpl hier="4" item="3"/>
          <tpl fld="3" item="34"/>
          <tpl fld="2" item="85"/>
          <tpl hier="9" item="1"/>
          <tpl hier="11" item="9"/>
          <tpl hier="12" item="7"/>
          <tpl fld="4" item="0"/>
        </tpls>
      </n>
      <n v="38120428">
        <tpls c="8">
          <tpl hier="1" item="6"/>
          <tpl hier="4" item="3"/>
          <tpl fld="3" item="22"/>
          <tpl fld="2" item="85"/>
          <tpl hier="9" item="1"/>
          <tpl hier="11" item="9"/>
          <tpl hier="12" item="7"/>
          <tpl fld="4" item="0"/>
        </tpls>
      </n>
      <n v="68926157">
        <tpls c="8">
          <tpl hier="1" item="6"/>
          <tpl hier="4" item="3"/>
          <tpl fld="3" item="11"/>
          <tpl fld="2" item="85"/>
          <tpl hier="9" item="1"/>
          <tpl hier="11" item="9"/>
          <tpl hier="12" item="7"/>
          <tpl fld="4" item="0"/>
        </tpls>
      </n>
      <n v="22687188">
        <tpls c="8">
          <tpl hier="1" item="6"/>
          <tpl hier="4" item="3"/>
          <tpl fld="3" item="43"/>
          <tpl fld="2" item="49"/>
          <tpl hier="9" item="1"/>
          <tpl hier="11" item="9"/>
          <tpl hier="12" item="7"/>
          <tpl fld="4" item="0"/>
        </tpls>
      </n>
      <n v="33373132">
        <tpls c="8">
          <tpl hier="1" item="6"/>
          <tpl hier="4" item="3"/>
          <tpl fld="3" item="24"/>
          <tpl fld="2" item="49"/>
          <tpl hier="9" item="1"/>
          <tpl hier="11" item="9"/>
          <tpl hier="12" item="7"/>
          <tpl fld="4" item="0"/>
        </tpls>
      </n>
      <n v="30329412">
        <tpls c="8">
          <tpl hier="1" item="6"/>
          <tpl hier="4" item="3"/>
          <tpl fld="3" item="46"/>
          <tpl fld="2" item="44"/>
          <tpl hier="9" item="1"/>
          <tpl hier="11" item="9"/>
          <tpl hier="12" item="7"/>
          <tpl fld="4" item="0"/>
        </tpls>
      </n>
      <n v="47805808">
        <tpls c="8">
          <tpl hier="1" item="6"/>
          <tpl hier="4" item="3"/>
          <tpl fld="3" item="27"/>
          <tpl fld="2" item="44"/>
          <tpl hier="9" item="1"/>
          <tpl hier="11" item="9"/>
          <tpl hier="12" item="7"/>
          <tpl fld="4" item="0"/>
        </tpls>
      </n>
      <n v="67141443">
        <tpls c="8">
          <tpl hier="1" item="6"/>
          <tpl hier="4" item="3"/>
          <tpl fld="3" item="13"/>
          <tpl fld="2" item="44"/>
          <tpl hier="9" item="1"/>
          <tpl hier="11" item="9"/>
          <tpl hier="12" item="7"/>
          <tpl fld="4" item="0"/>
        </tpls>
      </n>
      <n v="2350228">
        <tpls c="8">
          <tpl hier="1" item="6"/>
          <tpl hier="4" item="3"/>
          <tpl fld="3" item="20"/>
          <tpl fld="2" item="34"/>
          <tpl hier="9" item="1"/>
          <tpl hier="11" item="9"/>
          <tpl hier="12" item="7"/>
          <tpl fld="4" item="0"/>
        </tpls>
      </n>
      <n v="3244024">
        <tpls c="8">
          <tpl hier="1" item="6"/>
          <tpl hier="4" item="3"/>
          <tpl fld="3" item="17"/>
          <tpl fld="2" item="34"/>
          <tpl hier="9" item="1"/>
          <tpl hier="11" item="9"/>
          <tpl hier="12" item="7"/>
          <tpl fld="4" item="0"/>
        </tpls>
      </n>
      <n v="2023196">
        <tpls c="8">
          <tpl hier="1" item="6"/>
          <tpl hier="4" item="3"/>
          <tpl fld="3" item="35"/>
          <tpl fld="2" item="64"/>
          <tpl hier="9" item="1"/>
          <tpl hier="11" item="9"/>
          <tpl hier="12" item="7"/>
          <tpl fld="4" item="0"/>
        </tpls>
      </n>
      <n v="3593876">
        <tpls c="8">
          <tpl hier="1" item="6"/>
          <tpl hier="4" item="3"/>
          <tpl fld="3" item="58"/>
          <tpl fld="2" item="64"/>
          <tpl hier="9" item="1"/>
          <tpl hier="11" item="9"/>
          <tpl hier="12" item="7"/>
          <tpl fld="4" item="0"/>
        </tpls>
      </n>
      <n v="8477100">
        <tpls c="8">
          <tpl hier="1" item="6"/>
          <tpl hier="4" item="3"/>
          <tpl fld="3" item="9"/>
          <tpl fld="2" item="64"/>
          <tpl hier="9" item="1"/>
          <tpl hier="11" item="9"/>
          <tpl hier="12" item="7"/>
          <tpl fld="4" item="0"/>
        </tpls>
      </n>
      <n v="68056227">
        <tpls c="8">
          <tpl hier="1" item="6"/>
          <tpl hier="4" item="3"/>
          <tpl fld="3" item="42"/>
          <tpl fld="2" item="33"/>
          <tpl hier="9" item="1"/>
          <tpl hier="11" item="9"/>
          <tpl hier="12" item="7"/>
          <tpl fld="4" item="0"/>
        </tpls>
      </n>
      <n v="40150087">
        <tpls c="8">
          <tpl hier="1" item="6"/>
          <tpl hier="4" item="3"/>
          <tpl fld="3" item="45"/>
          <tpl fld="2" item="43"/>
          <tpl hier="9" item="1"/>
          <tpl hier="11" item="9"/>
          <tpl hier="12" item="7"/>
          <tpl fld="4" item="0"/>
        </tpls>
      </n>
      <n v="3053519">
        <tpls c="8">
          <tpl hier="1" item="6"/>
          <tpl hier="4" item="3"/>
          <tpl fld="3" item="29"/>
          <tpl fld="2" item="22"/>
          <tpl hier="9" item="1"/>
          <tpl hier="11" item="9"/>
          <tpl hier="12" item="7"/>
          <tpl fld="4" item="0"/>
        </tpls>
      </n>
      <n v="17124645">
        <tpls c="8">
          <tpl hier="1" item="6"/>
          <tpl hier="4" item="3"/>
          <tpl fld="3" item="15"/>
          <tpl fld="2" item="41"/>
          <tpl hier="9" item="1"/>
          <tpl hier="11" item="9"/>
          <tpl hier="12" item="7"/>
          <tpl fld="4" item="0"/>
        </tpls>
      </n>
      <n v="4732837860">
        <tpls c="8">
          <tpl hier="1" item="6"/>
          <tpl hier="4" item="3"/>
          <tpl fld="3" item="52"/>
          <tpl fld="2" item="39"/>
          <tpl hier="9" item="1"/>
          <tpl hier="11" item="9"/>
          <tpl hier="12" item="7"/>
          <tpl fld="4" item="0"/>
        </tpls>
      </n>
      <n v="8114076">
        <tpls c="8">
          <tpl hier="1" item="6"/>
          <tpl hier="4" item="3"/>
          <tpl fld="3" item="33"/>
          <tpl fld="2" item="31"/>
          <tpl hier="9" item="1"/>
          <tpl hier="11" item="9"/>
          <tpl hier="12" item="7"/>
          <tpl fld="4" item="0"/>
        </tpls>
      </n>
      <n v="74514989">
        <tpls c="8">
          <tpl hier="1" item="6"/>
          <tpl hier="4" item="3"/>
          <tpl fld="3" item="5"/>
          <tpl fld="2" item="27"/>
          <tpl hier="9" item="1"/>
          <tpl hier="11" item="9"/>
          <tpl hier="12" item="7"/>
          <tpl fld="4" item="0"/>
        </tpls>
      </n>
      <n v="171084318">
        <tpls c="8">
          <tpl hier="1" item="6"/>
          <tpl hier="4" item="3"/>
          <tpl fld="3" item="37"/>
          <tpl fld="2" item="17"/>
          <tpl hier="9" item="1"/>
          <tpl hier="11" item="9"/>
          <tpl hier="12" item="7"/>
          <tpl fld="4" item="0"/>
        </tpls>
      </n>
      <n v="9626054">
        <tpls c="8">
          <tpl hier="1" item="6"/>
          <tpl hier="4" item="3"/>
          <tpl fld="3" item="10"/>
          <tpl fld="2" item="23"/>
          <tpl hier="9" item="1"/>
          <tpl hier="11" item="9"/>
          <tpl hier="12" item="7"/>
          <tpl fld="4" item="0"/>
        </tpls>
      </n>
      <n v="334251141">
        <tpls c="8">
          <tpl hier="1" item="6"/>
          <tpl hier="4" item="3"/>
          <tpl fld="3" item="15"/>
          <tpl fld="2" item="45"/>
          <tpl hier="9" item="1"/>
          <tpl hier="11" item="9"/>
          <tpl hier="12" item="7"/>
          <tpl fld="4" item="0"/>
        </tpls>
      </n>
      <n v="285606999">
        <tpls c="8">
          <tpl hier="1" item="6"/>
          <tpl hier="4" item="3"/>
          <tpl fld="3" item="28"/>
          <tpl fld="2" item="12"/>
          <tpl hier="9" item="1"/>
          <tpl hier="11" item="9"/>
          <tpl hier="12" item="7"/>
          <tpl fld="4" item="0"/>
        </tpls>
      </n>
      <n v="42165868">
        <tpls c="8">
          <tpl hier="1" item="6"/>
          <tpl hier="4" item="3"/>
          <tpl fld="3" item="6"/>
          <tpl fld="2" item="32"/>
          <tpl hier="9" item="1"/>
          <tpl hier="11" item="9"/>
          <tpl hier="12" item="7"/>
          <tpl fld="4" item="0"/>
        </tpls>
      </n>
      <n v="10883356">
        <tpls c="8">
          <tpl hier="1" item="6"/>
          <tpl hier="4" item="3"/>
          <tpl fld="3" item="39"/>
          <tpl fld="2" item="8"/>
          <tpl hier="9" item="1"/>
          <tpl hier="11" item="9"/>
          <tpl hier="12" item="7"/>
          <tpl fld="4" item="0"/>
        </tpls>
      </n>
      <n v="14041872">
        <tpls c="8">
          <tpl hier="1" item="6"/>
          <tpl hier="4" item="3"/>
          <tpl fld="3" item="2"/>
          <tpl fld="2" item="59"/>
          <tpl hier="9" item="1"/>
          <tpl hier="11" item="9"/>
          <tpl hier="12" item="7"/>
          <tpl fld="4" item="0"/>
        </tpls>
      </n>
      <n v="8376752">
        <tpls c="8">
          <tpl hier="1" item="6"/>
          <tpl hier="4" item="3"/>
          <tpl fld="3" item="54"/>
          <tpl fld="2" item="65"/>
          <tpl hier="9" item="1"/>
          <tpl hier="11" item="9"/>
          <tpl hier="12" item="7"/>
          <tpl fld="4" item="0"/>
        </tpls>
      </n>
      <n v="12808340">
        <tpls c="8">
          <tpl hier="1" item="6"/>
          <tpl hier="4" item="3"/>
          <tpl fld="3" item="53"/>
          <tpl fld="2" item="65"/>
          <tpl hier="9" item="1"/>
          <tpl hier="11" item="9"/>
          <tpl hier="12" item="7"/>
          <tpl fld="4" item="0"/>
        </tpls>
      </n>
      <n v="17618512">
        <tpls c="8">
          <tpl hier="1" item="6"/>
          <tpl hier="4" item="3"/>
          <tpl fld="3" item="52"/>
          <tpl fld="2" item="65"/>
          <tpl hier="9" item="1"/>
          <tpl hier="11" item="9"/>
          <tpl hier="12" item="7"/>
          <tpl fld="4" item="0"/>
        </tpls>
      </n>
      <n v="15083064">
        <tpls c="8">
          <tpl hier="1" item="6"/>
          <tpl hier="4" item="3"/>
          <tpl fld="3" item="48"/>
          <tpl fld="2" item="85"/>
          <tpl hier="9" item="1"/>
          <tpl hier="11" item="9"/>
          <tpl hier="12" item="7"/>
          <tpl fld="4" item="0"/>
        </tpls>
      </n>
      <n v="29401080">
        <tpls c="8">
          <tpl hier="1" item="6"/>
          <tpl hier="4" item="3"/>
          <tpl fld="3" item="46"/>
          <tpl fld="2" item="85"/>
          <tpl hier="9" item="1"/>
          <tpl hier="11" item="9"/>
          <tpl hier="12" item="7"/>
          <tpl fld="4" item="0"/>
        </tpls>
      </n>
      <n v="54941732">
        <tpls c="8">
          <tpl hier="1" item="6"/>
          <tpl hier="4" item="3"/>
          <tpl fld="3" item="45"/>
          <tpl fld="2" item="85"/>
          <tpl hier="9" item="1"/>
          <tpl hier="11" item="9"/>
          <tpl hier="12" item="7"/>
          <tpl fld="4" item="0"/>
        </tpls>
      </n>
      <n v="82131800">
        <tpls c="8">
          <tpl hier="1" item="6"/>
          <tpl hier="4" item="3"/>
          <tpl fld="3" item="47"/>
          <tpl fld="2" item="85"/>
          <tpl hier="9" item="1"/>
          <tpl hier="11" item="9"/>
          <tpl hier="12" item="7"/>
          <tpl fld="4" item="0"/>
        </tpls>
      </n>
      <n v="15511061">
        <tpls c="8">
          <tpl hier="1" item="6"/>
          <tpl hier="4" item="3"/>
          <tpl fld="3" item="34"/>
          <tpl fld="2" item="49"/>
          <tpl hier="9" item="1"/>
          <tpl hier="11" item="9"/>
          <tpl hier="12" item="7"/>
          <tpl fld="4" item="0"/>
        </tpls>
      </n>
      <n v="23743636">
        <tpls c="8">
          <tpl hier="1" item="6"/>
          <tpl hier="4" item="3"/>
          <tpl fld="3" item="36"/>
          <tpl fld="2" item="49"/>
          <tpl hier="9" item="1"/>
          <tpl hier="11" item="9"/>
          <tpl hier="12" item="7"/>
          <tpl fld="4" item="0"/>
        </tpls>
      </n>
      <n v="32337628">
        <tpls c="8">
          <tpl hier="1" item="6"/>
          <tpl hier="4" item="3"/>
          <tpl fld="3" item="27"/>
          <tpl fld="2" item="49"/>
          <tpl hier="9" item="1"/>
          <tpl hier="11" item="9"/>
          <tpl hier="12" item="7"/>
          <tpl fld="4" item="0"/>
        </tpls>
      </n>
      <n v="40192897">
        <tpls c="8">
          <tpl hier="1" item="6"/>
          <tpl hier="4" item="3"/>
          <tpl fld="3" item="33"/>
          <tpl fld="2" item="49"/>
          <tpl hier="9" item="1"/>
          <tpl hier="11" item="9"/>
          <tpl hier="12" item="7"/>
          <tpl fld="4" item="0"/>
        </tpls>
      </n>
      <n v="22901836">
        <tpls c="8">
          <tpl hier="1" item="6"/>
          <tpl hier="4" item="3"/>
          <tpl fld="3" item="18"/>
          <tpl fld="2" item="44"/>
          <tpl hier="9" item="1"/>
          <tpl hier="11" item="9"/>
          <tpl hier="12" item="7"/>
          <tpl fld="4" item="0"/>
        </tpls>
      </n>
      <n v="35373848">
        <tpls c="8">
          <tpl hier="1" item="6"/>
          <tpl hier="4" item="3"/>
          <tpl fld="3" item="22"/>
          <tpl fld="2" item="44"/>
          <tpl hier="9" item="1"/>
          <tpl hier="11" item="9"/>
          <tpl hier="12" item="7"/>
          <tpl fld="4" item="0"/>
        </tpls>
      </n>
      <n v="50724492">
        <tpls c="8">
          <tpl hier="1" item="6"/>
          <tpl hier="4" item="3"/>
          <tpl fld="3" item="17"/>
          <tpl fld="2" item="44"/>
          <tpl hier="9" item="1"/>
          <tpl hier="11" item="9"/>
          <tpl hier="12" item="7"/>
          <tpl fld="4" item="0"/>
        </tpls>
      </n>
      <n v="65964460">
        <tpls c="8">
          <tpl hier="1" item="6"/>
          <tpl hier="4" item="3"/>
          <tpl fld="3" item="21"/>
          <tpl fld="2" item="44"/>
          <tpl hier="9" item="1"/>
          <tpl hier="11" item="9"/>
          <tpl hier="12" item="7"/>
          <tpl fld="4" item="0"/>
        </tpls>
      </n>
      <n v="2126540">
        <tpls c="8">
          <tpl hier="1" item="6"/>
          <tpl hier="4" item="3"/>
          <tpl fld="3" item="8"/>
          <tpl fld="2" item="34"/>
          <tpl hier="9" item="1"/>
          <tpl hier="11" item="9"/>
          <tpl hier="12" item="7"/>
          <tpl fld="4" item="0"/>
        </tpls>
      </n>
      <n v="2887132">
        <tpls c="8">
          <tpl hier="1" item="6"/>
          <tpl hier="4" item="3"/>
          <tpl fld="3" item="7"/>
          <tpl fld="2" item="34"/>
          <tpl hier="9" item="1"/>
          <tpl hier="11" item="9"/>
          <tpl hier="12" item="7"/>
          <tpl fld="4" item="0"/>
        </tpls>
      </n>
      <n v="3264304">
        <tpls c="8">
          <tpl hier="1" item="6"/>
          <tpl hier="4" item="3"/>
          <tpl fld="3" item="6"/>
          <tpl fld="2" item="34"/>
          <tpl hier="9" item="1"/>
          <tpl hier="11" item="9"/>
          <tpl hier="12" item="7"/>
          <tpl fld="4" item="0"/>
        </tpls>
      </n>
      <n v="3559812">
        <tpls c="8">
          <tpl hier="1" item="6"/>
          <tpl hier="4" item="3"/>
          <tpl fld="3" item="5"/>
          <tpl fld="2" item="34"/>
          <tpl hier="9" item="1"/>
          <tpl hier="11" item="9"/>
          <tpl hier="12" item="7"/>
          <tpl fld="4" item="0"/>
        </tpls>
      </n>
      <n v="2538968">
        <tpls c="8">
          <tpl hier="1" item="6"/>
          <tpl hier="4" item="3"/>
          <tpl fld="3" item="56"/>
          <tpl fld="2" item="64"/>
          <tpl hier="9" item="1"/>
          <tpl hier="11" item="9"/>
          <tpl hier="12" item="7"/>
          <tpl fld="4" item="0"/>
        </tpls>
      </n>
      <n v="3797952">
        <tpls c="8">
          <tpl hier="1" item="6"/>
          <tpl hier="4" item="3"/>
          <tpl fld="3" item="0"/>
          <tpl fld="2" item="64"/>
          <tpl hier="9" item="1"/>
          <tpl hier="11" item="9"/>
          <tpl hier="12" item="7"/>
          <tpl fld="4" item="0"/>
        </tpls>
      </n>
      <n v="5720608">
        <tpls c="8">
          <tpl hier="1" item="6"/>
          <tpl hier="4" item="3"/>
          <tpl fld="3" item="55"/>
          <tpl fld="2" item="64"/>
          <tpl hier="9" item="1"/>
          <tpl hier="11" item="9"/>
          <tpl hier="12" item="7"/>
          <tpl fld="4" item="0"/>
        </tpls>
      </n>
      <n v="27393180">
        <tpls c="8">
          <tpl hier="1" item="6"/>
          <tpl hier="4" item="3"/>
          <tpl fld="3" item="35"/>
          <tpl fld="2" item="33"/>
          <tpl hier="9" item="1"/>
          <tpl hier="11" item="9"/>
          <tpl hier="12" item="7"/>
          <tpl fld="4" item="0"/>
        </tpls>
      </n>
      <n v="41581808">
        <tpls c="8">
          <tpl hier="1" item="6"/>
          <tpl hier="4" item="3"/>
          <tpl fld="3" item="40"/>
          <tpl fld="2" item="33"/>
          <tpl hier="9" item="1"/>
          <tpl hier="11" item="9"/>
          <tpl hier="12" item="7"/>
          <tpl fld="4" item="0"/>
        </tpls>
      </n>
      <n v="64427060">
        <tpls c="8">
          <tpl hier="1" item="6"/>
          <tpl hier="4" item="3"/>
          <tpl fld="3" item="50"/>
          <tpl fld="2" item="33"/>
          <tpl hier="9" item="1"/>
          <tpl hier="11" item="9"/>
          <tpl hier="12" item="7"/>
          <tpl fld="4" item="0"/>
        </tpls>
      </n>
      <n v="96683760">
        <tpls c="8">
          <tpl hier="1" item="6"/>
          <tpl hier="4" item="3"/>
          <tpl fld="3" item="49"/>
          <tpl fld="2" item="33"/>
          <tpl hier="9" item="1"/>
          <tpl hier="11" item="9"/>
          <tpl hier="12" item="7"/>
          <tpl fld="4" item="0"/>
        </tpls>
      </n>
      <n v="18563181">
        <tpls c="8">
          <tpl hier="1" item="6"/>
          <tpl hier="4" item="3"/>
          <tpl fld="3" item="37"/>
          <tpl fld="2" item="43"/>
          <tpl hier="9" item="1"/>
          <tpl hier="11" item="9"/>
          <tpl hier="12" item="7"/>
          <tpl fld="4" item="0"/>
        </tpls>
      </n>
      <n v="27561384">
        <tpls c="8">
          <tpl hier="1" item="6"/>
          <tpl hier="4" item="3"/>
          <tpl fld="3" item="39"/>
          <tpl fld="2" item="43"/>
          <tpl hier="9" item="1"/>
          <tpl hier="11" item="9"/>
          <tpl hier="12" item="7"/>
          <tpl fld="4" item="0"/>
        </tpls>
      </n>
      <n v="42147768">
        <tpls c="8">
          <tpl hier="1" item="6"/>
          <tpl hier="4" item="3"/>
          <tpl fld="3" item="28"/>
          <tpl fld="2" item="43"/>
          <tpl hier="9" item="1"/>
          <tpl hier="11" item="9"/>
          <tpl hier="12" item="7"/>
          <tpl fld="4" item="0"/>
        </tpls>
      </n>
      <n v="59127767">
        <tpls c="8">
          <tpl hier="1" item="6"/>
          <tpl hier="4" item="3"/>
          <tpl fld="3" item="19"/>
          <tpl fld="2" item="43"/>
          <tpl hier="9" item="1"/>
          <tpl hier="11" item="9"/>
          <tpl hier="12" item="7"/>
          <tpl fld="4" item="0"/>
        </tpls>
      </n>
      <n v="2703482">
        <tpls c="8">
          <tpl hier="1" item="6"/>
          <tpl hier="4" item="3"/>
          <tpl fld="3" item="26"/>
          <tpl fld="2" item="22"/>
          <tpl hier="9" item="1"/>
          <tpl hier="11" item="9"/>
          <tpl hier="12" item="7"/>
          <tpl fld="4" item="0"/>
        </tpls>
      </n>
      <n v="3115792">
        <tpls c="8">
          <tpl hier="1" item="6"/>
          <tpl hier="4" item="3"/>
          <tpl fld="3" item="25"/>
          <tpl fld="2" item="22"/>
          <tpl hier="9" item="1"/>
          <tpl hier="11" item="9"/>
          <tpl hier="12" item="7"/>
          <tpl fld="4" item="0"/>
        </tpls>
      </n>
      <n v="2998696">
        <tpls c="8">
          <tpl hier="1" item="6"/>
          <tpl hier="4" item="3"/>
          <tpl fld="3" item="24"/>
          <tpl fld="2" item="22"/>
          <tpl hier="9" item="1"/>
          <tpl hier="11" item="9"/>
          <tpl hier="12" item="7"/>
          <tpl fld="4" item="0"/>
        </tpls>
      </n>
      <n v="3069728">
        <tpls c="8">
          <tpl hier="1" item="6"/>
          <tpl hier="4" item="3"/>
          <tpl fld="3" item="23"/>
          <tpl fld="2" item="22"/>
          <tpl hier="9" item="1"/>
          <tpl hier="11" item="9"/>
          <tpl hier="12" item="7"/>
          <tpl fld="4" item="0"/>
        </tpls>
      </n>
      <n v="18704920">
        <tpls c="8">
          <tpl hier="1" item="6"/>
          <tpl hier="4" item="3"/>
          <tpl fld="3" item="10"/>
          <tpl fld="2" item="21"/>
          <tpl hier="9" item="1"/>
          <tpl hier="11" item="9"/>
          <tpl hier="12" item="7"/>
          <tpl fld="4" item="0"/>
        </tpls>
      </n>
      <n v="25914164">
        <tpls c="8">
          <tpl hier="1" item="6"/>
          <tpl hier="4" item="3"/>
          <tpl fld="3" item="12"/>
          <tpl fld="2" item="21"/>
          <tpl hier="9" item="1"/>
          <tpl hier="11" item="9"/>
          <tpl hier="12" item="7"/>
          <tpl fld="4" item="0"/>
        </tpls>
      </n>
      <n v="35016600">
        <tpls c="8">
          <tpl hier="1" item="6"/>
          <tpl hier="4" item="3"/>
          <tpl fld="3" item="11"/>
          <tpl fld="2" item="21"/>
          <tpl hier="9" item="1"/>
          <tpl hier="11" item="9"/>
          <tpl hier="12" item="7"/>
          <tpl fld="4" item="0"/>
        </tpls>
      </n>
      <n v="44492705">
        <tpls c="8">
          <tpl hier="1" item="6"/>
          <tpl hier="4" item="3"/>
          <tpl fld="3" item="9"/>
          <tpl fld="2" item="21"/>
          <tpl hier="9" item="1"/>
          <tpl hier="11" item="9"/>
          <tpl hier="12" item="7"/>
          <tpl fld="4" item="0"/>
        </tpls>
      </n>
      <n v="11875955">
        <tpls c="8">
          <tpl hier="1" item="6"/>
          <tpl hier="4" item="3"/>
          <tpl fld="3" item="57"/>
          <tpl fld="2" item="41"/>
          <tpl hier="9" item="1"/>
          <tpl hier="11" item="9"/>
          <tpl hier="12" item="7"/>
          <tpl fld="4" item="0"/>
        </tpls>
      </n>
      <n v="19258807">
        <tpls c="8">
          <tpl hier="1" item="6"/>
          <tpl hier="4" item="3"/>
          <tpl fld="3" item="3"/>
          <tpl fld="2" item="41"/>
          <tpl hier="9" item="1"/>
          <tpl hier="11" item="9"/>
          <tpl hier="12" item="7"/>
          <tpl fld="4" item="0"/>
        </tpls>
      </n>
      <n v="29835940">
        <tpls c="8">
          <tpl hier="1" item="6"/>
          <tpl hier="4" item="3"/>
          <tpl fld="3" item="1"/>
          <tpl fld="2" item="41"/>
          <tpl hier="9" item="1"/>
          <tpl hier="11" item="9"/>
          <tpl hier="12" item="7"/>
          <tpl fld="4" item="0"/>
        </tpls>
      </n>
      <n v="2550520324">
        <tpls c="8">
          <tpl hier="1" item="6"/>
          <tpl hier="4" item="3"/>
          <tpl fld="3" item="20"/>
          <tpl fld="2" item="39"/>
          <tpl hier="9" item="1"/>
          <tpl hier="11" item="9"/>
          <tpl hier="12" item="7"/>
          <tpl fld="4" item="0"/>
        </tpls>
      </n>
      <n v="3637228034">
        <tpls c="8">
          <tpl hier="1" item="6"/>
          <tpl hier="4" item="3"/>
          <tpl fld="3" item="51"/>
          <tpl fld="2" item="39"/>
          <tpl hier="9" item="1"/>
          <tpl hier="11" item="9"/>
          <tpl hier="12" item="7"/>
          <tpl fld="4" item="0"/>
        </tpls>
      </n>
      <n v="4802679166">
        <tpls c="8">
          <tpl hier="1" item="6"/>
          <tpl hier="4" item="3"/>
          <tpl fld="3" item="38"/>
          <tpl fld="2" item="39"/>
          <tpl hier="9" item="1"/>
          <tpl hier="11" item="9"/>
          <tpl hier="12" item="7"/>
          <tpl fld="4" item="0"/>
        </tpls>
      </n>
      <n v="35714043">
        <tpls c="8">
          <tpl hier="1" item="6"/>
          <tpl hier="4" item="3"/>
          <tpl fld="3" item="44"/>
          <tpl fld="2" item="14"/>
          <tpl hier="9" item="1"/>
          <tpl hier="11" item="9"/>
          <tpl hier="12" item="7"/>
          <tpl fld="4" item="0"/>
        </tpls>
      </n>
      <n v="63191103">
        <tpls c="8">
          <tpl hier="1" item="6"/>
          <tpl hier="4" item="3"/>
          <tpl fld="3" item="43"/>
          <tpl fld="2" item="14"/>
          <tpl hier="9" item="1"/>
          <tpl hier="11" item="9"/>
          <tpl hier="12" item="7"/>
          <tpl fld="4" item="0"/>
        </tpls>
      </n>
      <n v="111073184">
        <tpls c="8">
          <tpl hier="1" item="6"/>
          <tpl hier="4" item="3"/>
          <tpl fld="3" item="42"/>
          <tpl fld="2" item="14"/>
          <tpl hier="9" item="1"/>
          <tpl hier="11" item="9"/>
          <tpl hier="12" item="7"/>
          <tpl fld="4" item="0"/>
        </tpls>
      </n>
      <n v="172713029">
        <tpls c="8">
          <tpl hier="1" item="6"/>
          <tpl hier="4" item="3"/>
          <tpl fld="3" item="41"/>
          <tpl fld="2" item="14"/>
          <tpl hier="9" item="1"/>
          <tpl hier="11" item="9"/>
          <tpl hier="12" item="7"/>
          <tpl fld="4" item="0"/>
        </tpls>
      </n>
      <n v="3767176">
        <tpls c="8">
          <tpl hier="1" item="6"/>
          <tpl hier="4" item="3"/>
          <tpl fld="3" item="32"/>
          <tpl fld="2" item="31"/>
          <tpl hier="9" item="1"/>
          <tpl hier="11" item="9"/>
          <tpl hier="12" item="7"/>
          <tpl fld="4" item="0"/>
        </tpls>
      </n>
      <n v="5661468">
        <tpls c="8">
          <tpl hier="1" item="6"/>
          <tpl hier="4" item="3"/>
          <tpl fld="3" item="31"/>
          <tpl fld="2" item="31"/>
          <tpl hier="9" item="1"/>
          <tpl hier="11" item="9"/>
          <tpl hier="12" item="7"/>
          <tpl fld="4" item="0"/>
        </tpls>
      </n>
      <n v="7990064">
        <tpls c="8">
          <tpl hier="1" item="6"/>
          <tpl hier="4" item="3"/>
          <tpl fld="3" item="30"/>
          <tpl fld="2" item="31"/>
          <tpl hier="9" item="1"/>
          <tpl hier="11" item="9"/>
          <tpl hier="12" item="7"/>
          <tpl fld="4" item="0"/>
        </tpls>
      </n>
      <n v="8173748">
        <tpls c="8">
          <tpl hier="1" item="6"/>
          <tpl hier="4" item="3"/>
          <tpl fld="3" item="29"/>
          <tpl fld="2" item="31"/>
          <tpl hier="9" item="1"/>
          <tpl hier="11" item="9"/>
          <tpl hier="12" item="7"/>
          <tpl fld="4" item="0"/>
        </tpls>
      </n>
      <n v="25607684">
        <tpls c="8">
          <tpl hier="1" item="6"/>
          <tpl hier="4" item="3"/>
          <tpl fld="3" item="16"/>
          <tpl fld="2" item="29"/>
          <tpl hier="9" item="1"/>
          <tpl hier="11" item="9"/>
          <tpl hier="12" item="7"/>
          <tpl fld="4" item="0"/>
        </tpls>
      </n>
      <n v="40253980">
        <tpls c="8">
          <tpl hier="1" item="6"/>
          <tpl hier="4" item="3"/>
          <tpl fld="3" item="15"/>
          <tpl fld="2" item="29"/>
          <tpl hier="9" item="1"/>
          <tpl hier="11" item="9"/>
          <tpl hier="12" item="7"/>
          <tpl fld="4" item="0"/>
        </tpls>
      </n>
      <n v="65043728">
        <tpls c="8">
          <tpl hier="1" item="6"/>
          <tpl hier="4" item="3"/>
          <tpl fld="3" item="14"/>
          <tpl fld="2" item="29"/>
          <tpl hier="9" item="1"/>
          <tpl hier="11" item="9"/>
          <tpl hier="12" item="7"/>
          <tpl fld="4" item="0"/>
        </tpls>
      </n>
      <n v="102282159">
        <tpls c="8">
          <tpl hier="1" item="6"/>
          <tpl hier="4" item="3"/>
          <tpl fld="3" item="13"/>
          <tpl fld="2" item="29"/>
          <tpl hier="9" item="1"/>
          <tpl hier="11" item="9"/>
          <tpl hier="12" item="7"/>
          <tpl fld="4" item="0"/>
        </tpls>
      </n>
      <n v="19834196">
        <tpls c="8">
          <tpl hier="1" item="6"/>
          <tpl hier="4" item="3"/>
          <tpl fld="3" item="4"/>
          <tpl fld="2" item="27"/>
          <tpl hier="9" item="1"/>
          <tpl hier="11" item="9"/>
          <tpl hier="12" item="7"/>
          <tpl fld="4" item="0"/>
        </tpls>
      </n>
      <n v="34546760">
        <tpls c="8">
          <tpl hier="1" item="6"/>
          <tpl hier="4" item="3"/>
          <tpl fld="3" item="58"/>
          <tpl fld="2" item="27"/>
          <tpl hier="9" item="1"/>
          <tpl hier="11" item="9"/>
          <tpl hier="12" item="7"/>
          <tpl fld="4" item="0"/>
        </tpls>
      </n>
      <n v="49207352">
        <tpls c="8">
          <tpl hier="1" item="6"/>
          <tpl hier="4" item="3"/>
          <tpl fld="3" item="2"/>
          <tpl fld="2" item="27"/>
          <tpl hier="9" item="1"/>
          <tpl hier="11" item="9"/>
          <tpl hier="12" item="7"/>
          <tpl fld="4" item="0"/>
        </tpls>
      </n>
      <n v="48648748">
        <tpls c="8">
          <tpl hier="1" item="6"/>
          <tpl hier="4" item="3"/>
          <tpl fld="3" item="54"/>
          <tpl fld="2" item="26"/>
          <tpl hier="9" item="1"/>
          <tpl hier="11" item="9"/>
          <tpl hier="12" item="7"/>
          <tpl fld="4" item="0"/>
        </tpls>
      </n>
      <n v="74079747">
        <tpls c="8">
          <tpl hier="1" item="6"/>
          <tpl hier="4" item="3"/>
          <tpl fld="3" item="53"/>
          <tpl fld="2" item="26"/>
          <tpl hier="9" item="1"/>
          <tpl hier="11" item="9"/>
          <tpl hier="12" item="7"/>
          <tpl fld="4" item="0"/>
        </tpls>
      </n>
      <n v="106881479">
        <tpls c="8">
          <tpl hier="1" item="6"/>
          <tpl hier="4" item="3"/>
          <tpl fld="3" item="52"/>
          <tpl fld="2" item="26"/>
          <tpl hier="9" item="1"/>
          <tpl hier="11" item="9"/>
          <tpl hier="12" item="7"/>
          <tpl fld="4" item="0"/>
        </tpls>
      </n>
      <n v="3606744">
        <tpls c="8">
          <tpl hier="1" item="6"/>
          <tpl hier="4" item="3"/>
          <tpl fld="3" item="48"/>
          <tpl fld="2" item="24"/>
          <tpl hier="9" item="1"/>
          <tpl hier="11" item="9"/>
          <tpl hier="12" item="7"/>
          <tpl fld="4" item="0"/>
        </tpls>
      </n>
      <n v="5812128">
        <tpls c="8">
          <tpl hier="1" item="6"/>
          <tpl hier="4" item="3"/>
          <tpl fld="3" item="46"/>
          <tpl fld="2" item="24"/>
          <tpl hier="9" item="1"/>
          <tpl hier="11" item="9"/>
          <tpl hier="12" item="7"/>
          <tpl fld="4" item="0"/>
        </tpls>
      </n>
      <n v="9022064">
        <tpls c="8">
          <tpl hier="1" item="6"/>
          <tpl hier="4" item="3"/>
          <tpl fld="3" item="45"/>
          <tpl fld="2" item="24"/>
          <tpl hier="9" item="1"/>
          <tpl hier="11" item="9"/>
          <tpl hier="12" item="7"/>
          <tpl fld="4" item="0"/>
        </tpls>
      </n>
      <n v="13976780">
        <tpls c="8">
          <tpl hier="1" item="6"/>
          <tpl hier="4" item="3"/>
          <tpl fld="3" item="47"/>
          <tpl fld="2" item="24"/>
          <tpl hier="9" item="1"/>
          <tpl hier="11" item="9"/>
          <tpl hier="12" item="7"/>
          <tpl fld="4" item="0"/>
        </tpls>
      </n>
      <n v="176495412">
        <tpls c="8">
          <tpl hier="1" item="6"/>
          <tpl hier="4" item="3"/>
          <tpl fld="3" item="34"/>
          <tpl fld="2" item="17"/>
          <tpl hier="9" item="1"/>
          <tpl hier="11" item="9"/>
          <tpl hier="12" item="7"/>
          <tpl fld="4" item="0"/>
        </tpls>
      </n>
      <n v="277630495">
        <tpls c="8">
          <tpl hier="1" item="6"/>
          <tpl hier="4" item="3"/>
          <tpl fld="3" item="36"/>
          <tpl fld="2" item="17"/>
          <tpl hier="9" item="1"/>
          <tpl hier="11" item="9"/>
          <tpl hier="12" item="7"/>
          <tpl fld="4" item="0"/>
        </tpls>
      </n>
      <n v="378444007">
        <tpls c="8">
          <tpl hier="1" item="6"/>
          <tpl hier="4" item="3"/>
          <tpl fld="3" item="27"/>
          <tpl fld="2" item="17"/>
          <tpl hier="9" item="1"/>
          <tpl hier="11" item="9"/>
          <tpl hier="12" item="7"/>
          <tpl fld="4" item="0"/>
        </tpls>
      </n>
      <n v="475308645">
        <tpls c="8">
          <tpl hier="1" item="6"/>
          <tpl hier="4" item="3"/>
          <tpl fld="3" item="33"/>
          <tpl fld="2" item="17"/>
          <tpl hier="9" item="1"/>
          <tpl hier="11" item="9"/>
          <tpl hier="12" item="7"/>
          <tpl fld="4" item="0"/>
        </tpls>
      </n>
      <n v="46415712">
        <tpls c="8">
          <tpl hier="1" item="6"/>
          <tpl hier="4" item="3"/>
          <tpl fld="3" item="18"/>
          <tpl fld="2" item="13"/>
          <tpl hier="9" item="1"/>
          <tpl hier="11" item="9"/>
          <tpl hier="12" item="7"/>
          <tpl fld="4" item="0"/>
        </tpls>
      </n>
      <n v="65909893">
        <tpls c="8">
          <tpl hier="1" item="6"/>
          <tpl hier="4" item="3"/>
          <tpl fld="3" item="22"/>
          <tpl fld="2" item="13"/>
          <tpl hier="9" item="1"/>
          <tpl hier="11" item="9"/>
          <tpl hier="12" item="7"/>
          <tpl fld="4" item="0"/>
        </tpls>
      </n>
      <n v="95764439">
        <tpls c="8">
          <tpl hier="1" item="6"/>
          <tpl hier="4" item="3"/>
          <tpl fld="3" item="17"/>
          <tpl fld="2" item="13"/>
          <tpl hier="9" item="1"/>
          <tpl hier="11" item="9"/>
          <tpl hier="12" item="7"/>
          <tpl fld="4" item="0"/>
        </tpls>
      </n>
      <n v="109044523">
        <tpls c="8">
          <tpl hier="1" item="6"/>
          <tpl hier="4" item="3"/>
          <tpl fld="3" item="21"/>
          <tpl fld="2" item="13"/>
          <tpl hier="9" item="1"/>
          <tpl hier="11" item="9"/>
          <tpl hier="12" item="7"/>
          <tpl fld="4" item="0"/>
        </tpls>
      </n>
      <n v="9925364">
        <tpls c="8">
          <tpl hier="1" item="6"/>
          <tpl hier="4" item="3"/>
          <tpl fld="3" item="8"/>
          <tpl fld="2" item="23"/>
          <tpl hier="9" item="1"/>
          <tpl hier="11" item="9"/>
          <tpl hier="12" item="7"/>
          <tpl fld="4" item="0"/>
        </tpls>
      </n>
      <n v="15638684">
        <tpls c="8">
          <tpl hier="1" item="6"/>
          <tpl hier="4" item="3"/>
          <tpl fld="3" item="7"/>
          <tpl fld="2" item="23"/>
          <tpl hier="9" item="1"/>
          <tpl hier="11" item="9"/>
          <tpl hier="12" item="7"/>
          <tpl fld="4" item="0"/>
        </tpls>
      </n>
      <n v="21168472">
        <tpls c="8">
          <tpl hier="1" item="6"/>
          <tpl hier="4" item="3"/>
          <tpl fld="3" item="6"/>
          <tpl fld="2" item="23"/>
          <tpl hier="9" item="1"/>
          <tpl hier="11" item="9"/>
          <tpl hier="12" item="7"/>
          <tpl fld="4" item="0"/>
        </tpls>
      </n>
      <n v="26182008">
        <tpls c="8">
          <tpl hier="1" item="6"/>
          <tpl hier="4" item="3"/>
          <tpl fld="3" item="5"/>
          <tpl fld="2" item="23"/>
          <tpl hier="9" item="1"/>
          <tpl hier="11" item="9"/>
          <tpl hier="12" item="7"/>
          <tpl fld="4" item="0"/>
        </tpls>
      </n>
      <n v="20163192">
        <tpls c="8">
          <tpl hier="1" item="6"/>
          <tpl hier="4" item="3"/>
          <tpl fld="3" item="56"/>
          <tpl fld="2" item="30"/>
          <tpl hier="9" item="1"/>
          <tpl hier="11" item="9"/>
          <tpl hier="12" item="7"/>
          <tpl fld="4" item="0"/>
        </tpls>
      </n>
      <n v="32106364">
        <tpls c="8">
          <tpl hier="1" item="6"/>
          <tpl hier="4" item="3"/>
          <tpl fld="3" item="0"/>
          <tpl fld="2" item="30"/>
          <tpl hier="9" item="1"/>
          <tpl hier="11" item="9"/>
          <tpl hier="12" item="7"/>
          <tpl fld="4" item="0"/>
        </tpls>
      </n>
      <n v="61003633">
        <tpls c="8">
          <tpl hier="1" item="6"/>
          <tpl hier="4" item="3"/>
          <tpl fld="3" item="38"/>
          <tpl fld="2" item="30"/>
          <tpl hier="9" item="1"/>
          <tpl hier="11" item="9"/>
          <tpl hier="12" item="7"/>
          <tpl fld="4" item="0"/>
        </tpls>
      </n>
      <n v="204871893">
        <tpls c="8">
          <tpl hier="1" item="6"/>
          <tpl hier="4" item="3"/>
          <tpl fld="3" item="32"/>
          <tpl fld="2" item="45"/>
          <tpl hier="9" item="1"/>
          <tpl hier="11" item="9"/>
          <tpl hier="12" item="7"/>
          <tpl fld="4" item="0"/>
        </tpls>
      </n>
      <n v="343065601">
        <tpls c="8">
          <tpl hier="1" item="6"/>
          <tpl hier="4" item="3"/>
          <tpl fld="3" item="12"/>
          <tpl fld="2" item="45"/>
          <tpl hier="9" item="1"/>
          <tpl hier="11" item="9"/>
          <tpl hier="12" item="7"/>
          <tpl fld="4" item="0"/>
        </tpls>
      </n>
      <n v="585359921">
        <tpls c="8">
          <tpl hier="1" item="6"/>
          <tpl hier="4" item="3"/>
          <tpl fld="3" item="52"/>
          <tpl fld="2" item="45"/>
          <tpl hier="9" item="1"/>
          <tpl hier="11" item="9"/>
          <tpl hier="12" item="7"/>
          <tpl fld="4" item="0"/>
        </tpls>
      </n>
      <n v="203671900">
        <tpls c="8">
          <tpl hier="1" item="6"/>
          <tpl hier="4" item="3"/>
          <tpl fld="3" item="34"/>
          <tpl fld="2" item="25"/>
          <tpl hier="9" item="1"/>
          <tpl hier="11" item="9"/>
          <tpl hier="12" item="7"/>
          <tpl fld="4" item="0"/>
        </tpls>
      </n>
      <n v="356854825">
        <tpls c="8">
          <tpl hier="1" item="6"/>
          <tpl hier="4" item="3"/>
          <tpl fld="3" item="22"/>
          <tpl fld="2" item="25"/>
          <tpl hier="9" item="1"/>
          <tpl hier="11" item="9"/>
          <tpl hier="12" item="7"/>
          <tpl fld="4" item="0"/>
        </tpls>
      </n>
      <n v="626658788">
        <tpls c="8">
          <tpl hier="1" item="6"/>
          <tpl hier="4" item="3"/>
          <tpl fld="3" item="2"/>
          <tpl fld="2" item="25"/>
          <tpl hier="9" item="1"/>
          <tpl hier="11" item="9"/>
          <tpl hier="12" item="7"/>
          <tpl fld="4" item="0"/>
        </tpls>
      </n>
      <n v="4955556">
        <tpls c="8">
          <tpl hier="1" item="6"/>
          <tpl hier="4" item="3"/>
          <tpl fld="3" item="44"/>
          <tpl fld="2" item="38"/>
          <tpl hier="9" item="1"/>
          <tpl hier="11" item="9"/>
          <tpl hier="12" item="7"/>
          <tpl fld="4" item="0"/>
        </tpls>
      </n>
      <n v="8487440">
        <tpls c="8">
          <tpl hier="1" item="6"/>
          <tpl hier="4" item="3"/>
          <tpl fld="3" item="25"/>
          <tpl fld="2" item="38"/>
          <tpl hier="9" item="1"/>
          <tpl hier="11" item="9"/>
          <tpl hier="12" item="7"/>
          <tpl fld="4" item="0"/>
        </tpls>
      </n>
      <n v="12596752">
        <tpls c="8">
          <tpl hier="1" item="6"/>
          <tpl hier="4" item="3"/>
          <tpl fld="3" item="11"/>
          <tpl fld="2" item="38"/>
          <tpl hier="9" item="1"/>
          <tpl hier="11" item="9"/>
          <tpl hier="12" item="7"/>
          <tpl fld="4" item="0"/>
        </tpls>
      </n>
      <n v="9188236">
        <tpls c="8">
          <tpl hier="1" item="6"/>
          <tpl hier="4" item="3"/>
          <tpl fld="3" item="35"/>
          <tpl fld="2" item="16"/>
          <tpl hier="9" item="1"/>
          <tpl hier="11" item="9"/>
          <tpl hier="12" item="7"/>
          <tpl fld="4" item="0"/>
        </tpls>
      </n>
      <n v="14284820">
        <tpls c="8">
          <tpl hier="1" item="6"/>
          <tpl hier="4" item="3"/>
          <tpl fld="3" item="39"/>
          <tpl fld="2" item="16"/>
          <tpl hier="9" item="1"/>
          <tpl hier="11" item="9"/>
          <tpl hier="12" item="7"/>
          <tpl fld="4" item="0"/>
        </tpls>
      </n>
      <n v="23898516">
        <tpls c="8">
          <tpl hier="1" item="6"/>
          <tpl hier="4" item="3"/>
          <tpl fld="3" item="14"/>
          <tpl fld="2" item="16"/>
          <tpl hier="9" item="1"/>
          <tpl hier="11" item="9"/>
          <tpl hier="12" item="7"/>
          <tpl fld="4" item="0"/>
        </tpls>
      </n>
      <n v="66733824">
        <tpls c="8">
          <tpl hier="1" item="6"/>
          <tpl hier="4" item="3"/>
          <tpl fld="3" item="46"/>
          <tpl fld="2" item="10"/>
          <tpl hier="9" item="1"/>
          <tpl hier="11" item="9"/>
          <tpl hier="12" item="7"/>
          <tpl fld="4" item="0"/>
        </tpls>
      </n>
      <n v="102632250">
        <tpls c="8">
          <tpl hier="1" item="6"/>
          <tpl hier="4" item="3"/>
          <tpl fld="3" item="30"/>
          <tpl fld="2" item="10"/>
          <tpl hier="9" item="1"/>
          <tpl hier="11" item="9"/>
          <tpl hier="12" item="7"/>
          <tpl fld="4" item="0"/>
        </tpls>
      </n>
      <n v="130041812">
        <tpls c="8">
          <tpl hier="1" item="6"/>
          <tpl hier="4" item="3"/>
          <tpl fld="3" item="5"/>
          <tpl fld="2" item="10"/>
          <tpl hier="9" item="1"/>
          <tpl hier="11" item="9"/>
          <tpl hier="12" item="7"/>
          <tpl fld="4" item="0"/>
        </tpls>
      </n>
      <n v="174517649">
        <tpls c="8">
          <tpl hier="1" item="6"/>
          <tpl hier="4" item="3"/>
          <tpl fld="3" item="40"/>
          <tpl fld="2" item="12"/>
          <tpl hier="9" item="1"/>
          <tpl hier="11" item="9"/>
          <tpl hier="12" item="7"/>
          <tpl fld="4" item="0"/>
        </tpls>
      </n>
      <n v="292123532">
        <tpls c="8">
          <tpl hier="1" item="6"/>
          <tpl hier="4" item="3"/>
          <tpl fld="3" item="27"/>
          <tpl fld="2" item="12"/>
          <tpl hier="9" item="1"/>
          <tpl hier="11" item="9"/>
          <tpl hier="12" item="7"/>
          <tpl fld="4" item="0"/>
        </tpls>
      </n>
      <n v="12824001">
        <tpls c="8">
          <tpl hier="1" item="6"/>
          <tpl hier="4" item="3"/>
          <tpl fld="3" item="39"/>
          <tpl fld="2" item="18"/>
          <tpl hier="9" item="1"/>
          <tpl hier="11" item="9"/>
          <tpl hier="12" item="7"/>
          <tpl fld="4" item="0"/>
        </tpls>
      </n>
      <n v="15242419">
        <tpls c="8">
          <tpl hier="1" item="6"/>
          <tpl hier="4" item="3"/>
          <tpl fld="3" item="17"/>
          <tpl fld="2" item="18"/>
          <tpl hier="9" item="1"/>
          <tpl hier="11" item="9"/>
          <tpl hier="12" item="7"/>
          <tpl fld="4" item="0"/>
        </tpls>
      </n>
      <n v="12657051">
        <tpls c="8">
          <tpl hier="1" item="6"/>
          <tpl hier="4" item="3"/>
          <tpl fld="3" item="37"/>
          <tpl fld="2" item="20"/>
          <tpl hier="9" item="1"/>
          <tpl hier="11" item="9"/>
          <tpl hier="12" item="7"/>
          <tpl fld="4" item="0"/>
        </tpls>
      </n>
      <n v="25775004">
        <tpls c="8">
          <tpl hier="1" item="6"/>
          <tpl hier="4" item="3"/>
          <tpl fld="3" item="12"/>
          <tpl fld="2" item="20"/>
          <tpl hier="9" item="1"/>
          <tpl hier="11" item="9"/>
          <tpl hier="12" item="7"/>
          <tpl fld="4" item="0"/>
        </tpls>
      </n>
      <n v="40157352">
        <tpls c="8">
          <tpl hier="1" item="6"/>
          <tpl hier="4" item="3"/>
          <tpl fld="3" item="47"/>
          <tpl fld="2" item="20"/>
          <tpl hier="9" item="1"/>
          <tpl hier="11" item="9"/>
          <tpl hier="12" item="7"/>
          <tpl fld="4" item="0"/>
        </tpls>
      </n>
      <n v="19188748">
        <tpls c="8">
          <tpl hier="1" item="6"/>
          <tpl hier="4" item="3"/>
          <tpl fld="3" item="56"/>
          <tpl fld="2" item="32"/>
          <tpl hier="9" item="1"/>
          <tpl hier="11" item="9"/>
          <tpl hier="12" item="7"/>
          <tpl fld="4" item="0"/>
        </tpls>
      </n>
      <n v="43240332">
        <tpls c="8">
          <tpl hier="1" item="6"/>
          <tpl hier="4" item="3"/>
          <tpl fld="3" item="2"/>
          <tpl fld="2" item="32"/>
          <tpl hier="9" item="1"/>
          <tpl hier="11" item="9"/>
          <tpl hier="12" item="7"/>
          <tpl fld="4" item="0"/>
        </tpls>
      </n>
      <n v="237169">
        <tpls c="8">
          <tpl hier="1" item="6"/>
          <tpl hier="4" item="3"/>
          <tpl fld="3" item="54"/>
          <tpl fld="2" item="9"/>
          <tpl hier="9" item="1"/>
          <tpl hier="11" item="9"/>
          <tpl hier="12" item="7"/>
          <tpl fld="4" item="0"/>
        </tpls>
      </n>
      <n v="338400">
        <tpls c="8">
          <tpl hier="1" item="6"/>
          <tpl hier="4" item="3"/>
          <tpl fld="3" item="55"/>
          <tpl fld="2" item="9"/>
          <tpl hier="9" item="1"/>
          <tpl hier="11" item="9"/>
          <tpl hier="12" item="7"/>
          <tpl fld="4" item="0"/>
        </tpls>
      </n>
      <n v="14160680">
        <tpls c="8">
          <tpl hier="1" item="6"/>
          <tpl hier="4" item="3"/>
          <tpl fld="3" item="31"/>
          <tpl fld="2" item="11"/>
          <tpl hier="9" item="1"/>
          <tpl hier="11" item="9"/>
          <tpl hier="12" item="7"/>
          <tpl fld="4" item="0"/>
        </tpls>
      </n>
      <n v="30600616">
        <tpls c="8">
          <tpl hier="1" item="6"/>
          <tpl hier="4" item="3"/>
          <tpl fld="3" item="9"/>
          <tpl fld="2" item="11"/>
          <tpl hier="9" item="1"/>
          <tpl hier="11" item="9"/>
          <tpl hier="12" item="7"/>
          <tpl fld="4" item="0"/>
        </tpls>
      </n>
      <n v="179870832">
        <tpls c="8">
          <tpl hier="1" item="6"/>
          <tpl hier="4" item="3"/>
          <tpl fld="3" item="17"/>
          <tpl fld="2" item="15"/>
          <tpl hier="9" item="1"/>
          <tpl hier="11" item="9"/>
          <tpl hier="12" item="7"/>
          <tpl fld="4" item="0"/>
        </tpls>
      </n>
      <n v="68427011">
        <tpls c="8">
          <tpl hier="1" item="6"/>
          <tpl hier="4" item="3"/>
          <tpl fld="3" item="3"/>
          <tpl fld="2" item="19"/>
          <tpl hier="9" item="1"/>
          <tpl hier="11" item="9"/>
          <tpl hier="12" item="7"/>
          <tpl fld="4" item="0"/>
        </tpls>
      </n>
      <n v="141398722">
        <tpls c="8">
          <tpl hier="1" item="6"/>
          <tpl hier="4" item="3"/>
          <tpl fld="3" item="41"/>
          <tpl fld="2" item="2"/>
          <tpl hier="9" item="1"/>
          <tpl hier="11" item="9"/>
          <tpl hier="12" item="7"/>
          <tpl fld="4" item="0"/>
        </tpls>
      </n>
      <n v="19697608">
        <tpls c="8">
          <tpl hier="1" item="6"/>
          <tpl hier="4" item="3"/>
          <tpl fld="3" item="17"/>
          <tpl fld="2" item="8"/>
          <tpl hier="9" item="1"/>
          <tpl hier="11" item="9"/>
          <tpl hier="12" item="7"/>
          <tpl fld="4" item="0"/>
        </tpls>
      </n>
      <n v="12274820">
        <tpls c="8">
          <tpl hier="1" item="6"/>
          <tpl hier="4" item="3"/>
          <tpl fld="3" item="58"/>
          <tpl fld="2" item="3"/>
          <tpl hier="9" item="1"/>
          <tpl hier="11" item="9"/>
          <tpl hier="12" item="7"/>
          <tpl fld="4" item="0"/>
        </tpls>
      </n>
      <n v="5539272591">
        <tpls c="8">
          <tpl hier="1" item="6"/>
          <tpl hier="4" item="3"/>
          <tpl fld="3" item="56"/>
          <tpl fld="1" item="0"/>
          <tpl hier="9" item="1"/>
          <tpl hier="11" item="9"/>
          <tpl hier="12" item="7"/>
          <tpl fld="4" item="0"/>
        </tpls>
      </n>
      <n v="19099937">
        <tpls c="8">
          <tpl hier="1" item="6"/>
          <tpl hier="4" item="3"/>
          <tpl fld="3" item="34"/>
          <tpl fld="2" item="43"/>
          <tpl hier="9" item="1"/>
          <tpl hier="11" item="9"/>
          <tpl hier="12" item="7"/>
          <tpl fld="4" item="0"/>
        </tpls>
      </n>
      <n v="28284745">
        <tpls c="8">
          <tpl hier="1" item="6"/>
          <tpl hier="4" item="3"/>
          <tpl fld="3" item="36"/>
          <tpl fld="2" item="43"/>
          <tpl hier="9" item="1"/>
          <tpl hier="11" item="9"/>
          <tpl hier="12" item="7"/>
          <tpl fld="4" item="0"/>
        </tpls>
      </n>
      <n v="43153446">
        <tpls c="8">
          <tpl hier="1" item="6"/>
          <tpl hier="4" item="3"/>
          <tpl fld="3" item="27"/>
          <tpl fld="2" item="43"/>
          <tpl hier="9" item="1"/>
          <tpl hier="11" item="9"/>
          <tpl hier="12" item="7"/>
          <tpl fld="4" item="0"/>
        </tpls>
      </n>
      <n v="60175922">
        <tpls c="8">
          <tpl hier="1" item="6"/>
          <tpl hier="4" item="3"/>
          <tpl fld="3" item="33"/>
          <tpl fld="2" item="43"/>
          <tpl hier="9" item="1"/>
          <tpl hier="11" item="9"/>
          <tpl hier="12" item="7"/>
          <tpl fld="4" item="0"/>
        </tpls>
      </n>
      <n v="2744582">
        <tpls c="8">
          <tpl hier="1" item="6"/>
          <tpl hier="4" item="3"/>
          <tpl fld="3" item="18"/>
          <tpl fld="2" item="22"/>
          <tpl hier="9" item="1"/>
          <tpl hier="11" item="9"/>
          <tpl hier="12" item="7"/>
          <tpl fld="4" item="0"/>
        </tpls>
      </n>
      <n v="3100876">
        <tpls c="8">
          <tpl hier="1" item="6"/>
          <tpl hier="4" item="3"/>
          <tpl fld="3" item="22"/>
          <tpl fld="2" item="22"/>
          <tpl hier="9" item="1"/>
          <tpl hier="11" item="9"/>
          <tpl hier="12" item="7"/>
          <tpl fld="4" item="0"/>
        </tpls>
      </n>
      <n v="2986860">
        <tpls c="8">
          <tpl hier="1" item="6"/>
          <tpl hier="4" item="3"/>
          <tpl fld="3" item="17"/>
          <tpl fld="2" item="22"/>
          <tpl hier="9" item="1"/>
          <tpl hier="11" item="9"/>
          <tpl hier="12" item="7"/>
          <tpl fld="4" item="0"/>
        </tpls>
      </n>
      <n v="3085464">
        <tpls c="8">
          <tpl hier="1" item="6"/>
          <tpl hier="4" item="3"/>
          <tpl fld="3" item="21"/>
          <tpl fld="2" item="22"/>
          <tpl hier="9" item="1"/>
          <tpl hier="11" item="9"/>
          <tpl hier="12" item="7"/>
          <tpl fld="4" item="0"/>
        </tpls>
      </n>
      <n v="19028728">
        <tpls c="8">
          <tpl hier="1" item="6"/>
          <tpl hier="4" item="3"/>
          <tpl fld="3" item="8"/>
          <tpl fld="2" item="21"/>
          <tpl hier="9" item="1"/>
          <tpl hier="11" item="9"/>
          <tpl hier="12" item="7"/>
          <tpl fld="4" item="0"/>
        </tpls>
      </n>
      <n v="26474976">
        <tpls c="8">
          <tpl hier="1" item="6"/>
          <tpl hier="4" item="3"/>
          <tpl fld="3" item="7"/>
          <tpl fld="2" item="21"/>
          <tpl hier="9" item="1"/>
          <tpl hier="11" item="9"/>
          <tpl hier="12" item="7"/>
          <tpl fld="4" item="0"/>
        </tpls>
      </n>
      <n v="35600416">
        <tpls c="8">
          <tpl hier="1" item="6"/>
          <tpl hier="4" item="3"/>
          <tpl fld="3" item="6"/>
          <tpl fld="2" item="21"/>
          <tpl hier="9" item="1"/>
          <tpl hier="11" item="9"/>
          <tpl hier="12" item="7"/>
          <tpl fld="4" item="0"/>
        </tpls>
      </n>
      <n v="45052308">
        <tpls c="8">
          <tpl hier="1" item="6"/>
          <tpl hier="4" item="3"/>
          <tpl fld="3" item="5"/>
          <tpl fld="2" item="21"/>
          <tpl hier="9" item="1"/>
          <tpl hier="11" item="9"/>
          <tpl hier="12" item="7"/>
          <tpl fld="4" item="0"/>
        </tpls>
      </n>
      <n v="12236958">
        <tpls c="8">
          <tpl hier="1" item="6"/>
          <tpl hier="4" item="3"/>
          <tpl fld="3" item="56"/>
          <tpl fld="2" item="41"/>
          <tpl hier="9" item="1"/>
          <tpl hier="11" item="9"/>
          <tpl hier="12" item="7"/>
          <tpl fld="4" item="0"/>
        </tpls>
      </n>
      <n v="19821212">
        <tpls c="8">
          <tpl hier="1" item="6"/>
          <tpl hier="4" item="3"/>
          <tpl fld="3" item="0"/>
          <tpl fld="2" item="41"/>
          <tpl hier="9" item="1"/>
          <tpl hier="11" item="9"/>
          <tpl hier="12" item="7"/>
          <tpl fld="4" item="0"/>
        </tpls>
      </n>
      <n v="30537192">
        <tpls c="8">
          <tpl hier="1" item="6"/>
          <tpl hier="4" item="3"/>
          <tpl fld="3" item="55"/>
          <tpl fld="2" item="41"/>
          <tpl hier="9" item="1"/>
          <tpl hier="11" item="9"/>
          <tpl hier="12" item="7"/>
          <tpl fld="4" item="0"/>
        </tpls>
      </n>
      <n v="1838568662">
        <tpls c="8">
          <tpl hier="1" item="6"/>
          <tpl hier="4" item="3"/>
          <tpl fld="3" item="35"/>
          <tpl fld="2" item="39"/>
          <tpl hier="9" item="1"/>
          <tpl hier="11" item="9"/>
          <tpl hier="12" item="7"/>
          <tpl fld="4" item="0"/>
        </tpls>
      </n>
      <n v="2609635081">
        <tpls c="8">
          <tpl hier="1" item="6"/>
          <tpl hier="4" item="3"/>
          <tpl fld="3" item="40"/>
          <tpl fld="2" item="39"/>
          <tpl hier="9" item="1"/>
          <tpl hier="11" item="9"/>
          <tpl hier="12" item="7"/>
          <tpl fld="4" item="0"/>
        </tpls>
      </n>
      <n v="3709615368">
        <tpls c="8">
          <tpl hier="1" item="6"/>
          <tpl hier="4" item="3"/>
          <tpl fld="3" item="50"/>
          <tpl fld="2" item="39"/>
          <tpl hier="9" item="1"/>
          <tpl hier="11" item="9"/>
          <tpl hier="12" item="7"/>
          <tpl fld="4" item="0"/>
        </tpls>
      </n>
      <n v="4870904824">
        <tpls c="8">
          <tpl hier="1" item="6"/>
          <tpl hier="4" item="3"/>
          <tpl fld="3" item="49"/>
          <tpl fld="2" item="39"/>
          <tpl hier="9" item="1"/>
          <tpl hier="11" item="9"/>
          <tpl hier="12" item="7"/>
          <tpl fld="4" item="0"/>
        </tpls>
      </n>
      <n v="36890768">
        <tpls c="8">
          <tpl hier="1" item="6"/>
          <tpl hier="4" item="3"/>
          <tpl fld="3" item="37"/>
          <tpl fld="2" item="14"/>
          <tpl hier="9" item="1"/>
          <tpl hier="11" item="9"/>
          <tpl hier="12" item="7"/>
          <tpl fld="4" item="0"/>
        </tpls>
      </n>
      <n v="65668789">
        <tpls c="8">
          <tpl hier="1" item="6"/>
          <tpl hier="4" item="3"/>
          <tpl fld="3" item="39"/>
          <tpl fld="2" item="14"/>
          <tpl hier="9" item="1"/>
          <tpl hier="11" item="9"/>
          <tpl hier="12" item="7"/>
          <tpl fld="4" item="0"/>
        </tpls>
      </n>
      <n v="114357805">
        <tpls c="8">
          <tpl hier="1" item="6"/>
          <tpl hier="4" item="3"/>
          <tpl fld="3" item="28"/>
          <tpl fld="2" item="14"/>
          <tpl hier="9" item="1"/>
          <tpl hier="11" item="9"/>
          <tpl hier="12" item="7"/>
          <tpl fld="4" item="0"/>
        </tpls>
      </n>
      <n v="177373637">
        <tpls c="8">
          <tpl hier="1" item="6"/>
          <tpl hier="4" item="3"/>
          <tpl fld="3" item="19"/>
          <tpl fld="2" item="14"/>
          <tpl hier="9" item="1"/>
          <tpl hier="11" item="9"/>
          <tpl hier="12" item="7"/>
          <tpl fld="4" item="0"/>
        </tpls>
      </n>
      <n v="3849092">
        <tpls c="8">
          <tpl hier="1" item="6"/>
          <tpl hier="4" item="3"/>
          <tpl fld="3" item="26"/>
          <tpl fld="2" item="31"/>
          <tpl hier="9" item="1"/>
          <tpl hier="11" item="9"/>
          <tpl hier="12" item="7"/>
          <tpl fld="4" item="0"/>
        </tpls>
      </n>
      <n v="5810912">
        <tpls c="8">
          <tpl hier="1" item="6"/>
          <tpl hier="4" item="3"/>
          <tpl fld="3" item="25"/>
          <tpl fld="2" item="31"/>
          <tpl hier="9" item="1"/>
          <tpl hier="11" item="9"/>
          <tpl hier="12" item="7"/>
          <tpl fld="4" item="0"/>
        </tpls>
      </n>
      <n v="8078924">
        <tpls c="8">
          <tpl hier="1" item="6"/>
          <tpl hier="4" item="3"/>
          <tpl fld="3" item="24"/>
          <tpl fld="2" item="31"/>
          <tpl hier="9" item="1"/>
          <tpl hier="11" item="9"/>
          <tpl hier="12" item="7"/>
          <tpl fld="4" item="0"/>
        </tpls>
      </n>
      <n v="8236084">
        <tpls c="8">
          <tpl hier="1" item="6"/>
          <tpl hier="4" item="3"/>
          <tpl fld="3" item="23"/>
          <tpl fld="2" item="31"/>
          <tpl hier="9" item="1"/>
          <tpl hier="11" item="9"/>
          <tpl hier="12" item="7"/>
          <tpl fld="4" item="0"/>
        </tpls>
      </n>
      <n v="26305220">
        <tpls c="8">
          <tpl hier="1" item="6"/>
          <tpl hier="4" item="3"/>
          <tpl fld="3" item="10"/>
          <tpl fld="2" item="29"/>
          <tpl hier="9" item="1"/>
          <tpl hier="11" item="9"/>
          <tpl hier="12" item="7"/>
          <tpl fld="4" item="0"/>
        </tpls>
      </n>
      <n v="41408480">
        <tpls c="8">
          <tpl hier="1" item="6"/>
          <tpl hier="4" item="3"/>
          <tpl fld="3" item="12"/>
          <tpl fld="2" item="29"/>
          <tpl hier="9" item="1"/>
          <tpl hier="11" item="9"/>
          <tpl hier="12" item="7"/>
          <tpl fld="4" item="0"/>
        </tpls>
      </n>
      <n v="67060468">
        <tpls c="8">
          <tpl hier="1" item="6"/>
          <tpl hier="4" item="3"/>
          <tpl fld="3" item="11"/>
          <tpl fld="2" item="29"/>
          <tpl hier="9" item="1"/>
          <tpl hier="11" item="9"/>
          <tpl hier="12" item="7"/>
          <tpl fld="4" item="0"/>
        </tpls>
      </n>
      <n v="105049472">
        <tpls c="8">
          <tpl hier="1" item="6"/>
          <tpl hier="4" item="3"/>
          <tpl fld="3" item="9"/>
          <tpl fld="2" item="29"/>
          <tpl hier="9" item="1"/>
          <tpl hier="11" item="9"/>
          <tpl hier="12" item="7"/>
          <tpl fld="4" item="0"/>
        </tpls>
      </n>
      <n v="20373452">
        <tpls c="8">
          <tpl hier="1" item="6"/>
          <tpl hier="4" item="3"/>
          <tpl fld="3" item="57"/>
          <tpl fld="2" item="27"/>
          <tpl hier="9" item="1"/>
          <tpl hier="11" item="9"/>
          <tpl hier="12" item="7"/>
          <tpl fld="4" item="0"/>
        </tpls>
      </n>
      <n v="36302288">
        <tpls c="8">
          <tpl hier="1" item="6"/>
          <tpl hier="4" item="3"/>
          <tpl fld="3" item="3"/>
          <tpl fld="2" item="27"/>
          <tpl hier="9" item="1"/>
          <tpl hier="11" item="9"/>
          <tpl hier="12" item="7"/>
          <tpl fld="4" item="0"/>
        </tpls>
      </n>
      <n v="50503808">
        <tpls c="8">
          <tpl hier="1" item="6"/>
          <tpl hier="4" item="3"/>
          <tpl fld="3" item="1"/>
          <tpl fld="2" item="27"/>
          <tpl hier="9" item="1"/>
          <tpl hier="11" item="9"/>
          <tpl hier="12" item="7"/>
          <tpl fld="4" item="0"/>
        </tpls>
      </n>
      <n v="49874756">
        <tpls c="8">
          <tpl hier="1" item="6"/>
          <tpl hier="4" item="3"/>
          <tpl fld="3" item="20"/>
          <tpl fld="2" item="26"/>
          <tpl hier="9" item="1"/>
          <tpl hier="11" item="9"/>
          <tpl hier="12" item="7"/>
          <tpl fld="4" item="0"/>
        </tpls>
      </n>
      <n v="76010624">
        <tpls c="8">
          <tpl hier="1" item="6"/>
          <tpl hier="4" item="3"/>
          <tpl fld="3" item="51"/>
          <tpl fld="2" item="26"/>
          <tpl hier="9" item="1"/>
          <tpl hier="11" item="9"/>
          <tpl hier="12" item="7"/>
          <tpl fld="4" item="0"/>
        </tpls>
      </n>
      <n v="108944024">
        <tpls c="8">
          <tpl hier="1" item="6"/>
          <tpl hier="4" item="3"/>
          <tpl fld="3" item="38"/>
          <tpl fld="2" item="26"/>
          <tpl hier="9" item="1"/>
          <tpl hier="11" item="9"/>
          <tpl hier="12" item="7"/>
          <tpl fld="4" item="0"/>
        </tpls>
      </n>
      <n v="3714936">
        <tpls c="8">
          <tpl hier="1" item="6"/>
          <tpl hier="4" item="3"/>
          <tpl fld="3" item="44"/>
          <tpl fld="2" item="24"/>
          <tpl hier="9" item="1"/>
          <tpl hier="11" item="9"/>
          <tpl hier="12" item="7"/>
          <tpl fld="4" item="0"/>
        </tpls>
      </n>
      <n v="5984740">
        <tpls c="8">
          <tpl hier="1" item="6"/>
          <tpl hier="4" item="3"/>
          <tpl fld="3" item="43"/>
          <tpl fld="2" item="24"/>
          <tpl hier="9" item="1"/>
          <tpl hier="11" item="9"/>
          <tpl hier="12" item="7"/>
          <tpl fld="4" item="0"/>
        </tpls>
      </n>
      <n v="9254520">
        <tpls c="8">
          <tpl hier="1" item="6"/>
          <tpl hier="4" item="3"/>
          <tpl fld="3" item="42"/>
          <tpl fld="2" item="24"/>
          <tpl hier="9" item="1"/>
          <tpl hier="11" item="9"/>
          <tpl hier="12" item="7"/>
          <tpl fld="4" item="0"/>
        </tpls>
      </n>
      <n v="14394592">
        <tpls c="8">
          <tpl hier="1" item="6"/>
          <tpl hier="4" item="3"/>
          <tpl fld="3" item="41"/>
          <tpl fld="2" item="24"/>
          <tpl hier="9" item="1"/>
          <tpl hier="11" item="9"/>
          <tpl hier="12" item="7"/>
          <tpl fld="4" item="0"/>
        </tpls>
      </n>
      <n v="182078944">
        <tpls c="8">
          <tpl hier="1" item="6"/>
          <tpl hier="4" item="3"/>
          <tpl fld="3" item="32"/>
          <tpl fld="2" item="17"/>
          <tpl hier="9" item="1"/>
          <tpl hier="11" item="9"/>
          <tpl hier="12" item="7"/>
          <tpl fld="4" item="0"/>
        </tpls>
      </n>
      <n v="284234618">
        <tpls c="8">
          <tpl hier="1" item="6"/>
          <tpl hier="4" item="3"/>
          <tpl fld="3" item="31"/>
          <tpl fld="2" item="17"/>
          <tpl hier="9" item="1"/>
          <tpl hier="11" item="9"/>
          <tpl hier="12" item="7"/>
          <tpl fld="4" item="0"/>
        </tpls>
      </n>
      <n v="384225279">
        <tpls c="8">
          <tpl hier="1" item="6"/>
          <tpl hier="4" item="3"/>
          <tpl fld="3" item="30"/>
          <tpl fld="2" item="17"/>
          <tpl hier="9" item="1"/>
          <tpl hier="11" item="9"/>
          <tpl hier="12" item="7"/>
          <tpl fld="4" item="0"/>
        </tpls>
      </n>
      <n v="481420515">
        <tpls c="8">
          <tpl hier="1" item="6"/>
          <tpl hier="4" item="3"/>
          <tpl fld="3" item="29"/>
          <tpl fld="2" item="17"/>
          <tpl hier="9" item="1"/>
          <tpl hier="11" item="9"/>
          <tpl hier="12" item="7"/>
          <tpl fld="4" item="0"/>
        </tpls>
      </n>
      <n v="47338616">
        <tpls c="8">
          <tpl hier="1" item="6"/>
          <tpl hier="4" item="3"/>
          <tpl fld="3" item="16"/>
          <tpl fld="2" item="13"/>
          <tpl hier="9" item="1"/>
          <tpl hier="11" item="9"/>
          <tpl hier="12" item="7"/>
          <tpl fld="4" item="0"/>
        </tpls>
      </n>
      <n v="67433240">
        <tpls c="8">
          <tpl hier="1" item="6"/>
          <tpl hier="4" item="3"/>
          <tpl fld="3" item="15"/>
          <tpl fld="2" item="13"/>
          <tpl hier="9" item="1"/>
          <tpl hier="11" item="9"/>
          <tpl hier="12" item="7"/>
          <tpl fld="4" item="0"/>
        </tpls>
      </n>
      <n v="97388424">
        <tpls c="8">
          <tpl hier="1" item="6"/>
          <tpl hier="4" item="3"/>
          <tpl fld="3" item="14"/>
          <tpl fld="2" item="13"/>
          <tpl hier="9" item="1"/>
          <tpl hier="11" item="9"/>
          <tpl hier="12" item="7"/>
          <tpl fld="4" item="0"/>
        </tpls>
      </n>
      <n v="110508495">
        <tpls c="8">
          <tpl hier="1" item="6"/>
          <tpl hier="4" item="3"/>
          <tpl fld="3" item="13"/>
          <tpl fld="2" item="13"/>
          <tpl hier="9" item="1"/>
          <tpl hier="11" item="9"/>
          <tpl hier="12" item="7"/>
          <tpl fld="4" item="0"/>
        </tpls>
      </n>
      <n v="10234797">
        <tpls c="8">
          <tpl hier="1" item="6"/>
          <tpl hier="4" item="3"/>
          <tpl fld="3" item="4"/>
          <tpl fld="2" item="23"/>
          <tpl hier="9" item="1"/>
          <tpl hier="11" item="9"/>
          <tpl hier="12" item="7"/>
          <tpl fld="4" item="0"/>
        </tpls>
      </n>
      <n v="15982132">
        <tpls c="8">
          <tpl hier="1" item="6"/>
          <tpl hier="4" item="3"/>
          <tpl fld="3" item="58"/>
          <tpl fld="2" item="23"/>
          <tpl hier="9" item="1"/>
          <tpl hier="11" item="9"/>
          <tpl hier="12" item="7"/>
          <tpl fld="4" item="0"/>
        </tpls>
      </n>
      <n v="21459740">
        <tpls c="8">
          <tpl hier="1" item="6"/>
          <tpl hier="4" item="3"/>
          <tpl fld="3" item="2"/>
          <tpl fld="2" item="23"/>
          <tpl hier="9" item="1"/>
          <tpl hier="11" item="9"/>
          <tpl hier="12" item="7"/>
          <tpl fld="4" item="0"/>
        </tpls>
      </n>
      <n v="20739764">
        <tpls c="8">
          <tpl hier="1" item="6"/>
          <tpl hier="4" item="3"/>
          <tpl fld="3" item="54"/>
          <tpl fld="2" item="30"/>
          <tpl hier="9" item="1"/>
          <tpl hier="11" item="9"/>
          <tpl hier="12" item="7"/>
          <tpl fld="4" item="0"/>
        </tpls>
      </n>
      <n v="33154940">
        <tpls c="8">
          <tpl hier="1" item="6"/>
          <tpl hier="4" item="3"/>
          <tpl fld="3" item="53"/>
          <tpl fld="2" item="30"/>
          <tpl hier="9" item="1"/>
          <tpl hier="11" item="9"/>
          <tpl hier="12" item="7"/>
          <tpl fld="4" item="0"/>
        </tpls>
      </n>
      <n v="63372531">
        <tpls c="8">
          <tpl hier="1" item="6"/>
          <tpl hier="4" item="3"/>
          <tpl fld="3" item="49"/>
          <tpl fld="2" item="30"/>
          <tpl hier="9" item="1"/>
          <tpl hier="11" item="9"/>
          <tpl hier="12" item="7"/>
          <tpl fld="4" item="0"/>
        </tpls>
      </n>
      <n v="214024784">
        <tpls c="8">
          <tpl hier="1" item="6"/>
          <tpl hier="4" item="3"/>
          <tpl fld="3" item="18"/>
          <tpl fld="2" item="45"/>
          <tpl hier="9" item="1"/>
          <tpl hier="11" item="9"/>
          <tpl hier="12" item="7"/>
          <tpl fld="4" item="0"/>
        </tpls>
      </n>
      <n v="352192130">
        <tpls c="8">
          <tpl hier="1" item="6"/>
          <tpl hier="4" item="3"/>
          <tpl fld="3" item="7"/>
          <tpl fld="2" item="45"/>
          <tpl hier="9" item="1"/>
          <tpl hier="11" item="9"/>
          <tpl hier="12" item="7"/>
          <tpl fld="4" item="0"/>
        </tpls>
      </n>
      <n v="601078491">
        <tpls c="8">
          <tpl hier="1" item="6"/>
          <tpl hier="4" item="3"/>
          <tpl fld="3" item="38"/>
          <tpl fld="2" item="45"/>
          <tpl hier="9" item="1"/>
          <tpl hier="11" item="9"/>
          <tpl hier="12" item="7"/>
          <tpl fld="4" item="0"/>
        </tpls>
      </n>
      <n v="209040754">
        <tpls c="8">
          <tpl hier="1" item="6"/>
          <tpl hier="4" item="3"/>
          <tpl fld="3" item="32"/>
          <tpl fld="2" item="25"/>
          <tpl hier="9" item="1"/>
          <tpl hier="11" item="9"/>
          <tpl hier="12" item="7"/>
          <tpl fld="4" item="0"/>
        </tpls>
      </n>
      <n v="368766042">
        <tpls c="8">
          <tpl hier="1" item="6"/>
          <tpl hier="4" item="3"/>
          <tpl fld="3" item="15"/>
          <tpl fld="2" item="25"/>
          <tpl hier="9" item="1"/>
          <tpl hier="11" item="9"/>
          <tpl hier="12" item="7"/>
          <tpl fld="4" item="0"/>
        </tpls>
      </n>
      <n v="641216028">
        <tpls c="8">
          <tpl hier="1" item="6"/>
          <tpl hier="4" item="3"/>
          <tpl fld="3" item="1"/>
          <tpl fld="2" item="25"/>
          <tpl hier="9" item="1"/>
          <tpl hier="11" item="9"/>
          <tpl hier="12" item="7"/>
          <tpl fld="4" item="0"/>
        </tpls>
      </n>
      <n v="5258708">
        <tpls c="8">
          <tpl hier="1" item="6"/>
          <tpl hier="4" item="3"/>
          <tpl fld="3" item="34"/>
          <tpl fld="2" item="38"/>
          <tpl hier="9" item="1"/>
          <tpl hier="11" item="9"/>
          <tpl hier="12" item="7"/>
          <tpl fld="4" item="0"/>
        </tpls>
      </n>
      <n v="8681300">
        <tpls c="8">
          <tpl hier="1" item="6"/>
          <tpl hier="4" item="3"/>
          <tpl fld="3" item="22"/>
          <tpl fld="2" item="38"/>
          <tpl hier="9" item="1"/>
          <tpl hier="11" item="9"/>
          <tpl hier="12" item="7"/>
          <tpl fld="4" item="0"/>
        </tpls>
      </n>
      <n v="12836192">
        <tpls c="8">
          <tpl hier="1" item="6"/>
          <tpl hier="4" item="3"/>
          <tpl fld="3" item="6"/>
          <tpl fld="2" item="38"/>
          <tpl hier="9" item="1"/>
          <tpl hier="11" item="9"/>
          <tpl hier="12" item="7"/>
          <tpl fld="4" item="0"/>
        </tpls>
      </n>
      <n v="9361408">
        <tpls c="8">
          <tpl hier="1" item="6"/>
          <tpl hier="4" item="3"/>
          <tpl fld="3" item="48"/>
          <tpl fld="2" item="16"/>
          <tpl hier="9" item="1"/>
          <tpl hier="11" item="9"/>
          <tpl hier="12" item="7"/>
          <tpl fld="4" item="0"/>
        </tpls>
      </n>
      <n v="15073932">
        <tpls c="8">
          <tpl hier="1" item="6"/>
          <tpl hier="4" item="3"/>
          <tpl fld="3" item="31"/>
          <tpl fld="2" item="16"/>
          <tpl hier="9" item="1"/>
          <tpl hier="11" item="9"/>
          <tpl hier="12" item="7"/>
          <tpl fld="4" item="0"/>
        </tpls>
      </n>
      <n v="24394484">
        <tpls c="8">
          <tpl hier="1" item="6"/>
          <tpl hier="4" item="3"/>
          <tpl fld="3" item="11"/>
          <tpl fld="2" item="16"/>
          <tpl hier="9" item="1"/>
          <tpl hier="11" item="9"/>
          <tpl hier="12" item="7"/>
          <tpl fld="4" item="0"/>
        </tpls>
      </n>
      <n v="70190440">
        <tpls c="8">
          <tpl hier="1" item="6"/>
          <tpl hier="4" item="3"/>
          <tpl fld="3" item="39"/>
          <tpl fld="2" item="10"/>
          <tpl hier="9" item="1"/>
          <tpl hier="11" item="9"/>
          <tpl hier="12" item="7"/>
          <tpl fld="4" item="0"/>
        </tpls>
      </n>
      <n v="104313171">
        <tpls c="8">
          <tpl hier="1" item="6"/>
          <tpl hier="4" item="3"/>
          <tpl fld="3" item="24"/>
          <tpl fld="2" item="10"/>
          <tpl hier="9" item="1"/>
          <tpl hier="11" item="9"/>
          <tpl hier="12" item="7"/>
          <tpl fld="4" item="0"/>
        </tpls>
      </n>
      <n v="179353932">
        <tpls c="8">
          <tpl hier="1" item="6"/>
          <tpl hier="4" item="3"/>
          <tpl fld="3" item="46"/>
          <tpl fld="2" item="12"/>
          <tpl hier="9" item="1"/>
          <tpl hier="11" item="9"/>
          <tpl hier="12" item="7"/>
          <tpl fld="4" item="0"/>
        </tpls>
      </n>
      <n v="305303707">
        <tpls c="8">
          <tpl hier="1" item="6"/>
          <tpl hier="4" item="3"/>
          <tpl fld="3" item="24"/>
          <tpl fld="2" item="12"/>
          <tpl hier="9" item="1"/>
          <tpl hier="11" item="9"/>
          <tpl hier="12" item="7"/>
          <tpl fld="4" item="0"/>
        </tpls>
      </n>
      <n v="9598888">
        <tpls c="8">
          <tpl hier="1" item="6"/>
          <tpl hier="4" item="3"/>
          <tpl fld="3" item="35"/>
          <tpl fld="2" item="18"/>
          <tpl hier="9" item="1"/>
          <tpl hier="11" item="9"/>
          <tpl hier="12" item="7"/>
          <tpl fld="4" item="0"/>
        </tpls>
      </n>
      <n v="12970207">
        <tpls c="8">
          <tpl hier="1" item="6"/>
          <tpl hier="4" item="3"/>
          <tpl fld="3" item="36"/>
          <tpl fld="2" item="18"/>
          <tpl hier="9" item="1"/>
          <tpl hier="11" item="9"/>
          <tpl hier="12" item="7"/>
          <tpl fld="4" item="0"/>
        </tpls>
      </n>
      <n v="15294804">
        <tpls c="8">
          <tpl hier="1" item="6"/>
          <tpl hier="4" item="3"/>
          <tpl fld="3" item="11"/>
          <tpl fld="2" item="18"/>
          <tpl hier="9" item="1"/>
          <tpl hier="11" item="9"/>
          <tpl hier="12" item="7"/>
          <tpl fld="4" item="0"/>
        </tpls>
      </n>
      <n v="12942125">
        <tpls c="8">
          <tpl hier="1" item="6"/>
          <tpl hier="4" item="3"/>
          <tpl fld="3" item="34"/>
          <tpl fld="2" item="20"/>
          <tpl hier="9" item="1"/>
          <tpl hier="11" item="9"/>
          <tpl hier="12" item="7"/>
          <tpl fld="4" item="0"/>
        </tpls>
      </n>
      <n v="27119931">
        <tpls c="8">
          <tpl hier="1" item="6"/>
          <tpl hier="4" item="3"/>
          <tpl fld="3" item="7"/>
          <tpl fld="2" item="20"/>
          <tpl hier="9" item="1"/>
          <tpl hier="11" item="9"/>
          <tpl hier="12" item="7"/>
          <tpl fld="4" item="0"/>
        </tpls>
      </n>
      <n v="42198712">
        <tpls c="8">
          <tpl hier="1" item="6"/>
          <tpl hier="4" item="3"/>
          <tpl fld="3" item="19"/>
          <tpl fld="2" item="20"/>
          <tpl hier="9" item="1"/>
          <tpl hier="11" item="9"/>
          <tpl hier="12" item="7"/>
          <tpl fld="4" item="0"/>
        </tpls>
      </n>
      <n v="20229512">
        <tpls c="8">
          <tpl hier="1" item="6"/>
          <tpl hier="4" item="3"/>
          <tpl fld="3" item="20"/>
          <tpl fld="2" item="32"/>
          <tpl hier="9" item="1"/>
          <tpl hier="11" item="9"/>
          <tpl hier="12" item="7"/>
          <tpl fld="4" item="0"/>
        </tpls>
      </n>
      <n v="48018804">
        <tpls c="8">
          <tpl hier="1" item="6"/>
          <tpl hier="4" item="3"/>
          <tpl fld="3" item="38"/>
          <tpl fld="2" item="32"/>
          <tpl hier="9" item="1"/>
          <tpl hier="11" item="9"/>
          <tpl hier="12" item="7"/>
          <tpl fld="4" item="0"/>
        </tpls>
      </n>
      <n v="247145">
        <tpls c="8">
          <tpl hier="1" item="6"/>
          <tpl hier="4" item="3"/>
          <tpl fld="3" item="40"/>
          <tpl fld="2" item="9"/>
          <tpl hier="9" item="1"/>
          <tpl hier="11" item="9"/>
          <tpl hier="12" item="7"/>
          <tpl fld="4" item="0"/>
        </tpls>
      </n>
      <n v="340131">
        <tpls c="8">
          <tpl hier="1" item="6"/>
          <tpl hier="4" item="3"/>
          <tpl fld="3" item="52"/>
          <tpl fld="2" item="9"/>
          <tpl hier="9" item="1"/>
          <tpl hier="11" item="9"/>
          <tpl hier="12" item="7"/>
          <tpl fld="4" item="0"/>
        </tpls>
      </n>
      <n v="14479388">
        <tpls c="8">
          <tpl hier="1" item="6"/>
          <tpl hier="4" item="3"/>
          <tpl fld="3" item="25"/>
          <tpl fld="2" item="11"/>
          <tpl hier="9" item="1"/>
          <tpl hier="11" item="9"/>
          <tpl hier="12" item="7"/>
          <tpl fld="4" item="0"/>
        </tpls>
      </n>
      <n v="31252860">
        <tpls c="8">
          <tpl hier="1" item="6"/>
          <tpl hier="4" item="3"/>
          <tpl fld="3" item="5"/>
          <tpl fld="2" item="11"/>
          <tpl hier="9" item="1"/>
          <tpl hier="11" item="9"/>
          <tpl hier="12" item="7"/>
          <tpl fld="4" item="0"/>
        </tpls>
      </n>
      <n v="184603652">
        <tpls c="8">
          <tpl hier="1" item="6"/>
          <tpl hier="4" item="3"/>
          <tpl fld="3" item="11"/>
          <tpl fld="2" item="15"/>
          <tpl hier="9" item="1"/>
          <tpl hier="11" item="9"/>
          <tpl hier="12" item="7"/>
          <tpl fld="4" item="0"/>
        </tpls>
      </n>
      <n v="70142915">
        <tpls c="8">
          <tpl hier="1" item="6"/>
          <tpl hier="4" item="3"/>
          <tpl fld="3" item="53"/>
          <tpl fld="2" item="19"/>
          <tpl hier="9" item="1"/>
          <tpl hier="11" item="9"/>
          <tpl hier="12" item="7"/>
          <tpl fld="4" item="0"/>
        </tpls>
      </n>
      <n v="144775132">
        <tpls c="8">
          <tpl hier="1" item="6"/>
          <tpl hier="4" item="3"/>
          <tpl fld="3" item="19"/>
          <tpl fld="2" item="2"/>
          <tpl hier="9" item="1"/>
          <tpl hier="11" item="9"/>
          <tpl hier="12" item="7"/>
          <tpl fld="4" item="0"/>
        </tpls>
      </n>
      <n v="20250268">
        <tpls c="8">
          <tpl hier="1" item="6"/>
          <tpl hier="4" item="3"/>
          <tpl fld="3" item="14"/>
          <tpl fld="2" item="8"/>
          <tpl hier="9" item="1"/>
          <tpl hier="11" item="9"/>
          <tpl hier="12" item="7"/>
          <tpl fld="4" item="0"/>
        </tpls>
      </n>
      <n v="12354380">
        <tpls c="8">
          <tpl hier="1" item="6"/>
          <tpl hier="4" item="3"/>
          <tpl fld="3" item="3"/>
          <tpl fld="2" item="3"/>
          <tpl hier="9" item="1"/>
          <tpl hier="11" item="9"/>
          <tpl hier="12" item="7"/>
          <tpl fld="4" item="0"/>
        </tpls>
      </n>
      <n v="5676222397">
        <tpls c="8">
          <tpl hier="1" item="6"/>
          <tpl hier="4" item="3"/>
          <tpl fld="3" item="54"/>
          <tpl fld="1" item="0"/>
          <tpl hier="9" item="1"/>
          <tpl hier="11" item="9"/>
          <tpl hier="12" item="7"/>
          <tpl fld="4" item="0"/>
        </tpls>
      </n>
      <n v="29050633">
        <tpls c="8">
          <tpl hier="1" item="6"/>
          <tpl hier="4" item="3"/>
          <tpl fld="3" item="31"/>
          <tpl fld="2" item="43"/>
          <tpl hier="9" item="1"/>
          <tpl hier="11" item="9"/>
          <tpl hier="12" item="7"/>
          <tpl fld="4" item="0"/>
        </tpls>
      </n>
      <n v="44184860">
        <tpls c="8">
          <tpl hier="1" item="6"/>
          <tpl hier="4" item="3"/>
          <tpl fld="3" item="30"/>
          <tpl fld="2" item="43"/>
          <tpl hier="9" item="1"/>
          <tpl hier="11" item="9"/>
          <tpl hier="12" item="7"/>
          <tpl fld="4" item="0"/>
        </tpls>
      </n>
      <n v="61225264">
        <tpls c="8">
          <tpl hier="1" item="6"/>
          <tpl hier="4" item="3"/>
          <tpl fld="3" item="29"/>
          <tpl fld="2" item="43"/>
          <tpl hier="9" item="1"/>
          <tpl hier="11" item="9"/>
          <tpl hier="12" item="7"/>
          <tpl fld="4" item="0"/>
        </tpls>
      </n>
      <n v="2782978">
        <tpls c="8">
          <tpl hier="1" item="6"/>
          <tpl hier="4" item="3"/>
          <tpl fld="3" item="16"/>
          <tpl fld="2" item="22"/>
          <tpl hier="9" item="1"/>
          <tpl hier="11" item="9"/>
          <tpl hier="12" item="7"/>
          <tpl fld="4" item="0"/>
        </tpls>
      </n>
      <n v="3081740">
        <tpls c="8">
          <tpl hier="1" item="6"/>
          <tpl hier="4" item="3"/>
          <tpl fld="3" item="15"/>
          <tpl fld="2" item="22"/>
          <tpl hier="9" item="1"/>
          <tpl hier="11" item="9"/>
          <tpl hier="12" item="7"/>
          <tpl fld="4" item="0"/>
        </tpls>
      </n>
      <n v="2980824">
        <tpls c="8">
          <tpl hier="1" item="6"/>
          <tpl hier="4" item="3"/>
          <tpl fld="3" item="14"/>
          <tpl fld="2" item="22"/>
          <tpl hier="9" item="1"/>
          <tpl hier="11" item="9"/>
          <tpl hier="12" item="7"/>
          <tpl fld="4" item="0"/>
        </tpls>
      </n>
      <n v="3100884">
        <tpls c="8">
          <tpl hier="1" item="6"/>
          <tpl hier="4" item="3"/>
          <tpl fld="3" item="13"/>
          <tpl fld="2" item="22"/>
          <tpl hier="9" item="1"/>
          <tpl hier="11" item="9"/>
          <tpl hier="12" item="7"/>
          <tpl fld="4" item="0"/>
        </tpls>
      </n>
      <n v="19349328">
        <tpls c="8">
          <tpl hier="1" item="6"/>
          <tpl hier="4" item="3"/>
          <tpl fld="3" item="4"/>
          <tpl fld="2" item="21"/>
          <tpl hier="9" item="1"/>
          <tpl hier="11" item="9"/>
          <tpl hier="12" item="7"/>
          <tpl fld="4" item="0"/>
        </tpls>
      </n>
      <n v="27032892">
        <tpls c="8">
          <tpl hier="1" item="6"/>
          <tpl hier="4" item="3"/>
          <tpl fld="3" item="58"/>
          <tpl fld="2" item="21"/>
          <tpl hier="9" item="1"/>
          <tpl hier="11" item="9"/>
          <tpl hier="12" item="7"/>
          <tpl fld="4" item="0"/>
        </tpls>
      </n>
      <n v="36188308">
        <tpls c="8">
          <tpl hier="1" item="6"/>
          <tpl hier="4" item="3"/>
          <tpl fld="3" item="2"/>
          <tpl fld="2" item="21"/>
          <tpl hier="9" item="1"/>
          <tpl hier="11" item="9"/>
          <tpl hier="12" item="7"/>
          <tpl fld="4" item="0"/>
        </tpls>
      </n>
      <n v="12613011">
        <tpls c="8">
          <tpl hier="1" item="6"/>
          <tpl hier="4" item="3"/>
          <tpl fld="3" item="54"/>
          <tpl fld="2" item="41"/>
          <tpl hier="9" item="1"/>
          <tpl hier="11" item="9"/>
          <tpl hier="12" item="7"/>
          <tpl fld="4" item="0"/>
        </tpls>
      </n>
      <n v="20394364">
        <tpls c="8">
          <tpl hier="1" item="6"/>
          <tpl hier="4" item="3"/>
          <tpl fld="3" item="53"/>
          <tpl fld="2" item="41"/>
          <tpl hier="9" item="1"/>
          <tpl hier="11" item="9"/>
          <tpl hier="12" item="7"/>
          <tpl fld="4" item="0"/>
        </tpls>
      </n>
      <n v="31234072">
        <tpls c="8">
          <tpl hier="1" item="6"/>
          <tpl hier="4" item="3"/>
          <tpl fld="3" item="52"/>
          <tpl fld="2" item="41"/>
          <tpl hier="9" item="1"/>
          <tpl hier="11" item="9"/>
          <tpl hier="12" item="7"/>
          <tpl fld="4" item="0"/>
        </tpls>
      </n>
      <n v="1876308728">
        <tpls c="8">
          <tpl hier="1" item="6"/>
          <tpl hier="4" item="3"/>
          <tpl fld="3" item="48"/>
          <tpl fld="2" item="39"/>
          <tpl hier="9" item="1"/>
          <tpl hier="11" item="9"/>
          <tpl hier="12" item="7"/>
          <tpl fld="4" item="0"/>
        </tpls>
      </n>
      <n v="2669999175">
        <tpls c="8">
          <tpl hier="1" item="6"/>
          <tpl hier="4" item="3"/>
          <tpl fld="3" item="46"/>
          <tpl fld="2" item="39"/>
          <tpl hier="9" item="1"/>
          <tpl hier="11" item="9"/>
          <tpl hier="12" item="7"/>
          <tpl fld="4" item="0"/>
        </tpls>
      </n>
      <n v="3782407304">
        <tpls c="8">
          <tpl hier="1" item="6"/>
          <tpl hier="4" item="3"/>
          <tpl fld="3" item="45"/>
          <tpl fld="2" item="39"/>
          <tpl hier="9" item="1"/>
          <tpl hier="11" item="9"/>
          <tpl hier="12" item="7"/>
          <tpl fld="4" item="0"/>
        </tpls>
      </n>
      <n v="4937124744">
        <tpls c="8">
          <tpl hier="1" item="6"/>
          <tpl hier="4" item="3"/>
          <tpl fld="3" item="47"/>
          <tpl fld="2" item="39"/>
          <tpl hier="9" item="1"/>
          <tpl hier="11" item="9"/>
          <tpl hier="12" item="7"/>
          <tpl fld="4" item="0"/>
        </tpls>
      </n>
      <n v="38120690">
        <tpls c="8">
          <tpl hier="1" item="6"/>
          <tpl hier="4" item="3"/>
          <tpl fld="3" item="34"/>
          <tpl fld="2" item="14"/>
          <tpl hier="9" item="1"/>
          <tpl hier="11" item="9"/>
          <tpl hier="12" item="7"/>
          <tpl fld="4" item="0"/>
        </tpls>
      </n>
      <n v="68255503">
        <tpls c="8">
          <tpl hier="1" item="6"/>
          <tpl hier="4" item="3"/>
          <tpl fld="3" item="36"/>
          <tpl fld="2" item="14"/>
          <tpl hier="9" item="1"/>
          <tpl hier="11" item="9"/>
          <tpl hier="12" item="7"/>
          <tpl fld="4" item="0"/>
        </tpls>
      </n>
      <n v="117662637">
        <tpls c="8">
          <tpl hier="1" item="6"/>
          <tpl hier="4" item="3"/>
          <tpl fld="3" item="27"/>
          <tpl fld="2" item="14"/>
          <tpl hier="9" item="1"/>
          <tpl hier="11" item="9"/>
          <tpl hier="12" item="7"/>
          <tpl fld="4" item="0"/>
        </tpls>
      </n>
      <n v="182079554">
        <tpls c="8">
          <tpl hier="1" item="6"/>
          <tpl hier="4" item="3"/>
          <tpl fld="3" item="33"/>
          <tpl fld="2" item="14"/>
          <tpl hier="9" item="1"/>
          <tpl hier="11" item="9"/>
          <tpl hier="12" item="7"/>
          <tpl fld="4" item="0"/>
        </tpls>
      </n>
      <n v="3934740">
        <tpls c="8">
          <tpl hier="1" item="6"/>
          <tpl hier="4" item="3"/>
          <tpl fld="3" item="18"/>
          <tpl fld="2" item="31"/>
          <tpl hier="9" item="1"/>
          <tpl hier="11" item="9"/>
          <tpl hier="12" item="7"/>
          <tpl fld="4" item="0"/>
        </tpls>
      </n>
      <n v="5958764">
        <tpls c="8">
          <tpl hier="1" item="6"/>
          <tpl hier="4" item="3"/>
          <tpl fld="3" item="22"/>
          <tpl fld="2" item="31"/>
          <tpl hier="9" item="1"/>
          <tpl hier="11" item="9"/>
          <tpl hier="12" item="7"/>
          <tpl fld="4" item="0"/>
        </tpls>
      </n>
      <n v="8131216">
        <tpls c="8">
          <tpl hier="1" item="6"/>
          <tpl hier="4" item="3"/>
          <tpl fld="3" item="17"/>
          <tpl fld="2" item="31"/>
          <tpl hier="9" item="1"/>
          <tpl hier="11" item="9"/>
          <tpl hier="12" item="7"/>
          <tpl fld="4" item="0"/>
        </tpls>
      </n>
      <n v="8300003">
        <tpls c="8">
          <tpl hier="1" item="6"/>
          <tpl hier="4" item="3"/>
          <tpl fld="3" item="21"/>
          <tpl fld="2" item="31"/>
          <tpl hier="9" item="1"/>
          <tpl hier="11" item="9"/>
          <tpl hier="12" item="7"/>
          <tpl fld="4" item="0"/>
        </tpls>
      </n>
      <n v="27031400">
        <tpls c="8">
          <tpl hier="1" item="6"/>
          <tpl hier="4" item="3"/>
          <tpl fld="3" item="8"/>
          <tpl fld="2" item="29"/>
          <tpl hier="9" item="1"/>
          <tpl hier="11" item="9"/>
          <tpl hier="12" item="7"/>
          <tpl fld="4" item="0"/>
        </tpls>
      </n>
      <n v="42591016">
        <tpls c="8">
          <tpl hier="1" item="6"/>
          <tpl hier="4" item="3"/>
          <tpl fld="3" item="7"/>
          <tpl fld="2" item="29"/>
          <tpl hier="9" item="1"/>
          <tpl hier="11" item="9"/>
          <tpl hier="12" item="7"/>
          <tpl fld="4" item="0"/>
        </tpls>
      </n>
      <n v="69116563">
        <tpls c="8">
          <tpl hier="1" item="6"/>
          <tpl hier="4" item="3"/>
          <tpl fld="3" item="6"/>
          <tpl fld="2" item="29"/>
          <tpl hier="9" item="1"/>
          <tpl hier="11" item="9"/>
          <tpl hier="12" item="7"/>
          <tpl fld="4" item="0"/>
        </tpls>
      </n>
      <n v="107877229">
        <tpls c="8">
          <tpl hier="1" item="6"/>
          <tpl hier="4" item="3"/>
          <tpl fld="3" item="5"/>
          <tpl fld="2" item="29"/>
          <tpl hier="9" item="1"/>
          <tpl hier="11" item="9"/>
          <tpl hier="12" item="7"/>
          <tpl fld="4" item="0"/>
        </tpls>
      </n>
      <n v="20940292">
        <tpls c="8">
          <tpl hier="1" item="6"/>
          <tpl hier="4" item="3"/>
          <tpl fld="3" item="56"/>
          <tpl fld="2" item="27"/>
          <tpl hier="9" item="1"/>
          <tpl hier="11" item="9"/>
          <tpl hier="12" item="7"/>
          <tpl fld="4" item="0"/>
        </tpls>
      </n>
      <n v="37618000">
        <tpls c="8">
          <tpl hier="1" item="6"/>
          <tpl hier="4" item="3"/>
          <tpl fld="3" item="0"/>
          <tpl fld="2" item="27"/>
          <tpl hier="9" item="1"/>
          <tpl hier="11" item="9"/>
          <tpl hier="12" item="7"/>
          <tpl fld="4" item="0"/>
        </tpls>
      </n>
      <n v="51894796">
        <tpls c="8">
          <tpl hier="1" item="6"/>
          <tpl hier="4" item="3"/>
          <tpl fld="3" item="55"/>
          <tpl fld="2" item="27"/>
          <tpl hier="9" item="1"/>
          <tpl hier="11" item="9"/>
          <tpl hier="12" item="7"/>
          <tpl fld="4" item="0"/>
        </tpls>
      </n>
      <n v="33671296">
        <tpls c="8">
          <tpl hier="1" item="6"/>
          <tpl hier="4" item="3"/>
          <tpl fld="3" item="35"/>
          <tpl fld="2" item="26"/>
          <tpl hier="9" item="1"/>
          <tpl hier="11" item="9"/>
          <tpl hier="12" item="7"/>
          <tpl fld="4" item="0"/>
        </tpls>
      </n>
      <n v="51161248">
        <tpls c="8">
          <tpl hier="1" item="6"/>
          <tpl hier="4" item="3"/>
          <tpl fld="3" item="40"/>
          <tpl fld="2" item="26"/>
          <tpl hier="9" item="1"/>
          <tpl hier="11" item="9"/>
          <tpl hier="12" item="7"/>
          <tpl fld="4" item="0"/>
        </tpls>
      </n>
      <n v="77939592">
        <tpls c="8">
          <tpl hier="1" item="6"/>
          <tpl hier="4" item="3"/>
          <tpl fld="3" item="50"/>
          <tpl fld="2" item="26"/>
          <tpl hier="9" item="1"/>
          <tpl hier="11" item="9"/>
          <tpl hier="12" item="7"/>
          <tpl fld="4" item="0"/>
        </tpls>
      </n>
      <n v="110940160">
        <tpls c="8">
          <tpl hier="1" item="6"/>
          <tpl hier="4" item="3"/>
          <tpl fld="3" item="49"/>
          <tpl fld="2" item="26"/>
          <tpl hier="9" item="1"/>
          <tpl hier="11" item="9"/>
          <tpl hier="12" item="7"/>
          <tpl fld="4" item="0"/>
        </tpls>
      </n>
      <n v="3827196">
        <tpls c="8">
          <tpl hier="1" item="6"/>
          <tpl hier="4" item="3"/>
          <tpl fld="3" item="37"/>
          <tpl fld="2" item="24"/>
          <tpl hier="9" item="1"/>
          <tpl hier="11" item="9"/>
          <tpl hier="12" item="7"/>
          <tpl fld="4" item="0"/>
        </tpls>
      </n>
      <n v="6162560">
        <tpls c="8">
          <tpl hier="1" item="6"/>
          <tpl hier="4" item="3"/>
          <tpl fld="3" item="39"/>
          <tpl fld="2" item="24"/>
          <tpl hier="9" item="1"/>
          <tpl hier="11" item="9"/>
          <tpl hier="12" item="7"/>
          <tpl fld="4" item="0"/>
        </tpls>
      </n>
      <n v="9491604">
        <tpls c="8">
          <tpl hier="1" item="6"/>
          <tpl hier="4" item="3"/>
          <tpl fld="3" item="28"/>
          <tpl fld="2" item="24"/>
          <tpl hier="9" item="1"/>
          <tpl hier="11" item="9"/>
          <tpl hier="12" item="7"/>
          <tpl fld="4" item="0"/>
        </tpls>
      </n>
      <n v="14826216">
        <tpls c="8">
          <tpl hier="1" item="6"/>
          <tpl hier="4" item="3"/>
          <tpl fld="3" item="19"/>
          <tpl fld="2" item="24"/>
          <tpl hier="9" item="1"/>
          <tpl hier="11" item="9"/>
          <tpl hier="12" item="7"/>
          <tpl fld="4" item="0"/>
        </tpls>
      </n>
      <n v="187824834">
        <tpls c="8">
          <tpl hier="1" item="6"/>
          <tpl hier="4" item="3"/>
          <tpl fld="3" item="26"/>
          <tpl fld="2" item="17"/>
          <tpl hier="9" item="1"/>
          <tpl hier="11" item="9"/>
          <tpl hier="12" item="7"/>
          <tpl fld="4" item="0"/>
        </tpls>
      </n>
      <n v="290837194">
        <tpls c="8">
          <tpl hier="1" item="6"/>
          <tpl hier="4" item="3"/>
          <tpl fld="3" item="25"/>
          <tpl fld="2" item="17"/>
          <tpl hier="9" item="1"/>
          <tpl hier="11" item="9"/>
          <tpl hier="12" item="7"/>
          <tpl fld="4" item="0"/>
        </tpls>
      </n>
      <n v="389939328">
        <tpls c="8">
          <tpl hier="1" item="6"/>
          <tpl hier="4" item="3"/>
          <tpl fld="3" item="24"/>
          <tpl fld="2" item="17"/>
          <tpl hier="9" item="1"/>
          <tpl hier="11" item="9"/>
          <tpl hier="12" item="7"/>
          <tpl fld="4" item="0"/>
        </tpls>
      </n>
      <n v="487433036">
        <tpls c="8">
          <tpl hier="1" item="6"/>
          <tpl hier="4" item="3"/>
          <tpl fld="3" item="23"/>
          <tpl fld="2" item="17"/>
          <tpl hier="9" item="1"/>
          <tpl hier="11" item="9"/>
          <tpl hier="12" item="7"/>
          <tpl fld="4" item="0"/>
        </tpls>
      </n>
      <n v="48298504">
        <tpls c="8">
          <tpl hier="1" item="6"/>
          <tpl hier="4" item="3"/>
          <tpl fld="3" item="10"/>
          <tpl fld="2" item="13"/>
          <tpl hier="9" item="1"/>
          <tpl hier="11" item="9"/>
          <tpl hier="12" item="7"/>
          <tpl fld="4" item="0"/>
        </tpls>
      </n>
      <n v="68958691">
        <tpls c="8">
          <tpl hier="1" item="6"/>
          <tpl hier="4" item="3"/>
          <tpl fld="3" item="12"/>
          <tpl fld="2" item="13"/>
          <tpl hier="9" item="1"/>
          <tpl hier="11" item="9"/>
          <tpl hier="12" item="7"/>
          <tpl fld="4" item="0"/>
        </tpls>
      </n>
      <n v="98902509">
        <tpls c="8">
          <tpl hier="1" item="6"/>
          <tpl hier="4" item="3"/>
          <tpl fld="3" item="11"/>
          <tpl fld="2" item="13"/>
          <tpl hier="9" item="1"/>
          <tpl hier="11" item="9"/>
          <tpl hier="12" item="7"/>
          <tpl fld="4" item="0"/>
        </tpls>
      </n>
      <n v="112351487">
        <tpls c="8">
          <tpl hier="1" item="6"/>
          <tpl hier="4" item="3"/>
          <tpl fld="3" item="9"/>
          <tpl fld="2" item="13"/>
          <tpl hier="9" item="1"/>
          <tpl hier="11" item="9"/>
          <tpl hier="12" item="7"/>
          <tpl fld="4" item="0"/>
        </tpls>
      </n>
      <n v="10554796">
        <tpls c="8">
          <tpl hier="1" item="6"/>
          <tpl hier="4" item="3"/>
          <tpl fld="3" item="57"/>
          <tpl fld="2" item="23"/>
          <tpl hier="9" item="1"/>
          <tpl hier="11" item="9"/>
          <tpl hier="12" item="7"/>
          <tpl fld="4" item="0"/>
        </tpls>
      </n>
      <n v="16331832">
        <tpls c="8">
          <tpl hier="1" item="6"/>
          <tpl hier="4" item="3"/>
          <tpl fld="3" item="3"/>
          <tpl fld="2" item="23"/>
          <tpl hier="9" item="1"/>
          <tpl hier="11" item="9"/>
          <tpl hier="12" item="7"/>
          <tpl fld="4" item="0"/>
        </tpls>
      </n>
      <n v="21754760">
        <tpls c="8">
          <tpl hier="1" item="6"/>
          <tpl hier="4" item="3"/>
          <tpl fld="3" item="1"/>
          <tpl fld="2" item="23"/>
          <tpl hier="9" item="1"/>
          <tpl hier="11" item="9"/>
          <tpl hier="12" item="7"/>
          <tpl fld="4" item="0"/>
        </tpls>
      </n>
      <n v="21340340">
        <tpls c="8">
          <tpl hier="1" item="6"/>
          <tpl hier="4" item="3"/>
          <tpl fld="3" item="20"/>
          <tpl fld="2" item="30"/>
          <tpl hier="9" item="1"/>
          <tpl hier="11" item="9"/>
          <tpl hier="12" item="7"/>
          <tpl fld="4" item="0"/>
        </tpls>
      </n>
      <n v="34267080">
        <tpls c="8">
          <tpl hier="1" item="6"/>
          <tpl hier="4" item="3"/>
          <tpl fld="3" item="51"/>
          <tpl fld="2" item="30"/>
          <tpl hier="9" item="1"/>
          <tpl hier="11" item="9"/>
          <tpl hier="12" item="7"/>
          <tpl fld="4" item="0"/>
        </tpls>
      </n>
      <n v="65856100">
        <tpls c="8">
          <tpl hier="1" item="6"/>
          <tpl hier="4" item="3"/>
          <tpl fld="3" item="47"/>
          <tpl fld="2" item="30"/>
          <tpl hier="9" item="1"/>
          <tpl hier="11" item="9"/>
          <tpl hier="12" item="7"/>
          <tpl fld="4" item="0"/>
        </tpls>
      </n>
      <n v="218868157">
        <tpls c="8">
          <tpl hier="1" item="6"/>
          <tpl hier="4" item="3"/>
          <tpl fld="3" item="16"/>
          <tpl fld="2" item="45"/>
          <tpl hier="9" item="1"/>
          <tpl hier="11" item="9"/>
          <tpl hier="12" item="7"/>
          <tpl fld="4" item="0"/>
        </tpls>
      </n>
      <n v="371152106">
        <tpls c="8">
          <tpl hier="1" item="6"/>
          <tpl hier="4" item="3"/>
          <tpl fld="3" item="3"/>
          <tpl fld="2" item="45"/>
          <tpl hier="9" item="1"/>
          <tpl hier="11" item="9"/>
          <tpl hier="12" item="7"/>
          <tpl fld="4" item="0"/>
        </tpls>
      </n>
      <n v="617299724">
        <tpls c="8">
          <tpl hier="1" item="6"/>
          <tpl hier="4" item="3"/>
          <tpl fld="3" item="49"/>
          <tpl fld="2" item="45"/>
          <tpl hier="9" item="1"/>
          <tpl hier="11" item="9"/>
          <tpl hier="12" item="7"/>
          <tpl fld="4" item="0"/>
        </tpls>
      </n>
      <n v="214623155">
        <tpls c="8">
          <tpl hier="1" item="6"/>
          <tpl hier="4" item="3"/>
          <tpl fld="3" item="26"/>
          <tpl fld="2" item="25"/>
          <tpl hier="9" item="1"/>
          <tpl hier="11" item="9"/>
          <tpl hier="12" item="7"/>
          <tpl fld="4" item="0"/>
        </tpls>
      </n>
      <n v="393143020">
        <tpls c="8">
          <tpl hier="1" item="6"/>
          <tpl hier="4" item="3"/>
          <tpl fld="3" item="7"/>
          <tpl fld="2" item="25"/>
          <tpl hier="9" item="1"/>
          <tpl hier="11" item="9"/>
          <tpl hier="12" item="7"/>
          <tpl fld="4" item="0"/>
        </tpls>
      </n>
      <n v="656090499">
        <tpls c="8">
          <tpl hier="1" item="6"/>
          <tpl hier="4" item="3"/>
          <tpl fld="3" item="55"/>
          <tpl fld="2" item="25"/>
          <tpl hier="9" item="1"/>
          <tpl hier="11" item="9"/>
          <tpl hier="12" item="7"/>
          <tpl fld="4" item="0"/>
        </tpls>
      </n>
      <n v="5415368">
        <tpls c="8">
          <tpl hier="1" item="6"/>
          <tpl hier="4" item="3"/>
          <tpl fld="3" item="32"/>
          <tpl fld="2" item="38"/>
          <tpl hier="9" item="1"/>
          <tpl hier="11" item="9"/>
          <tpl hier="12" item="7"/>
          <tpl fld="4" item="0"/>
        </tpls>
      </n>
      <n v="8876804">
        <tpls c="8">
          <tpl hier="1" item="6"/>
          <tpl hier="4" item="3"/>
          <tpl fld="3" item="15"/>
          <tpl fld="2" item="38"/>
          <tpl hier="9" item="1"/>
          <tpl hier="11" item="9"/>
          <tpl hier="12" item="7"/>
          <tpl fld="4" item="0"/>
        </tpls>
      </n>
      <n v="13077424">
        <tpls c="8">
          <tpl hier="1" item="6"/>
          <tpl hier="4" item="3"/>
          <tpl fld="3" item="2"/>
          <tpl fld="2" item="38"/>
          <tpl hier="9" item="1"/>
          <tpl hier="11" item="9"/>
          <tpl hier="12" item="7"/>
          <tpl fld="4" item="0"/>
        </tpls>
      </n>
      <n v="9543784">
        <tpls c="8">
          <tpl hier="1" item="6"/>
          <tpl hier="4" item="3"/>
          <tpl fld="3" item="44"/>
          <tpl fld="2" item="16"/>
          <tpl hier="9" item="1"/>
          <tpl hier="11" item="9"/>
          <tpl hier="12" item="7"/>
          <tpl fld="4" item="0"/>
        </tpls>
      </n>
      <n v="15903824">
        <tpls c="8">
          <tpl hier="1" item="6"/>
          <tpl hier="4" item="3"/>
          <tpl fld="3" item="22"/>
          <tpl fld="2" item="16"/>
          <tpl hier="9" item="1"/>
          <tpl hier="11" item="9"/>
          <tpl hier="12" item="7"/>
          <tpl fld="4" item="0"/>
        </tpls>
      </n>
      <n v="24893508">
        <tpls c="8">
          <tpl hier="1" item="6"/>
          <tpl hier="4" item="3"/>
          <tpl fld="3" item="6"/>
          <tpl fld="2" item="16"/>
          <tpl hier="9" item="1"/>
          <tpl hier="11" item="9"/>
          <tpl hier="12" item="7"/>
          <tpl fld="4" item="0"/>
        </tpls>
      </n>
      <n v="41786480">
        <tpls c="8">
          <tpl hier="1" item="6"/>
          <tpl hier="4" item="3"/>
          <tpl fld="3" item="35"/>
          <tpl fld="2" item="10"/>
          <tpl hier="9" item="1"/>
          <tpl hier="11" item="9"/>
          <tpl hier="12" item="7"/>
          <tpl fld="4" item="0"/>
        </tpls>
      </n>
      <n v="71941571">
        <tpls c="8">
          <tpl hier="1" item="6"/>
          <tpl hier="4" item="3"/>
          <tpl fld="3" item="36"/>
          <tpl fld="2" item="10"/>
          <tpl hier="9" item="1"/>
          <tpl hier="11" item="9"/>
          <tpl hier="12" item="7"/>
          <tpl fld="4" item="0"/>
        </tpls>
      </n>
      <n v="107197139">
        <tpls c="8">
          <tpl hier="1" item="6"/>
          <tpl hier="4" item="3"/>
          <tpl fld="3" item="14"/>
          <tpl fld="2" item="10"/>
          <tpl hier="9" item="1"/>
          <tpl hier="11" item="9"/>
          <tpl hier="12" item="7"/>
          <tpl fld="4" item="0"/>
        </tpls>
      </n>
      <n v="184319398">
        <tpls c="8">
          <tpl hier="1" item="6"/>
          <tpl hier="4" item="3"/>
          <tpl fld="3" item="43"/>
          <tpl fld="2" item="12"/>
          <tpl hier="9" item="1"/>
          <tpl hier="11" item="9"/>
          <tpl hier="12" item="7"/>
          <tpl fld="4" item="0"/>
        </tpls>
      </n>
      <n v="311967015">
        <tpls c="8">
          <tpl hier="1" item="6"/>
          <tpl hier="4" item="3"/>
          <tpl fld="3" item="17"/>
          <tpl fld="2" item="12"/>
          <tpl hier="9" item="1"/>
          <tpl hier="11" item="9"/>
          <tpl hier="12" item="7"/>
          <tpl fld="4" item="0"/>
        </tpls>
      </n>
      <n v="9801288">
        <tpls c="8">
          <tpl hier="1" item="6"/>
          <tpl hier="4" item="3"/>
          <tpl fld="3" item="48"/>
          <tpl fld="2" item="18"/>
          <tpl hier="9" item="1"/>
          <tpl hier="11" item="9"/>
          <tpl hier="12" item="7"/>
          <tpl fld="4" item="0"/>
        </tpls>
      </n>
      <n v="13109811">
        <tpls c="8">
          <tpl hier="1" item="6"/>
          <tpl hier="4" item="3"/>
          <tpl fld="3" item="31"/>
          <tpl fld="2" item="18"/>
          <tpl hier="9" item="1"/>
          <tpl hier="11" item="9"/>
          <tpl hier="12" item="7"/>
          <tpl fld="4" item="0"/>
        </tpls>
      </n>
      <n v="15304380">
        <tpls c="8">
          <tpl hier="1" item="6"/>
          <tpl hier="4" item="3"/>
          <tpl fld="3" item="6"/>
          <tpl fld="2" item="18"/>
          <tpl hier="9" item="1"/>
          <tpl hier="11" item="9"/>
          <tpl hier="12" item="7"/>
          <tpl fld="4" item="0"/>
        </tpls>
      </n>
      <n v="13286715">
        <tpls c="8">
          <tpl hier="1" item="6"/>
          <tpl hier="4" item="3"/>
          <tpl fld="3" item="32"/>
          <tpl fld="2" item="20"/>
          <tpl hier="9" item="1"/>
          <tpl hier="11" item="9"/>
          <tpl hier="12" item="7"/>
          <tpl fld="4" item="0"/>
        </tpls>
      </n>
      <n v="29107939">
        <tpls c="8">
          <tpl hier="1" item="6"/>
          <tpl hier="4" item="3"/>
          <tpl fld="3" item="3"/>
          <tpl fld="2" item="20"/>
          <tpl hier="9" item="1"/>
          <tpl hier="11" item="9"/>
          <tpl hier="12" item="7"/>
          <tpl fld="4" item="0"/>
        </tpls>
      </n>
      <n v="43246172">
        <tpls c="8">
          <tpl hier="1" item="6"/>
          <tpl hier="4" item="3"/>
          <tpl fld="3" item="33"/>
          <tpl fld="2" item="20"/>
          <tpl hier="9" item="1"/>
          <tpl hier="11" item="9"/>
          <tpl hier="12" item="7"/>
          <tpl fld="4" item="0"/>
        </tpls>
      </n>
      <n v="20726056">
        <tpls c="8">
          <tpl hier="1" item="6"/>
          <tpl hier="4" item="3"/>
          <tpl fld="3" item="40"/>
          <tpl fld="2" item="32"/>
          <tpl hier="9" item="1"/>
          <tpl hier="11" item="9"/>
          <tpl hier="12" item="7"/>
          <tpl fld="4" item="0"/>
        </tpls>
      </n>
      <n v="50712592">
        <tpls c="8">
          <tpl hier="1" item="6"/>
          <tpl hier="4" item="3"/>
          <tpl fld="3" item="47"/>
          <tpl fld="2" item="32"/>
          <tpl hier="9" item="1"/>
          <tpl hier="11" item="9"/>
          <tpl hier="12" item="7"/>
          <tpl fld="4" item="0"/>
        </tpls>
      </n>
      <n v="250745">
        <tpls c="8">
          <tpl hier="1" item="6"/>
          <tpl hier="4" item="3"/>
          <tpl fld="3" item="43"/>
          <tpl fld="2" item="9"/>
          <tpl hier="9" item="1"/>
          <tpl hier="11" item="9"/>
          <tpl hier="12" item="7"/>
          <tpl fld="4" item="0"/>
        </tpls>
      </n>
      <n v="349763">
        <tpls c="8">
          <tpl hier="1" item="6"/>
          <tpl hier="4" item="3"/>
          <tpl fld="3" item="41"/>
          <tpl fld="2" item="9"/>
          <tpl hier="9" item="1"/>
          <tpl hier="11" item="9"/>
          <tpl hier="12" item="7"/>
          <tpl fld="4" item="0"/>
        </tpls>
      </n>
      <n v="15221244">
        <tpls c="8">
          <tpl hier="1" item="6"/>
          <tpl hier="4" item="3"/>
          <tpl fld="3" item="15"/>
          <tpl fld="2" item="11"/>
          <tpl hier="9" item="1"/>
          <tpl hier="11" item="9"/>
          <tpl hier="12" item="7"/>
          <tpl fld="4" item="0"/>
        </tpls>
      </n>
      <n v="75585229">
        <tpls c="8">
          <tpl hier="1" item="6"/>
          <tpl hier="4" item="3"/>
          <tpl fld="3" item="37"/>
          <tpl fld="2" item="15"/>
          <tpl hier="9" item="1"/>
          <tpl hier="11" item="9"/>
          <tpl hier="12" item="7"/>
          <tpl fld="4" item="0"/>
        </tpls>
      </n>
      <n v="191522404">
        <tpls c="8">
          <tpl hier="1" item="6"/>
          <tpl hier="4" item="3"/>
          <tpl fld="3" item="1"/>
          <tpl fld="2" item="15"/>
          <tpl hier="9" item="1"/>
          <tpl hier="11" item="9"/>
          <tpl hier="12" item="7"/>
          <tpl fld="4" item="0"/>
        </tpls>
      </n>
      <n v="70947283">
        <tpls c="8">
          <tpl hier="1" item="6"/>
          <tpl hier="4" item="3"/>
          <tpl fld="3" item="51"/>
          <tpl fld="2" item="19"/>
          <tpl hier="9" item="1"/>
          <tpl hier="11" item="9"/>
          <tpl hier="12" item="7"/>
          <tpl fld="4" item="0"/>
        </tpls>
      </n>
      <n v="1459660">
        <tpls c="8">
          <tpl hier="1" item="6"/>
          <tpl hier="4" item="3"/>
          <tpl fld="3" item="57"/>
          <tpl fld="2" item="4"/>
          <tpl hier="9" item="1"/>
          <tpl hier="11" item="9"/>
          <tpl hier="12" item="7"/>
          <tpl fld="4" item="0"/>
        </tpls>
      </n>
      <n v="13398704">
        <tpls c="8">
          <tpl hier="1" item="6"/>
          <tpl hier="4" item="3"/>
          <tpl fld="3" item="49"/>
          <tpl fld="2" item="3"/>
          <tpl hier="9" item="1"/>
          <tpl hier="11" item="9"/>
          <tpl hier="12" item="7"/>
          <tpl fld="4" item="0"/>
        </tpls>
      </n>
      <n v="9423636321">
        <tpls c="8">
          <tpl hier="1" item="6"/>
          <tpl hier="4" item="3"/>
          <tpl fld="3" item="27"/>
          <tpl fld="1" item="0"/>
          <tpl hier="9" item="1"/>
          <tpl hier="11" item="9"/>
          <tpl hier="12" item="7"/>
          <tpl fld="4" item="0"/>
        </tpls>
      </n>
      <n v="6275712">
        <tpls c="8">
          <tpl hier="1" item="6"/>
          <tpl hier="4" item="3"/>
          <tpl fld="3" item="49"/>
          <tpl fld="2" item="64"/>
          <tpl hier="9" item="1"/>
          <tpl hier="11" item="9"/>
          <tpl hier="12" item="7"/>
          <tpl fld="4" item="0"/>
        </tpls>
      </n>
      <n v="30097888">
        <tpls c="8">
          <tpl hier="1" item="6"/>
          <tpl hier="4" item="3"/>
          <tpl fld="3" item="37"/>
          <tpl fld="2" item="33"/>
          <tpl hier="9" item="1"/>
          <tpl hier="11" item="9"/>
          <tpl hier="12" item="7"/>
          <tpl fld="4" item="0"/>
        </tpls>
      </n>
      <n v="44224464">
        <tpls c="8">
          <tpl hier="1" item="6"/>
          <tpl hier="4" item="3"/>
          <tpl fld="3" item="39"/>
          <tpl fld="2" item="33"/>
          <tpl hier="9" item="1"/>
          <tpl hier="11" item="9"/>
          <tpl hier="12" item="7"/>
          <tpl fld="4" item="0"/>
        </tpls>
      </n>
      <n v="69849984">
        <tpls c="8">
          <tpl hier="1" item="6"/>
          <tpl hier="4" item="3"/>
          <tpl fld="3" item="28"/>
          <tpl fld="2" item="33"/>
          <tpl hier="9" item="1"/>
          <tpl hier="11" item="9"/>
          <tpl hier="12" item="7"/>
          <tpl fld="4" item="0"/>
        </tpls>
      </n>
      <n v="103985795">
        <tpls c="8">
          <tpl hier="1" item="6"/>
          <tpl hier="4" item="3"/>
          <tpl fld="3" item="19"/>
          <tpl fld="2" item="33"/>
          <tpl hier="9" item="1"/>
          <tpl hier="11" item="9"/>
          <tpl hier="12" item="7"/>
          <tpl fld="4" item="0"/>
        </tpls>
      </n>
      <n v="20189741">
        <tpls c="8">
          <tpl hier="1" item="6"/>
          <tpl hier="4" item="3"/>
          <tpl fld="3" item="26"/>
          <tpl fld="2" item="43"/>
          <tpl hier="9" item="1"/>
          <tpl hier="11" item="9"/>
          <tpl hier="12" item="7"/>
          <tpl fld="4" item="0"/>
        </tpls>
      </n>
      <n v="29850340">
        <tpls c="8">
          <tpl hier="1" item="6"/>
          <tpl hier="4" item="3"/>
          <tpl fld="3" item="25"/>
          <tpl fld="2" item="43"/>
          <tpl hier="9" item="1"/>
          <tpl hier="11" item="9"/>
          <tpl hier="12" item="7"/>
          <tpl fld="4" item="0"/>
        </tpls>
      </n>
      <n v="45244311">
        <tpls c="8">
          <tpl hier="1" item="6"/>
          <tpl hier="4" item="3"/>
          <tpl fld="3" item="24"/>
          <tpl fld="2" item="43"/>
          <tpl hier="9" item="1"/>
          <tpl hier="11" item="9"/>
          <tpl hier="12" item="7"/>
          <tpl fld="4" item="0"/>
        </tpls>
      </n>
      <n v="62269675">
        <tpls c="8">
          <tpl hier="1" item="6"/>
          <tpl hier="4" item="3"/>
          <tpl fld="3" item="23"/>
          <tpl fld="2" item="43"/>
          <tpl hier="9" item="1"/>
          <tpl hier="11" item="9"/>
          <tpl hier="12" item="7"/>
          <tpl fld="4" item="0"/>
        </tpls>
      </n>
      <n v="2819736">
        <tpls c="8">
          <tpl hier="1" item="6"/>
          <tpl hier="4" item="3"/>
          <tpl fld="3" item="10"/>
          <tpl fld="2" item="22"/>
          <tpl hier="9" item="1"/>
          <tpl hier="11" item="9"/>
          <tpl hier="12" item="7"/>
          <tpl fld="4" item="0"/>
        </tpls>
      </n>
      <n v="3057784">
        <tpls c="8">
          <tpl hier="1" item="6"/>
          <tpl hier="4" item="3"/>
          <tpl fld="3" item="12"/>
          <tpl fld="2" item="22"/>
          <tpl hier="9" item="1"/>
          <tpl hier="11" item="9"/>
          <tpl hier="12" item="7"/>
          <tpl fld="4" item="0"/>
        </tpls>
      </n>
      <n v="2979156">
        <tpls c="8">
          <tpl hier="1" item="6"/>
          <tpl hier="4" item="3"/>
          <tpl fld="3" item="11"/>
          <tpl fld="2" item="22"/>
          <tpl hier="9" item="1"/>
          <tpl hier="11" item="9"/>
          <tpl hier="12" item="7"/>
          <tpl fld="4" item="0"/>
        </tpls>
      </n>
      <n v="3116016">
        <tpls c="8">
          <tpl hier="1" item="6"/>
          <tpl hier="4" item="3"/>
          <tpl fld="3" item="9"/>
          <tpl fld="2" item="22"/>
          <tpl hier="9" item="1"/>
          <tpl hier="11" item="9"/>
          <tpl hier="12" item="7"/>
          <tpl fld="4" item="0"/>
        </tpls>
      </n>
      <n v="19674500">
        <tpls c="8">
          <tpl hier="1" item="6"/>
          <tpl hier="4" item="3"/>
          <tpl fld="3" item="57"/>
          <tpl fld="2" item="21"/>
          <tpl hier="9" item="1"/>
          <tpl hier="11" item="9"/>
          <tpl hier="12" item="7"/>
          <tpl fld="4" item="0"/>
        </tpls>
      </n>
      <n v="27591020">
        <tpls c="8">
          <tpl hier="1" item="6"/>
          <tpl hier="4" item="3"/>
          <tpl fld="3" item="3"/>
          <tpl fld="2" item="21"/>
          <tpl hier="9" item="1"/>
          <tpl hier="11" item="9"/>
          <tpl hier="12" item="7"/>
          <tpl fld="4" item="0"/>
        </tpls>
      </n>
      <n v="36781152">
        <tpls c="8">
          <tpl hier="1" item="6"/>
          <tpl hier="4" item="3"/>
          <tpl fld="3" item="1"/>
          <tpl fld="2" item="21"/>
          <tpl hier="9" item="1"/>
          <tpl hier="11" item="9"/>
          <tpl hier="12" item="7"/>
          <tpl fld="4" item="0"/>
        </tpls>
      </n>
      <n v="13004580">
        <tpls c="8">
          <tpl hier="1" item="6"/>
          <tpl hier="4" item="3"/>
          <tpl fld="3" item="20"/>
          <tpl fld="2" item="41"/>
          <tpl hier="9" item="1"/>
          <tpl hier="11" item="9"/>
          <tpl hier="12" item="7"/>
          <tpl fld="4" item="0"/>
        </tpls>
      </n>
      <n v="20978712">
        <tpls c="8">
          <tpl hier="1" item="6"/>
          <tpl hier="4" item="3"/>
          <tpl fld="3" item="51"/>
          <tpl fld="2" item="41"/>
          <tpl hier="9" item="1"/>
          <tpl hier="11" item="9"/>
          <tpl hier="12" item="7"/>
          <tpl fld="4" item="0"/>
        </tpls>
      </n>
      <n v="31923820">
        <tpls c="8">
          <tpl hier="1" item="6"/>
          <tpl hier="4" item="3"/>
          <tpl fld="3" item="38"/>
          <tpl fld="2" item="41"/>
          <tpl hier="9" item="1"/>
          <tpl hier="11" item="9"/>
          <tpl hier="12" item="7"/>
          <tpl fld="4" item="0"/>
        </tpls>
      </n>
      <n v="1915302416">
        <tpls c="8">
          <tpl hier="1" item="6"/>
          <tpl hier="4" item="3"/>
          <tpl fld="3" item="44"/>
          <tpl fld="2" item="39"/>
          <tpl hier="9" item="1"/>
          <tpl hier="11" item="9"/>
          <tpl hier="12" item="7"/>
          <tpl fld="4" item="0"/>
        </tpls>
      </n>
      <n v="2731981403">
        <tpls c="8">
          <tpl hier="1" item="6"/>
          <tpl hier="4" item="3"/>
          <tpl fld="3" item="43"/>
          <tpl fld="2" item="39"/>
          <tpl hier="9" item="1"/>
          <tpl hier="11" item="9"/>
          <tpl hier="12" item="7"/>
          <tpl fld="4" item="0"/>
        </tpls>
      </n>
      <n v="3855690344">
        <tpls c="8">
          <tpl hier="1" item="6"/>
          <tpl hier="4" item="3"/>
          <tpl fld="3" item="42"/>
          <tpl fld="2" item="39"/>
          <tpl hier="9" item="1"/>
          <tpl hier="11" item="9"/>
          <tpl hier="12" item="7"/>
          <tpl fld="4" item="0"/>
        </tpls>
      </n>
      <n v="5001154932">
        <tpls c="8">
          <tpl hier="1" item="6"/>
          <tpl hier="4" item="3"/>
          <tpl fld="3" item="41"/>
          <tpl fld="2" item="39"/>
          <tpl hier="9" item="1"/>
          <tpl hier="11" item="9"/>
          <tpl hier="12" item="7"/>
          <tpl fld="4" item="0"/>
        </tpls>
      </n>
      <n v="39405777">
        <tpls c="8">
          <tpl hier="1" item="6"/>
          <tpl hier="4" item="3"/>
          <tpl fld="3" item="32"/>
          <tpl fld="2" item="14"/>
          <tpl hier="9" item="1"/>
          <tpl hier="11" item="9"/>
          <tpl hier="12" item="7"/>
          <tpl fld="4" item="0"/>
        </tpls>
      </n>
      <n v="70945304">
        <tpls c="8">
          <tpl hier="1" item="6"/>
          <tpl hier="4" item="3"/>
          <tpl fld="3" item="31"/>
          <tpl fld="2" item="14"/>
          <tpl hier="9" item="1"/>
          <tpl hier="11" item="9"/>
          <tpl hier="12" item="7"/>
          <tpl fld="4" item="0"/>
        </tpls>
      </n>
      <n v="121001952">
        <tpls c="8">
          <tpl hier="1" item="6"/>
          <tpl hier="4" item="3"/>
          <tpl fld="3" item="30"/>
          <tpl fld="2" item="14"/>
          <tpl hier="9" item="1"/>
          <tpl hier="11" item="9"/>
          <tpl hier="12" item="7"/>
          <tpl fld="4" item="0"/>
        </tpls>
      </n>
      <n v="186799925">
        <tpls c="8">
          <tpl hier="1" item="6"/>
          <tpl hier="4" item="3"/>
          <tpl fld="3" item="29"/>
          <tpl fld="2" item="14"/>
          <tpl hier="9" item="1"/>
          <tpl hier="11" item="9"/>
          <tpl hier="12" item="7"/>
          <tpl fld="4" item="0"/>
        </tpls>
      </n>
      <n v="4023636">
        <tpls c="8">
          <tpl hier="1" item="6"/>
          <tpl hier="4" item="3"/>
          <tpl fld="3" item="16"/>
          <tpl fld="2" item="31"/>
          <tpl hier="9" item="1"/>
          <tpl hier="11" item="9"/>
          <tpl hier="12" item="7"/>
          <tpl fld="4" item="0"/>
        </tpls>
      </n>
      <n v="6104524">
        <tpls c="8">
          <tpl hier="1" item="6"/>
          <tpl hier="4" item="3"/>
          <tpl fld="3" item="15"/>
          <tpl fld="2" item="31"/>
          <tpl hier="9" item="1"/>
          <tpl hier="11" item="9"/>
          <tpl hier="12" item="7"/>
          <tpl fld="4" item="0"/>
        </tpls>
      </n>
      <n v="8142960">
        <tpls c="8">
          <tpl hier="1" item="6"/>
          <tpl hier="4" item="3"/>
          <tpl fld="3" item="14"/>
          <tpl fld="2" item="31"/>
          <tpl hier="9" item="1"/>
          <tpl hier="11" item="9"/>
          <tpl hier="12" item="7"/>
          <tpl fld="4" item="0"/>
        </tpls>
      </n>
      <n v="8365648">
        <tpls c="8">
          <tpl hier="1" item="6"/>
          <tpl hier="4" item="3"/>
          <tpl fld="3" item="13"/>
          <tpl fld="2" item="31"/>
          <tpl hier="9" item="1"/>
          <tpl hier="11" item="9"/>
          <tpl hier="12" item="7"/>
          <tpl fld="4" item="0"/>
        </tpls>
      </n>
      <n v="27786480">
        <tpls c="8">
          <tpl hier="1" item="6"/>
          <tpl hier="4" item="3"/>
          <tpl fld="3" item="4"/>
          <tpl fld="2" item="29"/>
          <tpl hier="9" item="1"/>
          <tpl hier="11" item="9"/>
          <tpl hier="12" item="7"/>
          <tpl fld="4" item="0"/>
        </tpls>
      </n>
      <n v="43809580">
        <tpls c="8">
          <tpl hier="1" item="6"/>
          <tpl hier="4" item="3"/>
          <tpl fld="3" item="58"/>
          <tpl fld="2" item="29"/>
          <tpl hier="9" item="1"/>
          <tpl hier="11" item="9"/>
          <tpl hier="12" item="7"/>
          <tpl fld="4" item="0"/>
        </tpls>
      </n>
      <n v="71211987">
        <tpls c="8">
          <tpl hier="1" item="6"/>
          <tpl hier="4" item="3"/>
          <tpl fld="3" item="2"/>
          <tpl fld="2" item="29"/>
          <tpl hier="9" item="1"/>
          <tpl hier="11" item="9"/>
          <tpl hier="12" item="7"/>
          <tpl fld="4" item="0"/>
        </tpls>
      </n>
      <n v="21539180">
        <tpls c="8">
          <tpl hier="1" item="6"/>
          <tpl hier="4" item="3"/>
          <tpl fld="3" item="54"/>
          <tpl fld="2" item="27"/>
          <tpl hier="9" item="1"/>
          <tpl hier="11" item="9"/>
          <tpl hier="12" item="7"/>
          <tpl fld="4" item="0"/>
        </tpls>
      </n>
      <n v="38401420">
        <tpls c="8">
          <tpl hier="1" item="6"/>
          <tpl hier="4" item="3"/>
          <tpl fld="3" item="53"/>
          <tpl fld="2" item="27"/>
          <tpl hier="9" item="1"/>
          <tpl hier="11" item="9"/>
          <tpl hier="12" item="7"/>
          <tpl fld="4" item="0"/>
        </tpls>
      </n>
      <n v="53367224">
        <tpls c="8">
          <tpl hier="1" item="6"/>
          <tpl hier="4" item="3"/>
          <tpl fld="3" item="52"/>
          <tpl fld="2" item="27"/>
          <tpl hier="9" item="1"/>
          <tpl hier="11" item="9"/>
          <tpl hier="12" item="7"/>
          <tpl fld="4" item="0"/>
        </tpls>
      </n>
      <n v="34769368">
        <tpls c="8">
          <tpl hier="1" item="6"/>
          <tpl hier="4" item="3"/>
          <tpl fld="3" item="48"/>
          <tpl fld="2" item="26"/>
          <tpl hier="9" item="1"/>
          <tpl hier="11" item="9"/>
          <tpl hier="12" item="7"/>
          <tpl fld="4" item="0"/>
        </tpls>
      </n>
      <n v="52491356">
        <tpls c="8">
          <tpl hier="1" item="6"/>
          <tpl hier="4" item="3"/>
          <tpl fld="3" item="46"/>
          <tpl fld="2" item="26"/>
          <tpl hier="9" item="1"/>
          <tpl hier="11" item="9"/>
          <tpl hier="12" item="7"/>
          <tpl fld="4" item="0"/>
        </tpls>
      </n>
      <n v="79910002">
        <tpls c="8">
          <tpl hier="1" item="6"/>
          <tpl hier="4" item="3"/>
          <tpl fld="3" item="45"/>
          <tpl fld="2" item="26"/>
          <tpl hier="9" item="1"/>
          <tpl hier="11" item="9"/>
          <tpl hier="12" item="7"/>
          <tpl fld="4" item="0"/>
        </tpls>
      </n>
      <n v="112832141">
        <tpls c="8">
          <tpl hier="1" item="6"/>
          <tpl hier="4" item="3"/>
          <tpl fld="3" item="47"/>
          <tpl fld="2" item="26"/>
          <tpl hier="9" item="1"/>
          <tpl hier="11" item="9"/>
          <tpl hier="12" item="7"/>
          <tpl fld="4" item="0"/>
        </tpls>
      </n>
      <n v="3943640">
        <tpls c="8">
          <tpl hier="1" item="6"/>
          <tpl hier="4" item="3"/>
          <tpl fld="3" item="34"/>
          <tpl fld="2" item="24"/>
          <tpl hier="9" item="1"/>
          <tpl hier="11" item="9"/>
          <tpl hier="12" item="7"/>
          <tpl fld="4" item="0"/>
        </tpls>
      </n>
      <n v="6345972">
        <tpls c="8">
          <tpl hier="1" item="6"/>
          <tpl hier="4" item="3"/>
          <tpl fld="3" item="36"/>
          <tpl fld="2" item="24"/>
          <tpl hier="9" item="1"/>
          <tpl hier="11" item="9"/>
          <tpl hier="12" item="7"/>
          <tpl fld="4" item="0"/>
        </tpls>
      </n>
      <n v="9734252">
        <tpls c="8">
          <tpl hier="1" item="6"/>
          <tpl hier="4" item="3"/>
          <tpl fld="3" item="27"/>
          <tpl fld="2" item="24"/>
          <tpl hier="9" item="1"/>
          <tpl hier="11" item="9"/>
          <tpl hier="12" item="7"/>
          <tpl fld="4" item="0"/>
        </tpls>
      </n>
      <n v="15269976">
        <tpls c="8">
          <tpl hier="1" item="6"/>
          <tpl hier="4" item="3"/>
          <tpl fld="3" item="33"/>
          <tpl fld="2" item="24"/>
          <tpl hier="9" item="1"/>
          <tpl hier="11" item="9"/>
          <tpl hier="12" item="7"/>
          <tpl fld="4" item="0"/>
        </tpls>
      </n>
      <n v="193727888">
        <tpls c="8">
          <tpl hier="1" item="6"/>
          <tpl hier="4" item="3"/>
          <tpl fld="3" item="18"/>
          <tpl fld="2" item="17"/>
          <tpl hier="9" item="1"/>
          <tpl hier="11" item="9"/>
          <tpl hier="12" item="7"/>
          <tpl fld="4" item="0"/>
        </tpls>
      </n>
      <n v="297410522">
        <tpls c="8">
          <tpl hier="1" item="6"/>
          <tpl hier="4" item="3"/>
          <tpl fld="3" item="22"/>
          <tpl fld="2" item="17"/>
          <tpl hier="9" item="1"/>
          <tpl hier="11" item="9"/>
          <tpl hier="12" item="7"/>
          <tpl fld="4" item="0"/>
        </tpls>
      </n>
      <n v="395599381">
        <tpls c="8">
          <tpl hier="1" item="6"/>
          <tpl hier="4" item="3"/>
          <tpl fld="3" item="17"/>
          <tpl fld="2" item="17"/>
          <tpl hier="9" item="1"/>
          <tpl hier="11" item="9"/>
          <tpl hier="12" item="7"/>
          <tpl fld="4" item="0"/>
        </tpls>
      </n>
      <n v="493333499">
        <tpls c="8">
          <tpl hier="1" item="6"/>
          <tpl hier="4" item="3"/>
          <tpl fld="3" item="21"/>
          <tpl fld="2" item="17"/>
          <tpl hier="9" item="1"/>
          <tpl hier="11" item="9"/>
          <tpl hier="12" item="7"/>
          <tpl fld="4" item="0"/>
        </tpls>
      </n>
      <n v="49295928">
        <tpls c="8">
          <tpl hier="1" item="6"/>
          <tpl hier="4" item="3"/>
          <tpl fld="3" item="8"/>
          <tpl fld="2" item="13"/>
          <tpl hier="9" item="1"/>
          <tpl hier="11" item="9"/>
          <tpl hier="12" item="7"/>
          <tpl fld="4" item="0"/>
        </tpls>
      </n>
      <n v="70494771">
        <tpls c="8">
          <tpl hier="1" item="6"/>
          <tpl hier="4" item="3"/>
          <tpl fld="3" item="7"/>
          <tpl fld="2" item="13"/>
          <tpl hier="9" item="1"/>
          <tpl hier="11" item="9"/>
          <tpl hier="12" item="7"/>
          <tpl fld="4" item="0"/>
        </tpls>
      </n>
      <n v="100323488">
        <tpls c="8">
          <tpl hier="1" item="6"/>
          <tpl hier="4" item="3"/>
          <tpl fld="3" item="6"/>
          <tpl fld="2" item="13"/>
          <tpl hier="9" item="1"/>
          <tpl hier="11" item="9"/>
          <tpl hier="12" item="7"/>
          <tpl fld="4" item="0"/>
        </tpls>
      </n>
      <n v="114434839">
        <tpls c="8">
          <tpl hier="1" item="6"/>
          <tpl hier="4" item="3"/>
          <tpl fld="3" item="5"/>
          <tpl fld="2" item="13"/>
          <tpl hier="9" item="1"/>
          <tpl hier="11" item="9"/>
          <tpl hier="12" item="7"/>
          <tpl fld="4" item="0"/>
        </tpls>
      </n>
      <n v="10885661">
        <tpls c="8">
          <tpl hier="1" item="6"/>
          <tpl hier="4" item="3"/>
          <tpl fld="3" item="56"/>
          <tpl fld="2" item="23"/>
          <tpl hier="9" item="1"/>
          <tpl hier="11" item="9"/>
          <tpl hier="12" item="7"/>
          <tpl fld="4" item="0"/>
        </tpls>
      </n>
      <n v="16693736">
        <tpls c="8">
          <tpl hier="1" item="6"/>
          <tpl hier="4" item="3"/>
          <tpl fld="3" item="0"/>
          <tpl fld="2" item="23"/>
          <tpl hier="9" item="1"/>
          <tpl hier="11" item="9"/>
          <tpl hier="12" item="7"/>
          <tpl fld="4" item="0"/>
        </tpls>
      </n>
      <n v="22055052">
        <tpls c="8">
          <tpl hier="1" item="6"/>
          <tpl hier="4" item="3"/>
          <tpl fld="3" item="55"/>
          <tpl fld="2" item="23"/>
          <tpl hier="9" item="1"/>
          <tpl hier="11" item="9"/>
          <tpl hier="12" item="7"/>
          <tpl fld="4" item="0"/>
        </tpls>
      </n>
      <n v="13945304">
        <tpls c="8">
          <tpl hier="1" item="6"/>
          <tpl hier="4" item="3"/>
          <tpl fld="3" item="35"/>
          <tpl fld="2" item="30"/>
          <tpl hier="9" item="1"/>
          <tpl hier="11" item="9"/>
          <tpl hier="12" item="7"/>
          <tpl fld="4" item="0"/>
        </tpls>
      </n>
      <n v="21964612">
        <tpls c="8">
          <tpl hier="1" item="6"/>
          <tpl hier="4" item="3"/>
          <tpl fld="3" item="40"/>
          <tpl fld="2" item="30"/>
          <tpl hier="9" item="1"/>
          <tpl hier="11" item="9"/>
          <tpl hier="12" item="7"/>
          <tpl fld="4" item="0"/>
        </tpls>
      </n>
      <n v="35441148">
        <tpls c="8">
          <tpl hier="1" item="6"/>
          <tpl hier="4" item="3"/>
          <tpl fld="3" item="50"/>
          <tpl fld="2" item="30"/>
          <tpl hier="9" item="1"/>
          <tpl hier="11" item="9"/>
          <tpl hier="12" item="7"/>
          <tpl fld="4" item="0"/>
        </tpls>
      </n>
      <n v="68459043">
        <tpls c="8">
          <tpl hier="1" item="6"/>
          <tpl hier="4" item="3"/>
          <tpl fld="3" item="41"/>
          <tpl fld="2" item="30"/>
          <tpl hier="9" item="1"/>
          <tpl hier="11" item="9"/>
          <tpl hier="12" item="7"/>
          <tpl fld="4" item="0"/>
        </tpls>
      </n>
      <n v="223928576">
        <tpls c="8">
          <tpl hier="1" item="6"/>
          <tpl hier="4" item="3"/>
          <tpl fld="3" item="10"/>
          <tpl fld="2" item="45"/>
          <tpl hier="9" item="1"/>
          <tpl hier="11" item="9"/>
          <tpl hier="12" item="7"/>
          <tpl fld="4" item="0"/>
        </tpls>
      </n>
      <n v="390670531">
        <tpls c="8">
          <tpl hier="1" item="6"/>
          <tpl hier="4" item="3"/>
          <tpl fld="3" item="53"/>
          <tpl fld="2" item="45"/>
          <tpl hier="9" item="1"/>
          <tpl hier="11" item="9"/>
          <tpl hier="12" item="7"/>
          <tpl fld="4" item="0"/>
        </tpls>
      </n>
      <n v="634012789">
        <tpls c="8">
          <tpl hier="1" item="6"/>
          <tpl hier="4" item="3"/>
          <tpl fld="3" item="47"/>
          <tpl fld="2" item="45"/>
          <tpl hier="9" item="1"/>
          <tpl hier="11" item="9"/>
          <tpl hier="12" item="7"/>
          <tpl fld="4" item="0"/>
        </tpls>
      </n>
      <n v="220410738">
        <tpls c="8">
          <tpl hier="1" item="6"/>
          <tpl hier="4" item="3"/>
          <tpl fld="3" item="18"/>
          <tpl fld="2" item="25"/>
          <tpl hier="9" item="1"/>
          <tpl hier="11" item="9"/>
          <tpl hier="12" item="7"/>
          <tpl fld="4" item="0"/>
        </tpls>
      </n>
      <n v="405558410">
        <tpls c="8">
          <tpl hier="1" item="6"/>
          <tpl hier="4" item="3"/>
          <tpl fld="3" item="58"/>
          <tpl fld="2" item="25"/>
          <tpl hier="9" item="1"/>
          <tpl hier="11" item="9"/>
          <tpl hier="12" item="7"/>
          <tpl fld="4" item="0"/>
        </tpls>
      </n>
      <n v="686595947">
        <tpls c="8">
          <tpl hier="1" item="6"/>
          <tpl hier="4" item="3"/>
          <tpl fld="3" item="38"/>
          <tpl fld="2" item="25"/>
          <tpl hier="9" item="1"/>
          <tpl hier="11" item="9"/>
          <tpl hier="12" item="7"/>
          <tpl fld="4" item="0"/>
        </tpls>
      </n>
      <n v="5575300">
        <tpls c="8">
          <tpl hier="1" item="6"/>
          <tpl hier="4" item="3"/>
          <tpl fld="3" item="26"/>
          <tpl fld="2" item="38"/>
          <tpl hier="9" item="1"/>
          <tpl hier="11" item="9"/>
          <tpl hier="12" item="7"/>
          <tpl fld="4" item="0"/>
        </tpls>
      </n>
      <n v="9074000">
        <tpls c="8">
          <tpl hier="1" item="6"/>
          <tpl hier="4" item="3"/>
          <tpl fld="3" item="12"/>
          <tpl fld="2" item="38"/>
          <tpl hier="9" item="1"/>
          <tpl hier="11" item="9"/>
          <tpl hier="12" item="7"/>
          <tpl fld="4" item="0"/>
        </tpls>
      </n>
      <n v="13566664">
        <tpls c="8">
          <tpl hier="1" item="6"/>
          <tpl hier="4" item="3"/>
          <tpl fld="3" item="55"/>
          <tpl fld="2" item="38"/>
          <tpl hier="9" item="1"/>
          <tpl hier="11" item="9"/>
          <tpl hier="12" item="7"/>
          <tpl fld="4" item="0"/>
        </tpls>
      </n>
      <n v="9736892">
        <tpls c="8">
          <tpl hier="1" item="6"/>
          <tpl hier="4" item="3"/>
          <tpl fld="3" item="37"/>
          <tpl fld="2" item="16"/>
          <tpl hier="9" item="1"/>
          <tpl hier="11" item="9"/>
          <tpl hier="12" item="7"/>
          <tpl fld="4" item="0"/>
        </tpls>
      </n>
      <n v="16324120">
        <tpls c="8">
          <tpl hier="1" item="6"/>
          <tpl hier="4" item="3"/>
          <tpl fld="3" item="15"/>
          <tpl fld="2" item="16"/>
          <tpl hier="9" item="1"/>
          <tpl hier="11" item="9"/>
          <tpl hier="12" item="7"/>
          <tpl fld="4" item="0"/>
        </tpls>
      </n>
      <n v="25416980">
        <tpls c="8">
          <tpl hier="1" item="6"/>
          <tpl hier="4" item="3"/>
          <tpl fld="3" item="2"/>
          <tpl fld="2" item="16"/>
          <tpl hier="9" item="1"/>
          <tpl hier="11" item="9"/>
          <tpl hier="12" item="7"/>
          <tpl fld="4" item="0"/>
        </tpls>
      </n>
      <n v="42997864">
        <tpls c="8">
          <tpl hier="1" item="6"/>
          <tpl hier="4" item="3"/>
          <tpl fld="3" item="48"/>
          <tpl fld="2" item="10"/>
          <tpl hier="9" item="1"/>
          <tpl hier="11" item="9"/>
          <tpl hier="12" item="7"/>
          <tpl fld="4" item="0"/>
        </tpls>
      </n>
      <n v="73705661">
        <tpls c="8">
          <tpl hier="1" item="6"/>
          <tpl hier="4" item="3"/>
          <tpl fld="3" item="31"/>
          <tpl fld="2" item="10"/>
          <tpl hier="9" item="1"/>
          <tpl hier="11" item="9"/>
          <tpl hier="12" item="7"/>
          <tpl fld="4" item="0"/>
        </tpls>
      </n>
      <n v="109488903">
        <tpls c="8">
          <tpl hier="1" item="6"/>
          <tpl hier="4" item="3"/>
          <tpl fld="3" item="6"/>
          <tpl fld="2" item="10"/>
          <tpl hier="9" item="1"/>
          <tpl hier="11" item="9"/>
          <tpl hier="12" item="7"/>
          <tpl fld="4" item="0"/>
        </tpls>
      </n>
      <n v="108644190">
        <tpls c="8">
          <tpl hier="1" item="6"/>
          <tpl hier="4" item="3"/>
          <tpl fld="3" item="35"/>
          <tpl fld="2" item="12"/>
          <tpl hier="9" item="1"/>
          <tpl hier="11" item="9"/>
          <tpl hier="12" item="7"/>
          <tpl fld="4" item="0"/>
        </tpls>
      </n>
      <n v="189430974">
        <tpls c="8">
          <tpl hier="1" item="6"/>
          <tpl hier="4" item="3"/>
          <tpl fld="3" item="39"/>
          <tpl fld="2" item="12"/>
          <tpl hier="9" item="1"/>
          <tpl hier="11" item="9"/>
          <tpl hier="12" item="7"/>
          <tpl fld="4" item="0"/>
        </tpls>
      </n>
      <n v="318691491">
        <tpls c="8">
          <tpl hier="1" item="6"/>
          <tpl hier="4" item="3"/>
          <tpl fld="3" item="14"/>
          <tpl fld="2" item="12"/>
          <tpl hier="9" item="1"/>
          <tpl hier="11" item="9"/>
          <tpl hier="12" item="7"/>
          <tpl fld="4" item="0"/>
        </tpls>
      </n>
      <n v="10018120">
        <tpls c="8">
          <tpl hier="1" item="6"/>
          <tpl hier="4" item="3"/>
          <tpl fld="3" item="44"/>
          <tpl fld="2" item="18"/>
          <tpl hier="9" item="1"/>
          <tpl hier="11" item="9"/>
          <tpl hier="12" item="7"/>
          <tpl fld="4" item="0"/>
        </tpls>
      </n>
      <n v="13244553">
        <tpls c="8">
          <tpl hier="1" item="6"/>
          <tpl hier="4" item="3"/>
          <tpl fld="3" item="25"/>
          <tpl fld="2" item="18"/>
          <tpl hier="9" item="1"/>
          <tpl hier="11" item="9"/>
          <tpl hier="12" item="7"/>
          <tpl fld="4" item="0"/>
        </tpls>
      </n>
      <n v="15307512">
        <tpls c="8">
          <tpl hier="1" item="6"/>
          <tpl hier="4" item="3"/>
          <tpl fld="3" item="2"/>
          <tpl fld="2" item="18"/>
          <tpl hier="9" item="1"/>
          <tpl hier="11" item="9"/>
          <tpl hier="12" item="7"/>
          <tpl fld="4" item="0"/>
        </tpls>
      </n>
      <n v="13683582">
        <tpls c="8">
          <tpl hier="1" item="6"/>
          <tpl hier="4" item="3"/>
          <tpl fld="3" item="26"/>
          <tpl fld="2" item="20"/>
          <tpl hier="9" item="1"/>
          <tpl hier="11" item="9"/>
          <tpl hier="12" item="7"/>
          <tpl fld="4" item="0"/>
        </tpls>
      </n>
      <n v="29155529">
        <tpls c="8">
          <tpl hier="1" item="6"/>
          <tpl hier="4" item="3"/>
          <tpl fld="3" item="0"/>
          <tpl fld="2" item="20"/>
          <tpl hier="9" item="1"/>
          <tpl hier="11" item="9"/>
          <tpl hier="12" item="7"/>
          <tpl fld="4" item="0"/>
        </tpls>
      </n>
      <n v="44334540">
        <tpls c="8">
          <tpl hier="1" item="6"/>
          <tpl hier="4" item="3"/>
          <tpl fld="3" item="29"/>
          <tpl fld="2" item="20"/>
          <tpl hier="9" item="1"/>
          <tpl hier="11" item="9"/>
          <tpl hier="12" item="7"/>
          <tpl fld="4" item="0"/>
        </tpls>
      </n>
      <n v="21756264">
        <tpls c="8">
          <tpl hier="1" item="6"/>
          <tpl hier="4" item="3"/>
          <tpl fld="3" item="43"/>
          <tpl fld="2" item="32"/>
          <tpl hier="9" item="1"/>
          <tpl hier="11" item="9"/>
          <tpl hier="12" item="7"/>
          <tpl fld="4" item="0"/>
        </tpls>
      </n>
      <n v="52135236">
        <tpls c="8">
          <tpl hier="1" item="6"/>
          <tpl hier="4" item="3"/>
          <tpl fld="3" item="41"/>
          <tpl fld="2" item="32"/>
          <tpl hier="9" item="1"/>
          <tpl hier="11" item="9"/>
          <tpl hier="12" item="7"/>
          <tpl fld="4" item="0"/>
        </tpls>
      </n>
      <n v="253045">
        <tpls c="8">
          <tpl hier="1" item="6"/>
          <tpl hier="4" item="3"/>
          <tpl fld="3" item="39"/>
          <tpl fld="2" item="9"/>
          <tpl hier="9" item="1"/>
          <tpl hier="11" item="9"/>
          <tpl hier="12" item="7"/>
          <tpl fld="4" item="0"/>
        </tpls>
      </n>
      <n v="359796">
        <tpls c="8">
          <tpl hier="1" item="6"/>
          <tpl hier="4" item="3"/>
          <tpl fld="3" item="33"/>
          <tpl fld="2" item="9"/>
          <tpl hier="9" item="1"/>
          <tpl hier="11" item="9"/>
          <tpl hier="12" item="7"/>
          <tpl fld="4" item="0"/>
        </tpls>
      </n>
      <n v="15666740">
        <tpls c="8">
          <tpl hier="1" item="6"/>
          <tpl hier="4" item="3"/>
          <tpl fld="3" item="12"/>
          <tpl fld="2" item="11"/>
          <tpl hier="9" item="1"/>
          <tpl hier="11" item="9"/>
          <tpl hier="12" item="7"/>
          <tpl fld="4" item="0"/>
        </tpls>
      </n>
      <n v="77539363">
        <tpls c="8">
          <tpl hier="1" item="6"/>
          <tpl hier="4" item="3"/>
          <tpl fld="3" item="34"/>
          <tpl fld="2" item="15"/>
          <tpl hier="9" item="1"/>
          <tpl hier="11" item="9"/>
          <tpl hier="12" item="7"/>
          <tpl fld="4" item="0"/>
        </tpls>
      </n>
      <n v="193957836">
        <tpls c="8">
          <tpl hier="1" item="6"/>
          <tpl hier="4" item="3"/>
          <tpl fld="3" item="55"/>
          <tpl fld="2" item="15"/>
          <tpl hier="9" item="1"/>
          <tpl hier="11" item="9"/>
          <tpl hier="12" item="7"/>
          <tpl fld="4" item="0"/>
        </tpls>
      </n>
      <n v="76896147">
        <tpls c="8">
          <tpl hier="1" item="6"/>
          <tpl hier="4" item="3"/>
          <tpl fld="3" item="6"/>
          <tpl fld="2" item="19"/>
          <tpl hier="9" item="1"/>
          <tpl hier="11" item="9"/>
          <tpl hier="12" item="7"/>
          <tpl fld="4" item="0"/>
        </tpls>
      </n>
      <n v="1446666">
        <tpls c="8">
          <tpl hier="1" item="6"/>
          <tpl hier="4" item="3"/>
          <tpl fld="3" item="56"/>
          <tpl fld="2" item="4"/>
          <tpl hier="9" item="1"/>
          <tpl hier="11" item="9"/>
          <tpl hier="12" item="7"/>
          <tpl fld="4" item="0"/>
        </tpls>
      </n>
      <n v="13437100">
        <tpls c="8">
          <tpl hier="1" item="6"/>
          <tpl hier="4" item="3"/>
          <tpl fld="3" item="47"/>
          <tpl fld="2" item="3"/>
          <tpl hier="9" item="1"/>
          <tpl hier="11" item="9"/>
          <tpl hier="12" item="7"/>
          <tpl fld="4" item="0"/>
        </tpls>
      </n>
      <n v="9611906661">
        <tpls c="8">
          <tpl hier="1" item="6"/>
          <tpl hier="4" item="3"/>
          <tpl fld="3" item="30"/>
          <tpl fld="1" item="0"/>
          <tpl hier="9" item="1"/>
          <tpl hier="11" item="9"/>
          <tpl hier="12" item="7"/>
          <tpl fld="4" item="0"/>
        </tpls>
      </n>
      <n v="9959808">
        <tpls c="8">
          <tpl hier="1" item="6"/>
          <tpl hier="4" item="3"/>
          <tpl fld="3" item="51"/>
          <tpl fld="2" item="59"/>
          <tpl hier="9" item="1"/>
          <tpl hier="11" item="9"/>
          <tpl hier="12" item="7"/>
          <tpl fld="4" item="0"/>
        </tpls>
      </n>
      <n v="16045944">
        <tpls c="8">
          <tpl hier="1" item="6"/>
          <tpl hier="4" item="3"/>
          <tpl fld="3" item="38"/>
          <tpl fld="2" item="59"/>
          <tpl hier="9" item="1"/>
          <tpl hier="11" item="9"/>
          <tpl hier="12" item="7"/>
          <tpl fld="4" item="0"/>
        </tpls>
      </n>
      <n v="5946212">
        <tpls c="8">
          <tpl hier="1" item="6"/>
          <tpl hier="4" item="3"/>
          <tpl fld="3" item="44"/>
          <tpl fld="2" item="65"/>
          <tpl hier="9" item="1"/>
          <tpl hier="11" item="9"/>
          <tpl hier="12" item="7"/>
          <tpl fld="4" item="0"/>
        </tpls>
      </n>
      <n v="9305856">
        <tpls c="8">
          <tpl hier="1" item="6"/>
          <tpl hier="4" item="3"/>
          <tpl fld="3" item="43"/>
          <tpl fld="2" item="65"/>
          <tpl hier="9" item="1"/>
          <tpl hier="11" item="9"/>
          <tpl hier="12" item="7"/>
          <tpl fld="4" item="0"/>
        </tpls>
      </n>
      <n v="14182136">
        <tpls c="8">
          <tpl hier="1" item="6"/>
          <tpl hier="4" item="3"/>
          <tpl fld="3" item="42"/>
          <tpl fld="2" item="65"/>
          <tpl hier="9" item="1"/>
          <tpl hier="11" item="9"/>
          <tpl hier="12" item="7"/>
          <tpl fld="4" item="0"/>
        </tpls>
      </n>
      <n v="18532344">
        <tpls c="8">
          <tpl hier="1" item="6"/>
          <tpl hier="4" item="3"/>
          <tpl fld="3" item="41"/>
          <tpl fld="2" item="65"/>
          <tpl hier="9" item="1"/>
          <tpl hier="11" item="9"/>
          <tpl hier="12" item="7"/>
          <tpl fld="4" item="0"/>
        </tpls>
      </n>
      <n v="17534912">
        <tpls c="8">
          <tpl hier="1" item="6"/>
          <tpl hier="4" item="3"/>
          <tpl fld="3" item="32"/>
          <tpl fld="2" item="85"/>
          <tpl hier="9" item="1"/>
          <tpl hier="11" item="9"/>
          <tpl hier="12" item="7"/>
          <tpl fld="4" item="0"/>
        </tpls>
      </n>
      <n v="35059957">
        <tpls c="8">
          <tpl hier="1" item="6"/>
          <tpl hier="4" item="3"/>
          <tpl fld="3" item="31"/>
          <tpl fld="2" item="85"/>
          <tpl hier="9" item="1"/>
          <tpl hier="11" item="9"/>
          <tpl hier="12" item="7"/>
          <tpl fld="4" item="0"/>
        </tpls>
      </n>
      <n v="62357656">
        <tpls c="8">
          <tpl hier="1" item="6"/>
          <tpl hier="4" item="3"/>
          <tpl fld="3" item="30"/>
          <tpl fld="2" item="85"/>
          <tpl hier="9" item="1"/>
          <tpl hier="11" item="9"/>
          <tpl hier="12" item="7"/>
          <tpl fld="4" item="0"/>
        </tpls>
      </n>
      <n v="90590733">
        <tpls c="8">
          <tpl hier="1" item="6"/>
          <tpl hier="4" item="3"/>
          <tpl fld="3" item="29"/>
          <tpl fld="2" item="85"/>
          <tpl hier="9" item="1"/>
          <tpl hier="11" item="9"/>
          <tpl hier="12" item="7"/>
          <tpl fld="4" item="0"/>
        </tpls>
      </n>
      <n v="17492497">
        <tpls c="8">
          <tpl hier="1" item="6"/>
          <tpl hier="4" item="3"/>
          <tpl fld="3" item="16"/>
          <tpl fld="2" item="49"/>
          <tpl hier="9" item="1"/>
          <tpl hier="11" item="9"/>
          <tpl hier="12" item="7"/>
          <tpl fld="4" item="0"/>
        </tpls>
      </n>
      <n v="25856916">
        <tpls c="8">
          <tpl hier="1" item="6"/>
          <tpl hier="4" item="3"/>
          <tpl fld="3" item="15"/>
          <tpl fld="2" item="49"/>
          <tpl hier="9" item="1"/>
          <tpl hier="11" item="9"/>
          <tpl hier="12" item="7"/>
          <tpl fld="4" item="0"/>
        </tpls>
      </n>
      <n v="34394404">
        <tpls c="8">
          <tpl hier="1" item="6"/>
          <tpl hier="4" item="3"/>
          <tpl fld="3" item="14"/>
          <tpl fld="2" item="49"/>
          <tpl hier="9" item="1"/>
          <tpl hier="11" item="9"/>
          <tpl hier="12" item="7"/>
          <tpl fld="4" item="0"/>
        </tpls>
      </n>
      <n v="42052526">
        <tpls c="8">
          <tpl hier="1" item="6"/>
          <tpl hier="4" item="3"/>
          <tpl fld="3" item="13"/>
          <tpl fld="2" item="49"/>
          <tpl hier="9" item="1"/>
          <tpl hier="11" item="9"/>
          <tpl hier="12" item="7"/>
          <tpl fld="4" item="0"/>
        </tpls>
      </n>
      <n v="25717516">
        <tpls c="8">
          <tpl hier="1" item="6"/>
          <tpl hier="4" item="3"/>
          <tpl fld="3" item="4"/>
          <tpl fld="2" item="44"/>
          <tpl hier="9" item="1"/>
          <tpl hier="11" item="9"/>
          <tpl hier="12" item="7"/>
          <tpl fld="4" item="0"/>
        </tpls>
      </n>
      <n v="39022316">
        <tpls c="8">
          <tpl hier="1" item="6"/>
          <tpl hier="4" item="3"/>
          <tpl fld="3" item="58"/>
          <tpl fld="2" item="44"/>
          <tpl hier="9" item="1"/>
          <tpl hier="11" item="9"/>
          <tpl hier="12" item="7"/>
          <tpl fld="4" item="0"/>
        </tpls>
      </n>
      <n v="54385552">
        <tpls c="8">
          <tpl hier="1" item="6"/>
          <tpl hier="4" item="3"/>
          <tpl fld="3" item="2"/>
          <tpl fld="2" item="44"/>
          <tpl hier="9" item="1"/>
          <tpl hier="11" item="9"/>
          <tpl hier="12" item="7"/>
          <tpl fld="4" item="0"/>
        </tpls>
      </n>
      <n v="2306504">
        <tpls c="8">
          <tpl hier="1" item="6"/>
          <tpl hier="4" item="3"/>
          <tpl fld="3" item="54"/>
          <tpl fld="2" item="34"/>
          <tpl hier="9" item="1"/>
          <tpl hier="11" item="9"/>
          <tpl hier="12" item="7"/>
          <tpl fld="4" item="0"/>
        </tpls>
      </n>
      <n v="2941604">
        <tpls c="8">
          <tpl hier="1" item="6"/>
          <tpl hier="4" item="3"/>
          <tpl fld="3" item="53"/>
          <tpl fld="2" item="34"/>
          <tpl hier="9" item="1"/>
          <tpl hier="11" item="9"/>
          <tpl hier="12" item="7"/>
          <tpl fld="4" item="0"/>
        </tpls>
      </n>
      <n v="3344760">
        <tpls c="8">
          <tpl hier="1" item="6"/>
          <tpl hier="4" item="3"/>
          <tpl fld="3" item="52"/>
          <tpl fld="2" item="34"/>
          <tpl hier="9" item="1"/>
          <tpl hier="11" item="9"/>
          <tpl hier="12" item="7"/>
          <tpl fld="4" item="0"/>
        </tpls>
      </n>
      <n v="2045148">
        <tpls c="8">
          <tpl hier="1" item="6"/>
          <tpl hier="4" item="3"/>
          <tpl fld="3" item="48"/>
          <tpl fld="2" item="64"/>
          <tpl hier="9" item="1"/>
          <tpl hier="11" item="9"/>
          <tpl hier="12" item="7"/>
          <tpl fld="4" item="0"/>
        </tpls>
      </n>
      <n v="2768308">
        <tpls c="8">
          <tpl hier="1" item="6"/>
          <tpl hier="4" item="3"/>
          <tpl fld="3" item="46"/>
          <tpl fld="2" item="64"/>
          <tpl hier="9" item="1"/>
          <tpl hier="11" item="9"/>
          <tpl hier="12" item="7"/>
          <tpl fld="4" item="0"/>
        </tpls>
      </n>
      <n v="4229020">
        <tpls c="8">
          <tpl hier="1" item="6"/>
          <tpl hier="4" item="3"/>
          <tpl fld="3" item="45"/>
          <tpl fld="2" item="64"/>
          <tpl hier="9" item="1"/>
          <tpl hier="11" item="9"/>
          <tpl hier="12" item="7"/>
          <tpl fld="4" item="0"/>
        </tpls>
      </n>
      <n v="6496560">
        <tpls c="8">
          <tpl hier="1" item="6"/>
          <tpl hier="4" item="3"/>
          <tpl fld="3" item="47"/>
          <tpl fld="2" item="64"/>
          <tpl hier="9" item="1"/>
          <tpl hier="11" item="9"/>
          <tpl hier="12" item="7"/>
          <tpl fld="4" item="0"/>
        </tpls>
      </n>
      <n v="30957892">
        <tpls c="8">
          <tpl hier="1" item="6"/>
          <tpl hier="4" item="3"/>
          <tpl fld="3" item="34"/>
          <tpl fld="2" item="33"/>
          <tpl hier="9" item="1"/>
          <tpl hier="11" item="9"/>
          <tpl hier="12" item="7"/>
          <tpl fld="4" item="0"/>
        </tpls>
      </n>
      <n v="45393156">
        <tpls c="8">
          <tpl hier="1" item="6"/>
          <tpl hier="4" item="3"/>
          <tpl fld="3" item="36"/>
          <tpl fld="2" item="33"/>
          <tpl hier="9" item="1"/>
          <tpl hier="11" item="9"/>
          <tpl hier="12" item="7"/>
          <tpl fld="4" item="0"/>
        </tpls>
      </n>
      <n v="71635939">
        <tpls c="8">
          <tpl hier="1" item="6"/>
          <tpl hier="4" item="3"/>
          <tpl fld="3" item="27"/>
          <tpl fld="2" item="33"/>
          <tpl hier="9" item="1"/>
          <tpl hier="11" item="9"/>
          <tpl hier="12" item="7"/>
          <tpl fld="4" item="0"/>
        </tpls>
      </n>
      <n v="106430568">
        <tpls c="8">
          <tpl hier="1" item="6"/>
          <tpl hier="4" item="3"/>
          <tpl fld="3" item="33"/>
          <tpl fld="2" item="33"/>
          <tpl hier="9" item="1"/>
          <tpl hier="11" item="9"/>
          <tpl hier="12" item="7"/>
          <tpl fld="4" item="0"/>
        </tpls>
      </n>
      <n v="20736380">
        <tpls c="8">
          <tpl hier="1" item="6"/>
          <tpl hier="4" item="3"/>
          <tpl fld="3" item="18"/>
          <tpl fld="2" item="43"/>
          <tpl hier="9" item="1"/>
          <tpl hier="11" item="9"/>
          <tpl hier="12" item="7"/>
          <tpl fld="4" item="0"/>
        </tpls>
      </n>
      <n v="30679451">
        <tpls c="8">
          <tpl hier="1" item="6"/>
          <tpl hier="4" item="3"/>
          <tpl fld="3" item="22"/>
          <tpl fld="2" item="43"/>
          <tpl hier="9" item="1"/>
          <tpl hier="11" item="9"/>
          <tpl hier="12" item="7"/>
          <tpl fld="4" item="0"/>
        </tpls>
      </n>
      <n v="46359043">
        <tpls c="8">
          <tpl hier="1" item="6"/>
          <tpl hier="4" item="3"/>
          <tpl fld="3" item="17"/>
          <tpl fld="2" item="43"/>
          <tpl hier="9" item="1"/>
          <tpl hier="11" item="9"/>
          <tpl hier="12" item="7"/>
          <tpl fld="4" item="0"/>
        </tpls>
      </n>
      <n v="63310760">
        <tpls c="8">
          <tpl hier="1" item="6"/>
          <tpl hier="4" item="3"/>
          <tpl fld="3" item="21"/>
          <tpl fld="2" item="43"/>
          <tpl hier="9" item="1"/>
          <tpl hier="11" item="9"/>
          <tpl hier="12" item="7"/>
          <tpl fld="4" item="0"/>
        </tpls>
      </n>
      <n v="2854736">
        <tpls c="8">
          <tpl hier="1" item="6"/>
          <tpl hier="4" item="3"/>
          <tpl fld="3" item="8"/>
          <tpl fld="2" item="22"/>
          <tpl hier="9" item="1"/>
          <tpl hier="11" item="9"/>
          <tpl hier="12" item="7"/>
          <tpl fld="4" item="0"/>
        </tpls>
      </n>
      <n v="3029792">
        <tpls c="8">
          <tpl hier="1" item="6"/>
          <tpl hier="4" item="3"/>
          <tpl fld="3" item="7"/>
          <tpl fld="2" item="22"/>
          <tpl hier="9" item="1"/>
          <tpl hier="11" item="9"/>
          <tpl hier="12" item="7"/>
          <tpl fld="4" item="0"/>
        </tpls>
      </n>
      <n v="2980572">
        <tpls c="8">
          <tpl hier="1" item="6"/>
          <tpl hier="4" item="3"/>
          <tpl fld="3" item="6"/>
          <tpl fld="2" item="22"/>
          <tpl hier="9" item="1"/>
          <tpl hier="11" item="9"/>
          <tpl hier="12" item="7"/>
          <tpl fld="4" item="0"/>
        </tpls>
      </n>
      <n v="3131065">
        <tpls c="8">
          <tpl hier="1" item="6"/>
          <tpl hier="4" item="3"/>
          <tpl fld="3" item="5"/>
          <tpl fld="2" item="22"/>
          <tpl hier="9" item="1"/>
          <tpl hier="11" item="9"/>
          <tpl hier="12" item="7"/>
          <tpl fld="4" item="0"/>
        </tpls>
      </n>
      <n v="20014840">
        <tpls c="8">
          <tpl hier="1" item="6"/>
          <tpl hier="4" item="3"/>
          <tpl fld="3" item="56"/>
          <tpl fld="2" item="21"/>
          <tpl hier="9" item="1"/>
          <tpl hier="11" item="9"/>
          <tpl hier="12" item="7"/>
          <tpl fld="4" item="0"/>
        </tpls>
      </n>
      <n v="28151668">
        <tpls c="8">
          <tpl hier="1" item="6"/>
          <tpl hier="4" item="3"/>
          <tpl fld="3" item="0"/>
          <tpl fld="2" item="21"/>
          <tpl hier="9" item="1"/>
          <tpl hier="11" item="9"/>
          <tpl hier="12" item="7"/>
          <tpl fld="4" item="0"/>
        </tpls>
      </n>
      <n v="37379140">
        <tpls c="8">
          <tpl hier="1" item="6"/>
          <tpl hier="4" item="3"/>
          <tpl fld="3" item="55"/>
          <tpl fld="2" item="21"/>
          <tpl hier="9" item="1"/>
          <tpl hier="11" item="9"/>
          <tpl hier="12" item="7"/>
          <tpl fld="4" item="0"/>
        </tpls>
      </n>
      <n v="8385635">
        <tpls c="8">
          <tpl hier="1" item="6"/>
          <tpl hier="4" item="3"/>
          <tpl fld="3" item="35"/>
          <tpl fld="2" item="41"/>
          <tpl hier="9" item="1"/>
          <tpl hier="11" item="9"/>
          <tpl hier="12" item="7"/>
          <tpl fld="4" item="0"/>
        </tpls>
      </n>
      <n v="13411300">
        <tpls c="8">
          <tpl hier="1" item="6"/>
          <tpl hier="4" item="3"/>
          <tpl fld="3" item="40"/>
          <tpl fld="2" item="41"/>
          <tpl hier="9" item="1"/>
          <tpl hier="11" item="9"/>
          <tpl hier="12" item="7"/>
          <tpl fld="4" item="0"/>
        </tpls>
      </n>
      <n v="21577648">
        <tpls c="8">
          <tpl hier="1" item="6"/>
          <tpl hier="4" item="3"/>
          <tpl fld="3" item="50"/>
          <tpl fld="2" item="41"/>
          <tpl hier="9" item="1"/>
          <tpl hier="11" item="9"/>
          <tpl hier="12" item="7"/>
          <tpl fld="4" item="0"/>
        </tpls>
      </n>
      <n v="32603100">
        <tpls c="8">
          <tpl hier="1" item="6"/>
          <tpl hier="4" item="3"/>
          <tpl fld="3" item="49"/>
          <tpl fld="2" item="41"/>
          <tpl hier="9" item="1"/>
          <tpl hier="11" item="9"/>
          <tpl hier="12" item="7"/>
          <tpl fld="4" item="0"/>
        </tpls>
      </n>
      <n v="1955392501">
        <tpls c="8">
          <tpl hier="1" item="6"/>
          <tpl hier="4" item="3"/>
          <tpl fld="3" item="37"/>
          <tpl fld="2" item="39"/>
          <tpl hier="9" item="1"/>
          <tpl hier="11" item="9"/>
          <tpl hier="12" item="7"/>
          <tpl fld="4" item="0"/>
        </tpls>
      </n>
      <n v="2795811346">
        <tpls c="8">
          <tpl hier="1" item="6"/>
          <tpl hier="4" item="3"/>
          <tpl fld="3" item="39"/>
          <tpl fld="2" item="39"/>
          <tpl hier="9" item="1"/>
          <tpl hier="11" item="9"/>
          <tpl hier="12" item="7"/>
          <tpl fld="4" item="0"/>
        </tpls>
      </n>
      <n v="3929460944">
        <tpls c="8">
          <tpl hier="1" item="6"/>
          <tpl hier="4" item="3"/>
          <tpl fld="3" item="28"/>
          <tpl fld="2" item="39"/>
          <tpl hier="9" item="1"/>
          <tpl hier="11" item="9"/>
          <tpl hier="12" item="7"/>
          <tpl fld="4" item="0"/>
        </tpls>
      </n>
      <n v="5063131136">
        <tpls c="8">
          <tpl hier="1" item="6"/>
          <tpl hier="4" item="3"/>
          <tpl fld="3" item="19"/>
          <tpl fld="2" item="39"/>
          <tpl hier="9" item="1"/>
          <tpl hier="11" item="9"/>
          <tpl hier="12" item="7"/>
          <tpl fld="4" item="0"/>
        </tpls>
      </n>
      <n v="40749913">
        <tpls c="8">
          <tpl hier="1" item="6"/>
          <tpl hier="4" item="3"/>
          <tpl fld="3" item="26"/>
          <tpl fld="2" item="14"/>
          <tpl hier="9" item="1"/>
          <tpl hier="11" item="9"/>
          <tpl hier="12" item="7"/>
          <tpl fld="4" item="0"/>
        </tpls>
      </n>
      <n v="73727042">
        <tpls c="8">
          <tpl hier="1" item="6"/>
          <tpl hier="4" item="3"/>
          <tpl fld="3" item="25"/>
          <tpl fld="2" item="14"/>
          <tpl hier="9" item="1"/>
          <tpl hier="11" item="9"/>
          <tpl hier="12" item="7"/>
          <tpl fld="4" item="0"/>
        </tpls>
      </n>
      <n v="124395027">
        <tpls c="8">
          <tpl hier="1" item="6"/>
          <tpl hier="4" item="3"/>
          <tpl fld="3" item="24"/>
          <tpl fld="2" item="14"/>
          <tpl hier="9" item="1"/>
          <tpl hier="11" item="9"/>
          <tpl hier="12" item="7"/>
          <tpl fld="4" item="0"/>
        </tpls>
      </n>
      <n v="191513343">
        <tpls c="8">
          <tpl hier="1" item="6"/>
          <tpl hier="4" item="3"/>
          <tpl fld="3" item="23"/>
          <tpl fld="2" item="14"/>
          <tpl hier="9" item="1"/>
          <tpl hier="11" item="9"/>
          <tpl hier="12" item="7"/>
          <tpl fld="4" item="0"/>
        </tpls>
      </n>
      <n v="4115704">
        <tpls c="8">
          <tpl hier="1" item="6"/>
          <tpl hier="4" item="3"/>
          <tpl fld="3" item="10"/>
          <tpl fld="2" item="31"/>
          <tpl hier="9" item="1"/>
          <tpl hier="11" item="9"/>
          <tpl hier="12" item="7"/>
          <tpl fld="4" item="0"/>
        </tpls>
      </n>
      <n v="6246768">
        <tpls c="8">
          <tpl hier="1" item="6"/>
          <tpl hier="4" item="3"/>
          <tpl fld="3" item="12"/>
          <tpl fld="2" item="31"/>
          <tpl hier="9" item="1"/>
          <tpl hier="11" item="9"/>
          <tpl hier="12" item="7"/>
          <tpl fld="4" item="0"/>
        </tpls>
      </n>
      <n v="8119316">
        <tpls c="8">
          <tpl hier="1" item="6"/>
          <tpl hier="4" item="3"/>
          <tpl fld="3" item="11"/>
          <tpl fld="2" item="31"/>
          <tpl hier="9" item="1"/>
          <tpl hier="11" item="9"/>
          <tpl hier="12" item="7"/>
          <tpl fld="4" item="0"/>
        </tpls>
      </n>
      <n v="8432528">
        <tpls c="8">
          <tpl hier="1" item="6"/>
          <tpl hier="4" item="3"/>
          <tpl fld="3" item="9"/>
          <tpl fld="2" item="31"/>
          <tpl hier="9" item="1"/>
          <tpl hier="11" item="9"/>
          <tpl hier="12" item="7"/>
          <tpl fld="4" item="0"/>
        </tpls>
      </n>
      <n v="28570508">
        <tpls c="8">
          <tpl hier="1" item="6"/>
          <tpl hier="4" item="3"/>
          <tpl fld="3" item="57"/>
          <tpl fld="2" item="29"/>
          <tpl hier="9" item="1"/>
          <tpl hier="11" item="9"/>
          <tpl hier="12" item="7"/>
          <tpl fld="4" item="0"/>
        </tpls>
      </n>
      <n v="45074632">
        <tpls c="8">
          <tpl hier="1" item="6"/>
          <tpl hier="4" item="3"/>
          <tpl fld="3" item="3"/>
          <tpl fld="2" item="29"/>
          <tpl hier="9" item="1"/>
          <tpl hier="11" item="9"/>
          <tpl hier="12" item="7"/>
          <tpl fld="4" item="0"/>
        </tpls>
      </n>
      <n v="73346896">
        <tpls c="8">
          <tpl hier="1" item="6"/>
          <tpl hier="4" item="3"/>
          <tpl fld="3" item="1"/>
          <tpl fld="2" item="29"/>
          <tpl hier="9" item="1"/>
          <tpl hier="11" item="9"/>
          <tpl hier="12" item="7"/>
          <tpl fld="4" item="0"/>
        </tpls>
      </n>
      <n v="22182604">
        <tpls c="8">
          <tpl hier="1" item="6"/>
          <tpl hier="4" item="3"/>
          <tpl fld="3" item="20"/>
          <tpl fld="2" item="27"/>
          <tpl hier="9" item="1"/>
          <tpl hier="11" item="9"/>
          <tpl hier="12" item="7"/>
          <tpl fld="4" item="0"/>
        </tpls>
      </n>
      <n v="38743892">
        <tpls c="8">
          <tpl hier="1" item="6"/>
          <tpl hier="4" item="3"/>
          <tpl fld="3" item="51"/>
          <tpl fld="2" item="27"/>
          <tpl hier="9" item="1"/>
          <tpl hier="11" item="9"/>
          <tpl hier="12" item="7"/>
          <tpl fld="4" item="0"/>
        </tpls>
      </n>
      <n v="54911560">
        <tpls c="8">
          <tpl hier="1" item="6"/>
          <tpl hier="4" item="3"/>
          <tpl fld="3" item="38"/>
          <tpl fld="2" item="27"/>
          <tpl hier="9" item="1"/>
          <tpl hier="11" item="9"/>
          <tpl hier="12" item="7"/>
          <tpl fld="4" item="0"/>
        </tpls>
      </n>
      <n v="35895152">
        <tpls c="8">
          <tpl hier="1" item="6"/>
          <tpl hier="4" item="3"/>
          <tpl fld="3" item="44"/>
          <tpl fld="2" item="26"/>
          <tpl hier="9" item="1"/>
          <tpl hier="11" item="9"/>
          <tpl hier="12" item="7"/>
          <tpl fld="4" item="0"/>
        </tpls>
      </n>
      <n v="53840124">
        <tpls c="8">
          <tpl hier="1" item="6"/>
          <tpl hier="4" item="3"/>
          <tpl fld="3" item="43"/>
          <tpl fld="2" item="26"/>
          <tpl hier="9" item="1"/>
          <tpl hier="11" item="9"/>
          <tpl hier="12" item="7"/>
          <tpl fld="4" item="0"/>
        </tpls>
      </n>
      <n v="81950429">
        <tpls c="8">
          <tpl hier="1" item="6"/>
          <tpl hier="4" item="3"/>
          <tpl fld="3" item="42"/>
          <tpl fld="2" item="26"/>
          <tpl hier="9" item="1"/>
          <tpl hier="11" item="9"/>
          <tpl hier="12" item="7"/>
          <tpl fld="4" item="0"/>
        </tpls>
      </n>
      <n v="114603822">
        <tpls c="8">
          <tpl hier="1" item="6"/>
          <tpl hier="4" item="3"/>
          <tpl fld="3" item="41"/>
          <tpl fld="2" item="26"/>
          <tpl hier="9" item="1"/>
          <tpl hier="11" item="9"/>
          <tpl hier="12" item="7"/>
          <tpl fld="4" item="0"/>
        </tpls>
      </n>
      <n v="4064400">
        <tpls c="8">
          <tpl hier="1" item="6"/>
          <tpl hier="4" item="3"/>
          <tpl fld="3" item="32"/>
          <tpl fld="2" item="24"/>
          <tpl hier="9" item="1"/>
          <tpl hier="11" item="9"/>
          <tpl hier="12" item="7"/>
          <tpl fld="4" item="0"/>
        </tpls>
      </n>
      <n v="6534608">
        <tpls c="8">
          <tpl hier="1" item="6"/>
          <tpl hier="4" item="3"/>
          <tpl fld="3" item="31"/>
          <tpl fld="2" item="24"/>
          <tpl hier="9" item="1"/>
          <tpl hier="11" item="9"/>
          <tpl hier="12" item="7"/>
          <tpl fld="4" item="0"/>
        </tpls>
      </n>
      <n v="9984864">
        <tpls c="8">
          <tpl hier="1" item="6"/>
          <tpl hier="4" item="3"/>
          <tpl fld="3" item="30"/>
          <tpl fld="2" item="24"/>
          <tpl hier="9" item="1"/>
          <tpl hier="11" item="9"/>
          <tpl hier="12" item="7"/>
          <tpl fld="4" item="0"/>
        </tpls>
      </n>
      <n v="15723584">
        <tpls c="8">
          <tpl hier="1" item="6"/>
          <tpl hier="4" item="3"/>
          <tpl fld="3" item="29"/>
          <tpl fld="2" item="24"/>
          <tpl hier="9" item="1"/>
          <tpl hier="11" item="9"/>
          <tpl hier="12" item="7"/>
          <tpl fld="4" item="0"/>
        </tpls>
      </n>
      <n v="199781116">
        <tpls c="8">
          <tpl hier="1" item="6"/>
          <tpl hier="4" item="3"/>
          <tpl fld="3" item="16"/>
          <tpl fld="2" item="17"/>
          <tpl hier="9" item="1"/>
          <tpl hier="11" item="9"/>
          <tpl hier="12" item="7"/>
          <tpl fld="4" item="0"/>
        </tpls>
      </n>
      <n v="303933947">
        <tpls c="8">
          <tpl hier="1" item="6"/>
          <tpl hier="4" item="3"/>
          <tpl fld="3" item="15"/>
          <tpl fld="2" item="17"/>
          <tpl hier="9" item="1"/>
          <tpl hier="11" item="9"/>
          <tpl hier="12" item="7"/>
          <tpl fld="4" item="0"/>
        </tpls>
      </n>
      <n v="401192612">
        <tpls c="8">
          <tpl hier="1" item="6"/>
          <tpl hier="4" item="3"/>
          <tpl fld="3" item="14"/>
          <tpl fld="2" item="17"/>
          <tpl hier="9" item="1"/>
          <tpl hier="11" item="9"/>
          <tpl hier="12" item="7"/>
          <tpl fld="4" item="0"/>
        </tpls>
      </n>
      <n v="499109302">
        <tpls c="8">
          <tpl hier="1" item="6"/>
          <tpl hier="4" item="3"/>
          <tpl fld="3" item="13"/>
          <tpl fld="2" item="17"/>
          <tpl hier="9" item="1"/>
          <tpl hier="11" item="9"/>
          <tpl hier="12" item="7"/>
          <tpl fld="4" item="0"/>
        </tpls>
      </n>
      <n v="50332560">
        <tpls c="8">
          <tpl hier="1" item="6"/>
          <tpl hier="4" item="3"/>
          <tpl fld="3" item="4"/>
          <tpl fld="2" item="13"/>
          <tpl hier="9" item="1"/>
          <tpl hier="11" item="9"/>
          <tpl hier="12" item="7"/>
          <tpl fld="4" item="0"/>
        </tpls>
      </n>
      <n v="72083011">
        <tpls c="8">
          <tpl hier="1" item="6"/>
          <tpl hier="4" item="3"/>
          <tpl fld="3" item="58"/>
          <tpl fld="2" item="13"/>
          <tpl hier="9" item="1"/>
          <tpl hier="11" item="9"/>
          <tpl hier="12" item="7"/>
          <tpl fld="4" item="0"/>
        </tpls>
      </n>
      <n v="101677376">
        <tpls c="8">
          <tpl hier="1" item="6"/>
          <tpl hier="4" item="3"/>
          <tpl fld="3" item="2"/>
          <tpl fld="2" item="13"/>
          <tpl hier="9" item="1"/>
          <tpl hier="11" item="9"/>
          <tpl hier="12" item="7"/>
          <tpl fld="4" item="0"/>
        </tpls>
      </n>
      <n v="11227429">
        <tpls c="8">
          <tpl hier="1" item="6"/>
          <tpl hier="4" item="3"/>
          <tpl fld="3" item="54"/>
          <tpl fld="2" item="23"/>
          <tpl hier="9" item="1"/>
          <tpl hier="11" item="9"/>
          <tpl hier="12" item="7"/>
          <tpl fld="4" item="0"/>
        </tpls>
      </n>
      <n v="17070272">
        <tpls c="8">
          <tpl hier="1" item="6"/>
          <tpl hier="4" item="3"/>
          <tpl fld="3" item="53"/>
          <tpl fld="2" item="23"/>
          <tpl hier="9" item="1"/>
          <tpl hier="11" item="9"/>
          <tpl hier="12" item="7"/>
          <tpl fld="4" item="0"/>
        </tpls>
      </n>
      <n v="22360220">
        <tpls c="8">
          <tpl hier="1" item="6"/>
          <tpl hier="4" item="3"/>
          <tpl fld="3" item="52"/>
          <tpl fld="2" item="23"/>
          <tpl hier="9" item="1"/>
          <tpl hier="11" item="9"/>
          <tpl hier="12" item="7"/>
          <tpl fld="4" item="0"/>
        </tpls>
      </n>
      <n v="14352912">
        <tpls c="8">
          <tpl hier="1" item="6"/>
          <tpl hier="4" item="3"/>
          <tpl fld="3" item="48"/>
          <tpl fld="2" item="30"/>
          <tpl hier="9" item="1"/>
          <tpl hier="11" item="9"/>
          <tpl hier="12" item="7"/>
          <tpl fld="4" item="0"/>
        </tpls>
      </n>
      <n v="22610608">
        <tpls c="8">
          <tpl hier="1" item="6"/>
          <tpl hier="4" item="3"/>
          <tpl fld="3" item="46"/>
          <tpl fld="2" item="30"/>
          <tpl hier="9" item="1"/>
          <tpl hier="11" item="9"/>
          <tpl hier="12" item="7"/>
          <tpl fld="4" item="0"/>
        </tpls>
      </n>
      <n v="36673248">
        <tpls c="8">
          <tpl hier="1" item="6"/>
          <tpl hier="4" item="3"/>
          <tpl fld="3" item="45"/>
          <tpl fld="2" item="30"/>
          <tpl hier="9" item="1"/>
          <tpl hier="11" item="9"/>
          <tpl hier="12" item="7"/>
          <tpl fld="4" item="0"/>
        </tpls>
      </n>
      <n v="74017022">
        <tpls c="8">
          <tpl hier="1" item="6"/>
          <tpl hier="4" item="3"/>
          <tpl fld="3" item="33"/>
          <tpl fld="2" item="30"/>
          <tpl hier="9" item="1"/>
          <tpl hier="11" item="9"/>
          <tpl hier="12" item="7"/>
          <tpl fld="4" item="0"/>
        </tpls>
      </n>
      <n v="229187932">
        <tpls c="8">
          <tpl hier="1" item="6"/>
          <tpl hier="4" item="3"/>
          <tpl fld="3" item="8"/>
          <tpl fld="2" item="45"/>
          <tpl hier="9" item="1"/>
          <tpl hier="11" item="9"/>
          <tpl hier="12" item="7"/>
          <tpl fld="4" item="0"/>
        </tpls>
      </n>
      <n v="400646841">
        <tpls c="8">
          <tpl hier="1" item="6"/>
          <tpl hier="4" item="3"/>
          <tpl fld="3" item="51"/>
          <tpl fld="2" item="45"/>
          <tpl hier="9" item="1"/>
          <tpl hier="11" item="9"/>
          <tpl hier="12" item="7"/>
          <tpl fld="4" item="0"/>
        </tpls>
      </n>
      <n v="651220292">
        <tpls c="8">
          <tpl hier="1" item="6"/>
          <tpl hier="4" item="3"/>
          <tpl fld="3" item="41"/>
          <tpl fld="2" item="45"/>
          <tpl hier="9" item="1"/>
          <tpl hier="11" item="9"/>
          <tpl hier="12" item="7"/>
          <tpl fld="4" item="0"/>
        </tpls>
      </n>
      <n v="226392576">
        <tpls c="8">
          <tpl hier="1" item="6"/>
          <tpl hier="4" item="3"/>
          <tpl fld="3" item="16"/>
          <tpl fld="2" item="25"/>
          <tpl hier="9" item="1"/>
          <tpl hier="11" item="9"/>
          <tpl hier="12" item="7"/>
          <tpl fld="4" item="0"/>
        </tpls>
      </n>
      <n v="418051521">
        <tpls c="8">
          <tpl hier="1" item="6"/>
          <tpl hier="4" item="3"/>
          <tpl fld="3" item="3"/>
          <tpl fld="2" item="25"/>
          <tpl hier="9" item="1"/>
          <tpl hier="11" item="9"/>
          <tpl hier="12" item="7"/>
          <tpl fld="4" item="0"/>
        </tpls>
      </n>
      <n v="717698566">
        <tpls c="8">
          <tpl hier="1" item="6"/>
          <tpl hier="4" item="3"/>
          <tpl fld="3" item="47"/>
          <tpl fld="2" item="25"/>
          <tpl hier="9" item="1"/>
          <tpl hier="11" item="9"/>
          <tpl hier="12" item="7"/>
          <tpl fld="4" item="0"/>
        </tpls>
      </n>
      <n v="5738676">
        <tpls c="8">
          <tpl hier="1" item="6"/>
          <tpl hier="4" item="3"/>
          <tpl fld="3" item="18"/>
          <tpl fld="2" item="38"/>
          <tpl hier="9" item="1"/>
          <tpl hier="11" item="9"/>
          <tpl hier="12" item="7"/>
          <tpl fld="4" item="0"/>
        </tpls>
      </n>
      <n v="9273056">
        <tpls c="8">
          <tpl hier="1" item="6"/>
          <tpl hier="4" item="3"/>
          <tpl fld="3" item="7"/>
          <tpl fld="2" item="38"/>
          <tpl hier="9" item="1"/>
          <tpl hier="11" item="9"/>
          <tpl hier="12" item="7"/>
          <tpl fld="4" item="0"/>
        </tpls>
      </n>
      <n v="13814700">
        <tpls c="8">
          <tpl hier="1" item="6"/>
          <tpl hier="4" item="3"/>
          <tpl fld="3" item="52"/>
          <tpl fld="2" item="38"/>
          <tpl hier="9" item="1"/>
          <tpl hier="11" item="9"/>
          <tpl hier="12" item="7"/>
          <tpl fld="4" item="0"/>
        </tpls>
      </n>
      <n v="10158696">
        <tpls c="8">
          <tpl hier="1" item="6"/>
          <tpl hier="4" item="3"/>
          <tpl fld="3" item="32"/>
          <tpl fld="2" item="16"/>
          <tpl hier="9" item="1"/>
          <tpl hier="11" item="9"/>
          <tpl hier="12" item="7"/>
          <tpl fld="4" item="0"/>
        </tpls>
      </n>
      <n v="16745996">
        <tpls c="8">
          <tpl hier="1" item="6"/>
          <tpl hier="4" item="3"/>
          <tpl fld="3" item="12"/>
          <tpl fld="2" item="16"/>
          <tpl hier="9" item="1"/>
          <tpl hier="11" item="9"/>
          <tpl hier="12" item="7"/>
          <tpl fld="4" item="0"/>
        </tpls>
      </n>
      <n v="25979612">
        <tpls c="8">
          <tpl hier="1" item="6"/>
          <tpl hier="4" item="3"/>
          <tpl fld="3" item="1"/>
          <tpl fld="2" item="16"/>
          <tpl hier="9" item="1"/>
          <tpl hier="11" item="9"/>
          <tpl hier="12" item="7"/>
          <tpl fld="4" item="0"/>
        </tpls>
      </n>
      <n v="45533492">
        <tpls c="8">
          <tpl hier="1" item="6"/>
          <tpl hier="4" item="3"/>
          <tpl fld="3" item="37"/>
          <tpl fld="2" item="10"/>
          <tpl hier="9" item="1"/>
          <tpl hier="11" item="9"/>
          <tpl hier="12" item="7"/>
          <tpl fld="4" item="0"/>
        </tpls>
      </n>
      <n v="75483971">
        <tpls c="8">
          <tpl hier="1" item="6"/>
          <tpl hier="4" item="3"/>
          <tpl fld="3" item="25"/>
          <tpl fld="2" item="10"/>
          <tpl hier="9" item="1"/>
          <tpl hier="11" item="9"/>
          <tpl hier="12" item="7"/>
          <tpl fld="4" item="0"/>
        </tpls>
      </n>
      <n v="110496851">
        <tpls c="8">
          <tpl hier="1" item="6"/>
          <tpl hier="4" item="3"/>
          <tpl fld="3" item="2"/>
          <tpl fld="2" item="10"/>
          <tpl hier="9" item="1"/>
          <tpl hier="11" item="9"/>
          <tpl hier="12" item="7"/>
          <tpl fld="4" item="0"/>
        </tpls>
      </n>
      <n v="112309359">
        <tpls c="8">
          <tpl hier="1" item="6"/>
          <tpl hier="4" item="3"/>
          <tpl fld="3" item="48"/>
          <tpl fld="2" item="12"/>
          <tpl hier="9" item="1"/>
          <tpl hier="11" item="9"/>
          <tpl hier="12" item="7"/>
          <tpl fld="4" item="0"/>
        </tpls>
      </n>
      <n v="194691357">
        <tpls c="8">
          <tpl hier="1" item="6"/>
          <tpl hier="4" item="3"/>
          <tpl fld="3" item="36"/>
          <tpl fld="2" item="12"/>
          <tpl hier="9" item="1"/>
          <tpl hier="11" item="9"/>
          <tpl hier="12" item="7"/>
          <tpl fld="4" item="0"/>
        </tpls>
      </n>
      <n v="338842168">
        <tpls c="8">
          <tpl hier="1" item="6"/>
          <tpl hier="4" item="3"/>
          <tpl fld="3" item="2"/>
          <tpl fld="2" item="12"/>
          <tpl hier="9" item="1"/>
          <tpl hier="11" item="9"/>
          <tpl hier="12" item="7"/>
          <tpl fld="4" item="0"/>
        </tpls>
      </n>
      <n v="10216265">
        <tpls c="8">
          <tpl hier="1" item="6"/>
          <tpl hier="4" item="3"/>
          <tpl fld="3" item="37"/>
          <tpl fld="2" item="18"/>
          <tpl hier="9" item="1"/>
          <tpl hier="11" item="9"/>
          <tpl hier="12" item="7"/>
          <tpl fld="4" item="0"/>
        </tpls>
      </n>
      <n v="13376760">
        <tpls c="8">
          <tpl hier="1" item="6"/>
          <tpl hier="4" item="3"/>
          <tpl fld="3" item="22"/>
          <tpl fld="2" item="18"/>
          <tpl hier="9" item="1"/>
          <tpl hier="11" item="9"/>
          <tpl hier="12" item="7"/>
          <tpl fld="4" item="0"/>
        </tpls>
      </n>
      <n v="15131980">
        <tpls c="8">
          <tpl hier="1" item="6"/>
          <tpl hier="4" item="3"/>
          <tpl fld="3" item="52"/>
          <tpl fld="2" item="18"/>
          <tpl hier="9" item="1"/>
          <tpl hier="11" item="9"/>
          <tpl hier="12" item="7"/>
          <tpl fld="4" item="0"/>
        </tpls>
      </n>
      <n v="14119372">
        <tpls c="8">
          <tpl hier="1" item="6"/>
          <tpl hier="4" item="3"/>
          <tpl fld="3" item="18"/>
          <tpl fld="2" item="20"/>
          <tpl hier="9" item="1"/>
          <tpl hier="11" item="9"/>
          <tpl hier="12" item="7"/>
          <tpl fld="4" item="0"/>
        </tpls>
      </n>
      <n v="28335739">
        <tpls c="8">
          <tpl hier="1" item="6"/>
          <tpl hier="4" item="3"/>
          <tpl fld="3" item="53"/>
          <tpl fld="2" item="20"/>
          <tpl hier="9" item="1"/>
          <tpl hier="11" item="9"/>
          <tpl hier="12" item="7"/>
          <tpl fld="4" item="0"/>
        </tpls>
      </n>
      <n v="45476284">
        <tpls c="8">
          <tpl hier="1" item="6"/>
          <tpl hier="4" item="3"/>
          <tpl fld="3" item="23"/>
          <tpl fld="2" item="20"/>
          <tpl hier="9" item="1"/>
          <tpl hier="11" item="9"/>
          <tpl hier="12" item="7"/>
          <tpl fld="4" item="0"/>
        </tpls>
      </n>
      <n v="22332660">
        <tpls c="8">
          <tpl hier="1" item="6"/>
          <tpl hier="4" item="3"/>
          <tpl fld="3" item="39"/>
          <tpl fld="2" item="32"/>
          <tpl hier="9" item="1"/>
          <tpl hier="11" item="9"/>
          <tpl hier="12" item="7"/>
          <tpl fld="4" item="0"/>
        </tpls>
      </n>
      <n v="53607964">
        <tpls c="8">
          <tpl hier="1" item="6"/>
          <tpl hier="4" item="3"/>
          <tpl fld="3" item="19"/>
          <tpl fld="2" item="32"/>
          <tpl hier="9" item="1"/>
          <tpl hier="11" item="9"/>
          <tpl hier="12" item="7"/>
          <tpl fld="4" item="0"/>
        </tpls>
      </n>
      <n v="257651">
        <tpls c="8">
          <tpl hier="1" item="6"/>
          <tpl hier="4" item="3"/>
          <tpl fld="3" item="31"/>
          <tpl fld="2" item="9"/>
          <tpl hier="9" item="1"/>
          <tpl hier="11" item="9"/>
          <tpl hier="12" item="7"/>
          <tpl fld="4" item="0"/>
        </tpls>
      </n>
      <n v="365436">
        <tpls c="8">
          <tpl hier="1" item="6"/>
          <tpl hier="4" item="3"/>
          <tpl fld="3" item="29"/>
          <tpl fld="2" item="9"/>
          <tpl hier="9" item="1"/>
          <tpl hier="11" item="9"/>
          <tpl hier="12" item="7"/>
          <tpl fld="4" item="0"/>
        </tpls>
      </n>
      <n v="17315828">
        <tpls c="8">
          <tpl hier="1" item="6"/>
          <tpl hier="4" item="3"/>
          <tpl fld="3" item="50"/>
          <tpl fld="2" item="11"/>
          <tpl hier="9" item="1"/>
          <tpl hier="11" item="9"/>
          <tpl hier="12" item="7"/>
          <tpl fld="4" item="0"/>
        </tpls>
      </n>
      <n v="83768579">
        <tpls c="8">
          <tpl hier="1" item="6"/>
          <tpl hier="4" item="3"/>
          <tpl fld="3" item="18"/>
          <tpl fld="2" item="15"/>
          <tpl hier="9" item="1"/>
          <tpl hier="11" item="9"/>
          <tpl hier="12" item="7"/>
          <tpl fld="4" item="0"/>
        </tpls>
      </n>
      <n v="208016688">
        <tpls c="8">
          <tpl hier="1" item="6"/>
          <tpl hier="4" item="3"/>
          <tpl fld="3" item="41"/>
          <tpl fld="2" item="15"/>
          <tpl hier="9" item="1"/>
          <tpl hier="11" item="9"/>
          <tpl hier="12" item="7"/>
          <tpl fld="4" item="0"/>
        </tpls>
      </n>
      <n v="78179952">
        <tpls c="8">
          <tpl hier="1" item="6"/>
          <tpl hier="4" item="3"/>
          <tpl fld="3" item="1"/>
          <tpl fld="2" item="19"/>
          <tpl hier="9" item="1"/>
          <tpl hier="11" item="9"/>
          <tpl hier="12" item="7"/>
          <tpl fld="4" item="0"/>
        </tpls>
      </n>
      <n v="1740420">
        <tpls c="8">
          <tpl hier="1" item="6"/>
          <tpl hier="4" item="3"/>
          <tpl fld="3" item="45"/>
          <tpl fld="2" item="4"/>
          <tpl hier="9" item="1"/>
          <tpl hier="11" item="9"/>
          <tpl hier="12" item="7"/>
          <tpl fld="4" item="0"/>
        </tpls>
      </n>
      <n v="4480080">
        <tpls c="8">
          <tpl hier="1" item="6"/>
          <tpl hier="4" item="3"/>
          <tpl fld="3" item="31"/>
          <tpl fld="2" item="0"/>
          <tpl hier="9" item="1"/>
          <tpl hier="11" item="9"/>
          <tpl hier="12" item="7"/>
          <tpl fld="4" item="0"/>
        </tpls>
      </n>
      <n v="15675488">
        <tpls c="8">
          <tpl hier="1" item="6"/>
          <tpl hier="4" item="3"/>
          <tpl fld="3" item="18"/>
          <tpl fld="2" item="5"/>
          <tpl hier="9" item="1"/>
          <tpl hier="11" item="9"/>
          <tpl hier="12" item="7"/>
          <tpl fld="4" item="0"/>
        </tpls>
      </n>
      <n v="13381596190">
        <tpls c="8">
          <tpl hier="1" item="6"/>
          <tpl hier="4" item="3"/>
          <tpl fld="3" item="9"/>
          <tpl fld="1" item="0"/>
          <tpl hier="9" item="1"/>
          <tpl hier="11" item="9"/>
          <tpl hier="12" item="7"/>
          <tpl fld="4" item="0"/>
        </tpls>
      </n>
      <n v="2070319">
        <tpls c="8">
          <tpl hier="1" item="6"/>
          <tpl hier="4" item="3"/>
          <tpl fld="3" item="44"/>
          <tpl fld="2" item="64"/>
          <tpl hier="9" item="1"/>
          <tpl hier="11" item="9"/>
          <tpl hier="12" item="7"/>
          <tpl fld="4" item="0"/>
        </tpls>
      </n>
      <n v="2835152">
        <tpls c="8">
          <tpl hier="1" item="6"/>
          <tpl hier="4" item="3"/>
          <tpl fld="3" item="43"/>
          <tpl fld="2" item="64"/>
          <tpl hier="9" item="1"/>
          <tpl hier="11" item="9"/>
          <tpl hier="12" item="7"/>
          <tpl fld="4" item="0"/>
        </tpls>
      </n>
      <n v="4339784">
        <tpls c="8">
          <tpl hier="1" item="6"/>
          <tpl hier="4" item="3"/>
          <tpl fld="3" item="42"/>
          <tpl fld="2" item="64"/>
          <tpl hier="9" item="1"/>
          <tpl hier="11" item="9"/>
          <tpl hier="12" item="7"/>
          <tpl fld="4" item="0"/>
        </tpls>
      </n>
      <n v="6738540">
        <tpls c="8">
          <tpl hier="1" item="6"/>
          <tpl hier="4" item="3"/>
          <tpl fld="3" item="41"/>
          <tpl fld="2" item="64"/>
          <tpl hier="9" item="1"/>
          <tpl hier="11" item="9"/>
          <tpl hier="12" item="7"/>
          <tpl fld="4" item="0"/>
        </tpls>
      </n>
      <n v="31765648">
        <tpls c="8">
          <tpl hier="1" item="6"/>
          <tpl hier="4" item="3"/>
          <tpl fld="3" item="32"/>
          <tpl fld="2" item="33"/>
          <tpl hier="9" item="1"/>
          <tpl hier="11" item="9"/>
          <tpl hier="12" item="7"/>
          <tpl fld="4" item="0"/>
        </tpls>
      </n>
      <n v="46707292">
        <tpls c="8">
          <tpl hier="1" item="6"/>
          <tpl hier="4" item="3"/>
          <tpl fld="3" item="31"/>
          <tpl fld="2" item="33"/>
          <tpl hier="9" item="1"/>
          <tpl hier="11" item="9"/>
          <tpl hier="12" item="7"/>
          <tpl fld="4" item="0"/>
        </tpls>
      </n>
      <n v="73428624">
        <tpls c="8">
          <tpl hier="1" item="6"/>
          <tpl hier="4" item="3"/>
          <tpl fld="3" item="30"/>
          <tpl fld="2" item="33"/>
          <tpl hier="9" item="1"/>
          <tpl hier="11" item="9"/>
          <tpl hier="12" item="7"/>
          <tpl fld="4" item="0"/>
        </tpls>
      </n>
      <n v="108897888">
        <tpls c="8">
          <tpl hier="1" item="6"/>
          <tpl hier="4" item="3"/>
          <tpl fld="3" item="29"/>
          <tpl fld="2" item="33"/>
          <tpl hier="9" item="1"/>
          <tpl hier="11" item="9"/>
          <tpl hier="12" item="7"/>
          <tpl fld="4" item="0"/>
        </tpls>
      </n>
      <n v="21280400">
        <tpls c="8">
          <tpl hier="1" item="6"/>
          <tpl hier="4" item="3"/>
          <tpl fld="3" item="16"/>
          <tpl fld="2" item="43"/>
          <tpl hier="9" item="1"/>
          <tpl hier="11" item="9"/>
          <tpl hier="12" item="7"/>
          <tpl fld="4" item="0"/>
        </tpls>
      </n>
      <n v="31536135">
        <tpls c="8">
          <tpl hier="1" item="6"/>
          <tpl hier="4" item="3"/>
          <tpl fld="3" item="15"/>
          <tpl fld="2" item="43"/>
          <tpl hier="9" item="1"/>
          <tpl hier="11" item="9"/>
          <tpl hier="12" item="7"/>
          <tpl fld="4" item="0"/>
        </tpls>
      </n>
      <n v="47486260">
        <tpls c="8">
          <tpl hier="1" item="6"/>
          <tpl hier="4" item="3"/>
          <tpl fld="3" item="14"/>
          <tpl fld="2" item="43"/>
          <tpl hier="9" item="1"/>
          <tpl hier="11" item="9"/>
          <tpl hier="12" item="7"/>
          <tpl fld="4" item="0"/>
        </tpls>
      </n>
      <n v="64349674">
        <tpls c="8">
          <tpl hier="1" item="6"/>
          <tpl hier="4" item="3"/>
          <tpl fld="3" item="13"/>
          <tpl fld="2" item="43"/>
          <tpl hier="9" item="1"/>
          <tpl hier="11" item="9"/>
          <tpl hier="12" item="7"/>
          <tpl fld="4" item="0"/>
        </tpls>
      </n>
      <n v="2887792">
        <tpls c="8">
          <tpl hier="1" item="6"/>
          <tpl hier="4" item="3"/>
          <tpl fld="3" item="4"/>
          <tpl fld="2" item="22"/>
          <tpl hier="9" item="1"/>
          <tpl hier="11" item="9"/>
          <tpl hier="12" item="7"/>
          <tpl fld="4" item="0"/>
        </tpls>
      </n>
      <n v="3002556">
        <tpls c="8">
          <tpl hier="1" item="6"/>
          <tpl hier="4" item="3"/>
          <tpl fld="3" item="58"/>
          <tpl fld="2" item="22"/>
          <tpl hier="9" item="1"/>
          <tpl hier="11" item="9"/>
          <tpl hier="12" item="7"/>
          <tpl fld="4" item="0"/>
        </tpls>
      </n>
      <n v="2982948">
        <tpls c="8">
          <tpl hier="1" item="6"/>
          <tpl hier="4" item="3"/>
          <tpl fld="3" item="2"/>
          <tpl fld="2" item="22"/>
          <tpl hier="9" item="1"/>
          <tpl hier="11" item="9"/>
          <tpl hier="12" item="7"/>
          <tpl fld="4" item="0"/>
        </tpls>
      </n>
      <n v="20378308">
        <tpls c="8">
          <tpl hier="1" item="6"/>
          <tpl hier="4" item="3"/>
          <tpl fld="3" item="54"/>
          <tpl fld="2" item="21"/>
          <tpl hier="9" item="1"/>
          <tpl hier="11" item="9"/>
          <tpl hier="12" item="7"/>
          <tpl fld="4" item="0"/>
        </tpls>
      </n>
      <n v="28714428">
        <tpls c="8">
          <tpl hier="1" item="6"/>
          <tpl hier="4" item="3"/>
          <tpl fld="3" item="53"/>
          <tpl fld="2" item="21"/>
          <tpl hier="9" item="1"/>
          <tpl hier="11" item="9"/>
          <tpl hier="12" item="7"/>
          <tpl fld="4" item="0"/>
        </tpls>
      </n>
      <n v="37981313">
        <tpls c="8">
          <tpl hier="1" item="6"/>
          <tpl hier="4" item="3"/>
          <tpl fld="3" item="52"/>
          <tpl fld="2" item="21"/>
          <tpl hier="9" item="1"/>
          <tpl hier="11" item="9"/>
          <tpl hier="12" item="7"/>
          <tpl fld="4" item="0"/>
        </tpls>
      </n>
      <n v="8622589">
        <tpls c="8">
          <tpl hier="1" item="6"/>
          <tpl hier="4" item="3"/>
          <tpl fld="3" item="48"/>
          <tpl fld="2" item="41"/>
          <tpl hier="9" item="1"/>
          <tpl hier="11" item="9"/>
          <tpl hier="12" item="7"/>
          <tpl fld="4" item="0"/>
        </tpls>
      </n>
      <n v="13832381">
        <tpls c="8">
          <tpl hier="1" item="6"/>
          <tpl hier="4" item="3"/>
          <tpl fld="3" item="46"/>
          <tpl fld="2" item="41"/>
          <tpl hier="9" item="1"/>
          <tpl hier="11" item="9"/>
          <tpl hier="12" item="7"/>
          <tpl fld="4" item="0"/>
        </tpls>
      </n>
      <n v="22195840">
        <tpls c="8">
          <tpl hier="1" item="6"/>
          <tpl hier="4" item="3"/>
          <tpl fld="3" item="45"/>
          <tpl fld="2" item="41"/>
          <tpl hier="9" item="1"/>
          <tpl hier="11" item="9"/>
          <tpl hier="12" item="7"/>
          <tpl fld="4" item="0"/>
        </tpls>
      </n>
      <n v="33269880">
        <tpls c="8">
          <tpl hier="1" item="6"/>
          <tpl hier="4" item="3"/>
          <tpl fld="3" item="47"/>
          <tpl fld="2" item="41"/>
          <tpl hier="9" item="1"/>
          <tpl hier="11" item="9"/>
          <tpl hier="12" item="7"/>
          <tpl fld="4" item="0"/>
        </tpls>
      </n>
      <n v="1996493306">
        <tpls c="8">
          <tpl hier="1" item="6"/>
          <tpl hier="4" item="3"/>
          <tpl fld="3" item="34"/>
          <tpl fld="2" item="39"/>
          <tpl hier="9" item="1"/>
          <tpl hier="11" item="9"/>
          <tpl hier="12" item="7"/>
          <tpl fld="4" item="0"/>
        </tpls>
      </n>
      <n v="2861539996">
        <tpls c="8">
          <tpl hier="1" item="6"/>
          <tpl hier="4" item="3"/>
          <tpl fld="3" item="36"/>
          <tpl fld="2" item="39"/>
          <tpl hier="9" item="1"/>
          <tpl hier="11" item="9"/>
          <tpl hier="12" item="7"/>
          <tpl fld="4" item="0"/>
        </tpls>
      </n>
      <n v="4003600084">
        <tpls c="8">
          <tpl hier="1" item="6"/>
          <tpl hier="4" item="3"/>
          <tpl fld="3" item="27"/>
          <tpl fld="2" item="39"/>
          <tpl hier="9" item="1"/>
          <tpl hier="11" item="9"/>
          <tpl hier="12" item="7"/>
          <tpl fld="4" item="0"/>
        </tpls>
      </n>
      <n v="5123384460">
        <tpls c="8">
          <tpl hier="1" item="6"/>
          <tpl hier="4" item="3"/>
          <tpl fld="3" item="33"/>
          <tpl fld="2" item="39"/>
          <tpl hier="9" item="1"/>
          <tpl hier="11" item="9"/>
          <tpl hier="12" item="7"/>
          <tpl fld="4" item="0"/>
        </tpls>
      </n>
      <n v="42159577">
        <tpls c="8">
          <tpl hier="1" item="6"/>
          <tpl hier="4" item="3"/>
          <tpl fld="3" item="18"/>
          <tpl fld="2" item="14"/>
          <tpl hier="9" item="1"/>
          <tpl hier="11" item="9"/>
          <tpl hier="12" item="7"/>
          <tpl fld="4" item="0"/>
        </tpls>
      </n>
      <n v="76585600">
        <tpls c="8">
          <tpl hier="1" item="6"/>
          <tpl hier="4" item="3"/>
          <tpl fld="3" item="22"/>
          <tpl fld="2" item="14"/>
          <tpl hier="9" item="1"/>
          <tpl hier="11" item="9"/>
          <tpl hier="12" item="7"/>
          <tpl fld="4" item="0"/>
        </tpls>
      </n>
      <n v="127858227">
        <tpls c="8">
          <tpl hier="1" item="6"/>
          <tpl hier="4" item="3"/>
          <tpl fld="3" item="17"/>
          <tpl fld="2" item="14"/>
          <tpl hier="9" item="1"/>
          <tpl hier="11" item="9"/>
          <tpl hier="12" item="7"/>
          <tpl fld="4" item="0"/>
        </tpls>
      </n>
      <n v="196206746">
        <tpls c="8">
          <tpl hier="1" item="6"/>
          <tpl hier="4" item="3"/>
          <tpl fld="3" item="21"/>
          <tpl fld="2" item="14"/>
          <tpl hier="9" item="1"/>
          <tpl hier="11" item="9"/>
          <tpl hier="12" item="7"/>
          <tpl fld="4" item="0"/>
        </tpls>
      </n>
      <n v="4210456">
        <tpls c="8">
          <tpl hier="1" item="6"/>
          <tpl hier="4" item="3"/>
          <tpl fld="3" item="8"/>
          <tpl fld="2" item="31"/>
          <tpl hier="9" item="1"/>
          <tpl hier="11" item="9"/>
          <tpl hier="12" item="7"/>
          <tpl fld="4" item="0"/>
        </tpls>
      </n>
      <n v="6385576">
        <tpls c="8">
          <tpl hier="1" item="6"/>
          <tpl hier="4" item="3"/>
          <tpl fld="3" item="7"/>
          <tpl fld="2" item="31"/>
          <tpl hier="9" item="1"/>
          <tpl hier="11" item="9"/>
          <tpl hier="12" item="7"/>
          <tpl fld="4" item="0"/>
        </tpls>
      </n>
      <n v="8073393">
        <tpls c="8">
          <tpl hier="1" item="6"/>
          <tpl hier="4" item="3"/>
          <tpl fld="3" item="6"/>
          <tpl fld="2" item="31"/>
          <tpl hier="9" item="1"/>
          <tpl hier="11" item="9"/>
          <tpl hier="12" item="7"/>
          <tpl fld="4" item="0"/>
        </tpls>
      </n>
      <n v="8501072">
        <tpls c="8">
          <tpl hier="1" item="6"/>
          <tpl hier="4" item="3"/>
          <tpl fld="3" item="5"/>
          <tpl fld="2" item="31"/>
          <tpl hier="9" item="1"/>
          <tpl hier="11" item="9"/>
          <tpl hier="12" item="7"/>
          <tpl fld="4" item="0"/>
        </tpls>
      </n>
      <n v="29383120">
        <tpls c="8">
          <tpl hier="1" item="6"/>
          <tpl hier="4" item="3"/>
          <tpl fld="3" item="56"/>
          <tpl fld="2" item="29"/>
          <tpl hier="9" item="1"/>
          <tpl hier="11" item="9"/>
          <tpl hier="12" item="7"/>
          <tpl fld="4" item="0"/>
        </tpls>
      </n>
      <n v="46394532">
        <tpls c="8">
          <tpl hier="1" item="6"/>
          <tpl hier="4" item="3"/>
          <tpl fld="3" item="0"/>
          <tpl fld="2" item="29"/>
          <tpl hier="9" item="1"/>
          <tpl hier="11" item="9"/>
          <tpl hier="12" item="7"/>
          <tpl fld="4" item="0"/>
        </tpls>
      </n>
      <n v="75521075">
        <tpls c="8">
          <tpl hier="1" item="6"/>
          <tpl hier="4" item="3"/>
          <tpl fld="3" item="55"/>
          <tpl fld="2" item="29"/>
          <tpl hier="9" item="1"/>
          <tpl hier="11" item="9"/>
          <tpl hier="12" item="7"/>
          <tpl fld="4" item="0"/>
        </tpls>
      </n>
      <n v="14991012">
        <tpls c="8">
          <tpl hier="1" item="6"/>
          <tpl hier="4" item="3"/>
          <tpl fld="3" item="35"/>
          <tpl fld="2" item="27"/>
          <tpl hier="9" item="1"/>
          <tpl hier="11" item="9"/>
          <tpl hier="12" item="7"/>
          <tpl fld="4" item="0"/>
        </tpls>
      </n>
      <n v="22871812">
        <tpls c="8">
          <tpl hier="1" item="6"/>
          <tpl hier="4" item="3"/>
          <tpl fld="3" item="40"/>
          <tpl fld="2" item="27"/>
          <tpl hier="9" item="1"/>
          <tpl hier="11" item="9"/>
          <tpl hier="12" item="7"/>
          <tpl fld="4" item="0"/>
        </tpls>
      </n>
      <n v="38841324">
        <tpls c="8">
          <tpl hier="1" item="6"/>
          <tpl hier="4" item="3"/>
          <tpl fld="3" item="50"/>
          <tpl fld="2" item="27"/>
          <tpl hier="9" item="1"/>
          <tpl hier="11" item="9"/>
          <tpl hier="12" item="7"/>
          <tpl fld="4" item="0"/>
        </tpls>
      </n>
      <n v="56512620">
        <tpls c="8">
          <tpl hier="1" item="6"/>
          <tpl hier="4" item="3"/>
          <tpl fld="3" item="49"/>
          <tpl fld="2" item="27"/>
          <tpl hier="9" item="1"/>
          <tpl hier="11" item="9"/>
          <tpl hier="12" item="7"/>
          <tpl fld="4" item="0"/>
        </tpls>
      </n>
      <n v="37015368">
        <tpls c="8">
          <tpl hier="1" item="6"/>
          <tpl hier="4" item="3"/>
          <tpl fld="3" item="37"/>
          <tpl fld="2" item="26"/>
          <tpl hier="9" item="1"/>
          <tpl hier="11" item="9"/>
          <tpl hier="12" item="7"/>
          <tpl fld="4" item="0"/>
        </tpls>
      </n>
      <n v="55192340">
        <tpls c="8">
          <tpl hier="1" item="6"/>
          <tpl hier="4" item="3"/>
          <tpl fld="3" item="39"/>
          <tpl fld="2" item="26"/>
          <tpl hier="9" item="1"/>
          <tpl hier="11" item="9"/>
          <tpl hier="12" item="7"/>
          <tpl fld="4" item="0"/>
        </tpls>
      </n>
      <n v="84070451">
        <tpls c="8">
          <tpl hier="1" item="6"/>
          <tpl hier="4" item="3"/>
          <tpl fld="3" item="28"/>
          <tpl fld="2" item="26"/>
          <tpl hier="9" item="1"/>
          <tpl hier="11" item="9"/>
          <tpl hier="12" item="7"/>
          <tpl fld="4" item="0"/>
        </tpls>
      </n>
      <n v="116272638">
        <tpls c="8">
          <tpl hier="1" item="6"/>
          <tpl hier="4" item="3"/>
          <tpl fld="3" item="19"/>
          <tpl fld="2" item="26"/>
          <tpl hier="9" item="1"/>
          <tpl hier="11" item="9"/>
          <tpl hier="12" item="7"/>
          <tpl fld="4" item="0"/>
        </tpls>
      </n>
      <n v="4189376">
        <tpls c="8">
          <tpl hier="1" item="6"/>
          <tpl hier="4" item="3"/>
          <tpl fld="3" item="26"/>
          <tpl fld="2" item="24"/>
          <tpl hier="9" item="1"/>
          <tpl hier="11" item="9"/>
          <tpl hier="12" item="7"/>
          <tpl fld="4" item="0"/>
        </tpls>
      </n>
      <n v="6727452">
        <tpls c="8">
          <tpl hier="1" item="6"/>
          <tpl hier="4" item="3"/>
          <tpl fld="3" item="25"/>
          <tpl fld="2" item="24"/>
          <tpl hier="9" item="1"/>
          <tpl hier="11" item="9"/>
          <tpl hier="12" item="7"/>
          <tpl fld="4" item="0"/>
        </tpls>
      </n>
      <n v="10246340">
        <tpls c="8">
          <tpl hier="1" item="6"/>
          <tpl hier="4" item="3"/>
          <tpl fld="3" item="24"/>
          <tpl fld="2" item="24"/>
          <tpl hier="9" item="1"/>
          <tpl hier="11" item="9"/>
          <tpl hier="12" item="7"/>
          <tpl fld="4" item="0"/>
        </tpls>
      </n>
      <n v="16185204">
        <tpls c="8">
          <tpl hier="1" item="6"/>
          <tpl hier="4" item="3"/>
          <tpl fld="3" item="23"/>
          <tpl fld="2" item="24"/>
          <tpl hier="9" item="1"/>
          <tpl hier="11" item="9"/>
          <tpl hier="12" item="7"/>
          <tpl fld="4" item="0"/>
        </tpls>
      </n>
      <n v="205974258">
        <tpls c="8">
          <tpl hier="1" item="6"/>
          <tpl hier="4" item="3"/>
          <tpl fld="3" item="10"/>
          <tpl fld="2" item="17"/>
          <tpl hier="9" item="1"/>
          <tpl hier="11" item="9"/>
          <tpl hier="12" item="7"/>
          <tpl fld="4" item="0"/>
        </tpls>
      </n>
      <n v="310396391">
        <tpls c="8">
          <tpl hier="1" item="6"/>
          <tpl hier="4" item="3"/>
          <tpl fld="3" item="12"/>
          <tpl fld="2" item="17"/>
          <tpl hier="9" item="1"/>
          <tpl hier="11" item="9"/>
          <tpl hier="12" item="7"/>
          <tpl fld="4" item="0"/>
        </tpls>
      </n>
      <n v="406739037">
        <tpls c="8">
          <tpl hier="1" item="6"/>
          <tpl hier="4" item="3"/>
          <tpl fld="3" item="11"/>
          <tpl fld="2" item="17"/>
          <tpl hier="9" item="1"/>
          <tpl hier="11" item="9"/>
          <tpl hier="12" item="7"/>
          <tpl fld="4" item="0"/>
        </tpls>
      </n>
      <n v="504763151">
        <tpls c="8">
          <tpl hier="1" item="6"/>
          <tpl hier="4" item="3"/>
          <tpl fld="3" item="9"/>
          <tpl fld="2" item="17"/>
          <tpl hier="9" item="1"/>
          <tpl hier="11" item="9"/>
          <tpl hier="12" item="7"/>
          <tpl fld="4" item="0"/>
        </tpls>
      </n>
      <n v="51408824">
        <tpls c="8">
          <tpl hier="1" item="6"/>
          <tpl hier="4" item="3"/>
          <tpl fld="3" item="57"/>
          <tpl fld="2" item="13"/>
          <tpl hier="9" item="1"/>
          <tpl hier="11" item="9"/>
          <tpl hier="12" item="7"/>
          <tpl fld="4" item="0"/>
        </tpls>
      </n>
      <n v="73780112">
        <tpls c="8">
          <tpl hier="1" item="6"/>
          <tpl hier="4" item="3"/>
          <tpl fld="3" item="3"/>
          <tpl fld="2" item="13"/>
          <tpl hier="9" item="1"/>
          <tpl hier="11" item="9"/>
          <tpl hier="12" item="7"/>
          <tpl fld="4" item="0"/>
        </tpls>
      </n>
      <n v="102978000">
        <tpls c="8">
          <tpl hier="1" item="6"/>
          <tpl hier="4" item="3"/>
          <tpl fld="3" item="1"/>
          <tpl fld="2" item="13"/>
          <tpl hier="9" item="1"/>
          <tpl hier="11" item="9"/>
          <tpl hier="12" item="7"/>
          <tpl fld="4" item="0"/>
        </tpls>
      </n>
      <n v="11579887">
        <tpls c="8">
          <tpl hier="1" item="6"/>
          <tpl hier="4" item="3"/>
          <tpl fld="3" item="20"/>
          <tpl fld="2" item="23"/>
          <tpl hier="9" item="1"/>
          <tpl hier="11" item="9"/>
          <tpl hier="12" item="7"/>
          <tpl fld="4" item="0"/>
        </tpls>
      </n>
      <n v="17458048">
        <tpls c="8">
          <tpl hier="1" item="6"/>
          <tpl hier="4" item="3"/>
          <tpl fld="3" item="51"/>
          <tpl fld="2" item="23"/>
          <tpl hier="9" item="1"/>
          <tpl hier="11" item="9"/>
          <tpl hier="12" item="7"/>
          <tpl fld="4" item="0"/>
        </tpls>
      </n>
      <n v="22669728">
        <tpls c="8">
          <tpl hier="1" item="6"/>
          <tpl hier="4" item="3"/>
          <tpl fld="3" item="38"/>
          <tpl fld="2" item="23"/>
          <tpl hier="9" item="1"/>
          <tpl hier="11" item="9"/>
          <tpl hier="12" item="7"/>
          <tpl fld="4" item="0"/>
        </tpls>
      </n>
      <n v="14775920">
        <tpls c="8">
          <tpl hier="1" item="6"/>
          <tpl hier="4" item="3"/>
          <tpl fld="3" item="44"/>
          <tpl fld="2" item="30"/>
          <tpl hier="9" item="1"/>
          <tpl hier="11" item="9"/>
          <tpl hier="12" item="7"/>
          <tpl fld="4" item="0"/>
        </tpls>
      </n>
      <n v="23275052">
        <tpls c="8">
          <tpl hier="1" item="6"/>
          <tpl hier="4" item="3"/>
          <tpl fld="3" item="43"/>
          <tpl fld="2" item="30"/>
          <tpl hier="9" item="1"/>
          <tpl hier="11" item="9"/>
          <tpl hier="12" item="7"/>
          <tpl fld="4" item="0"/>
        </tpls>
      </n>
      <n v="37961152">
        <tpls c="8">
          <tpl hier="1" item="6"/>
          <tpl hier="4" item="3"/>
          <tpl fld="3" item="42"/>
          <tpl fld="2" item="30"/>
          <tpl hier="9" item="1"/>
          <tpl hier="11" item="9"/>
          <tpl hier="12" item="7"/>
          <tpl fld="4" item="0"/>
        </tpls>
      </n>
      <n v="76960627">
        <tpls c="8">
          <tpl hier="1" item="6"/>
          <tpl hier="4" item="3"/>
          <tpl fld="3" item="29"/>
          <tpl fld="2" item="30"/>
          <tpl hier="9" item="1"/>
          <tpl hier="11" item="9"/>
          <tpl hier="12" item="7"/>
          <tpl fld="4" item="0"/>
        </tpls>
      </n>
      <n v="240458498">
        <tpls c="8">
          <tpl hier="1" item="6"/>
          <tpl hier="4" item="3"/>
          <tpl fld="3" item="57"/>
          <tpl fld="2" item="45"/>
          <tpl hier="9" item="1"/>
          <tpl hier="11" item="9"/>
          <tpl hier="12" item="7"/>
          <tpl fld="4" item="0"/>
        </tpls>
      </n>
      <n v="410803016">
        <tpls c="8">
          <tpl hier="1" item="6"/>
          <tpl hier="4" item="3"/>
          <tpl fld="3" item="50"/>
          <tpl fld="2" item="45"/>
          <tpl hier="9" item="1"/>
          <tpl hier="11" item="9"/>
          <tpl hier="12" item="7"/>
          <tpl fld="4" item="0"/>
        </tpls>
      </n>
      <n v="668915072">
        <tpls c="8">
          <tpl hier="1" item="6"/>
          <tpl hier="4" item="3"/>
          <tpl fld="3" item="19"/>
          <tpl fld="2" item="45"/>
          <tpl hier="9" item="1"/>
          <tpl hier="11" item="9"/>
          <tpl hier="12" item="7"/>
          <tpl fld="4" item="0"/>
        </tpls>
      </n>
      <n v="238937923">
        <tpls c="8">
          <tpl hier="1" item="6"/>
          <tpl hier="4" item="3"/>
          <tpl fld="3" item="8"/>
          <tpl fld="2" item="25"/>
          <tpl hier="9" item="1"/>
          <tpl hier="11" item="9"/>
          <tpl hier="12" item="7"/>
          <tpl fld="4" item="0"/>
        </tpls>
      </n>
      <n v="430591683">
        <tpls c="8">
          <tpl hier="1" item="6"/>
          <tpl hier="4" item="3"/>
          <tpl fld="3" item="0"/>
          <tpl fld="2" item="25"/>
          <tpl hier="9" item="1"/>
          <tpl hier="11" item="9"/>
          <tpl hier="12" item="7"/>
          <tpl fld="4" item="0"/>
        </tpls>
      </n>
      <n v="733362377">
        <tpls c="8">
          <tpl hier="1" item="6"/>
          <tpl hier="4" item="3"/>
          <tpl fld="3" item="41"/>
          <tpl fld="2" item="25"/>
          <tpl hier="9" item="1"/>
          <tpl hier="11" item="9"/>
          <tpl hier="12" item="7"/>
          <tpl fld="4" item="0"/>
        </tpls>
      </n>
      <n v="5905924">
        <tpls c="8">
          <tpl hier="1" item="6"/>
          <tpl hier="4" item="3"/>
          <tpl fld="3" item="16"/>
          <tpl fld="2" item="38"/>
          <tpl hier="9" item="1"/>
          <tpl hier="11" item="9"/>
          <tpl hier="12" item="7"/>
          <tpl fld="4" item="0"/>
        </tpls>
      </n>
      <n v="9474204">
        <tpls c="8">
          <tpl hier="1" item="6"/>
          <tpl hier="4" item="3"/>
          <tpl fld="3" item="58"/>
          <tpl fld="2" item="38"/>
          <tpl hier="9" item="1"/>
          <tpl hier="11" item="9"/>
          <tpl hier="12" item="7"/>
          <tpl fld="4" item="0"/>
        </tpls>
      </n>
      <n v="14064816">
        <tpls c="8">
          <tpl hier="1" item="6"/>
          <tpl hier="4" item="3"/>
          <tpl fld="3" item="38"/>
          <tpl fld="2" item="38"/>
          <tpl hier="9" item="1"/>
          <tpl hier="11" item="9"/>
          <tpl hier="12" item="7"/>
          <tpl fld="4" item="0"/>
        </tpls>
      </n>
      <n v="10626532">
        <tpls c="8">
          <tpl hier="1" item="6"/>
          <tpl hier="4" item="3"/>
          <tpl fld="3" item="18"/>
          <tpl fld="2" item="16"/>
          <tpl hier="9" item="1"/>
          <tpl hier="11" item="9"/>
          <tpl hier="12" item="7"/>
          <tpl fld="4" item="0"/>
        </tpls>
      </n>
      <n v="17170252">
        <tpls c="8">
          <tpl hier="1" item="6"/>
          <tpl hier="4" item="3"/>
          <tpl fld="3" item="7"/>
          <tpl fld="2" item="16"/>
          <tpl hier="9" item="1"/>
          <tpl hier="11" item="9"/>
          <tpl hier="12" item="7"/>
          <tpl fld="4" item="0"/>
        </tpls>
      </n>
      <n v="26587580">
        <tpls c="8">
          <tpl hier="1" item="6"/>
          <tpl hier="4" item="3"/>
          <tpl fld="3" item="55"/>
          <tpl fld="2" item="16"/>
          <tpl hier="9" item="1"/>
          <tpl hier="11" item="9"/>
          <tpl hier="12" item="7"/>
          <tpl fld="4" item="0"/>
        </tpls>
      </n>
      <n v="46845568">
        <tpls c="8">
          <tpl hier="1" item="6"/>
          <tpl hier="4" item="3"/>
          <tpl fld="3" item="34"/>
          <tpl fld="2" item="10"/>
          <tpl hier="9" item="1"/>
          <tpl hier="11" item="9"/>
          <tpl hier="12" item="7"/>
          <tpl fld="4" item="0"/>
        </tpls>
      </n>
      <n v="79091488">
        <tpls c="8">
          <tpl hier="1" item="6"/>
          <tpl hier="4" item="3"/>
          <tpl fld="3" item="15"/>
          <tpl fld="2" item="10"/>
          <tpl hier="9" item="1"/>
          <tpl hier="11" item="9"/>
          <tpl hier="12" item="7"/>
          <tpl fld="4" item="0"/>
        </tpls>
      </n>
      <n v="111464579">
        <tpls c="8">
          <tpl hier="1" item="6"/>
          <tpl hier="4" item="3"/>
          <tpl fld="3" item="1"/>
          <tpl fld="2" item="10"/>
          <tpl hier="9" item="1"/>
          <tpl hier="11" item="9"/>
          <tpl hier="12" item="7"/>
          <tpl fld="4" item="0"/>
        </tpls>
      </n>
      <n v="116050500">
        <tpls c="8">
          <tpl hier="1" item="6"/>
          <tpl hier="4" item="3"/>
          <tpl fld="3" item="44"/>
          <tpl fld="2" item="12"/>
          <tpl hier="9" item="1"/>
          <tpl hier="11" item="9"/>
          <tpl hier="12" item="7"/>
          <tpl fld="4" item="0"/>
        </tpls>
      </n>
      <n v="205635649">
        <tpls c="8">
          <tpl hier="1" item="6"/>
          <tpl hier="4" item="3"/>
          <tpl fld="3" item="25"/>
          <tpl fld="2" item="12"/>
          <tpl hier="9" item="1"/>
          <tpl hier="11" item="9"/>
          <tpl hier="12" item="7"/>
          <tpl fld="4" item="0"/>
        </tpls>
      </n>
      <n v="351554696">
        <tpls c="8">
          <tpl hier="1" item="6"/>
          <tpl hier="4" item="3"/>
          <tpl fld="3" item="55"/>
          <tpl fld="2" item="12"/>
          <tpl hier="9" item="1"/>
          <tpl hier="11" item="9"/>
          <tpl hier="12" item="7"/>
          <tpl fld="4" item="0"/>
        </tpls>
      </n>
      <n v="10376002">
        <tpls c="8">
          <tpl hier="1" item="6"/>
          <tpl hier="4" item="3"/>
          <tpl fld="3" item="34"/>
          <tpl fld="2" item="18"/>
          <tpl hier="9" item="1"/>
          <tpl hier="11" item="9"/>
          <tpl hier="12" item="7"/>
          <tpl fld="4" item="0"/>
        </tpls>
      </n>
      <n v="13638215">
        <tpls c="8">
          <tpl hier="1" item="6"/>
          <tpl hier="4" item="3"/>
          <tpl fld="3" item="12"/>
          <tpl fld="2" item="18"/>
          <tpl hier="9" item="1"/>
          <tpl hier="11" item="9"/>
          <tpl hier="12" item="7"/>
          <tpl fld="4" item="0"/>
        </tpls>
      </n>
      <n v="14961641">
        <tpls c="8">
          <tpl hier="1" item="6"/>
          <tpl hier="4" item="3"/>
          <tpl fld="3" item="49"/>
          <tpl fld="2" item="18"/>
          <tpl hier="9" item="1"/>
          <tpl hier="11" item="9"/>
          <tpl hier="12" item="7"/>
          <tpl fld="4" item="0"/>
        </tpls>
      </n>
      <n v="15029431">
        <tpls c="8">
          <tpl hier="1" item="6"/>
          <tpl hier="4" item="3"/>
          <tpl fld="3" item="10"/>
          <tpl fld="2" item="20"/>
          <tpl hier="9" item="1"/>
          <tpl hier="11" item="9"/>
          <tpl hier="12" item="7"/>
          <tpl fld="4" item="0"/>
        </tpls>
      </n>
      <n v="23745044">
        <tpls c="8">
          <tpl hier="1" item="6"/>
          <tpl hier="4" item="3"/>
          <tpl fld="3" item="45"/>
          <tpl fld="2" item="20"/>
          <tpl hier="9" item="1"/>
          <tpl hier="11" item="9"/>
          <tpl hier="12" item="7"/>
          <tpl fld="4" item="0"/>
        </tpls>
      </n>
      <n v="46675273">
        <tpls c="8">
          <tpl hier="1" item="6"/>
          <tpl hier="4" item="3"/>
          <tpl fld="3" item="21"/>
          <tpl fld="2" item="20"/>
          <tpl hier="9" item="1"/>
          <tpl hier="11" item="9"/>
          <tpl hier="12" item="7"/>
          <tpl fld="4" item="0"/>
        </tpls>
      </n>
      <n v="22961776">
        <tpls c="8">
          <tpl hier="1" item="6"/>
          <tpl hier="4" item="3"/>
          <tpl fld="3" item="36"/>
          <tpl fld="2" item="32"/>
          <tpl hier="9" item="1"/>
          <tpl hier="11" item="9"/>
          <tpl hier="12" item="7"/>
          <tpl fld="4" item="0"/>
        </tpls>
      </n>
      <n v="55129680">
        <tpls c="8">
          <tpl hier="1" item="6"/>
          <tpl hier="4" item="3"/>
          <tpl fld="3" item="33"/>
          <tpl fld="2" item="32"/>
          <tpl hier="9" item="1"/>
          <tpl hier="11" item="9"/>
          <tpl hier="12" item="7"/>
          <tpl fld="4" item="0"/>
        </tpls>
      </n>
      <n v="257339">
        <tpls c="8">
          <tpl hier="1" item="6"/>
          <tpl hier="4" item="3"/>
          <tpl fld="3" item="25"/>
          <tpl fld="2" item="9"/>
          <tpl hier="9" item="1"/>
          <tpl hier="11" item="9"/>
          <tpl hier="12" item="7"/>
          <tpl fld="4" item="0"/>
        </tpls>
      </n>
      <n v="373676">
        <tpls c="8">
          <tpl hier="1" item="6"/>
          <tpl hier="4" item="3"/>
          <tpl fld="3" item="23"/>
          <tpl fld="2" item="9"/>
          <tpl hier="9" item="1"/>
          <tpl hier="11" item="9"/>
          <tpl hier="12" item="7"/>
          <tpl fld="4" item="0"/>
        </tpls>
      </n>
      <n v="17250664">
        <tpls c="8">
          <tpl hier="1" item="6"/>
          <tpl hier="4" item="3"/>
          <tpl fld="3" item="28"/>
          <tpl fld="2" item="11"/>
          <tpl hier="9" item="1"/>
          <tpl hier="11" item="9"/>
          <tpl hier="12" item="7"/>
          <tpl fld="4" item="0"/>
        </tpls>
      </n>
      <n v="85984301">
        <tpls c="8">
          <tpl hier="1" item="6"/>
          <tpl hier="4" item="3"/>
          <tpl fld="3" item="16"/>
          <tpl fld="2" item="15"/>
          <tpl hier="9" item="1"/>
          <tpl hier="11" item="9"/>
          <tpl hier="12" item="7"/>
          <tpl fld="4" item="0"/>
        </tpls>
      </n>
      <n v="211336021">
        <tpls c="8">
          <tpl hier="1" item="6"/>
          <tpl hier="4" item="3"/>
          <tpl fld="3" item="19"/>
          <tpl fld="2" item="15"/>
          <tpl hier="9" item="1"/>
          <tpl hier="11" item="9"/>
          <tpl hier="12" item="7"/>
          <tpl fld="4" item="0"/>
        </tpls>
      </n>
      <n v="79935936">
        <tpls c="8">
          <tpl hier="1" item="6"/>
          <tpl hier="4" item="3"/>
          <tpl fld="3" item="38"/>
          <tpl fld="2" item="19"/>
          <tpl hier="9" item="1"/>
          <tpl hier="11" item="9"/>
          <tpl hier="12" item="7"/>
          <tpl fld="4" item="0"/>
        </tpls>
      </n>
      <n v="1767404">
        <tpls c="8">
          <tpl hier="1" item="6"/>
          <tpl hier="4" item="3"/>
          <tpl fld="3" item="42"/>
          <tpl fld="2" item="4"/>
          <tpl hier="9" item="1"/>
          <tpl hier="11" item="9"/>
          <tpl hier="12" item="7"/>
          <tpl fld="4" item="0"/>
        </tpls>
      </n>
      <n v="4552284">
        <tpls c="8">
          <tpl hier="1" item="6"/>
          <tpl hier="4" item="3"/>
          <tpl fld="3" item="25"/>
          <tpl fld="2" item="0"/>
          <tpl hier="9" item="1"/>
          <tpl hier="11" item="9"/>
          <tpl hier="12" item="7"/>
          <tpl fld="4" item="0"/>
        </tpls>
      </n>
      <n v="16182960">
        <tpls c="8">
          <tpl hier="1" item="6"/>
          <tpl hier="4" item="3"/>
          <tpl fld="3" item="16"/>
          <tpl fld="2" item="5"/>
          <tpl hier="9" item="1"/>
          <tpl hier="11" item="9"/>
          <tpl hier="12" item="7"/>
          <tpl fld="4" item="0"/>
        </tpls>
      </n>
      <n v="13575294233">
        <tpls c="8">
          <tpl hier="1" item="6"/>
          <tpl hier="4" item="3"/>
          <tpl fld="3" item="5"/>
          <tpl fld="1" item="0"/>
          <tpl hier="9" item="1"/>
          <tpl hier="11" item="9"/>
          <tpl hier="12" item="7"/>
          <tpl fld="4" item="0"/>
        </tpls>
      </n>
      <n v="95290856">
        <tpls c="8">
          <tpl hier="1" item="6"/>
          <tpl hier="4" item="3"/>
          <tpl fld="3" item="21"/>
          <tpl fld="2" item="85"/>
          <tpl hier="9" item="1"/>
          <tpl hier="11" item="9"/>
          <tpl hier="12" item="7"/>
          <tpl fld="4" item="0"/>
        </tpls>
      </n>
      <n v="18508840">
        <tpls c="8">
          <tpl hier="1" item="6"/>
          <tpl hier="4" item="3"/>
          <tpl fld="3" item="8"/>
          <tpl fld="2" item="49"/>
          <tpl hier="9" item="1"/>
          <tpl hier="11" item="9"/>
          <tpl hier="12" item="7"/>
          <tpl fld="4" item="0"/>
        </tpls>
      </n>
      <n v="26919732">
        <tpls c="8">
          <tpl hier="1" item="6"/>
          <tpl hier="4" item="3"/>
          <tpl fld="3" item="7"/>
          <tpl fld="2" item="49"/>
          <tpl hier="9" item="1"/>
          <tpl hier="11" item="9"/>
          <tpl hier="12" item="7"/>
          <tpl fld="4" item="0"/>
        </tpls>
      </n>
      <n v="35401268">
        <tpls c="8">
          <tpl hier="1" item="6"/>
          <tpl hier="4" item="3"/>
          <tpl fld="3" item="6"/>
          <tpl fld="2" item="49"/>
          <tpl hier="9" item="1"/>
          <tpl hier="11" item="9"/>
          <tpl hier="12" item="7"/>
          <tpl fld="4" item="0"/>
        </tpls>
      </n>
      <n v="42955832">
        <tpls c="8">
          <tpl hier="1" item="6"/>
          <tpl hier="4" item="3"/>
          <tpl fld="3" item="5"/>
          <tpl fld="2" item="49"/>
          <tpl hier="9" item="1"/>
          <tpl hier="11" item="9"/>
          <tpl hier="12" item="7"/>
          <tpl fld="4" item="0"/>
        </tpls>
      </n>
      <n v="27213120">
        <tpls c="8">
          <tpl hier="1" item="6"/>
          <tpl hier="4" item="3"/>
          <tpl fld="3" item="56"/>
          <tpl fld="2" item="44"/>
          <tpl hier="9" item="1"/>
          <tpl hier="11" item="9"/>
          <tpl hier="12" item="7"/>
          <tpl fld="4" item="0"/>
        </tpls>
      </n>
      <n v="40923736">
        <tpls c="8">
          <tpl hier="1" item="6"/>
          <tpl hier="4" item="3"/>
          <tpl fld="3" item="0"/>
          <tpl fld="2" item="44"/>
          <tpl hier="9" item="1"/>
          <tpl hier="11" item="9"/>
          <tpl hier="12" item="7"/>
          <tpl fld="4" item="0"/>
        </tpls>
      </n>
      <n v="56237536">
        <tpls c="8">
          <tpl hier="1" item="6"/>
          <tpl hier="4" item="3"/>
          <tpl fld="3" item="55"/>
          <tpl fld="2" item="44"/>
          <tpl hier="9" item="1"/>
          <tpl hier="11" item="9"/>
          <tpl hier="12" item="7"/>
          <tpl fld="4" item="0"/>
        </tpls>
      </n>
      <n v="1628995">
        <tpls c="8">
          <tpl hier="1" item="6"/>
          <tpl hier="4" item="3"/>
          <tpl fld="3" item="35"/>
          <tpl fld="2" item="34"/>
          <tpl hier="9" item="1"/>
          <tpl hier="11" item="9"/>
          <tpl hier="12" item="7"/>
          <tpl fld="4" item="0"/>
        </tpls>
      </n>
      <n v="2393184">
        <tpls c="8">
          <tpl hier="1" item="6"/>
          <tpl hier="4" item="3"/>
          <tpl fld="3" item="40"/>
          <tpl fld="2" item="34"/>
          <tpl hier="9" item="1"/>
          <tpl hier="11" item="9"/>
          <tpl hier="12" item="7"/>
          <tpl fld="4" item="0"/>
        </tpls>
      </n>
      <n v="3019852">
        <tpls c="8">
          <tpl hier="1" item="6"/>
          <tpl hier="4" item="3"/>
          <tpl fld="3" item="50"/>
          <tpl fld="2" item="34"/>
          <tpl hier="9" item="1"/>
          <tpl hier="11" item="9"/>
          <tpl hier="12" item="7"/>
          <tpl fld="4" item="0"/>
        </tpls>
      </n>
      <n v="3414548">
        <tpls c="8">
          <tpl hier="1" item="6"/>
          <tpl hier="4" item="3"/>
          <tpl fld="3" item="49"/>
          <tpl fld="2" item="34"/>
          <tpl hier="9" item="1"/>
          <tpl hier="11" item="9"/>
          <tpl hier="12" item="7"/>
          <tpl fld="4" item="0"/>
        </tpls>
      </n>
      <n v="2099580">
        <tpls c="8">
          <tpl hier="1" item="6"/>
          <tpl hier="4" item="3"/>
          <tpl fld="3" item="37"/>
          <tpl fld="2" item="64"/>
          <tpl hier="9" item="1"/>
          <tpl hier="11" item="9"/>
          <tpl hier="12" item="7"/>
          <tpl fld="4" item="0"/>
        </tpls>
      </n>
      <n v="2905312">
        <tpls c="8">
          <tpl hier="1" item="6"/>
          <tpl hier="4" item="3"/>
          <tpl fld="3" item="39"/>
          <tpl fld="2" item="64"/>
          <tpl hier="9" item="1"/>
          <tpl hier="11" item="9"/>
          <tpl hier="12" item="7"/>
          <tpl fld="4" item="0"/>
        </tpls>
      </n>
      <n v="4451819">
        <tpls c="8">
          <tpl hier="1" item="6"/>
          <tpl hier="4" item="3"/>
          <tpl fld="3" item="28"/>
          <tpl fld="2" item="64"/>
          <tpl hier="9" item="1"/>
          <tpl hier="11" item="9"/>
          <tpl hier="12" item="7"/>
          <tpl fld="4" item="0"/>
        </tpls>
      </n>
      <n v="6998728">
        <tpls c="8">
          <tpl hier="1" item="6"/>
          <tpl hier="4" item="3"/>
          <tpl fld="3" item="19"/>
          <tpl fld="2" item="64"/>
          <tpl hier="9" item="1"/>
          <tpl hier="11" item="9"/>
          <tpl hier="12" item="7"/>
          <tpl fld="4" item="0"/>
        </tpls>
      </n>
      <n v="32531212">
        <tpls c="8">
          <tpl hier="1" item="6"/>
          <tpl hier="4" item="3"/>
          <tpl fld="3" item="26"/>
          <tpl fld="2" item="33"/>
          <tpl hier="9" item="1"/>
          <tpl hier="11" item="9"/>
          <tpl hier="12" item="7"/>
          <tpl fld="4" item="0"/>
        </tpls>
      </n>
      <n v="48134300">
        <tpls c="8">
          <tpl hier="1" item="6"/>
          <tpl hier="4" item="3"/>
          <tpl fld="3" item="25"/>
          <tpl fld="2" item="33"/>
          <tpl hier="9" item="1"/>
          <tpl hier="11" item="9"/>
          <tpl hier="12" item="7"/>
          <tpl fld="4" item="0"/>
        </tpls>
      </n>
      <n v="75249437">
        <tpls c="8">
          <tpl hier="1" item="6"/>
          <tpl hier="4" item="3"/>
          <tpl fld="3" item="24"/>
          <tpl fld="2" item="33"/>
          <tpl hier="9" item="1"/>
          <tpl hier="11" item="9"/>
          <tpl hier="12" item="7"/>
          <tpl fld="4" item="0"/>
        </tpls>
      </n>
      <n v="111396819">
        <tpls c="8">
          <tpl hier="1" item="6"/>
          <tpl hier="4" item="3"/>
          <tpl fld="3" item="23"/>
          <tpl fld="2" item="33"/>
          <tpl hier="9" item="1"/>
          <tpl hier="11" item="9"/>
          <tpl hier="12" item="7"/>
          <tpl fld="4" item="0"/>
        </tpls>
      </n>
      <n v="21820789">
        <tpls c="8">
          <tpl hier="1" item="6"/>
          <tpl hier="4" item="3"/>
          <tpl fld="3" item="10"/>
          <tpl fld="2" item="43"/>
          <tpl hier="9" item="1"/>
          <tpl hier="11" item="9"/>
          <tpl hier="12" item="7"/>
          <tpl fld="4" item="0"/>
        </tpls>
      </n>
      <n v="32419685">
        <tpls c="8">
          <tpl hier="1" item="6"/>
          <tpl hier="4" item="3"/>
          <tpl fld="3" item="12"/>
          <tpl fld="2" item="43"/>
          <tpl hier="9" item="1"/>
          <tpl hier="11" item="9"/>
          <tpl hier="12" item="7"/>
          <tpl fld="4" item="0"/>
        </tpls>
      </n>
      <n v="48590072">
        <tpls c="8">
          <tpl hier="1" item="6"/>
          <tpl hier="4" item="3"/>
          <tpl fld="3" item="11"/>
          <tpl fld="2" item="43"/>
          <tpl hier="9" item="1"/>
          <tpl hier="11" item="9"/>
          <tpl hier="12" item="7"/>
          <tpl fld="4" item="0"/>
        </tpls>
      </n>
      <n v="65387800">
        <tpls c="8">
          <tpl hier="1" item="6"/>
          <tpl hier="4" item="3"/>
          <tpl fld="3" item="9"/>
          <tpl fld="2" item="43"/>
          <tpl hier="9" item="1"/>
          <tpl hier="11" item="9"/>
          <tpl hier="12" item="7"/>
          <tpl fld="4" item="0"/>
        </tpls>
      </n>
      <n v="2919664">
        <tpls c="8">
          <tpl hier="1" item="6"/>
          <tpl hier="4" item="3"/>
          <tpl fld="3" item="57"/>
          <tpl fld="2" item="22"/>
          <tpl hier="9" item="1"/>
          <tpl hier="11" item="9"/>
          <tpl hier="12" item="7"/>
          <tpl fld="4" item="0"/>
        </tpls>
      </n>
      <n v="2982340">
        <tpls c="8">
          <tpl hier="1" item="6"/>
          <tpl hier="4" item="3"/>
          <tpl fld="3" item="3"/>
          <tpl fld="2" item="22"/>
          <tpl hier="9" item="1"/>
          <tpl hier="11" item="9"/>
          <tpl hier="12" item="7"/>
          <tpl fld="4" item="0"/>
        </tpls>
      </n>
      <n v="2984651">
        <tpls c="8">
          <tpl hier="1" item="6"/>
          <tpl hier="4" item="3"/>
          <tpl fld="3" item="1"/>
          <tpl fld="2" item="22"/>
          <tpl hier="9" item="1"/>
          <tpl hier="11" item="9"/>
          <tpl hier="12" item="7"/>
          <tpl fld="4" item="0"/>
        </tpls>
      </n>
      <n v="20766528">
        <tpls c="8">
          <tpl hier="1" item="6"/>
          <tpl hier="4" item="3"/>
          <tpl fld="3" item="20"/>
          <tpl fld="2" item="21"/>
          <tpl hier="9" item="1"/>
          <tpl hier="11" item="9"/>
          <tpl hier="12" item="7"/>
          <tpl fld="4" item="0"/>
        </tpls>
      </n>
      <n v="29277972">
        <tpls c="8">
          <tpl hier="1" item="6"/>
          <tpl hier="4" item="3"/>
          <tpl fld="3" item="51"/>
          <tpl fld="2" item="21"/>
          <tpl hier="9" item="1"/>
          <tpl hier="11" item="9"/>
          <tpl hier="12" item="7"/>
          <tpl fld="4" item="0"/>
        </tpls>
      </n>
      <n v="38586320">
        <tpls c="8">
          <tpl hier="1" item="6"/>
          <tpl hier="4" item="3"/>
          <tpl fld="3" item="38"/>
          <tpl fld="2" item="21"/>
          <tpl hier="9" item="1"/>
          <tpl hier="11" item="9"/>
          <tpl hier="12" item="7"/>
          <tpl fld="4" item="0"/>
        </tpls>
      </n>
      <n v="8866816">
        <tpls c="8">
          <tpl hier="1" item="6"/>
          <tpl hier="4" item="3"/>
          <tpl fld="3" item="44"/>
          <tpl fld="2" item="41"/>
          <tpl hier="9" item="1"/>
          <tpl hier="11" item="9"/>
          <tpl hier="12" item="7"/>
          <tpl fld="4" item="0"/>
        </tpls>
      </n>
      <n v="14266617">
        <tpls c="8">
          <tpl hier="1" item="6"/>
          <tpl hier="4" item="3"/>
          <tpl fld="3" item="43"/>
          <tpl fld="2" item="41"/>
          <tpl hier="9" item="1"/>
          <tpl hier="11" item="9"/>
          <tpl hier="12" item="7"/>
          <tpl fld="4" item="0"/>
        </tpls>
      </n>
      <n v="22836056">
        <tpls c="8">
          <tpl hier="1" item="6"/>
          <tpl hier="4" item="3"/>
          <tpl fld="3" item="42"/>
          <tpl fld="2" item="41"/>
          <tpl hier="9" item="1"/>
          <tpl hier="11" item="9"/>
          <tpl hier="12" item="7"/>
          <tpl fld="4" item="0"/>
        </tpls>
      </n>
      <n v="33922684">
        <tpls c="8">
          <tpl hier="1" item="6"/>
          <tpl hier="4" item="3"/>
          <tpl fld="3" item="41"/>
          <tpl fld="2" item="41"/>
          <tpl hier="9" item="1"/>
          <tpl hier="11" item="9"/>
          <tpl hier="12" item="7"/>
          <tpl fld="4" item="0"/>
        </tpls>
      </n>
      <n v="2038525993">
        <tpls c="8">
          <tpl hier="1" item="6"/>
          <tpl hier="4" item="3"/>
          <tpl fld="3" item="32"/>
          <tpl fld="2" item="39"/>
          <tpl hier="9" item="1"/>
          <tpl hier="11" item="9"/>
          <tpl hier="12" item="7"/>
          <tpl fld="4" item="0"/>
        </tpls>
      </n>
      <n v="2928958007">
        <tpls c="8">
          <tpl hier="1" item="6"/>
          <tpl hier="4" item="3"/>
          <tpl fld="3" item="31"/>
          <tpl fld="2" item="39"/>
          <tpl hier="9" item="1"/>
          <tpl hier="11" item="9"/>
          <tpl hier="12" item="7"/>
          <tpl fld="4" item="0"/>
        </tpls>
      </n>
      <n v="4077934300">
        <tpls c="8">
          <tpl hier="1" item="6"/>
          <tpl hier="4" item="3"/>
          <tpl fld="3" item="30"/>
          <tpl fld="2" item="39"/>
          <tpl hier="9" item="1"/>
          <tpl hier="11" item="9"/>
          <tpl hier="12" item="7"/>
          <tpl fld="4" item="0"/>
        </tpls>
      </n>
      <n v="5182416816">
        <tpls c="8">
          <tpl hier="1" item="6"/>
          <tpl hier="4" item="3"/>
          <tpl fld="3" item="29"/>
          <tpl fld="2" item="39"/>
          <tpl hier="9" item="1"/>
          <tpl hier="11" item="9"/>
          <tpl hier="12" item="7"/>
          <tpl fld="4" item="0"/>
        </tpls>
      </n>
      <n v="43642702">
        <tpls c="8">
          <tpl hier="1" item="6"/>
          <tpl hier="4" item="3"/>
          <tpl fld="3" item="16"/>
          <tpl fld="2" item="14"/>
          <tpl hier="9" item="1"/>
          <tpl hier="11" item="9"/>
          <tpl hier="12" item="7"/>
          <tpl fld="4" item="0"/>
        </tpls>
      </n>
      <n v="79508332">
        <tpls c="8">
          <tpl hier="1" item="6"/>
          <tpl hier="4" item="3"/>
          <tpl fld="3" item="15"/>
          <tpl fld="2" item="14"/>
          <tpl hier="9" item="1"/>
          <tpl hier="11" item="9"/>
          <tpl hier="12" item="7"/>
          <tpl fld="4" item="0"/>
        </tpls>
      </n>
      <n v="131394256">
        <tpls c="8">
          <tpl hier="1" item="6"/>
          <tpl hier="4" item="3"/>
          <tpl fld="3" item="14"/>
          <tpl fld="2" item="14"/>
          <tpl hier="9" item="1"/>
          <tpl hier="11" item="9"/>
          <tpl hier="12" item="7"/>
          <tpl fld="4" item="0"/>
        </tpls>
      </n>
      <n v="200885890">
        <tpls c="8">
          <tpl hier="1" item="6"/>
          <tpl hier="4" item="3"/>
          <tpl fld="3" item="13"/>
          <tpl fld="2" item="14"/>
          <tpl hier="9" item="1"/>
          <tpl hier="11" item="9"/>
          <tpl hier="12" item="7"/>
          <tpl fld="4" item="0"/>
        </tpls>
      </n>
      <n v="4308380">
        <tpls c="8">
          <tpl hier="1" item="6"/>
          <tpl hier="4" item="3"/>
          <tpl fld="3" item="4"/>
          <tpl fld="2" item="31"/>
          <tpl hier="9" item="1"/>
          <tpl hier="11" item="9"/>
          <tpl hier="12" item="7"/>
          <tpl fld="4" item="0"/>
        </tpls>
      </n>
      <n v="6523984">
        <tpls c="8">
          <tpl hier="1" item="6"/>
          <tpl hier="4" item="3"/>
          <tpl fld="3" item="58"/>
          <tpl fld="2" item="31"/>
          <tpl hier="9" item="1"/>
          <tpl hier="11" item="9"/>
          <tpl hier="12" item="7"/>
          <tpl fld="4" item="0"/>
        </tpls>
      </n>
      <n v="8023761">
        <tpls c="8">
          <tpl hier="1" item="6"/>
          <tpl hier="4" item="3"/>
          <tpl fld="3" item="2"/>
          <tpl fld="2" item="31"/>
          <tpl hier="9" item="1"/>
          <tpl hier="11" item="9"/>
          <tpl hier="12" item="7"/>
          <tpl fld="4" item="0"/>
        </tpls>
      </n>
      <n v="30224104">
        <tpls c="8">
          <tpl hier="1" item="6"/>
          <tpl hier="4" item="3"/>
          <tpl fld="3" item="54"/>
          <tpl fld="2" item="29"/>
          <tpl hier="9" item="1"/>
          <tpl hier="11" item="9"/>
          <tpl hier="12" item="7"/>
          <tpl fld="4" item="0"/>
        </tpls>
      </n>
      <n v="47771276">
        <tpls c="8">
          <tpl hier="1" item="6"/>
          <tpl hier="4" item="3"/>
          <tpl fld="3" item="53"/>
          <tpl fld="2" item="29"/>
          <tpl hier="9" item="1"/>
          <tpl hier="11" item="9"/>
          <tpl hier="12" item="7"/>
          <tpl fld="4" item="0"/>
        </tpls>
      </n>
      <n v="77734120">
        <tpls c="8">
          <tpl hier="1" item="6"/>
          <tpl hier="4" item="3"/>
          <tpl fld="3" item="52"/>
          <tpl fld="2" item="29"/>
          <tpl hier="9" item="1"/>
          <tpl hier="11" item="9"/>
          <tpl hier="12" item="7"/>
          <tpl fld="4" item="0"/>
        </tpls>
      </n>
      <n v="15356172">
        <tpls c="8">
          <tpl hier="1" item="6"/>
          <tpl hier="4" item="3"/>
          <tpl fld="3" item="48"/>
          <tpl fld="2" item="27"/>
          <tpl hier="9" item="1"/>
          <tpl hier="11" item="9"/>
          <tpl hier="12" item="7"/>
          <tpl fld="4" item="0"/>
        </tpls>
      </n>
      <n v="23587460">
        <tpls c="8">
          <tpl hier="1" item="6"/>
          <tpl hier="4" item="3"/>
          <tpl fld="3" item="46"/>
          <tpl fld="2" item="27"/>
          <tpl hier="9" item="1"/>
          <tpl hier="11" item="9"/>
          <tpl hier="12" item="7"/>
          <tpl fld="4" item="0"/>
        </tpls>
      </n>
      <n v="38982760">
        <tpls c="8">
          <tpl hier="1" item="6"/>
          <tpl hier="4" item="3"/>
          <tpl fld="3" item="45"/>
          <tpl fld="2" item="27"/>
          <tpl hier="9" item="1"/>
          <tpl hier="11" item="9"/>
          <tpl hier="12" item="7"/>
          <tpl fld="4" item="0"/>
        </tpls>
      </n>
      <n v="58158448">
        <tpls c="8">
          <tpl hier="1" item="6"/>
          <tpl hier="4" item="3"/>
          <tpl fld="3" item="47"/>
          <tpl fld="2" item="27"/>
          <tpl hier="9" item="1"/>
          <tpl hier="11" item="9"/>
          <tpl hier="12" item="7"/>
          <tpl fld="4" item="0"/>
        </tpls>
      </n>
      <n v="38106232">
        <tpls c="8">
          <tpl hier="1" item="6"/>
          <tpl hier="4" item="3"/>
          <tpl fld="3" item="34"/>
          <tpl fld="2" item="26"/>
          <tpl hier="9" item="1"/>
          <tpl hier="11" item="9"/>
          <tpl hier="12" item="7"/>
          <tpl fld="4" item="0"/>
        </tpls>
      </n>
      <n v="56536232">
        <tpls c="8">
          <tpl hier="1" item="6"/>
          <tpl hier="4" item="3"/>
          <tpl fld="3" item="36"/>
          <tpl fld="2" item="26"/>
          <tpl hier="9" item="1"/>
          <tpl hier="11" item="9"/>
          <tpl hier="12" item="7"/>
          <tpl fld="4" item="0"/>
        </tpls>
      </n>
      <n v="86251171">
        <tpls c="8">
          <tpl hier="1" item="6"/>
          <tpl hier="4" item="3"/>
          <tpl fld="3" item="27"/>
          <tpl fld="2" item="26"/>
          <tpl hier="9" item="1"/>
          <tpl hier="11" item="9"/>
          <tpl hier="12" item="7"/>
          <tpl fld="4" item="0"/>
        </tpls>
      </n>
      <n v="117875487">
        <tpls c="8">
          <tpl hier="1" item="6"/>
          <tpl hier="4" item="3"/>
          <tpl fld="3" item="33"/>
          <tpl fld="2" item="26"/>
          <tpl hier="9" item="1"/>
          <tpl hier="11" item="9"/>
          <tpl hier="12" item="7"/>
          <tpl fld="4" item="0"/>
        </tpls>
      </n>
      <n v="4318320">
        <tpls c="8">
          <tpl hier="1" item="6"/>
          <tpl hier="4" item="3"/>
          <tpl fld="3" item="18"/>
          <tpl fld="2" item="24"/>
          <tpl hier="9" item="1"/>
          <tpl hier="11" item="9"/>
          <tpl hier="12" item="7"/>
          <tpl fld="4" item="0"/>
        </tpls>
      </n>
      <n v="6922952">
        <tpls c="8">
          <tpl hier="1" item="6"/>
          <tpl hier="4" item="3"/>
          <tpl fld="3" item="22"/>
          <tpl fld="2" item="24"/>
          <tpl hier="9" item="1"/>
          <tpl hier="11" item="9"/>
          <tpl hier="12" item="7"/>
          <tpl fld="4" item="0"/>
        </tpls>
      </n>
      <n v="10520876">
        <tpls c="8">
          <tpl hier="1" item="6"/>
          <tpl hier="4" item="3"/>
          <tpl fld="3" item="17"/>
          <tpl fld="2" item="24"/>
          <tpl hier="9" item="1"/>
          <tpl hier="11" item="9"/>
          <tpl hier="12" item="7"/>
          <tpl fld="4" item="0"/>
        </tpls>
      </n>
      <n v="16654136">
        <tpls c="8">
          <tpl hier="1" item="6"/>
          <tpl hier="4" item="3"/>
          <tpl fld="3" item="21"/>
          <tpl fld="2" item="24"/>
          <tpl hier="9" item="1"/>
          <tpl hier="11" item="9"/>
          <tpl hier="12" item="7"/>
          <tpl fld="4" item="0"/>
        </tpls>
      </n>
      <n v="212305491">
        <tpls c="8">
          <tpl hier="1" item="6"/>
          <tpl hier="4" item="3"/>
          <tpl fld="3" item="8"/>
          <tpl fld="2" item="17"/>
          <tpl hier="9" item="1"/>
          <tpl hier="11" item="9"/>
          <tpl hier="12" item="7"/>
          <tpl fld="4" item="0"/>
        </tpls>
      </n>
      <n v="316800322">
        <tpls c="8">
          <tpl hier="1" item="6"/>
          <tpl hier="4" item="3"/>
          <tpl fld="3" item="7"/>
          <tpl fld="2" item="17"/>
          <tpl hier="9" item="1"/>
          <tpl hier="11" item="9"/>
          <tpl hier="12" item="7"/>
          <tpl fld="4" item="0"/>
        </tpls>
      </n>
      <n v="412324080">
        <tpls c="8">
          <tpl hier="1" item="6"/>
          <tpl hier="4" item="3"/>
          <tpl fld="3" item="6"/>
          <tpl fld="2" item="17"/>
          <tpl hier="9" item="1"/>
          <tpl hier="11" item="9"/>
          <tpl hier="12" item="7"/>
          <tpl fld="4" item="0"/>
        </tpls>
      </n>
      <n v="510302114">
        <tpls c="8">
          <tpl hier="1" item="6"/>
          <tpl hier="4" item="3"/>
          <tpl fld="3" item="5"/>
          <tpl fld="2" item="17"/>
          <tpl hier="9" item="1"/>
          <tpl hier="11" item="9"/>
          <tpl hier="12" item="7"/>
          <tpl fld="4" item="0"/>
        </tpls>
      </n>
      <n v="52525040">
        <tpls c="8">
          <tpl hier="1" item="6"/>
          <tpl hier="4" item="3"/>
          <tpl fld="3" item="56"/>
          <tpl fld="2" item="13"/>
          <tpl hier="9" item="1"/>
          <tpl hier="11" item="9"/>
          <tpl hier="12" item="7"/>
          <tpl fld="4" item="0"/>
        </tpls>
      </n>
      <n v="75621912">
        <tpls c="8">
          <tpl hier="1" item="6"/>
          <tpl hier="4" item="3"/>
          <tpl fld="3" item="0"/>
          <tpl fld="2" item="13"/>
          <tpl hier="9" item="1"/>
          <tpl hier="11" item="9"/>
          <tpl hier="12" item="7"/>
          <tpl fld="4" item="0"/>
        </tpls>
      </n>
      <n v="104266771">
        <tpls c="8">
          <tpl hier="1" item="6"/>
          <tpl hier="4" item="3"/>
          <tpl fld="3" item="55"/>
          <tpl fld="2" item="13"/>
          <tpl hier="9" item="1"/>
          <tpl hier="11" item="9"/>
          <tpl hier="12" item="7"/>
          <tpl fld="4" item="0"/>
        </tpls>
      </n>
      <n v="7319111">
        <tpls c="8">
          <tpl hier="1" item="6"/>
          <tpl hier="4" item="3"/>
          <tpl fld="3" item="35"/>
          <tpl fld="2" item="23"/>
          <tpl hier="9" item="1"/>
          <tpl hier="11" item="9"/>
          <tpl hier="12" item="7"/>
          <tpl fld="4" item="0"/>
        </tpls>
      </n>
      <n v="11941955">
        <tpls c="8">
          <tpl hier="1" item="6"/>
          <tpl hier="4" item="3"/>
          <tpl fld="3" item="40"/>
          <tpl fld="2" item="23"/>
          <tpl hier="9" item="1"/>
          <tpl hier="11" item="9"/>
          <tpl hier="12" item="7"/>
          <tpl fld="4" item="0"/>
        </tpls>
      </n>
      <n v="17849988">
        <tpls c="8">
          <tpl hier="1" item="6"/>
          <tpl hier="4" item="3"/>
          <tpl fld="3" item="50"/>
          <tpl fld="2" item="23"/>
          <tpl hier="9" item="1"/>
          <tpl hier="11" item="9"/>
          <tpl hier="12" item="7"/>
          <tpl fld="4" item="0"/>
        </tpls>
      </n>
      <n v="22982104">
        <tpls c="8">
          <tpl hier="1" item="6"/>
          <tpl hier="4" item="3"/>
          <tpl fld="3" item="49"/>
          <tpl fld="2" item="23"/>
          <tpl hier="9" item="1"/>
          <tpl hier="11" item="9"/>
          <tpl hier="12" item="7"/>
          <tpl fld="4" item="0"/>
        </tpls>
      </n>
      <n v="15211212">
        <tpls c="8">
          <tpl hier="1" item="6"/>
          <tpl hier="4" item="3"/>
          <tpl fld="3" item="37"/>
          <tpl fld="2" item="30"/>
          <tpl hier="9" item="1"/>
          <tpl hier="11" item="9"/>
          <tpl hier="12" item="7"/>
          <tpl fld="4" item="0"/>
        </tpls>
      </n>
      <n v="23956016">
        <tpls c="8">
          <tpl hier="1" item="6"/>
          <tpl hier="4" item="3"/>
          <tpl fld="3" item="39"/>
          <tpl fld="2" item="30"/>
          <tpl hier="9" item="1"/>
          <tpl hier="11" item="9"/>
          <tpl hier="12" item="7"/>
          <tpl fld="4" item="0"/>
        </tpls>
      </n>
      <n v="39306393">
        <tpls c="8">
          <tpl hier="1" item="6"/>
          <tpl hier="4" item="3"/>
          <tpl fld="3" item="28"/>
          <tpl fld="2" item="30"/>
          <tpl hier="9" item="1"/>
          <tpl hier="11" item="9"/>
          <tpl hier="12" item="7"/>
          <tpl fld="4" item="0"/>
        </tpls>
      </n>
      <n v="80006653">
        <tpls c="8">
          <tpl hier="1" item="6"/>
          <tpl hier="4" item="3"/>
          <tpl fld="3" item="23"/>
          <tpl fld="2" item="30"/>
          <tpl hier="9" item="1"/>
          <tpl hier="11" item="9"/>
          <tpl hier="12" item="7"/>
          <tpl fld="4" item="0"/>
        </tpls>
      </n>
      <n v="253497191">
        <tpls c="8">
          <tpl hier="1" item="6"/>
          <tpl hier="4" item="3"/>
          <tpl fld="3" item="54"/>
          <tpl fld="2" item="45"/>
          <tpl hier="9" item="1"/>
          <tpl hier="11" item="9"/>
          <tpl hier="12" item="7"/>
          <tpl fld="4" item="0"/>
        </tpls>
      </n>
      <n v="421174801">
        <tpls c="8">
          <tpl hier="1" item="6"/>
          <tpl hier="4" item="3"/>
          <tpl fld="3" item="45"/>
          <tpl fld="2" item="45"/>
          <tpl hier="9" item="1"/>
          <tpl hier="11" item="9"/>
          <tpl hier="12" item="7"/>
          <tpl fld="4" item="0"/>
        </tpls>
      </n>
      <n v="687063087">
        <tpls c="8">
          <tpl hier="1" item="6"/>
          <tpl hier="4" item="3"/>
          <tpl fld="3" item="33"/>
          <tpl fld="2" item="45"/>
          <tpl hier="9" item="1"/>
          <tpl hier="11" item="9"/>
          <tpl hier="12" item="7"/>
          <tpl fld="4" item="0"/>
        </tpls>
      </n>
      <n v="245527948">
        <tpls c="8">
          <tpl hier="1" item="6"/>
          <tpl hier="4" item="3"/>
          <tpl fld="3" item="4"/>
          <tpl fld="2" item="25"/>
          <tpl hier="9" item="1"/>
          <tpl hier="11" item="9"/>
          <tpl hier="12" item="7"/>
          <tpl fld="4" item="0"/>
        </tpls>
      </n>
      <n v="455644509">
        <tpls c="8">
          <tpl hier="1" item="6"/>
          <tpl hier="4" item="3"/>
          <tpl fld="3" item="51"/>
          <tpl fld="2" item="25"/>
          <tpl hier="9" item="1"/>
          <tpl hier="11" item="9"/>
          <tpl hier="12" item="7"/>
          <tpl fld="4" item="0"/>
        </tpls>
      </n>
      <n v="749125901">
        <tpls c="8">
          <tpl hier="1" item="6"/>
          <tpl hier="4" item="3"/>
          <tpl fld="3" item="19"/>
          <tpl fld="2" item="25"/>
          <tpl hier="9" item="1"/>
          <tpl hier="11" item="9"/>
          <tpl hier="12" item="7"/>
          <tpl fld="4" item="0"/>
        </tpls>
      </n>
      <n v="6077140">
        <tpls c="8">
          <tpl hier="1" item="6"/>
          <tpl hier="4" item="3"/>
          <tpl fld="3" item="10"/>
          <tpl fld="2" item="38"/>
          <tpl hier="9" item="1"/>
          <tpl hier="11" item="9"/>
          <tpl hier="12" item="7"/>
          <tpl fld="4" item="0"/>
        </tpls>
      </n>
      <n v="9883788">
        <tpls c="8">
          <tpl hier="1" item="6"/>
          <tpl hier="4" item="3"/>
          <tpl fld="3" item="0"/>
          <tpl fld="2" item="38"/>
          <tpl hier="9" item="1"/>
          <tpl hier="11" item="9"/>
          <tpl hier="12" item="7"/>
          <tpl fld="4" item="0"/>
        </tpls>
      </n>
      <n v="14316860">
        <tpls c="8">
          <tpl hier="1" item="6"/>
          <tpl hier="4" item="3"/>
          <tpl fld="3" item="49"/>
          <tpl fld="2" item="38"/>
          <tpl hier="9" item="1"/>
          <tpl hier="11" item="9"/>
          <tpl hier="12" item="7"/>
          <tpl fld="4" item="0"/>
        </tpls>
      </n>
      <n v="10875244">
        <tpls c="8">
          <tpl hier="1" item="6"/>
          <tpl hier="4" item="3"/>
          <tpl fld="3" item="16"/>
          <tpl fld="2" item="16"/>
          <tpl hier="9" item="1"/>
          <tpl hier="11" item="9"/>
          <tpl hier="12" item="7"/>
          <tpl fld="4" item="0"/>
        </tpls>
      </n>
      <n v="17597296">
        <tpls c="8">
          <tpl hier="1" item="6"/>
          <tpl hier="4" item="3"/>
          <tpl fld="3" item="58"/>
          <tpl fld="2" item="16"/>
          <tpl hier="9" item="1"/>
          <tpl hier="11" item="9"/>
          <tpl hier="12" item="7"/>
          <tpl fld="4" item="0"/>
        </tpls>
      </n>
      <n v="27234055">
        <tpls c="8">
          <tpl hier="1" item="6"/>
          <tpl hier="4" item="3"/>
          <tpl fld="3" item="52"/>
          <tpl fld="2" item="16"/>
          <tpl hier="9" item="1"/>
          <tpl hier="11" item="9"/>
          <tpl hier="12" item="7"/>
          <tpl fld="4" item="0"/>
        </tpls>
      </n>
      <n v="48183148">
        <tpls c="8">
          <tpl hier="1" item="6"/>
          <tpl hier="4" item="3"/>
          <tpl fld="3" item="32"/>
          <tpl fld="2" item="10"/>
          <tpl hier="9" item="1"/>
          <tpl hier="11" item="9"/>
          <tpl hier="12" item="7"/>
          <tpl fld="4" item="0"/>
        </tpls>
      </n>
      <n v="82765133">
        <tpls c="8">
          <tpl hier="1" item="6"/>
          <tpl hier="4" item="3"/>
          <tpl fld="3" item="7"/>
          <tpl fld="2" item="10"/>
          <tpl hier="9" item="1"/>
          <tpl hier="11" item="9"/>
          <tpl hier="12" item="7"/>
          <tpl fld="4" item="0"/>
        </tpls>
      </n>
      <n v="112408223">
        <tpls c="8">
          <tpl hier="1" item="6"/>
          <tpl hier="4" item="3"/>
          <tpl fld="3" item="55"/>
          <tpl fld="2" item="10"/>
          <tpl hier="9" item="1"/>
          <tpl hier="11" item="9"/>
          <tpl hier="12" item="7"/>
          <tpl fld="4" item="0"/>
        </tpls>
      </n>
      <n v="119834751">
        <tpls c="8">
          <tpl hier="1" item="6"/>
          <tpl hier="4" item="3"/>
          <tpl fld="3" item="37"/>
          <tpl fld="2" item="12"/>
          <tpl hier="9" item="1"/>
          <tpl hier="11" item="9"/>
          <tpl hier="12" item="7"/>
          <tpl fld="4" item="0"/>
        </tpls>
      </n>
      <n v="211308159">
        <tpls c="8">
          <tpl hier="1" item="6"/>
          <tpl hier="4" item="3"/>
          <tpl fld="3" item="22"/>
          <tpl fld="2" item="12"/>
          <tpl hier="9" item="1"/>
          <tpl hier="11" item="9"/>
          <tpl hier="12" item="7"/>
          <tpl fld="4" item="0"/>
        </tpls>
      </n>
      <n v="357621926">
        <tpls c="8">
          <tpl hier="1" item="6"/>
          <tpl hier="4" item="3"/>
          <tpl fld="3" item="52"/>
          <tpl fld="2" item="12"/>
          <tpl hier="9" item="1"/>
          <tpl hier="11" item="9"/>
          <tpl hier="12" item="7"/>
          <tpl fld="4" item="0"/>
        </tpls>
      </n>
      <n v="10499980">
        <tpls c="8">
          <tpl hier="1" item="6"/>
          <tpl hier="4" item="3"/>
          <tpl fld="3" item="32"/>
          <tpl fld="2" item="18"/>
          <tpl hier="9" item="1"/>
          <tpl hier="11" item="9"/>
          <tpl hier="12" item="7"/>
          <tpl fld="4" item="0"/>
        </tpls>
      </n>
      <n v="13767399">
        <tpls c="8">
          <tpl hier="1" item="6"/>
          <tpl hier="4" item="3"/>
          <tpl fld="3" item="7"/>
          <tpl fld="2" item="18"/>
          <tpl hier="9" item="1"/>
          <tpl hier="11" item="9"/>
          <tpl hier="12" item="7"/>
          <tpl fld="4" item="0"/>
        </tpls>
      </n>
      <n v="14886101">
        <tpls c="8">
          <tpl hier="1" item="6"/>
          <tpl hier="4" item="3"/>
          <tpl fld="3" item="47"/>
          <tpl fld="2" item="18"/>
          <tpl hier="9" item="1"/>
          <tpl hier="11" item="9"/>
          <tpl hier="12" item="7"/>
          <tpl fld="4" item="0"/>
        </tpls>
      </n>
      <n v="15485755">
        <tpls c="8">
          <tpl hier="1" item="6"/>
          <tpl hier="4" item="3"/>
          <tpl fld="3" item="8"/>
          <tpl fld="2" item="20"/>
          <tpl hier="9" item="1"/>
          <tpl hier="11" item="9"/>
          <tpl hier="12" item="7"/>
          <tpl fld="4" item="0"/>
        </tpls>
      </n>
      <n v="24052428">
        <tpls c="8">
          <tpl hier="1" item="6"/>
          <tpl hier="4" item="3"/>
          <tpl fld="3" item="28"/>
          <tpl fld="2" item="20"/>
          <tpl hier="9" item="1"/>
          <tpl hier="11" item="9"/>
          <tpl hier="12" item="7"/>
          <tpl fld="4" item="0"/>
        </tpls>
      </n>
      <n v="49207755">
        <tpls c="8">
          <tpl hier="1" item="6"/>
          <tpl hier="4" item="3"/>
          <tpl fld="3" item="9"/>
          <tpl fld="2" item="20"/>
          <tpl hier="9" item="1"/>
          <tpl hier="11" item="9"/>
          <tpl hier="12" item="7"/>
          <tpl fld="4" item="0"/>
        </tpls>
      </n>
      <n v="27503016">
        <tpls c="8">
          <tpl hier="1" item="6"/>
          <tpl hier="4" item="3"/>
          <tpl fld="3" item="7"/>
          <tpl fld="2" item="32"/>
          <tpl hier="9" item="1"/>
          <tpl hier="11" item="9"/>
          <tpl hier="12" item="7"/>
          <tpl fld="4" item="0"/>
        </tpls>
      </n>
      <n v="56698925">
        <tpls c="8">
          <tpl hier="1" item="6"/>
          <tpl hier="4" item="3"/>
          <tpl fld="3" item="29"/>
          <tpl fld="2" item="32"/>
          <tpl hier="9" item="1"/>
          <tpl hier="11" item="9"/>
          <tpl hier="12" item="7"/>
          <tpl fld="4" item="0"/>
        </tpls>
      </n>
      <n v="258868">
        <tpls c="8">
          <tpl hier="1" item="6"/>
          <tpl hier="4" item="3"/>
          <tpl fld="3" item="22"/>
          <tpl fld="2" item="9"/>
          <tpl hier="9" item="1"/>
          <tpl hier="11" item="9"/>
          <tpl hier="12" item="7"/>
          <tpl fld="4" item="0"/>
        </tpls>
      </n>
      <n v="378706">
        <tpls c="8">
          <tpl hier="1" item="6"/>
          <tpl hier="4" item="3"/>
          <tpl fld="3" item="21"/>
          <tpl fld="2" item="9"/>
          <tpl hier="9" item="1"/>
          <tpl hier="11" item="9"/>
          <tpl hier="12" item="7"/>
          <tpl fld="4" item="0"/>
        </tpls>
      </n>
      <n v="17341204">
        <tpls c="8">
          <tpl hier="1" item="6"/>
          <tpl hier="4" item="3"/>
          <tpl fld="3" item="27"/>
          <tpl fld="2" item="11"/>
          <tpl hier="9" item="1"/>
          <tpl hier="11" item="9"/>
          <tpl hier="12" item="7"/>
          <tpl fld="4" item="0"/>
        </tpls>
      </n>
      <n v="95652397">
        <tpls c="8">
          <tpl hier="1" item="6"/>
          <tpl hier="4" item="3"/>
          <tpl fld="3" item="57"/>
          <tpl fld="2" item="15"/>
          <tpl hier="9" item="1"/>
          <tpl hier="11" item="9"/>
          <tpl hier="12" item="7"/>
          <tpl fld="4" item="0"/>
        </tpls>
      </n>
      <n v="228001804">
        <tpls c="8">
          <tpl hier="1" item="6"/>
          <tpl hier="4" item="3"/>
          <tpl fld="3" item="13"/>
          <tpl fld="2" item="15"/>
          <tpl hier="9" item="1"/>
          <tpl hier="11" item="9"/>
          <tpl hier="12" item="7"/>
          <tpl fld="4" item="0"/>
        </tpls>
      </n>
      <n v="80494032">
        <tpls c="8">
          <tpl hier="1" item="6"/>
          <tpl hier="4" item="3"/>
          <tpl fld="3" item="49"/>
          <tpl fld="2" item="19"/>
          <tpl hier="9" item="1"/>
          <tpl hier="11" item="9"/>
          <tpl hier="12" item="7"/>
          <tpl fld="4" item="0"/>
        </tpls>
      </n>
      <n v="2213092">
        <tpls c="8">
          <tpl hier="1" item="6"/>
          <tpl hier="4" item="3"/>
          <tpl fld="3" item="29"/>
          <tpl fld="2" item="4"/>
          <tpl hier="9" item="1"/>
          <tpl hier="11" item="9"/>
          <tpl hier="12" item="7"/>
          <tpl fld="4" item="0"/>
        </tpls>
      </n>
      <n v="5134237">
        <tpls c="8">
          <tpl hier="1" item="6"/>
          <tpl hier="4" item="3"/>
          <tpl fld="3" item="6"/>
          <tpl fld="2" item="0"/>
          <tpl hier="9" item="1"/>
          <tpl hier="11" item="9"/>
          <tpl hier="12" item="7"/>
          <tpl fld="4" item="0"/>
        </tpls>
      </n>
      <n v="32986625">
        <tpls c="8">
          <tpl hier="1" item="6"/>
          <tpl hier="4" item="3"/>
          <tpl fld="3" item="53"/>
          <tpl fld="2" item="5"/>
          <tpl hier="9" item="1"/>
          <tpl hier="11" item="9"/>
          <tpl hier="12" item="7"/>
          <tpl fld="4" item="0"/>
        </tpls>
      </n>
      <n v="33287080">
        <tpls c="8">
          <tpl hier="1" item="6"/>
          <tpl hier="4" item="3"/>
          <tpl fld="3" item="18"/>
          <tpl fld="2" item="33"/>
          <tpl hier="9" item="1"/>
          <tpl hier="11" item="9"/>
          <tpl hier="12" item="7"/>
          <tpl fld="4" item="0"/>
        </tpls>
      </n>
      <n v="49622640">
        <tpls c="8">
          <tpl hier="1" item="6"/>
          <tpl hier="4" item="3"/>
          <tpl fld="3" item="22"/>
          <tpl fld="2" item="33"/>
          <tpl hier="9" item="1"/>
          <tpl hier="11" item="9"/>
          <tpl hier="12" item="7"/>
          <tpl fld="4" item="0"/>
        </tpls>
      </n>
      <n v="77115424">
        <tpls c="8">
          <tpl hier="1" item="6"/>
          <tpl hier="4" item="3"/>
          <tpl fld="3" item="17"/>
          <tpl fld="2" item="33"/>
          <tpl hier="9" item="1"/>
          <tpl hier="11" item="9"/>
          <tpl hier="12" item="7"/>
          <tpl fld="4" item="0"/>
        </tpls>
      </n>
      <n v="113927784">
        <tpls c="8">
          <tpl hier="1" item="6"/>
          <tpl hier="4" item="3"/>
          <tpl fld="3" item="21"/>
          <tpl fld="2" item="33"/>
          <tpl hier="9" item="1"/>
          <tpl hier="11" item="9"/>
          <tpl hier="12" item="7"/>
          <tpl fld="4" item="0"/>
        </tpls>
      </n>
      <n v="22358253">
        <tpls c="8">
          <tpl hier="1" item="6"/>
          <tpl hier="4" item="3"/>
          <tpl fld="3" item="8"/>
          <tpl fld="2" item="43"/>
          <tpl hier="9" item="1"/>
          <tpl hier="11" item="9"/>
          <tpl hier="12" item="7"/>
          <tpl fld="4" item="0"/>
        </tpls>
      </n>
      <n v="33329783">
        <tpls c="8">
          <tpl hier="1" item="6"/>
          <tpl hier="4" item="3"/>
          <tpl fld="3" item="7"/>
          <tpl fld="2" item="43"/>
          <tpl hier="9" item="1"/>
          <tpl hier="11" item="9"/>
          <tpl hier="12" item="7"/>
          <tpl fld="4" item="0"/>
        </tpls>
      </n>
      <n v="49661336">
        <tpls c="8">
          <tpl hier="1" item="6"/>
          <tpl hier="4" item="3"/>
          <tpl fld="3" item="6"/>
          <tpl fld="2" item="43"/>
          <tpl hier="9" item="1"/>
          <tpl hier="11" item="9"/>
          <tpl hier="12" item="7"/>
          <tpl fld="4" item="0"/>
        </tpls>
      </n>
      <n v="66416103">
        <tpls c="8">
          <tpl hier="1" item="6"/>
          <tpl hier="4" item="3"/>
          <tpl fld="3" item="5"/>
          <tpl fld="2" item="43"/>
          <tpl hier="9" item="1"/>
          <tpl hier="11" item="9"/>
          <tpl hier="12" item="7"/>
          <tpl fld="4" item="0"/>
        </tpls>
      </n>
      <n v="2951388">
        <tpls c="8">
          <tpl hier="1" item="6"/>
          <tpl hier="4" item="3"/>
          <tpl fld="3" item="56"/>
          <tpl fld="2" item="22"/>
          <tpl hier="9" item="1"/>
          <tpl hier="11" item="9"/>
          <tpl hier="12" item="7"/>
          <tpl fld="4" item="0"/>
        </tpls>
      </n>
      <n v="2973236">
        <tpls c="8">
          <tpl hier="1" item="6"/>
          <tpl hier="4" item="3"/>
          <tpl fld="3" item="0"/>
          <tpl fld="2" item="22"/>
          <tpl hier="9" item="1"/>
          <tpl hier="11" item="9"/>
          <tpl hier="12" item="7"/>
          <tpl fld="4" item="0"/>
        </tpls>
      </n>
      <n v="2985370">
        <tpls c="8">
          <tpl hier="1" item="6"/>
          <tpl hier="4" item="3"/>
          <tpl fld="3" item="55"/>
          <tpl fld="2" item="22"/>
          <tpl hier="9" item="1"/>
          <tpl hier="11" item="9"/>
          <tpl hier="12" item="7"/>
          <tpl fld="4" item="0"/>
        </tpls>
      </n>
      <n v="15767778">
        <tpls c="8">
          <tpl hier="1" item="6"/>
          <tpl hier="4" item="3"/>
          <tpl fld="3" item="35"/>
          <tpl fld="2" item="21"/>
          <tpl hier="9" item="1"/>
          <tpl hier="11" item="9"/>
          <tpl hier="12" item="7"/>
          <tpl fld="4" item="0"/>
        </tpls>
      </n>
      <n v="21178476">
        <tpls c="8">
          <tpl hier="1" item="6"/>
          <tpl hier="4" item="3"/>
          <tpl fld="3" item="40"/>
          <tpl fld="2" item="21"/>
          <tpl hier="9" item="1"/>
          <tpl hier="11" item="9"/>
          <tpl hier="12" item="7"/>
          <tpl fld="4" item="0"/>
        </tpls>
      </n>
      <n v="29842756">
        <tpls c="8">
          <tpl hier="1" item="6"/>
          <tpl hier="4" item="3"/>
          <tpl fld="3" item="50"/>
          <tpl fld="2" item="21"/>
          <tpl hier="9" item="1"/>
          <tpl hier="11" item="9"/>
          <tpl hier="12" item="7"/>
          <tpl fld="4" item="0"/>
        </tpls>
      </n>
      <n v="39192184">
        <tpls c="8">
          <tpl hier="1" item="6"/>
          <tpl hier="4" item="3"/>
          <tpl fld="3" item="49"/>
          <tpl fld="2" item="21"/>
          <tpl hier="9" item="1"/>
          <tpl hier="11" item="9"/>
          <tpl hier="12" item="7"/>
          <tpl fld="4" item="0"/>
        </tpls>
      </n>
      <n v="9120192">
        <tpls c="8">
          <tpl hier="1" item="6"/>
          <tpl hier="4" item="3"/>
          <tpl fld="3" item="37"/>
          <tpl fld="2" item="41"/>
          <tpl hier="9" item="1"/>
          <tpl hier="11" item="9"/>
          <tpl hier="12" item="7"/>
          <tpl fld="4" item="0"/>
        </tpls>
      </n>
      <n v="14713115">
        <tpls c="8">
          <tpl hier="1" item="6"/>
          <tpl hier="4" item="3"/>
          <tpl fld="3" item="39"/>
          <tpl fld="2" item="41"/>
          <tpl hier="9" item="1"/>
          <tpl hier="11" item="9"/>
          <tpl hier="12" item="7"/>
          <tpl fld="4" item="0"/>
        </tpls>
      </n>
      <n v="23499236">
        <tpls c="8">
          <tpl hier="1" item="6"/>
          <tpl hier="4" item="3"/>
          <tpl fld="3" item="28"/>
          <tpl fld="2" item="41"/>
          <tpl hier="9" item="1"/>
          <tpl hier="11" item="9"/>
          <tpl hier="12" item="7"/>
          <tpl fld="4" item="0"/>
        </tpls>
      </n>
      <n v="34562764">
        <tpls c="8">
          <tpl hier="1" item="6"/>
          <tpl hier="4" item="3"/>
          <tpl fld="3" item="19"/>
          <tpl fld="2" item="41"/>
          <tpl hier="9" item="1"/>
          <tpl hier="11" item="9"/>
          <tpl hier="12" item="7"/>
          <tpl fld="4" item="0"/>
        </tpls>
      </n>
      <n v="2081602295">
        <tpls c="8">
          <tpl hier="1" item="6"/>
          <tpl hier="4" item="3"/>
          <tpl fld="3" item="26"/>
          <tpl fld="2" item="39"/>
          <tpl hier="9" item="1"/>
          <tpl hier="11" item="9"/>
          <tpl hier="12" item="7"/>
          <tpl fld="4" item="0"/>
        </tpls>
      </n>
      <n v="2997715824">
        <tpls c="8">
          <tpl hier="1" item="6"/>
          <tpl hier="4" item="3"/>
          <tpl fld="3" item="25"/>
          <tpl fld="2" item="39"/>
          <tpl hier="9" item="1"/>
          <tpl hier="11" item="9"/>
          <tpl hier="12" item="7"/>
          <tpl fld="4" item="0"/>
        </tpls>
      </n>
      <n v="4152232604">
        <tpls c="8">
          <tpl hier="1" item="6"/>
          <tpl hier="4" item="3"/>
          <tpl fld="3" item="24"/>
          <tpl fld="2" item="39"/>
          <tpl hier="9" item="1"/>
          <tpl hier="11" item="9"/>
          <tpl hier="12" item="7"/>
          <tpl fld="4" item="0"/>
        </tpls>
      </n>
      <n v="5240609684">
        <tpls c="8">
          <tpl hier="1" item="6"/>
          <tpl hier="4" item="3"/>
          <tpl fld="3" item="23"/>
          <tpl fld="2" item="39"/>
          <tpl hier="9" item="1"/>
          <tpl hier="11" item="9"/>
          <tpl hier="12" item="7"/>
          <tpl fld="4" item="0"/>
        </tpls>
      </n>
      <n v="45205576">
        <tpls c="8">
          <tpl hier="1" item="6"/>
          <tpl hier="4" item="3"/>
          <tpl fld="3" item="10"/>
          <tpl fld="2" item="14"/>
          <tpl hier="9" item="1"/>
          <tpl hier="11" item="9"/>
          <tpl hier="12" item="7"/>
          <tpl fld="4" item="0"/>
        </tpls>
      </n>
      <n v="82490240">
        <tpls c="8">
          <tpl hier="1" item="6"/>
          <tpl hier="4" item="3"/>
          <tpl fld="3" item="12"/>
          <tpl fld="2" item="14"/>
          <tpl hier="9" item="1"/>
          <tpl hier="11" item="9"/>
          <tpl hier="12" item="7"/>
          <tpl fld="4" item="0"/>
        </tpls>
      </n>
      <n v="135006956">
        <tpls c="8">
          <tpl hier="1" item="6"/>
          <tpl hier="4" item="3"/>
          <tpl fld="3" item="11"/>
          <tpl fld="2" item="14"/>
          <tpl hier="9" item="1"/>
          <tpl hier="11" item="9"/>
          <tpl hier="12" item="7"/>
          <tpl fld="4" item="0"/>
        </tpls>
      </n>
      <n v="205572035">
        <tpls c="8">
          <tpl hier="1" item="6"/>
          <tpl hier="4" item="3"/>
          <tpl fld="3" item="9"/>
          <tpl fld="2" item="14"/>
          <tpl hier="9" item="1"/>
          <tpl hier="11" item="9"/>
          <tpl hier="12" item="7"/>
          <tpl fld="4" item="0"/>
        </tpls>
      </n>
      <n v="4411512">
        <tpls c="8">
          <tpl hier="1" item="6"/>
          <tpl hier="4" item="3"/>
          <tpl fld="3" item="57"/>
          <tpl fld="2" item="31"/>
          <tpl hier="9" item="1"/>
          <tpl hier="11" item="9"/>
          <tpl hier="12" item="7"/>
          <tpl fld="4" item="0"/>
        </tpls>
      </n>
      <n v="6666252">
        <tpls c="8">
          <tpl hier="1" item="6"/>
          <tpl hier="4" item="3"/>
          <tpl fld="3" item="3"/>
          <tpl fld="2" item="31"/>
          <tpl hier="9" item="1"/>
          <tpl hier="11" item="9"/>
          <tpl hier="12" item="7"/>
          <tpl fld="4" item="0"/>
        </tpls>
      </n>
      <n v="7984456">
        <tpls c="8">
          <tpl hier="1" item="6"/>
          <tpl hier="4" item="3"/>
          <tpl fld="3" item="1"/>
          <tpl fld="2" item="31"/>
          <tpl hier="9" item="1"/>
          <tpl hier="11" item="9"/>
          <tpl hier="12" item="7"/>
          <tpl fld="4" item="0"/>
        </tpls>
      </n>
      <n v="31093796">
        <tpls c="8">
          <tpl hier="1" item="6"/>
          <tpl hier="4" item="3"/>
          <tpl fld="3" item="20"/>
          <tpl fld="2" item="29"/>
          <tpl hier="9" item="1"/>
          <tpl hier="11" item="9"/>
          <tpl hier="12" item="7"/>
          <tpl fld="4" item="0"/>
        </tpls>
      </n>
      <n v="49205344">
        <tpls c="8">
          <tpl hier="1" item="6"/>
          <tpl hier="4" item="3"/>
          <tpl fld="3" item="51"/>
          <tpl fld="2" item="29"/>
          <tpl hier="9" item="1"/>
          <tpl hier="11" item="9"/>
          <tpl hier="12" item="7"/>
          <tpl fld="4" item="0"/>
        </tpls>
      </n>
      <n v="79985891">
        <tpls c="8">
          <tpl hier="1" item="6"/>
          <tpl hier="4" item="3"/>
          <tpl fld="3" item="38"/>
          <tpl fld="2" item="29"/>
          <tpl hier="9" item="1"/>
          <tpl hier="11" item="9"/>
          <tpl hier="12" item="7"/>
          <tpl fld="4" item="0"/>
        </tpls>
      </n>
      <n v="15735632">
        <tpls c="8">
          <tpl hier="1" item="6"/>
          <tpl hier="4" item="3"/>
          <tpl fld="3" item="44"/>
          <tpl fld="2" item="27"/>
          <tpl hier="9" item="1"/>
          <tpl hier="11" item="9"/>
          <tpl hier="12" item="7"/>
          <tpl fld="4" item="0"/>
        </tpls>
      </n>
      <n v="24301980">
        <tpls c="8">
          <tpl hier="1" item="6"/>
          <tpl hier="4" item="3"/>
          <tpl fld="3" item="43"/>
          <tpl fld="2" item="27"/>
          <tpl hier="9" item="1"/>
          <tpl hier="11" item="9"/>
          <tpl hier="12" item="7"/>
          <tpl fld="4" item="0"/>
        </tpls>
      </n>
      <n v="39377660">
        <tpls c="8">
          <tpl hier="1" item="6"/>
          <tpl hier="4" item="3"/>
          <tpl fld="3" item="42"/>
          <tpl fld="2" item="27"/>
          <tpl hier="9" item="1"/>
          <tpl hier="11" item="9"/>
          <tpl hier="12" item="7"/>
          <tpl fld="4" item="0"/>
        </tpls>
      </n>
      <n v="59848448">
        <tpls c="8">
          <tpl hier="1" item="6"/>
          <tpl hier="4" item="3"/>
          <tpl fld="3" item="41"/>
          <tpl fld="2" item="27"/>
          <tpl hier="9" item="1"/>
          <tpl hier="11" item="9"/>
          <tpl hier="12" item="7"/>
          <tpl fld="4" item="0"/>
        </tpls>
      </n>
      <n v="39160336">
        <tpls c="8">
          <tpl hier="1" item="6"/>
          <tpl hier="4" item="3"/>
          <tpl fld="3" item="32"/>
          <tpl fld="2" item="26"/>
          <tpl hier="9" item="1"/>
          <tpl hier="11" item="9"/>
          <tpl hier="12" item="7"/>
          <tpl fld="4" item="0"/>
        </tpls>
      </n>
      <n v="57884844">
        <tpls c="8">
          <tpl hier="1" item="6"/>
          <tpl hier="4" item="3"/>
          <tpl fld="3" item="31"/>
          <tpl fld="2" item="26"/>
          <tpl hier="9" item="1"/>
          <tpl hier="11" item="9"/>
          <tpl hier="12" item="7"/>
          <tpl fld="4" item="0"/>
        </tpls>
      </n>
      <n v="88458615">
        <tpls c="8">
          <tpl hier="1" item="6"/>
          <tpl hier="4" item="3"/>
          <tpl fld="3" item="30"/>
          <tpl fld="2" item="26"/>
          <tpl hier="9" item="1"/>
          <tpl hier="11" item="9"/>
          <tpl hier="12" item="7"/>
          <tpl fld="4" item="0"/>
        </tpls>
      </n>
      <n v="119466237">
        <tpls c="8">
          <tpl hier="1" item="6"/>
          <tpl hier="4" item="3"/>
          <tpl fld="3" item="29"/>
          <tpl fld="2" item="26"/>
          <tpl hier="9" item="1"/>
          <tpl hier="11" item="9"/>
          <tpl hier="12" item="7"/>
          <tpl fld="4" item="0"/>
        </tpls>
      </n>
      <n v="4450980">
        <tpls c="8">
          <tpl hier="1" item="6"/>
          <tpl hier="4" item="3"/>
          <tpl fld="3" item="16"/>
          <tpl fld="2" item="24"/>
          <tpl hier="9" item="1"/>
          <tpl hier="11" item="9"/>
          <tpl hier="12" item="7"/>
          <tpl fld="4" item="0"/>
        </tpls>
      </n>
      <n v="7120120">
        <tpls c="8">
          <tpl hier="1" item="6"/>
          <tpl hier="4" item="3"/>
          <tpl fld="3" item="15"/>
          <tpl fld="2" item="24"/>
          <tpl hier="9" item="1"/>
          <tpl hier="11" item="9"/>
          <tpl hier="12" item="7"/>
          <tpl fld="4" item="0"/>
        </tpls>
      </n>
      <n v="10809600">
        <tpls c="8">
          <tpl hier="1" item="6"/>
          <tpl hier="4" item="3"/>
          <tpl fld="3" item="14"/>
          <tpl fld="2" item="24"/>
          <tpl hier="9" item="1"/>
          <tpl hier="11" item="9"/>
          <tpl hier="12" item="7"/>
          <tpl fld="4" item="0"/>
        </tpls>
      </n>
      <n v="17130296">
        <tpls c="8">
          <tpl hier="1" item="6"/>
          <tpl hier="4" item="3"/>
          <tpl fld="3" item="13"/>
          <tpl fld="2" item="24"/>
          <tpl hier="9" item="1"/>
          <tpl hier="11" item="9"/>
          <tpl hier="12" item="7"/>
          <tpl fld="4" item="0"/>
        </tpls>
      </n>
      <n v="218759772">
        <tpls c="8">
          <tpl hier="1" item="6"/>
          <tpl hier="4" item="3"/>
          <tpl fld="3" item="4"/>
          <tpl fld="2" item="17"/>
          <tpl hier="9" item="1"/>
          <tpl hier="11" item="9"/>
          <tpl hier="12" item="7"/>
          <tpl fld="4" item="0"/>
        </tpls>
      </n>
      <n v="323154882">
        <tpls c="8">
          <tpl hier="1" item="6"/>
          <tpl hier="4" item="3"/>
          <tpl fld="3" item="58"/>
          <tpl fld="2" item="17"/>
          <tpl hier="9" item="1"/>
          <tpl hier="11" item="9"/>
          <tpl hier="12" item="7"/>
          <tpl fld="4" item="0"/>
        </tpls>
      </n>
      <n v="418059728">
        <tpls c="8">
          <tpl hier="1" item="6"/>
          <tpl hier="4" item="3"/>
          <tpl fld="3" item="2"/>
          <tpl fld="2" item="17"/>
          <tpl hier="9" item="1"/>
          <tpl hier="11" item="9"/>
          <tpl hier="12" item="7"/>
          <tpl fld="4" item="0"/>
        </tpls>
      </n>
      <n v="53681476">
        <tpls c="8">
          <tpl hier="1" item="6"/>
          <tpl hier="4" item="3"/>
          <tpl fld="3" item="54"/>
          <tpl fld="2" item="13"/>
          <tpl hier="9" item="1"/>
          <tpl hier="11" item="9"/>
          <tpl hier="12" item="7"/>
          <tpl fld="4" item="0"/>
        </tpls>
      </n>
      <n v="77622016">
        <tpls c="8">
          <tpl hier="1" item="6"/>
          <tpl hier="4" item="3"/>
          <tpl fld="3" item="53"/>
          <tpl fld="2" item="13"/>
          <tpl hier="9" item="1"/>
          <tpl hier="11" item="9"/>
          <tpl hier="12" item="7"/>
          <tpl fld="4" item="0"/>
        </tpls>
      </n>
      <n v="105530323">
        <tpls c="8">
          <tpl hier="1" item="6"/>
          <tpl hier="4" item="3"/>
          <tpl fld="3" item="52"/>
          <tpl fld="2" item="13"/>
          <tpl hier="9" item="1"/>
          <tpl hier="11" item="9"/>
          <tpl hier="12" item="7"/>
          <tpl fld="4" item="0"/>
        </tpls>
      </n>
      <n v="7549701">
        <tpls c="8">
          <tpl hier="1" item="6"/>
          <tpl hier="4" item="3"/>
          <tpl fld="3" item="48"/>
          <tpl fld="2" item="23"/>
          <tpl hier="9" item="1"/>
          <tpl hier="11" item="9"/>
          <tpl hier="12" item="7"/>
          <tpl fld="4" item="0"/>
        </tpls>
      </n>
      <n v="12311463">
        <tpls c="8">
          <tpl hier="1" item="6"/>
          <tpl hier="4" item="3"/>
          <tpl fld="3" item="46"/>
          <tpl fld="2" item="23"/>
          <tpl hier="9" item="1"/>
          <tpl hier="11" item="9"/>
          <tpl hier="12" item="7"/>
          <tpl fld="4" item="0"/>
        </tpls>
      </n>
      <n v="18236024">
        <tpls c="8">
          <tpl hier="1" item="6"/>
          <tpl hier="4" item="3"/>
          <tpl fld="3" item="45"/>
          <tpl fld="2" item="23"/>
          <tpl hier="9" item="1"/>
          <tpl hier="11" item="9"/>
          <tpl hier="12" item="7"/>
          <tpl fld="4" item="0"/>
        </tpls>
      </n>
      <n v="23296260">
        <tpls c="8">
          <tpl hier="1" item="6"/>
          <tpl hier="4" item="3"/>
          <tpl fld="3" item="47"/>
          <tpl fld="2" item="23"/>
          <tpl hier="9" item="1"/>
          <tpl hier="11" item="9"/>
          <tpl hier="12" item="7"/>
          <tpl fld="4" item="0"/>
        </tpls>
      </n>
      <n v="15656468">
        <tpls c="8">
          <tpl hier="1" item="6"/>
          <tpl hier="4" item="3"/>
          <tpl fld="3" item="34"/>
          <tpl fld="2" item="30"/>
          <tpl hier="9" item="1"/>
          <tpl hier="11" item="9"/>
          <tpl hier="12" item="7"/>
          <tpl fld="4" item="0"/>
        </tpls>
      </n>
      <n v="24654820">
        <tpls c="8">
          <tpl hier="1" item="6"/>
          <tpl hier="4" item="3"/>
          <tpl fld="3" item="36"/>
          <tpl fld="2" item="30"/>
          <tpl hier="9" item="1"/>
          <tpl hier="11" item="9"/>
          <tpl hier="12" item="7"/>
          <tpl fld="4" item="0"/>
        </tpls>
      </n>
      <n v="40712804">
        <tpls c="8">
          <tpl hier="1" item="6"/>
          <tpl hier="4" item="3"/>
          <tpl fld="3" item="27"/>
          <tpl fld="2" item="30"/>
          <tpl hier="9" item="1"/>
          <tpl hier="11" item="9"/>
          <tpl hier="12" item="7"/>
          <tpl fld="4" item="0"/>
        </tpls>
      </n>
      <n v="83155353">
        <tpls c="8">
          <tpl hier="1" item="6"/>
          <tpl hier="4" item="3"/>
          <tpl fld="3" item="21"/>
          <tpl fld="2" item="30"/>
          <tpl hier="9" item="1"/>
          <tpl hier="11" item="9"/>
          <tpl hier="12" item="7"/>
          <tpl fld="4" item="0"/>
        </tpls>
      </n>
      <n v="260885511">
        <tpls c="8">
          <tpl hier="1" item="6"/>
          <tpl hier="4" item="3"/>
          <tpl fld="3" item="20"/>
          <tpl fld="2" item="45"/>
          <tpl hier="9" item="1"/>
          <tpl hier="11" item="9"/>
          <tpl hier="12" item="7"/>
          <tpl fld="4" item="0"/>
        </tpls>
      </n>
      <n v="431793335">
        <tpls c="8">
          <tpl hier="1" item="6"/>
          <tpl hier="4" item="3"/>
          <tpl fld="3" item="42"/>
          <tpl fld="2" item="45"/>
          <tpl hier="9" item="1"/>
          <tpl hier="11" item="9"/>
          <tpl hier="12" item="7"/>
          <tpl fld="4" item="0"/>
        </tpls>
      </n>
      <n v="705619595">
        <tpls c="8">
          <tpl hier="1" item="6"/>
          <tpl hier="4" item="3"/>
          <tpl fld="3" item="29"/>
          <tpl fld="2" item="45"/>
          <tpl hier="9" item="1"/>
          <tpl hier="11" item="9"/>
          <tpl hier="12" item="7"/>
          <tpl fld="4" item="0"/>
        </tpls>
      </n>
      <n v="252397627">
        <tpls c="8">
          <tpl hier="1" item="6"/>
          <tpl hier="4" item="3"/>
          <tpl fld="3" item="57"/>
          <tpl fld="2" item="25"/>
          <tpl hier="9" item="1"/>
          <tpl hier="11" item="9"/>
          <tpl hier="12" item="7"/>
          <tpl fld="4" item="0"/>
        </tpls>
      </n>
      <n v="481451043">
        <tpls c="8">
          <tpl hier="1" item="6"/>
          <tpl hier="4" item="3"/>
          <tpl fld="3" item="45"/>
          <tpl fld="2" item="25"/>
          <tpl hier="9" item="1"/>
          <tpl hier="11" item="9"/>
          <tpl hier="12" item="7"/>
          <tpl fld="4" item="0"/>
        </tpls>
      </n>
      <n v="765051669">
        <tpls c="8">
          <tpl hier="1" item="6"/>
          <tpl hier="4" item="3"/>
          <tpl fld="3" item="33"/>
          <tpl fld="2" item="25"/>
          <tpl hier="9" item="1"/>
          <tpl hier="11" item="9"/>
          <tpl hier="12" item="7"/>
          <tpl fld="4" item="0"/>
        </tpls>
      </n>
      <n v="6252372">
        <tpls c="8">
          <tpl hier="1" item="6"/>
          <tpl hier="4" item="3"/>
          <tpl fld="3" item="8"/>
          <tpl fld="2" item="38"/>
          <tpl hier="9" item="1"/>
          <tpl hier="11" item="9"/>
          <tpl hier="12" item="7"/>
          <tpl fld="4" item="0"/>
        </tpls>
      </n>
      <n v="10092472">
        <tpls c="8">
          <tpl hier="1" item="6"/>
          <tpl hier="4" item="3"/>
          <tpl fld="3" item="53"/>
          <tpl fld="2" item="38"/>
          <tpl hier="9" item="1"/>
          <tpl hier="11" item="9"/>
          <tpl hier="12" item="7"/>
          <tpl fld="4" item="0"/>
        </tpls>
      </n>
      <n v="14825932">
        <tpls c="8">
          <tpl hier="1" item="6"/>
          <tpl hier="4" item="3"/>
          <tpl fld="3" item="41"/>
          <tpl fld="2" item="38"/>
          <tpl hier="9" item="1"/>
          <tpl hier="11" item="9"/>
          <tpl hier="12" item="7"/>
          <tpl fld="4" item="0"/>
        </tpls>
      </n>
      <n v="11132484">
        <tpls c="8">
          <tpl hier="1" item="6"/>
          <tpl hier="4" item="3"/>
          <tpl fld="3" item="10"/>
          <tpl fld="2" item="16"/>
          <tpl hier="9" item="1"/>
          <tpl hier="11" item="9"/>
          <tpl hier="12" item="7"/>
          <tpl fld="4" item="0"/>
        </tpls>
      </n>
      <n v="18027964">
        <tpls c="8">
          <tpl hier="1" item="6"/>
          <tpl hier="4" item="3"/>
          <tpl fld="3" item="3"/>
          <tpl fld="2" item="16"/>
          <tpl hier="9" item="1"/>
          <tpl hier="11" item="9"/>
          <tpl hier="12" item="7"/>
          <tpl fld="4" item="0"/>
        </tpls>
      </n>
      <n v="28579104">
        <tpls c="8">
          <tpl hier="1" item="6"/>
          <tpl hier="4" item="3"/>
          <tpl fld="3" item="49"/>
          <tpl fld="2" item="16"/>
          <tpl hier="9" item="1"/>
          <tpl hier="11" item="9"/>
          <tpl hier="12" item="7"/>
          <tpl fld="4" item="0"/>
        </tpls>
      </n>
      <n v="49547516">
        <tpls c="8">
          <tpl hier="1" item="6"/>
          <tpl hier="4" item="3"/>
          <tpl fld="3" item="26"/>
          <tpl fld="2" item="10"/>
          <tpl hier="9" item="1"/>
          <tpl hier="11" item="9"/>
          <tpl hier="12" item="7"/>
          <tpl fld="4" item="0"/>
        </tpls>
      </n>
      <n v="84613837">
        <tpls c="8">
          <tpl hier="1" item="6"/>
          <tpl hier="4" item="3"/>
          <tpl fld="3" item="58"/>
          <tpl fld="2" item="10"/>
          <tpl hier="9" item="1"/>
          <tpl hier="11" item="9"/>
          <tpl hier="12" item="7"/>
          <tpl fld="4" item="0"/>
        </tpls>
      </n>
      <n v="113332208">
        <tpls c="8">
          <tpl hier="1" item="6"/>
          <tpl hier="4" item="3"/>
          <tpl fld="3" item="52"/>
          <tpl fld="2" item="10"/>
          <tpl hier="9" item="1"/>
          <tpl hier="11" item="9"/>
          <tpl hier="12" item="7"/>
          <tpl fld="4" item="0"/>
        </tpls>
      </n>
      <n v="123639953">
        <tpls c="8">
          <tpl hier="1" item="6"/>
          <tpl hier="4" item="3"/>
          <tpl fld="3" item="34"/>
          <tpl fld="2" item="12"/>
          <tpl hier="9" item="1"/>
          <tpl hier="11" item="9"/>
          <tpl hier="12" item="7"/>
          <tpl fld="4" item="0"/>
        </tpls>
      </n>
      <n v="217103290">
        <tpls c="8">
          <tpl hier="1" item="6"/>
          <tpl hier="4" item="3"/>
          <tpl fld="3" item="15"/>
          <tpl fld="2" item="12"/>
          <tpl hier="9" item="1"/>
          <tpl hier="11" item="9"/>
          <tpl hier="12" item="7"/>
          <tpl fld="4" item="0"/>
        </tpls>
      </n>
      <n v="363607862">
        <tpls c="8">
          <tpl hier="1" item="6"/>
          <tpl hier="4" item="3"/>
          <tpl fld="3" item="38"/>
          <tpl fld="2" item="12"/>
          <tpl hier="9" item="1"/>
          <tpl hier="11" item="9"/>
          <tpl hier="12" item="7"/>
          <tpl fld="4" item="0"/>
        </tpls>
      </n>
      <n v="10582696">
        <tpls c="8">
          <tpl hier="1" item="6"/>
          <tpl hier="4" item="3"/>
          <tpl fld="3" item="26"/>
          <tpl fld="2" item="18"/>
          <tpl hier="9" item="1"/>
          <tpl hier="11" item="9"/>
          <tpl hier="12" item="7"/>
          <tpl fld="4" item="0"/>
        </tpls>
      </n>
      <n v="13895592">
        <tpls c="8">
          <tpl hier="1" item="6"/>
          <tpl hier="4" item="3"/>
          <tpl fld="3" item="58"/>
          <tpl fld="2" item="18"/>
          <tpl hier="9" item="1"/>
          <tpl hier="11" item="9"/>
          <tpl hier="12" item="7"/>
          <tpl fld="4" item="0"/>
        </tpls>
      </n>
      <n v="14714928">
        <tpls c="8">
          <tpl hier="1" item="6"/>
          <tpl hier="4" item="3"/>
          <tpl fld="3" item="41"/>
          <tpl fld="2" item="18"/>
          <tpl hier="9" item="1"/>
          <tpl hier="11" item="9"/>
          <tpl hier="12" item="7"/>
          <tpl fld="4" item="0"/>
        </tpls>
      </n>
      <n v="16425628">
        <tpls c="8">
          <tpl hier="1" item="6"/>
          <tpl hier="4" item="3"/>
          <tpl fld="3" item="57"/>
          <tpl fld="2" item="20"/>
          <tpl hier="9" item="1"/>
          <tpl hier="11" item="9"/>
          <tpl hier="12" item="7"/>
          <tpl fld="4" item="0"/>
        </tpls>
      </n>
      <n v="25679604">
        <tpls c="8">
          <tpl hier="1" item="6"/>
          <tpl hier="4" item="3"/>
          <tpl fld="3" item="27"/>
          <tpl fld="2" item="20"/>
          <tpl hier="9" item="1"/>
          <tpl hier="11" item="9"/>
          <tpl hier="12" item="7"/>
          <tpl fld="4" item="0"/>
        </tpls>
      </n>
      <n v="50507798">
        <tpls c="8">
          <tpl hier="1" item="6"/>
          <tpl hier="4" item="3"/>
          <tpl fld="3" item="5"/>
          <tpl fld="2" item="20"/>
          <tpl hier="9" item="1"/>
          <tpl hier="11" item="9"/>
          <tpl hier="12" item="7"/>
          <tpl fld="4" item="0"/>
        </tpls>
      </n>
      <n v="30105228">
        <tpls c="8">
          <tpl hier="1" item="6"/>
          <tpl hier="4" item="3"/>
          <tpl fld="3" item="0"/>
          <tpl fld="2" item="32"/>
          <tpl hier="9" item="1"/>
          <tpl hier="11" item="9"/>
          <tpl hier="12" item="7"/>
          <tpl fld="4" item="0"/>
        </tpls>
      </n>
      <n v="65185456">
        <tpls c="8">
          <tpl hier="1" item="6"/>
          <tpl hier="4" item="3"/>
          <tpl fld="3" item="5"/>
          <tpl fld="2" item="32"/>
          <tpl hier="9" item="1"/>
          <tpl hier="11" item="9"/>
          <tpl hier="12" item="7"/>
          <tpl fld="4" item="0"/>
        </tpls>
      </n>
      <n v="278029">
        <tpls c="8">
          <tpl hier="1" item="6"/>
          <tpl hier="4" item="3"/>
          <tpl fld="3" item="0"/>
          <tpl fld="2" item="9"/>
          <tpl hier="9" item="1"/>
          <tpl hier="11" item="9"/>
          <tpl hier="12" item="7"/>
          <tpl fld="4" item="0"/>
        </tpls>
      </n>
      <n v="9409452">
        <tpls c="8">
          <tpl hier="1" item="6"/>
          <tpl hier="4" item="3"/>
          <tpl fld="3" item="35"/>
          <tpl fld="2" item="11"/>
          <tpl hier="9" item="1"/>
          <tpl hier="11" item="9"/>
          <tpl hier="12" item="7"/>
          <tpl fld="4" item="0"/>
        </tpls>
      </n>
      <n v="17525932">
        <tpls c="8">
          <tpl hier="1" item="6"/>
          <tpl hier="4" item="3"/>
          <tpl fld="3" item="30"/>
          <tpl fld="2" item="11"/>
          <tpl hier="9" item="1"/>
          <tpl hier="11" item="9"/>
          <tpl hier="12" item="7"/>
          <tpl fld="4" item="0"/>
        </tpls>
      </n>
      <n v="100780749">
        <tpls c="8">
          <tpl hier="1" item="6"/>
          <tpl hier="4" item="3"/>
          <tpl fld="3" item="54"/>
          <tpl fld="2" item="15"/>
          <tpl hier="9" item="1"/>
          <tpl hier="11" item="9"/>
          <tpl hier="12" item="7"/>
          <tpl fld="4" item="0"/>
        </tpls>
      </n>
      <n v="83112001">
        <tpls c="8">
          <tpl hier="1" item="6"/>
          <tpl hier="4" item="3"/>
          <tpl fld="3" item="29"/>
          <tpl fld="2" item="19"/>
          <tpl hier="9" item="1"/>
          <tpl hier="11" item="9"/>
          <tpl hier="12" item="7"/>
          <tpl fld="4" item="0"/>
        </tpls>
      </n>
      <n v="2236572">
        <tpls c="8">
          <tpl hier="1" item="6"/>
          <tpl hier="4" item="3"/>
          <tpl fld="3" item="23"/>
          <tpl fld="2" item="4"/>
          <tpl hier="9" item="1"/>
          <tpl hier="11" item="9"/>
          <tpl hier="12" item="7"/>
          <tpl fld="4" item="0"/>
        </tpls>
      </n>
      <n v="5160492">
        <tpls c="8">
          <tpl hier="1" item="6"/>
          <tpl hier="4" item="3"/>
          <tpl fld="3" item="2"/>
          <tpl fld="2" item="0"/>
          <tpl hier="9" item="1"/>
          <tpl hier="11" item="9"/>
          <tpl hier="12" item="7"/>
          <tpl fld="4" item="0"/>
        </tpls>
      </n>
      <n v="33805388">
        <tpls c="8">
          <tpl hier="1" item="6"/>
          <tpl hier="4" item="3"/>
          <tpl fld="3" item="51"/>
          <tpl fld="2" item="5"/>
          <tpl hier="9" item="1"/>
          <tpl hier="11" item="9"/>
          <tpl hier="12" item="7"/>
          <tpl fld="4" item="0"/>
        </tpls>
      </n>
      <n v="2486340">
        <tpls c="8">
          <tpl hier="1" item="6"/>
          <tpl hier="4" item="3"/>
          <tpl fld="3" item="43"/>
          <tpl fld="2" item="34"/>
          <tpl hier="9" item="1"/>
          <tpl hier="11" item="9"/>
          <tpl hier="12" item="7"/>
          <tpl fld="4" item="0"/>
        </tpls>
      </n>
      <n v="3101700">
        <tpls c="8">
          <tpl hier="1" item="6"/>
          <tpl hier="4" item="3"/>
          <tpl fld="3" item="42"/>
          <tpl fld="2" item="34"/>
          <tpl hier="9" item="1"/>
          <tpl hier="11" item="9"/>
          <tpl hier="12" item="7"/>
          <tpl fld="4" item="0"/>
        </tpls>
      </n>
      <n v="3453796">
        <tpls c="8">
          <tpl hier="1" item="6"/>
          <tpl hier="4" item="3"/>
          <tpl fld="3" item="41"/>
          <tpl fld="2" item="34"/>
          <tpl hier="9" item="1"/>
          <tpl hier="11" item="9"/>
          <tpl hier="12" item="7"/>
          <tpl fld="4" item="0"/>
        </tpls>
      </n>
      <n v="2172449">
        <tpls c="8">
          <tpl hier="1" item="6"/>
          <tpl hier="4" item="3"/>
          <tpl fld="3" item="32"/>
          <tpl fld="2" item="64"/>
          <tpl hier="9" item="1"/>
          <tpl hier="11" item="9"/>
          <tpl hier="12" item="7"/>
          <tpl fld="4" item="0"/>
        </tpls>
      </n>
      <n v="3055720">
        <tpls c="8">
          <tpl hier="1" item="6"/>
          <tpl hier="4" item="3"/>
          <tpl fld="3" item="31"/>
          <tpl fld="2" item="64"/>
          <tpl hier="9" item="1"/>
          <tpl hier="11" item="9"/>
          <tpl hier="12" item="7"/>
          <tpl fld="4" item="0"/>
        </tpls>
      </n>
      <n v="4680244">
        <tpls c="8">
          <tpl hier="1" item="6"/>
          <tpl hier="4" item="3"/>
          <tpl fld="3" item="30"/>
          <tpl fld="2" item="64"/>
          <tpl hier="9" item="1"/>
          <tpl hier="11" item="9"/>
          <tpl hier="12" item="7"/>
          <tpl fld="4" item="0"/>
        </tpls>
      </n>
      <n v="7535200">
        <tpls c="8">
          <tpl hier="1" item="6"/>
          <tpl hier="4" item="3"/>
          <tpl fld="3" item="29"/>
          <tpl fld="2" item="64"/>
          <tpl hier="9" item="1"/>
          <tpl hier="11" item="9"/>
          <tpl hier="12" item="7"/>
          <tpl fld="4" item="0"/>
        </tpls>
      </n>
      <n v="34080060">
        <tpls c="8">
          <tpl hier="1" item="6"/>
          <tpl hier="4" item="3"/>
          <tpl fld="3" item="16"/>
          <tpl fld="2" item="33"/>
          <tpl hier="9" item="1"/>
          <tpl hier="11" item="9"/>
          <tpl hier="12" item="7"/>
          <tpl fld="4" item="0"/>
        </tpls>
      </n>
      <n v="51134452">
        <tpls c="8">
          <tpl hier="1" item="6"/>
          <tpl hier="4" item="3"/>
          <tpl fld="3" item="15"/>
          <tpl fld="2" item="33"/>
          <tpl hier="9" item="1"/>
          <tpl hier="11" item="9"/>
          <tpl hier="12" item="7"/>
          <tpl fld="4" item="0"/>
        </tpls>
      </n>
      <n v="79027712">
        <tpls c="8">
          <tpl hier="1" item="6"/>
          <tpl hier="4" item="3"/>
          <tpl fld="3" item="14"/>
          <tpl fld="2" item="33"/>
          <tpl hier="9" item="1"/>
          <tpl hier="11" item="9"/>
          <tpl hier="12" item="7"/>
          <tpl fld="4" item="0"/>
        </tpls>
      </n>
      <n v="116485885">
        <tpls c="8">
          <tpl hier="1" item="6"/>
          <tpl hier="4" item="3"/>
          <tpl fld="3" item="13"/>
          <tpl fld="2" item="33"/>
          <tpl hier="9" item="1"/>
          <tpl hier="11" item="9"/>
          <tpl hier="12" item="7"/>
          <tpl fld="4" item="0"/>
        </tpls>
      </n>
      <n v="22895035">
        <tpls c="8">
          <tpl hier="1" item="6"/>
          <tpl hier="4" item="3"/>
          <tpl fld="3" item="4"/>
          <tpl fld="2" item="43"/>
          <tpl hier="9" item="1"/>
          <tpl hier="11" item="9"/>
          <tpl hier="12" item="7"/>
          <tpl fld="4" item="0"/>
        </tpls>
      </n>
      <n v="34265324">
        <tpls c="8">
          <tpl hier="1" item="6"/>
          <tpl hier="4" item="3"/>
          <tpl fld="3" item="58"/>
          <tpl fld="2" item="43"/>
          <tpl hier="9" item="1"/>
          <tpl hier="11" item="9"/>
          <tpl hier="12" item="7"/>
          <tpl fld="4" item="0"/>
        </tpls>
      </n>
      <n v="50728431">
        <tpls c="8">
          <tpl hier="1" item="6"/>
          <tpl hier="4" item="3"/>
          <tpl fld="3" item="2"/>
          <tpl fld="2" item="43"/>
          <tpl hier="9" item="1"/>
          <tpl hier="11" item="9"/>
          <tpl hier="12" item="7"/>
          <tpl fld="4" item="0"/>
        </tpls>
      </n>
      <n v="2983364">
        <tpls c="8">
          <tpl hier="1" item="6"/>
          <tpl hier="4" item="3"/>
          <tpl fld="3" item="54"/>
          <tpl fld="2" item="22"/>
          <tpl hier="9" item="1"/>
          <tpl hier="11" item="9"/>
          <tpl hier="12" item="7"/>
          <tpl fld="4" item="0"/>
        </tpls>
      </n>
      <n v="2977896">
        <tpls c="8">
          <tpl hier="1" item="6"/>
          <tpl hier="4" item="3"/>
          <tpl fld="3" item="53"/>
          <tpl fld="2" item="22"/>
          <tpl hier="9" item="1"/>
          <tpl hier="11" item="9"/>
          <tpl hier="12" item="7"/>
          <tpl fld="4" item="0"/>
        </tpls>
      </n>
      <n v="2985896">
        <tpls c="8">
          <tpl hier="1" item="6"/>
          <tpl hier="4" item="3"/>
          <tpl fld="3" item="52"/>
          <tpl fld="2" item="22"/>
          <tpl hier="9" item="1"/>
          <tpl hier="11" item="9"/>
          <tpl hier="12" item="7"/>
          <tpl fld="4" item="0"/>
        </tpls>
      </n>
      <n v="16076692">
        <tpls c="8">
          <tpl hier="1" item="6"/>
          <tpl hier="4" item="3"/>
          <tpl fld="3" item="48"/>
          <tpl fld="2" item="21"/>
          <tpl hier="9" item="1"/>
          <tpl hier="11" item="9"/>
          <tpl hier="12" item="7"/>
          <tpl fld="4" item="0"/>
        </tpls>
      </n>
      <n v="21616076">
        <tpls c="8">
          <tpl hier="1" item="6"/>
          <tpl hier="4" item="3"/>
          <tpl fld="3" item="46"/>
          <tpl fld="2" item="21"/>
          <tpl hier="9" item="1"/>
          <tpl hier="11" item="9"/>
          <tpl hier="12" item="7"/>
          <tpl fld="4" item="0"/>
        </tpls>
      </n>
      <n v="30409280">
        <tpls c="8">
          <tpl hier="1" item="6"/>
          <tpl hier="4" item="3"/>
          <tpl fld="3" item="45"/>
          <tpl fld="2" item="21"/>
          <tpl hier="9" item="1"/>
          <tpl hier="11" item="9"/>
          <tpl hier="12" item="7"/>
          <tpl fld="4" item="0"/>
        </tpls>
      </n>
      <n v="39797288">
        <tpls c="8">
          <tpl hier="1" item="6"/>
          <tpl hier="4" item="3"/>
          <tpl fld="3" item="47"/>
          <tpl fld="2" item="21"/>
          <tpl hier="9" item="1"/>
          <tpl hier="11" item="9"/>
          <tpl hier="12" item="7"/>
          <tpl fld="4" item="0"/>
        </tpls>
      </n>
      <n v="9384058">
        <tpls c="8">
          <tpl hier="1" item="6"/>
          <tpl hier="4" item="3"/>
          <tpl fld="3" item="34"/>
          <tpl fld="2" item="41"/>
          <tpl hier="9" item="1"/>
          <tpl hier="11" item="9"/>
          <tpl hier="12" item="7"/>
          <tpl fld="4" item="0"/>
        </tpls>
      </n>
      <n v="15171677">
        <tpls c="8">
          <tpl hier="1" item="6"/>
          <tpl hier="4" item="3"/>
          <tpl fld="3" item="36"/>
          <tpl fld="2" item="41"/>
          <tpl hier="9" item="1"/>
          <tpl hier="11" item="9"/>
          <tpl hier="12" item="7"/>
          <tpl fld="4" item="0"/>
        </tpls>
      </n>
      <n v="24182796">
        <tpls c="8">
          <tpl hier="1" item="6"/>
          <tpl hier="4" item="3"/>
          <tpl fld="3" item="27"/>
          <tpl fld="2" item="41"/>
          <tpl hier="9" item="1"/>
          <tpl hier="11" item="9"/>
          <tpl hier="12" item="7"/>
          <tpl fld="4" item="0"/>
        </tpls>
      </n>
      <n v="35194084">
        <tpls c="8">
          <tpl hier="1" item="6"/>
          <tpl hier="4" item="3"/>
          <tpl fld="3" item="33"/>
          <tpl fld="2" item="41"/>
          <tpl hier="9" item="1"/>
          <tpl hier="11" item="9"/>
          <tpl hier="12" item="7"/>
          <tpl fld="4" item="0"/>
        </tpls>
      </n>
      <n v="2126055285">
        <tpls c="8">
          <tpl hier="1" item="6"/>
          <tpl hier="4" item="3"/>
          <tpl fld="3" item="18"/>
          <tpl fld="2" item="39"/>
          <tpl hier="9" item="1"/>
          <tpl hier="11" item="9"/>
          <tpl hier="12" item="7"/>
          <tpl fld="4" item="0"/>
        </tpls>
      </n>
      <n v="3067333626">
        <tpls c="8">
          <tpl hier="1" item="6"/>
          <tpl hier="4" item="3"/>
          <tpl fld="3" item="22"/>
          <tpl fld="2" item="39"/>
          <tpl hier="9" item="1"/>
          <tpl hier="11" item="9"/>
          <tpl hier="12" item="7"/>
          <tpl fld="4" item="0"/>
        </tpls>
      </n>
      <n v="4226302162">
        <tpls c="8">
          <tpl hier="1" item="6"/>
          <tpl hier="4" item="3"/>
          <tpl fld="3" item="17"/>
          <tpl fld="2" item="39"/>
          <tpl hier="9" item="1"/>
          <tpl hier="11" item="9"/>
          <tpl hier="12" item="7"/>
          <tpl fld="4" item="0"/>
        </tpls>
      </n>
      <n v="5298038304">
        <tpls c="8">
          <tpl hier="1" item="6"/>
          <tpl hier="4" item="3"/>
          <tpl fld="3" item="21"/>
          <tpl fld="2" item="39"/>
          <tpl hier="9" item="1"/>
          <tpl hier="11" item="9"/>
          <tpl hier="12" item="7"/>
          <tpl fld="4" item="0"/>
        </tpls>
      </n>
      <n v="46852190">
        <tpls c="8">
          <tpl hier="1" item="6"/>
          <tpl hier="4" item="3"/>
          <tpl fld="3" item="8"/>
          <tpl fld="2" item="14"/>
          <tpl hier="9" item="1"/>
          <tpl hier="11" item="9"/>
          <tpl hier="12" item="7"/>
          <tpl fld="4" item="0"/>
        </tpls>
      </n>
      <n v="85528447">
        <tpls c="8">
          <tpl hier="1" item="6"/>
          <tpl hier="4" item="3"/>
          <tpl fld="3" item="7"/>
          <tpl fld="2" item="14"/>
          <tpl hier="9" item="1"/>
          <tpl hier="11" item="9"/>
          <tpl hier="12" item="7"/>
          <tpl fld="4" item="0"/>
        </tpls>
      </n>
      <n v="138715117">
        <tpls c="8">
          <tpl hier="1" item="6"/>
          <tpl hier="4" item="3"/>
          <tpl fld="3" item="6"/>
          <tpl fld="2" item="14"/>
          <tpl hier="9" item="1"/>
          <tpl hier="11" item="9"/>
          <tpl hier="12" item="7"/>
          <tpl fld="4" item="0"/>
        </tpls>
      </n>
      <n v="210295889">
        <tpls c="8">
          <tpl hier="1" item="6"/>
          <tpl hier="4" item="3"/>
          <tpl fld="3" item="5"/>
          <tpl fld="2" item="14"/>
          <tpl hier="9" item="1"/>
          <tpl hier="11" item="9"/>
          <tpl hier="12" item="7"/>
          <tpl fld="4" item="0"/>
        </tpls>
      </n>
      <n v="4522540">
        <tpls c="8">
          <tpl hier="1" item="6"/>
          <tpl hier="4" item="3"/>
          <tpl fld="3" item="56"/>
          <tpl fld="2" item="31"/>
          <tpl hier="9" item="1"/>
          <tpl hier="11" item="9"/>
          <tpl hier="12" item="7"/>
          <tpl fld="4" item="0"/>
        </tpls>
      </n>
      <n v="6814989">
        <tpls c="8">
          <tpl hier="1" item="6"/>
          <tpl hier="4" item="3"/>
          <tpl fld="3" item="0"/>
          <tpl fld="2" item="31"/>
          <tpl hier="9" item="1"/>
          <tpl hier="11" item="9"/>
          <tpl hier="12" item="7"/>
          <tpl fld="4" item="0"/>
        </tpls>
      </n>
      <n v="7959756">
        <tpls c="8">
          <tpl hier="1" item="6"/>
          <tpl hier="4" item="3"/>
          <tpl fld="3" item="55"/>
          <tpl fld="2" item="31"/>
          <tpl hier="9" item="1"/>
          <tpl hier="11" item="9"/>
          <tpl hier="12" item="7"/>
          <tpl fld="4" item="0"/>
        </tpls>
      </n>
      <n v="20894272">
        <tpls c="8">
          <tpl hier="1" item="6"/>
          <tpl hier="4" item="3"/>
          <tpl fld="3" item="35"/>
          <tpl fld="2" item="29"/>
          <tpl hier="9" item="1"/>
          <tpl hier="11" item="9"/>
          <tpl hier="12" item="7"/>
          <tpl fld="4" item="0"/>
        </tpls>
      </n>
      <n v="31992656">
        <tpls c="8">
          <tpl hier="1" item="6"/>
          <tpl hier="4" item="3"/>
          <tpl fld="3" item="40"/>
          <tpl fld="2" item="29"/>
          <tpl hier="9" item="1"/>
          <tpl hier="11" item="9"/>
          <tpl hier="12" item="7"/>
          <tpl fld="4" item="0"/>
        </tpls>
      </n>
      <n v="50701840">
        <tpls c="8">
          <tpl hier="1" item="6"/>
          <tpl hier="4" item="3"/>
          <tpl fld="3" item="50"/>
          <tpl fld="2" item="29"/>
          <tpl hier="9" item="1"/>
          <tpl hier="11" item="9"/>
          <tpl hier="12" item="7"/>
          <tpl fld="4" item="0"/>
        </tpls>
      </n>
      <n v="82276467">
        <tpls c="8">
          <tpl hier="1" item="6"/>
          <tpl hier="4" item="3"/>
          <tpl fld="3" item="49"/>
          <tpl fld="2" item="29"/>
          <tpl hier="9" item="1"/>
          <tpl hier="11" item="9"/>
          <tpl hier="12" item="7"/>
          <tpl fld="4" item="0"/>
        </tpls>
      </n>
      <n v="16129484">
        <tpls c="8">
          <tpl hier="1" item="6"/>
          <tpl hier="4" item="3"/>
          <tpl fld="3" item="37"/>
          <tpl fld="2" item="27"/>
          <tpl hier="9" item="1"/>
          <tpl hier="11" item="9"/>
          <tpl hier="12" item="7"/>
          <tpl fld="4" item="0"/>
        </tpls>
      </n>
      <n v="25001760">
        <tpls c="8">
          <tpl hier="1" item="6"/>
          <tpl hier="4" item="3"/>
          <tpl fld="3" item="39"/>
          <tpl fld="2" item="27"/>
          <tpl hier="9" item="1"/>
          <tpl hier="11" item="9"/>
          <tpl hier="12" item="7"/>
          <tpl fld="4" item="0"/>
        </tpls>
      </n>
      <n v="40091156">
        <tpls c="8">
          <tpl hier="1" item="6"/>
          <tpl hier="4" item="3"/>
          <tpl fld="3" item="28"/>
          <tpl fld="2" item="27"/>
          <tpl hier="9" item="1"/>
          <tpl hier="11" item="9"/>
          <tpl hier="12" item="7"/>
          <tpl fld="4" item="0"/>
        </tpls>
      </n>
      <n v="61584020">
        <tpls c="8">
          <tpl hier="1" item="6"/>
          <tpl hier="4" item="3"/>
          <tpl fld="3" item="19"/>
          <tpl fld="2" item="27"/>
          <tpl hier="9" item="1"/>
          <tpl hier="11" item="9"/>
          <tpl hier="12" item="7"/>
          <tpl fld="4" item="0"/>
        </tpls>
      </n>
      <n v="40185300">
        <tpls c="8">
          <tpl hier="1" item="6"/>
          <tpl hier="4" item="3"/>
          <tpl fld="3" item="26"/>
          <tpl fld="2" item="26"/>
          <tpl hier="9" item="1"/>
          <tpl hier="11" item="9"/>
          <tpl hier="12" item="7"/>
          <tpl fld="4" item="0"/>
        </tpls>
      </n>
      <n v="59277696">
        <tpls c="8">
          <tpl hier="1" item="6"/>
          <tpl hier="4" item="3"/>
          <tpl fld="3" item="25"/>
          <tpl fld="2" item="26"/>
          <tpl hier="9" item="1"/>
          <tpl hier="11" item="9"/>
          <tpl hier="12" item="7"/>
          <tpl fld="4" item="0"/>
        </tpls>
      </n>
      <n v="90645192">
        <tpls c="8">
          <tpl hier="1" item="6"/>
          <tpl hier="4" item="3"/>
          <tpl fld="3" item="24"/>
          <tpl fld="2" item="26"/>
          <tpl hier="9" item="1"/>
          <tpl hier="11" item="9"/>
          <tpl hier="12" item="7"/>
          <tpl fld="4" item="0"/>
        </tpls>
      </n>
      <n v="121083848">
        <tpls c="8">
          <tpl hier="1" item="6"/>
          <tpl hier="4" item="3"/>
          <tpl fld="3" item="23"/>
          <tpl fld="2" item="26"/>
          <tpl hier="9" item="1"/>
          <tpl hier="11" item="9"/>
          <tpl hier="12" item="7"/>
          <tpl fld="4" item="0"/>
        </tpls>
      </n>
      <n v="4587120">
        <tpls c="8">
          <tpl hier="1" item="6"/>
          <tpl hier="4" item="3"/>
          <tpl fld="3" item="10"/>
          <tpl fld="2" item="24"/>
          <tpl hier="9" item="1"/>
          <tpl hier="11" item="9"/>
          <tpl hier="12" item="7"/>
          <tpl fld="4" item="0"/>
        </tpls>
      </n>
      <n v="7318700">
        <tpls c="8">
          <tpl hier="1" item="6"/>
          <tpl hier="4" item="3"/>
          <tpl fld="3" item="12"/>
          <tpl fld="2" item="24"/>
          <tpl hier="9" item="1"/>
          <tpl hier="11" item="9"/>
          <tpl hier="12" item="7"/>
          <tpl fld="4" item="0"/>
        </tpls>
      </n>
      <n v="11112396">
        <tpls c="8">
          <tpl hier="1" item="6"/>
          <tpl hier="4" item="3"/>
          <tpl fld="3" item="11"/>
          <tpl fld="2" item="24"/>
          <tpl hier="9" item="1"/>
          <tpl hier="11" item="9"/>
          <tpl hier="12" item="7"/>
          <tpl fld="4" item="0"/>
        </tpls>
      </n>
      <n v="17613275">
        <tpls c="8">
          <tpl hier="1" item="6"/>
          <tpl hier="4" item="3"/>
          <tpl fld="3" item="9"/>
          <tpl fld="2" item="24"/>
          <tpl hier="9" item="1"/>
          <tpl hier="11" item="9"/>
          <tpl hier="12" item="7"/>
          <tpl fld="4" item="0"/>
        </tpls>
      </n>
      <n v="225297214">
        <tpls c="8">
          <tpl hier="1" item="6"/>
          <tpl hier="4" item="3"/>
          <tpl fld="3" item="57"/>
          <tpl fld="2" item="17"/>
          <tpl hier="9" item="1"/>
          <tpl hier="11" item="9"/>
          <tpl hier="12" item="7"/>
          <tpl fld="4" item="0"/>
        </tpls>
      </n>
      <n v="329475722">
        <tpls c="8">
          <tpl hier="1" item="6"/>
          <tpl hier="4" item="3"/>
          <tpl fld="3" item="3"/>
          <tpl fld="2" item="17"/>
          <tpl hier="9" item="1"/>
          <tpl hier="11" item="9"/>
          <tpl hier="12" item="7"/>
          <tpl fld="4" item="0"/>
        </tpls>
      </n>
      <n v="424020806">
        <tpls c="8">
          <tpl hier="1" item="6"/>
          <tpl hier="4" item="3"/>
          <tpl fld="3" item="1"/>
          <tpl fld="2" item="17"/>
          <tpl hier="9" item="1"/>
          <tpl hier="11" item="9"/>
          <tpl hier="12" item="7"/>
          <tpl fld="4" item="0"/>
        </tpls>
      </n>
      <n v="54877884">
        <tpls c="8">
          <tpl hier="1" item="6"/>
          <tpl hier="4" item="3"/>
          <tpl fld="3" item="20"/>
          <tpl fld="2" item="13"/>
          <tpl hier="9" item="1"/>
          <tpl hier="11" item="9"/>
          <tpl hier="12" item="7"/>
          <tpl fld="4" item="0"/>
        </tpls>
      </n>
      <n v="79753280">
        <tpls c="8">
          <tpl hier="1" item="6"/>
          <tpl hier="4" item="3"/>
          <tpl fld="3" item="51"/>
          <tpl fld="2" item="13"/>
          <tpl hier="9" item="1"/>
          <tpl hier="11" item="9"/>
          <tpl hier="12" item="7"/>
          <tpl fld="4" item="0"/>
        </tpls>
      </n>
      <n v="106666304">
        <tpls c="8">
          <tpl hier="1" item="6"/>
          <tpl hier="4" item="3"/>
          <tpl fld="3" item="38"/>
          <tpl fld="2" item="13"/>
          <tpl hier="9" item="1"/>
          <tpl hier="11" item="9"/>
          <tpl hier="12" item="7"/>
          <tpl fld="4" item="0"/>
        </tpls>
      </n>
      <n v="7784938">
        <tpls c="8">
          <tpl hier="1" item="6"/>
          <tpl hier="4" item="3"/>
          <tpl fld="3" item="44"/>
          <tpl fld="2" item="23"/>
          <tpl hier="9" item="1"/>
          <tpl hier="11" item="9"/>
          <tpl hier="12" item="7"/>
          <tpl fld="4" item="0"/>
        </tpls>
      </n>
      <n v="12685632">
        <tpls c="8">
          <tpl hier="1" item="6"/>
          <tpl hier="4" item="3"/>
          <tpl fld="3" item="43"/>
          <tpl fld="2" item="23"/>
          <tpl hier="9" item="1"/>
          <tpl hier="11" item="9"/>
          <tpl hier="12" item="7"/>
          <tpl fld="4" item="0"/>
        </tpls>
      </n>
      <n v="18608740">
        <tpls c="8">
          <tpl hier="1" item="6"/>
          <tpl hier="4" item="3"/>
          <tpl fld="3" item="42"/>
          <tpl fld="2" item="23"/>
          <tpl hier="9" item="1"/>
          <tpl hier="11" item="9"/>
          <tpl hier="12" item="7"/>
          <tpl fld="4" item="0"/>
        </tpls>
      </n>
      <n v="23612156">
        <tpls c="8">
          <tpl hier="1" item="6"/>
          <tpl hier="4" item="3"/>
          <tpl fld="3" item="41"/>
          <tpl fld="2" item="23"/>
          <tpl hier="9" item="1"/>
          <tpl hier="11" item="9"/>
          <tpl hier="12" item="7"/>
          <tpl fld="4" item="0"/>
        </tpls>
      </n>
      <n v="16111852">
        <tpls c="8">
          <tpl hier="1" item="6"/>
          <tpl hier="4" item="3"/>
          <tpl fld="3" item="32"/>
          <tpl fld="2" item="30"/>
          <tpl hier="9" item="1"/>
          <tpl hier="11" item="9"/>
          <tpl hier="12" item="7"/>
          <tpl fld="4" item="0"/>
        </tpls>
      </n>
      <n v="25374092">
        <tpls c="8">
          <tpl hier="1" item="6"/>
          <tpl hier="4" item="3"/>
          <tpl fld="3" item="31"/>
          <tpl fld="2" item="30"/>
          <tpl hier="9" item="1"/>
          <tpl hier="11" item="9"/>
          <tpl hier="12" item="7"/>
          <tpl fld="4" item="0"/>
        </tpls>
      </n>
      <n v="42182864">
        <tpls c="8">
          <tpl hier="1" item="6"/>
          <tpl hier="4" item="3"/>
          <tpl fld="3" item="30"/>
          <tpl fld="2" item="30"/>
          <tpl hier="9" item="1"/>
          <tpl hier="11" item="9"/>
          <tpl hier="12" item="7"/>
          <tpl fld="4" item="0"/>
        </tpls>
      </n>
      <n v="89771793">
        <tpls c="8">
          <tpl hier="1" item="6"/>
          <tpl hier="4" item="3"/>
          <tpl fld="3" item="9"/>
          <tpl fld="2" item="30"/>
          <tpl hier="9" item="1"/>
          <tpl hier="11" item="9"/>
          <tpl hier="12" item="7"/>
          <tpl fld="4" item="0"/>
        </tpls>
      </n>
      <n v="268812514">
        <tpls c="8">
          <tpl hier="1" item="6"/>
          <tpl hier="4" item="3"/>
          <tpl fld="3" item="40"/>
          <tpl fld="2" item="45"/>
          <tpl hier="9" item="1"/>
          <tpl hier="11" item="9"/>
          <tpl hier="12" item="7"/>
          <tpl fld="4" item="0"/>
        </tpls>
      </n>
      <n v="442675176">
        <tpls c="8">
          <tpl hier="1" item="6"/>
          <tpl hier="4" item="3"/>
          <tpl fld="3" item="28"/>
          <tpl fld="2" item="45"/>
          <tpl hier="9" item="1"/>
          <tpl hier="11" item="9"/>
          <tpl hier="12" item="7"/>
          <tpl fld="4" item="0"/>
        </tpls>
      </n>
      <n v="743841157">
        <tpls c="8">
          <tpl hier="1" item="6"/>
          <tpl hier="4" item="3"/>
          <tpl fld="3" item="21"/>
          <tpl fld="2" item="45"/>
          <tpl hier="9" item="1"/>
          <tpl hier="11" item="9"/>
          <tpl hier="12" item="7"/>
          <tpl fld="4" item="0"/>
        </tpls>
      </n>
      <n v="259623995">
        <tpls c="8">
          <tpl hier="1" item="6"/>
          <tpl hier="4" item="3"/>
          <tpl fld="3" item="56"/>
          <tpl fld="2" item="25"/>
          <tpl hier="9" item="1"/>
          <tpl hier="11" item="9"/>
          <tpl hier="12" item="7"/>
          <tpl fld="4" item="0"/>
        </tpls>
      </n>
      <n v="495107360">
        <tpls c="8">
          <tpl hier="1" item="6"/>
          <tpl hier="4" item="3"/>
          <tpl fld="3" item="42"/>
          <tpl fld="2" item="25"/>
          <tpl hier="9" item="1"/>
          <tpl hier="11" item="9"/>
          <tpl hier="12" item="7"/>
          <tpl fld="4" item="0"/>
        </tpls>
      </n>
      <n v="781227310">
        <tpls c="8">
          <tpl hier="1" item="6"/>
          <tpl hier="4" item="3"/>
          <tpl fld="3" item="29"/>
          <tpl fld="2" item="25"/>
          <tpl hier="9" item="1"/>
          <tpl hier="11" item="9"/>
          <tpl hier="12" item="7"/>
          <tpl fld="4" item="0"/>
        </tpls>
      </n>
      <n v="6431184">
        <tpls c="8">
          <tpl hier="1" item="6"/>
          <tpl hier="4" item="3"/>
          <tpl fld="3" item="4"/>
          <tpl fld="2" item="38"/>
          <tpl hier="9" item="1"/>
          <tpl hier="11" item="9"/>
          <tpl hier="12" item="7"/>
          <tpl fld="4" item="0"/>
        </tpls>
      </n>
      <n v="10303816">
        <tpls c="8">
          <tpl hier="1" item="6"/>
          <tpl hier="4" item="3"/>
          <tpl fld="3" item="51"/>
          <tpl fld="2" item="38"/>
          <tpl hier="9" item="1"/>
          <tpl hier="11" item="9"/>
          <tpl hier="12" item="7"/>
          <tpl fld="4" item="0"/>
        </tpls>
      </n>
      <n v="15341750">
        <tpls c="8">
          <tpl hier="1" item="6"/>
          <tpl hier="4" item="3"/>
          <tpl fld="3" item="33"/>
          <tpl fld="2" item="38"/>
          <tpl hier="9" item="1"/>
          <tpl hier="11" item="9"/>
          <tpl hier="12" item="7"/>
          <tpl fld="4" item="0"/>
        </tpls>
      </n>
      <n v="11398128">
        <tpls c="8">
          <tpl hier="1" item="6"/>
          <tpl hier="4" item="3"/>
          <tpl fld="3" item="8"/>
          <tpl fld="2" item="16"/>
          <tpl hier="9" item="1"/>
          <tpl hier="11" item="9"/>
          <tpl hier="12" item="7"/>
          <tpl fld="4" item="0"/>
        </tpls>
      </n>
      <n v="18463356">
        <tpls c="8">
          <tpl hier="1" item="6"/>
          <tpl hier="4" item="3"/>
          <tpl fld="3" item="0"/>
          <tpl fld="2" item="16"/>
          <tpl hier="9" item="1"/>
          <tpl hier="11" item="9"/>
          <tpl hier="12" item="7"/>
          <tpl fld="4" item="0"/>
        </tpls>
      </n>
      <n v="29242028">
        <tpls c="8">
          <tpl hier="1" item="6"/>
          <tpl hier="4" item="3"/>
          <tpl fld="3" item="47"/>
          <tpl fld="2" item="16"/>
          <tpl hier="9" item="1"/>
          <tpl hier="11" item="9"/>
          <tpl hier="12" item="7"/>
          <tpl fld="4" item="0"/>
        </tpls>
      </n>
      <n v="52371408">
        <tpls c="8">
          <tpl hier="1" item="6"/>
          <tpl hier="4" item="3"/>
          <tpl fld="3" item="16"/>
          <tpl fld="2" item="10"/>
          <tpl hier="9" item="1"/>
          <tpl hier="11" item="9"/>
          <tpl hier="12" item="7"/>
          <tpl fld="4" item="0"/>
        </tpls>
      </n>
      <n v="86456771">
        <tpls c="8">
          <tpl hier="1" item="6"/>
          <tpl hier="4" item="3"/>
          <tpl fld="3" item="3"/>
          <tpl fld="2" item="10"/>
          <tpl hier="9" item="1"/>
          <tpl hier="11" item="9"/>
          <tpl hier="12" item="7"/>
          <tpl fld="4" item="0"/>
        </tpls>
      </n>
      <n v="114249267">
        <tpls c="8">
          <tpl hier="1" item="6"/>
          <tpl hier="4" item="3"/>
          <tpl fld="3" item="38"/>
          <tpl fld="2" item="10"/>
          <tpl hier="9" item="1"/>
          <tpl hier="11" item="9"/>
          <tpl hier="12" item="7"/>
          <tpl fld="4" item="0"/>
        </tpls>
      </n>
      <n v="131295873">
        <tpls c="8">
          <tpl hier="1" item="6"/>
          <tpl hier="4" item="3"/>
          <tpl fld="3" item="26"/>
          <tpl fld="2" item="12"/>
          <tpl hier="9" item="1"/>
          <tpl hier="11" item="9"/>
          <tpl hier="12" item="7"/>
          <tpl fld="4" item="0"/>
        </tpls>
      </n>
      <n v="235180003">
        <tpls c="8">
          <tpl hier="1" item="6"/>
          <tpl hier="4" item="3"/>
          <tpl fld="3" item="58"/>
          <tpl fld="2" item="12"/>
          <tpl hier="9" item="1"/>
          <tpl hier="11" item="9"/>
          <tpl hier="12" item="7"/>
          <tpl fld="4" item="0"/>
        </tpls>
      </n>
      <n v="369656636">
        <tpls c="8">
          <tpl hier="1" item="6"/>
          <tpl hier="4" item="3"/>
          <tpl fld="3" item="49"/>
          <tpl fld="2" item="12"/>
          <tpl hier="9" item="1"/>
          <tpl hier="11" item="9"/>
          <tpl hier="12" item="7"/>
          <tpl fld="4" item="0"/>
        </tpls>
      </n>
      <n v="10648257">
        <tpls c="8">
          <tpl hier="1" item="6"/>
          <tpl hier="4" item="3"/>
          <tpl fld="3" item="18"/>
          <tpl fld="2" item="18"/>
          <tpl hier="9" item="1"/>
          <tpl hier="11" item="9"/>
          <tpl hier="12" item="7"/>
          <tpl fld="4" item="0"/>
        </tpls>
      </n>
      <n v="14248440">
        <tpls c="8">
          <tpl hier="1" item="6"/>
          <tpl hier="4" item="3"/>
          <tpl fld="3" item="53"/>
          <tpl fld="2" item="18"/>
          <tpl hier="9" item="1"/>
          <tpl hier="11" item="9"/>
          <tpl hier="12" item="7"/>
          <tpl fld="4" item="0"/>
        </tpls>
      </n>
      <n v="14537950">
        <tpls c="8">
          <tpl hier="1" item="6"/>
          <tpl hier="4" item="3"/>
          <tpl fld="3" item="19"/>
          <tpl fld="2" item="18"/>
          <tpl hier="9" item="1"/>
          <tpl hier="11" item="9"/>
          <tpl hier="12" item="7"/>
          <tpl fld="4" item="0"/>
        </tpls>
      </n>
      <n v="16926312">
        <tpls c="8">
          <tpl hier="1" item="6"/>
          <tpl hier="4" item="3"/>
          <tpl fld="3" item="56"/>
          <tpl fld="2" item="20"/>
          <tpl hier="9" item="1"/>
          <tpl hier="11" item="9"/>
          <tpl hier="12" item="7"/>
          <tpl fld="4" item="0"/>
        </tpls>
      </n>
      <n v="27851208">
        <tpls c="8">
          <tpl hier="1" item="6"/>
          <tpl hier="4" item="3"/>
          <tpl fld="3" item="30"/>
          <tpl fld="2" item="20"/>
          <tpl hier="9" item="1"/>
          <tpl hier="11" item="9"/>
          <tpl hier="12" item="7"/>
          <tpl fld="4" item="0"/>
        </tpls>
      </n>
      <n v="31021985">
        <tpls c="8">
          <tpl hier="1" item="6"/>
          <tpl hier="4" item="3"/>
          <tpl fld="3" item="53"/>
          <tpl fld="2" item="32"/>
          <tpl hier="9" item="1"/>
          <tpl hier="11" item="9"/>
          <tpl hier="12" item="7"/>
          <tpl fld="4" item="0"/>
        </tpls>
      </n>
      <n v="289012">
        <tpls c="8">
          <tpl hier="1" item="6"/>
          <tpl hier="4" item="3"/>
          <tpl fld="3" item="50"/>
          <tpl fld="2" item="9"/>
          <tpl hier="9" item="1"/>
          <tpl hier="11" item="9"/>
          <tpl hier="12" item="7"/>
          <tpl fld="4" item="0"/>
        </tpls>
      </n>
      <n v="9555076">
        <tpls c="8">
          <tpl hier="1" item="6"/>
          <tpl hier="4" item="3"/>
          <tpl fld="3" item="48"/>
          <tpl fld="2" item="11"/>
          <tpl hier="9" item="1"/>
          <tpl hier="11" item="9"/>
          <tpl hier="12" item="7"/>
          <tpl fld="4" item="0"/>
        </tpls>
      </n>
      <n v="17849512">
        <tpls c="8">
          <tpl hier="1" item="6"/>
          <tpl hier="4" item="3"/>
          <tpl fld="3" item="24"/>
          <tpl fld="2" item="11"/>
          <tpl hier="9" item="1"/>
          <tpl hier="11" item="9"/>
          <tpl hier="12" item="7"/>
          <tpl fld="4" item="0"/>
        </tpls>
      </n>
      <n v="111309280">
        <tpls c="8">
          <tpl hier="1" item="6"/>
          <tpl hier="4" item="3"/>
          <tpl fld="3" item="43"/>
          <tpl fld="2" item="15"/>
          <tpl hier="9" item="1"/>
          <tpl hier="11" item="9"/>
          <tpl hier="12" item="7"/>
          <tpl fld="4" item="0"/>
        </tpls>
      </n>
      <n v="40446548">
        <tpls c="8">
          <tpl hier="1" item="6"/>
          <tpl hier="4" item="3"/>
          <tpl fld="3" item="35"/>
          <tpl fld="2" item="19"/>
          <tpl hier="9" item="1"/>
          <tpl hier="11" item="9"/>
          <tpl hier="12" item="7"/>
          <tpl fld="4" item="0"/>
        </tpls>
      </n>
      <n v="83879999">
        <tpls c="8">
          <tpl hier="1" item="6"/>
          <tpl hier="4" item="3"/>
          <tpl fld="3" item="23"/>
          <tpl fld="2" item="19"/>
          <tpl hier="9" item="1"/>
          <tpl hier="11" item="9"/>
          <tpl hier="12" item="7"/>
          <tpl fld="4" item="0"/>
        </tpls>
      </n>
      <n v="173509084">
        <tpls c="8">
          <tpl hier="1" item="6"/>
          <tpl hier="4" item="3"/>
          <tpl fld="3" item="20"/>
          <tpl fld="2" item="6"/>
          <tpl hier="9" item="1"/>
          <tpl hier="11" item="9"/>
          <tpl hier="12" item="7"/>
          <tpl fld="4" item="0"/>
        </tpls>
      </n>
      <n v="115331309">
        <tpls c="8">
          <tpl hier="1" item="6"/>
          <tpl hier="4" item="3"/>
          <tpl fld="3" item="48"/>
          <tpl fld="2" item="1"/>
          <tpl hier="9" item="1"/>
          <tpl hier="11" item="9"/>
          <tpl hier="12" item="7"/>
          <tpl fld="4" item="0"/>
        </tpls>
      </n>
      <n v="57860484">
        <tpls c="8">
          <tpl hier="1" item="6"/>
          <tpl hier="4" item="3"/>
          <tpl fld="3" item="19"/>
          <tpl fld="2" item="5"/>
          <tpl hier="9" item="1"/>
          <tpl hier="11" item="9"/>
          <tpl hier="12" item="7"/>
          <tpl fld="4" item="0"/>
        </tpls>
      </n>
      <n v="34941980">
        <tpls c="8">
          <tpl hier="1" item="6"/>
          <tpl hier="4" item="3"/>
          <tpl fld="3" item="10"/>
          <tpl fld="2" item="33"/>
          <tpl hier="9" item="1"/>
          <tpl hier="11" item="9"/>
          <tpl hier="12" item="7"/>
          <tpl fld="4" item="0"/>
        </tpls>
      </n>
      <n v="52659348">
        <tpls c="8">
          <tpl hier="1" item="6"/>
          <tpl hier="4" item="3"/>
          <tpl fld="3" item="12"/>
          <tpl fld="2" item="33"/>
          <tpl hier="9" item="1"/>
          <tpl hier="11" item="9"/>
          <tpl hier="12" item="7"/>
          <tpl fld="4" item="0"/>
        </tpls>
      </n>
      <n v="80985523">
        <tpls c="8">
          <tpl hier="1" item="6"/>
          <tpl hier="4" item="3"/>
          <tpl fld="3" item="11"/>
          <tpl fld="2" item="33"/>
          <tpl hier="9" item="1"/>
          <tpl hier="11" item="9"/>
          <tpl hier="12" item="7"/>
          <tpl fld="4" item="0"/>
        </tpls>
      </n>
      <n v="119068432">
        <tpls c="8">
          <tpl hier="1" item="6"/>
          <tpl hier="4" item="3"/>
          <tpl fld="3" item="9"/>
          <tpl fld="2" item="33"/>
          <tpl hier="9" item="1"/>
          <tpl hier="11" item="9"/>
          <tpl hier="12" item="7"/>
          <tpl fld="4" item="0"/>
        </tpls>
      </n>
      <n v="23433865">
        <tpls c="8">
          <tpl hier="1" item="6"/>
          <tpl hier="4" item="3"/>
          <tpl fld="3" item="57"/>
          <tpl fld="2" item="43"/>
          <tpl hier="9" item="1"/>
          <tpl hier="11" item="9"/>
          <tpl hier="12" item="7"/>
          <tpl fld="4" item="0"/>
        </tpls>
      </n>
      <n v="35223980">
        <tpls c="8">
          <tpl hier="1" item="6"/>
          <tpl hier="4" item="3"/>
          <tpl fld="3" item="3"/>
          <tpl fld="2" item="43"/>
          <tpl hier="9" item="1"/>
          <tpl hier="11" item="9"/>
          <tpl hier="12" item="7"/>
          <tpl fld="4" item="0"/>
        </tpls>
      </n>
      <n v="51793168">
        <tpls c="8">
          <tpl hier="1" item="6"/>
          <tpl hier="4" item="3"/>
          <tpl fld="3" item="1"/>
          <tpl fld="2" item="43"/>
          <tpl hier="9" item="1"/>
          <tpl hier="11" item="9"/>
          <tpl hier="12" item="7"/>
          <tpl fld="4" item="0"/>
        </tpls>
      </n>
      <n v="3016404">
        <tpls c="8">
          <tpl hier="1" item="6"/>
          <tpl hier="4" item="3"/>
          <tpl fld="3" item="20"/>
          <tpl fld="2" item="22"/>
          <tpl hier="9" item="1"/>
          <tpl hier="11" item="9"/>
          <tpl hier="12" item="7"/>
          <tpl fld="4" item="0"/>
        </tpls>
      </n>
      <n v="2994408">
        <tpls c="8">
          <tpl hier="1" item="6"/>
          <tpl hier="4" item="3"/>
          <tpl fld="3" item="51"/>
          <tpl fld="2" item="22"/>
          <tpl hier="9" item="1"/>
          <tpl hier="11" item="9"/>
          <tpl hier="12" item="7"/>
          <tpl fld="4" item="0"/>
        </tpls>
      </n>
      <n v="2987268">
        <tpls c="8">
          <tpl hier="1" item="6"/>
          <tpl hier="4" item="3"/>
          <tpl fld="3" item="38"/>
          <tpl fld="2" item="22"/>
          <tpl hier="9" item="1"/>
          <tpl hier="11" item="9"/>
          <tpl hier="12" item="7"/>
          <tpl fld="4" item="0"/>
        </tpls>
      </n>
      <n v="16391020">
        <tpls c="8">
          <tpl hier="1" item="6"/>
          <tpl hier="4" item="3"/>
          <tpl fld="3" item="44"/>
          <tpl fld="2" item="21"/>
          <tpl hier="9" item="1"/>
          <tpl hier="11" item="9"/>
          <tpl hier="12" item="7"/>
          <tpl fld="4" item="0"/>
        </tpls>
      </n>
      <n v="22080748">
        <tpls c="8">
          <tpl hier="1" item="6"/>
          <tpl hier="4" item="3"/>
          <tpl fld="3" item="43"/>
          <tpl fld="2" item="21"/>
          <tpl hier="9" item="1"/>
          <tpl hier="11" item="9"/>
          <tpl hier="12" item="7"/>
          <tpl fld="4" item="0"/>
        </tpls>
      </n>
      <n v="30978012">
        <tpls c="8">
          <tpl hier="1" item="6"/>
          <tpl hier="4" item="3"/>
          <tpl fld="3" item="42"/>
          <tpl fld="2" item="21"/>
          <tpl hier="9" item="1"/>
          <tpl hier="11" item="9"/>
          <tpl hier="12" item="7"/>
          <tpl fld="4" item="0"/>
        </tpls>
      </n>
      <n v="40401280">
        <tpls c="8">
          <tpl hier="1" item="6"/>
          <tpl hier="4" item="3"/>
          <tpl fld="3" item="41"/>
          <tpl fld="2" item="21"/>
          <tpl hier="9" item="1"/>
          <tpl hier="11" item="9"/>
          <tpl hier="12" item="7"/>
          <tpl fld="4" item="0"/>
        </tpls>
      </n>
      <n v="9659214">
        <tpls c="8">
          <tpl hier="1" item="6"/>
          <tpl hier="4" item="3"/>
          <tpl fld="3" item="32"/>
          <tpl fld="2" item="41"/>
          <tpl hier="9" item="1"/>
          <tpl hier="11" item="9"/>
          <tpl hier="12" item="7"/>
          <tpl fld="4" item="0"/>
        </tpls>
      </n>
      <n v="15642561">
        <tpls c="8">
          <tpl hier="1" item="6"/>
          <tpl hier="4" item="3"/>
          <tpl fld="3" item="31"/>
          <tpl fld="2" item="41"/>
          <tpl hier="9" item="1"/>
          <tpl hier="11" item="9"/>
          <tpl hier="12" item="7"/>
          <tpl fld="4" item="0"/>
        </tpls>
      </n>
      <n v="24881624">
        <tpls c="8">
          <tpl hier="1" item="6"/>
          <tpl hier="4" item="3"/>
          <tpl fld="3" item="30"/>
          <tpl fld="2" item="41"/>
          <tpl hier="9" item="1"/>
          <tpl hier="11" item="9"/>
          <tpl hier="12" item="7"/>
          <tpl fld="4" item="0"/>
        </tpls>
      </n>
      <n v="35822356">
        <tpls c="8">
          <tpl hier="1" item="6"/>
          <tpl hier="4" item="3"/>
          <tpl fld="3" item="29"/>
          <tpl fld="2" item="41"/>
          <tpl hier="9" item="1"/>
          <tpl hier="11" item="9"/>
          <tpl hier="12" item="7"/>
          <tpl fld="4" item="0"/>
        </tpls>
      </n>
      <n v="2172337331">
        <tpls c="8">
          <tpl hier="1" item="6"/>
          <tpl hier="4" item="3"/>
          <tpl fld="3" item="16"/>
          <tpl fld="2" item="39"/>
          <tpl hier="9" item="1"/>
          <tpl hier="11" item="9"/>
          <tpl hier="12" item="7"/>
          <tpl fld="4" item="0"/>
        </tpls>
      </n>
      <n v="3137440012">
        <tpls c="8">
          <tpl hier="1" item="6"/>
          <tpl hier="4" item="3"/>
          <tpl fld="3" item="15"/>
          <tpl fld="2" item="39"/>
          <tpl hier="9" item="1"/>
          <tpl hier="11" item="9"/>
          <tpl hier="12" item="7"/>
          <tpl fld="4" item="0"/>
        </tpls>
      </n>
      <n v="4300000274">
        <tpls c="8">
          <tpl hier="1" item="6"/>
          <tpl hier="4" item="3"/>
          <tpl fld="3" item="14"/>
          <tpl fld="2" item="39"/>
          <tpl hier="9" item="1"/>
          <tpl hier="11" item="9"/>
          <tpl hier="12" item="7"/>
          <tpl fld="4" item="0"/>
        </tpls>
      </n>
      <n v="5354635276">
        <tpls c="8">
          <tpl hier="1" item="6"/>
          <tpl hier="4" item="3"/>
          <tpl fld="3" item="13"/>
          <tpl fld="2" item="39"/>
          <tpl hier="9" item="1"/>
          <tpl hier="11" item="9"/>
          <tpl hier="12" item="7"/>
          <tpl fld="4" item="0"/>
        </tpls>
      </n>
      <n v="48584274">
        <tpls c="8">
          <tpl hier="1" item="6"/>
          <tpl hier="4" item="3"/>
          <tpl fld="3" item="4"/>
          <tpl fld="2" item="14"/>
          <tpl hier="9" item="1"/>
          <tpl hier="11" item="9"/>
          <tpl hier="12" item="7"/>
          <tpl fld="4" item="0"/>
        </tpls>
      </n>
      <n v="88614705">
        <tpls c="8">
          <tpl hier="1" item="6"/>
          <tpl hier="4" item="3"/>
          <tpl fld="3" item="58"/>
          <tpl fld="2" item="14"/>
          <tpl hier="9" item="1"/>
          <tpl hier="11" item="9"/>
          <tpl hier="12" item="7"/>
          <tpl fld="4" item="0"/>
        </tpls>
      </n>
      <n v="142541086">
        <tpls c="8">
          <tpl hier="1" item="6"/>
          <tpl hier="4" item="3"/>
          <tpl fld="3" item="2"/>
          <tpl fld="2" item="14"/>
          <tpl hier="9" item="1"/>
          <tpl hier="11" item="9"/>
          <tpl hier="12" item="7"/>
          <tpl fld="4" item="0"/>
        </tpls>
      </n>
      <n v="4643168">
        <tpls c="8">
          <tpl hier="1" item="6"/>
          <tpl hier="4" item="3"/>
          <tpl fld="3" item="54"/>
          <tpl fld="2" item="31"/>
          <tpl hier="9" item="1"/>
          <tpl hier="11" item="9"/>
          <tpl hier="12" item="7"/>
          <tpl fld="4" item="0"/>
        </tpls>
      </n>
      <n v="6970156">
        <tpls c="8">
          <tpl hier="1" item="6"/>
          <tpl hier="4" item="3"/>
          <tpl fld="3" item="53"/>
          <tpl fld="2" item="31"/>
          <tpl hier="9" item="1"/>
          <tpl hier="11" item="9"/>
          <tpl hier="12" item="7"/>
          <tpl fld="4" item="0"/>
        </tpls>
      </n>
      <n v="7947688">
        <tpls c="8">
          <tpl hier="1" item="6"/>
          <tpl hier="4" item="3"/>
          <tpl fld="3" item="52"/>
          <tpl fld="2" item="31"/>
          <tpl hier="9" item="1"/>
          <tpl hier="11" item="9"/>
          <tpl hier="12" item="7"/>
          <tpl fld="4" item="0"/>
        </tpls>
      </n>
      <n v="21410012">
        <tpls c="8">
          <tpl hier="1" item="6"/>
          <tpl hier="4" item="3"/>
          <tpl fld="3" item="48"/>
          <tpl fld="2" item="29"/>
          <tpl hier="9" item="1"/>
          <tpl hier="11" item="9"/>
          <tpl hier="12" item="7"/>
          <tpl fld="4" item="0"/>
        </tpls>
      </n>
      <n v="32920872">
        <tpls c="8">
          <tpl hier="1" item="6"/>
          <tpl hier="4" item="3"/>
          <tpl fld="3" item="46"/>
          <tpl fld="2" item="29"/>
          <tpl hier="9" item="1"/>
          <tpl hier="11" item="9"/>
          <tpl hier="12" item="7"/>
          <tpl fld="4" item="0"/>
        </tpls>
      </n>
      <n v="52266172">
        <tpls c="8">
          <tpl hier="1" item="6"/>
          <tpl hier="4" item="3"/>
          <tpl fld="3" item="45"/>
          <tpl fld="2" item="29"/>
          <tpl hier="9" item="1"/>
          <tpl hier="11" item="9"/>
          <tpl hier="12" item="7"/>
          <tpl fld="4" item="0"/>
        </tpls>
      </n>
      <n v="84606560">
        <tpls c="8">
          <tpl hier="1" item="6"/>
          <tpl hier="4" item="3"/>
          <tpl fld="3" item="47"/>
          <tpl fld="2" item="29"/>
          <tpl hier="9" item="1"/>
          <tpl hier="11" item="9"/>
          <tpl hier="12" item="7"/>
          <tpl fld="4" item="0"/>
        </tpls>
      </n>
      <n v="16537840">
        <tpls c="8">
          <tpl hier="1" item="6"/>
          <tpl hier="4" item="3"/>
          <tpl fld="3" item="34"/>
          <tpl fld="2" item="27"/>
          <tpl hier="9" item="1"/>
          <tpl hier="11" item="9"/>
          <tpl hier="12" item="7"/>
          <tpl fld="4" item="0"/>
        </tpls>
      </n>
      <n v="25649536">
        <tpls c="8">
          <tpl hier="1" item="6"/>
          <tpl hier="4" item="3"/>
          <tpl fld="3" item="36"/>
          <tpl fld="2" item="27"/>
          <tpl hier="9" item="1"/>
          <tpl hier="11" item="9"/>
          <tpl hier="12" item="7"/>
          <tpl fld="4" item="0"/>
        </tpls>
      </n>
      <n v="41059624">
        <tpls c="8">
          <tpl hier="1" item="6"/>
          <tpl hier="4" item="3"/>
          <tpl fld="3" item="27"/>
          <tpl fld="2" item="27"/>
          <tpl hier="9" item="1"/>
          <tpl hier="11" item="9"/>
          <tpl hier="12" item="7"/>
          <tpl fld="4" item="0"/>
        </tpls>
      </n>
      <n v="63357076">
        <tpls c="8">
          <tpl hier="1" item="6"/>
          <tpl hier="4" item="3"/>
          <tpl fld="3" item="33"/>
          <tpl fld="2" item="27"/>
          <tpl hier="9" item="1"/>
          <tpl hier="11" item="9"/>
          <tpl hier="12" item="7"/>
          <tpl fld="4" item="0"/>
        </tpls>
      </n>
      <n v="41191932">
        <tpls c="8">
          <tpl hier="1" item="6"/>
          <tpl hier="4" item="3"/>
          <tpl fld="3" item="18"/>
          <tpl fld="2" item="26"/>
          <tpl hier="9" item="1"/>
          <tpl hier="11" item="9"/>
          <tpl hier="12" item="7"/>
          <tpl fld="4" item="0"/>
        </tpls>
      </n>
      <n v="60769192">
        <tpls c="8">
          <tpl hier="1" item="6"/>
          <tpl hier="4" item="3"/>
          <tpl fld="3" item="22"/>
          <tpl fld="2" item="26"/>
          <tpl hier="9" item="1"/>
          <tpl hier="11" item="9"/>
          <tpl hier="12" item="7"/>
          <tpl fld="4" item="0"/>
        </tpls>
      </n>
      <n v="92777027">
        <tpls c="8">
          <tpl hier="1" item="6"/>
          <tpl hier="4" item="3"/>
          <tpl fld="3" item="17"/>
          <tpl fld="2" item="26"/>
          <tpl hier="9" item="1"/>
          <tpl hier="11" item="9"/>
          <tpl hier="12" item="7"/>
          <tpl fld="4" item="0"/>
        </tpls>
      </n>
      <n v="122739215">
        <tpls c="8">
          <tpl hier="1" item="6"/>
          <tpl hier="4" item="3"/>
          <tpl fld="3" item="21"/>
          <tpl fld="2" item="26"/>
          <tpl hier="9" item="1"/>
          <tpl hier="11" item="9"/>
          <tpl hier="12" item="7"/>
          <tpl fld="4" item="0"/>
        </tpls>
      </n>
      <n v="4726696">
        <tpls c="8">
          <tpl hier="1" item="6"/>
          <tpl hier="4" item="3"/>
          <tpl fld="3" item="8"/>
          <tpl fld="2" item="24"/>
          <tpl hier="9" item="1"/>
          <tpl hier="11" item="9"/>
          <tpl hier="12" item="7"/>
          <tpl fld="4" item="0"/>
        </tpls>
      </n>
      <n v="7519052">
        <tpls c="8">
          <tpl hier="1" item="6"/>
          <tpl hier="4" item="3"/>
          <tpl fld="3" item="7"/>
          <tpl fld="2" item="24"/>
          <tpl hier="9" item="1"/>
          <tpl hier="11" item="9"/>
          <tpl hier="12" item="7"/>
          <tpl fld="4" item="0"/>
        </tpls>
      </n>
      <n v="11428592">
        <tpls c="8">
          <tpl hier="1" item="6"/>
          <tpl hier="4" item="3"/>
          <tpl fld="3" item="6"/>
          <tpl fld="2" item="24"/>
          <tpl hier="9" item="1"/>
          <tpl hier="11" item="9"/>
          <tpl hier="12" item="7"/>
          <tpl fld="4" item="0"/>
        </tpls>
      </n>
      <n v="18102784">
        <tpls c="8">
          <tpl hier="1" item="6"/>
          <tpl hier="4" item="3"/>
          <tpl fld="3" item="5"/>
          <tpl fld="2" item="24"/>
          <tpl hier="9" item="1"/>
          <tpl hier="11" item="9"/>
          <tpl hier="12" item="7"/>
          <tpl fld="4" item="0"/>
        </tpls>
      </n>
      <n v="231867215">
        <tpls c="8">
          <tpl hier="1" item="6"/>
          <tpl hier="4" item="3"/>
          <tpl fld="3" item="56"/>
          <tpl fld="2" item="17"/>
          <tpl hier="9" item="1"/>
          <tpl hier="11" item="9"/>
          <tpl hier="12" item="7"/>
          <tpl fld="4" item="0"/>
        </tpls>
      </n>
      <n v="335772531">
        <tpls c="8">
          <tpl hier="1" item="6"/>
          <tpl hier="4" item="3"/>
          <tpl fld="3" item="0"/>
          <tpl fld="2" item="17"/>
          <tpl hier="9" item="1"/>
          <tpl hier="11" item="9"/>
          <tpl hier="12" item="7"/>
          <tpl fld="4" item="0"/>
        </tpls>
      </n>
      <n v="430240612">
        <tpls c="8">
          <tpl hier="1" item="6"/>
          <tpl hier="4" item="3"/>
          <tpl fld="3" item="55"/>
          <tpl fld="2" item="17"/>
          <tpl hier="9" item="1"/>
          <tpl hier="11" item="9"/>
          <tpl hier="12" item="7"/>
          <tpl fld="4" item="0"/>
        </tpls>
      </n>
      <n v="41069056">
        <tpls c="8">
          <tpl hier="1" item="6"/>
          <tpl hier="4" item="3"/>
          <tpl fld="3" item="35"/>
          <tpl fld="2" item="13"/>
          <tpl hier="9" item="1"/>
          <tpl hier="11" item="9"/>
          <tpl hier="12" item="7"/>
          <tpl fld="4" item="0"/>
        </tpls>
      </n>
      <n v="56114144">
        <tpls c="8">
          <tpl hier="1" item="6"/>
          <tpl hier="4" item="3"/>
          <tpl fld="3" item="40"/>
          <tpl fld="2" item="13"/>
          <tpl hier="9" item="1"/>
          <tpl hier="11" item="9"/>
          <tpl hier="12" item="7"/>
          <tpl fld="4" item="0"/>
        </tpls>
      </n>
      <n v="81959901">
        <tpls c="8">
          <tpl hier="1" item="6"/>
          <tpl hier="4" item="3"/>
          <tpl fld="3" item="50"/>
          <tpl fld="2" item="13"/>
          <tpl hier="9" item="1"/>
          <tpl hier="11" item="9"/>
          <tpl hier="12" item="7"/>
          <tpl fld="4" item="0"/>
        </tpls>
      </n>
      <n v="107534141">
        <tpls c="8">
          <tpl hier="1" item="6"/>
          <tpl hier="4" item="3"/>
          <tpl fld="3" item="49"/>
          <tpl fld="2" item="13"/>
          <tpl hier="9" item="1"/>
          <tpl hier="11" item="9"/>
          <tpl hier="12" item="7"/>
          <tpl fld="4" item="0"/>
        </tpls>
      </n>
      <n v="8025923">
        <tpls c="8">
          <tpl hier="1" item="6"/>
          <tpl hier="4" item="3"/>
          <tpl fld="3" item="37"/>
          <tpl fld="2" item="23"/>
          <tpl hier="9" item="1"/>
          <tpl hier="11" item="9"/>
          <tpl hier="12" item="7"/>
          <tpl fld="4" item="0"/>
        </tpls>
      </n>
      <n v="13062077">
        <tpls c="8">
          <tpl hier="1" item="6"/>
          <tpl hier="4" item="3"/>
          <tpl fld="3" item="39"/>
          <tpl fld="2" item="23"/>
          <tpl hier="9" item="1"/>
          <tpl hier="11" item="9"/>
          <tpl hier="12" item="7"/>
          <tpl fld="4" item="0"/>
        </tpls>
      </n>
      <n v="18966312">
        <tpls c="8">
          <tpl hier="1" item="6"/>
          <tpl hier="4" item="3"/>
          <tpl fld="3" item="28"/>
          <tpl fld="2" item="23"/>
          <tpl hier="9" item="1"/>
          <tpl hier="11" item="9"/>
          <tpl hier="12" item="7"/>
          <tpl fld="4" item="0"/>
        </tpls>
      </n>
      <n v="23930104">
        <tpls c="8">
          <tpl hier="1" item="6"/>
          <tpl hier="4" item="3"/>
          <tpl fld="3" item="19"/>
          <tpl fld="2" item="23"/>
          <tpl hier="9" item="1"/>
          <tpl hier="11" item="9"/>
          <tpl hier="12" item="7"/>
          <tpl fld="4" item="0"/>
        </tpls>
      </n>
      <n v="16578368">
        <tpls c="8">
          <tpl hier="1" item="6"/>
          <tpl hier="4" item="3"/>
          <tpl fld="3" item="26"/>
          <tpl fld="2" item="30"/>
          <tpl hier="9" item="1"/>
          <tpl hier="11" item="9"/>
          <tpl hier="12" item="7"/>
          <tpl fld="4" item="0"/>
        </tpls>
      </n>
      <n v="26114564">
        <tpls c="8">
          <tpl hier="1" item="6"/>
          <tpl hier="4" item="3"/>
          <tpl fld="3" item="25"/>
          <tpl fld="2" item="30"/>
          <tpl hier="9" item="1"/>
          <tpl hier="11" item="9"/>
          <tpl hier="12" item="7"/>
          <tpl fld="4" item="0"/>
        </tpls>
      </n>
      <n v="43719672">
        <tpls c="8">
          <tpl hier="1" item="6"/>
          <tpl hier="4" item="3"/>
          <tpl fld="3" item="24"/>
          <tpl fld="2" item="30"/>
          <tpl hier="9" item="1"/>
          <tpl hier="11" item="9"/>
          <tpl hier="12" item="7"/>
          <tpl fld="4" item="0"/>
        </tpls>
      </n>
      <n v="277087670">
        <tpls c="8">
          <tpl hier="1" item="6"/>
          <tpl hier="4" item="3"/>
          <tpl fld="3" item="46"/>
          <tpl fld="2" item="45"/>
          <tpl hier="9" item="1"/>
          <tpl hier="11" item="9"/>
          <tpl hier="12" item="7"/>
          <tpl fld="4" item="0"/>
        </tpls>
      </n>
      <n v="453830655">
        <tpls c="8">
          <tpl hier="1" item="6"/>
          <tpl hier="4" item="3"/>
          <tpl fld="3" item="27"/>
          <tpl fld="2" item="45"/>
          <tpl hier="9" item="1"/>
          <tpl hier="11" item="9"/>
          <tpl hier="12" item="7"/>
          <tpl fld="4" item="0"/>
        </tpls>
      </n>
      <n v="763493245">
        <tpls c="8">
          <tpl hier="1" item="6"/>
          <tpl hier="4" item="3"/>
          <tpl fld="3" item="13"/>
          <tpl fld="2" item="45"/>
          <tpl hier="9" item="1"/>
          <tpl hier="11" item="9"/>
          <tpl hier="12" item="7"/>
          <tpl fld="4" item="0"/>
        </tpls>
      </n>
      <n v="275337309">
        <tpls c="8">
          <tpl hier="1" item="6"/>
          <tpl hier="4" item="3"/>
          <tpl fld="3" item="20"/>
          <tpl fld="2" item="25"/>
          <tpl hier="9" item="1"/>
          <tpl hier="11" item="9"/>
          <tpl hier="12" item="7"/>
          <tpl fld="4" item="0"/>
        </tpls>
      </n>
      <n v="509397162">
        <tpls c="8">
          <tpl hier="1" item="6"/>
          <tpl hier="4" item="3"/>
          <tpl fld="3" item="28"/>
          <tpl fld="2" item="25"/>
          <tpl hier="9" item="1"/>
          <tpl hier="11" item="9"/>
          <tpl hier="12" item="7"/>
          <tpl fld="4" item="0"/>
        </tpls>
      </n>
      <n v="797707849">
        <tpls c="8">
          <tpl hier="1" item="6"/>
          <tpl hier="4" item="3"/>
          <tpl fld="3" item="23"/>
          <tpl fld="2" item="25"/>
          <tpl hier="9" item="1"/>
          <tpl hier="11" item="9"/>
          <tpl hier="12" item="7"/>
          <tpl fld="4" item="0"/>
        </tpls>
      </n>
      <n v="6796216">
        <tpls c="8">
          <tpl hier="1" item="6"/>
          <tpl hier="4" item="3"/>
          <tpl fld="3" item="56"/>
          <tpl fld="2" item="38"/>
          <tpl hier="9" item="1"/>
          <tpl hier="11" item="9"/>
          <tpl hier="12" item="7"/>
          <tpl fld="4" item="0"/>
        </tpls>
      </n>
      <n v="10518320">
        <tpls c="8">
          <tpl hier="1" item="6"/>
          <tpl hier="4" item="3"/>
          <tpl fld="3" item="50"/>
          <tpl fld="2" item="38"/>
          <tpl hier="9" item="1"/>
          <tpl hier="11" item="9"/>
          <tpl hier="12" item="7"/>
          <tpl fld="4" item="0"/>
        </tpls>
      </n>
      <n v="15605260">
        <tpls c="8">
          <tpl hier="1" item="6"/>
          <tpl hier="4" item="3"/>
          <tpl fld="3" item="29"/>
          <tpl fld="2" item="38"/>
          <tpl hier="9" item="1"/>
          <tpl hier="11" item="9"/>
          <tpl hier="12" item="7"/>
          <tpl fld="4" item="0"/>
        </tpls>
      </n>
      <n v="11672556">
        <tpls c="8">
          <tpl hier="1" item="6"/>
          <tpl hier="4" item="3"/>
          <tpl fld="3" item="4"/>
          <tpl fld="2" item="16"/>
          <tpl hier="9" item="1"/>
          <tpl hier="11" item="9"/>
          <tpl hier="12" item="7"/>
          <tpl fld="4" item="0"/>
        </tpls>
      </n>
      <n v="18902188">
        <tpls c="8">
          <tpl hier="1" item="6"/>
          <tpl hier="4" item="3"/>
          <tpl fld="3" item="53"/>
          <tpl fld="2" item="16"/>
          <tpl hier="9" item="1"/>
          <tpl hier="11" item="9"/>
          <tpl hier="12" item="7"/>
          <tpl fld="4" item="0"/>
        </tpls>
      </n>
      <n v="29888800">
        <tpls c="8">
          <tpl hier="1" item="6"/>
          <tpl hier="4" item="3"/>
          <tpl fld="3" item="41"/>
          <tpl fld="2" item="16"/>
          <tpl hier="9" item="1"/>
          <tpl hier="11" item="9"/>
          <tpl hier="12" item="7"/>
          <tpl fld="4" item="0"/>
        </tpls>
      </n>
      <n v="55345468">
        <tpls c="8">
          <tpl hier="1" item="6"/>
          <tpl hier="4" item="3"/>
          <tpl fld="3" item="8"/>
          <tpl fld="2" item="10"/>
          <tpl hier="9" item="1"/>
          <tpl hier="11" item="9"/>
          <tpl hier="12" item="7"/>
          <tpl fld="4" item="0"/>
        </tpls>
      </n>
      <n v="88285731">
        <tpls c="8">
          <tpl hier="1" item="6"/>
          <tpl hier="4" item="3"/>
          <tpl fld="3" item="0"/>
          <tpl fld="2" item="10"/>
          <tpl hier="9" item="1"/>
          <tpl hier="11" item="9"/>
          <tpl hier="12" item="7"/>
          <tpl fld="4" item="0"/>
        </tpls>
      </n>
      <n v="115170621">
        <tpls c="8">
          <tpl hier="1" item="6"/>
          <tpl hier="4" item="3"/>
          <tpl fld="3" item="49"/>
          <tpl fld="2" item="10"/>
          <tpl hier="9" item="1"/>
          <tpl hier="11" item="9"/>
          <tpl hier="12" item="7"/>
          <tpl fld="4" item="0"/>
        </tpls>
      </n>
      <n v="135180772">
        <tpls c="8">
          <tpl hier="1" item="6"/>
          <tpl hier="4" item="3"/>
          <tpl fld="3" item="18"/>
          <tpl fld="2" item="12"/>
          <tpl hier="9" item="1"/>
          <tpl hier="11" item="9"/>
          <tpl hier="12" item="7"/>
          <tpl fld="4" item="0"/>
        </tpls>
      </n>
      <n v="247580644">
        <tpls c="8">
          <tpl hier="1" item="6"/>
          <tpl hier="4" item="3"/>
          <tpl fld="3" item="0"/>
          <tpl fld="2" item="12"/>
          <tpl hier="9" item="1"/>
          <tpl hier="11" item="9"/>
          <tpl hier="12" item="7"/>
          <tpl fld="4" item="0"/>
        </tpls>
      </n>
      <n v="375867123">
        <tpls c="8">
          <tpl hier="1" item="6"/>
          <tpl hier="4" item="3"/>
          <tpl fld="3" item="47"/>
          <tpl fld="2" item="12"/>
          <tpl hier="9" item="1"/>
          <tpl hier="11" item="9"/>
          <tpl hier="12" item="7"/>
          <tpl fld="4" item="0"/>
        </tpls>
      </n>
      <n v="10872000">
        <tpls c="8">
          <tpl hier="1" item="6"/>
          <tpl hier="4" item="3"/>
          <tpl fld="3" item="10"/>
          <tpl fld="2" item="18"/>
          <tpl hier="9" item="1"/>
          <tpl hier="11" item="9"/>
          <tpl hier="12" item="7"/>
          <tpl fld="4" item="0"/>
        </tpls>
      </n>
      <n v="14461987">
        <tpls c="8">
          <tpl hier="1" item="6"/>
          <tpl hier="4" item="3"/>
          <tpl fld="3" item="50"/>
          <tpl fld="2" item="18"/>
          <tpl hier="9" item="1"/>
          <tpl hier="11" item="9"/>
          <tpl hier="12" item="7"/>
          <tpl fld="4" item="0"/>
        </tpls>
      </n>
      <n v="14372308">
        <tpls c="8">
          <tpl hier="1" item="6"/>
          <tpl hier="4" item="3"/>
          <tpl fld="3" item="33"/>
          <tpl fld="2" item="18"/>
          <tpl hier="9" item="1"/>
          <tpl hier="11" item="9"/>
          <tpl hier="12" item="7"/>
          <tpl fld="4" item="0"/>
        </tpls>
      </n>
      <n v="17458824">
        <tpls c="8">
          <tpl hier="1" item="6"/>
          <tpl hier="4" item="3"/>
          <tpl fld="3" item="54"/>
          <tpl fld="2" item="20"/>
          <tpl hier="9" item="1"/>
          <tpl hier="11" item="9"/>
          <tpl hier="12" item="7"/>
          <tpl fld="4" item="0"/>
        </tpls>
      </n>
      <n v="30004936">
        <tpls c="8">
          <tpl hier="1" item="6"/>
          <tpl hier="4" item="3"/>
          <tpl fld="3" item="24"/>
          <tpl fld="2" item="20"/>
          <tpl hier="9" item="1"/>
          <tpl hier="11" item="9"/>
          <tpl hier="12" item="7"/>
          <tpl fld="4" item="0"/>
        </tpls>
      </n>
      <n v="13181112">
        <tpls c="8">
          <tpl hier="1" item="6"/>
          <tpl hier="4" item="3"/>
          <tpl fld="3" item="35"/>
          <tpl fld="2" item="32"/>
          <tpl hier="9" item="1"/>
          <tpl hier="11" item="9"/>
          <tpl hier="12" item="7"/>
          <tpl fld="4" item="0"/>
        </tpls>
      </n>
      <n v="31960383">
        <tpls c="8">
          <tpl hier="1" item="6"/>
          <tpl hier="4" item="3"/>
          <tpl fld="3" item="51"/>
          <tpl fld="2" item="32"/>
          <tpl hier="9" item="1"/>
          <tpl hier="11" item="9"/>
          <tpl hier="12" item="7"/>
          <tpl fld="4" item="0"/>
        </tpls>
      </n>
      <n v="176169">
        <tpls c="8">
          <tpl hier="1" item="6"/>
          <tpl hier="4" item="3"/>
          <tpl fld="3" item="48"/>
          <tpl fld="2" item="9"/>
          <tpl hier="9" item="1"/>
          <tpl hier="11" item="9"/>
          <tpl hier="12" item="7"/>
          <tpl fld="4" item="0"/>
        </tpls>
      </n>
      <n v="296822">
        <tpls c="8">
          <tpl hier="1" item="6"/>
          <tpl hier="4" item="3"/>
          <tpl fld="3" item="45"/>
          <tpl fld="2" item="9"/>
          <tpl hier="9" item="1"/>
          <tpl hier="11" item="9"/>
          <tpl hier="12" item="7"/>
          <tpl fld="4" item="0"/>
        </tpls>
      </n>
      <n v="10032876">
        <tpls c="8">
          <tpl hier="1" item="6"/>
          <tpl hier="4" item="3"/>
          <tpl fld="3" item="34"/>
          <tpl fld="2" item="11"/>
          <tpl hier="9" item="1"/>
          <tpl hier="11" item="9"/>
          <tpl hier="12" item="7"/>
          <tpl fld="4" item="0"/>
        </tpls>
      </n>
      <n v="19863064">
        <tpls c="8">
          <tpl hier="1" item="6"/>
          <tpl hier="4" item="3"/>
          <tpl fld="3" item="11"/>
          <tpl fld="2" item="11"/>
          <tpl hier="9" item="1"/>
          <tpl hier="11" item="9"/>
          <tpl hier="12" item="7"/>
          <tpl fld="4" item="0"/>
        </tpls>
      </n>
      <n v="114227075">
        <tpls c="8">
          <tpl hier="1" item="6"/>
          <tpl hier="4" item="3"/>
          <tpl fld="3" item="39"/>
          <tpl fld="2" item="15"/>
          <tpl hier="9" item="1"/>
          <tpl hier="11" item="9"/>
          <tpl hier="12" item="7"/>
          <tpl fld="4" item="0"/>
        </tpls>
      </n>
      <n v="46630600">
        <tpls c="8">
          <tpl hier="1" item="6"/>
          <tpl hier="4" item="3"/>
          <tpl fld="3" item="26"/>
          <tpl fld="2" item="19"/>
          <tpl hier="9" item="1"/>
          <tpl hier="11" item="9"/>
          <tpl hier="12" item="7"/>
          <tpl fld="4" item="0"/>
        </tpls>
      </n>
      <n v="34015976">
        <tpls c="8">
          <tpl hier="1" item="6"/>
          <tpl hier="4" item="3"/>
          <tpl fld="3" item="37"/>
          <tpl fld="2" item="2"/>
          <tpl hier="9" item="1"/>
          <tpl hier="11" item="9"/>
          <tpl hier="12" item="7"/>
          <tpl fld="4" item="0"/>
        </tpls>
      </n>
      <n v="177623616">
        <tpls c="8">
          <tpl hier="1" item="6"/>
          <tpl hier="4" item="3"/>
          <tpl fld="3" item="40"/>
          <tpl fld="2" item="6"/>
          <tpl hier="9" item="1"/>
          <tpl hier="11" item="9"/>
          <tpl hier="12" item="7"/>
          <tpl fld="4" item="0"/>
        </tpls>
      </n>
      <n v="118125459">
        <tpls c="8">
          <tpl hier="1" item="6"/>
          <tpl hier="4" item="3"/>
          <tpl fld="3" item="44"/>
          <tpl fld="2" item="1"/>
          <tpl hier="9" item="1"/>
          <tpl hier="11" item="9"/>
          <tpl hier="12" item="7"/>
          <tpl fld="4" item="0"/>
        </tpls>
      </n>
      <n v="59706016">
        <tpls c="8">
          <tpl hier="1" item="6"/>
          <tpl hier="4" item="3"/>
          <tpl fld="3" item="33"/>
          <tpl fld="2" item="5"/>
          <tpl hier="9" item="1"/>
          <tpl hier="11" item="9"/>
          <tpl hier="12" item="7"/>
          <tpl fld="4" item="0"/>
        </tpls>
      </n>
      <n v="2604085">
        <tpls c="8">
          <tpl hier="1" item="6"/>
          <tpl hier="4" item="3"/>
          <tpl fld="3" item="36"/>
          <tpl fld="2" item="34"/>
          <tpl hier="9" item="1"/>
          <tpl hier="11" item="9"/>
          <tpl hier="12" item="7"/>
          <tpl fld="4" item="0"/>
        </tpls>
      </n>
      <n v="3170944">
        <tpls c="8">
          <tpl hier="1" item="6"/>
          <tpl hier="4" item="3"/>
          <tpl fld="3" item="27"/>
          <tpl fld="2" item="34"/>
          <tpl hier="9" item="1"/>
          <tpl hier="11" item="9"/>
          <tpl hier="12" item="7"/>
          <tpl fld="4" item="0"/>
        </tpls>
      </n>
      <n v="3462432">
        <tpls c="8">
          <tpl hier="1" item="6"/>
          <tpl hier="4" item="3"/>
          <tpl fld="3" item="33"/>
          <tpl fld="2" item="34"/>
          <tpl hier="9" item="1"/>
          <tpl hier="11" item="9"/>
          <tpl hier="12" item="7"/>
          <tpl fld="4" item="0"/>
        </tpls>
      </n>
      <n v="2263064">
        <tpls c="8">
          <tpl hier="1" item="6"/>
          <tpl hier="4" item="3"/>
          <tpl fld="3" item="18"/>
          <tpl fld="2" item="64"/>
          <tpl hier="9" item="1"/>
          <tpl hier="11" item="9"/>
          <tpl hier="12" item="7"/>
          <tpl fld="4" item="0"/>
        </tpls>
      </n>
      <n v="3220460">
        <tpls c="8">
          <tpl hier="1" item="6"/>
          <tpl hier="4" item="3"/>
          <tpl fld="3" item="22"/>
          <tpl fld="2" item="64"/>
          <tpl hier="9" item="1"/>
          <tpl hier="11" item="9"/>
          <tpl hier="12" item="7"/>
          <tpl fld="4" item="0"/>
        </tpls>
      </n>
      <n v="4913440">
        <tpls c="8">
          <tpl hier="1" item="6"/>
          <tpl hier="4" item="3"/>
          <tpl fld="3" item="17"/>
          <tpl fld="2" item="64"/>
          <tpl hier="9" item="1"/>
          <tpl hier="11" item="9"/>
          <tpl hier="12" item="7"/>
          <tpl fld="4" item="0"/>
        </tpls>
      </n>
      <n v="8031493">
        <tpls c="8">
          <tpl hier="1" item="6"/>
          <tpl hier="4" item="3"/>
          <tpl fld="3" item="21"/>
          <tpl fld="2" item="64"/>
          <tpl hier="9" item="1"/>
          <tpl hier="11" item="9"/>
          <tpl hier="12" item="7"/>
          <tpl fld="4" item="0"/>
        </tpls>
      </n>
      <n v="35892976">
        <tpls c="8">
          <tpl hier="1" item="6"/>
          <tpl hier="4" item="3"/>
          <tpl fld="3" item="8"/>
          <tpl fld="2" item="33"/>
          <tpl hier="9" item="1"/>
          <tpl hier="11" item="9"/>
          <tpl hier="12" item="7"/>
          <tpl fld="4" item="0"/>
        </tpls>
      </n>
      <n v="54208084">
        <tpls c="8">
          <tpl hier="1" item="6"/>
          <tpl hier="4" item="3"/>
          <tpl fld="3" item="7"/>
          <tpl fld="2" item="33"/>
          <tpl hier="9" item="1"/>
          <tpl hier="11" item="9"/>
          <tpl hier="12" item="7"/>
          <tpl fld="4" item="0"/>
        </tpls>
      </n>
      <n v="83001197">
        <tpls c="8">
          <tpl hier="1" item="6"/>
          <tpl hier="4" item="3"/>
          <tpl fld="3" item="6"/>
          <tpl fld="2" item="33"/>
          <tpl hier="9" item="1"/>
          <tpl hier="11" item="9"/>
          <tpl hier="12" item="7"/>
          <tpl fld="4" item="0"/>
        </tpls>
      </n>
      <n v="121671424">
        <tpls c="8">
          <tpl hier="1" item="6"/>
          <tpl hier="4" item="3"/>
          <tpl fld="3" item="5"/>
          <tpl fld="2" item="33"/>
          <tpl hier="9" item="1"/>
          <tpl hier="11" item="9"/>
          <tpl hier="12" item="7"/>
          <tpl fld="4" item="0"/>
        </tpls>
      </n>
      <n v="23977200">
        <tpls c="8">
          <tpl hier="1" item="6"/>
          <tpl hier="4" item="3"/>
          <tpl fld="3" item="56"/>
          <tpl fld="2" item="43"/>
          <tpl hier="9" item="1"/>
          <tpl hier="11" item="9"/>
          <tpl hier="12" item="7"/>
          <tpl fld="4" item="0"/>
        </tpls>
      </n>
      <n v="36200459">
        <tpls c="8">
          <tpl hier="1" item="6"/>
          <tpl hier="4" item="3"/>
          <tpl fld="3" item="0"/>
          <tpl fld="2" item="43"/>
          <tpl hier="9" item="1"/>
          <tpl hier="11" item="9"/>
          <tpl hier="12" item="7"/>
          <tpl fld="4" item="0"/>
        </tpls>
      </n>
      <n v="52853320">
        <tpls c="8">
          <tpl hier="1" item="6"/>
          <tpl hier="4" item="3"/>
          <tpl fld="3" item="55"/>
          <tpl fld="2" item="43"/>
          <tpl hier="9" item="1"/>
          <tpl hier="11" item="9"/>
          <tpl hier="12" item="7"/>
          <tpl fld="4" item="0"/>
        </tpls>
      </n>
      <n v="2357096">
        <tpls c="8">
          <tpl hier="1" item="6"/>
          <tpl hier="4" item="3"/>
          <tpl fld="3" item="35"/>
          <tpl fld="2" item="22"/>
          <tpl hier="9" item="1"/>
          <tpl hier="11" item="9"/>
          <tpl hier="12" item="7"/>
          <tpl fld="4" item="0"/>
        </tpls>
      </n>
      <n v="3049696">
        <tpls c="8">
          <tpl hier="1" item="6"/>
          <tpl hier="4" item="3"/>
          <tpl fld="3" item="40"/>
          <tpl fld="2" item="22"/>
          <tpl hier="9" item="1"/>
          <tpl hier="11" item="9"/>
          <tpl hier="12" item="7"/>
          <tpl fld="4" item="0"/>
        </tpls>
      </n>
      <n v="3016576">
        <tpls c="8">
          <tpl hier="1" item="6"/>
          <tpl hier="4" item="3"/>
          <tpl fld="3" item="50"/>
          <tpl fld="2" item="22"/>
          <tpl hier="9" item="1"/>
          <tpl hier="11" item="9"/>
          <tpl hier="12" item="7"/>
          <tpl fld="4" item="0"/>
        </tpls>
      </n>
      <n v="2990872">
        <tpls c="8">
          <tpl hier="1" item="6"/>
          <tpl hier="4" item="3"/>
          <tpl fld="3" item="49"/>
          <tpl fld="2" item="22"/>
          <tpl hier="9" item="1"/>
          <tpl hier="11" item="9"/>
          <tpl hier="12" item="7"/>
          <tpl fld="4" item="0"/>
        </tpls>
      </n>
      <n v="16710548">
        <tpls c="8">
          <tpl hier="1" item="6"/>
          <tpl hier="4" item="3"/>
          <tpl fld="3" item="37"/>
          <tpl fld="2" item="21"/>
          <tpl hier="9" item="1"/>
          <tpl hier="11" item="9"/>
          <tpl hier="12" item="7"/>
          <tpl fld="4" item="0"/>
        </tpls>
      </n>
      <n v="22572692">
        <tpls c="8">
          <tpl hier="1" item="6"/>
          <tpl hier="4" item="3"/>
          <tpl fld="3" item="39"/>
          <tpl fld="2" item="21"/>
          <tpl hier="9" item="1"/>
          <tpl hier="11" item="9"/>
          <tpl hier="12" item="7"/>
          <tpl fld="4" item="0"/>
        </tpls>
      </n>
      <n v="31549216">
        <tpls c="8">
          <tpl hier="1" item="6"/>
          <tpl hier="4" item="3"/>
          <tpl fld="3" item="28"/>
          <tpl fld="2" item="21"/>
          <tpl hier="9" item="1"/>
          <tpl hier="11" item="9"/>
          <tpl hier="12" item="7"/>
          <tpl fld="4" item="0"/>
        </tpls>
      </n>
      <n v="41003718">
        <tpls c="8">
          <tpl hier="1" item="6"/>
          <tpl hier="4" item="3"/>
          <tpl fld="3" item="19"/>
          <tpl fld="2" item="21"/>
          <tpl hier="9" item="1"/>
          <tpl hier="11" item="9"/>
          <tpl hier="12" item="7"/>
          <tpl fld="4" item="0"/>
        </tpls>
      </n>
      <n v="9945661">
        <tpls c="8">
          <tpl hier="1" item="6"/>
          <tpl hier="4" item="3"/>
          <tpl fld="3" item="26"/>
          <tpl fld="2" item="41"/>
          <tpl hier="9" item="1"/>
          <tpl hier="11" item="9"/>
          <tpl hier="12" item="7"/>
          <tpl fld="4" item="0"/>
        </tpls>
      </n>
      <n v="16125300">
        <tpls c="8">
          <tpl hier="1" item="6"/>
          <tpl hier="4" item="3"/>
          <tpl fld="3" item="25"/>
          <tpl fld="2" item="41"/>
          <tpl hier="9" item="1"/>
          <tpl hier="11" item="9"/>
          <tpl hier="12" item="7"/>
          <tpl fld="4" item="0"/>
        </tpls>
      </n>
      <n v="25588604">
        <tpls c="8">
          <tpl hier="1" item="6"/>
          <tpl hier="4" item="3"/>
          <tpl fld="3" item="24"/>
          <tpl fld="2" item="41"/>
          <tpl hier="9" item="1"/>
          <tpl hier="11" item="9"/>
          <tpl hier="12" item="7"/>
          <tpl fld="4" item="0"/>
        </tpls>
      </n>
      <n v="36451664">
        <tpls c="8">
          <tpl hier="1" item="6"/>
          <tpl hier="4" item="3"/>
          <tpl fld="3" item="23"/>
          <tpl fld="2" item="41"/>
          <tpl hier="9" item="1"/>
          <tpl hier="11" item="9"/>
          <tpl hier="12" item="7"/>
          <tpl fld="4" item="0"/>
        </tpls>
      </n>
      <n v="2220759154">
        <tpls c="8">
          <tpl hier="1" item="6"/>
          <tpl hier="4" item="3"/>
          <tpl fld="3" item="10"/>
          <tpl fld="2" item="39"/>
          <tpl hier="9" item="1"/>
          <tpl hier="11" item="9"/>
          <tpl hier="12" item="7"/>
          <tpl fld="4" item="0"/>
        </tpls>
      </n>
      <n v="3207900940">
        <tpls c="8">
          <tpl hier="1" item="6"/>
          <tpl hier="4" item="3"/>
          <tpl fld="3" item="12"/>
          <tpl fld="2" item="39"/>
          <tpl hier="9" item="1"/>
          <tpl hier="11" item="9"/>
          <tpl hier="12" item="7"/>
          <tpl fld="4" item="0"/>
        </tpls>
      </n>
      <n v="4373268802">
        <tpls c="8">
          <tpl hier="1" item="6"/>
          <tpl hier="4" item="3"/>
          <tpl fld="3" item="11"/>
          <tpl fld="2" item="39"/>
          <tpl hier="9" item="1"/>
          <tpl hier="11" item="9"/>
          <tpl hier="12" item="7"/>
          <tpl fld="4" item="0"/>
        </tpls>
      </n>
      <n v="5410469320">
        <tpls c="8">
          <tpl hier="1" item="6"/>
          <tpl hier="4" item="3"/>
          <tpl fld="3" item="9"/>
          <tpl fld="2" item="39"/>
          <tpl hier="9" item="1"/>
          <tpl hier="11" item="9"/>
          <tpl hier="12" item="7"/>
          <tpl fld="4" item="0"/>
        </tpls>
      </n>
      <n v="50403190">
        <tpls c="8">
          <tpl hier="1" item="6"/>
          <tpl hier="4" item="3"/>
          <tpl fld="3" item="57"/>
          <tpl fld="2" item="14"/>
          <tpl hier="9" item="1"/>
          <tpl hier="11" item="9"/>
          <tpl hier="12" item="7"/>
          <tpl fld="4" item="0"/>
        </tpls>
      </n>
      <n v="91740368">
        <tpls c="8">
          <tpl hier="1" item="6"/>
          <tpl hier="4" item="3"/>
          <tpl fld="3" item="3"/>
          <tpl fld="2" item="14"/>
          <tpl hier="9" item="1"/>
          <tpl hier="11" item="9"/>
          <tpl hier="12" item="7"/>
          <tpl fld="4" item="0"/>
        </tpls>
      </n>
      <n v="146499580">
        <tpls c="8">
          <tpl hier="1" item="6"/>
          <tpl hier="4" item="3"/>
          <tpl fld="3" item="1"/>
          <tpl fld="2" item="14"/>
          <tpl hier="9" item="1"/>
          <tpl hier="11" item="9"/>
          <tpl hier="12" item="7"/>
          <tpl fld="4" item="0"/>
        </tpls>
      </n>
      <n v="4774084">
        <tpls c="8">
          <tpl hier="1" item="6"/>
          <tpl hier="4" item="3"/>
          <tpl fld="3" item="20"/>
          <tpl fld="2" item="31"/>
          <tpl hier="9" item="1"/>
          <tpl hier="11" item="9"/>
          <tpl hier="12" item="7"/>
          <tpl fld="4" item="0"/>
        </tpls>
      </n>
      <n v="7129140">
        <tpls c="8">
          <tpl hier="1" item="6"/>
          <tpl hier="4" item="3"/>
          <tpl fld="3" item="51"/>
          <tpl fld="2" item="31"/>
          <tpl hier="9" item="1"/>
          <tpl hier="11" item="9"/>
          <tpl hier="12" item="7"/>
          <tpl fld="4" item="0"/>
        </tpls>
      </n>
      <n v="7948516">
        <tpls c="8">
          <tpl hier="1" item="6"/>
          <tpl hier="4" item="3"/>
          <tpl fld="3" item="38"/>
          <tpl fld="2" item="31"/>
          <tpl hier="9" item="1"/>
          <tpl hier="11" item="9"/>
          <tpl hier="12" item="7"/>
          <tpl fld="4" item="0"/>
        </tpls>
      </n>
      <n v="21945276">
        <tpls c="8">
          <tpl hier="1" item="6"/>
          <tpl hier="4" item="3"/>
          <tpl fld="3" item="44"/>
          <tpl fld="2" item="29"/>
          <tpl hier="9" item="1"/>
          <tpl hier="11" item="9"/>
          <tpl hier="12" item="7"/>
          <tpl fld="4" item="0"/>
        </tpls>
      </n>
      <n v="33878688">
        <tpls c="8">
          <tpl hier="1" item="6"/>
          <tpl hier="4" item="3"/>
          <tpl fld="3" item="43"/>
          <tpl fld="2" item="29"/>
          <tpl hier="9" item="1"/>
          <tpl hier="11" item="9"/>
          <tpl hier="12" item="7"/>
          <tpl fld="4" item="0"/>
        </tpls>
      </n>
      <n v="53901600">
        <tpls c="8">
          <tpl hier="1" item="6"/>
          <tpl hier="4" item="3"/>
          <tpl fld="3" item="42"/>
          <tpl fld="2" item="29"/>
          <tpl hier="9" item="1"/>
          <tpl hier="11" item="9"/>
          <tpl hier="12" item="7"/>
          <tpl fld="4" item="0"/>
        </tpls>
      </n>
      <n v="86975869">
        <tpls c="8">
          <tpl hier="1" item="6"/>
          <tpl hier="4" item="3"/>
          <tpl fld="3" item="41"/>
          <tpl fld="2" item="29"/>
          <tpl hier="9" item="1"/>
          <tpl hier="11" item="9"/>
          <tpl hier="12" item="7"/>
          <tpl fld="4" item="0"/>
        </tpls>
      </n>
      <n v="16961716">
        <tpls c="8">
          <tpl hier="1" item="6"/>
          <tpl hier="4" item="3"/>
          <tpl fld="3" item="32"/>
          <tpl fld="2" item="27"/>
          <tpl hier="9" item="1"/>
          <tpl hier="11" item="9"/>
          <tpl hier="12" item="7"/>
          <tpl fld="4" item="0"/>
        </tpls>
      </n>
      <n v="26263940">
        <tpls c="8">
          <tpl hier="1" item="6"/>
          <tpl hier="4" item="3"/>
          <tpl fld="3" item="31"/>
          <tpl fld="2" item="27"/>
          <tpl hier="9" item="1"/>
          <tpl hier="11" item="9"/>
          <tpl hier="12" item="7"/>
          <tpl fld="4" item="0"/>
        </tpls>
      </n>
      <n v="42209352">
        <tpls c="8">
          <tpl hier="1" item="6"/>
          <tpl hier="4" item="3"/>
          <tpl fld="3" item="30"/>
          <tpl fld="2" item="27"/>
          <tpl hier="9" item="1"/>
          <tpl hier="11" item="9"/>
          <tpl hier="12" item="7"/>
          <tpl fld="4" item="0"/>
        </tpls>
      </n>
      <n v="65158161">
        <tpls c="8">
          <tpl hier="1" item="6"/>
          <tpl hier="4" item="3"/>
          <tpl fld="3" item="29"/>
          <tpl fld="2" item="27"/>
          <tpl hier="9" item="1"/>
          <tpl hier="11" item="9"/>
          <tpl hier="12" item="7"/>
          <tpl fld="4" item="0"/>
        </tpls>
      </n>
      <n v="42197596">
        <tpls c="8">
          <tpl hier="1" item="6"/>
          <tpl hier="4" item="3"/>
          <tpl fld="3" item="16"/>
          <tpl fld="2" item="26"/>
          <tpl hier="9" item="1"/>
          <tpl hier="11" item="9"/>
          <tpl hier="12" item="7"/>
          <tpl fld="4" item="0"/>
        </tpls>
      </n>
      <n v="62395708">
        <tpls c="8">
          <tpl hier="1" item="6"/>
          <tpl hier="4" item="3"/>
          <tpl fld="3" item="15"/>
          <tpl fld="2" item="26"/>
          <tpl hier="9" item="1"/>
          <tpl hier="11" item="9"/>
          <tpl hier="12" item="7"/>
          <tpl fld="4" item="0"/>
        </tpls>
      </n>
      <n v="94836477">
        <tpls c="8">
          <tpl hier="1" item="6"/>
          <tpl hier="4" item="3"/>
          <tpl fld="3" item="14"/>
          <tpl fld="2" item="26"/>
          <tpl hier="9" item="1"/>
          <tpl hier="11" item="9"/>
          <tpl hier="12" item="7"/>
          <tpl fld="4" item="0"/>
        </tpls>
      </n>
      <n v="124420113">
        <tpls c="8">
          <tpl hier="1" item="6"/>
          <tpl hier="4" item="3"/>
          <tpl fld="3" item="13"/>
          <tpl fld="2" item="26"/>
          <tpl hier="9" item="1"/>
          <tpl hier="11" item="9"/>
          <tpl hier="12" item="7"/>
          <tpl fld="4" item="0"/>
        </tpls>
      </n>
      <n v="4869784">
        <tpls c="8">
          <tpl hier="1" item="6"/>
          <tpl hier="4" item="3"/>
          <tpl fld="3" item="4"/>
          <tpl fld="2" item="24"/>
          <tpl hier="9" item="1"/>
          <tpl hier="11" item="9"/>
          <tpl hier="12" item="7"/>
          <tpl fld="4" item="0"/>
        </tpls>
      </n>
      <n v="7721732">
        <tpls c="8">
          <tpl hier="1" item="6"/>
          <tpl hier="4" item="3"/>
          <tpl fld="3" item="58"/>
          <tpl fld="2" item="24"/>
          <tpl hier="9" item="1"/>
          <tpl hier="11" item="9"/>
          <tpl hier="12" item="7"/>
          <tpl fld="4" item="0"/>
        </tpls>
      </n>
      <n v="11756988">
        <tpls c="8">
          <tpl hier="1" item="6"/>
          <tpl hier="4" item="3"/>
          <tpl fld="3" item="2"/>
          <tpl fld="2" item="24"/>
          <tpl hier="9" item="1"/>
          <tpl hier="11" item="9"/>
          <tpl hier="12" item="7"/>
          <tpl fld="4" item="0"/>
        </tpls>
      </n>
      <n v="238431812">
        <tpls c="8">
          <tpl hier="1" item="6"/>
          <tpl hier="4" item="3"/>
          <tpl fld="3" item="54"/>
          <tpl fld="2" item="17"/>
          <tpl hier="9" item="1"/>
          <tpl hier="11" item="9"/>
          <tpl hier="12" item="7"/>
          <tpl fld="4" item="0"/>
        </tpls>
      </n>
      <n v="342050496">
        <tpls c="8">
          <tpl hier="1" item="6"/>
          <tpl hier="4" item="3"/>
          <tpl fld="3" item="53"/>
          <tpl fld="2" item="17"/>
          <tpl hier="9" item="1"/>
          <tpl hier="11" item="9"/>
          <tpl hier="12" item="7"/>
          <tpl fld="4" item="0"/>
        </tpls>
      </n>
      <n v="436682007">
        <tpls c="8">
          <tpl hier="1" item="6"/>
          <tpl hier="4" item="3"/>
          <tpl fld="3" item="52"/>
          <tpl fld="2" item="17"/>
          <tpl hier="9" item="1"/>
          <tpl hier="11" item="9"/>
          <tpl hier="12" item="7"/>
          <tpl fld="4" item="0"/>
        </tpls>
      </n>
      <n v="41732580">
        <tpls c="8">
          <tpl hier="1" item="6"/>
          <tpl hier="4" item="3"/>
          <tpl fld="3" item="48"/>
          <tpl fld="2" item="13"/>
          <tpl hier="9" item="1"/>
          <tpl hier="11" item="9"/>
          <tpl hier="12" item="7"/>
          <tpl fld="4" item="0"/>
        </tpls>
      </n>
      <n v="57390565">
        <tpls c="8">
          <tpl hier="1" item="6"/>
          <tpl hier="4" item="3"/>
          <tpl fld="3" item="46"/>
          <tpl fld="2" item="13"/>
          <tpl hier="9" item="1"/>
          <tpl hier="11" item="9"/>
          <tpl hier="12" item="7"/>
          <tpl fld="4" item="0"/>
        </tpls>
      </n>
      <n v="84163616">
        <tpls c="8">
          <tpl hier="1" item="6"/>
          <tpl hier="4" item="3"/>
          <tpl fld="3" item="45"/>
          <tpl fld="2" item="13"/>
          <tpl hier="9" item="1"/>
          <tpl hier="11" item="9"/>
          <tpl hier="12" item="7"/>
          <tpl fld="4" item="0"/>
        </tpls>
      </n>
      <n v="108052848">
        <tpls c="8">
          <tpl hier="1" item="6"/>
          <tpl hier="4" item="3"/>
          <tpl fld="3" item="47"/>
          <tpl fld="2" item="13"/>
          <tpl hier="9" item="1"/>
          <tpl hier="11" item="9"/>
          <tpl hier="12" item="7"/>
          <tpl fld="4" item="0"/>
        </tpls>
      </n>
      <n v="8273523">
        <tpls c="8">
          <tpl hier="1" item="6"/>
          <tpl hier="4" item="3"/>
          <tpl fld="3" item="34"/>
          <tpl fld="2" item="23"/>
          <tpl hier="9" item="1"/>
          <tpl hier="11" item="9"/>
          <tpl hier="12" item="7"/>
          <tpl fld="4" item="0"/>
        </tpls>
      </n>
      <n v="13440561">
        <tpls c="8">
          <tpl hier="1" item="6"/>
          <tpl hier="4" item="3"/>
          <tpl fld="3" item="36"/>
          <tpl fld="2" item="23"/>
          <tpl hier="9" item="1"/>
          <tpl hier="11" item="9"/>
          <tpl hier="12" item="7"/>
          <tpl fld="4" item="0"/>
        </tpls>
      </n>
      <n v="19310644">
        <tpls c="8">
          <tpl hier="1" item="6"/>
          <tpl hier="4" item="3"/>
          <tpl fld="3" item="27"/>
          <tpl fld="2" item="23"/>
          <tpl hier="9" item="1"/>
          <tpl hier="11" item="9"/>
          <tpl hier="12" item="7"/>
          <tpl fld="4" item="0"/>
        </tpls>
      </n>
      <n v="24249816">
        <tpls c="8">
          <tpl hier="1" item="6"/>
          <tpl hier="4" item="3"/>
          <tpl fld="3" item="33"/>
          <tpl fld="2" item="23"/>
          <tpl hier="9" item="1"/>
          <tpl hier="11" item="9"/>
          <tpl hier="12" item="7"/>
          <tpl fld="4" item="0"/>
        </tpls>
      </n>
      <n v="17055708">
        <tpls c="8">
          <tpl hier="1" item="6"/>
          <tpl hier="4" item="3"/>
          <tpl fld="3" item="18"/>
          <tpl fld="2" item="30"/>
          <tpl hier="9" item="1"/>
          <tpl hier="11" item="9"/>
          <tpl hier="12" item="7"/>
          <tpl fld="4" item="0"/>
        </tpls>
      </n>
      <n v="26877236">
        <tpls c="8">
          <tpl hier="1" item="6"/>
          <tpl hier="4" item="3"/>
          <tpl fld="3" item="22"/>
          <tpl fld="2" item="30"/>
          <tpl hier="9" item="1"/>
          <tpl hier="11" item="9"/>
          <tpl hier="12" item="7"/>
          <tpl fld="4" item="0"/>
        </tpls>
      </n>
      <n v="45326228">
        <tpls c="8">
          <tpl hier="1" item="6"/>
          <tpl hier="4" item="3"/>
          <tpl fld="3" item="17"/>
          <tpl fld="2" item="30"/>
          <tpl hier="9" item="1"/>
          <tpl hier="11" item="9"/>
          <tpl hier="12" item="7"/>
          <tpl fld="4" item="0"/>
        </tpls>
      </n>
      <n v="285444519">
        <tpls c="8">
          <tpl hier="1" item="6"/>
          <tpl hier="4" item="3"/>
          <tpl fld="3" item="43"/>
          <tpl fld="2" item="45"/>
          <tpl hier="9" item="1"/>
          <tpl hier="11" item="9"/>
          <tpl hier="12" item="7"/>
          <tpl fld="4" item="0"/>
        </tpls>
      </n>
      <n v="465279040">
        <tpls c="8">
          <tpl hier="1" item="6"/>
          <tpl hier="4" item="3"/>
          <tpl fld="3" item="30"/>
          <tpl fld="2" item="45"/>
          <tpl hier="9" item="1"/>
          <tpl hier="11" item="9"/>
          <tpl hier="12" item="7"/>
          <tpl fld="4" item="0"/>
        </tpls>
      </n>
      <n v="783498956">
        <tpls c="8">
          <tpl hier="1" item="6"/>
          <tpl hier="4" item="3"/>
          <tpl fld="3" item="9"/>
          <tpl fld="2" item="45"/>
          <tpl hier="9" item="1"/>
          <tpl hier="11" item="9"/>
          <tpl hier="12" item="7"/>
          <tpl fld="4" item="0"/>
        </tpls>
      </n>
      <n v="292789030">
        <tpls c="8">
          <tpl hier="1" item="6"/>
          <tpl hier="4" item="3"/>
          <tpl fld="3" item="46"/>
          <tpl fld="2" item="25"/>
          <tpl hier="9" item="1"/>
          <tpl hier="11" item="9"/>
          <tpl hier="12" item="7"/>
          <tpl fld="4" item="0"/>
        </tpls>
      </n>
      <n v="524229729">
        <tpls c="8">
          <tpl hier="1" item="6"/>
          <tpl hier="4" item="3"/>
          <tpl fld="3" item="27"/>
          <tpl fld="2" item="25"/>
          <tpl hier="9" item="1"/>
          <tpl hier="11" item="9"/>
          <tpl hier="12" item="7"/>
          <tpl fld="4" item="0"/>
        </tpls>
      </n>
      <n v="814509129">
        <tpls c="8">
          <tpl hier="1" item="6"/>
          <tpl hier="4" item="3"/>
          <tpl fld="3" item="21"/>
          <tpl fld="2" item="25"/>
          <tpl hier="9" item="1"/>
          <tpl hier="11" item="9"/>
          <tpl hier="12" item="7"/>
          <tpl fld="4" item="0"/>
        </tpls>
      </n>
      <n v="6980552">
        <tpls c="8">
          <tpl hier="1" item="6"/>
          <tpl hier="4" item="3"/>
          <tpl fld="3" item="54"/>
          <tpl fld="2" item="38"/>
          <tpl hier="9" item="1"/>
          <tpl hier="11" item="9"/>
          <tpl hier="12" item="7"/>
          <tpl fld="4" item="0"/>
        </tpls>
      </n>
      <n v="10958672">
        <tpls c="8">
          <tpl hier="1" item="6"/>
          <tpl hier="4" item="3"/>
          <tpl fld="3" item="42"/>
          <tpl fld="2" item="38"/>
          <tpl hier="9" item="1"/>
          <tpl hier="11" item="9"/>
          <tpl hier="12" item="7"/>
          <tpl fld="4" item="0"/>
        </tpls>
      </n>
      <n v="15873948">
        <tpls c="8">
          <tpl hier="1" item="6"/>
          <tpl hier="4" item="3"/>
          <tpl fld="3" item="23"/>
          <tpl fld="2" item="38"/>
          <tpl hier="9" item="1"/>
          <tpl hier="11" item="9"/>
          <tpl hier="12" item="7"/>
          <tpl fld="4" item="0"/>
        </tpls>
      </n>
      <n v="11956808">
        <tpls c="8">
          <tpl hier="1" item="6"/>
          <tpl hier="4" item="3"/>
          <tpl fld="3" item="57"/>
          <tpl fld="2" item="16"/>
          <tpl hier="9" item="1"/>
          <tpl hier="11" item="9"/>
          <tpl hier="12" item="7"/>
          <tpl fld="4" item="0"/>
        </tpls>
      </n>
      <n v="19796204">
        <tpls c="8">
          <tpl hier="1" item="6"/>
          <tpl hier="4" item="3"/>
          <tpl fld="3" item="50"/>
          <tpl fld="2" item="16"/>
          <tpl hier="9" item="1"/>
          <tpl hier="11" item="9"/>
          <tpl hier="12" item="7"/>
          <tpl fld="4" item="0"/>
        </tpls>
      </n>
      <n v="30524008">
        <tpls c="8">
          <tpl hier="1" item="6"/>
          <tpl hier="4" item="3"/>
          <tpl fld="3" item="19"/>
          <tpl fld="2" item="16"/>
          <tpl hier="9" item="1"/>
          <tpl hier="11" item="9"/>
          <tpl hier="12" item="7"/>
          <tpl fld="4" item="0"/>
        </tpls>
      </n>
      <n v="56887844">
        <tpls c="8">
          <tpl hier="1" item="6"/>
          <tpl hier="4" item="3"/>
          <tpl fld="3" item="4"/>
          <tpl fld="2" item="10"/>
          <tpl hier="9" item="1"/>
          <tpl hier="11" item="9"/>
          <tpl hier="12" item="7"/>
          <tpl fld="4" item="0"/>
        </tpls>
      </n>
      <n v="90089512">
        <tpls c="8">
          <tpl hier="1" item="6"/>
          <tpl hier="4" item="3"/>
          <tpl fld="3" item="53"/>
          <tpl fld="2" item="10"/>
          <tpl hier="9" item="1"/>
          <tpl hier="11" item="9"/>
          <tpl hier="12" item="7"/>
          <tpl fld="4" item="0"/>
        </tpls>
      </n>
      <n v="116110696">
        <tpls c="8">
          <tpl hier="1" item="6"/>
          <tpl hier="4" item="3"/>
          <tpl fld="3" item="47"/>
          <tpl fld="2" item="10"/>
          <tpl hier="9" item="1"/>
          <tpl hier="11" item="9"/>
          <tpl hier="12" item="7"/>
          <tpl fld="4" item="0"/>
        </tpls>
      </n>
      <n v="139145219">
        <tpls c="8">
          <tpl hier="1" item="6"/>
          <tpl hier="4" item="3"/>
          <tpl fld="3" item="16"/>
          <tpl fld="2" item="12"/>
          <tpl hier="9" item="1"/>
          <tpl hier="11" item="9"/>
          <tpl hier="12" item="7"/>
          <tpl fld="4" item="0"/>
        </tpls>
      </n>
      <n v="253819145">
        <tpls c="8">
          <tpl hier="1" item="6"/>
          <tpl hier="4" item="3"/>
          <tpl fld="3" item="53"/>
          <tpl fld="2" item="12"/>
          <tpl hier="9" item="1"/>
          <tpl hier="11" item="9"/>
          <tpl hier="12" item="7"/>
          <tpl fld="4" item="0"/>
        </tpls>
      </n>
      <n v="382280189">
        <tpls c="8">
          <tpl hier="1" item="6"/>
          <tpl hier="4" item="3"/>
          <tpl fld="3" item="41"/>
          <tpl fld="2" item="12"/>
          <tpl hier="9" item="1"/>
          <tpl hier="11" item="9"/>
          <tpl hier="12" item="7"/>
          <tpl fld="4" item="0"/>
        </tpls>
      </n>
      <n v="11048760">
        <tpls c="8">
          <tpl hier="1" item="6"/>
          <tpl hier="4" item="3"/>
          <tpl fld="3" item="8"/>
          <tpl fld="2" item="18"/>
          <tpl hier="9" item="1"/>
          <tpl hier="11" item="9"/>
          <tpl hier="12" item="7"/>
          <tpl fld="4" item="0"/>
        </tpls>
      </n>
      <n v="14596947">
        <tpls c="8">
          <tpl hier="1" item="6"/>
          <tpl hier="4" item="3"/>
          <tpl fld="3" item="45"/>
          <tpl fld="2" item="18"/>
          <tpl hier="9" item="1"/>
          <tpl hier="11" item="9"/>
          <tpl hier="12" item="7"/>
          <tpl fld="4" item="0"/>
        </tpls>
      </n>
      <n v="13892928">
        <tpls c="8">
          <tpl hier="1" item="6"/>
          <tpl hier="4" item="3"/>
          <tpl fld="3" item="23"/>
          <tpl fld="2" item="18"/>
          <tpl hier="9" item="1"/>
          <tpl hier="11" item="9"/>
          <tpl hier="12" item="7"/>
          <tpl fld="4" item="0"/>
        </tpls>
      </n>
      <n v="19251488">
        <tpls c="8">
          <tpl hier="1" item="6"/>
          <tpl hier="4" item="3"/>
          <tpl fld="3" item="46"/>
          <tpl fld="2" item="20"/>
          <tpl hier="9" item="1"/>
          <tpl hier="11" item="9"/>
          <tpl hier="12" item="7"/>
          <tpl fld="4" item="0"/>
        </tpls>
      </n>
      <n v="31734724">
        <tpls c="8">
          <tpl hier="1" item="6"/>
          <tpl hier="4" item="3"/>
          <tpl fld="3" item="17"/>
          <tpl fld="2" item="20"/>
          <tpl hier="9" item="1"/>
          <tpl hier="11" item="9"/>
          <tpl hier="12" item="7"/>
          <tpl fld="4" item="0"/>
        </tpls>
      </n>
      <n v="13547224">
        <tpls c="8">
          <tpl hier="1" item="6"/>
          <tpl hier="4" item="3"/>
          <tpl fld="3" item="48"/>
          <tpl fld="2" item="32"/>
          <tpl hier="9" item="1"/>
          <tpl hier="11" item="9"/>
          <tpl hier="12" item="7"/>
          <tpl fld="4" item="0"/>
        </tpls>
      </n>
      <n v="32907040">
        <tpls c="8">
          <tpl hier="1" item="6"/>
          <tpl hier="4" item="3"/>
          <tpl fld="3" item="50"/>
          <tpl fld="2" item="32"/>
          <tpl hier="9" item="1"/>
          <tpl hier="11" item="9"/>
          <tpl hier="12" item="7"/>
          <tpl fld="4" item="0"/>
        </tpls>
      </n>
      <n v="180704">
        <tpls c="8">
          <tpl hier="1" item="6"/>
          <tpl hier="4" item="3"/>
          <tpl fld="3" item="44"/>
          <tpl fld="2" item="9"/>
          <tpl hier="9" item="1"/>
          <tpl hier="11" item="9"/>
          <tpl hier="12" item="7"/>
          <tpl fld="4" item="0"/>
        </tpls>
      </n>
      <n v="301217">
        <tpls c="8">
          <tpl hier="1" item="6"/>
          <tpl hier="4" item="3"/>
          <tpl fld="3" item="42"/>
          <tpl fld="2" item="9"/>
          <tpl hier="9" item="1"/>
          <tpl hier="11" item="9"/>
          <tpl hier="12" item="7"/>
          <tpl fld="4" item="0"/>
        </tpls>
      </n>
      <n v="10206312">
        <tpls c="8">
          <tpl hier="1" item="6"/>
          <tpl hier="4" item="3"/>
          <tpl fld="3" item="32"/>
          <tpl fld="2" item="11"/>
          <tpl hier="9" item="1"/>
          <tpl hier="11" item="9"/>
          <tpl hier="12" item="7"/>
          <tpl fld="4" item="0"/>
        </tpls>
      </n>
      <n v="20804280">
        <tpls c="8">
          <tpl hier="1" item="6"/>
          <tpl hier="4" item="3"/>
          <tpl fld="3" item="6"/>
          <tpl fld="2" item="11"/>
          <tpl hier="9" item="1"/>
          <tpl hier="11" item="9"/>
          <tpl hier="12" item="7"/>
          <tpl fld="4" item="0"/>
        </tpls>
      </n>
      <n v="117332413">
        <tpls c="8">
          <tpl hier="1" item="6"/>
          <tpl hier="4" item="3"/>
          <tpl fld="3" item="36"/>
          <tpl fld="2" item="15"/>
          <tpl hier="9" item="1"/>
          <tpl hier="11" item="9"/>
          <tpl hier="12" item="7"/>
          <tpl fld="4" item="0"/>
        </tpls>
      </n>
      <n v="47750400">
        <tpls c="8">
          <tpl hier="1" item="6"/>
          <tpl hier="4" item="3"/>
          <tpl fld="3" item="18"/>
          <tpl fld="2" item="19"/>
          <tpl hier="9" item="1"/>
          <tpl hier="11" item="9"/>
          <tpl hier="12" item="7"/>
          <tpl fld="4" item="0"/>
        </tpls>
      </n>
      <n v="41126800">
        <tpls c="8">
          <tpl hier="1" item="6"/>
          <tpl hier="4" item="3"/>
          <tpl fld="3" item="10"/>
          <tpl fld="2" item="2"/>
          <tpl hier="9" item="1"/>
          <tpl hier="11" item="9"/>
          <tpl hier="12" item="7"/>
          <tpl fld="4" item="0"/>
        </tpls>
      </n>
      <n v="243386332">
        <tpls c="8">
          <tpl hier="1" item="6"/>
          <tpl hier="4" item="3"/>
          <tpl fld="3" item="27"/>
          <tpl fld="2" item="6"/>
          <tpl hier="9" item="1"/>
          <tpl hier="11" item="9"/>
          <tpl hier="12" item="7"/>
          <tpl fld="4" item="0"/>
        </tpls>
      </n>
      <n v="196535747">
        <tpls c="8">
          <tpl hier="1" item="6"/>
          <tpl hier="4" item="3"/>
          <tpl fld="3" item="15"/>
          <tpl fld="2" item="1"/>
          <tpl hier="9" item="1"/>
          <tpl hier="11" item="9"/>
          <tpl hier="12" item="7"/>
          <tpl fld="4" item="0"/>
        </tpls>
      </n>
      <n v="21907928">
        <tpls c="8">
          <tpl hier="1" item="6"/>
          <tpl hier="4" item="3"/>
          <tpl fld="3" item="8"/>
          <tpl fld="2" item="7"/>
          <tpl hier="9" item="1"/>
          <tpl hier="11" item="9"/>
          <tpl hier="12" item="7"/>
          <tpl fld="4" item="0"/>
        </tpls>
      </n>
      <n v="24524604">
        <tpls c="8">
          <tpl hier="1" item="6"/>
          <tpl hier="4" item="3"/>
          <tpl fld="3" item="54"/>
          <tpl fld="2" item="43"/>
          <tpl hier="9" item="1"/>
          <tpl hier="11" item="9"/>
          <tpl hier="12" item="7"/>
          <tpl fld="4" item="0"/>
        </tpls>
      </n>
      <n v="37187257">
        <tpls c="8">
          <tpl hier="1" item="6"/>
          <tpl hier="4" item="3"/>
          <tpl fld="3" item="53"/>
          <tpl fld="2" item="43"/>
          <tpl hier="9" item="1"/>
          <tpl hier="11" item="9"/>
          <tpl hier="12" item="7"/>
          <tpl fld="4" item="0"/>
        </tpls>
      </n>
      <n v="53908069">
        <tpls c="8">
          <tpl hier="1" item="6"/>
          <tpl hier="4" item="3"/>
          <tpl fld="3" item="52"/>
          <tpl fld="2" item="43"/>
          <tpl hier="9" item="1"/>
          <tpl hier="11" item="9"/>
          <tpl hier="12" item="7"/>
          <tpl fld="4" item="0"/>
        </tpls>
      </n>
      <n v="2425141">
        <tpls c="8">
          <tpl hier="1" item="6"/>
          <tpl hier="4" item="3"/>
          <tpl fld="3" item="48"/>
          <tpl fld="2" item="22"/>
          <tpl hier="9" item="1"/>
          <tpl hier="11" item="9"/>
          <tpl hier="12" item="7"/>
          <tpl fld="4" item="0"/>
        </tpls>
      </n>
      <n v="3080500">
        <tpls c="8">
          <tpl hier="1" item="6"/>
          <tpl hier="4" item="3"/>
          <tpl fld="3" item="46"/>
          <tpl fld="2" item="22"/>
          <tpl hier="9" item="1"/>
          <tpl hier="11" item="9"/>
          <tpl hier="12" item="7"/>
          <tpl fld="4" item="0"/>
        </tpls>
      </n>
      <n v="3035584">
        <tpls c="8">
          <tpl hier="1" item="6"/>
          <tpl hier="4" item="3"/>
          <tpl fld="3" item="45"/>
          <tpl fld="2" item="22"/>
          <tpl hier="9" item="1"/>
          <tpl hier="11" item="9"/>
          <tpl hier="12" item="7"/>
          <tpl fld="4" item="0"/>
        </tpls>
      </n>
      <n v="2997744">
        <tpls c="8">
          <tpl hier="1" item="6"/>
          <tpl hier="4" item="3"/>
          <tpl fld="3" item="47"/>
          <tpl fld="2" item="22"/>
          <tpl hier="9" item="1"/>
          <tpl hier="11" item="9"/>
          <tpl hier="12" item="7"/>
          <tpl fld="4" item="0"/>
        </tpls>
      </n>
      <n v="17034928">
        <tpls c="8">
          <tpl hier="1" item="6"/>
          <tpl hier="4" item="3"/>
          <tpl fld="3" item="34"/>
          <tpl fld="2" item="21"/>
          <tpl hier="9" item="1"/>
          <tpl hier="11" item="9"/>
          <tpl hier="12" item="7"/>
          <tpl fld="4" item="0"/>
        </tpls>
      </n>
      <n v="23093464">
        <tpls c="8">
          <tpl hier="1" item="6"/>
          <tpl hier="4" item="3"/>
          <tpl fld="3" item="36"/>
          <tpl fld="2" item="21"/>
          <tpl hier="9" item="1"/>
          <tpl hier="11" item="9"/>
          <tpl hier="12" item="7"/>
          <tpl fld="4" item="0"/>
        </tpls>
      </n>
      <n v="32122904">
        <tpls c="8">
          <tpl hier="1" item="6"/>
          <tpl hier="4" item="3"/>
          <tpl fld="3" item="27"/>
          <tpl fld="2" item="21"/>
          <tpl hier="9" item="1"/>
          <tpl hier="11" item="9"/>
          <tpl hier="12" item="7"/>
          <tpl fld="4" item="0"/>
        </tpls>
      </n>
      <n v="41602692">
        <tpls c="8">
          <tpl hier="1" item="6"/>
          <tpl hier="4" item="3"/>
          <tpl fld="3" item="33"/>
          <tpl fld="2" item="21"/>
          <tpl hier="9" item="1"/>
          <tpl hier="11" item="9"/>
          <tpl hier="12" item="7"/>
          <tpl fld="4" item="0"/>
        </tpls>
      </n>
      <n v="10242908">
        <tpls c="8">
          <tpl hier="1" item="6"/>
          <tpl hier="4" item="3"/>
          <tpl fld="3" item="18"/>
          <tpl fld="2" item="41"/>
          <tpl hier="9" item="1"/>
          <tpl hier="11" item="9"/>
          <tpl hier="12" item="7"/>
          <tpl fld="4" item="0"/>
        </tpls>
      </n>
      <n v="16619440">
        <tpls c="8">
          <tpl hier="1" item="6"/>
          <tpl hier="4" item="3"/>
          <tpl fld="3" item="22"/>
          <tpl fld="2" item="41"/>
          <tpl hier="9" item="1"/>
          <tpl hier="11" item="9"/>
          <tpl hier="12" item="7"/>
          <tpl fld="4" item="0"/>
        </tpls>
      </n>
      <n v="26298036">
        <tpls c="8">
          <tpl hier="1" item="6"/>
          <tpl hier="4" item="3"/>
          <tpl fld="3" item="17"/>
          <tpl fld="2" item="41"/>
          <tpl hier="9" item="1"/>
          <tpl hier="11" item="9"/>
          <tpl hier="12" item="7"/>
          <tpl fld="4" item="0"/>
        </tpls>
      </n>
      <n v="37083180">
        <tpls c="8">
          <tpl hier="1" item="6"/>
          <tpl hier="4" item="3"/>
          <tpl fld="3" item="21"/>
          <tpl fld="2" item="41"/>
          <tpl hier="9" item="1"/>
          <tpl hier="11" item="9"/>
          <tpl hier="12" item="7"/>
          <tpl fld="4" item="0"/>
        </tpls>
      </n>
      <n v="2271472097">
        <tpls c="8">
          <tpl hier="1" item="6"/>
          <tpl hier="4" item="3"/>
          <tpl fld="3" item="8"/>
          <tpl fld="2" item="39"/>
          <tpl hier="9" item="1"/>
          <tpl hier="11" item="9"/>
          <tpl hier="12" item="7"/>
          <tpl fld="4" item="0"/>
        </tpls>
      </n>
      <n v="3278728430">
        <tpls c="8">
          <tpl hier="1" item="6"/>
          <tpl hier="4" item="3"/>
          <tpl fld="3" item="7"/>
          <tpl fld="2" item="39"/>
          <tpl hier="9" item="1"/>
          <tpl hier="11" item="9"/>
          <tpl hier="12" item="7"/>
          <tpl fld="4" item="0"/>
        </tpls>
      </n>
      <n v="4446092626">
        <tpls c="8">
          <tpl hier="1" item="6"/>
          <tpl hier="4" item="3"/>
          <tpl fld="3" item="6"/>
          <tpl fld="2" item="39"/>
          <tpl hier="9" item="1"/>
          <tpl hier="11" item="9"/>
          <tpl hier="12" item="7"/>
          <tpl fld="4" item="0"/>
        </tpls>
      </n>
      <n v="5465671120">
        <tpls c="8">
          <tpl hier="1" item="6"/>
          <tpl hier="4" item="3"/>
          <tpl fld="3" item="5"/>
          <tpl fld="2" item="39"/>
          <tpl hier="9" item="1"/>
          <tpl hier="11" item="9"/>
          <tpl hier="12" item="7"/>
          <tpl fld="4" item="0"/>
        </tpls>
      </n>
      <n v="52309364">
        <tpls c="8">
          <tpl hier="1" item="6"/>
          <tpl hier="4" item="3"/>
          <tpl fld="3" item="56"/>
          <tpl fld="2" item="14"/>
          <tpl hier="9" item="1"/>
          <tpl hier="11" item="9"/>
          <tpl hier="12" item="7"/>
          <tpl fld="4" item="0"/>
        </tpls>
      </n>
      <n v="94898316">
        <tpls c="8">
          <tpl hier="1" item="6"/>
          <tpl hier="4" item="3"/>
          <tpl fld="3" item="0"/>
          <tpl fld="2" item="14"/>
          <tpl hier="9" item="1"/>
          <tpl hier="11" item="9"/>
          <tpl hier="12" item="7"/>
          <tpl fld="4" item="0"/>
        </tpls>
      </n>
      <n v="150596129">
        <tpls c="8">
          <tpl hier="1" item="6"/>
          <tpl hier="4" item="3"/>
          <tpl fld="3" item="55"/>
          <tpl fld="2" item="14"/>
          <tpl hier="9" item="1"/>
          <tpl hier="11" item="9"/>
          <tpl hier="12" item="7"/>
          <tpl fld="4" item="0"/>
        </tpls>
      </n>
      <n v="3411560">
        <tpls c="8">
          <tpl hier="1" item="6"/>
          <tpl hier="4" item="3"/>
          <tpl fld="3" item="35"/>
          <tpl fld="2" item="31"/>
          <tpl hier="9" item="1"/>
          <tpl hier="11" item="9"/>
          <tpl hier="12" item="7"/>
          <tpl fld="4" item="0"/>
        </tpls>
      </n>
      <n v="4914144">
        <tpls c="8">
          <tpl hier="1" item="6"/>
          <tpl hier="4" item="3"/>
          <tpl fld="3" item="40"/>
          <tpl fld="2" item="31"/>
          <tpl hier="9" item="1"/>
          <tpl hier="11" item="9"/>
          <tpl hier="12" item="7"/>
          <tpl fld="4" item="0"/>
        </tpls>
      </n>
      <n v="7288944">
        <tpls c="8">
          <tpl hier="1" item="6"/>
          <tpl hier="4" item="3"/>
          <tpl fld="3" item="50"/>
          <tpl fld="2" item="31"/>
          <tpl hier="9" item="1"/>
          <tpl hier="11" item="9"/>
          <tpl hier="12" item="7"/>
          <tpl fld="4" item="0"/>
        </tpls>
      </n>
      <n v="7960524">
        <tpls c="8">
          <tpl hier="1" item="6"/>
          <tpl hier="4" item="3"/>
          <tpl fld="3" item="49"/>
          <tpl fld="2" item="31"/>
          <tpl hier="9" item="1"/>
          <tpl hier="11" item="9"/>
          <tpl hier="12" item="7"/>
          <tpl fld="4" item="0"/>
        </tpls>
      </n>
      <n v="22500656">
        <tpls c="8">
          <tpl hier="1" item="6"/>
          <tpl hier="4" item="3"/>
          <tpl fld="3" item="37"/>
          <tpl fld="2" item="29"/>
          <tpl hier="9" item="1"/>
          <tpl hier="11" item="9"/>
          <tpl hier="12" item="7"/>
          <tpl fld="4" item="0"/>
        </tpls>
      </n>
      <n v="34866212">
        <tpls c="8">
          <tpl hier="1" item="6"/>
          <tpl hier="4" item="3"/>
          <tpl fld="3" item="39"/>
          <tpl fld="2" item="29"/>
          <tpl hier="9" item="1"/>
          <tpl hier="11" item="9"/>
          <tpl hier="12" item="7"/>
          <tpl fld="4" item="0"/>
        </tpls>
      </n>
      <n v="55610752">
        <tpls c="8">
          <tpl hier="1" item="6"/>
          <tpl hier="4" item="3"/>
          <tpl fld="3" item="28"/>
          <tpl fld="2" item="29"/>
          <tpl hier="9" item="1"/>
          <tpl hier="11" item="9"/>
          <tpl hier="12" item="7"/>
          <tpl fld="4" item="0"/>
        </tpls>
      </n>
      <n v="89386563">
        <tpls c="8">
          <tpl hier="1" item="6"/>
          <tpl hier="4" item="3"/>
          <tpl fld="3" item="19"/>
          <tpl fld="2" item="29"/>
          <tpl hier="9" item="1"/>
          <tpl hier="11" item="9"/>
          <tpl hier="12" item="7"/>
          <tpl fld="4" item="0"/>
        </tpls>
      </n>
      <n v="17401808">
        <tpls c="8">
          <tpl hier="1" item="6"/>
          <tpl hier="4" item="3"/>
          <tpl fld="3" item="26"/>
          <tpl fld="2" item="27"/>
          <tpl hier="9" item="1"/>
          <tpl hier="11" item="9"/>
          <tpl hier="12" item="7"/>
          <tpl fld="4" item="0"/>
        </tpls>
      </n>
      <n v="26951696">
        <tpls c="8">
          <tpl hier="1" item="6"/>
          <tpl hier="4" item="3"/>
          <tpl fld="3" item="25"/>
          <tpl fld="2" item="27"/>
          <tpl hier="9" item="1"/>
          <tpl hier="11" item="9"/>
          <tpl hier="12" item="7"/>
          <tpl fld="4" item="0"/>
        </tpls>
      </n>
      <n v="43417288">
        <tpls c="8">
          <tpl hier="1" item="6"/>
          <tpl hier="4" item="3"/>
          <tpl fld="3" item="24"/>
          <tpl fld="2" item="27"/>
          <tpl hier="9" item="1"/>
          <tpl hier="11" item="9"/>
          <tpl hier="12" item="7"/>
          <tpl fld="4" item="0"/>
        </tpls>
      </n>
      <n v="66981212">
        <tpls c="8">
          <tpl hier="1" item="6"/>
          <tpl hier="4" item="3"/>
          <tpl fld="3" item="23"/>
          <tpl fld="2" item="27"/>
          <tpl hier="9" item="1"/>
          <tpl hier="11" item="9"/>
          <tpl hier="12" item="7"/>
          <tpl fld="4" item="0"/>
        </tpls>
      </n>
      <n v="43216524">
        <tpls c="8">
          <tpl hier="1" item="6"/>
          <tpl hier="4" item="3"/>
          <tpl fld="3" item="10"/>
          <tpl fld="2" item="26"/>
          <tpl hier="9" item="1"/>
          <tpl hier="11" item="9"/>
          <tpl hier="12" item="7"/>
          <tpl fld="4" item="0"/>
        </tpls>
      </n>
      <n v="64174924">
        <tpls c="8">
          <tpl hier="1" item="6"/>
          <tpl hier="4" item="3"/>
          <tpl fld="3" item="12"/>
          <tpl fld="2" item="26"/>
          <tpl hier="9" item="1"/>
          <tpl hier="11" item="9"/>
          <tpl hier="12" item="7"/>
          <tpl fld="4" item="0"/>
        </tpls>
      </n>
      <n v="96833565">
        <tpls c="8">
          <tpl hier="1" item="6"/>
          <tpl hier="4" item="3"/>
          <tpl fld="3" item="11"/>
          <tpl fld="2" item="26"/>
          <tpl hier="9" item="1"/>
          <tpl hier="11" item="9"/>
          <tpl hier="12" item="7"/>
          <tpl fld="4" item="0"/>
        </tpls>
      </n>
      <n v="126114340">
        <tpls c="8">
          <tpl hier="1" item="6"/>
          <tpl hier="4" item="3"/>
          <tpl fld="3" item="9"/>
          <tpl fld="2" item="26"/>
          <tpl hier="9" item="1"/>
          <tpl hier="11" item="9"/>
          <tpl hier="12" item="7"/>
          <tpl fld="4" item="0"/>
        </tpls>
      </n>
      <n v="5016628">
        <tpls c="8">
          <tpl hier="1" item="6"/>
          <tpl hier="4" item="3"/>
          <tpl fld="3" item="57"/>
          <tpl fld="2" item="24"/>
          <tpl hier="9" item="1"/>
          <tpl hier="11" item="9"/>
          <tpl hier="12" item="7"/>
          <tpl fld="4" item="0"/>
        </tpls>
      </n>
      <n v="7927596">
        <tpls c="8">
          <tpl hier="1" item="6"/>
          <tpl hier="4" item="3"/>
          <tpl fld="3" item="3"/>
          <tpl fld="2" item="24"/>
          <tpl hier="9" item="1"/>
          <tpl hier="11" item="9"/>
          <tpl hier="12" item="7"/>
          <tpl fld="4" item="0"/>
        </tpls>
      </n>
      <n v="12096776">
        <tpls c="8">
          <tpl hier="1" item="6"/>
          <tpl hier="4" item="3"/>
          <tpl fld="3" item="1"/>
          <tpl fld="2" item="24"/>
          <tpl hier="9" item="1"/>
          <tpl hier="11" item="9"/>
          <tpl hier="12" item="7"/>
          <tpl fld="4" item="0"/>
        </tpls>
      </n>
      <n v="244968761">
        <tpls c="8">
          <tpl hier="1" item="6"/>
          <tpl hier="4" item="3"/>
          <tpl fld="3" item="20"/>
          <tpl fld="2" item="17"/>
          <tpl hier="9" item="1"/>
          <tpl hier="11" item="9"/>
          <tpl hier="12" item="7"/>
          <tpl fld="4" item="0"/>
        </tpls>
      </n>
      <n v="348300548">
        <tpls c="8">
          <tpl hier="1" item="6"/>
          <tpl hier="4" item="3"/>
          <tpl fld="3" item="51"/>
          <tpl fld="2" item="17"/>
          <tpl hier="9" item="1"/>
          <tpl hier="11" item="9"/>
          <tpl hier="12" item="7"/>
          <tpl fld="4" item="0"/>
        </tpls>
      </n>
      <n v="443261085">
        <tpls c="8">
          <tpl hier="1" item="6"/>
          <tpl hier="4" item="3"/>
          <tpl fld="3" item="38"/>
          <tpl fld="2" item="17"/>
          <tpl hier="9" item="1"/>
          <tpl hier="11" item="9"/>
          <tpl hier="12" item="7"/>
          <tpl fld="4" item="0"/>
        </tpls>
      </n>
      <n v="42418484">
        <tpls c="8">
          <tpl hier="1" item="6"/>
          <tpl hier="4" item="3"/>
          <tpl fld="3" item="44"/>
          <tpl fld="2" item="13"/>
          <tpl hier="9" item="1"/>
          <tpl hier="11" item="9"/>
          <tpl hier="12" item="7"/>
          <tpl fld="4" item="0"/>
        </tpls>
      </n>
      <n v="58707716">
        <tpls c="8">
          <tpl hier="1" item="6"/>
          <tpl hier="4" item="3"/>
          <tpl fld="3" item="43"/>
          <tpl fld="2" item="13"/>
          <tpl hier="9" item="1"/>
          <tpl hier="11" item="9"/>
          <tpl hier="12" item="7"/>
          <tpl fld="4" item="0"/>
        </tpls>
      </n>
      <n v="86304285">
        <tpls c="8">
          <tpl hier="1" item="6"/>
          <tpl hier="4" item="3"/>
          <tpl fld="3" item="42"/>
          <tpl fld="2" item="13"/>
          <tpl hier="9" item="1"/>
          <tpl hier="11" item="9"/>
          <tpl hier="12" item="7"/>
          <tpl fld="4" item="0"/>
        </tpls>
      </n>
      <n v="108165747">
        <tpls c="8">
          <tpl hier="1" item="6"/>
          <tpl hier="4" item="3"/>
          <tpl fld="3" item="41"/>
          <tpl fld="2" item="13"/>
          <tpl hier="9" item="1"/>
          <tpl hier="11" item="9"/>
          <tpl hier="12" item="7"/>
          <tpl fld="4" item="0"/>
        </tpls>
      </n>
      <n v="8527904">
        <tpls c="8">
          <tpl hier="1" item="6"/>
          <tpl hier="4" item="3"/>
          <tpl fld="3" item="32"/>
          <tpl fld="2" item="23"/>
          <tpl hier="9" item="1"/>
          <tpl hier="11" item="9"/>
          <tpl hier="12" item="7"/>
          <tpl fld="4" item="0"/>
        </tpls>
      </n>
      <n v="13820493">
        <tpls c="8">
          <tpl hier="1" item="6"/>
          <tpl hier="4" item="3"/>
          <tpl fld="3" item="31"/>
          <tpl fld="2" item="23"/>
          <tpl hier="9" item="1"/>
          <tpl hier="11" item="9"/>
          <tpl hier="12" item="7"/>
          <tpl fld="4" item="0"/>
        </tpls>
      </n>
      <n v="19642588">
        <tpls c="8">
          <tpl hier="1" item="6"/>
          <tpl hier="4" item="3"/>
          <tpl fld="3" item="30"/>
          <tpl fld="2" item="23"/>
          <tpl hier="9" item="1"/>
          <tpl hier="11" item="9"/>
          <tpl hier="12" item="7"/>
          <tpl fld="4" item="0"/>
        </tpls>
      </n>
      <n v="24570932">
        <tpls c="8">
          <tpl hier="1" item="6"/>
          <tpl hier="4" item="3"/>
          <tpl fld="3" item="29"/>
          <tpl fld="2" item="23"/>
          <tpl hier="9" item="1"/>
          <tpl hier="11" item="9"/>
          <tpl hier="12" item="7"/>
          <tpl fld="4" item="0"/>
        </tpls>
      </n>
      <n v="17543708">
        <tpls c="8">
          <tpl hier="1" item="6"/>
          <tpl hier="4" item="3"/>
          <tpl fld="3" item="16"/>
          <tpl fld="2" item="30"/>
          <tpl hier="9" item="1"/>
          <tpl hier="11" item="9"/>
          <tpl hier="12" item="7"/>
          <tpl fld="4" item="0"/>
        </tpls>
      </n>
      <n v="27663988">
        <tpls c="8">
          <tpl hier="1" item="6"/>
          <tpl hier="4" item="3"/>
          <tpl fld="3" item="15"/>
          <tpl fld="2" item="30"/>
          <tpl hier="9" item="1"/>
          <tpl hier="11" item="9"/>
          <tpl hier="12" item="7"/>
          <tpl fld="4" item="0"/>
        </tpls>
      </n>
      <n v="48759933">
        <tpls c="8">
          <tpl hier="1" item="6"/>
          <tpl hier="4" item="3"/>
          <tpl fld="3" item="11"/>
          <tpl fld="2" item="30"/>
          <tpl hier="9" item="1"/>
          <tpl hier="11" item="9"/>
          <tpl hier="12" item="7"/>
          <tpl fld="4" item="0"/>
        </tpls>
      </n>
      <n v="184254253">
        <tpls c="8">
          <tpl hier="1" item="6"/>
          <tpl hier="4" item="3"/>
          <tpl fld="3" item="35"/>
          <tpl fld="2" item="45"/>
          <tpl hier="9" item="1"/>
          <tpl hier="11" item="9"/>
          <tpl hier="12" item="7"/>
          <tpl fld="4" item="0"/>
        </tpls>
      </n>
      <n v="293694532">
        <tpls c="8">
          <tpl hier="1" item="6"/>
          <tpl hier="4" item="3"/>
          <tpl fld="3" item="39"/>
          <tpl fld="2" item="45"/>
          <tpl hier="9" item="1"/>
          <tpl hier="11" item="9"/>
          <tpl hier="12" item="7"/>
          <tpl fld="4" item="0"/>
        </tpls>
      </n>
      <n v="489135401">
        <tpls c="8">
          <tpl hier="1" item="6"/>
          <tpl hier="4" item="3"/>
          <tpl fld="3" item="17"/>
          <tpl fld="2" item="45"/>
          <tpl hier="9" item="1"/>
          <tpl hier="11" item="9"/>
          <tpl hier="12" item="7"/>
          <tpl fld="4" item="0"/>
        </tpls>
      </n>
      <n v="803854395">
        <tpls c="8">
          <tpl hier="1" item="6"/>
          <tpl hier="4" item="3"/>
          <tpl fld="3" item="5"/>
          <tpl fld="2" item="45"/>
          <tpl hier="9" item="1"/>
          <tpl hier="11" item="9"/>
          <tpl hier="12" item="7"/>
          <tpl fld="4" item="0"/>
        </tpls>
      </n>
      <n v="302244523">
        <tpls c="8">
          <tpl hier="1" item="6"/>
          <tpl hier="4" item="3"/>
          <tpl fld="3" item="43"/>
          <tpl fld="2" item="25"/>
          <tpl hier="9" item="1"/>
          <tpl hier="11" item="9"/>
          <tpl hier="12" item="7"/>
          <tpl fld="4" item="0"/>
        </tpls>
      </n>
      <n v="539372934">
        <tpls c="8">
          <tpl hier="1" item="6"/>
          <tpl hier="4" item="3"/>
          <tpl fld="3" item="30"/>
          <tpl fld="2" item="25"/>
          <tpl hier="9" item="1"/>
          <tpl hier="11" item="9"/>
          <tpl hier="12" item="7"/>
          <tpl fld="4" item="0"/>
        </tpls>
      </n>
      <n v="831586755">
        <tpls c="8">
          <tpl hier="1" item="6"/>
          <tpl hier="4" item="3"/>
          <tpl fld="3" item="13"/>
          <tpl fld="2" item="25"/>
          <tpl hier="9" item="1"/>
          <tpl hier="11" item="9"/>
          <tpl hier="12" item="7"/>
          <tpl fld="4" item="0"/>
        </tpls>
      </n>
      <n v="7165520">
        <tpls c="8">
          <tpl hier="1" item="6"/>
          <tpl hier="4" item="3"/>
          <tpl fld="3" item="20"/>
          <tpl fld="2" item="38"/>
          <tpl hier="9" item="1"/>
          <tpl hier="11" item="9"/>
          <tpl hier="12" item="7"/>
          <tpl fld="4" item="0"/>
        </tpls>
      </n>
      <n v="11415652">
        <tpls c="8">
          <tpl hier="1" item="6"/>
          <tpl hier="4" item="3"/>
          <tpl fld="3" item="27"/>
          <tpl fld="2" item="38"/>
          <tpl hier="9" item="1"/>
          <tpl hier="11" item="9"/>
          <tpl hier="12" item="7"/>
          <tpl fld="4" item="0"/>
        </tpls>
      </n>
      <n v="16148312">
        <tpls c="8">
          <tpl hier="1" item="6"/>
          <tpl hier="4" item="3"/>
          <tpl fld="3" item="21"/>
          <tpl fld="2" item="38"/>
          <tpl hier="9" item="1"/>
          <tpl hier="11" item="9"/>
          <tpl hier="12" item="7"/>
          <tpl fld="4" item="0"/>
        </tpls>
      </n>
      <n v="12252196">
        <tpls c="8">
          <tpl hier="1" item="6"/>
          <tpl hier="4" item="3"/>
          <tpl fld="3" item="56"/>
          <tpl fld="2" item="16"/>
          <tpl hier="9" item="1"/>
          <tpl hier="11" item="9"/>
          <tpl hier="12" item="7"/>
          <tpl fld="4" item="0"/>
        </tpls>
      </n>
      <n v="20262644">
        <tpls c="8">
          <tpl hier="1" item="6"/>
          <tpl hier="4" item="3"/>
          <tpl fld="3" item="45"/>
          <tpl fld="2" item="16"/>
          <tpl hier="9" item="1"/>
          <tpl hier="11" item="9"/>
          <tpl hier="12" item="7"/>
          <tpl fld="4" item="0"/>
        </tpls>
      </n>
      <n v="31786924">
        <tpls c="8">
          <tpl hier="1" item="6"/>
          <tpl hier="4" item="3"/>
          <tpl fld="3" item="29"/>
          <tpl fld="2" item="16"/>
          <tpl hier="9" item="1"/>
          <tpl hier="11" item="9"/>
          <tpl hier="12" item="7"/>
          <tpl fld="4" item="0"/>
        </tpls>
      </n>
      <n v="58463380">
        <tpls c="8">
          <tpl hier="1" item="6"/>
          <tpl hier="4" item="3"/>
          <tpl fld="3" item="57"/>
          <tpl fld="2" item="10"/>
          <tpl hier="9" item="1"/>
          <tpl hier="11" item="9"/>
          <tpl hier="12" item="7"/>
          <tpl fld="4" item="0"/>
        </tpls>
      </n>
      <n v="91867272">
        <tpls c="8">
          <tpl hier="1" item="6"/>
          <tpl hier="4" item="3"/>
          <tpl fld="3" item="51"/>
          <tpl fld="2" item="10"/>
          <tpl hier="9" item="1"/>
          <tpl hier="11" item="9"/>
          <tpl hier="12" item="7"/>
          <tpl fld="4" item="0"/>
        </tpls>
      </n>
      <n v="118027153">
        <tpls c="8">
          <tpl hier="1" item="6"/>
          <tpl hier="4" item="3"/>
          <tpl fld="3" item="19"/>
          <tpl fld="2" item="10"/>
          <tpl hier="9" item="1"/>
          <tpl hier="11" item="9"/>
          <tpl hier="12" item="7"/>
          <tpl fld="4" item="0"/>
        </tpls>
      </n>
      <n v="143214375">
        <tpls c="8">
          <tpl hier="1" item="6"/>
          <tpl hier="4" item="3"/>
          <tpl fld="3" item="10"/>
          <tpl fld="2" item="12"/>
          <tpl hier="9" item="1"/>
          <tpl hier="11" item="9"/>
          <tpl hier="12" item="7"/>
          <tpl fld="4" item="0"/>
        </tpls>
      </n>
      <n v="260080461">
        <tpls c="8">
          <tpl hier="1" item="6"/>
          <tpl hier="4" item="3"/>
          <tpl fld="3" item="51"/>
          <tpl fld="2" item="12"/>
          <tpl hier="9" item="1"/>
          <tpl hier="11" item="9"/>
          <tpl hier="12" item="7"/>
          <tpl fld="4" item="0"/>
        </tpls>
      </n>
      <n v="388850552">
        <tpls c="8">
          <tpl hier="1" item="6"/>
          <tpl hier="4" item="3"/>
          <tpl fld="3" item="19"/>
          <tpl fld="2" item="12"/>
          <tpl hier="9" item="1"/>
          <tpl hier="11" item="9"/>
          <tpl hier="12" item="7"/>
          <tpl fld="4" item="0"/>
        </tpls>
      </n>
      <n v="11269024">
        <tpls c="8">
          <tpl hier="1" item="6"/>
          <tpl hier="4" item="3"/>
          <tpl fld="3" item="4"/>
          <tpl fld="2" item="18"/>
          <tpl hier="9" item="1"/>
          <tpl hier="11" item="9"/>
          <tpl hier="12" item="7"/>
          <tpl fld="4" item="0"/>
        </tpls>
      </n>
      <n v="14732413">
        <tpls c="8">
          <tpl hier="1" item="6"/>
          <tpl hier="4" item="3"/>
          <tpl fld="3" item="42"/>
          <tpl fld="2" item="18"/>
          <tpl hier="9" item="1"/>
          <tpl hier="11" item="9"/>
          <tpl hier="12" item="7"/>
          <tpl fld="4" item="0"/>
        </tpls>
      </n>
      <n v="13626687">
        <tpls c="8">
          <tpl hier="1" item="6"/>
          <tpl hier="4" item="3"/>
          <tpl fld="3" item="21"/>
          <tpl fld="2" item="18"/>
          <tpl hier="9" item="1"/>
          <tpl hier="11" item="9"/>
          <tpl hier="12" item="7"/>
          <tpl fld="4" item="0"/>
        </tpls>
      </n>
      <n v="20613250">
        <tpls c="8">
          <tpl hier="1" item="6"/>
          <tpl hier="4" item="3"/>
          <tpl fld="3" item="39"/>
          <tpl fld="2" item="20"/>
          <tpl hier="9" item="1"/>
          <tpl hier="11" item="9"/>
          <tpl hier="12" item="7"/>
          <tpl fld="4" item="0"/>
        </tpls>
      </n>
      <n v="33708240">
        <tpls c="8">
          <tpl hier="1" item="6"/>
          <tpl hier="4" item="3"/>
          <tpl fld="3" item="11"/>
          <tpl fld="2" item="20"/>
          <tpl hier="9" item="1"/>
          <tpl hier="11" item="9"/>
          <tpl hier="12" item="7"/>
          <tpl fld="4" item="0"/>
        </tpls>
      </n>
      <n v="14731504">
        <tpls c="8">
          <tpl hier="1" item="6"/>
          <tpl hier="4" item="3"/>
          <tpl fld="3" item="34"/>
          <tpl fld="2" item="32"/>
          <tpl hier="9" item="1"/>
          <tpl hier="11" item="9"/>
          <tpl hier="12" item="7"/>
          <tpl fld="4" item="0"/>
        </tpls>
      </n>
      <n v="33844272">
        <tpls c="8">
          <tpl hier="1" item="6"/>
          <tpl hier="4" item="3"/>
          <tpl fld="3" item="45"/>
          <tpl fld="2" item="32"/>
          <tpl hier="9" item="1"/>
          <tpl hier="11" item="9"/>
          <tpl hier="12" item="7"/>
          <tpl fld="4" item="0"/>
        </tpls>
      </n>
      <n v="185290">
        <tpls c="8">
          <tpl hier="1" item="6"/>
          <tpl hier="4" item="3"/>
          <tpl fld="3" item="37"/>
          <tpl fld="2" item="9"/>
          <tpl hier="9" item="1"/>
          <tpl hier="11" item="9"/>
          <tpl hier="12" item="7"/>
          <tpl fld="4" item="0"/>
        </tpls>
      </n>
      <n v="305668">
        <tpls c="8">
          <tpl hier="1" item="6"/>
          <tpl hier="4" item="3"/>
          <tpl fld="3" item="28"/>
          <tpl fld="2" item="9"/>
          <tpl hier="9" item="1"/>
          <tpl hier="11" item="9"/>
          <tpl hier="12" item="7"/>
          <tpl fld="4" item="0"/>
        </tpls>
      </n>
      <n v="10979564">
        <tpls c="8">
          <tpl hier="1" item="6"/>
          <tpl hier="4" item="3"/>
          <tpl fld="3" item="10"/>
          <tpl fld="2" item="11"/>
          <tpl hier="9" item="1"/>
          <tpl hier="11" item="9"/>
          <tpl hier="12" item="7"/>
          <tpl fld="4" item="0"/>
        </tpls>
      </n>
      <n v="24534412">
        <tpls c="8">
          <tpl hier="1" item="6"/>
          <tpl hier="4" item="3"/>
          <tpl fld="3" item="38"/>
          <tpl fld="2" item="11"/>
          <tpl hier="9" item="1"/>
          <tpl hier="11" item="9"/>
          <tpl hier="12" item="7"/>
          <tpl fld="4" item="0"/>
        </tpls>
      </n>
      <n v="130715497">
        <tpls c="8">
          <tpl hier="1" item="6"/>
          <tpl hier="4" item="3"/>
          <tpl fld="3" item="15"/>
          <tpl fld="2" item="15"/>
          <tpl hier="9" item="1"/>
          <tpl hier="11" item="9"/>
          <tpl hier="12" item="7"/>
          <tpl fld="4" item="0"/>
        </tpls>
      </n>
      <n v="50991284">
        <tpls c="8">
          <tpl hier="1" item="6"/>
          <tpl hier="4" item="3"/>
          <tpl fld="3" item="8"/>
          <tpl fld="2" item="19"/>
          <tpl hier="9" item="1"/>
          <tpl hier="11" item="9"/>
          <tpl hier="12" item="7"/>
          <tpl fld="4" item="0"/>
        </tpls>
      </n>
      <n v="42485888">
        <tpls c="8">
          <tpl hier="1" item="6"/>
          <tpl hier="4" item="3"/>
          <tpl fld="3" item="8"/>
          <tpl fld="2" item="2"/>
          <tpl hier="9" item="1"/>
          <tpl hier="11" item="9"/>
          <tpl hier="12" item="7"/>
          <tpl fld="4" item="0"/>
        </tpls>
      </n>
      <n v="246340411">
        <tpls c="8">
          <tpl hier="1" item="6"/>
          <tpl hier="4" item="3"/>
          <tpl fld="3" item="30"/>
          <tpl fld="2" item="6"/>
          <tpl hier="9" item="1"/>
          <tpl hier="11" item="9"/>
          <tpl hier="12" item="7"/>
          <tpl fld="4" item="0"/>
        </tpls>
      </n>
      <n v="200514164">
        <tpls c="8">
          <tpl hier="1" item="6"/>
          <tpl hier="4" item="3"/>
          <tpl fld="3" item="12"/>
          <tpl fld="2" item="1"/>
          <tpl hier="9" item="1"/>
          <tpl hier="11" item="9"/>
          <tpl hier="12" item="7"/>
          <tpl fld="4" item="0"/>
        </tpls>
      </n>
      <n v="22695645">
        <tpls c="8">
          <tpl hier="1" item="6"/>
          <tpl hier="4" item="3"/>
          <tpl fld="3" item="4"/>
          <tpl fld="2" item="7"/>
          <tpl hier="9" item="1"/>
          <tpl hier="11" item="9"/>
          <tpl hier="12" item="7"/>
          <tpl fld="4" item="0"/>
        </tpls>
      </n>
      <n v="4518493778">
        <tpls c="8">
          <tpl hier="1" item="6"/>
          <tpl hier="4" item="3"/>
          <tpl fld="3" item="2"/>
          <tpl fld="2" item="39"/>
          <tpl hier="9" item="1"/>
          <tpl hier="11" item="9"/>
          <tpl hier="12" item="7"/>
          <tpl fld="4" item="0"/>
        </tpls>
      </n>
      <n v="54303627">
        <tpls c="8">
          <tpl hier="1" item="6"/>
          <tpl hier="4" item="3"/>
          <tpl fld="3" item="54"/>
          <tpl fld="2" item="14"/>
          <tpl hier="9" item="1"/>
          <tpl hier="11" item="9"/>
          <tpl hier="12" item="7"/>
          <tpl fld="4" item="0"/>
        </tpls>
      </n>
      <n v="98086814">
        <tpls c="8">
          <tpl hier="1" item="6"/>
          <tpl hier="4" item="3"/>
          <tpl fld="3" item="53"/>
          <tpl fld="2" item="14"/>
          <tpl hier="9" item="1"/>
          <tpl hier="11" item="9"/>
          <tpl hier="12" item="7"/>
          <tpl fld="4" item="0"/>
        </tpls>
      </n>
      <n v="154823728">
        <tpls c="8">
          <tpl hier="1" item="6"/>
          <tpl hier="4" item="3"/>
          <tpl fld="3" item="52"/>
          <tpl fld="2" item="14"/>
          <tpl hier="9" item="1"/>
          <tpl hier="11" item="9"/>
          <tpl hier="12" item="7"/>
          <tpl fld="4" item="0"/>
        </tpls>
      </n>
      <n v="3476544">
        <tpls c="8">
          <tpl hier="1" item="6"/>
          <tpl hier="4" item="3"/>
          <tpl fld="3" item="48"/>
          <tpl fld="2" item="31"/>
          <tpl hier="9" item="1"/>
          <tpl hier="11" item="9"/>
          <tpl hier="12" item="7"/>
          <tpl fld="4" item="0"/>
        </tpls>
      </n>
      <n v="5060808">
        <tpls c="8">
          <tpl hier="1" item="6"/>
          <tpl hier="4" item="3"/>
          <tpl fld="3" item="46"/>
          <tpl fld="2" item="31"/>
          <tpl hier="9" item="1"/>
          <tpl hier="11" item="9"/>
          <tpl hier="12" item="7"/>
          <tpl fld="4" item="0"/>
        </tpls>
      </n>
      <n v="7445296">
        <tpls c="8">
          <tpl hier="1" item="6"/>
          <tpl hier="4" item="3"/>
          <tpl fld="3" item="45"/>
          <tpl fld="2" item="31"/>
          <tpl hier="9" item="1"/>
          <tpl hier="11" item="9"/>
          <tpl hier="12" item="7"/>
          <tpl fld="4" item="0"/>
        </tpls>
      </n>
      <n v="7982324">
        <tpls c="8">
          <tpl hier="1" item="6"/>
          <tpl hier="4" item="3"/>
          <tpl fld="3" item="47"/>
          <tpl fld="2" item="31"/>
          <tpl hier="9" item="1"/>
          <tpl hier="11" item="9"/>
          <tpl hier="12" item="7"/>
          <tpl fld="4" item="0"/>
        </tpls>
      </n>
      <n v="23076872">
        <tpls c="8">
          <tpl hier="1" item="6"/>
          <tpl hier="4" item="3"/>
          <tpl fld="3" item="34"/>
          <tpl fld="2" item="29"/>
          <tpl hier="9" item="1"/>
          <tpl hier="11" item="9"/>
          <tpl hier="12" item="7"/>
          <tpl fld="4" item="0"/>
        </tpls>
      </n>
      <n v="35885380">
        <tpls c="8">
          <tpl hier="1" item="6"/>
          <tpl hier="4" item="3"/>
          <tpl fld="3" item="36"/>
          <tpl fld="2" item="29"/>
          <tpl hier="9" item="1"/>
          <tpl hier="11" item="9"/>
          <tpl hier="12" item="7"/>
          <tpl fld="4" item="0"/>
        </tpls>
      </n>
      <n v="57391416">
        <tpls c="8">
          <tpl hier="1" item="6"/>
          <tpl hier="4" item="3"/>
          <tpl fld="3" item="27"/>
          <tpl fld="2" item="29"/>
          <tpl hier="9" item="1"/>
          <tpl hier="11" item="9"/>
          <tpl hier="12" item="7"/>
          <tpl fld="4" item="0"/>
        </tpls>
      </n>
      <n v="91845011">
        <tpls c="8">
          <tpl hier="1" item="6"/>
          <tpl hier="4" item="3"/>
          <tpl fld="3" item="33"/>
          <tpl fld="2" item="29"/>
          <tpl hier="9" item="1"/>
          <tpl hier="11" item="9"/>
          <tpl hier="12" item="7"/>
          <tpl fld="4" item="0"/>
        </tpls>
      </n>
      <n v="17857692">
        <tpls c="8">
          <tpl hier="1" item="6"/>
          <tpl hier="4" item="3"/>
          <tpl fld="3" item="18"/>
          <tpl fld="2" item="27"/>
          <tpl hier="9" item="1"/>
          <tpl hier="11" item="9"/>
          <tpl hier="12" item="7"/>
          <tpl fld="4" item="0"/>
        </tpls>
      </n>
      <n v="27858428">
        <tpls c="8">
          <tpl hier="1" item="6"/>
          <tpl hier="4" item="3"/>
          <tpl fld="3" item="22"/>
          <tpl fld="2" item="27"/>
          <tpl hier="9" item="1"/>
          <tpl hier="11" item="9"/>
          <tpl hier="12" item="7"/>
          <tpl fld="4" item="0"/>
        </tpls>
      </n>
      <n v="44595032">
        <tpls c="8">
          <tpl hier="1" item="6"/>
          <tpl hier="4" item="3"/>
          <tpl fld="3" item="17"/>
          <tpl fld="2" item="27"/>
          <tpl hier="9" item="1"/>
          <tpl hier="11" item="9"/>
          <tpl hier="12" item="7"/>
          <tpl fld="4" item="0"/>
        </tpls>
      </n>
      <n v="68821156">
        <tpls c="8">
          <tpl hier="1" item="6"/>
          <tpl hier="4" item="3"/>
          <tpl fld="3" item="21"/>
          <tpl fld="2" item="27"/>
          <tpl hier="9" item="1"/>
          <tpl hier="11" item="9"/>
          <tpl hier="12" item="7"/>
          <tpl fld="4" item="0"/>
        </tpls>
      </n>
      <n v="44249732">
        <tpls c="8">
          <tpl hier="1" item="6"/>
          <tpl hier="4" item="3"/>
          <tpl fld="3" item="8"/>
          <tpl fld="2" item="26"/>
          <tpl hier="9" item="1"/>
          <tpl hier="11" item="9"/>
          <tpl hier="12" item="7"/>
          <tpl fld="4" item="0"/>
        </tpls>
      </n>
      <n v="66088000">
        <tpls c="8">
          <tpl hier="1" item="6"/>
          <tpl hier="4" item="3"/>
          <tpl fld="3" item="7"/>
          <tpl fld="2" item="26"/>
          <tpl hier="9" item="1"/>
          <tpl hier="11" item="9"/>
          <tpl hier="12" item="7"/>
          <tpl fld="4" item="0"/>
        </tpls>
      </n>
      <n v="98795277">
        <tpls c="8">
          <tpl hier="1" item="6"/>
          <tpl hier="4" item="3"/>
          <tpl fld="3" item="6"/>
          <tpl fld="2" item="26"/>
          <tpl hier="9" item="1"/>
          <tpl hier="11" item="9"/>
          <tpl hier="12" item="7"/>
          <tpl fld="4" item="0"/>
        </tpls>
      </n>
      <n v="127799108">
        <tpls c="8">
          <tpl hier="1" item="6"/>
          <tpl hier="4" item="3"/>
          <tpl fld="3" item="5"/>
          <tpl fld="2" item="26"/>
          <tpl hier="9" item="1"/>
          <tpl hier="11" item="9"/>
          <tpl hier="12" item="7"/>
          <tpl fld="4" item="0"/>
        </tpls>
      </n>
      <n v="5167420">
        <tpls c="8">
          <tpl hier="1" item="6"/>
          <tpl hier="4" item="3"/>
          <tpl fld="3" item="56"/>
          <tpl fld="2" item="24"/>
          <tpl hier="9" item="1"/>
          <tpl hier="11" item="9"/>
          <tpl hier="12" item="7"/>
          <tpl fld="4" item="0"/>
        </tpls>
      </n>
      <n v="8137384">
        <tpls c="8">
          <tpl hier="1" item="6"/>
          <tpl hier="4" item="3"/>
          <tpl fld="3" item="0"/>
          <tpl fld="2" item="24"/>
          <tpl hier="9" item="1"/>
          <tpl hier="11" item="9"/>
          <tpl hier="12" item="7"/>
          <tpl fld="4" item="0"/>
        </tpls>
      </n>
      <n v="12447624">
        <tpls c="8">
          <tpl hier="1" item="6"/>
          <tpl hier="4" item="3"/>
          <tpl fld="3" item="55"/>
          <tpl fld="2" item="24"/>
          <tpl hier="9" item="1"/>
          <tpl hier="11" item="9"/>
          <tpl hier="12" item="7"/>
          <tpl fld="4" item="0"/>
        </tpls>
      </n>
      <n v="155864224">
        <tpls c="8">
          <tpl hier="1" item="6"/>
          <tpl hier="4" item="3"/>
          <tpl fld="3" item="35"/>
          <tpl fld="2" item="17"/>
          <tpl hier="9" item="1"/>
          <tpl hier="11" item="9"/>
          <tpl hier="12" item="7"/>
          <tpl fld="4" item="0"/>
        </tpls>
      </n>
      <n v="251479612">
        <tpls c="8">
          <tpl hier="1" item="6"/>
          <tpl hier="4" item="3"/>
          <tpl fld="3" item="40"/>
          <tpl fld="2" item="17"/>
          <tpl hier="9" item="1"/>
          <tpl hier="11" item="9"/>
          <tpl hier="12" item="7"/>
          <tpl fld="4" item="0"/>
        </tpls>
      </n>
      <n v="354501760">
        <tpls c="8">
          <tpl hier="1" item="6"/>
          <tpl hier="4" item="3"/>
          <tpl fld="3" item="50"/>
          <tpl fld="2" item="17"/>
          <tpl hier="9" item="1"/>
          <tpl hier="11" item="9"/>
          <tpl hier="12" item="7"/>
          <tpl fld="4" item="0"/>
        </tpls>
      </n>
      <n v="449855550">
        <tpls c="8">
          <tpl hier="1" item="6"/>
          <tpl hier="4" item="3"/>
          <tpl fld="3" item="49"/>
          <tpl fld="2" item="17"/>
          <tpl hier="9" item="1"/>
          <tpl hier="11" item="9"/>
          <tpl hier="12" item="7"/>
          <tpl fld="4" item="0"/>
        </tpls>
      </n>
      <n v="43135868">
        <tpls c="8">
          <tpl hier="1" item="6"/>
          <tpl hier="4" item="3"/>
          <tpl fld="3" item="37"/>
          <tpl fld="2" item="13"/>
          <tpl hier="9" item="1"/>
          <tpl hier="11" item="9"/>
          <tpl hier="12" item="7"/>
          <tpl fld="4" item="0"/>
        </tpls>
      </n>
      <n v="60065608">
        <tpls c="8">
          <tpl hier="1" item="6"/>
          <tpl hier="4" item="3"/>
          <tpl fld="3" item="39"/>
          <tpl fld="2" item="13"/>
          <tpl hier="9" item="1"/>
          <tpl hier="11" item="9"/>
          <tpl hier="12" item="7"/>
          <tpl fld="4" item="0"/>
        </tpls>
      </n>
      <n v="88361408">
        <tpls c="8">
          <tpl hier="1" item="6"/>
          <tpl hier="4" item="3"/>
          <tpl fld="3" item="28"/>
          <tpl fld="2" item="13"/>
          <tpl hier="9" item="1"/>
          <tpl hier="11" item="9"/>
          <tpl hier="12" item="7"/>
          <tpl fld="4" item="0"/>
        </tpls>
      </n>
      <n v="107959448">
        <tpls c="8">
          <tpl hier="1" item="6"/>
          <tpl hier="4" item="3"/>
          <tpl fld="3" item="19"/>
          <tpl fld="2" item="13"/>
          <tpl hier="9" item="1"/>
          <tpl hier="11" item="9"/>
          <tpl hier="12" item="7"/>
          <tpl fld="4" item="0"/>
        </tpls>
      </n>
      <n v="8789193">
        <tpls c="8">
          <tpl hier="1" item="6"/>
          <tpl hier="4" item="3"/>
          <tpl fld="3" item="26"/>
          <tpl fld="2" item="23"/>
          <tpl hier="9" item="1"/>
          <tpl hier="11" item="9"/>
          <tpl hier="12" item="7"/>
          <tpl fld="4" item="0"/>
        </tpls>
      </n>
      <n v="14198844">
        <tpls c="8">
          <tpl hier="1" item="6"/>
          <tpl hier="4" item="3"/>
          <tpl fld="3" item="25"/>
          <tpl fld="2" item="23"/>
          <tpl hier="9" item="1"/>
          <tpl hier="11" item="9"/>
          <tpl hier="12" item="7"/>
          <tpl fld="4" item="0"/>
        </tpls>
      </n>
      <n v="19964160">
        <tpls c="8">
          <tpl hier="1" item="6"/>
          <tpl hier="4" item="3"/>
          <tpl fld="3" item="24"/>
          <tpl fld="2" item="23"/>
          <tpl hier="9" item="1"/>
          <tpl hier="11" item="9"/>
          <tpl hier="12" item="7"/>
          <tpl fld="4" item="0"/>
        </tpls>
      </n>
      <n v="24892960">
        <tpls c="8">
          <tpl hier="1" item="6"/>
          <tpl hier="4" item="3"/>
          <tpl fld="3" item="23"/>
          <tpl fld="2" item="23"/>
          <tpl hier="9" item="1"/>
          <tpl hier="11" item="9"/>
          <tpl hier="12" item="7"/>
          <tpl fld="4" item="0"/>
        </tpls>
      </n>
      <n v="18042576">
        <tpls c="8">
          <tpl hier="1" item="6"/>
          <tpl hier="4" item="3"/>
          <tpl fld="3" item="10"/>
          <tpl fld="2" item="30"/>
          <tpl hier="9" item="1"/>
          <tpl hier="11" item="9"/>
          <tpl hier="12" item="7"/>
          <tpl fld="4" item="0"/>
        </tpls>
      </n>
      <n v="28475532">
        <tpls c="8">
          <tpl hier="1" item="6"/>
          <tpl hier="4" item="3"/>
          <tpl fld="3" item="12"/>
          <tpl fld="2" item="30"/>
          <tpl hier="9" item="1"/>
          <tpl hier="11" item="9"/>
          <tpl hier="12" item="7"/>
          <tpl fld="4" item="0"/>
        </tpls>
      </n>
      <n v="52503663">
        <tpls c="8">
          <tpl hier="1" item="6"/>
          <tpl hier="4" item="3"/>
          <tpl fld="3" item="2"/>
          <tpl fld="2" item="30"/>
          <tpl hier="9" item="1"/>
          <tpl hier="11" item="9"/>
          <tpl hier="12" item="7"/>
          <tpl fld="4" item="0"/>
        </tpls>
      </n>
      <n v="188119289">
        <tpls c="8">
          <tpl hier="1" item="6"/>
          <tpl hier="4" item="3"/>
          <tpl fld="3" item="48"/>
          <tpl fld="2" item="45"/>
          <tpl hier="9" item="1"/>
          <tpl hier="11" item="9"/>
          <tpl hier="12" item="7"/>
          <tpl fld="4" item="0"/>
        </tpls>
      </n>
      <n v="301762006">
        <tpls c="8">
          <tpl hier="1" item="6"/>
          <tpl hier="4" item="3"/>
          <tpl fld="3" item="36"/>
          <tpl fld="2" item="45"/>
          <tpl hier="9" item="1"/>
          <tpl hier="11" item="9"/>
          <tpl hier="12" item="7"/>
          <tpl fld="4" item="0"/>
        </tpls>
      </n>
      <n v="501576186">
        <tpls c="8">
          <tpl hier="1" item="6"/>
          <tpl hier="4" item="3"/>
          <tpl fld="3" item="14"/>
          <tpl fld="2" item="45"/>
          <tpl hier="9" item="1"/>
          <tpl hier="11" item="9"/>
          <tpl hier="12" item="7"/>
          <tpl fld="4" item="0"/>
        </tpls>
      </n>
      <n v="312217374">
        <tpls c="8">
          <tpl hier="1" item="6"/>
          <tpl hier="4" item="3"/>
          <tpl fld="3" item="39"/>
          <tpl fld="2" item="25"/>
          <tpl hier="9" item="1"/>
          <tpl hier="11" item="9"/>
          <tpl hier="12" item="7"/>
          <tpl fld="4" item="0"/>
        </tpls>
      </n>
      <n v="554498485">
        <tpls c="8">
          <tpl hier="1" item="6"/>
          <tpl hier="4" item="3"/>
          <tpl fld="3" item="24"/>
          <tpl fld="2" item="25"/>
          <tpl hier="9" item="1"/>
          <tpl hier="11" item="9"/>
          <tpl hier="12" item="7"/>
          <tpl fld="4" item="0"/>
        </tpls>
      </n>
      <n v="866261267">
        <tpls c="8">
          <tpl hier="1" item="6"/>
          <tpl hier="4" item="3"/>
          <tpl fld="3" item="5"/>
          <tpl fld="2" item="25"/>
          <tpl hier="9" item="1"/>
          <tpl hier="11" item="9"/>
          <tpl hier="12" item="7"/>
          <tpl fld="4" item="0"/>
        </tpls>
      </n>
      <n v="7351200">
        <tpls c="8">
          <tpl hier="1" item="6"/>
          <tpl hier="4" item="3"/>
          <tpl fld="3" item="40"/>
          <tpl fld="2" item="38"/>
          <tpl hier="9" item="1"/>
          <tpl hier="11" item="9"/>
          <tpl hier="12" item="7"/>
          <tpl fld="4" item="0"/>
        </tpls>
      </n>
      <n v="11649264">
        <tpls c="8">
          <tpl hier="1" item="6"/>
          <tpl hier="4" item="3"/>
          <tpl fld="3" item="30"/>
          <tpl fld="2" item="38"/>
          <tpl hier="9" item="1"/>
          <tpl hier="11" item="9"/>
          <tpl hier="12" item="7"/>
          <tpl fld="4" item="0"/>
        </tpls>
      </n>
      <n v="16427084">
        <tpls c="8">
          <tpl hier="1" item="6"/>
          <tpl hier="4" item="3"/>
          <tpl fld="3" item="13"/>
          <tpl fld="2" item="38"/>
          <tpl hier="9" item="1"/>
          <tpl hier="11" item="9"/>
          <tpl hier="12" item="7"/>
          <tpl fld="4" item="0"/>
        </tpls>
      </n>
      <n v="12559780">
        <tpls c="8">
          <tpl hier="1" item="6"/>
          <tpl hier="4" item="3"/>
          <tpl fld="3" item="54"/>
          <tpl fld="2" item="16"/>
          <tpl hier="9" item="1"/>
          <tpl hier="11" item="9"/>
          <tpl hier="12" item="7"/>
          <tpl fld="4" item="0"/>
        </tpls>
      </n>
      <n v="20748240">
        <tpls c="8">
          <tpl hier="1" item="6"/>
          <tpl hier="4" item="3"/>
          <tpl fld="3" item="42"/>
          <tpl fld="2" item="16"/>
          <tpl hier="9" item="1"/>
          <tpl hier="11" item="9"/>
          <tpl hier="12" item="7"/>
          <tpl fld="4" item="0"/>
        </tpls>
      </n>
      <n v="33087040">
        <tpls c="8">
          <tpl hier="1" item="6"/>
          <tpl hier="4" item="3"/>
          <tpl fld="3" item="21"/>
          <tpl fld="2" item="16"/>
          <tpl hier="9" item="1"/>
          <tpl hier="11" item="9"/>
          <tpl hier="12" item="7"/>
          <tpl fld="4" item="0"/>
        </tpls>
      </n>
      <n v="60068220">
        <tpls c="8">
          <tpl hier="1" item="6"/>
          <tpl hier="4" item="3"/>
          <tpl fld="3" item="56"/>
          <tpl fld="2" item="10"/>
          <tpl hier="9" item="1"/>
          <tpl hier="11" item="9"/>
          <tpl hier="12" item="7"/>
          <tpl fld="4" item="0"/>
        </tpls>
      </n>
      <n v="93632525">
        <tpls c="8">
          <tpl hier="1" item="6"/>
          <tpl hier="4" item="3"/>
          <tpl fld="3" item="50"/>
          <tpl fld="2" item="10"/>
          <tpl hier="9" item="1"/>
          <tpl hier="11" item="9"/>
          <tpl hier="12" item="7"/>
          <tpl fld="4" item="0"/>
        </tpls>
      </n>
      <n v="119095950">
        <tpls c="8">
          <tpl hier="1" item="6"/>
          <tpl hier="4" item="3"/>
          <tpl fld="3" item="33"/>
          <tpl fld="2" item="10"/>
          <tpl hier="9" item="1"/>
          <tpl hier="11" item="9"/>
          <tpl hier="12" item="7"/>
          <tpl fld="4" item="0"/>
        </tpls>
      </n>
      <n v="151693583">
        <tpls c="8">
          <tpl hier="1" item="6"/>
          <tpl hier="4" item="3"/>
          <tpl fld="3" item="4"/>
          <tpl fld="2" item="12"/>
          <tpl hier="9" item="1"/>
          <tpl hier="11" item="9"/>
          <tpl hier="12" item="7"/>
          <tpl fld="4" item="0"/>
        </tpls>
      </n>
      <n v="266375616">
        <tpls c="8">
          <tpl hier="1" item="6"/>
          <tpl hier="4" item="3"/>
          <tpl fld="3" item="50"/>
          <tpl fld="2" item="12"/>
          <tpl hier="9" item="1"/>
          <tpl hier="11" item="9"/>
          <tpl hier="12" item="7"/>
          <tpl fld="4" item="0"/>
        </tpls>
      </n>
      <n v="395486205">
        <tpls c="8">
          <tpl hier="1" item="6"/>
          <tpl hier="4" item="3"/>
          <tpl fld="3" item="33"/>
          <tpl fld="2" item="12"/>
          <tpl hier="9" item="1"/>
          <tpl hier="11" item="9"/>
          <tpl hier="12" item="7"/>
          <tpl fld="4" item="0"/>
        </tpls>
      </n>
      <n v="11976001">
        <tpls c="8">
          <tpl hier="1" item="6"/>
          <tpl hier="4" item="3"/>
          <tpl fld="3" item="54"/>
          <tpl fld="2" item="18"/>
          <tpl hier="9" item="1"/>
          <tpl hier="11" item="9"/>
          <tpl hier="12" item="7"/>
          <tpl fld="4" item="0"/>
        </tpls>
      </n>
      <n v="14898620">
        <tpls c="8">
          <tpl hier="1" item="6"/>
          <tpl hier="4" item="3"/>
          <tpl fld="3" item="28"/>
          <tpl fld="2" item="18"/>
          <tpl hier="9" item="1"/>
          <tpl hier="11" item="9"/>
          <tpl hier="12" item="7"/>
          <tpl fld="4" item="0"/>
        </tpls>
      </n>
      <n v="12773416">
        <tpls c="8">
          <tpl hier="1" item="6"/>
          <tpl hier="4" item="3"/>
          <tpl fld="3" item="9"/>
          <tpl fld="2" item="18"/>
          <tpl hier="9" item="1"/>
          <tpl hier="11" item="9"/>
          <tpl hier="12" item="7"/>
          <tpl fld="4" item="0"/>
        </tpls>
      </n>
      <n v="21317006">
        <tpls c="8">
          <tpl hier="1" item="6"/>
          <tpl hier="4" item="3"/>
          <tpl fld="3" item="36"/>
          <tpl fld="2" item="20"/>
          <tpl hier="9" item="1"/>
          <tpl hier="11" item="9"/>
          <tpl hier="12" item="7"/>
          <tpl fld="4" item="0"/>
        </tpls>
      </n>
      <n v="34228644">
        <tpls c="8">
          <tpl hier="1" item="6"/>
          <tpl hier="4" item="3"/>
          <tpl fld="3" item="6"/>
          <tpl fld="2" item="20"/>
          <tpl hier="9" item="1"/>
          <tpl hier="11" item="9"/>
          <tpl hier="12" item="7"/>
          <tpl fld="4" item="0"/>
        </tpls>
      </n>
      <n v="15598576">
        <tpls c="8">
          <tpl hier="1" item="6"/>
          <tpl hier="4" item="3"/>
          <tpl fld="3" item="26"/>
          <tpl fld="2" item="32"/>
          <tpl hier="9" item="1"/>
          <tpl hier="11" item="9"/>
          <tpl hier="12" item="7"/>
          <tpl fld="4" item="0"/>
        </tpls>
      </n>
      <n v="35651444">
        <tpls c="8">
          <tpl hier="1" item="6"/>
          <tpl hier="4" item="3"/>
          <tpl fld="3" item="28"/>
          <tpl fld="2" item="32"/>
          <tpl hier="9" item="1"/>
          <tpl hier="11" item="9"/>
          <tpl hier="12" item="7"/>
          <tpl fld="4" item="0"/>
        </tpls>
      </n>
      <n v="199644">
        <tpls c="8">
          <tpl hier="1" item="6"/>
          <tpl hier="4" item="3"/>
          <tpl fld="3" item="26"/>
          <tpl fld="2" item="9"/>
          <tpl hier="9" item="1"/>
          <tpl hier="11" item="9"/>
          <tpl hier="12" item="7"/>
          <tpl fld="4" item="0"/>
        </tpls>
      </n>
      <n v="309274">
        <tpls c="8">
          <tpl hier="1" item="6"/>
          <tpl hier="4" item="3"/>
          <tpl fld="3" item="27"/>
          <tpl fld="2" item="9"/>
          <tpl hier="9" item="1"/>
          <tpl hier="11" item="9"/>
          <tpl hier="12" item="7"/>
          <tpl fld="4" item="0"/>
        </tpls>
      </n>
      <n v="11419488">
        <tpls c="8">
          <tpl hier="1" item="6"/>
          <tpl hier="4" item="3"/>
          <tpl fld="3" item="4"/>
          <tpl fld="2" item="11"/>
          <tpl hier="9" item="1"/>
          <tpl hier="11" item="9"/>
          <tpl hier="12" item="7"/>
          <tpl fld="4" item="0"/>
        </tpls>
      </n>
      <n v="25090936">
        <tpls c="8">
          <tpl hier="1" item="6"/>
          <tpl hier="4" item="3"/>
          <tpl fld="3" item="49"/>
          <tpl fld="2" item="11"/>
          <tpl hier="9" item="1"/>
          <tpl hier="11" item="9"/>
          <tpl hier="12" item="7"/>
          <tpl fld="4" item="0"/>
        </tpls>
      </n>
      <n v="133983812">
        <tpls c="8">
          <tpl hier="1" item="6"/>
          <tpl hier="4" item="3"/>
          <tpl fld="3" item="12"/>
          <tpl fld="2" item="15"/>
          <tpl hier="9" item="1"/>
          <tpl hier="11" item="9"/>
          <tpl hier="12" item="7"/>
          <tpl fld="4" item="0"/>
        </tpls>
      </n>
      <n v="52008924">
        <tpls c="8">
          <tpl hier="1" item="6"/>
          <tpl hier="4" item="3"/>
          <tpl fld="3" item="4"/>
          <tpl fld="2" item="19"/>
          <tpl hier="9" item="1"/>
          <tpl hier="11" item="9"/>
          <tpl hier="12" item="7"/>
          <tpl fld="4" item="0"/>
        </tpls>
      </n>
      <n v="48576540">
        <tpls c="8">
          <tpl hier="1" item="6"/>
          <tpl hier="4" item="3"/>
          <tpl fld="3" item="54"/>
          <tpl fld="2" item="2"/>
          <tpl hier="9" item="1"/>
          <tpl hier="11" item="9"/>
          <tpl hier="12" item="7"/>
          <tpl fld="4" item="0"/>
        </tpls>
      </n>
      <n v="276839431">
        <tpls c="8">
          <tpl hier="1" item="6"/>
          <tpl hier="4" item="3"/>
          <tpl fld="3" item="13"/>
          <tpl fld="2" item="6"/>
          <tpl hier="9" item="1"/>
          <tpl hier="11" item="9"/>
          <tpl hier="12" item="7"/>
          <tpl fld="4" item="0"/>
        </tpls>
      </n>
      <n v="275027243">
        <tpls c="8">
          <tpl hier="1" item="6"/>
          <tpl hier="4" item="3"/>
          <tpl fld="3" item="55"/>
          <tpl fld="2" item="1"/>
          <tpl hier="9" item="1"/>
          <tpl hier="11" item="9"/>
          <tpl hier="12" item="7"/>
          <tpl fld="4" item="0"/>
        </tpls>
      </n>
      <n v="45046976">
        <tpls c="8">
          <tpl hier="1" item="6"/>
          <tpl hier="4" item="3"/>
          <tpl fld="3" item="45"/>
          <tpl fld="2" item="7"/>
          <tpl hier="9" item="1"/>
          <tpl hier="11" item="9"/>
          <tpl hier="12" item="7"/>
          <tpl fld="4" item="0"/>
        </tpls>
      </n>
      <n v="5279812">
        <tpls c="8">
          <tpl hier="1" item="6"/>
          <tpl hier="4" item="3"/>
          <tpl fld="3" item="6"/>
          <tpl fld="2" item="64"/>
          <tpl hier="9" item="1"/>
          <tpl hier="11" item="9"/>
          <tpl hier="12" item="7"/>
          <tpl fld="4" item="0"/>
        </tpls>
      </n>
      <n v="8690316">
        <tpls c="8">
          <tpl hier="1" item="6"/>
          <tpl hier="4" item="3"/>
          <tpl fld="3" item="5"/>
          <tpl fld="2" item="64"/>
          <tpl hier="9" item="1"/>
          <tpl hier="11" item="9"/>
          <tpl hier="12" item="7"/>
          <tpl fld="4" item="0"/>
        </tpls>
      </n>
      <n v="38996416">
        <tpls c="8">
          <tpl hier="1" item="6"/>
          <tpl hier="4" item="3"/>
          <tpl fld="3" item="56"/>
          <tpl fld="2" item="33"/>
          <tpl hier="9" item="1"/>
          <tpl hier="11" item="9"/>
          <tpl hier="12" item="7"/>
          <tpl fld="4" item="0"/>
        </tpls>
      </n>
      <n v="59093108">
        <tpls c="8">
          <tpl hier="1" item="6"/>
          <tpl hier="4" item="3"/>
          <tpl fld="3" item="0"/>
          <tpl fld="2" item="33"/>
          <tpl hier="9" item="1"/>
          <tpl hier="11" item="9"/>
          <tpl hier="12" item="7"/>
          <tpl fld="4" item="0"/>
        </tpls>
      </n>
      <n v="89516221">
        <tpls c="8">
          <tpl hier="1" item="6"/>
          <tpl hier="4" item="3"/>
          <tpl fld="3" item="55"/>
          <tpl fld="2" item="33"/>
          <tpl hier="9" item="1"/>
          <tpl hier="11" item="9"/>
          <tpl hier="12" item="7"/>
          <tpl fld="4" item="0"/>
        </tpls>
      </n>
      <n v="17007644">
        <tpls c="8">
          <tpl hier="1" item="6"/>
          <tpl hier="4" item="3"/>
          <tpl fld="3" item="35"/>
          <tpl fld="2" item="43"/>
          <tpl hier="9" item="1"/>
          <tpl hier="11" item="9"/>
          <tpl hier="12" item="7"/>
          <tpl fld="4" item="0"/>
        </tpls>
      </n>
      <n v="25650667">
        <tpls c="8">
          <tpl hier="1" item="6"/>
          <tpl hier="4" item="3"/>
          <tpl fld="3" item="40"/>
          <tpl fld="2" item="43"/>
          <tpl hier="9" item="1"/>
          <tpl hier="11" item="9"/>
          <tpl hier="12" item="7"/>
          <tpl fld="4" item="0"/>
        </tpls>
      </n>
      <n v="39162474">
        <tpls c="8">
          <tpl hier="1" item="6"/>
          <tpl hier="4" item="3"/>
          <tpl fld="3" item="50"/>
          <tpl fld="2" item="43"/>
          <tpl hier="9" item="1"/>
          <tpl hier="11" item="9"/>
          <tpl hier="12" item="7"/>
          <tpl fld="4" item="0"/>
        </tpls>
      </n>
      <n v="56000759">
        <tpls c="8">
          <tpl hier="1" item="6"/>
          <tpl hier="4" item="3"/>
          <tpl fld="3" item="49"/>
          <tpl fld="2" item="43"/>
          <tpl hier="9" item="1"/>
          <tpl hier="11" item="9"/>
          <tpl hier="12" item="7"/>
          <tpl fld="4" item="0"/>
        </tpls>
      </n>
      <n v="2551378">
        <tpls c="8">
          <tpl hier="1" item="6"/>
          <tpl hier="4" item="3"/>
          <tpl fld="3" item="37"/>
          <tpl fld="2" item="22"/>
          <tpl hier="9" item="1"/>
          <tpl hier="11" item="9"/>
          <tpl hier="12" item="7"/>
          <tpl fld="4" item="0"/>
        </tpls>
      </n>
      <n v="3120612">
        <tpls c="8">
          <tpl hier="1" item="6"/>
          <tpl hier="4" item="3"/>
          <tpl fld="3" item="39"/>
          <tpl fld="2" item="22"/>
          <tpl hier="9" item="1"/>
          <tpl hier="11" item="9"/>
          <tpl hier="12" item="7"/>
          <tpl fld="4" item="0"/>
        </tpls>
      </n>
      <n v="3043180">
        <tpls c="8">
          <tpl hier="1" item="6"/>
          <tpl hier="4" item="3"/>
          <tpl fld="3" item="28"/>
          <tpl fld="2" item="22"/>
          <tpl hier="9" item="1"/>
          <tpl hier="11" item="9"/>
          <tpl hier="12" item="7"/>
          <tpl fld="4" item="0"/>
        </tpls>
      </n>
      <n v="3021596">
        <tpls c="8">
          <tpl hier="1" item="6"/>
          <tpl hier="4" item="3"/>
          <tpl fld="3" item="19"/>
          <tpl fld="2" item="22"/>
          <tpl hier="9" item="1"/>
          <tpl hier="11" item="9"/>
          <tpl hier="12" item="7"/>
          <tpl fld="4" item="0"/>
        </tpls>
      </n>
      <n v="17701213">
        <tpls c="8">
          <tpl hier="1" item="6"/>
          <tpl hier="4" item="3"/>
          <tpl fld="3" item="26"/>
          <tpl fld="2" item="21"/>
          <tpl hier="9" item="1"/>
          <tpl hier="11" item="9"/>
          <tpl hier="12" item="7"/>
          <tpl fld="4" item="0"/>
        </tpls>
      </n>
      <n v="24206488">
        <tpls c="8">
          <tpl hier="1" item="6"/>
          <tpl hier="4" item="3"/>
          <tpl fld="3" item="25"/>
          <tpl fld="2" item="21"/>
          <tpl hier="9" item="1"/>
          <tpl hier="11" item="9"/>
          <tpl hier="12" item="7"/>
          <tpl fld="4" item="0"/>
        </tpls>
      </n>
      <n v="33276228">
        <tpls c="8">
          <tpl hier="1" item="6"/>
          <tpl hier="4" item="3"/>
          <tpl fld="3" item="24"/>
          <tpl fld="2" item="21"/>
          <tpl hier="9" item="1"/>
          <tpl hier="11" item="9"/>
          <tpl hier="12" item="7"/>
          <tpl fld="4" item="0"/>
        </tpls>
      </n>
      <n v="42782168">
        <tpls c="8">
          <tpl hier="1" item="6"/>
          <tpl hier="4" item="3"/>
          <tpl fld="3" item="23"/>
          <tpl fld="2" item="21"/>
          <tpl hier="9" item="1"/>
          <tpl hier="11" item="9"/>
          <tpl hier="12" item="7"/>
          <tpl fld="4" item="0"/>
        </tpls>
      </n>
      <n v="10866614">
        <tpls c="8">
          <tpl hier="1" item="6"/>
          <tpl hier="4" item="3"/>
          <tpl fld="3" item="10"/>
          <tpl fld="2" item="41"/>
          <tpl hier="9" item="1"/>
          <tpl hier="11" item="9"/>
          <tpl hier="12" item="7"/>
          <tpl fld="4" item="0"/>
        </tpls>
      </n>
      <n v="17641076">
        <tpls c="8">
          <tpl hier="1" item="6"/>
          <tpl hier="4" item="3"/>
          <tpl fld="3" item="12"/>
          <tpl fld="2" item="41"/>
          <tpl hier="9" item="1"/>
          <tpl hier="11" item="9"/>
          <tpl hier="12" item="7"/>
          <tpl fld="4" item="0"/>
        </tpls>
      </n>
      <n v="27717060">
        <tpls c="8">
          <tpl hier="1" item="6"/>
          <tpl hier="4" item="3"/>
          <tpl fld="3" item="11"/>
          <tpl fld="2" item="41"/>
          <tpl hier="9" item="1"/>
          <tpl hier="11" item="9"/>
          <tpl hier="12" item="7"/>
          <tpl fld="4" item="0"/>
        </tpls>
      </n>
      <n v="38350088">
        <tpls c="8">
          <tpl hier="1" item="6"/>
          <tpl hier="4" item="3"/>
          <tpl fld="3" item="9"/>
          <tpl fld="2" item="41"/>
          <tpl hier="9" item="1"/>
          <tpl hier="11" item="9"/>
          <tpl hier="12" item="7"/>
          <tpl fld="4" item="0"/>
        </tpls>
      </n>
      <n v="2379080513">
        <tpls c="8">
          <tpl hier="1" item="6"/>
          <tpl hier="4" item="3"/>
          <tpl fld="3" item="57"/>
          <tpl fld="2" item="39"/>
          <tpl hier="9" item="1"/>
          <tpl hier="11" item="9"/>
          <tpl hier="12" item="7"/>
          <tpl fld="4" item="0"/>
        </tpls>
      </n>
      <n v="3421338701">
        <tpls c="8">
          <tpl hier="1" item="6"/>
          <tpl hier="4" item="3"/>
          <tpl fld="3" item="3"/>
          <tpl fld="2" item="39"/>
          <tpl hier="9" item="1"/>
          <tpl hier="11" item="9"/>
          <tpl hier="12" item="7"/>
          <tpl fld="4" item="0"/>
        </tpls>
      </n>
      <n v="4590439740">
        <tpls c="8">
          <tpl hier="1" item="6"/>
          <tpl hier="4" item="3"/>
          <tpl fld="3" item="1"/>
          <tpl fld="2" item="39"/>
          <tpl hier="9" item="1"/>
          <tpl hier="11" item="9"/>
          <tpl hier="12" item="7"/>
          <tpl fld="4" item="0"/>
        </tpls>
      </n>
      <n v="56385051">
        <tpls c="8">
          <tpl hier="1" item="6"/>
          <tpl hier="4" item="3"/>
          <tpl fld="3" item="20"/>
          <tpl fld="2" item="14"/>
          <tpl hier="9" item="1"/>
          <tpl hier="11" item="9"/>
          <tpl hier="12" item="7"/>
          <tpl fld="4" item="0"/>
        </tpls>
      </n>
      <n v="101304314">
        <tpls c="8">
          <tpl hier="1" item="6"/>
          <tpl hier="4" item="3"/>
          <tpl fld="3" item="51"/>
          <tpl fld="2" item="14"/>
          <tpl hier="9" item="1"/>
          <tpl hier="11" item="9"/>
          <tpl hier="12" item="7"/>
          <tpl fld="4" item="0"/>
        </tpls>
      </n>
      <n v="159167922">
        <tpls c="8">
          <tpl hier="1" item="6"/>
          <tpl hier="4" item="3"/>
          <tpl fld="3" item="38"/>
          <tpl fld="2" item="14"/>
          <tpl hier="9" item="1"/>
          <tpl hier="11" item="9"/>
          <tpl hier="12" item="7"/>
          <tpl fld="4" item="0"/>
        </tpls>
      </n>
      <n v="3544228">
        <tpls c="8">
          <tpl hier="1" item="6"/>
          <tpl hier="4" item="3"/>
          <tpl fld="3" item="44"/>
          <tpl fld="2" item="31"/>
          <tpl hier="9" item="1"/>
          <tpl hier="11" item="9"/>
          <tpl hier="12" item="7"/>
          <tpl fld="4" item="0"/>
        </tpls>
      </n>
      <n v="5210668">
        <tpls c="8">
          <tpl hier="1" item="6"/>
          <tpl hier="4" item="3"/>
          <tpl fld="3" item="43"/>
          <tpl fld="2" item="31"/>
          <tpl hier="9" item="1"/>
          <tpl hier="11" item="9"/>
          <tpl hier="12" item="7"/>
          <tpl fld="4" item="0"/>
        </tpls>
      </n>
      <n v="7594392">
        <tpls c="8">
          <tpl hier="1" item="6"/>
          <tpl hier="4" item="3"/>
          <tpl fld="3" item="42"/>
          <tpl fld="2" item="31"/>
          <tpl hier="9" item="1"/>
          <tpl hier="11" item="9"/>
          <tpl hier="12" item="7"/>
          <tpl fld="4" item="0"/>
        </tpls>
      </n>
      <n v="8015148">
        <tpls c="8">
          <tpl hier="1" item="6"/>
          <tpl hier="4" item="3"/>
          <tpl fld="3" item="41"/>
          <tpl fld="2" item="31"/>
          <tpl hier="9" item="1"/>
          <tpl hier="11" item="9"/>
          <tpl hier="12" item="7"/>
          <tpl fld="4" item="0"/>
        </tpls>
      </n>
      <n v="23674380">
        <tpls c="8">
          <tpl hier="1" item="6"/>
          <tpl hier="4" item="3"/>
          <tpl fld="3" item="32"/>
          <tpl fld="2" item="29"/>
          <tpl hier="9" item="1"/>
          <tpl hier="11" item="9"/>
          <tpl hier="12" item="7"/>
          <tpl fld="4" item="0"/>
        </tpls>
      </n>
      <n v="36936516">
        <tpls c="8">
          <tpl hier="1" item="6"/>
          <tpl hier="4" item="3"/>
          <tpl fld="3" item="31"/>
          <tpl fld="2" item="29"/>
          <tpl hier="9" item="1"/>
          <tpl hier="11" item="9"/>
          <tpl hier="12" item="7"/>
          <tpl fld="4" item="0"/>
        </tpls>
      </n>
      <n v="59235164">
        <tpls c="8">
          <tpl hier="1" item="6"/>
          <tpl hier="4" item="3"/>
          <tpl fld="3" item="30"/>
          <tpl fld="2" item="29"/>
          <tpl hier="9" item="1"/>
          <tpl hier="11" item="9"/>
          <tpl hier="12" item="7"/>
          <tpl fld="4" item="0"/>
        </tpls>
      </n>
      <n v="94359549">
        <tpls c="8">
          <tpl hier="1" item="6"/>
          <tpl hier="4" item="3"/>
          <tpl fld="3" item="29"/>
          <tpl fld="2" item="29"/>
          <tpl hier="9" item="1"/>
          <tpl hier="11" item="9"/>
          <tpl hier="12" item="7"/>
          <tpl fld="4" item="0"/>
        </tpls>
      </n>
      <n v="18328792">
        <tpls c="8">
          <tpl hier="1" item="6"/>
          <tpl hier="4" item="3"/>
          <tpl fld="3" item="16"/>
          <tpl fld="2" item="27"/>
          <tpl hier="9" item="1"/>
          <tpl hier="11" item="9"/>
          <tpl hier="12" item="7"/>
          <tpl fld="4" item="0"/>
        </tpls>
      </n>
      <n v="29073068">
        <tpls c="8">
          <tpl hier="1" item="6"/>
          <tpl hier="4" item="3"/>
          <tpl fld="3" item="15"/>
          <tpl fld="2" item="27"/>
          <tpl hier="9" item="1"/>
          <tpl hier="11" item="9"/>
          <tpl hier="12" item="7"/>
          <tpl fld="4" item="0"/>
        </tpls>
      </n>
      <n v="45728000">
        <tpls c="8">
          <tpl hier="1" item="6"/>
          <tpl hier="4" item="3"/>
          <tpl fld="3" item="14"/>
          <tpl fld="2" item="27"/>
          <tpl hier="9" item="1"/>
          <tpl hier="11" item="9"/>
          <tpl hier="12" item="7"/>
          <tpl fld="4" item="0"/>
        </tpls>
      </n>
      <n v="70681040">
        <tpls c="8">
          <tpl hier="1" item="6"/>
          <tpl hier="4" item="3"/>
          <tpl fld="3" item="13"/>
          <tpl fld="2" item="27"/>
          <tpl hier="9" item="1"/>
          <tpl hier="11" item="9"/>
          <tpl hier="12" item="7"/>
          <tpl fld="4" item="0"/>
        </tpls>
      </n>
      <n v="45297108">
        <tpls c="8">
          <tpl hier="1" item="6"/>
          <tpl hier="4" item="3"/>
          <tpl fld="3" item="4"/>
          <tpl fld="2" item="26"/>
          <tpl hier="9" item="1"/>
          <tpl hier="11" item="9"/>
          <tpl hier="12" item="7"/>
          <tpl fld="4" item="0"/>
        </tpls>
      </n>
      <n v="68089859">
        <tpls c="8">
          <tpl hier="1" item="6"/>
          <tpl hier="4" item="3"/>
          <tpl fld="3" item="58"/>
          <tpl fld="2" item="26"/>
          <tpl hier="9" item="1"/>
          <tpl hier="11" item="9"/>
          <tpl hier="12" item="7"/>
          <tpl fld="4" item="0"/>
        </tpls>
      </n>
      <n v="100762608">
        <tpls c="8">
          <tpl hier="1" item="6"/>
          <tpl hier="4" item="3"/>
          <tpl fld="3" item="2"/>
          <tpl fld="2" item="26"/>
          <tpl hier="9" item="1"/>
          <tpl hier="11" item="9"/>
          <tpl hier="12" item="7"/>
          <tpl fld="4" item="0"/>
        </tpls>
      </n>
      <n v="5322392">
        <tpls c="8">
          <tpl hier="1" item="6"/>
          <tpl hier="4" item="3"/>
          <tpl fld="3" item="54"/>
          <tpl fld="2" item="24"/>
          <tpl hier="9" item="1"/>
          <tpl hier="11" item="9"/>
          <tpl hier="12" item="7"/>
          <tpl fld="4" item="0"/>
        </tpls>
      </n>
      <n v="8351648">
        <tpls c="8">
          <tpl hier="1" item="6"/>
          <tpl hier="4" item="3"/>
          <tpl fld="3" item="53"/>
          <tpl fld="2" item="24"/>
          <tpl hier="9" item="1"/>
          <tpl hier="11" item="9"/>
          <tpl hier="12" item="7"/>
          <tpl fld="4" item="0"/>
        </tpls>
      </n>
      <n v="12810068">
        <tpls c="8">
          <tpl hier="1" item="6"/>
          <tpl hier="4" item="3"/>
          <tpl fld="3" item="52"/>
          <tpl fld="2" item="24"/>
          <tpl hier="9" item="1"/>
          <tpl hier="11" item="9"/>
          <tpl hier="12" item="7"/>
          <tpl fld="4" item="0"/>
        </tpls>
      </n>
      <n v="160781279">
        <tpls c="8">
          <tpl hier="1" item="6"/>
          <tpl hier="4" item="3"/>
          <tpl fld="3" item="48"/>
          <tpl fld="2" item="17"/>
          <tpl hier="9" item="1"/>
          <tpl hier="11" item="9"/>
          <tpl hier="12" item="7"/>
          <tpl fld="4" item="0"/>
        </tpls>
      </n>
      <n v="257979475">
        <tpls c="8">
          <tpl hier="1" item="6"/>
          <tpl hier="4" item="3"/>
          <tpl fld="3" item="46"/>
          <tpl fld="2" item="17"/>
          <tpl hier="9" item="1"/>
          <tpl hier="11" item="9"/>
          <tpl hier="12" item="7"/>
          <tpl fld="4" item="0"/>
        </tpls>
      </n>
      <n v="360625599">
        <tpls c="8">
          <tpl hier="1" item="6"/>
          <tpl hier="4" item="3"/>
          <tpl fld="3" item="45"/>
          <tpl fld="2" item="17"/>
          <tpl hier="9" item="1"/>
          <tpl hier="11" item="9"/>
          <tpl hier="12" item="7"/>
          <tpl fld="4" item="0"/>
        </tpls>
      </n>
      <n v="456371850">
        <tpls c="8">
          <tpl hier="1" item="6"/>
          <tpl hier="4" item="3"/>
          <tpl fld="3" item="47"/>
          <tpl fld="2" item="17"/>
          <tpl hier="9" item="1"/>
          <tpl hier="11" item="9"/>
          <tpl hier="12" item="7"/>
          <tpl fld="4" item="0"/>
        </tpls>
      </n>
      <n v="43891648">
        <tpls c="8">
          <tpl hier="1" item="6"/>
          <tpl hier="4" item="3"/>
          <tpl fld="3" item="34"/>
          <tpl fld="2" item="13"/>
          <tpl hier="9" item="1"/>
          <tpl hier="11" item="9"/>
          <tpl hier="12" item="7"/>
          <tpl fld="4" item="0"/>
        </tpls>
      </n>
      <n v="61468920">
        <tpls c="8">
          <tpl hier="1" item="6"/>
          <tpl hier="4" item="3"/>
          <tpl fld="3" item="36"/>
          <tpl fld="2" item="13"/>
          <tpl hier="9" item="1"/>
          <tpl hier="11" item="9"/>
          <tpl hier="12" item="7"/>
          <tpl fld="4" item="0"/>
        </tpls>
      </n>
      <n v="90339101">
        <tpls c="8">
          <tpl hier="1" item="6"/>
          <tpl hier="4" item="3"/>
          <tpl fld="3" item="27"/>
          <tpl fld="2" item="13"/>
          <tpl hier="9" item="1"/>
          <tpl hier="11" item="9"/>
          <tpl hier="12" item="7"/>
          <tpl fld="4" item="0"/>
        </tpls>
      </n>
      <n v="107671623">
        <tpls c="8">
          <tpl hier="1" item="6"/>
          <tpl hier="4" item="3"/>
          <tpl fld="3" item="33"/>
          <tpl fld="2" item="13"/>
          <tpl hier="9" item="1"/>
          <tpl hier="11" item="9"/>
          <tpl hier="12" item="7"/>
          <tpl fld="4" item="0"/>
        </tpls>
      </n>
      <n v="9058492">
        <tpls c="8">
          <tpl hier="1" item="6"/>
          <tpl hier="4" item="3"/>
          <tpl fld="3" item="18"/>
          <tpl fld="2" item="23"/>
          <tpl hier="9" item="1"/>
          <tpl hier="11" item="9"/>
          <tpl hier="12" item="7"/>
          <tpl fld="4" item="0"/>
        </tpls>
      </n>
      <n v="14571905">
        <tpls c="8">
          <tpl hier="1" item="6"/>
          <tpl hier="4" item="3"/>
          <tpl fld="3" item="22"/>
          <tpl fld="2" item="23"/>
          <tpl hier="9" item="1"/>
          <tpl hier="11" item="9"/>
          <tpl hier="12" item="7"/>
          <tpl fld="4" item="0"/>
        </tpls>
      </n>
      <n v="20277208">
        <tpls c="8">
          <tpl hier="1" item="6"/>
          <tpl hier="4" item="3"/>
          <tpl fld="3" item="17"/>
          <tpl fld="2" item="23"/>
          <tpl hier="9" item="1"/>
          <tpl hier="11" item="9"/>
          <tpl hier="12" item="7"/>
          <tpl fld="4" item="0"/>
        </tpls>
      </n>
      <n v="25215896">
        <tpls c="8">
          <tpl hier="1" item="6"/>
          <tpl hier="4" item="3"/>
          <tpl fld="3" item="21"/>
          <tpl fld="2" item="23"/>
          <tpl hier="9" item="1"/>
          <tpl hier="11" item="9"/>
          <tpl hier="12" item="7"/>
          <tpl fld="4" item="0"/>
        </tpls>
      </n>
      <n v="18551952">
        <tpls c="8">
          <tpl hier="1" item="6"/>
          <tpl hier="4" item="3"/>
          <tpl fld="3" item="8"/>
          <tpl fld="2" item="30"/>
          <tpl hier="9" item="1"/>
          <tpl hier="11" item="9"/>
          <tpl hier="12" item="7"/>
          <tpl fld="4" item="0"/>
        </tpls>
      </n>
      <n v="29315772">
        <tpls c="8">
          <tpl hier="1" item="6"/>
          <tpl hier="4" item="3"/>
          <tpl fld="3" item="7"/>
          <tpl fld="2" item="30"/>
          <tpl hier="9" item="1"/>
          <tpl hier="11" item="9"/>
          <tpl hier="12" item="7"/>
          <tpl fld="4" item="0"/>
        </tpls>
      </n>
      <n v="54497868">
        <tpls c="8">
          <tpl hier="1" item="6"/>
          <tpl hier="4" item="3"/>
          <tpl fld="3" item="1"/>
          <tpl fld="2" item="30"/>
          <tpl hier="9" item="1"/>
          <tpl hier="11" item="9"/>
          <tpl hier="12" item="7"/>
          <tpl fld="4" item="0"/>
        </tpls>
      </n>
      <n v="192131737">
        <tpls c="8">
          <tpl hier="1" item="6"/>
          <tpl hier="4" item="3"/>
          <tpl fld="3" item="44"/>
          <tpl fld="2" item="45"/>
          <tpl hier="9" item="1"/>
          <tpl hier="11" item="9"/>
          <tpl hier="12" item="7"/>
          <tpl fld="4" item="0"/>
        </tpls>
      </n>
      <n v="309710181">
        <tpls c="8">
          <tpl hier="1" item="6"/>
          <tpl hier="4" item="3"/>
          <tpl fld="3" item="31"/>
          <tpl fld="2" item="45"/>
          <tpl hier="9" item="1"/>
          <tpl hier="11" item="9"/>
          <tpl hier="12" item="7"/>
          <tpl fld="4" item="0"/>
        </tpls>
      </n>
      <n v="514384305">
        <tpls c="8">
          <tpl hier="1" item="6"/>
          <tpl hier="4" item="3"/>
          <tpl fld="3" item="11"/>
          <tpl fld="2" item="45"/>
          <tpl hier="9" item="1"/>
          <tpl hier="11" item="9"/>
          <tpl hier="12" item="7"/>
          <tpl fld="4" item="0"/>
        </tpls>
      </n>
      <n v="188795516">
        <tpls c="8">
          <tpl hier="1" item="6"/>
          <tpl hier="4" item="3"/>
          <tpl fld="3" item="48"/>
          <tpl fld="2" item="25"/>
          <tpl hier="9" item="1"/>
          <tpl hier="11" item="9"/>
          <tpl hier="12" item="7"/>
          <tpl fld="4" item="0"/>
        </tpls>
      </n>
      <n v="322721830">
        <tpls c="8">
          <tpl hier="1" item="6"/>
          <tpl hier="4" item="3"/>
          <tpl fld="3" item="36"/>
          <tpl fld="2" item="25"/>
          <tpl hier="9" item="1"/>
          <tpl hier="11" item="9"/>
          <tpl hier="12" item="7"/>
          <tpl fld="4" item="0"/>
        </tpls>
      </n>
      <n v="569374309">
        <tpls c="8">
          <tpl hier="1" item="6"/>
          <tpl hier="4" item="3"/>
          <tpl fld="3" item="17"/>
          <tpl fld="2" item="25"/>
          <tpl hier="9" item="1"/>
          <tpl hier="11" item="9"/>
          <tpl hier="12" item="7"/>
          <tpl fld="4" item="0"/>
        </tpls>
      </n>
      <n v="7725216">
        <tpls c="8">
          <tpl hier="1" item="6"/>
          <tpl hier="4" item="3"/>
          <tpl fld="3" item="43"/>
          <tpl fld="2" item="38"/>
          <tpl hier="9" item="1"/>
          <tpl hier="11" item="9"/>
          <tpl hier="12" item="7"/>
          <tpl fld="4" item="0"/>
        </tpls>
      </n>
      <n v="11884784">
        <tpls c="8">
          <tpl hier="1" item="6"/>
          <tpl hier="4" item="3"/>
          <tpl fld="3" item="24"/>
          <tpl fld="2" item="38"/>
          <tpl hier="9" item="1"/>
          <tpl hier="11" item="9"/>
          <tpl hier="12" item="7"/>
          <tpl fld="4" item="0"/>
        </tpls>
      </n>
      <n v="16707492">
        <tpls c="8">
          <tpl hier="1" item="6"/>
          <tpl hier="4" item="3"/>
          <tpl fld="3" item="9"/>
          <tpl fld="2" item="38"/>
          <tpl hier="9" item="1"/>
          <tpl hier="11" item="9"/>
          <tpl hier="12" item="7"/>
          <tpl fld="4" item="0"/>
        </tpls>
      </n>
      <n v="13210532">
        <tpls c="8">
          <tpl hier="1" item="6"/>
          <tpl hier="4" item="3"/>
          <tpl fld="3" item="40"/>
          <tpl fld="2" item="16"/>
          <tpl hier="9" item="1"/>
          <tpl hier="11" item="9"/>
          <tpl hier="12" item="7"/>
          <tpl fld="4" item="0"/>
        </tpls>
      </n>
      <n v="21256992">
        <tpls c="8">
          <tpl hier="1" item="6"/>
          <tpl hier="4" item="3"/>
          <tpl fld="3" item="28"/>
          <tpl fld="2" item="16"/>
          <tpl hier="9" item="1"/>
          <tpl hier="11" item="9"/>
          <tpl hier="12" item="7"/>
          <tpl fld="4" item="0"/>
        </tpls>
      </n>
      <n v="33752117">
        <tpls c="8">
          <tpl hier="1" item="6"/>
          <tpl hier="4" item="3"/>
          <tpl fld="3" item="13"/>
          <tpl fld="2" item="16"/>
          <tpl hier="9" item="1"/>
          <tpl hier="11" item="9"/>
          <tpl hier="12" item="7"/>
          <tpl fld="4" item="0"/>
        </tpls>
      </n>
      <n v="61698976">
        <tpls c="8">
          <tpl hier="1" item="6"/>
          <tpl hier="4" item="3"/>
          <tpl fld="3" item="54"/>
          <tpl fld="2" item="10"/>
          <tpl hier="9" item="1"/>
          <tpl hier="11" item="9"/>
          <tpl hier="12" item="7"/>
          <tpl fld="4" item="0"/>
        </tpls>
      </n>
      <n v="95405632">
        <tpls c="8">
          <tpl hier="1" item="6"/>
          <tpl hier="4" item="3"/>
          <tpl fld="3" item="45"/>
          <tpl fld="2" item="10"/>
          <tpl hier="9" item="1"/>
          <tpl hier="11" item="9"/>
          <tpl hier="12" item="7"/>
          <tpl fld="4" item="0"/>
        </tpls>
      </n>
      <n v="120361436">
        <tpls c="8">
          <tpl hier="1" item="6"/>
          <tpl hier="4" item="3"/>
          <tpl fld="3" item="29"/>
          <tpl fld="2" item="10"/>
          <tpl hier="9" item="1"/>
          <tpl hier="11" item="9"/>
          <tpl hier="12" item="7"/>
          <tpl fld="4" item="0"/>
        </tpls>
      </n>
      <n v="160576992">
        <tpls c="8">
          <tpl hier="1" item="6"/>
          <tpl hier="4" item="3"/>
          <tpl fld="3" item="56"/>
          <tpl fld="2" item="12"/>
          <tpl hier="9" item="1"/>
          <tpl hier="11" item="9"/>
          <tpl hier="12" item="7"/>
          <tpl fld="4" item="0"/>
        </tpls>
      </n>
      <n v="272723435">
        <tpls c="8">
          <tpl hier="1" item="6"/>
          <tpl hier="4" item="3"/>
          <tpl fld="3" item="45"/>
          <tpl fld="2" item="12"/>
          <tpl hier="9" item="1"/>
          <tpl hier="11" item="9"/>
          <tpl hier="12" item="7"/>
          <tpl fld="4" item="0"/>
        </tpls>
      </n>
      <n v="408452853">
        <tpls c="8">
          <tpl hier="1" item="6"/>
          <tpl hier="4" item="3"/>
          <tpl fld="3" item="23"/>
          <tpl fld="2" item="12"/>
          <tpl hier="9" item="1"/>
          <tpl hier="11" item="9"/>
          <tpl hier="12" item="7"/>
          <tpl fld="4" item="0"/>
        </tpls>
      </n>
      <n v="12354760">
        <tpls c="8">
          <tpl hier="1" item="6"/>
          <tpl hier="4" item="3"/>
          <tpl fld="3" item="40"/>
          <tpl fld="2" item="18"/>
          <tpl hier="9" item="1"/>
          <tpl hier="11" item="9"/>
          <tpl hier="12" item="7"/>
          <tpl fld="4" item="0"/>
        </tpls>
      </n>
      <n v="15037721">
        <tpls c="8">
          <tpl hier="1" item="6"/>
          <tpl hier="4" item="3"/>
          <tpl fld="3" item="27"/>
          <tpl fld="2" item="18"/>
          <tpl hier="9" item="1"/>
          <tpl hier="11" item="9"/>
          <tpl hier="12" item="7"/>
          <tpl fld="4" item="0"/>
        </tpls>
      </n>
      <n v="12774779">
        <tpls c="8">
          <tpl hier="1" item="6"/>
          <tpl hier="4" item="3"/>
          <tpl fld="3" item="5"/>
          <tpl fld="2" item="18"/>
          <tpl hier="9" item="1"/>
          <tpl hier="11" item="9"/>
          <tpl hier="12" item="7"/>
          <tpl fld="4" item="0"/>
        </tpls>
      </n>
      <n v="22019369">
        <tpls c="8">
          <tpl hier="1" item="6"/>
          <tpl hier="4" item="3"/>
          <tpl fld="3" item="31"/>
          <tpl fld="2" item="20"/>
          <tpl hier="9" item="1"/>
          <tpl hier="11" item="9"/>
          <tpl hier="12" item="7"/>
          <tpl fld="4" item="0"/>
        </tpls>
      </n>
      <n v="35360860">
        <tpls c="8">
          <tpl hier="1" item="6"/>
          <tpl hier="4" item="3"/>
          <tpl fld="3" item="1"/>
          <tpl fld="2" item="20"/>
          <tpl hier="9" item="1"/>
          <tpl hier="11" item="9"/>
          <tpl hier="12" item="7"/>
          <tpl fld="4" item="0"/>
        </tpls>
      </n>
      <n v="17030020">
        <tpls c="8">
          <tpl hier="1" item="6"/>
          <tpl hier="4" item="3"/>
          <tpl fld="3" item="10"/>
          <tpl fld="2" item="32"/>
          <tpl hier="9" item="1"/>
          <tpl hier="11" item="9"/>
          <tpl hier="12" item="7"/>
          <tpl fld="4" item="0"/>
        </tpls>
      </n>
      <n v="36523508">
        <tpls c="8">
          <tpl hier="1" item="6"/>
          <tpl hier="4" item="3"/>
          <tpl fld="3" item="27"/>
          <tpl fld="2" item="32"/>
          <tpl hier="9" item="1"/>
          <tpl hier="11" item="9"/>
          <tpl hier="12" item="7"/>
          <tpl fld="4" item="0"/>
        </tpls>
      </n>
      <n v="209460">
        <tpls c="8">
          <tpl hier="1" item="6"/>
          <tpl hier="4" item="3"/>
          <tpl fld="3" item="16"/>
          <tpl fld="2" item="9"/>
          <tpl hier="9" item="1"/>
          <tpl hier="11" item="9"/>
          <tpl hier="12" item="7"/>
          <tpl fld="4" item="0"/>
        </tpls>
      </n>
      <n v="321639">
        <tpls c="8">
          <tpl hier="1" item="6"/>
          <tpl hier="4" item="3"/>
          <tpl fld="3" item="24"/>
          <tpl fld="2" item="9"/>
          <tpl hier="9" item="1"/>
          <tpl hier="11" item="9"/>
          <tpl hier="12" item="7"/>
          <tpl fld="4" item="0"/>
        </tpls>
      </n>
      <n v="12410368">
        <tpls c="8">
          <tpl hier="1" item="6"/>
          <tpl hier="4" item="3"/>
          <tpl fld="3" item="20"/>
          <tpl fld="2" item="11"/>
          <tpl hier="9" item="1"/>
          <tpl hier="11" item="9"/>
          <tpl hier="12" item="7"/>
          <tpl fld="4" item="0"/>
        </tpls>
      </n>
      <n v="28068576">
        <tpls c="8">
          <tpl hier="1" item="6"/>
          <tpl hier="4" item="3"/>
          <tpl fld="3" item="29"/>
          <tpl fld="2" item="11"/>
          <tpl hier="9" item="1"/>
          <tpl hier="11" item="9"/>
          <tpl hier="12" item="7"/>
          <tpl fld="4" item="0"/>
        </tpls>
      </n>
      <n v="140403634">
        <tpls c="8">
          <tpl hier="1" item="6"/>
          <tpl hier="4" item="3"/>
          <tpl fld="3" item="58"/>
          <tpl fld="2" item="15"/>
          <tpl hier="9" item="1"/>
          <tpl hier="11" item="9"/>
          <tpl hier="12" item="7"/>
          <tpl fld="4" item="0"/>
        </tpls>
      </n>
      <n v="62004828">
        <tpls c="8">
          <tpl hier="1" item="6"/>
          <tpl hier="4" item="3"/>
          <tpl fld="3" item="31"/>
          <tpl fld="2" item="19"/>
          <tpl hier="9" item="1"/>
          <tpl hier="11" item="9"/>
          <tpl hier="12" item="7"/>
          <tpl fld="4" item="0"/>
        </tpls>
      </n>
      <n v="73213741">
        <tpls c="8">
          <tpl hier="1" item="6"/>
          <tpl hier="4" item="3"/>
          <tpl fld="3" item="7"/>
          <tpl fld="2" item="2"/>
          <tpl hier="9" item="1"/>
          <tpl hier="11" item="9"/>
          <tpl hier="12" item="7"/>
          <tpl fld="4" item="0"/>
        </tpls>
      </n>
      <n v="277714098">
        <tpls c="8">
          <tpl hier="1" item="6"/>
          <tpl hier="4" item="3"/>
          <tpl fld="3" item="9"/>
          <tpl fld="2" item="6"/>
          <tpl hier="9" item="1"/>
          <tpl hier="11" item="9"/>
          <tpl hier="12" item="7"/>
          <tpl fld="4" item="0"/>
        </tpls>
      </n>
      <n v="278327393">
        <tpls c="8">
          <tpl hier="1" item="6"/>
          <tpl hier="4" item="3"/>
          <tpl fld="3" item="52"/>
          <tpl fld="2" item="1"/>
          <tpl hier="9" item="1"/>
          <tpl hier="11" item="9"/>
          <tpl hier="12" item="7"/>
          <tpl fld="4" item="0"/>
        </tpls>
      </n>
      <n v="45642856">
        <tpls c="8">
          <tpl hier="1" item="6"/>
          <tpl hier="4" item="3"/>
          <tpl fld="3" item="42"/>
          <tpl fld="2" item="7"/>
          <tpl hier="9" item="1"/>
          <tpl hier="11" item="9"/>
          <tpl hier="12" item="7"/>
          <tpl fld="4" item="0"/>
        </tpls>
      </n>
      <n v="71180766">
        <tpls c="8">
          <tpl hier="1" item="6"/>
          <tpl hier="4" item="3"/>
          <tpl fld="3" item="19"/>
          <tpl fld="2" item="30"/>
          <tpl hier="9" item="1"/>
          <tpl hier="11" item="9"/>
          <tpl hier="12" item="7"/>
          <tpl fld="4" item="0"/>
        </tpls>
      </n>
      <n v="209368934">
        <tpls c="8">
          <tpl hier="1" item="6"/>
          <tpl hier="4" item="3"/>
          <tpl fld="3" item="26"/>
          <tpl fld="2" item="45"/>
          <tpl hier="9" item="1"/>
          <tpl hier="11" item="9"/>
          <tpl hier="12" item="7"/>
          <tpl fld="4" item="0"/>
        </tpls>
      </n>
      <n v="317659361">
        <tpls c="8">
          <tpl hier="1" item="6"/>
          <tpl hier="4" item="3"/>
          <tpl fld="3" item="25"/>
          <tpl fld="2" item="45"/>
          <tpl hier="9" item="1"/>
          <tpl hier="11" item="9"/>
          <tpl hier="12" item="7"/>
          <tpl fld="4" item="0"/>
        </tpls>
      </n>
      <n v="477040252">
        <tpls c="8">
          <tpl hier="1" item="6"/>
          <tpl hier="4" item="3"/>
          <tpl fld="3" item="24"/>
          <tpl fld="2" item="45"/>
          <tpl hier="9" item="1"/>
          <tpl hier="11" item="9"/>
          <tpl hier="12" item="7"/>
          <tpl fld="4" item="0"/>
        </tpls>
      </n>
      <n v="724549790">
        <tpls c="8">
          <tpl hier="1" item="6"/>
          <tpl hier="4" item="3"/>
          <tpl fld="3" item="23"/>
          <tpl fld="2" item="45"/>
          <tpl hier="9" item="1"/>
          <tpl hier="11" item="9"/>
          <tpl hier="12" item="7"/>
          <tpl fld="4" item="0"/>
        </tpls>
      </n>
      <n v="232568241">
        <tpls c="8">
          <tpl hier="1" item="6"/>
          <tpl hier="4" item="3"/>
          <tpl fld="3" item="10"/>
          <tpl fld="2" item="25"/>
          <tpl hier="9" item="1"/>
          <tpl hier="11" item="9"/>
          <tpl hier="12" item="7"/>
          <tpl fld="4" item="0"/>
        </tpls>
      </n>
      <n v="380861513">
        <tpls c="8">
          <tpl hier="1" item="6"/>
          <tpl hier="4" item="3"/>
          <tpl fld="3" item="12"/>
          <tpl fld="2" item="25"/>
          <tpl hier="9" item="1"/>
          <tpl hier="11" item="9"/>
          <tpl hier="12" item="7"/>
          <tpl fld="4" item="0"/>
        </tpls>
      </n>
      <n v="598198798">
        <tpls c="8">
          <tpl hier="1" item="6"/>
          <tpl hier="4" item="3"/>
          <tpl fld="3" item="11"/>
          <tpl fld="2" item="25"/>
          <tpl hier="9" item="1"/>
          <tpl hier="11" item="9"/>
          <tpl hier="12" item="7"/>
          <tpl fld="4" item="0"/>
        </tpls>
      </n>
      <n v="848860104">
        <tpls c="8">
          <tpl hier="1" item="6"/>
          <tpl hier="4" item="3"/>
          <tpl fld="3" item="9"/>
          <tpl fld="2" item="25"/>
          <tpl hier="9" item="1"/>
          <tpl hier="11" item="9"/>
          <tpl hier="12" item="7"/>
          <tpl fld="4" item="0"/>
        </tpls>
      </n>
      <n v="6612848">
        <tpls c="8">
          <tpl hier="1" item="6"/>
          <tpl hier="4" item="3"/>
          <tpl fld="3" item="57"/>
          <tpl fld="2" item="38"/>
          <tpl hier="9" item="1"/>
          <tpl hier="11" item="9"/>
          <tpl hier="12" item="7"/>
          <tpl fld="4" item="0"/>
        </tpls>
      </n>
      <n v="9677704">
        <tpls c="8">
          <tpl hier="1" item="6"/>
          <tpl hier="4" item="3"/>
          <tpl fld="3" item="3"/>
          <tpl fld="2" item="38"/>
          <tpl hier="9" item="1"/>
          <tpl hier="11" item="9"/>
          <tpl hier="12" item="7"/>
          <tpl fld="4" item="0"/>
        </tpls>
      </n>
      <n v="13320868">
        <tpls c="8">
          <tpl hier="1" item="6"/>
          <tpl hier="4" item="3"/>
          <tpl fld="3" item="1"/>
          <tpl fld="2" item="38"/>
          <tpl hier="9" item="1"/>
          <tpl hier="11" item="9"/>
          <tpl hier="12" item="7"/>
          <tpl fld="4" item="0"/>
        </tpls>
      </n>
      <n v="12879316">
        <tpls c="8">
          <tpl hier="1" item="6"/>
          <tpl hier="4" item="3"/>
          <tpl fld="3" item="20"/>
          <tpl fld="2" item="16"/>
          <tpl hier="9" item="1"/>
          <tpl hier="11" item="9"/>
          <tpl hier="12" item="7"/>
          <tpl fld="4" item="0"/>
        </tpls>
      </n>
      <n v="19344868">
        <tpls c="8">
          <tpl hier="1" item="6"/>
          <tpl hier="4" item="3"/>
          <tpl fld="3" item="51"/>
          <tpl fld="2" item="16"/>
          <tpl hier="9" item="1"/>
          <tpl hier="11" item="9"/>
          <tpl hier="12" item="7"/>
          <tpl fld="4" item="0"/>
        </tpls>
      </n>
      <n v="27904804">
        <tpls c="8">
          <tpl hier="1" item="6"/>
          <tpl hier="4" item="3"/>
          <tpl fld="3" item="38"/>
          <tpl fld="2" item="16"/>
          <tpl hier="9" item="1"/>
          <tpl hier="11" item="9"/>
          <tpl hier="12" item="7"/>
          <tpl fld="4" item="0"/>
        </tpls>
      </n>
      <n v="44249200">
        <tpls c="8">
          <tpl hier="1" item="6"/>
          <tpl hier="4" item="3"/>
          <tpl fld="3" item="44"/>
          <tpl fld="2" item="10"/>
          <tpl hier="9" item="1"/>
          <tpl hier="11" item="9"/>
          <tpl hier="12" item="7"/>
          <tpl fld="4" item="0"/>
        </tpls>
      </n>
      <n v="68453552">
        <tpls c="8">
          <tpl hier="1" item="6"/>
          <tpl hier="4" item="3"/>
          <tpl fld="3" item="43"/>
          <tpl fld="2" item="10"/>
          <tpl hier="9" item="1"/>
          <tpl hier="11" item="9"/>
          <tpl hier="12" item="7"/>
          <tpl fld="4" item="0"/>
        </tpls>
      </n>
      <n v="97196641">
        <tpls c="8">
          <tpl hier="1" item="6"/>
          <tpl hier="4" item="3"/>
          <tpl fld="3" item="42"/>
          <tpl fld="2" item="10"/>
          <tpl hier="9" item="1"/>
          <tpl hier="11" item="9"/>
          <tpl hier="12" item="7"/>
          <tpl fld="4" item="0"/>
        </tpls>
      </n>
      <n v="117057272">
        <tpls c="8">
          <tpl hier="1" item="6"/>
          <tpl hier="4" item="3"/>
          <tpl fld="3" item="41"/>
          <tpl fld="2" item="10"/>
          <tpl hier="9" item="1"/>
          <tpl hier="11" item="9"/>
          <tpl hier="12" item="7"/>
          <tpl fld="4" item="0"/>
        </tpls>
      </n>
      <n v="127456727">
        <tpls c="8">
          <tpl hier="1" item="6"/>
          <tpl hier="4" item="3"/>
          <tpl fld="3" item="32"/>
          <tpl fld="2" item="12"/>
          <tpl hier="9" item="1"/>
          <tpl hier="11" item="9"/>
          <tpl hier="12" item="7"/>
          <tpl fld="4" item="0"/>
        </tpls>
      </n>
      <n v="200094253">
        <tpls c="8">
          <tpl hier="1" item="6"/>
          <tpl hier="4" item="3"/>
          <tpl fld="3" item="31"/>
          <tpl fld="2" item="12"/>
          <tpl hier="9" item="1"/>
          <tpl hier="11" item="9"/>
          <tpl hier="12" item="7"/>
          <tpl fld="4" item="0"/>
        </tpls>
      </n>
      <n v="298688054">
        <tpls c="8">
          <tpl hier="1" item="6"/>
          <tpl hier="4" item="3"/>
          <tpl fld="3" item="30"/>
          <tpl fld="2" item="12"/>
          <tpl hier="9" item="1"/>
          <tpl hier="11" item="9"/>
          <tpl hier="12" item="7"/>
          <tpl fld="4" item="0"/>
        </tpls>
      </n>
      <n v="402052547">
        <tpls c="8">
          <tpl hier="1" item="6"/>
          <tpl hier="4" item="3"/>
          <tpl fld="3" item="29"/>
          <tpl fld="2" item="12"/>
          <tpl hier="9" item="1"/>
          <tpl hier="11" item="9"/>
          <tpl hier="12" item="7"/>
          <tpl fld="4" item="0"/>
        </tpls>
      </n>
      <n v="10736600">
        <tpls c="8">
          <tpl hier="1" item="6"/>
          <tpl hier="4" item="3"/>
          <tpl fld="3" item="16"/>
          <tpl fld="2" item="18"/>
          <tpl hier="9" item="1"/>
          <tpl hier="11" item="9"/>
          <tpl hier="12" item="7"/>
          <tpl fld="4" item="0"/>
        </tpls>
      </n>
      <n v="13507999">
        <tpls c="8">
          <tpl hier="1" item="6"/>
          <tpl hier="4" item="3"/>
          <tpl fld="3" item="15"/>
          <tpl fld="2" item="18"/>
          <tpl hier="9" item="1"/>
          <tpl hier="11" item="9"/>
          <tpl hier="12" item="7"/>
          <tpl fld="4" item="0"/>
        </tpls>
      </n>
      <n v="15275096">
        <tpls c="8">
          <tpl hier="1" item="6"/>
          <tpl hier="4" item="3"/>
          <tpl fld="3" item="14"/>
          <tpl fld="2" item="18"/>
          <tpl hier="9" item="1"/>
          <tpl hier="11" item="9"/>
          <tpl hier="12" item="7"/>
          <tpl fld="4" item="0"/>
        </tpls>
      </n>
      <n v="13301144">
        <tpls c="8">
          <tpl hier="1" item="6"/>
          <tpl hier="4" item="3"/>
          <tpl fld="3" item="13"/>
          <tpl fld="2" item="18"/>
          <tpl hier="9" item="1"/>
          <tpl hier="11" item="9"/>
          <tpl hier="12" item="7"/>
          <tpl fld="4" item="0"/>
        </tpls>
      </n>
      <n v="15948895">
        <tpls c="8">
          <tpl hier="1" item="6"/>
          <tpl hier="4" item="3"/>
          <tpl fld="3" item="4"/>
          <tpl fld="2" item="20"/>
          <tpl hier="9" item="1"/>
          <tpl hier="11" item="9"/>
          <tpl hier="12" item="7"/>
          <tpl fld="4" item="0"/>
        </tpls>
      </n>
      <n v="28352764">
        <tpls c="8">
          <tpl hier="1" item="6"/>
          <tpl hier="4" item="3"/>
          <tpl fld="3" item="58"/>
          <tpl fld="2" item="20"/>
          <tpl hier="9" item="1"/>
          <tpl hier="11" item="9"/>
          <tpl hier="12" item="7"/>
          <tpl fld="4" item="0"/>
        </tpls>
      </n>
      <n v="34722096">
        <tpls c="8">
          <tpl hier="1" item="6"/>
          <tpl hier="4" item="3"/>
          <tpl fld="3" item="2"/>
          <tpl fld="2" item="20"/>
          <tpl hier="9" item="1"/>
          <tpl hier="11" item="9"/>
          <tpl hier="12" item="7"/>
          <tpl fld="4" item="0"/>
        </tpls>
      </n>
      <n v="21226724">
        <tpls c="8">
          <tpl hier="1" item="6"/>
          <tpl hier="4" item="3"/>
          <tpl fld="3" item="46"/>
          <tpl fld="2" item="32"/>
          <tpl hier="9" item="1"/>
          <tpl hier="11" item="9"/>
          <tpl hier="12" item="7"/>
          <tpl fld="4" item="0"/>
        </tpls>
      </n>
      <n v="37391096">
        <tpls c="8">
          <tpl hier="1" item="6"/>
          <tpl hier="4" item="3"/>
          <tpl fld="3" item="30"/>
          <tpl fld="2" item="32"/>
          <tpl hier="9" item="1"/>
          <tpl hier="11" item="9"/>
          <tpl hier="12" item="7"/>
          <tpl fld="4" item="0"/>
        </tpls>
      </n>
      <n v="171555">
        <tpls c="8">
          <tpl hier="1" item="6"/>
          <tpl hier="4" item="3"/>
          <tpl fld="3" item="35"/>
          <tpl fld="2" item="9"/>
          <tpl hier="9" item="1"/>
          <tpl hier="11" item="9"/>
          <tpl hier="12" item="7"/>
          <tpl fld="4" item="0"/>
        </tpls>
      </n>
      <n v="256140">
        <tpls c="8">
          <tpl hier="1" item="6"/>
          <tpl hier="4" item="3"/>
          <tpl fld="3" item="36"/>
          <tpl fld="2" item="9"/>
          <tpl hier="9" item="1"/>
          <tpl hier="11" item="9"/>
          <tpl hier="12" item="7"/>
          <tpl fld="4" item="0"/>
        </tpls>
      </n>
      <n v="324808">
        <tpls c="8">
          <tpl hier="1" item="6"/>
          <tpl hier="4" item="3"/>
          <tpl fld="3" item="14"/>
          <tpl fld="2" item="9"/>
          <tpl hier="9" item="1"/>
          <tpl hier="11" item="9"/>
          <tpl hier="12" item="7"/>
          <tpl fld="4" item="0"/>
        </tpls>
      </n>
      <n v="9866668">
        <tpls c="8">
          <tpl hier="1" item="6"/>
          <tpl hier="4" item="3"/>
          <tpl fld="3" item="37"/>
          <tpl fld="2" item="11"/>
          <tpl hier="9" item="1"/>
          <tpl hier="11" item="9"/>
          <tpl hier="12" item="7"/>
          <tpl fld="4" item="0"/>
        </tpls>
      </n>
      <n v="14830040">
        <tpls c="8">
          <tpl hier="1" item="6"/>
          <tpl hier="4" item="3"/>
          <tpl fld="3" item="22"/>
          <tpl fld="2" item="11"/>
          <tpl hier="9" item="1"/>
          <tpl hier="11" item="9"/>
          <tpl hier="12" item="7"/>
          <tpl fld="4" item="0"/>
        </tpls>
      </n>
      <n v="21735964">
        <tpls c="8">
          <tpl hier="1" item="6"/>
          <tpl hier="4" item="3"/>
          <tpl fld="3" item="2"/>
          <tpl fld="2" item="11"/>
          <tpl hier="9" item="1"/>
          <tpl hier="11" item="9"/>
          <tpl hier="12" item="7"/>
          <tpl fld="4" item="0"/>
        </tpls>
      </n>
      <n v="81627456">
        <tpls c="8">
          <tpl hier="1" item="6"/>
          <tpl hier="4" item="3"/>
          <tpl fld="3" item="26"/>
          <tpl fld="2" item="15"/>
          <tpl hier="9" item="1"/>
          <tpl hier="11" item="9"/>
          <tpl hier="12" item="7"/>
          <tpl fld="4" item="0"/>
        </tpls>
      </n>
      <n v="137190908">
        <tpls c="8">
          <tpl hier="1" item="6"/>
          <tpl hier="4" item="3"/>
          <tpl fld="3" item="7"/>
          <tpl fld="2" item="15"/>
          <tpl hier="9" item="1"/>
          <tpl hier="11" item="9"/>
          <tpl hier="12" item="7"/>
          <tpl fld="4" item="0"/>
        </tpls>
      </n>
      <n v="196479039">
        <tpls c="8">
          <tpl hier="1" item="6"/>
          <tpl hier="4" item="3"/>
          <tpl fld="3" item="52"/>
          <tpl fld="2" item="15"/>
          <tpl hier="9" item="1"/>
          <tpl hier="11" item="9"/>
          <tpl hier="12" item="7"/>
          <tpl fld="4" item="0"/>
        </tpls>
      </n>
      <n v="49942960">
        <tpls c="8">
          <tpl hier="1" item="6"/>
          <tpl hier="4" item="3"/>
          <tpl fld="3" item="10"/>
          <tpl fld="2" item="19"/>
          <tpl hier="9" item="1"/>
          <tpl hier="11" item="9"/>
          <tpl hier="12" item="7"/>
          <tpl fld="4" item="0"/>
        </tpls>
      </n>
      <n v="69303091">
        <tpls c="8">
          <tpl hier="1" item="6"/>
          <tpl hier="4" item="3"/>
          <tpl fld="3" item="0"/>
          <tpl fld="2" item="19"/>
          <tpl hier="9" item="1"/>
          <tpl hier="11" item="9"/>
          <tpl hier="12" item="7"/>
          <tpl fld="4" item="0"/>
        </tpls>
      </n>
      <n v="81046947">
        <tpls c="8">
          <tpl hier="1" item="6"/>
          <tpl hier="4" item="3"/>
          <tpl fld="3" item="47"/>
          <tpl fld="2" item="19"/>
          <tpl hier="9" item="1"/>
          <tpl hier="11" item="9"/>
          <tpl hier="12" item="7"/>
          <tpl fld="4" item="0"/>
        </tpls>
      </n>
      <n v="45375704">
        <tpls c="8">
          <tpl hier="1" item="6"/>
          <tpl hier="4" item="3"/>
          <tpl fld="3" item="57"/>
          <tpl fld="2" item="2"/>
          <tpl hier="9" item="1"/>
          <tpl hier="11" item="9"/>
          <tpl hier="12" item="7"/>
          <tpl fld="4" item="0"/>
        </tpls>
      </n>
      <n v="90111336">
        <tpls c="8">
          <tpl hier="1" item="6"/>
          <tpl hier="4" item="3"/>
          <tpl fld="3" item="50"/>
          <tpl fld="2" item="2"/>
          <tpl hier="9" item="1"/>
          <tpl hier="11" item="9"/>
          <tpl hier="12" item="7"/>
          <tpl fld="4" item="0"/>
        </tpls>
      </n>
      <n v="148290201">
        <tpls c="8">
          <tpl hier="1" item="6"/>
          <tpl hier="4" item="3"/>
          <tpl fld="3" item="33"/>
          <tpl fld="2" item="2"/>
          <tpl hier="9" item="1"/>
          <tpl hier="11" item="9"/>
          <tpl hier="12" item="7"/>
          <tpl fld="4" item="0"/>
        </tpls>
      </n>
      <n v="1431812">
        <tpls c="8">
          <tpl hier="1" item="6"/>
          <tpl hier="4" item="3"/>
          <tpl fld="3" item="20"/>
          <tpl fld="2" item="4"/>
          <tpl hier="9" item="1"/>
          <tpl hier="11" item="9"/>
          <tpl hier="12" item="7"/>
          <tpl fld="4" item="0"/>
        </tpls>
      </n>
      <n v="1792852">
        <tpls c="8">
          <tpl hier="1" item="6"/>
          <tpl hier="4" item="3"/>
          <tpl fld="3" item="28"/>
          <tpl fld="2" item="4"/>
          <tpl hier="9" item="1"/>
          <tpl hier="11" item="9"/>
          <tpl hier="12" item="7"/>
          <tpl fld="4" item="0"/>
        </tpls>
      </n>
      <n v="2259552">
        <tpls c="8">
          <tpl hier="1" item="6"/>
          <tpl hier="4" item="3"/>
          <tpl fld="3" item="21"/>
          <tpl fld="2" item="4"/>
          <tpl hier="9" item="1"/>
          <tpl hier="11" item="9"/>
          <tpl hier="12" item="7"/>
          <tpl fld="4" item="0"/>
        </tpls>
      </n>
      <n v="185607015">
        <tpls c="8">
          <tpl hier="1" item="6"/>
          <tpl hier="4" item="3"/>
          <tpl fld="3" item="43"/>
          <tpl fld="2" item="6"/>
          <tpl hier="9" item="1"/>
          <tpl hier="11" item="9"/>
          <tpl hier="12" item="7"/>
          <tpl fld="4" item="0"/>
        </tpls>
      </n>
      <n v="249194285">
        <tpls c="8">
          <tpl hier="1" item="6"/>
          <tpl hier="4" item="3"/>
          <tpl fld="3" item="24"/>
          <tpl fld="2" item="6"/>
          <tpl hier="9" item="1"/>
          <tpl hier="11" item="9"/>
          <tpl hier="12" item="7"/>
          <tpl fld="4" item="0"/>
        </tpls>
      </n>
      <n v="278502331">
        <tpls c="8">
          <tpl hier="1" item="6"/>
          <tpl hier="4" item="3"/>
          <tpl fld="3" item="5"/>
          <tpl fld="2" item="6"/>
          <tpl hier="9" item="1"/>
          <tpl hier="11" item="9"/>
          <tpl hier="12" item="7"/>
          <tpl fld="4" item="0"/>
        </tpls>
      </n>
      <n v="11662480">
        <tpls c="8">
          <tpl hier="1" item="6"/>
          <tpl hier="4" item="3"/>
          <tpl fld="3" item="31"/>
          <tpl fld="2" item="8"/>
          <tpl hier="9" item="1"/>
          <tpl hier="11" item="9"/>
          <tpl hier="12" item="7"/>
          <tpl fld="4" item="0"/>
        </tpls>
      </n>
      <n v="20788124">
        <tpls c="8">
          <tpl hier="1" item="6"/>
          <tpl hier="4" item="3"/>
          <tpl fld="3" item="11"/>
          <tpl fld="2" item="8"/>
          <tpl hier="9" item="1"/>
          <tpl hier="11" item="9"/>
          <tpl hier="12" item="7"/>
          <tpl fld="4" item="0"/>
        </tpls>
      </n>
      <n v="3459272">
        <tpls c="8">
          <tpl hier="1" item="6"/>
          <tpl hier="4" item="3"/>
          <tpl fld="3" item="35"/>
          <tpl fld="2" item="0"/>
          <tpl hier="9" item="1"/>
          <tpl hier="11" item="9"/>
          <tpl hier="12" item="7"/>
          <tpl fld="4" item="0"/>
        </tpls>
      </n>
      <n v="4681140">
        <tpls c="8">
          <tpl hier="1" item="6"/>
          <tpl hier="4" item="3"/>
          <tpl fld="3" item="15"/>
          <tpl fld="2" item="0"/>
          <tpl hier="9" item="1"/>
          <tpl hier="11" item="9"/>
          <tpl hier="12" item="7"/>
          <tpl fld="4" item="0"/>
        </tpls>
      </n>
      <n v="5186007">
        <tpls c="8">
          <tpl hier="1" item="6"/>
          <tpl hier="4" item="3"/>
          <tpl fld="3" item="1"/>
          <tpl fld="2" item="0"/>
          <tpl hier="9" item="1"/>
          <tpl hier="11" item="9"/>
          <tpl hier="12" item="7"/>
          <tpl fld="4" item="0"/>
        </tpls>
      </n>
      <n v="120977043">
        <tpls c="8">
          <tpl hier="1" item="6"/>
          <tpl hier="4" item="3"/>
          <tpl fld="3" item="37"/>
          <tpl fld="2" item="1"/>
          <tpl hier="9" item="1"/>
          <tpl hier="11" item="9"/>
          <tpl hier="12" item="7"/>
          <tpl fld="4" item="0"/>
        </tpls>
      </n>
      <n v="208215058">
        <tpls c="8">
          <tpl hier="1" item="6"/>
          <tpl hier="4" item="3"/>
          <tpl fld="3" item="58"/>
          <tpl fld="2" item="1"/>
          <tpl hier="9" item="1"/>
          <tpl hier="11" item="9"/>
          <tpl hier="12" item="7"/>
          <tpl fld="4" item="0"/>
        </tpls>
      </n>
      <n v="281674421">
        <tpls c="8">
          <tpl hier="1" item="6"/>
          <tpl hier="4" item="3"/>
          <tpl fld="3" item="38"/>
          <tpl fld="2" item="1"/>
          <tpl hier="9" item="1"/>
          <tpl hier="11" item="9"/>
          <tpl hier="12" item="7"/>
          <tpl fld="4" item="0"/>
        </tpls>
      </n>
      <n v="11000344">
        <tpls c="8">
          <tpl hier="1" item="6"/>
          <tpl hier="4" item="3"/>
          <tpl fld="3" item="26"/>
          <tpl fld="2" item="3"/>
          <tpl hier="9" item="1"/>
          <tpl hier="11" item="9"/>
          <tpl hier="12" item="7"/>
          <tpl fld="4" item="0"/>
        </tpls>
      </n>
      <n v="12526639">
        <tpls c="8">
          <tpl hier="1" item="6"/>
          <tpl hier="4" item="3"/>
          <tpl fld="3" item="53"/>
          <tpl fld="2" item="3"/>
          <tpl hier="9" item="1"/>
          <tpl hier="11" item="9"/>
          <tpl hier="12" item="7"/>
          <tpl fld="4" item="0"/>
        </tpls>
      </n>
      <n v="13475737">
        <tpls c="8">
          <tpl hier="1" item="6"/>
          <tpl hier="4" item="3"/>
          <tpl fld="3" item="41"/>
          <tpl fld="2" item="3"/>
          <tpl hier="9" item="1"/>
          <tpl hier="11" item="9"/>
          <tpl hier="12" item="7"/>
          <tpl fld="4" item="0"/>
        </tpls>
      </n>
      <n v="16716267">
        <tpls c="8">
          <tpl hier="1" item="6"/>
          <tpl hier="4" item="3"/>
          <tpl fld="3" item="10"/>
          <tpl fld="2" item="5"/>
          <tpl hier="9" item="1"/>
          <tpl hier="11" item="9"/>
          <tpl hier="12" item="7"/>
          <tpl fld="4" item="0"/>
        </tpls>
      </n>
      <n v="35478960">
        <tpls c="8">
          <tpl hier="1" item="6"/>
          <tpl hier="4" item="3"/>
          <tpl fld="3" item="45"/>
          <tpl fld="2" item="5"/>
          <tpl hier="9" item="1"/>
          <tpl hier="11" item="9"/>
          <tpl hier="12" item="7"/>
          <tpl fld="4" item="0"/>
        </tpls>
      </n>
      <n v="61599014">
        <tpls c="8">
          <tpl hier="1" item="6"/>
          <tpl hier="4" item="3"/>
          <tpl fld="3" item="29"/>
          <tpl fld="2" item="5"/>
          <tpl hier="9" item="1"/>
          <tpl hier="11" item="9"/>
          <tpl hier="12" item="7"/>
          <tpl fld="4" item="0"/>
        </tpls>
      </n>
      <n v="23510903">
        <tpls c="8">
          <tpl hier="1" item="6"/>
          <tpl hier="4" item="3"/>
          <tpl fld="3" item="57"/>
          <tpl fld="2" item="7"/>
          <tpl hier="9" item="1"/>
          <tpl hier="11" item="9"/>
          <tpl hier="12" item="7"/>
          <tpl fld="4" item="0"/>
        </tpls>
      </n>
      <n v="46612968">
        <tpls c="8">
          <tpl hier="1" item="6"/>
          <tpl hier="4" item="3"/>
          <tpl fld="3" item="27"/>
          <tpl fld="2" item="7"/>
          <tpl hier="9" item="1"/>
          <tpl hier="11" item="9"/>
          <tpl hier="12" item="7"/>
          <tpl fld="4" item="0"/>
        </tpls>
      </n>
      <n v="56946980">
        <tpls c="8">
          <tpl hier="1" item="6"/>
          <tpl hier="4" item="3"/>
          <tpl fld="3" item="13"/>
          <tpl fld="2" item="7"/>
          <tpl hier="9" item="1"/>
          <tpl hier="11" item="9"/>
          <tpl hier="12" item="7"/>
          <tpl fld="4" item="0"/>
        </tpls>
      </n>
      <n v="5817288039">
        <tpls c="8">
          <tpl hier="1" item="6"/>
          <tpl hier="4" item="3"/>
          <tpl fld="3" item="20"/>
          <tpl fld="1" item="0"/>
          <tpl hier="9" item="1"/>
          <tpl hier="11" item="9"/>
          <tpl hier="12" item="7"/>
          <tpl fld="4" item="0"/>
        </tpls>
      </n>
      <n v="9988393346">
        <tpls c="8">
          <tpl hier="1" item="6"/>
          <tpl hier="4" item="3"/>
          <tpl fld="3" item="17"/>
          <tpl fld="1" item="0"/>
          <tpl hier="9" item="1"/>
          <tpl hier="11" item="9"/>
          <tpl hier="12" item="7"/>
          <tpl fld="4" item="0"/>
        </tpls>
      </n>
      <n v="46931831">
        <tpls c="8">
          <tpl hier="1" item="6"/>
          <tpl hier="4" item="3"/>
          <tpl fld="3" item="56"/>
          <tpl fld="2" item="2"/>
          <tpl hier="9" item="1"/>
          <tpl hier="11" item="9"/>
          <tpl hier="12" item="7"/>
          <tpl fld="4" item="0"/>
        </tpls>
      </n>
      <n v="93353856">
        <tpls c="8">
          <tpl hier="1" item="6"/>
          <tpl hier="4" item="3"/>
          <tpl fld="3" item="45"/>
          <tpl fld="2" item="2"/>
          <tpl hier="9" item="1"/>
          <tpl hier="11" item="9"/>
          <tpl hier="12" item="7"/>
          <tpl fld="4" item="0"/>
        </tpls>
      </n>
      <n v="163253584">
        <tpls c="8">
          <tpl hier="1" item="6"/>
          <tpl hier="4" item="3"/>
          <tpl fld="3" item="13"/>
          <tpl fld="2" item="2"/>
          <tpl hier="9" item="1"/>
          <tpl hier="11" item="9"/>
          <tpl hier="12" item="7"/>
          <tpl fld="4" item="0"/>
        </tpls>
      </n>
      <n v="1430636">
        <tpls c="8">
          <tpl hier="1" item="6"/>
          <tpl hier="4" item="3"/>
          <tpl fld="3" item="40"/>
          <tpl fld="2" item="4"/>
          <tpl hier="9" item="1"/>
          <tpl hier="11" item="9"/>
          <tpl hier="12" item="7"/>
          <tpl fld="4" item="0"/>
        </tpls>
      </n>
      <n v="1816644">
        <tpls c="8">
          <tpl hier="1" item="6"/>
          <tpl hier="4" item="3"/>
          <tpl fld="3" item="27"/>
          <tpl fld="2" item="4"/>
          <tpl hier="9" item="1"/>
          <tpl hier="11" item="9"/>
          <tpl hier="12" item="7"/>
          <tpl fld="4" item="0"/>
        </tpls>
      </n>
      <n v="189497886">
        <tpls c="8">
          <tpl hier="1" item="6"/>
          <tpl hier="4" item="3"/>
          <tpl fld="3" item="39"/>
          <tpl fld="2" item="6"/>
          <tpl hier="9" item="1"/>
          <tpl hier="11" item="9"/>
          <tpl hier="12" item="7"/>
          <tpl fld="4" item="0"/>
        </tpls>
      </n>
      <n v="251810564">
        <tpls c="8">
          <tpl hier="1" item="6"/>
          <tpl hier="4" item="3"/>
          <tpl fld="3" item="17"/>
          <tpl fld="2" item="6"/>
          <tpl hier="9" item="1"/>
          <tpl hier="11" item="9"/>
          <tpl hier="12" item="7"/>
          <tpl fld="4" item="0"/>
        </tpls>
      </n>
      <n v="6451020">
        <tpls c="8">
          <tpl hier="1" item="6"/>
          <tpl hier="4" item="3"/>
          <tpl fld="3" item="48"/>
          <tpl fld="2" item="8"/>
          <tpl hier="9" item="1"/>
          <tpl hier="11" item="9"/>
          <tpl hier="12" item="7"/>
          <tpl fld="4" item="0"/>
        </tpls>
      </n>
      <n v="12107892">
        <tpls c="8">
          <tpl hier="1" item="6"/>
          <tpl hier="4" item="3"/>
          <tpl fld="3" item="25"/>
          <tpl fld="2" item="8"/>
          <tpl hier="9" item="1"/>
          <tpl hier="11" item="9"/>
          <tpl hier="12" item="7"/>
          <tpl fld="4" item="0"/>
        </tpls>
      </n>
      <n v="21322556">
        <tpls c="8">
          <tpl hier="1" item="6"/>
          <tpl hier="4" item="3"/>
          <tpl fld="3" item="6"/>
          <tpl fld="2" item="8"/>
          <tpl hier="9" item="1"/>
          <tpl hier="11" item="9"/>
          <tpl hier="12" item="7"/>
          <tpl fld="4" item="0"/>
        </tpls>
      </n>
      <n v="3646948">
        <tpls c="8">
          <tpl hier="1" item="6"/>
          <tpl hier="4" item="3"/>
          <tpl fld="3" item="34"/>
          <tpl fld="2" item="0"/>
          <tpl hier="9" item="1"/>
          <tpl hier="11" item="9"/>
          <tpl hier="12" item="7"/>
          <tpl fld="4" item="0"/>
        </tpls>
      </n>
      <n v="4733524">
        <tpls c="8">
          <tpl hier="1" item="6"/>
          <tpl hier="4" item="3"/>
          <tpl fld="3" item="12"/>
          <tpl fld="2" item="0"/>
          <tpl hier="9" item="1"/>
          <tpl hier="11" item="9"/>
          <tpl hier="12" item="7"/>
          <tpl fld="4" item="0"/>
        </tpls>
      </n>
      <n v="5210244">
        <tpls c="8">
          <tpl hier="1" item="6"/>
          <tpl hier="4" item="3"/>
          <tpl fld="3" item="55"/>
          <tpl fld="2" item="0"/>
          <tpl hier="9" item="1"/>
          <tpl hier="11" item="9"/>
          <tpl hier="12" item="7"/>
          <tpl fld="4" item="0"/>
        </tpls>
      </n>
      <n v="133025857">
        <tpls c="8">
          <tpl hier="1" item="6"/>
          <tpl hier="4" item="3"/>
          <tpl fld="3" item="18"/>
          <tpl fld="2" item="1"/>
          <tpl hier="9" item="1"/>
          <tpl hier="11" item="9"/>
          <tpl hier="12" item="7"/>
          <tpl fld="4" item="0"/>
        </tpls>
      </n>
      <n v="211969944">
        <tpls c="8">
          <tpl hier="1" item="6"/>
          <tpl hier="4" item="3"/>
          <tpl fld="3" item="3"/>
          <tpl fld="2" item="1"/>
          <tpl hier="9" item="1"/>
          <tpl hier="11" item="9"/>
          <tpl hier="12" item="7"/>
          <tpl fld="4" item="0"/>
        </tpls>
      </n>
      <n v="285285598">
        <tpls c="8">
          <tpl hier="1" item="6"/>
          <tpl hier="4" item="3"/>
          <tpl fld="3" item="49"/>
          <tpl fld="2" item="1"/>
          <tpl hier="9" item="1"/>
          <tpl hier="11" item="9"/>
          <tpl hier="12" item="7"/>
          <tpl fld="4" item="0"/>
        </tpls>
      </n>
      <n v="11273124">
        <tpls c="8">
          <tpl hier="1" item="6"/>
          <tpl hier="4" item="3"/>
          <tpl fld="3" item="8"/>
          <tpl fld="2" item="3"/>
          <tpl hier="9" item="1"/>
          <tpl hier="11" item="9"/>
          <tpl hier="12" item="7"/>
          <tpl fld="4" item="0"/>
        </tpls>
      </n>
      <n v="12617856">
        <tpls c="8">
          <tpl hier="1" item="6"/>
          <tpl hier="4" item="3"/>
          <tpl fld="3" item="51"/>
          <tpl fld="2" item="3"/>
          <tpl hier="9" item="1"/>
          <tpl hier="11" item="9"/>
          <tpl hier="12" item="7"/>
          <tpl fld="4" item="0"/>
        </tpls>
      </n>
      <n v="13515896">
        <tpls c="8">
          <tpl hier="1" item="6"/>
          <tpl hier="4" item="3"/>
          <tpl fld="3" item="19"/>
          <tpl fld="2" item="3"/>
          <tpl hier="9" item="1"/>
          <tpl hier="11" item="9"/>
          <tpl hier="12" item="7"/>
          <tpl fld="4" item="0"/>
        </tpls>
      </n>
      <n v="19114896">
        <tpls c="8">
          <tpl hier="1" item="6"/>
          <tpl hier="4" item="3"/>
          <tpl fld="3" item="56"/>
          <tpl fld="2" item="5"/>
          <tpl hier="9" item="1"/>
          <tpl hier="11" item="9"/>
          <tpl hier="12" item="7"/>
          <tpl fld="4" item="0"/>
        </tpls>
      </n>
      <n v="36386428">
        <tpls c="8">
          <tpl hier="1" item="6"/>
          <tpl hier="4" item="3"/>
          <tpl fld="3" item="42"/>
          <tpl fld="2" item="5"/>
          <tpl hier="9" item="1"/>
          <tpl hier="11" item="9"/>
          <tpl hier="12" item="7"/>
          <tpl fld="4" item="0"/>
        </tpls>
      </n>
      <n v="63517444">
        <tpls c="8">
          <tpl hier="1" item="6"/>
          <tpl hier="4" item="3"/>
          <tpl fld="3" item="23"/>
          <tpl fld="2" item="5"/>
          <tpl hier="9" item="1"/>
          <tpl hier="11" item="9"/>
          <tpl hier="12" item="7"/>
          <tpl fld="4" item="0"/>
        </tpls>
      </n>
      <n v="26851307">
        <tpls c="8">
          <tpl hier="1" item="6"/>
          <tpl hier="4" item="3"/>
          <tpl fld="3" item="40"/>
          <tpl fld="2" item="7"/>
          <tpl hier="9" item="1"/>
          <tpl hier="11" item="9"/>
          <tpl hier="12" item="7"/>
          <tpl fld="4" item="0"/>
        </tpls>
      </n>
      <n v="46988288">
        <tpls c="8">
          <tpl hier="1" item="6"/>
          <tpl hier="4" item="3"/>
          <tpl fld="3" item="30"/>
          <tpl fld="2" item="7"/>
          <tpl hier="9" item="1"/>
          <tpl hier="11" item="9"/>
          <tpl hier="12" item="7"/>
          <tpl fld="4" item="0"/>
        </tpls>
      </n>
      <n v="57756073">
        <tpls c="8">
          <tpl hier="1" item="6"/>
          <tpl hier="4" item="3"/>
          <tpl fld="3" item="9"/>
          <tpl fld="2" item="7"/>
          <tpl hier="9" item="1"/>
          <tpl hier="11" item="9"/>
          <tpl hier="12" item="7"/>
          <tpl fld="4" item="0"/>
        </tpls>
      </n>
      <n v="6421794797">
        <tpls c="8">
          <tpl hier="1" item="6"/>
          <tpl hier="4" item="3"/>
          <tpl fld="3" item="39"/>
          <tpl fld="1" item="0"/>
          <tpl hier="9" item="1"/>
          <tpl hier="11" item="9"/>
          <tpl hier="12" item="7"/>
          <tpl fld="4" item="0"/>
        </tpls>
      </n>
      <n v="10175589456">
        <tpls c="8">
          <tpl hier="1" item="6"/>
          <tpl hier="4" item="3"/>
          <tpl fld="3" item="14"/>
          <tpl fld="1" item="0"/>
          <tpl hier="9" item="1"/>
          <tpl hier="11" item="9"/>
          <tpl hier="12" item="7"/>
          <tpl fld="4" item="0"/>
        </tpls>
      </n>
      <n v="96378989">
        <tpls c="8">
          <tpl hier="1" item="6"/>
          <tpl hier="4" item="3"/>
          <tpl fld="3" item="42"/>
          <tpl fld="2" item="2"/>
          <tpl hier="9" item="1"/>
          <tpl hier="11" item="9"/>
          <tpl hier="12" item="7"/>
          <tpl fld="4" item="0"/>
        </tpls>
      </n>
      <n v="167206131">
        <tpls c="8">
          <tpl hier="1" item="6"/>
          <tpl hier="4" item="3"/>
          <tpl fld="3" item="9"/>
          <tpl fld="2" item="2"/>
          <tpl hier="9" item="1"/>
          <tpl hier="11" item="9"/>
          <tpl hier="12" item="7"/>
          <tpl fld="4" item="0"/>
        </tpls>
      </n>
      <n v="1432396">
        <tpls c="8">
          <tpl hier="1" item="6"/>
          <tpl hier="4" item="3"/>
          <tpl fld="3" item="46"/>
          <tpl fld="2" item="4"/>
          <tpl hier="9" item="1"/>
          <tpl hier="11" item="9"/>
          <tpl hier="12" item="7"/>
          <tpl fld="4" item="0"/>
        </tpls>
      </n>
      <n v="1839325">
        <tpls c="8">
          <tpl hier="1" item="6"/>
          <tpl hier="4" item="3"/>
          <tpl fld="3" item="30"/>
          <tpl fld="2" item="4"/>
          <tpl hier="9" item="1"/>
          <tpl hier="11" item="9"/>
          <tpl hier="12" item="7"/>
          <tpl fld="4" item="0"/>
        </tpls>
      </n>
      <n v="193305095">
        <tpls c="8">
          <tpl hier="1" item="6"/>
          <tpl hier="4" item="3"/>
          <tpl fld="3" item="36"/>
          <tpl fld="2" item="6"/>
          <tpl hier="9" item="1"/>
          <tpl hier="11" item="9"/>
          <tpl hier="12" item="7"/>
          <tpl fld="4" item="0"/>
        </tpls>
      </n>
      <n v="254156785">
        <tpls c="8">
          <tpl hier="1" item="6"/>
          <tpl hier="4" item="3"/>
          <tpl fld="3" item="14"/>
          <tpl fld="2" item="6"/>
          <tpl hier="9" item="1"/>
          <tpl hier="11" item="9"/>
          <tpl hier="12" item="7"/>
          <tpl fld="4" item="0"/>
        </tpls>
      </n>
      <n v="6527056">
        <tpls c="8">
          <tpl hier="1" item="6"/>
          <tpl hier="4" item="3"/>
          <tpl fld="3" item="44"/>
          <tpl fld="2" item="8"/>
          <tpl hier="9" item="1"/>
          <tpl hier="11" item="9"/>
          <tpl hier="12" item="7"/>
          <tpl fld="4" item="0"/>
        </tpls>
      </n>
      <n v="12563384">
        <tpls c="8">
          <tpl hier="1" item="6"/>
          <tpl hier="4" item="3"/>
          <tpl fld="3" item="22"/>
          <tpl fld="2" item="8"/>
          <tpl hier="9" item="1"/>
          <tpl hier="11" item="9"/>
          <tpl hier="12" item="7"/>
          <tpl fld="4" item="0"/>
        </tpls>
      </n>
      <n v="21871064">
        <tpls c="8">
          <tpl hier="1" item="6"/>
          <tpl hier="4" item="3"/>
          <tpl fld="3" item="2"/>
          <tpl fld="2" item="8"/>
          <tpl hier="9" item="1"/>
          <tpl hier="11" item="9"/>
          <tpl hier="12" item="7"/>
          <tpl fld="4" item="0"/>
        </tpls>
      </n>
      <n v="3676868">
        <tpls c="8">
          <tpl hier="1" item="6"/>
          <tpl hier="4" item="3"/>
          <tpl fld="3" item="32"/>
          <tpl fld="2" item="0"/>
          <tpl hier="9" item="1"/>
          <tpl hier="11" item="9"/>
          <tpl hier="12" item="7"/>
          <tpl fld="4" item="0"/>
        </tpls>
      </n>
      <n v="4778163">
        <tpls c="8">
          <tpl hier="1" item="6"/>
          <tpl hier="4" item="3"/>
          <tpl fld="3" item="7"/>
          <tpl fld="2" item="0"/>
          <tpl hier="9" item="1"/>
          <tpl hier="11" item="9"/>
          <tpl hier="12" item="7"/>
          <tpl fld="4" item="0"/>
        </tpls>
      </n>
      <n v="5233804">
        <tpls c="8">
          <tpl hier="1" item="6"/>
          <tpl hier="4" item="3"/>
          <tpl fld="3" item="52"/>
          <tpl fld="2" item="0"/>
          <tpl hier="9" item="1"/>
          <tpl hier="11" item="9"/>
          <tpl hier="12" item="7"/>
          <tpl fld="4" item="0"/>
        </tpls>
      </n>
      <n v="136221563">
        <tpls c="8">
          <tpl hier="1" item="6"/>
          <tpl hier="4" item="3"/>
          <tpl fld="3" item="16"/>
          <tpl fld="2" item="1"/>
          <tpl hier="9" item="1"/>
          <tpl hier="11" item="9"/>
          <tpl hier="12" item="7"/>
          <tpl fld="4" item="0"/>
        </tpls>
      </n>
      <n v="215687039">
        <tpls c="8">
          <tpl hier="1" item="6"/>
          <tpl hier="4" item="3"/>
          <tpl fld="3" item="0"/>
          <tpl fld="2" item="1"/>
          <tpl hier="9" item="1"/>
          <tpl hier="11" item="9"/>
          <tpl hier="12" item="7"/>
          <tpl fld="4" item="0"/>
        </tpls>
      </n>
      <n v="289307954">
        <tpls c="8">
          <tpl hier="1" item="6"/>
          <tpl hier="4" item="3"/>
          <tpl fld="3" item="47"/>
          <tpl fld="2" item="1"/>
          <tpl hier="9" item="1"/>
          <tpl hier="11" item="9"/>
          <tpl hier="12" item="7"/>
          <tpl fld="4" item="0"/>
        </tpls>
      </n>
      <n v="11285844">
        <tpls c="8">
          <tpl hier="1" item="6"/>
          <tpl hier="4" item="3"/>
          <tpl fld="3" item="4"/>
          <tpl fld="2" item="3"/>
          <tpl hier="9" item="1"/>
          <tpl hier="11" item="9"/>
          <tpl hier="12" item="7"/>
          <tpl fld="4" item="0"/>
        </tpls>
      </n>
      <n v="12710980">
        <tpls c="8">
          <tpl hier="1" item="6"/>
          <tpl hier="4" item="3"/>
          <tpl fld="3" item="50"/>
          <tpl fld="2" item="3"/>
          <tpl hier="9" item="1"/>
          <tpl hier="11" item="9"/>
          <tpl hier="12" item="7"/>
          <tpl fld="4" item="0"/>
        </tpls>
      </n>
      <n v="13557754">
        <tpls c="8">
          <tpl hier="1" item="6"/>
          <tpl hier="4" item="3"/>
          <tpl fld="3" item="33"/>
          <tpl fld="2" item="3"/>
          <tpl hier="9" item="1"/>
          <tpl hier="11" item="9"/>
          <tpl hier="12" item="7"/>
          <tpl fld="4" item="0"/>
        </tpls>
      </n>
      <n v="19773132">
        <tpls c="8">
          <tpl hier="1" item="6"/>
          <tpl hier="4" item="3"/>
          <tpl fld="3" item="54"/>
          <tpl fld="2" item="5"/>
          <tpl hier="9" item="1"/>
          <tpl hier="11" item="9"/>
          <tpl hier="12" item="7"/>
          <tpl fld="4" item="0"/>
        </tpls>
      </n>
      <n v="37358932">
        <tpls c="8">
          <tpl hier="1" item="6"/>
          <tpl hier="4" item="3"/>
          <tpl fld="3" item="28"/>
          <tpl fld="2" item="5"/>
          <tpl hier="9" item="1"/>
          <tpl hier="11" item="9"/>
          <tpl hier="12" item="7"/>
          <tpl fld="4" item="0"/>
        </tpls>
      </n>
      <n v="65454028">
        <tpls c="8">
          <tpl hier="1" item="6"/>
          <tpl hier="4" item="3"/>
          <tpl fld="3" item="21"/>
          <tpl fld="2" item="5"/>
          <tpl hier="9" item="1"/>
          <tpl hier="11" item="9"/>
          <tpl hier="12" item="7"/>
          <tpl fld="4" item="0"/>
        </tpls>
      </n>
      <n v="27718655">
        <tpls c="8">
          <tpl hier="1" item="6"/>
          <tpl hier="4" item="3"/>
          <tpl fld="3" item="46"/>
          <tpl fld="2" item="7"/>
          <tpl hier="9" item="1"/>
          <tpl hier="11" item="9"/>
          <tpl hier="12" item="7"/>
          <tpl fld="4" item="0"/>
        </tpls>
      </n>
      <n v="47290876">
        <tpls c="8">
          <tpl hier="1" item="6"/>
          <tpl hier="4" item="3"/>
          <tpl fld="3" item="24"/>
          <tpl fld="2" item="7"/>
          <tpl hier="9" item="1"/>
          <tpl hier="11" item="9"/>
          <tpl hier="12" item="7"/>
          <tpl fld="4" item="0"/>
        </tpls>
      </n>
      <n v="58581872">
        <tpls c="8">
          <tpl hier="1" item="6"/>
          <tpl hier="4" item="3"/>
          <tpl fld="3" item="5"/>
          <tpl fld="2" item="7"/>
          <tpl hier="9" item="1"/>
          <tpl hier="11" item="9"/>
          <tpl hier="12" item="7"/>
          <tpl fld="4" item="0"/>
        </tpls>
      </n>
      <n v="6582770750">
        <tpls c="8">
          <tpl hier="1" item="6"/>
          <tpl hier="4" item="3"/>
          <tpl fld="3" item="36"/>
          <tpl fld="1" item="0"/>
          <tpl hier="9" item="1"/>
          <tpl hier="11" item="9"/>
          <tpl hier="12" item="7"/>
          <tpl fld="4" item="0"/>
        </tpls>
      </n>
      <n v="10362166794">
        <tpls c="8">
          <tpl hier="1" item="6"/>
          <tpl hier="4" item="3"/>
          <tpl fld="3" item="11"/>
          <tpl fld="1" item="0"/>
          <tpl hier="9" item="1"/>
          <tpl hier="11" item="9"/>
          <tpl hier="12" item="7"/>
          <tpl fld="4" item="0"/>
        </tpls>
      </n>
      <n v="10387220">
        <tpls c="8">
          <tpl hier="1" item="6"/>
          <tpl hier="4" item="3"/>
          <tpl fld="3" item="26"/>
          <tpl fld="2" item="11"/>
          <tpl hier="9" item="1"/>
          <tpl hier="11" item="9"/>
          <tpl hier="12" item="7"/>
          <tpl fld="4" item="0"/>
        </tpls>
      </n>
      <n v="16152576">
        <tpls c="8">
          <tpl hier="1" item="6"/>
          <tpl hier="4" item="3"/>
          <tpl fld="3" item="7"/>
          <tpl fld="2" item="11"/>
          <tpl hier="9" item="1"/>
          <tpl hier="11" item="9"/>
          <tpl hier="12" item="7"/>
          <tpl fld="4" item="0"/>
        </tpls>
      </n>
      <n v="25662536">
        <tpls c="8">
          <tpl hier="1" item="6"/>
          <tpl hier="4" item="3"/>
          <tpl fld="3" item="47"/>
          <tpl fld="2" item="11"/>
          <tpl hier="9" item="1"/>
          <tpl hier="11" item="9"/>
          <tpl hier="12" item="7"/>
          <tpl fld="4" item="0"/>
        </tpls>
      </n>
      <n v="88279104">
        <tpls c="8">
          <tpl hier="1" item="6"/>
          <tpl hier="4" item="3"/>
          <tpl fld="3" item="10"/>
          <tpl fld="2" item="15"/>
          <tpl hier="9" item="1"/>
          <tpl hier="11" item="9"/>
          <tpl hier="12" item="7"/>
          <tpl fld="4" item="0"/>
        </tpls>
      </n>
      <n v="147202034">
        <tpls c="8">
          <tpl hier="1" item="6"/>
          <tpl hier="4" item="3"/>
          <tpl fld="3" item="0"/>
          <tpl fld="2" item="15"/>
          <tpl hier="9" item="1"/>
          <tpl hier="11" item="9"/>
          <tpl hier="12" item="7"/>
          <tpl fld="4" item="0"/>
        </tpls>
      </n>
      <n v="214756943">
        <tpls c="8">
          <tpl hier="1" item="6"/>
          <tpl hier="4" item="3"/>
          <tpl fld="3" item="33"/>
          <tpl fld="2" item="15"/>
          <tpl hier="9" item="1"/>
          <tpl hier="11" item="9"/>
          <tpl hier="12" item="7"/>
          <tpl fld="4" item="0"/>
        </tpls>
      </n>
      <n v="53008144">
        <tpls c="8">
          <tpl hier="1" item="6"/>
          <tpl hier="4" item="3"/>
          <tpl fld="3" item="57"/>
          <tpl fld="2" item="19"/>
          <tpl hier="9" item="1"/>
          <tpl hier="11" item="9"/>
          <tpl hier="12" item="7"/>
          <tpl fld="4" item="0"/>
        </tpls>
      </n>
      <n v="71699293">
        <tpls c="8">
          <tpl hier="1" item="6"/>
          <tpl hier="4" item="3"/>
          <tpl fld="3" item="50"/>
          <tpl fld="2" item="19"/>
          <tpl hier="9" item="1"/>
          <tpl hier="11" item="9"/>
          <tpl hier="12" item="7"/>
          <tpl fld="4" item="0"/>
        </tpls>
      </n>
      <n v="84812000">
        <tpls c="8">
          <tpl hier="1" item="6"/>
          <tpl hier="4" item="3"/>
          <tpl fld="3" item="21"/>
          <tpl fld="2" item="19"/>
          <tpl hier="9" item="1"/>
          <tpl hier="11" item="9"/>
          <tpl hier="12" item="7"/>
          <tpl fld="4" item="0"/>
        </tpls>
      </n>
      <n v="50313627">
        <tpls c="8">
          <tpl hier="1" item="6"/>
          <tpl hier="4" item="3"/>
          <tpl fld="3" item="20"/>
          <tpl fld="2" item="2"/>
          <tpl hier="9" item="1"/>
          <tpl hier="11" item="9"/>
          <tpl hier="12" item="7"/>
          <tpl fld="4" item="0"/>
        </tpls>
      </n>
      <n v="99129533">
        <tpls c="8">
          <tpl hier="1" item="6"/>
          <tpl hier="4" item="3"/>
          <tpl fld="3" item="28"/>
          <tpl fld="2" item="2"/>
          <tpl hier="9" item="1"/>
          <tpl hier="11" item="9"/>
          <tpl hier="12" item="7"/>
          <tpl fld="4" item="0"/>
        </tpls>
      </n>
      <n v="171252954">
        <tpls c="8">
          <tpl hier="1" item="6"/>
          <tpl hier="4" item="3"/>
          <tpl fld="3" item="5"/>
          <tpl fld="2" item="2"/>
          <tpl hier="9" item="1"/>
          <tpl hier="11" item="9"/>
          <tpl hier="12" item="7"/>
          <tpl fld="4" item="0"/>
        </tpls>
      </n>
      <n v="1435272">
        <tpls c="8">
          <tpl hier="1" item="6"/>
          <tpl hier="4" item="3"/>
          <tpl fld="3" item="43"/>
          <tpl fld="2" item="4"/>
          <tpl hier="9" item="1"/>
          <tpl hier="11" item="9"/>
          <tpl hier="12" item="7"/>
          <tpl fld="4" item="0"/>
        </tpls>
      </n>
      <n v="1861540">
        <tpls c="8">
          <tpl hier="1" item="6"/>
          <tpl hier="4" item="3"/>
          <tpl fld="3" item="24"/>
          <tpl fld="2" item="4"/>
          <tpl hier="9" item="1"/>
          <tpl hier="11" item="9"/>
          <tpl hier="12" item="7"/>
          <tpl fld="4" item="0"/>
        </tpls>
      </n>
      <n v="112896749">
        <tpls c="8">
          <tpl hier="1" item="6"/>
          <tpl hier="4" item="3"/>
          <tpl fld="3" item="35"/>
          <tpl fld="2" item="6"/>
          <tpl hier="9" item="1"/>
          <tpl hier="11" item="9"/>
          <tpl hier="12" item="7"/>
          <tpl fld="4" item="0"/>
        </tpls>
      </n>
      <n v="197023600">
        <tpls c="8">
          <tpl hier="1" item="6"/>
          <tpl hier="4" item="3"/>
          <tpl fld="3" item="31"/>
          <tpl fld="2" item="6"/>
          <tpl hier="9" item="1"/>
          <tpl hier="11" item="9"/>
          <tpl hier="12" item="7"/>
          <tpl fld="4" item="0"/>
        </tpls>
      </n>
      <n v="256276348">
        <tpls c="8">
          <tpl hier="1" item="6"/>
          <tpl hier="4" item="3"/>
          <tpl fld="3" item="11"/>
          <tpl fld="2" item="6"/>
          <tpl hier="9" item="1"/>
          <tpl hier="11" item="9"/>
          <tpl hier="12" item="7"/>
          <tpl fld="4" item="0"/>
        </tpls>
      </n>
      <n v="6648292">
        <tpls c="8">
          <tpl hier="1" item="6"/>
          <tpl hier="4" item="3"/>
          <tpl fld="3" item="37"/>
          <tpl fld="2" item="8"/>
          <tpl hier="9" item="1"/>
          <tpl hier="11" item="9"/>
          <tpl hier="12" item="7"/>
          <tpl fld="4" item="0"/>
        </tpls>
      </n>
      <n v="13011976">
        <tpls c="8">
          <tpl hier="1" item="6"/>
          <tpl hier="4" item="3"/>
          <tpl fld="3" item="15"/>
          <tpl fld="2" item="8"/>
          <tpl hier="9" item="1"/>
          <tpl hier="11" item="9"/>
          <tpl hier="12" item="7"/>
          <tpl fld="4" item="0"/>
        </tpls>
      </n>
      <n v="22446560">
        <tpls c="8">
          <tpl hier="1" item="6"/>
          <tpl hier="4" item="3"/>
          <tpl fld="3" item="1"/>
          <tpl fld="2" item="8"/>
          <tpl hier="9" item="1"/>
          <tpl hier="11" item="9"/>
          <tpl hier="12" item="7"/>
          <tpl fld="4" item="0"/>
        </tpls>
      </n>
      <n v="3700940">
        <tpls c="8">
          <tpl hier="1" item="6"/>
          <tpl hier="4" item="3"/>
          <tpl fld="3" item="26"/>
          <tpl fld="2" item="0"/>
          <tpl hier="9" item="1"/>
          <tpl hier="11" item="9"/>
          <tpl hier="12" item="7"/>
          <tpl fld="4" item="0"/>
        </tpls>
      </n>
      <n v="4816612">
        <tpls c="8">
          <tpl hier="1" item="6"/>
          <tpl hier="4" item="3"/>
          <tpl fld="3" item="58"/>
          <tpl fld="2" item="0"/>
          <tpl hier="9" item="1"/>
          <tpl hier="11" item="9"/>
          <tpl hier="12" item="7"/>
          <tpl fld="4" item="0"/>
        </tpls>
      </n>
      <n v="5257772">
        <tpls c="8">
          <tpl hier="1" item="6"/>
          <tpl hier="4" item="3"/>
          <tpl fld="3" item="38"/>
          <tpl fld="2" item="0"/>
          <tpl hier="9" item="1"/>
          <tpl hier="11" item="9"/>
          <tpl hier="12" item="7"/>
          <tpl fld="4" item="0"/>
        </tpls>
      </n>
      <n v="139505213">
        <tpls c="8">
          <tpl hier="1" item="6"/>
          <tpl hier="4" item="3"/>
          <tpl fld="3" item="10"/>
          <tpl fld="2" item="1"/>
          <tpl hier="9" item="1"/>
          <tpl hier="11" item="9"/>
          <tpl hier="12" item="7"/>
          <tpl fld="4" item="0"/>
        </tpls>
      </n>
      <n v="219362361">
        <tpls c="8">
          <tpl hier="1" item="6"/>
          <tpl hier="4" item="3"/>
          <tpl fld="3" item="53"/>
          <tpl fld="2" item="1"/>
          <tpl hier="9" item="1"/>
          <tpl hier="11" item="9"/>
          <tpl hier="12" item="7"/>
          <tpl fld="4" item="0"/>
        </tpls>
      </n>
      <n v="293775451">
        <tpls c="8">
          <tpl hier="1" item="6"/>
          <tpl hier="4" item="3"/>
          <tpl fld="3" item="41"/>
          <tpl fld="2" item="1"/>
          <tpl hier="9" item="1"/>
          <tpl hier="11" item="9"/>
          <tpl hier="12" item="7"/>
          <tpl fld="4" item="0"/>
        </tpls>
      </n>
      <n v="11288468">
        <tpls c="8">
          <tpl hier="1" item="6"/>
          <tpl hier="4" item="3"/>
          <tpl fld="3" item="57"/>
          <tpl fld="2" item="3"/>
          <tpl hier="9" item="1"/>
          <tpl hier="11" item="9"/>
          <tpl hier="12" item="7"/>
          <tpl fld="4" item="0"/>
        </tpls>
      </n>
      <n v="12804604">
        <tpls c="8">
          <tpl hier="1" item="6"/>
          <tpl hier="4" item="3"/>
          <tpl fld="3" item="45"/>
          <tpl fld="2" item="3"/>
          <tpl hier="9" item="1"/>
          <tpl hier="11" item="9"/>
          <tpl hier="12" item="7"/>
          <tpl fld="4" item="0"/>
        </tpls>
      </n>
      <n v="13601737">
        <tpls c="8">
          <tpl hier="1" item="6"/>
          <tpl hier="4" item="3"/>
          <tpl fld="3" item="29"/>
          <tpl fld="2" item="3"/>
          <tpl hier="9" item="1"/>
          <tpl hier="11" item="9"/>
          <tpl hier="12" item="7"/>
          <tpl fld="4" item="0"/>
        </tpls>
      </n>
      <n v="20451292">
        <tpls c="8">
          <tpl hier="1" item="6"/>
          <tpl hier="4" item="3"/>
          <tpl fld="3" item="20"/>
          <tpl fld="2" item="5"/>
          <tpl hier="9" item="1"/>
          <tpl hier="11" item="9"/>
          <tpl hier="12" item="7"/>
          <tpl fld="4" item="0"/>
        </tpls>
      </n>
      <n v="38390436">
        <tpls c="8">
          <tpl hier="1" item="6"/>
          <tpl hier="4" item="3"/>
          <tpl fld="3" item="27"/>
          <tpl fld="2" item="5"/>
          <tpl hier="9" item="1"/>
          <tpl hier="11" item="9"/>
          <tpl hier="12" item="7"/>
          <tpl fld="4" item="0"/>
        </tpls>
      </n>
      <n v="67414753">
        <tpls c="8">
          <tpl hier="1" item="6"/>
          <tpl hier="4" item="3"/>
          <tpl fld="3" item="13"/>
          <tpl fld="2" item="5"/>
          <tpl hier="9" item="1"/>
          <tpl hier="11" item="9"/>
          <tpl hier="12" item="7"/>
          <tpl fld="4" item="0"/>
        </tpls>
      </n>
      <n v="28640091">
        <tpls c="8">
          <tpl hier="1" item="6"/>
          <tpl hier="4" item="3"/>
          <tpl fld="3" item="43"/>
          <tpl fld="2" item="7"/>
          <tpl hier="9" item="1"/>
          <tpl hier="11" item="9"/>
          <tpl hier="12" item="7"/>
          <tpl fld="4" item="0"/>
        </tpls>
      </n>
      <n v="47525908">
        <tpls c="8">
          <tpl hier="1" item="6"/>
          <tpl hier="4" item="3"/>
          <tpl fld="3" item="17"/>
          <tpl fld="2" item="7"/>
          <tpl hier="9" item="1"/>
          <tpl hier="11" item="9"/>
          <tpl hier="12" item="7"/>
          <tpl fld="4" item="0"/>
        </tpls>
      </n>
      <n v="6747412231">
        <tpls c="8">
          <tpl hier="1" item="6"/>
          <tpl hier="4" item="3"/>
          <tpl fld="3" item="31"/>
          <tpl fld="1" item="0"/>
          <tpl hier="9" item="1"/>
          <tpl hier="11" item="9"/>
          <tpl hier="12" item="7"/>
          <tpl fld="4" item="0"/>
        </tpls>
      </n>
      <n v="10548365536">
        <tpls c="8">
          <tpl hier="1" item="6"/>
          <tpl hier="4" item="3"/>
          <tpl fld="3" item="6"/>
          <tpl fld="1" item="0"/>
          <tpl hier="9" item="1"/>
          <tpl hier="11" item="9"/>
          <tpl hier="12" item="7"/>
          <tpl fld="4" item="0"/>
        </tpls>
      </n>
      <n v="223021422">
        <tpls c="8">
          <tpl hier="1" item="6"/>
          <tpl hier="4" item="3"/>
          <tpl fld="3" item="12"/>
          <tpl fld="2" item="12"/>
          <tpl hier="9" item="1"/>
          <tpl hier="11" item="9"/>
          <tpl hier="12" item="7"/>
          <tpl fld="4" item="0"/>
        </tpls>
      </n>
      <n v="325461029">
        <tpls c="8">
          <tpl hier="1" item="6"/>
          <tpl hier="4" item="3"/>
          <tpl fld="3" item="11"/>
          <tpl fld="2" item="12"/>
          <tpl hier="9" item="1"/>
          <tpl hier="11" item="9"/>
          <tpl hier="12" item="7"/>
          <tpl fld="4" item="0"/>
        </tpls>
      </n>
      <n v="426607683">
        <tpls c="8">
          <tpl hier="1" item="6"/>
          <tpl hier="4" item="3"/>
          <tpl fld="3" item="9"/>
          <tpl fld="2" item="12"/>
          <tpl hier="9" item="1"/>
          <tpl hier="11" item="9"/>
          <tpl hier="12" item="7"/>
          <tpl fld="4" item="0"/>
        </tpls>
      </n>
      <n v="11515144">
        <tpls c="8">
          <tpl hier="1" item="6"/>
          <tpl hier="4" item="3"/>
          <tpl fld="3" item="57"/>
          <tpl fld="2" item="18"/>
          <tpl hier="9" item="1"/>
          <tpl hier="11" item="9"/>
          <tpl hier="12" item="7"/>
          <tpl fld="4" item="0"/>
        </tpls>
      </n>
      <n v="14022599">
        <tpls c="8">
          <tpl hier="1" item="6"/>
          <tpl hier="4" item="3"/>
          <tpl fld="3" item="3"/>
          <tpl fld="2" item="18"/>
          <tpl hier="9" item="1"/>
          <tpl hier="11" item="9"/>
          <tpl hier="12" item="7"/>
          <tpl fld="4" item="0"/>
        </tpls>
      </n>
      <n v="15285449">
        <tpls c="8">
          <tpl hier="1" item="6"/>
          <tpl hier="4" item="3"/>
          <tpl fld="3" item="1"/>
          <tpl fld="2" item="18"/>
          <tpl hier="9" item="1"/>
          <tpl hier="11" item="9"/>
          <tpl hier="12" item="7"/>
          <tpl fld="4" item="0"/>
        </tpls>
      </n>
      <n v="18024436">
        <tpls c="8">
          <tpl hier="1" item="6"/>
          <tpl hier="4" item="3"/>
          <tpl fld="3" item="20"/>
          <tpl fld="2" item="20"/>
          <tpl hier="9" item="1"/>
          <tpl hier="11" item="9"/>
          <tpl hier="12" item="7"/>
          <tpl fld="4" item="0"/>
        </tpls>
      </n>
      <n v="26808976">
        <tpls c="8">
          <tpl hier="1" item="6"/>
          <tpl hier="4" item="3"/>
          <tpl fld="3" item="51"/>
          <tpl fld="2" item="20"/>
          <tpl hier="9" item="1"/>
          <tpl hier="11" item="9"/>
          <tpl hier="12" item="7"/>
          <tpl fld="4" item="0"/>
        </tpls>
      </n>
      <n v="38098136">
        <tpls c="8">
          <tpl hier="1" item="6"/>
          <tpl hier="4" item="3"/>
          <tpl fld="3" item="38"/>
          <tpl fld="2" item="20"/>
          <tpl hier="9" item="1"/>
          <tpl hier="11" item="9"/>
          <tpl hier="12" item="7"/>
          <tpl fld="4" item="0"/>
        </tpls>
      </n>
      <n v="13926616">
        <tpls c="8">
          <tpl hier="1" item="6"/>
          <tpl hier="4" item="3"/>
          <tpl fld="3" item="44"/>
          <tpl fld="2" item="32"/>
          <tpl hier="9" item="1"/>
          <tpl hier="11" item="9"/>
          <tpl hier="12" item="7"/>
          <tpl fld="4" item="0"/>
        </tpls>
      </n>
      <n v="23638956">
        <tpls c="8">
          <tpl hier="1" item="6"/>
          <tpl hier="4" item="3"/>
          <tpl fld="3" item="31"/>
          <tpl fld="2" item="32"/>
          <tpl hier="9" item="1"/>
          <tpl hier="11" item="9"/>
          <tpl hier="12" item="7"/>
          <tpl fld="4" item="0"/>
        </tpls>
      </n>
      <n v="45529072">
        <tpls c="8">
          <tpl hier="1" item="6"/>
          <tpl hier="4" item="3"/>
          <tpl fld="3" item="55"/>
          <tpl fld="2" item="32"/>
          <tpl hier="9" item="1"/>
          <tpl hier="11" item="9"/>
          <tpl hier="12" item="7"/>
          <tpl fld="4" item="0"/>
        </tpls>
      </n>
      <n v="190000">
        <tpls c="8">
          <tpl hier="1" item="6"/>
          <tpl hier="4" item="3"/>
          <tpl fld="3" item="34"/>
          <tpl fld="2" item="9"/>
          <tpl hier="9" item="1"/>
          <tpl hier="11" item="9"/>
          <tpl hier="12" item="7"/>
          <tpl fld="4" item="0"/>
        </tpls>
      </n>
      <n v="260977">
        <tpls c="8">
          <tpl hier="1" item="6"/>
          <tpl hier="4" item="3"/>
          <tpl fld="3" item="15"/>
          <tpl fld="2" item="9"/>
          <tpl hier="9" item="1"/>
          <tpl hier="11" item="9"/>
          <tpl hier="12" item="7"/>
          <tpl fld="4" item="0"/>
        </tpls>
      </n>
      <n v="349192">
        <tpls c="8">
          <tpl hier="1" item="6"/>
          <tpl hier="4" item="3"/>
          <tpl fld="3" item="49"/>
          <tpl fld="2" item="9"/>
          <tpl hier="9" item="1"/>
          <tpl hier="11" item="9"/>
          <tpl hier="12" item="7"/>
          <tpl fld="4" item="0"/>
        </tpls>
      </n>
      <n v="10576080">
        <tpls c="8">
          <tpl hier="1" item="6"/>
          <tpl hier="4" item="3"/>
          <tpl fld="3" item="18"/>
          <tpl fld="2" item="11"/>
          <tpl hier="9" item="1"/>
          <tpl hier="11" item="9"/>
          <tpl hier="12" item="7"/>
          <tpl fld="4" item="0"/>
        </tpls>
      </n>
      <n v="16626536">
        <tpls c="8">
          <tpl hier="1" item="6"/>
          <tpl hier="4" item="3"/>
          <tpl fld="3" item="58"/>
          <tpl fld="2" item="11"/>
          <tpl hier="9" item="1"/>
          <tpl hier="11" item="9"/>
          <tpl hier="12" item="7"/>
          <tpl fld="4" item="0"/>
        </tpls>
      </n>
      <n v="26850324">
        <tpls c="8">
          <tpl hier="1" item="6"/>
          <tpl hier="4" item="3"/>
          <tpl fld="3" item="19"/>
          <tpl fld="2" item="11"/>
          <tpl hier="9" item="1"/>
          <tpl hier="11" item="9"/>
          <tpl hier="12" item="7"/>
          <tpl fld="4" item="0"/>
        </tpls>
      </n>
      <n v="90661085">
        <tpls c="8">
          <tpl hier="1" item="6"/>
          <tpl hier="4" item="3"/>
          <tpl fld="3" item="8"/>
          <tpl fld="2" item="15"/>
          <tpl hier="9" item="1"/>
          <tpl hier="11" item="9"/>
          <tpl hier="12" item="7"/>
          <tpl fld="4" item="0"/>
        </tpls>
      </n>
      <n v="150875799">
        <tpls c="8">
          <tpl hier="1" item="6"/>
          <tpl hier="4" item="3"/>
          <tpl fld="3" item="53"/>
          <tpl fld="2" item="15"/>
          <tpl hier="9" item="1"/>
          <tpl hier="11" item="9"/>
          <tpl hier="12" item="7"/>
          <tpl fld="4" item="0"/>
        </tpls>
      </n>
      <n v="221545471">
        <tpls c="8">
          <tpl hier="1" item="6"/>
          <tpl hier="4" item="3"/>
          <tpl fld="3" item="23"/>
          <tpl fld="2" item="15"/>
          <tpl hier="9" item="1"/>
          <tpl hier="11" item="9"/>
          <tpl hier="12" item="7"/>
          <tpl fld="4" item="0"/>
        </tpls>
      </n>
      <n v="54007740">
        <tpls c="8">
          <tpl hier="1" item="6"/>
          <tpl hier="4" item="3"/>
          <tpl fld="3" item="56"/>
          <tpl fld="2" item="19"/>
          <tpl hier="9" item="1"/>
          <tpl hier="11" item="9"/>
          <tpl hier="12" item="7"/>
          <tpl fld="4" item="0"/>
        </tpls>
      </n>
      <n v="72377907">
        <tpls c="8">
          <tpl hier="1" item="6"/>
          <tpl hier="4" item="3"/>
          <tpl fld="3" item="45"/>
          <tpl fld="2" item="19"/>
          <tpl hier="9" item="1"/>
          <tpl hier="11" item="9"/>
          <tpl hier="12" item="7"/>
          <tpl fld="4" item="0"/>
        </tpls>
      </n>
      <n v="86680000">
        <tpls c="8">
          <tpl hier="1" item="6"/>
          <tpl hier="4" item="3"/>
          <tpl fld="3" item="9"/>
          <tpl fld="2" item="19"/>
          <tpl hier="9" item="1"/>
          <tpl hier="11" item="9"/>
          <tpl hier="12" item="7"/>
          <tpl fld="4" item="0"/>
        </tpls>
      </n>
      <n v="52138501">
        <tpls c="8">
          <tpl hier="1" item="6"/>
          <tpl hier="4" item="3"/>
          <tpl fld="3" item="40"/>
          <tpl fld="2" item="2"/>
          <tpl hier="9" item="1"/>
          <tpl hier="11" item="9"/>
          <tpl hier="12" item="7"/>
          <tpl fld="4" item="0"/>
        </tpls>
      </n>
      <n v="101655667">
        <tpls c="8">
          <tpl hier="1" item="6"/>
          <tpl hier="4" item="3"/>
          <tpl fld="3" item="27"/>
          <tpl fld="2" item="2"/>
          <tpl hier="9" item="1"/>
          <tpl hier="11" item="9"/>
          <tpl hier="12" item="7"/>
          <tpl fld="4" item="0"/>
        </tpls>
      </n>
      <n v="1438078">
        <tpls c="8">
          <tpl hier="1" item="6"/>
          <tpl hier="4" item="3"/>
          <tpl fld="3" item="39"/>
          <tpl fld="2" item="4"/>
          <tpl hier="9" item="1"/>
          <tpl hier="11" item="9"/>
          <tpl hier="12" item="7"/>
          <tpl fld="4" item="0"/>
        </tpls>
      </n>
      <n v="1883796">
        <tpls c="8">
          <tpl hier="1" item="6"/>
          <tpl hier="4" item="3"/>
          <tpl fld="3" item="17"/>
          <tpl fld="2" item="4"/>
          <tpl hier="9" item="1"/>
          <tpl hier="11" item="9"/>
          <tpl hier="12" item="7"/>
          <tpl fld="4" item="0"/>
        </tpls>
      </n>
      <n v="119867459">
        <tpls c="8">
          <tpl hier="1" item="6"/>
          <tpl hier="4" item="3"/>
          <tpl fld="3" item="44"/>
          <tpl fld="2" item="6"/>
          <tpl hier="9" item="1"/>
          <tpl hier="11" item="9"/>
          <tpl hier="12" item="7"/>
          <tpl fld="4" item="0"/>
        </tpls>
      </n>
      <n v="200695696">
        <tpls c="8">
          <tpl hier="1" item="6"/>
          <tpl hier="4" item="3"/>
          <tpl fld="3" item="25"/>
          <tpl fld="2" item="6"/>
          <tpl hier="9" item="1"/>
          <tpl hier="11" item="9"/>
          <tpl hier="12" item="7"/>
          <tpl fld="4" item="0"/>
        </tpls>
      </n>
      <n v="258199459">
        <tpls c="8">
          <tpl hier="1" item="6"/>
          <tpl hier="4" item="3"/>
          <tpl fld="3" item="6"/>
          <tpl fld="2" item="6"/>
          <tpl hier="9" item="1"/>
          <tpl hier="11" item="9"/>
          <tpl hier="12" item="7"/>
          <tpl fld="4" item="0"/>
        </tpls>
      </n>
      <n v="7096116">
        <tpls c="8">
          <tpl hier="1" item="6"/>
          <tpl hier="4" item="3"/>
          <tpl fld="3" item="32"/>
          <tpl fld="2" item="8"/>
          <tpl hier="9" item="1"/>
          <tpl hier="11" item="9"/>
          <tpl hier="12" item="7"/>
          <tpl fld="4" item="0"/>
        </tpls>
      </n>
      <n v="13452168">
        <tpls c="8">
          <tpl hier="1" item="6"/>
          <tpl hier="4" item="3"/>
          <tpl fld="3" item="12"/>
          <tpl fld="2" item="8"/>
          <tpl hier="9" item="1"/>
          <tpl hier="11" item="9"/>
          <tpl hier="12" item="7"/>
          <tpl fld="4" item="0"/>
        </tpls>
      </n>
      <n v="23051520">
        <tpls c="8">
          <tpl hier="1" item="6"/>
          <tpl hier="4" item="3"/>
          <tpl fld="3" item="55"/>
          <tpl fld="2" item="8"/>
          <tpl hier="9" item="1"/>
          <tpl hier="11" item="9"/>
          <tpl hier="12" item="7"/>
          <tpl fld="4" item="0"/>
        </tpls>
      </n>
      <n v="3748744">
        <tpls c="8">
          <tpl hier="1" item="6"/>
          <tpl hier="4" item="3"/>
          <tpl fld="3" item="16"/>
          <tpl fld="2" item="0"/>
          <tpl hier="9" item="1"/>
          <tpl hier="11" item="9"/>
          <tpl hier="12" item="7"/>
          <tpl fld="4" item="0"/>
        </tpls>
      </n>
      <n v="4851428">
        <tpls c="8">
          <tpl hier="1" item="6"/>
          <tpl hier="4" item="3"/>
          <tpl fld="3" item="3"/>
          <tpl fld="2" item="0"/>
          <tpl hier="9" item="1"/>
          <tpl hier="11" item="9"/>
          <tpl hier="12" item="7"/>
          <tpl fld="4" item="0"/>
        </tpls>
      </n>
      <n v="5283720">
        <tpls c="8">
          <tpl hier="1" item="6"/>
          <tpl hier="4" item="3"/>
          <tpl fld="3" item="49"/>
          <tpl fld="2" item="0"/>
          <tpl hier="9" item="1"/>
          <tpl hier="11" item="9"/>
          <tpl hier="12" item="7"/>
          <tpl fld="4" item="0"/>
        </tpls>
      </n>
      <n v="146349041">
        <tpls c="8">
          <tpl hier="1" item="6"/>
          <tpl hier="4" item="3"/>
          <tpl fld="3" item="4"/>
          <tpl fld="2" item="1"/>
          <tpl hier="9" item="1"/>
          <tpl hier="11" item="9"/>
          <tpl hier="12" item="7"/>
          <tpl fld="4" item="0"/>
        </tpls>
      </n>
      <n v="222995794">
        <tpls c="8">
          <tpl hier="1" item="6"/>
          <tpl hier="4" item="3"/>
          <tpl fld="3" item="51"/>
          <tpl fld="2" item="1"/>
          <tpl hier="9" item="1"/>
          <tpl hier="11" item="9"/>
          <tpl hier="12" item="7"/>
          <tpl fld="4" item="0"/>
        </tpls>
      </n>
      <n v="298612062">
        <tpls c="8">
          <tpl hier="1" item="6"/>
          <tpl hier="4" item="3"/>
          <tpl fld="3" item="19"/>
          <tpl fld="2" item="1"/>
          <tpl hier="9" item="1"/>
          <tpl hier="11" item="9"/>
          <tpl hier="12" item="7"/>
          <tpl fld="4" item="0"/>
        </tpls>
      </n>
      <n v="11320704">
        <tpls c="8">
          <tpl hier="1" item="6"/>
          <tpl hier="4" item="3"/>
          <tpl fld="3" item="54"/>
          <tpl fld="2" item="3"/>
          <tpl hier="9" item="1"/>
          <tpl hier="11" item="9"/>
          <tpl hier="12" item="7"/>
          <tpl fld="4" item="0"/>
        </tpls>
      </n>
      <n v="12897124">
        <tpls c="8">
          <tpl hier="1" item="6"/>
          <tpl hier="4" item="3"/>
          <tpl fld="3" item="42"/>
          <tpl fld="2" item="3"/>
          <tpl hier="9" item="1"/>
          <tpl hier="11" item="9"/>
          <tpl hier="12" item="7"/>
          <tpl fld="4" item="0"/>
        </tpls>
      </n>
      <n v="13648038">
        <tpls c="8">
          <tpl hier="1" item="6"/>
          <tpl hier="4" item="3"/>
          <tpl fld="3" item="23"/>
          <tpl fld="2" item="3"/>
          <tpl hier="9" item="1"/>
          <tpl hier="11" item="9"/>
          <tpl hier="12" item="7"/>
          <tpl fld="4" item="0"/>
        </tpls>
      </n>
      <n v="21873047">
        <tpls c="8">
          <tpl hier="1" item="6"/>
          <tpl hier="4" item="3"/>
          <tpl fld="3" item="46"/>
          <tpl fld="2" item="5"/>
          <tpl hier="9" item="1"/>
          <tpl hier="11" item="9"/>
          <tpl hier="12" item="7"/>
          <tpl fld="4" item="0"/>
        </tpls>
      </n>
      <n v="39465904">
        <tpls c="8">
          <tpl hier="1" item="6"/>
          <tpl hier="4" item="3"/>
          <tpl fld="3" item="30"/>
          <tpl fld="2" item="5"/>
          <tpl hier="9" item="1"/>
          <tpl hier="11" item="9"/>
          <tpl hier="12" item="7"/>
          <tpl fld="4" item="0"/>
        </tpls>
      </n>
      <n v="69407286">
        <tpls c="8">
          <tpl hier="1" item="6"/>
          <tpl hier="4" item="3"/>
          <tpl fld="3" item="9"/>
          <tpl fld="2" item="5"/>
          <tpl hier="9" item="1"/>
          <tpl hier="11" item="9"/>
          <tpl hier="12" item="7"/>
          <tpl fld="4" item="0"/>
        </tpls>
      </n>
      <n v="30702363">
        <tpls c="8">
          <tpl hier="1" item="6"/>
          <tpl hier="4" item="3"/>
          <tpl fld="3" item="36"/>
          <tpl fld="2" item="7"/>
          <tpl hier="9" item="1"/>
          <tpl hier="11" item="9"/>
          <tpl hier="12" item="7"/>
          <tpl fld="4" item="0"/>
        </tpls>
      </n>
      <n v="47695656">
        <tpls c="8">
          <tpl hier="1" item="6"/>
          <tpl hier="4" item="3"/>
          <tpl fld="3" item="14"/>
          <tpl fld="2" item="7"/>
          <tpl hier="9" item="1"/>
          <tpl hier="11" item="9"/>
          <tpl hier="12" item="7"/>
          <tpl fld="4" item="0"/>
        </tpls>
      </n>
      <n v="7086146853">
        <tpls c="8">
          <tpl hier="1" item="6"/>
          <tpl hier="4" item="3"/>
          <tpl fld="3" item="22"/>
          <tpl fld="1" item="0"/>
          <tpl hier="9" item="1"/>
          <tpl hier="11" item="9"/>
          <tpl hier="12" item="7"/>
          <tpl fld="4" item="0"/>
        </tpls>
      </n>
      <n v="10734689759">
        <tpls c="8">
          <tpl hier="1" item="6"/>
          <tpl hier="4" item="3"/>
          <tpl fld="3" item="2"/>
          <tpl fld="1" item="0"/>
          <tpl hier="9" item="1"/>
          <tpl hier="11" item="9"/>
          <tpl hier="12" item="7"/>
          <tpl fld="4" item="0"/>
        </tpls>
      </n>
      <n v="47005460">
        <tpls c="8">
          <tpl hier="1" item="6"/>
          <tpl hier="4" item="3"/>
          <tpl fld="3" item="14"/>
          <tpl fld="2" item="30"/>
          <tpl hier="9" item="1"/>
          <tpl hier="11" item="9"/>
          <tpl hier="12" item="7"/>
          <tpl fld="4" item="0"/>
        </tpls>
      </n>
      <n v="86409888">
        <tpls c="8">
          <tpl hier="1" item="6"/>
          <tpl hier="4" item="3"/>
          <tpl fld="3" item="13"/>
          <tpl fld="2" item="30"/>
          <tpl hier="9" item="1"/>
          <tpl hier="11" item="9"/>
          <tpl hier="12" item="7"/>
          <tpl fld="4" item="0"/>
        </tpls>
      </n>
      <n v="234663232">
        <tpls c="8">
          <tpl hier="1" item="6"/>
          <tpl hier="4" item="3"/>
          <tpl fld="3" item="4"/>
          <tpl fld="2" item="45"/>
          <tpl hier="9" item="1"/>
          <tpl hier="11" item="9"/>
          <tpl hier="12" item="7"/>
          <tpl fld="4" item="0"/>
        </tpls>
      </n>
      <n v="361581090">
        <tpls c="8">
          <tpl hier="1" item="6"/>
          <tpl hier="4" item="3"/>
          <tpl fld="3" item="58"/>
          <tpl fld="2" item="45"/>
          <tpl hier="9" item="1"/>
          <tpl hier="11" item="9"/>
          <tpl hier="12" item="7"/>
          <tpl fld="4" item="0"/>
        </tpls>
      </n>
      <n v="541281684">
        <tpls c="8">
          <tpl hier="1" item="6"/>
          <tpl hier="4" item="3"/>
          <tpl fld="3" item="2"/>
          <tpl fld="2" item="45"/>
          <tpl hier="9" item="1"/>
          <tpl hier="11" item="9"/>
          <tpl hier="12" item="7"/>
          <tpl fld="4" item="0"/>
        </tpls>
      </n>
      <n v="267267507">
        <tpls c="8">
          <tpl hier="1" item="6"/>
          <tpl hier="4" item="3"/>
          <tpl fld="3" item="54"/>
          <tpl fld="2" item="25"/>
          <tpl hier="9" item="1"/>
          <tpl hier="11" item="9"/>
          <tpl hier="12" item="7"/>
          <tpl fld="4" item="0"/>
        </tpls>
      </n>
      <n v="443114588">
        <tpls c="8">
          <tpl hier="1" item="6"/>
          <tpl hier="4" item="3"/>
          <tpl fld="3" item="53"/>
          <tpl fld="2" item="25"/>
          <tpl hier="9" item="1"/>
          <tpl hier="11" item="9"/>
          <tpl hier="12" item="7"/>
          <tpl fld="4" item="0"/>
        </tpls>
      </n>
      <n v="671232427">
        <tpls c="8">
          <tpl hier="1" item="6"/>
          <tpl hier="4" item="3"/>
          <tpl fld="3" item="52"/>
          <tpl fld="2" item="25"/>
          <tpl hier="9" item="1"/>
          <tpl hier="11" item="9"/>
          <tpl hier="12" item="7"/>
          <tpl fld="4" item="0"/>
        </tpls>
      </n>
      <n v="4809796">
        <tpls c="8">
          <tpl hier="1" item="6"/>
          <tpl hier="4" item="3"/>
          <tpl fld="3" item="48"/>
          <tpl fld="2" item="38"/>
          <tpl hier="9" item="1"/>
          <tpl hier="11" item="9"/>
          <tpl hier="12" item="7"/>
          <tpl fld="4" item="0"/>
        </tpls>
      </n>
      <n v="7537696">
        <tpls c="8">
          <tpl hier="1" item="6"/>
          <tpl hier="4" item="3"/>
          <tpl fld="3" item="46"/>
          <tpl fld="2" item="38"/>
          <tpl hier="9" item="1"/>
          <tpl hier="11" item="9"/>
          <tpl hier="12" item="7"/>
          <tpl fld="4" item="0"/>
        </tpls>
      </n>
      <n v="10736464">
        <tpls c="8">
          <tpl hier="1" item="6"/>
          <tpl hier="4" item="3"/>
          <tpl fld="3" item="45"/>
          <tpl fld="2" item="38"/>
          <tpl hier="9" item="1"/>
          <tpl hier="11" item="9"/>
          <tpl hier="12" item="7"/>
          <tpl fld="4" item="0"/>
        </tpls>
      </n>
      <n v="14570748">
        <tpls c="8">
          <tpl hier="1" item="6"/>
          <tpl hier="4" item="3"/>
          <tpl fld="3" item="47"/>
          <tpl fld="2" item="38"/>
          <tpl hier="9" item="1"/>
          <tpl hier="11" item="9"/>
          <tpl hier="12" item="7"/>
          <tpl fld="4" item="0"/>
        </tpls>
      </n>
      <n v="9941748">
        <tpls c="8">
          <tpl hier="1" item="6"/>
          <tpl hier="4" item="3"/>
          <tpl fld="3" item="34"/>
          <tpl fld="2" item="16"/>
          <tpl hier="9" item="1"/>
          <tpl hier="11" item="9"/>
          <tpl hier="12" item="7"/>
          <tpl fld="4" item="0"/>
        </tpls>
      </n>
      <n v="14672416">
        <tpls c="8">
          <tpl hier="1" item="6"/>
          <tpl hier="4" item="3"/>
          <tpl fld="3" item="36"/>
          <tpl fld="2" item="16"/>
          <tpl hier="9" item="1"/>
          <tpl hier="11" item="9"/>
          <tpl hier="12" item="7"/>
          <tpl fld="4" item="0"/>
        </tpls>
      </n>
      <n v="21786564">
        <tpls c="8">
          <tpl hier="1" item="6"/>
          <tpl hier="4" item="3"/>
          <tpl fld="3" item="27"/>
          <tpl fld="2" item="16"/>
          <tpl hier="9" item="1"/>
          <tpl hier="11" item="9"/>
          <tpl hier="12" item="7"/>
          <tpl fld="4" item="0"/>
        </tpls>
      </n>
      <n v="31153517">
        <tpls c="8">
          <tpl hier="1" item="6"/>
          <tpl hier="4" item="3"/>
          <tpl fld="3" item="33"/>
          <tpl fld="2" item="16"/>
          <tpl hier="9" item="1"/>
          <tpl hier="11" item="9"/>
          <tpl hier="12" item="7"/>
          <tpl fld="4" item="0"/>
        </tpls>
      </n>
      <n v="50941944">
        <tpls c="8">
          <tpl hier="1" item="6"/>
          <tpl hier="4" item="3"/>
          <tpl fld="3" item="18"/>
          <tpl fld="2" item="10"/>
          <tpl hier="9" item="1"/>
          <tpl hier="11" item="9"/>
          <tpl hier="12" item="7"/>
          <tpl fld="4" item="0"/>
        </tpls>
      </n>
      <n v="77278984">
        <tpls c="8">
          <tpl hier="1" item="6"/>
          <tpl hier="4" item="3"/>
          <tpl fld="3" item="22"/>
          <tpl fld="2" item="10"/>
          <tpl hier="9" item="1"/>
          <tpl hier="11" item="9"/>
          <tpl hier="12" item="7"/>
          <tpl fld="4" item="0"/>
        </tpls>
      </n>
      <n v="105839776">
        <tpls c="8">
          <tpl hier="1" item="6"/>
          <tpl hier="4" item="3"/>
          <tpl fld="3" item="17"/>
          <tpl fld="2" item="10"/>
          <tpl hier="9" item="1"/>
          <tpl hier="11" item="9"/>
          <tpl hier="12" item="7"/>
          <tpl fld="4" item="0"/>
        </tpls>
      </n>
      <n v="123704128">
        <tpls c="8">
          <tpl hier="1" item="6"/>
          <tpl hier="4" item="3"/>
          <tpl fld="3" item="21"/>
          <tpl fld="2" item="10"/>
          <tpl hier="9" item="1"/>
          <tpl hier="11" item="9"/>
          <tpl hier="12" item="7"/>
          <tpl fld="4" item="0"/>
        </tpls>
      </n>
      <n v="147398703">
        <tpls c="8">
          <tpl hier="1" item="6"/>
          <tpl hier="4" item="3"/>
          <tpl fld="3" item="8"/>
          <tpl fld="2" item="12"/>
          <tpl hier="9" item="1"/>
          <tpl hier="11" item="9"/>
          <tpl hier="12" item="7"/>
          <tpl fld="4" item="0"/>
        </tpls>
      </n>
      <n v="229055343">
        <tpls c="8">
          <tpl hier="1" item="6"/>
          <tpl hier="4" item="3"/>
          <tpl fld="3" item="7"/>
          <tpl fld="2" item="12"/>
          <tpl hier="9" item="1"/>
          <tpl hier="11" item="9"/>
          <tpl hier="12" item="7"/>
          <tpl fld="4" item="0"/>
        </tpls>
      </n>
      <n v="332207881">
        <tpls c="8">
          <tpl hier="1" item="6"/>
          <tpl hier="4" item="3"/>
          <tpl fld="3" item="6"/>
          <tpl fld="2" item="12"/>
          <tpl hier="9" item="1"/>
          <tpl hier="11" item="9"/>
          <tpl hier="12" item="7"/>
          <tpl fld="4" item="0"/>
        </tpls>
      </n>
      <n v="432466461">
        <tpls c="8">
          <tpl hier="1" item="6"/>
          <tpl hier="4" item="3"/>
          <tpl fld="3" item="5"/>
          <tpl fld="2" item="12"/>
          <tpl hier="9" item="1"/>
          <tpl hier="11" item="9"/>
          <tpl hier="12" item="7"/>
          <tpl fld="4" item="0"/>
        </tpls>
      </n>
      <n v="11757196">
        <tpls c="8">
          <tpl hier="1" item="6"/>
          <tpl hier="4" item="3"/>
          <tpl fld="3" item="56"/>
          <tpl fld="2" item="18"/>
          <tpl hier="9" item="1"/>
          <tpl hier="11" item="9"/>
          <tpl hier="12" item="7"/>
          <tpl fld="4" item="0"/>
        </tpls>
      </n>
      <n v="14148000">
        <tpls c="8">
          <tpl hier="1" item="6"/>
          <tpl hier="4" item="3"/>
          <tpl fld="3" item="0"/>
          <tpl fld="2" item="18"/>
          <tpl hier="9" item="1"/>
          <tpl hier="11" item="9"/>
          <tpl hier="12" item="7"/>
          <tpl fld="4" item="0"/>
        </tpls>
      </n>
      <n v="15220856">
        <tpls c="8">
          <tpl hier="1" item="6"/>
          <tpl hier="4" item="3"/>
          <tpl fld="3" item="55"/>
          <tpl fld="2" item="18"/>
          <tpl hier="9" item="1"/>
          <tpl hier="11" item="9"/>
          <tpl hier="12" item="7"/>
          <tpl fld="4" item="0"/>
        </tpls>
      </n>
      <n v="11993301">
        <tpls c="8">
          <tpl hier="1" item="6"/>
          <tpl hier="4" item="3"/>
          <tpl fld="3" item="35"/>
          <tpl fld="2" item="20"/>
          <tpl hier="9" item="1"/>
          <tpl hier="11" item="9"/>
          <tpl hier="12" item="7"/>
          <tpl fld="4" item="0"/>
        </tpls>
      </n>
      <n v="18621533">
        <tpls c="8">
          <tpl hier="1" item="6"/>
          <tpl hier="4" item="3"/>
          <tpl fld="3" item="40"/>
          <tpl fld="2" item="20"/>
          <tpl hier="9" item="1"/>
          <tpl hier="11" item="9"/>
          <tpl hier="12" item="7"/>
          <tpl fld="4" item="0"/>
        </tpls>
      </n>
      <n v="25055028">
        <tpls c="8">
          <tpl hier="1" item="6"/>
          <tpl hier="4" item="3"/>
          <tpl fld="3" item="50"/>
          <tpl fld="2" item="20"/>
          <tpl hier="9" item="1"/>
          <tpl hier="11" item="9"/>
          <tpl hier="12" item="7"/>
          <tpl fld="4" item="0"/>
        </tpls>
      </n>
      <n v="39131080">
        <tpls c="8">
          <tpl hier="1" item="6"/>
          <tpl hier="4" item="3"/>
          <tpl fld="3" item="49"/>
          <tpl fld="2" item="20"/>
          <tpl hier="9" item="1"/>
          <tpl hier="11" item="9"/>
          <tpl hier="12" item="7"/>
          <tpl fld="4" item="0"/>
        </tpls>
      </n>
      <n v="14320956">
        <tpls c="8">
          <tpl hier="1" item="6"/>
          <tpl hier="4" item="3"/>
          <tpl fld="3" item="37"/>
          <tpl fld="2" item="32"/>
          <tpl hier="9" item="1"/>
          <tpl hier="11" item="9"/>
          <tpl hier="12" item="7"/>
          <tpl fld="4" item="0"/>
        </tpls>
      </n>
      <n v="26682653">
        <tpls c="8">
          <tpl hier="1" item="6"/>
          <tpl hier="4" item="3"/>
          <tpl fld="3" item="12"/>
          <tpl fld="2" item="32"/>
          <tpl hier="9" item="1"/>
          <tpl hier="11" item="9"/>
          <tpl hier="12" item="7"/>
          <tpl fld="4" item="0"/>
        </tpls>
      </n>
      <n v="46748320">
        <tpls c="8">
          <tpl hier="1" item="6"/>
          <tpl hier="4" item="3"/>
          <tpl fld="3" item="52"/>
          <tpl fld="2" item="32"/>
          <tpl hier="9" item="1"/>
          <tpl hier="11" item="9"/>
          <tpl hier="12" item="7"/>
          <tpl fld="4" item="0"/>
        </tpls>
      </n>
      <n v="194795">
        <tpls c="8">
          <tpl hier="1" item="6"/>
          <tpl hier="4" item="3"/>
          <tpl fld="3" item="32"/>
          <tpl fld="2" item="9"/>
          <tpl hier="9" item="1"/>
          <tpl hier="11" item="9"/>
          <tpl hier="12" item="7"/>
          <tpl fld="4" item="0"/>
        </tpls>
      </n>
      <n v="276669">
        <tpls c="8">
          <tpl hier="1" item="6"/>
          <tpl hier="4" item="3"/>
          <tpl fld="3" item="3"/>
          <tpl fld="2" item="9"/>
          <tpl hier="9" item="1"/>
          <tpl hier="11" item="9"/>
          <tpl hier="12" item="7"/>
          <tpl fld="4" item="0"/>
        </tpls>
      </n>
      <n v="359080">
        <tpls c="8">
          <tpl hier="1" item="6"/>
          <tpl hier="4" item="3"/>
          <tpl fld="3" item="47"/>
          <tpl fld="2" item="9"/>
          <tpl hier="9" item="1"/>
          <tpl hier="11" item="9"/>
          <tpl hier="12" item="7"/>
          <tpl fld="4" item="0"/>
        </tpls>
      </n>
      <n v="10773392">
        <tpls c="8">
          <tpl hier="1" item="6"/>
          <tpl hier="4" item="3"/>
          <tpl fld="3" item="16"/>
          <tpl fld="2" item="11"/>
          <tpl hier="9" item="1"/>
          <tpl hier="11" item="9"/>
          <tpl hier="12" item="7"/>
          <tpl fld="4" item="0"/>
        </tpls>
      </n>
      <n v="17390896">
        <tpls c="8">
          <tpl hier="1" item="6"/>
          <tpl hier="4" item="3"/>
          <tpl fld="3" item="51"/>
          <tpl fld="2" item="11"/>
          <tpl hier="9" item="1"/>
          <tpl hier="11" item="9"/>
          <tpl hier="12" item="7"/>
          <tpl fld="4" item="0"/>
        </tpls>
      </n>
      <n v="27455920">
        <tpls c="8">
          <tpl hier="1" item="6"/>
          <tpl hier="4" item="3"/>
          <tpl fld="3" item="33"/>
          <tpl fld="2" item="11"/>
          <tpl hier="9" item="1"/>
          <tpl hier="11" item="9"/>
          <tpl hier="12" item="7"/>
          <tpl fld="4" item="0"/>
        </tpls>
      </n>
      <n v="93126032">
        <tpls c="8">
          <tpl hier="1" item="6"/>
          <tpl hier="4" item="3"/>
          <tpl fld="3" item="4"/>
          <tpl fld="2" item="15"/>
          <tpl hier="9" item="1"/>
          <tpl hier="11" item="9"/>
          <tpl hier="12" item="7"/>
          <tpl fld="4" item="0"/>
        </tpls>
      </n>
      <n v="165743034">
        <tpls c="8">
          <tpl hier="1" item="6"/>
          <tpl hier="4" item="3"/>
          <tpl fld="3" item="42"/>
          <tpl fld="2" item="15"/>
          <tpl hier="9" item="1"/>
          <tpl hier="11" item="9"/>
          <tpl hier="12" item="7"/>
          <tpl fld="4" item="0"/>
        </tpls>
      </n>
      <n v="224814620">
        <tpls c="8">
          <tpl hier="1" item="6"/>
          <tpl hier="4" item="3"/>
          <tpl fld="3" item="21"/>
          <tpl fld="2" item="15"/>
          <tpl hier="9" item="1"/>
          <tpl hier="11" item="9"/>
          <tpl hier="12" item="7"/>
          <tpl fld="4" item="0"/>
        </tpls>
      </n>
      <n v="55020584">
        <tpls c="8">
          <tpl hier="1" item="6"/>
          <tpl hier="4" item="3"/>
          <tpl fld="3" item="54"/>
          <tpl fld="2" item="19"/>
          <tpl hier="9" item="1"/>
          <tpl hier="11" item="9"/>
          <tpl hier="12" item="7"/>
          <tpl fld="4" item="0"/>
        </tpls>
      </n>
      <n v="74258397">
        <tpls c="8">
          <tpl hier="1" item="6"/>
          <tpl hier="4" item="3"/>
          <tpl fld="3" item="30"/>
          <tpl fld="2" item="19"/>
          <tpl hier="9" item="1"/>
          <tpl hier="11" item="9"/>
          <tpl hier="12" item="7"/>
          <tpl fld="4" item="0"/>
        </tpls>
      </n>
      <n v="87212000">
        <tpls c="8">
          <tpl hier="1" item="6"/>
          <tpl hier="4" item="3"/>
          <tpl fld="3" item="5"/>
          <tpl fld="2" item="19"/>
          <tpl hier="9" item="1"/>
          <tpl hier="11" item="9"/>
          <tpl hier="12" item="7"/>
          <tpl fld="4" item="0"/>
        </tpls>
      </n>
      <n v="54041684">
        <tpls c="8">
          <tpl hier="1" item="6"/>
          <tpl hier="4" item="3"/>
          <tpl fld="3" item="46"/>
          <tpl fld="2" item="2"/>
          <tpl hier="9" item="1"/>
          <tpl hier="11" item="9"/>
          <tpl hier="12" item="7"/>
          <tpl fld="4" item="0"/>
        </tpls>
      </n>
      <n v="111884328">
        <tpls c="8">
          <tpl hier="1" item="6"/>
          <tpl hier="4" item="3"/>
          <tpl fld="3" item="14"/>
          <tpl fld="2" item="2"/>
          <tpl hier="9" item="1"/>
          <tpl hier="11" item="9"/>
          <tpl hier="12" item="7"/>
          <tpl fld="4" item="0"/>
        </tpls>
      </n>
      <n v="1183663">
        <tpls c="8">
          <tpl hier="1" item="6"/>
          <tpl hier="4" item="3"/>
          <tpl fld="3" item="35"/>
          <tpl fld="2" item="4"/>
          <tpl hier="9" item="1"/>
          <tpl hier="11" item="9"/>
          <tpl hier="12" item="7"/>
          <tpl fld="4" item="0"/>
        </tpls>
      </n>
      <n v="1440572">
        <tpls c="8">
          <tpl hier="1" item="6"/>
          <tpl hier="4" item="3"/>
          <tpl fld="3" item="36"/>
          <tpl fld="2" item="4"/>
          <tpl hier="9" item="1"/>
          <tpl hier="11" item="9"/>
          <tpl hier="12" item="7"/>
          <tpl fld="4" item="0"/>
        </tpls>
      </n>
      <n v="1974716">
        <tpls c="8">
          <tpl hier="1" item="6"/>
          <tpl hier="4" item="3"/>
          <tpl fld="3" item="2"/>
          <tpl fld="2" item="4"/>
          <tpl hier="9" item="1"/>
          <tpl hier="11" item="9"/>
          <tpl hier="12" item="7"/>
          <tpl fld="4" item="0"/>
        </tpls>
      </n>
      <n v="123524552">
        <tpls c="8">
          <tpl hier="1" item="6"/>
          <tpl hier="4" item="3"/>
          <tpl fld="3" item="37"/>
          <tpl fld="2" item="6"/>
          <tpl hier="9" item="1"/>
          <tpl hier="11" item="9"/>
          <tpl hier="12" item="7"/>
          <tpl fld="4" item="0"/>
        </tpls>
      </n>
      <n v="204379472">
        <tpls c="8">
          <tpl hier="1" item="6"/>
          <tpl hier="4" item="3"/>
          <tpl fld="3" item="22"/>
          <tpl fld="2" item="6"/>
          <tpl hier="9" item="1"/>
          <tpl hier="11" item="9"/>
          <tpl hier="12" item="7"/>
          <tpl fld="4" item="0"/>
        </tpls>
      </n>
      <n v="264728267">
        <tpls c="8">
          <tpl hier="1" item="6"/>
          <tpl hier="4" item="3"/>
          <tpl fld="3" item="52"/>
          <tpl fld="2" item="6"/>
          <tpl hier="9" item="1"/>
          <tpl hier="11" item="9"/>
          <tpl hier="12" item="7"/>
          <tpl fld="4" item="0"/>
        </tpls>
      </n>
      <n v="7421768">
        <tpls c="8">
          <tpl hier="1" item="6"/>
          <tpl hier="4" item="3"/>
          <tpl fld="3" item="26"/>
          <tpl fld="2" item="8"/>
          <tpl hier="9" item="1"/>
          <tpl hier="11" item="9"/>
          <tpl hier="12" item="7"/>
          <tpl fld="4" item="0"/>
        </tpls>
      </n>
      <n v="13886956">
        <tpls c="8">
          <tpl hier="1" item="6"/>
          <tpl hier="4" item="3"/>
          <tpl fld="3" item="7"/>
          <tpl fld="2" item="8"/>
          <tpl hier="9" item="1"/>
          <tpl hier="11" item="9"/>
          <tpl hier="12" item="7"/>
          <tpl fld="4" item="0"/>
        </tpls>
      </n>
      <n v="25686716">
        <tpls c="8">
          <tpl hier="1" item="6"/>
          <tpl hier="4" item="3"/>
          <tpl fld="3" item="47"/>
          <tpl fld="2" item="8"/>
          <tpl hier="9" item="1"/>
          <tpl hier="11" item="9"/>
          <tpl hier="12" item="7"/>
          <tpl fld="4" item="0"/>
        </tpls>
      </n>
      <n v="3781440">
        <tpls c="8">
          <tpl hier="1" item="6"/>
          <tpl hier="4" item="3"/>
          <tpl fld="3" item="10"/>
          <tpl fld="2" item="0"/>
          <tpl hier="9" item="1"/>
          <tpl hier="11" item="9"/>
          <tpl hier="12" item="7"/>
          <tpl fld="4" item="0"/>
        </tpls>
      </n>
      <n v="4884464">
        <tpls c="8">
          <tpl hier="1" item="6"/>
          <tpl hier="4" item="3"/>
          <tpl fld="3" item="0"/>
          <tpl fld="2" item="0"/>
          <tpl hier="9" item="1"/>
          <tpl hier="11" item="9"/>
          <tpl hier="12" item="7"/>
          <tpl fld="4" item="0"/>
        </tpls>
      </n>
      <n v="5414800">
        <tpls c="8">
          <tpl hier="1" item="6"/>
          <tpl hier="4" item="3"/>
          <tpl fld="3" item="33"/>
          <tpl fld="2" item="0"/>
          <tpl hier="9" item="1"/>
          <tpl hier="11" item="9"/>
          <tpl hier="12" item="7"/>
          <tpl fld="4" item="0"/>
        </tpls>
      </n>
      <n v="149889343">
        <tpls c="8">
          <tpl hier="1" item="6"/>
          <tpl hier="4" item="3"/>
          <tpl fld="3" item="57"/>
          <tpl fld="2" item="1"/>
          <tpl hier="9" item="1"/>
          <tpl hier="11" item="9"/>
          <tpl hier="12" item="7"/>
          <tpl fld="4" item="0"/>
        </tpls>
      </n>
      <n v="226615215">
        <tpls c="8">
          <tpl hier="1" item="6"/>
          <tpl hier="4" item="3"/>
          <tpl fld="3" item="50"/>
          <tpl fld="2" item="1"/>
          <tpl hier="9" item="1"/>
          <tpl hier="11" item="9"/>
          <tpl hier="12" item="7"/>
          <tpl fld="4" item="0"/>
        </tpls>
      </n>
      <n v="319286898">
        <tpls c="8">
          <tpl hier="1" item="6"/>
          <tpl hier="4" item="3"/>
          <tpl fld="3" item="21"/>
          <tpl fld="2" item="1"/>
          <tpl hier="9" item="1"/>
          <tpl hier="11" item="9"/>
          <tpl hier="12" item="7"/>
          <tpl fld="4" item="0"/>
        </tpls>
      </n>
      <n v="11365488">
        <tpls c="8">
          <tpl hier="1" item="6"/>
          <tpl hier="4" item="3"/>
          <tpl fld="3" item="20"/>
          <tpl fld="2" item="3"/>
          <tpl hier="9" item="1"/>
          <tpl hier="11" item="9"/>
          <tpl hier="12" item="7"/>
          <tpl fld="4" item="0"/>
        </tpls>
      </n>
      <n v="12989524">
        <tpls c="8">
          <tpl hier="1" item="6"/>
          <tpl hier="4" item="3"/>
          <tpl fld="3" item="28"/>
          <tpl fld="2" item="3"/>
          <tpl hier="9" item="1"/>
          <tpl hier="11" item="9"/>
          <tpl hier="12" item="7"/>
          <tpl fld="4" item="0"/>
        </tpls>
      </n>
      <n v="13846935">
        <tpls c="8">
          <tpl hier="1" item="6"/>
          <tpl hier="4" item="3"/>
          <tpl fld="3" item="5"/>
          <tpl fld="2" item="3"/>
          <tpl hier="9" item="1"/>
          <tpl hier="11" item="9"/>
          <tpl hier="12" item="7"/>
          <tpl fld="4" item="0"/>
        </tpls>
      </n>
      <n v="22624558">
        <tpls c="8">
          <tpl hier="1" item="6"/>
          <tpl hier="4" item="3"/>
          <tpl fld="3" item="43"/>
          <tpl fld="2" item="5"/>
          <tpl hier="9" item="1"/>
          <tpl hier="11" item="9"/>
          <tpl hier="12" item="7"/>
          <tpl fld="4" item="0"/>
        </tpls>
      </n>
      <n v="40562244">
        <tpls c="8">
          <tpl hier="1" item="6"/>
          <tpl hier="4" item="3"/>
          <tpl fld="3" item="24"/>
          <tpl fld="2" item="5"/>
          <tpl hier="9" item="1"/>
          <tpl hier="11" item="9"/>
          <tpl hier="12" item="7"/>
          <tpl fld="4" item="0"/>
        </tpls>
      </n>
      <n v="15620136">
        <tpls c="8">
          <tpl hier="1" item="6"/>
          <tpl hier="4" item="3"/>
          <tpl fld="3" item="35"/>
          <tpl fld="2" item="7"/>
          <tpl hier="9" item="1"/>
          <tpl hier="11" item="9"/>
          <tpl hier="12" item="7"/>
          <tpl fld="4" item="0"/>
        </tpls>
      </n>
      <n v="31832962">
        <tpls c="8">
          <tpl hier="1" item="6"/>
          <tpl hier="4" item="3"/>
          <tpl fld="3" item="31"/>
          <tpl fld="2" item="7"/>
          <tpl hier="9" item="1"/>
          <tpl hier="11" item="9"/>
          <tpl hier="12" item="7"/>
          <tpl fld="4" item="0"/>
        </tpls>
      </n>
      <n v="47817160">
        <tpls c="8">
          <tpl hier="1" item="6"/>
          <tpl hier="4" item="3"/>
          <tpl fld="3" item="11"/>
          <tpl fld="2" item="7"/>
          <tpl hier="9" item="1"/>
          <tpl hier="11" item="9"/>
          <tpl hier="12" item="7"/>
          <tpl fld="4" item="0"/>
        </tpls>
      </n>
      <n v="4347842187">
        <tpls c="8">
          <tpl hier="1" item="6"/>
          <tpl hier="4" item="3"/>
          <tpl fld="3" item="37"/>
          <tpl fld="1" item="0"/>
          <tpl hier="9" item="1"/>
          <tpl hier="11" item="9"/>
          <tpl hier="12" item="7"/>
          <tpl fld="4" item="0"/>
        </tpls>
      </n>
      <n v="7259369466">
        <tpls c="8">
          <tpl hier="1" item="6"/>
          <tpl hier="4" item="3"/>
          <tpl fld="3" item="15"/>
          <tpl fld="1" item="0"/>
          <tpl hier="9" item="1"/>
          <tpl hier="11" item="9"/>
          <tpl hier="12" item="7"/>
          <tpl fld="4" item="0"/>
        </tpls>
      </n>
      <n v="10921451895">
        <tpls c="8">
          <tpl hier="1" item="6"/>
          <tpl hier="4" item="3"/>
          <tpl fld="3" item="1"/>
          <tpl fld="1" item="0"/>
          <tpl hier="9" item="1"/>
          <tpl hier="11" item="9"/>
          <tpl hier="12" item="7"/>
          <tpl fld="4" item="0"/>
        </tpls>
      </n>
      <n v="56051596">
        <tpls c="8">
          <tpl hier="1" item="6"/>
          <tpl hier="4" item="3"/>
          <tpl fld="3" item="20"/>
          <tpl fld="2" item="19"/>
          <tpl hier="9" item="1"/>
          <tpl hier="11" item="9"/>
          <tpl hier="12" item="7"/>
          <tpl fld="4" item="0"/>
        </tpls>
      </n>
      <n v="74653137">
        <tpls c="8">
          <tpl hier="1" item="6"/>
          <tpl hier="4" item="3"/>
          <tpl fld="3" item="24"/>
          <tpl fld="2" item="19"/>
          <tpl hier="9" item="1"/>
          <tpl hier="11" item="9"/>
          <tpl hier="12" item="7"/>
          <tpl fld="4" item="0"/>
        </tpls>
      </n>
      <n v="56009211">
        <tpls c="8">
          <tpl hier="1" item="6"/>
          <tpl hier="4" item="3"/>
          <tpl fld="3" item="43"/>
          <tpl fld="2" item="2"/>
          <tpl hier="9" item="1"/>
          <tpl hier="11" item="9"/>
          <tpl hier="12" item="7"/>
          <tpl fld="4" item="0"/>
        </tpls>
      </n>
      <n v="114819112">
        <tpls c="8">
          <tpl hier="1" item="6"/>
          <tpl hier="4" item="3"/>
          <tpl fld="3" item="11"/>
          <tpl fld="2" item="2"/>
          <tpl hier="9" item="1"/>
          <tpl hier="11" item="9"/>
          <tpl hier="12" item="7"/>
          <tpl fld="4" item="0"/>
        </tpls>
      </n>
      <n v="1215579">
        <tpls c="8">
          <tpl hier="1" item="6"/>
          <tpl hier="4" item="3"/>
          <tpl fld="3" item="48"/>
          <tpl fld="2" item="4"/>
          <tpl hier="9" item="1"/>
          <tpl hier="11" item="9"/>
          <tpl hier="12" item="7"/>
          <tpl fld="4" item="0"/>
        </tpls>
      </n>
      <n v="1443680">
        <tpls c="8">
          <tpl hier="1" item="6"/>
          <tpl hier="4" item="3"/>
          <tpl fld="3" item="31"/>
          <tpl fld="2" item="4"/>
          <tpl hier="9" item="1"/>
          <tpl hier="11" item="9"/>
          <tpl hier="12" item="7"/>
          <tpl fld="4" item="0"/>
        </tpls>
      </n>
      <n v="1997856">
        <tpls c="8">
          <tpl hier="1" item="6"/>
          <tpl hier="4" item="3"/>
          <tpl fld="3" item="1"/>
          <tpl fld="2" item="4"/>
          <tpl hier="9" item="1"/>
          <tpl hier="11" item="9"/>
          <tpl hier="12" item="7"/>
          <tpl fld="4" item="0"/>
        </tpls>
      </n>
      <n v="127290640">
        <tpls c="8">
          <tpl hier="1" item="6"/>
          <tpl hier="4" item="3"/>
          <tpl fld="3" item="34"/>
          <tpl fld="2" item="6"/>
          <tpl hier="9" item="1"/>
          <tpl hier="11" item="9"/>
          <tpl hier="12" item="7"/>
          <tpl fld="4" item="0"/>
        </tpls>
      </n>
      <n v="208107605">
        <tpls c="8">
          <tpl hier="1" item="6"/>
          <tpl hier="4" item="3"/>
          <tpl fld="3" item="15"/>
          <tpl fld="2" item="6"/>
          <tpl hier="9" item="1"/>
          <tpl hier="11" item="9"/>
          <tpl hier="12" item="7"/>
          <tpl fld="4" item="0"/>
        </tpls>
      </n>
      <n v="266123933">
        <tpls c="8">
          <tpl hier="1" item="6"/>
          <tpl hier="4" item="3"/>
          <tpl fld="3" item="38"/>
          <tpl fld="2" item="6"/>
          <tpl hier="9" item="1"/>
          <tpl hier="11" item="9"/>
          <tpl hier="12" item="7"/>
          <tpl fld="4" item="0"/>
        </tpls>
      </n>
      <n v="7783120">
        <tpls c="8">
          <tpl hier="1" item="6"/>
          <tpl hier="4" item="3"/>
          <tpl fld="3" item="18"/>
          <tpl fld="2" item="8"/>
          <tpl hier="9" item="1"/>
          <tpl hier="11" item="9"/>
          <tpl hier="12" item="7"/>
          <tpl fld="4" item="0"/>
        </tpls>
      </n>
      <n v="14309872">
        <tpls c="8">
          <tpl hier="1" item="6"/>
          <tpl hier="4" item="3"/>
          <tpl fld="3" item="58"/>
          <tpl fld="2" item="8"/>
          <tpl hier="9" item="1"/>
          <tpl hier="11" item="9"/>
          <tpl hier="12" item="7"/>
          <tpl fld="4" item="0"/>
        </tpls>
      </n>
      <n v="26383772">
        <tpls c="8">
          <tpl hier="1" item="6"/>
          <tpl hier="4" item="3"/>
          <tpl fld="3" item="41"/>
          <tpl fld="2" item="8"/>
          <tpl hier="9" item="1"/>
          <tpl hier="11" item="9"/>
          <tpl hier="12" item="7"/>
          <tpl fld="4" item="0"/>
        </tpls>
      </n>
      <n v="3822966">
        <tpls c="8">
          <tpl hier="1" item="6"/>
          <tpl hier="4" item="3"/>
          <tpl fld="3" item="8"/>
          <tpl fld="2" item="0"/>
          <tpl hier="9" item="1"/>
          <tpl hier="11" item="9"/>
          <tpl hier="12" item="7"/>
          <tpl fld="4" item="0"/>
        </tpls>
      </n>
      <n v="4916412">
        <tpls c="8">
          <tpl hier="1" item="6"/>
          <tpl hier="4" item="3"/>
          <tpl fld="3" item="53"/>
          <tpl fld="2" item="0"/>
          <tpl hier="9" item="1"/>
          <tpl hier="11" item="9"/>
          <tpl hier="12" item="7"/>
          <tpl fld="4" item="0"/>
        </tpls>
      </n>
      <n v="5449367">
        <tpls c="8">
          <tpl hier="1" item="6"/>
          <tpl hier="4" item="3"/>
          <tpl fld="3" item="29"/>
          <tpl fld="2" item="0"/>
          <tpl hier="9" item="1"/>
          <tpl hier="11" item="9"/>
          <tpl hier="12" item="7"/>
          <tpl fld="4" item="0"/>
        </tpls>
      </n>
      <n v="153481133">
        <tpls c="8">
          <tpl hier="1" item="6"/>
          <tpl hier="4" item="3"/>
          <tpl fld="3" item="56"/>
          <tpl fld="2" item="1"/>
          <tpl hier="9" item="1"/>
          <tpl hier="11" item="9"/>
          <tpl hier="12" item="7"/>
          <tpl fld="4" item="0"/>
        </tpls>
      </n>
      <n v="230256815">
        <tpls c="8">
          <tpl hier="1" item="6"/>
          <tpl hier="4" item="3"/>
          <tpl fld="3" item="45"/>
          <tpl fld="2" item="1"/>
          <tpl hier="9" item="1"/>
          <tpl hier="11" item="9"/>
          <tpl hier="12" item="7"/>
          <tpl fld="4" item="0"/>
        </tpls>
      </n>
      <n v="324407560">
        <tpls c="8">
          <tpl hier="1" item="6"/>
          <tpl hier="4" item="3"/>
          <tpl fld="3" item="13"/>
          <tpl fld="2" item="1"/>
          <tpl hier="9" item="1"/>
          <tpl hier="11" item="9"/>
          <tpl hier="12" item="7"/>
          <tpl fld="4" item="0"/>
        </tpls>
      </n>
      <n v="11427832">
        <tpls c="8">
          <tpl hier="1" item="6"/>
          <tpl hier="4" item="3"/>
          <tpl fld="3" item="40"/>
          <tpl fld="2" item="3"/>
          <tpl hier="9" item="1"/>
          <tpl hier="11" item="9"/>
          <tpl hier="12" item="7"/>
          <tpl fld="4" item="0"/>
        </tpls>
      </n>
      <n v="13080656">
        <tpls c="8">
          <tpl hier="1" item="6"/>
          <tpl hier="4" item="3"/>
          <tpl fld="3" item="27"/>
          <tpl fld="2" item="3"/>
          <tpl hier="9" item="1"/>
          <tpl hier="11" item="9"/>
          <tpl hier="12" item="7"/>
          <tpl fld="4" item="0"/>
        </tpls>
      </n>
      <n v="23407299">
        <tpls c="8">
          <tpl hier="1" item="6"/>
          <tpl hier="4" item="3"/>
          <tpl fld="3" item="39"/>
          <tpl fld="2" item="5"/>
          <tpl hier="9" item="1"/>
          <tpl hier="11" item="9"/>
          <tpl hier="12" item="7"/>
          <tpl fld="4" item="0"/>
        </tpls>
      </n>
      <n v="41663776">
        <tpls c="8">
          <tpl hier="1" item="6"/>
          <tpl hier="4" item="3"/>
          <tpl fld="3" item="17"/>
          <tpl fld="2" item="5"/>
          <tpl hier="9" item="1"/>
          <tpl hier="11" item="9"/>
          <tpl hier="12" item="7"/>
          <tpl fld="4" item="0"/>
        </tpls>
      </n>
      <n v="16156804">
        <tpls c="8">
          <tpl hier="1" item="6"/>
          <tpl hier="4" item="3"/>
          <tpl fld="3" item="48"/>
          <tpl fld="2" item="7"/>
          <tpl hier="9" item="1"/>
          <tpl hier="11" item="9"/>
          <tpl hier="12" item="7"/>
          <tpl fld="4" item="0"/>
        </tpls>
      </n>
      <n v="33018987">
        <tpls c="8">
          <tpl hier="1" item="6"/>
          <tpl hier="4" item="3"/>
          <tpl fld="3" item="25"/>
          <tpl fld="2" item="7"/>
          <tpl hier="9" item="1"/>
          <tpl hier="11" item="9"/>
          <tpl hier="12" item="7"/>
          <tpl fld="4" item="0"/>
        </tpls>
      </n>
      <n v="47928896">
        <tpls c="8">
          <tpl hier="1" item="6"/>
          <tpl hier="4" item="3"/>
          <tpl fld="3" item="6"/>
          <tpl fld="2" item="7"/>
          <tpl hier="9" item="1"/>
          <tpl hier="11" item="9"/>
          <tpl hier="12" item="7"/>
          <tpl fld="4" item="0"/>
        </tpls>
      </n>
      <n v="4454126872">
        <tpls c="8">
          <tpl hier="1" item="6"/>
          <tpl hier="4" item="3"/>
          <tpl fld="3" item="34"/>
          <tpl fld="1" item="0"/>
          <tpl hier="9" item="1"/>
          <tpl hier="11" item="9"/>
          <tpl hier="12" item="7"/>
          <tpl fld="4" item="0"/>
        </tpls>
      </n>
      <n v="7434924431">
        <tpls c="8">
          <tpl hier="1" item="6"/>
          <tpl hier="4" item="3"/>
          <tpl fld="3" item="12"/>
          <tpl fld="1" item="0"/>
          <tpl hier="9" item="1"/>
          <tpl hier="11" item="9"/>
          <tpl hier="12" item="7"/>
          <tpl fld="4" item="0"/>
        </tpls>
      </n>
      <n v="11108728613">
        <tpls c="8">
          <tpl hier="1" item="6"/>
          <tpl hier="4" item="3"/>
          <tpl fld="3" item="55"/>
          <tpl fld="1" item="0"/>
          <tpl hier="9" item="1"/>
          <tpl hier="11" item="9"/>
          <tpl hier="12" item="7"/>
          <tpl fld="4" item="0"/>
        </tpls>
      </n>
      <n v="50591935">
        <tpls c="8">
          <tpl hier="1" item="6"/>
          <tpl hier="4" item="3"/>
          <tpl fld="3" item="6"/>
          <tpl fld="2" item="30"/>
          <tpl hier="9" item="1"/>
          <tpl hier="11" item="9"/>
          <tpl hier="12" item="7"/>
          <tpl fld="4" item="0"/>
        </tpls>
      </n>
      <n v="93242861">
        <tpls c="8">
          <tpl hier="1" item="6"/>
          <tpl hier="4" item="3"/>
          <tpl fld="3" item="5"/>
          <tpl fld="2" item="30"/>
          <tpl hier="9" item="1"/>
          <tpl hier="11" item="9"/>
          <tpl hier="12" item="7"/>
          <tpl fld="4" item="0"/>
        </tpls>
      </n>
      <n v="246708706">
        <tpls c="8">
          <tpl hier="1" item="6"/>
          <tpl hier="4" item="3"/>
          <tpl fld="3" item="56"/>
          <tpl fld="2" item="45"/>
          <tpl hier="9" item="1"/>
          <tpl hier="11" item="9"/>
          <tpl hier="12" item="7"/>
          <tpl fld="4" item="0"/>
        </tpls>
      </n>
      <n v="380849797">
        <tpls c="8">
          <tpl hier="1" item="6"/>
          <tpl hier="4" item="3"/>
          <tpl fld="3" item="0"/>
          <tpl fld="2" item="45"/>
          <tpl hier="9" item="1"/>
          <tpl hier="11" item="9"/>
          <tpl hier="12" item="7"/>
          <tpl fld="4" item="0"/>
        </tpls>
      </n>
      <n v="570153224">
        <tpls c="8">
          <tpl hier="1" item="6"/>
          <tpl hier="4" item="3"/>
          <tpl fld="3" item="55"/>
          <tpl fld="2" item="45"/>
          <tpl hier="9" item="1"/>
          <tpl hier="11" item="9"/>
          <tpl hier="12" item="7"/>
          <tpl fld="4" item="0"/>
        </tpls>
      </n>
      <n v="184260923">
        <tpls c="8">
          <tpl hier="1" item="6"/>
          <tpl hier="4" item="3"/>
          <tpl fld="3" item="35"/>
          <tpl fld="2" item="25"/>
          <tpl hier="9" item="1"/>
          <tpl hier="11" item="9"/>
          <tpl hier="12" item="7"/>
          <tpl fld="4" item="0"/>
        </tpls>
      </n>
      <n v="283832676">
        <tpls c="8">
          <tpl hier="1" item="6"/>
          <tpl hier="4" item="3"/>
          <tpl fld="3" item="40"/>
          <tpl fld="2" item="25"/>
          <tpl hier="9" item="1"/>
          <tpl hier="11" item="9"/>
          <tpl hier="12" item="7"/>
          <tpl fld="4" item="0"/>
        </tpls>
      </n>
      <n v="468346742">
        <tpls c="8">
          <tpl hier="1" item="6"/>
          <tpl hier="4" item="3"/>
          <tpl fld="3" item="50"/>
          <tpl fld="2" item="25"/>
          <tpl hier="9" item="1"/>
          <tpl hier="11" item="9"/>
          <tpl hier="12" item="7"/>
          <tpl fld="4" item="0"/>
        </tpls>
      </n>
      <n v="702102437">
        <tpls c="8">
          <tpl hier="1" item="6"/>
          <tpl hier="4" item="3"/>
          <tpl fld="3" item="49"/>
          <tpl fld="2" item="25"/>
          <tpl hier="9" item="1"/>
          <tpl hier="11" item="9"/>
          <tpl hier="12" item="7"/>
          <tpl fld="4" item="0"/>
        </tpls>
      </n>
      <n v="5105324">
        <tpls c="8">
          <tpl hier="1" item="6"/>
          <tpl hier="4" item="3"/>
          <tpl fld="3" item="37"/>
          <tpl fld="2" item="38"/>
          <tpl hier="9" item="1"/>
          <tpl hier="11" item="9"/>
          <tpl hier="12" item="7"/>
          <tpl fld="4" item="0"/>
        </tpls>
      </n>
      <n v="7913948">
        <tpls c="8">
          <tpl hier="1" item="6"/>
          <tpl hier="4" item="3"/>
          <tpl fld="3" item="39"/>
          <tpl fld="2" item="38"/>
          <tpl hier="9" item="1"/>
          <tpl hier="11" item="9"/>
          <tpl hier="12" item="7"/>
          <tpl fld="4" item="0"/>
        </tpls>
      </n>
      <n v="11185164">
        <tpls c="8">
          <tpl hier="1" item="6"/>
          <tpl hier="4" item="3"/>
          <tpl fld="3" item="28"/>
          <tpl fld="2" item="38"/>
          <tpl hier="9" item="1"/>
          <tpl hier="11" item="9"/>
          <tpl hier="12" item="7"/>
          <tpl fld="4" item="0"/>
        </tpls>
      </n>
      <n v="15082497">
        <tpls c="8">
          <tpl hier="1" item="6"/>
          <tpl hier="4" item="3"/>
          <tpl fld="3" item="19"/>
          <tpl fld="2" item="38"/>
          <tpl hier="9" item="1"/>
          <tpl hier="11" item="9"/>
          <tpl hier="12" item="7"/>
          <tpl fld="4" item="0"/>
        </tpls>
      </n>
      <n v="10387280">
        <tpls c="8">
          <tpl hier="1" item="6"/>
          <tpl hier="4" item="3"/>
          <tpl fld="3" item="26"/>
          <tpl fld="2" item="16"/>
          <tpl hier="9" item="1"/>
          <tpl hier="11" item="9"/>
          <tpl hier="12" item="7"/>
          <tpl fld="4" item="0"/>
        </tpls>
      </n>
      <n v="15485968">
        <tpls c="8">
          <tpl hier="1" item="6"/>
          <tpl hier="4" item="3"/>
          <tpl fld="3" item="25"/>
          <tpl fld="2" item="16"/>
          <tpl hier="9" item="1"/>
          <tpl hier="11" item="9"/>
          <tpl hier="12" item="7"/>
          <tpl fld="4" item="0"/>
        </tpls>
      </n>
      <n v="22864644">
        <tpls c="8">
          <tpl hier="1" item="6"/>
          <tpl hier="4" item="3"/>
          <tpl fld="3" item="24"/>
          <tpl fld="2" item="16"/>
          <tpl hier="9" item="1"/>
          <tpl hier="11" item="9"/>
          <tpl hier="12" item="7"/>
          <tpl fld="4" item="0"/>
        </tpls>
      </n>
      <n v="32431100">
        <tpls c="8">
          <tpl hier="1" item="6"/>
          <tpl hier="4" item="3"/>
          <tpl fld="3" item="23"/>
          <tpl fld="2" item="16"/>
          <tpl hier="9" item="1"/>
          <tpl hier="11" item="9"/>
          <tpl hier="12" item="7"/>
          <tpl fld="4" item="0"/>
        </tpls>
      </n>
      <n v="53839176">
        <tpls c="8">
          <tpl hier="1" item="6"/>
          <tpl hier="4" item="3"/>
          <tpl fld="3" item="10"/>
          <tpl fld="2" item="10"/>
          <tpl hier="9" item="1"/>
          <tpl hier="11" item="9"/>
          <tpl hier="12" item="7"/>
          <tpl fld="4" item="0"/>
        </tpls>
      </n>
      <n v="80921536">
        <tpls c="8">
          <tpl hier="1" item="6"/>
          <tpl hier="4" item="3"/>
          <tpl fld="3" item="12"/>
          <tpl fld="2" item="10"/>
          <tpl hier="9" item="1"/>
          <tpl hier="11" item="9"/>
          <tpl hier="12" item="7"/>
          <tpl fld="4" item="0"/>
        </tpls>
      </n>
      <n v="108403872">
        <tpls c="8">
          <tpl hier="1" item="6"/>
          <tpl hier="4" item="3"/>
          <tpl fld="3" item="11"/>
          <tpl fld="2" item="10"/>
          <tpl hier="9" item="1"/>
          <tpl hier="11" item="9"/>
          <tpl hier="12" item="7"/>
          <tpl fld="4" item="0"/>
        </tpls>
      </n>
      <n v="127957024">
        <tpls c="8">
          <tpl hier="1" item="6"/>
          <tpl hier="4" item="3"/>
          <tpl fld="3" item="9"/>
          <tpl fld="2" item="10"/>
          <tpl hier="9" item="1"/>
          <tpl hier="11" item="9"/>
          <tpl hier="12" item="7"/>
          <tpl fld="4" item="0"/>
        </tpls>
      </n>
      <n v="156091069">
        <tpls c="8">
          <tpl hier="1" item="6"/>
          <tpl hier="4" item="3"/>
          <tpl fld="3" item="57"/>
          <tpl fld="2" item="12"/>
          <tpl hier="9" item="1"/>
          <tpl hier="11" item="9"/>
          <tpl hier="12" item="7"/>
          <tpl fld="4" item="0"/>
        </tpls>
      </n>
      <n v="241363070">
        <tpls c="8">
          <tpl hier="1" item="6"/>
          <tpl hier="4" item="3"/>
          <tpl fld="3" item="3"/>
          <tpl fld="2" item="12"/>
          <tpl hier="9" item="1"/>
          <tpl hier="11" item="9"/>
          <tpl hier="12" item="7"/>
          <tpl fld="4" item="0"/>
        </tpls>
      </n>
      <n v="345305001">
        <tpls c="8">
          <tpl hier="1" item="6"/>
          <tpl hier="4" item="3"/>
          <tpl fld="3" item="1"/>
          <tpl fld="2" item="12"/>
          <tpl hier="9" item="1"/>
          <tpl hier="11" item="9"/>
          <tpl hier="12" item="7"/>
          <tpl fld="4" item="0"/>
        </tpls>
      </n>
      <n v="12175415">
        <tpls c="8">
          <tpl hier="1" item="6"/>
          <tpl hier="4" item="3"/>
          <tpl fld="3" item="20"/>
          <tpl fld="2" item="18"/>
          <tpl hier="9" item="1"/>
          <tpl hier="11" item="9"/>
          <tpl hier="12" item="7"/>
          <tpl fld="4" item="0"/>
        </tpls>
      </n>
      <n v="14340705">
        <tpls c="8">
          <tpl hier="1" item="6"/>
          <tpl hier="4" item="3"/>
          <tpl fld="3" item="51"/>
          <tpl fld="2" item="18"/>
          <tpl hier="9" item="1"/>
          <tpl hier="11" item="9"/>
          <tpl hier="12" item="7"/>
          <tpl fld="4" item="0"/>
        </tpls>
      </n>
      <n v="15043463">
        <tpls c="8">
          <tpl hier="1" item="6"/>
          <tpl hier="4" item="3"/>
          <tpl fld="3" item="38"/>
          <tpl fld="2" item="18"/>
          <tpl hier="9" item="1"/>
          <tpl hier="11" item="9"/>
          <tpl hier="12" item="7"/>
          <tpl fld="4" item="0"/>
        </tpls>
      </n>
      <n v="12421674">
        <tpls c="8">
          <tpl hier="1" item="6"/>
          <tpl hier="4" item="3"/>
          <tpl fld="3" item="44"/>
          <tpl fld="2" item="20"/>
          <tpl hier="9" item="1"/>
          <tpl hier="11" item="9"/>
          <tpl hier="12" item="7"/>
          <tpl fld="4" item="0"/>
        </tpls>
      </n>
      <n v="19915267">
        <tpls c="8">
          <tpl hier="1" item="6"/>
          <tpl hier="4" item="3"/>
          <tpl fld="3" item="43"/>
          <tpl fld="2" item="20"/>
          <tpl hier="9" item="1"/>
          <tpl hier="11" item="9"/>
          <tpl hier="12" item="7"/>
          <tpl fld="4" item="0"/>
        </tpls>
      </n>
      <n v="23345980">
        <tpls c="8">
          <tpl hier="1" item="6"/>
          <tpl hier="4" item="3"/>
          <tpl fld="3" item="42"/>
          <tpl fld="2" item="20"/>
          <tpl hier="9" item="1"/>
          <tpl hier="11" item="9"/>
          <tpl hier="12" item="7"/>
          <tpl fld="4" item="0"/>
        </tpls>
      </n>
      <n v="41173324">
        <tpls c="8">
          <tpl hier="1" item="6"/>
          <tpl hier="4" item="3"/>
          <tpl fld="3" item="41"/>
          <tpl fld="2" item="20"/>
          <tpl hier="9" item="1"/>
          <tpl hier="11" item="9"/>
          <tpl hier="12" item="7"/>
          <tpl fld="4" item="0"/>
        </tpls>
      </n>
      <n v="15157532">
        <tpls c="8">
          <tpl hier="1" item="6"/>
          <tpl hier="4" item="3"/>
          <tpl fld="3" item="32"/>
          <tpl fld="2" item="32"/>
          <tpl hier="9" item="1"/>
          <tpl hier="11" item="9"/>
          <tpl hier="12" item="7"/>
          <tpl fld="4" item="0"/>
        </tpls>
      </n>
      <n v="28346507">
        <tpls c="8">
          <tpl hier="1" item="6"/>
          <tpl hier="4" item="3"/>
          <tpl fld="3" item="58"/>
          <tpl fld="2" item="32"/>
          <tpl hier="9" item="1"/>
          <tpl hier="11" item="9"/>
          <tpl hier="12" item="7"/>
          <tpl fld="4" item="0"/>
        </tpls>
      </n>
      <n v="49340336">
        <tpls c="8">
          <tpl hier="1" item="6"/>
          <tpl hier="4" item="3"/>
          <tpl fld="3" item="49"/>
          <tpl fld="2" item="32"/>
          <tpl hier="9" item="1"/>
          <tpl hier="11" item="9"/>
          <tpl hier="12" item="7"/>
          <tpl fld="4" item="0"/>
        </tpls>
      </n>
      <n v="204536">
        <tpls c="8">
          <tpl hier="1" item="6"/>
          <tpl hier="4" item="3"/>
          <tpl fld="3" item="18"/>
          <tpl fld="2" item="9"/>
          <tpl hier="9" item="1"/>
          <tpl hier="11" item="9"/>
          <tpl hier="12" item="7"/>
          <tpl fld="4" item="0"/>
        </tpls>
      </n>
      <n v="281757">
        <tpls c="8">
          <tpl hier="1" item="6"/>
          <tpl hier="4" item="3"/>
          <tpl fld="3" item="53"/>
          <tpl fld="2" item="9"/>
          <tpl hier="9" item="1"/>
          <tpl hier="11" item="9"/>
          <tpl hier="12" item="7"/>
          <tpl fld="4" item="0"/>
        </tpls>
      </n>
      <n v="353212">
        <tpls c="8">
          <tpl hier="1" item="6"/>
          <tpl hier="4" item="3"/>
          <tpl fld="3" item="19"/>
          <tpl fld="2" item="9"/>
          <tpl hier="9" item="1"/>
          <tpl hier="11" item="9"/>
          <tpl hier="12" item="7"/>
          <tpl fld="4" item="0"/>
        </tpls>
      </n>
      <n v="11194896">
        <tpls c="8">
          <tpl hier="1" item="6"/>
          <tpl hier="4" item="3"/>
          <tpl fld="3" item="8"/>
          <tpl fld="2" item="11"/>
          <tpl hier="9" item="1"/>
          <tpl hier="11" item="9"/>
          <tpl hier="12" item="7"/>
          <tpl fld="4" item="0"/>
        </tpls>
      </n>
      <n v="17239100">
        <tpls c="8">
          <tpl hier="1" item="6"/>
          <tpl hier="4" item="3"/>
          <tpl fld="3" item="45"/>
          <tpl fld="2" item="11"/>
          <tpl hier="9" item="1"/>
          <tpl hier="11" item="9"/>
          <tpl hier="12" item="7"/>
          <tpl fld="4" item="0"/>
        </tpls>
      </n>
      <n v="28687656">
        <tpls c="8">
          <tpl hier="1" item="6"/>
          <tpl hier="4" item="3"/>
          <tpl fld="3" item="23"/>
          <tpl fld="2" item="11"/>
          <tpl hier="9" item="1"/>
          <tpl hier="11" item="9"/>
          <tpl hier="12" item="7"/>
          <tpl fld="4" item="0"/>
        </tpls>
      </n>
      <n v="98210160">
        <tpls c="8">
          <tpl hier="1" item="6"/>
          <tpl hier="4" item="3"/>
          <tpl fld="3" item="56"/>
          <tpl fld="2" item="15"/>
          <tpl hier="9" item="1"/>
          <tpl hier="11" item="9"/>
          <tpl hier="12" item="7"/>
          <tpl fld="4" item="0"/>
        </tpls>
      </n>
      <n v="171949842">
        <tpls c="8">
          <tpl hier="1" item="6"/>
          <tpl hier="4" item="3"/>
          <tpl fld="3" item="27"/>
          <tpl fld="2" item="15"/>
          <tpl hier="9" item="1"/>
          <tpl hier="11" item="9"/>
          <tpl hier="12" item="7"/>
          <tpl fld="4" item="0"/>
        </tpls>
      </n>
      <n v="231118492">
        <tpls c="8">
          <tpl hier="1" item="6"/>
          <tpl hier="4" item="3"/>
          <tpl fld="3" item="9"/>
          <tpl fld="2" item="15"/>
          <tpl hier="9" item="1"/>
          <tpl hier="11" item="9"/>
          <tpl hier="12" item="7"/>
          <tpl fld="4" item="0"/>
        </tpls>
      </n>
      <n v="57093980">
        <tpls c="8">
          <tpl hier="1" item="6"/>
          <tpl hier="4" item="3"/>
          <tpl fld="3" item="40"/>
          <tpl fld="2" item="19"/>
          <tpl hier="9" item="1"/>
          <tpl hier="11" item="9"/>
          <tpl hier="12" item="7"/>
          <tpl fld="4" item="0"/>
        </tpls>
      </n>
      <n v="75110403">
        <tpls c="8">
          <tpl hier="1" item="6"/>
          <tpl hier="4" item="3"/>
          <tpl fld="3" item="17"/>
          <tpl fld="2" item="19"/>
          <tpl hier="9" item="1"/>
          <tpl hier="11" item="9"/>
          <tpl hier="12" item="7"/>
          <tpl fld="4" item="0"/>
        </tpls>
      </n>
      <n v="58029871">
        <tpls c="8">
          <tpl hier="1" item="6"/>
          <tpl hier="4" item="3"/>
          <tpl fld="3" item="39"/>
          <tpl fld="2" item="2"/>
          <tpl hier="9" item="1"/>
          <tpl hier="11" item="9"/>
          <tpl hier="12" item="7"/>
          <tpl fld="4" item="0"/>
        </tpls>
      </n>
      <n v="117842077">
        <tpls c="8">
          <tpl hier="1" item="6"/>
          <tpl hier="4" item="3"/>
          <tpl fld="3" item="6"/>
          <tpl fld="2" item="2"/>
          <tpl hier="9" item="1"/>
          <tpl hier="11" item="9"/>
          <tpl hier="12" item="7"/>
          <tpl fld="4" item="0"/>
        </tpls>
      </n>
      <n v="1247786">
        <tpls c="8">
          <tpl hier="1" item="6"/>
          <tpl hier="4" item="3"/>
          <tpl fld="3" item="44"/>
          <tpl fld="2" item="4"/>
          <tpl hier="9" item="1"/>
          <tpl hier="11" item="9"/>
          <tpl hier="12" item="7"/>
          <tpl fld="4" item="0"/>
        </tpls>
      </n>
      <n v="1449104">
        <tpls c="8">
          <tpl hier="1" item="6"/>
          <tpl hier="4" item="3"/>
          <tpl fld="3" item="25"/>
          <tpl fld="2" item="4"/>
          <tpl hier="9" item="1"/>
          <tpl hier="11" item="9"/>
          <tpl hier="12" item="7"/>
          <tpl fld="4" item="0"/>
        </tpls>
      </n>
      <n v="2021180">
        <tpls c="8">
          <tpl hier="1" item="6"/>
          <tpl hier="4" item="3"/>
          <tpl fld="3" item="55"/>
          <tpl fld="2" item="4"/>
          <tpl hier="9" item="1"/>
          <tpl hier="11" item="9"/>
          <tpl hier="12" item="7"/>
          <tpl fld="4" item="0"/>
        </tpls>
      </n>
      <n v="131156521">
        <tpls c="8">
          <tpl hier="1" item="6"/>
          <tpl hier="4" item="3"/>
          <tpl fld="3" item="32"/>
          <tpl fld="2" item="6"/>
          <tpl hier="9" item="1"/>
          <tpl hier="11" item="9"/>
          <tpl hier="12" item="7"/>
          <tpl fld="4" item="0"/>
        </tpls>
      </n>
      <n v="211920378">
        <tpls c="8">
          <tpl hier="1" item="6"/>
          <tpl hier="4" item="3"/>
          <tpl fld="3" item="12"/>
          <tpl fld="2" item="6"/>
          <tpl hier="9" item="1"/>
          <tpl hier="11" item="9"/>
          <tpl hier="12" item="7"/>
          <tpl fld="4" item="0"/>
        </tpls>
      </n>
      <n v="267467357">
        <tpls c="8">
          <tpl hier="1" item="6"/>
          <tpl hier="4" item="3"/>
          <tpl fld="3" item="49"/>
          <tpl fld="2" item="6"/>
          <tpl hier="9" item="1"/>
          <tpl hier="11" item="9"/>
          <tpl hier="12" item="7"/>
          <tpl fld="4" item="0"/>
        </tpls>
      </n>
      <n v="8139628">
        <tpls c="8">
          <tpl hier="1" item="6"/>
          <tpl hier="4" item="3"/>
          <tpl fld="3" item="16"/>
          <tpl fld="2" item="8"/>
          <tpl hier="9" item="1"/>
          <tpl hier="11" item="9"/>
          <tpl hier="12" item="7"/>
          <tpl fld="4" item="0"/>
        </tpls>
      </n>
      <n v="14714268">
        <tpls c="8">
          <tpl hier="1" item="6"/>
          <tpl hier="4" item="3"/>
          <tpl fld="3" item="3"/>
          <tpl fld="2" item="8"/>
          <tpl hier="9" item="1"/>
          <tpl hier="11" item="9"/>
          <tpl hier="12" item="7"/>
          <tpl fld="4" item="0"/>
        </tpls>
      </n>
      <n v="27095228">
        <tpls c="8">
          <tpl hier="1" item="6"/>
          <tpl hier="4" item="3"/>
          <tpl fld="3" item="19"/>
          <tpl fld="2" item="8"/>
          <tpl hier="9" item="1"/>
          <tpl hier="11" item="9"/>
          <tpl hier="12" item="7"/>
          <tpl fld="4" item="0"/>
        </tpls>
      </n>
      <n v="3872544">
        <tpls c="8">
          <tpl hier="1" item="6"/>
          <tpl hier="4" item="3"/>
          <tpl fld="3" item="4"/>
          <tpl fld="2" item="0"/>
          <tpl hier="9" item="1"/>
          <tpl hier="11" item="9"/>
          <tpl hier="12" item="7"/>
          <tpl fld="4" item="0"/>
        </tpls>
      </n>
      <n v="4946732">
        <tpls c="8">
          <tpl hier="1" item="6"/>
          <tpl hier="4" item="3"/>
          <tpl fld="3" item="51"/>
          <tpl fld="2" item="0"/>
          <tpl hier="9" item="1"/>
          <tpl hier="11" item="9"/>
          <tpl hier="12" item="7"/>
          <tpl fld="4" item="0"/>
        </tpls>
      </n>
      <n v="5481314">
        <tpls c="8">
          <tpl hier="1" item="6"/>
          <tpl hier="4" item="3"/>
          <tpl fld="3" item="23"/>
          <tpl fld="2" item="0"/>
          <tpl hier="9" item="1"/>
          <tpl hier="11" item="9"/>
          <tpl hier="12" item="7"/>
          <tpl fld="4" item="0"/>
        </tpls>
      </n>
      <n v="157109029">
        <tpls c="8">
          <tpl hier="1" item="6"/>
          <tpl hier="4" item="3"/>
          <tpl fld="3" item="54"/>
          <tpl fld="2" item="1"/>
          <tpl hier="9" item="1"/>
          <tpl hier="11" item="9"/>
          <tpl hier="12" item="7"/>
          <tpl fld="4" item="0"/>
        </tpls>
      </n>
      <n v="233945824">
        <tpls c="8">
          <tpl hier="1" item="6"/>
          <tpl hier="4" item="3"/>
          <tpl fld="3" item="42"/>
          <tpl fld="2" item="1"/>
          <tpl hier="9" item="1"/>
          <tpl hier="11" item="9"/>
          <tpl hier="12" item="7"/>
          <tpl fld="4" item="0"/>
        </tpls>
      </n>
      <n v="329278899">
        <tpls c="8">
          <tpl hier="1" item="6"/>
          <tpl hier="4" item="3"/>
          <tpl fld="3" item="9"/>
          <tpl fld="2" item="1"/>
          <tpl hier="9" item="1"/>
          <tpl hier="11" item="9"/>
          <tpl hier="12" item="7"/>
          <tpl fld="4" item="0"/>
        </tpls>
      </n>
      <n v="11502912">
        <tpls c="8">
          <tpl hier="1" item="6"/>
          <tpl hier="4" item="3"/>
          <tpl fld="3" item="46"/>
          <tpl fld="2" item="3"/>
          <tpl hier="9" item="1"/>
          <tpl hier="11" item="9"/>
          <tpl hier="12" item="7"/>
          <tpl fld="4" item="0"/>
        </tpls>
      </n>
      <n v="13164212">
        <tpls c="8">
          <tpl hier="1" item="6"/>
          <tpl hier="4" item="3"/>
          <tpl fld="3" item="30"/>
          <tpl fld="2" item="3"/>
          <tpl hier="9" item="1"/>
          <tpl hier="11" item="9"/>
          <tpl hier="12" item="7"/>
          <tpl fld="4" item="0"/>
        </tpls>
      </n>
      <n v="24221463">
        <tpls c="8">
          <tpl hier="1" item="6"/>
          <tpl hier="4" item="3"/>
          <tpl fld="3" item="36"/>
          <tpl fld="2" item="5"/>
          <tpl hier="9" item="1"/>
          <tpl hier="11" item="9"/>
          <tpl hier="12" item="7"/>
          <tpl fld="4" item="0"/>
        </tpls>
      </n>
      <n v="42768772">
        <tpls c="8">
          <tpl hier="1" item="6"/>
          <tpl hier="4" item="3"/>
          <tpl fld="3" item="14"/>
          <tpl fld="2" item="5"/>
          <tpl hier="9" item="1"/>
          <tpl hier="11" item="9"/>
          <tpl hier="12" item="7"/>
          <tpl fld="4" item="0"/>
        </tpls>
      </n>
      <n v="16714904">
        <tpls c="8">
          <tpl hier="1" item="6"/>
          <tpl hier="4" item="3"/>
          <tpl fld="3" item="44"/>
          <tpl fld="2" item="7"/>
          <tpl hier="9" item="1"/>
          <tpl hier="11" item="9"/>
          <tpl hier="12" item="7"/>
          <tpl fld="4" item="0"/>
        </tpls>
      </n>
      <n v="34248998">
        <tpls c="8">
          <tpl hier="1" item="6"/>
          <tpl hier="4" item="3"/>
          <tpl fld="3" item="22"/>
          <tpl fld="2" item="7"/>
          <tpl hier="9" item="1"/>
          <tpl hier="11" item="9"/>
          <tpl hier="12" item="7"/>
          <tpl fld="4" item="0"/>
        </tpls>
      </n>
      <n v="48079648">
        <tpls c="8">
          <tpl hier="1" item="6"/>
          <tpl hier="4" item="3"/>
          <tpl fld="3" item="2"/>
          <tpl fld="2" item="7"/>
          <tpl hier="9" item="1"/>
          <tpl hier="11" item="9"/>
          <tpl hier="12" item="7"/>
          <tpl fld="4" item="0"/>
        </tpls>
      </n>
      <n v="4563253389">
        <tpls c="8">
          <tpl hier="1" item="6"/>
          <tpl hier="4" item="3"/>
          <tpl fld="3" item="32"/>
          <tpl fld="1" item="0"/>
          <tpl hier="9" item="1"/>
          <tpl hier="11" item="9"/>
          <tpl hier="12" item="7"/>
          <tpl fld="4" item="0"/>
        </tpls>
      </n>
      <n v="7612600095">
        <tpls c="8">
          <tpl hier="1" item="6"/>
          <tpl hier="4" item="3"/>
          <tpl fld="3" item="7"/>
          <tpl fld="1" item="0"/>
          <tpl hier="9" item="1"/>
          <tpl hier="11" item="9"/>
          <tpl hier="12" item="7"/>
          <tpl fld="4" item="0"/>
        </tpls>
      </n>
      <n v="11296394684">
        <tpls c="8">
          <tpl hier="1" item="6"/>
          <tpl hier="4" item="3"/>
          <tpl fld="3" item="52"/>
          <tpl fld="1" item="0"/>
          <tpl hier="9" item="1"/>
          <tpl hier="11" item="9"/>
          <tpl hier="12" item="7"/>
          <tpl fld="4" item="0"/>
        </tpls>
      </n>
      <n v="177354176">
        <tpls c="8">
          <tpl hier="1" item="6"/>
          <tpl hier="4" item="3"/>
          <tpl fld="3" item="24"/>
          <tpl fld="2" item="15"/>
          <tpl hier="9" item="1"/>
          <tpl hier="11" item="9"/>
          <tpl hier="12" item="7"/>
          <tpl fld="4" item="0"/>
        </tpls>
      </n>
      <n v="234233083">
        <tpls c="8">
          <tpl hier="1" item="6"/>
          <tpl hier="4" item="3"/>
          <tpl fld="3" item="5"/>
          <tpl fld="2" item="15"/>
          <tpl hier="9" item="1"/>
          <tpl hier="11" item="9"/>
          <tpl hier="12" item="7"/>
          <tpl fld="4" item="0"/>
        </tpls>
      </n>
      <n v="58134760">
        <tpls c="8">
          <tpl hier="1" item="6"/>
          <tpl hier="4" item="3"/>
          <tpl fld="3" item="46"/>
          <tpl fld="2" item="19"/>
          <tpl hier="9" item="1"/>
          <tpl hier="11" item="9"/>
          <tpl hier="12" item="7"/>
          <tpl fld="4" item="0"/>
        </tpls>
      </n>
      <n v="76249928">
        <tpls c="8">
          <tpl hier="1" item="6"/>
          <tpl hier="4" item="3"/>
          <tpl fld="3" item="11"/>
          <tpl fld="2" item="19"/>
          <tpl hier="9" item="1"/>
          <tpl hier="11" item="9"/>
          <tpl hier="12" item="7"/>
          <tpl fld="4" item="0"/>
        </tpls>
      </n>
      <n v="31077928">
        <tpls c="8">
          <tpl hier="1" item="6"/>
          <tpl hier="4" item="3"/>
          <tpl fld="3" item="35"/>
          <tpl fld="2" item="2"/>
          <tpl hier="9" item="1"/>
          <tpl hier="11" item="9"/>
          <tpl hier="12" item="7"/>
          <tpl fld="4" item="0"/>
        </tpls>
      </n>
      <n v="60108993">
        <tpls c="8">
          <tpl hier="1" item="6"/>
          <tpl hier="4" item="3"/>
          <tpl fld="3" item="36"/>
          <tpl fld="2" item="2"/>
          <tpl hier="9" item="1"/>
          <tpl hier="11" item="9"/>
          <tpl hier="12" item="7"/>
          <tpl fld="4" item="0"/>
        </tpls>
      </n>
      <n v="123798064">
        <tpls c="8">
          <tpl hier="1" item="6"/>
          <tpl hier="4" item="3"/>
          <tpl fld="3" item="1"/>
          <tpl fld="2" item="2"/>
          <tpl hier="9" item="1"/>
          <tpl hier="11" item="9"/>
          <tpl hier="12" item="7"/>
          <tpl fld="4" item="0"/>
        </tpls>
      </n>
      <n v="1281079">
        <tpls c="8">
          <tpl hier="1" item="6"/>
          <tpl hier="4" item="3"/>
          <tpl fld="3" item="37"/>
          <tpl fld="2" item="4"/>
          <tpl hier="9" item="1"/>
          <tpl hier="11" item="9"/>
          <tpl hier="12" item="7"/>
          <tpl fld="4" item="0"/>
        </tpls>
      </n>
      <n v="1458932">
        <tpls c="8">
          <tpl hier="1" item="6"/>
          <tpl hier="4" item="3"/>
          <tpl fld="3" item="22"/>
          <tpl fld="2" item="4"/>
          <tpl hier="9" item="1"/>
          <tpl hier="11" item="9"/>
          <tpl hier="12" item="7"/>
          <tpl fld="4" item="0"/>
        </tpls>
      </n>
      <n v="2068492">
        <tpls c="8">
          <tpl hier="1" item="6"/>
          <tpl hier="4" item="3"/>
          <tpl fld="3" item="38"/>
          <tpl fld="2" item="4"/>
          <tpl hier="9" item="1"/>
          <tpl hier="11" item="9"/>
          <tpl hier="12" item="7"/>
          <tpl fld="4" item="0"/>
        </tpls>
      </n>
      <n v="135115198">
        <tpls c="8">
          <tpl hier="1" item="6"/>
          <tpl hier="4" item="3"/>
          <tpl fld="3" item="26"/>
          <tpl fld="2" item="6"/>
          <tpl hier="9" item="1"/>
          <tpl hier="11" item="9"/>
          <tpl hier="12" item="7"/>
          <tpl fld="4" item="0"/>
        </tpls>
      </n>
      <n v="215783522">
        <tpls c="8">
          <tpl hier="1" item="6"/>
          <tpl hier="4" item="3"/>
          <tpl fld="3" item="7"/>
          <tpl fld="2" item="6"/>
          <tpl hier="9" item="1"/>
          <tpl hier="11" item="9"/>
          <tpl hier="12" item="7"/>
          <tpl fld="4" item="0"/>
        </tpls>
      </n>
      <n v="270073525">
        <tpls c="8">
          <tpl hier="1" item="6"/>
          <tpl hier="4" item="3"/>
          <tpl fld="3" item="41"/>
          <tpl fld="2" item="6"/>
          <tpl hier="9" item="1"/>
          <tpl hier="11" item="9"/>
          <tpl hier="12" item="7"/>
          <tpl fld="4" item="0"/>
        </tpls>
      </n>
      <n v="8462088">
        <tpls c="8">
          <tpl hier="1" item="6"/>
          <tpl hier="4" item="3"/>
          <tpl fld="3" item="10"/>
          <tpl fld="2" item="8"/>
          <tpl hier="9" item="1"/>
          <tpl hier="11" item="9"/>
          <tpl hier="12" item="7"/>
          <tpl fld="4" item="0"/>
        </tpls>
      </n>
      <n v="15097248">
        <tpls c="8">
          <tpl hier="1" item="6"/>
          <tpl hier="4" item="3"/>
          <tpl fld="3" item="0"/>
          <tpl fld="2" item="8"/>
          <tpl hier="9" item="1"/>
          <tpl hier="11" item="9"/>
          <tpl hier="12" item="7"/>
          <tpl fld="4" item="0"/>
        </tpls>
      </n>
      <n v="28551988">
        <tpls c="8">
          <tpl hier="1" item="6"/>
          <tpl hier="4" item="3"/>
          <tpl fld="3" item="29"/>
          <tpl fld="2" item="8"/>
          <tpl hier="9" item="1"/>
          <tpl hier="11" item="9"/>
          <tpl hier="12" item="7"/>
          <tpl fld="4" item="0"/>
        </tpls>
      </n>
      <n v="3928040">
        <tpls c="8">
          <tpl hier="1" item="6"/>
          <tpl hier="4" item="3"/>
          <tpl fld="3" item="57"/>
          <tpl fld="2" item="0"/>
          <tpl hier="9" item="1"/>
          <tpl hier="11" item="9"/>
          <tpl hier="12" item="7"/>
          <tpl fld="4" item="0"/>
        </tpls>
      </n>
      <n v="4974464">
        <tpls c="8">
          <tpl hier="1" item="6"/>
          <tpl hier="4" item="3"/>
          <tpl fld="3" item="50"/>
          <tpl fld="2" item="0"/>
          <tpl hier="9" item="1"/>
          <tpl hier="11" item="9"/>
          <tpl hier="12" item="7"/>
          <tpl fld="4" item="0"/>
        </tpls>
      </n>
      <n v="5536288">
        <tpls c="8">
          <tpl hier="1" item="6"/>
          <tpl hier="4" item="3"/>
          <tpl fld="3" item="13"/>
          <tpl fld="2" item="0"/>
          <tpl hier="9" item="1"/>
          <tpl hier="11" item="9"/>
          <tpl hier="12" item="7"/>
          <tpl fld="4" item="0"/>
        </tpls>
      </n>
      <n v="160758269">
        <tpls c="8">
          <tpl hier="1" item="6"/>
          <tpl hier="4" item="3"/>
          <tpl fld="3" item="20"/>
          <tpl fld="2" item="1"/>
          <tpl hier="9" item="1"/>
          <tpl hier="11" item="9"/>
          <tpl hier="12" item="7"/>
          <tpl fld="4" item="0"/>
        </tpls>
      </n>
      <n v="237693122">
        <tpls c="8">
          <tpl hier="1" item="6"/>
          <tpl hier="4" item="3"/>
          <tpl fld="3" item="28"/>
          <tpl fld="2" item="1"/>
          <tpl hier="9" item="1"/>
          <tpl hier="11" item="9"/>
          <tpl hier="12" item="7"/>
          <tpl fld="4" item="0"/>
        </tpls>
      </n>
      <n v="11582752">
        <tpls c="8">
          <tpl hier="1" item="6"/>
          <tpl hier="4" item="3"/>
          <tpl fld="3" item="43"/>
          <tpl fld="2" item="3"/>
          <tpl hier="9" item="1"/>
          <tpl hier="11" item="9"/>
          <tpl hier="12" item="7"/>
          <tpl fld="4" item="0"/>
        </tpls>
      </n>
      <n v="13232048">
        <tpls c="8">
          <tpl hier="1" item="6"/>
          <tpl hier="4" item="3"/>
          <tpl fld="3" item="24"/>
          <tpl fld="2" item="3"/>
          <tpl hier="9" item="1"/>
          <tpl hier="11" item="9"/>
          <tpl hier="12" item="7"/>
          <tpl fld="4" item="0"/>
        </tpls>
      </n>
      <n v="13042600">
        <tpls c="8">
          <tpl hier="1" item="6"/>
          <tpl hier="4" item="3"/>
          <tpl fld="3" item="48"/>
          <tpl fld="2" item="5"/>
          <tpl hier="9" item="1"/>
          <tpl hier="11" item="9"/>
          <tpl hier="12" item="7"/>
          <tpl fld="4" item="0"/>
        </tpls>
      </n>
      <n v="25063457">
        <tpls c="8">
          <tpl hier="1" item="6"/>
          <tpl hier="4" item="3"/>
          <tpl fld="3" item="31"/>
          <tpl fld="2" item="5"/>
          <tpl hier="9" item="1"/>
          <tpl hier="11" item="9"/>
          <tpl hier="12" item="7"/>
          <tpl fld="4" item="0"/>
        </tpls>
      </n>
      <n v="43886792">
        <tpls c="8">
          <tpl hier="1" item="6"/>
          <tpl hier="4" item="3"/>
          <tpl fld="3" item="11"/>
          <tpl fld="2" item="5"/>
          <tpl hier="9" item="1"/>
          <tpl hier="11" item="9"/>
          <tpl hier="12" item="7"/>
          <tpl fld="4" item="0"/>
        </tpls>
      </n>
      <n v="17884709">
        <tpls c="8">
          <tpl hier="1" item="6"/>
          <tpl hier="4" item="3"/>
          <tpl fld="3" item="34"/>
          <tpl fld="2" item="7"/>
          <tpl hier="9" item="1"/>
          <tpl hier="11" item="9"/>
          <tpl hier="12" item="7"/>
          <tpl fld="4" item="0"/>
        </tpls>
      </n>
      <n v="35509956">
        <tpls c="8">
          <tpl hier="1" item="6"/>
          <tpl hier="4" item="3"/>
          <tpl fld="3" item="15"/>
          <tpl fld="2" item="7"/>
          <tpl hier="9" item="1"/>
          <tpl hier="11" item="9"/>
          <tpl hier="12" item="7"/>
          <tpl fld="4" item="0"/>
        </tpls>
      </n>
      <n v="48306796">
        <tpls c="8">
          <tpl hier="1" item="6"/>
          <tpl hier="4" item="3"/>
          <tpl fld="3" item="1"/>
          <tpl fld="2" item="7"/>
          <tpl hier="9" item="1"/>
          <tpl hier="11" item="9"/>
          <tpl hier="12" item="7"/>
          <tpl fld="4" item="0"/>
        </tpls>
      </n>
      <n v="4790079864">
        <tpls c="8">
          <tpl hier="1" item="6"/>
          <tpl hier="4" item="3"/>
          <tpl fld="3" item="18"/>
          <tpl fld="1" item="0"/>
          <tpl hier="9" item="1"/>
          <tpl hier="11" item="9"/>
          <tpl hier="12" item="7"/>
          <tpl fld="4" item="0"/>
        </tpls>
      </n>
      <n v="7791685215">
        <tpls c="8">
          <tpl hier="1" item="6"/>
          <tpl hier="4" item="3"/>
          <tpl fld="3" item="58"/>
          <tpl fld="1" item="0"/>
          <tpl hier="9" item="1"/>
          <tpl hier="11" item="9"/>
          <tpl hier="12" item="7"/>
          <tpl fld="4" item="0"/>
        </tpls>
      </n>
      <n v="11484332441">
        <tpls c="8">
          <tpl hier="1" item="6"/>
          <tpl hier="4" item="3"/>
          <tpl fld="3" item="38"/>
          <tpl fld="1" item="0"/>
          <tpl hier="9" item="1"/>
          <tpl hier="11" item="9"/>
          <tpl hier="12" item="7"/>
          <tpl fld="4" item="0"/>
        </tpls>
      </n>
      <n v="32016484">
        <tpls c="8">
          <tpl hier="1" item="6"/>
          <tpl hier="4" item="3"/>
          <tpl fld="3" item="48"/>
          <tpl fld="2" item="2"/>
          <tpl hier="9" item="1"/>
          <tpl hier="11" item="9"/>
          <tpl hier="12" item="7"/>
          <tpl fld="4" item="0"/>
        </tpls>
      </n>
      <n v="68840749">
        <tpls c="8">
          <tpl hier="1" item="6"/>
          <tpl hier="4" item="3"/>
          <tpl fld="3" item="15"/>
          <tpl fld="2" item="2"/>
          <tpl hier="9" item="1"/>
          <tpl hier="11" item="9"/>
          <tpl hier="12" item="7"/>
          <tpl fld="4" item="0"/>
        </tpls>
      </n>
      <n v="126647294">
        <tpls c="8">
          <tpl hier="1" item="6"/>
          <tpl hier="4" item="3"/>
          <tpl fld="3" item="55"/>
          <tpl fld="2" item="2"/>
          <tpl hier="9" item="1"/>
          <tpl hier="11" item="9"/>
          <tpl hier="12" item="7"/>
          <tpl fld="4" item="0"/>
        </tpls>
      </n>
      <n v="1315745">
        <tpls c="8">
          <tpl hier="1" item="6"/>
          <tpl hier="4" item="3"/>
          <tpl fld="3" item="34"/>
          <tpl fld="2" item="4"/>
          <tpl hier="9" item="1"/>
          <tpl hier="11" item="9"/>
          <tpl hier="12" item="7"/>
          <tpl fld="4" item="0"/>
        </tpls>
      </n>
      <n v="1555524">
        <tpls c="8">
          <tpl hier="1" item="6"/>
          <tpl hier="4" item="3"/>
          <tpl fld="3" item="58"/>
          <tpl fld="2" item="4"/>
          <tpl hier="9" item="1"/>
          <tpl hier="11" item="9"/>
          <tpl hier="12" item="7"/>
          <tpl fld="4" item="0"/>
        </tpls>
      </n>
      <n v="2092444">
        <tpls c="8">
          <tpl hier="1" item="6"/>
          <tpl hier="4" item="3"/>
          <tpl fld="3" item="49"/>
          <tpl fld="2" item="4"/>
          <tpl hier="9" item="1"/>
          <tpl hier="11" item="9"/>
          <tpl hier="12" item="7"/>
          <tpl fld="4" item="0"/>
        </tpls>
      </n>
      <n v="139165636">
        <tpls c="8">
          <tpl hier="1" item="6"/>
          <tpl hier="4" item="3"/>
          <tpl fld="3" item="18"/>
          <tpl fld="2" item="6"/>
          <tpl hier="9" item="1"/>
          <tpl hier="11" item="9"/>
          <tpl hier="12" item="7"/>
          <tpl fld="4" item="0"/>
        </tpls>
      </n>
      <n v="228929857">
        <tpls c="8">
          <tpl hier="1" item="6"/>
          <tpl hier="4" item="3"/>
          <tpl fld="3" item="53"/>
          <tpl fld="2" item="6"/>
          <tpl hier="9" item="1"/>
          <tpl hier="11" item="9"/>
          <tpl hier="12" item="7"/>
          <tpl fld="4" item="0"/>
        </tpls>
      </n>
      <n v="271343832">
        <tpls c="8">
          <tpl hier="1" item="6"/>
          <tpl hier="4" item="3"/>
          <tpl fld="3" item="19"/>
          <tpl fld="2" item="6"/>
          <tpl hier="9" item="1"/>
          <tpl hier="11" item="9"/>
          <tpl hier="12" item="7"/>
          <tpl fld="4" item="0"/>
        </tpls>
      </n>
      <n v="8742648">
        <tpls c="8">
          <tpl hier="1" item="6"/>
          <tpl hier="4" item="3"/>
          <tpl fld="3" item="8"/>
          <tpl fld="2" item="8"/>
          <tpl hier="9" item="1"/>
          <tpl hier="11" item="9"/>
          <tpl hier="12" item="7"/>
          <tpl fld="4" item="0"/>
        </tpls>
      </n>
      <n v="16482464">
        <tpls c="8">
          <tpl hier="1" item="6"/>
          <tpl hier="4" item="3"/>
          <tpl fld="3" item="45"/>
          <tpl fld="2" item="8"/>
          <tpl hier="9" item="1"/>
          <tpl hier="11" item="9"/>
          <tpl hier="12" item="7"/>
          <tpl fld="4" item="0"/>
        </tpls>
      </n>
      <n v="29292632">
        <tpls c="8">
          <tpl hier="1" item="6"/>
          <tpl hier="4" item="3"/>
          <tpl fld="3" item="23"/>
          <tpl fld="2" item="8"/>
          <tpl hier="9" item="1"/>
          <tpl hier="11" item="9"/>
          <tpl hier="12" item="7"/>
          <tpl fld="4" item="0"/>
        </tpls>
      </n>
      <n v="3985972">
        <tpls c="8">
          <tpl hier="1" item="6"/>
          <tpl hier="4" item="3"/>
          <tpl fld="3" item="56"/>
          <tpl fld="2" item="0"/>
          <tpl hier="9" item="1"/>
          <tpl hier="11" item="9"/>
          <tpl hier="12" item="7"/>
          <tpl fld="4" item="0"/>
        </tpls>
      </n>
      <n v="5039390">
        <tpls c="8">
          <tpl hier="1" item="6"/>
          <tpl hier="4" item="3"/>
          <tpl fld="3" item="27"/>
          <tpl fld="2" item="0"/>
          <tpl hier="9" item="1"/>
          <tpl hier="11" item="9"/>
          <tpl hier="12" item="7"/>
          <tpl fld="4" item="0"/>
        </tpls>
      </n>
      <n v="5559433">
        <tpls c="8">
          <tpl hier="1" item="6"/>
          <tpl hier="4" item="3"/>
          <tpl fld="3" item="9"/>
          <tpl fld="2" item="0"/>
          <tpl hier="9" item="1"/>
          <tpl hier="11" item="9"/>
          <tpl hier="12" item="7"/>
          <tpl fld="4" item="0"/>
        </tpls>
      </n>
      <n v="164433188">
        <tpls c="8">
          <tpl hier="1" item="6"/>
          <tpl hier="4" item="3"/>
          <tpl fld="3" item="40"/>
          <tpl fld="2" item="1"/>
          <tpl hier="9" item="1"/>
          <tpl hier="11" item="9"/>
          <tpl hier="12" item="7"/>
          <tpl fld="4" item="0"/>
        </tpls>
      </n>
      <n v="252960779">
        <tpls c="8">
          <tpl hier="1" item="6"/>
          <tpl hier="4" item="3"/>
          <tpl fld="3" item="17"/>
          <tpl fld="2" item="1"/>
          <tpl hier="9" item="1"/>
          <tpl hier="11" item="9"/>
          <tpl hier="12" item="7"/>
          <tpl fld="4" item="0"/>
        </tpls>
      </n>
      <n v="11661556">
        <tpls c="8">
          <tpl hier="1" item="6"/>
          <tpl hier="4" item="3"/>
          <tpl fld="3" item="39"/>
          <tpl fld="2" item="3"/>
          <tpl hier="9" item="1"/>
          <tpl hier="11" item="9"/>
          <tpl hier="12" item="7"/>
          <tpl fld="4" item="0"/>
        </tpls>
      </n>
      <n v="13294672">
        <tpls c="8">
          <tpl hier="1" item="6"/>
          <tpl hier="4" item="3"/>
          <tpl fld="3" item="6"/>
          <tpl fld="2" item="3"/>
          <tpl hier="9" item="1"/>
          <tpl hier="11" item="9"/>
          <tpl hier="12" item="7"/>
          <tpl fld="4" item="0"/>
        </tpls>
      </n>
      <n v="13440416">
        <tpls c="8">
          <tpl hier="1" item="6"/>
          <tpl hier="4" item="3"/>
          <tpl fld="3" item="44"/>
          <tpl fld="2" item="5"/>
          <tpl hier="9" item="1"/>
          <tpl hier="11" item="9"/>
          <tpl hier="12" item="7"/>
          <tpl fld="4" item="0"/>
        </tpls>
      </n>
      <n v="25927663">
        <tpls c="8">
          <tpl hier="1" item="6"/>
          <tpl hier="4" item="3"/>
          <tpl fld="3" item="25"/>
          <tpl fld="2" item="5"/>
          <tpl hier="9" item="1"/>
          <tpl hier="11" item="9"/>
          <tpl hier="12" item="7"/>
          <tpl fld="4" item="0"/>
        </tpls>
      </n>
      <n v="48694056">
        <tpls c="8">
          <tpl hier="1" item="6"/>
          <tpl hier="4" item="3"/>
          <tpl fld="3" item="55"/>
          <tpl fld="2" item="5"/>
          <tpl hier="9" item="1"/>
          <tpl hier="11" item="9"/>
          <tpl hier="12" item="7"/>
          <tpl fld="4" item="0"/>
        </tpls>
      </n>
      <n v="18493403">
        <tpls c="8">
          <tpl hier="1" item="6"/>
          <tpl hier="4" item="3"/>
          <tpl fld="3" item="32"/>
          <tpl fld="2" item="7"/>
          <tpl hier="9" item="1"/>
          <tpl hier="11" item="9"/>
          <tpl hier="12" item="7"/>
          <tpl fld="4" item="0"/>
        </tpls>
      </n>
      <n v="36800596">
        <tpls c="8">
          <tpl hier="1" item="6"/>
          <tpl hier="4" item="3"/>
          <tpl fld="3" item="12"/>
          <tpl fld="2" item="7"/>
          <tpl hier="9" item="1"/>
          <tpl hier="11" item="9"/>
          <tpl hier="12" item="7"/>
          <tpl fld="4" item="0"/>
        </tpls>
      </n>
      <n v="50107872">
        <tpls c="8">
          <tpl hier="1" item="6"/>
          <tpl hier="4" item="3"/>
          <tpl fld="3" item="49"/>
          <tpl fld="2" item="7"/>
          <tpl hier="9" item="1"/>
          <tpl hier="11" item="9"/>
          <tpl hier="12" item="7"/>
          <tpl fld="4" item="0"/>
        </tpls>
      </n>
      <n v="4907687928">
        <tpls c="8">
          <tpl hier="1" item="6"/>
          <tpl hier="4" item="3"/>
          <tpl fld="3" item="16"/>
          <tpl fld="1" item="0"/>
          <tpl hier="9" item="1"/>
          <tpl hier="11" item="9"/>
          <tpl hier="12" item="7"/>
          <tpl fld="4" item="0"/>
        </tpls>
      </n>
      <n v="7971352067">
        <tpls c="8">
          <tpl hier="1" item="6"/>
          <tpl hier="4" item="3"/>
          <tpl fld="3" item="3"/>
          <tpl fld="1" item="0"/>
          <tpl hier="9" item="1"/>
          <tpl hier="11" item="9"/>
          <tpl hier="12" item="7"/>
          <tpl fld="4" item="0"/>
        </tpls>
      </n>
      <n v="12234539203">
        <tpls c="8">
          <tpl hier="1" item="6"/>
          <tpl hier="4" item="3"/>
          <tpl fld="3" item="19"/>
          <tpl fld="1" item="0"/>
          <tpl hier="9" item="1"/>
          <tpl hier="11" item="9"/>
          <tpl hier="12" item="7"/>
          <tpl fld="4" item="0"/>
        </tpls>
      </n>
      <n v="182285092">
        <tpls c="8">
          <tpl hier="1" item="6"/>
          <tpl hier="4" item="3"/>
          <tpl fld="3" item="14"/>
          <tpl fld="2" item="15"/>
          <tpl hier="9" item="1"/>
          <tpl hier="11" item="9"/>
          <tpl hier="12" item="7"/>
          <tpl fld="4" item="0"/>
        </tpls>
      </n>
      <n v="62898604">
        <tpls c="8">
          <tpl hier="1" item="6"/>
          <tpl hier="4" item="3"/>
          <tpl fld="3" item="25"/>
          <tpl fld="2" item="19"/>
          <tpl hier="9" item="1"/>
          <tpl hier="11" item="9"/>
          <tpl hier="12" item="7"/>
          <tpl fld="4" item="0"/>
        </tpls>
      </n>
      <n v="77548611">
        <tpls c="8">
          <tpl hier="1" item="6"/>
          <tpl hier="4" item="3"/>
          <tpl fld="3" item="2"/>
          <tpl fld="2" item="19"/>
          <tpl hier="9" item="1"/>
          <tpl hier="11" item="9"/>
          <tpl hier="12" item="7"/>
          <tpl fld="4" item="0"/>
        </tpls>
      </n>
      <n v="32995248">
        <tpls c="8">
          <tpl hier="1" item="6"/>
          <tpl hier="4" item="3"/>
          <tpl fld="3" item="44"/>
          <tpl fld="2" item="2"/>
          <tpl hier="9" item="1"/>
          <tpl hier="11" item="9"/>
          <tpl hier="12" item="7"/>
          <tpl fld="4" item="0"/>
        </tpls>
      </n>
      <n v="71029965">
        <tpls c="8">
          <tpl hier="1" item="6"/>
          <tpl hier="4" item="3"/>
          <tpl fld="3" item="12"/>
          <tpl fld="2" item="2"/>
          <tpl hier="9" item="1"/>
          <tpl hier="11" item="9"/>
          <tpl hier="12" item="7"/>
          <tpl fld="4" item="0"/>
        </tpls>
      </n>
      <n v="129442483">
        <tpls c="8">
          <tpl hier="1" item="6"/>
          <tpl hier="4" item="3"/>
          <tpl fld="3" item="52"/>
          <tpl fld="2" item="2"/>
          <tpl hier="9" item="1"/>
          <tpl hier="11" item="9"/>
          <tpl hier="12" item="7"/>
          <tpl fld="4" item="0"/>
        </tpls>
      </n>
      <n v="1352631">
        <tpls c="8">
          <tpl hier="1" item="6"/>
          <tpl hier="4" item="3"/>
          <tpl fld="3" item="32"/>
          <tpl fld="2" item="4"/>
          <tpl hier="9" item="1"/>
          <tpl hier="11" item="9"/>
          <tpl hier="12" item="7"/>
          <tpl fld="4" item="0"/>
        </tpls>
      </n>
      <n v="1588340">
        <tpls c="8">
          <tpl hier="1" item="6"/>
          <tpl hier="4" item="3"/>
          <tpl fld="3" item="3"/>
          <tpl fld="2" item="4"/>
          <tpl hier="9" item="1"/>
          <tpl hier="11" item="9"/>
          <tpl hier="12" item="7"/>
          <tpl fld="4" item="0"/>
        </tpls>
      </n>
      <n v="2116524">
        <tpls c="8">
          <tpl hier="1" item="6"/>
          <tpl hier="4" item="3"/>
          <tpl fld="3" item="47"/>
          <tpl fld="2" item="4"/>
          <tpl hier="9" item="1"/>
          <tpl hier="11" item="9"/>
          <tpl hier="12" item="7"/>
          <tpl fld="4" item="0"/>
        </tpls>
      </n>
      <n v="143308367">
        <tpls c="8">
          <tpl hier="1" item="6"/>
          <tpl hier="4" item="3"/>
          <tpl fld="3" item="16"/>
          <tpl fld="2" item="6"/>
          <tpl hier="9" item="1"/>
          <tpl hier="11" item="9"/>
          <tpl hier="12" item="7"/>
          <tpl fld="4" item="0"/>
        </tpls>
      </n>
      <n v="231244082">
        <tpls c="8">
          <tpl hier="1" item="6"/>
          <tpl hier="4" item="3"/>
          <tpl fld="3" item="51"/>
          <tpl fld="2" item="6"/>
          <tpl hier="9" item="1"/>
          <tpl hier="11" item="9"/>
          <tpl hier="12" item="7"/>
          <tpl fld="4" item="0"/>
        </tpls>
      </n>
      <n v="272578004">
        <tpls c="8">
          <tpl hier="1" item="6"/>
          <tpl hier="4" item="3"/>
          <tpl fld="3" item="33"/>
          <tpl fld="2" item="6"/>
          <tpl hier="9" item="1"/>
          <tpl hier="11" item="9"/>
          <tpl hier="12" item="7"/>
          <tpl fld="4" item="0"/>
        </tpls>
      </n>
      <n v="8990328">
        <tpls c="8">
          <tpl hier="1" item="6"/>
          <tpl hier="4" item="3"/>
          <tpl fld="3" item="4"/>
          <tpl fld="2" item="8"/>
          <tpl hier="9" item="1"/>
          <tpl hier="11" item="9"/>
          <tpl hier="12" item="7"/>
          <tpl fld="4" item="0"/>
        </tpls>
      </n>
      <n v="16905164">
        <tpls c="8">
          <tpl hier="1" item="6"/>
          <tpl hier="4" item="3"/>
          <tpl fld="3" item="42"/>
          <tpl fld="2" item="8"/>
          <tpl hier="9" item="1"/>
          <tpl hier="11" item="9"/>
          <tpl hier="12" item="7"/>
          <tpl fld="4" item="0"/>
        </tpls>
      </n>
      <n v="30039808">
        <tpls c="8">
          <tpl hier="1" item="6"/>
          <tpl hier="4" item="3"/>
          <tpl fld="3" item="21"/>
          <tpl fld="2" item="8"/>
          <tpl hier="9" item="1"/>
          <tpl hier="11" item="9"/>
          <tpl hier="12" item="7"/>
          <tpl fld="4" item="0"/>
        </tpls>
      </n>
      <n v="4043744">
        <tpls c="8">
          <tpl hier="1" item="6"/>
          <tpl hier="4" item="3"/>
          <tpl fld="3" item="54"/>
          <tpl fld="2" item="0"/>
          <tpl hier="9" item="1"/>
          <tpl hier="11" item="9"/>
          <tpl hier="12" item="7"/>
          <tpl fld="4" item="0"/>
        </tpls>
      </n>
      <n v="5046780">
        <tpls c="8">
          <tpl hier="1" item="6"/>
          <tpl hier="4" item="3"/>
          <tpl fld="3" item="30"/>
          <tpl fld="2" item="0"/>
          <tpl hier="9" item="1"/>
          <tpl hier="11" item="9"/>
          <tpl hier="12" item="7"/>
          <tpl fld="4" item="0"/>
        </tpls>
      </n>
      <n v="5579890">
        <tpls c="8">
          <tpl hier="1" item="6"/>
          <tpl hier="4" item="3"/>
          <tpl fld="3" item="5"/>
          <tpl fld="2" item="0"/>
          <tpl hier="9" item="1"/>
          <tpl hier="11" item="9"/>
          <tpl hier="12" item="7"/>
          <tpl fld="4" item="0"/>
        </tpls>
      </n>
      <n v="168159968">
        <tpls c="8">
          <tpl hier="1" item="6"/>
          <tpl hier="4" item="3"/>
          <tpl fld="3" item="46"/>
          <tpl fld="2" item="1"/>
          <tpl hier="9" item="1"/>
          <tpl hier="11" item="9"/>
          <tpl hier="12" item="7"/>
          <tpl fld="4" item="0"/>
        </tpls>
      </n>
      <n v="256768975">
        <tpls c="8">
          <tpl hier="1" item="6"/>
          <tpl hier="4" item="3"/>
          <tpl fld="3" item="14"/>
          <tpl fld="2" item="1"/>
          <tpl hier="9" item="1"/>
          <tpl hier="11" item="9"/>
          <tpl hier="12" item="7"/>
          <tpl fld="4" item="0"/>
        </tpls>
      </n>
      <n v="10286724">
        <tpls c="8">
          <tpl hier="1" item="6"/>
          <tpl hier="4" item="3"/>
          <tpl fld="3" item="35"/>
          <tpl fld="2" item="3"/>
          <tpl hier="9" item="1"/>
          <tpl hier="11" item="9"/>
          <tpl hier="12" item="7"/>
          <tpl fld="4" item="0"/>
        </tpls>
      </n>
      <n v="11738452">
        <tpls c="8">
          <tpl hier="1" item="6"/>
          <tpl hier="4" item="3"/>
          <tpl fld="3" item="36"/>
          <tpl fld="2" item="3"/>
          <tpl hier="9" item="1"/>
          <tpl hier="11" item="9"/>
          <tpl hier="12" item="7"/>
          <tpl fld="4" item="0"/>
        </tpls>
      </n>
      <n v="13285904">
        <tpls c="8">
          <tpl hier="1" item="6"/>
          <tpl hier="4" item="3"/>
          <tpl fld="3" item="2"/>
          <tpl fld="2" item="3"/>
          <tpl hier="9" item="1"/>
          <tpl hier="11" item="9"/>
          <tpl hier="12" item="7"/>
          <tpl fld="4" item="0"/>
        </tpls>
      </n>
      <n v="13852852">
        <tpls c="8">
          <tpl hier="1" item="6"/>
          <tpl hier="4" item="3"/>
          <tpl fld="3" item="37"/>
          <tpl fld="2" item="5"/>
          <tpl hier="9" item="1"/>
          <tpl hier="11" item="9"/>
          <tpl hier="12" item="7"/>
          <tpl fld="4" item="0"/>
        </tpls>
      </n>
      <n v="26806161">
        <tpls c="8">
          <tpl hier="1" item="6"/>
          <tpl hier="4" item="3"/>
          <tpl fld="3" item="22"/>
          <tpl fld="2" item="5"/>
          <tpl hier="9" item="1"/>
          <tpl hier="11" item="9"/>
          <tpl hier="12" item="7"/>
          <tpl fld="4" item="0"/>
        </tpls>
      </n>
      <n v="50011832">
        <tpls c="8">
          <tpl hier="1" item="6"/>
          <tpl hier="4" item="3"/>
          <tpl fld="3" item="52"/>
          <tpl fld="2" item="5"/>
          <tpl hier="9" item="1"/>
          <tpl hier="11" item="9"/>
          <tpl hier="12" item="7"/>
          <tpl fld="4" item="0"/>
        </tpls>
      </n>
      <n v="19119306">
        <tpls c="8">
          <tpl hier="1" item="6"/>
          <tpl hier="4" item="3"/>
          <tpl fld="3" item="26"/>
          <tpl fld="2" item="7"/>
          <tpl hier="9" item="1"/>
          <tpl hier="11" item="9"/>
          <tpl hier="12" item="7"/>
          <tpl fld="4" item="0"/>
        </tpls>
      </n>
      <n v="38108812">
        <tpls c="8">
          <tpl hier="1" item="6"/>
          <tpl hier="4" item="3"/>
          <tpl fld="3" item="7"/>
          <tpl fld="2" item="7"/>
          <tpl hier="9" item="1"/>
          <tpl hier="11" item="9"/>
          <tpl hier="12" item="7"/>
          <tpl fld="4" item="0"/>
        </tpls>
      </n>
      <n v="50790892">
        <tpls c="8">
          <tpl hier="1" item="6"/>
          <tpl hier="4" item="3"/>
          <tpl fld="3" item="47"/>
          <tpl fld="2" item="7"/>
          <tpl hier="9" item="1"/>
          <tpl hier="11" item="9"/>
          <tpl hier="12" item="7"/>
          <tpl fld="4" item="0"/>
        </tpls>
      </n>
      <n v="5028081780">
        <tpls c="8">
          <tpl hier="1" item="6"/>
          <tpl hier="4" item="3"/>
          <tpl fld="3" item="10"/>
          <tpl fld="1" item="0"/>
          <tpl hier="9" item="1"/>
          <tpl hier="11" item="9"/>
          <tpl hier="12" item="7"/>
          <tpl fld="4" item="0"/>
        </tpls>
      </n>
      <n v="8151009358">
        <tpls c="8">
          <tpl hier="1" item="6"/>
          <tpl hier="4" item="3"/>
          <tpl fld="3" item="0"/>
          <tpl fld="1" item="0"/>
          <tpl hier="9" item="1"/>
          <tpl hier="11" item="9"/>
          <tpl hier="12" item="7"/>
          <tpl fld="4" item="0"/>
        </tpls>
      </n>
      <n v="12422336734">
        <tpls c="8">
          <tpl hier="1" item="6"/>
          <tpl hier="4" item="3"/>
          <tpl fld="3" item="33"/>
          <tpl fld="1" item="0"/>
          <tpl hier="9" item="1"/>
          <tpl hier="11" item="9"/>
          <tpl hier="12" item="7"/>
          <tpl fld="4" item="0"/>
        </tpls>
      </n>
      <n v="132243347">
        <tpls c="8">
          <tpl hier="1" item="6"/>
          <tpl hier="4" item="3"/>
          <tpl fld="3" item="38"/>
          <tpl fld="2" item="2"/>
          <tpl hier="9" item="1"/>
          <tpl hier="11" item="9"/>
          <tpl hier="12" item="7"/>
          <tpl fld="4" item="0"/>
        </tpls>
      </n>
      <n v="1390641">
        <tpls c="8">
          <tpl hier="1" item="6"/>
          <tpl hier="4" item="3"/>
          <tpl fld="3" item="26"/>
          <tpl fld="2" item="4"/>
          <tpl hier="9" item="1"/>
          <tpl hier="11" item="9"/>
          <tpl hier="12" item="7"/>
          <tpl fld="4" item="0"/>
        </tpls>
      </n>
      <n v="1620672">
        <tpls c="8">
          <tpl hier="1" item="6"/>
          <tpl hier="4" item="3"/>
          <tpl fld="3" item="0"/>
          <tpl fld="2" item="4"/>
          <tpl hier="9" item="1"/>
          <tpl hier="11" item="9"/>
          <tpl hier="12" item="7"/>
          <tpl fld="4" item="0"/>
        </tpls>
      </n>
      <n v="2140716">
        <tpls c="8">
          <tpl hier="1" item="6"/>
          <tpl hier="4" item="3"/>
          <tpl fld="3" item="41"/>
          <tpl fld="2" item="4"/>
          <tpl hier="9" item="1"/>
          <tpl hier="11" item="9"/>
          <tpl hier="12" item="7"/>
          <tpl fld="4" item="0"/>
        </tpls>
      </n>
      <n v="147538144">
        <tpls c="8">
          <tpl hier="1" item="6"/>
          <tpl hier="4" item="3"/>
          <tpl fld="3" item="10"/>
          <tpl fld="2" item="6"/>
          <tpl hier="9" item="1"/>
          <tpl hier="11" item="9"/>
          <tpl hier="12" item="7"/>
          <tpl fld="4" item="0"/>
        </tpls>
      </n>
      <n v="233351093">
        <tpls c="8">
          <tpl hier="1" item="6"/>
          <tpl hier="4" item="3"/>
          <tpl fld="3" item="50"/>
          <tpl fld="2" item="6"/>
          <tpl hier="9" item="1"/>
          <tpl hier="11" item="9"/>
          <tpl hier="12" item="7"/>
          <tpl fld="4" item="0"/>
        </tpls>
      </n>
      <n v="273754918">
        <tpls c="8">
          <tpl hier="1" item="6"/>
          <tpl hier="4" item="3"/>
          <tpl fld="3" item="29"/>
          <tpl fld="2" item="6"/>
          <tpl hier="9" item="1"/>
          <tpl hier="11" item="9"/>
          <tpl hier="12" item="7"/>
          <tpl fld="4" item="0"/>
        </tpls>
      </n>
      <n v="9213380">
        <tpls c="8">
          <tpl hier="1" item="6"/>
          <tpl hier="4" item="3"/>
          <tpl fld="3" item="57"/>
          <tpl fld="2" item="8"/>
          <tpl hier="9" item="1"/>
          <tpl hier="11" item="9"/>
          <tpl hier="12" item="7"/>
          <tpl fld="4" item="0"/>
        </tpls>
      </n>
      <n v="17395220">
        <tpls c="8">
          <tpl hier="1" item="6"/>
          <tpl hier="4" item="3"/>
          <tpl fld="3" item="28"/>
          <tpl fld="2" item="8"/>
          <tpl hier="9" item="1"/>
          <tpl hier="11" item="9"/>
          <tpl hier="12" item="7"/>
          <tpl fld="4" item="0"/>
        </tpls>
      </n>
      <n v="30793900">
        <tpls c="8">
          <tpl hier="1" item="6"/>
          <tpl hier="4" item="3"/>
          <tpl fld="3" item="13"/>
          <tpl fld="2" item="8"/>
          <tpl hier="9" item="1"/>
          <tpl hier="11" item="9"/>
          <tpl hier="12" item="7"/>
          <tpl fld="4" item="0"/>
        </tpls>
      </n>
      <n v="4100428">
        <tpls c="8">
          <tpl hier="1" item="6"/>
          <tpl hier="4" item="3"/>
          <tpl fld="3" item="20"/>
          <tpl fld="2" item="0"/>
          <tpl hier="9" item="1"/>
          <tpl hier="11" item="9"/>
          <tpl hier="12" item="7"/>
          <tpl fld="4" item="0"/>
        </tpls>
      </n>
      <n v="5055732">
        <tpls c="8">
          <tpl hier="1" item="6"/>
          <tpl hier="4" item="3"/>
          <tpl fld="3" item="24"/>
          <tpl fld="2" item="0"/>
          <tpl hier="9" item="1"/>
          <tpl hier="11" item="9"/>
          <tpl hier="12" item="7"/>
          <tpl fld="4" item="0"/>
        </tpls>
      </n>
      <n v="171976164">
        <tpls c="8">
          <tpl hier="1" item="6"/>
          <tpl hier="4" item="3"/>
          <tpl fld="3" item="43"/>
          <tpl fld="2" item="1"/>
          <tpl hier="9" item="1"/>
          <tpl hier="11" item="9"/>
          <tpl hier="12" item="7"/>
          <tpl fld="4" item="0"/>
        </tpls>
      </n>
      <n v="260581463">
        <tpls c="8">
          <tpl hier="1" item="6"/>
          <tpl hier="4" item="3"/>
          <tpl fld="3" item="11"/>
          <tpl fld="2" item="1"/>
          <tpl hier="9" item="1"/>
          <tpl hier="11" item="9"/>
          <tpl hier="12" item="7"/>
          <tpl fld="4" item="0"/>
        </tpls>
      </n>
      <n v="10415528">
        <tpls c="8">
          <tpl hier="1" item="6"/>
          <tpl hier="4" item="3"/>
          <tpl fld="3" item="48"/>
          <tpl fld="2" item="3"/>
          <tpl hier="9" item="1"/>
          <tpl hier="11" item="9"/>
          <tpl hier="12" item="7"/>
          <tpl fld="4" item="0"/>
        </tpls>
      </n>
      <n v="11815408">
        <tpls c="8">
          <tpl hier="1" item="6"/>
          <tpl hier="4" item="3"/>
          <tpl fld="3" item="31"/>
          <tpl fld="2" item="3"/>
          <tpl hier="9" item="1"/>
          <tpl hier="11" item="9"/>
          <tpl hier="12" item="7"/>
          <tpl fld="4" item="0"/>
        </tpls>
      </n>
      <n v="13287211">
        <tpls c="8">
          <tpl hier="1" item="6"/>
          <tpl hier="4" item="3"/>
          <tpl fld="3" item="1"/>
          <tpl fld="2" item="3"/>
          <tpl hier="9" item="1"/>
          <tpl hier="11" item="9"/>
          <tpl hier="12" item="7"/>
          <tpl fld="4" item="0"/>
        </tpls>
      </n>
      <n v="14281856">
        <tpls c="8">
          <tpl hier="1" item="6"/>
          <tpl hier="4" item="3"/>
          <tpl fld="3" item="34"/>
          <tpl fld="2" item="5"/>
          <tpl hier="9" item="1"/>
          <tpl hier="11" item="9"/>
          <tpl hier="12" item="7"/>
          <tpl fld="4" item="0"/>
        </tpls>
      </n>
      <n v="27692595">
        <tpls c="8">
          <tpl hier="1" item="6"/>
          <tpl hier="4" item="3"/>
          <tpl fld="3" item="15"/>
          <tpl fld="2" item="5"/>
          <tpl hier="9" item="1"/>
          <tpl hier="11" item="9"/>
          <tpl hier="12" item="7"/>
          <tpl fld="4" item="0"/>
        </tpls>
      </n>
      <n v="51394120">
        <tpls c="8">
          <tpl hier="1" item="6"/>
          <tpl hier="4" item="3"/>
          <tpl fld="3" item="38"/>
          <tpl fld="2" item="5"/>
          <tpl hier="9" item="1"/>
          <tpl hier="11" item="9"/>
          <tpl hier="12" item="7"/>
          <tpl fld="4" item="0"/>
        </tpls>
      </n>
      <n v="19767623">
        <tpls c="8">
          <tpl hier="1" item="6"/>
          <tpl hier="4" item="3"/>
          <tpl fld="3" item="18"/>
          <tpl fld="2" item="7"/>
          <tpl hier="9" item="1"/>
          <tpl hier="11" item="9"/>
          <tpl hier="12" item="7"/>
          <tpl fld="4" item="0"/>
        </tpls>
      </n>
      <n v="39396500">
        <tpls c="8">
          <tpl hier="1" item="6"/>
          <tpl hier="4" item="3"/>
          <tpl fld="3" item="58"/>
          <tpl fld="2" item="7"/>
          <tpl hier="9" item="1"/>
          <tpl hier="11" item="9"/>
          <tpl hier="12" item="7"/>
          <tpl fld="4" item="0"/>
        </tpls>
      </n>
      <n v="51577264">
        <tpls c="8">
          <tpl hier="1" item="6"/>
          <tpl hier="4" item="3"/>
          <tpl fld="3" item="41"/>
          <tpl fld="2" item="7"/>
          <tpl hier="9" item="1"/>
          <tpl hier="11" item="9"/>
          <tpl hier="12" item="7"/>
          <tpl fld="4" item="0"/>
        </tpls>
      </n>
      <n v="5151202046">
        <tpls c="8">
          <tpl hier="1" item="6"/>
          <tpl hier="4" item="3"/>
          <tpl fld="3" item="8"/>
          <tpl fld="1" item="0"/>
          <tpl hier="9" item="1"/>
          <tpl hier="11" item="9"/>
          <tpl hier="12" item="7"/>
          <tpl fld="4" item="0"/>
        </tpls>
      </n>
      <n v="8330171416">
        <tpls c="8">
          <tpl hier="1" item="6"/>
          <tpl hier="4" item="3"/>
          <tpl fld="3" item="53"/>
          <tpl fld="1" item="0"/>
          <tpl hier="9" item="1"/>
          <tpl hier="11" item="9"/>
          <tpl hier="12" item="7"/>
          <tpl fld="4" item="0"/>
        </tpls>
      </n>
      <n v="12611274805">
        <tpls c="8">
          <tpl hier="1" item="6"/>
          <tpl hier="4" item="3"/>
          <tpl fld="3" item="29"/>
          <tpl fld="1" item="0"/>
          <tpl hier="9" item="1"/>
          <tpl hier="11" item="9"/>
          <tpl hier="12" item="7"/>
          <tpl fld="4" item="0"/>
        </tpls>
      </n>
      <n v="383372">
        <tpls c="8">
          <tpl hier="1" item="6"/>
          <tpl hier="4" item="3"/>
          <tpl fld="3" item="13"/>
          <tpl fld="2" item="9"/>
          <tpl hier="9" item="1"/>
          <tpl hier="11" item="9"/>
          <tpl hier="12" item="7"/>
          <tpl fld="4" item="0"/>
        </tpls>
      </n>
      <n v="13553980">
        <tpls c="8">
          <tpl hier="1" item="6"/>
          <tpl hier="4" item="3"/>
          <tpl fld="3" item="39"/>
          <tpl fld="2" item="11"/>
          <tpl hier="9" item="1"/>
          <tpl hier="11" item="9"/>
          <tpl hier="12" item="7"/>
          <tpl fld="4" item="0"/>
        </tpls>
      </n>
      <n v="18338284">
        <tpls c="8">
          <tpl hier="1" item="6"/>
          <tpl hier="4" item="3"/>
          <tpl fld="3" item="17"/>
          <tpl fld="2" item="11"/>
          <tpl hier="9" item="1"/>
          <tpl hier="11" item="9"/>
          <tpl hier="12" item="7"/>
          <tpl fld="4" item="0"/>
        </tpls>
      </n>
      <n v="123975032">
        <tpls c="8">
          <tpl hier="1" item="6"/>
          <tpl hier="4" item="3"/>
          <tpl fld="3" item="25"/>
          <tpl fld="2" item="15"/>
          <tpl hier="9" item="1"/>
          <tpl hier="11" item="9"/>
          <tpl hier="12" item="7"/>
          <tpl fld="4" item="0"/>
        </tpls>
      </n>
      <n v="186876784">
        <tpls c="8">
          <tpl hier="1" item="6"/>
          <tpl hier="4" item="3"/>
          <tpl fld="3" item="6"/>
          <tpl fld="2" item="15"/>
          <tpl hier="9" item="1"/>
          <tpl hier="11" item="9"/>
          <tpl hier="12" item="7"/>
          <tpl fld="4" item="0"/>
        </tpls>
      </n>
      <n v="41408716">
        <tpls c="8">
          <tpl hier="1" item="6"/>
          <tpl hier="4" item="3"/>
          <tpl fld="3" item="48"/>
          <tpl fld="2" item="19"/>
          <tpl hier="9" item="1"/>
          <tpl hier="11" item="9"/>
          <tpl hier="12" item="7"/>
          <tpl fld="4" item="0"/>
        </tpls>
      </n>
      <n v="65635436">
        <tpls c="8">
          <tpl hier="1" item="6"/>
          <tpl hier="4" item="3"/>
          <tpl fld="3" item="12"/>
          <tpl fld="2" item="19"/>
          <tpl hier="9" item="1"/>
          <tpl hier="11" item="9"/>
          <tpl hier="12" item="7"/>
          <tpl fld="4" item="0"/>
        </tpls>
      </n>
      <n v="78783888">
        <tpls c="8">
          <tpl hier="1" item="6"/>
          <tpl hier="4" item="3"/>
          <tpl fld="3" item="55"/>
          <tpl fld="2" item="19"/>
          <tpl hier="9" item="1"/>
          <tpl hier="11" item="9"/>
          <tpl hier="12" item="7"/>
          <tpl fld="4" item="0"/>
        </tpls>
      </n>
      <n v="35080388">
        <tpls c="8">
          <tpl hier="1" item="6"/>
          <tpl hier="4" item="3"/>
          <tpl fld="3" item="34"/>
          <tpl fld="2" item="2"/>
          <tpl hier="9" item="1"/>
          <tpl hier="11" item="9"/>
          <tpl hier="12" item="7"/>
          <tpl fld="4" item="0"/>
        </tpls>
      </n>
      <n v="77906589">
        <tpls c="8">
          <tpl hier="1" item="6"/>
          <tpl hier="4" item="3"/>
          <tpl fld="3" item="3"/>
          <tpl fld="2" item="2"/>
          <tpl hier="9" item="1"/>
          <tpl hier="11" item="9"/>
          <tpl hier="12" item="7"/>
          <tpl fld="4" item="0"/>
        </tpls>
      </n>
      <n v="135135153">
        <tpls c="8">
          <tpl hier="1" item="6"/>
          <tpl hier="4" item="3"/>
          <tpl fld="3" item="49"/>
          <tpl fld="2" item="2"/>
          <tpl hier="9" item="1"/>
          <tpl hier="11" item="9"/>
          <tpl hier="12" item="7"/>
          <tpl fld="4" item="0"/>
        </tpls>
      </n>
      <n v="1426201">
        <tpls c="8">
          <tpl hier="1" item="6"/>
          <tpl hier="4" item="3"/>
          <tpl fld="3" item="18"/>
          <tpl fld="2" item="4"/>
          <tpl hier="9" item="1"/>
          <tpl hier="11" item="9"/>
          <tpl hier="12" item="7"/>
          <tpl fld="4" item="0"/>
        </tpls>
      </n>
      <n v="1682620">
        <tpls c="8">
          <tpl hier="1" item="6"/>
          <tpl hier="4" item="3"/>
          <tpl fld="3" item="51"/>
          <tpl fld="2" item="4"/>
          <tpl hier="9" item="1"/>
          <tpl hier="11" item="9"/>
          <tpl hier="12" item="7"/>
          <tpl fld="4" item="0"/>
        </tpls>
      </n>
      <n v="2164980">
        <tpls c="8">
          <tpl hier="1" item="6"/>
          <tpl hier="4" item="3"/>
          <tpl fld="3" item="19"/>
          <tpl fld="2" item="4"/>
          <tpl hier="9" item="1"/>
          <tpl hier="11" item="9"/>
          <tpl hier="12" item="7"/>
          <tpl fld="4" item="0"/>
        </tpls>
      </n>
      <n v="151853113">
        <tpls c="8">
          <tpl hier="1" item="6"/>
          <tpl hier="4" item="3"/>
          <tpl fld="3" item="8"/>
          <tpl fld="2" item="6"/>
          <tpl hier="9" item="1"/>
          <tpl hier="11" item="9"/>
          <tpl hier="12" item="7"/>
          <tpl fld="4" item="0"/>
        </tpls>
      </n>
      <n v="237869093">
        <tpls c="8">
          <tpl hier="1" item="6"/>
          <tpl hier="4" item="3"/>
          <tpl fld="3" item="42"/>
          <tpl fld="2" item="6"/>
          <tpl hier="9" item="1"/>
          <tpl hier="11" item="9"/>
          <tpl hier="12" item="7"/>
          <tpl fld="4" item="0"/>
        </tpls>
      </n>
      <n v="274858045">
        <tpls c="8">
          <tpl hier="1" item="6"/>
          <tpl hier="4" item="3"/>
          <tpl fld="3" item="23"/>
          <tpl fld="2" item="6"/>
          <tpl hier="9" item="1"/>
          <tpl hier="11" item="9"/>
          <tpl hier="12" item="7"/>
          <tpl fld="4" item="0"/>
        </tpls>
      </n>
      <n v="9426488">
        <tpls c="8">
          <tpl hier="1" item="6"/>
          <tpl hier="4" item="3"/>
          <tpl fld="3" item="56"/>
          <tpl fld="2" item="8"/>
          <tpl hier="9" item="1"/>
          <tpl hier="11" item="9"/>
          <tpl hier="12" item="7"/>
          <tpl fld="4" item="0"/>
        </tpls>
      </n>
      <n v="18529784">
        <tpls c="8">
          <tpl hier="1" item="6"/>
          <tpl hier="4" item="3"/>
          <tpl fld="3" item="30"/>
          <tpl fld="2" item="8"/>
          <tpl hier="9" item="1"/>
          <tpl hier="11" item="9"/>
          <tpl hier="12" item="7"/>
          <tpl fld="4" item="0"/>
        </tpls>
      </n>
      <n v="31556376">
        <tpls c="8">
          <tpl hier="1" item="6"/>
          <tpl hier="4" item="3"/>
          <tpl fld="3" item="9"/>
          <tpl fld="2" item="8"/>
          <tpl hier="9" item="1"/>
          <tpl hier="11" item="9"/>
          <tpl hier="12" item="7"/>
          <tpl fld="4" item="0"/>
        </tpls>
      </n>
      <n v="4156848">
        <tpls c="8">
          <tpl hier="1" item="6"/>
          <tpl hier="4" item="3"/>
          <tpl fld="3" item="40"/>
          <tpl fld="2" item="0"/>
          <tpl hier="9" item="1"/>
          <tpl hier="11" item="9"/>
          <tpl hier="12" item="7"/>
          <tpl fld="4" item="0"/>
        </tpls>
      </n>
      <n v="5086528">
        <tpls c="8">
          <tpl hier="1" item="6"/>
          <tpl hier="4" item="3"/>
          <tpl fld="3" item="14"/>
          <tpl fld="2" item="0"/>
          <tpl hier="9" item="1"/>
          <tpl hier="11" item="9"/>
          <tpl hier="12" item="7"/>
          <tpl fld="4" item="0"/>
        </tpls>
      </n>
      <n v="175903886">
        <tpls c="8">
          <tpl hier="1" item="6"/>
          <tpl hier="4" item="3"/>
          <tpl fld="3" item="39"/>
          <tpl fld="2" item="1"/>
          <tpl hier="9" item="1"/>
          <tpl hier="11" item="9"/>
          <tpl hier="12" item="7"/>
          <tpl fld="4" item="0"/>
        </tpls>
      </n>
      <n v="268043719">
        <tpls c="8">
          <tpl hier="1" item="6"/>
          <tpl hier="4" item="3"/>
          <tpl fld="3" item="2"/>
          <tpl fld="2" item="1"/>
          <tpl hier="9" item="1"/>
          <tpl hier="11" item="9"/>
          <tpl hier="12" item="7"/>
          <tpl fld="4" item="0"/>
        </tpls>
      </n>
      <n v="10540504">
        <tpls c="8">
          <tpl hier="1" item="6"/>
          <tpl hier="4" item="3"/>
          <tpl fld="3" item="44"/>
          <tpl fld="2" item="3"/>
          <tpl hier="9" item="1"/>
          <tpl hier="11" item="9"/>
          <tpl hier="12" item="7"/>
          <tpl fld="4" item="0"/>
        </tpls>
      </n>
      <n v="11892142">
        <tpls c="8">
          <tpl hier="1" item="6"/>
          <tpl hier="4" item="3"/>
          <tpl fld="3" item="25"/>
          <tpl fld="2" item="3"/>
          <tpl hier="9" item="1"/>
          <tpl hier="11" item="9"/>
          <tpl hier="12" item="7"/>
          <tpl fld="4" item="0"/>
        </tpls>
      </n>
      <n v="13326998">
        <tpls c="8">
          <tpl hier="1" item="6"/>
          <tpl hier="4" item="3"/>
          <tpl fld="3" item="52"/>
          <tpl fld="2" item="3"/>
          <tpl hier="9" item="1"/>
          <tpl hier="11" item="9"/>
          <tpl hier="12" item="7"/>
          <tpl fld="4" item="0"/>
        </tpls>
      </n>
      <n v="14727819">
        <tpls c="8">
          <tpl hier="1" item="6"/>
          <tpl hier="4" item="3"/>
          <tpl fld="3" item="32"/>
          <tpl fld="2" item="5"/>
          <tpl hier="9" item="1"/>
          <tpl hier="11" item="9"/>
          <tpl hier="12" item="7"/>
          <tpl fld="4" item="0"/>
        </tpls>
      </n>
      <n v="28587876">
        <tpls c="8">
          <tpl hier="1" item="6"/>
          <tpl hier="4" item="3"/>
          <tpl fld="3" item="12"/>
          <tpl fld="2" item="5"/>
          <tpl hier="9" item="1"/>
          <tpl hier="11" item="9"/>
          <tpl hier="12" item="7"/>
          <tpl fld="4" item="0"/>
        </tpls>
      </n>
      <n v="54423936">
        <tpls c="8">
          <tpl hier="1" item="6"/>
          <tpl hier="4" item="3"/>
          <tpl fld="3" item="47"/>
          <tpl fld="2" item="5"/>
          <tpl hier="9" item="1"/>
          <tpl hier="11" item="9"/>
          <tpl hier="12" item="7"/>
          <tpl fld="4" item="0"/>
        </tpls>
      </n>
      <n v="20445347">
        <tpls c="8">
          <tpl hier="1" item="6"/>
          <tpl hier="4" item="3"/>
          <tpl fld="3" item="16"/>
          <tpl fld="2" item="7"/>
          <tpl hier="9" item="1"/>
          <tpl hier="11" item="9"/>
          <tpl hier="12" item="7"/>
          <tpl fld="4" item="0"/>
        </tpls>
      </n>
      <n v="40615408">
        <tpls c="8">
          <tpl hier="1" item="6"/>
          <tpl hier="4" item="3"/>
          <tpl fld="3" item="3"/>
          <tpl fld="2" item="7"/>
          <tpl hier="9" item="1"/>
          <tpl hier="11" item="9"/>
          <tpl hier="12" item="7"/>
          <tpl fld="4" item="0"/>
        </tpls>
      </n>
      <n v="53401426">
        <tpls c="8">
          <tpl hier="1" item="6"/>
          <tpl hier="4" item="3"/>
          <tpl fld="3" item="33"/>
          <tpl fld="2" item="7"/>
          <tpl hier="9" item="1"/>
          <tpl hier="11" item="9"/>
          <tpl hier="12" item="7"/>
          <tpl fld="4" item="0"/>
        </tpls>
      </n>
      <n v="5277178564">
        <tpls c="8">
          <tpl hier="1" item="6"/>
          <tpl hier="4" item="3"/>
          <tpl fld="3" item="4"/>
          <tpl fld="1" item="0"/>
          <tpl hier="9" item="1"/>
          <tpl hier="11" item="9"/>
          <tpl hier="12" item="7"/>
          <tpl fld="4" item="0"/>
        </tpls>
      </n>
      <n v="8508962464">
        <tpls c="8">
          <tpl hier="1" item="6"/>
          <tpl hier="4" item="3"/>
          <tpl fld="3" item="51"/>
          <tpl fld="1" item="0"/>
          <tpl hier="9" item="1"/>
          <tpl hier="11" item="9"/>
          <tpl hier="12" item="7"/>
          <tpl fld="4" item="0"/>
        </tpls>
      </n>
      <n v="12994023743">
        <tpls c="8">
          <tpl hier="1" item="6"/>
          <tpl hier="4" item="3"/>
          <tpl fld="3" item="21"/>
          <tpl fld="1" item="0"/>
          <tpl hier="9" item="1"/>
          <tpl hier="11" item="9"/>
          <tpl hier="12" item="7"/>
          <tpl fld="4" item="0"/>
        </tpls>
      </n>
      <n v="14139494">
        <tpls c="8">
          <tpl hier="1" item="6"/>
          <tpl hier="4" item="3"/>
          <tpl fld="3" item="29"/>
          <tpl fld="2" item="18"/>
          <tpl hier="9" item="1"/>
          <tpl hier="11" item="9"/>
          <tpl hier="12" item="7"/>
          <tpl fld="4" item="0"/>
        </tpls>
      </n>
      <n v="14572948">
        <tpls c="8">
          <tpl hier="1" item="6"/>
          <tpl hier="4" item="3"/>
          <tpl fld="3" item="16"/>
          <tpl fld="2" item="20"/>
          <tpl hier="9" item="1"/>
          <tpl hier="11" item="9"/>
          <tpl hier="12" item="7"/>
          <tpl fld="4" item="0"/>
        </tpls>
      </n>
      <n v="24587564">
        <tpls c="8">
          <tpl hier="1" item="6"/>
          <tpl hier="4" item="3"/>
          <tpl fld="3" item="15"/>
          <tpl fld="2" item="20"/>
          <tpl hier="9" item="1"/>
          <tpl hier="11" item="9"/>
          <tpl hier="12" item="7"/>
          <tpl fld="4" item="0"/>
        </tpls>
      </n>
      <n v="32924624">
        <tpls c="8">
          <tpl hier="1" item="6"/>
          <tpl hier="4" item="3"/>
          <tpl fld="3" item="14"/>
          <tpl fld="2" item="20"/>
          <tpl hier="9" item="1"/>
          <tpl hier="11" item="9"/>
          <tpl hier="12" item="7"/>
          <tpl fld="4" item="0"/>
        </tpls>
      </n>
      <n v="47923747">
        <tpls c="8">
          <tpl hier="1" item="6"/>
          <tpl hier="4" item="3"/>
          <tpl fld="3" item="13"/>
          <tpl fld="2" item="20"/>
          <tpl hier="9" item="1"/>
          <tpl hier="11" item="9"/>
          <tpl hier="12" item="7"/>
          <tpl fld="4" item="0"/>
        </tpls>
      </n>
      <n v="19719384">
        <tpls c="8">
          <tpl hier="1" item="6"/>
          <tpl hier="4" item="3"/>
          <tpl fld="3" item="54"/>
          <tpl fld="2" item="32"/>
          <tpl hier="9" item="1"/>
          <tpl hier="11" item="9"/>
          <tpl hier="12" item="7"/>
          <tpl fld="4" item="0"/>
        </tpls>
      </n>
      <n v="34760656">
        <tpls c="8">
          <tpl hier="1" item="6"/>
          <tpl hier="4" item="3"/>
          <tpl fld="3" item="42"/>
          <tpl fld="2" item="32"/>
          <tpl hier="9" item="1"/>
          <tpl hier="11" item="9"/>
          <tpl hier="12" item="7"/>
          <tpl fld="4" item="0"/>
        </tpls>
      </n>
      <n v="63417439">
        <tpls c="8">
          <tpl hier="1" item="6"/>
          <tpl hier="4" item="3"/>
          <tpl fld="3" item="9"/>
          <tpl fld="2" item="32"/>
          <tpl hier="9" item="1"/>
          <tpl hier="11" item="9"/>
          <tpl hier="12" item="7"/>
          <tpl fld="4" item="0"/>
        </tpls>
      </n>
      <n v="248601">
        <tpls c="8">
          <tpl hier="1" item="6"/>
          <tpl hier="4" item="3"/>
          <tpl fld="3" item="46"/>
          <tpl fld="2" item="9"/>
          <tpl hier="9" item="1"/>
          <tpl hier="11" item="9"/>
          <tpl hier="12" item="7"/>
          <tpl fld="4" item="0"/>
        </tpls>
      </n>
      <n v="315384">
        <tpls c="8">
          <tpl hier="1" item="6"/>
          <tpl hier="4" item="3"/>
          <tpl fld="3" item="30"/>
          <tpl fld="2" item="9"/>
          <tpl hier="9" item="1"/>
          <tpl hier="11" item="9"/>
          <tpl hier="12" item="7"/>
          <tpl fld="4" item="0"/>
        </tpls>
      </n>
      <n v="13856424">
        <tpls c="8">
          <tpl hier="1" item="6"/>
          <tpl hier="4" item="3"/>
          <tpl fld="3" item="36"/>
          <tpl fld="2" item="11"/>
          <tpl hier="9" item="1"/>
          <tpl hier="11" item="9"/>
          <tpl hier="12" item="7"/>
          <tpl fld="4" item="0"/>
        </tpls>
      </n>
      <n v="19016288">
        <tpls c="8">
          <tpl hier="1" item="6"/>
          <tpl hier="4" item="3"/>
          <tpl fld="3" item="14"/>
          <tpl fld="2" item="11"/>
          <tpl hier="9" item="1"/>
          <tpl hier="11" item="9"/>
          <tpl hier="12" item="7"/>
          <tpl fld="4" item="0"/>
        </tpls>
      </n>
      <n v="73692643">
        <tpls c="8">
          <tpl hier="1" item="6"/>
          <tpl hier="4" item="3"/>
          <tpl fld="3" item="44"/>
          <tpl fld="2" item="15"/>
          <tpl hier="9" item="1"/>
          <tpl hier="11" item="9"/>
          <tpl hier="12" item="7"/>
          <tpl fld="4" item="0"/>
        </tpls>
      </n>
      <n v="127366370">
        <tpls c="8">
          <tpl hier="1" item="6"/>
          <tpl hier="4" item="3"/>
          <tpl fld="3" item="22"/>
          <tpl fld="2" item="15"/>
          <tpl hier="9" item="1"/>
          <tpl hier="11" item="9"/>
          <tpl hier="12" item="7"/>
          <tpl fld="4" item="0"/>
        </tpls>
      </n>
      <n v="189166438">
        <tpls c="8">
          <tpl hier="1" item="6"/>
          <tpl hier="4" item="3"/>
          <tpl fld="3" item="2"/>
          <tpl fld="2" item="15"/>
          <tpl hier="9" item="1"/>
          <tpl hier="11" item="9"/>
          <tpl hier="12" item="7"/>
          <tpl fld="4" item="0"/>
        </tpls>
      </n>
      <n v="45522680">
        <tpls c="8">
          <tpl hier="1" item="6"/>
          <tpl hier="4" item="3"/>
          <tpl fld="3" item="32"/>
          <tpl fld="2" item="19"/>
          <tpl hier="9" item="1"/>
          <tpl hier="11" item="9"/>
          <tpl hier="12" item="7"/>
          <tpl fld="4" item="0"/>
        </tpls>
      </n>
      <n v="66575808">
        <tpls c="8">
          <tpl hier="1" item="6"/>
          <tpl hier="4" item="3"/>
          <tpl fld="3" item="7"/>
          <tpl fld="2" item="19"/>
          <tpl hier="9" item="1"/>
          <tpl hier="11" item="9"/>
          <tpl hier="12" item="7"/>
          <tpl fld="4" item="0"/>
        </tpls>
      </n>
      <n v="79368176">
        <tpls c="8">
          <tpl hier="1" item="6"/>
          <tpl hier="4" item="3"/>
          <tpl fld="3" item="52"/>
          <tpl fld="2" item="19"/>
          <tpl hier="9" item="1"/>
          <tpl hier="11" item="9"/>
          <tpl hier="12" item="7"/>
          <tpl fld="4" item="0"/>
        </tpls>
      </n>
      <n v="39817640">
        <tpls c="8">
          <tpl hier="1" item="6"/>
          <tpl hier="4" item="3"/>
          <tpl fld="3" item="16"/>
          <tpl fld="2" item="2"/>
          <tpl hier="9" item="1"/>
          <tpl hier="11" item="9"/>
          <tpl hier="12" item="7"/>
          <tpl fld="4" item="0"/>
        </tpls>
      </n>
      <n v="80590360">
        <tpls c="8">
          <tpl hier="1" item="6"/>
          <tpl hier="4" item="3"/>
          <tpl fld="3" item="0"/>
          <tpl fld="2" item="2"/>
          <tpl hier="9" item="1"/>
          <tpl hier="11" item="9"/>
          <tpl hier="12" item="7"/>
          <tpl fld="4" item="0"/>
        </tpls>
      </n>
      <n v="138180053">
        <tpls c="8">
          <tpl hier="1" item="6"/>
          <tpl hier="4" item="3"/>
          <tpl fld="3" item="47"/>
          <tpl fld="2" item="2"/>
          <tpl hier="9" item="1"/>
          <tpl hier="11" item="9"/>
          <tpl hier="12" item="7"/>
          <tpl fld="4" item="0"/>
        </tpls>
      </n>
      <n v="1471628">
        <tpls c="8">
          <tpl hier="1" item="6"/>
          <tpl hier="4" item="3"/>
          <tpl fld="3" item="4"/>
          <tpl fld="2" item="4"/>
          <tpl hier="9" item="1"/>
          <tpl hier="11" item="9"/>
          <tpl hier="12" item="7"/>
          <tpl fld="4" item="0"/>
        </tpls>
      </n>
      <n v="1712120">
        <tpls c="8">
          <tpl hier="1" item="6"/>
          <tpl hier="4" item="3"/>
          <tpl fld="3" item="50"/>
          <tpl fld="2" item="4"/>
          <tpl hier="9" item="1"/>
          <tpl hier="11" item="9"/>
          <tpl hier="12" item="7"/>
          <tpl fld="4" item="0"/>
        </tpls>
      </n>
      <n v="2189164">
        <tpls c="8">
          <tpl hier="1" item="6"/>
          <tpl hier="4" item="3"/>
          <tpl fld="3" item="33"/>
          <tpl fld="2" item="4"/>
          <tpl hier="9" item="1"/>
          <tpl hier="11" item="9"/>
          <tpl hier="12" item="7"/>
          <tpl fld="4" item="0"/>
        </tpls>
      </n>
      <n v="169305248">
        <tpls c="8">
          <tpl hier="1" item="6"/>
          <tpl hier="4" item="3"/>
          <tpl fld="3" item="54"/>
          <tpl fld="2" item="6"/>
          <tpl hier="9" item="1"/>
          <tpl hier="11" item="9"/>
          <tpl hier="12" item="7"/>
          <tpl fld="4" item="0"/>
        </tpls>
      </n>
      <n v="240520739">
        <tpls c="8">
          <tpl hier="1" item="6"/>
          <tpl hier="4" item="3"/>
          <tpl fld="3" item="28"/>
          <tpl fld="2" item="6"/>
          <tpl hier="9" item="1"/>
          <tpl hier="11" item="9"/>
          <tpl hier="12" item="7"/>
          <tpl fld="4" item="0"/>
        </tpls>
      </n>
      <n v="275885319">
        <tpls c="8">
          <tpl hier="1" item="6"/>
          <tpl hier="4" item="3"/>
          <tpl fld="3" item="21"/>
          <tpl fld="2" item="6"/>
          <tpl hier="9" item="1"/>
          <tpl hier="11" item="9"/>
          <tpl hier="12" item="7"/>
          <tpl fld="4" item="0"/>
        </tpls>
      </n>
      <n v="10305168">
        <tpls c="8">
          <tpl hier="1" item="6"/>
          <tpl hier="4" item="3"/>
          <tpl fld="3" item="46"/>
          <tpl fld="2" item="8"/>
          <tpl hier="9" item="1"/>
          <tpl hier="11" item="9"/>
          <tpl hier="12" item="7"/>
          <tpl fld="4" item="0"/>
        </tpls>
      </n>
      <n v="19121792">
        <tpls c="8">
          <tpl hier="1" item="6"/>
          <tpl hier="4" item="3"/>
          <tpl fld="3" item="24"/>
          <tpl fld="2" item="8"/>
          <tpl hier="9" item="1"/>
          <tpl hier="11" item="9"/>
          <tpl hier="12" item="7"/>
          <tpl fld="4" item="0"/>
        </tpls>
      </n>
      <n v="32329464">
        <tpls c="8">
          <tpl hier="1" item="6"/>
          <tpl hier="4" item="3"/>
          <tpl fld="3" item="5"/>
          <tpl fld="2" item="8"/>
          <tpl hier="9" item="1"/>
          <tpl hier="11" item="9"/>
          <tpl hier="12" item="7"/>
          <tpl fld="4" item="0"/>
        </tpls>
      </n>
      <n v="4407932">
        <tpls c="8">
          <tpl hier="1" item="6"/>
          <tpl hier="4" item="3"/>
          <tpl fld="3" item="36"/>
          <tpl fld="2" item="0"/>
          <tpl hier="9" item="1"/>
          <tpl hier="11" item="9"/>
          <tpl hier="12" item="7"/>
          <tpl fld="4" item="0"/>
        </tpls>
      </n>
      <n v="5108851">
        <tpls c="8">
          <tpl hier="1" item="6"/>
          <tpl hier="4" item="3"/>
          <tpl fld="3" item="11"/>
          <tpl fld="2" item="0"/>
          <tpl hier="9" item="1"/>
          <tpl hier="11" item="9"/>
          <tpl hier="12" item="7"/>
          <tpl fld="4" item="0"/>
        </tpls>
      </n>
      <n v="112587640">
        <tpls c="8">
          <tpl hier="1" item="6"/>
          <tpl hier="4" item="3"/>
          <tpl fld="3" item="35"/>
          <tpl fld="2" item="1"/>
          <tpl hier="9" item="1"/>
          <tpl hier="11" item="9"/>
          <tpl hier="12" item="7"/>
          <tpl fld="4" item="0"/>
        </tpls>
      </n>
      <n v="192456621">
        <tpls c="8">
          <tpl hier="1" item="6"/>
          <tpl hier="4" item="3"/>
          <tpl fld="3" item="22"/>
          <tpl fld="2" item="1"/>
          <tpl hier="9" item="1"/>
          <tpl hier="11" item="9"/>
          <tpl hier="12" item="7"/>
          <tpl fld="4" item="0"/>
        </tpls>
      </n>
      <n v="271613879">
        <tpls c="8">
          <tpl hier="1" item="6"/>
          <tpl hier="4" item="3"/>
          <tpl fld="3" item="1"/>
          <tpl fld="2" item="1"/>
          <tpl hier="9" item="1"/>
          <tpl hier="11" item="9"/>
          <tpl hier="12" item="7"/>
          <tpl fld="4" item="0"/>
        </tpls>
      </n>
      <n v="10661552">
        <tpls c="8">
          <tpl hier="1" item="6"/>
          <tpl hier="4" item="3"/>
          <tpl fld="3" item="37"/>
          <tpl fld="2" item="3"/>
          <tpl hier="9" item="1"/>
          <tpl hier="11" item="9"/>
          <tpl hier="12" item="7"/>
          <tpl fld="4" item="0"/>
        </tpls>
      </n>
      <n v="12198324">
        <tpls c="8">
          <tpl hier="1" item="6"/>
          <tpl hier="4" item="3"/>
          <tpl fld="3" item="7"/>
          <tpl fld="2" item="3"/>
          <tpl hier="9" item="1"/>
          <tpl hier="11" item="9"/>
          <tpl hier="12" item="7"/>
          <tpl fld="4" item="0"/>
        </tpls>
      </n>
      <n v="13360884">
        <tpls c="8">
          <tpl hier="1" item="6"/>
          <tpl hier="4" item="3"/>
          <tpl fld="3" item="38"/>
          <tpl fld="2" item="3"/>
          <tpl hier="9" item="1"/>
          <tpl hier="11" item="9"/>
          <tpl hier="12" item="7"/>
          <tpl fld="4" item="0"/>
        </tpls>
      </n>
      <n v="15191492">
        <tpls c="8">
          <tpl hier="1" item="6"/>
          <tpl hier="4" item="3"/>
          <tpl fld="3" item="26"/>
          <tpl fld="2" item="5"/>
          <tpl hier="9" item="1"/>
          <tpl hier="11" item="9"/>
          <tpl hier="12" item="7"/>
          <tpl fld="4" item="0"/>
        </tpls>
      </n>
      <n v="32147380">
        <tpls c="8">
          <tpl hier="1" item="6"/>
          <tpl hier="4" item="3"/>
          <tpl fld="3" item="0"/>
          <tpl fld="2" item="5"/>
          <tpl hier="9" item="1"/>
          <tpl hier="11" item="9"/>
          <tpl hier="12" item="7"/>
          <tpl fld="4" item="0"/>
        </tpls>
      </n>
      <n v="56092772">
        <tpls c="8">
          <tpl hier="1" item="6"/>
          <tpl hier="4" item="3"/>
          <tpl fld="3" item="41"/>
          <tpl fld="2" item="5"/>
          <tpl hier="9" item="1"/>
          <tpl hier="11" item="9"/>
          <tpl hier="12" item="7"/>
          <tpl fld="4" item="0"/>
        </tpls>
      </n>
      <n v="21157213">
        <tpls c="8">
          <tpl hier="1" item="6"/>
          <tpl hier="4" item="3"/>
          <tpl fld="3" item="10"/>
          <tpl fld="2" item="7"/>
          <tpl hier="9" item="1"/>
          <tpl hier="11" item="9"/>
          <tpl hier="12" item="7"/>
          <tpl fld="4" item="0"/>
        </tpls>
      </n>
      <n v="44371064">
        <tpls c="8">
          <tpl hier="1" item="6"/>
          <tpl hier="4" item="3"/>
          <tpl fld="3" item="50"/>
          <tpl fld="2" item="7"/>
          <tpl hier="9" item="1"/>
          <tpl hier="11" item="9"/>
          <tpl hier="12" item="7"/>
          <tpl fld="4" item="0"/>
        </tpls>
      </n>
      <n v="54346725">
        <tpls c="8">
          <tpl hier="1" item="6"/>
          <tpl hier="4" item="3"/>
          <tpl fld="3" item="29"/>
          <tpl fld="2" item="7"/>
          <tpl hier="9" item="1"/>
          <tpl hier="11" item="9"/>
          <tpl hier="12" item="7"/>
          <tpl fld="4" item="0"/>
        </tpls>
      </n>
      <n v="5406374817">
        <tpls c="8">
          <tpl hier="1" item="6"/>
          <tpl hier="4" item="3"/>
          <tpl fld="3" item="57"/>
          <tpl fld="1" item="0"/>
          <tpl hier="9" item="1"/>
          <tpl hier="11" item="9"/>
          <tpl hier="12" item="7"/>
          <tpl fld="4" item="0"/>
        </tpls>
      </n>
      <n v="9236579241">
        <tpls c="8">
          <tpl hier="1" item="6"/>
          <tpl hier="4" item="3"/>
          <tpl fld="3" item="28"/>
          <tpl fld="1" item="0"/>
          <tpl hier="9" item="1"/>
          <tpl hier="11" item="9"/>
          <tpl hier="12" item="7"/>
          <tpl fld="4" item="0"/>
        </tpls>
      </n>
      <n v="13187691144">
        <tpls c="8">
          <tpl hier="1" item="6"/>
          <tpl hier="4" item="3"/>
          <tpl fld="3" item="13"/>
          <tpl fld="1" item="0"/>
          <tpl hier="9" item="1"/>
          <tpl hier="11" item="9"/>
          <tpl hier="12" item="7"/>
          <tpl fld="4" item="0"/>
        </tpls>
      </n>
      <n v="24358288">
        <tpls c="8">
          <tpl hier="1" item="6"/>
          <tpl hier="4" item="3"/>
          <tpl fld="3" item="25"/>
          <tpl fld="2" item="32"/>
          <tpl hier="9" item="1"/>
          <tpl hier="11" item="9"/>
          <tpl hier="12" item="7"/>
          <tpl fld="4" item="0"/>
        </tpls>
      </n>
      <n v="38274888">
        <tpls c="8">
          <tpl hier="1" item="6"/>
          <tpl hier="4" item="3"/>
          <tpl fld="3" item="24"/>
          <tpl fld="2" item="32"/>
          <tpl hier="9" item="1"/>
          <tpl hier="11" item="9"/>
          <tpl hier="12" item="7"/>
          <tpl fld="4" item="0"/>
        </tpls>
      </n>
      <n v="58313836">
        <tpls c="8">
          <tpl hier="1" item="6"/>
          <tpl hier="4" item="3"/>
          <tpl fld="3" item="23"/>
          <tpl fld="2" item="32"/>
          <tpl hier="9" item="1"/>
          <tpl hier="11" item="9"/>
          <tpl hier="12" item="7"/>
          <tpl fld="4" item="0"/>
        </tpls>
      </n>
      <n v="214399">
        <tpls c="8">
          <tpl hier="1" item="6"/>
          <tpl hier="4" item="3"/>
          <tpl fld="3" item="10"/>
          <tpl fld="2" item="9"/>
          <tpl hier="9" item="1"/>
          <tpl hier="11" item="9"/>
          <tpl hier="12" item="7"/>
          <tpl fld="4" item="0"/>
        </tpls>
      </n>
      <n v="262608">
        <tpls c="8">
          <tpl hier="1" item="6"/>
          <tpl hier="4" item="3"/>
          <tpl fld="3" item="12"/>
          <tpl fld="2" item="9"/>
          <tpl hier="9" item="1"/>
          <tpl hier="11" item="9"/>
          <tpl hier="12" item="7"/>
          <tpl fld="4" item="0"/>
        </tpls>
      </n>
      <n v="334892">
        <tpls c="8">
          <tpl hier="1" item="6"/>
          <tpl hier="4" item="3"/>
          <tpl fld="3" item="11"/>
          <tpl fld="2" item="9"/>
          <tpl hier="9" item="1"/>
          <tpl hier="11" item="9"/>
          <tpl hier="12" item="7"/>
          <tpl fld="4" item="0"/>
        </tpls>
      </n>
      <n v="387049">
        <tpls c="8">
          <tpl hier="1" item="6"/>
          <tpl hier="4" item="3"/>
          <tpl fld="3" item="9"/>
          <tpl fld="2" item="9"/>
          <tpl hier="9" item="1"/>
          <tpl hier="11" item="9"/>
          <tpl hier="12" item="7"/>
          <tpl fld="4" item="0"/>
        </tpls>
      </n>
      <n v="11653376">
        <tpls c="8">
          <tpl hier="1" item="6"/>
          <tpl hier="4" item="3"/>
          <tpl fld="3" item="57"/>
          <tpl fld="2" item="11"/>
          <tpl hier="9" item="1"/>
          <tpl hier="11" item="9"/>
          <tpl hier="12" item="7"/>
          <tpl fld="4" item="0"/>
        </tpls>
      </n>
      <n v="17017776">
        <tpls c="8">
          <tpl hier="1" item="6"/>
          <tpl hier="4" item="3"/>
          <tpl fld="3" item="3"/>
          <tpl fld="2" item="11"/>
          <tpl hier="9" item="1"/>
          <tpl hier="11" item="9"/>
          <tpl hier="12" item="7"/>
          <tpl fld="4" item="0"/>
        </tpls>
      </n>
      <n v="22582496">
        <tpls c="8">
          <tpl hier="1" item="6"/>
          <tpl hier="4" item="3"/>
          <tpl fld="3" item="1"/>
          <tpl fld="2" item="11"/>
          <tpl hier="9" item="1"/>
          <tpl hier="11" item="9"/>
          <tpl hier="12" item="7"/>
          <tpl fld="4" item="0"/>
        </tpls>
      </n>
      <n v="103347552">
        <tpls c="8">
          <tpl hier="1" item="6"/>
          <tpl hier="4" item="3"/>
          <tpl fld="3" item="20"/>
          <tpl fld="2" item="15"/>
          <tpl hier="9" item="1"/>
          <tpl hier="11" item="9"/>
          <tpl hier="12" item="7"/>
          <tpl fld="4" item="0"/>
        </tpls>
      </n>
      <n v="154690431">
        <tpls c="8">
          <tpl hier="1" item="6"/>
          <tpl hier="4" item="3"/>
          <tpl fld="3" item="51"/>
          <tpl fld="2" item="15"/>
          <tpl hier="9" item="1"/>
          <tpl hier="11" item="9"/>
          <tpl hier="12" item="7"/>
          <tpl fld="4" item="0"/>
        </tpls>
      </n>
      <n v="199117884">
        <tpls c="8">
          <tpl hier="1" item="6"/>
          <tpl hier="4" item="3"/>
          <tpl fld="3" item="38"/>
          <tpl fld="2" item="15"/>
          <tpl hier="9" item="1"/>
          <tpl hier="11" item="9"/>
          <tpl hier="12" item="7"/>
          <tpl fld="4" item="0"/>
        </tpls>
      </n>
      <n v="42390044">
        <tpls c="8">
          <tpl hier="1" item="6"/>
          <tpl hier="4" item="3"/>
          <tpl fld="3" item="44"/>
          <tpl fld="2" item="19"/>
          <tpl hier="9" item="1"/>
          <tpl hier="11" item="9"/>
          <tpl hier="12" item="7"/>
          <tpl fld="4" item="0"/>
        </tpls>
      </n>
      <n v="59155448">
        <tpls c="8">
          <tpl hier="1" item="6"/>
          <tpl hier="4" item="3"/>
          <tpl fld="3" item="43"/>
          <tpl fld="2" item="19"/>
          <tpl hier="9" item="1"/>
          <tpl hier="11" item="9"/>
          <tpl hier="12" item="7"/>
          <tpl fld="4" item="0"/>
        </tpls>
      </n>
      <n v="72971648">
        <tpls c="8">
          <tpl hier="1" item="6"/>
          <tpl hier="4" item="3"/>
          <tpl fld="3" item="42"/>
          <tpl fld="2" item="19"/>
          <tpl hier="9" item="1"/>
          <tpl hier="11" item="9"/>
          <tpl hier="12" item="7"/>
          <tpl fld="4" item="0"/>
        </tpls>
      </n>
      <n v="81594681">
        <tpls c="8">
          <tpl hier="1" item="6"/>
          <tpl hier="4" item="3"/>
          <tpl fld="3" item="41"/>
          <tpl fld="2" item="19"/>
          <tpl hier="9" item="1"/>
          <tpl hier="11" item="9"/>
          <tpl hier="12" item="7"/>
          <tpl fld="4" item="0"/>
        </tpls>
      </n>
      <n v="36191192">
        <tpls c="8">
          <tpl hier="1" item="6"/>
          <tpl hier="4" item="3"/>
          <tpl fld="3" item="32"/>
          <tpl fld="2" item="2"/>
          <tpl hier="9" item="1"/>
          <tpl hier="11" item="9"/>
          <tpl hier="12" item="7"/>
          <tpl fld="4" item="0"/>
        </tpls>
      </n>
      <n v="62248500">
        <tpls c="8">
          <tpl hier="1" item="6"/>
          <tpl hier="4" item="3"/>
          <tpl fld="3" item="31"/>
          <tpl fld="2" item="2"/>
          <tpl hier="9" item="1"/>
          <tpl hier="11" item="9"/>
          <tpl hier="12" item="7"/>
          <tpl fld="4" item="0"/>
        </tpls>
      </n>
      <n v="104062083">
        <tpls c="8">
          <tpl hier="1" item="6"/>
          <tpl hier="4" item="3"/>
          <tpl fld="3" item="30"/>
          <tpl fld="2" item="2"/>
          <tpl hier="9" item="1"/>
          <tpl hier="11" item="9"/>
          <tpl hier="12" item="7"/>
          <tpl fld="4" item="0"/>
        </tpls>
      </n>
      <n v="151910621">
        <tpls c="8">
          <tpl hier="1" item="6"/>
          <tpl hier="4" item="3"/>
          <tpl fld="3" item="29"/>
          <tpl fld="2" item="2"/>
          <tpl hier="9" item="1"/>
          <tpl hier="11" item="9"/>
          <tpl hier="12" item="7"/>
          <tpl fld="4" item="0"/>
        </tpls>
      </n>
      <n v="1454299">
        <tpls c="8">
          <tpl hier="1" item="6"/>
          <tpl hier="4" item="3"/>
          <tpl fld="3" item="16"/>
          <tpl fld="2" item="4"/>
          <tpl hier="9" item="1"/>
          <tpl hier="11" item="9"/>
          <tpl hier="12" item="7"/>
          <tpl fld="4" item="0"/>
        </tpls>
      </n>
      <n v="1474552">
        <tpls c="8">
          <tpl hier="1" item="6"/>
          <tpl hier="4" item="3"/>
          <tpl fld="3" item="15"/>
          <tpl fld="2" item="4"/>
          <tpl hier="9" item="1"/>
          <tpl hier="11" item="9"/>
          <tpl hier="12" item="7"/>
          <tpl fld="4" item="0"/>
        </tpls>
      </n>
      <n v="1906316">
        <tpls c="8">
          <tpl hier="1" item="6"/>
          <tpl hier="4" item="3"/>
          <tpl fld="3" item="14"/>
          <tpl fld="2" item="4"/>
          <tpl hier="9" item="1"/>
          <tpl hier="11" item="9"/>
          <tpl hier="12" item="7"/>
          <tpl fld="4" item="0"/>
        </tpls>
      </n>
      <n v="2281984">
        <tpls c="8">
          <tpl hier="1" item="6"/>
          <tpl hier="4" item="3"/>
          <tpl fld="3" item="13"/>
          <tpl fld="2" item="4"/>
          <tpl hier="9" item="1"/>
          <tpl hier="11" item="9"/>
          <tpl hier="12" item="7"/>
          <tpl fld="4" item="0"/>
        </tpls>
      </n>
      <n v="156234413">
        <tpls c="8">
          <tpl hier="1" item="6"/>
          <tpl hier="4" item="3"/>
          <tpl fld="3" item="4"/>
          <tpl fld="2" item="6"/>
          <tpl hier="9" item="1"/>
          <tpl hier="11" item="9"/>
          <tpl hier="12" item="7"/>
          <tpl fld="4" item="0"/>
        </tpls>
      </n>
      <n v="219566084">
        <tpls c="8">
          <tpl hier="1" item="6"/>
          <tpl hier="4" item="3"/>
          <tpl fld="3" item="58"/>
          <tpl fld="2" item="6"/>
          <tpl hier="9" item="1"/>
          <tpl hier="11" item="9"/>
          <tpl hier="12" item="7"/>
          <tpl fld="4" item="0"/>
        </tpls>
      </n>
      <n v="259981198">
        <tpls c="8">
          <tpl hier="1" item="6"/>
          <tpl hier="4" item="3"/>
          <tpl fld="3" item="2"/>
          <tpl fld="2" item="6"/>
          <tpl hier="9" item="1"/>
          <tpl hier="11" item="9"/>
          <tpl hier="12" item="7"/>
          <tpl fld="4" item="0"/>
        </tpls>
      </n>
      <n v="9641784">
        <tpls c="8">
          <tpl hier="1" item="6"/>
          <tpl hier="4" item="3"/>
          <tpl fld="3" item="54"/>
          <tpl fld="2" item="8"/>
          <tpl hier="9" item="1"/>
          <tpl hier="11" item="9"/>
          <tpl hier="12" item="7"/>
          <tpl fld="4" item="0"/>
        </tpls>
      </n>
      <n v="15451968">
        <tpls c="8">
          <tpl hier="1" item="6"/>
          <tpl hier="4" item="3"/>
          <tpl fld="3" item="53"/>
          <tpl fld="2" item="8"/>
          <tpl hier="9" item="1"/>
          <tpl hier="11" item="9"/>
          <tpl hier="12" item="7"/>
          <tpl fld="4" item="0"/>
        </tpls>
      </n>
      <n v="23681436">
        <tpls c="8">
          <tpl hier="1" item="6"/>
          <tpl hier="4" item="3"/>
          <tpl fld="3" item="52"/>
          <tpl fld="2" item="8"/>
          <tpl hier="9" item="1"/>
          <tpl hier="11" item="9"/>
          <tpl hier="12" item="7"/>
          <tpl fld="4" item="0"/>
        </tpls>
      </n>
      <n v="3517764">
        <tpls c="8">
          <tpl hier="1" item="6"/>
          <tpl hier="4" item="3"/>
          <tpl fld="3" item="48"/>
          <tpl fld="2" item="0"/>
          <tpl hier="9" item="1"/>
          <tpl hier="11" item="9"/>
          <tpl hier="12" item="7"/>
          <tpl fld="4" item="0"/>
        </tpls>
      </n>
      <n v="4214232">
        <tpls c="8">
          <tpl hier="1" item="6"/>
          <tpl hier="4" item="3"/>
          <tpl fld="3" item="46"/>
          <tpl fld="2" item="0"/>
          <tpl hier="9" item="1"/>
          <tpl hier="11" item="9"/>
          <tpl hier="12" item="7"/>
          <tpl fld="4" item="0"/>
        </tpls>
      </n>
      <n v="4998081">
        <tpls c="8">
          <tpl hier="1" item="6"/>
          <tpl hier="4" item="3"/>
          <tpl fld="3" item="45"/>
          <tpl fld="2" item="0"/>
          <tpl hier="9" item="1"/>
          <tpl hier="11" item="9"/>
          <tpl hier="12" item="7"/>
          <tpl fld="4" item="0"/>
        </tpls>
      </n>
      <n v="5312587">
        <tpls c="8">
          <tpl hier="1" item="6"/>
          <tpl hier="4" item="3"/>
          <tpl fld="3" item="47"/>
          <tpl fld="2" item="0"/>
          <tpl hier="9" item="1"/>
          <tpl hier="11" item="9"/>
          <tpl hier="12" item="7"/>
          <tpl fld="4" item="0"/>
        </tpls>
      </n>
      <n v="123891976">
        <tpls c="8">
          <tpl hier="1" item="6"/>
          <tpl hier="4" item="3"/>
          <tpl fld="3" item="34"/>
          <tpl fld="2" item="1"/>
          <tpl hier="9" item="1"/>
          <tpl hier="11" item="9"/>
          <tpl hier="12" item="7"/>
          <tpl fld="4" item="0"/>
        </tpls>
      </n>
      <n v="179953661">
        <tpls c="8">
          <tpl hier="1" item="6"/>
          <tpl hier="4" item="3"/>
          <tpl fld="3" item="36"/>
          <tpl fld="2" item="1"/>
          <tpl hier="9" item="1"/>
          <tpl hier="11" item="9"/>
          <tpl hier="12" item="7"/>
          <tpl fld="4" item="0"/>
        </tpls>
      </n>
      <n v="241490273">
        <tpls c="8">
          <tpl hier="1" item="6"/>
          <tpl hier="4" item="3"/>
          <tpl fld="3" item="27"/>
          <tpl fld="2" item="1"/>
          <tpl hier="9" item="1"/>
          <tpl hier="11" item="9"/>
          <tpl hier="12" item="7"/>
          <tpl fld="4" item="0"/>
        </tpls>
      </n>
      <n v="303714251">
        <tpls c="8">
          <tpl hier="1" item="6"/>
          <tpl hier="4" item="3"/>
          <tpl fld="3" item="33"/>
          <tpl fld="2" item="1"/>
          <tpl hier="9" item="1"/>
          <tpl hier="11" item="9"/>
          <tpl hier="12" item="7"/>
          <tpl fld="4" item="0"/>
        </tpls>
      </n>
      <n v="11099036">
        <tpls c="8">
          <tpl hier="1" item="6"/>
          <tpl hier="4" item="3"/>
          <tpl fld="3" item="18"/>
          <tpl fld="2" item="3"/>
          <tpl hier="9" item="1"/>
          <tpl hier="11" item="9"/>
          <tpl hier="12" item="7"/>
          <tpl fld="4" item="0"/>
        </tpls>
      </n>
      <n v="11968984">
        <tpls c="8">
          <tpl hier="1" item="6"/>
          <tpl hier="4" item="3"/>
          <tpl fld="3" item="22"/>
          <tpl fld="2" item="3"/>
          <tpl hier="9" item="1"/>
          <tpl hier="11" item="9"/>
          <tpl hier="12" item="7"/>
          <tpl fld="4" item="0"/>
        </tpls>
      </n>
      <n v="13278944">
        <tpls c="8">
          <tpl hier="1" item="6"/>
          <tpl hier="4" item="3"/>
          <tpl fld="3" item="17"/>
          <tpl fld="2" item="3"/>
          <tpl hier="9" item="1"/>
          <tpl hier="11" item="9"/>
          <tpl hier="12" item="7"/>
          <tpl fld="4" item="0"/>
        </tpls>
      </n>
      <n v="13696527">
        <tpls c="8">
          <tpl hier="1" item="6"/>
          <tpl hier="4" item="3"/>
          <tpl fld="3" item="21"/>
          <tpl fld="2" item="3"/>
          <tpl hier="9" item="1"/>
          <tpl hier="11" item="9"/>
          <tpl hier="12" item="7"/>
          <tpl fld="4" item="0"/>
        </tpls>
      </n>
      <n v="17276898">
        <tpls c="8">
          <tpl hier="1" item="6"/>
          <tpl hier="4" item="3"/>
          <tpl fld="3" item="8"/>
          <tpl fld="2" item="5"/>
          <tpl hier="9" item="1"/>
          <tpl hier="11" item="9"/>
          <tpl hier="12" item="7"/>
          <tpl fld="4" item="0"/>
        </tpls>
      </n>
      <n v="29491346">
        <tpls c="8">
          <tpl hier="1" item="6"/>
          <tpl hier="4" item="3"/>
          <tpl fld="3" item="7"/>
          <tpl fld="2" item="5"/>
          <tpl hier="9" item="1"/>
          <tpl hier="11" item="9"/>
          <tpl hier="12" item="7"/>
          <tpl fld="4" item="0"/>
        </tpls>
      </n>
      <n v="45026972">
        <tpls c="8">
          <tpl hier="1" item="6"/>
          <tpl hier="4" item="3"/>
          <tpl fld="3" item="6"/>
          <tpl fld="2" item="5"/>
          <tpl hier="9" item="1"/>
          <tpl hier="11" item="9"/>
          <tpl hier="12" item="7"/>
          <tpl fld="4" item="0"/>
        </tpls>
      </n>
      <n v="71444120">
        <tpls c="8">
          <tpl hier="1" item="6"/>
          <tpl hier="4" item="3"/>
          <tpl fld="3" item="5"/>
          <tpl fld="2" item="5"/>
          <tpl hier="9" item="1"/>
          <tpl hier="11" item="9"/>
          <tpl hier="12" item="7"/>
          <tpl fld="4" item="0"/>
        </tpls>
      </n>
      <n v="24340296">
        <tpls c="8">
          <tpl hier="1" item="6"/>
          <tpl hier="4" item="3"/>
          <tpl fld="3" item="56"/>
          <tpl fld="2" item="7"/>
          <tpl hier="9" item="1"/>
          <tpl hier="11" item="9"/>
          <tpl hier="12" item="7"/>
          <tpl fld="4" item="0"/>
        </tpls>
      </n>
      <n v="41729684">
        <tpls c="8">
          <tpl hier="1" item="6"/>
          <tpl hier="4" item="3"/>
          <tpl fld="3" item="0"/>
          <tpl fld="2" item="7"/>
          <tpl hier="9" item="1"/>
          <tpl hier="11" item="9"/>
          <tpl hier="12" item="7"/>
          <tpl fld="4" item="0"/>
        </tpls>
      </n>
      <n v="48621964">
        <tpls c="8">
          <tpl hier="1" item="6"/>
          <tpl hier="4" item="3"/>
          <tpl fld="3" item="55"/>
          <tpl fld="2" item="7"/>
          <tpl hier="9" item="1"/>
          <tpl hier="11" item="9"/>
          <tpl hier="12" item="7"/>
          <tpl fld="4" item="0"/>
        </tpls>
      </n>
      <n v="4046594662">
        <tpls c="8">
          <tpl hier="1" item="6"/>
          <tpl hier="4" item="3"/>
          <tpl fld="3" item="35"/>
          <tpl fld="1" item="0"/>
          <tpl hier="9" item="1"/>
          <tpl hier="11" item="9"/>
          <tpl hier="12" item="7"/>
          <tpl fld="4" item="0"/>
        </tpls>
      </n>
      <n v="5962380064">
        <tpls c="8">
          <tpl hier="1" item="6"/>
          <tpl hier="4" item="3"/>
          <tpl fld="3" item="40"/>
          <tpl fld="1" item="0"/>
          <tpl hier="9" item="1"/>
          <tpl hier="11" item="9"/>
          <tpl hier="12" item="7"/>
          <tpl fld="4" item="0"/>
        </tpls>
      </n>
      <n v="8688130821">
        <tpls c="8">
          <tpl hier="1" item="6"/>
          <tpl hier="4" item="3"/>
          <tpl fld="3" item="50"/>
          <tpl fld="1" item="0"/>
          <tpl hier="9" item="1"/>
          <tpl hier="11" item="9"/>
          <tpl hier="12" item="7"/>
          <tpl fld="4" item="0"/>
        </tpls>
      </n>
      <n v="11672301102">
        <tpls c="8">
          <tpl hier="1" item="6"/>
          <tpl hier="4" item="3"/>
          <tpl fld="3" item="49"/>
          <tpl fld="1" item="0"/>
          <tpl hier="9" item="1"/>
          <tpl hier="11" item="9"/>
          <tpl hier="12" item="7"/>
          <tpl fld="4" item="0"/>
        </tpls>
      </n>
      <n v="16056412">
        <tpls c="8">
          <tpl hier="1" item="6"/>
          <tpl hier="4" item="3"/>
          <tpl fld="3" item="18"/>
          <tpl fld="2" item="32"/>
          <tpl hier="9" item="1"/>
          <tpl hier="11" item="9"/>
          <tpl hier="12" item="7"/>
          <tpl fld="4" item="0"/>
        </tpls>
      </n>
      <n v="25109696">
        <tpls c="8">
          <tpl hier="1" item="6"/>
          <tpl hier="4" item="3"/>
          <tpl fld="3" item="22"/>
          <tpl fld="2" item="32"/>
          <tpl hier="9" item="1"/>
          <tpl hier="11" item="9"/>
          <tpl hier="12" item="7"/>
          <tpl fld="4" item="0"/>
        </tpls>
      </n>
      <n v="39190936">
        <tpls c="8">
          <tpl hier="1" item="6"/>
          <tpl hier="4" item="3"/>
          <tpl fld="3" item="17"/>
          <tpl fld="2" item="32"/>
          <tpl hier="9" item="1"/>
          <tpl hier="11" item="9"/>
          <tpl hier="12" item="7"/>
          <tpl fld="4" item="0"/>
        </tpls>
      </n>
      <n v="59974112">
        <tpls c="8">
          <tpl hier="1" item="6"/>
          <tpl hier="4" item="3"/>
          <tpl fld="3" item="21"/>
          <tpl fld="2" item="32"/>
          <tpl hier="9" item="1"/>
          <tpl hier="11" item="9"/>
          <tpl hier="12" item="7"/>
          <tpl fld="4" item="0"/>
        </tpls>
      </n>
      <n v="218780">
        <tpls c="8">
          <tpl hier="1" item="6"/>
          <tpl hier="4" item="3"/>
          <tpl fld="3" item="8"/>
          <tpl fld="2" item="9"/>
          <tpl hier="9" item="1"/>
          <tpl hier="11" item="9"/>
          <tpl hier="12" item="7"/>
          <tpl fld="4" item="0"/>
        </tpls>
      </n>
      <n v="273995">
        <tpls c="8">
          <tpl hier="1" item="6"/>
          <tpl hier="4" item="3"/>
          <tpl fld="3" item="7"/>
          <tpl fld="2" item="9"/>
          <tpl hier="9" item="1"/>
          <tpl hier="11" item="9"/>
          <tpl hier="12" item="7"/>
          <tpl fld="4" item="0"/>
        </tpls>
      </n>
      <n v="331124">
        <tpls c="8">
          <tpl hier="1" item="6"/>
          <tpl hier="4" item="3"/>
          <tpl fld="3" item="6"/>
          <tpl fld="2" item="9"/>
          <tpl hier="9" item="1"/>
          <tpl hier="11" item="9"/>
          <tpl hier="12" item="7"/>
          <tpl fld="4" item="0"/>
        </tpls>
      </n>
      <n v="390500">
        <tpls c="8">
          <tpl hier="1" item="6"/>
          <tpl hier="4" item="3"/>
          <tpl fld="3" item="5"/>
          <tpl fld="2" item="9"/>
          <tpl hier="9" item="1"/>
          <tpl hier="11" item="9"/>
          <tpl hier="12" item="7"/>
          <tpl fld="4" item="0"/>
        </tpls>
      </n>
      <n v="11896416">
        <tpls c="8">
          <tpl hier="1" item="6"/>
          <tpl hier="4" item="3"/>
          <tpl fld="3" item="56"/>
          <tpl fld="2" item="11"/>
          <tpl hier="9" item="1"/>
          <tpl hier="11" item="9"/>
          <tpl hier="12" item="7"/>
          <tpl fld="4" item="0"/>
        </tpls>
      </n>
      <n v="17279048">
        <tpls c="8">
          <tpl hier="1" item="6"/>
          <tpl hier="4" item="3"/>
          <tpl fld="3" item="0"/>
          <tpl fld="2" item="11"/>
          <tpl hier="9" item="1"/>
          <tpl hier="11" item="9"/>
          <tpl hier="12" item="7"/>
          <tpl fld="4" item="0"/>
        </tpls>
      </n>
      <n v="23316948">
        <tpls c="8">
          <tpl hier="1" item="6"/>
          <tpl hier="4" item="3"/>
          <tpl fld="3" item="55"/>
          <tpl fld="2" item="11"/>
          <tpl hier="9" item="1"/>
          <tpl hier="11" item="9"/>
          <tpl hier="12" item="7"/>
          <tpl fld="4" item="0"/>
        </tpls>
      </n>
      <n v="70098131">
        <tpls c="8">
          <tpl hier="1" item="6"/>
          <tpl hier="4" item="3"/>
          <tpl fld="3" item="35"/>
          <tpl fld="2" item="15"/>
          <tpl hier="9" item="1"/>
          <tpl hier="11" item="9"/>
          <tpl hier="12" item="7"/>
          <tpl fld="4" item="0"/>
        </tpls>
      </n>
      <n v="105923651">
        <tpls c="8">
          <tpl hier="1" item="6"/>
          <tpl hier="4" item="3"/>
          <tpl fld="3" item="40"/>
          <tpl fld="2" item="15"/>
          <tpl hier="9" item="1"/>
          <tpl hier="11" item="9"/>
          <tpl hier="12" item="7"/>
          <tpl fld="4" item="0"/>
        </tpls>
      </n>
      <n v="158535003">
        <tpls c="8">
          <tpl hier="1" item="6"/>
          <tpl hier="4" item="3"/>
          <tpl fld="3" item="50"/>
          <tpl fld="2" item="15"/>
          <tpl hier="9" item="1"/>
          <tpl hier="11" item="9"/>
          <tpl hier="12" item="7"/>
          <tpl fld="4" item="0"/>
        </tpls>
      </n>
      <n v="201908044">
        <tpls c="8">
          <tpl hier="1" item="6"/>
          <tpl hier="4" item="3"/>
          <tpl fld="3" item="49"/>
          <tpl fld="2" item="15"/>
          <tpl hier="9" item="1"/>
          <tpl hier="11" item="9"/>
          <tpl hier="12" item="7"/>
          <tpl fld="4" item="0"/>
        </tpls>
      </n>
      <n v="43399900">
        <tpls c="8">
          <tpl hier="1" item="6"/>
          <tpl hier="4" item="3"/>
          <tpl fld="3" item="37"/>
          <tpl fld="2" item="19"/>
          <tpl hier="9" item="1"/>
          <tpl hier="11" item="9"/>
          <tpl hier="12" item="7"/>
          <tpl fld="4" item="0"/>
        </tpls>
      </n>
      <n v="60143336">
        <tpls c="8">
          <tpl hier="1" item="6"/>
          <tpl hier="4" item="3"/>
          <tpl fld="3" item="39"/>
          <tpl fld="2" item="19"/>
          <tpl hier="9" item="1"/>
          <tpl hier="11" item="9"/>
          <tpl hier="12" item="7"/>
          <tpl fld="4" item="0"/>
        </tpls>
      </n>
      <n v="73469152">
        <tpls c="8">
          <tpl hier="1" item="6"/>
          <tpl hier="4" item="3"/>
          <tpl fld="3" item="28"/>
          <tpl fld="2" item="19"/>
          <tpl hier="9" item="1"/>
          <tpl hier="11" item="9"/>
          <tpl hier="12" item="7"/>
          <tpl fld="4" item="0"/>
        </tpls>
      </n>
      <n v="81700000">
        <tpls c="8">
          <tpl hier="1" item="6"/>
          <tpl hier="4" item="3"/>
          <tpl fld="3" item="19"/>
          <tpl fld="2" item="19"/>
          <tpl hier="9" item="1"/>
          <tpl hier="11" item="9"/>
          <tpl hier="12" item="7"/>
          <tpl fld="4" item="0"/>
        </tpls>
      </n>
      <n v="37350628">
        <tpls c="8">
          <tpl hier="1" item="6"/>
          <tpl hier="4" item="3"/>
          <tpl fld="3" item="26"/>
          <tpl fld="2" item="2"/>
          <tpl hier="9" item="1"/>
          <tpl hier="11" item="9"/>
          <tpl hier="12" item="7"/>
          <tpl fld="4" item="0"/>
        </tpls>
      </n>
      <n v="64430480">
        <tpls c="8">
          <tpl hier="1" item="6"/>
          <tpl hier="4" item="3"/>
          <tpl fld="3" item="25"/>
          <tpl fld="2" item="2"/>
          <tpl hier="9" item="1"/>
          <tpl hier="11" item="9"/>
          <tpl hier="12" item="7"/>
          <tpl fld="4" item="0"/>
        </tpls>
      </n>
      <n v="106506080">
        <tpls c="8">
          <tpl hier="1" item="6"/>
          <tpl hier="4" item="3"/>
          <tpl fld="3" item="24"/>
          <tpl fld="2" item="2"/>
          <tpl hier="9" item="1"/>
          <tpl hier="11" item="9"/>
          <tpl hier="12" item="7"/>
          <tpl fld="4" item="0"/>
        </tpls>
      </n>
      <n v="155611802">
        <tpls c="8">
          <tpl hier="1" item="6"/>
          <tpl hier="4" item="3"/>
          <tpl fld="3" item="23"/>
          <tpl fld="2" item="2"/>
          <tpl hier="9" item="1"/>
          <tpl hier="11" item="9"/>
          <tpl hier="12" item="7"/>
          <tpl fld="4" item="0"/>
        </tpls>
      </n>
      <n v="1471723">
        <tpls c="8">
          <tpl hier="1" item="6"/>
          <tpl hier="4" item="3"/>
          <tpl fld="3" item="10"/>
          <tpl fld="2" item="4"/>
          <tpl hier="9" item="1"/>
          <tpl hier="11" item="9"/>
          <tpl hier="12" item="7"/>
          <tpl fld="4" item="0"/>
        </tpls>
      </n>
      <n v="1496559">
        <tpls c="8">
          <tpl hier="1" item="6"/>
          <tpl hier="4" item="3"/>
          <tpl fld="3" item="12"/>
          <tpl fld="2" item="4"/>
          <tpl hier="9" item="1"/>
          <tpl hier="11" item="9"/>
          <tpl hier="12" item="7"/>
          <tpl fld="4" item="0"/>
        </tpls>
      </n>
      <n v="1928939">
        <tpls c="8">
          <tpl hier="1" item="6"/>
          <tpl hier="4" item="3"/>
          <tpl fld="3" item="11"/>
          <tpl fld="2" item="4"/>
          <tpl hier="9" item="1"/>
          <tpl hier="11" item="9"/>
          <tpl hier="12" item="7"/>
          <tpl fld="4" item="0"/>
        </tpls>
      </n>
      <n v="2303964">
        <tpls c="8">
          <tpl hier="1" item="6"/>
          <tpl hier="4" item="3"/>
          <tpl fld="3" item="9"/>
          <tpl fld="2" item="4"/>
          <tpl hier="9" item="1"/>
          <tpl hier="11" item="9"/>
          <tpl hier="12" item="7"/>
          <tpl fld="4" item="0"/>
        </tpls>
      </n>
      <n v="160638329">
        <tpls c="8">
          <tpl hier="1" item="6"/>
          <tpl hier="4" item="3"/>
          <tpl fld="3" item="57"/>
          <tpl fld="2" item="6"/>
          <tpl hier="9" item="1"/>
          <tpl hier="11" item="9"/>
          <tpl hier="12" item="7"/>
          <tpl fld="4" item="0"/>
        </tpls>
      </n>
      <n v="223088679">
        <tpls c="8">
          <tpl hier="1" item="6"/>
          <tpl hier="4" item="3"/>
          <tpl fld="3" item="3"/>
          <tpl fld="2" item="6"/>
          <tpl hier="9" item="1"/>
          <tpl hier="11" item="9"/>
          <tpl hier="12" item="7"/>
          <tpl fld="4" item="0"/>
        </tpls>
      </n>
      <n v="261664753">
        <tpls c="8">
          <tpl hier="1" item="6"/>
          <tpl hier="4" item="3"/>
          <tpl fld="3" item="1"/>
          <tpl fld="2" item="6"/>
          <tpl hier="9" item="1"/>
          <tpl hier="11" item="9"/>
          <tpl hier="12" item="7"/>
          <tpl fld="4" item="0"/>
        </tpls>
      </n>
      <n v="9857692">
        <tpls c="8">
          <tpl hier="1" item="6"/>
          <tpl hier="4" item="3"/>
          <tpl fld="3" item="20"/>
          <tpl fld="2" item="8"/>
          <tpl hier="9" item="1"/>
          <tpl hier="11" item="9"/>
          <tpl hier="12" item="7"/>
          <tpl fld="4" item="0"/>
        </tpls>
      </n>
      <n v="15783620">
        <tpls c="8">
          <tpl hier="1" item="6"/>
          <tpl hier="4" item="3"/>
          <tpl fld="3" item="51"/>
          <tpl fld="2" item="8"/>
          <tpl hier="9" item="1"/>
          <tpl hier="11" item="9"/>
          <tpl hier="12" item="7"/>
          <tpl fld="4" item="0"/>
        </tpls>
      </n>
      <n v="24333680">
        <tpls c="8">
          <tpl hier="1" item="6"/>
          <tpl hier="4" item="3"/>
          <tpl fld="3" item="38"/>
          <tpl fld="2" item="8"/>
          <tpl hier="9" item="1"/>
          <tpl hier="11" item="9"/>
          <tpl hier="12" item="7"/>
          <tpl fld="4" item="0"/>
        </tpls>
      </n>
      <n v="3567776">
        <tpls c="8">
          <tpl hier="1" item="6"/>
          <tpl hier="4" item="3"/>
          <tpl fld="3" item="44"/>
          <tpl fld="2" item="0"/>
          <tpl hier="9" item="1"/>
          <tpl hier="11" item="9"/>
          <tpl hier="12" item="7"/>
          <tpl fld="4" item="0"/>
        </tpls>
      </n>
      <n v="4274560">
        <tpls c="8">
          <tpl hier="1" item="6"/>
          <tpl hier="4" item="3"/>
          <tpl fld="3" item="43"/>
          <tpl fld="2" item="0"/>
          <tpl hier="9" item="1"/>
          <tpl hier="11" item="9"/>
          <tpl hier="12" item="7"/>
          <tpl fld="4" item="0"/>
        </tpls>
      </n>
      <n v="5016800">
        <tpls c="8">
          <tpl hier="1" item="6"/>
          <tpl hier="4" item="3"/>
          <tpl fld="3" item="42"/>
          <tpl fld="2" item="0"/>
          <tpl hier="9" item="1"/>
          <tpl hier="11" item="9"/>
          <tpl hier="12" item="7"/>
          <tpl fld="4" item="0"/>
        </tpls>
      </n>
      <n v="5344712">
        <tpls c="8">
          <tpl hier="1" item="6"/>
          <tpl hier="4" item="3"/>
          <tpl fld="3" item="41"/>
          <tpl fld="2" item="0"/>
          <tpl hier="9" item="1"/>
          <tpl hier="11" item="9"/>
          <tpl hier="12" item="7"/>
          <tpl fld="4" item="0"/>
        </tpls>
      </n>
      <n v="126870030">
        <tpls c="8">
          <tpl hier="1" item="6"/>
          <tpl hier="4" item="3"/>
          <tpl fld="3" item="32"/>
          <tpl fld="2" item="1"/>
          <tpl hier="9" item="1"/>
          <tpl hier="11" item="9"/>
          <tpl hier="12" item="7"/>
          <tpl fld="4" item="0"/>
        </tpls>
      </n>
      <n v="184101645">
        <tpls c="8">
          <tpl hier="1" item="6"/>
          <tpl hier="4" item="3"/>
          <tpl fld="3" item="31"/>
          <tpl fld="2" item="1"/>
          <tpl hier="9" item="1"/>
          <tpl hier="11" item="9"/>
          <tpl hier="12" item="7"/>
          <tpl fld="4" item="0"/>
        </tpls>
      </n>
      <n v="245318705">
        <tpls c="8">
          <tpl hier="1" item="6"/>
          <tpl hier="4" item="3"/>
          <tpl fld="3" item="30"/>
          <tpl fld="2" item="1"/>
          <tpl hier="9" item="1"/>
          <tpl hier="11" item="9"/>
          <tpl hier="12" item="7"/>
          <tpl fld="4" item="0"/>
        </tpls>
      </n>
      <n v="308927620">
        <tpls c="8">
          <tpl hier="1" item="6"/>
          <tpl hier="4" item="3"/>
          <tpl fld="3" item="29"/>
          <tpl fld="2" item="1"/>
          <tpl hier="9" item="1"/>
          <tpl hier="11" item="9"/>
          <tpl hier="12" item="7"/>
          <tpl fld="4" item="0"/>
        </tpls>
      </n>
      <n v="11180168">
        <tpls c="8">
          <tpl hier="1" item="6"/>
          <tpl hier="4" item="3"/>
          <tpl fld="3" item="16"/>
          <tpl fld="2" item="3"/>
          <tpl hier="9" item="1"/>
          <tpl hier="11" item="9"/>
          <tpl hier="12" item="7"/>
          <tpl fld="4" item="0"/>
        </tpls>
      </n>
      <n v="12046076">
        <tpls c="8">
          <tpl hier="1" item="6"/>
          <tpl hier="4" item="3"/>
          <tpl fld="3" item="15"/>
          <tpl fld="2" item="3"/>
          <tpl hier="9" item="1"/>
          <tpl hier="11" item="9"/>
          <tpl hier="12" item="7"/>
          <tpl fld="4" item="0"/>
        </tpls>
      </n>
      <n v="13301892">
        <tpls c="8">
          <tpl hier="1" item="6"/>
          <tpl hier="4" item="3"/>
          <tpl fld="3" item="14"/>
          <tpl fld="2" item="3"/>
          <tpl hier="9" item="1"/>
          <tpl hier="11" item="9"/>
          <tpl hier="12" item="7"/>
          <tpl fld="4" item="0"/>
        </tpls>
      </n>
      <n v="13746584">
        <tpls c="8">
          <tpl hier="1" item="6"/>
          <tpl hier="4" item="3"/>
          <tpl fld="3" item="13"/>
          <tpl fld="2" item="3"/>
          <tpl hier="9" item="1"/>
          <tpl hier="11" item="9"/>
          <tpl hier="12" item="7"/>
          <tpl fld="4" item="0"/>
        </tpls>
      </n>
      <n v="17864696">
        <tpls c="8">
          <tpl hier="1" item="6"/>
          <tpl hier="4" item="3"/>
          <tpl fld="3" item="4"/>
          <tpl fld="2" item="5"/>
          <tpl hier="9" item="1"/>
          <tpl hier="11" item="9"/>
          <tpl hier="12" item="7"/>
          <tpl fld="4" item="0"/>
        </tpls>
      </n>
      <n v="30393100">
        <tpls c="8">
          <tpl hier="1" item="6"/>
          <tpl hier="4" item="3"/>
          <tpl fld="3" item="58"/>
          <tpl fld="2" item="5"/>
          <tpl hier="9" item="1"/>
          <tpl hier="11" item="9"/>
          <tpl hier="12" item="7"/>
          <tpl fld="4" item="0"/>
        </tpls>
      </n>
      <n v="46202568">
        <tpls c="8">
          <tpl hier="1" item="6"/>
          <tpl hier="4" item="3"/>
          <tpl fld="3" item="2"/>
          <tpl fld="2" item="5"/>
          <tpl hier="9" item="1"/>
          <tpl hier="11" item="9"/>
          <tpl hier="12" item="7"/>
          <tpl fld="4" item="0"/>
        </tpls>
      </n>
      <n v="25175500">
        <tpls c="8">
          <tpl hier="1" item="6"/>
          <tpl hier="4" item="3"/>
          <tpl fld="3" item="54"/>
          <tpl fld="2" item="7"/>
          <tpl hier="9" item="1"/>
          <tpl hier="11" item="9"/>
          <tpl hier="12" item="7"/>
          <tpl fld="4" item="0"/>
        </tpls>
      </n>
      <n v="42723980">
        <tpls c="8">
          <tpl hier="1" item="6"/>
          <tpl hier="4" item="3"/>
          <tpl fld="3" item="53"/>
          <tpl fld="2" item="7"/>
          <tpl hier="9" item="1"/>
          <tpl hier="11" item="9"/>
          <tpl hier="12" item="7"/>
          <tpl fld="4" item="0"/>
        </tpls>
      </n>
      <n v="49023688">
        <tpls c="8">
          <tpl hier="1" item="6"/>
          <tpl hier="4" item="3"/>
          <tpl fld="3" item="52"/>
          <tpl fld="2" item="7"/>
          <tpl hier="9" item="1"/>
          <tpl hier="11" item="9"/>
          <tpl hier="12" item="7"/>
          <tpl fld="4" item="0"/>
        </tpls>
      </n>
      <n v="4143892638">
        <tpls c="8">
          <tpl hier="1" item="6"/>
          <tpl hier="4" item="3"/>
          <tpl fld="3" item="48"/>
          <tpl fld="1" item="0"/>
          <tpl hier="9" item="1"/>
          <tpl hier="11" item="9"/>
          <tpl hier="12" item="7"/>
          <tpl fld="4" item="0"/>
        </tpls>
      </n>
      <n v="6111515637">
        <tpls c="8">
          <tpl hier="1" item="6"/>
          <tpl hier="4" item="3"/>
          <tpl fld="3" item="46"/>
          <tpl fld="1" item="0"/>
          <tpl hier="9" item="1"/>
          <tpl hier="11" item="9"/>
          <tpl hier="12" item="7"/>
          <tpl fld="4" item="0"/>
        </tpls>
      </n>
      <n v="8868725555">
        <tpls c="8">
          <tpl hier="1" item="6"/>
          <tpl hier="4" item="3"/>
          <tpl fld="3" item="45"/>
          <tpl fld="1" item="0"/>
          <tpl hier="9" item="1"/>
          <tpl hier="11" item="9"/>
          <tpl hier="12" item="7"/>
          <tpl fld="4" item="0"/>
        </tpls>
      </n>
      <n v="11860176119">
        <tpls c="8">
          <tpl hier="1" item="6"/>
          <tpl hier="4" item="3"/>
          <tpl fld="3" item="47"/>
          <tpl fld="1" item="0"/>
          <tpl hier="9" item="1"/>
          <tpl hier="11" item="9"/>
          <tpl hier="12" item="7"/>
          <tpl fld="4" item="0"/>
        </tpls>
      </n>
      <n v="16533288">
        <tpls c="8">
          <tpl hier="1" item="6"/>
          <tpl hier="4" item="3"/>
          <tpl fld="3" item="16"/>
          <tpl fld="2" item="32"/>
          <tpl hier="9" item="1"/>
          <tpl hier="11" item="9"/>
          <tpl hier="12" item="7"/>
          <tpl fld="4" item="0"/>
        </tpls>
      </n>
      <n v="25885309">
        <tpls c="8">
          <tpl hier="1" item="6"/>
          <tpl hier="4" item="3"/>
          <tpl fld="3" item="15"/>
          <tpl fld="2" item="32"/>
          <tpl hier="9" item="1"/>
          <tpl hier="11" item="9"/>
          <tpl hier="12" item="7"/>
          <tpl fld="4" item="0"/>
        </tpls>
      </n>
      <n v="40144416">
        <tpls c="8">
          <tpl hier="1" item="6"/>
          <tpl hier="4" item="3"/>
          <tpl fld="3" item="14"/>
          <tpl fld="2" item="32"/>
          <tpl hier="9" item="1"/>
          <tpl hier="11" item="9"/>
          <tpl hier="12" item="7"/>
          <tpl fld="4" item="0"/>
        </tpls>
      </n>
      <n v="61677524">
        <tpls c="8">
          <tpl hier="1" item="6"/>
          <tpl hier="4" item="3"/>
          <tpl fld="3" item="13"/>
          <tpl fld="2" item="32"/>
          <tpl hier="9" item="1"/>
          <tpl hier="11" item="9"/>
          <tpl hier="12" item="7"/>
          <tpl fld="4" item="0"/>
        </tpls>
      </n>
      <n v="224114">
        <tpls c="8">
          <tpl hier="1" item="6"/>
          <tpl hier="4" item="3"/>
          <tpl fld="3" item="4"/>
          <tpl fld="2" item="9"/>
          <tpl hier="9" item="1"/>
          <tpl hier="11" item="9"/>
          <tpl hier="12" item="7"/>
          <tpl fld="4" item="0"/>
        </tpls>
      </n>
      <n v="275020">
        <tpls c="8">
          <tpl hier="1" item="6"/>
          <tpl hier="4" item="3"/>
          <tpl fld="3" item="58"/>
          <tpl fld="2" item="9"/>
          <tpl hier="9" item="1"/>
          <tpl hier="11" item="9"/>
          <tpl hier="12" item="7"/>
          <tpl fld="4" item="0"/>
        </tpls>
      </n>
      <n v="329901">
        <tpls c="8">
          <tpl hier="1" item="6"/>
          <tpl hier="4" item="3"/>
          <tpl fld="3" item="2"/>
          <tpl fld="2" item="9"/>
          <tpl hier="9" item="1"/>
          <tpl hier="11" item="9"/>
          <tpl hier="12" item="7"/>
          <tpl fld="4" item="0"/>
        </tpls>
      </n>
      <n v="12148616">
        <tpls c="8">
          <tpl hier="1" item="6"/>
          <tpl hier="4" item="3"/>
          <tpl fld="3" item="54"/>
          <tpl fld="2" item="11"/>
          <tpl hier="9" item="1"/>
          <tpl hier="11" item="9"/>
          <tpl hier="12" item="7"/>
          <tpl fld="4" item="0"/>
        </tpls>
      </n>
      <n v="17394640">
        <tpls c="8">
          <tpl hier="1" item="6"/>
          <tpl hier="4" item="3"/>
          <tpl fld="3" item="53"/>
          <tpl fld="2" item="11"/>
          <tpl hier="9" item="1"/>
          <tpl hier="11" item="9"/>
          <tpl hier="12" item="7"/>
          <tpl fld="4" item="0"/>
        </tpls>
      </n>
      <n v="23958532">
        <tpls c="8">
          <tpl hier="1" item="6"/>
          <tpl hier="4" item="3"/>
          <tpl fld="3" item="52"/>
          <tpl fld="2" item="11"/>
          <tpl hier="9" item="1"/>
          <tpl hier="11" item="9"/>
          <tpl hier="12" item="7"/>
          <tpl fld="4" item="0"/>
        </tpls>
      </n>
      <n v="71862899">
        <tpls c="8">
          <tpl hier="1" item="6"/>
          <tpl hier="4" item="3"/>
          <tpl fld="3" item="48"/>
          <tpl fld="2" item="15"/>
          <tpl hier="9" item="1"/>
          <tpl hier="11" item="9"/>
          <tpl hier="12" item="7"/>
          <tpl fld="4" item="0"/>
        </tpls>
      </n>
      <n v="108555859">
        <tpls c="8">
          <tpl hier="1" item="6"/>
          <tpl hier="4" item="3"/>
          <tpl fld="3" item="46"/>
          <tpl fld="2" item="15"/>
          <tpl hier="9" item="1"/>
          <tpl hier="11" item="9"/>
          <tpl hier="12" item="7"/>
          <tpl fld="4" item="0"/>
        </tpls>
      </n>
      <n v="162256237">
        <tpls c="8">
          <tpl hier="1" item="6"/>
          <tpl hier="4" item="3"/>
          <tpl fld="3" item="45"/>
          <tpl fld="2" item="15"/>
          <tpl hier="9" item="1"/>
          <tpl hier="11" item="9"/>
          <tpl hier="12" item="7"/>
          <tpl fld="4" item="0"/>
        </tpls>
      </n>
      <n v="204867858">
        <tpls c="8">
          <tpl hier="1" item="6"/>
          <tpl hier="4" item="3"/>
          <tpl fld="3" item="47"/>
          <tpl fld="2" item="15"/>
          <tpl hier="9" item="1"/>
          <tpl hier="11" item="9"/>
          <tpl hier="12" item="7"/>
          <tpl fld="4" item="0"/>
        </tpls>
      </n>
      <n v="44443280">
        <tpls c="8">
          <tpl hier="1" item="6"/>
          <tpl hier="4" item="3"/>
          <tpl fld="3" item="34"/>
          <tpl fld="2" item="19"/>
          <tpl hier="9" item="1"/>
          <tpl hier="11" item="9"/>
          <tpl hier="12" item="7"/>
          <tpl fld="4" item="0"/>
        </tpls>
      </n>
      <n v="61091323">
        <tpls c="8">
          <tpl hier="1" item="6"/>
          <tpl hier="4" item="3"/>
          <tpl fld="3" item="36"/>
          <tpl fld="2" item="19"/>
          <tpl hier="9" item="1"/>
          <tpl hier="11" item="9"/>
          <tpl hier="12" item="7"/>
          <tpl fld="4" item="0"/>
        </tpls>
      </n>
      <n v="73883600">
        <tpls c="8">
          <tpl hier="1" item="6"/>
          <tpl hier="4" item="3"/>
          <tpl fld="3" item="27"/>
          <tpl fld="2" item="19"/>
          <tpl hier="9" item="1"/>
          <tpl hier="11" item="9"/>
          <tpl hier="12" item="7"/>
          <tpl fld="4" item="0"/>
        </tpls>
      </n>
      <n v="82339999">
        <tpls c="8">
          <tpl hier="1" item="6"/>
          <tpl hier="4" item="3"/>
          <tpl fld="3" item="33"/>
          <tpl fld="2" item="19"/>
          <tpl hier="9" item="1"/>
          <tpl hier="11" item="9"/>
          <tpl hier="12" item="7"/>
          <tpl fld="4" item="0"/>
        </tpls>
      </n>
      <n v="38559360">
        <tpls c="8">
          <tpl hier="1" item="6"/>
          <tpl hier="4" item="3"/>
          <tpl fld="3" item="18"/>
          <tpl fld="2" item="2"/>
          <tpl hier="9" item="1"/>
          <tpl hier="11" item="9"/>
          <tpl hier="12" item="7"/>
          <tpl fld="4" item="0"/>
        </tpls>
      </n>
      <n v="66631836">
        <tpls c="8">
          <tpl hier="1" item="6"/>
          <tpl hier="4" item="3"/>
          <tpl fld="3" item="22"/>
          <tpl fld="2" item="2"/>
          <tpl hier="9" item="1"/>
          <tpl hier="11" item="9"/>
          <tpl hier="12" item="7"/>
          <tpl fld="4" item="0"/>
        </tpls>
      </n>
      <n v="109100061">
        <tpls c="8">
          <tpl hier="1" item="6"/>
          <tpl hier="4" item="3"/>
          <tpl fld="3" item="17"/>
          <tpl fld="2" item="2"/>
          <tpl hier="9" item="1"/>
          <tpl hier="11" item="9"/>
          <tpl hier="12" item="7"/>
          <tpl fld="4" item="0"/>
        </tpls>
      </n>
      <n v="159389761">
        <tpls c="8">
          <tpl hier="1" item="6"/>
          <tpl hier="4" item="3"/>
          <tpl fld="3" item="21"/>
          <tpl fld="2" item="2"/>
          <tpl hier="9" item="1"/>
          <tpl hier="11" item="9"/>
          <tpl hier="12" item="7"/>
          <tpl fld="4" item="0"/>
        </tpls>
      </n>
      <n v="1476942">
        <tpls c="8">
          <tpl hier="1" item="6"/>
          <tpl hier="4" item="3"/>
          <tpl fld="3" item="8"/>
          <tpl fld="2" item="4"/>
          <tpl hier="9" item="1"/>
          <tpl hier="11" item="9"/>
          <tpl hier="12" item="7"/>
          <tpl fld="4" item="0"/>
        </tpls>
      </n>
      <n v="1524148">
        <tpls c="8">
          <tpl hier="1" item="6"/>
          <tpl hier="4" item="3"/>
          <tpl fld="3" item="7"/>
          <tpl fld="2" item="4"/>
          <tpl hier="9" item="1"/>
          <tpl hier="11" item="9"/>
          <tpl hier="12" item="7"/>
          <tpl fld="4" item="0"/>
        </tpls>
      </n>
      <n v="1951768">
        <tpls c="8">
          <tpl hier="1" item="6"/>
          <tpl hier="4" item="3"/>
          <tpl fld="3" item="6"/>
          <tpl fld="2" item="4"/>
          <tpl hier="9" item="1"/>
          <tpl hier="11" item="9"/>
          <tpl hier="12" item="7"/>
          <tpl fld="4" item="0"/>
        </tpls>
      </n>
      <n v="2325487">
        <tpls c="8">
          <tpl hier="1" item="6"/>
          <tpl hier="4" item="3"/>
          <tpl fld="3" item="5"/>
          <tpl fld="2" item="4"/>
          <tpl hier="9" item="1"/>
          <tpl hier="11" item="9"/>
          <tpl hier="12" item="7"/>
          <tpl fld="4" item="0"/>
        </tpls>
      </n>
      <n v="165009296">
        <tpls c="8">
          <tpl hier="1" item="6"/>
          <tpl hier="4" item="3"/>
          <tpl fld="3" item="56"/>
          <tpl fld="2" item="6"/>
          <tpl hier="9" item="1"/>
          <tpl hier="11" item="9"/>
          <tpl hier="12" item="7"/>
          <tpl fld="4" item="0"/>
        </tpls>
      </n>
      <n v="226232739">
        <tpls c="8">
          <tpl hier="1" item="6"/>
          <tpl hier="4" item="3"/>
          <tpl fld="3" item="0"/>
          <tpl fld="2" item="6"/>
          <tpl hier="9" item="1"/>
          <tpl hier="11" item="9"/>
          <tpl hier="12" item="7"/>
          <tpl fld="4" item="0"/>
        </tpls>
      </n>
      <n v="263250143">
        <tpls c="8">
          <tpl hier="1" item="6"/>
          <tpl hier="4" item="3"/>
          <tpl fld="3" item="55"/>
          <tpl fld="2" item="6"/>
          <tpl hier="9" item="1"/>
          <tpl hier="11" item="9"/>
          <tpl hier="12" item="7"/>
          <tpl fld="4" item="0"/>
        </tpls>
      </n>
      <n v="6390104">
        <tpls c="8">
          <tpl hier="1" item="6"/>
          <tpl hier="4" item="3"/>
          <tpl fld="3" item="35"/>
          <tpl fld="2" item="8"/>
          <tpl hier="9" item="1"/>
          <tpl hier="11" item="9"/>
          <tpl hier="12" item="7"/>
          <tpl fld="4" item="0"/>
        </tpls>
      </n>
      <n v="10073828">
        <tpls c="8">
          <tpl hier="1" item="6"/>
          <tpl hier="4" item="3"/>
          <tpl fld="3" item="40"/>
          <tpl fld="2" item="8"/>
          <tpl hier="9" item="1"/>
          <tpl hier="11" item="9"/>
          <tpl hier="12" item="7"/>
          <tpl fld="4" item="0"/>
        </tpls>
      </n>
      <n v="16116212">
        <tpls c="8">
          <tpl hier="1" item="6"/>
          <tpl hier="4" item="3"/>
          <tpl fld="3" item="50"/>
          <tpl fld="2" item="8"/>
          <tpl hier="9" item="1"/>
          <tpl hier="11" item="9"/>
          <tpl hier="12" item="7"/>
          <tpl fld="4" item="0"/>
        </tpls>
      </n>
      <n v="25003340">
        <tpls c="8">
          <tpl hier="1" item="6"/>
          <tpl hier="4" item="3"/>
          <tpl fld="3" item="49"/>
          <tpl fld="2" item="8"/>
          <tpl hier="9" item="1"/>
          <tpl hier="11" item="9"/>
          <tpl hier="12" item="7"/>
          <tpl fld="4" item="0"/>
        </tpls>
      </n>
      <n v="3610452">
        <tpls c="8">
          <tpl hier="1" item="6"/>
          <tpl hier="4" item="3"/>
          <tpl fld="3" item="37"/>
          <tpl fld="2" item="0"/>
          <tpl hier="9" item="1"/>
          <tpl hier="11" item="9"/>
          <tpl hier="12" item="7"/>
          <tpl fld="4" item="0"/>
        </tpls>
      </n>
      <n v="4338976">
        <tpls c="8">
          <tpl hier="1" item="6"/>
          <tpl hier="4" item="3"/>
          <tpl fld="3" item="39"/>
          <tpl fld="2" item="0"/>
          <tpl hier="9" item="1"/>
          <tpl hier="11" item="9"/>
          <tpl hier="12" item="7"/>
          <tpl fld="4" item="0"/>
        </tpls>
      </n>
      <n v="5030196">
        <tpls c="8">
          <tpl hier="1" item="6"/>
          <tpl hier="4" item="3"/>
          <tpl fld="3" item="28"/>
          <tpl fld="2" item="0"/>
          <tpl hier="9" item="1"/>
          <tpl hier="11" item="9"/>
          <tpl hier="12" item="7"/>
          <tpl fld="4" item="0"/>
        </tpls>
      </n>
      <n v="5379268">
        <tpls c="8">
          <tpl hier="1" item="6"/>
          <tpl hier="4" item="3"/>
          <tpl fld="3" item="19"/>
          <tpl fld="2" item="0"/>
          <tpl hier="9" item="1"/>
          <tpl hier="11" item="9"/>
          <tpl hier="12" item="7"/>
          <tpl fld="4" item="0"/>
        </tpls>
      </n>
      <n v="129911969">
        <tpls c="8">
          <tpl hier="1" item="6"/>
          <tpl hier="4" item="3"/>
          <tpl fld="3" item="26"/>
          <tpl fld="2" item="1"/>
          <tpl hier="9" item="1"/>
          <tpl hier="11" item="9"/>
          <tpl hier="12" item="7"/>
          <tpl fld="4" item="0"/>
        </tpls>
      </n>
      <n v="188293889">
        <tpls c="8">
          <tpl hier="1" item="6"/>
          <tpl hier="4" item="3"/>
          <tpl fld="3" item="25"/>
          <tpl fld="2" item="1"/>
          <tpl hier="9" item="1"/>
          <tpl hier="11" item="9"/>
          <tpl hier="12" item="7"/>
          <tpl fld="4" item="0"/>
        </tpls>
      </n>
      <n v="249149586">
        <tpls c="8">
          <tpl hier="1" item="6"/>
          <tpl hier="4" item="3"/>
          <tpl fld="3" item="24"/>
          <tpl fld="2" item="1"/>
          <tpl hier="9" item="1"/>
          <tpl hier="11" item="9"/>
          <tpl hier="12" item="7"/>
          <tpl fld="4" item="0"/>
        </tpls>
      </n>
      <n v="314117635">
        <tpls c="8">
          <tpl hier="1" item="6"/>
          <tpl hier="4" item="3"/>
          <tpl fld="3" item="23"/>
          <tpl fld="2" item="1"/>
          <tpl hier="9" item="1"/>
          <tpl hier="11" item="9"/>
          <tpl hier="12" item="7"/>
          <tpl fld="4" item="0"/>
        </tpls>
      </n>
      <n v="11239172">
        <tpls c="8">
          <tpl hier="1" item="6"/>
          <tpl hier="4" item="3"/>
          <tpl fld="3" item="10"/>
          <tpl fld="2" item="3"/>
          <tpl hier="9" item="1"/>
          <tpl hier="11" item="9"/>
          <tpl hier="12" item="7"/>
          <tpl fld="4" item="0"/>
        </tpls>
      </n>
      <n v="12122596">
        <tpls c="8">
          <tpl hier="1" item="6"/>
          <tpl hier="4" item="3"/>
          <tpl fld="3" item="12"/>
          <tpl fld="2" item="3"/>
          <tpl hier="9" item="1"/>
          <tpl hier="11" item="9"/>
          <tpl hier="12" item="7"/>
          <tpl fld="4" item="0"/>
        </tpls>
      </n>
      <n v="13304160">
        <tpls c="8">
          <tpl hier="1" item="6"/>
          <tpl hier="4" item="3"/>
          <tpl fld="3" item="11"/>
          <tpl fld="2" item="3"/>
          <tpl hier="9" item="1"/>
          <tpl hier="11" item="9"/>
          <tpl hier="12" item="7"/>
          <tpl fld="4" item="0"/>
        </tpls>
      </n>
      <n v="13797196">
        <tpls c="8">
          <tpl hier="1" item="6"/>
          <tpl hier="4" item="3"/>
          <tpl fld="3" item="9"/>
          <tpl fld="2" item="3"/>
          <tpl hier="9" item="1"/>
          <tpl hier="11" item="9"/>
          <tpl hier="12" item="7"/>
          <tpl fld="4" item="0"/>
        </tpls>
      </n>
      <n v="18478185">
        <tpls c="8">
          <tpl hier="1" item="6"/>
          <tpl hier="4" item="3"/>
          <tpl fld="3" item="57"/>
          <tpl fld="2" item="5"/>
          <tpl hier="9" item="1"/>
          <tpl hier="11" item="9"/>
          <tpl hier="12" item="7"/>
          <tpl fld="4" item="0"/>
        </tpls>
      </n>
      <n v="31280819">
        <tpls c="8">
          <tpl hier="1" item="6"/>
          <tpl hier="4" item="3"/>
          <tpl fld="3" item="3"/>
          <tpl fld="2" item="5"/>
          <tpl hier="9" item="1"/>
          <tpl hier="11" item="9"/>
          <tpl hier="12" item="7"/>
          <tpl fld="4" item="0"/>
        </tpls>
      </n>
      <n v="47424988">
        <tpls c="8">
          <tpl hier="1" item="6"/>
          <tpl hier="4" item="3"/>
          <tpl fld="3" item="1"/>
          <tpl fld="2" item="5"/>
          <tpl hier="9" item="1"/>
          <tpl hier="11" item="9"/>
          <tpl hier="12" item="7"/>
          <tpl fld="4" item="0"/>
        </tpls>
      </n>
      <n v="26010275">
        <tpls c="8">
          <tpl hier="1" item="6"/>
          <tpl hier="4" item="3"/>
          <tpl fld="3" item="20"/>
          <tpl fld="2" item="7"/>
          <tpl hier="9" item="1"/>
          <tpl hier="11" item="9"/>
          <tpl hier="12" item="7"/>
          <tpl fld="4" item="0"/>
        </tpls>
      </n>
      <n v="43602008">
        <tpls c="8">
          <tpl hier="1" item="6"/>
          <tpl hier="4" item="3"/>
          <tpl fld="3" item="51"/>
          <tpl fld="2" item="7"/>
          <tpl hier="9" item="1"/>
          <tpl hier="11" item="9"/>
          <tpl hier="12" item="7"/>
          <tpl fld="4" item="0"/>
        </tpls>
      </n>
      <n v="49518196">
        <tpls c="8">
          <tpl hier="1" item="6"/>
          <tpl hier="4" item="3"/>
          <tpl fld="3" item="38"/>
          <tpl fld="2" item="7"/>
          <tpl hier="9" item="1"/>
          <tpl hier="11" item="9"/>
          <tpl hier="12" item="7"/>
          <tpl fld="4" item="0"/>
        </tpls>
      </n>
      <n v="4244379421">
        <tpls c="8">
          <tpl hier="1" item="6"/>
          <tpl hier="4" item="3"/>
          <tpl fld="3" item="44"/>
          <tpl fld="1" item="0"/>
          <tpl hier="9" item="1"/>
          <tpl hier="11" item="9"/>
          <tpl hier="12" item="7"/>
          <tpl fld="4" item="0"/>
        </tpls>
      </n>
      <n v="6264680840">
        <tpls c="8">
          <tpl hier="1" item="6"/>
          <tpl hier="4" item="3"/>
          <tpl fld="3" item="43"/>
          <tpl fld="1" item="0"/>
          <tpl hier="9" item="1"/>
          <tpl hier="11" item="9"/>
          <tpl hier="12" item="7"/>
          <tpl fld="4" item="0"/>
        </tpls>
      </n>
      <n v="9051452904">
        <tpls c="8">
          <tpl hier="1" item="6"/>
          <tpl hier="4" item="3"/>
          <tpl fld="3" item="42"/>
          <tpl fld="1" item="0"/>
          <tpl hier="9" item="1"/>
          <tpl hier="11" item="9"/>
          <tpl hier="12" item="7"/>
          <tpl fld="4" item="0"/>
        </tpls>
      </n>
      <n v="12047657691">
        <tpls c="8">
          <tpl hier="1" item="6"/>
          <tpl hier="4" item="3"/>
          <tpl fld="3" item="41"/>
          <tpl fld="1" item="0"/>
          <tpl hier="9" item="1"/>
          <tpl hier="11" item="9"/>
          <tpl hier="12" item="7"/>
          <tpl fld="4" item="0"/>
        </tpls>
      </n>
      <n v="18642900">
        <tpls c="8">
          <tpl hier="1" item="6"/>
          <tpl hier="4" item="3"/>
          <tpl fld="3" item="57"/>
          <tpl fld="2" item="32"/>
          <tpl hier="9" item="1"/>
          <tpl hier="11" item="9"/>
          <tpl hier="12" item="7"/>
          <tpl fld="4" item="0"/>
        </tpls>
      </n>
      <n v="29214067">
        <tpls c="8">
          <tpl hier="1" item="6"/>
          <tpl hier="4" item="3"/>
          <tpl fld="3" item="3"/>
          <tpl fld="2" item="32"/>
          <tpl hier="9" item="1"/>
          <tpl hier="11" item="9"/>
          <tpl hier="12" item="7"/>
          <tpl fld="4" item="0"/>
        </tpls>
      </n>
      <n v="44360464">
        <tpls c="8">
          <tpl hier="1" item="6"/>
          <tpl hier="4" item="3"/>
          <tpl fld="3" item="1"/>
          <tpl fld="2" item="32"/>
          <tpl hier="9" item="1"/>
          <tpl hier="11" item="9"/>
          <tpl hier="12" item="7"/>
          <tpl fld="4" item="0"/>
        </tpls>
      </n>
      <n v="242014">
        <tpls c="8">
          <tpl hier="1" item="6"/>
          <tpl hier="4" item="3"/>
          <tpl fld="3" item="20"/>
          <tpl fld="2" item="9"/>
          <tpl hier="9" item="1"/>
          <tpl hier="11" item="9"/>
          <tpl hier="12" item="7"/>
          <tpl fld="4" item="0"/>
        </tpls>
      </n>
      <n v="283052">
        <tpls c="8">
          <tpl hier="1" item="6"/>
          <tpl hier="4" item="3"/>
          <tpl fld="3" item="51"/>
          <tpl fld="2" item="9"/>
          <tpl hier="9" item="1"/>
          <tpl hier="11" item="9"/>
          <tpl hier="12" item="7"/>
          <tpl fld="4" item="0"/>
        </tpls>
      </n>
      <n v="347825">
        <tpls c="8">
          <tpl hier="1" item="6"/>
          <tpl hier="4" item="3"/>
          <tpl fld="3" item="38"/>
          <tpl fld="2" item="9"/>
          <tpl hier="9" item="1"/>
          <tpl hier="11" item="9"/>
          <tpl hier="12" item="7"/>
          <tpl fld="4" item="0"/>
        </tpls>
      </n>
      <n v="9707428">
        <tpls c="8">
          <tpl hier="1" item="6"/>
          <tpl hier="4" item="3"/>
          <tpl fld="3" item="44"/>
          <tpl fld="2" item="11"/>
          <tpl hier="9" item="1"/>
          <tpl hier="11" item="9"/>
          <tpl hier="12" item="7"/>
          <tpl fld="4" item="0"/>
        </tpls>
      </n>
      <n v="13254016">
        <tpls c="8">
          <tpl hier="1" item="6"/>
          <tpl hier="4" item="3"/>
          <tpl fld="3" item="43"/>
          <tpl fld="2" item="11"/>
          <tpl hier="9" item="1"/>
          <tpl hier="11" item="9"/>
          <tpl hier="12" item="7"/>
          <tpl fld="4" item="0"/>
        </tpls>
      </n>
      <n v="17215828">
        <tpls c="8">
          <tpl hier="1" item="6"/>
          <tpl hier="4" item="3"/>
          <tpl fld="3" item="42"/>
          <tpl fld="2" item="11"/>
          <tpl hier="9" item="1"/>
          <tpl hier="11" item="9"/>
          <tpl hier="12" item="7"/>
          <tpl fld="4" item="0"/>
        </tpls>
      </n>
      <n v="26252960">
        <tpls c="8">
          <tpl hier="1" item="6"/>
          <tpl hier="4" item="3"/>
          <tpl fld="3" item="41"/>
          <tpl fld="2" item="11"/>
          <tpl hier="9" item="1"/>
          <tpl hier="11" item="9"/>
          <tpl hier="12" item="7"/>
          <tpl fld="4" item="0"/>
        </tpls>
      </n>
      <n v="79553000">
        <tpls c="8">
          <tpl hier="1" item="6"/>
          <tpl hier="4" item="3"/>
          <tpl fld="3" item="32"/>
          <tpl fld="2" item="15"/>
          <tpl hier="9" item="1"/>
          <tpl hier="11" item="9"/>
          <tpl hier="12" item="7"/>
          <tpl fld="4" item="0"/>
        </tpls>
      </n>
      <n v="120601792">
        <tpls c="8">
          <tpl hier="1" item="6"/>
          <tpl hier="4" item="3"/>
          <tpl fld="3" item="31"/>
          <tpl fld="2" item="15"/>
          <tpl hier="9" item="1"/>
          <tpl hier="11" item="9"/>
          <tpl hier="12" item="7"/>
          <tpl fld="4" item="0"/>
        </tpls>
      </n>
      <n v="174729041">
        <tpls c="8">
          <tpl hier="1" item="6"/>
          <tpl hier="4" item="3"/>
          <tpl fld="3" item="30"/>
          <tpl fld="2" item="15"/>
          <tpl hier="9" item="1"/>
          <tpl hier="11" item="9"/>
          <tpl hier="12" item="7"/>
          <tpl fld="4" item="0"/>
        </tpls>
      </n>
      <n v="218183965">
        <tpls c="8">
          <tpl hier="1" item="6"/>
          <tpl hier="4" item="3"/>
          <tpl fld="3" item="29"/>
          <tpl fld="2" item="15"/>
          <tpl hier="9" item="1"/>
          <tpl hier="11" item="9"/>
          <tpl hier="12" item="7"/>
          <tpl fld="4" item="0"/>
        </tpls>
      </n>
      <n v="48859824">
        <tpls c="8">
          <tpl hier="1" item="6"/>
          <tpl hier="4" item="3"/>
          <tpl fld="3" item="16"/>
          <tpl fld="2" item="19"/>
          <tpl hier="9" item="1"/>
          <tpl hier="11" item="9"/>
          <tpl hier="12" item="7"/>
          <tpl fld="4" item="0"/>
        </tpls>
      </n>
      <n v="64705120">
        <tpls c="8">
          <tpl hier="1" item="6"/>
          <tpl hier="4" item="3"/>
          <tpl fld="3" item="15"/>
          <tpl fld="2" item="19"/>
          <tpl hier="9" item="1"/>
          <tpl hier="11" item="9"/>
          <tpl hier="12" item="7"/>
          <tpl fld="4" item="0"/>
        </tpls>
      </n>
      <n v="75646920">
        <tpls c="8">
          <tpl hier="1" item="6"/>
          <tpl hier="4" item="3"/>
          <tpl fld="3" item="14"/>
          <tpl fld="2" item="19"/>
          <tpl hier="9" item="1"/>
          <tpl hier="11" item="9"/>
          <tpl hier="12" item="7"/>
          <tpl fld="4" item="0"/>
        </tpls>
      </n>
      <n v="85776000">
        <tpls c="8">
          <tpl hier="1" item="6"/>
          <tpl hier="4" item="3"/>
          <tpl fld="3" item="13"/>
          <tpl fld="2" item="19"/>
          <tpl hier="9" item="1"/>
          <tpl hier="11" item="9"/>
          <tpl hier="12" item="7"/>
          <tpl fld="4" item="0"/>
        </tpls>
      </n>
      <n v="43898488">
        <tpls c="8">
          <tpl hier="1" item="6"/>
          <tpl hier="4" item="3"/>
          <tpl fld="3" item="4"/>
          <tpl fld="2" item="2"/>
          <tpl hier="9" item="1"/>
          <tpl hier="11" item="9"/>
          <tpl hier="12" item="7"/>
          <tpl fld="4" item="0"/>
        </tpls>
      </n>
      <n v="75470240">
        <tpls c="8">
          <tpl hier="1" item="6"/>
          <tpl hier="4" item="3"/>
          <tpl fld="3" item="58"/>
          <tpl fld="2" item="2"/>
          <tpl hier="9" item="1"/>
          <tpl hier="11" item="9"/>
          <tpl hier="12" item="7"/>
          <tpl fld="4" item="0"/>
        </tpls>
      </n>
      <n v="120856771">
        <tpls c="8">
          <tpl hier="1" item="6"/>
          <tpl hier="4" item="3"/>
          <tpl fld="3" item="2"/>
          <tpl fld="2" item="2"/>
          <tpl hier="9" item="1"/>
          <tpl hier="11" item="9"/>
          <tpl hier="12" item="7"/>
          <tpl fld="4" item="0"/>
        </tpls>
      </n>
      <n v="1436904">
        <tpls c="8">
          <tpl hier="1" item="6"/>
          <tpl hier="4" item="3"/>
          <tpl fld="3" item="54"/>
          <tpl fld="2" item="4"/>
          <tpl hier="9" item="1"/>
          <tpl hier="11" item="9"/>
          <tpl hier="12" item="7"/>
          <tpl fld="4" item="0"/>
        </tpls>
      </n>
      <n v="1652020">
        <tpls c="8">
          <tpl hier="1" item="6"/>
          <tpl hier="4" item="3"/>
          <tpl fld="3" item="53"/>
          <tpl fld="2" item="4"/>
          <tpl hier="9" item="1"/>
          <tpl hier="11" item="9"/>
          <tpl hier="12" item="7"/>
          <tpl fld="4" item="0"/>
        </tpls>
      </n>
      <n v="2044724">
        <tpls c="8">
          <tpl hier="1" item="6"/>
          <tpl hier="4" item="3"/>
          <tpl fld="3" item="52"/>
          <tpl fld="2" item="4"/>
          <tpl hier="9" item="1"/>
          <tpl hier="11" item="9"/>
          <tpl hier="12" item="7"/>
          <tpl fld="4" item="0"/>
        </tpls>
      </n>
      <n v="116323752">
        <tpls c="8">
          <tpl hier="1" item="6"/>
          <tpl hier="4" item="3"/>
          <tpl fld="3" item="48"/>
          <tpl fld="2" item="6"/>
          <tpl hier="9" item="1"/>
          <tpl hier="11" item="9"/>
          <tpl hier="12" item="7"/>
          <tpl fld="4" item="0"/>
        </tpls>
      </n>
      <n v="181652320">
        <tpls c="8">
          <tpl hier="1" item="6"/>
          <tpl hier="4" item="3"/>
          <tpl fld="3" item="46"/>
          <tpl fld="2" item="6"/>
          <tpl hier="9" item="1"/>
          <tpl hier="11" item="9"/>
          <tpl hier="12" item="7"/>
          <tpl fld="4" item="0"/>
        </tpls>
      </n>
      <n v="235501074">
        <tpls c="8">
          <tpl hier="1" item="6"/>
          <tpl hier="4" item="3"/>
          <tpl fld="3" item="45"/>
          <tpl fld="2" item="6"/>
          <tpl hier="9" item="1"/>
          <tpl hier="11" item="9"/>
          <tpl hier="12" item="7"/>
          <tpl fld="4" item="0"/>
        </tpls>
      </n>
      <n v="268780109">
        <tpls c="8">
          <tpl hier="1" item="6"/>
          <tpl hier="4" item="3"/>
          <tpl fld="3" item="47"/>
          <tpl fld="2" item="6"/>
          <tpl hier="9" item="1"/>
          <tpl hier="11" item="9"/>
          <tpl hier="12" item="7"/>
          <tpl fld="4" item="0"/>
        </tpls>
      </n>
      <n v="6834520">
        <tpls c="8">
          <tpl hier="1" item="6"/>
          <tpl hier="4" item="3"/>
          <tpl fld="3" item="34"/>
          <tpl fld="2" item="8"/>
          <tpl hier="9" item="1"/>
          <tpl hier="11" item="9"/>
          <tpl hier="12" item="7"/>
          <tpl fld="4" item="0"/>
        </tpls>
      </n>
      <n v="11249228">
        <tpls c="8">
          <tpl hier="1" item="6"/>
          <tpl hier="4" item="3"/>
          <tpl fld="3" item="36"/>
          <tpl fld="2" item="8"/>
          <tpl hier="9" item="1"/>
          <tpl hier="11" item="9"/>
          <tpl hier="12" item="7"/>
          <tpl fld="4" item="0"/>
        </tpls>
      </n>
      <n v="17943804">
        <tpls c="8">
          <tpl hier="1" item="6"/>
          <tpl hier="4" item="3"/>
          <tpl fld="3" item="27"/>
          <tpl fld="2" item="8"/>
          <tpl hier="9" item="1"/>
          <tpl hier="11" item="9"/>
          <tpl hier="12" item="7"/>
          <tpl fld="4" item="0"/>
        </tpls>
      </n>
      <n v="27818884">
        <tpls c="8">
          <tpl hier="1" item="6"/>
          <tpl hier="4" item="3"/>
          <tpl fld="3" item="33"/>
          <tpl fld="2" item="8"/>
          <tpl hier="9" item="1"/>
          <tpl hier="11" item="9"/>
          <tpl hier="12" item="7"/>
          <tpl fld="4" item="0"/>
        </tpls>
      </n>
      <n v="3723180">
        <tpls c="8">
          <tpl hier="1" item="6"/>
          <tpl hier="4" item="3"/>
          <tpl fld="3" item="18"/>
          <tpl fld="2" item="0"/>
          <tpl hier="9" item="1"/>
          <tpl hier="11" item="9"/>
          <tpl hier="12" item="7"/>
          <tpl fld="4" item="0"/>
        </tpls>
      </n>
      <n v="4620297">
        <tpls c="8">
          <tpl hier="1" item="6"/>
          <tpl hier="4" item="3"/>
          <tpl fld="3" item="22"/>
          <tpl fld="2" item="0"/>
          <tpl hier="9" item="1"/>
          <tpl hier="11" item="9"/>
          <tpl hier="12" item="7"/>
          <tpl fld="4" item="0"/>
        </tpls>
      </n>
      <n v="5068612">
        <tpls c="8">
          <tpl hier="1" item="6"/>
          <tpl hier="4" item="3"/>
          <tpl fld="3" item="17"/>
          <tpl fld="2" item="0"/>
          <tpl hier="9" item="1"/>
          <tpl hier="11" item="9"/>
          <tpl hier="12" item="7"/>
          <tpl fld="4" item="0"/>
        </tpls>
      </n>
      <n v="5510256">
        <tpls c="8">
          <tpl hier="1" item="6"/>
          <tpl hier="4" item="3"/>
          <tpl fld="3" item="21"/>
          <tpl fld="2" item="0"/>
          <tpl hier="9" item="1"/>
          <tpl hier="11" item="9"/>
          <tpl hier="12" item="7"/>
          <tpl fld="4" item="0"/>
        </tpls>
      </n>
      <n v="142882396">
        <tpls c="8">
          <tpl hier="1" item="6"/>
          <tpl hier="4" item="3"/>
          <tpl fld="3" item="8"/>
          <tpl fld="2" item="1"/>
          <tpl hier="9" item="1"/>
          <tpl hier="11" item="9"/>
          <tpl hier="12" item="7"/>
          <tpl fld="4" item="0"/>
        </tpls>
      </n>
      <n v="204403697">
        <tpls c="8">
          <tpl hier="1" item="6"/>
          <tpl hier="4" item="3"/>
          <tpl fld="3" item="7"/>
          <tpl fld="2" item="1"/>
          <tpl hier="9" item="1"/>
          <tpl hier="11" item="9"/>
          <tpl hier="12" item="7"/>
          <tpl fld="4" item="0"/>
        </tpls>
      </n>
      <n v="264357604">
        <tpls c="8">
          <tpl hier="1" item="6"/>
          <tpl hier="4" item="3"/>
          <tpl fld="3" item="6"/>
          <tpl fld="2" item="1"/>
          <tpl hier="9" item="1"/>
          <tpl hier="11" item="9"/>
          <tpl hier="12" item="7"/>
          <tpl fld="4" item="0"/>
        </tpls>
      </n>
      <n v="333718460">
        <tpls c="8">
          <tpl hier="1" item="6"/>
          <tpl hier="4" item="3"/>
          <tpl fld="3" item="5"/>
          <tpl fld="2" item="1"/>
          <tpl hier="9" item="1"/>
          <tpl hier="11" item="9"/>
          <tpl hier="12" item="7"/>
          <tpl fld="4" item="0"/>
        </tpls>
      </n>
      <n v="11296380">
        <tpls c="8">
          <tpl hier="1" item="6"/>
          <tpl hier="4" item="3"/>
          <tpl fld="3" item="56"/>
          <tpl fld="2" item="3"/>
          <tpl hier="9" item="1"/>
          <tpl hier="11" item="9"/>
          <tpl hier="12" item="7"/>
          <tpl fld="4" item="0"/>
        </tpls>
      </n>
      <n v="12438403">
        <tpls c="8">
          <tpl hier="1" item="6"/>
          <tpl hier="4" item="3"/>
          <tpl fld="3" item="0"/>
          <tpl fld="2" item="3"/>
          <tpl hier="9" item="1"/>
          <tpl hier="11" item="9"/>
          <tpl hier="12" item="7"/>
          <tpl fld="4" item="0"/>
        </tpls>
      </n>
      <n v="13301604">
        <tpls c="8">
          <tpl hier="1" item="6"/>
          <tpl hier="4" item="3"/>
          <tpl fld="3" item="55"/>
          <tpl fld="2" item="3"/>
          <tpl hier="9" item="1"/>
          <tpl hier="11" item="9"/>
          <tpl hier="12" item="7"/>
          <tpl fld="4" item="0"/>
        </tpls>
      </n>
      <n v="12657316">
        <tpls c="8">
          <tpl hier="1" item="6"/>
          <tpl hier="4" item="3"/>
          <tpl fld="3" item="35"/>
          <tpl fld="2" item="5"/>
          <tpl hier="9" item="1"/>
          <tpl hier="11" item="9"/>
          <tpl hier="12" item="7"/>
          <tpl fld="4" item="0"/>
        </tpls>
      </n>
      <n v="21150192">
        <tpls c="8">
          <tpl hier="1" item="6"/>
          <tpl hier="4" item="3"/>
          <tpl fld="3" item="40"/>
          <tpl fld="2" item="5"/>
          <tpl hier="9" item="1"/>
          <tpl hier="11" item="9"/>
          <tpl hier="12" item="7"/>
          <tpl fld="4" item="0"/>
        </tpls>
      </n>
      <n v="34625944">
        <tpls c="8">
          <tpl hier="1" item="6"/>
          <tpl hier="4" item="3"/>
          <tpl fld="3" item="50"/>
          <tpl fld="2" item="5"/>
          <tpl hier="9" item="1"/>
          <tpl hier="11" item="9"/>
          <tpl hier="12" item="7"/>
          <tpl fld="4" item="0"/>
        </tpls>
      </n>
      <n v="52860556">
        <tpls c="8">
          <tpl hier="1" item="6"/>
          <tpl hier="4" item="3"/>
          <tpl fld="3" item="49"/>
          <tpl fld="2" item="5"/>
          <tpl hier="9" item="1"/>
          <tpl hier="11" item="9"/>
          <tpl hier="12" item="7"/>
          <tpl fld="4" item="0"/>
        </tpls>
      </n>
      <n v="17291443">
        <tpls c="8">
          <tpl hier="1" item="6"/>
          <tpl hier="4" item="3"/>
          <tpl fld="3" item="37"/>
          <tpl fld="2" item="7"/>
          <tpl hier="9" item="1"/>
          <tpl hier="11" item="9"/>
          <tpl hier="12" item="7"/>
          <tpl fld="4" item="0"/>
        </tpls>
      </n>
      <n v="29634497">
        <tpls c="8">
          <tpl hier="1" item="6"/>
          <tpl hier="4" item="3"/>
          <tpl fld="3" item="39"/>
          <tpl fld="2" item="7"/>
          <tpl hier="9" item="1"/>
          <tpl hier="11" item="9"/>
          <tpl hier="12" item="7"/>
          <tpl fld="4" item="0"/>
        </tpls>
      </n>
      <n v="46164868">
        <tpls c="8">
          <tpl hier="1" item="6"/>
          <tpl hier="4" item="3"/>
          <tpl fld="3" item="28"/>
          <tpl fld="2" item="7"/>
          <tpl hier="9" item="1"/>
          <tpl hier="11" item="9"/>
          <tpl hier="12" item="7"/>
          <tpl fld="4" item="0"/>
        </tpls>
      </n>
      <n v="52460524">
        <tpls c="8">
          <tpl hier="1" item="6"/>
          <tpl hier="4" item="3"/>
          <tpl fld="3" item="19"/>
          <tpl fld="2" item="7"/>
          <tpl hier="9" item="1"/>
          <tpl hier="11" item="9"/>
          <tpl hier="12" item="7"/>
          <tpl fld="4" item="0"/>
        </tpls>
      </n>
      <n v="4675253761">
        <tpls c="8">
          <tpl hier="1" item="6"/>
          <tpl hier="4" item="3"/>
          <tpl fld="3" item="26"/>
          <tpl fld="1" item="0"/>
          <tpl hier="9" item="1"/>
          <tpl hier="11" item="9"/>
          <tpl hier="12" item="7"/>
          <tpl fld="4" item="0"/>
        </tpls>
      </n>
      <n v="6915353972">
        <tpls c="8">
          <tpl hier="1" item="6"/>
          <tpl hier="4" item="3"/>
          <tpl fld="3" item="25"/>
          <tpl fld="1" item="0"/>
          <tpl hier="9" item="1"/>
          <tpl hier="11" item="9"/>
          <tpl hier="12" item="7"/>
          <tpl fld="4" item="0"/>
        </tpls>
      </n>
      <n v="9800406962">
        <tpls c="8">
          <tpl hier="1" item="6"/>
          <tpl hier="4" item="3"/>
          <tpl fld="3" item="24"/>
          <tpl fld="1" item="0"/>
          <tpl hier="9" item="1"/>
          <tpl hier="11" item="9"/>
          <tpl hier="12" item="7"/>
          <tpl fld="4" item="0"/>
        </tpls>
      </n>
      <n v="12801708348">
        <tpls c="8">
          <tpl hier="1" item="6"/>
          <tpl hier="4" item="3"/>
          <tpl fld="3" item="23"/>
          <tpl fld="1" item="0"/>
          <tpl hier="9" item="1"/>
          <tpl hier="11" item="9"/>
          <tpl hier="12" item="7"/>
          <tpl fld="4" item="0"/>
        </tpls>
      </n>
      <n v="83310400">
        <tpls c="8">
          <tpl hier="1" item="6"/>
          <tpl hier="4" item="3"/>
          <tpl fld="3" item="52"/>
          <tpl fld="2" item="74"/>
          <tpl hier="9" item="1"/>
          <tpl hier="11" item="9"/>
          <tpl hier="12" item="7"/>
          <tpl fld="4" item="0"/>
        </tpls>
      </n>
      <n v="44081448">
        <tpls c="8">
          <tpl hier="1" item="6"/>
          <tpl hier="4" item="3"/>
          <tpl fld="3" item="55"/>
          <tpl fld="2" item="84"/>
          <tpl hier="9" item="1"/>
          <tpl hier="11" item="9"/>
          <tpl hier="12" item="7"/>
          <tpl fld="4" item="0"/>
        </tpls>
      </n>
      <n v="10483000">
        <tpls c="8">
          <tpl hier="1" item="10"/>
          <tpl hier="4" item="3"/>
          <tpl fld="3" item="35"/>
          <tpl fld="2" item="74"/>
          <tpl hier="9" item="1"/>
          <tpl hier="11" item="9"/>
          <tpl hier="12" item="7"/>
          <tpl fld="4" item="0"/>
        </tpls>
      </n>
      <n v="169377">
        <tpls c="8">
          <tpl hier="1" item="10"/>
          <tpl hier="4" item="3"/>
          <tpl fld="3" item="10"/>
          <tpl fld="2" item="58"/>
          <tpl hier="9" item="1"/>
          <tpl hier="11" item="9"/>
          <tpl hier="12" item="7"/>
          <tpl fld="4" item="0"/>
        </tpls>
      </n>
      <n v="16319868">
        <tpls c="8">
          <tpl hier="1" item="10"/>
          <tpl hier="4" item="3"/>
          <tpl fld="3" item="1"/>
          <tpl fld="2" item="69"/>
          <tpl hier="9" item="1"/>
          <tpl hier="11" item="9"/>
          <tpl hier="12" item="7"/>
          <tpl fld="4" item="0"/>
        </tpls>
      </n>
      <n v="5261000">
        <tpls c="8">
          <tpl hier="1" item="10"/>
          <tpl hier="4" item="3"/>
          <tpl fld="3" item="50"/>
          <tpl fld="2" item="70"/>
          <tpl hier="9" item="1"/>
          <tpl hier="11" item="9"/>
          <tpl hier="12" item="7"/>
          <tpl fld="4" item="0"/>
        </tpls>
      </n>
      <n v="9858982">
        <tpls c="8">
          <tpl hier="1" item="10"/>
          <tpl hier="4" item="3"/>
          <tpl fld="3" item="36"/>
          <tpl fld="2" item="83"/>
          <tpl hier="9" item="1"/>
          <tpl hier="11" item="9"/>
          <tpl hier="12" item="7"/>
          <tpl fld="4" item="0"/>
        </tpls>
      </n>
      <n v="1280400000">
        <tpls c="8">
          <tpl hier="1" item="10"/>
          <tpl hier="4" item="3"/>
          <tpl fld="3" item="11"/>
          <tpl fld="2" item="71"/>
          <tpl hier="9" item="1"/>
          <tpl hier="11" item="9"/>
          <tpl hier="12" item="7"/>
          <tpl fld="4" item="0"/>
        </tpls>
      </n>
      <n v="1204855040">
        <tpls c="8">
          <tpl hier="1" item="10"/>
          <tpl hier="4" item="3"/>
          <tpl fld="3" item="42"/>
          <tpl fld="2" item="71"/>
          <tpl hier="9" item="1"/>
          <tpl hier="11" item="9"/>
          <tpl hier="12" item="7"/>
          <tpl fld="4" item="0"/>
        </tpls>
      </n>
      <n v="49936640">
        <tpls c="8">
          <tpl hier="1" item="10"/>
          <tpl hier="4" item="3"/>
          <tpl fld="3" item="41"/>
          <tpl fld="2" item="57"/>
          <tpl hier="9" item="1"/>
          <tpl hier="11" item="9"/>
          <tpl hier="12" item="7"/>
          <tpl fld="4" item="0"/>
        </tpls>
      </n>
      <n v="7562305">
        <tpls c="8">
          <tpl hier="1" item="10"/>
          <tpl hier="4" item="3"/>
          <tpl fld="3" item="46"/>
          <tpl fld="2" item="76"/>
          <tpl hier="9" item="1"/>
          <tpl hier="11" item="9"/>
          <tpl hier="12" item="7"/>
          <tpl fld="4" item="0"/>
        </tpls>
      </n>
      <n v="339171">
        <tpls c="8">
          <tpl hier="1" item="10"/>
          <tpl hier="4" item="3"/>
          <tpl fld="3" item="10"/>
          <tpl fld="2" item="73"/>
          <tpl hier="9" item="1"/>
          <tpl hier="11" item="9"/>
          <tpl hier="12" item="7"/>
          <tpl fld="4" item="0"/>
        </tpls>
      </n>
      <n v="14848907">
        <tpls c="8">
          <tpl hier="1" item="10"/>
          <tpl hier="4" item="3"/>
          <tpl fld="3" item="3"/>
          <tpl fld="2" item="69"/>
          <tpl hier="9" item="1"/>
          <tpl hier="11" item="9"/>
          <tpl hier="12" item="7"/>
          <tpl fld="4" item="0"/>
        </tpls>
      </n>
      <n v="3613000">
        <tpls c="8">
          <tpl hier="1" item="10"/>
          <tpl hier="4" item="3"/>
          <tpl fld="3" item="40"/>
          <tpl fld="2" item="70"/>
          <tpl hier="9" item="1"/>
          <tpl hier="11" item="9"/>
          <tpl hier="12" item="7"/>
          <tpl fld="4" item="0"/>
        </tpls>
      </n>
      <n v="9463667">
        <tpls c="8">
          <tpl hier="1" item="10"/>
          <tpl hier="4" item="3"/>
          <tpl fld="3" item="34"/>
          <tpl fld="2" item="83"/>
          <tpl hier="9" item="1"/>
          <tpl hier="11" item="9"/>
          <tpl hier="12" item="7"/>
          <tpl fld="4" item="0"/>
        </tpls>
      </n>
      <n v="1271849984">
        <tpls c="8">
          <tpl hier="1" item="10"/>
          <tpl hier="4" item="3"/>
          <tpl fld="3" item="14"/>
          <tpl fld="2" item="71"/>
          <tpl hier="9" item="1"/>
          <tpl hier="11" item="9"/>
          <tpl hier="12" item="7"/>
          <tpl fld="4" item="0"/>
        </tpls>
      </n>
      <n v="10057698">
        <tpls c="8">
          <tpl hier="1" item="10"/>
          <tpl hier="4" item="3"/>
          <tpl fld="3" item="13"/>
          <tpl fld="2" item="79"/>
          <tpl hier="9" item="1"/>
          <tpl hier="11" item="9"/>
          <tpl hier="12" item="7"/>
          <tpl fld="4" item="0"/>
        </tpls>
      </n>
      <n v="13439322">
        <tpls c="8">
          <tpl hier="1" item="10"/>
          <tpl hier="4" item="3"/>
          <tpl fld="3" item="57"/>
          <tpl fld="2" item="69"/>
          <tpl hier="9" item="1"/>
          <tpl hier="11" item="9"/>
          <tpl hier="12" item="7"/>
          <tpl fld="4" item="0"/>
        </tpls>
      </n>
      <n v="2185000">
        <tpls c="8">
          <tpl hier="1" item="10"/>
          <tpl hier="4" item="3"/>
          <tpl fld="3" item="35"/>
          <tpl fld="2" item="70"/>
          <tpl hier="9" item="1"/>
          <tpl hier="11" item="9"/>
          <tpl hier="12" item="7"/>
          <tpl fld="4" item="0"/>
        </tpls>
      </n>
      <n v="8363404">
        <tpls c="8">
          <tpl hier="1" item="10"/>
          <tpl hier="4" item="3"/>
          <tpl fld="3" item="47"/>
          <tpl fld="2" item="76"/>
          <tpl hier="9" item="1"/>
          <tpl hier="11" item="9"/>
          <tpl hier="12" item="7"/>
          <tpl fld="4" item="0"/>
        </tpls>
      </n>
      <n v="607950">
        <tpls c="8">
          <tpl hier="1" item="10"/>
          <tpl hier="4" item="3"/>
          <tpl fld="3" item="9"/>
          <tpl fld="2" item="73"/>
          <tpl hier="9" item="1"/>
          <tpl hier="11" item="9"/>
          <tpl hier="12" item="7"/>
          <tpl fld="4" item="0"/>
        </tpls>
      </n>
      <n v="7936118">
        <tpls c="8">
          <tpl hier="1" item="10"/>
          <tpl hier="4" item="3"/>
          <tpl fld="3" item="45"/>
          <tpl fld="2" item="76"/>
          <tpl hier="9" item="1"/>
          <tpl hier="11" item="9"/>
          <tpl hier="12" item="7"/>
          <tpl fld="4" item="0"/>
        </tpls>
      </n>
      <n v="25765672">
        <tpls c="8">
          <tpl hier="1" item="10"/>
          <tpl hier="4" item="3"/>
          <tpl fld="3" item="35"/>
          <tpl fld="2" item="57"/>
          <tpl hier="9" item="1"/>
          <tpl hier="11" item="9"/>
          <tpl hier="12" item="7"/>
          <tpl fld="4" item="0"/>
        </tpls>
      </n>
      <n v="7129864">
        <tpls c="8">
          <tpl hier="1" item="10"/>
          <tpl hier="4" item="3"/>
          <tpl fld="3" item="48"/>
          <tpl fld="2" item="76"/>
          <tpl hier="9" item="1"/>
          <tpl hier="11" item="9"/>
          <tpl hier="12" item="7"/>
          <tpl fld="4" item="0"/>
        </tpls>
      </n>
      <n v="1386395008">
        <tpls c="8">
          <tpl hier="1" item="10"/>
          <tpl hier="4" item="3"/>
          <tpl fld="3" item="13"/>
          <tpl fld="2" item="71"/>
          <tpl hier="9" item="1"/>
          <tpl hier="11" item="9"/>
          <tpl hier="12" item="7"/>
          <tpl fld="4" item="0"/>
        </tpls>
      </n>
      <n v="10181245">
        <tpls c="8">
          <tpl hier="1" item="10"/>
          <tpl hier="4" item="3"/>
          <tpl fld="3" item="27"/>
          <tpl fld="2" item="83"/>
          <tpl hier="9" item="1"/>
          <tpl hier="11" item="9"/>
          <tpl hier="12" item="7"/>
          <tpl fld="4" item="0"/>
        </tpls>
      </n>
      <n v="7485600">
        <tpls c="8">
          <tpl hier="1" item="10"/>
          <tpl hier="4" item="3"/>
          <tpl fld="3" item="49"/>
          <tpl fld="2" item="70"/>
          <tpl hier="9" item="1"/>
          <tpl hier="11" item="9"/>
          <tpl hier="12" item="7"/>
          <tpl fld="4" item="0"/>
        </tpls>
      </n>
      <n v="135147">
        <tpls c="8">
          <tpl hier="1" item="10"/>
          <tpl hier="4" item="3"/>
          <tpl fld="3" item="20"/>
          <tpl fld="2" item="82"/>
          <tpl hier="9" item="1"/>
          <tpl hier="11" item="9"/>
          <tpl hier="12" item="7"/>
          <tpl fld="4" item="0"/>
        </tpls>
      </n>
      <n v="4166664">
        <tpls c="8">
          <tpl hier="1" item="10"/>
          <tpl hier="4" item="3"/>
          <tpl fld="3" item="2"/>
          <tpl fld="2" item="53"/>
          <tpl hier="9" item="1"/>
          <tpl hier="11" item="9"/>
          <tpl hier="12" item="7"/>
          <tpl fld="4" item="0"/>
        </tpls>
      </n>
      <n v="51675352">
        <tpls c="8">
          <tpl hier="1" item="10"/>
          <tpl hier="4" item="3"/>
          <tpl fld="3" item="37"/>
          <tpl fld="2" item="72"/>
          <tpl hier="9" item="1"/>
          <tpl hier="11" item="9"/>
          <tpl hier="12" item="7"/>
          <tpl fld="4" item="0"/>
        </tpls>
      </n>
      <n v="660329984">
        <tpls c="8">
          <tpl hier="1" item="10"/>
          <tpl hier="4" item="3"/>
          <tpl fld="3" item="35"/>
          <tpl fld="2" item="71"/>
          <tpl hier="9" item="1"/>
          <tpl hier="11" item="9"/>
          <tpl hier="12" item="7"/>
          <tpl fld="4" item="0"/>
        </tpls>
      </n>
      <n v="4286401">
        <tpls c="8">
          <tpl hier="1" item="10"/>
          <tpl hier="4" item="3"/>
          <tpl fld="3" item="51"/>
          <tpl fld="2" item="66"/>
          <tpl hier="9" item="1"/>
          <tpl hier="11" item="9"/>
          <tpl hier="12" item="7"/>
          <tpl fld="4" item="0"/>
        </tpls>
      </n>
      <n v="881939968">
        <tpls c="8">
          <tpl hier="1" item="10"/>
          <tpl hier="4" item="3"/>
          <tpl fld="3" item="57"/>
          <tpl fld="2" item="71"/>
          <tpl hier="9" item="1"/>
          <tpl hier="11" item="9"/>
          <tpl hier="12" item="7"/>
          <tpl fld="4" item="0"/>
        </tpls>
      </n>
      <n v="56860280">
        <tpls c="8">
          <tpl hier="1" item="10"/>
          <tpl hier="4" item="3"/>
          <tpl fld="3" item="28"/>
          <tpl fld="2" item="72"/>
          <tpl hier="9" item="1"/>
          <tpl hier="11" item="9"/>
          <tpl hier="12" item="7"/>
          <tpl fld="4" item="0"/>
        </tpls>
      </n>
      <n v="1101629952">
        <tpls c="8">
          <tpl hier="1" item="10"/>
          <tpl hier="4" item="3"/>
          <tpl fld="3" item="58"/>
          <tpl fld="2" item="71"/>
          <tpl hier="9" item="1"/>
          <tpl hier="11" item="9"/>
          <tpl hier="12" item="7"/>
          <tpl fld="4" item="0"/>
        </tpls>
      </n>
      <n v="9030355">
        <tpls c="8">
          <tpl hier="1" item="10"/>
          <tpl hier="4" item="3"/>
          <tpl fld="3" item="44"/>
          <tpl fld="2" item="48"/>
          <tpl hier="9" item="1"/>
          <tpl hier="11" item="9"/>
          <tpl hier="12" item="7"/>
          <tpl fld="4" item="0"/>
        </tpls>
      </n>
      <n v="796025024">
        <tpls c="8">
          <tpl hier="1" item="10"/>
          <tpl hier="4" item="3"/>
          <tpl fld="3" item="16"/>
          <tpl fld="2" item="71"/>
          <tpl hier="9" item="1"/>
          <tpl hier="11" item="9"/>
          <tpl hier="12" item="7"/>
          <tpl fld="4" item="0"/>
        </tpls>
      </n>
      <n v="1296075008">
        <tpls c="8">
          <tpl hier="1" item="10"/>
          <tpl hier="4" item="3"/>
          <tpl fld="3" item="2"/>
          <tpl fld="2" item="71"/>
          <tpl hier="9" item="1"/>
          <tpl hier="11" item="9"/>
          <tpl hier="12" item="7"/>
          <tpl fld="4" item="0"/>
        </tpls>
      </n>
      <n v="5495303">
        <tpls c="8">
          <tpl hier="1" item="10"/>
          <tpl hier="4" item="3"/>
          <tpl fld="3" item="21"/>
          <tpl fld="2" item="75"/>
          <tpl hier="9" item="1"/>
          <tpl hier="11" item="9"/>
          <tpl hier="12" item="7"/>
          <tpl fld="4" item="0"/>
        </tpls>
      </n>
      <n v="100725000">
        <tpls c="8">
          <tpl hier="1" item="10"/>
          <tpl hier="4" item="3"/>
          <tpl fld="3" item="26"/>
          <tpl fld="2" item="78"/>
          <tpl hier="9" item="1"/>
          <tpl hier="11" item="9"/>
          <tpl hier="12" item="7"/>
          <tpl fld="4" item="0"/>
        </tpls>
      </n>
      <n v="9661265">
        <tpls c="8">
          <tpl hier="1" item="10"/>
          <tpl hier="4" item="3"/>
          <tpl fld="3" item="43"/>
          <tpl fld="2" item="48"/>
          <tpl hier="9" item="1"/>
          <tpl hier="11" item="9"/>
          <tpl hier="12" item="7"/>
          <tpl fld="4" item="0"/>
        </tpls>
      </n>
      <n v="16354504">
        <tpls c="8">
          <tpl hier="1" item="10"/>
          <tpl hier="4" item="3"/>
          <tpl fld="3" item="55"/>
          <tpl fld="2" item="35"/>
          <tpl hier="9" item="1"/>
          <tpl hier="11" item="9"/>
          <tpl hier="12" item="7"/>
          <tpl fld="4" item="0"/>
        </tpls>
      </n>
      <n v="8962022">
        <tpls c="8">
          <tpl hier="1" item="10"/>
          <tpl hier="4" item="3"/>
          <tpl fld="3" item="56"/>
          <tpl fld="2" item="84"/>
          <tpl hier="9" item="1"/>
          <tpl hier="11" item="9"/>
          <tpl hier="12" item="7"/>
          <tpl fld="4" item="0"/>
        </tpls>
      </n>
      <n v="10196792">
        <tpls c="8">
          <tpl hier="1" item="10"/>
          <tpl hier="4" item="3"/>
          <tpl fld="3" item="0"/>
          <tpl fld="2" item="84"/>
          <tpl hier="9" item="1"/>
          <tpl hier="11" item="9"/>
          <tpl hier="12" item="7"/>
          <tpl fld="4" item="0"/>
        </tpls>
      </n>
      <n v="735400000">
        <tpls c="8">
          <tpl hier="1" item="10"/>
          <tpl hier="4" item="3"/>
          <tpl fld="3" item="32"/>
          <tpl fld="2" item="71"/>
          <tpl hier="9" item="1"/>
          <tpl hier="11" item="9"/>
          <tpl hier="12" item="7"/>
          <tpl fld="4" item="0"/>
        </tpls>
      </n>
      <n v="4026152">
        <tpls c="8">
          <tpl hier="1" item="10"/>
          <tpl hier="4" item="3"/>
          <tpl fld="3" item="20"/>
          <tpl fld="2" item="66"/>
          <tpl hier="9" item="1"/>
          <tpl hier="11" item="9"/>
          <tpl hier="12" item="7"/>
          <tpl fld="4" item="0"/>
        </tpls>
      </n>
      <n v="4626469">
        <tpls c="8">
          <tpl hier="1" item="10"/>
          <tpl hier="4" item="3"/>
          <tpl fld="3" item="18"/>
          <tpl fld="2" item="75"/>
          <tpl hier="9" item="1"/>
          <tpl hier="11" item="9"/>
          <tpl hier="12" item="7"/>
          <tpl fld="4" item="0"/>
        </tpls>
      </n>
      <n v="143627504">
        <tpls c="8">
          <tpl hier="1" item="10"/>
          <tpl hier="4" item="3"/>
          <tpl fld="3" item="58"/>
          <tpl fld="2" item="60"/>
          <tpl hier="9" item="1"/>
          <tpl hier="11" item="9"/>
          <tpl hier="12" item="7"/>
          <tpl fld="4" item="0"/>
        </tpls>
      </n>
      <n v="665769984">
        <tpls c="8">
          <tpl hier="1" item="10"/>
          <tpl hier="4" item="3"/>
          <tpl fld="3" item="48"/>
          <tpl fld="2" item="71"/>
          <tpl hier="9" item="1"/>
          <tpl hier="11" item="9"/>
          <tpl hier="12" item="7"/>
          <tpl fld="4" item="0"/>
        </tpls>
      </n>
      <n v="4881803">
        <tpls c="8">
          <tpl hier="1" item="10"/>
          <tpl hier="4" item="3"/>
          <tpl fld="3" item="22"/>
          <tpl fld="2" item="75"/>
          <tpl hier="9" item="1"/>
          <tpl hier="11" item="9"/>
          <tpl hier="12" item="7"/>
          <tpl fld="4" item="0"/>
        </tpls>
      </n>
      <n v="5898967">
        <tpls c="8">
          <tpl hier="1" item="10"/>
          <tpl hier="4" item="3"/>
          <tpl fld="3" item="45"/>
          <tpl fld="2" item="42"/>
          <tpl hier="9" item="1"/>
          <tpl hier="11" item="9"/>
          <tpl hier="12" item="7"/>
          <tpl fld="4" item="0"/>
        </tpls>
      </n>
      <n v="682334976">
        <tpls c="8">
          <tpl hier="1" item="10"/>
          <tpl hier="4" item="3"/>
          <tpl fld="3" item="44"/>
          <tpl fld="2" item="71"/>
          <tpl hier="9" item="1"/>
          <tpl hier="11" item="9"/>
          <tpl hier="12" item="7"/>
          <tpl fld="4" item="0"/>
        </tpls>
      </n>
      <n v="59539716">
        <tpls c="8">
          <tpl hier="1" item="10"/>
          <tpl hier="4" item="3"/>
          <tpl fld="3" item="19"/>
          <tpl fld="2" item="72"/>
          <tpl hier="9" item="1"/>
          <tpl hier="11" item="9"/>
          <tpl hier="12" item="7"/>
          <tpl fld="4" item="0"/>
        </tpls>
      </n>
      <n v="3640427">
        <tpls c="8">
          <tpl hier="1" item="10"/>
          <tpl hier="4" item="3"/>
          <tpl fld="3" item="17"/>
          <tpl fld="2" item="77"/>
          <tpl hier="9" item="1"/>
          <tpl hier="11" item="9"/>
          <tpl hier="12" item="7"/>
          <tpl fld="4" item="0"/>
        </tpls>
      </n>
      <n v="818315008">
        <tpls c="8">
          <tpl hier="1" item="10"/>
          <tpl hier="4" item="3"/>
          <tpl fld="3" item="10"/>
          <tpl fld="2" item="71"/>
          <tpl hier="9" item="1"/>
          <tpl hier="11" item="9"/>
          <tpl hier="12" item="7"/>
          <tpl fld="4" item="0"/>
        </tpls>
      </n>
      <n v="52371344">
        <tpls c="8">
          <tpl hier="1" item="10"/>
          <tpl hier="4" item="3"/>
          <tpl fld="3" item="8"/>
          <tpl fld="2" item="80"/>
          <tpl hier="9" item="1"/>
          <tpl hier="11" item="9"/>
          <tpl hier="12" item="7"/>
          <tpl fld="4" item="0"/>
        </tpls>
      </n>
      <n v="119259000">
        <tpls c="8">
          <tpl hier="1" item="10"/>
          <tpl hier="4" item="3"/>
          <tpl fld="3" item="25"/>
          <tpl fld="2" item="78"/>
          <tpl hier="9" item="1"/>
          <tpl hier="11" item="9"/>
          <tpl hier="12" item="7"/>
          <tpl fld="4" item="0"/>
        </tpls>
      </n>
      <n v="10026176">
        <tpls c="8">
          <tpl hier="1" item="10"/>
          <tpl hier="4" item="3"/>
          <tpl fld="3" item="42"/>
          <tpl fld="2" item="48"/>
          <tpl hier="9" item="1"/>
          <tpl hier="11" item="9"/>
          <tpl hier="12" item="7"/>
          <tpl fld="4" item="0"/>
        </tpls>
      </n>
      <n v="69020744">
        <tpls c="8">
          <tpl hier="1" item="10"/>
          <tpl hier="4" item="3"/>
          <tpl fld="3" item="19"/>
          <tpl fld="2" item="54"/>
          <tpl hier="9" item="1"/>
          <tpl hier="11" item="9"/>
          <tpl hier="12" item="7"/>
          <tpl fld="4" item="0"/>
        </tpls>
      </n>
      <n v="67059888">
        <tpls c="8">
          <tpl hier="1" item="10"/>
          <tpl hier="4" item="3"/>
          <tpl fld="3" item="5"/>
          <tpl fld="2" item="80"/>
          <tpl hier="9" item="1"/>
          <tpl hier="11" item="9"/>
          <tpl hier="12" item="7"/>
          <tpl fld="4" item="0"/>
        </tpls>
      </n>
      <n v="969004992">
        <tpls c="8">
          <tpl hier="1" item="10"/>
          <tpl hier="4" item="3"/>
          <tpl fld="3" item="43"/>
          <tpl fld="2" item="71"/>
          <tpl hier="9" item="1"/>
          <tpl hier="11" item="9"/>
          <tpl hier="12" item="7"/>
          <tpl fld="4" item="0"/>
        </tpls>
      </n>
      <n v="1051040000">
        <tpls c="8">
          <tpl hier="1" item="10"/>
          <tpl hier="4" item="3"/>
          <tpl fld="3" item="15"/>
          <tpl fld="2" item="71"/>
          <tpl hier="9" item="1"/>
          <tpl hier="11" item="9"/>
          <tpl hier="12" item="7"/>
          <tpl fld="4" item="0"/>
        </tpls>
      </n>
      <n v="1178439936">
        <tpls c="8">
          <tpl hier="1" item="10"/>
          <tpl hier="4" item="3"/>
          <tpl fld="3" item="50"/>
          <tpl fld="2" item="71"/>
          <tpl hier="9" item="1"/>
          <tpl hier="11" item="9"/>
          <tpl hier="12" item="7"/>
          <tpl fld="4" item="0"/>
        </tpls>
      </n>
      <n v="11159407">
        <tpls c="8">
          <tpl hier="1" item="10"/>
          <tpl hier="4" item="3"/>
          <tpl fld="3" item="33"/>
          <tpl fld="2" item="83"/>
          <tpl hier="9" item="1"/>
          <tpl hier="11" item="9"/>
          <tpl hier="12" item="7"/>
          <tpl fld="4" item="0"/>
        </tpls>
      </n>
      <n v="5814345">
        <tpls c="8">
          <tpl hier="1" item="10"/>
          <tpl hier="4" item="3"/>
          <tpl fld="3" item="31"/>
          <tpl fld="2" item="52"/>
          <tpl hier="9" item="1"/>
          <tpl hier="11" item="9"/>
          <tpl hier="12" item="7"/>
          <tpl fld="4" item="0"/>
        </tpls>
      </n>
      <n v="862030016">
        <tpls c="8">
          <tpl hier="1" item="10"/>
          <tpl hier="4" item="3"/>
          <tpl fld="3" item="4"/>
          <tpl fld="2" item="71"/>
          <tpl hier="9" item="1"/>
          <tpl hier="11" item="9"/>
          <tpl hier="12" item="7"/>
          <tpl fld="4" item="0"/>
        </tpls>
      </n>
      <n v="56433884">
        <tpls c="8">
          <tpl hier="1" item="10"/>
          <tpl hier="4" item="3"/>
          <tpl fld="3" item="39"/>
          <tpl fld="2" item="72"/>
          <tpl hier="9" item="1"/>
          <tpl hier="11" item="9"/>
          <tpl hier="12" item="7"/>
          <tpl fld="4" item="0"/>
        </tpls>
      </n>
      <n v="4768212">
        <tpls c="8">
          <tpl hier="1" item="10"/>
          <tpl hier="4" item="3"/>
          <tpl fld="3" item="38"/>
          <tpl fld="2" item="66"/>
          <tpl hier="9" item="1"/>
          <tpl hier="11" item="9"/>
          <tpl hier="12" item="7"/>
          <tpl fld="4" item="0"/>
        </tpls>
      </n>
      <n v="5176209">
        <tpls c="8">
          <tpl hier="1" item="10"/>
          <tpl hier="4" item="3"/>
          <tpl fld="3" item="17"/>
          <tpl fld="2" item="75"/>
          <tpl hier="9" item="1"/>
          <tpl hier="11" item="9"/>
          <tpl hier="12" item="7"/>
          <tpl fld="4" item="0"/>
        </tpls>
      </n>
      <n v="943454976">
        <tpls c="8">
          <tpl hier="1" item="10"/>
          <tpl hier="4" item="3"/>
          <tpl fld="3" item="40"/>
          <tpl fld="2" item="71"/>
          <tpl hier="9" item="1"/>
          <tpl hier="11" item="9"/>
          <tpl hier="12" item="7"/>
          <tpl fld="4" item="0"/>
        </tpls>
      </n>
      <n v="13893000">
        <tpls c="8">
          <tpl hier="1" item="10"/>
          <tpl hier="4" item="3"/>
          <tpl fld="3" item="54"/>
          <tpl fld="2" item="74"/>
          <tpl hier="9" item="1"/>
          <tpl hier="11" item="9"/>
          <tpl hier="12" item="7"/>
          <tpl fld="4" item="0"/>
        </tpls>
      </n>
      <n v="57302664">
        <tpls c="8">
          <tpl hier="1" item="10"/>
          <tpl hier="4" item="3"/>
          <tpl fld="3" item="7"/>
          <tpl fld="2" item="80"/>
          <tpl hier="9" item="1"/>
          <tpl hier="11" item="9"/>
          <tpl hier="12" item="7"/>
          <tpl fld="4" item="0"/>
        </tpls>
      </n>
      <n v="126631000">
        <tpls c="8">
          <tpl hier="1" item="10"/>
          <tpl hier="4" item="3"/>
          <tpl fld="3" item="24"/>
          <tpl fld="2" item="78"/>
          <tpl hier="9" item="1"/>
          <tpl hier="11" item="9"/>
          <tpl hier="12" item="7"/>
          <tpl fld="4" item="0"/>
        </tpls>
      </n>
      <n v="10514844">
        <tpls c="8">
          <tpl hier="1" item="10"/>
          <tpl hier="4" item="3"/>
          <tpl fld="3" item="19"/>
          <tpl fld="2" item="48"/>
          <tpl hier="9" item="1"/>
          <tpl hier="11" item="9"/>
          <tpl hier="12" item="7"/>
          <tpl fld="4" item="0"/>
        </tpls>
      </n>
      <n v="17970494">
        <tpls c="8">
          <tpl hier="1" item="10"/>
          <tpl hier="4" item="3"/>
          <tpl fld="3" item="2"/>
          <tpl fld="2" item="85"/>
          <tpl hier="9" item="1"/>
          <tpl hier="11" item="9"/>
          <tpl hier="12" item="7"/>
          <tpl fld="4" item="0"/>
        </tpls>
      </n>
      <n v="956164992">
        <tpls c="8">
          <tpl hier="1" item="10"/>
          <tpl hier="4" item="3"/>
          <tpl fld="3" item="46"/>
          <tpl fld="2" item="71"/>
          <tpl hier="9" item="1"/>
          <tpl hier="11" item="9"/>
          <tpl hier="12" item="7"/>
          <tpl fld="4" item="0"/>
        </tpls>
      </n>
      <n v="17284000">
        <tpls c="8">
          <tpl hier="1" item="10"/>
          <tpl hier="4" item="3"/>
          <tpl fld="3" item="53"/>
          <tpl fld="2" item="74"/>
          <tpl hier="9" item="1"/>
          <tpl hier="11" item="9"/>
          <tpl hier="12" item="7"/>
          <tpl fld="4" item="0"/>
        </tpls>
      </n>
      <n v="62244888">
        <tpls c="8">
          <tpl hier="1" item="10"/>
          <tpl hier="4" item="3"/>
          <tpl fld="3" item="6"/>
          <tpl fld="2" item="80"/>
          <tpl hier="9" item="1"/>
          <tpl hier="11" item="9"/>
          <tpl hier="12" item="7"/>
          <tpl fld="4" item="0"/>
        </tpls>
      </n>
      <n v="127141000">
        <tpls c="8">
          <tpl hier="1" item="10"/>
          <tpl hier="4" item="3"/>
          <tpl fld="3" item="23"/>
          <tpl fld="2" item="78"/>
          <tpl hier="9" item="1"/>
          <tpl hier="11" item="9"/>
          <tpl hier="12" item="7"/>
          <tpl fld="4" item="0"/>
        </tpls>
      </n>
      <n v="2012000">
        <tpls c="8">
          <tpl hier="1" item="10"/>
          <tpl hier="4" item="3"/>
          <tpl fld="3" item="18"/>
          <tpl fld="2" item="53"/>
          <tpl hier="9" item="1"/>
          <tpl hier="11" item="9"/>
          <tpl hier="12" item="7"/>
          <tpl fld="4" item="0"/>
        </tpls>
      </n>
      <n v="4677024">
        <tpls c="8">
          <tpl hier="1" item="10"/>
          <tpl hier="4" item="3"/>
          <tpl fld="3" item="58"/>
          <tpl fld="2" item="41"/>
          <tpl hier="9" item="1"/>
          <tpl hier="11" item="9"/>
          <tpl hier="12" item="7"/>
          <tpl fld="4" item="0"/>
        </tpls>
      </n>
      <n v="2733373">
        <tpls c="8">
          <tpl hier="1" item="10"/>
          <tpl hier="4" item="3"/>
          <tpl fld="3" item="12"/>
          <tpl fld="2" item="53"/>
          <tpl hier="9" item="1"/>
          <tpl hier="11" item="9"/>
          <tpl hier="12" item="7"/>
          <tpl fld="4" item="0"/>
        </tpls>
      </n>
      <n v="368355">
        <tpls c="8">
          <tpl hier="1" item="10"/>
          <tpl hier="4" item="3"/>
          <tpl fld="3" item="12"/>
          <tpl fld="2" item="73"/>
          <tpl hier="9" item="1"/>
          <tpl hier="11" item="9"/>
          <tpl hier="12" item="7"/>
          <tpl fld="4" item="0"/>
        </tpls>
      </n>
      <n v="446175">
        <tpls c="8">
          <tpl hier="1" item="10"/>
          <tpl hier="4" item="3"/>
          <tpl fld="3" item="11"/>
          <tpl fld="2" item="73"/>
          <tpl hier="9" item="1"/>
          <tpl hier="11" item="9"/>
          <tpl hier="12" item="7"/>
          <tpl fld="4" item="0"/>
        </tpls>
      </n>
      <n v="1191835008">
        <tpls c="8">
          <tpl hier="1" item="10"/>
          <tpl hier="4" item="3"/>
          <tpl fld="3" item="45"/>
          <tpl fld="2" item="71"/>
          <tpl hier="9" item="1"/>
          <tpl hier="11" item="9"/>
          <tpl hier="12" item="7"/>
          <tpl fld="4" item="0"/>
        </tpls>
      </n>
      <n v="1217549952">
        <tpls c="8">
          <tpl hier="1" item="10"/>
          <tpl hier="4" item="3"/>
          <tpl fld="3" item="28"/>
          <tpl fld="2" item="71"/>
          <tpl hier="9" item="1"/>
          <tpl hier="11" item="9"/>
          <tpl hier="12" item="7"/>
          <tpl fld="4" item="0"/>
        </tpls>
      </n>
      <n v="1230075008">
        <tpls c="8">
          <tpl hier="1" item="10"/>
          <tpl hier="4" item="3"/>
          <tpl fld="3" item="27"/>
          <tpl fld="2" item="71"/>
          <tpl hier="9" item="1"/>
          <tpl hier="11" item="9"/>
          <tpl hier="12" item="7"/>
          <tpl fld="4" item="0"/>
        </tpls>
      </n>
      <n v="25364308">
        <tpls c="8">
          <tpl hier="1" item="10"/>
          <tpl hier="4" item="3"/>
          <tpl fld="3" item="5"/>
          <tpl fld="2" item="74"/>
          <tpl hier="9" item="1"/>
          <tpl hier="11" item="9"/>
          <tpl hier="12" item="7"/>
          <tpl fld="4" item="0"/>
        </tpls>
      </n>
      <n v="1364269952">
        <tpls c="8">
          <tpl hier="1" item="10"/>
          <tpl hier="4" item="3"/>
          <tpl fld="3" item="29"/>
          <tpl fld="2" item="71"/>
          <tpl hier="9" item="1"/>
          <tpl hier="11" item="9"/>
          <tpl hier="12" item="7"/>
          <tpl fld="4" item="0"/>
        </tpls>
      </n>
      <n v="13177000">
        <tpls c="8">
          <tpl hier="1" item="10"/>
          <tpl hier="4" item="3"/>
          <tpl fld="3" item="4"/>
          <tpl fld="2" item="74"/>
          <tpl hier="9" item="1"/>
          <tpl hier="11" item="9"/>
          <tpl hier="12" item="7"/>
          <tpl fld="4" item="0"/>
        </tpls>
      </n>
      <n v="16532200">
        <tpls c="8">
          <tpl hier="1" item="10"/>
          <tpl hier="4" item="3"/>
          <tpl fld="3" item="58"/>
          <tpl fld="2" item="74"/>
          <tpl hier="9" item="1"/>
          <tpl hier="11" item="9"/>
          <tpl hier="12" item="7"/>
          <tpl fld="4" item="0"/>
        </tpls>
      </n>
      <n v="7578903">
        <tpls c="8">
          <tpl hier="1" item="10"/>
          <tpl hier="4" item="3"/>
          <tpl fld="3" item="54"/>
          <tpl fld="2" item="76"/>
          <tpl hier="9" item="1"/>
          <tpl hier="11" item="9"/>
          <tpl hier="12" item="7"/>
          <tpl fld="4" item="0"/>
        </tpls>
      </n>
      <n v="10115603">
        <tpls c="8">
          <tpl hier="1" item="10"/>
          <tpl hier="4" item="3"/>
          <tpl fld="3" item="45"/>
          <tpl fld="2" item="83"/>
          <tpl hier="9" item="1"/>
          <tpl hier="11" item="9"/>
          <tpl hier="12" item="7"/>
          <tpl fld="4" item="0"/>
        </tpls>
      </n>
      <n v="56337664">
        <tpls c="8">
          <tpl hier="1" item="10"/>
          <tpl hier="4" item="3"/>
          <tpl fld="3" item="22"/>
          <tpl fld="2" item="80"/>
          <tpl hier="9" item="1"/>
          <tpl hier="11" item="9"/>
          <tpl hier="12" item="7"/>
          <tpl fld="4" item="0"/>
        </tpls>
      </n>
      <n v="334995">
        <tpls c="8">
          <tpl hier="1" item="10"/>
          <tpl hier="4" item="3"/>
          <tpl fld="3" item="26"/>
          <tpl fld="2" item="73"/>
          <tpl hier="9" item="1"/>
          <tpl hier="11" item="9"/>
          <tpl hier="12" item="7"/>
          <tpl fld="4" item="0"/>
        </tpls>
      </n>
      <n v="1023310016">
        <tpls c="8">
          <tpl hier="1" item="10"/>
          <tpl hier="4" item="3"/>
          <tpl fld="3" item="25"/>
          <tpl fld="2" item="71"/>
          <tpl hier="9" item="1"/>
          <tpl hier="11" item="9"/>
          <tpl hier="12" item="7"/>
          <tpl fld="4" item="0"/>
        </tpls>
      </n>
      <n v="1371219968">
        <tpls c="8">
          <tpl hier="1" item="10"/>
          <tpl hier="4" item="3"/>
          <tpl fld="3" item="23"/>
          <tpl fld="2" item="71"/>
          <tpl hier="9" item="1"/>
          <tpl hier="11" item="9"/>
          <tpl hier="12" item="7"/>
          <tpl fld="4" item="0"/>
        </tpls>
      </n>
      <n v="1066790016">
        <tpls c="8">
          <tpl hier="1" item="10"/>
          <tpl hier="4" item="3"/>
          <tpl fld="3" item="12"/>
          <tpl fld="2" item="71"/>
          <tpl hier="9" item="1"/>
          <tpl hier="11" item="9"/>
          <tpl hier="12" item="7"/>
          <tpl fld="4" item="0"/>
        </tpls>
      </n>
      <n v="13380000">
        <tpls c="8">
          <tpl hier="1" item="10"/>
          <tpl hier="4" item="3"/>
          <tpl fld="3" item="57"/>
          <tpl fld="2" item="74"/>
          <tpl hier="9" item="1"/>
          <tpl hier="11" item="9"/>
          <tpl hier="12" item="7"/>
          <tpl fld="4" item="0"/>
        </tpls>
      </n>
      <n v="20394800">
        <tpls c="8">
          <tpl hier="1" item="10"/>
          <tpl hier="4" item="3"/>
          <tpl fld="3" item="1"/>
          <tpl fld="2" item="74"/>
          <tpl hier="9" item="1"/>
          <tpl hier="11" item="9"/>
          <tpl hier="12" item="7"/>
          <tpl fld="4" item="0"/>
        </tpls>
      </n>
      <n v="7840709">
        <tpls c="8">
          <tpl hier="1" item="10"/>
          <tpl hier="4" item="3"/>
          <tpl fld="3" item="51"/>
          <tpl fld="2" item="76"/>
          <tpl hier="9" item="1"/>
          <tpl hier="11" item="9"/>
          <tpl hier="12" item="7"/>
          <tpl fld="4" item="0"/>
        </tpls>
      </n>
      <n v="9289770">
        <tpls c="8">
          <tpl hier="1" item="10"/>
          <tpl hier="4" item="3"/>
          <tpl fld="3" item="44"/>
          <tpl fld="2" item="83"/>
          <tpl hier="9" item="1"/>
          <tpl hier="11" item="9"/>
          <tpl hier="12" item="7"/>
          <tpl fld="4" item="0"/>
        </tpls>
      </n>
      <n v="10136811">
        <tpls c="8">
          <tpl hier="1" item="10"/>
          <tpl hier="4" item="3"/>
          <tpl fld="3" item="42"/>
          <tpl fld="2" item="83"/>
          <tpl hier="9" item="1"/>
          <tpl hier="11" item="9"/>
          <tpl hier="12" item="7"/>
          <tpl fld="4" item="0"/>
        </tpls>
      </n>
      <n v="11038264">
        <tpls c="8">
          <tpl hier="1" item="10"/>
          <tpl hier="4" item="3"/>
          <tpl fld="3" item="41"/>
          <tpl fld="2" item="83"/>
          <tpl hier="9" item="1"/>
          <tpl hier="11" item="9"/>
          <tpl hier="12" item="7"/>
          <tpl fld="4" item="0"/>
        </tpls>
      </n>
      <n v="4826933">
        <tpls c="8">
          <tpl hier="1" item="10"/>
          <tpl hier="4" item="3"/>
          <tpl fld="3" item="31"/>
          <tpl fld="2" item="75"/>
          <tpl hier="9" item="1"/>
          <tpl hier="11" item="9"/>
          <tpl hier="12" item="7"/>
          <tpl fld="4" item="0"/>
        </tpls>
      </n>
      <n v="5153498">
        <tpls c="8">
          <tpl hier="1" item="10"/>
          <tpl hier="4" item="3"/>
          <tpl fld="3" item="30"/>
          <tpl fld="2" item="75"/>
          <tpl hier="9" item="1"/>
          <tpl hier="11" item="9"/>
          <tpl hier="12" item="7"/>
          <tpl fld="4" item="0"/>
        </tpls>
      </n>
      <n v="51561836">
        <tpls c="8">
          <tpl hier="1" item="10"/>
          <tpl hier="4" item="3"/>
          <tpl fld="3" item="16"/>
          <tpl fld="2" item="80"/>
          <tpl hier="9" item="1"/>
          <tpl hier="11" item="9"/>
          <tpl hier="12" item="7"/>
          <tpl fld="4" item="0"/>
        </tpls>
      </n>
      <n v="61357432">
        <tpls c="8">
          <tpl hier="1" item="10"/>
          <tpl hier="4" item="3"/>
          <tpl fld="3" item="14"/>
          <tpl fld="2" item="80"/>
          <tpl hier="9" item="1"/>
          <tpl hier="11" item="9"/>
          <tpl hier="12" item="7"/>
          <tpl fld="4" item="0"/>
        </tpls>
      </n>
      <n v="66864380">
        <tpls c="8">
          <tpl hier="1" item="10"/>
          <tpl hier="4" item="3"/>
          <tpl fld="3" item="13"/>
          <tpl fld="2" item="80"/>
          <tpl hier="9" item="1"/>
          <tpl hier="11" item="9"/>
          <tpl hier="12" item="7"/>
          <tpl fld="4" item="0"/>
        </tpls>
      </n>
      <n v="10036983">
        <tpls c="8">
          <tpl hier="1" item="10"/>
          <tpl hier="4" item="3"/>
          <tpl fld="3" item="58"/>
          <tpl fld="2" item="84"/>
          <tpl hier="9" item="1"/>
          <tpl hier="11" item="9"/>
          <tpl hier="12" item="7"/>
          <tpl fld="4" item="0"/>
        </tpls>
      </n>
      <n v="3455000">
        <tpls c="8">
          <tpl hier="1" item="10"/>
          <tpl hier="4" item="3"/>
          <tpl fld="3" item="54"/>
          <tpl fld="2" item="70"/>
          <tpl hier="9" item="1"/>
          <tpl hier="11" item="9"/>
          <tpl hier="12" item="7"/>
          <tpl fld="4" item="0"/>
        </tpls>
      </n>
      <n v="7180100">
        <tpls c="8">
          <tpl hier="1" item="10"/>
          <tpl hier="4" item="3"/>
          <tpl fld="3" item="52"/>
          <tpl fld="2" item="70"/>
          <tpl hier="9" item="1"/>
          <tpl hier="11" item="9"/>
          <tpl hier="12" item="7"/>
          <tpl fld="4" item="0"/>
        </tpls>
      </n>
      <n v="56155144">
        <tpls c="8">
          <tpl hier="1" item="10"/>
          <tpl hier="4" item="3"/>
          <tpl fld="3" item="46"/>
          <tpl fld="2" item="72"/>
          <tpl hier="9" item="1"/>
          <tpl hier="11" item="9"/>
          <tpl hier="12" item="7"/>
          <tpl fld="4" item="0"/>
        </tpls>
      </n>
      <n v="98883000">
        <tpls c="8">
          <tpl hier="1" item="10"/>
          <tpl hier="4" item="3"/>
          <tpl fld="3" item="34"/>
          <tpl fld="2" item="78"/>
          <tpl hier="9" item="1"/>
          <tpl hier="11" item="9"/>
          <tpl hier="12" item="7"/>
          <tpl fld="4" item="0"/>
        </tpls>
      </n>
      <n v="127445000">
        <tpls c="8">
          <tpl hier="1" item="10"/>
          <tpl hier="4" item="3"/>
          <tpl fld="3" item="33"/>
          <tpl fld="2" item="78"/>
          <tpl hier="9" item="1"/>
          <tpl hier="11" item="9"/>
          <tpl hier="12" item="7"/>
          <tpl fld="4" item="0"/>
        </tpls>
      </n>
      <n v="436300">
        <tpls c="8">
          <tpl hier="1" item="10"/>
          <tpl hier="4" item="3"/>
          <tpl fld="3" item="17"/>
          <tpl fld="2" item="73"/>
          <tpl hier="9" item="1"/>
          <tpl hier="11" item="9"/>
          <tpl hier="12" item="7"/>
          <tpl fld="4" item="0"/>
        </tpls>
      </n>
      <n v="14665037">
        <tpls c="8">
          <tpl hier="1" item="10"/>
          <tpl hier="4" item="3"/>
          <tpl fld="3" item="7"/>
          <tpl fld="2" item="69"/>
          <tpl hier="9" item="1"/>
          <tpl hier="11" item="9"/>
          <tpl hier="12" item="7"/>
          <tpl fld="4" item="0"/>
        </tpls>
      </n>
      <n v="2732221">
        <tpls c="8">
          <tpl hier="1" item="10"/>
          <tpl hier="4" item="3"/>
          <tpl fld="3" item="22"/>
          <tpl fld="2" item="53"/>
          <tpl hier="9" item="1"/>
          <tpl hier="11" item="9"/>
          <tpl hier="12" item="7"/>
          <tpl fld="4" item="0"/>
        </tpls>
      </n>
      <n v="774510016">
        <tpls c="8">
          <tpl hier="1" item="10"/>
          <tpl hier="4" item="3"/>
          <tpl fld="3" item="18"/>
          <tpl fld="2" item="71"/>
          <tpl hier="9" item="1"/>
          <tpl hier="11" item="9"/>
          <tpl hier="12" item="7"/>
          <tpl fld="4" item="0"/>
        </tpls>
      </n>
      <n v="1036825024">
        <tpls c="8">
          <tpl hier="1" item="10"/>
          <tpl hier="4" item="3"/>
          <tpl fld="3" item="22"/>
          <tpl fld="2" item="71"/>
          <tpl hier="9" item="1"/>
          <tpl hier="11" item="9"/>
          <tpl hier="12" item="7"/>
          <tpl fld="4" item="0"/>
        </tpls>
      </n>
      <n v="1262644992">
        <tpls c="8">
          <tpl hier="1" item="10"/>
          <tpl hier="4" item="3"/>
          <tpl fld="3" item="17"/>
          <tpl fld="2" item="71"/>
          <tpl hier="9" item="1"/>
          <tpl hier="11" item="9"/>
          <tpl hier="12" item="7"/>
          <tpl fld="4" item="0"/>
        </tpls>
      </n>
      <n v="1378664960">
        <tpls c="8">
          <tpl hier="1" item="10"/>
          <tpl hier="4" item="3"/>
          <tpl fld="3" item="21"/>
          <tpl fld="2" item="71"/>
          <tpl hier="9" item="1"/>
          <tpl hier="11" item="9"/>
          <tpl hier="12" item="7"/>
          <tpl fld="4" item="0"/>
        </tpls>
      </n>
      <n v="841105024">
        <tpls c="8">
          <tpl hier="1" item="10"/>
          <tpl hier="4" item="3"/>
          <tpl fld="3" item="8"/>
          <tpl fld="2" item="71"/>
          <tpl hier="9" item="1"/>
          <tpl hier="11" item="9"/>
          <tpl hier="12" item="7"/>
          <tpl fld="4" item="0"/>
        </tpls>
      </n>
      <n v="1084034944">
        <tpls c="8">
          <tpl hier="1" item="10"/>
          <tpl hier="4" item="3"/>
          <tpl fld="3" item="7"/>
          <tpl fld="2" item="71"/>
          <tpl hier="9" item="1"/>
          <tpl hier="11" item="9"/>
          <tpl hier="12" item="7"/>
          <tpl fld="4" item="0"/>
        </tpls>
      </n>
      <n v="1288400000">
        <tpls c="8">
          <tpl hier="1" item="10"/>
          <tpl hier="4" item="3"/>
          <tpl fld="3" item="6"/>
          <tpl fld="2" item="71"/>
          <tpl hier="9" item="1"/>
          <tpl hier="11" item="9"/>
          <tpl hier="12" item="7"/>
          <tpl fld="4" item="0"/>
        </tpls>
      </n>
      <n v="1397714944">
        <tpls c="8">
          <tpl hier="1" item="10"/>
          <tpl hier="4" item="3"/>
          <tpl fld="3" item="5"/>
          <tpl fld="2" item="71"/>
          <tpl hier="9" item="1"/>
          <tpl hier="11" item="9"/>
          <tpl hier="12" item="7"/>
          <tpl fld="4" item="0"/>
        </tpls>
      </n>
      <n v="13723000">
        <tpls c="8">
          <tpl hier="1" item="10"/>
          <tpl hier="4" item="3"/>
          <tpl fld="3" item="56"/>
          <tpl fld="2" item="74"/>
          <tpl hier="9" item="1"/>
          <tpl hier="11" item="9"/>
          <tpl hier="12" item="7"/>
          <tpl fld="4" item="0"/>
        </tpls>
      </n>
      <n v="17065100">
        <tpls c="8">
          <tpl hier="1" item="10"/>
          <tpl hier="4" item="3"/>
          <tpl fld="3" item="0"/>
          <tpl fld="2" item="74"/>
          <tpl hier="9" item="1"/>
          <tpl hier="11" item="9"/>
          <tpl hier="12" item="7"/>
          <tpl fld="4" item="0"/>
        </tpls>
      </n>
      <n v="20697900">
        <tpls c="8">
          <tpl hier="1" item="10"/>
          <tpl hier="4" item="3"/>
          <tpl fld="3" item="55"/>
          <tpl fld="2" item="74"/>
          <tpl hier="9" item="1"/>
          <tpl hier="11" item="9"/>
          <tpl hier="12" item="7"/>
          <tpl fld="4" item="0"/>
        </tpls>
      </n>
      <n v="7086299">
        <tpls c="8">
          <tpl hier="1" item="10"/>
          <tpl hier="4" item="3"/>
          <tpl fld="3" item="35"/>
          <tpl fld="2" item="76"/>
          <tpl hier="9" item="1"/>
          <tpl hier="11" item="9"/>
          <tpl hier="12" item="7"/>
          <tpl fld="4" item="0"/>
        </tpls>
      </n>
      <n v="7568430">
        <tpls c="8">
          <tpl hier="1" item="10"/>
          <tpl hier="4" item="3"/>
          <tpl fld="3" item="40"/>
          <tpl fld="2" item="76"/>
          <tpl hier="9" item="1"/>
          <tpl hier="11" item="9"/>
          <tpl hier="12" item="7"/>
          <tpl fld="4" item="0"/>
        </tpls>
      </n>
      <n v="7905633">
        <tpls c="8">
          <tpl hier="1" item="10"/>
          <tpl hier="4" item="3"/>
          <tpl fld="3" item="50"/>
          <tpl fld="2" item="76"/>
          <tpl hier="9" item="1"/>
          <tpl hier="11" item="9"/>
          <tpl hier="12" item="7"/>
          <tpl fld="4" item="0"/>
        </tpls>
      </n>
      <n v="8343323">
        <tpls c="8">
          <tpl hier="1" item="10"/>
          <tpl hier="4" item="3"/>
          <tpl fld="3" item="49"/>
          <tpl fld="2" item="76"/>
          <tpl hier="9" item="1"/>
          <tpl hier="11" item="9"/>
          <tpl hier="12" item="7"/>
          <tpl fld="4" item="0"/>
        </tpls>
      </n>
      <n v="9378113">
        <tpls c="8">
          <tpl hier="1" item="10"/>
          <tpl hier="4" item="3"/>
          <tpl fld="3" item="37"/>
          <tpl fld="2" item="83"/>
          <tpl hier="9" item="1"/>
          <tpl hier="11" item="9"/>
          <tpl hier="12" item="7"/>
          <tpl fld="4" item="0"/>
        </tpls>
      </n>
      <n v="9859242">
        <tpls c="8">
          <tpl hier="1" item="10"/>
          <tpl hier="4" item="3"/>
          <tpl fld="3" item="39"/>
          <tpl fld="2" item="83"/>
          <tpl hier="9" item="1"/>
          <tpl hier="11" item="9"/>
          <tpl hier="12" item="7"/>
          <tpl fld="4" item="0"/>
        </tpls>
      </n>
      <n v="10156637">
        <tpls c="8">
          <tpl hier="1" item="10"/>
          <tpl hier="4" item="3"/>
          <tpl fld="3" item="28"/>
          <tpl fld="2" item="83"/>
          <tpl hier="9" item="1"/>
          <tpl hier="11" item="9"/>
          <tpl hier="12" item="7"/>
          <tpl fld="4" item="0"/>
        </tpls>
      </n>
      <n v="11106932">
        <tpls c="8">
          <tpl hier="1" item="10"/>
          <tpl hier="4" item="3"/>
          <tpl fld="3" item="19"/>
          <tpl fld="2" item="83"/>
          <tpl hier="9" item="1"/>
          <tpl hier="11" item="9"/>
          <tpl hier="12" item="7"/>
          <tpl fld="4" item="0"/>
        </tpls>
      </n>
      <n v="4605744">
        <tpls c="8">
          <tpl hier="1" item="10"/>
          <tpl hier="4" item="3"/>
          <tpl fld="3" item="26"/>
          <tpl fld="2" item="75"/>
          <tpl hier="9" item="1"/>
          <tpl hier="11" item="9"/>
          <tpl hier="12" item="7"/>
          <tpl fld="4" item="0"/>
        </tpls>
      </n>
      <n v="4855787">
        <tpls c="8">
          <tpl hier="1" item="10"/>
          <tpl hier="4" item="3"/>
          <tpl fld="3" item="25"/>
          <tpl fld="2" item="75"/>
          <tpl hier="9" item="1"/>
          <tpl hier="11" item="9"/>
          <tpl hier="12" item="7"/>
          <tpl fld="4" item="0"/>
        </tpls>
      </n>
      <n v="5165474">
        <tpls c="8">
          <tpl hier="1" item="10"/>
          <tpl hier="4" item="3"/>
          <tpl fld="3" item="24"/>
          <tpl fld="2" item="75"/>
          <tpl hier="9" item="1"/>
          <tpl hier="11" item="9"/>
          <tpl hier="12" item="7"/>
          <tpl fld="4" item="0"/>
        </tpls>
      </n>
      <n v="5479531">
        <tpls c="8">
          <tpl hier="1" item="10"/>
          <tpl hier="4" item="3"/>
          <tpl fld="3" item="23"/>
          <tpl fld="2" item="75"/>
          <tpl hier="9" item="1"/>
          <tpl hier="11" item="9"/>
          <tpl hier="12" item="7"/>
          <tpl fld="4" item="0"/>
        </tpls>
      </n>
      <n v="51957736">
        <tpls c="8">
          <tpl hier="1" item="10"/>
          <tpl hier="4" item="3"/>
          <tpl fld="3" item="10"/>
          <tpl fld="2" item="80"/>
          <tpl hier="9" item="1"/>
          <tpl hier="11" item="9"/>
          <tpl hier="12" item="7"/>
          <tpl fld="4" item="0"/>
        </tpls>
      </n>
      <n v="56976124">
        <tpls c="8">
          <tpl hier="1" item="10"/>
          <tpl hier="4" item="3"/>
          <tpl fld="3" item="12"/>
          <tpl fld="2" item="80"/>
          <tpl hier="9" item="1"/>
          <tpl hier="11" item="9"/>
          <tpl hier="12" item="7"/>
          <tpl fld="4" item="0"/>
        </tpls>
      </n>
      <n v="61805268">
        <tpls c="8">
          <tpl hier="1" item="10"/>
          <tpl hier="4" item="3"/>
          <tpl fld="3" item="11"/>
          <tpl fld="2" item="80"/>
          <tpl hier="9" item="1"/>
          <tpl hier="11" item="9"/>
          <tpl hier="12" item="7"/>
          <tpl fld="4" item="0"/>
        </tpls>
      </n>
      <n v="66965912">
        <tpls c="8">
          <tpl hier="1" item="10"/>
          <tpl hier="4" item="3"/>
          <tpl fld="3" item="9"/>
          <tpl fld="2" item="80"/>
          <tpl hier="9" item="1"/>
          <tpl hier="11" item="9"/>
          <tpl hier="12" item="7"/>
          <tpl fld="4" item="0"/>
        </tpls>
      </n>
      <n v="8929086">
        <tpls c="8">
          <tpl hier="1" item="10"/>
          <tpl hier="4" item="3"/>
          <tpl fld="3" item="57"/>
          <tpl fld="2" item="84"/>
          <tpl hier="9" item="1"/>
          <tpl hier="11" item="9"/>
          <tpl hier="12" item="7"/>
          <tpl fld="4" item="0"/>
        </tpls>
      </n>
      <n v="10089498">
        <tpls c="8">
          <tpl hier="1" item="10"/>
          <tpl hier="4" item="3"/>
          <tpl fld="3" item="3"/>
          <tpl fld="2" item="84"/>
          <tpl hier="9" item="1"/>
          <tpl hier="11" item="9"/>
          <tpl hier="12" item="7"/>
          <tpl fld="4" item="0"/>
        </tpls>
      </n>
      <n v="10987314">
        <tpls c="8">
          <tpl hier="1" item="10"/>
          <tpl hier="4" item="3"/>
          <tpl fld="3" item="1"/>
          <tpl fld="2" item="84"/>
          <tpl hier="9" item="1"/>
          <tpl hier="11" item="9"/>
          <tpl hier="12" item="7"/>
          <tpl fld="4" item="0"/>
        </tpls>
      </n>
      <n v="3533000">
        <tpls c="8">
          <tpl hier="1" item="10"/>
          <tpl hier="4" item="3"/>
          <tpl fld="3" item="20"/>
          <tpl fld="2" item="70"/>
          <tpl hier="9" item="1"/>
          <tpl hier="11" item="9"/>
          <tpl hier="12" item="7"/>
          <tpl fld="4" item="0"/>
        </tpls>
      </n>
      <n v="5123000">
        <tpls c="8">
          <tpl hier="1" item="10"/>
          <tpl hier="4" item="3"/>
          <tpl fld="3" item="51"/>
          <tpl fld="2" item="70"/>
          <tpl hier="9" item="1"/>
          <tpl hier="11" item="9"/>
          <tpl hier="12" item="7"/>
          <tpl fld="4" item="0"/>
        </tpls>
      </n>
      <n v="7308800">
        <tpls c="8">
          <tpl hier="1" item="10"/>
          <tpl hier="4" item="3"/>
          <tpl fld="3" item="38"/>
          <tpl fld="2" item="70"/>
          <tpl hier="9" item="1"/>
          <tpl hier="11" item="9"/>
          <tpl hier="12" item="7"/>
          <tpl fld="4" item="0"/>
        </tpls>
      </n>
      <n v="51252000">
        <tpls c="8">
          <tpl hier="1" item="10"/>
          <tpl hier="4" item="3"/>
          <tpl fld="3" item="44"/>
          <tpl fld="2" item="72"/>
          <tpl hier="9" item="1"/>
          <tpl hier="11" item="9"/>
          <tpl hier="12" item="7"/>
          <tpl fld="4" item="0"/>
        </tpls>
      </n>
      <n v="56317748">
        <tpls c="8">
          <tpl hier="1" item="10"/>
          <tpl hier="4" item="3"/>
          <tpl fld="3" item="43"/>
          <tpl fld="2" item="72"/>
          <tpl hier="9" item="1"/>
          <tpl hier="11" item="9"/>
          <tpl hier="12" item="7"/>
          <tpl fld="4" item="0"/>
        </tpls>
      </n>
      <n v="56844304">
        <tpls c="8">
          <tpl hier="1" item="10"/>
          <tpl hier="4" item="3"/>
          <tpl fld="3" item="42"/>
          <tpl fld="2" item="72"/>
          <tpl hier="9" item="1"/>
          <tpl hier="11" item="9"/>
          <tpl hier="12" item="7"/>
          <tpl fld="4" item="0"/>
        </tpls>
      </n>
      <n v="59379448">
        <tpls c="8">
          <tpl hier="1" item="10"/>
          <tpl hier="4" item="3"/>
          <tpl fld="3" item="41"/>
          <tpl fld="2" item="72"/>
          <tpl hier="9" item="1"/>
          <tpl hier="11" item="9"/>
          <tpl hier="12" item="7"/>
          <tpl fld="4" item="0"/>
        </tpls>
      </n>
      <n v="99790000">
        <tpls c="8">
          <tpl hier="1" item="10"/>
          <tpl hier="4" item="3"/>
          <tpl fld="3" item="32"/>
          <tpl fld="2" item="78"/>
          <tpl hier="9" item="1"/>
          <tpl hier="11" item="9"/>
          <tpl hier="12" item="7"/>
          <tpl fld="4" item="0"/>
        </tpls>
      </n>
      <n v="118449000">
        <tpls c="8">
          <tpl hier="1" item="10"/>
          <tpl hier="4" item="3"/>
          <tpl fld="3" item="31"/>
          <tpl fld="2" item="78"/>
          <tpl hier="9" item="1"/>
          <tpl hier="11" item="9"/>
          <tpl hier="12" item="7"/>
          <tpl fld="4" item="0"/>
        </tpls>
      </n>
      <n v="126400000">
        <tpls c="8">
          <tpl hier="1" item="10"/>
          <tpl hier="4" item="3"/>
          <tpl fld="3" item="30"/>
          <tpl fld="2" item="78"/>
          <tpl hier="9" item="1"/>
          <tpl hier="11" item="9"/>
          <tpl hier="12" item="7"/>
          <tpl fld="4" item="0"/>
        </tpls>
      </n>
      <n v="127276000">
        <tpls c="8">
          <tpl hier="1" item="10"/>
          <tpl hier="4" item="3"/>
          <tpl fld="3" item="29"/>
          <tpl fld="2" item="78"/>
          <tpl hier="9" item="1"/>
          <tpl hier="11" item="9"/>
          <tpl hier="12" item="7"/>
          <tpl fld="4" item="0"/>
        </tpls>
      </n>
      <n v="337500">
        <tpls c="8">
          <tpl hier="1" item="10"/>
          <tpl hier="4" item="3"/>
          <tpl fld="3" item="16"/>
          <tpl fld="2" item="73"/>
          <tpl hier="9" item="1"/>
          <tpl hier="11" item="9"/>
          <tpl hier="12" item="7"/>
          <tpl fld="4" item="0"/>
        </tpls>
      </n>
      <n v="366706">
        <tpls c="8">
          <tpl hier="1" item="10"/>
          <tpl hier="4" item="3"/>
          <tpl fld="3" item="15"/>
          <tpl fld="2" item="73"/>
          <tpl hier="9" item="1"/>
          <tpl hier="11" item="9"/>
          <tpl hier="12" item="7"/>
          <tpl fld="4" item="0"/>
        </tpls>
      </n>
      <n v="441525">
        <tpls c="8">
          <tpl hier="1" item="10"/>
          <tpl hier="4" item="3"/>
          <tpl fld="3" item="14"/>
          <tpl fld="2" item="73"/>
          <tpl hier="9" item="1"/>
          <tpl hier="11" item="9"/>
          <tpl hier="12" item="7"/>
          <tpl fld="4" item="0"/>
        </tpls>
      </n>
      <n v="596336">
        <tpls c="8">
          <tpl hier="1" item="10"/>
          <tpl hier="4" item="3"/>
          <tpl fld="3" item="13"/>
          <tpl fld="2" item="73"/>
          <tpl hier="9" item="1"/>
          <tpl hier="11" item="9"/>
          <tpl hier="12" item="7"/>
          <tpl fld="4" item="0"/>
        </tpls>
      </n>
      <n v="13328593">
        <tpls c="8">
          <tpl hier="1" item="10"/>
          <tpl hier="4" item="3"/>
          <tpl fld="3" item="4"/>
          <tpl fld="2" item="69"/>
          <tpl hier="9" item="1"/>
          <tpl hier="11" item="9"/>
          <tpl hier="12" item="7"/>
          <tpl fld="4" item="0"/>
        </tpls>
      </n>
      <n v="14760094">
        <tpls c="8">
          <tpl hier="1" item="10"/>
          <tpl hier="4" item="3"/>
          <tpl fld="3" item="58"/>
          <tpl fld="2" item="69"/>
          <tpl hier="9" item="1"/>
          <tpl hier="11" item="9"/>
          <tpl hier="12" item="7"/>
          <tpl fld="4" item="0"/>
        </tpls>
      </n>
      <n v="16281779">
        <tpls c="8">
          <tpl hier="1" item="10"/>
          <tpl hier="4" item="3"/>
          <tpl fld="3" item="2"/>
          <tpl fld="2" item="69"/>
          <tpl hier="9" item="1"/>
          <tpl hier="11" item="9"/>
          <tpl hier="12" item="7"/>
          <tpl fld="4" item="0"/>
        </tpls>
      </n>
      <n v="4007313">
        <tpls c="8">
          <tpl hier="1" item="10"/>
          <tpl hier="4" item="3"/>
          <tpl fld="3" item="54"/>
          <tpl fld="2" item="66"/>
          <tpl hier="9" item="1"/>
          <tpl hier="11" item="9"/>
          <tpl hier="12" item="7"/>
          <tpl fld="4" item="0"/>
        </tpls>
      </n>
      <n v="4261732">
        <tpls c="8">
          <tpl hier="1" item="10"/>
          <tpl hier="4" item="3"/>
          <tpl fld="3" item="53"/>
          <tpl fld="2" item="66"/>
          <tpl hier="9" item="1"/>
          <tpl hier="11" item="9"/>
          <tpl hier="12" item="7"/>
          <tpl fld="4" item="0"/>
        </tpls>
      </n>
      <n v="4709153">
        <tpls c="8">
          <tpl hier="1" item="10"/>
          <tpl hier="4" item="3"/>
          <tpl fld="3" item="52"/>
          <tpl fld="2" item="66"/>
          <tpl hier="9" item="1"/>
          <tpl hier="11" item="9"/>
          <tpl hier="12" item="7"/>
          <tpl fld="4" item="0"/>
        </tpls>
      </n>
      <n v="8993985">
        <tpls c="8">
          <tpl hier="1" item="10"/>
          <tpl hier="4" item="3"/>
          <tpl fld="3" item="48"/>
          <tpl fld="2" item="48"/>
          <tpl hier="9" item="1"/>
          <tpl hier="11" item="9"/>
          <tpl hier="12" item="7"/>
          <tpl fld="4" item="0"/>
        </tpls>
      </n>
      <n v="9558250">
        <tpls c="8">
          <tpl hier="1" item="10"/>
          <tpl hier="4" item="3"/>
          <tpl fld="3" item="46"/>
          <tpl fld="2" item="48"/>
          <tpl hier="9" item="1"/>
          <tpl hier="11" item="9"/>
          <tpl hier="12" item="7"/>
          <tpl fld="4" item="0"/>
        </tpls>
      </n>
      <n v="9991525">
        <tpls c="8">
          <tpl hier="1" item="10"/>
          <tpl hier="4" item="3"/>
          <tpl fld="3" item="45"/>
          <tpl fld="2" item="48"/>
          <tpl hier="9" item="1"/>
          <tpl hier="11" item="9"/>
          <tpl hier="12" item="7"/>
          <tpl fld="4" item="0"/>
        </tpls>
      </n>
      <n v="10557560">
        <tpls c="8">
          <tpl hier="1" item="10"/>
          <tpl hier="4" item="3"/>
          <tpl fld="3" item="41"/>
          <tpl fld="2" item="48"/>
          <tpl hier="9" item="1"/>
          <tpl hier="11" item="9"/>
          <tpl hier="12" item="7"/>
          <tpl fld="4" item="0"/>
        </tpls>
      </n>
      <n v="1977600">
        <tpls c="8">
          <tpl hier="1" item="10"/>
          <tpl hier="4" item="3"/>
          <tpl fld="3" item="26"/>
          <tpl fld="2" item="53"/>
          <tpl hier="9" item="1"/>
          <tpl hier="11" item="9"/>
          <tpl hier="12" item="7"/>
          <tpl fld="4" item="0"/>
        </tpls>
      </n>
      <n v="2735957">
        <tpls c="8">
          <tpl hier="1" item="10"/>
          <tpl hier="4" item="3"/>
          <tpl fld="3" item="15"/>
          <tpl fld="2" item="53"/>
          <tpl hier="9" item="1"/>
          <tpl hier="11" item="9"/>
          <tpl hier="12" item="7"/>
          <tpl fld="4" item="0"/>
        </tpls>
      </n>
      <n v="4114826">
        <tpls c="8">
          <tpl hier="1" item="10"/>
          <tpl hier="4" item="3"/>
          <tpl fld="3" item="6"/>
          <tpl fld="2" item="53"/>
          <tpl hier="9" item="1"/>
          <tpl hier="11" item="9"/>
          <tpl hier="12" item="7"/>
          <tpl fld="4" item="0"/>
        </tpls>
      </n>
      <n v="49307836">
        <tpls c="8">
          <tpl hier="1" item="10"/>
          <tpl hier="4" item="3"/>
          <tpl fld="3" item="49"/>
          <tpl fld="2" item="57"/>
          <tpl hier="9" item="1"/>
          <tpl hier="11" item="9"/>
          <tpl hier="12" item="7"/>
          <tpl fld="4" item="0"/>
        </tpls>
      </n>
      <n v="9799186">
        <tpls c="8">
          <tpl hier="1" item="10"/>
          <tpl hier="4" item="3"/>
          <tpl fld="3" item="23"/>
          <tpl fld="2" item="79"/>
          <tpl hier="9" item="1"/>
          <tpl hier="11" item="9"/>
          <tpl hier="12" item="7"/>
          <tpl fld="4" item="0"/>
        </tpls>
      </n>
      <n v="158648">
        <tpls c="8">
          <tpl hier="1" item="10"/>
          <tpl hier="4" item="3"/>
          <tpl fld="3" item="18"/>
          <tpl fld="2" item="58"/>
          <tpl hier="9" item="1"/>
          <tpl hier="11" item="9"/>
          <tpl hier="12" item="7"/>
          <tpl fld="4" item="0"/>
        </tpls>
      </n>
      <n v="131307">
        <tpls c="8">
          <tpl hier="1" item="10"/>
          <tpl hier="4" item="3"/>
          <tpl fld="3" item="56"/>
          <tpl fld="2" item="82"/>
          <tpl hier="9" item="1"/>
          <tpl hier="11" item="9"/>
          <tpl hier="12" item="7"/>
          <tpl fld="4" item="0"/>
        </tpls>
      </n>
      <n v="5579935">
        <tpls c="8">
          <tpl hier="1" item="10"/>
          <tpl hier="4" item="3"/>
          <tpl fld="3" item="39"/>
          <tpl fld="2" item="52"/>
          <tpl hier="9" item="1"/>
          <tpl hier="11" item="9"/>
          <tpl hier="12" item="7"/>
          <tpl fld="4" item="0"/>
        </tpls>
      </n>
      <n v="138108912">
        <tpls c="8">
          <tpl hier="1" item="10"/>
          <tpl hier="4" item="3"/>
          <tpl fld="3" item="12"/>
          <tpl fld="2" item="60"/>
          <tpl hier="9" item="1"/>
          <tpl hier="11" item="9"/>
          <tpl hier="12" item="7"/>
          <tpl fld="4" item="0"/>
        </tpls>
      </n>
      <n v="5685565">
        <tpls c="8">
          <tpl hier="1" item="10"/>
          <tpl hier="4" item="3"/>
          <tpl fld="3" item="51"/>
          <tpl fld="2" item="42"/>
          <tpl hier="9" item="1"/>
          <tpl hier="11" item="9"/>
          <tpl hier="12" item="7"/>
          <tpl fld="4" item="0"/>
        </tpls>
      </n>
      <n v="3475492">
        <tpls c="8">
          <tpl hier="1" item="10"/>
          <tpl hier="4" item="3"/>
          <tpl fld="3" item="30"/>
          <tpl fld="2" item="77"/>
          <tpl hier="9" item="1"/>
          <tpl hier="11" item="9"/>
          <tpl hier="12" item="7"/>
          <tpl fld="4" item="0"/>
        </tpls>
      </n>
      <n v="16014971">
        <tpls c="8">
          <tpl hier="1" item="10"/>
          <tpl hier="4" item="3"/>
          <tpl fld="3" item="2"/>
          <tpl fld="2" item="35"/>
          <tpl hier="9" item="1"/>
          <tpl hier="11" item="9"/>
          <tpl hier="12" item="7"/>
          <tpl fld="4" item="0"/>
        </tpls>
      </n>
      <n v="64563856">
        <tpls c="8">
          <tpl hier="1" item="10"/>
          <tpl hier="4" item="3"/>
          <tpl fld="3" item="47"/>
          <tpl fld="2" item="54"/>
          <tpl hier="9" item="1"/>
          <tpl hier="11" item="9"/>
          <tpl hier="12" item="7"/>
          <tpl fld="4" item="0"/>
        </tpls>
      </n>
      <n v="10307281">
        <tpls c="8">
          <tpl hier="1" item="10"/>
          <tpl hier="4" item="3"/>
          <tpl fld="3" item="12"/>
          <tpl fld="2" item="85"/>
          <tpl hier="9" item="1"/>
          <tpl hier="11" item="9"/>
          <tpl hier="12" item="7"/>
          <tpl fld="4" item="0"/>
        </tpls>
      </n>
      <n v="4509813">
        <tpls c="8">
          <tpl hier="1" item="10"/>
          <tpl hier="4" item="3"/>
          <tpl fld="3" item="18"/>
          <tpl fld="2" item="21"/>
          <tpl hier="9" item="1"/>
          <tpl hier="11" item="9"/>
          <tpl hier="12" item="7"/>
          <tpl fld="4" item="0"/>
        </tpls>
      </n>
      <n v="1118649984">
        <tpls c="8">
          <tpl hier="1" item="10"/>
          <tpl hier="4" item="3"/>
          <tpl fld="3" item="3"/>
          <tpl fld="2" item="71"/>
          <tpl hier="9" item="1"/>
          <tpl hier="11" item="9"/>
          <tpl hier="12" item="7"/>
          <tpl fld="4" item="0"/>
        </tpls>
      </n>
      <n v="1303719936">
        <tpls c="8">
          <tpl hier="1" item="10"/>
          <tpl hier="4" item="3"/>
          <tpl fld="3" item="1"/>
          <tpl fld="2" item="71"/>
          <tpl hier="9" item="1"/>
          <tpl hier="11" item="9"/>
          <tpl hier="12" item="7"/>
          <tpl fld="4" item="0"/>
        </tpls>
      </n>
      <n v="14033000">
        <tpls c="8">
          <tpl hier="1" item="10"/>
          <tpl hier="4" item="3"/>
          <tpl fld="3" item="20"/>
          <tpl fld="2" item="74"/>
          <tpl hier="9" item="1"/>
          <tpl hier="11" item="9"/>
          <tpl hier="12" item="7"/>
          <tpl fld="4" item="0"/>
        </tpls>
      </n>
      <n v="17495000">
        <tpls c="8">
          <tpl hier="1" item="10"/>
          <tpl hier="4" item="3"/>
          <tpl fld="3" item="51"/>
          <tpl fld="2" item="74"/>
          <tpl hier="9" item="1"/>
          <tpl hier="11" item="9"/>
          <tpl hier="12" item="7"/>
          <tpl fld="4" item="0"/>
        </tpls>
      </n>
      <n v="21249200">
        <tpls c="8">
          <tpl hier="1" item="10"/>
          <tpl hier="4" item="3"/>
          <tpl fld="3" item="38"/>
          <tpl fld="2" item="74"/>
          <tpl hier="9" item="1"/>
          <tpl hier="11" item="9"/>
          <tpl hier="12" item="7"/>
          <tpl fld="4" item="0"/>
        </tpls>
      </n>
      <n v="7175811">
        <tpls c="8">
          <tpl hier="1" item="10"/>
          <tpl hier="4" item="3"/>
          <tpl fld="3" item="44"/>
          <tpl fld="2" item="76"/>
          <tpl hier="9" item="1"/>
          <tpl hier="11" item="9"/>
          <tpl hier="12" item="7"/>
          <tpl fld="4" item="0"/>
        </tpls>
      </n>
      <n v="7549425">
        <tpls c="8">
          <tpl hier="1" item="10"/>
          <tpl hier="4" item="3"/>
          <tpl fld="3" item="43"/>
          <tpl fld="2" item="76"/>
          <tpl hier="9" item="1"/>
          <tpl hier="11" item="9"/>
          <tpl hier="12" item="7"/>
          <tpl fld="4" item="0"/>
        </tpls>
      </n>
      <n v="7948278">
        <tpls c="8">
          <tpl hier="1" item="10"/>
          <tpl hier="4" item="3"/>
          <tpl fld="3" item="42"/>
          <tpl fld="2" item="76"/>
          <tpl hier="9" item="1"/>
          <tpl hier="11" item="9"/>
          <tpl hier="12" item="7"/>
          <tpl fld="4" item="0"/>
        </tpls>
      </n>
      <n v="8391643">
        <tpls c="8">
          <tpl hier="1" item="10"/>
          <tpl hier="4" item="3"/>
          <tpl fld="3" item="41"/>
          <tpl fld="2" item="76"/>
          <tpl hier="9" item="1"/>
          <tpl hier="11" item="9"/>
          <tpl hier="12" item="7"/>
          <tpl fld="4" item="0"/>
        </tpls>
      </n>
      <n v="9527807">
        <tpls c="8">
          <tpl hier="1" item="10"/>
          <tpl hier="4" item="3"/>
          <tpl fld="3" item="32"/>
          <tpl fld="2" item="83"/>
          <tpl hier="9" item="1"/>
          <tpl hier="11" item="9"/>
          <tpl hier="12" item="7"/>
          <tpl fld="4" item="0"/>
        </tpls>
      </n>
      <n v="9856303">
        <tpls c="8">
          <tpl hier="1" item="10"/>
          <tpl hier="4" item="3"/>
          <tpl fld="3" item="31"/>
          <tpl fld="2" item="83"/>
          <tpl hier="9" item="1"/>
          <tpl hier="11" item="9"/>
          <tpl hier="12" item="7"/>
          <tpl fld="4" item="0"/>
        </tpls>
      </n>
      <n v="10203008">
        <tpls c="8">
          <tpl hier="1" item="10"/>
          <tpl hier="4" item="3"/>
          <tpl fld="3" item="30"/>
          <tpl fld="2" item="83"/>
          <tpl hier="9" item="1"/>
          <tpl hier="11" item="9"/>
          <tpl hier="12" item="7"/>
          <tpl fld="4" item="0"/>
        </tpls>
      </n>
      <n v="11209057">
        <tpls c="8">
          <tpl hier="1" item="10"/>
          <tpl hier="4" item="3"/>
          <tpl fld="3" item="29"/>
          <tpl fld="2" item="83"/>
          <tpl hier="9" item="1"/>
          <tpl hier="11" item="9"/>
          <tpl hier="12" item="7"/>
          <tpl fld="4" item="0"/>
        </tpls>
      </n>
      <n v="4623785">
        <tpls c="8">
          <tpl hier="1" item="10"/>
          <tpl hier="4" item="3"/>
          <tpl fld="3" item="16"/>
          <tpl fld="2" item="75"/>
          <tpl hier="9" item="1"/>
          <tpl hier="11" item="9"/>
          <tpl hier="12" item="7"/>
          <tpl fld="4" item="0"/>
        </tpls>
      </n>
      <n v="4902206">
        <tpls c="8">
          <tpl hier="1" item="10"/>
          <tpl hier="4" item="3"/>
          <tpl fld="3" item="15"/>
          <tpl fld="2" item="75"/>
          <tpl hier="9" item="1"/>
          <tpl hier="11" item="9"/>
          <tpl hier="12" item="7"/>
          <tpl fld="4" item="0"/>
        </tpls>
      </n>
      <n v="5188008">
        <tpls c="8">
          <tpl hier="1" item="10"/>
          <tpl hier="4" item="3"/>
          <tpl fld="3" item="14"/>
          <tpl fld="2" item="75"/>
          <tpl hier="9" item="1"/>
          <tpl hier="11" item="9"/>
          <tpl hier="12" item="7"/>
          <tpl fld="4" item="0"/>
        </tpls>
      </n>
      <n v="5508214">
        <tpls c="8">
          <tpl hier="1" item="10"/>
          <tpl hier="4" item="3"/>
          <tpl fld="3" item="13"/>
          <tpl fld="2" item="75"/>
          <tpl hier="9" item="1"/>
          <tpl hier="11" item="9"/>
          <tpl hier="12" item="7"/>
          <tpl fld="4" item="0"/>
        </tpls>
      </n>
      <n v="52793136">
        <tpls c="8">
          <tpl hier="1" item="10"/>
          <tpl hier="4" item="3"/>
          <tpl fld="3" item="4"/>
          <tpl fld="2" item="80"/>
          <tpl hier="9" item="1"/>
          <tpl hier="11" item="9"/>
          <tpl hier="12" item="7"/>
          <tpl fld="4" item="0"/>
        </tpls>
      </n>
      <n v="57627104">
        <tpls c="8">
          <tpl hier="1" item="10"/>
          <tpl hier="4" item="3"/>
          <tpl fld="3" item="58"/>
          <tpl fld="2" item="80"/>
          <tpl hier="9" item="1"/>
          <tpl hier="11" item="9"/>
          <tpl hier="12" item="7"/>
          <tpl fld="4" item="0"/>
        </tpls>
      </n>
      <n v="62704896">
        <tpls c="8">
          <tpl hier="1" item="10"/>
          <tpl hier="4" item="3"/>
          <tpl fld="3" item="2"/>
          <tpl fld="2" item="80"/>
          <tpl hier="9" item="1"/>
          <tpl hier="11" item="9"/>
          <tpl hier="12" item="7"/>
          <tpl fld="4" item="0"/>
        </tpls>
      </n>
      <n v="9046541">
        <tpls c="8">
          <tpl hier="1" item="10"/>
          <tpl hier="4" item="3"/>
          <tpl fld="3" item="54"/>
          <tpl fld="2" item="84"/>
          <tpl hier="9" item="1"/>
          <tpl hier="11" item="9"/>
          <tpl hier="12" item="7"/>
          <tpl fld="4" item="0"/>
        </tpls>
      </n>
      <n v="10319927">
        <tpls c="8">
          <tpl hier="1" item="10"/>
          <tpl hier="4" item="3"/>
          <tpl fld="3" item="53"/>
          <tpl fld="2" item="84"/>
          <tpl hier="9" item="1"/>
          <tpl hier="11" item="9"/>
          <tpl hier="12" item="7"/>
          <tpl fld="4" item="0"/>
        </tpls>
      </n>
      <n v="11048473">
        <tpls c="8">
          <tpl hier="1" item="10"/>
          <tpl hier="4" item="3"/>
          <tpl fld="3" item="52"/>
          <tpl fld="2" item="84"/>
          <tpl hier="9" item="1"/>
          <tpl hier="11" item="9"/>
          <tpl hier="12" item="7"/>
          <tpl fld="4" item="0"/>
        </tpls>
      </n>
      <n v="2293000">
        <tpls c="8">
          <tpl hier="1" item="10"/>
          <tpl hier="4" item="3"/>
          <tpl fld="3" item="48"/>
          <tpl fld="2" item="70"/>
          <tpl hier="9" item="1"/>
          <tpl hier="11" item="9"/>
          <tpl hier="12" item="7"/>
          <tpl fld="4" item="0"/>
        </tpls>
      </n>
      <n v="3690000">
        <tpls c="8">
          <tpl hier="1" item="10"/>
          <tpl hier="4" item="3"/>
          <tpl fld="3" item="46"/>
          <tpl fld="2" item="70"/>
          <tpl hier="9" item="1"/>
          <tpl hier="11" item="9"/>
          <tpl hier="12" item="7"/>
          <tpl fld="4" item="0"/>
        </tpls>
      </n>
      <n v="5399000">
        <tpls c="8">
          <tpl hier="1" item="10"/>
          <tpl hier="4" item="3"/>
          <tpl fld="3" item="45"/>
          <tpl fld="2" item="70"/>
          <tpl hier="9" item="1"/>
          <tpl hier="11" item="9"/>
          <tpl hier="12" item="7"/>
          <tpl fld="4" item="0"/>
        </tpls>
      </n>
      <n v="7623600">
        <tpls c="8">
          <tpl hier="1" item="10"/>
          <tpl hier="4" item="3"/>
          <tpl fld="3" item="47"/>
          <tpl fld="2" item="70"/>
          <tpl hier="9" item="1"/>
          <tpl hier="11" item="9"/>
          <tpl hier="12" item="7"/>
          <tpl fld="4" item="0"/>
        </tpls>
      </n>
      <n v="52112352">
        <tpls c="8">
          <tpl hier="1" item="10"/>
          <tpl hier="4" item="3"/>
          <tpl fld="3" item="34"/>
          <tpl fld="2" item="72"/>
          <tpl hier="9" item="1"/>
          <tpl hier="11" item="9"/>
          <tpl hier="12" item="7"/>
          <tpl fld="4" item="0"/>
        </tpls>
      </n>
      <n v="56501676">
        <tpls c="8">
          <tpl hier="1" item="10"/>
          <tpl hier="4" item="3"/>
          <tpl fld="3" item="36"/>
          <tpl fld="2" item="72"/>
          <tpl hier="9" item="1"/>
          <tpl hier="11" item="9"/>
          <tpl hier="12" item="7"/>
          <tpl fld="4" item="0"/>
        </tpls>
      </n>
      <n v="56890372">
        <tpls c="8">
          <tpl hier="1" item="10"/>
          <tpl hier="4" item="3"/>
          <tpl fld="3" item="27"/>
          <tpl fld="2" item="72"/>
          <tpl hier="9" item="1"/>
          <tpl hier="11" item="9"/>
          <tpl hier="12" item="7"/>
          <tpl fld="4" item="0"/>
        </tpls>
      </n>
      <n v="60233948">
        <tpls c="8">
          <tpl hier="1" item="10"/>
          <tpl hier="4" item="3"/>
          <tpl fld="3" item="33"/>
          <tpl fld="2" item="72"/>
          <tpl hier="9" item="1"/>
          <tpl hier="11" item="9"/>
          <tpl hier="12" item="7"/>
          <tpl fld="4" item="0"/>
        </tpls>
      </n>
      <n v="101061000">
        <tpls c="8">
          <tpl hier="1" item="10"/>
          <tpl hier="4" item="3"/>
          <tpl fld="3" item="18"/>
          <tpl fld="2" item="78"/>
          <tpl hier="9" item="1"/>
          <tpl hier="11" item="9"/>
          <tpl hier="12" item="7"/>
          <tpl fld="4" item="0"/>
        </tpls>
      </n>
      <n v="120018000">
        <tpls c="8">
          <tpl hier="1" item="10"/>
          <tpl hier="4" item="3"/>
          <tpl fld="3" item="22"/>
          <tpl fld="2" item="78"/>
          <tpl hier="9" item="1"/>
          <tpl hier="11" item="9"/>
          <tpl hier="12" item="7"/>
          <tpl fld="4" item="0"/>
        </tpls>
      </n>
      <n v="126843000">
        <tpls c="8">
          <tpl hier="1" item="10"/>
          <tpl hier="4" item="3"/>
          <tpl fld="3" item="17"/>
          <tpl fld="2" item="78"/>
          <tpl hier="9" item="1"/>
          <tpl hier="11" item="9"/>
          <tpl hier="12" item="7"/>
          <tpl fld="4" item="0"/>
        </tpls>
      </n>
      <n v="126994512">
        <tpls c="8">
          <tpl hier="1" item="10"/>
          <tpl hier="4" item="3"/>
          <tpl fld="3" item="21"/>
          <tpl fld="2" item="78"/>
          <tpl hier="9" item="1"/>
          <tpl hier="11" item="9"/>
          <tpl hier="12" item="7"/>
          <tpl fld="4" item="0"/>
        </tpls>
      </n>
      <n v="342421">
        <tpls c="8">
          <tpl hier="1" item="10"/>
          <tpl hier="4" item="3"/>
          <tpl fld="3" item="8"/>
          <tpl fld="2" item="73"/>
          <tpl hier="9" item="1"/>
          <tpl hier="11" item="9"/>
          <tpl hier="12" item="7"/>
          <tpl fld="4" item="0"/>
        </tpls>
      </n>
      <n v="370750">
        <tpls c="8">
          <tpl hier="1" item="10"/>
          <tpl hier="4" item="3"/>
          <tpl fld="3" item="7"/>
          <tpl fld="2" item="73"/>
          <tpl hier="9" item="1"/>
          <tpl hier="11" item="9"/>
          <tpl hier="12" item="7"/>
          <tpl fld="4" item="0"/>
        </tpls>
      </n>
      <n v="451630">
        <tpls c="8">
          <tpl hier="1" item="10"/>
          <tpl hier="4" item="3"/>
          <tpl fld="3" item="6"/>
          <tpl fld="2" item="73"/>
          <tpl hier="9" item="1"/>
          <tpl hier="11" item="9"/>
          <tpl hier="12" item="7"/>
          <tpl fld="4" item="0"/>
        </tpls>
      </n>
      <n v="619896">
        <tpls c="8">
          <tpl hier="1" item="10"/>
          <tpl hier="4" item="3"/>
          <tpl fld="3" item="5"/>
          <tpl fld="2" item="73"/>
          <tpl hier="9" item="1"/>
          <tpl hier="11" item="9"/>
          <tpl hier="12" item="7"/>
          <tpl fld="4" item="0"/>
        </tpls>
      </n>
      <n v="13545056">
        <tpls c="8">
          <tpl hier="1" item="10"/>
          <tpl hier="4" item="3"/>
          <tpl fld="3" item="56"/>
          <tpl fld="2" item="69"/>
          <tpl hier="9" item="1"/>
          <tpl hier="11" item="9"/>
          <tpl hier="12" item="7"/>
          <tpl fld="4" item="0"/>
        </tpls>
      </n>
      <n v="14951510">
        <tpls c="8">
          <tpl hier="1" item="10"/>
          <tpl hier="4" item="3"/>
          <tpl fld="3" item="0"/>
          <tpl fld="2" item="69"/>
          <tpl hier="9" item="1"/>
          <tpl hier="11" item="9"/>
          <tpl hier="12" item="7"/>
          <tpl fld="4" item="0"/>
        </tpls>
      </n>
      <n v="16346101">
        <tpls c="8">
          <tpl hier="1" item="10"/>
          <tpl hier="4" item="3"/>
          <tpl fld="3" item="55"/>
          <tpl fld="2" item="69"/>
          <tpl hier="9" item="1"/>
          <tpl hier="11" item="9"/>
          <tpl hier="12" item="7"/>
          <tpl fld="4" item="0"/>
        </tpls>
      </n>
      <n v="3609800">
        <tpls c="8">
          <tpl hier="1" item="10"/>
          <tpl hier="4" item="3"/>
          <tpl fld="3" item="35"/>
          <tpl fld="2" item="66"/>
          <tpl hier="9" item="1"/>
          <tpl hier="11" item="9"/>
          <tpl hier="12" item="7"/>
          <tpl fld="4" item="0"/>
        </tpls>
      </n>
      <n v="4043205">
        <tpls c="8">
          <tpl hier="1" item="10"/>
          <tpl hier="4" item="3"/>
          <tpl fld="3" item="40"/>
          <tpl fld="2" item="66"/>
          <tpl hier="9" item="1"/>
          <tpl hier="11" item="9"/>
          <tpl hier="12" item="7"/>
          <tpl fld="4" item="0"/>
        </tpls>
      </n>
      <n v="4311991">
        <tpls c="8">
          <tpl hier="1" item="10"/>
          <tpl hier="4" item="3"/>
          <tpl fld="3" item="50"/>
          <tpl fld="2" item="66"/>
          <tpl hier="9" item="1"/>
          <tpl hier="11" item="9"/>
          <tpl hier="12" item="7"/>
          <tpl fld="4" item="0"/>
        </tpls>
      </n>
      <n v="4828726">
        <tpls c="8">
          <tpl hier="1" item="10"/>
          <tpl hier="4" item="3"/>
          <tpl fld="3" item="49"/>
          <tpl fld="2" item="66"/>
          <tpl hier="9" item="1"/>
          <tpl hier="11" item="9"/>
          <tpl hier="12" item="7"/>
          <tpl fld="4" item="0"/>
        </tpls>
      </n>
      <n v="9035365">
        <tpls c="8">
          <tpl hier="1" item="10"/>
          <tpl hier="4" item="3"/>
          <tpl fld="3" item="37"/>
          <tpl fld="2" item="48"/>
          <tpl hier="9" item="1"/>
          <tpl hier="11" item="9"/>
          <tpl hier="12" item="7"/>
          <tpl fld="4" item="0"/>
        </tpls>
      </n>
      <n v="9766312">
        <tpls c="8">
          <tpl hier="1" item="10"/>
          <tpl hier="4" item="3"/>
          <tpl fld="3" item="39"/>
          <tpl fld="2" item="48"/>
          <tpl hier="9" item="1"/>
          <tpl hier="11" item="9"/>
          <tpl hier="12" item="7"/>
          <tpl fld="4" item="0"/>
        </tpls>
      </n>
      <n v="10063945">
        <tpls c="8">
          <tpl hier="1" item="10"/>
          <tpl hier="4" item="3"/>
          <tpl fld="3" item="28"/>
          <tpl fld="2" item="48"/>
          <tpl hier="9" item="1"/>
          <tpl hier="11" item="9"/>
          <tpl hier="12" item="7"/>
          <tpl fld="4" item="0"/>
        </tpls>
      </n>
      <n v="10457295">
        <tpls c="8">
          <tpl hier="1" item="10"/>
          <tpl hier="4" item="3"/>
          <tpl fld="3" item="33"/>
          <tpl fld="2" item="48"/>
          <tpl hier="9" item="1"/>
          <tpl hier="11" item="9"/>
          <tpl hier="12" item="7"/>
          <tpl fld="4" item="0"/>
        </tpls>
      </n>
      <n v="2042500">
        <tpls c="8">
          <tpl hier="1" item="10"/>
          <tpl hier="4" item="3"/>
          <tpl fld="3" item="16"/>
          <tpl fld="2" item="53"/>
          <tpl hier="9" item="1"/>
          <tpl hier="11" item="9"/>
          <tpl hier="12" item="7"/>
          <tpl fld="4" item="0"/>
        </tpls>
      </n>
      <n v="2774789">
        <tpls c="8">
          <tpl hier="1" item="10"/>
          <tpl hier="4" item="3"/>
          <tpl fld="3" item="7"/>
          <tpl fld="2" item="53"/>
          <tpl hier="9" item="1"/>
          <tpl hier="11" item="9"/>
          <tpl hier="12" item="7"/>
          <tpl fld="4" item="0"/>
        </tpls>
      </n>
      <n v="4265762">
        <tpls c="8">
          <tpl hier="1" item="10"/>
          <tpl hier="4" item="3"/>
          <tpl fld="3" item="1"/>
          <tpl fld="2" item="53"/>
          <tpl hier="9" item="1"/>
          <tpl hier="11" item="9"/>
          <tpl hier="12" item="7"/>
          <tpl fld="4" item="0"/>
        </tpls>
      </n>
      <n v="27261748">
        <tpls c="8">
          <tpl hier="1" item="10"/>
          <tpl hier="4" item="3"/>
          <tpl fld="3" item="44"/>
          <tpl fld="2" item="57"/>
          <tpl hier="9" item="1"/>
          <tpl hier="11" item="9"/>
          <tpl hier="12" item="7"/>
          <tpl fld="4" item="0"/>
        </tpls>
      </n>
      <n v="31609196">
        <tpls c="8">
          <tpl hier="1" item="10"/>
          <tpl hier="4" item="3"/>
          <tpl fld="3" item="37"/>
          <tpl fld="2" item="61"/>
          <tpl hier="9" item="1"/>
          <tpl hier="11" item="9"/>
          <tpl hier="12" item="7"/>
          <tpl fld="4" item="0"/>
        </tpls>
      </n>
      <n v="55663248">
        <tpls c="8">
          <tpl hier="1" item="10"/>
          <tpl hier="4" item="3"/>
          <tpl fld="3" item="10"/>
          <tpl fld="2" item="46"/>
          <tpl hier="9" item="1"/>
          <tpl hier="11" item="9"/>
          <tpl hier="12" item="7"/>
          <tpl fld="4" item="0"/>
        </tpls>
      </n>
      <n v="229923">
        <tpls c="8">
          <tpl hier="1" item="10"/>
          <tpl hier="4" item="3"/>
          <tpl fld="3" item="22"/>
          <tpl fld="2" item="58"/>
          <tpl hier="9" item="1"/>
          <tpl hier="11" item="9"/>
          <tpl hier="12" item="7"/>
          <tpl fld="4" item="0"/>
        </tpls>
      </n>
      <n v="187552">
        <tpls c="8">
          <tpl hier="1" item="10"/>
          <tpl hier="4" item="3"/>
          <tpl fld="3" item="0"/>
          <tpl fld="2" item="82"/>
          <tpl hier="9" item="1"/>
          <tpl hier="11" item="9"/>
          <tpl hier="12" item="7"/>
          <tpl fld="4" item="0"/>
        </tpls>
      </n>
      <n v="7779267">
        <tpls c="8">
          <tpl hier="1" item="10"/>
          <tpl hier="4" item="3"/>
          <tpl fld="3" item="28"/>
          <tpl fld="2" item="52"/>
          <tpl hier="9" item="1"/>
          <tpl hier="11" item="9"/>
          <tpl hier="12" item="7"/>
          <tpl fld="4" item="0"/>
        </tpls>
      </n>
      <n v="179537520">
        <tpls c="8">
          <tpl hier="1" item="10"/>
          <tpl hier="4" item="3"/>
          <tpl fld="3" item="11"/>
          <tpl fld="2" item="60"/>
          <tpl hier="9" item="1"/>
          <tpl hier="11" item="9"/>
          <tpl hier="12" item="7"/>
          <tpl fld="4" item="0"/>
        </tpls>
      </n>
      <n v="8126102">
        <tpls c="8">
          <tpl hier="1" item="10"/>
          <tpl hier="4" item="3"/>
          <tpl fld="3" item="38"/>
          <tpl fld="2" item="42"/>
          <tpl hier="9" item="1"/>
          <tpl hier="11" item="9"/>
          <tpl hier="12" item="7"/>
          <tpl fld="4" item="0"/>
        </tpls>
      </n>
      <n v="4464175">
        <tpls c="8">
          <tpl hier="1" item="10"/>
          <tpl hier="4" item="3"/>
          <tpl fld="3" item="29"/>
          <tpl fld="2" item="77"/>
          <tpl hier="9" item="1"/>
          <tpl hier="11" item="9"/>
          <tpl hier="12" item="7"/>
          <tpl fld="4" item="0"/>
        </tpls>
      </n>
      <n v="1155392">
        <tpls c="8">
          <tpl hier="1" item="10"/>
          <tpl hier="4" item="3"/>
          <tpl fld="3" item="34"/>
          <tpl fld="2" item="59"/>
          <tpl hier="9" item="1"/>
          <tpl hier="11" item="9"/>
          <tpl hier="12" item="7"/>
          <tpl fld="4" item="0"/>
        </tpls>
      </n>
      <n v="3521018">
        <tpls c="8">
          <tpl hier="1" item="10"/>
          <tpl hier="4" item="3"/>
          <tpl fld="3" item="48"/>
          <tpl fld="2" item="49"/>
          <tpl hier="9" item="1"/>
          <tpl hier="11" item="9"/>
          <tpl hier="12" item="7"/>
          <tpl fld="4" item="0"/>
        </tpls>
      </n>
      <n v="8647011">
        <tpls c="8">
          <tpl hier="1" item="10"/>
          <tpl hier="4" item="3"/>
          <tpl fld="3" item="48"/>
          <tpl fld="2" item="14"/>
          <tpl hier="9" item="1"/>
          <tpl hier="11" item="9"/>
          <tpl hier="12" item="7"/>
          <tpl fld="4" item="0"/>
        </tpls>
      </n>
      <n v="1311020032">
        <tpls c="8">
          <tpl hier="1" item="10"/>
          <tpl hier="4" item="3"/>
          <tpl fld="3" item="55"/>
          <tpl fld="2" item="71"/>
          <tpl hier="9" item="1"/>
          <tpl hier="11" item="9"/>
          <tpl hier="12" item="7"/>
          <tpl fld="4" item="0"/>
        </tpls>
      </n>
      <n v="14192000">
        <tpls c="8">
          <tpl hier="1" item="10"/>
          <tpl hier="4" item="3"/>
          <tpl fld="3" item="40"/>
          <tpl fld="2" item="74"/>
          <tpl hier="9" item="1"/>
          <tpl hier="11" item="9"/>
          <tpl hier="12" item="7"/>
          <tpl fld="4" item="0"/>
        </tpls>
      </n>
      <n v="7959017">
        <tpls c="8">
          <tpl hier="1" item="10"/>
          <tpl hier="4" item="3"/>
          <tpl fld="3" item="28"/>
          <tpl fld="2" item="76"/>
          <tpl hier="9" item="1"/>
          <tpl hier="11" item="9"/>
          <tpl hier="12" item="7"/>
          <tpl fld="4" item="0"/>
        </tpls>
      </n>
      <n v="8429991">
        <tpls c="8">
          <tpl hier="1" item="10"/>
          <tpl hier="4" item="3"/>
          <tpl fld="3" item="19"/>
          <tpl fld="2" item="76"/>
          <tpl hier="9" item="1"/>
          <tpl hier="11" item="9"/>
          <tpl hier="12" item="7"/>
          <tpl fld="4" item="0"/>
        </tpls>
      </n>
      <n v="9580991">
        <tpls c="8">
          <tpl hier="1" item="10"/>
          <tpl hier="4" item="3"/>
          <tpl fld="3" item="26"/>
          <tpl fld="2" item="83"/>
          <tpl hier="9" item="1"/>
          <tpl hier="11" item="9"/>
          <tpl hier="12" item="7"/>
          <tpl fld="4" item="0"/>
        </tpls>
      </n>
      <n v="9855520">
        <tpls c="8">
          <tpl hier="1" item="10"/>
          <tpl hier="4" item="3"/>
          <tpl fld="3" item="25"/>
          <tpl fld="2" item="83"/>
          <tpl hier="9" item="1"/>
          <tpl hier="11" item="9"/>
          <tpl hier="12" item="7"/>
          <tpl fld="4" item="0"/>
        </tpls>
      </n>
      <n v="10226419">
        <tpls c="8">
          <tpl hier="1" item="10"/>
          <tpl hier="4" item="3"/>
          <tpl fld="3" item="24"/>
          <tpl fld="2" item="83"/>
          <tpl hier="9" item="1"/>
          <tpl hier="11" item="9"/>
          <tpl hier="12" item="7"/>
          <tpl fld="4" item="0"/>
        </tpls>
      </n>
      <n v="11274196">
        <tpls c="8">
          <tpl hier="1" item="10"/>
          <tpl hier="4" item="3"/>
          <tpl fld="3" item="23"/>
          <tpl fld="2" item="83"/>
          <tpl hier="9" item="1"/>
          <tpl hier="11" item="9"/>
          <tpl hier="12" item="7"/>
          <tpl fld="4" item="0"/>
        </tpls>
      </n>
      <n v="4606307">
        <tpls c="8">
          <tpl hier="1" item="10"/>
          <tpl hier="4" item="3"/>
          <tpl fld="3" item="10"/>
          <tpl fld="2" item="75"/>
          <tpl hier="9" item="1"/>
          <tpl hier="11" item="9"/>
          <tpl hier="12" item="7"/>
          <tpl fld="4" item="0"/>
        </tpls>
      </n>
      <n v="4918154">
        <tpls c="8">
          <tpl hier="1" item="10"/>
          <tpl hier="4" item="3"/>
          <tpl fld="3" item="12"/>
          <tpl fld="2" item="75"/>
          <tpl hier="9" item="1"/>
          <tpl hier="11" item="9"/>
          <tpl hier="12" item="7"/>
          <tpl fld="4" item="0"/>
        </tpls>
      </n>
      <n v="5200598">
        <tpls c="8">
          <tpl hier="1" item="10"/>
          <tpl hier="4" item="3"/>
          <tpl fld="3" item="11"/>
          <tpl fld="2" item="75"/>
          <tpl hier="9" item="1"/>
          <tpl hier="11" item="9"/>
          <tpl hier="12" item="7"/>
          <tpl fld="4" item="0"/>
        </tpls>
      </n>
      <n v="5515525">
        <tpls c="8">
          <tpl hier="1" item="10"/>
          <tpl hier="4" item="3"/>
          <tpl fld="3" item="9"/>
          <tpl fld="2" item="75"/>
          <tpl hier="9" item="1"/>
          <tpl hier="11" item="9"/>
          <tpl hier="12" item="7"/>
          <tpl fld="4" item="0"/>
        </tpls>
      </n>
      <n v="53207736">
        <tpls c="8">
          <tpl hier="1" item="10"/>
          <tpl hier="4" item="3"/>
          <tpl fld="3" item="57"/>
          <tpl fld="2" item="80"/>
          <tpl hier="9" item="1"/>
          <tpl hier="11" item="9"/>
          <tpl hier="12" item="7"/>
          <tpl fld="4" item="0"/>
        </tpls>
      </n>
      <n v="57940212">
        <tpls c="8">
          <tpl hier="1" item="10"/>
          <tpl hier="4" item="3"/>
          <tpl fld="3" item="3"/>
          <tpl fld="2" item="80"/>
          <tpl hier="9" item="1"/>
          <tpl hier="11" item="9"/>
          <tpl hier="12" item="7"/>
          <tpl fld="4" item="0"/>
        </tpls>
      </n>
      <n v="63179352">
        <tpls c="8">
          <tpl hier="1" item="10"/>
          <tpl hier="4" item="3"/>
          <tpl fld="3" item="1"/>
          <tpl fld="2" item="80"/>
          <tpl hier="9" item="1"/>
          <tpl hier="11" item="9"/>
          <tpl hier="12" item="7"/>
          <tpl fld="4" item="0"/>
        </tpls>
      </n>
      <n v="9188150">
        <tpls c="8">
          <tpl hier="1" item="10"/>
          <tpl hier="4" item="3"/>
          <tpl fld="3" item="20"/>
          <tpl fld="2" item="84"/>
          <tpl hier="9" item="1"/>
          <tpl hier="11" item="9"/>
          <tpl hier="12" item="7"/>
          <tpl fld="4" item="0"/>
        </tpls>
      </n>
      <n v="10399061">
        <tpls c="8">
          <tpl hier="1" item="10"/>
          <tpl hier="4" item="3"/>
          <tpl fld="3" item="51"/>
          <tpl fld="2" item="84"/>
          <tpl hier="9" item="1"/>
          <tpl hier="11" item="9"/>
          <tpl hier="12" item="7"/>
          <tpl fld="4" item="0"/>
        </tpls>
      </n>
      <n v="11077841">
        <tpls c="8">
          <tpl hier="1" item="10"/>
          <tpl hier="4" item="3"/>
          <tpl fld="3" item="38"/>
          <tpl fld="2" item="84"/>
          <tpl hier="9" item="1"/>
          <tpl hier="11" item="9"/>
          <tpl hier="12" item="7"/>
          <tpl fld="4" item="0"/>
        </tpls>
      </n>
      <n v="2379000">
        <tpls c="8">
          <tpl hier="1" item="10"/>
          <tpl hier="4" item="3"/>
          <tpl fld="3" item="44"/>
          <tpl fld="2" item="70"/>
          <tpl hier="9" item="1"/>
          <tpl hier="11" item="9"/>
          <tpl hier="12" item="7"/>
          <tpl fld="4" item="0"/>
        </tpls>
      </n>
      <n v="3786000">
        <tpls c="8">
          <tpl hier="1" item="10"/>
          <tpl hier="4" item="3"/>
          <tpl fld="3" item="43"/>
          <tpl fld="2" item="70"/>
          <tpl hier="9" item="1"/>
          <tpl hier="11" item="9"/>
          <tpl hier="12" item="7"/>
          <tpl fld="4" item="0"/>
        </tpls>
      </n>
      <n v="5545000">
        <tpls c="8">
          <tpl hier="1" item="10"/>
          <tpl hier="4" item="3"/>
          <tpl fld="3" item="42"/>
          <tpl fld="2" item="70"/>
          <tpl hier="9" item="1"/>
          <tpl hier="11" item="9"/>
          <tpl hier="12" item="7"/>
          <tpl fld="4" item="0"/>
        </tpls>
      </n>
      <n v="7765800">
        <tpls c="8">
          <tpl hier="1" item="10"/>
          <tpl hier="4" item="3"/>
          <tpl fld="3" item="41"/>
          <tpl fld="2" item="70"/>
          <tpl hier="9" item="1"/>
          <tpl hier="11" item="9"/>
          <tpl hier="12" item="7"/>
          <tpl fld="4" item="0"/>
        </tpls>
      </n>
      <n v="52519000">
        <tpls c="8">
          <tpl hier="1" item="10"/>
          <tpl hier="4" item="3"/>
          <tpl fld="3" item="32"/>
          <tpl fld="2" item="72"/>
          <tpl hier="9" item="1"/>
          <tpl hier="11" item="9"/>
          <tpl hier="12" item="7"/>
          <tpl fld="4" item="0"/>
        </tpls>
      </n>
      <n v="56543548">
        <tpls c="8">
          <tpl hier="1" item="10"/>
          <tpl hier="4" item="3"/>
          <tpl fld="3" item="31"/>
          <tpl fld="2" item="72"/>
          <tpl hier="9" item="1"/>
          <tpl hier="11" item="9"/>
          <tpl hier="12" item="7"/>
          <tpl fld="4" item="0"/>
        </tpls>
      </n>
      <n v="56906744">
        <tpls c="8">
          <tpl hier="1" item="10"/>
          <tpl hier="4" item="3"/>
          <tpl fld="3" item="30"/>
          <tpl fld="2" item="72"/>
          <tpl hier="9" item="1"/>
          <tpl hier="11" item="9"/>
          <tpl hier="12" item="7"/>
          <tpl fld="4" item="0"/>
        </tpls>
      </n>
      <n v="60789140">
        <tpls c="8">
          <tpl hier="1" item="10"/>
          <tpl hier="4" item="3"/>
          <tpl fld="3" item="29"/>
          <tpl fld="2" item="72"/>
          <tpl hier="9" item="1"/>
          <tpl hier="11" item="9"/>
          <tpl hier="12" item="7"/>
          <tpl fld="4" item="0"/>
        </tpls>
      </n>
      <n v="103172000">
        <tpls c="8">
          <tpl hier="1" item="10"/>
          <tpl hier="4" item="3"/>
          <tpl fld="3" item="16"/>
          <tpl fld="2" item="78"/>
          <tpl hier="9" item="1"/>
          <tpl hier="11" item="9"/>
          <tpl hier="12" item="7"/>
          <tpl fld="4" item="0"/>
        </tpls>
      </n>
      <n v="120754000">
        <tpls c="8">
          <tpl hier="1" item="10"/>
          <tpl hier="4" item="3"/>
          <tpl fld="3" item="15"/>
          <tpl fld="2" item="78"/>
          <tpl hier="9" item="1"/>
          <tpl hier="11" item="9"/>
          <tpl hier="12" item="7"/>
          <tpl fld="4" item="0"/>
        </tpls>
      </n>
      <n v="127149000">
        <tpls c="8">
          <tpl hier="1" item="10"/>
          <tpl hier="4" item="3"/>
          <tpl fld="3" item="14"/>
          <tpl fld="2" item="78"/>
          <tpl hier="9" item="1"/>
          <tpl hier="11" item="9"/>
          <tpl hier="12" item="7"/>
          <tpl fld="4" item="0"/>
        </tpls>
      </n>
      <n v="126785800">
        <tpls c="8">
          <tpl hier="1" item="10"/>
          <tpl hier="4" item="3"/>
          <tpl fld="3" item="13"/>
          <tpl fld="2" item="78"/>
          <tpl hier="9" item="1"/>
          <tpl hier="11" item="9"/>
          <tpl hier="12" item="7"/>
          <tpl fld="4" item="0"/>
        </tpls>
      </n>
      <n v="346600">
        <tpls c="8">
          <tpl hier="1" item="10"/>
          <tpl hier="4" item="3"/>
          <tpl fld="3" item="4"/>
          <tpl fld="2" item="73"/>
          <tpl hier="9" item="1"/>
          <tpl hier="11" item="9"/>
          <tpl hier="12" item="7"/>
          <tpl fld="4" item="0"/>
        </tpls>
      </n>
      <n v="373450">
        <tpls c="8">
          <tpl hier="1" item="10"/>
          <tpl hier="4" item="3"/>
          <tpl fld="3" item="58"/>
          <tpl fld="2" item="73"/>
          <tpl hier="9" item="1"/>
          <tpl hier="11" item="9"/>
          <tpl hier="12" item="7"/>
          <tpl fld="4" item="0"/>
        </tpls>
      </n>
      <n v="458095">
        <tpls c="8">
          <tpl hier="1" item="10"/>
          <tpl hier="4" item="3"/>
          <tpl fld="3" item="2"/>
          <tpl fld="2" item="73"/>
          <tpl hier="9" item="1"/>
          <tpl hier="11" item="9"/>
          <tpl hier="12" item="7"/>
          <tpl fld="4" item="0"/>
        </tpls>
      </n>
      <n v="13666335">
        <tpls c="8">
          <tpl hier="1" item="10"/>
          <tpl hier="4" item="3"/>
          <tpl fld="3" item="54"/>
          <tpl fld="2" item="69"/>
          <tpl hier="9" item="1"/>
          <tpl hier="11" item="9"/>
          <tpl hier="12" item="7"/>
          <tpl fld="4" item="0"/>
        </tpls>
      </n>
      <n v="15069798">
        <tpls c="8">
          <tpl hier="1" item="10"/>
          <tpl hier="4" item="3"/>
          <tpl fld="3" item="53"/>
          <tpl fld="2" item="69"/>
          <tpl hier="9" item="1"/>
          <tpl hier="11" item="9"/>
          <tpl hier="12" item="7"/>
          <tpl fld="4" item="0"/>
        </tpls>
      </n>
      <n v="16381696">
        <tpls c="8">
          <tpl hier="1" item="10"/>
          <tpl hier="4" item="3"/>
          <tpl fld="3" item="52"/>
          <tpl fld="2" item="69"/>
          <tpl hier="9" item="1"/>
          <tpl hier="11" item="9"/>
          <tpl hier="12" item="7"/>
          <tpl fld="4" item="0"/>
        </tpls>
      </n>
      <n v="3638918">
        <tpls c="8">
          <tpl hier="1" item="10"/>
          <tpl hier="4" item="3"/>
          <tpl fld="3" item="48"/>
          <tpl fld="2" item="66"/>
          <tpl hier="9" item="1"/>
          <tpl hier="11" item="9"/>
          <tpl hier="12" item="7"/>
          <tpl fld="4" item="0"/>
        </tpls>
      </n>
      <n v="4058671">
        <tpls c="8">
          <tpl hier="1" item="10"/>
          <tpl hier="4" item="3"/>
          <tpl fld="3" item="46"/>
          <tpl fld="2" item="66"/>
          <tpl hier="9" item="1"/>
          <tpl hier="11" item="9"/>
          <tpl hier="12" item="7"/>
          <tpl fld="4" item="0"/>
        </tpls>
      </n>
      <n v="4336613">
        <tpls c="8">
          <tpl hier="1" item="10"/>
          <tpl hier="4" item="3"/>
          <tpl fld="3" item="45"/>
          <tpl fld="2" item="66"/>
          <tpl hier="9" item="1"/>
          <tpl hier="11" item="9"/>
          <tpl hier="12" item="7"/>
          <tpl fld="4" item="0"/>
        </tpls>
      </n>
      <n v="4889252">
        <tpls c="8">
          <tpl hier="1" item="10"/>
          <tpl hier="4" item="3"/>
          <tpl fld="3" item="47"/>
          <tpl fld="2" item="66"/>
          <tpl hier="9" item="1"/>
          <tpl hier="11" item="9"/>
          <tpl hier="12" item="7"/>
          <tpl fld="4" item="0"/>
        </tpls>
      </n>
      <n v="8998595">
        <tpls c="8">
          <tpl hier="1" item="10"/>
          <tpl hier="4" item="3"/>
          <tpl fld="3" item="34"/>
          <tpl fld="2" item="48"/>
          <tpl hier="9" item="1"/>
          <tpl hier="11" item="9"/>
          <tpl hier="12" item="7"/>
          <tpl fld="4" item="0"/>
        </tpls>
      </n>
      <n v="9851362">
        <tpls c="8">
          <tpl hier="1" item="10"/>
          <tpl hier="4" item="3"/>
          <tpl fld="3" item="36"/>
          <tpl fld="2" item="48"/>
          <tpl hier="9" item="1"/>
          <tpl hier="11" item="9"/>
          <tpl hier="12" item="7"/>
          <tpl fld="4" item="0"/>
        </tpls>
      </n>
      <n v="10108977">
        <tpls c="8">
          <tpl hier="1" item="10"/>
          <tpl hier="4" item="3"/>
          <tpl fld="3" item="27"/>
          <tpl fld="2" item="48"/>
          <tpl hier="9" item="1"/>
          <tpl hier="11" item="9"/>
          <tpl hier="12" item="7"/>
          <tpl fld="4" item="0"/>
        </tpls>
      </n>
      <n v="10401062">
        <tpls c="8">
          <tpl hier="1" item="10"/>
          <tpl hier="4" item="3"/>
          <tpl fld="3" item="29"/>
          <tpl fld="2" item="48"/>
          <tpl hier="9" item="1"/>
          <tpl hier="11" item="9"/>
          <tpl hier="12" item="7"/>
          <tpl fld="4" item="0"/>
        </tpls>
      </n>
      <n v="2074507">
        <tpls c="8">
          <tpl hier="1" item="10"/>
          <tpl hier="4" item="3"/>
          <tpl fld="3" item="10"/>
          <tpl fld="2" item="53"/>
          <tpl hier="9" item="1"/>
          <tpl hier="11" item="9"/>
          <tpl hier="12" item="7"/>
          <tpl fld="4" item="0"/>
        </tpls>
      </n>
      <n v="2846108">
        <tpls c="8">
          <tpl hier="1" item="10"/>
          <tpl hier="4" item="3"/>
          <tpl fld="3" item="58"/>
          <tpl fld="2" item="53"/>
          <tpl hier="9" item="1"/>
          <tpl hier="11" item="9"/>
          <tpl hier="12" item="7"/>
          <tpl fld="4" item="0"/>
        </tpls>
      </n>
      <n v="4401365">
        <tpls c="8">
          <tpl hier="1" item="10"/>
          <tpl hier="4" item="3"/>
          <tpl fld="3" item="55"/>
          <tpl fld="2" item="53"/>
          <tpl hier="9" item="1"/>
          <tpl hier="11" item="9"/>
          <tpl hier="12" item="7"/>
          <tpl fld="4" item="0"/>
        </tpls>
      </n>
      <n v="27984156">
        <tpls c="8">
          <tpl hier="1" item="10"/>
          <tpl hier="4" item="3"/>
          <tpl fld="3" item="37"/>
          <tpl fld="2" item="57"/>
          <tpl hier="9" item="1"/>
          <tpl hier="11" item="9"/>
          <tpl hier="12" item="7"/>
          <tpl fld="4" item="0"/>
        </tpls>
      </n>
      <n v="32283194">
        <tpls c="8">
          <tpl hier="1" item="10"/>
          <tpl hier="4" item="3"/>
          <tpl fld="3" item="32"/>
          <tpl fld="2" item="61"/>
          <tpl hier="9" item="1"/>
          <tpl hier="11" item="9"/>
          <tpl hier="12" item="7"/>
          <tpl fld="4" item="0"/>
        </tpls>
      </n>
      <n v="56086064">
        <tpls c="8">
          <tpl hier="1" item="10"/>
          <tpl hier="4" item="3"/>
          <tpl fld="3" item="4"/>
          <tpl fld="2" item="46"/>
          <tpl hier="9" item="1"/>
          <tpl hier="11" item="9"/>
          <tpl hier="12" item="7"/>
          <tpl fld="4" item="0"/>
        </tpls>
      </n>
      <n v="239017">
        <tpls c="8">
          <tpl hier="1" item="10"/>
          <tpl hier="4" item="3"/>
          <tpl fld="3" item="12"/>
          <tpl fld="2" item="58"/>
          <tpl hier="9" item="1"/>
          <tpl hier="11" item="9"/>
          <tpl hier="12" item="7"/>
          <tpl fld="4" item="0"/>
        </tpls>
      </n>
      <n v="194324">
        <tpls c="8">
          <tpl hier="1" item="10"/>
          <tpl hier="4" item="3"/>
          <tpl fld="3" item="51"/>
          <tpl fld="2" item="82"/>
          <tpl hier="9" item="1"/>
          <tpl hier="11" item="9"/>
          <tpl hier="12" item="7"/>
          <tpl fld="4" item="0"/>
        </tpls>
      </n>
      <n v="8096761">
        <tpls c="8">
          <tpl hier="1" item="10"/>
          <tpl hier="4" item="3"/>
          <tpl fld="3" item="30"/>
          <tpl fld="2" item="52"/>
          <tpl hier="9" item="1"/>
          <tpl hier="11" item="9"/>
          <tpl hier="12" item="7"/>
          <tpl fld="4" item="0"/>
        </tpls>
      </n>
      <n v="184006480">
        <tpls c="8">
          <tpl hier="1" item="10"/>
          <tpl hier="4" item="3"/>
          <tpl fld="3" item="2"/>
          <tpl fld="2" item="60"/>
          <tpl hier="9" item="1"/>
          <tpl hier="11" item="9"/>
          <tpl hier="12" item="7"/>
          <tpl fld="4" item="0"/>
        </tpls>
      </n>
      <n v="8675602">
        <tpls c="8">
          <tpl hier="1" item="10"/>
          <tpl hier="4" item="3"/>
          <tpl fld="3" item="47"/>
          <tpl fld="2" item="42"/>
          <tpl hier="9" item="1"/>
          <tpl hier="11" item="9"/>
          <tpl hier="12" item="7"/>
          <tpl fld="4" item="0"/>
        </tpls>
      </n>
      <n v="4537687">
        <tpls c="8">
          <tpl hier="1" item="10"/>
          <tpl hier="4" item="3"/>
          <tpl fld="3" item="21"/>
          <tpl fld="2" item="77"/>
          <tpl hier="9" item="1"/>
          <tpl hier="11" item="9"/>
          <tpl hier="12" item="7"/>
          <tpl fld="4" item="0"/>
        </tpls>
      </n>
      <n v="16567811">
        <tpls c="8">
          <tpl hier="1" item="10"/>
          <tpl hier="4" item="3"/>
          <tpl fld="3" item="35"/>
          <tpl fld="2" item="40"/>
          <tpl hier="9" item="1"/>
          <tpl hier="11" item="9"/>
          <tpl hier="12" item="7"/>
          <tpl fld="4" item="0"/>
        </tpls>
      </n>
      <n v="1219541">
        <tpls c="8">
          <tpl hier="1" item="10"/>
          <tpl hier="4" item="3"/>
          <tpl fld="3" item="26"/>
          <tpl fld="2" item="59"/>
          <tpl hier="9" item="1"/>
          <tpl hier="11" item="9"/>
          <tpl hier="12" item="7"/>
          <tpl fld="4" item="0"/>
        </tpls>
      </n>
      <n v="6067770">
        <tpls c="8">
          <tpl hier="1" item="10"/>
          <tpl hier="4" item="3"/>
          <tpl fld="3" item="31"/>
          <tpl fld="2" item="49"/>
          <tpl hier="9" item="1"/>
          <tpl hier="11" item="9"/>
          <tpl hier="12" item="7"/>
          <tpl fld="4" item="0"/>
        </tpls>
      </n>
      <n v="6234465">
        <tpls c="8">
          <tpl hier="1" item="10"/>
          <tpl hier="4" item="3"/>
          <tpl fld="3" item="18"/>
          <tpl fld="2" item="29"/>
          <tpl hier="9" item="1"/>
          <tpl hier="11" item="9"/>
          <tpl hier="12" item="7"/>
          <tpl fld="4" item="0"/>
        </tpls>
      </n>
      <n v="7223801">
        <tpls c="8">
          <tpl hier="1" item="10"/>
          <tpl hier="4" item="3"/>
          <tpl fld="3" item="37"/>
          <tpl fld="2" item="76"/>
          <tpl hier="9" item="1"/>
          <tpl hier="11" item="9"/>
          <tpl hier="12" item="7"/>
          <tpl fld="4" item="0"/>
        </tpls>
      </n>
      <n v="1317885056">
        <tpls c="8">
          <tpl hier="1" item="10"/>
          <tpl hier="4" item="3"/>
          <tpl fld="3" item="52"/>
          <tpl fld="2" item="71"/>
          <tpl hier="9" item="1"/>
          <tpl hier="11" item="9"/>
          <tpl hier="12" item="7"/>
          <tpl fld="4" item="0"/>
        </tpls>
      </n>
      <n v="17855000">
        <tpls c="8">
          <tpl hier="1" item="10"/>
          <tpl hier="4" item="3"/>
          <tpl fld="3" item="45"/>
          <tpl fld="2" item="74"/>
          <tpl hier="9" item="1"/>
          <tpl hier="11" item="9"/>
          <tpl hier="12" item="7"/>
          <tpl fld="4" item="0"/>
        </tpls>
      </n>
      <n v="7568710">
        <tpls c="8">
          <tpl hier="1" item="10"/>
          <tpl hier="4" item="3"/>
          <tpl fld="3" item="36"/>
          <tpl fld="2" item="76"/>
          <tpl hier="9" item="1"/>
          <tpl hier="11" item="9"/>
          <tpl hier="12" item="7"/>
          <tpl fld="4" item="0"/>
        </tpls>
      </n>
      <n v="9618756">
        <tpls c="8">
          <tpl hier="1" item="10"/>
          <tpl hier="4" item="3"/>
          <tpl fld="3" item="18"/>
          <tpl fld="2" item="83"/>
          <tpl hier="9" item="1"/>
          <tpl hier="11" item="9"/>
          <tpl hier="12" item="7"/>
          <tpl fld="4" item="0"/>
        </tpls>
      </n>
      <n v="9855372">
        <tpls c="8">
          <tpl hier="1" item="10"/>
          <tpl hier="4" item="3"/>
          <tpl fld="3" item="22"/>
          <tpl fld="2" item="83"/>
          <tpl hier="9" item="1"/>
          <tpl hier="11" item="9"/>
          <tpl hier="12" item="7"/>
          <tpl fld="4" item="0"/>
        </tpls>
      </n>
      <n v="11331422">
        <tpls c="8">
          <tpl hier="1" item="10"/>
          <tpl hier="4" item="3"/>
          <tpl fld="3" item="21"/>
          <tpl fld="2" item="83"/>
          <tpl hier="9" item="1"/>
          <tpl hier="11" item="9"/>
          <tpl hier="12" item="7"/>
          <tpl fld="4" item="0"/>
        </tpls>
      </n>
      <n v="5520314">
        <tpls c="8">
          <tpl hier="1" item="10"/>
          <tpl hier="4" item="3"/>
          <tpl fld="3" item="5"/>
          <tpl fld="2" item="75"/>
          <tpl hier="9" item="1"/>
          <tpl hier="11" item="9"/>
          <tpl hier="12" item="7"/>
          <tpl fld="4" item="0"/>
        </tpls>
      </n>
      <n v="53592232">
        <tpls c="8">
          <tpl hier="1" item="10"/>
          <tpl hier="4" item="3"/>
          <tpl fld="3" item="56"/>
          <tpl fld="2" item="80"/>
          <tpl hier="9" item="1"/>
          <tpl hier="11" item="9"/>
          <tpl hier="12" item="7"/>
          <tpl fld="4" item="0"/>
        </tpls>
      </n>
      <n v="58235696">
        <tpls c="8">
          <tpl hier="1" item="10"/>
          <tpl hier="4" item="3"/>
          <tpl fld="3" item="0"/>
          <tpl fld="2" item="80"/>
          <tpl hier="9" item="1"/>
          <tpl hier="11" item="9"/>
          <tpl hier="12" item="7"/>
          <tpl fld="4" item="0"/>
        </tpls>
      </n>
      <n v="63621380">
        <tpls c="8">
          <tpl hier="1" item="10"/>
          <tpl hier="4" item="3"/>
          <tpl fld="3" item="55"/>
          <tpl fld="2" item="80"/>
          <tpl hier="9" item="1"/>
          <tpl hier="11" item="9"/>
          <tpl hier="12" item="7"/>
          <tpl fld="4" item="0"/>
        </tpls>
      </n>
      <n v="8398050">
        <tpls c="8">
          <tpl hier="1" item="10"/>
          <tpl hier="4" item="3"/>
          <tpl fld="3" item="35"/>
          <tpl fld="2" item="84"/>
          <tpl hier="9" item="1"/>
          <tpl hier="11" item="9"/>
          <tpl hier="12" item="7"/>
          <tpl fld="4" item="0"/>
        </tpls>
      </n>
      <n v="9308479">
        <tpls c="8">
          <tpl hier="1" item="10"/>
          <tpl hier="4" item="3"/>
          <tpl fld="3" item="40"/>
          <tpl fld="2" item="84"/>
          <tpl hier="9" item="1"/>
          <tpl hier="11" item="9"/>
          <tpl hier="12" item="7"/>
          <tpl fld="4" item="0"/>
        </tpls>
      </n>
      <n v="10460415">
        <tpls c="8">
          <tpl hier="1" item="10"/>
          <tpl hier="4" item="3"/>
          <tpl fld="3" item="50"/>
          <tpl fld="2" item="84"/>
          <tpl hier="9" item="1"/>
          <tpl hier="11" item="9"/>
          <tpl hier="12" item="7"/>
          <tpl fld="4" item="0"/>
        </tpls>
      </n>
      <n v="11107017">
        <tpls c="8">
          <tpl hier="1" item="10"/>
          <tpl hier="4" item="3"/>
          <tpl fld="3" item="49"/>
          <tpl fld="2" item="84"/>
          <tpl hier="9" item="1"/>
          <tpl hier="11" item="9"/>
          <tpl hier="12" item="7"/>
          <tpl fld="4" item="0"/>
        </tpls>
      </n>
      <n v="3878000">
        <tpls c="8">
          <tpl hier="1" item="10"/>
          <tpl hier="4" item="3"/>
          <tpl fld="3" item="39"/>
          <tpl fld="2" item="70"/>
          <tpl hier="9" item="1"/>
          <tpl hier="11" item="9"/>
          <tpl hier="12" item="7"/>
          <tpl fld="4" item="0"/>
        </tpls>
      </n>
      <n v="56564072">
        <tpls c="8">
          <tpl hier="1" item="10"/>
          <tpl hier="4" item="3"/>
          <tpl fld="3" item="25"/>
          <tpl fld="2" item="72"/>
          <tpl hier="9" item="1"/>
          <tpl hier="11" item="9"/>
          <tpl hier="12" item="7"/>
          <tpl fld="4" item="0"/>
        </tpls>
      </n>
      <n v="56916316">
        <tpls c="8">
          <tpl hier="1" item="10"/>
          <tpl hier="4" item="3"/>
          <tpl fld="3" item="24"/>
          <tpl fld="2" item="72"/>
          <tpl hier="9" item="1"/>
          <tpl hier="11" item="9"/>
          <tpl hier="12" item="7"/>
          <tpl fld="4" item="0"/>
        </tpls>
      </n>
      <n v="60730584">
        <tpls c="8">
          <tpl hier="1" item="10"/>
          <tpl hier="4" item="3"/>
          <tpl fld="3" item="23"/>
          <tpl fld="2" item="72"/>
          <tpl hier="9" item="1"/>
          <tpl hier="11" item="9"/>
          <tpl hier="12" item="7"/>
          <tpl fld="4" item="0"/>
        </tpls>
      </n>
      <n v="104345000">
        <tpls c="8">
          <tpl hier="1" item="10"/>
          <tpl hier="4" item="3"/>
          <tpl fld="3" item="10"/>
          <tpl fld="2" item="78"/>
          <tpl hier="9" item="1"/>
          <tpl hier="11" item="9"/>
          <tpl hier="12" item="7"/>
          <tpl fld="4" item="0"/>
        </tpls>
      </n>
      <n v="121492000">
        <tpls c="8">
          <tpl hier="1" item="10"/>
          <tpl hier="4" item="3"/>
          <tpl fld="3" item="12"/>
          <tpl fld="2" item="78"/>
          <tpl hier="9" item="1"/>
          <tpl hier="11" item="9"/>
          <tpl hier="12" item="7"/>
          <tpl fld="4" item="0"/>
        </tpls>
      </n>
      <n v="127445000">
        <tpls c="8">
          <tpl hier="1" item="10"/>
          <tpl hier="4" item="3"/>
          <tpl fld="3" item="11"/>
          <tpl fld="2" item="78"/>
          <tpl hier="9" item="1"/>
          <tpl hier="11" item="9"/>
          <tpl hier="12" item="7"/>
          <tpl fld="4" item="0"/>
        </tpls>
      </n>
      <n v="126529104">
        <tpls c="8">
          <tpl hier="1" item="10"/>
          <tpl hier="4" item="3"/>
          <tpl fld="3" item="9"/>
          <tpl fld="2" item="78"/>
          <tpl hier="9" item="1"/>
          <tpl hier="11" item="9"/>
          <tpl hier="12" item="7"/>
          <tpl fld="4" item="0"/>
        </tpls>
      </n>
      <n v="350450">
        <tpls c="8">
          <tpl hier="1" item="10"/>
          <tpl hier="4" item="3"/>
          <tpl fld="3" item="57"/>
          <tpl fld="2" item="73"/>
          <tpl hier="9" item="1"/>
          <tpl hier="11" item="9"/>
          <tpl hier="12" item="7"/>
          <tpl fld="4" item="0"/>
        </tpls>
      </n>
      <n v="377100">
        <tpls c="8">
          <tpl hier="1" item="10"/>
          <tpl hier="4" item="3"/>
          <tpl fld="3" item="3"/>
          <tpl fld="2" item="73"/>
          <tpl hier="9" item="1"/>
          <tpl hier="11" item="9"/>
          <tpl hier="12" item="7"/>
          <tpl fld="4" item="0"/>
        </tpls>
      </n>
      <n v="465158">
        <tpls c="8">
          <tpl hier="1" item="10"/>
          <tpl hier="4" item="3"/>
          <tpl fld="3" item="1"/>
          <tpl fld="2" item="73"/>
          <tpl hier="9" item="1"/>
          <tpl hier="11" item="9"/>
          <tpl hier="12" item="7"/>
          <tpl fld="4" item="0"/>
        </tpls>
      </n>
      <n v="13774037">
        <tpls c="8">
          <tpl hier="1" item="10"/>
          <tpl hier="4" item="3"/>
          <tpl fld="3" item="20"/>
          <tpl fld="2" item="69"/>
          <tpl hier="9" item="1"/>
          <tpl hier="11" item="9"/>
          <tpl hier="12" item="7"/>
          <tpl fld="4" item="0"/>
        </tpls>
      </n>
      <n v="15184166">
        <tpls c="8">
          <tpl hier="1" item="10"/>
          <tpl hier="4" item="3"/>
          <tpl fld="3" item="51"/>
          <tpl fld="2" item="69"/>
          <tpl hier="9" item="1"/>
          <tpl hier="11" item="9"/>
          <tpl hier="12" item="7"/>
          <tpl fld="4" item="0"/>
        </tpls>
      </n>
      <n v="16445593">
        <tpls c="8">
          <tpl hier="1" item="10"/>
          <tpl hier="4" item="3"/>
          <tpl fld="3" item="38"/>
          <tpl fld="2" item="69"/>
          <tpl hier="9" item="1"/>
          <tpl hier="11" item="9"/>
          <tpl hier="12" item="7"/>
          <tpl fld="4" item="0"/>
        </tpls>
      </n>
      <n v="3666537">
        <tpls c="8">
          <tpl hier="1" item="10"/>
          <tpl hier="4" item="3"/>
          <tpl fld="3" item="44"/>
          <tpl fld="2" item="66"/>
          <tpl hier="9" item="1"/>
          <tpl hier="11" item="9"/>
          <tpl hier="12" item="7"/>
          <tpl fld="4" item="0"/>
        </tpls>
      </n>
      <n v="4072517">
        <tpls c="8">
          <tpl hier="1" item="10"/>
          <tpl hier="4" item="3"/>
          <tpl fld="3" item="43"/>
          <tpl fld="2" item="66"/>
          <tpl hier="9" item="1"/>
          <tpl hier="11" item="9"/>
          <tpl hier="12" item="7"/>
          <tpl fld="4" item="0"/>
        </tpls>
      </n>
      <n v="4359184">
        <tpls c="8">
          <tpl hier="1" item="10"/>
          <tpl hier="4" item="3"/>
          <tpl fld="3" item="42"/>
          <tpl fld="2" item="66"/>
          <tpl hier="9" item="1"/>
          <tpl hier="11" item="9"/>
          <tpl hier="12" item="7"/>
          <tpl fld="4" item="0"/>
        </tpls>
      </n>
      <n v="4953088">
        <tpls c="8">
          <tpl hier="1" item="10"/>
          <tpl hier="4" item="3"/>
          <tpl fld="3" item="41"/>
          <tpl fld="2" item="66"/>
          <tpl hier="9" item="1"/>
          <tpl hier="11" item="9"/>
          <tpl hier="12" item="7"/>
          <tpl fld="4" item="0"/>
        </tpls>
      </n>
      <n v="8930990">
        <tpls c="8">
          <tpl hier="1" item="10"/>
          <tpl hier="4" item="3"/>
          <tpl fld="3" item="32"/>
          <tpl fld="2" item="48"/>
          <tpl hier="9" item="1"/>
          <tpl hier="11" item="9"/>
          <tpl hier="12" item="7"/>
          <tpl fld="4" item="0"/>
        </tpls>
      </n>
      <n v="9911771">
        <tpls c="8">
          <tpl hier="1" item="10"/>
          <tpl hier="4" item="3"/>
          <tpl fld="3" item="31"/>
          <tpl fld="2" item="48"/>
          <tpl hier="9" item="1"/>
          <tpl hier="11" item="9"/>
          <tpl hier="12" item="7"/>
          <tpl fld="4" item="0"/>
        </tpls>
      </n>
      <n v="10160196">
        <tpls c="8">
          <tpl hier="1" item="10"/>
          <tpl hier="4" item="3"/>
          <tpl fld="3" item="30"/>
          <tpl fld="2" item="48"/>
          <tpl hier="9" item="1"/>
          <tpl hier="11" item="9"/>
          <tpl hier="12" item="7"/>
          <tpl fld="4" item="0"/>
        </tpls>
      </n>
      <n v="10358076">
        <tpls c="8">
          <tpl hier="1" item="10"/>
          <tpl hier="4" item="3"/>
          <tpl fld="3" item="23"/>
          <tpl fld="2" item="48"/>
          <tpl hier="9" item="1"/>
          <tpl hier="11" item="9"/>
          <tpl hier="12" item="7"/>
          <tpl fld="4" item="0"/>
        </tpls>
      </n>
      <n v="2112900">
        <tpls c="8">
          <tpl hier="1" item="10"/>
          <tpl hier="4" item="3"/>
          <tpl fld="3" item="8"/>
          <tpl fld="2" item="53"/>
          <tpl hier="9" item="1"/>
          <tpl hier="11" item="9"/>
          <tpl hier="12" item="7"/>
          <tpl fld="4" item="0"/>
        </tpls>
      </n>
      <n v="2930901">
        <tpls c="8">
          <tpl hier="1" item="10"/>
          <tpl hier="4" item="3"/>
          <tpl fld="3" item="3"/>
          <tpl fld="2" item="53"/>
          <tpl hier="9" item="1"/>
          <tpl hier="11" item="9"/>
          <tpl hier="12" item="7"/>
          <tpl fld="4" item="0"/>
        </tpls>
      </n>
      <n v="4839396">
        <tpls c="8">
          <tpl hier="1" item="10"/>
          <tpl hier="4" item="3"/>
          <tpl fld="3" item="38"/>
          <tpl fld="2" item="53"/>
          <tpl hier="9" item="1"/>
          <tpl hier="11" item="9"/>
          <tpl hier="12" item="7"/>
          <tpl fld="4" item="0"/>
        </tpls>
      </n>
      <n v="28704674">
        <tpls c="8">
          <tpl hier="1" item="10"/>
          <tpl hier="4" item="3"/>
          <tpl fld="3" item="34"/>
          <tpl fld="2" item="57"/>
          <tpl hier="9" item="1"/>
          <tpl hier="11" item="9"/>
          <tpl hier="12" item="7"/>
          <tpl fld="4" item="0"/>
        </tpls>
      </n>
      <n v="37491164">
        <tpls c="8">
          <tpl hier="1" item="10"/>
          <tpl hier="4" item="3"/>
          <tpl fld="3" item="39"/>
          <tpl fld="2" item="61"/>
          <tpl hier="9" item="1"/>
          <tpl hier="11" item="9"/>
          <tpl hier="12" item="7"/>
          <tpl fld="4" item="0"/>
        </tpls>
      </n>
      <n v="56681396">
        <tpls c="8">
          <tpl hier="1" item="10"/>
          <tpl hier="4" item="3"/>
          <tpl fld="3" item="12"/>
          <tpl fld="2" item="46"/>
          <tpl hier="9" item="1"/>
          <tpl hier="11" item="9"/>
          <tpl hier="12" item="7"/>
          <tpl fld="4" item="0"/>
        </tpls>
      </n>
      <n v="298051">
        <tpls c="8">
          <tpl hier="1" item="10"/>
          <tpl hier="4" item="3"/>
          <tpl fld="3" item="17"/>
          <tpl fld="2" item="58"/>
          <tpl hier="9" item="1"/>
          <tpl hier="11" item="9"/>
          <tpl hier="12" item="7"/>
          <tpl fld="4" item="0"/>
        </tpls>
      </n>
      <n v="291329">
        <tpls c="8">
          <tpl hier="1" item="10"/>
          <tpl hier="4" item="3"/>
          <tpl fld="3" item="55"/>
          <tpl fld="2" item="82"/>
          <tpl hier="9" item="1"/>
          <tpl hier="11" item="9"/>
          <tpl hier="12" item="7"/>
          <tpl fld="4" item="0"/>
        </tpls>
      </n>
      <n v="10377676">
        <tpls c="8">
          <tpl hier="1" item="10"/>
          <tpl hier="4" item="3"/>
          <tpl fld="3" item="19"/>
          <tpl fld="2" item="52"/>
          <tpl hier="9" item="1"/>
          <tpl hier="11" item="9"/>
          <tpl hier="12" item="7"/>
          <tpl fld="4" item="0"/>
        </tpls>
      </n>
      <n v="209469328">
        <tpls c="8">
          <tpl hier="1" item="10"/>
          <tpl hier="4" item="3"/>
          <tpl fld="3" item="9"/>
          <tpl fld="2" item="60"/>
          <tpl hier="9" item="1"/>
          <tpl hier="11" item="9"/>
          <tpl hier="12" item="7"/>
          <tpl fld="4" item="0"/>
        </tpls>
      </n>
      <n v="5518104">
        <tpls c="8">
          <tpl hier="1" item="10"/>
          <tpl hier="4" item="3"/>
          <tpl fld="3" item="44"/>
          <tpl fld="2" item="62"/>
          <tpl hier="9" item="1"/>
          <tpl hier="11" item="9"/>
          <tpl hier="12" item="7"/>
          <tpl fld="4" item="0"/>
        </tpls>
      </n>
      <n v="3568398">
        <tpls c="8">
          <tpl hier="1" item="10"/>
          <tpl hier="4" item="3"/>
          <tpl fld="3" item="16"/>
          <tpl fld="2" item="28"/>
          <tpl hier="9" item="1"/>
          <tpl hier="11" item="9"/>
          <tpl hier="12" item="7"/>
          <tpl fld="4" item="0"/>
        </tpls>
      </n>
      <n v="24065508">
        <tpls c="8">
          <tpl hier="1" item="10"/>
          <tpl hier="4" item="3"/>
          <tpl fld="3" item="54"/>
          <tpl fld="2" item="40"/>
          <tpl hier="9" item="1"/>
          <tpl hier="11" item="9"/>
          <tpl hier="12" item="7"/>
          <tpl fld="4" item="0"/>
        </tpls>
      </n>
      <n v="1830632">
        <tpls c="8">
          <tpl hier="1" item="10"/>
          <tpl hier="4" item="3"/>
          <tpl fld="3" item="36"/>
          <tpl fld="2" item="59"/>
          <tpl hier="9" item="1"/>
          <tpl hier="11" item="9"/>
          <tpl hier="12" item="7"/>
          <tpl fld="4" item="0"/>
        </tpls>
      </n>
      <n v="8724975">
        <tpls c="8">
          <tpl hier="1" item="10"/>
          <tpl hier="4" item="3"/>
          <tpl fld="3" item="11"/>
          <tpl fld="2" item="49"/>
          <tpl hier="9" item="1"/>
          <tpl hier="11" item="9"/>
          <tpl hier="12" item="7"/>
          <tpl fld="4" item="0"/>
        </tpls>
      </n>
      <n v="11871104">
        <tpls c="8">
          <tpl hier="1" item="10"/>
          <tpl hier="4" item="3"/>
          <tpl fld="3" item="56"/>
          <tpl fld="2" item="26"/>
          <tpl hier="9" item="1"/>
          <tpl hier="11" item="9"/>
          <tpl hier="12" item="7"/>
          <tpl fld="4" item="0"/>
        </tpls>
      </n>
      <n v="1392729984">
        <tpls c="8">
          <tpl hier="1" item="10"/>
          <tpl hier="4" item="3"/>
          <tpl fld="3" item="9"/>
          <tpl fld="2" item="71"/>
          <tpl hier="9" item="1"/>
          <tpl hier="11" item="9"/>
          <tpl hier="12" item="7"/>
          <tpl fld="4" item="0"/>
        </tpls>
      </n>
      <n v="1135185024">
        <tpls c="8">
          <tpl hier="1" item="10"/>
          <tpl hier="4" item="3"/>
          <tpl fld="3" item="0"/>
          <tpl fld="2" item="71"/>
          <tpl hier="9" item="1"/>
          <tpl hier="11" item="9"/>
          <tpl hier="12" item="7"/>
          <tpl fld="4" item="0"/>
        </tpls>
      </n>
      <n v="17667000">
        <tpls c="8">
          <tpl hier="1" item="10"/>
          <tpl hier="4" item="3"/>
          <tpl fld="3" item="50"/>
          <tpl fld="2" item="74"/>
          <tpl hier="9" item="1"/>
          <tpl hier="11" item="9"/>
          <tpl hier="12" item="7"/>
          <tpl fld="4" item="0"/>
        </tpls>
      </n>
      <n v="10742000">
        <tpls c="8">
          <tpl hier="1" item="10"/>
          <tpl hier="4" item="3"/>
          <tpl fld="3" item="48"/>
          <tpl fld="2" item="74"/>
          <tpl hier="9" item="1"/>
          <tpl hier="11" item="9"/>
          <tpl hier="12" item="7"/>
          <tpl fld="4" item="0"/>
        </tpls>
      </n>
      <n v="8479823">
        <tpls c="8">
          <tpl hier="1" item="10"/>
          <tpl hier="4" item="3"/>
          <tpl fld="3" item="33"/>
          <tpl fld="2" item="76"/>
          <tpl hier="9" item="1"/>
          <tpl hier="11" item="9"/>
          <tpl hier="12" item="7"/>
          <tpl fld="4" item="0"/>
        </tpls>
      </n>
      <n v="5213014">
        <tpls c="8">
          <tpl hier="1" item="10"/>
          <tpl hier="4" item="3"/>
          <tpl fld="3" item="6"/>
          <tpl fld="2" item="75"/>
          <tpl hier="9" item="1"/>
          <tpl hier="11" item="9"/>
          <tpl hier="12" item="7"/>
          <tpl fld="4" item="0"/>
        </tpls>
      </n>
      <n v="7910500">
        <tpls c="8">
          <tpl hier="1" item="10"/>
          <tpl hier="4" item="3"/>
          <tpl fld="3" item="19"/>
          <tpl fld="2" item="70"/>
          <tpl hier="9" item="1"/>
          <tpl hier="11" item="9"/>
          <tpl hier="12" item="7"/>
          <tpl fld="4" item="0"/>
        </tpls>
      </n>
      <n v="1164969984">
        <tpls c="8">
          <tpl hier="1" item="10"/>
          <tpl hier="4" item="3"/>
          <tpl fld="3" item="51"/>
          <tpl fld="2" item="71"/>
          <tpl hier="9" item="1"/>
          <tpl hier="11" item="9"/>
          <tpl hier="12" item="7"/>
          <tpl fld="4" item="0"/>
        </tpls>
      </n>
      <n v="14514000">
        <tpls c="8">
          <tpl hier="1" item="10"/>
          <tpl hier="4" item="3"/>
          <tpl fld="3" item="43"/>
          <tpl fld="2" item="74"/>
          <tpl hier="9" item="1"/>
          <tpl hier="11" item="9"/>
          <tpl hier="12" item="7"/>
          <tpl fld="4" item="0"/>
        </tpls>
      </n>
      <n v="18072000">
        <tpls c="8">
          <tpl hier="1" item="10"/>
          <tpl hier="4" item="3"/>
          <tpl fld="3" item="42"/>
          <tpl fld="2" item="74"/>
          <tpl hier="9" item="1"/>
          <tpl hier="11" item="9"/>
          <tpl hier="12" item="7"/>
          <tpl fld="4" item="0"/>
        </tpls>
      </n>
      <n v="7322066">
        <tpls c="8">
          <tpl hier="1" item="10"/>
          <tpl hier="4" item="3"/>
          <tpl fld="3" item="32"/>
          <tpl fld="2" item="76"/>
          <tpl hier="9" item="1"/>
          <tpl hier="11" item="9"/>
          <tpl hier="12" item="7"/>
          <tpl fld="4" item="0"/>
        </tpls>
      </n>
      <n v="8546356">
        <tpls c="8">
          <tpl hier="1" item="10"/>
          <tpl hier="4" item="3"/>
          <tpl fld="3" item="29"/>
          <tpl fld="2" item="76"/>
          <tpl hier="9" item="1"/>
          <tpl hier="11" item="9"/>
          <tpl hier="12" item="7"/>
          <tpl fld="4" item="0"/>
        </tpls>
      </n>
      <n v="9646032">
        <tpls c="8">
          <tpl hier="1" item="10"/>
          <tpl hier="4" item="3"/>
          <tpl fld="3" item="16"/>
          <tpl fld="2" item="83"/>
          <tpl hier="9" item="1"/>
          <tpl hier="11" item="9"/>
          <tpl hier="12" item="7"/>
          <tpl fld="4" item="0"/>
        </tpls>
      </n>
      <n v="9858308">
        <tpls c="8">
          <tpl hier="1" item="10"/>
          <tpl hier="4" item="3"/>
          <tpl fld="3" item="15"/>
          <tpl fld="2" item="83"/>
          <tpl hier="9" item="1"/>
          <tpl hier="11" item="9"/>
          <tpl hier="12" item="7"/>
          <tpl fld="4" item="0"/>
        </tpls>
      </n>
      <n v="10286570">
        <tpls c="8">
          <tpl hier="1" item="10"/>
          <tpl hier="4" item="3"/>
          <tpl fld="3" item="14"/>
          <tpl fld="2" item="83"/>
          <tpl hier="9" item="1"/>
          <tpl hier="11" item="9"/>
          <tpl hier="12" item="7"/>
          <tpl fld="4" item="0"/>
        </tpls>
      </n>
      <n v="11375158">
        <tpls c="8">
          <tpl hier="1" item="10"/>
          <tpl hier="4" item="3"/>
          <tpl fld="3" item="13"/>
          <tpl fld="2" item="83"/>
          <tpl hier="9" item="1"/>
          <tpl hier="11" item="9"/>
          <tpl hier="12" item="7"/>
          <tpl fld="4" item="0"/>
        </tpls>
      </n>
      <n v="4639657">
        <tpls c="8">
          <tpl hier="1" item="10"/>
          <tpl hier="4" item="3"/>
          <tpl fld="3" item="4"/>
          <tpl fld="2" item="75"/>
          <tpl hier="9" item="1"/>
          <tpl hier="11" item="9"/>
          <tpl hier="12" item="7"/>
          <tpl fld="4" item="0"/>
        </tpls>
      </n>
      <n v="4946481">
        <tpls c="8">
          <tpl hier="1" item="10"/>
          <tpl hier="4" item="3"/>
          <tpl fld="3" item="58"/>
          <tpl fld="2" item="75"/>
          <tpl hier="9" item="1"/>
          <tpl hier="11" item="9"/>
          <tpl hier="12" item="7"/>
          <tpl fld="4" item="0"/>
        </tpls>
      </n>
      <n v="5228172">
        <tpls c="8">
          <tpl hier="1" item="10"/>
          <tpl hier="4" item="3"/>
          <tpl fld="3" item="2"/>
          <tpl fld="2" item="75"/>
          <tpl hier="9" item="1"/>
          <tpl hier="11" item="9"/>
          <tpl hier="12" item="7"/>
          <tpl fld="4" item="0"/>
        </tpls>
      </n>
      <n v="53931392">
        <tpls c="8">
          <tpl hier="1" item="10"/>
          <tpl hier="4" item="3"/>
          <tpl fld="3" item="54"/>
          <tpl fld="2" item="80"/>
          <tpl hier="9" item="1"/>
          <tpl hier="11" item="9"/>
          <tpl hier="12" item="7"/>
          <tpl fld="4" item="0"/>
        </tpls>
      </n>
      <n v="58559312">
        <tpls c="8">
          <tpl hier="1" item="10"/>
          <tpl hier="4" item="3"/>
          <tpl fld="3" item="53"/>
          <tpl fld="2" item="80"/>
          <tpl hier="9" item="1"/>
          <tpl hier="11" item="9"/>
          <tpl hier="12" item="7"/>
          <tpl fld="4" item="0"/>
        </tpls>
      </n>
      <n v="64016224">
        <tpls c="8">
          <tpl hier="1" item="10"/>
          <tpl hier="4" item="3"/>
          <tpl fld="3" item="52"/>
          <tpl fld="2" item="80"/>
          <tpl hier="9" item="1"/>
          <tpl hier="11" item="9"/>
          <tpl hier="12" item="7"/>
          <tpl fld="4" item="0"/>
        </tpls>
      </n>
      <n v="8448233">
        <tpls c="8">
          <tpl hier="1" item="10"/>
          <tpl hier="4" item="3"/>
          <tpl fld="3" item="48"/>
          <tpl fld="2" item="84"/>
          <tpl hier="9" item="1"/>
          <tpl hier="11" item="9"/>
          <tpl hier="12" item="7"/>
          <tpl fld="4" item="0"/>
        </tpls>
      </n>
      <n v="9429959">
        <tpls c="8">
          <tpl hier="1" item="10"/>
          <tpl hier="4" item="3"/>
          <tpl fld="3" item="46"/>
          <tpl fld="2" item="84"/>
          <tpl hier="9" item="1"/>
          <tpl hier="11" item="9"/>
          <tpl hier="12" item="7"/>
          <tpl fld="4" item="0"/>
        </tpls>
      </n>
      <n v="10512922">
        <tpls c="8">
          <tpl hier="1" item="10"/>
          <tpl hier="4" item="3"/>
          <tpl fld="3" item="45"/>
          <tpl fld="2" item="84"/>
          <tpl hier="9" item="1"/>
          <tpl hier="11" item="9"/>
          <tpl hier="12" item="7"/>
          <tpl fld="4" item="0"/>
        </tpls>
      </n>
      <n v="11121341">
        <tpls c="8">
          <tpl hier="1" item="10"/>
          <tpl hier="4" item="3"/>
          <tpl fld="3" item="47"/>
          <tpl fld="2" item="84"/>
          <tpl hier="9" item="1"/>
          <tpl hier="11" item="9"/>
          <tpl hier="12" item="7"/>
          <tpl fld="4" item="0"/>
        </tpls>
      </n>
      <n v="2563000">
        <tpls c="8">
          <tpl hier="1" item="10"/>
          <tpl hier="4" item="3"/>
          <tpl fld="3" item="34"/>
          <tpl fld="2" item="70"/>
          <tpl hier="9" item="1"/>
          <tpl hier="11" item="9"/>
          <tpl hier="12" item="7"/>
          <tpl fld="4" item="0"/>
        </tpls>
      </n>
      <n v="3956000">
        <tpls c="8">
          <tpl hier="1" item="10"/>
          <tpl hier="4" item="3"/>
          <tpl fld="3" item="36"/>
          <tpl fld="2" item="70"/>
          <tpl hier="9" item="1"/>
          <tpl hier="11" item="9"/>
          <tpl hier="12" item="7"/>
          <tpl fld="4" item="0"/>
        </tpls>
      </n>
      <n v="5836000">
        <tpls c="8">
          <tpl hier="1" item="10"/>
          <tpl hier="4" item="3"/>
          <tpl fld="3" item="27"/>
          <tpl fld="2" item="70"/>
          <tpl hier="9" item="1"/>
          <tpl hier="11" item="9"/>
          <tpl hier="12" item="7"/>
          <tpl fld="4" item="0"/>
        </tpls>
      </n>
      <n v="8059500">
        <tpls c="8">
          <tpl hier="1" item="10"/>
          <tpl hier="4" item="3"/>
          <tpl fld="3" item="33"/>
          <tpl fld="2" item="70"/>
          <tpl hier="9" item="1"/>
          <tpl hier="11" item="9"/>
          <tpl hier="12" item="7"/>
          <tpl fld="4" item="0"/>
        </tpls>
      </n>
      <n v="53235752">
        <tpls c="8">
          <tpl hier="1" item="10"/>
          <tpl hier="4" item="3"/>
          <tpl fld="3" item="18"/>
          <tpl fld="2" item="72"/>
          <tpl hier="9" item="1"/>
          <tpl hier="11" item="9"/>
          <tpl hier="12" item="7"/>
          <tpl fld="4" item="0"/>
        </tpls>
      </n>
      <n v="56576720">
        <tpls c="8">
          <tpl hier="1" item="10"/>
          <tpl hier="4" item="3"/>
          <tpl fld="3" item="22"/>
          <tpl fld="2" item="72"/>
          <tpl hier="9" item="1"/>
          <tpl hier="11" item="9"/>
          <tpl hier="12" item="7"/>
          <tpl fld="4" item="0"/>
        </tpls>
      </n>
      <n v="56942108">
        <tpls c="8">
          <tpl hier="1" item="10"/>
          <tpl hier="4" item="3"/>
          <tpl fld="3" item="17"/>
          <tpl fld="2" item="72"/>
          <tpl hier="9" item="1"/>
          <tpl hier="11" item="9"/>
          <tpl hier="12" item="7"/>
          <tpl fld="4" item="0"/>
        </tpls>
      </n>
      <n v="60627496">
        <tpls c="8">
          <tpl hier="1" item="10"/>
          <tpl hier="4" item="3"/>
          <tpl fld="3" item="21"/>
          <tpl fld="2" item="72"/>
          <tpl hier="9" item="1"/>
          <tpl hier="11" item="9"/>
          <tpl hier="12" item="7"/>
          <tpl fld="4" item="0"/>
        </tpls>
      </n>
      <n v="105697000">
        <tpls c="8">
          <tpl hier="1" item="10"/>
          <tpl hier="4" item="3"/>
          <tpl fld="3" item="8"/>
          <tpl fld="2" item="78"/>
          <tpl hier="9" item="1"/>
          <tpl hier="11" item="9"/>
          <tpl hier="12" item="7"/>
          <tpl fld="4" item="0"/>
        </tpls>
      </n>
      <n v="122091000">
        <tpls c="8">
          <tpl hier="1" item="10"/>
          <tpl hier="4" item="3"/>
          <tpl fld="3" item="7"/>
          <tpl fld="2" item="78"/>
          <tpl hier="9" item="1"/>
          <tpl hier="11" item="9"/>
          <tpl hier="12" item="7"/>
          <tpl fld="4" item="0"/>
        </tpls>
      </n>
      <n v="127718000">
        <tpls c="8">
          <tpl hier="1" item="10"/>
          <tpl hier="4" item="3"/>
          <tpl fld="3" item="6"/>
          <tpl fld="2" item="78"/>
          <tpl hier="9" item="1"/>
          <tpl hier="11" item="9"/>
          <tpl hier="12" item="7"/>
          <tpl fld="4" item="0"/>
        </tpls>
      </n>
      <n v="126264928">
        <tpls c="8">
          <tpl hier="1" item="10"/>
          <tpl hier="4" item="3"/>
          <tpl fld="3" item="5"/>
          <tpl fld="2" item="78"/>
          <tpl hier="9" item="1"/>
          <tpl hier="11" item="9"/>
          <tpl hier="12" item="7"/>
          <tpl fld="4" item="0"/>
        </tpls>
      </n>
      <n v="355050">
        <tpls c="8">
          <tpl hier="1" item="10"/>
          <tpl hier="4" item="3"/>
          <tpl fld="3" item="56"/>
          <tpl fld="2" item="73"/>
          <tpl hier="9" item="1"/>
          <tpl hier="11" item="9"/>
          <tpl hier="12" item="7"/>
          <tpl fld="4" item="0"/>
        </tpls>
      </n>
      <n v="381850">
        <tpls c="8">
          <tpl hier="1" item="10"/>
          <tpl hier="4" item="3"/>
          <tpl fld="3" item="0"/>
          <tpl fld="2" item="73"/>
          <tpl hier="9" item="1"/>
          <tpl hier="11" item="9"/>
          <tpl hier="12" item="7"/>
          <tpl fld="4" item="0"/>
        </tpls>
      </n>
      <n v="472637">
        <tpls c="8">
          <tpl hier="1" item="10"/>
          <tpl hier="4" item="3"/>
          <tpl fld="3" item="55"/>
          <tpl fld="2" item="73"/>
          <tpl hier="9" item="1"/>
          <tpl hier="11" item="9"/>
          <tpl hier="12" item="7"/>
          <tpl fld="4" item="0"/>
        </tpls>
      </n>
      <n v="11638712">
        <tpls c="8">
          <tpl hier="1" item="10"/>
          <tpl hier="4" item="3"/>
          <tpl fld="3" item="35"/>
          <tpl fld="2" item="69"/>
          <tpl hier="9" item="1"/>
          <tpl hier="11" item="9"/>
          <tpl hier="12" item="7"/>
          <tpl fld="4" item="0"/>
        </tpls>
      </n>
      <n v="13856185">
        <tpls c="8">
          <tpl hier="1" item="10"/>
          <tpl hier="4" item="3"/>
          <tpl fld="3" item="40"/>
          <tpl fld="2" item="69"/>
          <tpl hier="9" item="1"/>
          <tpl hier="11" item="9"/>
          <tpl hier="12" item="7"/>
          <tpl fld="4" item="0"/>
        </tpls>
      </n>
      <n v="15290368">
        <tpls c="8">
          <tpl hier="1" item="10"/>
          <tpl hier="4" item="3"/>
          <tpl fld="3" item="50"/>
          <tpl fld="2" item="69"/>
          <tpl hier="9" item="1"/>
          <tpl hier="11" item="9"/>
          <tpl hier="12" item="7"/>
          <tpl fld="4" item="0"/>
        </tpls>
      </n>
      <n v="16530388">
        <tpls c="8">
          <tpl hier="1" item="10"/>
          <tpl hier="4" item="3"/>
          <tpl fld="3" item="49"/>
          <tpl fld="2" item="69"/>
          <tpl hier="9" item="1"/>
          <tpl hier="11" item="9"/>
          <tpl hier="12" item="7"/>
          <tpl fld="4" item="0"/>
        </tpls>
      </n>
      <n v="3694339">
        <tpls c="8">
          <tpl hier="1" item="10"/>
          <tpl hier="4" item="3"/>
          <tpl fld="3" item="37"/>
          <tpl fld="2" item="66"/>
          <tpl hier="9" item="1"/>
          <tpl hier="11" item="9"/>
          <tpl hier="12" item="7"/>
          <tpl fld="4" item="0"/>
        </tpls>
      </n>
      <n v="4085620">
        <tpls c="8">
          <tpl hier="1" item="10"/>
          <tpl hier="4" item="3"/>
          <tpl fld="3" item="39"/>
          <tpl fld="2" item="66"/>
          <tpl hier="9" item="1"/>
          <tpl hier="11" item="9"/>
          <tpl hier="12" item="7"/>
          <tpl fld="4" item="0"/>
        </tpls>
      </n>
      <n v="4381336">
        <tpls c="8">
          <tpl hier="1" item="10"/>
          <tpl hier="4" item="3"/>
          <tpl fld="3" item="28"/>
          <tpl fld="2" item="66"/>
          <tpl hier="9" item="1"/>
          <tpl hier="11" item="9"/>
          <tpl hier="12" item="7"/>
          <tpl fld="4" item="0"/>
        </tpls>
      </n>
      <n v="5018573">
        <tpls c="8">
          <tpl hier="1" item="10"/>
          <tpl hier="4" item="3"/>
          <tpl fld="3" item="19"/>
          <tpl fld="2" item="66"/>
          <tpl hier="9" item="1"/>
          <tpl hier="11" item="9"/>
          <tpl hier="12" item="7"/>
          <tpl fld="4" item="0"/>
        </tpls>
      </n>
      <n v="8874520">
        <tpls c="8">
          <tpl hier="1" item="10"/>
          <tpl hier="4" item="3"/>
          <tpl fld="3" item="26"/>
          <tpl fld="2" item="48"/>
          <tpl hier="9" item="1"/>
          <tpl hier="11" item="9"/>
          <tpl hier="12" item="7"/>
          <tpl fld="4" item="0"/>
        </tpls>
      </n>
      <n v="9957865">
        <tpls c="8">
          <tpl hier="1" item="10"/>
          <tpl hier="4" item="3"/>
          <tpl fld="3" item="25"/>
          <tpl fld="2" item="48"/>
          <tpl hier="9" item="1"/>
          <tpl hier="11" item="9"/>
          <tpl hier="12" item="7"/>
          <tpl fld="4" item="0"/>
        </tpls>
      </n>
      <n v="10217828">
        <tpls c="8">
          <tpl hier="1" item="10"/>
          <tpl hier="4" item="3"/>
          <tpl fld="3" item="24"/>
          <tpl fld="2" item="48"/>
          <tpl hier="9" item="1"/>
          <tpl hier="11" item="9"/>
          <tpl hier="12" item="7"/>
          <tpl fld="4" item="0"/>
        </tpls>
      </n>
      <n v="10325452">
        <tpls c="8">
          <tpl hier="1" item="10"/>
          <tpl hier="4" item="3"/>
          <tpl fld="3" item="21"/>
          <tpl fld="2" item="48"/>
          <tpl hier="9" item="1"/>
          <tpl hier="11" item="9"/>
          <tpl hier="12" item="7"/>
          <tpl fld="4" item="0"/>
        </tpls>
      </n>
      <n v="2152400">
        <tpls c="8">
          <tpl hier="1" item="10"/>
          <tpl hier="4" item="3"/>
          <tpl fld="3" item="4"/>
          <tpl fld="2" item="53"/>
          <tpl hier="9" item="1"/>
          <tpl hier="11" item="9"/>
          <tpl hier="12" item="7"/>
          <tpl fld="4" item="0"/>
        </tpls>
      </n>
      <n v="3047132">
        <tpls c="8">
          <tpl hier="1" item="10"/>
          <tpl hier="4" item="3"/>
          <tpl fld="3" item="0"/>
          <tpl fld="2" item="53"/>
          <tpl hier="9" item="1"/>
          <tpl hier="11" item="9"/>
          <tpl hier="12" item="7"/>
          <tpl fld="4" item="0"/>
        </tpls>
      </n>
      <n v="4987573">
        <tpls c="8">
          <tpl hier="1" item="10"/>
          <tpl hier="4" item="3"/>
          <tpl fld="3" item="49"/>
          <tpl fld="2" item="53"/>
          <tpl hier="9" item="1"/>
          <tpl hier="11" item="9"/>
          <tpl hier="12" item="7"/>
          <tpl fld="4" item="0"/>
        </tpls>
      </n>
      <n v="29435572">
        <tpls c="8">
          <tpl hier="1" item="10"/>
          <tpl hier="4" item="3"/>
          <tpl fld="3" item="32"/>
          <tpl fld="2" item="57"/>
          <tpl hier="9" item="1"/>
          <tpl hier="11" item="9"/>
          <tpl hier="12" item="7"/>
          <tpl fld="4" item="0"/>
        </tpls>
      </n>
      <n v="37986012">
        <tpls c="8">
          <tpl hier="1" item="10"/>
          <tpl hier="4" item="3"/>
          <tpl fld="3" item="31"/>
          <tpl fld="2" item="61"/>
          <tpl hier="9" item="1"/>
          <tpl hier="11" item="9"/>
          <tpl hier="12" item="7"/>
          <tpl fld="4" item="0"/>
        </tpls>
      </n>
      <n v="56928328">
        <tpls c="8">
          <tpl hier="1" item="10"/>
          <tpl hier="4" item="3"/>
          <tpl fld="3" item="58"/>
          <tpl fld="2" item="46"/>
          <tpl hier="9" item="1"/>
          <tpl hier="11" item="9"/>
          <tpl hier="12" item="7"/>
          <tpl fld="4" item="0"/>
        </tpls>
      </n>
      <n v="307660">
        <tpls c="8">
          <tpl hier="1" item="10"/>
          <tpl hier="4" item="3"/>
          <tpl fld="3" item="11"/>
          <tpl fld="2" item="58"/>
          <tpl hier="9" item="1"/>
          <tpl hier="11" item="9"/>
          <tpl hier="12" item="7"/>
          <tpl fld="4" item="0"/>
        </tpls>
      </n>
      <n v="306823">
        <tpls c="8">
          <tpl hier="1" item="10"/>
          <tpl hier="4" item="3"/>
          <tpl fld="3" item="38"/>
          <tpl fld="2" item="82"/>
          <tpl hier="9" item="1"/>
          <tpl hier="11" item="9"/>
          <tpl hier="12" item="7"/>
          <tpl fld="4" item="0"/>
        </tpls>
      </n>
      <n v="10706517">
        <tpls c="8">
          <tpl hier="1" item="10"/>
          <tpl hier="4" item="3"/>
          <tpl fld="3" item="29"/>
          <tpl fld="2" item="52"/>
          <tpl hier="9" item="1"/>
          <tpl hier="11" item="9"/>
          <tpl hier="12" item="7"/>
          <tpl fld="4" item="0"/>
        </tpls>
      </n>
      <n v="5773543">
        <tpls c="8">
          <tpl hier="1" item="10"/>
          <tpl hier="4" item="3"/>
          <tpl fld="3" item="34"/>
          <tpl fld="2" item="62"/>
          <tpl hier="9" item="1"/>
          <tpl hier="11" item="9"/>
          <tpl hier="12" item="7"/>
          <tpl fld="4" item="0"/>
        </tpls>
      </n>
      <n v="3726189">
        <tpls c="8">
          <tpl hier="1" item="10"/>
          <tpl hier="4" item="3"/>
          <tpl fld="3" item="8"/>
          <tpl fld="2" item="28"/>
          <tpl hier="9" item="1"/>
          <tpl hier="11" item="9"/>
          <tpl hier="12" item="7"/>
          <tpl fld="4" item="0"/>
        </tpls>
      </n>
      <n v="25164544">
        <tpls c="8">
          <tpl hier="1" item="10"/>
          <tpl hier="4" item="3"/>
          <tpl fld="3" item="40"/>
          <tpl fld="2" item="40"/>
          <tpl hier="9" item="1"/>
          <tpl hier="11" item="9"/>
          <tpl hier="12" item="7"/>
          <tpl fld="4" item="0"/>
        </tpls>
      </n>
      <n v="1940443">
        <tpls c="8">
          <tpl hier="1" item="10"/>
          <tpl hier="4" item="3"/>
          <tpl fld="3" item="25"/>
          <tpl fld="2" item="59"/>
          <tpl hier="9" item="1"/>
          <tpl hier="11" item="9"/>
          <tpl hier="12" item="7"/>
          <tpl fld="4" item="0"/>
        </tpls>
      </n>
      <n v="4674172">
        <tpls c="8">
          <tpl hier="1" item="10"/>
          <tpl hier="4" item="3"/>
          <tpl fld="3" item="35"/>
          <tpl fld="2" item="44"/>
          <tpl hier="9" item="1"/>
          <tpl hier="11" item="9"/>
          <tpl hier="12" item="7"/>
          <tpl fld="4" item="0"/>
        </tpls>
      </n>
      <n v="67761376">
        <tpls c="8">
          <tpl hier="1" item="10"/>
          <tpl hier="4" item="3"/>
          <tpl fld="3" item="39"/>
          <tpl fld="2" item="17"/>
          <tpl hier="9" item="1"/>
          <tpl hier="11" item="9"/>
          <tpl hier="12" item="7"/>
          <tpl fld="4" item="0"/>
        </tpls>
      </n>
      <n v="916395008">
        <tpls c="8">
          <tpl hier="1" item="10"/>
          <tpl hier="4" item="3"/>
          <tpl fld="3" item="54"/>
          <tpl fld="2" item="71"/>
          <tpl hier="9" item="1"/>
          <tpl hier="11" item="9"/>
          <tpl hier="12" item="7"/>
          <tpl fld="4" item="0"/>
        </tpls>
      </n>
      <n v="7270889">
        <tpls c="8">
          <tpl hier="1" item="10"/>
          <tpl hier="4" item="3"/>
          <tpl fld="3" item="34"/>
          <tpl fld="2" item="76"/>
          <tpl hier="9" item="1"/>
          <tpl hier="11" item="9"/>
          <tpl hier="12" item="7"/>
          <tpl fld="4" item="0"/>
        </tpls>
      </n>
      <n v="4612124">
        <tpls c="8">
          <tpl hier="1" item="10"/>
          <tpl hier="4" item="3"/>
          <tpl fld="3" item="8"/>
          <tpl fld="2" item="75"/>
          <tpl hier="9" item="1"/>
          <tpl hier="11" item="9"/>
          <tpl hier="12" item="7"/>
          <tpl fld="4" item="0"/>
        </tpls>
      </n>
      <n v="52900500">
        <tpls c="8">
          <tpl hier="1" item="10"/>
          <tpl hier="4" item="3"/>
          <tpl fld="3" item="26"/>
          <tpl fld="2" item="72"/>
          <tpl hier="9" item="1"/>
          <tpl hier="11" item="9"/>
          <tpl hier="12" item="7"/>
          <tpl fld="4" item="0"/>
        </tpls>
      </n>
      <n v="930684992">
        <tpls c="8">
          <tpl hier="1" item="10"/>
          <tpl hier="4" item="3"/>
          <tpl fld="3" item="20"/>
          <tpl fld="2" item="71"/>
          <tpl hier="9" item="1"/>
          <tpl hier="11" item="9"/>
          <tpl hier="12" item="7"/>
          <tpl fld="4" item="0"/>
        </tpls>
      </n>
      <n v="10950000">
        <tpls c="8">
          <tpl hier="1" item="10"/>
          <tpl hier="4" item="3"/>
          <tpl fld="3" item="44"/>
          <tpl fld="2" item="74"/>
          <tpl hier="9" item="1"/>
          <tpl hier="11" item="9"/>
          <tpl hier="12" item="7"/>
          <tpl fld="4" item="0"/>
        </tpls>
      </n>
      <n v="22340024">
        <tpls c="8">
          <tpl hier="1" item="10"/>
          <tpl hier="4" item="3"/>
          <tpl fld="3" item="41"/>
          <tpl fld="2" item="74"/>
          <tpl hier="9" item="1"/>
          <tpl hier="11" item="9"/>
          <tpl hier="12" item="7"/>
          <tpl fld="4" item="0"/>
        </tpls>
      </n>
      <n v="18311000">
        <tpls c="8">
          <tpl hier="1" item="10"/>
          <tpl hier="4" item="3"/>
          <tpl fld="3" item="28"/>
          <tpl fld="2" item="74"/>
          <tpl hier="9" item="1"/>
          <tpl hier="11" item="9"/>
          <tpl hier="12" item="7"/>
          <tpl fld="4" item="0"/>
        </tpls>
      </n>
      <n v="7561910">
        <tpls c="8">
          <tpl hier="1" item="10"/>
          <tpl hier="4" item="3"/>
          <tpl fld="3" item="25"/>
          <tpl fld="2" item="76"/>
          <tpl hier="9" item="1"/>
          <tpl hier="11" item="9"/>
          <tpl hier="12" item="7"/>
          <tpl fld="4" item="0"/>
        </tpls>
      </n>
      <n v="9861823">
        <tpls c="8">
          <tpl hier="1" item="10"/>
          <tpl hier="4" item="3"/>
          <tpl fld="3" item="12"/>
          <tpl fld="2" item="83"/>
          <tpl hier="9" item="1"/>
          <tpl hier="11" item="9"/>
          <tpl hier="12" item="7"/>
          <tpl fld="4" item="0"/>
        </tpls>
      </n>
      <n v="4964371">
        <tpls c="8">
          <tpl hier="1" item="10"/>
          <tpl hier="4" item="3"/>
          <tpl fld="3" item="3"/>
          <tpl fld="2" item="75"/>
          <tpl hier="9" item="1"/>
          <tpl hier="11" item="9"/>
          <tpl hier="12" item="7"/>
          <tpl fld="4" item="0"/>
        </tpls>
      </n>
      <n v="58851216">
        <tpls c="8">
          <tpl hier="1" item="10"/>
          <tpl hier="4" item="3"/>
          <tpl fld="3" item="51"/>
          <tpl fld="2" item="80"/>
          <tpl hier="9" item="1"/>
          <tpl hier="11" item="9"/>
          <tpl hier="12" item="7"/>
          <tpl fld="4" item="0"/>
        </tpls>
      </n>
      <n v="10562153">
        <tpls c="8">
          <tpl hier="1" item="10"/>
          <tpl hier="4" item="3"/>
          <tpl fld="3" item="42"/>
          <tpl fld="2" item="84"/>
          <tpl hier="9" item="1"/>
          <tpl hier="11" item="9"/>
          <tpl hier="12" item="7"/>
          <tpl fld="4" item="0"/>
        </tpls>
      </n>
      <n v="8215700">
        <tpls c="8">
          <tpl hier="1" item="10"/>
          <tpl hier="4" item="3"/>
          <tpl fld="3" item="29"/>
          <tpl fld="2" item="70"/>
          <tpl hier="9" item="1"/>
          <tpl hier="11" item="9"/>
          <tpl hier="12" item="7"/>
          <tpl fld="4" item="0"/>
        </tpls>
      </n>
      <n v="107188000">
        <tpls c="8">
          <tpl hier="1" item="10"/>
          <tpl hier="4" item="3"/>
          <tpl fld="3" item="4"/>
          <tpl fld="2" item="78"/>
          <tpl hier="9" item="1"/>
          <tpl hier="11" item="9"/>
          <tpl hier="12" item="7"/>
          <tpl fld="4" item="0"/>
        </tpls>
      </n>
      <n v="358950">
        <tpls c="8">
          <tpl hier="1" item="10"/>
          <tpl hier="4" item="3"/>
          <tpl fld="3" item="54"/>
          <tpl fld="2" item="73"/>
          <tpl hier="9" item="1"/>
          <tpl hier="11" item="9"/>
          <tpl hier="12" item="7"/>
          <tpl fld="4" item="0"/>
        </tpls>
      </n>
      <n v="13941700">
        <tpls c="8">
          <tpl hier="1" item="10"/>
          <tpl hier="4" item="3"/>
          <tpl fld="3" item="46"/>
          <tpl fld="2" item="69"/>
          <tpl hier="9" item="1"/>
          <tpl hier="11" item="9"/>
          <tpl hier="12" item="7"/>
          <tpl fld="4" item="0"/>
        </tpls>
      </n>
      <n v="5079623">
        <tpls c="8">
          <tpl hier="1" item="10"/>
          <tpl hier="4" item="3"/>
          <tpl fld="3" item="33"/>
          <tpl fld="2" item="66"/>
          <tpl hier="9" item="1"/>
          <tpl hier="11" item="9"/>
          <tpl hier="12" item="7"/>
          <tpl fld="4" item="0"/>
        </tpls>
      </n>
      <n v="5076732">
        <tpls c="8">
          <tpl hier="1" item="10"/>
          <tpl hier="4" item="3"/>
          <tpl fld="3" item="47"/>
          <tpl fld="2" item="53"/>
          <tpl hier="9" item="1"/>
          <tpl hier="11" item="9"/>
          <tpl hier="12" item="7"/>
          <tpl fld="4" item="0"/>
        </tpls>
      </n>
      <n v="5095401">
        <tpls c="8">
          <tpl hier="1" item="10"/>
          <tpl hier="4" item="3"/>
          <tpl fld="3" item="15"/>
          <tpl fld="2" item="28"/>
          <tpl hier="9" item="1"/>
          <tpl hier="11" item="9"/>
          <tpl hier="12" item="7"/>
          <tpl fld="4" item="0"/>
        </tpls>
      </n>
      <n v="900350016">
        <tpls c="8">
          <tpl hier="1" item="10"/>
          <tpl hier="4" item="3"/>
          <tpl fld="3" item="56"/>
          <tpl fld="2" item="71"/>
          <tpl hier="9" item="1"/>
          <tpl hier="11" item="9"/>
          <tpl hier="12" item="7"/>
          <tpl fld="4" item="0"/>
        </tpls>
      </n>
      <n v="7549433">
        <tpls c="8">
          <tpl hier="1" item="10"/>
          <tpl hier="4" item="3"/>
          <tpl fld="3" item="39"/>
          <tpl fld="2" item="76"/>
          <tpl hier="9" item="1"/>
          <tpl hier="11" item="9"/>
          <tpl hier="12" item="7"/>
          <tpl fld="4" item="0"/>
        </tpls>
      </n>
      <n v="14358000">
        <tpls c="8">
          <tpl hier="1" item="10"/>
          <tpl hier="4" item="3"/>
          <tpl fld="3" item="46"/>
          <tpl fld="2" item="74"/>
          <tpl hier="9" item="1"/>
          <tpl hier="11" item="9"/>
          <tpl hier="12" item="7"/>
          <tpl fld="4" item="0"/>
        </tpls>
      </n>
      <n v="10251250">
        <tpls c="8">
          <tpl hier="1" item="10"/>
          <tpl hier="4" item="3"/>
          <tpl fld="3" item="17"/>
          <tpl fld="2" item="83"/>
          <tpl hier="9" item="1"/>
          <tpl hier="11" item="9"/>
          <tpl hier="12" item="7"/>
          <tpl fld="4" item="0"/>
        </tpls>
      </n>
      <n v="5692000">
        <tpls c="8">
          <tpl hier="1" item="10"/>
          <tpl hier="4" item="3"/>
          <tpl fld="3" item="28"/>
          <tpl fld="2" item="70"/>
          <tpl hier="9" item="1"/>
          <tpl hier="11" item="9"/>
          <tpl hier="12" item="7"/>
          <tpl fld="4" item="0"/>
        </tpls>
      </n>
      <n v="7976789">
        <tpls c="8">
          <tpl hier="1" item="10"/>
          <tpl hier="4" item="3"/>
          <tpl fld="3" item="30"/>
          <tpl fld="2" item="76"/>
          <tpl hier="9" item="1"/>
          <tpl hier="11" item="9"/>
          <tpl hier="12" item="7"/>
          <tpl fld="4" item="0"/>
        </tpls>
      </n>
      <n v="1331260032">
        <tpls c="8">
          <tpl hier="1" item="10"/>
          <tpl hier="4" item="3"/>
          <tpl fld="3" item="49"/>
          <tpl fld="2" item="71"/>
          <tpl hier="9" item="1"/>
          <tpl hier="11" item="9"/>
          <tpl hier="12" item="7"/>
          <tpl fld="4" item="0"/>
        </tpls>
      </n>
      <n v="14692000">
        <tpls c="8">
          <tpl hier="1" item="10"/>
          <tpl hier="4" item="3"/>
          <tpl fld="3" item="39"/>
          <tpl fld="2" item="74"/>
          <tpl hier="9" item="1"/>
          <tpl hier="11" item="9"/>
          <tpl hier="12" item="7"/>
          <tpl fld="4" item="0"/>
        </tpls>
      </n>
      <n v="22733464">
        <tpls c="8">
          <tpl hier="1" item="10"/>
          <tpl hier="4" item="3"/>
          <tpl fld="3" item="19"/>
          <tpl fld="2" item="74"/>
          <tpl hier="9" item="1"/>
          <tpl hier="11" item="9"/>
          <tpl hier="12" item="7"/>
          <tpl fld="4" item="0"/>
        </tpls>
      </n>
      <n v="7992324">
        <tpls c="8">
          <tpl hier="1" item="10"/>
          <tpl hier="4" item="3"/>
          <tpl fld="3" item="24"/>
          <tpl fld="2" item="76"/>
          <tpl hier="9" item="1"/>
          <tpl hier="11" item="9"/>
          <tpl hier="12" item="7"/>
          <tpl fld="4" item="0"/>
        </tpls>
      </n>
      <n v="9655549">
        <tpls c="8">
          <tpl hier="1" item="10"/>
          <tpl hier="4" item="3"/>
          <tpl fld="3" item="10"/>
          <tpl fld="2" item="83"/>
          <tpl hier="9" item="1"/>
          <tpl hier="11" item="9"/>
          <tpl hier="12" item="7"/>
          <tpl fld="4" item="0"/>
        </tpls>
      </n>
      <n v="10332785">
        <tpls c="8">
          <tpl hier="1" item="10"/>
          <tpl hier="4" item="3"/>
          <tpl fld="3" item="11"/>
          <tpl fld="2" item="83"/>
          <tpl hier="9" item="1"/>
          <tpl hier="11" item="9"/>
          <tpl hier="12" item="7"/>
          <tpl fld="4" item="0"/>
        </tpls>
      </n>
      <n v="4666081">
        <tpls c="8">
          <tpl hier="1" item="10"/>
          <tpl hier="4" item="3"/>
          <tpl fld="3" item="57"/>
          <tpl fld="2" item="75"/>
          <tpl hier="9" item="1"/>
          <tpl hier="11" item="9"/>
          <tpl hier="12" item="7"/>
          <tpl fld="4" item="0"/>
        </tpls>
      </n>
      <n v="5246096">
        <tpls c="8">
          <tpl hier="1" item="10"/>
          <tpl hier="4" item="3"/>
          <tpl fld="3" item="1"/>
          <tpl fld="2" item="75"/>
          <tpl hier="9" item="1"/>
          <tpl hier="11" item="9"/>
          <tpl hier="12" item="7"/>
          <tpl fld="4" item="0"/>
        </tpls>
      </n>
      <n v="54220024">
        <tpls c="8">
          <tpl hier="1" item="10"/>
          <tpl hier="4" item="3"/>
          <tpl fld="3" item="20"/>
          <tpl fld="2" item="80"/>
          <tpl hier="9" item="1"/>
          <tpl hier="11" item="9"/>
          <tpl hier="12" item="7"/>
          <tpl fld="4" item="0"/>
        </tpls>
      </n>
      <n v="64374984">
        <tpls c="8">
          <tpl hier="1" item="10"/>
          <tpl hier="4" item="3"/>
          <tpl fld="3" item="38"/>
          <tpl fld="2" item="80"/>
          <tpl hier="9" item="1"/>
          <tpl hier="11" item="9"/>
          <tpl hier="12" item="7"/>
          <tpl fld="4" item="0"/>
        </tpls>
      </n>
      <n v="9548258">
        <tpls c="8">
          <tpl hier="1" item="10"/>
          <tpl hier="4" item="3"/>
          <tpl fld="3" item="43"/>
          <tpl fld="2" item="84"/>
          <tpl hier="9" item="1"/>
          <tpl hier="11" item="9"/>
          <tpl hier="12" item="7"/>
          <tpl fld="4" item="0"/>
        </tpls>
      </n>
      <n v="2629000">
        <tpls c="8">
          <tpl hier="1" item="10"/>
          <tpl hier="4" item="3"/>
          <tpl fld="3" item="32"/>
          <tpl fld="2" item="70"/>
          <tpl hier="9" item="1"/>
          <tpl hier="11" item="9"/>
          <tpl hier="12" item="7"/>
          <tpl fld="4" item="0"/>
        </tpls>
      </n>
      <n v="4031000">
        <tpls c="8">
          <tpl hier="1" item="10"/>
          <tpl hier="4" item="3"/>
          <tpl fld="3" item="31"/>
          <tpl fld="2" item="70"/>
          <tpl hier="9" item="1"/>
          <tpl hier="11" item="9"/>
          <tpl hier="12" item="7"/>
          <tpl fld="4" item="0"/>
        </tpls>
      </n>
      <n v="53537952">
        <tpls c="8">
          <tpl hier="1" item="10"/>
          <tpl hier="4" item="3"/>
          <tpl fld="3" item="16"/>
          <tpl fld="2" item="72"/>
          <tpl hier="9" item="1"/>
          <tpl hier="11" item="9"/>
          <tpl hier="12" item="7"/>
          <tpl fld="4" item="0"/>
        </tpls>
      </n>
      <n v="56974100">
        <tpls c="8">
          <tpl hier="1" item="10"/>
          <tpl hier="4" item="3"/>
          <tpl fld="3" item="14"/>
          <tpl fld="2" item="72"/>
          <tpl hier="9" item="1"/>
          <tpl hier="11" item="9"/>
          <tpl hier="12" item="7"/>
          <tpl fld="4" item="0"/>
        </tpls>
      </n>
      <n v="122613000">
        <tpls c="8">
          <tpl hier="1" item="10"/>
          <tpl hier="4" item="3"/>
          <tpl fld="3" item="58"/>
          <tpl fld="2" item="78"/>
          <tpl hier="9" item="1"/>
          <tpl hier="11" item="9"/>
          <tpl hier="12" item="7"/>
          <tpl fld="4" item="0"/>
        </tpls>
      </n>
      <n v="479993">
        <tpls c="8">
          <tpl hier="1" item="10"/>
          <tpl hier="4" item="3"/>
          <tpl fld="3" item="52"/>
          <tpl fld="2" item="73"/>
          <tpl hier="9" item="1"/>
          <tpl hier="11" item="9"/>
          <tpl hier="12" item="7"/>
          <tpl fld="4" item="0"/>
        </tpls>
      </n>
      <n v="15382838">
        <tpls c="8">
          <tpl hier="1" item="10"/>
          <tpl hier="4" item="3"/>
          <tpl fld="3" item="45"/>
          <tpl fld="2" item="69"/>
          <tpl hier="9" item="1"/>
          <tpl hier="11" item="9"/>
          <tpl hier="12" item="7"/>
          <tpl fld="4" item="0"/>
        </tpls>
      </n>
      <n v="4099702">
        <tpls c="8">
          <tpl hier="1" item="10"/>
          <tpl hier="4" item="3"/>
          <tpl fld="3" item="36"/>
          <tpl fld="2" item="66"/>
          <tpl hier="9" item="1"/>
          <tpl hier="11" item="9"/>
          <tpl hier="12" item="7"/>
          <tpl fld="4" item="0"/>
        </tpls>
      </n>
      <n v="9996232">
        <tpls c="8">
          <tpl hier="1" item="10"/>
          <tpl hier="4" item="3"/>
          <tpl fld="3" item="22"/>
          <tpl fld="2" item="48"/>
          <tpl hier="9" item="1"/>
          <tpl hier="11" item="9"/>
          <tpl hier="12" item="7"/>
          <tpl fld="4" item="0"/>
        </tpls>
      </n>
      <n v="10300300">
        <tpls c="8">
          <tpl hier="1" item="10"/>
          <tpl hier="4" item="3"/>
          <tpl fld="3" item="13"/>
          <tpl fld="2" item="48"/>
          <tpl hier="9" item="1"/>
          <tpl hier="11" item="9"/>
          <tpl hier="12" item="7"/>
          <tpl fld="4" item="0"/>
        </tpls>
      </n>
      <n v="3230698">
        <tpls c="8">
          <tpl hier="1" item="10"/>
          <tpl hier="4" item="3"/>
          <tpl fld="3" item="51"/>
          <tpl fld="2" item="53"/>
          <tpl hier="9" item="1"/>
          <tpl hier="11" item="9"/>
          <tpl hier="12" item="7"/>
          <tpl fld="4" item="0"/>
        </tpls>
      </n>
      <n v="30130984">
        <tpls c="8">
          <tpl hier="1" item="10"/>
          <tpl hier="4" item="3"/>
          <tpl fld="3" item="26"/>
          <tpl fld="2" item="57"/>
          <tpl hier="9" item="1"/>
          <tpl hier="11" item="9"/>
          <tpl hier="12" item="7"/>
          <tpl fld="4" item="0"/>
        </tpls>
      </n>
      <n v="59370480">
        <tpls c="8">
          <tpl hier="1" item="10"/>
          <tpl hier="4" item="3"/>
          <tpl fld="3" item="11"/>
          <tpl fld="2" item="46"/>
          <tpl hier="9" item="1"/>
          <tpl hier="11" item="9"/>
          <tpl hier="12" item="7"/>
          <tpl fld="4" item="0"/>
        </tpls>
      </n>
      <n v="377931">
        <tpls c="8">
          <tpl hier="1" item="10"/>
          <tpl hier="4" item="3"/>
          <tpl fld="3" item="21"/>
          <tpl fld="2" item="58"/>
          <tpl hier="9" item="1"/>
          <tpl hier="11" item="9"/>
          <tpl hier="12" item="7"/>
          <tpl fld="4" item="0"/>
        </tpls>
      </n>
      <n v="584092">
        <tpls c="8">
          <tpl hier="1" item="10"/>
          <tpl hier="4" item="3"/>
          <tpl fld="3" item="26"/>
          <tpl fld="2" item="56"/>
          <tpl hier="9" item="1"/>
          <tpl hier="11" item="9"/>
          <tpl hier="12" item="7"/>
          <tpl fld="4" item="0"/>
        </tpls>
      </n>
      <n v="5930483">
        <tpls c="8">
          <tpl hier="1" item="10"/>
          <tpl hier="4" item="3"/>
          <tpl fld="3" item="57"/>
          <tpl fld="2" item="55"/>
          <tpl hier="9" item="1"/>
          <tpl hier="11" item="9"/>
          <tpl hier="12" item="7"/>
          <tpl fld="4" item="0"/>
        </tpls>
      </n>
      <n v="33758336">
        <tpls c="8">
          <tpl hier="1" item="10"/>
          <tpl hier="4" item="3"/>
          <tpl fld="3" item="53"/>
          <tpl fld="2" item="40"/>
          <tpl hier="9" item="1"/>
          <tpl hier="11" item="9"/>
          <tpl hier="12" item="7"/>
          <tpl fld="4" item="0"/>
        </tpls>
      </n>
      <n v="2951647">
        <tpls c="8">
          <tpl hier="1" item="10"/>
          <tpl hier="4" item="3"/>
          <tpl fld="3" item="30"/>
          <tpl fld="2" item="59"/>
          <tpl hier="9" item="1"/>
          <tpl hier="11" item="9"/>
          <tpl hier="12" item="7"/>
          <tpl fld="4" item="0"/>
        </tpls>
      </n>
      <n v="7989186">
        <tpls c="8">
          <tpl hier="1" item="10"/>
          <tpl hier="4" item="3"/>
          <tpl fld="3" item="39"/>
          <tpl fld="2" item="44"/>
          <tpl hier="9" item="1"/>
          <tpl hier="11" item="9"/>
          <tpl hier="12" item="7"/>
          <tpl fld="4" item="0"/>
        </tpls>
      </n>
      <n v="3823130">
        <tpls c="8">
          <tpl hier="1" item="10"/>
          <tpl hier="4" item="3"/>
          <tpl fld="3" item="12"/>
          <tpl fld="2" item="23"/>
          <tpl hier="9" item="1"/>
          <tpl hier="11" item="9"/>
          <tpl hier="12" item="7"/>
          <tpl fld="4" item="0"/>
        </tpls>
      </n>
      <n v="1150780032">
        <tpls c="8">
          <tpl hier="1" item="10"/>
          <tpl hier="4" item="3"/>
          <tpl fld="3" item="53"/>
          <tpl fld="2" item="71"/>
          <tpl hier="9" item="1"/>
          <tpl hier="11" item="9"/>
          <tpl hier="12" item="7"/>
          <tpl fld="4" item="0"/>
        </tpls>
      </n>
      <n v="1337704960">
        <tpls c="8">
          <tpl hier="1" item="10"/>
          <tpl hier="4" item="3"/>
          <tpl fld="3" item="47"/>
          <tpl fld="2" item="71"/>
          <tpl hier="9" item="1"/>
          <tpl hier="11" item="9"/>
          <tpl hier="12" item="7"/>
          <tpl fld="4" item="0"/>
        </tpls>
      </n>
      <n v="11388000">
        <tpls c="8">
          <tpl hier="1" item="10"/>
          <tpl hier="4" item="3"/>
          <tpl fld="3" item="34"/>
          <tpl fld="2" item="74"/>
          <tpl hier="9" item="1"/>
          <tpl hier="11" item="9"/>
          <tpl hier="12" item="7"/>
          <tpl fld="4" item="0"/>
        </tpls>
      </n>
      <n v="14927000">
        <tpls c="8">
          <tpl hier="1" item="10"/>
          <tpl hier="4" item="3"/>
          <tpl fld="3" item="36"/>
          <tpl fld="2" item="74"/>
          <tpl hier="9" item="1"/>
          <tpl hier="11" item="9"/>
          <tpl hier="12" item="7"/>
          <tpl fld="4" item="0"/>
        </tpls>
      </n>
      <n v="18517000">
        <tpls c="8">
          <tpl hier="1" item="10"/>
          <tpl hier="4" item="3"/>
          <tpl fld="3" item="27"/>
          <tpl fld="2" item="74"/>
          <tpl hier="9" item="1"/>
          <tpl hier="11" item="9"/>
          <tpl hier="12" item="7"/>
          <tpl fld="4" item="0"/>
        </tpls>
      </n>
      <n v="23128128">
        <tpls c="8">
          <tpl hier="1" item="10"/>
          <tpl hier="4" item="3"/>
          <tpl fld="3" item="33"/>
          <tpl fld="2" item="74"/>
          <tpl hier="9" item="1"/>
          <tpl hier="11" item="9"/>
          <tpl hier="12" item="7"/>
          <tpl fld="4" item="0"/>
        </tpls>
      </n>
      <n v="7415403">
        <tpls c="8">
          <tpl hier="1" item="10"/>
          <tpl hier="4" item="3"/>
          <tpl fld="3" item="18"/>
          <tpl fld="2" item="76"/>
          <tpl hier="9" item="1"/>
          <tpl hier="11" item="9"/>
          <tpl hier="12" item="7"/>
          <tpl fld="4" item="0"/>
        </tpls>
      </n>
      <n v="7561434">
        <tpls c="8">
          <tpl hier="1" item="10"/>
          <tpl hier="4" item="3"/>
          <tpl fld="3" item="22"/>
          <tpl fld="2" item="76"/>
          <tpl hier="9" item="1"/>
          <tpl hier="11" item="9"/>
          <tpl hier="12" item="7"/>
          <tpl fld="4" item="0"/>
        </tpls>
      </n>
      <n v="8011566">
        <tpls c="8">
          <tpl hier="1" item="10"/>
          <tpl hier="4" item="3"/>
          <tpl fld="3" item="17"/>
          <tpl fld="2" item="76"/>
          <tpl hier="9" item="1"/>
          <tpl hier="11" item="9"/>
          <tpl hier="12" item="7"/>
          <tpl fld="4" item="0"/>
        </tpls>
      </n>
      <n v="8736668">
        <tpls c="8">
          <tpl hier="1" item="10"/>
          <tpl hier="4" item="3"/>
          <tpl fld="3" item="21"/>
          <tpl fld="2" item="76"/>
          <tpl hier="9" item="1"/>
          <tpl hier="11" item="9"/>
          <tpl hier="12" item="7"/>
          <tpl fld="4" item="0"/>
        </tpls>
      </n>
      <n v="9673162">
        <tpls c="8">
          <tpl hier="1" item="10"/>
          <tpl hier="4" item="3"/>
          <tpl fld="3" item="8"/>
          <tpl fld="2" item="83"/>
          <tpl hier="9" item="1"/>
          <tpl hier="11" item="9"/>
          <tpl hier="12" item="7"/>
          <tpl fld="4" item="0"/>
        </tpls>
      </n>
      <n v="9870234">
        <tpls c="8">
          <tpl hier="1" item="10"/>
          <tpl hier="4" item="3"/>
          <tpl fld="3" item="7"/>
          <tpl fld="2" item="83"/>
          <tpl hier="9" item="1"/>
          <tpl hier="11" item="9"/>
          <tpl hier="12" item="7"/>
          <tpl fld="4" item="0"/>
        </tpls>
      </n>
      <n v="10376133">
        <tpls c="8">
          <tpl hier="1" item="10"/>
          <tpl hier="4" item="3"/>
          <tpl fld="3" item="6"/>
          <tpl fld="2" item="83"/>
          <tpl hier="9" item="1"/>
          <tpl hier="11" item="9"/>
          <tpl hier="12" item="7"/>
          <tpl fld="4" item="0"/>
        </tpls>
      </n>
      <n v="11484055">
        <tpls c="8">
          <tpl hier="1" item="10"/>
          <tpl hier="4" item="3"/>
          <tpl fld="3" item="5"/>
          <tpl fld="2" item="83"/>
          <tpl hier="9" item="1"/>
          <tpl hier="11" item="9"/>
          <tpl hier="12" item="7"/>
          <tpl fld="4" item="0"/>
        </tpls>
      </n>
      <n v="4690574">
        <tpls c="8">
          <tpl hier="1" item="10"/>
          <tpl hier="4" item="3"/>
          <tpl fld="3" item="56"/>
          <tpl fld="2" item="75"/>
          <tpl hier="9" item="1"/>
          <tpl hier="11" item="9"/>
          <tpl hier="12" item="7"/>
          <tpl fld="4" item="0"/>
        </tpls>
      </n>
      <n v="4986431">
        <tpls c="8">
          <tpl hier="1" item="10"/>
          <tpl hier="4" item="3"/>
          <tpl fld="3" item="0"/>
          <tpl fld="2" item="75"/>
          <tpl hier="9" item="1"/>
          <tpl hier="11" item="9"/>
          <tpl hier="12" item="7"/>
          <tpl fld="4" item="0"/>
        </tpls>
      </n>
      <n v="5266268">
        <tpls c="8">
          <tpl hier="1" item="10"/>
          <tpl hier="4" item="3"/>
          <tpl fld="3" item="55"/>
          <tpl fld="2" item="75"/>
          <tpl hier="9" item="1"/>
          <tpl hier="11" item="9"/>
          <tpl hier="12" item="7"/>
          <tpl fld="4" item="0"/>
        </tpls>
      </n>
      <n v="47240544">
        <tpls c="8">
          <tpl hier="1" item="10"/>
          <tpl hier="4" item="3"/>
          <tpl fld="3" item="35"/>
          <tpl fld="2" item="80"/>
          <tpl hier="9" item="1"/>
          <tpl hier="11" item="9"/>
          <tpl hier="12" item="7"/>
          <tpl fld="4" item="0"/>
        </tpls>
      </n>
      <n v="54467704">
        <tpls c="8">
          <tpl hier="1" item="10"/>
          <tpl hier="4" item="3"/>
          <tpl fld="3" item="40"/>
          <tpl fld="2" item="80"/>
          <tpl hier="9" item="1"/>
          <tpl hier="11" item="9"/>
          <tpl hier="12" item="7"/>
          <tpl fld="4" item="0"/>
        </tpls>
      </n>
      <n v="59106768">
        <tpls c="8">
          <tpl hier="1" item="10"/>
          <tpl hier="4" item="3"/>
          <tpl fld="3" item="50"/>
          <tpl fld="2" item="80"/>
          <tpl hier="9" item="1"/>
          <tpl hier="11" item="9"/>
          <tpl hier="12" item="7"/>
          <tpl fld="4" item="0"/>
        </tpls>
      </n>
      <n v="64707040">
        <tpls c="8">
          <tpl hier="1" item="10"/>
          <tpl hier="4" item="3"/>
          <tpl fld="3" item="49"/>
          <tpl fld="2" item="80"/>
          <tpl hier="9" item="1"/>
          <tpl hier="11" item="9"/>
          <tpl hier="12" item="7"/>
          <tpl fld="4" item="0"/>
        </tpls>
      </n>
      <n v="8510429">
        <tpls c="8">
          <tpl hier="1" item="10"/>
          <tpl hier="4" item="3"/>
          <tpl fld="3" item="37"/>
          <tpl fld="2" item="84"/>
          <tpl hier="9" item="1"/>
          <tpl hier="11" item="9"/>
          <tpl hier="12" item="7"/>
          <tpl fld="4" item="0"/>
        </tpls>
      </n>
      <n v="9642505">
        <tpls c="8">
          <tpl hier="1" item="10"/>
          <tpl hier="4" item="3"/>
          <tpl fld="3" item="39"/>
          <tpl fld="2" item="84"/>
          <tpl hier="9" item="1"/>
          <tpl hier="11" item="9"/>
          <tpl hier="12" item="7"/>
          <tpl fld="4" item="0"/>
        </tpls>
      </n>
      <n v="10608800">
        <tpls c="8">
          <tpl hier="1" item="10"/>
          <tpl hier="4" item="3"/>
          <tpl fld="3" item="28"/>
          <tpl fld="2" item="84"/>
          <tpl hier="9" item="1"/>
          <tpl hier="11" item="9"/>
          <tpl hier="12" item="7"/>
          <tpl fld="4" item="0"/>
        </tpls>
      </n>
      <n v="11045011">
        <tpls c="8">
          <tpl hier="1" item="10"/>
          <tpl hier="4" item="3"/>
          <tpl fld="3" item="19"/>
          <tpl fld="2" item="84"/>
          <tpl hier="9" item="1"/>
          <tpl hier="11" item="9"/>
          <tpl hier="12" item="7"/>
          <tpl fld="4" item="0"/>
        </tpls>
      </n>
      <n v="2745000">
        <tpls c="8">
          <tpl hier="1" item="10"/>
          <tpl hier="4" item="3"/>
          <tpl fld="3" item="26"/>
          <tpl fld="2" item="70"/>
          <tpl hier="9" item="1"/>
          <tpl hier="11" item="9"/>
          <tpl hier="12" item="7"/>
          <tpl fld="4" item="0"/>
        </tpls>
      </n>
      <n v="4105000">
        <tpls c="8">
          <tpl hier="1" item="10"/>
          <tpl hier="4" item="3"/>
          <tpl fld="3" item="25"/>
          <tpl fld="2" item="70"/>
          <tpl hier="9" item="1"/>
          <tpl hier="11" item="9"/>
          <tpl hier="12" item="7"/>
          <tpl fld="4" item="0"/>
        </tpls>
      </n>
      <n v="6125000">
        <tpls c="8">
          <tpl hier="1" item="10"/>
          <tpl hier="4" item="3"/>
          <tpl fld="3" item="24"/>
          <tpl fld="2" item="70"/>
          <tpl hier="9" item="1"/>
          <tpl hier="11" item="9"/>
          <tpl hier="12" item="7"/>
          <tpl fld="4" item="0"/>
        </tpls>
      </n>
      <n v="8380100">
        <tpls c="8">
          <tpl hier="1" item="10"/>
          <tpl hier="4" item="3"/>
          <tpl fld="3" item="23"/>
          <tpl fld="2" item="70"/>
          <tpl hier="9" item="1"/>
          <tpl hier="11" item="9"/>
          <tpl hier="12" item="7"/>
          <tpl fld="4" item="0"/>
        </tpls>
      </n>
      <n v="53821848">
        <tpls c="8">
          <tpl hier="1" item="10"/>
          <tpl hier="4" item="3"/>
          <tpl fld="3" item="10"/>
          <tpl fld="2" item="72"/>
          <tpl hier="9" item="1"/>
          <tpl hier="11" item="9"/>
          <tpl hier="12" item="7"/>
          <tpl fld="4" item="0"/>
        </tpls>
      </n>
      <n v="56596156">
        <tpls c="8">
          <tpl hier="1" item="10"/>
          <tpl hier="4" item="3"/>
          <tpl fld="3" item="12"/>
          <tpl fld="2" item="72"/>
          <tpl hier="9" item="1"/>
          <tpl hier="11" item="9"/>
          <tpl hier="12" item="7"/>
          <tpl fld="4" item="0"/>
        </tpls>
      </n>
      <n v="57059008">
        <tpls c="8">
          <tpl hier="1" item="10"/>
          <tpl hier="4" item="3"/>
          <tpl fld="3" item="11"/>
          <tpl fld="2" item="72"/>
          <tpl hier="9" item="1"/>
          <tpl hier="11" item="9"/>
          <tpl hier="12" item="7"/>
          <tpl fld="4" item="0"/>
        </tpls>
      </n>
      <n v="60421760">
        <tpls c="8">
          <tpl hier="1" item="10"/>
          <tpl hier="4" item="3"/>
          <tpl fld="3" item="9"/>
          <tpl fld="2" item="72"/>
          <tpl hier="9" item="1"/>
          <tpl hier="11" item="9"/>
          <tpl hier="12" item="7"/>
          <tpl fld="4" item="0"/>
        </tpls>
      </n>
      <n v="108079000">
        <tpls c="8">
          <tpl hier="1" item="10"/>
          <tpl hier="4" item="3"/>
          <tpl fld="3" item="57"/>
          <tpl fld="2" item="78"/>
          <tpl hier="9" item="1"/>
          <tpl hier="11" item="9"/>
          <tpl hier="12" item="7"/>
          <tpl fld="4" item="0"/>
        </tpls>
      </n>
      <n v="123116000">
        <tpls c="8">
          <tpl hier="1" item="10"/>
          <tpl hier="4" item="3"/>
          <tpl fld="3" item="3"/>
          <tpl fld="2" item="78"/>
          <tpl hier="9" item="1"/>
          <tpl hier="11" item="9"/>
          <tpl hier="12" item="7"/>
          <tpl fld="4" item="0"/>
        </tpls>
      </n>
      <n v="127773000">
        <tpls c="8">
          <tpl hier="1" item="10"/>
          <tpl hier="4" item="3"/>
          <tpl fld="3" item="1"/>
          <tpl fld="2" item="78"/>
          <tpl hier="9" item="1"/>
          <tpl hier="11" item="9"/>
          <tpl hier="12" item="7"/>
          <tpl fld="4" item="0"/>
        </tpls>
      </n>
      <n v="360731">
        <tpls c="8">
          <tpl hier="1" item="10"/>
          <tpl hier="4" item="3"/>
          <tpl fld="3" item="20"/>
          <tpl fld="2" item="73"/>
          <tpl hier="9" item="1"/>
          <tpl hier="11" item="9"/>
          <tpl hier="12" item="7"/>
          <tpl fld="4" item="0"/>
        </tpls>
      </n>
      <n v="392175">
        <tpls c="8">
          <tpl hier="1" item="10"/>
          <tpl hier="4" item="3"/>
          <tpl fld="3" item="51"/>
          <tpl fld="2" item="73"/>
          <tpl hier="9" item="1"/>
          <tpl hier="11" item="9"/>
          <tpl hier="12" item="7"/>
          <tpl fld="4" item="0"/>
        </tpls>
      </n>
      <n v="488650">
        <tpls c="8">
          <tpl hier="1" item="10"/>
          <tpl hier="4" item="3"/>
          <tpl fld="3" item="38"/>
          <tpl fld="2" item="73"/>
          <tpl hier="9" item="1"/>
          <tpl hier="11" item="9"/>
          <tpl hier="12" item="7"/>
          <tpl fld="4" item="0"/>
        </tpls>
      </n>
      <n v="11965966">
        <tpls c="8">
          <tpl hier="1" item="10"/>
          <tpl hier="4" item="3"/>
          <tpl fld="3" item="44"/>
          <tpl fld="2" item="69"/>
          <tpl hier="9" item="1"/>
          <tpl hier="11" item="9"/>
          <tpl hier="12" item="7"/>
          <tpl fld="4" item="0"/>
        </tpls>
      </n>
      <n v="14038270">
        <tpls c="8">
          <tpl hier="1" item="10"/>
          <tpl hier="4" item="3"/>
          <tpl fld="3" item="43"/>
          <tpl fld="2" item="69"/>
          <tpl hier="9" item="1"/>
          <tpl hier="11" item="9"/>
          <tpl hier="12" item="7"/>
          <tpl fld="4" item="0"/>
        </tpls>
      </n>
      <n v="15459006">
        <tpls c="8">
          <tpl hier="1" item="10"/>
          <tpl hier="4" item="3"/>
          <tpl fld="3" item="42"/>
          <tpl fld="2" item="69"/>
          <tpl hier="9" item="1"/>
          <tpl hier="11" item="9"/>
          <tpl hier="12" item="7"/>
          <tpl fld="4" item="0"/>
        </tpls>
      </n>
      <n v="16693074">
        <tpls c="8">
          <tpl hier="1" item="10"/>
          <tpl hier="4" item="3"/>
          <tpl fld="3" item="41"/>
          <tpl fld="2" item="69"/>
          <tpl hier="9" item="1"/>
          <tpl hier="11" item="9"/>
          <tpl hier="12" item="7"/>
          <tpl fld="4" item="0"/>
        </tpls>
      </n>
      <n v="3753012">
        <tpls c="8">
          <tpl hier="1" item="10"/>
          <tpl hier="4" item="3"/>
          <tpl fld="3" item="32"/>
          <tpl fld="2" item="66"/>
          <tpl hier="9" item="1"/>
          <tpl hier="11" item="9"/>
          <tpl hier="12" item="7"/>
          <tpl fld="4" item="0"/>
        </tpls>
      </n>
      <n v="4114787">
        <tpls c="8">
          <tpl hier="1" item="10"/>
          <tpl hier="4" item="3"/>
          <tpl fld="3" item="31"/>
          <tpl fld="2" item="66"/>
          <tpl hier="9" item="1"/>
          <tpl hier="11" item="9"/>
          <tpl hier="12" item="7"/>
          <tpl fld="4" item="0"/>
        </tpls>
      </n>
      <n v="4431464">
        <tpls c="8">
          <tpl hier="1" item="10"/>
          <tpl hier="4" item="3"/>
          <tpl fld="3" item="30"/>
          <tpl fld="2" item="66"/>
          <tpl hier="9" item="1"/>
          <tpl hier="11" item="9"/>
          <tpl hier="12" item="7"/>
          <tpl fld="4" item="0"/>
        </tpls>
      </n>
      <n v="5137232">
        <tpls c="8">
          <tpl hier="1" item="10"/>
          <tpl hier="4" item="3"/>
          <tpl fld="3" item="29"/>
          <tpl fld="2" item="66"/>
          <tpl hier="9" item="1"/>
          <tpl hier="11" item="9"/>
          <tpl hier="12" item="7"/>
          <tpl fld="4" item="0"/>
        </tpls>
      </n>
      <n v="8757705">
        <tpls c="8">
          <tpl hier="1" item="10"/>
          <tpl hier="4" item="3"/>
          <tpl fld="3" item="16"/>
          <tpl fld="2" item="48"/>
          <tpl hier="9" item="1"/>
          <tpl hier="11" item="9"/>
          <tpl hier="12" item="7"/>
          <tpl fld="4" item="0"/>
        </tpls>
      </n>
      <n v="10023613">
        <tpls c="8">
          <tpl hier="1" item="10"/>
          <tpl hier="4" item="3"/>
          <tpl fld="3" item="15"/>
          <tpl fld="2" item="48"/>
          <tpl hier="9" item="1"/>
          <tpl hier="11" item="9"/>
          <tpl hier="12" item="7"/>
          <tpl fld="4" item="0"/>
        </tpls>
      </n>
      <n v="10362722">
        <tpls c="8">
          <tpl hier="1" item="10"/>
          <tpl hier="4" item="3"/>
          <tpl fld="3" item="14"/>
          <tpl fld="2" item="48"/>
          <tpl hier="9" item="1"/>
          <tpl hier="11" item="9"/>
          <tpl hier="12" item="7"/>
          <tpl fld="4" item="0"/>
        </tpls>
      </n>
      <n v="10283822">
        <tpls c="8">
          <tpl hier="1" item="10"/>
          <tpl hier="4" item="3"/>
          <tpl fld="3" item="9"/>
          <tpl fld="2" item="48"/>
          <tpl hier="9" item="1"/>
          <tpl hier="11" item="9"/>
          <tpl hier="12" item="7"/>
          <tpl fld="4" item="0"/>
        </tpls>
      </n>
      <n v="2229800">
        <tpls c="8">
          <tpl hier="1" item="10"/>
          <tpl hier="4" item="3"/>
          <tpl fld="3" item="56"/>
          <tpl fld="2" item="53"/>
          <tpl hier="9" item="1"/>
          <tpl hier="11" item="9"/>
          <tpl hier="12" item="7"/>
          <tpl fld="4" item="0"/>
        </tpls>
      </n>
      <n v="3313471">
        <tpls c="8">
          <tpl hier="1" item="10"/>
          <tpl hier="4" item="3"/>
          <tpl fld="3" item="50"/>
          <tpl fld="2" item="53"/>
          <tpl hier="9" item="1"/>
          <tpl hier="11" item="9"/>
          <tpl hier="12" item="7"/>
          <tpl fld="4" item="0"/>
        </tpls>
      </n>
      <n v="5183688">
        <tpls c="8">
          <tpl hier="1" item="10"/>
          <tpl hier="4" item="3"/>
          <tpl fld="3" item="41"/>
          <tpl fld="2" item="53"/>
          <tpl hier="9" item="1"/>
          <tpl hier="11" item="9"/>
          <tpl hier="12" item="7"/>
          <tpl fld="4" item="0"/>
        </tpls>
      </n>
      <n v="31544266">
        <tpls c="8">
          <tpl hier="1" item="10"/>
          <tpl hier="4" item="3"/>
          <tpl fld="3" item="16"/>
          <tpl fld="2" item="57"/>
          <tpl hier="9" item="1"/>
          <tpl hier="11" item="9"/>
          <tpl hier="12" item="7"/>
          <tpl fld="4" item="0"/>
        </tpls>
      </n>
      <n v="40223508">
        <tpls c="8">
          <tpl hier="1" item="10"/>
          <tpl hier="4" item="3"/>
          <tpl fld="3" item="30"/>
          <tpl fld="2" item="61"/>
          <tpl hier="9" item="1"/>
          <tpl hier="11" item="9"/>
          <tpl hier="12" item="7"/>
          <tpl fld="4" item="0"/>
        </tpls>
      </n>
      <n v="59987904">
        <tpls c="8">
          <tpl hier="1" item="10"/>
          <tpl hier="4" item="3"/>
          <tpl fld="3" item="2"/>
          <tpl fld="2" item="46"/>
          <tpl hier="9" item="1"/>
          <tpl hier="11" item="9"/>
          <tpl hier="12" item="7"/>
          <tpl fld="4" item="0"/>
        </tpls>
      </n>
      <n v="385640">
        <tpls c="8">
          <tpl hier="1" item="10"/>
          <tpl hier="4" item="3"/>
          <tpl fld="3" item="9"/>
          <tpl fld="2" item="58"/>
          <tpl hier="9" item="1"/>
          <tpl hier="11" item="9"/>
          <tpl hier="12" item="7"/>
          <tpl fld="4" item="0"/>
        </tpls>
      </n>
      <n v="2542859">
        <tpls c="8">
          <tpl hier="1" item="10"/>
          <tpl hier="4" item="3"/>
          <tpl fld="3" item="44"/>
          <tpl fld="2" item="47"/>
          <tpl hier="9" item="1"/>
          <tpl hier="11" item="9"/>
          <tpl hier="12" item="7"/>
          <tpl fld="4" item="0"/>
        </tpls>
      </n>
      <n v="611300">
        <tpls c="8">
          <tpl hier="1" item="10"/>
          <tpl hier="4" item="3"/>
          <tpl fld="3" item="16"/>
          <tpl fld="2" item="56"/>
          <tpl hier="9" item="1"/>
          <tpl hier="11" item="9"/>
          <tpl hier="12" item="7"/>
          <tpl fld="4" item="0"/>
        </tpls>
      </n>
      <n v="6154545">
        <tpls c="8">
          <tpl hier="1" item="10"/>
          <tpl hier="4" item="3"/>
          <tpl fld="3" item="54"/>
          <tpl fld="2" item="55"/>
          <tpl hier="9" item="1"/>
          <tpl hier="11" item="9"/>
          <tpl hier="12" item="7"/>
          <tpl fld="4" item="0"/>
        </tpls>
      </n>
      <n v="8888535">
        <tpls c="8">
          <tpl hier="1" item="10"/>
          <tpl hier="4" item="3"/>
          <tpl fld="3" item="36"/>
          <tpl fld="2" item="62"/>
          <tpl hier="9" item="1"/>
          <tpl hier="11" item="9"/>
          <tpl hier="12" item="7"/>
          <tpl fld="4" item="0"/>
        </tpls>
      </n>
      <n v="5412847">
        <tpls c="8">
          <tpl hier="1" item="10"/>
          <tpl hier="4" item="3"/>
          <tpl fld="3" item="7"/>
          <tpl fld="2" item="28"/>
          <tpl hier="9" item="1"/>
          <tpl hier="11" item="9"/>
          <tpl hier="12" item="7"/>
          <tpl fld="4" item="0"/>
        </tpls>
      </n>
      <n v="35091276">
        <tpls c="8">
          <tpl hier="1" item="10"/>
          <tpl hier="4" item="3"/>
          <tpl fld="3" item="50"/>
          <tpl fld="2" item="40"/>
          <tpl hier="9" item="1"/>
          <tpl hier="11" item="9"/>
          <tpl hier="12" item="7"/>
          <tpl fld="4" item="0"/>
        </tpls>
      </n>
      <n v="3127411">
        <tpls c="8">
          <tpl hier="1" item="10"/>
          <tpl hier="4" item="3"/>
          <tpl fld="3" item="17"/>
          <tpl fld="2" item="59"/>
          <tpl hier="9" item="1"/>
          <tpl hier="11" item="9"/>
          <tpl hier="12" item="7"/>
          <tpl fld="4" item="0"/>
        </tpls>
      </n>
      <n v="12442115">
        <tpls c="8">
          <tpl hier="1" item="10"/>
          <tpl hier="4" item="3"/>
          <tpl fld="3" item="24"/>
          <tpl fld="2" item="44"/>
          <tpl hier="9" item="1"/>
          <tpl hier="11" item="9"/>
          <tpl hier="12" item="7"/>
          <tpl fld="4" item="0"/>
        </tpls>
      </n>
      <n v="138865024">
        <tpls c="8">
          <tpl hier="1" item="10"/>
          <tpl hier="4" item="3"/>
          <tpl fld="3" item="1"/>
          <tpl fld="2" item="45"/>
          <tpl hier="9" item="1"/>
          <tpl hier="11" item="9"/>
          <tpl hier="12" item="7"/>
          <tpl fld="4" item="0"/>
        </tpls>
      </n>
      <n v="21691700">
        <tpls c="8">
          <tpl hier="1" item="10"/>
          <tpl hier="4" item="3"/>
          <tpl fld="3" item="49"/>
          <tpl fld="2" item="74"/>
          <tpl hier="9" item="1"/>
          <tpl hier="11" item="9"/>
          <tpl hier="12" item="7"/>
          <tpl fld="4" item="0"/>
        </tpls>
      </n>
      <n v="22031750">
        <tpls c="8">
          <tpl hier="1" item="10"/>
          <tpl hier="4" item="3"/>
          <tpl fld="3" item="47"/>
          <tpl fld="2" item="74"/>
          <tpl hier="9" item="1"/>
          <tpl hier="11" item="9"/>
          <tpl hier="12" item="7"/>
          <tpl fld="4" item="0"/>
        </tpls>
      </n>
      <n v="7968041">
        <tpls c="8">
          <tpl hier="1" item="10"/>
          <tpl hier="4" item="3"/>
          <tpl fld="3" item="27"/>
          <tpl fld="2" item="76"/>
          <tpl hier="9" item="1"/>
          <tpl hier="11" item="9"/>
          <tpl hier="12" item="7"/>
          <tpl fld="4" item="0"/>
        </tpls>
      </n>
      <n v="4932123">
        <tpls c="8">
          <tpl hier="1" item="10"/>
          <tpl hier="4" item="3"/>
          <tpl fld="3" item="7"/>
          <tpl fld="2" item="75"/>
          <tpl hier="9" item="1"/>
          <tpl hier="11" item="9"/>
          <tpl hier="12" item="7"/>
          <tpl fld="4" item="0"/>
        </tpls>
      </n>
      <n v="2475000">
        <tpls c="8">
          <tpl hier="1" item="10"/>
          <tpl hier="4" item="3"/>
          <tpl fld="3" item="37"/>
          <tpl fld="2" item="70"/>
          <tpl hier="9" item="1"/>
          <tpl hier="11" item="9"/>
          <tpl hier="12" item="7"/>
          <tpl fld="4" item="0"/>
        </tpls>
      </n>
      <n v="1324654976">
        <tpls c="8">
          <tpl hier="1" item="10"/>
          <tpl hier="4" item="3"/>
          <tpl fld="3" item="38"/>
          <tpl fld="2" item="71"/>
          <tpl hier="9" item="1"/>
          <tpl hier="11" item="9"/>
          <tpl hier="12" item="7"/>
          <tpl fld="4" item="0"/>
        </tpls>
      </n>
      <n v="7574140">
        <tpls c="8">
          <tpl hier="1" item="10"/>
          <tpl hier="4" item="3"/>
          <tpl fld="3" item="31"/>
          <tpl fld="2" item="76"/>
          <tpl hier="9" item="1"/>
          <tpl hier="11" item="9"/>
          <tpl hier="12" item="7"/>
          <tpl fld="4" item="0"/>
        </tpls>
      </n>
      <n v="11167000">
        <tpls c="8">
          <tpl hier="1" item="10"/>
          <tpl hier="4" item="3"/>
          <tpl fld="3" item="37"/>
          <tpl fld="2" item="74"/>
          <tpl hier="9" item="1"/>
          <tpl hier="11" item="9"/>
          <tpl hier="12" item="7"/>
          <tpl fld="4" item="0"/>
        </tpls>
      </n>
      <n v="7376998">
        <tpls c="8">
          <tpl hier="1" item="10"/>
          <tpl hier="4" item="3"/>
          <tpl fld="3" item="26"/>
          <tpl fld="2" item="76"/>
          <tpl hier="9" item="1"/>
          <tpl hier="11" item="9"/>
          <tpl hier="12" item="7"/>
          <tpl fld="4" item="0"/>
        </tpls>
      </n>
      <n v="8642699">
        <tpls c="8">
          <tpl hier="1" item="10"/>
          <tpl hier="4" item="3"/>
          <tpl fld="3" item="23"/>
          <tpl fld="2" item="76"/>
          <tpl hier="9" item="1"/>
          <tpl hier="11" item="9"/>
          <tpl hier="12" item="7"/>
          <tpl fld="4" item="0"/>
        </tpls>
      </n>
      <n v="11427054">
        <tpls c="8">
          <tpl hier="1" item="10"/>
          <tpl hier="4" item="3"/>
          <tpl fld="3" item="9"/>
          <tpl fld="2" item="83"/>
          <tpl hier="9" item="1"/>
          <tpl hier="11" item="9"/>
          <tpl hier="12" item="7"/>
          <tpl fld="4" item="0"/>
        </tpls>
      </n>
      <n v="8479625">
        <tpls c="8">
          <tpl hier="1" item="10"/>
          <tpl hier="4" item="3"/>
          <tpl fld="3" item="44"/>
          <tpl fld="2" item="84"/>
          <tpl hier="9" item="1"/>
          <tpl hier="11" item="9"/>
          <tpl hier="12" item="7"/>
          <tpl fld="4" item="0"/>
        </tpls>
      </n>
      <n v="11104899">
        <tpls c="8">
          <tpl hier="1" item="10"/>
          <tpl hier="4" item="3"/>
          <tpl fld="3" item="41"/>
          <tpl fld="2" item="84"/>
          <tpl hier="9" item="1"/>
          <tpl hier="11" item="9"/>
          <tpl hier="12" item="7"/>
          <tpl fld="4" item="0"/>
        </tpls>
      </n>
      <n v="5971000">
        <tpls c="8">
          <tpl hier="1" item="10"/>
          <tpl hier="4" item="3"/>
          <tpl fld="3" item="30"/>
          <tpl fld="2" item="70"/>
          <tpl hier="9" item="1"/>
          <tpl hier="11" item="9"/>
          <tpl hier="12" item="7"/>
          <tpl fld="4" item="0"/>
        </tpls>
      </n>
      <n v="56593072">
        <tpls c="8">
          <tpl hier="1" item="10"/>
          <tpl hier="4" item="3"/>
          <tpl fld="3" item="15"/>
          <tpl fld="2" item="72"/>
          <tpl hier="9" item="1"/>
          <tpl hier="11" item="9"/>
          <tpl hier="12" item="7"/>
          <tpl fld="4" item="0"/>
        </tpls>
      </n>
      <n v="60536708">
        <tpls c="8">
          <tpl hier="1" item="10"/>
          <tpl hier="4" item="3"/>
          <tpl fld="3" item="13"/>
          <tpl fld="2" item="72"/>
          <tpl hier="9" item="1"/>
          <tpl hier="11" item="9"/>
          <tpl hier="12" item="7"/>
          <tpl fld="4" item="0"/>
        </tpls>
      </n>
      <n v="127761000">
        <tpls c="8">
          <tpl hier="1" item="10"/>
          <tpl hier="4" item="3"/>
          <tpl fld="3" item="2"/>
          <tpl fld="2" item="78"/>
          <tpl hier="9" item="1"/>
          <tpl hier="11" item="9"/>
          <tpl hier="12" item="7"/>
          <tpl fld="4" item="0"/>
        </tpls>
      </n>
      <n v="387000">
        <tpls c="8">
          <tpl hier="1" item="10"/>
          <tpl hier="4" item="3"/>
          <tpl fld="3" item="53"/>
          <tpl fld="2" item="73"/>
          <tpl hier="9" item="1"/>
          <tpl hier="11" item="9"/>
          <tpl hier="12" item="7"/>
          <tpl fld="4" item="0"/>
        </tpls>
      </n>
      <n v="11805689">
        <tpls c="8">
          <tpl hier="1" item="10"/>
          <tpl hier="4" item="3"/>
          <tpl fld="3" item="48"/>
          <tpl fld="2" item="69"/>
          <tpl hier="9" item="1"/>
          <tpl hier="11" item="9"/>
          <tpl hier="12" item="7"/>
          <tpl fld="4" item="0"/>
        </tpls>
      </n>
      <n v="16615394">
        <tpls c="8">
          <tpl hier="1" item="10"/>
          <tpl hier="4" item="3"/>
          <tpl fld="3" item="47"/>
          <tpl fld="2" item="69"/>
          <tpl hier="9" item="1"/>
          <tpl hier="11" item="9"/>
          <tpl hier="12" item="7"/>
          <tpl fld="4" item="0"/>
        </tpls>
      </n>
      <n v="3723168">
        <tpls c="8">
          <tpl hier="1" item="10"/>
          <tpl hier="4" item="3"/>
          <tpl fld="3" item="34"/>
          <tpl fld="2" item="66"/>
          <tpl hier="9" item="1"/>
          <tpl hier="11" item="9"/>
          <tpl hier="12" item="7"/>
          <tpl fld="4" item="0"/>
        </tpls>
      </n>
      <n v="4405157">
        <tpls c="8">
          <tpl hier="1" item="10"/>
          <tpl hier="4" item="3"/>
          <tpl fld="3" item="27"/>
          <tpl fld="2" item="66"/>
          <tpl hier="9" item="1"/>
          <tpl hier="11" item="9"/>
          <tpl hier="12" item="7"/>
          <tpl fld="4" item="0"/>
        </tpls>
      </n>
      <n v="8836650">
        <tpls c="8">
          <tpl hier="1" item="10"/>
          <tpl hier="4" item="3"/>
          <tpl fld="3" item="18"/>
          <tpl fld="2" item="48"/>
          <tpl hier="9" item="1"/>
          <tpl hier="11" item="9"/>
          <tpl hier="12" item="7"/>
          <tpl fld="4" item="0"/>
        </tpls>
      </n>
      <n v="10289898">
        <tpls c="8">
          <tpl hier="1" item="10"/>
          <tpl hier="4" item="3"/>
          <tpl fld="3" item="17"/>
          <tpl fld="2" item="48"/>
          <tpl hier="9" item="1"/>
          <tpl hier="11" item="9"/>
          <tpl hier="12" item="7"/>
          <tpl fld="4" item="0"/>
        </tpls>
      </n>
      <n v="2193000">
        <tpls c="8">
          <tpl hier="1" item="10"/>
          <tpl hier="4" item="3"/>
          <tpl fld="3" item="57"/>
          <tpl fld="2" item="53"/>
          <tpl hier="9" item="1"/>
          <tpl hier="11" item="9"/>
          <tpl hier="12" item="7"/>
          <tpl fld="4" item="0"/>
        </tpls>
      </n>
      <n v="39889852">
        <tpls c="8">
          <tpl hier="1" item="10"/>
          <tpl hier="4" item="3"/>
          <tpl fld="3" item="28"/>
          <tpl fld="2" item="61"/>
          <tpl hier="9" item="1"/>
          <tpl hier="11" item="9"/>
          <tpl hier="12" item="7"/>
          <tpl fld="4" item="0"/>
        </tpls>
      </n>
      <n v="2465867">
        <tpls c="8">
          <tpl hier="1" item="10"/>
          <tpl hier="4" item="3"/>
          <tpl fld="3" item="35"/>
          <tpl fld="2" item="47"/>
          <tpl hier="9" item="1"/>
          <tpl hier="11" item="9"/>
          <tpl hier="12" item="7"/>
          <tpl fld="4" item="0"/>
        </tpls>
      </n>
      <n v="8365567">
        <tpls c="8">
          <tpl hier="1" item="10"/>
          <tpl hier="4" item="3"/>
          <tpl fld="3" item="43"/>
          <tpl fld="2" item="62"/>
          <tpl hier="9" item="1"/>
          <tpl hier="11" item="9"/>
          <tpl hier="12" item="7"/>
          <tpl fld="4" item="0"/>
        </tpls>
      </n>
      <n v="1344130048">
        <tpls c="8">
          <tpl hier="1" item="10"/>
          <tpl hier="4" item="3"/>
          <tpl fld="3" item="41"/>
          <tpl fld="2" item="71"/>
          <tpl hier="9" item="1"/>
          <tpl hier="11" item="9"/>
          <tpl hier="12" item="7"/>
          <tpl fld="4" item="0"/>
        </tpls>
      </n>
      <n v="11651000">
        <tpls c="8">
          <tpl hier="1" item="10"/>
          <tpl hier="4" item="3"/>
          <tpl fld="3" item="32"/>
          <tpl fld="2" item="74"/>
          <tpl hier="9" item="1"/>
          <tpl hier="11" item="9"/>
          <tpl hier="12" item="7"/>
          <tpl fld="4" item="0"/>
        </tpls>
      </n>
      <n v="15178000">
        <tpls c="8">
          <tpl hier="1" item="10"/>
          <tpl hier="4" item="3"/>
          <tpl fld="3" item="31"/>
          <tpl fld="2" item="74"/>
          <tpl hier="9" item="1"/>
          <tpl hier="11" item="9"/>
          <tpl hier="12" item="7"/>
          <tpl fld="4" item="0"/>
        </tpls>
      </n>
      <n v="18711000">
        <tpls c="8">
          <tpl hier="1" item="10"/>
          <tpl hier="4" item="3"/>
          <tpl fld="3" item="30"/>
          <tpl fld="2" item="74"/>
          <tpl hier="9" item="1"/>
          <tpl hier="11" item="9"/>
          <tpl hier="12" item="7"/>
          <tpl fld="4" item="0"/>
        </tpls>
      </n>
      <n v="23475686">
        <tpls c="8">
          <tpl hier="1" item="10"/>
          <tpl hier="4" item="3"/>
          <tpl fld="3" item="29"/>
          <tpl fld="2" item="74"/>
          <tpl hier="9" item="1"/>
          <tpl hier="11" item="9"/>
          <tpl hier="12" item="7"/>
          <tpl fld="4" item="0"/>
        </tpls>
      </n>
      <n v="7441055">
        <tpls c="8">
          <tpl hier="1" item="10"/>
          <tpl hier="4" item="3"/>
          <tpl fld="3" item="16"/>
          <tpl fld="2" item="76"/>
          <tpl hier="9" item="1"/>
          <tpl hier="11" item="9"/>
          <tpl hier="12" item="7"/>
          <tpl fld="4" item="0"/>
        </tpls>
      </n>
      <n v="7564985">
        <tpls c="8">
          <tpl hier="1" item="10"/>
          <tpl hier="4" item="3"/>
          <tpl fld="3" item="15"/>
          <tpl fld="2" item="76"/>
          <tpl hier="9" item="1"/>
          <tpl hier="11" item="9"/>
          <tpl hier="12" item="7"/>
          <tpl fld="4" item="0"/>
        </tpls>
      </n>
      <n v="8042293">
        <tpls c="8">
          <tpl hier="1" item="10"/>
          <tpl hier="4" item="3"/>
          <tpl fld="3" item="14"/>
          <tpl fld="2" item="76"/>
          <tpl hier="9" item="1"/>
          <tpl hier="11" item="9"/>
          <tpl hier="12" item="7"/>
          <tpl fld="4" item="0"/>
        </tpls>
      </n>
      <n v="8797566">
        <tpls c="8">
          <tpl hier="1" item="10"/>
          <tpl hier="4" item="3"/>
          <tpl fld="3" item="13"/>
          <tpl fld="2" item="76"/>
          <tpl hier="9" item="1"/>
          <tpl hier="11" item="9"/>
          <tpl hier="12" item="7"/>
          <tpl fld="4" item="0"/>
        </tpls>
      </n>
      <n v="9711115">
        <tpls c="8">
          <tpl hier="1" item="10"/>
          <tpl hier="4" item="3"/>
          <tpl fld="3" item="4"/>
          <tpl fld="2" item="83"/>
          <tpl hier="9" item="1"/>
          <tpl hier="11" item="9"/>
          <tpl hier="12" item="7"/>
          <tpl fld="4" item="0"/>
        </tpls>
      </n>
      <n v="9901664">
        <tpls c="8">
          <tpl hier="1" item="10"/>
          <tpl hier="4" item="3"/>
          <tpl fld="3" item="58"/>
          <tpl fld="2" item="83"/>
          <tpl hier="9" item="1"/>
          <tpl hier="11" item="9"/>
          <tpl hier="12" item="7"/>
          <tpl fld="4" item="0"/>
        </tpls>
      </n>
      <n v="10421137">
        <tpls c="8">
          <tpl hier="1" item="10"/>
          <tpl hier="4" item="3"/>
          <tpl fld="3" item="2"/>
          <tpl fld="2" item="83"/>
          <tpl hier="9" item="1"/>
          <tpl hier="11" item="9"/>
          <tpl hier="12" item="7"/>
          <tpl fld="4" item="0"/>
        </tpls>
      </n>
      <n v="4711440">
        <tpls c="8">
          <tpl hier="1" item="10"/>
          <tpl hier="4" item="3"/>
          <tpl fld="3" item="54"/>
          <tpl fld="2" item="75"/>
          <tpl hier="9" item="1"/>
          <tpl hier="11" item="9"/>
          <tpl hier="12" item="7"/>
          <tpl fld="4" item="0"/>
        </tpls>
      </n>
      <n v="5013740">
        <tpls c="8">
          <tpl hier="1" item="10"/>
          <tpl hier="4" item="3"/>
          <tpl fld="3" item="53"/>
          <tpl fld="2" item="75"/>
          <tpl hier="9" item="1"/>
          <tpl hier="11" item="9"/>
          <tpl hier="12" item="7"/>
          <tpl fld="4" item="0"/>
        </tpls>
      </n>
      <n v="5288720">
        <tpls c="8">
          <tpl hier="1" item="10"/>
          <tpl hier="4" item="3"/>
          <tpl fld="3" item="52"/>
          <tpl fld="2" item="75"/>
          <tpl hier="9" item="1"/>
          <tpl hier="11" item="9"/>
          <tpl hier="12" item="7"/>
          <tpl fld="4" item="0"/>
        </tpls>
      </n>
      <n v="47904876">
        <tpls c="8">
          <tpl hier="1" item="10"/>
          <tpl hier="4" item="3"/>
          <tpl fld="3" item="48"/>
          <tpl fld="2" item="80"/>
          <tpl hier="9" item="1"/>
          <tpl hier="11" item="9"/>
          <tpl hier="12" item="7"/>
          <tpl fld="4" item="0"/>
        </tpls>
      </n>
      <n v="54691852">
        <tpls c="8">
          <tpl hier="1" item="10"/>
          <tpl hier="4" item="3"/>
          <tpl fld="3" item="46"/>
          <tpl fld="2" item="80"/>
          <tpl hier="9" item="1"/>
          <tpl hier="11" item="9"/>
          <tpl hier="12" item="7"/>
          <tpl fld="4" item="0"/>
        </tpls>
      </n>
      <n v="59327192">
        <tpls c="8">
          <tpl hier="1" item="10"/>
          <tpl hier="4" item="3"/>
          <tpl fld="3" item="45"/>
          <tpl fld="2" item="80"/>
          <tpl hier="9" item="1"/>
          <tpl hier="11" item="9"/>
          <tpl hier="12" item="7"/>
          <tpl fld="4" item="0"/>
        </tpls>
      </n>
      <n v="65027508">
        <tpls c="8">
          <tpl hier="1" item="10"/>
          <tpl hier="4" item="3"/>
          <tpl fld="3" item="47"/>
          <tpl fld="2" item="80"/>
          <tpl hier="9" item="1"/>
          <tpl hier="11" item="9"/>
          <tpl hier="12" item="7"/>
          <tpl fld="4" item="0"/>
        </tpls>
      </n>
      <n v="8550333">
        <tpls c="8">
          <tpl hier="1" item="10"/>
          <tpl hier="4" item="3"/>
          <tpl fld="3" item="34"/>
          <tpl fld="2" item="84"/>
          <tpl hier="9" item="1"/>
          <tpl hier="11" item="9"/>
          <tpl hier="12" item="7"/>
          <tpl fld="4" item="0"/>
        </tpls>
      </n>
      <n v="9729350">
        <tpls c="8">
          <tpl hier="1" item="10"/>
          <tpl hier="4" item="3"/>
          <tpl fld="3" item="36"/>
          <tpl fld="2" item="84"/>
          <tpl hier="9" item="1"/>
          <tpl hier="11" item="9"/>
          <tpl hier="12" item="7"/>
          <tpl fld="4" item="0"/>
        </tpls>
      </n>
      <n v="10661259">
        <tpls c="8">
          <tpl hier="1" item="10"/>
          <tpl hier="4" item="3"/>
          <tpl fld="3" item="27"/>
          <tpl fld="2" item="84"/>
          <tpl hier="9" item="1"/>
          <tpl hier="11" item="9"/>
          <tpl hier="12" item="7"/>
          <tpl fld="4" item="0"/>
        </tpls>
      </n>
      <n v="10965211">
        <tpls c="8">
          <tpl hier="1" item="10"/>
          <tpl hier="4" item="3"/>
          <tpl fld="3" item="33"/>
          <tpl fld="2" item="84"/>
          <tpl hier="9" item="1"/>
          <tpl hier="11" item="9"/>
          <tpl hier="12" item="7"/>
          <tpl fld="4" item="0"/>
        </tpls>
      </n>
      <n v="2803000">
        <tpls c="8">
          <tpl hier="1" item="10"/>
          <tpl hier="4" item="3"/>
          <tpl fld="3" item="18"/>
          <tpl fld="2" item="70"/>
          <tpl hier="9" item="1"/>
          <tpl hier="11" item="9"/>
          <tpl hier="12" item="7"/>
          <tpl fld="4" item="0"/>
        </tpls>
      </n>
      <n v="4159000">
        <tpls c="8">
          <tpl hier="1" item="10"/>
          <tpl hier="4" item="3"/>
          <tpl fld="3" item="22"/>
          <tpl fld="2" item="70"/>
          <tpl hier="9" item="1"/>
          <tpl hier="11" item="9"/>
          <tpl hier="12" item="7"/>
          <tpl fld="4" item="0"/>
        </tpls>
      </n>
      <n v="6289000">
        <tpls c="8">
          <tpl hier="1" item="10"/>
          <tpl hier="4" item="3"/>
          <tpl fld="3" item="17"/>
          <tpl fld="2" item="70"/>
          <tpl hier="9" item="1"/>
          <tpl hier="11" item="9"/>
          <tpl hier="12" item="7"/>
          <tpl fld="4" item="0"/>
        </tpls>
      </n>
      <n v="8546000">
        <tpls c="8">
          <tpl hier="1" item="10"/>
          <tpl hier="4" item="3"/>
          <tpl fld="3" item="21"/>
          <tpl fld="2" item="70"/>
          <tpl hier="9" item="1"/>
          <tpl hier="11" item="9"/>
          <tpl hier="12" item="7"/>
          <tpl fld="4" item="0"/>
        </tpls>
      </n>
      <n v="54073488">
        <tpls c="8">
          <tpl hier="1" item="10"/>
          <tpl hier="4" item="3"/>
          <tpl fld="3" item="8"/>
          <tpl fld="2" item="72"/>
          <tpl hier="9" item="1"/>
          <tpl hier="11" item="9"/>
          <tpl hier="12" item="7"/>
          <tpl fld="4" item="0"/>
        </tpls>
      </n>
      <n v="56601932">
        <tpls c="8">
          <tpl hier="1" item="10"/>
          <tpl hier="4" item="3"/>
          <tpl fld="3" item="7"/>
          <tpl fld="2" item="72"/>
          <tpl hier="9" item="1"/>
          <tpl hier="11" item="9"/>
          <tpl hier="12" item="7"/>
          <tpl fld="4" item="0"/>
        </tpls>
      </n>
      <n v="57313204">
        <tpls c="8">
          <tpl hier="1" item="10"/>
          <tpl hier="4" item="3"/>
          <tpl fld="3" item="6"/>
          <tpl fld="2" item="72"/>
          <tpl hier="9" item="1"/>
          <tpl hier="11" item="9"/>
          <tpl hier="12" item="7"/>
          <tpl fld="4" item="0"/>
        </tpls>
      </n>
      <n v="60297396">
        <tpls c="8">
          <tpl hier="1" item="10"/>
          <tpl hier="4" item="3"/>
          <tpl fld="3" item="5"/>
          <tpl fld="2" item="72"/>
          <tpl hier="9" item="1"/>
          <tpl hier="11" item="9"/>
          <tpl hier="12" item="7"/>
          <tpl fld="4" item="0"/>
        </tpls>
      </n>
      <n v="110162000">
        <tpls c="8">
          <tpl hier="1" item="10"/>
          <tpl hier="4" item="3"/>
          <tpl fld="3" item="56"/>
          <tpl fld="2" item="78"/>
          <tpl hier="9" item="1"/>
          <tpl hier="11" item="9"/>
          <tpl hier="12" item="7"/>
          <tpl fld="4" item="0"/>
        </tpls>
      </n>
      <n v="123537000">
        <tpls c="8">
          <tpl hier="1" item="10"/>
          <tpl hier="4" item="3"/>
          <tpl fld="3" item="0"/>
          <tpl fld="2" item="78"/>
          <tpl hier="9" item="1"/>
          <tpl hier="11" item="9"/>
          <tpl hier="12" item="7"/>
          <tpl fld="4" item="0"/>
        </tpls>
      </n>
      <n v="127854000">
        <tpls c="8">
          <tpl hier="1" item="10"/>
          <tpl hier="4" item="3"/>
          <tpl fld="3" item="55"/>
          <tpl fld="2" item="78"/>
          <tpl hier="9" item="1"/>
          <tpl hier="11" item="9"/>
          <tpl hier="12" item="7"/>
          <tpl fld="4" item="0"/>
        </tpls>
      </n>
      <n v="316845">
        <tpls c="8">
          <tpl hier="1" item="10"/>
          <tpl hier="4" item="3"/>
          <tpl fld="3" item="35"/>
          <tpl fld="2" item="73"/>
          <tpl hier="9" item="1"/>
          <tpl hier="11" item="9"/>
          <tpl hier="12" item="7"/>
          <tpl fld="4" item="0"/>
        </tpls>
      </n>
      <n v="361358">
        <tpls c="8">
          <tpl hier="1" item="10"/>
          <tpl hier="4" item="3"/>
          <tpl fld="3" item="40"/>
          <tpl fld="2" item="73"/>
          <tpl hier="9" item="1"/>
          <tpl hier="11" item="9"/>
          <tpl hier="12" item="7"/>
          <tpl fld="4" item="0"/>
        </tpls>
      </n>
      <n v="397475">
        <tpls c="8">
          <tpl hier="1" item="10"/>
          <tpl hier="4" item="3"/>
          <tpl fld="3" item="50"/>
          <tpl fld="2" item="73"/>
          <tpl hier="9" item="1"/>
          <tpl hier="11" item="9"/>
          <tpl hier="12" item="7"/>
          <tpl fld="4" item="0"/>
        </tpls>
      </n>
      <n v="497783">
        <tpls c="8">
          <tpl hier="1" item="10"/>
          <tpl hier="4" item="3"/>
          <tpl fld="3" item="49"/>
          <tpl fld="2" item="73"/>
          <tpl hier="9" item="1"/>
          <tpl hier="11" item="9"/>
          <tpl hier="12" item="7"/>
          <tpl fld="4" item="0"/>
        </tpls>
      </n>
      <n v="12127120">
        <tpls c="8">
          <tpl hier="1" item="10"/>
          <tpl hier="4" item="3"/>
          <tpl fld="3" item="37"/>
          <tpl fld="2" item="69"/>
          <tpl hier="9" item="1"/>
          <tpl hier="11" item="9"/>
          <tpl hier="12" item="7"/>
          <tpl fld="4" item="0"/>
        </tpls>
      </n>
      <n v="14149800">
        <tpls c="8">
          <tpl hier="1" item="10"/>
          <tpl hier="4" item="3"/>
          <tpl fld="3" item="39"/>
          <tpl fld="2" item="69"/>
          <tpl hier="9" item="1"/>
          <tpl hier="11" item="9"/>
          <tpl hier="12" item="7"/>
          <tpl fld="4" item="0"/>
        </tpls>
      </n>
      <n v="15530498">
        <tpls c="8">
          <tpl hier="1" item="10"/>
          <tpl hier="4" item="3"/>
          <tpl fld="3" item="28"/>
          <tpl fld="2" item="69"/>
          <tpl hier="9" item="1"/>
          <tpl hier="11" item="9"/>
          <tpl hier="12" item="7"/>
          <tpl fld="4" item="0"/>
        </tpls>
      </n>
      <n v="16754962">
        <tpls c="8">
          <tpl hier="1" item="10"/>
          <tpl hier="4" item="3"/>
          <tpl fld="3" item="19"/>
          <tpl fld="2" item="69"/>
          <tpl hier="9" item="1"/>
          <tpl hier="11" item="9"/>
          <tpl hier="12" item="7"/>
          <tpl fld="4" item="0"/>
        </tpls>
      </n>
      <n v="3784539">
        <tpls c="8">
          <tpl hier="1" item="10"/>
          <tpl hier="4" item="3"/>
          <tpl fld="3" item="26"/>
          <tpl fld="2" item="66"/>
          <tpl hier="9" item="1"/>
          <tpl hier="11" item="9"/>
          <tpl hier="12" item="7"/>
          <tpl fld="4" item="0"/>
        </tpls>
      </n>
      <n v="4128432">
        <tpls c="8">
          <tpl hier="1" item="10"/>
          <tpl hier="4" item="3"/>
          <tpl fld="3" item="25"/>
          <tpl fld="2" item="66"/>
          <tpl hier="9" item="1"/>
          <tpl hier="11" item="9"/>
          <tpl hier="12" item="7"/>
          <tpl fld="4" item="0"/>
        </tpls>
      </n>
      <n v="4461913">
        <tpls c="8">
          <tpl hier="1" item="10"/>
          <tpl hier="4" item="3"/>
          <tpl fld="3" item="24"/>
          <tpl fld="2" item="66"/>
          <tpl hier="9" item="1"/>
          <tpl hier="11" item="9"/>
          <tpl hier="12" item="7"/>
          <tpl fld="4" item="0"/>
        </tpls>
      </n>
      <n v="5188607">
        <tpls c="8">
          <tpl hier="1" item="10"/>
          <tpl hier="4" item="3"/>
          <tpl fld="3" item="23"/>
          <tpl fld="2" item="66"/>
          <tpl hier="9" item="1"/>
          <tpl hier="11" item="9"/>
          <tpl hier="12" item="7"/>
          <tpl fld="4" item="0"/>
        </tpls>
      </n>
      <n v="8680431">
        <tpls c="8">
          <tpl hier="1" item="10"/>
          <tpl hier="4" item="3"/>
          <tpl fld="3" item="10"/>
          <tpl fld="2" item="48"/>
          <tpl hier="9" item="1"/>
          <tpl hier="11" item="9"/>
          <tpl hier="12" item="7"/>
          <tpl fld="4" item="0"/>
        </tpls>
      </n>
      <n v="10032734">
        <tpls c="8">
          <tpl hier="1" item="10"/>
          <tpl hier="4" item="3"/>
          <tpl fld="3" item="12"/>
          <tpl fld="2" item="48"/>
          <tpl hier="9" item="1"/>
          <tpl hier="11" item="9"/>
          <tpl hier="12" item="7"/>
          <tpl fld="4" item="0"/>
        </tpls>
      </n>
      <n v="10419631">
        <tpls c="8">
          <tpl hier="1" item="10"/>
          <tpl hier="4" item="3"/>
          <tpl fld="3" item="11"/>
          <tpl fld="2" item="48"/>
          <tpl hier="9" item="1"/>
          <tpl hier="11" item="9"/>
          <tpl hier="12" item="7"/>
          <tpl fld="4" item="0"/>
        </tpls>
      </n>
      <n v="10269417">
        <tpls c="8">
          <tpl hier="1" item="10"/>
          <tpl hier="4" item="3"/>
          <tpl fld="3" item="5"/>
          <tpl fld="2" item="48"/>
          <tpl hier="9" item="1"/>
          <tpl hier="11" item="9"/>
          <tpl hier="12" item="7"/>
          <tpl fld="4" item="0"/>
        </tpls>
      </n>
      <n v="2293300">
        <tpls c="8">
          <tpl hier="1" item="10"/>
          <tpl hier="4" item="3"/>
          <tpl fld="3" item="20"/>
          <tpl fld="2" item="53"/>
          <tpl hier="9" item="1"/>
          <tpl hier="11" item="9"/>
          <tpl hier="12" item="7"/>
          <tpl fld="4" item="0"/>
        </tpls>
      </n>
      <n v="3419048">
        <tpls c="8">
          <tpl hier="1" item="10"/>
          <tpl hier="4" item="3"/>
          <tpl fld="3" item="45"/>
          <tpl fld="2" item="53"/>
          <tpl hier="9" item="1"/>
          <tpl hier="11" item="9"/>
          <tpl hier="12" item="7"/>
          <tpl fld="4" item="0"/>
        </tpls>
      </n>
      <n v="5312437">
        <tpls c="8">
          <tpl hier="1" item="10"/>
          <tpl hier="4" item="3"/>
          <tpl fld="3" item="19"/>
          <tpl fld="2" item="53"/>
          <tpl hier="9" item="1"/>
          <tpl hier="11" item="9"/>
          <tpl hier="12" item="7"/>
          <tpl fld="4" item="0"/>
        </tpls>
      </n>
      <n v="32882704">
        <tpls c="8">
          <tpl hier="1" item="10"/>
          <tpl hier="4" item="3"/>
          <tpl fld="3" item="8"/>
          <tpl fld="2" item="57"/>
          <tpl hier="9" item="1"/>
          <tpl hier="11" item="9"/>
          <tpl hier="12" item="7"/>
          <tpl fld="4" item="0"/>
        </tpls>
      </n>
      <n v="46773056">
        <tpls c="8">
          <tpl hier="1" item="10"/>
          <tpl hier="4" item="3"/>
          <tpl fld="3" item="19"/>
          <tpl fld="2" item="61"/>
          <tpl hier="9" item="1"/>
          <tpl hier="11" item="9"/>
          <tpl hier="12" item="7"/>
          <tpl fld="4" item="0"/>
        </tpls>
      </n>
      <n v="66460344">
        <tpls c="8">
          <tpl hier="1" item="10"/>
          <tpl hier="4" item="3"/>
          <tpl fld="3" item="9"/>
          <tpl fld="2" item="46"/>
          <tpl hier="9" item="1"/>
          <tpl hier="11" item="9"/>
          <tpl hier="12" item="7"/>
          <tpl fld="4" item="0"/>
        </tpls>
      </n>
      <n v="588891771">
        <tpls c="8">
          <tpl hier="1" item="10"/>
          <tpl hier="4" item="3"/>
          <tpl fld="3" item="34"/>
          <tpl fld="1" item="1"/>
          <tpl hier="9" item="1"/>
          <tpl hier="11" item="9"/>
          <tpl hier="12" item="7"/>
          <tpl fld="4" item="0"/>
        </tpls>
      </n>
      <n v="65531632">
        <tpls c="8">
          <tpl hier="1" item="10"/>
          <tpl hier="4" item="3"/>
          <tpl fld="3" item="8"/>
          <tpl fld="2" item="63"/>
          <tpl hier="9" item="1"/>
          <tpl hier="11" item="9"/>
          <tpl hier="12" item="7"/>
          <tpl fld="4" item="0"/>
        </tpls>
      </n>
      <n v="3433439">
        <tpls c="8">
          <tpl hier="1" item="10"/>
          <tpl hier="4" item="3"/>
          <tpl fld="3" item="40"/>
          <tpl fld="2" item="47"/>
          <tpl hier="9" item="1"/>
          <tpl hier="11" item="9"/>
          <tpl hier="12" item="7"/>
          <tpl fld="4" item="0"/>
        </tpls>
      </n>
      <n v="996130">
        <tpls c="8">
          <tpl hier="1" item="10"/>
          <tpl hier="4" item="3"/>
          <tpl fld="3" item="25"/>
          <tpl fld="2" item="56"/>
          <tpl hier="9" item="1"/>
          <tpl hier="11" item="9"/>
          <tpl hier="12" item="7"/>
          <tpl fld="4" item="0"/>
        </tpls>
      </n>
      <n v="8579823">
        <tpls c="8">
          <tpl hier="1" item="10"/>
          <tpl hier="4" item="3"/>
          <tpl fld="3" item="3"/>
          <tpl fld="2" item="55"/>
          <tpl hier="9" item="1"/>
          <tpl hier="11" item="9"/>
          <tpl hier="12" item="7"/>
          <tpl fld="4" item="0"/>
        </tpls>
      </n>
      <n v="13599988">
        <tpls c="8">
          <tpl hier="1" item="10"/>
          <tpl hier="4" item="3"/>
          <tpl fld="3" item="42"/>
          <tpl fld="2" item="62"/>
          <tpl hier="9" item="1"/>
          <tpl hier="11" item="9"/>
          <tpl hier="12" item="7"/>
          <tpl fld="4" item="0"/>
        </tpls>
      </n>
      <n v="8678051">
        <tpls c="8">
          <tpl hier="1" item="10"/>
          <tpl hier="4" item="3"/>
          <tpl fld="3" item="14"/>
          <tpl fld="2" item="28"/>
          <tpl hier="9" item="1"/>
          <tpl hier="11" item="9"/>
          <tpl hier="12" item="7"/>
          <tpl fld="4" item="0"/>
        </tpls>
      </n>
      <n v="43737516">
        <tpls c="8">
          <tpl hier="1" item="10"/>
          <tpl hier="4" item="3"/>
          <tpl fld="3" item="52"/>
          <tpl fld="2" item="40"/>
          <tpl hier="9" item="1"/>
          <tpl hier="11" item="9"/>
          <tpl hier="12" item="7"/>
          <tpl fld="4" item="0"/>
        </tpls>
      </n>
      <n v="4980999">
        <tpls c="8">
          <tpl hier="1" item="10"/>
          <tpl hier="4" item="3"/>
          <tpl fld="3" item="21"/>
          <tpl fld="2" item="59"/>
          <tpl hier="9" item="1"/>
          <tpl hier="11" item="9"/>
          <tpl hier="12" item="7"/>
          <tpl fld="4" item="0"/>
        </tpls>
      </n>
      <n v="17373662">
        <tpls c="8">
          <tpl hier="1" item="10"/>
          <tpl hier="4" item="3"/>
          <tpl fld="3" item="5"/>
          <tpl fld="2" item="44"/>
          <tpl hier="9" item="1"/>
          <tpl hier="11" item="9"/>
          <tpl hier="12" item="7"/>
          <tpl fld="4" item="0"/>
        </tpls>
      </n>
      <n v="3478100">
        <tpls c="8">
          <tpl hier="1" item="10"/>
          <tpl hier="4" item="3"/>
          <tpl fld="3" item="43"/>
          <tpl fld="2" item="16"/>
          <tpl hier="9" item="1"/>
          <tpl hier="11" item="9"/>
          <tpl hier="12" item="7"/>
          <tpl fld="4" item="0"/>
        </tpls>
      </n>
      <n v="698355008">
        <tpls c="8">
          <tpl hier="1" item="10"/>
          <tpl hier="4" item="3"/>
          <tpl fld="3" item="37"/>
          <tpl fld="2" item="71"/>
          <tpl hier="9" item="1"/>
          <tpl hier="11" item="9"/>
          <tpl hier="12" item="7"/>
          <tpl fld="4" item="0"/>
        </tpls>
      </n>
      <n v="981235008">
        <tpls c="8">
          <tpl hier="1" item="10"/>
          <tpl hier="4" item="3"/>
          <tpl fld="3" item="39"/>
          <tpl fld="2" item="71"/>
          <tpl hier="9" item="1"/>
          <tpl hier="11" item="9"/>
          <tpl hier="12" item="7"/>
          <tpl fld="4" item="0"/>
        </tpls>
      </n>
      <n v="1350695040">
        <tpls c="8">
          <tpl hier="1" item="10"/>
          <tpl hier="4" item="3"/>
          <tpl fld="3" item="19"/>
          <tpl fld="2" item="71"/>
          <tpl hier="9" item="1"/>
          <tpl hier="11" item="9"/>
          <tpl hier="12" item="7"/>
          <tpl fld="4" item="0"/>
        </tpls>
      </n>
      <n v="11799000">
        <tpls c="8">
          <tpl hier="1" item="10"/>
          <tpl hier="4" item="3"/>
          <tpl fld="3" item="26"/>
          <tpl fld="2" item="74"/>
          <tpl hier="9" item="1"/>
          <tpl hier="11" item="9"/>
          <tpl hier="12" item="7"/>
          <tpl fld="4" item="0"/>
        </tpls>
      </n>
      <n v="15369000">
        <tpls c="8">
          <tpl hier="1" item="10"/>
          <tpl hier="4" item="3"/>
          <tpl fld="3" item="25"/>
          <tpl fld="2" item="74"/>
          <tpl hier="9" item="1"/>
          <tpl hier="11" item="9"/>
          <tpl hier="12" item="7"/>
          <tpl fld="4" item="0"/>
        </tpls>
      </n>
      <n v="18926000">
        <tpls c="8">
          <tpl hier="1" item="10"/>
          <tpl hier="4" item="3"/>
          <tpl fld="3" item="24"/>
          <tpl fld="2" item="74"/>
          <tpl hier="9" item="1"/>
          <tpl hier="11" item="9"/>
          <tpl hier="12" item="7"/>
          <tpl fld="4" item="0"/>
        </tpls>
      </n>
      <n v="23815996">
        <tpls c="8">
          <tpl hier="1" item="10"/>
          <tpl hier="4" item="3"/>
          <tpl fld="3" item="23"/>
          <tpl fld="2" item="74"/>
          <tpl hier="9" item="1"/>
          <tpl hier="11" item="9"/>
          <tpl hier="12" item="7"/>
          <tpl fld="4" item="0"/>
        </tpls>
      </n>
      <n v="7467086">
        <tpls c="8">
          <tpl hier="1" item="10"/>
          <tpl hier="4" item="3"/>
          <tpl fld="3" item="10"/>
          <tpl fld="2" item="76"/>
          <tpl hier="9" item="1"/>
          <tpl hier="11" item="9"/>
          <tpl hier="12" item="7"/>
          <tpl fld="4" item="0"/>
        </tpls>
      </n>
      <n v="7569794">
        <tpls c="8">
          <tpl hier="1" item="10"/>
          <tpl hier="4" item="3"/>
          <tpl fld="3" item="12"/>
          <tpl fld="2" item="76"/>
          <tpl hier="9" item="1"/>
          <tpl hier="11" item="9"/>
          <tpl hier="12" item="7"/>
          <tpl fld="4" item="0"/>
        </tpls>
      </n>
      <n v="8081957">
        <tpls c="8">
          <tpl hier="1" item="10"/>
          <tpl hier="4" item="3"/>
          <tpl fld="3" item="11"/>
          <tpl fld="2" item="76"/>
          <tpl hier="9" item="1"/>
          <tpl hier="11" item="9"/>
          <tpl hier="12" item="7"/>
          <tpl fld="4" item="0"/>
        </tpls>
      </n>
      <n v="8840521">
        <tpls c="8">
          <tpl hier="1" item="10"/>
          <tpl hier="4" item="3"/>
          <tpl fld="3" item="9"/>
          <tpl fld="2" item="76"/>
          <tpl hier="9" item="1"/>
          <tpl hier="11" item="9"/>
          <tpl hier="12" item="7"/>
          <tpl fld="4" item="0"/>
        </tpls>
      </n>
      <n v="9741720">
        <tpls c="8">
          <tpl hier="1" item="10"/>
          <tpl hier="4" item="3"/>
          <tpl fld="3" item="57"/>
          <tpl fld="2" item="83"/>
          <tpl hier="9" item="1"/>
          <tpl hier="11" item="9"/>
          <tpl hier="12" item="7"/>
          <tpl fld="4" item="0"/>
        </tpls>
      </n>
      <n v="9937697">
        <tpls c="8">
          <tpl hier="1" item="10"/>
          <tpl hier="4" item="3"/>
          <tpl fld="3" item="3"/>
          <tpl fld="2" item="83"/>
          <tpl hier="9" item="1"/>
          <tpl hier="11" item="9"/>
          <tpl hier="12" item="7"/>
          <tpl fld="4" item="0"/>
        </tpls>
      </n>
      <n v="10478617">
        <tpls c="8">
          <tpl hier="1" item="10"/>
          <tpl hier="4" item="3"/>
          <tpl fld="3" item="1"/>
          <tpl fld="2" item="83"/>
          <tpl hier="9" item="1"/>
          <tpl hier="11" item="9"/>
          <tpl hier="12" item="7"/>
          <tpl fld="4" item="0"/>
        </tpls>
      </n>
      <n v="4725664">
        <tpls c="8">
          <tpl hier="1" item="10"/>
          <tpl hier="4" item="3"/>
          <tpl fld="3" item="20"/>
          <tpl fld="2" item="75"/>
          <tpl hier="9" item="1"/>
          <tpl hier="11" item="9"/>
          <tpl hier="12" item="7"/>
          <tpl fld="4" item="0"/>
        </tpls>
      </n>
      <n v="5041992">
        <tpls c="8">
          <tpl hier="1" item="10"/>
          <tpl hier="4" item="3"/>
          <tpl fld="3" item="51"/>
          <tpl fld="2" item="75"/>
          <tpl hier="9" item="1"/>
          <tpl hier="11" item="9"/>
          <tpl hier="12" item="7"/>
          <tpl fld="4" item="0"/>
        </tpls>
      </n>
      <n v="5313399">
        <tpls c="8">
          <tpl hier="1" item="10"/>
          <tpl hier="4" item="3"/>
          <tpl fld="3" item="38"/>
          <tpl fld="2" item="75"/>
          <tpl hier="9" item="1"/>
          <tpl hier="11" item="9"/>
          <tpl hier="12" item="7"/>
          <tpl fld="4" item="0"/>
        </tpls>
      </n>
      <n v="48582612">
        <tpls c="8">
          <tpl hier="1" item="10"/>
          <tpl hier="4" item="3"/>
          <tpl fld="3" item="44"/>
          <tpl fld="2" item="80"/>
          <tpl hier="9" item="1"/>
          <tpl hier="11" item="9"/>
          <tpl hier="12" item="7"/>
          <tpl fld="4" item="0"/>
        </tpls>
      </n>
      <n v="54917120">
        <tpls c="8">
          <tpl hier="1" item="10"/>
          <tpl hier="4" item="3"/>
          <tpl fld="3" item="43"/>
          <tpl fld="2" item="80"/>
          <tpl hier="9" item="1"/>
          <tpl hier="11" item="9"/>
          <tpl hier="12" item="7"/>
          <tpl fld="4" item="0"/>
        </tpls>
      </n>
      <n v="59541900">
        <tpls c="8">
          <tpl hier="1" item="10"/>
          <tpl hier="4" item="3"/>
          <tpl fld="3" item="42"/>
          <tpl fld="2" item="80"/>
          <tpl hier="9" item="1"/>
          <tpl hier="11" item="9"/>
          <tpl hier="12" item="7"/>
          <tpl fld="4" item="0"/>
        </tpls>
      </n>
      <n v="65342780">
        <tpls c="8">
          <tpl hier="1" item="10"/>
          <tpl hier="4" item="3"/>
          <tpl fld="3" item="41"/>
          <tpl fld="2" item="80"/>
          <tpl hier="9" item="1"/>
          <tpl hier="11" item="9"/>
          <tpl hier="12" item="7"/>
          <tpl fld="4" item="0"/>
        </tpls>
      </n>
      <n v="8613651">
        <tpls c="8">
          <tpl hier="1" item="10"/>
          <tpl hier="4" item="3"/>
          <tpl fld="3" item="32"/>
          <tpl fld="2" item="84"/>
          <tpl hier="9" item="1"/>
          <tpl hier="11" item="9"/>
          <tpl hier="12" item="7"/>
          <tpl fld="4" item="0"/>
        </tpls>
      </n>
      <n v="9789513">
        <tpls c="8">
          <tpl hier="1" item="10"/>
          <tpl hier="4" item="3"/>
          <tpl fld="3" item="31"/>
          <tpl fld="2" item="84"/>
          <tpl hier="9" item="1"/>
          <tpl hier="11" item="9"/>
          <tpl hier="12" item="7"/>
          <tpl fld="4" item="0"/>
        </tpls>
      </n>
      <n v="10720509">
        <tpls c="8">
          <tpl hier="1" item="10"/>
          <tpl hier="4" item="3"/>
          <tpl fld="3" item="30"/>
          <tpl fld="2" item="84"/>
          <tpl hier="9" item="1"/>
          <tpl hier="11" item="9"/>
          <tpl hier="12" item="7"/>
          <tpl fld="4" item="0"/>
        </tpls>
      </n>
      <n v="10892413">
        <tpls c="8">
          <tpl hier="1" item="10"/>
          <tpl hier="4" item="3"/>
          <tpl fld="3" item="29"/>
          <tpl fld="2" item="84"/>
          <tpl hier="9" item="1"/>
          <tpl hier="11" item="9"/>
          <tpl hier="12" item="7"/>
          <tpl fld="4" item="0"/>
        </tpls>
      </n>
      <n v="2877000">
        <tpls c="8">
          <tpl hier="1" item="10"/>
          <tpl hier="4" item="3"/>
          <tpl fld="3" item="16"/>
          <tpl fld="2" item="70"/>
          <tpl hier="9" item="1"/>
          <tpl hier="11" item="9"/>
          <tpl hier="12" item="7"/>
          <tpl fld="4" item="0"/>
        </tpls>
      </n>
      <n v="4233000">
        <tpls c="8">
          <tpl hier="1" item="10"/>
          <tpl hier="4" item="3"/>
          <tpl fld="3" item="15"/>
          <tpl fld="2" item="70"/>
          <tpl hier="9" item="1"/>
          <tpl hier="11" item="9"/>
          <tpl hier="12" item="7"/>
          <tpl fld="4" item="0"/>
        </tpls>
      </n>
      <n v="6439000">
        <tpls c="8">
          <tpl hier="1" item="10"/>
          <tpl hier="4" item="3"/>
          <tpl fld="3" item="14"/>
          <tpl fld="2" item="70"/>
          <tpl hier="9" item="1"/>
          <tpl hier="11" item="9"/>
          <tpl hier="12" item="7"/>
          <tpl fld="4" item="0"/>
        </tpls>
      </n>
      <n v="8713300">
        <tpls c="8">
          <tpl hier="1" item="10"/>
          <tpl hier="4" item="3"/>
          <tpl fld="3" item="13"/>
          <tpl fld="2" item="70"/>
          <tpl hier="9" item="1"/>
          <tpl hier="11" item="9"/>
          <tpl hier="12" item="7"/>
          <tpl fld="4" item="0"/>
        </tpls>
      </n>
      <n v="54381344">
        <tpls c="8">
          <tpl hier="1" item="10"/>
          <tpl hier="4" item="3"/>
          <tpl fld="3" item="4"/>
          <tpl fld="2" item="72"/>
          <tpl hier="9" item="1"/>
          <tpl hier="11" item="9"/>
          <tpl hier="12" item="7"/>
          <tpl fld="4" item="0"/>
        </tpls>
      </n>
      <n v="56629288">
        <tpls c="8">
          <tpl hier="1" item="10"/>
          <tpl hier="4" item="3"/>
          <tpl fld="3" item="58"/>
          <tpl fld="2" item="72"/>
          <tpl hier="9" item="1"/>
          <tpl hier="11" item="9"/>
          <tpl hier="12" item="7"/>
          <tpl fld="4" item="0"/>
        </tpls>
      </n>
      <n v="57685328">
        <tpls c="8">
          <tpl hier="1" item="10"/>
          <tpl hier="4" item="3"/>
          <tpl fld="3" item="2"/>
          <tpl fld="2" item="72"/>
          <tpl hier="9" item="1"/>
          <tpl hier="11" item="9"/>
          <tpl hier="12" item="7"/>
          <tpl fld="4" item="0"/>
        </tpls>
      </n>
      <n v="111940000">
        <tpls c="8">
          <tpl hier="1" item="10"/>
          <tpl hier="4" item="3"/>
          <tpl fld="3" item="54"/>
          <tpl fld="2" item="78"/>
          <tpl hier="9" item="1"/>
          <tpl hier="11" item="9"/>
          <tpl hier="12" item="7"/>
          <tpl fld="4" item="0"/>
        </tpls>
      </n>
      <n v="123921000">
        <tpls c="8">
          <tpl hier="1" item="10"/>
          <tpl hier="4" item="3"/>
          <tpl fld="3" item="53"/>
          <tpl fld="2" item="78"/>
          <tpl hier="9" item="1"/>
          <tpl hier="11" item="9"/>
          <tpl hier="12" item="7"/>
          <tpl fld="4" item="0"/>
        </tpls>
      </n>
      <n v="128001000">
        <tpls c="8">
          <tpl hier="1" item="10"/>
          <tpl hier="4" item="3"/>
          <tpl fld="3" item="52"/>
          <tpl fld="2" item="78"/>
          <tpl hier="9" item="1"/>
          <tpl hier="11" item="9"/>
          <tpl hier="12" item="7"/>
          <tpl fld="4" item="0"/>
        </tpls>
      </n>
      <n v="320750">
        <tpls c="8">
          <tpl hier="1" item="10"/>
          <tpl hier="4" item="3"/>
          <tpl fld="3" item="48"/>
          <tpl fld="2" item="73"/>
          <tpl hier="9" item="1"/>
          <tpl hier="11" item="9"/>
          <tpl hier="12" item="7"/>
          <tpl fld="4" item="0"/>
        </tpls>
      </n>
      <n v="362007">
        <tpls c="8">
          <tpl hier="1" item="10"/>
          <tpl hier="4" item="3"/>
          <tpl fld="3" item="46"/>
          <tpl fld="2" item="73"/>
          <tpl hier="9" item="1"/>
          <tpl hier="11" item="9"/>
          <tpl hier="12" item="7"/>
          <tpl fld="4" item="0"/>
        </tpls>
      </n>
      <n v="402925">
        <tpls c="8">
          <tpl hier="1" item="10"/>
          <tpl hier="4" item="3"/>
          <tpl fld="3" item="45"/>
          <tpl fld="2" item="73"/>
          <tpl hier="9" item="1"/>
          <tpl hier="11" item="9"/>
          <tpl hier="12" item="7"/>
          <tpl fld="4" item="0"/>
        </tpls>
      </n>
      <n v="506953">
        <tpls c="8">
          <tpl hier="1" item="10"/>
          <tpl hier="4" item="3"/>
          <tpl fld="3" item="47"/>
          <tpl fld="2" item="73"/>
          <tpl hier="9" item="1"/>
          <tpl hier="11" item="9"/>
          <tpl hier="12" item="7"/>
          <tpl fld="4" item="0"/>
        </tpls>
      </n>
      <n v="12294732">
        <tpls c="8">
          <tpl hier="1" item="10"/>
          <tpl hier="4" item="3"/>
          <tpl fld="3" item="34"/>
          <tpl fld="2" item="69"/>
          <tpl hier="9" item="1"/>
          <tpl hier="11" item="9"/>
          <tpl hier="12" item="7"/>
          <tpl fld="4" item="0"/>
        </tpls>
      </n>
      <n v="14247208">
        <tpls c="8">
          <tpl hier="1" item="10"/>
          <tpl hier="4" item="3"/>
          <tpl fld="3" item="36"/>
          <tpl fld="2" item="69"/>
          <tpl hier="9" item="1"/>
          <tpl hier="11" item="9"/>
          <tpl hier="12" item="7"/>
          <tpl fld="4" item="0"/>
        </tpls>
      </n>
      <n v="15610650">
        <tpls c="8">
          <tpl hier="1" item="10"/>
          <tpl hier="4" item="3"/>
          <tpl fld="3" item="27"/>
          <tpl fld="2" item="69"/>
          <tpl hier="9" item="1"/>
          <tpl hier="11" item="9"/>
          <tpl hier="12" item="7"/>
          <tpl fld="4" item="0"/>
        </tpls>
      </n>
      <n v="16804432">
        <tpls c="8">
          <tpl hier="1" item="10"/>
          <tpl hier="4" item="3"/>
          <tpl fld="3" item="33"/>
          <tpl fld="2" item="69"/>
          <tpl hier="9" item="1"/>
          <tpl hier="11" item="9"/>
          <tpl hier="12" item="7"/>
          <tpl fld="4" item="0"/>
        </tpls>
      </n>
      <n v="3816486">
        <tpls c="8">
          <tpl hier="1" item="10"/>
          <tpl hier="4" item="3"/>
          <tpl fld="3" item="18"/>
          <tpl fld="2" item="66"/>
          <tpl hier="9" item="1"/>
          <tpl hier="11" item="9"/>
          <tpl hier="12" item="7"/>
          <tpl fld="4" item="0"/>
        </tpls>
      </n>
      <n v="4140099">
        <tpls c="8">
          <tpl hier="1" item="10"/>
          <tpl hier="4" item="3"/>
          <tpl fld="3" item="22"/>
          <tpl fld="2" item="66"/>
          <tpl hier="9" item="1"/>
          <tpl hier="11" item="9"/>
          <tpl hier="12" item="7"/>
          <tpl fld="4" item="0"/>
        </tpls>
      </n>
      <n v="4490967">
        <tpls c="8">
          <tpl hier="1" item="10"/>
          <tpl hier="4" item="3"/>
          <tpl fld="3" item="17"/>
          <tpl fld="2" item="66"/>
          <tpl hier="9" item="1"/>
          <tpl hier="11" item="9"/>
          <tpl hier="12" item="7"/>
          <tpl fld="4" item="0"/>
        </tpls>
      </n>
      <n v="5234519">
        <tpls c="8">
          <tpl hier="1" item="10"/>
          <tpl hier="4" item="3"/>
          <tpl fld="3" item="21"/>
          <tpl fld="2" item="66"/>
          <tpl hier="9" item="1"/>
          <tpl hier="11" item="9"/>
          <tpl hier="12" item="7"/>
          <tpl fld="4" item="0"/>
        </tpls>
      </n>
      <n v="8643756">
        <tpls c="8">
          <tpl hier="1" item="10"/>
          <tpl hier="4" item="3"/>
          <tpl fld="3" item="8"/>
          <tpl fld="2" item="48"/>
          <tpl hier="9" item="1"/>
          <tpl hier="11" item="9"/>
          <tpl hier="12" item="7"/>
          <tpl fld="4" item="0"/>
        </tpls>
      </n>
      <n v="10030031">
        <tpls c="8">
          <tpl hier="1" item="10"/>
          <tpl hier="4" item="3"/>
          <tpl fld="3" item="7"/>
          <tpl fld="2" item="48"/>
          <tpl hier="9" item="1"/>
          <tpl hier="11" item="9"/>
          <tpl hier="12" item="7"/>
          <tpl fld="4" item="0"/>
        </tpls>
      </n>
      <n v="10458821">
        <tpls c="8">
          <tpl hier="1" item="10"/>
          <tpl hier="4" item="3"/>
          <tpl fld="3" item="6"/>
          <tpl fld="2" item="48"/>
          <tpl hier="9" item="1"/>
          <tpl hier="11" item="9"/>
          <tpl hier="12" item="7"/>
          <tpl fld="4" item="0"/>
        </tpls>
      </n>
      <n v="2325300">
        <tpls c="8">
          <tpl hier="1" item="10"/>
          <tpl hier="4" item="3"/>
          <tpl fld="3" item="40"/>
          <tpl fld="2" item="53"/>
          <tpl hier="9" item="1"/>
          <tpl hier="11" item="9"/>
          <tpl hier="12" item="7"/>
          <tpl fld="4" item="0"/>
        </tpls>
      </n>
      <n v="3524506">
        <tpls c="8">
          <tpl hier="1" item="10"/>
          <tpl hier="4" item="3"/>
          <tpl fld="3" item="42"/>
          <tpl fld="2" item="53"/>
          <tpl hier="9" item="1"/>
          <tpl hier="11" item="9"/>
          <tpl hier="12" item="7"/>
          <tpl fld="4" item="0"/>
        </tpls>
      </n>
      <n v="5469724">
        <tpls c="8">
          <tpl hier="1" item="10"/>
          <tpl hier="4" item="3"/>
          <tpl fld="3" item="29"/>
          <tpl fld="2" item="53"/>
          <tpl hier="9" item="1"/>
          <tpl hier="11" item="9"/>
          <tpl hier="12" item="7"/>
          <tpl fld="4" item="0"/>
        </tpls>
      </n>
      <n v="33505406">
        <tpls c="8">
          <tpl hier="1" item="10"/>
          <tpl hier="4" item="3"/>
          <tpl fld="3" item="4"/>
          <tpl fld="2" item="57"/>
          <tpl hier="9" item="1"/>
          <tpl hier="11" item="9"/>
          <tpl hier="12" item="7"/>
          <tpl fld="4" item="0"/>
        </tpls>
      </n>
      <n v="46480880">
        <tpls c="8">
          <tpl hier="1" item="10"/>
          <tpl hier="4" item="3"/>
          <tpl fld="3" item="29"/>
          <tpl fld="2" item="61"/>
          <tpl hier="9" item="1"/>
          <tpl hier="11" item="9"/>
          <tpl hier="12" item="7"/>
          <tpl fld="4" item="0"/>
        </tpls>
      </n>
      <n v="601100431">
        <tpls c="8">
          <tpl hier="1" item="10"/>
          <tpl hier="4" item="3"/>
          <tpl fld="3" item="26"/>
          <tpl fld="1" item="1"/>
          <tpl hier="9" item="1"/>
          <tpl hier="11" item="9"/>
          <tpl hier="12" item="7"/>
          <tpl fld="4" item="0"/>
        </tpls>
      </n>
      <n v="67637528">
        <tpls c="8">
          <tpl hier="1" item="10"/>
          <tpl hier="4" item="3"/>
          <tpl fld="3" item="57"/>
          <tpl fld="2" item="63"/>
          <tpl hier="9" item="1"/>
          <tpl hier="11" item="9"/>
          <tpl hier="12" item="7"/>
          <tpl fld="4" item="0"/>
        </tpls>
      </n>
      <n v="3618526">
        <tpls c="8">
          <tpl hier="1" item="10"/>
          <tpl hier="4" item="3"/>
          <tpl fld="3" item="43"/>
          <tpl fld="2" item="47"/>
          <tpl hier="9" item="1"/>
          <tpl hier="11" item="9"/>
          <tpl hier="12" item="7"/>
          <tpl fld="4" item="0"/>
        </tpls>
      </n>
      <n v="1069582">
        <tpls c="8">
          <tpl hier="1" item="10"/>
          <tpl hier="4" item="3"/>
          <tpl fld="3" item="15"/>
          <tpl fld="2" item="56"/>
          <tpl hier="9" item="1"/>
          <tpl hier="11" item="9"/>
          <tpl hier="12" item="7"/>
          <tpl fld="4" item="0"/>
        </tpls>
      </n>
      <n v="9050084">
        <tpls c="8">
          <tpl hier="1" item="10"/>
          <tpl hier="4" item="3"/>
          <tpl fld="3" item="53"/>
          <tpl fld="2" item="55"/>
          <tpl hier="9" item="1"/>
          <tpl hier="11" item="9"/>
          <tpl hier="12" item="7"/>
          <tpl fld="4" item="0"/>
        </tpls>
      </n>
      <n v="14344449">
        <tpls c="8">
          <tpl hier="1" item="10"/>
          <tpl hier="4" item="3"/>
          <tpl fld="3" item="27"/>
          <tpl fld="2" item="62"/>
          <tpl hier="9" item="1"/>
          <tpl hier="11" item="9"/>
          <tpl hier="12" item="7"/>
          <tpl fld="4" item="0"/>
        </tpls>
      </n>
      <n v="9373916">
        <tpls c="8">
          <tpl hier="1" item="10"/>
          <tpl hier="4" item="3"/>
          <tpl fld="3" item="6"/>
          <tpl fld="2" item="28"/>
          <tpl hier="9" item="1"/>
          <tpl hier="11" item="9"/>
          <tpl hier="12" item="7"/>
          <tpl fld="4" item="0"/>
        </tpls>
      </n>
      <n v="44750056">
        <tpls c="8">
          <tpl hier="1" item="10"/>
          <tpl hier="4" item="3"/>
          <tpl fld="3" item="49"/>
          <tpl fld="2" item="40"/>
          <tpl hier="9" item="1"/>
          <tpl hier="11" item="9"/>
          <tpl hier="12" item="7"/>
          <tpl fld="4" item="0"/>
        </tpls>
      </n>
      <n v="5244363">
        <tpls c="8">
          <tpl hier="1" item="10"/>
          <tpl hier="4" item="3"/>
          <tpl fld="3" item="9"/>
          <tpl fld="2" item="59"/>
          <tpl hier="9" item="1"/>
          <tpl hier="11" item="9"/>
          <tpl hier="12" item="7"/>
          <tpl fld="4" item="0"/>
        </tpls>
      </n>
      <n v="635307">
        <tpls c="8">
          <tpl hier="1" item="10"/>
          <tpl hier="4" item="3"/>
          <tpl fld="3" item="39"/>
          <tpl fld="2" item="34"/>
          <tpl hier="9" item="1"/>
          <tpl hier="11" item="9"/>
          <tpl hier="12" item="7"/>
          <tpl fld="4" item="0"/>
        </tpls>
      </n>
      <n v="105173264">
        <tpls c="8">
          <tpl hier="1" item="10"/>
          <tpl hier="4" item="3"/>
          <tpl fld="3" item="13"/>
          <tpl fld="2" item="12"/>
          <tpl hier="9" item="1"/>
          <tpl hier="11" item="9"/>
          <tpl hier="12" item="7"/>
          <tpl fld="4" item="0"/>
        </tpls>
      </n>
      <n v="715185024">
        <tpls c="8">
          <tpl hier="1" item="10"/>
          <tpl hier="4" item="3"/>
          <tpl fld="3" item="34"/>
          <tpl fld="2" item="71"/>
          <tpl hier="9" item="1"/>
          <tpl hier="11" item="9"/>
          <tpl hier="12" item="7"/>
          <tpl fld="4" item="0"/>
        </tpls>
      </n>
      <n v="993884992">
        <tpls c="8">
          <tpl hier="1" item="10"/>
          <tpl hier="4" item="3"/>
          <tpl fld="3" item="36"/>
          <tpl fld="2" item="71"/>
          <tpl hier="9" item="1"/>
          <tpl hier="11" item="9"/>
          <tpl hier="12" item="7"/>
          <tpl fld="4" item="0"/>
        </tpls>
      </n>
      <n v="1357379968">
        <tpls c="8">
          <tpl hier="1" item="10"/>
          <tpl hier="4" item="3"/>
          <tpl fld="3" item="33"/>
          <tpl fld="2" item="71"/>
          <tpl hier="9" item="1"/>
          <tpl hier="11" item="9"/>
          <tpl hier="12" item="7"/>
          <tpl fld="4" item="0"/>
        </tpls>
      </n>
      <n v="12009000">
        <tpls c="8">
          <tpl hier="1" item="10"/>
          <tpl hier="4" item="3"/>
          <tpl fld="3" item="18"/>
          <tpl fld="2" item="74"/>
          <tpl hier="9" item="1"/>
          <tpl hier="11" item="9"/>
          <tpl hier="12" item="7"/>
          <tpl fld="4" item="0"/>
        </tpls>
      </n>
      <n v="15544000">
        <tpls c="8">
          <tpl hier="1" item="10"/>
          <tpl hier="4" item="3"/>
          <tpl fld="3" item="22"/>
          <tpl fld="2" item="74"/>
          <tpl hier="9" item="1"/>
          <tpl hier="11" item="9"/>
          <tpl hier="12" item="7"/>
          <tpl fld="4" item="0"/>
        </tpls>
      </n>
      <n v="19153000">
        <tpls c="8">
          <tpl hier="1" item="10"/>
          <tpl hier="4" item="3"/>
          <tpl fld="3" item="17"/>
          <tpl fld="2" item="74"/>
          <tpl hier="9" item="1"/>
          <tpl hier="11" item="9"/>
          <tpl hier="12" item="7"/>
          <tpl fld="4" item="0"/>
        </tpls>
      </n>
      <n v="24190908">
        <tpls c="8">
          <tpl hier="1" item="10"/>
          <tpl hier="4" item="3"/>
          <tpl fld="3" item="21"/>
          <tpl fld="2" item="74"/>
          <tpl hier="9" item="1"/>
          <tpl hier="11" item="9"/>
          <tpl hier="12" item="7"/>
          <tpl fld="4" item="0"/>
        </tpls>
      </n>
      <n v="7500482">
        <tpls c="8">
          <tpl hier="1" item="10"/>
          <tpl hier="4" item="3"/>
          <tpl fld="3" item="8"/>
          <tpl fld="2" item="76"/>
          <tpl hier="9" item="1"/>
          <tpl hier="11" item="9"/>
          <tpl hier="12" item="7"/>
          <tpl fld="4" item="0"/>
        </tpls>
      </n>
      <n v="7574586">
        <tpls c="8">
          <tpl hier="1" item="10"/>
          <tpl hier="4" item="3"/>
          <tpl fld="3" item="7"/>
          <tpl fld="2" item="76"/>
          <tpl hier="9" item="1"/>
          <tpl hier="11" item="9"/>
          <tpl hier="12" item="7"/>
          <tpl fld="4" item="0"/>
        </tpls>
      </n>
      <n v="8121423">
        <tpls c="8">
          <tpl hier="1" item="10"/>
          <tpl hier="4" item="3"/>
          <tpl fld="3" item="6"/>
          <tpl fld="2" item="76"/>
          <tpl hier="9" item="1"/>
          <tpl hier="11" item="9"/>
          <tpl hier="12" item="7"/>
          <tpl fld="4" item="0"/>
        </tpls>
      </n>
      <n v="8877067">
        <tpls c="8">
          <tpl hier="1" item="10"/>
          <tpl hier="4" item="3"/>
          <tpl fld="3" item="5"/>
          <tpl fld="2" item="76"/>
          <tpl hier="9" item="1"/>
          <tpl hier="11" item="9"/>
          <tpl hier="12" item="7"/>
          <tpl fld="4" item="0"/>
        </tpls>
      </n>
      <n v="9772419">
        <tpls c="8">
          <tpl hier="1" item="10"/>
          <tpl hier="4" item="3"/>
          <tpl fld="3" item="56"/>
          <tpl fld="2" item="83"/>
          <tpl hier="9" item="1"/>
          <tpl hier="11" item="9"/>
          <tpl hier="12" item="7"/>
          <tpl fld="4" item="0"/>
        </tpls>
      </n>
      <n v="9967379">
        <tpls c="8">
          <tpl hier="1" item="10"/>
          <tpl hier="4" item="3"/>
          <tpl fld="3" item="0"/>
          <tpl fld="2" item="83"/>
          <tpl hier="9" item="1"/>
          <tpl hier="11" item="9"/>
          <tpl hier="12" item="7"/>
          <tpl fld="4" item="0"/>
        </tpls>
      </n>
      <n v="10547958">
        <tpls c="8">
          <tpl hier="1" item="10"/>
          <tpl hier="4" item="3"/>
          <tpl fld="3" item="55"/>
          <tpl fld="2" item="83"/>
          <tpl hier="9" item="1"/>
          <tpl hier="11" item="9"/>
          <tpl hier="12" item="7"/>
          <tpl fld="4" item="0"/>
        </tpls>
      </n>
      <n v="4461005">
        <tpls c="8">
          <tpl hier="1" item="10"/>
          <tpl hier="4" item="3"/>
          <tpl fld="3" item="35"/>
          <tpl fld="2" item="75"/>
          <tpl hier="9" item="1"/>
          <tpl hier="11" item="9"/>
          <tpl hier="12" item="7"/>
          <tpl fld="4" item="0"/>
        </tpls>
      </n>
      <n v="4738902">
        <tpls c="8">
          <tpl hier="1" item="10"/>
          <tpl hier="4" item="3"/>
          <tpl fld="3" item="40"/>
          <tpl fld="2" item="75"/>
          <tpl hier="9" item="1"/>
          <tpl hier="11" item="9"/>
          <tpl hier="12" item="7"/>
          <tpl fld="4" item="0"/>
        </tpls>
      </n>
      <n v="5066447">
        <tpls c="8">
          <tpl hier="1" item="10"/>
          <tpl hier="4" item="3"/>
          <tpl fld="3" item="50"/>
          <tpl fld="2" item="75"/>
          <tpl hier="9" item="1"/>
          <tpl hier="11" item="9"/>
          <tpl hier="12" item="7"/>
          <tpl fld="4" item="0"/>
        </tpls>
      </n>
      <n v="5338871">
        <tpls c="8">
          <tpl hier="1" item="10"/>
          <tpl hier="4" item="3"/>
          <tpl fld="3" item="49"/>
          <tpl fld="2" item="75"/>
          <tpl hier="9" item="1"/>
          <tpl hier="11" item="9"/>
          <tpl hier="12" item="7"/>
          <tpl fld="4" item="0"/>
        </tpls>
      </n>
      <n v="49230596">
        <tpls c="8">
          <tpl hier="1" item="10"/>
          <tpl hier="4" item="3"/>
          <tpl fld="3" item="37"/>
          <tpl fld="2" item="80"/>
          <tpl hier="9" item="1"/>
          <tpl hier="11" item="9"/>
          <tpl hier="12" item="7"/>
          <tpl fld="4" item="0"/>
        </tpls>
      </n>
      <n v="55161528">
        <tpls c="8">
          <tpl hier="1" item="10"/>
          <tpl hier="4" item="3"/>
          <tpl fld="3" item="39"/>
          <tpl fld="2" item="80"/>
          <tpl hier="9" item="1"/>
          <tpl hier="11" item="9"/>
          <tpl hier="12" item="7"/>
          <tpl fld="4" item="0"/>
        </tpls>
      </n>
      <n v="59753100">
        <tpls c="8">
          <tpl hier="1" item="10"/>
          <tpl hier="4" item="3"/>
          <tpl fld="3" item="28"/>
          <tpl fld="2" item="80"/>
          <tpl hier="9" item="1"/>
          <tpl hier="11" item="9"/>
          <tpl hier="12" item="7"/>
          <tpl fld="4" item="0"/>
        </tpls>
      </n>
      <n v="65659808">
        <tpls c="8">
          <tpl hier="1" item="10"/>
          <tpl hier="4" item="3"/>
          <tpl fld="3" item="19"/>
          <tpl fld="2" item="80"/>
          <tpl hier="9" item="1"/>
          <tpl hier="11" item="9"/>
          <tpl hier="12" item="7"/>
          <tpl fld="4" item="0"/>
        </tpls>
      </n>
      <n v="8684088">
        <tpls c="8">
          <tpl hier="1" item="10"/>
          <tpl hier="4" item="3"/>
          <tpl fld="3" item="26"/>
          <tpl fld="2" item="84"/>
          <tpl hier="9" item="1"/>
          <tpl hier="11" item="9"/>
          <tpl hier="12" item="7"/>
          <tpl fld="4" item="0"/>
        </tpls>
      </n>
      <n v="9846627">
        <tpls c="8">
          <tpl hier="1" item="10"/>
          <tpl hier="4" item="3"/>
          <tpl fld="3" item="25"/>
          <tpl fld="2" item="84"/>
          <tpl hier="9" item="1"/>
          <tpl hier="11" item="9"/>
          <tpl hier="12" item="7"/>
          <tpl fld="4" item="0"/>
        </tpls>
      </n>
      <n v="10761698">
        <tpls c="8">
          <tpl hier="1" item="10"/>
          <tpl hier="4" item="3"/>
          <tpl fld="3" item="24"/>
          <tpl fld="2" item="84"/>
          <tpl hier="9" item="1"/>
          <tpl hier="11" item="9"/>
          <tpl hier="12" item="7"/>
          <tpl fld="4" item="0"/>
        </tpls>
      </n>
      <n v="10820883">
        <tpls c="8">
          <tpl hier="1" item="10"/>
          <tpl hier="4" item="3"/>
          <tpl fld="3" item="23"/>
          <tpl fld="2" item="84"/>
          <tpl hier="9" item="1"/>
          <tpl hier="11" item="9"/>
          <tpl hier="12" item="7"/>
          <tpl fld="4" item="0"/>
        </tpls>
      </n>
      <n v="2974000">
        <tpls c="8">
          <tpl hier="1" item="10"/>
          <tpl hier="4" item="3"/>
          <tpl fld="3" item="10"/>
          <tpl fld="2" item="70"/>
          <tpl hier="9" item="1"/>
          <tpl hier="11" item="9"/>
          <tpl hier="12" item="7"/>
          <tpl fld="4" item="0"/>
        </tpls>
      </n>
      <n v="4299000">
        <tpls c="8">
          <tpl hier="1" item="10"/>
          <tpl hier="4" item="3"/>
          <tpl fld="3" item="12"/>
          <tpl fld="2" item="70"/>
          <tpl hier="9" item="1"/>
          <tpl hier="11" item="9"/>
          <tpl hier="12" item="7"/>
          <tpl fld="4" item="0"/>
        </tpls>
      </n>
      <n v="6570000">
        <tpls c="8">
          <tpl hier="1" item="10"/>
          <tpl hier="4" item="3"/>
          <tpl fld="3" item="11"/>
          <tpl fld="2" item="70"/>
          <tpl hier="9" item="1"/>
          <tpl hier="11" item="9"/>
          <tpl hier="12" item="7"/>
          <tpl fld="4" item="0"/>
        </tpls>
      </n>
      <n v="8882800">
        <tpls c="8">
          <tpl hier="1" item="10"/>
          <tpl hier="4" item="3"/>
          <tpl fld="3" item="9"/>
          <tpl fld="2" item="70"/>
          <tpl hier="9" item="1"/>
          <tpl hier="11" item="9"/>
          <tpl hier="12" item="7"/>
          <tpl fld="4" item="0"/>
        </tpls>
      </n>
      <n v="54751408">
        <tpls c="8">
          <tpl hier="1" item="10"/>
          <tpl hier="4" item="3"/>
          <tpl fld="3" item="57"/>
          <tpl fld="2" item="72"/>
          <tpl hier="9" item="1"/>
          <tpl hier="11" item="9"/>
          <tpl hier="12" item="7"/>
          <tpl fld="4" item="0"/>
        </tpls>
      </n>
      <n v="56671780">
        <tpls c="8">
          <tpl hier="1" item="10"/>
          <tpl hier="4" item="3"/>
          <tpl fld="3" item="3"/>
          <tpl fld="2" item="72"/>
          <tpl hier="9" item="1"/>
          <tpl hier="11" item="9"/>
          <tpl hier="12" item="7"/>
          <tpl fld="4" item="0"/>
        </tpls>
      </n>
      <n v="57969484">
        <tpls c="8">
          <tpl hier="1" item="10"/>
          <tpl hier="4" item="3"/>
          <tpl fld="3" item="1"/>
          <tpl fld="2" item="72"/>
          <tpl hier="9" item="1"/>
          <tpl hier="11" item="9"/>
          <tpl hier="12" item="7"/>
          <tpl fld="4" item="0"/>
        </tpls>
      </n>
      <n v="112771000">
        <tpls c="8">
          <tpl hier="1" item="10"/>
          <tpl hier="4" item="3"/>
          <tpl fld="3" item="20"/>
          <tpl fld="2" item="78"/>
          <tpl hier="9" item="1"/>
          <tpl hier="11" item="9"/>
          <tpl hier="12" item="7"/>
          <tpl fld="4" item="0"/>
        </tpls>
      </n>
      <n v="124229000">
        <tpls c="8">
          <tpl hier="1" item="10"/>
          <tpl hier="4" item="3"/>
          <tpl fld="3" item="51"/>
          <tpl fld="2" item="78"/>
          <tpl hier="9" item="1"/>
          <tpl hier="11" item="9"/>
          <tpl hier="12" item="7"/>
          <tpl fld="4" item="0"/>
        </tpls>
      </n>
      <n v="128063000">
        <tpls c="8">
          <tpl hier="1" item="10"/>
          <tpl hier="4" item="3"/>
          <tpl fld="3" item="38"/>
          <tpl fld="2" item="78"/>
          <tpl hier="9" item="1"/>
          <tpl hier="11" item="9"/>
          <tpl hier="12" item="7"/>
          <tpl fld="4" item="0"/>
        </tpls>
      </n>
      <n v="324100">
        <tpls c="8">
          <tpl hier="1" item="10"/>
          <tpl hier="4" item="3"/>
          <tpl fld="3" item="44"/>
          <tpl fld="2" item="73"/>
          <tpl hier="9" item="1"/>
          <tpl hier="11" item="9"/>
          <tpl hier="12" item="7"/>
          <tpl fld="4" item="0"/>
        </tpls>
      </n>
      <n v="362856">
        <tpls c="8">
          <tpl hier="1" item="10"/>
          <tpl hier="4" item="3"/>
          <tpl fld="3" item="43"/>
          <tpl fld="2" item="73"/>
          <tpl hier="9" item="1"/>
          <tpl hier="11" item="9"/>
          <tpl hier="12" item="7"/>
          <tpl fld="4" item="0"/>
        </tpls>
      </n>
      <n v="408625">
        <tpls c="8">
          <tpl hier="1" item="10"/>
          <tpl hier="4" item="3"/>
          <tpl fld="3" item="42"/>
          <tpl fld="2" item="73"/>
          <tpl hier="9" item="1"/>
          <tpl hier="11" item="9"/>
          <tpl hier="12" item="7"/>
          <tpl fld="4" item="0"/>
        </tpls>
      </n>
      <n v="518347">
        <tpls c="8">
          <tpl hier="1" item="10"/>
          <tpl hier="4" item="3"/>
          <tpl fld="3" item="41"/>
          <tpl fld="2" item="73"/>
          <tpl hier="9" item="1"/>
          <tpl hier="11" item="9"/>
          <tpl hier="12" item="7"/>
          <tpl fld="4" item="0"/>
        </tpls>
      </n>
      <n v="12456251">
        <tpls c="8">
          <tpl hier="1" item="10"/>
          <tpl hier="4" item="3"/>
          <tpl fld="3" item="32"/>
          <tpl fld="2" item="69"/>
          <tpl hier="9" item="1"/>
          <tpl hier="11" item="9"/>
          <tpl hier="12" item="7"/>
          <tpl fld="4" item="0"/>
        </tpls>
      </n>
      <n v="14312690">
        <tpls c="8">
          <tpl hier="1" item="10"/>
          <tpl hier="4" item="3"/>
          <tpl fld="3" item="31"/>
          <tpl fld="2" item="69"/>
          <tpl hier="9" item="1"/>
          <tpl hier="11" item="9"/>
          <tpl hier="12" item="7"/>
          <tpl fld="4" item="0"/>
        </tpls>
      </n>
      <n v="15707209">
        <tpls c="8">
          <tpl hier="1" item="10"/>
          <tpl hier="4" item="3"/>
          <tpl fld="3" item="30"/>
          <tpl fld="2" item="69"/>
          <tpl hier="9" item="1"/>
          <tpl hier="11" item="9"/>
          <tpl hier="12" item="7"/>
          <tpl fld="4" item="0"/>
        </tpls>
      </n>
      <n v="16865008">
        <tpls c="8">
          <tpl hier="1" item="10"/>
          <tpl hier="4" item="3"/>
          <tpl fld="3" item="29"/>
          <tpl fld="2" item="69"/>
          <tpl hier="9" item="1"/>
          <tpl hier="11" item="9"/>
          <tpl hier="12" item="7"/>
          <tpl fld="4" item="0"/>
        </tpls>
      </n>
      <n v="3847707">
        <tpls c="8">
          <tpl hier="1" item="10"/>
          <tpl hier="4" item="3"/>
          <tpl fld="3" item="16"/>
          <tpl fld="2" item="66"/>
          <tpl hier="9" item="1"/>
          <tpl hier="11" item="9"/>
          <tpl hier="12" item="7"/>
          <tpl fld="4" item="0"/>
        </tpls>
      </n>
      <n v="4152516">
        <tpls c="8">
          <tpl hier="1" item="10"/>
          <tpl hier="4" item="3"/>
          <tpl fld="3" item="15"/>
          <tpl fld="2" item="66"/>
          <tpl hier="9" item="1"/>
          <tpl hier="11" item="9"/>
          <tpl hier="12" item="7"/>
          <tpl fld="4" item="0"/>
        </tpls>
      </n>
      <n v="4513751">
        <tpls c="8">
          <tpl hier="1" item="10"/>
          <tpl hier="4" item="3"/>
          <tpl fld="3" item="14"/>
          <tpl fld="2" item="66"/>
          <tpl hier="9" item="1"/>
          <tpl hier="11" item="9"/>
          <tpl hier="12" item="7"/>
          <tpl fld="4" item="0"/>
        </tpls>
      </n>
      <n v="5276968">
        <tpls c="8">
          <tpl hier="1" item="10"/>
          <tpl hier="4" item="3"/>
          <tpl fld="3" item="13"/>
          <tpl fld="2" item="66"/>
          <tpl hier="9" item="1"/>
          <tpl hier="11" item="9"/>
          <tpl hier="12" item="7"/>
          <tpl fld="4" item="0"/>
        </tpls>
      </n>
      <n v="8630430">
        <tpls c="8">
          <tpl hier="1" item="10"/>
          <tpl hier="4" item="3"/>
          <tpl fld="3" item="4"/>
          <tpl fld="2" item="48"/>
          <tpl hier="9" item="1"/>
          <tpl hier="11" item="9"/>
          <tpl hier="12" item="7"/>
          <tpl fld="4" item="0"/>
        </tpls>
      </n>
      <n v="10019610">
        <tpls c="8">
          <tpl hier="1" item="10"/>
          <tpl hier="4" item="3"/>
          <tpl fld="3" item="58"/>
          <tpl fld="2" item="48"/>
          <tpl hier="9" item="1"/>
          <tpl hier="11" item="9"/>
          <tpl hier="12" item="7"/>
          <tpl fld="4" item="0"/>
        </tpls>
      </n>
      <n v="10483861">
        <tpls c="8">
          <tpl hier="1" item="10"/>
          <tpl hier="4" item="3"/>
          <tpl fld="3" item="2"/>
          <tpl fld="2" item="48"/>
          <tpl hier="9" item="1"/>
          <tpl hier="11" item="9"/>
          <tpl hier="12" item="7"/>
          <tpl fld="4" item="0"/>
        </tpls>
      </n>
      <n v="2353600">
        <tpls c="8">
          <tpl hier="1" item="10"/>
          <tpl hier="4" item="3"/>
          <tpl fld="3" item="46"/>
          <tpl fld="2" item="53"/>
          <tpl hier="9" item="1"/>
          <tpl hier="11" item="9"/>
          <tpl hier="12" item="7"/>
          <tpl fld="4" item="0"/>
        </tpls>
      </n>
      <n v="3670704">
        <tpls c="8">
          <tpl hier="1" item="10"/>
          <tpl hier="4" item="3"/>
          <tpl fld="3" item="28"/>
          <tpl fld="2" item="53"/>
          <tpl hier="9" item="1"/>
          <tpl hier="11" item="9"/>
          <tpl hier="12" item="7"/>
          <tpl fld="4" item="0"/>
        </tpls>
      </n>
      <n v="5535002">
        <tpls c="8">
          <tpl hier="1" item="10"/>
          <tpl hier="4" item="3"/>
          <tpl fld="3" item="23"/>
          <tpl fld="2" item="53"/>
          <tpl hier="9" item="1"/>
          <tpl hier="11" item="9"/>
          <tpl hier="12" item="7"/>
          <tpl fld="4" item="0"/>
        </tpls>
      </n>
      <n v="34692264">
        <tpls c="8">
          <tpl hier="1" item="10"/>
          <tpl hier="4" item="3"/>
          <tpl fld="3" item="56"/>
          <tpl fld="2" item="57"/>
          <tpl hier="9" item="1"/>
          <tpl hier="11" item="9"/>
          <tpl hier="12" item="7"/>
          <tpl fld="4" item="0"/>
        </tpls>
      </n>
      <n v="7867931">
        <tpls c="8">
          <tpl hier="1" item="10"/>
          <tpl hier="4" item="3"/>
          <tpl fld="3" item="26"/>
          <tpl fld="2" item="79"/>
          <tpl hier="9" item="1"/>
          <tpl hier="11" item="9"/>
          <tpl hier="12" item="7"/>
          <tpl fld="4" item="0"/>
        </tpls>
      </n>
      <n v="211908992">
        <tpls c="8">
          <tpl hier="1" item="10"/>
          <tpl hier="4" item="3"/>
          <tpl fld="3" item="57"/>
          <tpl fld="2" item="51"/>
          <tpl hier="9" item="1"/>
          <tpl hier="11" item="9"/>
          <tpl hier="12" item="7"/>
          <tpl fld="4" item="0"/>
        </tpls>
      </n>
      <n v="682118521">
        <tpls c="8">
          <tpl hier="1" item="10"/>
          <tpl hier="4" item="3"/>
          <tpl fld="3" item="36"/>
          <tpl fld="1" item="1"/>
          <tpl hier="9" item="1"/>
          <tpl hier="11" item="9"/>
          <tpl hier="12" item="7"/>
          <tpl fld="4" item="0"/>
        </tpls>
      </n>
      <n v="95671160">
        <tpls c="8">
          <tpl hier="1" item="10"/>
          <tpl hier="4" item="3"/>
          <tpl fld="3" item="7"/>
          <tpl fld="2" item="63"/>
          <tpl hier="9" item="1"/>
          <tpl hier="11" item="9"/>
          <tpl hier="12" item="7"/>
          <tpl fld="4" item="0"/>
        </tpls>
      </n>
      <n v="5521763">
        <tpls c="8">
          <tpl hier="1" item="10"/>
          <tpl hier="4" item="3"/>
          <tpl fld="3" item="50"/>
          <tpl fld="2" item="47"/>
          <tpl hier="9" item="1"/>
          <tpl hier="11" item="9"/>
          <tpl hier="12" item="7"/>
          <tpl fld="4" item="0"/>
        </tpls>
      </n>
      <n v="1610264">
        <tpls c="8">
          <tpl hier="1" item="10"/>
          <tpl hier="4" item="3"/>
          <tpl fld="3" item="24"/>
          <tpl fld="2" item="56"/>
          <tpl hier="9" item="1"/>
          <tpl hier="11" item="9"/>
          <tpl hier="12" item="7"/>
          <tpl fld="4" item="0"/>
        </tpls>
      </n>
      <n v="13421930">
        <tpls c="8">
          <tpl hier="1" item="10"/>
          <tpl hier="4" item="3"/>
          <tpl fld="3" item="1"/>
          <tpl fld="2" item="55"/>
          <tpl hier="9" item="1"/>
          <tpl hier="11" item="9"/>
          <tpl hier="12" item="7"/>
          <tpl fld="4" item="0"/>
        </tpls>
      </n>
      <n v="20906388">
        <tpls c="8">
          <tpl hier="1" item="10"/>
          <tpl hier="4" item="3"/>
          <tpl fld="3" item="41"/>
          <tpl fld="2" item="62"/>
          <tpl hier="9" item="1"/>
          <tpl hier="11" item="9"/>
          <tpl hier="12" item="7"/>
          <tpl fld="4" item="0"/>
        </tpls>
      </n>
      <n v="15016773">
        <tpls c="8">
          <tpl hier="1" item="10"/>
          <tpl hier="4" item="3"/>
          <tpl fld="3" item="13"/>
          <tpl fld="2" item="28"/>
          <tpl hier="9" item="1"/>
          <tpl hier="11" item="9"/>
          <tpl hier="12" item="7"/>
          <tpl fld="4" item="0"/>
        </tpls>
      </n>
      <n v="16041190">
        <tpls c="8">
          <tpl hier="1" item="10"/>
          <tpl hier="4" item="3"/>
          <tpl fld="3" item="48"/>
          <tpl fld="2" item="54"/>
          <tpl hier="9" item="1"/>
          <tpl hier="11" item="9"/>
          <tpl hier="12" item="7"/>
          <tpl fld="4" item="0"/>
        </tpls>
      </n>
      <n v="1992514">
        <tpls c="8">
          <tpl hier="1" item="10"/>
          <tpl hier="4" item="3"/>
          <tpl fld="3" item="57"/>
          <tpl fld="2" item="65"/>
          <tpl hier="9" item="1"/>
          <tpl hier="11" item="9"/>
          <tpl hier="12" item="7"/>
          <tpl fld="4" item="0"/>
        </tpls>
      </n>
      <n v="815257">
        <tpls c="8">
          <tpl hier="1" item="10"/>
          <tpl hier="4" item="3"/>
          <tpl fld="3" item="11"/>
          <tpl fld="2" item="34"/>
          <tpl hier="9" item="1"/>
          <tpl hier="11" item="9"/>
          <tpl hier="12" item="7"/>
          <tpl fld="4" item="0"/>
        </tpls>
      </n>
      <n v="57937">
        <tpls c="8">
          <tpl hier="1" item="10"/>
          <tpl hier="4" item="3"/>
          <tpl fld="3" item="56"/>
          <tpl fld="2" item="9"/>
          <tpl hier="9" item="1"/>
          <tpl hier="11" item="9"/>
          <tpl hier="12" item="7"/>
          <tpl fld="4" item="0"/>
        </tpls>
      </n>
      <n v="1008630016">
        <tpls c="8">
          <tpl hier="1" item="10"/>
          <tpl hier="4" item="3"/>
          <tpl fld="3" item="31"/>
          <tpl fld="2" item="71"/>
          <tpl hier="9" item="1"/>
          <tpl hier="11" item="9"/>
          <tpl hier="12" item="7"/>
          <tpl fld="4" item="0"/>
        </tpls>
      </n>
      <n v="1241934976">
        <tpls c="8">
          <tpl hier="1" item="10"/>
          <tpl hier="4" item="3"/>
          <tpl fld="3" item="30"/>
          <tpl fld="2" item="71"/>
          <tpl hier="9" item="1"/>
          <tpl hier="11" item="9"/>
          <tpl hier="12" item="7"/>
          <tpl fld="4" item="0"/>
        </tpls>
      </n>
      <n v="12263000">
        <tpls c="8">
          <tpl hier="1" item="10"/>
          <tpl hier="4" item="3"/>
          <tpl fld="3" item="16"/>
          <tpl fld="2" item="74"/>
          <tpl hier="9" item="1"/>
          <tpl hier="11" item="9"/>
          <tpl hier="12" item="7"/>
          <tpl fld="4" item="0"/>
        </tpls>
      </n>
      <n v="15758000">
        <tpls c="8">
          <tpl hier="1" item="10"/>
          <tpl hier="4" item="3"/>
          <tpl fld="3" item="15"/>
          <tpl fld="2" item="74"/>
          <tpl hier="9" item="1"/>
          <tpl hier="11" item="9"/>
          <tpl hier="12" item="7"/>
          <tpl fld="4" item="0"/>
        </tpls>
      </n>
      <n v="19413000">
        <tpls c="8">
          <tpl hier="1" item="10"/>
          <tpl hier="4" item="3"/>
          <tpl fld="3" item="14"/>
          <tpl fld="2" item="74"/>
          <tpl hier="9" item="1"/>
          <tpl hier="11" item="9"/>
          <tpl hier="12" item="7"/>
          <tpl fld="4" item="0"/>
        </tpls>
      </n>
      <n v="24601860">
        <tpls c="8">
          <tpl hier="1" item="10"/>
          <tpl hier="4" item="3"/>
          <tpl fld="3" item="13"/>
          <tpl fld="2" item="74"/>
          <tpl hier="9" item="1"/>
          <tpl hier="11" item="9"/>
          <tpl hier="12" item="7"/>
          <tpl fld="4" item="0"/>
        </tpls>
      </n>
      <n v="7544201">
        <tpls c="8">
          <tpl hier="1" item="10"/>
          <tpl hier="4" item="3"/>
          <tpl fld="3" item="4"/>
          <tpl fld="2" item="76"/>
          <tpl hier="9" item="1"/>
          <tpl hier="11" item="9"/>
          <tpl hier="12" item="7"/>
          <tpl fld="4" item="0"/>
        </tpls>
      </n>
      <n v="7585317">
        <tpls c="8">
          <tpl hier="1" item="10"/>
          <tpl hier="4" item="3"/>
          <tpl fld="3" item="58"/>
          <tpl fld="2" item="76"/>
          <tpl hier="9" item="1"/>
          <tpl hier="11" item="9"/>
          <tpl hier="12" item="7"/>
          <tpl fld="4" item="0"/>
        </tpls>
      </n>
      <n v="8171966">
        <tpls c="8">
          <tpl hier="1" item="10"/>
          <tpl hier="4" item="3"/>
          <tpl fld="3" item="2"/>
          <tpl fld="2" item="76"/>
          <tpl hier="9" item="1"/>
          <tpl hier="11" item="9"/>
          <tpl hier="12" item="7"/>
          <tpl fld="4" item="0"/>
        </tpls>
      </n>
      <n v="9800700">
        <tpls c="8">
          <tpl hier="1" item="10"/>
          <tpl hier="4" item="3"/>
          <tpl fld="3" item="54"/>
          <tpl fld="2" item="83"/>
          <tpl hier="9" item="1"/>
          <tpl hier="11" item="9"/>
          <tpl hier="12" item="7"/>
          <tpl fld="4" item="0"/>
        </tpls>
      </n>
      <n v="10004486">
        <tpls c="8">
          <tpl hier="1" item="10"/>
          <tpl hier="4" item="3"/>
          <tpl fld="3" item="53"/>
          <tpl fld="2" item="83"/>
          <tpl hier="9" item="1"/>
          <tpl hier="11" item="9"/>
          <tpl hier="12" item="7"/>
          <tpl fld="4" item="0"/>
        </tpls>
      </n>
      <n v="10625700">
        <tpls c="8">
          <tpl hier="1" item="10"/>
          <tpl hier="4" item="3"/>
          <tpl fld="3" item="52"/>
          <tpl fld="2" item="83"/>
          <tpl hier="9" item="1"/>
          <tpl hier="11" item="9"/>
          <tpl hier="12" item="7"/>
          <tpl fld="4" item="0"/>
        </tpls>
      </n>
      <n v="4491443">
        <tpls c="8">
          <tpl hier="1" item="10"/>
          <tpl hier="4" item="3"/>
          <tpl fld="3" item="48"/>
          <tpl fld="2" item="75"/>
          <tpl hier="9" item="1"/>
          <tpl hier="11" item="9"/>
          <tpl hier="12" item="7"/>
          <tpl fld="4" item="0"/>
        </tpls>
      </n>
      <n v="4752528">
        <tpls c="8">
          <tpl hier="1" item="10"/>
          <tpl hier="4" item="3"/>
          <tpl fld="3" item="46"/>
          <tpl fld="2" item="75"/>
          <tpl hier="9" item="1"/>
          <tpl hier="11" item="9"/>
          <tpl hier="12" item="7"/>
          <tpl fld="4" item="0"/>
        </tpls>
      </n>
      <n v="5088333">
        <tpls c="8">
          <tpl hier="1" item="10"/>
          <tpl hier="4" item="3"/>
          <tpl fld="3" item="45"/>
          <tpl fld="2" item="75"/>
          <tpl hier="9" item="1"/>
          <tpl hier="11" item="9"/>
          <tpl hier="12" item="7"/>
          <tpl fld="4" item="0"/>
        </tpls>
      </n>
      <n v="5363352">
        <tpls c="8">
          <tpl hier="1" item="10"/>
          <tpl hier="4" item="3"/>
          <tpl fld="3" item="47"/>
          <tpl fld="2" item="75"/>
          <tpl hier="9" item="1"/>
          <tpl hier="11" item="9"/>
          <tpl hier="12" item="7"/>
          <tpl fld="4" item="0"/>
        </tpls>
      </n>
      <n v="49818028">
        <tpls c="8">
          <tpl hier="1" item="10"/>
          <tpl hier="4" item="3"/>
          <tpl fld="3" item="34"/>
          <tpl fld="2" item="80"/>
          <tpl hier="9" item="1"/>
          <tpl hier="11" item="9"/>
          <tpl hier="12" item="7"/>
          <tpl fld="4" item="0"/>
        </tpls>
      </n>
      <n v="55430296">
        <tpls c="8">
          <tpl hier="1" item="10"/>
          <tpl hier="4" item="3"/>
          <tpl fld="3" item="36"/>
          <tpl fld="2" item="80"/>
          <tpl hier="9" item="1"/>
          <tpl hier="11" item="9"/>
          <tpl hier="12" item="7"/>
          <tpl fld="4" item="0"/>
        </tpls>
      </n>
      <n v="59964852">
        <tpls c="8">
          <tpl hier="1" item="10"/>
          <tpl hier="4" item="3"/>
          <tpl fld="3" item="27"/>
          <tpl fld="2" item="80"/>
          <tpl hier="9" item="1"/>
          <tpl hier="11" item="9"/>
          <tpl hier="12" item="7"/>
          <tpl fld="4" item="0"/>
        </tpls>
      </n>
      <n v="65998688">
        <tpls c="8">
          <tpl hier="1" item="10"/>
          <tpl hier="4" item="3"/>
          <tpl fld="3" item="33"/>
          <tpl fld="2" item="80"/>
          <tpl hier="9" item="1"/>
          <tpl hier="11" item="9"/>
          <tpl hier="12" item="7"/>
          <tpl fld="4" item="0"/>
        </tpls>
      </n>
      <n v="8740765">
        <tpls c="8">
          <tpl hier="1" item="10"/>
          <tpl hier="4" item="3"/>
          <tpl fld="3" item="18"/>
          <tpl fld="2" item="84"/>
          <tpl hier="9" item="1"/>
          <tpl hier="11" item="9"/>
          <tpl hier="12" item="7"/>
          <tpl fld="4" item="0"/>
        </tpls>
      </n>
      <n v="9895801">
        <tpls c="8">
          <tpl hier="1" item="10"/>
          <tpl hier="4" item="3"/>
          <tpl fld="3" item="22"/>
          <tpl fld="2" item="84"/>
          <tpl hier="9" item="1"/>
          <tpl hier="11" item="9"/>
          <tpl hier="12" item="7"/>
          <tpl fld="4" item="0"/>
        </tpls>
      </n>
      <n v="10805808">
        <tpls c="8">
          <tpl hier="1" item="10"/>
          <tpl hier="4" item="3"/>
          <tpl fld="3" item="17"/>
          <tpl fld="2" item="84"/>
          <tpl hier="9" item="1"/>
          <tpl hier="11" item="9"/>
          <tpl hier="12" item="7"/>
          <tpl fld="4" item="0"/>
        </tpls>
      </n>
      <n v="10775971">
        <tpls c="8">
          <tpl hier="1" item="10"/>
          <tpl hier="4" item="3"/>
          <tpl fld="3" item="21"/>
          <tpl fld="2" item="84"/>
          <tpl hier="9" item="1"/>
          <tpl hier="11" item="9"/>
          <tpl hier="12" item="7"/>
          <tpl fld="4" item="0"/>
        </tpls>
      </n>
      <n v="3069000">
        <tpls c="8">
          <tpl hier="1" item="10"/>
          <tpl hier="4" item="3"/>
          <tpl fld="3" item="8"/>
          <tpl fld="2" item="70"/>
          <tpl hier="9" item="1"/>
          <tpl hier="11" item="9"/>
          <tpl hier="12" item="7"/>
          <tpl fld="4" item="0"/>
        </tpls>
      </n>
      <n v="4369000">
        <tpls c="8">
          <tpl hier="1" item="10"/>
          <tpl hier="4" item="3"/>
          <tpl fld="3" item="7"/>
          <tpl fld="2" item="70"/>
          <tpl hier="9" item="1"/>
          <tpl hier="11" item="9"/>
          <tpl hier="12" item="7"/>
          <tpl fld="4" item="0"/>
        </tpls>
      </n>
      <n v="6689700">
        <tpls c="8">
          <tpl hier="1" item="10"/>
          <tpl hier="4" item="3"/>
          <tpl fld="3" item="6"/>
          <tpl fld="2" item="70"/>
          <tpl hier="9" item="1"/>
          <tpl hier="11" item="9"/>
          <tpl hier="12" item="7"/>
          <tpl fld="4" item="0"/>
        </tpls>
      </n>
      <n v="9053300">
        <tpls c="8">
          <tpl hier="1" item="10"/>
          <tpl hier="4" item="3"/>
          <tpl fld="3" item="5"/>
          <tpl fld="2" item="70"/>
          <tpl hier="9" item="1"/>
          <tpl hier="11" item="9"/>
          <tpl hier="12" item="7"/>
          <tpl fld="4" item="0"/>
        </tpls>
      </n>
      <n v="55110868">
        <tpls c="8">
          <tpl hier="1" item="10"/>
          <tpl hier="4" item="3"/>
          <tpl fld="3" item="56"/>
          <tpl fld="2" item="72"/>
          <tpl hier="9" item="1"/>
          <tpl hier="11" item="9"/>
          <tpl hier="12" item="7"/>
          <tpl fld="4" item="0"/>
        </tpls>
      </n>
      <n v="56719240">
        <tpls c="8">
          <tpl hier="1" item="10"/>
          <tpl hier="4" item="3"/>
          <tpl fld="3" item="0"/>
          <tpl fld="2" item="72"/>
          <tpl hier="9" item="1"/>
          <tpl hier="11" item="9"/>
          <tpl hier="12" item="7"/>
          <tpl fld="4" item="0"/>
        </tpls>
      </n>
      <n v="58143980">
        <tpls c="8">
          <tpl hier="1" item="10"/>
          <tpl hier="4" item="3"/>
          <tpl fld="3" item="55"/>
          <tpl fld="2" item="72"/>
          <tpl hier="9" item="1"/>
          <tpl hier="11" item="9"/>
          <tpl hier="12" item="7"/>
          <tpl fld="4" item="0"/>
        </tpls>
      </n>
      <n v="94943000">
        <tpls c="8">
          <tpl hier="1" item="10"/>
          <tpl hier="4" item="3"/>
          <tpl fld="3" item="35"/>
          <tpl fld="2" item="78"/>
          <tpl hier="9" item="1"/>
          <tpl hier="11" item="9"/>
          <tpl hier="12" item="7"/>
          <tpl fld="4" item="0"/>
        </tpls>
      </n>
      <n v="113863000">
        <tpls c="8">
          <tpl hier="1" item="10"/>
          <tpl hier="4" item="3"/>
          <tpl fld="3" item="40"/>
          <tpl fld="2" item="78"/>
          <tpl hier="9" item="1"/>
          <tpl hier="11" item="9"/>
          <tpl hier="12" item="7"/>
          <tpl fld="4" item="0"/>
        </tpls>
      </n>
      <n v="124536000">
        <tpls c="8">
          <tpl hier="1" item="10"/>
          <tpl hier="4" item="3"/>
          <tpl fld="3" item="50"/>
          <tpl fld="2" item="78"/>
          <tpl hier="9" item="1"/>
          <tpl hier="11" item="9"/>
          <tpl hier="12" item="7"/>
          <tpl fld="4" item="0"/>
        </tpls>
      </n>
      <n v="128047000">
        <tpls c="8">
          <tpl hier="1" item="10"/>
          <tpl hier="4" item="3"/>
          <tpl fld="3" item="49"/>
          <tpl fld="2" item="78"/>
          <tpl hier="9" item="1"/>
          <tpl hier="11" item="9"/>
          <tpl hier="12" item="7"/>
          <tpl fld="4" item="0"/>
        </tpls>
      </n>
      <n v="327750">
        <tpls c="8">
          <tpl hier="1" item="10"/>
          <tpl hier="4" item="3"/>
          <tpl fld="3" item="37"/>
          <tpl fld="2" item="73"/>
          <tpl hier="9" item="1"/>
          <tpl hier="11" item="9"/>
          <tpl hier="12" item="7"/>
          <tpl fld="4" item="0"/>
        </tpls>
      </n>
      <n v="364150">
        <tpls c="8">
          <tpl hier="1" item="10"/>
          <tpl hier="4" item="3"/>
          <tpl fld="3" item="39"/>
          <tpl fld="2" item="73"/>
          <tpl hier="9" item="1"/>
          <tpl hier="11" item="9"/>
          <tpl hier="12" item="7"/>
          <tpl fld="4" item="0"/>
        </tpls>
      </n>
      <n v="414225">
        <tpls c="8">
          <tpl hier="1" item="10"/>
          <tpl hier="4" item="3"/>
          <tpl fld="3" item="28"/>
          <tpl fld="2" item="73"/>
          <tpl hier="9" item="1"/>
          <tpl hier="11" item="9"/>
          <tpl hier="12" item="7"/>
          <tpl fld="4" item="0"/>
        </tpls>
      </n>
      <n v="530946">
        <tpls c="8">
          <tpl hier="1" item="10"/>
          <tpl hier="4" item="3"/>
          <tpl fld="3" item="19"/>
          <tpl fld="2" item="73"/>
          <tpl hier="9" item="1"/>
          <tpl hier="11" item="9"/>
          <tpl hier="12" item="7"/>
          <tpl fld="4" item="0"/>
        </tpls>
      </n>
      <n v="12598201">
        <tpls c="8">
          <tpl hier="1" item="10"/>
          <tpl hier="4" item="3"/>
          <tpl fld="3" item="26"/>
          <tpl fld="2" item="69"/>
          <tpl hier="9" item="1"/>
          <tpl hier="11" item="9"/>
          <tpl hier="12" item="7"/>
          <tpl fld="4" item="0"/>
        </tpls>
      </n>
      <n v="14367070">
        <tpls c="8">
          <tpl hier="1" item="10"/>
          <tpl hier="4" item="3"/>
          <tpl fld="3" item="25"/>
          <tpl fld="2" item="69"/>
          <tpl hier="9" item="1"/>
          <tpl hier="11" item="9"/>
          <tpl hier="12" item="7"/>
          <tpl fld="4" item="0"/>
        </tpls>
      </n>
      <n v="15812088">
        <tpls c="8">
          <tpl hier="1" item="10"/>
          <tpl hier="4" item="3"/>
          <tpl fld="3" item="24"/>
          <tpl fld="2" item="69"/>
          <tpl hier="9" item="1"/>
          <tpl hier="11" item="9"/>
          <tpl hier="12" item="7"/>
          <tpl fld="4" item="0"/>
        </tpls>
      </n>
      <n v="16939924">
        <tpls c="8">
          <tpl hier="1" item="10"/>
          <tpl hier="4" item="3"/>
          <tpl fld="3" item="23"/>
          <tpl fld="2" item="69"/>
          <tpl hier="9" item="1"/>
          <tpl hier="11" item="9"/>
          <tpl hier="12" item="7"/>
          <tpl fld="4" item="0"/>
        </tpls>
      </n>
      <n v="3875763">
        <tpls c="8">
          <tpl hier="1" item="10"/>
          <tpl hier="4" item="3"/>
          <tpl fld="3" item="10"/>
          <tpl fld="2" item="66"/>
          <tpl hier="9" item="1"/>
          <tpl hier="11" item="9"/>
          <tpl hier="12" item="7"/>
          <tpl fld="4" item="0"/>
        </tpls>
      </n>
      <n v="4167354">
        <tpls c="8">
          <tpl hier="1" item="10"/>
          <tpl hier="4" item="3"/>
          <tpl fld="3" item="12"/>
          <tpl fld="2" item="66"/>
          <tpl hier="9" item="1"/>
          <tpl hier="11" item="9"/>
          <tpl hier="12" item="7"/>
          <tpl fld="4" item="0"/>
        </tpls>
      </n>
      <n v="4538159">
        <tpls c="8">
          <tpl hier="1" item="10"/>
          <tpl hier="4" item="3"/>
          <tpl fld="3" item="11"/>
          <tpl fld="2" item="66"/>
          <tpl hier="9" item="1"/>
          <tpl hier="11" item="9"/>
          <tpl hier="12" item="7"/>
          <tpl fld="4" item="0"/>
        </tpls>
      </n>
      <n v="5311916">
        <tpls c="8">
          <tpl hier="1" item="10"/>
          <tpl hier="4" item="3"/>
          <tpl fld="3" item="9"/>
          <tpl fld="2" item="66"/>
          <tpl hier="9" item="1"/>
          <tpl hier="11" item="9"/>
          <tpl hier="12" item="7"/>
          <tpl fld="4" item="0"/>
        </tpls>
      </n>
      <n v="8633100">
        <tpls c="8">
          <tpl hier="1" item="10"/>
          <tpl hier="4" item="3"/>
          <tpl fld="3" item="57"/>
          <tpl fld="2" item="48"/>
          <tpl hier="9" item="1"/>
          <tpl hier="11" item="9"/>
          <tpl hier="12" item="7"/>
          <tpl fld="4" item="0"/>
        </tpls>
      </n>
      <n v="10005000">
        <tpls c="8">
          <tpl hier="1" item="10"/>
          <tpl hier="4" item="3"/>
          <tpl fld="3" item="3"/>
          <tpl fld="2" item="48"/>
          <tpl hier="9" item="1"/>
          <tpl hier="11" item="9"/>
          <tpl hier="12" item="7"/>
          <tpl fld="4" item="0"/>
        </tpls>
      </n>
      <n v="10503330">
        <tpls c="8">
          <tpl hier="1" item="10"/>
          <tpl hier="4" item="3"/>
          <tpl fld="3" item="1"/>
          <tpl fld="2" item="48"/>
          <tpl hier="9" item="1"/>
          <tpl hier="11" item="9"/>
          <tpl hier="12" item="7"/>
          <tpl fld="4" item="0"/>
        </tpls>
      </n>
      <n v="1702400">
        <tpls c="8">
          <tpl hier="1" item="10"/>
          <tpl hier="4" item="3"/>
          <tpl fld="3" item="35"/>
          <tpl fld="2" item="53"/>
          <tpl hier="9" item="1"/>
          <tpl hier="11" item="9"/>
          <tpl hier="12" item="7"/>
          <tpl fld="4" item="0"/>
        </tpls>
      </n>
      <n v="2383500">
        <tpls c="8">
          <tpl hier="1" item="10"/>
          <tpl hier="4" item="3"/>
          <tpl fld="3" item="43"/>
          <tpl fld="2" item="53"/>
          <tpl hier="9" item="1"/>
          <tpl hier="11" item="9"/>
          <tpl hier="12" item="7"/>
          <tpl fld="4" item="0"/>
        </tpls>
      </n>
      <n v="3927213">
        <tpls c="8">
          <tpl hier="1" item="10"/>
          <tpl hier="4" item="3"/>
          <tpl fld="3" item="30"/>
          <tpl fld="2" item="53"/>
          <tpl hier="9" item="1"/>
          <tpl hier="11" item="9"/>
          <tpl hier="12" item="7"/>
          <tpl fld="4" item="0"/>
        </tpls>
      </n>
      <n v="5607283">
        <tpls c="8">
          <tpl hier="1" item="10"/>
          <tpl hier="4" item="3"/>
          <tpl fld="3" item="21"/>
          <tpl fld="2" item="53"/>
          <tpl hier="9" item="1"/>
          <tpl hier="11" item="9"/>
          <tpl hier="12" item="7"/>
          <tpl fld="4" item="0"/>
        </tpls>
      </n>
      <n v="36411796">
        <tpls c="8">
          <tpl hier="1" item="10"/>
          <tpl hier="4" item="3"/>
          <tpl fld="3" item="40"/>
          <tpl fld="2" item="57"/>
          <tpl hier="9" item="1"/>
          <tpl hier="11" item="9"/>
          <tpl hier="12" item="7"/>
          <tpl fld="4" item="0"/>
        </tpls>
      </n>
      <n v="7968072">
        <tpls c="8">
          <tpl hier="1" item="10"/>
          <tpl hier="4" item="3"/>
          <tpl fld="3" item="16"/>
          <tpl fld="2" item="79"/>
          <tpl hier="9" item="1"/>
          <tpl hier="11" item="9"/>
          <tpl hier="12" item="7"/>
          <tpl fld="4" item="0"/>
        </tpls>
      </n>
      <n v="215972992">
        <tpls c="8">
          <tpl hier="1" item="10"/>
          <tpl hier="4" item="3"/>
          <tpl fld="3" item="54"/>
          <tpl fld="2" item="51"/>
          <tpl hier="9" item="1"/>
          <tpl hier="11" item="9"/>
          <tpl hier="12" item="7"/>
          <tpl fld="4" item="0"/>
        </tpls>
      </n>
      <n v="691476543">
        <tpls c="8">
          <tpl hier="1" item="10"/>
          <tpl hier="4" item="3"/>
          <tpl fld="3" item="25"/>
          <tpl fld="1" item="1"/>
          <tpl hier="9" item="1"/>
          <tpl hier="11" item="9"/>
          <tpl hier="12" item="7"/>
          <tpl fld="4" item="0"/>
        </tpls>
      </n>
      <n v="100695496">
        <tpls c="8">
          <tpl hier="1" item="10"/>
          <tpl hier="4" item="3"/>
          <tpl fld="3" item="3"/>
          <tpl fld="2" item="63"/>
          <tpl hier="9" item="1"/>
          <tpl hier="11" item="9"/>
          <tpl hier="12" item="7"/>
          <tpl fld="4" item="0"/>
        </tpls>
      </n>
      <n v="5905558">
        <tpls c="8">
          <tpl hier="1" item="10"/>
          <tpl hier="4" item="3"/>
          <tpl fld="3" item="42"/>
          <tpl fld="2" item="47"/>
          <tpl hier="9" item="1"/>
          <tpl hier="11" item="9"/>
          <tpl hier="12" item="7"/>
          <tpl fld="4" item="0"/>
        </tpls>
      </n>
      <n v="1674678">
        <tpls c="8">
          <tpl hier="1" item="10"/>
          <tpl hier="4" item="3"/>
          <tpl fld="3" item="14"/>
          <tpl fld="2" item="56"/>
          <tpl hier="9" item="1"/>
          <tpl hier="11" item="9"/>
          <tpl hier="12" item="7"/>
          <tpl fld="4" item="0"/>
        </tpls>
      </n>
      <n v="14252021">
        <tpls c="8">
          <tpl hier="1" item="10"/>
          <tpl hier="4" item="3"/>
          <tpl fld="3" item="52"/>
          <tpl fld="2" item="55"/>
          <tpl hier="9" item="1"/>
          <tpl hier="11" item="9"/>
          <tpl hier="12" item="7"/>
          <tpl fld="4" item="0"/>
        </tpls>
      </n>
      <n v="22077298">
        <tpls c="8">
          <tpl hier="1" item="10"/>
          <tpl hier="4" item="3"/>
          <tpl fld="3" item="33"/>
          <tpl fld="2" item="62"/>
          <tpl hier="9" item="1"/>
          <tpl hier="11" item="9"/>
          <tpl hier="12" item="7"/>
          <tpl fld="4" item="0"/>
        </tpls>
      </n>
      <n v="15946876">
        <tpls c="8">
          <tpl hier="1" item="10"/>
          <tpl hier="4" item="3"/>
          <tpl fld="3" item="5"/>
          <tpl fld="2" item="28"/>
          <tpl hier="9" item="1"/>
          <tpl hier="11" item="9"/>
          <tpl hier="12" item="7"/>
          <tpl fld="4" item="0"/>
        </tpls>
      </n>
      <n v="16903832">
        <tpls c="8">
          <tpl hier="1" item="10"/>
          <tpl hier="4" item="3"/>
          <tpl fld="3" item="37"/>
          <tpl fld="2" item="54"/>
          <tpl hier="9" item="1"/>
          <tpl hier="11" item="9"/>
          <tpl hier="12" item="7"/>
          <tpl fld="4" item="0"/>
        </tpls>
      </n>
      <n v="2148677">
        <tpls c="8">
          <tpl hier="1" item="10"/>
          <tpl hier="4" item="3"/>
          <tpl fld="3" item="20"/>
          <tpl fld="2" item="65"/>
          <tpl hier="9" item="1"/>
          <tpl hier="11" item="9"/>
          <tpl hier="12" item="7"/>
          <tpl fld="4" item="0"/>
        </tpls>
      </n>
      <n v="554059">
        <tpls c="8">
          <tpl hier="1" item="10"/>
          <tpl hier="4" item="3"/>
          <tpl fld="3" item="26"/>
          <tpl fld="2" item="64"/>
          <tpl hier="9" item="1"/>
          <tpl hier="11" item="9"/>
          <tpl hier="12" item="7"/>
          <tpl fld="4" item="0"/>
        </tpls>
      </n>
      <n v="2722875">
        <tpls c="8">
          <tpl hier="1" item="10"/>
          <tpl hier="4" item="3"/>
          <tpl fld="3" item="32"/>
          <tpl fld="2" item="3"/>
          <tpl hier="9" item="1"/>
          <tpl hier="11" item="9"/>
          <tpl hier="12" item="7"/>
          <tpl fld="4" item="0"/>
        </tpls>
      </n>
      <n v="12507000">
        <tpls c="8">
          <tpl hier="1" item="10"/>
          <tpl hier="4" item="3"/>
          <tpl fld="3" item="10"/>
          <tpl fld="2" item="74"/>
          <tpl hier="9" item="1"/>
          <tpl hier="11" item="9"/>
          <tpl hier="12" item="7"/>
          <tpl fld="4" item="0"/>
        </tpls>
      </n>
      <n v="16018400">
        <tpls c="8">
          <tpl hier="1" item="10"/>
          <tpl hier="4" item="3"/>
          <tpl fld="3" item="12"/>
          <tpl fld="2" item="74"/>
          <tpl hier="9" item="1"/>
          <tpl hier="11" item="9"/>
          <tpl hier="12" item="7"/>
          <tpl fld="4" item="0"/>
        </tpls>
      </n>
      <n v="19651400">
        <tpls c="8">
          <tpl hier="1" item="10"/>
          <tpl hier="4" item="3"/>
          <tpl fld="3" item="11"/>
          <tpl fld="2" item="74"/>
          <tpl hier="9" item="1"/>
          <tpl hier="11" item="9"/>
          <tpl hier="12" item="7"/>
          <tpl fld="4" item="0"/>
        </tpls>
      </n>
      <n v="24982688">
        <tpls c="8">
          <tpl hier="1" item="10"/>
          <tpl hier="4" item="3"/>
          <tpl fld="3" item="9"/>
          <tpl fld="2" item="74"/>
          <tpl hier="9" item="1"/>
          <tpl hier="11" item="9"/>
          <tpl hier="12" item="7"/>
          <tpl fld="4" item="0"/>
        </tpls>
      </n>
      <n v="7586115">
        <tpls c="8">
          <tpl hier="1" item="10"/>
          <tpl hier="4" item="3"/>
          <tpl fld="3" item="57"/>
          <tpl fld="2" item="76"/>
          <tpl hier="9" item="1"/>
          <tpl hier="11" item="9"/>
          <tpl hier="12" item="7"/>
          <tpl fld="4" item="0"/>
        </tpls>
      </n>
      <n v="7619567">
        <tpls c="8">
          <tpl hier="1" item="10"/>
          <tpl hier="4" item="3"/>
          <tpl fld="3" item="3"/>
          <tpl fld="2" item="76"/>
          <tpl hier="9" item="1"/>
          <tpl hier="11" item="9"/>
          <tpl hier="12" item="7"/>
          <tpl fld="4" item="0"/>
        </tpls>
      </n>
      <n v="8227829">
        <tpls c="8">
          <tpl hier="1" item="10"/>
          <tpl hier="4" item="3"/>
          <tpl fld="3" item="1"/>
          <tpl fld="2" item="76"/>
          <tpl hier="9" item="1"/>
          <tpl hier="11" item="9"/>
          <tpl hier="12" item="7"/>
          <tpl fld="4" item="0"/>
        </tpls>
      </n>
      <n v="9818227">
        <tpls c="8">
          <tpl hier="1" item="10"/>
          <tpl hier="4" item="3"/>
          <tpl fld="3" item="20"/>
          <tpl fld="2" item="83"/>
          <tpl hier="9" item="1"/>
          <tpl hier="11" item="9"/>
          <tpl hier="12" item="7"/>
          <tpl fld="4" item="0"/>
        </tpls>
      </n>
      <n v="10045158">
        <tpls c="8">
          <tpl hier="1" item="10"/>
          <tpl hier="4" item="3"/>
          <tpl fld="3" item="51"/>
          <tpl fld="2" item="83"/>
          <tpl hier="9" item="1"/>
          <tpl hier="11" item="9"/>
          <tpl hier="12" item="7"/>
          <tpl fld="4" item="0"/>
        </tpls>
      </n>
      <n v="10709973">
        <tpls c="8">
          <tpl hier="1" item="10"/>
          <tpl hier="4" item="3"/>
          <tpl fld="3" item="38"/>
          <tpl fld="2" item="83"/>
          <tpl hier="9" item="1"/>
          <tpl hier="11" item="9"/>
          <tpl hier="12" item="7"/>
          <tpl fld="4" item="0"/>
        </tpls>
      </n>
      <n v="4523309">
        <tpls c="8">
          <tpl hier="1" item="10"/>
          <tpl hier="4" item="3"/>
          <tpl fld="3" item="44"/>
          <tpl fld="2" item="75"/>
          <tpl hier="9" item="1"/>
          <tpl hier="11" item="9"/>
          <tpl hier="12" item="7"/>
          <tpl fld="4" item="0"/>
        </tpls>
      </n>
      <n v="4764690">
        <tpls c="8">
          <tpl hier="1" item="10"/>
          <tpl hier="4" item="3"/>
          <tpl fld="3" item="43"/>
          <tpl fld="2" item="75"/>
          <tpl hier="9" item="1"/>
          <tpl hier="11" item="9"/>
          <tpl hier="12" item="7"/>
          <tpl fld="4" item="0"/>
        </tpls>
      </n>
      <n v="5107790">
        <tpls c="8">
          <tpl hier="1" item="10"/>
          <tpl hier="4" item="3"/>
          <tpl fld="3" item="42"/>
          <tpl fld="2" item="75"/>
          <tpl hier="9" item="1"/>
          <tpl hier="11" item="9"/>
          <tpl hier="12" item="7"/>
          <tpl fld="4" item="0"/>
        </tpls>
      </n>
      <n v="5388272">
        <tpls c="8">
          <tpl hier="1" item="10"/>
          <tpl hier="4" item="3"/>
          <tpl fld="3" item="41"/>
          <tpl fld="2" item="75"/>
          <tpl hier="9" item="1"/>
          <tpl hier="11" item="9"/>
          <tpl hier="12" item="7"/>
          <tpl fld="4" item="0"/>
        </tpls>
      </n>
      <n v="50330264">
        <tpls c="8">
          <tpl hier="1" item="10"/>
          <tpl hier="4" item="3"/>
          <tpl fld="3" item="32"/>
          <tpl fld="2" item="80"/>
          <tpl hier="9" item="1"/>
          <tpl hier="11" item="9"/>
          <tpl hier="12" item="7"/>
          <tpl fld="4" item="0"/>
        </tpls>
      </n>
      <n v="55718932">
        <tpls c="8">
          <tpl hier="1" item="10"/>
          <tpl hier="4" item="3"/>
          <tpl fld="3" item="31"/>
          <tpl fld="2" item="80"/>
          <tpl hier="9" item="1"/>
          <tpl hier="11" item="9"/>
          <tpl hier="12" item="7"/>
          <tpl fld="4" item="0"/>
        </tpls>
      </n>
      <n v="60186288">
        <tpls c="8">
          <tpl hier="1" item="10"/>
          <tpl hier="4" item="3"/>
          <tpl fld="3" item="30"/>
          <tpl fld="2" item="80"/>
          <tpl hier="9" item="1"/>
          <tpl hier="11" item="9"/>
          <tpl hier="12" item="7"/>
          <tpl fld="4" item="0"/>
        </tpls>
      </n>
      <n v="66312068">
        <tpls c="8">
          <tpl hier="1" item="10"/>
          <tpl hier="4" item="3"/>
          <tpl fld="3" item="29"/>
          <tpl fld="2" item="80"/>
          <tpl hier="9" item="1"/>
          <tpl hier="11" item="9"/>
          <tpl hier="12" item="7"/>
          <tpl fld="4" item="0"/>
        </tpls>
      </n>
      <n v="8772764">
        <tpls c="8">
          <tpl hier="1" item="10"/>
          <tpl hier="4" item="3"/>
          <tpl fld="3" item="16"/>
          <tpl fld="2" item="84"/>
          <tpl hier="9" item="1"/>
          <tpl hier="11" item="9"/>
          <tpl hier="12" item="7"/>
          <tpl fld="4" item="0"/>
        </tpls>
      </n>
      <n v="9934300">
        <tpls c="8">
          <tpl hier="1" item="10"/>
          <tpl hier="4" item="3"/>
          <tpl fld="3" item="15"/>
          <tpl fld="2" item="84"/>
          <tpl hier="9" item="1"/>
          <tpl hier="11" item="9"/>
          <tpl hier="12" item="7"/>
          <tpl fld="4" item="0"/>
        </tpls>
      </n>
      <n v="10862132">
        <tpls c="8">
          <tpl hier="1" item="10"/>
          <tpl hier="4" item="3"/>
          <tpl fld="3" item="14"/>
          <tpl fld="2" item="84"/>
          <tpl hier="9" item="1"/>
          <tpl hier="11" item="9"/>
          <tpl hier="12" item="7"/>
          <tpl fld="4" item="0"/>
        </tpls>
      </n>
      <n v="10754679">
        <tpls c="8">
          <tpl hier="1" item="10"/>
          <tpl hier="4" item="3"/>
          <tpl fld="3" item="13"/>
          <tpl fld="2" item="84"/>
          <tpl hier="9" item="1"/>
          <tpl hier="11" item="9"/>
          <tpl hier="12" item="7"/>
          <tpl fld="4" item="0"/>
        </tpls>
      </n>
      <n v="3148000">
        <tpls c="8">
          <tpl hier="1" item="10"/>
          <tpl hier="4" item="3"/>
          <tpl fld="3" item="4"/>
          <tpl fld="2" item="70"/>
          <tpl hier="9" item="1"/>
          <tpl hier="11" item="9"/>
          <tpl hier="12" item="7"/>
          <tpl fld="4" item="0"/>
        </tpls>
      </n>
      <n v="4442000">
        <tpls c="8">
          <tpl hier="1" item="10"/>
          <tpl hier="4" item="3"/>
          <tpl fld="3" item="58"/>
          <tpl fld="2" item="70"/>
          <tpl hier="9" item="1"/>
          <tpl hier="11" item="9"/>
          <tpl hier="12" item="7"/>
          <tpl fld="4" item="0"/>
        </tpls>
      </n>
      <n v="6809000">
        <tpls c="8">
          <tpl hier="1" item="10"/>
          <tpl hier="4" item="3"/>
          <tpl fld="3" item="2"/>
          <tpl fld="2" item="70"/>
          <tpl hier="9" item="1"/>
          <tpl hier="11" item="9"/>
          <tpl hier="12" item="7"/>
          <tpl fld="4" item="0"/>
        </tpls>
      </n>
      <n v="55441000">
        <tpls c="8">
          <tpl hier="1" item="10"/>
          <tpl hier="4" item="3"/>
          <tpl fld="3" item="54"/>
          <tpl fld="2" item="72"/>
          <tpl hier="9" item="1"/>
          <tpl hier="11" item="9"/>
          <tpl hier="12" item="7"/>
          <tpl fld="4" item="0"/>
        </tpls>
      </n>
      <n v="56758520">
        <tpls c="8">
          <tpl hier="1" item="10"/>
          <tpl hier="4" item="3"/>
          <tpl fld="3" item="53"/>
          <tpl fld="2" item="72"/>
          <tpl hier="9" item="1"/>
          <tpl hier="11" item="9"/>
          <tpl hier="12" item="7"/>
          <tpl fld="4" item="0"/>
        </tpls>
      </n>
      <n v="58438312">
        <tpls c="8">
          <tpl hier="1" item="10"/>
          <tpl hier="4" item="3"/>
          <tpl fld="3" item="52"/>
          <tpl fld="2" item="72"/>
          <tpl hier="9" item="1"/>
          <tpl hier="11" item="9"/>
          <tpl hier="12" item="7"/>
          <tpl fld="4" item="0"/>
        </tpls>
      </n>
      <n v="95832000">
        <tpls c="8">
          <tpl hier="1" item="10"/>
          <tpl hier="4" item="3"/>
          <tpl fld="3" item="48"/>
          <tpl fld="2" item="78"/>
          <tpl hier="9" item="1"/>
          <tpl hier="11" item="9"/>
          <tpl hier="12" item="7"/>
          <tpl fld="4" item="0"/>
        </tpls>
      </n>
      <n v="114898000">
        <tpls c="8">
          <tpl hier="1" item="10"/>
          <tpl hier="4" item="3"/>
          <tpl fld="3" item="46"/>
          <tpl fld="2" item="78"/>
          <tpl hier="9" item="1"/>
          <tpl hier="11" item="9"/>
          <tpl hier="12" item="7"/>
          <tpl fld="4" item="0"/>
        </tpls>
      </n>
      <n v="124961000">
        <tpls c="8">
          <tpl hier="1" item="10"/>
          <tpl hier="4" item="3"/>
          <tpl fld="3" item="45"/>
          <tpl fld="2" item="78"/>
          <tpl hier="9" item="1"/>
          <tpl hier="11" item="9"/>
          <tpl hier="12" item="7"/>
          <tpl fld="4" item="0"/>
        </tpls>
      </n>
      <n v="128070000">
        <tpls c="8">
          <tpl hier="1" item="10"/>
          <tpl hier="4" item="3"/>
          <tpl fld="3" item="47"/>
          <tpl fld="2" item="78"/>
          <tpl hier="9" item="1"/>
          <tpl hier="11" item="9"/>
          <tpl hier="12" item="7"/>
          <tpl fld="4" item="0"/>
        </tpls>
      </n>
      <n v="331500">
        <tpls c="8">
          <tpl hier="1" item="10"/>
          <tpl hier="4" item="3"/>
          <tpl fld="3" item="34"/>
          <tpl fld="2" item="73"/>
          <tpl hier="9" item="1"/>
          <tpl hier="11" item="9"/>
          <tpl hier="12" item="7"/>
          <tpl fld="4" item="0"/>
        </tpls>
      </n>
      <n v="365225">
        <tpls c="8">
          <tpl hier="1" item="10"/>
          <tpl hier="4" item="3"/>
          <tpl fld="3" item="36"/>
          <tpl fld="2" item="73"/>
          <tpl hier="9" item="1"/>
          <tpl hier="11" item="9"/>
          <tpl hier="12" item="7"/>
          <tpl fld="4" item="0"/>
        </tpls>
      </n>
      <n v="419450">
        <tpls c="8">
          <tpl hier="1" item="10"/>
          <tpl hier="4" item="3"/>
          <tpl fld="3" item="27"/>
          <tpl fld="2" item="73"/>
          <tpl hier="9" item="1"/>
          <tpl hier="11" item="9"/>
          <tpl hier="12" item="7"/>
          <tpl fld="4" item="0"/>
        </tpls>
      </n>
      <n v="543360">
        <tpls c="8">
          <tpl hier="1" item="10"/>
          <tpl hier="4" item="3"/>
          <tpl fld="3" item="33"/>
          <tpl fld="2" item="73"/>
          <tpl hier="9" item="1"/>
          <tpl hier="11" item="9"/>
          <tpl hier="12" item="7"/>
          <tpl fld="4" item="0"/>
        </tpls>
      </n>
      <n v="12729721">
        <tpls c="8">
          <tpl hier="1" item="10"/>
          <tpl hier="4" item="3"/>
          <tpl fld="3" item="18"/>
          <tpl fld="2" item="69"/>
          <tpl hier="9" item="1"/>
          <tpl hier="11" item="9"/>
          <tpl hier="12" item="7"/>
          <tpl fld="4" item="0"/>
        </tpls>
      </n>
      <n v="14424211">
        <tpls c="8">
          <tpl hier="1" item="10"/>
          <tpl hier="4" item="3"/>
          <tpl fld="3" item="22"/>
          <tpl fld="2" item="69"/>
          <tpl hier="9" item="1"/>
          <tpl hier="11" item="9"/>
          <tpl hier="12" item="7"/>
          <tpl fld="4" item="0"/>
        </tpls>
      </n>
      <n v="15925513">
        <tpls c="8">
          <tpl hier="1" item="10"/>
          <tpl hier="4" item="3"/>
          <tpl fld="3" item="17"/>
          <tpl fld="2" item="69"/>
          <tpl hier="9" item="1"/>
          <tpl hier="11" item="9"/>
          <tpl hier="12" item="7"/>
          <tpl fld="4" item="0"/>
        </tpls>
      </n>
      <n v="17030314">
        <tpls c="8">
          <tpl hier="1" item="10"/>
          <tpl hier="4" item="3"/>
          <tpl fld="3" item="21"/>
          <tpl fld="2" item="69"/>
          <tpl hier="9" item="1"/>
          <tpl hier="11" item="9"/>
          <tpl hier="12" item="7"/>
          <tpl fld="4" item="0"/>
        </tpls>
      </n>
      <n v="3903039">
        <tpls c="8">
          <tpl hier="1" item="10"/>
          <tpl hier="4" item="3"/>
          <tpl fld="3" item="8"/>
          <tpl fld="2" item="66"/>
          <tpl hier="9" item="1"/>
          <tpl hier="11" item="9"/>
          <tpl hier="12" item="7"/>
          <tpl fld="4" item="0"/>
        </tpls>
      </n>
      <n v="4186905">
        <tpls c="8">
          <tpl hier="1" item="10"/>
          <tpl hier="4" item="3"/>
          <tpl fld="3" item="7"/>
          <tpl fld="2" item="66"/>
          <tpl hier="9" item="1"/>
          <tpl hier="11" item="9"/>
          <tpl hier="12" item="7"/>
          <tpl fld="4" item="0"/>
        </tpls>
      </n>
      <n v="4564855">
        <tpls c="8">
          <tpl hier="1" item="10"/>
          <tpl hier="4" item="3"/>
          <tpl fld="3" item="6"/>
          <tpl fld="2" item="66"/>
          <tpl hier="9" item="1"/>
          <tpl hier="11" item="9"/>
          <tpl hier="12" item="7"/>
          <tpl fld="4" item="0"/>
        </tpls>
      </n>
      <n v="5347896">
        <tpls c="8">
          <tpl hier="1" item="10"/>
          <tpl hier="4" item="3"/>
          <tpl fld="3" item="5"/>
          <tpl fld="2" item="66"/>
          <tpl hier="9" item="1"/>
          <tpl hier="11" item="9"/>
          <tpl hier="12" item="7"/>
          <tpl fld="4" item="0"/>
        </tpls>
      </n>
      <n v="8754365">
        <tpls c="8">
          <tpl hier="1" item="10"/>
          <tpl hier="4" item="3"/>
          <tpl fld="3" item="56"/>
          <tpl fld="2" item="48"/>
          <tpl hier="9" item="1"/>
          <tpl hier="11" item="9"/>
          <tpl hier="12" item="7"/>
          <tpl fld="4" item="0"/>
        </tpls>
      </n>
      <n v="9983218">
        <tpls c="8">
          <tpl hier="1" item="10"/>
          <tpl hier="4" item="3"/>
          <tpl fld="3" item="0"/>
          <tpl fld="2" item="48"/>
          <tpl hier="9" item="1"/>
          <tpl hier="11" item="9"/>
          <tpl hier="12" item="7"/>
          <tpl fld="4" item="0"/>
        </tpls>
      </n>
      <n v="10522288">
        <tpls c="8">
          <tpl hier="1" item="10"/>
          <tpl hier="4" item="3"/>
          <tpl fld="3" item="55"/>
          <tpl fld="2" item="48"/>
          <tpl hier="9" item="1"/>
          <tpl hier="11" item="9"/>
          <tpl hier="12" item="7"/>
          <tpl fld="4" item="0"/>
        </tpls>
      </n>
      <n v="1750200">
        <tpls c="8">
          <tpl hier="1" item="10"/>
          <tpl hier="4" item="3"/>
          <tpl fld="3" item="48"/>
          <tpl fld="2" item="53"/>
          <tpl hier="9" item="1"/>
          <tpl hier="11" item="9"/>
          <tpl hier="12" item="7"/>
          <tpl fld="4" item="0"/>
        </tpls>
      </n>
      <n v="2413945">
        <tpls c="8">
          <tpl hier="1" item="10"/>
          <tpl hier="4" item="3"/>
          <tpl fld="3" item="39"/>
          <tpl fld="2" item="53"/>
          <tpl hier="9" item="1"/>
          <tpl hier="11" item="9"/>
          <tpl hier="12" item="7"/>
          <tpl fld="4" item="0"/>
        </tpls>
      </n>
      <n v="3958723">
        <tpls c="8">
          <tpl hier="1" item="10"/>
          <tpl hier="4" item="3"/>
          <tpl fld="3" item="24"/>
          <tpl fld="2" item="53"/>
          <tpl hier="9" item="1"/>
          <tpl hier="11" item="9"/>
          <tpl hier="12" item="7"/>
          <tpl fld="4" item="0"/>
        </tpls>
      </n>
      <n v="5612253">
        <tpls c="8">
          <tpl hier="1" item="10"/>
          <tpl hier="4" item="3"/>
          <tpl fld="3" item="13"/>
          <tpl fld="2" item="53"/>
          <tpl hier="9" item="1"/>
          <tpl hier="11" item="9"/>
          <tpl hier="12" item="7"/>
          <tpl fld="4" item="0"/>
        </tpls>
      </n>
      <n v="37534236">
        <tpls c="8">
          <tpl hier="1" item="10"/>
          <tpl hier="4" item="3"/>
          <tpl fld="3" item="43"/>
          <tpl fld="2" item="57"/>
          <tpl hier="9" item="1"/>
          <tpl hier="11" item="9"/>
          <tpl hier="12" item="7"/>
          <tpl fld="4" item="0"/>
        </tpls>
      </n>
      <n v="8329033">
        <tpls c="8">
          <tpl hier="1" item="10"/>
          <tpl hier="4" item="3"/>
          <tpl fld="3" item="25"/>
          <tpl fld="2" item="79"/>
          <tpl hier="9" item="1"/>
          <tpl hier="11" item="9"/>
          <tpl hier="12" item="7"/>
          <tpl fld="4" item="0"/>
        </tpls>
      </n>
      <n v="246819008">
        <tpls c="8">
          <tpl hier="1" item="10"/>
          <tpl hier="4" item="3"/>
          <tpl fld="3" item="3"/>
          <tpl fld="2" item="51"/>
          <tpl hier="9" item="1"/>
          <tpl hier="11" item="9"/>
          <tpl hier="12" item="7"/>
          <tpl fld="4" item="0"/>
        </tpls>
      </n>
      <n v="761386850">
        <tpls c="8">
          <tpl hier="1" item="10"/>
          <tpl hier="4" item="3"/>
          <tpl fld="3" item="27"/>
          <tpl fld="1" item="1"/>
          <tpl hier="9" item="1"/>
          <tpl hier="11" item="9"/>
          <tpl hier="12" item="7"/>
          <tpl fld="4" item="0"/>
        </tpls>
      </n>
      <n v="134791600">
        <tpls c="8">
          <tpl hier="1" item="10"/>
          <tpl hier="4" item="3"/>
          <tpl fld="3" item="6"/>
          <tpl fld="2" item="63"/>
          <tpl hier="9" item="1"/>
          <tpl hier="11" item="9"/>
          <tpl hier="12" item="7"/>
          <tpl fld="4" item="0"/>
        </tpls>
      </n>
      <n v="8944708">
        <tpls c="8">
          <tpl hier="1" item="10"/>
          <tpl hier="4" item="3"/>
          <tpl fld="3" item="49"/>
          <tpl fld="2" item="47"/>
          <tpl hier="9" item="1"/>
          <tpl hier="11" item="9"/>
          <tpl hier="12" item="7"/>
          <tpl fld="4" item="0"/>
        </tpls>
      </n>
      <n v="2120716">
        <tpls c="8">
          <tpl hier="1" item="10"/>
          <tpl hier="4" item="3"/>
          <tpl fld="3" item="23"/>
          <tpl fld="2" item="56"/>
          <tpl hier="9" item="1"/>
          <tpl hier="11" item="9"/>
          <tpl hier="12" item="7"/>
          <tpl fld="4" item="0"/>
        </tpls>
      </n>
      <n v="1673019">
        <tpls c="8">
          <tpl hier="1" item="10"/>
          <tpl hier="4" item="3"/>
          <tpl fld="3" item="32"/>
          <tpl fld="2" item="77"/>
          <tpl hier="9" item="1"/>
          <tpl hier="11" item="9"/>
          <tpl hier="12" item="7"/>
          <tpl fld="4" item="0"/>
        </tpls>
      </n>
      <n v="10103674">
        <tpls c="8">
          <tpl hier="1" item="10"/>
          <tpl hier="4" item="3"/>
          <tpl fld="3" item="4"/>
          <tpl fld="2" item="35"/>
          <tpl hier="9" item="1"/>
          <tpl hier="11" item="9"/>
          <tpl hier="12" item="7"/>
          <tpl fld="4" item="0"/>
        </tpls>
      </n>
      <n v="24956384">
        <tpls c="8">
          <tpl hier="1" item="10"/>
          <tpl hier="4" item="3"/>
          <tpl fld="3" item="46"/>
          <tpl fld="2" item="54"/>
          <tpl hier="9" item="1"/>
          <tpl hier="11" item="9"/>
          <tpl hier="12" item="7"/>
          <tpl fld="4" item="0"/>
        </tpls>
      </n>
      <n v="3286520">
        <tpls c="8">
          <tpl hier="1" item="10"/>
          <tpl hier="4" item="3"/>
          <tpl fld="3" item="51"/>
          <tpl fld="2" item="65"/>
          <tpl hier="9" item="1"/>
          <tpl hier="11" item="9"/>
          <tpl hier="12" item="7"/>
          <tpl fld="4" item="0"/>
        </tpls>
      </n>
      <n v="975783">
        <tpls c="8">
          <tpl hier="1" item="10"/>
          <tpl hier="4" item="3"/>
          <tpl fld="3" item="53"/>
          <tpl fld="2" item="64"/>
          <tpl hier="9" item="1"/>
          <tpl hier="11" item="9"/>
          <tpl hier="12" item="7"/>
          <tpl fld="4" item="0"/>
        </tpls>
      </n>
      <n v="1252734976">
        <tpls c="8">
          <tpl hier="1" item="10"/>
          <tpl hier="4" item="3"/>
          <tpl fld="3" item="24"/>
          <tpl fld="2" item="71"/>
          <tpl hier="9" item="1"/>
          <tpl hier="11" item="9"/>
          <tpl hier="12" item="7"/>
          <tpl fld="4" item="0"/>
        </tpls>
      </n>
      <n v="12937000">
        <tpls c="8">
          <tpl hier="1" item="10"/>
          <tpl hier="4" item="3"/>
          <tpl fld="3" item="8"/>
          <tpl fld="2" item="74"/>
          <tpl hier="9" item="1"/>
          <tpl hier="11" item="9"/>
          <tpl hier="12" item="7"/>
          <tpl fld="4" item="0"/>
        </tpls>
      </n>
      <n v="19895400">
        <tpls c="8">
          <tpl hier="1" item="10"/>
          <tpl hier="4" item="3"/>
          <tpl fld="3" item="6"/>
          <tpl fld="2" item="74"/>
          <tpl hier="9" item="1"/>
          <tpl hier="11" item="9"/>
          <tpl hier="12" item="7"/>
          <tpl fld="4" item="0"/>
        </tpls>
      </n>
      <n v="7599038">
        <tpls c="8">
          <tpl hier="1" item="10"/>
          <tpl hier="4" item="3"/>
          <tpl fld="3" item="56"/>
          <tpl fld="2" item="76"/>
          <tpl hier="9" item="1"/>
          <tpl hier="11" item="9"/>
          <tpl hier="12" item="7"/>
          <tpl fld="4" item="0"/>
        </tpls>
      </n>
      <n v="7677850">
        <tpls c="8">
          <tpl hier="1" item="10"/>
          <tpl hier="4" item="3"/>
          <tpl fld="3" item="0"/>
          <tpl fld="2" item="76"/>
          <tpl hier="9" item="1"/>
          <tpl hier="11" item="9"/>
          <tpl hier="12" item="7"/>
          <tpl fld="4" item="0"/>
        </tpls>
      </n>
      <n v="8268641">
        <tpls c="8">
          <tpl hier="1" item="10"/>
          <tpl hier="4" item="3"/>
          <tpl fld="3" item="55"/>
          <tpl fld="2" item="76"/>
          <tpl hier="9" item="1"/>
          <tpl hier="11" item="9"/>
          <tpl hier="12" item="7"/>
          <tpl fld="4" item="0"/>
        </tpls>
      </n>
      <n v="9183948">
        <tpls c="8">
          <tpl hier="1" item="10"/>
          <tpl hier="4" item="3"/>
          <tpl fld="3" item="35"/>
          <tpl fld="2" item="83"/>
          <tpl hier="9" item="1"/>
          <tpl hier="11" item="9"/>
          <tpl hier="12" item="7"/>
          <tpl fld="4" item="0"/>
        </tpls>
      </n>
      <n v="9830358">
        <tpls c="8">
          <tpl hier="1" item="10"/>
          <tpl hier="4" item="3"/>
          <tpl fld="3" item="40"/>
          <tpl fld="2" item="83"/>
          <tpl hier="9" item="1"/>
          <tpl hier="11" item="9"/>
          <tpl hier="12" item="7"/>
          <tpl fld="4" item="0"/>
        </tpls>
      </n>
      <n v="10084475">
        <tpls c="8">
          <tpl hier="1" item="10"/>
          <tpl hier="4" item="3"/>
          <tpl fld="3" item="50"/>
          <tpl fld="2" item="83"/>
          <tpl hier="9" item="1"/>
          <tpl hier="11" item="9"/>
          <tpl hier="12" item="7"/>
          <tpl fld="4" item="0"/>
        </tpls>
      </n>
      <n v="10796493">
        <tpls c="8">
          <tpl hier="1" item="10"/>
          <tpl hier="4" item="3"/>
          <tpl fld="3" item="49"/>
          <tpl fld="2" item="83"/>
          <tpl hier="9" item="1"/>
          <tpl hier="11" item="9"/>
          <tpl hier="12" item="7"/>
          <tpl fld="4" item="0"/>
        </tpls>
      </n>
      <n v="4548543">
        <tpls c="8">
          <tpl hier="1" item="10"/>
          <tpl hier="4" item="3"/>
          <tpl fld="3" item="37"/>
          <tpl fld="2" item="75"/>
          <tpl hier="9" item="1"/>
          <tpl hier="11" item="9"/>
          <tpl hier="12" item="7"/>
          <tpl fld="4" item="0"/>
        </tpls>
      </n>
      <n v="4779535">
        <tpls c="8">
          <tpl hier="1" item="10"/>
          <tpl hier="4" item="3"/>
          <tpl fld="3" item="39"/>
          <tpl fld="2" item="75"/>
          <tpl hier="9" item="1"/>
          <tpl hier="11" item="9"/>
          <tpl hier="12" item="7"/>
          <tpl fld="4" item="0"/>
        </tpls>
      </n>
      <n v="5124573">
        <tpls c="8">
          <tpl hier="1" item="10"/>
          <tpl hier="4" item="3"/>
          <tpl fld="3" item="28"/>
          <tpl fld="2" item="75"/>
          <tpl hier="9" item="1"/>
          <tpl hier="11" item="9"/>
          <tpl hier="12" item="7"/>
          <tpl fld="4" item="0"/>
        </tpls>
      </n>
      <n v="5413971">
        <tpls c="8">
          <tpl hier="1" item="10"/>
          <tpl hier="4" item="3"/>
          <tpl fld="3" item="19"/>
          <tpl fld="2" item="75"/>
          <tpl hier="9" item="1"/>
          <tpl hier="11" item="9"/>
          <tpl hier="12" item="7"/>
          <tpl fld="4" item="0"/>
        </tpls>
      </n>
      <n v="50775792">
        <tpls c="8">
          <tpl hier="1" item="10"/>
          <tpl hier="4" item="3"/>
          <tpl fld="3" item="26"/>
          <tpl fld="2" item="80"/>
          <tpl hier="9" item="1"/>
          <tpl hier="11" item="9"/>
          <tpl hier="12" item="7"/>
          <tpl fld="4" item="0"/>
        </tpls>
      </n>
      <n v="56023768">
        <tpls c="8">
          <tpl hier="1" item="10"/>
          <tpl hier="4" item="3"/>
          <tpl fld="3" item="25"/>
          <tpl fld="2" item="80"/>
          <tpl hier="9" item="1"/>
          <tpl hier="11" item="9"/>
          <tpl hier="12" item="7"/>
          <tpl fld="4" item="0"/>
        </tpls>
      </n>
      <n v="60496720">
        <tpls c="8">
          <tpl hier="1" item="10"/>
          <tpl hier="4" item="3"/>
          <tpl fld="3" item="24"/>
          <tpl fld="2" item="80"/>
          <tpl hier="9" item="1"/>
          <tpl hier="11" item="9"/>
          <tpl hier="12" item="7"/>
          <tpl fld="4" item="0"/>
        </tpls>
      </n>
      <n v="66548272">
        <tpls c="8">
          <tpl hier="1" item="10"/>
          <tpl hier="4" item="3"/>
          <tpl fld="3" item="23"/>
          <tpl fld="2" item="80"/>
          <tpl hier="9" item="1"/>
          <tpl hier="11" item="9"/>
          <tpl hier="12" item="7"/>
          <tpl fld="4" item="0"/>
        </tpls>
      </n>
      <n v="8792806">
        <tpls c="8">
          <tpl hier="1" item="10"/>
          <tpl hier="4" item="3"/>
          <tpl fld="3" item="10"/>
          <tpl fld="2" item="84"/>
          <tpl hier="9" item="1"/>
          <tpl hier="11" item="9"/>
          <tpl hier="12" item="7"/>
          <tpl fld="4" item="0"/>
        </tpls>
      </n>
      <n v="9967213">
        <tpls c="8">
          <tpl hier="1" item="10"/>
          <tpl hier="4" item="3"/>
          <tpl fld="3" item="12"/>
          <tpl fld="2" item="84"/>
          <tpl hier="9" item="1"/>
          <tpl hier="11" item="9"/>
          <tpl hier="12" item="7"/>
          <tpl fld="4" item="0"/>
        </tpls>
      </n>
      <n v="10902022">
        <tpls c="8">
          <tpl hier="1" item="10"/>
          <tpl hier="4" item="3"/>
          <tpl fld="3" item="11"/>
          <tpl fld="2" item="84"/>
          <tpl hier="9" item="1"/>
          <tpl hier="11" item="9"/>
          <tpl hier="12" item="7"/>
          <tpl fld="4" item="0"/>
        </tpls>
      </n>
      <n v="10732882">
        <tpls c="8">
          <tpl hier="1" item="10"/>
          <tpl hier="4" item="3"/>
          <tpl fld="3" item="9"/>
          <tpl fld="2" item="84"/>
          <tpl hier="9" item="1"/>
          <tpl hier="11" item="9"/>
          <tpl hier="12" item="7"/>
          <tpl fld="4" item="0"/>
        </tpls>
      </n>
      <n v="3278000">
        <tpls c="8">
          <tpl hier="1" item="10"/>
          <tpl hier="4" item="3"/>
          <tpl fld="3" item="57"/>
          <tpl fld="2" item="70"/>
          <tpl hier="9" item="1"/>
          <tpl hier="11" item="9"/>
          <tpl hier="12" item="7"/>
          <tpl fld="4" item="0"/>
        </tpls>
      </n>
      <n v="4518000">
        <tpls c="8">
          <tpl hier="1" item="10"/>
          <tpl hier="4" item="3"/>
          <tpl fld="3" item="3"/>
          <tpl fld="2" item="70"/>
          <tpl hier="9" item="1"/>
          <tpl hier="11" item="9"/>
          <tpl hier="12" item="7"/>
          <tpl fld="4" item="0"/>
        </tpls>
      </n>
      <n v="6930100">
        <tpls c="8">
          <tpl hier="1" item="10"/>
          <tpl hier="4" item="3"/>
          <tpl fld="3" item="1"/>
          <tpl fld="2" item="70"/>
          <tpl hier="9" item="1"/>
          <tpl hier="11" item="9"/>
          <tpl hier="12" item="7"/>
          <tpl fld="4" item="0"/>
        </tpls>
      </n>
      <n v="55718260">
        <tpls c="8">
          <tpl hier="1" item="10"/>
          <tpl hier="4" item="3"/>
          <tpl fld="3" item="20"/>
          <tpl fld="2" item="72"/>
          <tpl hier="9" item="1"/>
          <tpl hier="11" item="9"/>
          <tpl hier="12" item="7"/>
          <tpl fld="4" item="0"/>
        </tpls>
      </n>
      <n v="56797088">
        <tpls c="8">
          <tpl hier="1" item="10"/>
          <tpl hier="4" item="3"/>
          <tpl fld="3" item="51"/>
          <tpl fld="2" item="72"/>
          <tpl hier="9" item="1"/>
          <tpl hier="11" item="9"/>
          <tpl hier="12" item="7"/>
          <tpl fld="4" item="0"/>
        </tpls>
      </n>
      <n v="58826732">
        <tpls c="8">
          <tpl hier="1" item="10"/>
          <tpl hier="4" item="3"/>
          <tpl fld="3" item="38"/>
          <tpl fld="2" item="72"/>
          <tpl hier="9" item="1"/>
          <tpl hier="11" item="9"/>
          <tpl hier="12" item="7"/>
          <tpl fld="4" item="0"/>
        </tpls>
      </n>
      <n v="96812000">
        <tpls c="8">
          <tpl hier="1" item="10"/>
          <tpl hier="4" item="3"/>
          <tpl fld="3" item="44"/>
          <tpl fld="2" item="78"/>
          <tpl hier="9" item="1"/>
          <tpl hier="11" item="9"/>
          <tpl hier="12" item="7"/>
          <tpl fld="4" item="0"/>
        </tpls>
      </n>
      <n v="115870000">
        <tpls c="8">
          <tpl hier="1" item="10"/>
          <tpl hier="4" item="3"/>
          <tpl fld="3" item="43"/>
          <tpl fld="2" item="78"/>
          <tpl hier="9" item="1"/>
          <tpl hier="11" item="9"/>
          <tpl hier="12" item="7"/>
          <tpl fld="4" item="0"/>
        </tpls>
      </n>
      <n v="125439000">
        <tpls c="8">
          <tpl hier="1" item="10"/>
          <tpl hier="4" item="3"/>
          <tpl fld="3" item="42"/>
          <tpl fld="2" item="78"/>
          <tpl hier="9" item="1"/>
          <tpl hier="11" item="9"/>
          <tpl hier="12" item="7"/>
          <tpl fld="4" item="0"/>
        </tpls>
      </n>
      <n v="127833000">
        <tpls c="8">
          <tpl hier="1" item="10"/>
          <tpl hier="4" item="3"/>
          <tpl fld="3" item="41"/>
          <tpl fld="2" item="78"/>
          <tpl hier="9" item="1"/>
          <tpl hier="11" item="9"/>
          <tpl hier="12" item="7"/>
          <tpl fld="4" item="0"/>
        </tpls>
      </n>
      <n v="333895">
        <tpls c="8">
          <tpl hier="1" item="10"/>
          <tpl hier="4" item="3"/>
          <tpl fld="3" item="32"/>
          <tpl fld="2" item="73"/>
          <tpl hier="9" item="1"/>
          <tpl hier="11" item="9"/>
          <tpl hier="12" item="7"/>
          <tpl fld="4" item="0"/>
        </tpls>
      </n>
      <n v="365525">
        <tpls c="8">
          <tpl hier="1" item="10"/>
          <tpl hier="4" item="3"/>
          <tpl fld="3" item="31"/>
          <tpl fld="2" item="73"/>
          <tpl hier="9" item="1"/>
          <tpl hier="11" item="9"/>
          <tpl hier="12" item="7"/>
          <tpl fld="4" item="0"/>
        </tpls>
      </n>
      <n v="424700">
        <tpls c="8">
          <tpl hier="1" item="10"/>
          <tpl hier="4" item="3"/>
          <tpl fld="3" item="30"/>
          <tpl fld="2" item="73"/>
          <tpl hier="9" item="1"/>
          <tpl hier="11" item="9"/>
          <tpl hier="12" item="7"/>
          <tpl fld="4" item="0"/>
        </tpls>
      </n>
      <n v="556319">
        <tpls c="8">
          <tpl hier="1" item="10"/>
          <tpl hier="4" item="3"/>
          <tpl fld="3" item="29"/>
          <tpl fld="2" item="73"/>
          <tpl hier="9" item="1"/>
          <tpl hier="11" item="9"/>
          <tpl hier="12" item="7"/>
          <tpl fld="4" item="0"/>
        </tpls>
      </n>
      <n v="12877984">
        <tpls c="8">
          <tpl hier="1" item="10"/>
          <tpl hier="4" item="3"/>
          <tpl fld="3" item="16"/>
          <tpl fld="2" item="69"/>
          <tpl hier="9" item="1"/>
          <tpl hier="11" item="9"/>
          <tpl hier="12" item="7"/>
          <tpl fld="4" item="0"/>
        </tpls>
      </n>
      <n v="14491632">
        <tpls c="8">
          <tpl hier="1" item="10"/>
          <tpl hier="4" item="3"/>
          <tpl fld="3" item="15"/>
          <tpl fld="2" item="69"/>
          <tpl hier="9" item="1"/>
          <tpl hier="11" item="9"/>
          <tpl hier="12" item="7"/>
          <tpl fld="4" item="0"/>
        </tpls>
      </n>
      <n v="16046180">
        <tpls c="8">
          <tpl hier="1" item="10"/>
          <tpl hier="4" item="3"/>
          <tpl fld="3" item="14"/>
          <tpl fld="2" item="69"/>
          <tpl hier="9" item="1"/>
          <tpl hier="11" item="9"/>
          <tpl hier="12" item="7"/>
          <tpl fld="4" item="0"/>
        </tpls>
      </n>
      <n v="17131296">
        <tpls c="8">
          <tpl hier="1" item="10"/>
          <tpl hier="4" item="3"/>
          <tpl fld="3" item="13"/>
          <tpl fld="2" item="69"/>
          <tpl hier="9" item="1"/>
          <tpl hier="11" item="9"/>
          <tpl hier="12" item="7"/>
          <tpl fld="4" item="0"/>
        </tpls>
      </n>
      <n v="3933004">
        <tpls c="8">
          <tpl hier="1" item="10"/>
          <tpl hier="4" item="3"/>
          <tpl fld="3" item="4"/>
          <tpl fld="2" item="66"/>
          <tpl hier="9" item="1"/>
          <tpl hier="11" item="9"/>
          <tpl hier="12" item="7"/>
          <tpl fld="4" item="0"/>
        </tpls>
      </n>
      <n v="4209488">
        <tpls c="8">
          <tpl hier="1" item="10"/>
          <tpl hier="4" item="3"/>
          <tpl fld="3" item="58"/>
          <tpl fld="2" item="66"/>
          <tpl hier="9" item="1"/>
          <tpl hier="11" item="9"/>
          <tpl hier="12" item="7"/>
          <tpl fld="4" item="0"/>
        </tpls>
      </n>
      <n v="4591910">
        <tpls c="8">
          <tpl hier="1" item="10"/>
          <tpl hier="4" item="3"/>
          <tpl fld="3" item="2"/>
          <tpl fld="2" item="66"/>
          <tpl hier="9" item="1"/>
          <tpl hier="11" item="9"/>
          <tpl hier="12" item="7"/>
          <tpl fld="4" item="0"/>
        </tpls>
      </n>
      <n v="9093470">
        <tpls c="8">
          <tpl hier="1" item="10"/>
          <tpl hier="4" item="3"/>
          <tpl fld="3" item="54"/>
          <tpl fld="2" item="48"/>
          <tpl hier="9" item="1"/>
          <tpl hier="11" item="9"/>
          <tpl hier="12" item="7"/>
          <tpl fld="4" item="0"/>
        </tpls>
      </n>
      <n v="9960235">
        <tpls c="8">
          <tpl hier="1" item="10"/>
          <tpl hier="4" item="3"/>
          <tpl fld="3" item="53"/>
          <tpl fld="2" item="48"/>
          <tpl hier="9" item="1"/>
          <tpl hier="11" item="9"/>
          <tpl hier="12" item="7"/>
          <tpl fld="4" item="0"/>
        </tpls>
      </n>
      <n v="10542964">
        <tpls c="8">
          <tpl hier="1" item="10"/>
          <tpl hier="4" item="3"/>
          <tpl fld="3" item="52"/>
          <tpl fld="2" item="48"/>
          <tpl hier="9" item="1"/>
          <tpl hier="11" item="9"/>
          <tpl hier="12" item="7"/>
          <tpl fld="4" item="0"/>
        </tpls>
      </n>
      <n v="1795000">
        <tpls c="8">
          <tpl hier="1" item="10"/>
          <tpl hier="4" item="3"/>
          <tpl fld="3" item="44"/>
          <tpl fld="2" item="53"/>
          <tpl hier="9" item="1"/>
          <tpl hier="11" item="9"/>
          <tpl hier="12" item="7"/>
          <tpl fld="4" item="0"/>
        </tpls>
      </n>
      <n v="2646466">
        <tpls c="8">
          <tpl hier="1" item="10"/>
          <tpl hier="4" item="3"/>
          <tpl fld="3" item="31"/>
          <tpl fld="2" item="53"/>
          <tpl hier="9" item="1"/>
          <tpl hier="11" item="9"/>
          <tpl hier="12" item="7"/>
          <tpl fld="4" item="0"/>
        </tpls>
      </n>
      <n v="4027887">
        <tpls c="8">
          <tpl hier="1" item="10"/>
          <tpl hier="4" item="3"/>
          <tpl fld="3" item="17"/>
          <tpl fld="2" item="53"/>
          <tpl hier="9" item="1"/>
          <tpl hier="11" item="9"/>
          <tpl hier="12" item="7"/>
          <tpl fld="4" item="0"/>
        </tpls>
      </n>
      <n v="5638676">
        <tpls c="8">
          <tpl hier="1" item="10"/>
          <tpl hier="4" item="3"/>
          <tpl fld="3" item="9"/>
          <tpl fld="2" item="53"/>
          <tpl hier="9" item="1"/>
          <tpl hier="11" item="9"/>
          <tpl hier="12" item="7"/>
          <tpl fld="4" item="0"/>
        </tpls>
      </n>
      <n v="38123776">
        <tpls c="8">
          <tpl hier="1" item="10"/>
          <tpl hier="4" item="3"/>
          <tpl fld="3" item="39"/>
          <tpl fld="2" item="57"/>
          <tpl hier="9" item="1"/>
          <tpl hier="11" item="9"/>
          <tpl hier="12" item="7"/>
          <tpl fld="4" item="0"/>
        </tpls>
      </n>
      <n v="8350386">
        <tpls c="8">
          <tpl hier="1" item="10"/>
          <tpl hier="4" item="3"/>
          <tpl fld="3" item="15"/>
          <tpl fld="2" item="79"/>
          <tpl hier="9" item="1"/>
          <tpl hier="11" item="9"/>
          <tpl hier="12" item="7"/>
          <tpl fld="4" item="0"/>
        </tpls>
      </n>
      <n v="252980992">
        <tpls c="8">
          <tpl hier="1" item="10"/>
          <tpl hier="4" item="3"/>
          <tpl fld="3" item="53"/>
          <tpl fld="2" item="51"/>
          <tpl hier="9" item="1"/>
          <tpl hier="11" item="9"/>
          <tpl hier="12" item="7"/>
          <tpl fld="4" item="0"/>
        </tpls>
      </n>
      <n v="771705868">
        <tpls c="8">
          <tpl hier="1" item="10"/>
          <tpl hier="4" item="3"/>
          <tpl fld="3" item="24"/>
          <tpl fld="1" item="1"/>
          <tpl hier="9" item="1"/>
          <tpl hier="11" item="9"/>
          <tpl hier="12" item="7"/>
          <tpl fld="4" item="0"/>
        </tpls>
      </n>
      <n v="139035504">
        <tpls c="8">
          <tpl hier="1" item="10"/>
          <tpl hier="4" item="3"/>
          <tpl fld="3" item="1"/>
          <tpl fld="2" item="63"/>
          <tpl hier="9" item="1"/>
          <tpl hier="11" item="9"/>
          <tpl hier="12" item="7"/>
          <tpl fld="4" item="0"/>
        </tpls>
      </n>
      <n v="9460830">
        <tpls c="8">
          <tpl hier="1" item="10"/>
          <tpl hier="4" item="3"/>
          <tpl fld="3" item="41"/>
          <tpl fld="2" item="47"/>
          <tpl hier="9" item="1"/>
          <tpl hier="11" item="9"/>
          <tpl hier="12" item="7"/>
          <tpl fld="4" item="0"/>
        </tpls>
      </n>
      <n v="2205128">
        <tpls c="8">
          <tpl hier="1" item="10"/>
          <tpl hier="4" item="3"/>
          <tpl fld="3" item="13"/>
          <tpl fld="2" item="56"/>
          <tpl hier="9" item="1"/>
          <tpl hier="11" item="9"/>
          <tpl hier="12" item="7"/>
          <tpl fld="4" item="0"/>
        </tpls>
      </n>
      <n v="2907321">
        <tpls c="8">
          <tpl hier="1" item="10"/>
          <tpl hier="4" item="3"/>
          <tpl fld="3" item="48"/>
          <tpl fld="2" item="42"/>
          <tpl hier="9" item="1"/>
          <tpl hier="11" item="9"/>
          <tpl hier="12" item="7"/>
          <tpl fld="4" item="0"/>
        </tpls>
      </n>
      <n v="1744194">
        <tpls c="8">
          <tpl hier="1" item="10"/>
          <tpl hier="4" item="3"/>
          <tpl fld="3" item="18"/>
          <tpl fld="2" item="77"/>
          <tpl hier="9" item="1"/>
          <tpl hier="11" item="9"/>
          <tpl hier="12" item="7"/>
          <tpl fld="4" item="0"/>
        </tpls>
      </n>
      <n v="10428798">
        <tpls c="8">
          <tpl hier="1" item="10"/>
          <tpl hier="4" item="3"/>
          <tpl fld="3" item="56"/>
          <tpl fld="2" item="35"/>
          <tpl hier="9" item="1"/>
          <tpl hier="11" item="9"/>
          <tpl hier="12" item="7"/>
          <tpl fld="4" item="0"/>
        </tpls>
      </n>
      <n v="26358908">
        <tpls c="8">
          <tpl hier="1" item="10"/>
          <tpl hier="4" item="3"/>
          <tpl fld="3" item="39"/>
          <tpl fld="2" item="54"/>
          <tpl hier="9" item="1"/>
          <tpl hier="11" item="9"/>
          <tpl hier="12" item="7"/>
          <tpl fld="4" item="0"/>
        </tpls>
      </n>
      <n v="3458834">
        <tpls c="8">
          <tpl hier="1" item="10"/>
          <tpl hier="4" item="3"/>
          <tpl fld="3" item="45"/>
          <tpl fld="2" item="65"/>
          <tpl hier="9" item="1"/>
          <tpl hier="11" item="9"/>
          <tpl hier="12" item="7"/>
          <tpl fld="4" item="0"/>
        </tpls>
      </n>
      <n v="8295487">
        <tpls c="8">
          <tpl hier="1" item="10"/>
          <tpl hier="4" item="3"/>
          <tpl fld="3" item="52"/>
          <tpl fld="2" item="76"/>
          <tpl hier="9" item="1"/>
          <tpl hier="11" item="9"/>
          <tpl hier="12" item="7"/>
          <tpl fld="4" item="0"/>
        </tpls>
      </n>
      <n v="9839534">
        <tpls c="8">
          <tpl hier="1" item="10"/>
          <tpl hier="4" item="3"/>
          <tpl fld="3" item="46"/>
          <tpl fld="2" item="83"/>
          <tpl hier="9" item="1"/>
          <tpl hier="11" item="9"/>
          <tpl hier="12" item="7"/>
          <tpl fld="4" item="0"/>
        </tpls>
      </n>
      <n v="4563732">
        <tpls c="8">
          <tpl hier="1" item="10"/>
          <tpl hier="4" item="3"/>
          <tpl fld="3" item="34"/>
          <tpl fld="2" item="75"/>
          <tpl hier="9" item="1"/>
          <tpl hier="11" item="9"/>
          <tpl hier="12" item="7"/>
          <tpl fld="4" item="0"/>
        </tpls>
      </n>
      <n v="5139835">
        <tpls c="8">
          <tpl hier="1" item="10"/>
          <tpl hier="4" item="3"/>
          <tpl fld="3" item="27"/>
          <tpl fld="2" item="75"/>
          <tpl hier="9" item="1"/>
          <tpl hier="11" item="9"/>
          <tpl hier="12" item="7"/>
          <tpl fld="4" item="0"/>
        </tpls>
      </n>
      <n v="51175508">
        <tpls c="8">
          <tpl hier="1" item="10"/>
          <tpl hier="4" item="3"/>
          <tpl fld="3" item="18"/>
          <tpl fld="2" item="80"/>
          <tpl hier="9" item="1"/>
          <tpl hier="11" item="9"/>
          <tpl hier="12" item="7"/>
          <tpl fld="4" item="0"/>
        </tpls>
      </n>
      <n v="66724104">
        <tpls c="8">
          <tpl hier="1" item="10"/>
          <tpl hier="4" item="3"/>
          <tpl fld="3" item="21"/>
          <tpl fld="2" item="80"/>
          <tpl hier="9" item="1"/>
          <tpl hier="11" item="9"/>
          <tpl hier="12" item="7"/>
          <tpl fld="4" item="0"/>
        </tpls>
      </n>
      <n v="8831036">
        <tpls c="8">
          <tpl hier="1" item="10"/>
          <tpl hier="4" item="3"/>
          <tpl fld="3" item="8"/>
          <tpl fld="2" item="84"/>
          <tpl hier="9" item="1"/>
          <tpl hier="11" item="9"/>
          <tpl hier="12" item="7"/>
          <tpl fld="4" item="0"/>
        </tpls>
      </n>
      <n v="10928070">
        <tpls c="8">
          <tpl hier="1" item="10"/>
          <tpl hier="4" item="3"/>
          <tpl fld="3" item="6"/>
          <tpl fld="2" item="84"/>
          <tpl hier="9" item="1"/>
          <tpl hier="11" item="9"/>
          <tpl hier="12" item="7"/>
          <tpl fld="4" item="0"/>
        </tpls>
      </n>
      <n v="10716322">
        <tpls c="8">
          <tpl hier="1" item="10"/>
          <tpl hier="4" item="3"/>
          <tpl fld="3" item="5"/>
          <tpl fld="2" item="84"/>
          <tpl hier="9" item="1"/>
          <tpl hier="11" item="9"/>
          <tpl hier="12" item="7"/>
          <tpl fld="4" item="0"/>
        </tpls>
      </n>
      <n v="3377000">
        <tpls c="8">
          <tpl hier="1" item="10"/>
          <tpl hier="4" item="3"/>
          <tpl fld="3" item="56"/>
          <tpl fld="2" item="70"/>
          <tpl hier="9" item="1"/>
          <tpl hier="11" item="9"/>
          <tpl hier="12" item="7"/>
          <tpl fld="4" item="0"/>
        </tpls>
      </n>
      <n v="7053700">
        <tpls c="8">
          <tpl hier="1" item="10"/>
          <tpl hier="4" item="3"/>
          <tpl fld="3" item="55"/>
          <tpl fld="2" item="70"/>
          <tpl hier="9" item="1"/>
          <tpl hier="11" item="9"/>
          <tpl hier="12" item="7"/>
          <tpl fld="4" item="0"/>
        </tpls>
      </n>
      <n v="50536352">
        <tpls c="8">
          <tpl hier="1" item="10"/>
          <tpl hier="4" item="3"/>
          <tpl fld="3" item="35"/>
          <tpl fld="2" item="72"/>
          <tpl hier="9" item="1"/>
          <tpl hier="11" item="9"/>
          <tpl hier="12" item="7"/>
          <tpl fld="4" item="0"/>
        </tpls>
      </n>
      <n v="55955412">
        <tpls c="8">
          <tpl hier="1" item="10"/>
          <tpl hier="4" item="3"/>
          <tpl fld="3" item="40"/>
          <tpl fld="2" item="72"/>
          <tpl hier="9" item="1"/>
          <tpl hier="11" item="9"/>
          <tpl hier="12" item="7"/>
          <tpl fld="4" item="0"/>
        </tpls>
      </n>
      <n v="56831820">
        <tpls c="8">
          <tpl hier="1" item="10"/>
          <tpl hier="4" item="3"/>
          <tpl fld="3" item="50"/>
          <tpl fld="2" item="72"/>
          <tpl hier="9" item="1"/>
          <tpl hier="11" item="9"/>
          <tpl hier="12" item="7"/>
          <tpl fld="4" item="0"/>
        </tpls>
      </n>
      <n v="59095364">
        <tpls c="8">
          <tpl hier="1" item="10"/>
          <tpl hier="4" item="3"/>
          <tpl fld="3" item="49"/>
          <tpl fld="2" item="72"/>
          <tpl hier="9" item="1"/>
          <tpl hier="11" item="9"/>
          <tpl hier="12" item="7"/>
          <tpl fld="4" item="0"/>
        </tpls>
      </n>
      <n v="97826000">
        <tpls c="8">
          <tpl hier="1" item="10"/>
          <tpl hier="4" item="3"/>
          <tpl fld="3" item="37"/>
          <tpl fld="2" item="78"/>
          <tpl hier="9" item="1"/>
          <tpl hier="11" item="9"/>
          <tpl hier="12" item="7"/>
          <tpl fld="4" item="0"/>
        </tpls>
      </n>
      <n v="116782000">
        <tpls c="8">
          <tpl hier="1" item="10"/>
          <tpl hier="4" item="3"/>
          <tpl fld="3" item="39"/>
          <tpl fld="2" item="78"/>
          <tpl hier="9" item="1"/>
          <tpl hier="11" item="9"/>
          <tpl hier="12" item="7"/>
          <tpl fld="4" item="0"/>
        </tpls>
      </n>
      <n v="127629000">
        <tpls c="8">
          <tpl hier="1" item="10"/>
          <tpl hier="4" item="3"/>
          <tpl fld="3" item="19"/>
          <tpl fld="2" item="78"/>
          <tpl hier="9" item="1"/>
          <tpl hier="11" item="9"/>
          <tpl hier="12" item="7"/>
          <tpl fld="4" item="0"/>
        </tpls>
      </n>
      <n v="365622">
        <tpls c="8">
          <tpl hier="1" item="10"/>
          <tpl hier="4" item="3"/>
          <tpl fld="3" item="25"/>
          <tpl fld="2" item="73"/>
          <tpl hier="9" item="1"/>
          <tpl hier="11" item="9"/>
          <tpl hier="12" item="7"/>
          <tpl fld="4" item="0"/>
        </tpls>
      </n>
      <n v="430475">
        <tpls c="8">
          <tpl hier="1" item="10"/>
          <tpl hier="4" item="3"/>
          <tpl fld="3" item="24"/>
          <tpl fld="2" item="73"/>
          <tpl hier="9" item="1"/>
          <tpl hier="11" item="9"/>
          <tpl hier="12" item="7"/>
          <tpl fld="4" item="0"/>
        </tpls>
      </n>
      <n v="569604">
        <tpls c="8">
          <tpl hier="1" item="10"/>
          <tpl hier="4" item="3"/>
          <tpl fld="3" item="23"/>
          <tpl fld="2" item="73"/>
          <tpl hier="9" item="1"/>
          <tpl hier="11" item="9"/>
          <tpl hier="12" item="7"/>
          <tpl fld="4" item="0"/>
        </tpls>
      </n>
      <n v="13038526">
        <tpls c="8">
          <tpl hier="1" item="10"/>
          <tpl hier="4" item="3"/>
          <tpl fld="3" item="10"/>
          <tpl fld="2" item="69"/>
          <tpl hier="9" item="1"/>
          <tpl hier="11" item="9"/>
          <tpl hier="12" item="7"/>
          <tpl fld="4" item="0"/>
        </tpls>
      </n>
      <n v="14572278">
        <tpls c="8">
          <tpl hier="1" item="10"/>
          <tpl hier="4" item="3"/>
          <tpl fld="3" item="12"/>
          <tpl fld="2" item="69"/>
          <tpl hier="9" item="1"/>
          <tpl hier="11" item="9"/>
          <tpl hier="12" item="7"/>
          <tpl fld="4" item="0"/>
        </tpls>
      </n>
      <n v="16148929">
        <tpls c="8">
          <tpl hier="1" item="10"/>
          <tpl hier="4" item="3"/>
          <tpl fld="3" item="11"/>
          <tpl fld="2" item="69"/>
          <tpl hier="9" item="1"/>
          <tpl hier="11" item="9"/>
          <tpl hier="12" item="7"/>
          <tpl fld="4" item="0"/>
        </tpls>
      </n>
      <n v="17231624">
        <tpls c="8">
          <tpl hier="1" item="10"/>
          <tpl hier="4" item="3"/>
          <tpl fld="3" item="9"/>
          <tpl fld="2" item="69"/>
          <tpl hier="9" item="1"/>
          <tpl hier="11" item="9"/>
          <tpl hier="12" item="7"/>
          <tpl fld="4" item="0"/>
        </tpls>
      </n>
      <n v="3960612">
        <tpls c="8">
          <tpl hier="1" item="10"/>
          <tpl hier="4" item="3"/>
          <tpl fld="3" item="57"/>
          <tpl fld="2" item="66"/>
          <tpl hier="9" item="1"/>
          <tpl hier="11" item="9"/>
          <tpl hier="12" item="7"/>
          <tpl fld="4" item="0"/>
        </tpls>
      </n>
      <n v="4226901">
        <tpls c="8">
          <tpl hier="1" item="10"/>
          <tpl hier="4" item="3"/>
          <tpl fld="3" item="3"/>
          <tpl fld="2" item="66"/>
          <tpl hier="9" item="1"/>
          <tpl hier="11" item="9"/>
          <tpl hier="12" item="7"/>
          <tpl fld="4" item="0"/>
        </tpls>
      </n>
      <n v="4623291">
        <tpls c="8">
          <tpl hier="1" item="10"/>
          <tpl hier="4" item="3"/>
          <tpl fld="3" item="1"/>
          <tpl fld="2" item="66"/>
          <tpl hier="9" item="1"/>
          <tpl hier="11" item="9"/>
          <tpl hier="12" item="7"/>
          <tpl fld="4" item="0"/>
        </tpls>
      </n>
      <n v="9355810">
        <tpls c="8">
          <tpl hier="1" item="10"/>
          <tpl hier="4" item="3"/>
          <tpl fld="3" item="20"/>
          <tpl fld="2" item="48"/>
          <tpl hier="9" item="1"/>
          <tpl hier="11" item="9"/>
          <tpl hier="12" item="7"/>
          <tpl fld="4" item="0"/>
        </tpls>
      </n>
      <n v="9952494">
        <tpls c="8">
          <tpl hier="1" item="10"/>
          <tpl hier="4" item="3"/>
          <tpl fld="3" item="51"/>
          <tpl fld="2" item="48"/>
          <tpl hier="9" item="1"/>
          <tpl hier="11" item="9"/>
          <tpl hier="12" item="7"/>
          <tpl fld="4" item="0"/>
        </tpls>
      </n>
      <n v="10558177">
        <tpls c="8">
          <tpl hier="1" item="10"/>
          <tpl hier="4" item="3"/>
          <tpl fld="3" item="38"/>
          <tpl fld="2" item="48"/>
          <tpl hier="9" item="1"/>
          <tpl hier="11" item="9"/>
          <tpl hier="12" item="7"/>
          <tpl fld="4" item="0"/>
        </tpls>
      </n>
      <n v="1841600">
        <tpls c="8">
          <tpl hier="1" item="10"/>
          <tpl hier="4" item="3"/>
          <tpl fld="3" item="37"/>
          <tpl fld="2" item="53"/>
          <tpl hier="9" item="1"/>
          <tpl hier="11" item="9"/>
          <tpl hier="12" item="7"/>
          <tpl fld="4" item="0"/>
        </tpls>
      </n>
      <n v="2681061">
        <tpls c="8">
          <tpl hier="1" item="10"/>
          <tpl hier="4" item="3"/>
          <tpl fld="3" item="25"/>
          <tpl fld="2" item="53"/>
          <tpl hier="9" item="1"/>
          <tpl hier="11" item="9"/>
          <tpl hier="12" item="7"/>
          <tpl fld="4" item="0"/>
        </tpls>
      </n>
      <n v="4138012">
        <tpls c="8">
          <tpl hier="1" item="10"/>
          <tpl hier="4" item="3"/>
          <tpl fld="3" item="14"/>
          <tpl fld="2" item="53"/>
          <tpl hier="9" item="1"/>
          <tpl hier="11" item="9"/>
          <tpl hier="12" item="7"/>
          <tpl fld="4" item="0"/>
        </tpls>
      </n>
      <n v="5703569">
        <tpls c="8">
          <tpl hier="1" item="10"/>
          <tpl hier="4" item="3"/>
          <tpl fld="3" item="5"/>
          <tpl fld="2" item="53"/>
          <tpl hier="9" item="1"/>
          <tpl hier="11" item="9"/>
          <tpl hier="12" item="7"/>
          <tpl fld="4" item="0"/>
        </tpls>
      </n>
      <n v="44194628">
        <tpls c="8">
          <tpl hier="1" item="10"/>
          <tpl hier="4" item="3"/>
          <tpl fld="3" item="50"/>
          <tpl fld="2" item="57"/>
          <tpl hier="9" item="1"/>
          <tpl hier="11" item="9"/>
          <tpl hier="12" item="7"/>
          <tpl fld="4" item="0"/>
        </tpls>
      </n>
      <n v="8857874">
        <tpls c="8">
          <tpl hier="1" item="10"/>
          <tpl hier="4" item="3"/>
          <tpl fld="3" item="24"/>
          <tpl fld="2" item="79"/>
          <tpl hier="9" item="1"/>
          <tpl hier="11" item="9"/>
          <tpl hier="12" item="7"/>
          <tpl fld="4" item="0"/>
        </tpls>
      </n>
      <n v="295516608">
        <tpls c="8">
          <tpl hier="1" item="10"/>
          <tpl hier="4" item="3"/>
          <tpl fld="3" item="1"/>
          <tpl fld="2" item="51"/>
          <tpl hier="9" item="1"/>
          <tpl hier="11" item="9"/>
          <tpl hier="12" item="7"/>
          <tpl fld="4" item="0"/>
        </tpls>
      </n>
      <n v="845963864">
        <tpls c="8">
          <tpl hier="1" item="10"/>
          <tpl hier="4" item="3"/>
          <tpl fld="3" item="33"/>
          <tpl fld="1" item="1"/>
          <tpl hier="9" item="1"/>
          <tpl hier="11" item="9"/>
          <tpl hier="12" item="7"/>
          <tpl fld="4" item="0"/>
        </tpls>
      </n>
      <n v="163046160">
        <tpls c="8">
          <tpl hier="1" item="10"/>
          <tpl hier="4" item="3"/>
          <tpl fld="3" item="5"/>
          <tpl fld="2" item="63"/>
          <tpl hier="9" item="1"/>
          <tpl hier="11" item="9"/>
          <tpl hier="12" item="7"/>
          <tpl fld="4" item="0"/>
        </tpls>
      </n>
      <n v="3957757">
        <tpls c="8">
          <tpl hier="1" item="10"/>
          <tpl hier="4" item="3"/>
          <tpl fld="3" item="37"/>
          <tpl fld="2" item="52"/>
          <tpl hier="9" item="1"/>
          <tpl hier="11" item="9"/>
          <tpl hier="12" item="7"/>
          <tpl fld="4" item="0"/>
        </tpls>
      </n>
      <n v="95113264">
        <tpls c="8">
          <tpl hier="1" item="10"/>
          <tpl hier="4" item="3"/>
          <tpl fld="3" item="10"/>
          <tpl fld="2" item="60"/>
          <tpl hier="9" item="1"/>
          <tpl hier="11" item="9"/>
          <tpl hier="12" item="7"/>
          <tpl fld="4" item="0"/>
        </tpls>
      </n>
      <n v="3770871">
        <tpls c="8">
          <tpl hier="1" item="10"/>
          <tpl hier="4" item="3"/>
          <tpl fld="3" item="20"/>
          <tpl fld="2" item="42"/>
          <tpl hier="9" item="1"/>
          <tpl hier="11" item="9"/>
          <tpl hier="12" item="7"/>
          <tpl fld="4" item="0"/>
        </tpls>
      </n>
      <n v="2335333">
        <tpls c="8">
          <tpl hier="1" item="10"/>
          <tpl hier="4" item="3"/>
          <tpl fld="3" item="31"/>
          <tpl fld="2" item="77"/>
          <tpl hier="9" item="1"/>
          <tpl hier="11" item="9"/>
          <tpl hier="12" item="7"/>
          <tpl fld="4" item="0"/>
        </tpls>
      </n>
      <n v="12847708">
        <tpls c="8">
          <tpl hier="1" item="10"/>
          <tpl hier="4" item="3"/>
          <tpl fld="3" item="58"/>
          <tpl fld="2" item="35"/>
          <tpl hier="9" item="1"/>
          <tpl hier="11" item="9"/>
          <tpl hier="12" item="7"/>
          <tpl fld="4" item="0"/>
        </tpls>
      </n>
      <n v="40252976">
        <tpls c="8">
          <tpl hier="1" item="10"/>
          <tpl hier="4" item="3"/>
          <tpl fld="3" item="45"/>
          <tpl fld="2" item="54"/>
          <tpl hier="9" item="1"/>
          <tpl hier="11" item="9"/>
          <tpl hier="12" item="7"/>
          <tpl fld="4" item="0"/>
        </tpls>
      </n>
      <n v="4577378">
        <tpls c="8">
          <tpl hier="1" item="10"/>
          <tpl hier="4" item="3"/>
          <tpl fld="3" item="47"/>
          <tpl fld="2" item="65"/>
          <tpl hier="9" item="1"/>
          <tpl hier="11" item="9"/>
          <tpl hier="12" item="7"/>
          <tpl fld="4" item="0"/>
        </tpls>
      </n>
      <n v="21814642">
        <tpls c="8">
          <tpl hier="1" item="10"/>
          <tpl hier="4" item="3"/>
          <tpl fld="3" item="1"/>
          <tpl fld="2" item="33"/>
          <tpl hier="9" item="1"/>
          <tpl hier="11" item="9"/>
          <tpl hier="12" item="7"/>
          <tpl fld="4" item="0"/>
        </tpls>
      </n>
      <n v="754550016">
        <tpls c="8">
          <tpl hier="1" item="10"/>
          <tpl hier="4" item="3"/>
          <tpl fld="3" item="26"/>
          <tpl fld="2" item="71"/>
          <tpl hier="9" item="1"/>
          <tpl hier="11" item="9"/>
          <tpl hier="12" item="7"/>
          <tpl fld="4" item="0"/>
        </tpls>
      </n>
      <n v="16263900">
        <tpls c="8">
          <tpl hier="1" item="10"/>
          <tpl hier="4" item="3"/>
          <tpl fld="3" item="7"/>
          <tpl fld="2" item="74"/>
          <tpl hier="9" item="1"/>
          <tpl hier="11" item="9"/>
          <tpl hier="12" item="7"/>
          <tpl fld="4" item="0"/>
        </tpls>
      </n>
      <n v="20127400">
        <tpls c="8">
          <tpl hier="1" item="10"/>
          <tpl hier="4" item="3"/>
          <tpl fld="3" item="2"/>
          <tpl fld="2" item="74"/>
          <tpl hier="9" item="1"/>
          <tpl hier="11" item="9"/>
          <tpl hier="12" item="7"/>
          <tpl fld="4" item="0"/>
        </tpls>
      </n>
      <n v="7754891">
        <tpls c="8">
          <tpl hier="1" item="10"/>
          <tpl hier="4" item="3"/>
          <tpl fld="3" item="53"/>
          <tpl fld="2" item="76"/>
          <tpl hier="9" item="1"/>
          <tpl hier="11" item="9"/>
          <tpl hier="12" item="7"/>
          <tpl fld="4" item="0"/>
        </tpls>
      </n>
      <n v="9220578">
        <tpls c="8">
          <tpl hier="1" item="10"/>
          <tpl hier="4" item="3"/>
          <tpl fld="3" item="48"/>
          <tpl fld="2" item="83"/>
          <tpl hier="9" item="1"/>
          <tpl hier="11" item="9"/>
          <tpl hier="12" item="7"/>
          <tpl fld="4" item="0"/>
        </tpls>
      </n>
      <n v="10895586">
        <tpls c="8">
          <tpl hier="1" item="10"/>
          <tpl hier="4" item="3"/>
          <tpl fld="3" item="47"/>
          <tpl fld="2" item="83"/>
          <tpl hier="9" item="1"/>
          <tpl hier="11" item="9"/>
          <tpl hier="12" item="7"/>
          <tpl fld="4" item="0"/>
        </tpls>
      </n>
      <n v="4799964">
        <tpls c="8">
          <tpl hier="1" item="10"/>
          <tpl hier="4" item="3"/>
          <tpl fld="3" item="36"/>
          <tpl fld="2" item="75"/>
          <tpl hier="9" item="1"/>
          <tpl hier="11" item="9"/>
          <tpl hier="12" item="7"/>
          <tpl fld="4" item="0"/>
        </tpls>
      </n>
      <n v="5438972">
        <tpls c="8">
          <tpl hier="1" item="10"/>
          <tpl hier="4" item="3"/>
          <tpl fld="3" item="33"/>
          <tpl fld="2" item="75"/>
          <tpl hier="9" item="1"/>
          <tpl hier="11" item="9"/>
          <tpl hier="12" item="7"/>
          <tpl fld="4" item="0"/>
        </tpls>
      </n>
      <n v="60912500">
        <tpls c="8">
          <tpl hier="1" item="10"/>
          <tpl hier="4" item="3"/>
          <tpl fld="3" item="17"/>
          <tpl fld="2" item="80"/>
          <tpl hier="9" item="1"/>
          <tpl hier="11" item="9"/>
          <tpl hier="12" item="7"/>
          <tpl fld="4" item="0"/>
        </tpls>
      </n>
      <n v="10000595">
        <tpls c="8">
          <tpl hier="1" item="10"/>
          <tpl hier="4" item="3"/>
          <tpl fld="3" item="7"/>
          <tpl fld="2" item="84"/>
          <tpl hier="9" item="1"/>
          <tpl hier="11" item="9"/>
          <tpl hier="12" item="7"/>
          <tpl fld="4" item="0"/>
        </tpls>
      </n>
      <n v="4660000">
        <tpls c="8">
          <tpl hier="1" item="10"/>
          <tpl hier="4" item="3"/>
          <tpl fld="3" item="0"/>
          <tpl fld="2" item="70"/>
          <tpl hier="9" item="1"/>
          <tpl hier="11" item="9"/>
          <tpl hier="12" item="7"/>
          <tpl fld="4" item="0"/>
        </tpls>
      </n>
      <n v="125757000">
        <tpls c="8">
          <tpl hier="1" item="10"/>
          <tpl hier="4" item="3"/>
          <tpl fld="3" item="28"/>
          <tpl fld="2" item="78"/>
          <tpl hier="9" item="1"/>
          <tpl hier="11" item="9"/>
          <tpl hier="12" item="7"/>
          <tpl fld="4" item="0"/>
        </tpls>
      </n>
      <n v="16814400">
        <tpls c="8">
          <tpl hier="1" item="10"/>
          <tpl hier="4" item="3"/>
          <tpl fld="3" item="3"/>
          <tpl fld="2" item="74"/>
          <tpl hier="9" item="1"/>
          <tpl hier="11" item="9"/>
          <tpl hier="12" item="7"/>
          <tpl fld="4" item="0"/>
        </tpls>
      </n>
      <n v="7565525">
        <tpls c="8">
          <tpl hier="1" item="10"/>
          <tpl hier="4" item="3"/>
          <tpl fld="3" item="20"/>
          <tpl fld="2" item="76"/>
          <tpl hier="9" item="1"/>
          <tpl hier="11" item="9"/>
          <tpl hier="12" item="7"/>
          <tpl fld="4" item="0"/>
        </tpls>
      </n>
      <n v="8321496">
        <tpls c="8">
          <tpl hier="1" item="10"/>
          <tpl hier="4" item="3"/>
          <tpl fld="3" item="38"/>
          <tpl fld="2" item="76"/>
          <tpl hier="9" item="1"/>
          <tpl hier="11" item="9"/>
          <tpl hier="12" item="7"/>
          <tpl fld="4" item="0"/>
        </tpls>
      </n>
      <n v="9848382">
        <tpls c="8">
          <tpl hier="1" item="10"/>
          <tpl hier="4" item="3"/>
          <tpl fld="3" item="43"/>
          <tpl fld="2" item="83"/>
          <tpl hier="9" item="1"/>
          <tpl hier="11" item="9"/>
          <tpl hier="12" item="7"/>
          <tpl fld="4" item="0"/>
        </tpls>
      </n>
      <n v="4580869">
        <tpls c="8">
          <tpl hier="1" item="10"/>
          <tpl hier="4" item="3"/>
          <tpl fld="3" item="32"/>
          <tpl fld="2" item="75"/>
          <tpl hier="9" item="1"/>
          <tpl hier="11" item="9"/>
          <tpl hier="12" item="7"/>
          <tpl fld="4" item="0"/>
        </tpls>
      </n>
      <n v="5461512">
        <tpls c="8">
          <tpl hier="1" item="10"/>
          <tpl hier="4" item="3"/>
          <tpl fld="3" item="29"/>
          <tpl fld="2" item="75"/>
          <tpl hier="9" item="1"/>
          <tpl hier="11" item="9"/>
          <tpl hier="12" item="7"/>
          <tpl fld="4" item="0"/>
        </tpls>
      </n>
      <n v="56654696">
        <tpls c="8">
          <tpl hier="1" item="10"/>
          <tpl hier="4" item="3"/>
          <tpl fld="3" item="15"/>
          <tpl fld="2" item="80"/>
          <tpl hier="9" item="1"/>
          <tpl hier="11" item="9"/>
          <tpl hier="12" item="7"/>
          <tpl fld="4" item="0"/>
        </tpls>
      </n>
      <n v="8888628">
        <tpls c="8">
          <tpl hier="1" item="10"/>
          <tpl hier="4" item="3"/>
          <tpl fld="3" item="4"/>
          <tpl fld="2" item="84"/>
          <tpl hier="9" item="1"/>
          <tpl hier="11" item="9"/>
          <tpl hier="12" item="7"/>
          <tpl fld="4" item="0"/>
        </tpls>
      </n>
      <n v="10955141">
        <tpls c="8">
          <tpl hier="1" item="10"/>
          <tpl hier="4" item="3"/>
          <tpl fld="3" item="2"/>
          <tpl fld="2" item="84"/>
          <tpl hier="9" item="1"/>
          <tpl hier="11" item="9"/>
          <tpl hier="12" item="7"/>
          <tpl fld="4" item="0"/>
        </tpls>
      </n>
      <n v="4949000">
        <tpls c="8">
          <tpl hier="1" item="10"/>
          <tpl hier="4" item="3"/>
          <tpl fld="3" item="53"/>
          <tpl fld="2" item="70"/>
          <tpl hier="9" item="1"/>
          <tpl hier="11" item="9"/>
          <tpl hier="12" item="7"/>
          <tpl fld="4" item="0"/>
        </tpls>
      </n>
      <n v="50879448">
        <tpls c="8">
          <tpl hier="1" item="10"/>
          <tpl hier="4" item="3"/>
          <tpl fld="3" item="48"/>
          <tpl fld="2" item="72"/>
          <tpl hier="9" item="1"/>
          <tpl hier="11" item="9"/>
          <tpl hier="12" item="7"/>
          <tpl fld="4" item="0"/>
        </tpls>
      </n>
      <n v="56843400">
        <tpls c="8">
          <tpl hier="1" item="10"/>
          <tpl hier="4" item="3"/>
          <tpl fld="3" item="45"/>
          <tpl fld="2" item="72"/>
          <tpl hier="9" item="1"/>
          <tpl hier="11" item="9"/>
          <tpl hier="12" item="7"/>
          <tpl fld="4" item="0"/>
        </tpls>
      </n>
      <n v="59277416">
        <tpls c="8">
          <tpl hier="1" item="10"/>
          <tpl hier="4" item="3"/>
          <tpl fld="3" item="47"/>
          <tpl fld="2" item="72"/>
          <tpl hier="9" item="1"/>
          <tpl hier="11" item="9"/>
          <tpl hier="12" item="7"/>
          <tpl fld="4" item="0"/>
        </tpls>
      </n>
      <n v="117648000">
        <tpls c="8">
          <tpl hier="1" item="10"/>
          <tpl hier="4" item="3"/>
          <tpl fld="3" item="36"/>
          <tpl fld="2" item="78"/>
          <tpl hier="9" item="1"/>
          <tpl hier="11" item="9"/>
          <tpl hier="12" item="7"/>
          <tpl fld="4" item="0"/>
        </tpls>
      </n>
      <n v="126057000">
        <tpls c="8">
          <tpl hier="1" item="10"/>
          <tpl hier="4" item="3"/>
          <tpl fld="3" item="27"/>
          <tpl fld="2" item="78"/>
          <tpl hier="9" item="1"/>
          <tpl hier="11" item="9"/>
          <tpl hier="12" item="7"/>
          <tpl fld="4" item="0"/>
        </tpls>
      </n>
      <n v="335850">
        <tpls c="8">
          <tpl hier="1" item="10"/>
          <tpl hier="4" item="3"/>
          <tpl fld="3" item="18"/>
          <tpl fld="2" item="73"/>
          <tpl hier="9" item="1"/>
          <tpl hier="11" item="9"/>
          <tpl hier="12" item="7"/>
          <tpl fld="4" item="0"/>
        </tpls>
      </n>
      <n v="365998">
        <tpls c="8">
          <tpl hier="1" item="10"/>
          <tpl hier="4" item="3"/>
          <tpl fld="3" item="22"/>
          <tpl fld="2" item="73"/>
          <tpl hier="9" item="1"/>
          <tpl hier="11" item="9"/>
          <tpl hier="12" item="7"/>
          <tpl fld="4" item="0"/>
        </tpls>
      </n>
      <n v="582014">
        <tpls c="8">
          <tpl hier="1" item="10"/>
          <tpl hier="4" item="3"/>
          <tpl fld="3" item="21"/>
          <tpl fld="2" item="73"/>
          <tpl hier="9" item="1"/>
          <tpl hier="11" item="9"/>
          <tpl hier="12" item="7"/>
          <tpl fld="4" item="0"/>
        </tpls>
      </n>
      <n v="13194497">
        <tpls c="8">
          <tpl hier="1" item="10"/>
          <tpl hier="4" item="3"/>
          <tpl fld="3" item="8"/>
          <tpl fld="2" item="69"/>
          <tpl hier="9" item="1"/>
          <tpl hier="11" item="9"/>
          <tpl hier="12" item="7"/>
          <tpl fld="4" item="0"/>
        </tpls>
      </n>
      <n v="16225302">
        <tpls c="8">
          <tpl hier="1" item="10"/>
          <tpl hier="4" item="3"/>
          <tpl fld="3" item="6"/>
          <tpl fld="2" item="69"/>
          <tpl hier="9" item="1"/>
          <tpl hier="11" item="9"/>
          <tpl hier="12" item="7"/>
          <tpl fld="4" item="0"/>
        </tpls>
      </n>
      <n v="17332850">
        <tpls c="8">
          <tpl hier="1" item="10"/>
          <tpl hier="4" item="3"/>
          <tpl fld="3" item="5"/>
          <tpl fld="2" item="69"/>
          <tpl hier="9" item="1"/>
          <tpl hier="11" item="9"/>
          <tpl hier="12" item="7"/>
          <tpl fld="4" item="0"/>
        </tpls>
      </n>
      <n v="3985258">
        <tpls c="8">
          <tpl hier="1" item="10"/>
          <tpl hier="4" item="3"/>
          <tpl fld="3" item="56"/>
          <tpl fld="2" item="66"/>
          <tpl hier="9" item="1"/>
          <tpl hier="11" item="9"/>
          <tpl hier="12" item="7"/>
          <tpl fld="4" item="0"/>
        </tpls>
      </n>
      <n v="4241473">
        <tpls c="8">
          <tpl hier="1" item="10"/>
          <tpl hier="4" item="3"/>
          <tpl fld="3" item="0"/>
          <tpl fld="2" item="66"/>
          <tpl hier="9" item="1"/>
          <tpl hier="11" item="9"/>
          <tpl hier="12" item="7"/>
          <tpl fld="4" item="0"/>
        </tpls>
      </n>
      <n v="4660677">
        <tpls c="8">
          <tpl hier="1" item="10"/>
          <tpl hier="4" item="3"/>
          <tpl fld="3" item="55"/>
          <tpl fld="2" item="66"/>
          <tpl hier="9" item="1"/>
          <tpl hier="11" item="9"/>
          <tpl hier="12" item="7"/>
          <tpl fld="4" item="0"/>
        </tpls>
      </n>
      <n v="8929316">
        <tpls c="8">
          <tpl hier="1" item="10"/>
          <tpl hier="4" item="3"/>
          <tpl fld="3" item="35"/>
          <tpl fld="2" item="48"/>
          <tpl hier="9" item="1"/>
          <tpl hier="11" item="9"/>
          <tpl hier="12" item="7"/>
          <tpl fld="4" item="0"/>
        </tpls>
      </n>
      <n v="9455675">
        <tpls c="8">
          <tpl hier="1" item="10"/>
          <tpl hier="4" item="3"/>
          <tpl fld="3" item="40"/>
          <tpl fld="2" item="48"/>
          <tpl hier="9" item="1"/>
          <tpl hier="11" item="9"/>
          <tpl hier="12" item="7"/>
          <tpl fld="4" item="0"/>
        </tpls>
      </n>
      <n v="9964675">
        <tpls c="8">
          <tpl hier="1" item="10"/>
          <tpl hier="4" item="3"/>
          <tpl fld="3" item="50"/>
          <tpl fld="2" item="48"/>
          <tpl hier="9" item="1"/>
          <tpl hier="11" item="9"/>
          <tpl hier="12" item="7"/>
          <tpl fld="4" item="0"/>
        </tpls>
      </n>
      <n v="10568247">
        <tpls c="8">
          <tpl hier="1" item="10"/>
          <tpl hier="4" item="3"/>
          <tpl fld="3" item="49"/>
          <tpl fld="2" item="48"/>
          <tpl hier="9" item="1"/>
          <tpl hier="11" item="9"/>
          <tpl hier="12" item="7"/>
          <tpl fld="4" item="0"/>
        </tpls>
      </n>
      <n v="1934400">
        <tpls c="8">
          <tpl hier="1" item="10"/>
          <tpl hier="4" item="3"/>
          <tpl fld="3" item="32"/>
          <tpl fld="2" item="53"/>
          <tpl hier="9" item="1"/>
          <tpl hier="11" item="9"/>
          <tpl hier="12" item="7"/>
          <tpl fld="4" item="0"/>
        </tpls>
      </n>
      <n v="4175950">
        <tpls c="8">
          <tpl hier="1" item="10"/>
          <tpl hier="4" item="3"/>
          <tpl fld="3" item="11"/>
          <tpl fld="2" item="53"/>
          <tpl hier="9" item="1"/>
          <tpl hier="11" item="9"/>
          <tpl hier="12" item="7"/>
          <tpl fld="4" item="0"/>
        </tpls>
      </n>
      <n v="45092992">
        <tpls c="8">
          <tpl hier="1" item="10"/>
          <tpl hier="4" item="3"/>
          <tpl fld="3" item="42"/>
          <tpl fld="2" item="57"/>
          <tpl hier="9" item="1"/>
          <tpl hier="11" item="9"/>
          <tpl hier="12" item="7"/>
          <tpl fld="4" item="0"/>
        </tpls>
      </n>
      <n v="8895960">
        <tpls c="8">
          <tpl hier="1" item="10"/>
          <tpl hier="4" item="3"/>
          <tpl fld="3" item="14"/>
          <tpl fld="2" item="79"/>
          <tpl hier="9" item="1"/>
          <tpl hier="11" item="9"/>
          <tpl hier="12" item="7"/>
          <tpl fld="4" item="0"/>
        </tpls>
      </n>
      <n v="301231200">
        <tpls c="8">
          <tpl hier="1" item="10"/>
          <tpl hier="4" item="3"/>
          <tpl fld="3" item="52"/>
          <tpl fld="2" item="51"/>
          <tpl hier="9" item="1"/>
          <tpl hier="11" item="9"/>
          <tpl hier="12" item="7"/>
          <tpl fld="4" item="0"/>
        </tpls>
      </n>
      <n v="854434828">
        <tpls c="8">
          <tpl hier="1" item="10"/>
          <tpl hier="4" item="3"/>
          <tpl fld="3" item="23"/>
          <tpl fld="1" item="1"/>
          <tpl hier="9" item="1"/>
          <tpl hier="11" item="9"/>
          <tpl hier="12" item="7"/>
          <tpl fld="4" item="0"/>
        </tpls>
      </n>
      <n v="4122517">
        <tpls c="8">
          <tpl hier="1" item="10"/>
          <tpl hier="4" item="3"/>
          <tpl fld="3" item="32"/>
          <tpl fld="2" item="52"/>
          <tpl hier="9" item="1"/>
          <tpl hier="11" item="9"/>
          <tpl hier="12" item="7"/>
          <tpl fld="4" item="0"/>
        </tpls>
      </n>
      <n v="99859384">
        <tpls c="8">
          <tpl hier="1" item="10"/>
          <tpl hier="4" item="3"/>
          <tpl fld="3" item="4"/>
          <tpl fld="2" item="60"/>
          <tpl hier="9" item="1"/>
          <tpl hier="11" item="9"/>
          <tpl hier="12" item="7"/>
          <tpl fld="4" item="0"/>
        </tpls>
      </n>
      <n v="3949266">
        <tpls c="8">
          <tpl hier="1" item="10"/>
          <tpl hier="4" item="3"/>
          <tpl fld="3" item="46"/>
          <tpl fld="2" item="42"/>
          <tpl hier="9" item="1"/>
          <tpl hier="11" item="9"/>
          <tpl hier="12" item="7"/>
          <tpl fld="4" item="0"/>
        </tpls>
      </n>
      <n v="2478382">
        <tpls c="8">
          <tpl hier="1" item="10"/>
          <tpl hier="4" item="3"/>
          <tpl fld="3" item="22"/>
          <tpl fld="2" item="77"/>
          <tpl hier="9" item="1"/>
          <tpl hier="11" item="9"/>
          <tpl hier="12" item="7"/>
          <tpl fld="4" item="0"/>
        </tpls>
      </n>
      <n v="13274623">
        <tpls c="8">
          <tpl hier="1" item="10"/>
          <tpl hier="4" item="3"/>
          <tpl fld="3" item="0"/>
          <tpl fld="2" item="35"/>
          <tpl hier="9" item="1"/>
          <tpl hier="11" item="9"/>
          <tpl hier="12" item="7"/>
          <tpl fld="4" item="0"/>
        </tpls>
      </n>
      <n v="42757244">
        <tpls c="8">
          <tpl hier="1" item="10"/>
          <tpl hier="4" item="3"/>
          <tpl fld="3" item="28"/>
          <tpl fld="2" item="54"/>
          <tpl hier="9" item="1"/>
          <tpl hier="11" item="9"/>
          <tpl hier="12" item="7"/>
          <tpl fld="4" item="0"/>
        </tpls>
      </n>
      <n v="4713135">
        <tpls c="8">
          <tpl hier="1" item="10"/>
          <tpl hier="4" item="3"/>
          <tpl fld="3" item="18"/>
          <tpl fld="2" item="85"/>
          <tpl hier="9" item="1"/>
          <tpl hier="11" item="9"/>
          <tpl hier="12" item="7"/>
          <tpl fld="4" item="0"/>
        </tpls>
      </n>
      <n v="13739299">
        <tpls c="8">
          <tpl hier="1" item="10"/>
          <tpl hier="4" item="3"/>
          <tpl fld="3" item="38"/>
          <tpl fld="2" item="43"/>
          <tpl hier="9" item="1"/>
          <tpl hier="11" item="9"/>
          <tpl hier="12" item="7"/>
          <tpl fld="4" item="0"/>
        </tpls>
      </n>
      <n v="35848524">
        <tpls c="8">
          <tpl hier="1" item="10"/>
          <tpl hier="4" item="3"/>
          <tpl fld="3" item="20"/>
          <tpl fld="2" item="57"/>
          <tpl hier="9" item="1"/>
          <tpl hier="11" item="9"/>
          <tpl hier="12" item="7"/>
          <tpl fld="4" item="0"/>
        </tpls>
      </n>
      <n v="43747960">
        <tpls c="8">
          <tpl hier="1" item="10"/>
          <tpl hier="4" item="3"/>
          <tpl fld="3" item="51"/>
          <tpl fld="2" item="57"/>
          <tpl hier="9" item="1"/>
          <tpl hier="11" item="9"/>
          <tpl hier="12" item="7"/>
          <tpl fld="4" item="0"/>
        </tpls>
      </n>
      <n v="49054708">
        <tpls c="8">
          <tpl hier="1" item="10"/>
          <tpl hier="4" item="3"/>
          <tpl fld="3" item="38"/>
          <tpl fld="2" item="57"/>
          <tpl hier="9" item="1"/>
          <tpl hier="11" item="9"/>
          <tpl hier="12" item="7"/>
          <tpl fld="4" item="0"/>
        </tpls>
      </n>
      <n v="31296652">
        <tpls c="8">
          <tpl hier="1" item="10"/>
          <tpl hier="4" item="3"/>
          <tpl fld="3" item="44"/>
          <tpl fld="2" item="61"/>
          <tpl hier="9" item="1"/>
          <tpl hier="11" item="9"/>
          <tpl hier="12" item="7"/>
          <tpl fld="4" item="0"/>
        </tpls>
      </n>
      <n v="37191328">
        <tpls c="8">
          <tpl hier="1" item="10"/>
          <tpl hier="4" item="3"/>
          <tpl fld="3" item="43"/>
          <tpl fld="2" item="61"/>
          <tpl hier="9" item="1"/>
          <tpl hier="11" item="9"/>
          <tpl hier="12" item="7"/>
          <tpl fld="4" item="0"/>
        </tpls>
      </n>
      <n v="39724048">
        <tpls c="8">
          <tpl hier="1" item="10"/>
          <tpl hier="4" item="3"/>
          <tpl fld="3" item="42"/>
          <tpl fld="2" item="61"/>
          <tpl hier="9" item="1"/>
          <tpl hier="11" item="9"/>
          <tpl hier="12" item="7"/>
          <tpl fld="4" item="0"/>
        </tpls>
      </n>
      <n v="46742696">
        <tpls c="8">
          <tpl hier="1" item="10"/>
          <tpl hier="4" item="3"/>
          <tpl fld="3" item="41"/>
          <tpl fld="2" item="61"/>
          <tpl hier="9" item="1"/>
          <tpl hier="11" item="9"/>
          <tpl hier="12" item="7"/>
          <tpl fld="4" item="0"/>
        </tpls>
      </n>
      <n v="7807797">
        <tpls c="8">
          <tpl hier="1" item="10"/>
          <tpl hier="4" item="3"/>
          <tpl fld="3" item="32"/>
          <tpl fld="2" item="79"/>
          <tpl hier="9" item="1"/>
          <tpl hier="11" item="9"/>
          <tpl hier="12" item="7"/>
          <tpl fld="4" item="0"/>
        </tpls>
      </n>
      <n v="8325263">
        <tpls c="8">
          <tpl hier="1" item="10"/>
          <tpl hier="4" item="3"/>
          <tpl fld="3" item="31"/>
          <tpl fld="2" item="79"/>
          <tpl hier="9" item="1"/>
          <tpl hier="11" item="9"/>
          <tpl hier="12" item="7"/>
          <tpl fld="4" item="0"/>
        </tpls>
      </n>
      <n v="8850974">
        <tpls c="8">
          <tpl hier="1" item="10"/>
          <tpl hier="4" item="3"/>
          <tpl fld="3" item="30"/>
          <tpl fld="2" item="79"/>
          <tpl hier="9" item="1"/>
          <tpl hier="11" item="9"/>
          <tpl hier="12" item="7"/>
          <tpl fld="4" item="0"/>
        </tpls>
      </n>
      <n v="9696110">
        <tpls c="8">
          <tpl hier="1" item="10"/>
          <tpl hier="4" item="3"/>
          <tpl fld="3" item="29"/>
          <tpl fld="2" item="79"/>
          <tpl hier="9" item="1"/>
          <tpl hier="11" item="9"/>
          <tpl hier="12" item="7"/>
          <tpl fld="4" item="0"/>
        </tpls>
      </n>
      <n v="55441752">
        <tpls c="8">
          <tpl hier="1" item="10"/>
          <tpl hier="4" item="3"/>
          <tpl fld="3" item="16"/>
          <tpl fld="2" item="46"/>
          <tpl hier="9" item="1"/>
          <tpl hier="11" item="9"/>
          <tpl hier="12" item="7"/>
          <tpl fld="4" item="0"/>
        </tpls>
      </n>
      <n v="56550268">
        <tpls c="8">
          <tpl hier="1" item="10"/>
          <tpl hier="4" item="3"/>
          <tpl fld="3" item="15"/>
          <tpl fld="2" item="46"/>
          <tpl hier="9" item="1"/>
          <tpl hier="11" item="9"/>
          <tpl hier="12" item="7"/>
          <tpl fld="4" item="0"/>
        </tpls>
      </n>
      <n v="59119672">
        <tpls c="8">
          <tpl hier="1" item="10"/>
          <tpl hier="4" item="3"/>
          <tpl fld="3" item="14"/>
          <tpl fld="2" item="46"/>
          <tpl hier="9" item="1"/>
          <tpl hier="11" item="9"/>
          <tpl hier="12" item="7"/>
          <tpl fld="4" item="0"/>
        </tpls>
      </n>
      <n v="66058860">
        <tpls c="8">
          <tpl hier="1" item="10"/>
          <tpl hier="4" item="3"/>
          <tpl fld="3" item="13"/>
          <tpl fld="2" item="46"/>
          <tpl hier="9" item="1"/>
          <tpl hier="11" item="9"/>
          <tpl hier="12" item="7"/>
          <tpl fld="4" item="0"/>
        </tpls>
      </n>
      <n v="209896000">
        <tpls c="8">
          <tpl hier="1" item="10"/>
          <tpl hier="4" item="3"/>
          <tpl fld="3" item="4"/>
          <tpl fld="2" item="51"/>
          <tpl hier="9" item="1"/>
          <tpl hier="11" item="9"/>
          <tpl hier="12" item="7"/>
          <tpl fld="4" item="0"/>
        </tpls>
      </n>
      <n v="244499008">
        <tpls c="8">
          <tpl hier="1" item="10"/>
          <tpl hier="4" item="3"/>
          <tpl fld="3" item="58"/>
          <tpl fld="2" item="51"/>
          <tpl hier="9" item="1"/>
          <tpl hier="11" item="9"/>
          <tpl hier="12" item="7"/>
          <tpl fld="4" item="0"/>
        </tpls>
      </n>
      <n v="292805312">
        <tpls c="8">
          <tpl hier="1" item="10"/>
          <tpl hier="4" item="3"/>
          <tpl fld="3" item="2"/>
          <tpl fld="2" item="51"/>
          <tpl hier="9" item="1"/>
          <tpl hier="11" item="9"/>
          <tpl hier="12" item="7"/>
          <tpl fld="4" item="0"/>
        </tpls>
      </n>
      <n v="582204706">
        <tpls c="8">
          <tpl hier="1" item="10"/>
          <tpl hier="4" item="3"/>
          <tpl fld="3" item="37"/>
          <tpl fld="1" item="1"/>
          <tpl hier="9" item="1"/>
          <tpl hier="11" item="9"/>
          <tpl hier="12" item="7"/>
          <tpl fld="4" item="0"/>
        </tpls>
      </n>
      <n v="677022633">
        <tpls c="8">
          <tpl hier="1" item="10"/>
          <tpl hier="4" item="3"/>
          <tpl fld="3" item="39"/>
          <tpl fld="1" item="1"/>
          <tpl hier="9" item="1"/>
          <tpl hier="11" item="9"/>
          <tpl hier="12" item="7"/>
          <tpl fld="4" item="0"/>
        </tpls>
      </n>
      <n v="756099581">
        <tpls c="8">
          <tpl hier="1" item="10"/>
          <tpl hier="4" item="3"/>
          <tpl fld="3" item="28"/>
          <tpl fld="1" item="1"/>
          <tpl hier="9" item="1"/>
          <tpl hier="11" item="9"/>
          <tpl hier="12" item="7"/>
          <tpl fld="4" item="0"/>
        </tpls>
      </n>
      <n v="841623629">
        <tpls c="8">
          <tpl hier="1" item="10"/>
          <tpl hier="4" item="3"/>
          <tpl fld="3" item="19"/>
          <tpl fld="1" item="1"/>
          <tpl hier="9" item="1"/>
          <tpl hier="11" item="9"/>
          <tpl hier="12" item="7"/>
          <tpl fld="4" item="0"/>
        </tpls>
      </n>
      <n v="152620">
        <tpls c="8">
          <tpl hier="1" item="10"/>
          <tpl hier="4" item="3"/>
          <tpl fld="3" item="26"/>
          <tpl fld="2" item="58"/>
          <tpl hier="9" item="1"/>
          <tpl hier="11" item="9"/>
          <tpl hier="12" item="7"/>
          <tpl fld="4" item="0"/>
        </tpls>
      </n>
      <n v="225084">
        <tpls c="8">
          <tpl hier="1" item="10"/>
          <tpl hier="4" item="3"/>
          <tpl fld="3" item="25"/>
          <tpl fld="2" item="58"/>
          <tpl hier="9" item="1"/>
          <tpl hier="11" item="9"/>
          <tpl hier="12" item="7"/>
          <tpl fld="4" item="0"/>
        </tpls>
      </n>
      <n v="294062">
        <tpls c="8">
          <tpl hier="1" item="10"/>
          <tpl hier="4" item="3"/>
          <tpl fld="3" item="24"/>
          <tpl fld="2" item="58"/>
          <tpl hier="9" item="1"/>
          <tpl hier="11" item="9"/>
          <tpl hier="12" item="7"/>
          <tpl fld="4" item="0"/>
        </tpls>
      </n>
      <n v="374206">
        <tpls c="8">
          <tpl hier="1" item="10"/>
          <tpl hier="4" item="3"/>
          <tpl fld="3" item="23"/>
          <tpl fld="2" item="58"/>
          <tpl hier="9" item="1"/>
          <tpl hier="11" item="9"/>
          <tpl hier="12" item="7"/>
          <tpl fld="4" item="0"/>
        </tpls>
      </n>
      <n v="64232480">
        <tpls c="8">
          <tpl hier="1" item="10"/>
          <tpl hier="4" item="3"/>
          <tpl fld="3" item="10"/>
          <tpl fld="2" item="63"/>
          <tpl hier="9" item="1"/>
          <tpl hier="11" item="9"/>
          <tpl hier="12" item="7"/>
          <tpl fld="4" item="0"/>
        </tpls>
      </n>
      <n v="93187600">
        <tpls c="8">
          <tpl hier="1" item="10"/>
          <tpl hier="4" item="3"/>
          <tpl fld="3" item="12"/>
          <tpl fld="2" item="63"/>
          <tpl hier="9" item="1"/>
          <tpl hier="11" item="9"/>
          <tpl hier="12" item="7"/>
          <tpl fld="4" item="0"/>
        </tpls>
      </n>
      <n v="132478088">
        <tpls c="8">
          <tpl hier="1" item="10"/>
          <tpl hier="4" item="3"/>
          <tpl fld="3" item="11"/>
          <tpl fld="2" item="63"/>
          <tpl hier="9" item="1"/>
          <tpl hier="11" item="9"/>
          <tpl hier="12" item="7"/>
          <tpl fld="4" item="0"/>
        </tpls>
      </n>
      <n v="161356032">
        <tpls c="8">
          <tpl hier="1" item="10"/>
          <tpl hier="4" item="3"/>
          <tpl fld="3" item="9"/>
          <tpl fld="2" item="63"/>
          <tpl hier="9" item="1"/>
          <tpl hier="11" item="9"/>
          <tpl hier="12" item="7"/>
          <tpl fld="4" item="0"/>
        </tpls>
      </n>
      <n v="129294">
        <tpls c="8">
          <tpl hier="1" item="10"/>
          <tpl hier="4" item="3"/>
          <tpl fld="3" item="57"/>
          <tpl fld="2" item="82"/>
          <tpl hier="9" item="1"/>
          <tpl hier="11" item="9"/>
          <tpl hier="12" item="7"/>
          <tpl fld="4" item="0"/>
        </tpls>
      </n>
      <n v="183469">
        <tpls c="8">
          <tpl hier="1" item="10"/>
          <tpl hier="4" item="3"/>
          <tpl fld="3" item="3"/>
          <tpl fld="2" item="82"/>
          <tpl hier="9" item="1"/>
          <tpl hier="11" item="9"/>
          <tpl hier="12" item="7"/>
          <tpl fld="4" item="0"/>
        </tpls>
      </n>
      <n v="283800">
        <tpls c="8">
          <tpl hier="1" item="10"/>
          <tpl hier="4" item="3"/>
          <tpl fld="3" item="1"/>
          <tpl fld="2" item="82"/>
          <tpl hier="9" item="1"/>
          <tpl hier="11" item="9"/>
          <tpl hier="12" item="7"/>
          <tpl fld="4" item="0"/>
        </tpls>
      </n>
      <n v="3347173">
        <tpls c="8">
          <tpl hier="1" item="10"/>
          <tpl hier="4" item="3"/>
          <tpl fld="3" item="20"/>
          <tpl fld="2" item="47"/>
          <tpl hier="9" item="1"/>
          <tpl hier="11" item="9"/>
          <tpl hier="12" item="7"/>
          <tpl fld="4" item="0"/>
        </tpls>
      </n>
      <n v="5331803">
        <tpls c="8">
          <tpl hier="1" item="10"/>
          <tpl hier="4" item="3"/>
          <tpl fld="3" item="51"/>
          <tpl fld="2" item="47"/>
          <tpl hier="9" item="1"/>
          <tpl hier="11" item="9"/>
          <tpl hier="12" item="7"/>
          <tpl fld="4" item="0"/>
        </tpls>
      </n>
      <n v="8696921">
        <tpls c="8">
          <tpl hier="1" item="10"/>
          <tpl hier="4" item="3"/>
          <tpl fld="3" item="38"/>
          <tpl fld="2" item="47"/>
          <tpl hier="9" item="1"/>
          <tpl hier="11" item="9"/>
          <tpl hier="12" item="7"/>
          <tpl fld="4" item="0"/>
        </tpls>
      </n>
      <n v="3879192">
        <tpls c="8">
          <tpl hier="1" item="10"/>
          <tpl hier="4" item="3"/>
          <tpl fld="3" item="44"/>
          <tpl fld="2" item="52"/>
          <tpl hier="9" item="1"/>
          <tpl hier="11" item="9"/>
          <tpl hier="12" item="7"/>
          <tpl fld="4" item="0"/>
        </tpls>
      </n>
      <n v="5462419">
        <tpls c="8">
          <tpl hier="1" item="10"/>
          <tpl hier="4" item="3"/>
          <tpl fld="3" item="43"/>
          <tpl fld="2" item="52"/>
          <tpl hier="9" item="1"/>
          <tpl hier="11" item="9"/>
          <tpl hier="12" item="7"/>
          <tpl fld="4" item="0"/>
        </tpls>
      </n>
      <n v="7622338">
        <tpls c="8">
          <tpl hier="1" item="10"/>
          <tpl hier="4" item="3"/>
          <tpl fld="3" item="42"/>
          <tpl fld="2" item="52"/>
          <tpl hier="9" item="1"/>
          <tpl hier="11" item="9"/>
          <tpl hier="12" item="7"/>
          <tpl fld="4" item="0"/>
        </tpls>
      </n>
      <n v="10212954">
        <tpls c="8">
          <tpl hier="1" item="10"/>
          <tpl hier="4" item="3"/>
          <tpl fld="3" item="41"/>
          <tpl fld="2" item="52"/>
          <tpl hier="9" item="1"/>
          <tpl hier="11" item="9"/>
          <tpl hier="12" item="7"/>
          <tpl fld="4" item="0"/>
        </tpls>
      </n>
      <n v="571964">
        <tpls c="8">
          <tpl hier="1" item="10"/>
          <tpl hier="4" item="3"/>
          <tpl fld="3" item="32"/>
          <tpl fld="2" item="56"/>
          <tpl hier="9" item="1"/>
          <tpl hier="11" item="9"/>
          <tpl hier="12" item="7"/>
          <tpl fld="4" item="0"/>
        </tpls>
      </n>
      <n v="962875">
        <tpls c="8">
          <tpl hier="1" item="10"/>
          <tpl hier="4" item="3"/>
          <tpl fld="3" item="31"/>
          <tpl fld="2" item="56"/>
          <tpl hier="9" item="1"/>
          <tpl hier="11" item="9"/>
          <tpl hier="12" item="7"/>
          <tpl fld="4" item="0"/>
        </tpls>
      </n>
      <n v="1575824">
        <tpls c="8">
          <tpl hier="1" item="10"/>
          <tpl hier="4" item="3"/>
          <tpl fld="3" item="30"/>
          <tpl fld="2" item="56"/>
          <tpl hier="9" item="1"/>
          <tpl hier="11" item="9"/>
          <tpl hier="12" item="7"/>
          <tpl fld="4" item="0"/>
        </tpls>
      </n>
      <n v="2088614">
        <tpls c="8">
          <tpl hier="1" item="10"/>
          <tpl hier="4" item="3"/>
          <tpl fld="3" item="29"/>
          <tpl fld="2" item="56"/>
          <tpl hier="9" item="1"/>
          <tpl hier="11" item="9"/>
          <tpl hier="12" item="7"/>
          <tpl fld="4" item="0"/>
        </tpls>
      </n>
      <n v="92746616">
        <tpls c="8">
          <tpl hier="1" item="10"/>
          <tpl hier="4" item="3"/>
          <tpl fld="3" item="16"/>
          <tpl fld="2" item="60"/>
          <tpl hier="9" item="1"/>
          <tpl hier="11" item="9"/>
          <tpl hier="12" item="7"/>
          <tpl fld="4" item="0"/>
        </tpls>
      </n>
      <n v="135274080">
        <tpls c="8">
          <tpl hier="1" item="10"/>
          <tpl hier="4" item="3"/>
          <tpl fld="3" item="15"/>
          <tpl fld="2" item="60"/>
          <tpl hier="9" item="1"/>
          <tpl hier="11" item="9"/>
          <tpl hier="12" item="7"/>
          <tpl fld="4" item="0"/>
        </tpls>
      </n>
      <n v="177196048">
        <tpls c="8">
          <tpl hier="1" item="10"/>
          <tpl hier="4" item="3"/>
          <tpl fld="3" item="14"/>
          <tpl fld="2" item="60"/>
          <tpl hier="9" item="1"/>
          <tpl hier="11" item="9"/>
          <tpl hier="12" item="7"/>
          <tpl fld="4" item="0"/>
        </tpls>
      </n>
      <n v="207833824">
        <tpls c="8">
          <tpl hier="1" item="10"/>
          <tpl hier="4" item="3"/>
          <tpl fld="3" item="13"/>
          <tpl fld="2" item="60"/>
          <tpl hier="9" item="1"/>
          <tpl hier="11" item="9"/>
          <tpl hier="12" item="7"/>
          <tpl fld="4" item="0"/>
        </tpls>
      </n>
      <n v="5825173">
        <tpls c="8">
          <tpl hier="1" item="10"/>
          <tpl hier="4" item="3"/>
          <tpl fld="3" item="4"/>
          <tpl fld="2" item="55"/>
          <tpl hier="9" item="1"/>
          <tpl hier="11" item="9"/>
          <tpl hier="12" item="7"/>
          <tpl fld="4" item="0"/>
        </tpls>
      </n>
      <n v="8356305">
        <tpls c="8">
          <tpl hier="1" item="10"/>
          <tpl hier="4" item="3"/>
          <tpl fld="3" item="58"/>
          <tpl fld="2" item="55"/>
          <tpl hier="9" item="1"/>
          <tpl hier="11" item="9"/>
          <tpl hier="12" item="7"/>
          <tpl fld="4" item="0"/>
        </tpls>
      </n>
      <n v="13030569">
        <tpls c="8">
          <tpl hier="1" item="10"/>
          <tpl hier="4" item="3"/>
          <tpl fld="3" item="2"/>
          <tpl fld="2" item="55"/>
          <tpl hier="9" item="1"/>
          <tpl hier="11" item="9"/>
          <tpl hier="12" item="7"/>
          <tpl fld="4" item="0"/>
        </tpls>
      </n>
      <n v="3700880">
        <tpls c="8">
          <tpl hier="1" item="10"/>
          <tpl hier="4" item="3"/>
          <tpl fld="3" item="54"/>
          <tpl fld="2" item="42"/>
          <tpl hier="9" item="1"/>
          <tpl hier="11" item="9"/>
          <tpl hier="12" item="7"/>
          <tpl fld="4" item="0"/>
        </tpls>
      </n>
      <n v="5564926">
        <tpls c="8">
          <tpl hier="1" item="10"/>
          <tpl hier="4" item="3"/>
          <tpl fld="3" item="53"/>
          <tpl fld="2" item="42"/>
          <tpl hier="9" item="1"/>
          <tpl hier="11" item="9"/>
          <tpl hier="12" item="7"/>
          <tpl fld="4" item="0"/>
        </tpls>
      </n>
      <n v="7862214">
        <tpls c="8">
          <tpl hier="1" item="10"/>
          <tpl hier="4" item="3"/>
          <tpl fld="3" item="52"/>
          <tpl fld="2" item="42"/>
          <tpl hier="9" item="1"/>
          <tpl hier="11" item="9"/>
          <tpl hier="12" item="7"/>
          <tpl fld="4" item="0"/>
        </tpls>
      </n>
      <n v="5398729">
        <tpls c="8">
          <tpl hier="1" item="10"/>
          <tpl hier="4" item="3"/>
          <tpl fld="3" item="48"/>
          <tpl fld="2" item="62"/>
          <tpl hier="9" item="1"/>
          <tpl hier="11" item="9"/>
          <tpl hier="12" item="7"/>
          <tpl fld="4" item="0"/>
        </tpls>
      </n>
      <n v="8121084">
        <tpls c="8">
          <tpl hier="1" item="10"/>
          <tpl hier="4" item="3"/>
          <tpl fld="3" item="46"/>
          <tpl fld="2" item="62"/>
          <tpl hier="9" item="1"/>
          <tpl hier="11" item="9"/>
          <tpl hier="12" item="7"/>
          <tpl fld="4" item="0"/>
        </tpls>
      </n>
      <n v="13230984">
        <tpls c="8">
          <tpl hier="1" item="10"/>
          <tpl hier="4" item="3"/>
          <tpl fld="3" item="45"/>
          <tpl fld="2" item="62"/>
          <tpl hier="9" item="1"/>
          <tpl hier="11" item="9"/>
          <tpl hier="12" item="7"/>
          <tpl fld="4" item="0"/>
        </tpls>
      </n>
      <n v="20341240">
        <tpls c="8">
          <tpl hier="1" item="10"/>
          <tpl hier="4" item="3"/>
          <tpl fld="3" item="47"/>
          <tpl fld="2" item="62"/>
          <tpl hier="9" item="1"/>
          <tpl hier="11" item="9"/>
          <tpl hier="12" item="7"/>
          <tpl fld="4" item="0"/>
        </tpls>
      </n>
      <n v="1639706">
        <tpls c="8">
          <tpl hier="1" item="10"/>
          <tpl hier="4" item="3"/>
          <tpl fld="3" item="34"/>
          <tpl fld="2" item="77"/>
          <tpl hier="9" item="1"/>
          <tpl hier="11" item="9"/>
          <tpl hier="12" item="7"/>
          <tpl fld="4" item="0"/>
        </tpls>
      </n>
      <n v="2264442">
        <tpls c="8">
          <tpl hier="1" item="10"/>
          <tpl hier="4" item="3"/>
          <tpl fld="3" item="36"/>
          <tpl fld="2" item="77"/>
          <tpl hier="9" item="1"/>
          <tpl hier="11" item="9"/>
          <tpl hier="12" item="7"/>
          <tpl fld="4" item="0"/>
        </tpls>
      </n>
      <n v="3392436">
        <tpls c="8">
          <tpl hier="1" item="10"/>
          <tpl hier="4" item="3"/>
          <tpl fld="3" item="27"/>
          <tpl fld="2" item="77"/>
          <tpl hier="9" item="1"/>
          <tpl hier="11" item="9"/>
          <tpl hier="12" item="7"/>
          <tpl fld="4" item="0"/>
        </tpls>
      </n>
      <n v="4447942">
        <tpls c="8">
          <tpl hier="1" item="10"/>
          <tpl hier="4" item="3"/>
          <tpl fld="3" item="33"/>
          <tpl fld="2" item="77"/>
          <tpl hier="9" item="1"/>
          <tpl hier="11" item="9"/>
          <tpl hier="12" item="7"/>
          <tpl fld="4" item="0"/>
        </tpls>
      </n>
      <n v="3499362">
        <tpls c="8">
          <tpl hier="1" item="10"/>
          <tpl hier="4" item="3"/>
          <tpl fld="3" item="18"/>
          <tpl fld="2" item="28"/>
          <tpl hier="9" item="1"/>
          <tpl hier="11" item="9"/>
          <tpl hier="12" item="7"/>
          <tpl fld="4" item="0"/>
        </tpls>
      </n>
      <n v="4957558">
        <tpls c="8">
          <tpl hier="1" item="10"/>
          <tpl hier="4" item="3"/>
          <tpl fld="3" item="22"/>
          <tpl fld="2" item="28"/>
          <tpl hier="9" item="1"/>
          <tpl hier="11" item="9"/>
          <tpl hier="12" item="7"/>
          <tpl fld="4" item="0"/>
        </tpls>
      </n>
      <n v="8355654">
        <tpls c="8">
          <tpl hier="1" item="10"/>
          <tpl hier="4" item="3"/>
          <tpl fld="3" item="17"/>
          <tpl fld="2" item="28"/>
          <tpl hier="9" item="1"/>
          <tpl hier="11" item="9"/>
          <tpl hier="12" item="7"/>
          <tpl fld="4" item="0"/>
        </tpls>
      </n>
      <n v="14561666">
        <tpls c="8">
          <tpl hier="1" item="10"/>
          <tpl hier="4" item="3"/>
          <tpl fld="3" item="21"/>
          <tpl fld="2" item="28"/>
          <tpl hier="9" item="1"/>
          <tpl hier="11" item="9"/>
          <tpl hier="12" item="7"/>
          <tpl fld="4" item="0"/>
        </tpls>
      </n>
      <n v="9942727">
        <tpls c="8">
          <tpl hier="1" item="10"/>
          <tpl hier="4" item="3"/>
          <tpl fld="3" item="8"/>
          <tpl fld="2" item="35"/>
          <tpl hier="9" item="1"/>
          <tpl hier="11" item="9"/>
          <tpl hier="12" item="7"/>
          <tpl fld="4" item="0"/>
        </tpls>
      </n>
      <n v="12642924">
        <tpls c="8">
          <tpl hier="1" item="10"/>
          <tpl hier="4" item="3"/>
          <tpl fld="3" item="7"/>
          <tpl fld="2" item="35"/>
          <tpl hier="9" item="1"/>
          <tpl hier="11" item="9"/>
          <tpl hier="12" item="7"/>
          <tpl fld="4" item="0"/>
        </tpls>
      </n>
      <n v="15849652">
        <tpls c="8">
          <tpl hier="1" item="10"/>
          <tpl hier="4" item="3"/>
          <tpl fld="3" item="6"/>
          <tpl fld="2" item="35"/>
          <tpl hier="9" item="1"/>
          <tpl hier="11" item="9"/>
          <tpl hier="12" item="7"/>
          <tpl fld="4" item="0"/>
        </tpls>
      </n>
      <n v="18952038">
        <tpls c="8">
          <tpl hier="1" item="10"/>
          <tpl hier="4" item="3"/>
          <tpl fld="3" item="5"/>
          <tpl fld="2" item="35"/>
          <tpl hier="9" item="1"/>
          <tpl hier="11" item="9"/>
          <tpl hier="12" item="7"/>
          <tpl fld="4" item="0"/>
        </tpls>
      </n>
      <n v="23538386">
        <tpls c="8">
          <tpl hier="1" item="10"/>
          <tpl hier="4" item="3"/>
          <tpl fld="3" item="56"/>
          <tpl fld="2" item="40"/>
          <tpl hier="9" item="1"/>
          <tpl hier="11" item="9"/>
          <tpl hier="12" item="7"/>
          <tpl fld="4" item="0"/>
        </tpls>
      </n>
      <n v="33102576">
        <tpls c="8">
          <tpl hier="1" item="10"/>
          <tpl hier="4" item="3"/>
          <tpl fld="3" item="0"/>
          <tpl fld="2" item="40"/>
          <tpl hier="9" item="1"/>
          <tpl hier="11" item="9"/>
          <tpl hier="12" item="7"/>
          <tpl fld="4" item="0"/>
        </tpls>
      </n>
      <n v="43200896">
        <tpls c="8">
          <tpl hier="1" item="10"/>
          <tpl hier="4" item="3"/>
          <tpl fld="3" item="55"/>
          <tpl fld="2" item="40"/>
          <tpl hier="9" item="1"/>
          <tpl hier="11" item="9"/>
          <tpl hier="12" item="7"/>
          <tpl fld="4" item="0"/>
        </tpls>
      </n>
      <n v="15637699">
        <tpls c="8">
          <tpl hier="1" item="10"/>
          <tpl hier="4" item="3"/>
          <tpl fld="3" item="35"/>
          <tpl fld="2" item="54"/>
          <tpl hier="9" item="1"/>
          <tpl hier="11" item="9"/>
          <tpl hier="12" item="7"/>
          <tpl fld="4" item="0"/>
        </tpls>
      </n>
      <n v="24249130">
        <tpls c="8">
          <tpl hier="1" item="10"/>
          <tpl hier="4" item="3"/>
          <tpl fld="3" item="40"/>
          <tpl fld="2" item="54"/>
          <tpl hier="9" item="1"/>
          <tpl hier="11" item="9"/>
          <tpl hier="12" item="7"/>
          <tpl fld="4" item="0"/>
        </tpls>
      </n>
      <n v="38815832">
        <tpls c="8">
          <tpl hier="1" item="10"/>
          <tpl hier="4" item="3"/>
          <tpl fld="3" item="50"/>
          <tpl fld="2" item="54"/>
          <tpl hier="9" item="1"/>
          <tpl hier="11" item="9"/>
          <tpl hier="12" item="7"/>
          <tpl fld="4" item="0"/>
        </tpls>
      </n>
      <n v="62448576">
        <tpls c="8">
          <tpl hier="1" item="10"/>
          <tpl hier="4" item="3"/>
          <tpl fld="3" item="49"/>
          <tpl fld="2" item="54"/>
          <tpl hier="9" item="1"/>
          <tpl hier="11" item="9"/>
          <tpl hier="12" item="7"/>
          <tpl fld="4" item="0"/>
        </tpls>
      </n>
      <n v="1125352">
        <tpls c="8">
          <tpl hier="1" item="10"/>
          <tpl hier="4" item="3"/>
          <tpl fld="3" item="37"/>
          <tpl fld="2" item="59"/>
          <tpl hier="9" item="1"/>
          <tpl hier="11" item="9"/>
          <tpl hier="12" item="7"/>
          <tpl fld="4" item="0"/>
        </tpls>
      </n>
      <n v="1777934">
        <tpls c="8">
          <tpl hier="1" item="10"/>
          <tpl hier="4" item="3"/>
          <tpl fld="3" item="39"/>
          <tpl fld="2" item="59"/>
          <tpl hier="9" item="1"/>
          <tpl hier="11" item="9"/>
          <tpl hier="12" item="7"/>
          <tpl fld="4" item="0"/>
        </tpls>
      </n>
      <n v="2867280">
        <tpls c="8">
          <tpl hier="1" item="10"/>
          <tpl hier="4" item="3"/>
          <tpl fld="3" item="27"/>
          <tpl fld="2" item="59"/>
          <tpl hier="9" item="1"/>
          <tpl hier="11" item="9"/>
          <tpl hier="12" item="7"/>
          <tpl fld="4" item="0"/>
        </tpls>
      </n>
      <n v="4856095">
        <tpls c="8">
          <tpl hier="1" item="10"/>
          <tpl hier="4" item="3"/>
          <tpl fld="3" item="23"/>
          <tpl fld="2" item="59"/>
          <tpl hier="9" item="1"/>
          <tpl hier="11" item="9"/>
          <tpl hier="12" item="7"/>
          <tpl fld="4" item="0"/>
        </tpls>
      </n>
      <n v="1944169">
        <tpls c="8">
          <tpl hier="1" item="10"/>
          <tpl hier="4" item="3"/>
          <tpl fld="3" item="4"/>
          <tpl fld="2" item="65"/>
          <tpl hier="9" item="1"/>
          <tpl hier="11" item="9"/>
          <tpl hier="12" item="7"/>
          <tpl fld="4" item="0"/>
        </tpls>
      </n>
      <n v="3119433">
        <tpls c="8">
          <tpl hier="1" item="10"/>
          <tpl hier="4" item="3"/>
          <tpl fld="3" item="0"/>
          <tpl fld="2" item="65"/>
          <tpl hier="9" item="1"/>
          <tpl hier="11" item="9"/>
          <tpl hier="12" item="7"/>
          <tpl fld="4" item="0"/>
        </tpls>
      </n>
      <n v="4520740">
        <tpls c="8">
          <tpl hier="1" item="10"/>
          <tpl hier="4" item="3"/>
          <tpl fld="3" item="49"/>
          <tpl fld="2" item="65"/>
          <tpl hier="9" item="1"/>
          <tpl hier="11" item="9"/>
          <tpl hier="12" item="7"/>
          <tpl fld="4" item="0"/>
        </tpls>
      </n>
      <n v="4544164">
        <tpls c="8">
          <tpl hier="1" item="10"/>
          <tpl hier="4" item="3"/>
          <tpl fld="3" item="26"/>
          <tpl fld="2" item="85"/>
          <tpl hier="9" item="1"/>
          <tpl hier="11" item="9"/>
          <tpl hier="12" item="7"/>
          <tpl fld="4" item="0"/>
        </tpls>
      </n>
      <n v="9918196">
        <tpls c="8">
          <tpl hier="1" item="10"/>
          <tpl hier="4" item="3"/>
          <tpl fld="3" item="15"/>
          <tpl fld="2" item="85"/>
          <tpl hier="9" item="1"/>
          <tpl hier="11" item="9"/>
          <tpl hier="12" item="7"/>
          <tpl fld="4" item="0"/>
        </tpls>
      </n>
      <n v="17599610">
        <tpls c="8">
          <tpl hier="1" item="10"/>
          <tpl hier="4" item="3"/>
          <tpl fld="3" item="6"/>
          <tpl fld="2" item="85"/>
          <tpl hier="9" item="1"/>
          <tpl hier="11" item="9"/>
          <tpl hier="12" item="7"/>
          <tpl fld="4" item="0"/>
        </tpls>
      </n>
      <n v="3406280">
        <tpls c="8">
          <tpl hier="1" item="10"/>
          <tpl hier="4" item="3"/>
          <tpl fld="3" item="35"/>
          <tpl fld="2" item="49"/>
          <tpl hier="9" item="1"/>
          <tpl hier="11" item="9"/>
          <tpl hier="12" item="7"/>
          <tpl fld="4" item="0"/>
        </tpls>
      </n>
      <n v="5803927">
        <tpls c="8">
          <tpl hier="1" item="10"/>
          <tpl hier="4" item="3"/>
          <tpl fld="3" item="39"/>
          <tpl fld="2" item="49"/>
          <tpl hier="9" item="1"/>
          <tpl hier="11" item="9"/>
          <tpl hier="12" item="7"/>
          <tpl fld="4" item="0"/>
        </tpls>
      </n>
      <n v="8471321">
        <tpls c="8">
          <tpl hier="1" item="10"/>
          <tpl hier="4" item="3"/>
          <tpl fld="3" item="17"/>
          <tpl fld="2" item="49"/>
          <tpl hier="9" item="1"/>
          <tpl hier="11" item="9"/>
          <tpl hier="12" item="7"/>
          <tpl fld="4" item="0"/>
        </tpls>
      </n>
      <n v="7784072">
        <tpls c="8">
          <tpl hier="1" item="10"/>
          <tpl hier="4" item="3"/>
          <tpl fld="3" item="43"/>
          <tpl fld="2" item="44"/>
          <tpl hier="9" item="1"/>
          <tpl hier="11" item="9"/>
          <tpl hier="12" item="7"/>
          <tpl fld="4" item="0"/>
        </tpls>
      </n>
      <n v="12198449">
        <tpls c="8">
          <tpl hier="1" item="10"/>
          <tpl hier="4" item="3"/>
          <tpl fld="3" item="30"/>
          <tpl fld="2" item="44"/>
          <tpl hier="9" item="1"/>
          <tpl hier="11" item="9"/>
          <tpl hier="12" item="7"/>
          <tpl fld="4" item="0"/>
        </tpls>
      </n>
      <n v="17084356">
        <tpls c="8">
          <tpl hier="1" item="10"/>
          <tpl hier="4" item="3"/>
          <tpl fld="3" item="9"/>
          <tpl fld="2" item="44"/>
          <tpl hier="9" item="1"/>
          <tpl hier="11" item="9"/>
          <tpl hier="12" item="7"/>
          <tpl fld="4" item="0"/>
        </tpls>
      </n>
      <n v="609383">
        <tpls c="8">
          <tpl hier="1" item="10"/>
          <tpl hier="4" item="3"/>
          <tpl fld="3" item="46"/>
          <tpl fld="2" item="34"/>
          <tpl hier="9" item="1"/>
          <tpl hier="11" item="9"/>
          <tpl hier="12" item="7"/>
          <tpl fld="4" item="0"/>
        </tpls>
      </n>
      <n v="813925">
        <tpls c="8">
          <tpl hier="1" item="10"/>
          <tpl hier="4" item="3"/>
          <tpl fld="3" item="14"/>
          <tpl fld="2" item="34"/>
          <tpl hier="9" item="1"/>
          <tpl hier="11" item="9"/>
          <tpl hier="12" item="7"/>
          <tpl fld="4" item="0"/>
        </tpls>
      </n>
      <n v="533361">
        <tpls c="8">
          <tpl hier="1" item="10"/>
          <tpl hier="4" item="3"/>
          <tpl fld="3" item="34"/>
          <tpl fld="2" item="64"/>
          <tpl hier="9" item="1"/>
          <tpl hier="11" item="9"/>
          <tpl hier="12" item="7"/>
          <tpl fld="4" item="0"/>
        </tpls>
      </n>
      <n v="923711">
        <tpls c="8">
          <tpl hier="1" item="10"/>
          <tpl hier="4" item="3"/>
          <tpl fld="3" item="3"/>
          <tpl fld="2" item="64"/>
          <tpl hier="9" item="1"/>
          <tpl hier="11" item="9"/>
          <tpl hier="12" item="7"/>
          <tpl fld="4" item="0"/>
        </tpls>
      </n>
      <n v="21272324">
        <tpls c="8">
          <tpl hier="1" item="10"/>
          <tpl hier="4" item="3"/>
          <tpl fld="3" item="2"/>
          <tpl fld="2" item="33"/>
          <tpl hier="9" item="1"/>
          <tpl hier="11" item="9"/>
          <tpl hier="12" item="7"/>
          <tpl fld="4" item="0"/>
        </tpls>
      </n>
      <n v="10286786">
        <tpls c="8">
          <tpl hier="1" item="10"/>
          <tpl hier="4" item="3"/>
          <tpl fld="3" item="42"/>
          <tpl fld="2" item="43"/>
          <tpl hier="9" item="1"/>
          <tpl hier="11" item="9"/>
          <tpl hier="12" item="7"/>
          <tpl fld="4" item="0"/>
        </tpls>
      </n>
      <n v="4341318">
        <tpls c="8">
          <tpl hier="1" item="10"/>
          <tpl hier="4" item="3"/>
          <tpl fld="3" item="32"/>
          <tpl fld="2" item="21"/>
          <tpl hier="9" item="1"/>
          <tpl hier="11" item="9"/>
          <tpl hier="12" item="7"/>
          <tpl fld="4" item="0"/>
        </tpls>
      </n>
      <n v="4542214">
        <tpls c="8">
          <tpl hier="1" item="10"/>
          <tpl hier="4" item="3"/>
          <tpl fld="3" item="7"/>
          <tpl fld="2" item="41"/>
          <tpl hier="9" item="1"/>
          <tpl hier="11" item="9"/>
          <tpl hier="12" item="7"/>
          <tpl fld="4" item="0"/>
        </tpls>
      </n>
      <n v="8377696">
        <tpls c="8">
          <tpl hier="1" item="10"/>
          <tpl hier="4" item="3"/>
          <tpl fld="3" item="35"/>
          <tpl fld="2" item="14"/>
          <tpl hier="9" item="1"/>
          <tpl hier="11" item="9"/>
          <tpl hier="12" item="7"/>
          <tpl fld="4" item="0"/>
        </tpls>
      </n>
      <n v="6073526">
        <tpls c="8">
          <tpl hier="1" item="10"/>
          <tpl hier="4" item="3"/>
          <tpl fld="3" item="26"/>
          <tpl fld="2" item="29"/>
          <tpl hier="9" item="1"/>
          <tpl hier="11" item="9"/>
          <tpl hier="12" item="7"/>
          <tpl fld="4" item="0"/>
        </tpls>
      </n>
      <n v="11592638">
        <tpls c="8">
          <tpl hier="1" item="10"/>
          <tpl hier="4" item="3"/>
          <tpl fld="3" item="57"/>
          <tpl fld="2" item="26"/>
          <tpl hier="9" item="1"/>
          <tpl hier="11" item="9"/>
          <tpl hier="12" item="7"/>
          <tpl fld="4" item="0"/>
        </tpls>
      </n>
      <n v="66123896">
        <tpls c="8">
          <tpl hier="1" item="10"/>
          <tpl hier="4" item="3"/>
          <tpl fld="3" item="43"/>
          <tpl fld="2" item="17"/>
          <tpl hier="9" item="1"/>
          <tpl hier="11" item="9"/>
          <tpl hier="12" item="7"/>
          <tpl fld="4" item="0"/>
        </tpls>
      </n>
      <n v="3734341">
        <tpls c="8">
          <tpl hier="1" item="10"/>
          <tpl hier="4" item="3"/>
          <tpl fld="3" item="15"/>
          <tpl fld="2" item="23"/>
          <tpl hier="9" item="1"/>
          <tpl hier="11" item="9"/>
          <tpl hier="12" item="7"/>
          <tpl fld="4" item="0"/>
        </tpls>
      </n>
      <n v="131900632">
        <tpls c="8">
          <tpl hier="1" item="10"/>
          <tpl hier="4" item="3"/>
          <tpl fld="3" item="6"/>
          <tpl fld="2" item="45"/>
          <tpl hier="9" item="1"/>
          <tpl hier="11" item="9"/>
          <tpl hier="12" item="7"/>
          <tpl fld="4" item="0"/>
        </tpls>
      </n>
      <n v="3388618">
        <tpls c="8">
          <tpl hier="1" item="10"/>
          <tpl hier="4" item="3"/>
          <tpl fld="3" item="46"/>
          <tpl fld="2" item="16"/>
          <tpl hier="9" item="1"/>
          <tpl hier="11" item="9"/>
          <tpl hier="12" item="7"/>
          <tpl fld="4" item="0"/>
        </tpls>
      </n>
      <n v="103663928">
        <tpls c="8">
          <tpl hier="1" item="10"/>
          <tpl hier="4" item="3"/>
          <tpl fld="3" item="21"/>
          <tpl fld="2" item="12"/>
          <tpl hier="9" item="1"/>
          <tpl hier="11" item="9"/>
          <tpl hier="12" item="7"/>
          <tpl fld="4" item="0"/>
        </tpls>
      </n>
      <n v="56892">
        <tpls c="8">
          <tpl hier="1" item="10"/>
          <tpl hier="4" item="3"/>
          <tpl fld="3" item="57"/>
          <tpl fld="2" item="9"/>
          <tpl hier="9" item="1"/>
          <tpl hier="11" item="9"/>
          <tpl hier="12" item="7"/>
          <tpl fld="4" item="0"/>
        </tpls>
      </n>
      <n v="2694536">
        <tpls c="8">
          <tpl hier="1" item="10"/>
          <tpl hier="4" item="3"/>
          <tpl fld="3" item="34"/>
          <tpl fld="2" item="3"/>
          <tpl hier="9" item="1"/>
          <tpl hier="11" item="9"/>
          <tpl hier="12" item="7"/>
          <tpl fld="4" item="0"/>
        </tpls>
      </n>
      <n v="2262600">
        <tpls c="8">
          <tpl hier="1" item="10"/>
          <tpl hier="4" item="3"/>
          <tpl fld="3" item="54"/>
          <tpl fld="2" item="53"/>
          <tpl hier="9" item="1"/>
          <tpl hier="11" item="9"/>
          <tpl hier="12" item="7"/>
          <tpl fld="4" item="0"/>
        </tpls>
      </n>
      <n v="3135083">
        <tpls c="8">
          <tpl hier="1" item="10"/>
          <tpl hier="4" item="3"/>
          <tpl fld="3" item="53"/>
          <tpl fld="2" item="53"/>
          <tpl hier="9" item="1"/>
          <tpl hier="11" item="9"/>
          <tpl hier="12" item="7"/>
          <tpl fld="4" item="0"/>
        </tpls>
      </n>
      <n v="4588599">
        <tpls c="8">
          <tpl hier="1" item="10"/>
          <tpl hier="4" item="3"/>
          <tpl fld="3" item="52"/>
          <tpl fld="2" item="53"/>
          <tpl hier="9" item="1"/>
          <tpl hier="11" item="9"/>
          <tpl hier="12" item="7"/>
          <tpl fld="4" item="0"/>
        </tpls>
      </n>
      <n v="26513030">
        <tpls c="8">
          <tpl hier="1" item="10"/>
          <tpl hier="4" item="3"/>
          <tpl fld="3" item="48"/>
          <tpl fld="2" item="57"/>
          <tpl hier="9" item="1"/>
          <tpl hier="11" item="9"/>
          <tpl hier="12" item="7"/>
          <tpl fld="4" item="0"/>
        </tpls>
      </n>
      <n v="36969184">
        <tpls c="8">
          <tpl hier="1" item="10"/>
          <tpl hier="4" item="3"/>
          <tpl fld="3" item="46"/>
          <tpl fld="2" item="57"/>
          <tpl hier="9" item="1"/>
          <tpl hier="11" item="9"/>
          <tpl hier="12" item="7"/>
          <tpl fld="4" item="0"/>
        </tpls>
      </n>
      <n v="44641540">
        <tpls c="8">
          <tpl hier="1" item="10"/>
          <tpl hier="4" item="3"/>
          <tpl fld="3" item="45"/>
          <tpl fld="2" item="57"/>
          <tpl hier="9" item="1"/>
          <tpl hier="11" item="9"/>
          <tpl hier="12" item="7"/>
          <tpl fld="4" item="0"/>
        </tpls>
      </n>
      <n v="49554112">
        <tpls c="8">
          <tpl hier="1" item="10"/>
          <tpl hier="4" item="3"/>
          <tpl fld="3" item="47"/>
          <tpl fld="2" item="57"/>
          <tpl hier="9" item="1"/>
          <tpl hier="11" item="9"/>
          <tpl hier="12" item="7"/>
          <tpl fld="4" item="0"/>
        </tpls>
      </n>
      <n v="31954292">
        <tpls c="8">
          <tpl hier="1" item="10"/>
          <tpl hier="4" item="3"/>
          <tpl fld="3" item="34"/>
          <tpl fld="2" item="61"/>
          <tpl hier="9" item="1"/>
          <tpl hier="11" item="9"/>
          <tpl hier="12" item="7"/>
          <tpl fld="4" item="0"/>
        </tpls>
      </n>
      <n v="37758632">
        <tpls c="8">
          <tpl hier="1" item="10"/>
          <tpl hier="4" item="3"/>
          <tpl fld="3" item="36"/>
          <tpl fld="2" item="61"/>
          <tpl hier="9" item="1"/>
          <tpl hier="11" item="9"/>
          <tpl hier="12" item="7"/>
          <tpl fld="4" item="0"/>
        </tpls>
      </n>
      <n v="40057388">
        <tpls c="8">
          <tpl hier="1" item="10"/>
          <tpl hier="4" item="3"/>
          <tpl fld="3" item="27"/>
          <tpl fld="2" item="61"/>
          <tpl hier="9" item="1"/>
          <tpl hier="11" item="9"/>
          <tpl hier="12" item="7"/>
          <tpl fld="4" item="0"/>
        </tpls>
      </n>
      <n v="46620044">
        <tpls c="8">
          <tpl hier="1" item="10"/>
          <tpl hier="4" item="3"/>
          <tpl fld="3" item="33"/>
          <tpl fld="2" item="61"/>
          <tpl hier="9" item="1"/>
          <tpl hier="11" item="9"/>
          <tpl hier="12" item="7"/>
          <tpl fld="4" item="0"/>
        </tpls>
      </n>
      <n v="7912273">
        <tpls c="8">
          <tpl hier="1" item="10"/>
          <tpl hier="4" item="3"/>
          <tpl fld="3" item="18"/>
          <tpl fld="2" item="79"/>
          <tpl hier="9" item="1"/>
          <tpl hier="11" item="9"/>
          <tpl hier="12" item="7"/>
          <tpl fld="4" item="0"/>
        </tpls>
      </n>
      <n v="8336605">
        <tpls c="8">
          <tpl hier="1" item="10"/>
          <tpl hier="4" item="3"/>
          <tpl fld="3" item="22"/>
          <tpl fld="2" item="79"/>
          <tpl hier="9" item="1"/>
          <tpl hier="11" item="9"/>
          <tpl hier="12" item="7"/>
          <tpl fld="4" item="0"/>
        </tpls>
      </n>
      <n v="8872109">
        <tpls c="8">
          <tpl hier="1" item="10"/>
          <tpl hier="4" item="3"/>
          <tpl fld="3" item="17"/>
          <tpl fld="2" item="79"/>
          <tpl hier="9" item="1"/>
          <tpl hier="11" item="9"/>
          <tpl hier="12" item="7"/>
          <tpl fld="4" item="0"/>
        </tpls>
      </n>
      <n v="9923085">
        <tpls c="8">
          <tpl hier="1" item="10"/>
          <tpl hier="4" item="3"/>
          <tpl fld="3" item="21"/>
          <tpl fld="2" item="79"/>
          <tpl hier="9" item="1"/>
          <tpl hier="11" item="9"/>
          <tpl hier="12" item="7"/>
          <tpl fld="4" item="0"/>
        </tpls>
      </n>
      <n v="55896224">
        <tpls c="8">
          <tpl hier="1" item="10"/>
          <tpl hier="4" item="3"/>
          <tpl fld="3" item="8"/>
          <tpl fld="2" item="46"/>
          <tpl hier="9" item="1"/>
          <tpl hier="11" item="9"/>
          <tpl hier="12" item="7"/>
          <tpl fld="4" item="0"/>
        </tpls>
      </n>
      <n v="56802048">
        <tpls c="8">
          <tpl hier="1" item="10"/>
          <tpl hier="4" item="3"/>
          <tpl fld="3" item="7"/>
          <tpl fld="2" item="46"/>
          <tpl hier="9" item="1"/>
          <tpl hier="11" item="9"/>
          <tpl hier="12" item="7"/>
          <tpl fld="4" item="0"/>
        </tpls>
      </n>
      <n v="59647576">
        <tpls c="8">
          <tpl hier="1" item="10"/>
          <tpl hier="4" item="3"/>
          <tpl fld="3" item="6"/>
          <tpl fld="2" item="46"/>
          <tpl hier="9" item="1"/>
          <tpl hier="11" item="9"/>
          <tpl hier="12" item="7"/>
          <tpl fld="4" item="0"/>
        </tpls>
      </n>
      <n v="66834404">
        <tpls c="8">
          <tpl hier="1" item="10"/>
          <tpl hier="4" item="3"/>
          <tpl fld="3" item="5"/>
          <tpl fld="2" item="46"/>
          <tpl hier="9" item="1"/>
          <tpl hier="11" item="9"/>
          <tpl hier="12" item="7"/>
          <tpl fld="4" item="0"/>
        </tpls>
      </n>
      <n v="213854000">
        <tpls c="8">
          <tpl hier="1" item="10"/>
          <tpl hier="4" item="3"/>
          <tpl fld="3" item="56"/>
          <tpl fld="2" item="51"/>
          <tpl hier="9" item="1"/>
          <tpl hier="11" item="9"/>
          <tpl hier="12" item="7"/>
          <tpl fld="4" item="0"/>
        </tpls>
      </n>
      <n v="249623008">
        <tpls c="8">
          <tpl hier="1" item="10"/>
          <tpl hier="4" item="3"/>
          <tpl fld="3" item="0"/>
          <tpl fld="2" item="51"/>
          <tpl hier="9" item="1"/>
          <tpl hier="11" item="9"/>
          <tpl hier="12" item="7"/>
          <tpl fld="4" item="0"/>
        </tpls>
      </n>
      <n v="298379904">
        <tpls c="8">
          <tpl hier="1" item="10"/>
          <tpl hier="4" item="3"/>
          <tpl fld="3" item="55"/>
          <tpl fld="2" item="51"/>
          <tpl hier="9" item="1"/>
          <tpl hier="11" item="9"/>
          <tpl hier="12" item="7"/>
          <tpl fld="4" item="0"/>
        </tpls>
      </n>
      <n v="595107268">
        <tpls c="8">
          <tpl hier="1" item="10"/>
          <tpl hier="4" item="3"/>
          <tpl fld="3" item="32"/>
          <tpl fld="1" item="1"/>
          <tpl hier="9" item="1"/>
          <tpl hier="11" item="9"/>
          <tpl hier="12" item="7"/>
          <tpl fld="4" item="0"/>
        </tpls>
      </n>
      <n v="686933875">
        <tpls c="8">
          <tpl hier="1" item="10"/>
          <tpl hier="4" item="3"/>
          <tpl fld="3" item="31"/>
          <tpl fld="1" item="1"/>
          <tpl hier="9" item="1"/>
          <tpl hier="11" item="9"/>
          <tpl hier="12" item="7"/>
          <tpl fld="4" item="0"/>
        </tpls>
      </n>
      <n v="766581760">
        <tpls c="8">
          <tpl hier="1" item="10"/>
          <tpl hier="4" item="3"/>
          <tpl fld="3" item="30"/>
          <tpl fld="1" item="1"/>
          <tpl hier="9" item="1"/>
          <tpl hier="11" item="9"/>
          <tpl hier="12" item="7"/>
          <tpl fld="4" item="0"/>
        </tpls>
      </n>
      <n v="850434215">
        <tpls c="8">
          <tpl hier="1" item="10"/>
          <tpl hier="4" item="3"/>
          <tpl fld="3" item="29"/>
          <tpl fld="1" item="1"/>
          <tpl hier="9" item="1"/>
          <tpl hier="11" item="9"/>
          <tpl hier="12" item="7"/>
          <tpl fld="4" item="0"/>
        </tpls>
      </n>
      <n v="164268">
        <tpls c="8">
          <tpl hier="1" item="10"/>
          <tpl hier="4" item="3"/>
          <tpl fld="3" item="16"/>
          <tpl fld="2" item="58"/>
          <tpl hier="9" item="1"/>
          <tpl hier="11" item="9"/>
          <tpl hier="12" item="7"/>
          <tpl fld="4" item="0"/>
        </tpls>
      </n>
      <n v="234578">
        <tpls c="8">
          <tpl hier="1" item="10"/>
          <tpl hier="4" item="3"/>
          <tpl fld="3" item="15"/>
          <tpl fld="2" item="58"/>
          <tpl hier="9" item="1"/>
          <tpl hier="11" item="9"/>
          <tpl hier="12" item="7"/>
          <tpl fld="4" item="0"/>
        </tpls>
      </n>
      <n v="302618">
        <tpls c="8">
          <tpl hier="1" item="10"/>
          <tpl hier="4" item="3"/>
          <tpl fld="3" item="14"/>
          <tpl fld="2" item="58"/>
          <tpl hier="9" item="1"/>
          <tpl hier="11" item="9"/>
          <tpl hier="12" item="7"/>
          <tpl fld="4" item="0"/>
        </tpls>
      </n>
      <n v="381761">
        <tpls c="8">
          <tpl hier="1" item="10"/>
          <tpl hier="4" item="3"/>
          <tpl fld="3" item="13"/>
          <tpl fld="2" item="58"/>
          <tpl hier="9" item="1"/>
          <tpl hier="11" item="9"/>
          <tpl hier="12" item="7"/>
          <tpl fld="4" item="0"/>
        </tpls>
      </n>
      <n v="66625704">
        <tpls c="8">
          <tpl hier="1" item="10"/>
          <tpl hier="4" item="3"/>
          <tpl fld="3" item="4"/>
          <tpl fld="2" item="63"/>
          <tpl hier="9" item="1"/>
          <tpl hier="11" item="9"/>
          <tpl hier="12" item="7"/>
          <tpl fld="4" item="0"/>
        </tpls>
      </n>
      <n v="98186352">
        <tpls c="8">
          <tpl hier="1" item="10"/>
          <tpl hier="4" item="3"/>
          <tpl fld="3" item="58"/>
          <tpl fld="2" item="63"/>
          <tpl hier="9" item="1"/>
          <tpl hier="11" item="9"/>
          <tpl hier="12" item="7"/>
          <tpl fld="4" item="0"/>
        </tpls>
      </n>
      <n v="136986432">
        <tpls c="8">
          <tpl hier="1" item="10"/>
          <tpl hier="4" item="3"/>
          <tpl fld="3" item="2"/>
          <tpl fld="2" item="63"/>
          <tpl hier="9" item="1"/>
          <tpl hier="11" item="9"/>
          <tpl hier="12" item="7"/>
          <tpl fld="4" item="0"/>
        </tpls>
      </n>
      <n v="133260">
        <tpls c="8">
          <tpl hier="1" item="10"/>
          <tpl hier="4" item="3"/>
          <tpl fld="3" item="54"/>
          <tpl fld="2" item="82"/>
          <tpl hier="9" item="1"/>
          <tpl hier="11" item="9"/>
          <tpl hier="12" item="7"/>
          <tpl fld="4" item="0"/>
        </tpls>
      </n>
      <n v="191128">
        <tpls c="8">
          <tpl hier="1" item="10"/>
          <tpl hier="4" item="3"/>
          <tpl fld="3" item="53"/>
          <tpl fld="2" item="82"/>
          <tpl hier="9" item="1"/>
          <tpl hier="11" item="9"/>
          <tpl hier="12" item="7"/>
          <tpl fld="4" item="0"/>
        </tpls>
      </n>
      <n v="299025">
        <tpls c="8">
          <tpl hier="1" item="10"/>
          <tpl hier="4" item="3"/>
          <tpl fld="3" item="52"/>
          <tpl fld="2" item="82"/>
          <tpl hier="9" item="1"/>
          <tpl hier="11" item="9"/>
          <tpl hier="12" item="7"/>
          <tpl fld="4" item="0"/>
        </tpls>
      </n>
      <n v="2502896">
        <tpls c="8">
          <tpl hier="1" item="10"/>
          <tpl hier="4" item="3"/>
          <tpl fld="3" item="48"/>
          <tpl fld="2" item="47"/>
          <tpl hier="9" item="1"/>
          <tpl hier="11" item="9"/>
          <tpl hier="12" item="7"/>
          <tpl fld="4" item="0"/>
        </tpls>
      </n>
      <n v="3523938">
        <tpls c="8">
          <tpl hier="1" item="10"/>
          <tpl hier="4" item="3"/>
          <tpl fld="3" item="46"/>
          <tpl fld="2" item="47"/>
          <tpl hier="9" item="1"/>
          <tpl hier="11" item="9"/>
          <tpl hier="12" item="7"/>
          <tpl fld="4" item="0"/>
        </tpls>
      </n>
      <n v="5714220">
        <tpls c="8">
          <tpl hier="1" item="10"/>
          <tpl hier="4" item="3"/>
          <tpl fld="3" item="45"/>
          <tpl fld="2" item="47"/>
          <tpl hier="9" item="1"/>
          <tpl hier="11" item="9"/>
          <tpl hier="12" item="7"/>
          <tpl fld="4" item="0"/>
        </tpls>
      </n>
      <n v="9199259">
        <tpls c="8">
          <tpl hier="1" item="10"/>
          <tpl hier="4" item="3"/>
          <tpl fld="3" item="47"/>
          <tpl fld="2" item="47"/>
          <tpl hier="9" item="1"/>
          <tpl hier="11" item="9"/>
          <tpl hier="12" item="7"/>
          <tpl fld="4" item="0"/>
        </tpls>
      </n>
      <n v="4038872">
        <tpls c="8">
          <tpl hier="1" item="10"/>
          <tpl hier="4" item="3"/>
          <tpl fld="3" item="34"/>
          <tpl fld="2" item="52"/>
          <tpl hier="9" item="1"/>
          <tpl hier="11" item="9"/>
          <tpl hier="12" item="7"/>
          <tpl fld="4" item="0"/>
        </tpls>
      </n>
      <n v="5697096">
        <tpls c="8">
          <tpl hier="1" item="10"/>
          <tpl hier="4" item="3"/>
          <tpl fld="3" item="36"/>
          <tpl fld="2" item="52"/>
          <tpl hier="9" item="1"/>
          <tpl hier="11" item="9"/>
          <tpl hier="12" item="7"/>
          <tpl fld="4" item="0"/>
        </tpls>
      </n>
      <n v="7937458">
        <tpls c="8">
          <tpl hier="1" item="10"/>
          <tpl hier="4" item="3"/>
          <tpl fld="3" item="27"/>
          <tpl fld="2" item="52"/>
          <tpl hier="9" item="1"/>
          <tpl hier="11" item="9"/>
          <tpl hier="12" item="7"/>
          <tpl fld="4" item="0"/>
        </tpls>
      </n>
      <n v="10542376">
        <tpls c="8">
          <tpl hier="1" item="10"/>
          <tpl hier="4" item="3"/>
          <tpl fld="3" item="33"/>
          <tpl fld="2" item="52"/>
          <tpl hier="9" item="1"/>
          <tpl hier="11" item="9"/>
          <tpl hier="12" item="7"/>
          <tpl fld="4" item="0"/>
        </tpls>
      </n>
      <n v="596947">
        <tpls c="8">
          <tpl hier="1" item="10"/>
          <tpl hier="4" item="3"/>
          <tpl fld="3" item="18"/>
          <tpl fld="2" item="56"/>
          <tpl hier="9" item="1"/>
          <tpl hier="11" item="9"/>
          <tpl hier="12" item="7"/>
          <tpl fld="4" item="0"/>
        </tpls>
      </n>
      <n v="1031439">
        <tpls c="8">
          <tpl hier="1" item="10"/>
          <tpl hier="4" item="3"/>
          <tpl fld="3" item="22"/>
          <tpl fld="2" item="56"/>
          <tpl hier="9" item="1"/>
          <tpl hier="11" item="9"/>
          <tpl hier="12" item="7"/>
          <tpl fld="4" item="0"/>
        </tpls>
      </n>
      <n v="1643334">
        <tpls c="8">
          <tpl hier="1" item="10"/>
          <tpl hier="4" item="3"/>
          <tpl fld="3" item="17"/>
          <tpl fld="2" item="56"/>
          <tpl hier="9" item="1"/>
          <tpl hier="11" item="9"/>
          <tpl hier="12" item="7"/>
          <tpl fld="4" item="0"/>
        </tpls>
      </n>
      <n v="2159944">
        <tpls c="8">
          <tpl hier="1" item="10"/>
          <tpl hier="4" item="3"/>
          <tpl fld="3" item="21"/>
          <tpl fld="2" item="56"/>
          <tpl hier="9" item="1"/>
          <tpl hier="11" item="9"/>
          <tpl hier="12" item="7"/>
          <tpl fld="4" item="0"/>
        </tpls>
      </n>
      <n v="97482920">
        <tpls c="8">
          <tpl hier="1" item="10"/>
          <tpl hier="4" item="3"/>
          <tpl fld="3" item="8"/>
          <tpl fld="2" item="60"/>
          <tpl hier="9" item="1"/>
          <tpl hier="11" item="9"/>
          <tpl hier="12" item="7"/>
          <tpl fld="4" item="0"/>
        </tpls>
      </n>
      <n v="140891600">
        <tpls c="8">
          <tpl hier="1" item="10"/>
          <tpl hier="4" item="3"/>
          <tpl fld="3" item="7"/>
          <tpl fld="2" item="60"/>
          <tpl hier="9" item="1"/>
          <tpl hier="11" item="9"/>
          <tpl hier="12" item="7"/>
          <tpl fld="4" item="0"/>
        </tpls>
      </n>
      <n v="181809248">
        <tpls c="8">
          <tpl hier="1" item="10"/>
          <tpl hier="4" item="3"/>
          <tpl fld="3" item="6"/>
          <tpl fld="2" item="60"/>
          <tpl hier="9" item="1"/>
          <tpl hier="11" item="9"/>
          <tpl hier="12" item="7"/>
          <tpl fld="4" item="0"/>
        </tpls>
      </n>
      <n v="211049520">
        <tpls c="8">
          <tpl hier="1" item="10"/>
          <tpl hier="4" item="3"/>
          <tpl fld="3" item="5"/>
          <tpl fld="2" item="60"/>
          <tpl hier="9" item="1"/>
          <tpl hier="11" item="9"/>
          <tpl hier="12" item="7"/>
          <tpl fld="4" item="0"/>
        </tpls>
      </n>
      <n v="6040041">
        <tpls c="8">
          <tpl hier="1" item="10"/>
          <tpl hier="4" item="3"/>
          <tpl fld="3" item="56"/>
          <tpl fld="2" item="55"/>
          <tpl hier="9" item="1"/>
          <tpl hier="11" item="9"/>
          <tpl hier="12" item="7"/>
          <tpl fld="4" item="0"/>
        </tpls>
      </n>
      <n v="8811034">
        <tpls c="8">
          <tpl hier="1" item="10"/>
          <tpl hier="4" item="3"/>
          <tpl fld="3" item="0"/>
          <tpl fld="2" item="55"/>
          <tpl hier="9" item="1"/>
          <tpl hier="11" item="9"/>
          <tpl hier="12" item="7"/>
          <tpl fld="4" item="0"/>
        </tpls>
      </n>
      <n v="13829176">
        <tpls c="8">
          <tpl hier="1" item="10"/>
          <tpl hier="4" item="3"/>
          <tpl fld="3" item="55"/>
          <tpl fld="2" item="55"/>
          <tpl hier="9" item="1"/>
          <tpl hier="11" item="9"/>
          <tpl hier="12" item="7"/>
          <tpl fld="4" item="0"/>
        </tpls>
      </n>
      <n v="2852438">
        <tpls c="8">
          <tpl hier="1" item="10"/>
          <tpl hier="4" item="3"/>
          <tpl fld="3" item="35"/>
          <tpl fld="2" item="42"/>
          <tpl hier="9" item="1"/>
          <tpl hier="11" item="9"/>
          <tpl hier="12" item="7"/>
          <tpl fld="4" item="0"/>
        </tpls>
      </n>
      <n v="3854445">
        <tpls c="8">
          <tpl hier="1" item="10"/>
          <tpl hier="4" item="3"/>
          <tpl fld="3" item="40"/>
          <tpl fld="2" item="42"/>
          <tpl hier="9" item="1"/>
          <tpl hier="11" item="9"/>
          <tpl hier="12" item="7"/>
          <tpl fld="4" item="0"/>
        </tpls>
      </n>
      <n v="5798053">
        <tpls c="8">
          <tpl hier="1" item="10"/>
          <tpl hier="4" item="3"/>
          <tpl fld="3" item="50"/>
          <tpl fld="2" item="42"/>
          <tpl hier="9" item="1"/>
          <tpl hier="11" item="9"/>
          <tpl hier="12" item="7"/>
          <tpl fld="4" item="0"/>
        </tpls>
      </n>
      <n v="8397668">
        <tpls c="8">
          <tpl hier="1" item="10"/>
          <tpl hier="4" item="3"/>
          <tpl fld="3" item="49"/>
          <tpl fld="2" item="42"/>
          <tpl hier="9" item="1"/>
          <tpl hier="11" item="9"/>
          <tpl hier="12" item="7"/>
          <tpl fld="4" item="0"/>
        </tpls>
      </n>
      <n v="5643036">
        <tpls c="8">
          <tpl hier="1" item="10"/>
          <tpl hier="4" item="3"/>
          <tpl fld="3" item="37"/>
          <tpl fld="2" item="62"/>
          <tpl hier="9" item="1"/>
          <tpl hier="11" item="9"/>
          <tpl hier="12" item="7"/>
          <tpl fld="4" item="0"/>
        </tpls>
      </n>
      <n v="8621406">
        <tpls c="8">
          <tpl hier="1" item="10"/>
          <tpl hier="4" item="3"/>
          <tpl fld="3" item="39"/>
          <tpl fld="2" item="62"/>
          <tpl hier="9" item="1"/>
          <tpl hier="11" item="9"/>
          <tpl hier="12" item="7"/>
          <tpl fld="4" item="0"/>
        </tpls>
      </n>
      <n v="13970813">
        <tpls c="8">
          <tpl hier="1" item="10"/>
          <tpl hier="4" item="3"/>
          <tpl fld="3" item="28"/>
          <tpl fld="2" item="62"/>
          <tpl hier="9" item="1"/>
          <tpl hier="11" item="9"/>
          <tpl hier="12" item="7"/>
          <tpl fld="4" item="0"/>
        </tpls>
      </n>
      <n v="21485266">
        <tpls c="8">
          <tpl hier="1" item="10"/>
          <tpl hier="4" item="3"/>
          <tpl fld="3" item="19"/>
          <tpl fld="2" item="62"/>
          <tpl hier="9" item="1"/>
          <tpl hier="11" item="9"/>
          <tpl hier="12" item="7"/>
          <tpl fld="4" item="0"/>
        </tpls>
      </n>
      <n v="1708302">
        <tpls c="8">
          <tpl hier="1" item="10"/>
          <tpl hier="4" item="3"/>
          <tpl fld="3" item="26"/>
          <tpl fld="2" item="77"/>
          <tpl hier="9" item="1"/>
          <tpl hier="11" item="9"/>
          <tpl hier="12" item="7"/>
          <tpl fld="4" item="0"/>
        </tpls>
      </n>
      <n v="2408317">
        <tpls c="8">
          <tpl hier="1" item="10"/>
          <tpl hier="4" item="3"/>
          <tpl fld="3" item="25"/>
          <tpl fld="2" item="77"/>
          <tpl hier="9" item="1"/>
          <tpl hier="11" item="9"/>
          <tpl hier="12" item="7"/>
          <tpl fld="4" item="0"/>
        </tpls>
      </n>
      <n v="3558014">
        <tpls c="8">
          <tpl hier="1" item="10"/>
          <tpl hier="4" item="3"/>
          <tpl fld="3" item="24"/>
          <tpl fld="2" item="77"/>
          <tpl hier="9" item="1"/>
          <tpl hier="11" item="9"/>
          <tpl hier="12" item="7"/>
          <tpl fld="4" item="0"/>
        </tpls>
      </n>
      <n v="4493170">
        <tpls c="8">
          <tpl hier="1" item="10"/>
          <tpl hier="4" item="3"/>
          <tpl fld="3" item="23"/>
          <tpl fld="2" item="77"/>
          <tpl hier="9" item="1"/>
          <tpl hier="11" item="9"/>
          <tpl hier="12" item="7"/>
          <tpl fld="4" item="0"/>
        </tpls>
      </n>
      <n v="3643604">
        <tpls c="8">
          <tpl hier="1" item="10"/>
          <tpl hier="4" item="3"/>
          <tpl fld="3" item="10"/>
          <tpl fld="2" item="28"/>
          <tpl hier="9" item="1"/>
          <tpl hier="11" item="9"/>
          <tpl hier="12" item="7"/>
          <tpl fld="4" item="0"/>
        </tpls>
      </n>
      <n v="5247283">
        <tpls c="8">
          <tpl hier="1" item="10"/>
          <tpl hier="4" item="3"/>
          <tpl fld="3" item="12"/>
          <tpl fld="2" item="28"/>
          <tpl hier="9" item="1"/>
          <tpl hier="11" item="9"/>
          <tpl hier="12" item="7"/>
          <tpl fld="4" item="0"/>
        </tpls>
      </n>
      <n v="9019233">
        <tpls c="8">
          <tpl hier="1" item="10"/>
          <tpl hier="4" item="3"/>
          <tpl fld="3" item="11"/>
          <tpl fld="2" item="28"/>
          <tpl hier="9" item="1"/>
          <tpl hier="11" item="9"/>
          <tpl hier="12" item="7"/>
          <tpl fld="4" item="0"/>
        </tpls>
      </n>
      <n v="15477751">
        <tpls c="8">
          <tpl hier="1" item="10"/>
          <tpl hier="4" item="3"/>
          <tpl fld="3" item="9"/>
          <tpl fld="2" item="28"/>
          <tpl hier="9" item="1"/>
          <tpl hier="11" item="9"/>
          <tpl hier="12" item="7"/>
          <tpl fld="4" item="0"/>
        </tpls>
      </n>
      <n v="10265829">
        <tpls c="8">
          <tpl hier="1" item="10"/>
          <tpl hier="4" item="3"/>
          <tpl fld="3" item="57"/>
          <tpl fld="2" item="35"/>
          <tpl hier="9" item="1"/>
          <tpl hier="11" item="9"/>
          <tpl hier="12" item="7"/>
          <tpl fld="4" item="0"/>
        </tpls>
      </n>
      <n v="13058758">
        <tpls c="8">
          <tpl hier="1" item="10"/>
          <tpl hier="4" item="3"/>
          <tpl fld="3" item="3"/>
          <tpl fld="2" item="35"/>
          <tpl hier="9" item="1"/>
          <tpl hier="11" item="9"/>
          <tpl hier="12" item="7"/>
          <tpl fld="4" item="0"/>
        </tpls>
      </n>
      <n v="16182721">
        <tpls c="8">
          <tpl hier="1" item="10"/>
          <tpl hier="4" item="3"/>
          <tpl fld="3" item="1"/>
          <tpl fld="2" item="35"/>
          <tpl hier="9" item="1"/>
          <tpl hier="11" item="9"/>
          <tpl hier="12" item="7"/>
          <tpl fld="4" item="0"/>
        </tpls>
      </n>
      <n v="24608112">
        <tpls c="8">
          <tpl hier="1" item="10"/>
          <tpl hier="4" item="3"/>
          <tpl fld="3" item="20"/>
          <tpl fld="2" item="40"/>
          <tpl hier="9" item="1"/>
          <tpl hier="11" item="9"/>
          <tpl hier="12" item="7"/>
          <tpl fld="4" item="0"/>
        </tpls>
      </n>
      <n v="34422568">
        <tpls c="8">
          <tpl hier="1" item="10"/>
          <tpl hier="4" item="3"/>
          <tpl fld="3" item="51"/>
          <tpl fld="2" item="40"/>
          <tpl hier="9" item="1"/>
          <tpl hier="11" item="9"/>
          <tpl hier="12" item="7"/>
          <tpl fld="4" item="0"/>
        </tpls>
      </n>
      <n v="44254976">
        <tpls c="8">
          <tpl hier="1" item="10"/>
          <tpl hier="4" item="3"/>
          <tpl fld="3" item="38"/>
          <tpl fld="2" item="40"/>
          <tpl hier="9" item="1"/>
          <tpl hier="11" item="9"/>
          <tpl hier="12" item="7"/>
          <tpl fld="4" item="0"/>
        </tpls>
      </n>
      <n v="16461830">
        <tpls c="8">
          <tpl hier="1" item="10"/>
          <tpl hier="4" item="3"/>
          <tpl fld="3" item="44"/>
          <tpl fld="2" item="54"/>
          <tpl hier="9" item="1"/>
          <tpl hier="11" item="9"/>
          <tpl hier="12" item="7"/>
          <tpl fld="4" item="0"/>
        </tpls>
      </n>
      <n v="25663592">
        <tpls c="8">
          <tpl hier="1" item="10"/>
          <tpl hier="4" item="3"/>
          <tpl fld="3" item="43"/>
          <tpl fld="2" item="54"/>
          <tpl hier="9" item="1"/>
          <tpl hier="11" item="9"/>
          <tpl hier="12" item="7"/>
          <tpl fld="4" item="0"/>
        </tpls>
      </n>
      <n v="41576232">
        <tpls c="8">
          <tpl hier="1" item="10"/>
          <tpl hier="4" item="3"/>
          <tpl fld="3" item="42"/>
          <tpl fld="2" item="54"/>
          <tpl hier="9" item="1"/>
          <tpl hier="11" item="9"/>
          <tpl hier="12" item="7"/>
          <tpl fld="4" item="0"/>
        </tpls>
      </n>
      <n v="66755152">
        <tpls c="8">
          <tpl hier="1" item="10"/>
          <tpl hier="4" item="3"/>
          <tpl fld="3" item="41"/>
          <tpl fld="2" item="54"/>
          <tpl hier="9" item="1"/>
          <tpl hier="11" item="9"/>
          <tpl hier="12" item="7"/>
          <tpl fld="4" item="0"/>
        </tpls>
      </n>
      <n v="1186785">
        <tpls c="8">
          <tpl hier="1" item="10"/>
          <tpl hier="4" item="3"/>
          <tpl fld="3" item="32"/>
          <tpl fld="2" item="59"/>
          <tpl hier="9" item="1"/>
          <tpl hier="11" item="9"/>
          <tpl hier="12" item="7"/>
          <tpl fld="4" item="0"/>
        </tpls>
      </n>
      <n v="1884875">
        <tpls c="8">
          <tpl hier="1" item="10"/>
          <tpl hier="4" item="3"/>
          <tpl fld="3" item="31"/>
          <tpl fld="2" item="59"/>
          <tpl hier="9" item="1"/>
          <tpl hier="11" item="9"/>
          <tpl hier="12" item="7"/>
          <tpl fld="4" item="0"/>
        </tpls>
      </n>
      <n v="3038433">
        <tpls c="8">
          <tpl hier="1" item="10"/>
          <tpl hier="4" item="3"/>
          <tpl fld="3" item="24"/>
          <tpl fld="2" item="59"/>
          <tpl hier="9" item="1"/>
          <tpl hier="11" item="9"/>
          <tpl hier="12" item="7"/>
          <tpl fld="4" item="0"/>
        </tpls>
      </n>
      <n v="5110702">
        <tpls c="8">
          <tpl hier="1" item="10"/>
          <tpl hier="4" item="3"/>
          <tpl fld="3" item="13"/>
          <tpl fld="2" item="59"/>
          <tpl hier="9" item="1"/>
          <tpl hier="11" item="9"/>
          <tpl hier="12" item="7"/>
          <tpl fld="4" item="0"/>
        </tpls>
      </n>
      <n v="2042241">
        <tpls c="8">
          <tpl hier="1" item="10"/>
          <tpl hier="4" item="3"/>
          <tpl fld="3" item="56"/>
          <tpl fld="2" item="65"/>
          <tpl hier="9" item="1"/>
          <tpl hier="11" item="9"/>
          <tpl hier="12" item="7"/>
          <tpl fld="4" item="0"/>
        </tpls>
      </n>
      <n v="3372298">
        <tpls c="8">
          <tpl hier="1" item="10"/>
          <tpl hier="4" item="3"/>
          <tpl fld="3" item="50"/>
          <tpl fld="2" item="65"/>
          <tpl hier="9" item="1"/>
          <tpl hier="11" item="9"/>
          <tpl hier="12" item="7"/>
          <tpl fld="4" item="0"/>
        </tpls>
      </n>
      <n v="4688000">
        <tpls c="8">
          <tpl hier="1" item="10"/>
          <tpl hier="4" item="3"/>
          <tpl fld="3" item="19"/>
          <tpl fld="2" item="65"/>
          <tpl hier="9" item="1"/>
          <tpl hier="11" item="9"/>
          <tpl hier="12" item="7"/>
          <tpl fld="4" item="0"/>
        </tpls>
      </n>
      <n v="4897472">
        <tpls c="8">
          <tpl hier="1" item="10"/>
          <tpl hier="4" item="3"/>
          <tpl fld="3" item="16"/>
          <tpl fld="2" item="85"/>
          <tpl hier="9" item="1"/>
          <tpl hier="11" item="9"/>
          <tpl hier="12" item="7"/>
          <tpl fld="4" item="0"/>
        </tpls>
      </n>
      <n v="10698194">
        <tpls c="8">
          <tpl hier="1" item="10"/>
          <tpl hier="4" item="3"/>
          <tpl fld="3" item="7"/>
          <tpl fld="2" item="85"/>
          <tpl hier="9" item="1"/>
          <tpl hier="11" item="9"/>
          <tpl hier="12" item="7"/>
          <tpl fld="4" item="0"/>
        </tpls>
      </n>
      <n v="18354514">
        <tpls c="8">
          <tpl hier="1" item="10"/>
          <tpl hier="4" item="3"/>
          <tpl fld="3" item="1"/>
          <tpl fld="2" item="85"/>
          <tpl hier="9" item="1"/>
          <tpl hier="11" item="9"/>
          <tpl hier="12" item="7"/>
          <tpl fld="4" item="0"/>
        </tpls>
      </n>
      <n v="3638109">
        <tpls c="8">
          <tpl hier="1" item="10"/>
          <tpl hier="4" item="3"/>
          <tpl fld="3" item="44"/>
          <tpl fld="2" item="49"/>
          <tpl hier="9" item="1"/>
          <tpl hier="11" item="9"/>
          <tpl hier="12" item="7"/>
          <tpl fld="4" item="0"/>
        </tpls>
      </n>
      <n v="6199661">
        <tpls c="8">
          <tpl hier="1" item="10"/>
          <tpl hier="4" item="3"/>
          <tpl fld="3" item="25"/>
          <tpl fld="2" item="49"/>
          <tpl hier="9" item="1"/>
          <tpl hier="11" item="9"/>
          <tpl hier="12" item="7"/>
          <tpl fld="4" item="0"/>
        </tpls>
      </n>
      <n v="8974444">
        <tpls c="8">
          <tpl hier="1" item="10"/>
          <tpl hier="4" item="3"/>
          <tpl fld="3" item="2"/>
          <tpl fld="2" item="49"/>
          <tpl hier="9" item="1"/>
          <tpl hier="11" item="9"/>
          <tpl hier="12" item="7"/>
          <tpl fld="4" item="0"/>
        </tpls>
      </n>
      <n v="4809201">
        <tpls c="8">
          <tpl hier="1" item="10"/>
          <tpl hier="4" item="3"/>
          <tpl fld="3" item="48"/>
          <tpl fld="2" item="44"/>
          <tpl hier="9" item="1"/>
          <tpl hier="11" item="9"/>
          <tpl hier="12" item="7"/>
          <tpl fld="4" item="0"/>
        </tpls>
      </n>
      <n v="8197652">
        <tpls c="8">
          <tpl hier="1" item="10"/>
          <tpl hier="4" item="3"/>
          <tpl fld="3" item="36"/>
          <tpl fld="2" item="44"/>
          <tpl hier="9" item="1"/>
          <tpl hier="11" item="9"/>
          <tpl hier="12" item="7"/>
          <tpl fld="4" item="0"/>
        </tpls>
      </n>
      <n v="12914667">
        <tpls c="8">
          <tpl hier="1" item="10"/>
          <tpl hier="4" item="3"/>
          <tpl fld="3" item="14"/>
          <tpl fld="2" item="44"/>
          <tpl hier="9" item="1"/>
          <tpl hier="11" item="9"/>
          <tpl hier="12" item="7"/>
          <tpl fld="4" item="0"/>
        </tpls>
      </n>
      <n v="668280">
        <tpls c="8">
          <tpl hier="1" item="10"/>
          <tpl hier="4" item="3"/>
          <tpl fld="3" item="31"/>
          <tpl fld="2" item="34"/>
          <tpl hier="9" item="1"/>
          <tpl hier="11" item="9"/>
          <tpl hier="12" item="7"/>
          <tpl fld="4" item="0"/>
        </tpls>
      </n>
      <n v="817860">
        <tpls c="8">
          <tpl hier="1" item="10"/>
          <tpl hier="4" item="3"/>
          <tpl fld="3" item="2"/>
          <tpl fld="2" item="34"/>
          <tpl hier="9" item="1"/>
          <tpl hier="11" item="9"/>
          <tpl hier="12" item="7"/>
          <tpl fld="4" item="0"/>
        </tpls>
      </n>
      <n v="577646">
        <tpls c="8">
          <tpl hier="1" item="10"/>
          <tpl hier="4" item="3"/>
          <tpl fld="3" item="16"/>
          <tpl fld="2" item="64"/>
          <tpl hier="9" item="1"/>
          <tpl hier="11" item="9"/>
          <tpl hier="12" item="7"/>
          <tpl fld="4" item="0"/>
        </tpls>
      </n>
      <n v="1002579">
        <tpls c="8">
          <tpl hier="1" item="10"/>
          <tpl hier="4" item="3"/>
          <tpl fld="3" item="51"/>
          <tpl fld="2" item="64"/>
          <tpl hier="9" item="1"/>
          <tpl hier="11" item="9"/>
          <tpl hier="12" item="7"/>
          <tpl fld="4" item="0"/>
        </tpls>
      </n>
      <n v="7071971">
        <tpls c="8">
          <tpl hier="1" item="10"/>
          <tpl hier="4" item="3"/>
          <tpl fld="3" item="48"/>
          <tpl fld="2" item="33"/>
          <tpl hier="9" item="1"/>
          <tpl hier="11" item="9"/>
          <tpl hier="12" item="7"/>
          <tpl fld="4" item="0"/>
        </tpls>
      </n>
      <n v="22963946">
        <tpls c="8">
          <tpl hier="1" item="10"/>
          <tpl hier="4" item="3"/>
          <tpl fld="3" item="52"/>
          <tpl fld="2" item="33"/>
          <tpl hier="9" item="1"/>
          <tpl hier="11" item="9"/>
          <tpl hier="12" item="7"/>
          <tpl fld="4" item="0"/>
        </tpls>
      </n>
      <n v="14259687">
        <tpls c="8">
          <tpl hier="1" item="10"/>
          <tpl hier="4" item="3"/>
          <tpl fld="3" item="47"/>
          <tpl fld="2" item="43"/>
          <tpl hier="9" item="1"/>
          <tpl hier="11" item="9"/>
          <tpl hier="12" item="7"/>
          <tpl fld="4" item="0"/>
        </tpls>
      </n>
      <n v="4593669">
        <tpls c="8">
          <tpl hier="1" item="10"/>
          <tpl hier="4" item="3"/>
          <tpl fld="3" item="16"/>
          <tpl fld="2" item="21"/>
          <tpl hier="9" item="1"/>
          <tpl hier="11" item="9"/>
          <tpl hier="12" item="7"/>
          <tpl fld="4" item="0"/>
        </tpls>
      </n>
      <n v="6751912">
        <tpls c="8">
          <tpl hier="1" item="10"/>
          <tpl hier="4" item="3"/>
          <tpl fld="3" item="14"/>
          <tpl fld="2" item="41"/>
          <tpl hier="9" item="1"/>
          <tpl hier="11" item="9"/>
          <tpl hier="12" item="7"/>
          <tpl fld="4" item="0"/>
        </tpls>
      </n>
      <n v="14638890">
        <tpls c="8">
          <tpl hier="1" item="10"/>
          <tpl hier="4" item="3"/>
          <tpl fld="3" item="40"/>
          <tpl fld="2" item="14"/>
          <tpl hier="9" item="1"/>
          <tpl hier="11" item="9"/>
          <tpl hier="12" item="7"/>
          <tpl fld="4" item="0"/>
        </tpls>
      </n>
      <n v="9504281">
        <tpls c="8">
          <tpl hier="1" item="10"/>
          <tpl hier="4" item="3"/>
          <tpl fld="3" item="25"/>
          <tpl fld="2" item="29"/>
          <tpl hier="9" item="1"/>
          <tpl hier="11" item="9"/>
          <tpl hier="12" item="7"/>
          <tpl fld="4" item="0"/>
        </tpls>
      </n>
      <n v="17528960">
        <tpls c="8">
          <tpl hier="1" item="10"/>
          <tpl hier="4" item="3"/>
          <tpl fld="3" item="3"/>
          <tpl fld="2" item="26"/>
          <tpl hier="9" item="1"/>
          <tpl hier="11" item="9"/>
          <tpl hier="12" item="7"/>
          <tpl fld="4" item="0"/>
        </tpls>
      </n>
      <n v="91663288">
        <tpls c="8">
          <tpl hier="1" item="10"/>
          <tpl hier="4" item="3"/>
          <tpl fld="3" item="42"/>
          <tpl fld="2" item="17"/>
          <tpl hier="9" item="1"/>
          <tpl hier="11" item="9"/>
          <tpl hier="12" item="7"/>
          <tpl fld="4" item="0"/>
        </tpls>
      </n>
      <n v="5145366">
        <tpls c="8">
          <tpl hier="1" item="10"/>
          <tpl hier="4" item="3"/>
          <tpl fld="3" item="14"/>
          <tpl fld="2" item="23"/>
          <tpl hier="9" item="1"/>
          <tpl hier="11" item="9"/>
          <tpl hier="12" item="7"/>
          <tpl fld="4" item="0"/>
        </tpls>
      </n>
      <n v="48387300">
        <tpls c="8">
          <tpl hier="1" item="10"/>
          <tpl hier="4" item="3"/>
          <tpl fld="3" item="44"/>
          <tpl fld="2" item="25"/>
          <tpl hier="9" item="1"/>
          <tpl hier="11" item="9"/>
          <tpl hier="12" item="7"/>
          <tpl fld="4" item="0"/>
        </tpls>
      </n>
      <n v="5581762">
        <tpls c="8">
          <tpl hier="1" item="10"/>
          <tpl hier="4" item="3"/>
          <tpl fld="3" item="30"/>
          <tpl fld="2" item="16"/>
          <tpl hier="9" item="1"/>
          <tpl hier="11" item="9"/>
          <tpl hier="12" item="7"/>
          <tpl fld="4" item="0"/>
        </tpls>
      </n>
      <n v="3129421">
        <tpls c="8">
          <tpl hier="1" item="10"/>
          <tpl hier="4" item="3"/>
          <tpl fld="3" item="46"/>
          <tpl fld="2" item="18"/>
          <tpl hier="9" item="1"/>
          <tpl hier="11" item="9"/>
          <tpl hier="12" item="7"/>
          <tpl fld="4" item="0"/>
        </tpls>
      </n>
      <n v="81131">
        <tpls c="8">
          <tpl hier="1" item="10"/>
          <tpl hier="4" item="3"/>
          <tpl fld="3" item="17"/>
          <tpl fld="2" item="9"/>
          <tpl hier="9" item="1"/>
          <tpl hier="11" item="9"/>
          <tpl hier="12" item="7"/>
          <tpl fld="4" item="0"/>
        </tpls>
      </n>
      <n v="13814629">
        <tpls c="8">
          <tpl hier="1" item="10"/>
          <tpl hier="4" item="3"/>
          <tpl fld="3" item="23"/>
          <tpl fld="2" item="7"/>
          <tpl hier="9" item="1"/>
          <tpl hier="11" item="9"/>
          <tpl hier="12" item="7"/>
          <tpl fld="4" item="0"/>
        </tpls>
      </n>
      <n v="4742107">
        <tpls c="8">
          <tpl hier="1" item="10"/>
          <tpl hier="4" item="3"/>
          <tpl fld="3" item="33"/>
          <tpl fld="2" item="65"/>
          <tpl hier="9" item="1"/>
          <tpl hier="11" item="9"/>
          <tpl hier="12" item="7"/>
          <tpl fld="4" item="0"/>
        </tpls>
      </n>
      <n v="5102064">
        <tpls c="8">
          <tpl hier="1" item="10"/>
          <tpl hier="4" item="3"/>
          <tpl fld="3" item="10"/>
          <tpl fld="2" item="85"/>
          <tpl hier="9" item="1"/>
          <tpl hier="11" item="9"/>
          <tpl hier="12" item="7"/>
          <tpl fld="4" item="0"/>
        </tpls>
      </n>
      <n v="11094748">
        <tpls c="8">
          <tpl hier="1" item="10"/>
          <tpl hier="4" item="3"/>
          <tpl fld="3" item="58"/>
          <tpl fld="2" item="85"/>
          <tpl hier="9" item="1"/>
          <tpl hier="11" item="9"/>
          <tpl hier="12" item="7"/>
          <tpl fld="4" item="0"/>
        </tpls>
      </n>
      <n v="18754916">
        <tpls c="8">
          <tpl hier="1" item="10"/>
          <tpl hier="4" item="3"/>
          <tpl fld="3" item="55"/>
          <tpl fld="2" item="85"/>
          <tpl hier="9" item="1"/>
          <tpl hier="11" item="9"/>
          <tpl hier="12" item="7"/>
          <tpl fld="4" item="0"/>
        </tpls>
      </n>
      <n v="3757132">
        <tpls c="8">
          <tpl hier="1" item="10"/>
          <tpl hier="4" item="3"/>
          <tpl fld="3" item="37"/>
          <tpl fld="2" item="49"/>
          <tpl hier="9" item="1"/>
          <tpl hier="11" item="9"/>
          <tpl hier="12" item="7"/>
          <tpl fld="4" item="0"/>
        </tpls>
      </n>
      <n v="6331764">
        <tpls c="8">
          <tpl hier="1" item="10"/>
          <tpl hier="4" item="3"/>
          <tpl fld="3" item="22"/>
          <tpl fld="2" item="49"/>
          <tpl hier="9" item="1"/>
          <tpl hier="11" item="9"/>
          <tpl hier="12" item="7"/>
          <tpl fld="4" item="0"/>
        </tpls>
      </n>
      <n v="9097257">
        <tpls c="8">
          <tpl hier="1" item="10"/>
          <tpl hier="4" item="3"/>
          <tpl fld="3" item="1"/>
          <tpl fld="2" item="49"/>
          <tpl hier="9" item="1"/>
          <tpl hier="11" item="9"/>
          <tpl hier="12" item="7"/>
          <tpl fld="4" item="0"/>
        </tpls>
      </n>
      <n v="4948986">
        <tpls c="8">
          <tpl hier="1" item="10"/>
          <tpl hier="4" item="3"/>
          <tpl fld="3" item="44"/>
          <tpl fld="2" item="44"/>
          <tpl hier="9" item="1"/>
          <tpl hier="11" item="9"/>
          <tpl hier="12" item="7"/>
          <tpl fld="4" item="0"/>
        </tpls>
      </n>
      <n v="8409397">
        <tpls c="8">
          <tpl hier="1" item="10"/>
          <tpl hier="4" item="3"/>
          <tpl fld="3" item="31"/>
          <tpl fld="2" item="44"/>
          <tpl hier="9" item="1"/>
          <tpl hier="11" item="9"/>
          <tpl hier="12" item="7"/>
          <tpl fld="4" item="0"/>
        </tpls>
      </n>
      <n v="13143465">
        <tpls c="8">
          <tpl hier="1" item="10"/>
          <tpl hier="4" item="3"/>
          <tpl fld="3" item="11"/>
          <tpl fld="2" item="44"/>
          <tpl hier="9" item="1"/>
          <tpl hier="11" item="9"/>
          <tpl hier="12" item="7"/>
          <tpl fld="4" item="0"/>
        </tpls>
      </n>
      <n v="421665">
        <tpls c="8">
          <tpl hier="1" item="10"/>
          <tpl hier="4" item="3"/>
          <tpl fld="3" item="48"/>
          <tpl fld="2" item="34"/>
          <tpl hier="9" item="1"/>
          <tpl hier="11" item="9"/>
          <tpl hier="12" item="7"/>
          <tpl fld="4" item="0"/>
        </tpls>
      </n>
      <n v="685497">
        <tpls c="8">
          <tpl hier="1" item="10"/>
          <tpl hier="4" item="3"/>
          <tpl fld="3" item="25"/>
          <tpl fld="2" item="34"/>
          <tpl hier="9" item="1"/>
          <tpl hier="11" item="9"/>
          <tpl hier="12" item="7"/>
          <tpl fld="4" item="0"/>
        </tpls>
      </n>
      <n v="821604">
        <tpls c="8">
          <tpl hier="1" item="10"/>
          <tpl hier="4" item="3"/>
          <tpl fld="3" item="1"/>
          <tpl fld="2" item="34"/>
          <tpl hier="9" item="1"/>
          <tpl hier="11" item="9"/>
          <tpl hier="12" item="7"/>
          <tpl fld="4" item="0"/>
        </tpls>
      </n>
      <n v="589314">
        <tpls c="8">
          <tpl hier="1" item="10"/>
          <tpl hier="4" item="3"/>
          <tpl fld="3" item="10"/>
          <tpl fld="2" item="64"/>
          <tpl hier="9" item="1"/>
          <tpl hier="11" item="9"/>
          <tpl hier="12" item="7"/>
          <tpl fld="4" item="0"/>
        </tpls>
      </n>
      <n v="1029778">
        <tpls c="8">
          <tpl hier="1" item="10"/>
          <tpl hier="4" item="3"/>
          <tpl fld="3" item="50"/>
          <tpl fld="2" item="64"/>
          <tpl hier="9" item="1"/>
          <tpl hier="11" item="9"/>
          <tpl hier="12" item="7"/>
          <tpl fld="4" item="0"/>
        </tpls>
      </n>
      <n v="7300116">
        <tpls c="8">
          <tpl hier="1" item="10"/>
          <tpl hier="4" item="3"/>
          <tpl fld="3" item="44"/>
          <tpl fld="2" item="33"/>
          <tpl hier="9" item="1"/>
          <tpl hier="11" item="9"/>
          <tpl hier="12" item="7"/>
          <tpl fld="4" item="0"/>
        </tpls>
      </n>
      <n v="23563824">
        <tpls c="8">
          <tpl hier="1" item="10"/>
          <tpl hier="4" item="3"/>
          <tpl fld="3" item="38"/>
          <tpl fld="2" item="33"/>
          <tpl hier="9" item="1"/>
          <tpl hier="11" item="9"/>
          <tpl hier="12" item="7"/>
          <tpl fld="4" item="0"/>
        </tpls>
      </n>
      <n v="14521515">
        <tpls c="8">
          <tpl hier="1" item="10"/>
          <tpl hier="4" item="3"/>
          <tpl fld="3" item="41"/>
          <tpl fld="2" item="43"/>
          <tpl hier="9" item="1"/>
          <tpl hier="11" item="9"/>
          <tpl hier="12" item="7"/>
          <tpl fld="4" item="0"/>
        </tpls>
      </n>
      <n v="5910227">
        <tpls c="8">
          <tpl hier="1" item="10"/>
          <tpl hier="4" item="3"/>
          <tpl fld="3" item="31"/>
          <tpl fld="2" item="21"/>
          <tpl hier="9" item="1"/>
          <tpl hier="11" item="9"/>
          <tpl hier="12" item="7"/>
          <tpl fld="4" item="0"/>
        </tpls>
      </n>
      <n v="7106319">
        <tpls c="8">
          <tpl hier="1" item="10"/>
          <tpl hier="4" item="3"/>
          <tpl fld="3" item="6"/>
          <tpl fld="2" item="41"/>
          <tpl hier="9" item="1"/>
          <tpl hier="11" item="9"/>
          <tpl hier="12" item="7"/>
          <tpl fld="4" item="0"/>
        </tpls>
      </n>
      <n v="15205374">
        <tpls c="8">
          <tpl hier="1" item="10"/>
          <tpl hier="4" item="3"/>
          <tpl fld="3" item="46"/>
          <tpl fld="2" item="14"/>
          <tpl hier="9" item="1"/>
          <tpl hier="11" item="9"/>
          <tpl hier="12" item="7"/>
          <tpl fld="4" item="0"/>
        </tpls>
      </n>
      <n v="9780872">
        <tpls c="8">
          <tpl hier="1" item="10"/>
          <tpl hier="4" item="3"/>
          <tpl fld="3" item="22"/>
          <tpl fld="2" item="29"/>
          <tpl hier="9" item="1"/>
          <tpl hier="11" item="9"/>
          <tpl hier="12" item="7"/>
          <tpl fld="4" item="0"/>
        </tpls>
      </n>
      <n v="18029824">
        <tpls c="8">
          <tpl hier="1" item="10"/>
          <tpl hier="4" item="3"/>
          <tpl fld="3" item="0"/>
          <tpl fld="2" item="26"/>
          <tpl hier="9" item="1"/>
          <tpl hier="11" item="9"/>
          <tpl hier="12" item="7"/>
          <tpl fld="4" item="0"/>
        </tpls>
      </n>
      <n v="93147040">
        <tpls c="8">
          <tpl hier="1" item="10"/>
          <tpl hier="4" item="3"/>
          <tpl fld="3" item="28"/>
          <tpl fld="2" item="17"/>
          <tpl hier="9" item="1"/>
          <tpl hier="11" item="9"/>
          <tpl hier="12" item="7"/>
          <tpl fld="4" item="0"/>
        </tpls>
      </n>
      <n v="5219328">
        <tpls c="8">
          <tpl hier="1" item="10"/>
          <tpl hier="4" item="3"/>
          <tpl fld="3" item="11"/>
          <tpl fld="2" item="23"/>
          <tpl hier="9" item="1"/>
          <tpl hier="11" item="9"/>
          <tpl hier="12" item="7"/>
          <tpl fld="4" item="0"/>
        </tpls>
      </n>
      <n v="49627624">
        <tpls c="8">
          <tpl hier="1" item="10"/>
          <tpl hier="4" item="3"/>
          <tpl fld="3" item="37"/>
          <tpl fld="2" item="25"/>
          <tpl hier="9" item="1"/>
          <tpl hier="11" item="9"/>
          <tpl hier="12" item="7"/>
          <tpl fld="4" item="0"/>
        </tpls>
      </n>
      <n v="5847586">
        <tpls c="8">
          <tpl hier="1" item="10"/>
          <tpl hier="4" item="3"/>
          <tpl fld="3" item="17"/>
          <tpl fld="2" item="16"/>
          <tpl hier="9" item="1"/>
          <tpl hier="11" item="9"/>
          <tpl hier="12" item="7"/>
          <tpl fld="4" item="0"/>
        </tpls>
      </n>
      <n v="3168088">
        <tpls c="8">
          <tpl hier="1" item="10"/>
          <tpl hier="4" item="3"/>
          <tpl fld="3" item="43"/>
          <tpl fld="2" item="18"/>
          <tpl hier="9" item="1"/>
          <tpl hier="11" item="9"/>
          <tpl hier="12" item="7"/>
          <tpl fld="4" item="0"/>
        </tpls>
      </n>
      <n v="82858">
        <tpls c="8">
          <tpl hier="1" item="10"/>
          <tpl hier="4" item="3"/>
          <tpl fld="3" item="1"/>
          <tpl fld="2" item="9"/>
          <tpl hier="9" item="1"/>
          <tpl hier="11" item="9"/>
          <tpl hier="12" item="7"/>
          <tpl fld="4" item="0"/>
        </tpls>
      </n>
      <n v="14030390">
        <tpls c="8">
          <tpl hier="1" item="10"/>
          <tpl hier="4" item="3"/>
          <tpl fld="3" item="21"/>
          <tpl fld="2" item="7"/>
          <tpl hier="9" item="1"/>
          <tpl hier="11" item="9"/>
          <tpl hier="12" item="7"/>
          <tpl fld="4" item="0"/>
        </tpls>
      </n>
      <n v="45524680">
        <tpls c="8">
          <tpl hier="1" item="10"/>
          <tpl hier="4" item="3"/>
          <tpl fld="3" item="28"/>
          <tpl fld="2" item="57"/>
          <tpl hier="9" item="1"/>
          <tpl hier="11" item="9"/>
          <tpl hier="12" item="7"/>
          <tpl fld="4" item="0"/>
        </tpls>
      </n>
      <n v="50199852">
        <tpls c="8">
          <tpl hier="1" item="10"/>
          <tpl hier="4" item="3"/>
          <tpl fld="3" item="19"/>
          <tpl fld="2" item="57"/>
          <tpl hier="9" item="1"/>
          <tpl hier="11" item="9"/>
          <tpl hier="12" item="7"/>
          <tpl fld="4" item="0"/>
        </tpls>
      </n>
      <n v="32682948">
        <tpls c="8">
          <tpl hier="1" item="10"/>
          <tpl hier="4" item="3"/>
          <tpl fld="3" item="26"/>
          <tpl fld="2" item="61"/>
          <tpl hier="9" item="1"/>
          <tpl hier="11" item="9"/>
          <tpl hier="12" item="7"/>
          <tpl fld="4" item="0"/>
        </tpls>
      </n>
      <n v="38171524">
        <tpls c="8">
          <tpl hier="1" item="10"/>
          <tpl hier="4" item="3"/>
          <tpl fld="3" item="25"/>
          <tpl fld="2" item="61"/>
          <tpl hier="9" item="1"/>
          <tpl hier="11" item="9"/>
          <tpl hier="12" item="7"/>
          <tpl fld="4" item="0"/>
        </tpls>
      </n>
      <n v="40386876">
        <tpls c="8">
          <tpl hier="1" item="10"/>
          <tpl hier="4" item="3"/>
          <tpl fld="3" item="24"/>
          <tpl fld="2" item="61"/>
          <tpl hier="9" item="1"/>
          <tpl hier="11" item="9"/>
          <tpl hier="12" item="7"/>
          <tpl fld="4" item="0"/>
        </tpls>
      </n>
      <n v="46444832">
        <tpls c="8">
          <tpl hier="1" item="10"/>
          <tpl hier="4" item="3"/>
          <tpl fld="3" item="23"/>
          <tpl fld="2" item="61"/>
          <tpl hier="9" item="1"/>
          <tpl hier="11" item="9"/>
          <tpl hier="12" item="7"/>
          <tpl fld="4" item="0"/>
        </tpls>
      </n>
      <n v="8042801">
        <tpls c="8">
          <tpl hier="1" item="10"/>
          <tpl hier="4" item="3"/>
          <tpl fld="3" item="10"/>
          <tpl fld="2" item="79"/>
          <tpl hier="9" item="1"/>
          <tpl hier="11" item="9"/>
          <tpl hier="12" item="7"/>
          <tpl fld="4" item="0"/>
        </tpls>
      </n>
      <n v="8369829">
        <tpls c="8">
          <tpl hier="1" item="10"/>
          <tpl hier="4" item="3"/>
          <tpl fld="3" item="12"/>
          <tpl fld="2" item="79"/>
          <tpl hier="9" item="1"/>
          <tpl hier="11" item="9"/>
          <tpl hier="12" item="7"/>
          <tpl fld="4" item="0"/>
        </tpls>
      </n>
      <n v="8924958">
        <tpls c="8">
          <tpl hier="1" item="10"/>
          <tpl hier="4" item="3"/>
          <tpl fld="3" item="11"/>
          <tpl fld="2" item="79"/>
          <tpl hier="9" item="1"/>
          <tpl hier="11" item="9"/>
          <tpl hier="12" item="7"/>
          <tpl fld="4" item="0"/>
        </tpls>
      </n>
      <n v="10175214">
        <tpls c="8">
          <tpl hier="1" item="10"/>
          <tpl hier="4" item="3"/>
          <tpl fld="3" item="9"/>
          <tpl fld="2" item="79"/>
          <tpl hier="9" item="1"/>
          <tpl hier="11" item="9"/>
          <tpl hier="12" item="7"/>
          <tpl fld="4" item="0"/>
        </tpls>
      </n>
      <n v="56194528">
        <tpls c="8">
          <tpl hier="1" item="10"/>
          <tpl hier="4" item="3"/>
          <tpl fld="3" item="57"/>
          <tpl fld="2" item="46"/>
          <tpl hier="9" item="1"/>
          <tpl hier="11" item="9"/>
          <tpl hier="12" item="7"/>
          <tpl fld="4" item="0"/>
        </tpls>
      </n>
      <n v="57076712">
        <tpls c="8">
          <tpl hier="1" item="10"/>
          <tpl hier="4" item="3"/>
          <tpl fld="3" item="3"/>
          <tpl fld="2" item="46"/>
          <tpl hier="9" item="1"/>
          <tpl hier="11" item="9"/>
          <tpl hier="12" item="7"/>
          <tpl fld="4" item="0"/>
        </tpls>
      </n>
      <n v="60401208">
        <tpls c="8">
          <tpl hier="1" item="10"/>
          <tpl hier="4" item="3"/>
          <tpl fld="3" item="1"/>
          <tpl fld="2" item="46"/>
          <tpl hier="9" item="1"/>
          <tpl hier="11" item="9"/>
          <tpl hier="12" item="7"/>
          <tpl fld="4" item="0"/>
        </tpls>
      </n>
      <n v="218035008">
        <tpls c="8">
          <tpl hier="1" item="10"/>
          <tpl hier="4" item="3"/>
          <tpl fld="3" item="20"/>
          <tpl fld="2" item="51"/>
          <tpl hier="9" item="1"/>
          <tpl hier="11" item="9"/>
          <tpl hier="12" item="7"/>
          <tpl fld="4" item="0"/>
        </tpls>
      </n>
      <n v="256514000">
        <tpls c="8">
          <tpl hier="1" item="10"/>
          <tpl hier="4" item="3"/>
          <tpl fld="3" item="51"/>
          <tpl fld="2" item="51"/>
          <tpl hier="9" item="1"/>
          <tpl hier="11" item="9"/>
          <tpl hier="12" item="7"/>
          <tpl fld="4" item="0"/>
        </tpls>
      </n>
      <n v="304093952">
        <tpls c="8">
          <tpl hier="1" item="10"/>
          <tpl hier="4" item="3"/>
          <tpl fld="3" item="38"/>
          <tpl fld="2" item="51"/>
          <tpl hier="9" item="1"/>
          <tpl hier="11" item="9"/>
          <tpl hier="12" item="7"/>
          <tpl fld="4" item="0"/>
        </tpls>
      </n>
      <n v="606197769">
        <tpls c="8">
          <tpl hier="1" item="10"/>
          <tpl hier="4" item="3"/>
          <tpl fld="3" item="18"/>
          <tpl fld="1" item="1"/>
          <tpl hier="9" item="1"/>
          <tpl hier="11" item="9"/>
          <tpl hier="12" item="7"/>
          <tpl fld="4" item="0"/>
        </tpls>
      </n>
      <n v="695808544">
        <tpls c="8">
          <tpl hier="1" item="10"/>
          <tpl hier="4" item="3"/>
          <tpl fld="3" item="22"/>
          <tpl fld="1" item="1"/>
          <tpl hier="9" item="1"/>
          <tpl hier="11" item="9"/>
          <tpl hier="12" item="7"/>
          <tpl fld="4" item="0"/>
        </tpls>
      </n>
      <n v="777058003">
        <tpls c="8">
          <tpl hier="1" item="10"/>
          <tpl hier="4" item="3"/>
          <tpl fld="3" item="17"/>
          <tpl fld="1" item="1"/>
          <tpl hier="9" item="1"/>
          <tpl hier="11" item="9"/>
          <tpl hier="12" item="7"/>
          <tpl fld="4" item="0"/>
        </tpls>
      </n>
      <n v="858379823">
        <tpls c="8">
          <tpl hier="1" item="10"/>
          <tpl hier="4" item="3"/>
          <tpl fld="3" item="21"/>
          <tpl fld="1" item="1"/>
          <tpl hier="9" item="1"/>
          <tpl hier="11" item="9"/>
          <tpl hier="12" item="7"/>
          <tpl fld="4" item="0"/>
        </tpls>
      </n>
      <n v="173889">
        <tpls c="8">
          <tpl hier="1" item="10"/>
          <tpl hier="4" item="3"/>
          <tpl fld="3" item="8"/>
          <tpl fld="2" item="58"/>
          <tpl hier="9" item="1"/>
          <tpl hier="11" item="9"/>
          <tpl hier="12" item="7"/>
          <tpl fld="4" item="0"/>
        </tpls>
      </n>
      <n v="243271">
        <tpls c="8">
          <tpl hier="1" item="10"/>
          <tpl hier="4" item="3"/>
          <tpl fld="3" item="7"/>
          <tpl fld="2" item="58"/>
          <tpl hier="9" item="1"/>
          <tpl hier="11" item="9"/>
          <tpl hier="12" item="7"/>
          <tpl fld="4" item="0"/>
        </tpls>
      </n>
      <n v="313129">
        <tpls c="8">
          <tpl hier="1" item="10"/>
          <tpl hier="4" item="3"/>
          <tpl fld="3" item="6"/>
          <tpl fld="2" item="58"/>
          <tpl hier="9" item="1"/>
          <tpl hier="11" item="9"/>
          <tpl hier="12" item="7"/>
          <tpl fld="4" item="0"/>
        </tpls>
      </n>
      <n v="389482">
        <tpls c="8">
          <tpl hier="1" item="10"/>
          <tpl hier="4" item="3"/>
          <tpl fld="3" item="5"/>
          <tpl fld="2" item="58"/>
          <tpl hier="9" item="1"/>
          <tpl hier="11" item="9"/>
          <tpl hier="12" item="7"/>
          <tpl fld="4" item="0"/>
        </tpls>
      </n>
      <n v="68742232">
        <tpls c="8">
          <tpl hier="1" item="10"/>
          <tpl hier="4" item="3"/>
          <tpl fld="3" item="56"/>
          <tpl fld="2" item="63"/>
          <tpl hier="9" item="1"/>
          <tpl hier="11" item="9"/>
          <tpl hier="12" item="7"/>
          <tpl fld="4" item="0"/>
        </tpls>
      </n>
      <n v="103171952">
        <tpls c="8">
          <tpl hier="1" item="10"/>
          <tpl hier="4" item="3"/>
          <tpl fld="3" item="0"/>
          <tpl fld="2" item="63"/>
          <tpl hier="9" item="1"/>
          <tpl hier="11" item="9"/>
          <tpl hier="12" item="7"/>
          <tpl fld="4" item="0"/>
        </tpls>
      </n>
      <n v="140921168">
        <tpls c="8">
          <tpl hier="1" item="10"/>
          <tpl hier="4" item="3"/>
          <tpl fld="3" item="55"/>
          <tpl fld="2" item="63"/>
          <tpl hier="9" item="1"/>
          <tpl hier="11" item="9"/>
          <tpl hier="12" item="7"/>
          <tpl fld="4" item="0"/>
        </tpls>
      </n>
      <n v="94703">
        <tpls c="8">
          <tpl hier="1" item="10"/>
          <tpl hier="4" item="3"/>
          <tpl fld="3" item="35"/>
          <tpl fld="2" item="82"/>
          <tpl hier="9" item="1"/>
          <tpl hier="11" item="9"/>
          <tpl hier="12" item="7"/>
          <tpl fld="4" item="0"/>
        </tpls>
      </n>
      <n v="136989">
        <tpls c="8">
          <tpl hier="1" item="10"/>
          <tpl hier="4" item="3"/>
          <tpl fld="3" item="40"/>
          <tpl fld="2" item="82"/>
          <tpl hier="9" item="1"/>
          <tpl hier="11" item="9"/>
          <tpl hier="12" item="7"/>
          <tpl fld="4" item="0"/>
        </tpls>
      </n>
      <n v="197622">
        <tpls c="8">
          <tpl hier="1" item="10"/>
          <tpl hier="4" item="3"/>
          <tpl fld="3" item="50"/>
          <tpl fld="2" item="82"/>
          <tpl hier="9" item="1"/>
          <tpl hier="11" item="9"/>
          <tpl hier="12" item="7"/>
          <tpl fld="4" item="0"/>
        </tpls>
      </n>
      <n v="314655">
        <tpls c="8">
          <tpl hier="1" item="10"/>
          <tpl hier="4" item="3"/>
          <tpl fld="3" item="49"/>
          <tpl fld="2" item="82"/>
          <tpl hier="9" item="1"/>
          <tpl hier="11" item="9"/>
          <tpl hier="12" item="7"/>
          <tpl fld="4" item="0"/>
        </tpls>
      </n>
      <n v="2585965">
        <tpls c="8">
          <tpl hier="1" item="10"/>
          <tpl hier="4" item="3"/>
          <tpl fld="3" item="37"/>
          <tpl fld="2" item="47"/>
          <tpl hier="9" item="1"/>
          <tpl hier="11" item="9"/>
          <tpl hier="12" item="7"/>
          <tpl fld="4" item="0"/>
        </tpls>
      </n>
      <n v="3717165">
        <tpls c="8">
          <tpl hier="1" item="10"/>
          <tpl hier="4" item="3"/>
          <tpl fld="3" item="39"/>
          <tpl fld="2" item="47"/>
          <tpl hier="9" item="1"/>
          <tpl hier="11" item="9"/>
          <tpl hier="12" item="7"/>
          <tpl fld="4" item="0"/>
        </tpls>
      </n>
      <n v="6094259">
        <tpls c="8">
          <tpl hier="1" item="10"/>
          <tpl hier="4" item="3"/>
          <tpl fld="3" item="28"/>
          <tpl fld="2" item="47"/>
          <tpl hier="9" item="1"/>
          <tpl hier="11" item="9"/>
          <tpl hier="12" item="7"/>
          <tpl fld="4" item="0"/>
        </tpls>
      </n>
      <n v="9729248">
        <tpls c="8">
          <tpl hier="1" item="10"/>
          <tpl hier="4" item="3"/>
          <tpl fld="3" item="19"/>
          <tpl fld="2" item="47"/>
          <tpl hier="9" item="1"/>
          <tpl hier="11" item="9"/>
          <tpl hier="12" item="7"/>
          <tpl fld="4" item="0"/>
        </tpls>
      </n>
      <n v="4208676">
        <tpls c="8">
          <tpl hier="1" item="10"/>
          <tpl hier="4" item="3"/>
          <tpl fld="3" item="26"/>
          <tpl fld="2" item="52"/>
          <tpl hier="9" item="1"/>
          <tpl hier="11" item="9"/>
          <tpl hier="12" item="7"/>
          <tpl fld="4" item="0"/>
        </tpls>
      </n>
      <n v="5932810">
        <tpls c="8">
          <tpl hier="1" item="10"/>
          <tpl hier="4" item="3"/>
          <tpl fld="3" item="25"/>
          <tpl fld="2" item="52"/>
          <tpl hier="9" item="1"/>
          <tpl hier="11" item="9"/>
          <tpl hier="12" item="7"/>
          <tpl fld="4" item="0"/>
        </tpls>
      </n>
      <n v="8257066">
        <tpls c="8">
          <tpl hier="1" item="10"/>
          <tpl hier="4" item="3"/>
          <tpl fld="3" item="24"/>
          <tpl fld="2" item="52"/>
          <tpl hier="9" item="1"/>
          <tpl hier="11" item="9"/>
          <tpl hier="12" item="7"/>
          <tpl fld="4" item="0"/>
        </tpls>
      </n>
      <n v="10869730">
        <tpls c="8">
          <tpl hier="1" item="10"/>
          <tpl hier="4" item="3"/>
          <tpl fld="3" item="23"/>
          <tpl fld="2" item="52"/>
          <tpl hier="9" item="1"/>
          <tpl hier="11" item="9"/>
          <tpl hier="12" item="7"/>
          <tpl fld="4" item="0"/>
        </tpls>
      </n>
      <n v="627715">
        <tpls c="8">
          <tpl hier="1" item="10"/>
          <tpl hier="4" item="3"/>
          <tpl fld="3" item="10"/>
          <tpl fld="2" item="56"/>
          <tpl hier="9" item="1"/>
          <tpl hier="11" item="9"/>
          <tpl hier="12" item="7"/>
          <tpl fld="4" item="0"/>
        </tpls>
      </n>
      <n v="1110943">
        <tpls c="8">
          <tpl hier="1" item="10"/>
          <tpl hier="4" item="3"/>
          <tpl fld="3" item="12"/>
          <tpl fld="2" item="56"/>
          <tpl hier="9" item="1"/>
          <tpl hier="11" item="9"/>
          <tpl hier="12" item="7"/>
          <tpl fld="4" item="0"/>
        </tpls>
      </n>
      <n v="1704642">
        <tpls c="8">
          <tpl hier="1" item="10"/>
          <tpl hier="4" item="3"/>
          <tpl fld="3" item="11"/>
          <tpl fld="2" item="56"/>
          <tpl hier="9" item="1"/>
          <tpl hier="11" item="9"/>
          <tpl hier="12" item="7"/>
          <tpl fld="4" item="0"/>
        </tpls>
      </n>
      <n v="2254126">
        <tpls c="8">
          <tpl hier="1" item="10"/>
          <tpl hier="4" item="3"/>
          <tpl fld="3" item="9"/>
          <tpl fld="2" item="56"/>
          <tpl hier="9" item="1"/>
          <tpl hier="11" item="9"/>
          <tpl hier="12" item="7"/>
          <tpl fld="4" item="0"/>
        </tpls>
      </n>
      <n v="102259496">
        <tpls c="8">
          <tpl hier="1" item="10"/>
          <tpl hier="4" item="3"/>
          <tpl fld="3" item="57"/>
          <tpl fld="2" item="60"/>
          <tpl hier="9" item="1"/>
          <tpl hier="11" item="9"/>
          <tpl hier="12" item="7"/>
          <tpl fld="4" item="0"/>
        </tpls>
      </n>
      <n v="146328304">
        <tpls c="8">
          <tpl hier="1" item="10"/>
          <tpl hier="4" item="3"/>
          <tpl fld="3" item="3"/>
          <tpl fld="2" item="60"/>
          <tpl hier="9" item="1"/>
          <tpl hier="11" item="9"/>
          <tpl hier="12" item="7"/>
          <tpl fld="4" item="0"/>
        </tpls>
      </n>
      <n v="186127104">
        <tpls c="8">
          <tpl hier="1" item="10"/>
          <tpl hier="4" item="3"/>
          <tpl fld="3" item="1"/>
          <tpl fld="2" item="60"/>
          <tpl hier="9" item="1"/>
          <tpl hier="11" item="9"/>
          <tpl hier="12" item="7"/>
          <tpl fld="4" item="0"/>
        </tpls>
      </n>
      <n v="6274037">
        <tpls c="8">
          <tpl hier="1" item="10"/>
          <tpl hier="4" item="3"/>
          <tpl fld="3" item="20"/>
          <tpl fld="2" item="55"/>
          <tpl hier="9" item="1"/>
          <tpl hier="11" item="9"/>
          <tpl hier="12" item="7"/>
          <tpl fld="4" item="0"/>
        </tpls>
      </n>
      <n v="9297113">
        <tpls c="8">
          <tpl hier="1" item="10"/>
          <tpl hier="4" item="3"/>
          <tpl fld="3" item="51"/>
          <tpl fld="2" item="55"/>
          <tpl hier="9" item="1"/>
          <tpl hier="11" item="9"/>
          <tpl hier="12" item="7"/>
          <tpl fld="4" item="0"/>
        </tpls>
      </n>
      <n v="14689725">
        <tpls c="8">
          <tpl hier="1" item="10"/>
          <tpl hier="4" item="3"/>
          <tpl fld="3" item="38"/>
          <tpl fld="2" item="55"/>
          <tpl hier="9" item="1"/>
          <tpl hier="11" item="9"/>
          <tpl hier="12" item="7"/>
          <tpl fld="4" item="0"/>
        </tpls>
      </n>
      <n v="2964427">
        <tpls c="8">
          <tpl hier="1" item="10"/>
          <tpl hier="4" item="3"/>
          <tpl fld="3" item="44"/>
          <tpl fld="2" item="42"/>
          <tpl hier="9" item="1"/>
          <tpl hier="11" item="9"/>
          <tpl hier="12" item="7"/>
          <tpl fld="4" item="0"/>
        </tpls>
      </n>
      <n v="4051234">
        <tpls c="8">
          <tpl hier="1" item="10"/>
          <tpl hier="4" item="3"/>
          <tpl fld="3" item="43"/>
          <tpl fld="2" item="42"/>
          <tpl hier="9" item="1"/>
          <tpl hier="11" item="9"/>
          <tpl hier="12" item="7"/>
          <tpl fld="4" item="0"/>
        </tpls>
      </n>
      <n v="5987043">
        <tpls c="8">
          <tpl hier="1" item="10"/>
          <tpl hier="4" item="3"/>
          <tpl fld="3" item="42"/>
          <tpl fld="2" item="42"/>
          <tpl hier="9" item="1"/>
          <tpl hier="11" item="9"/>
          <tpl hier="12" item="7"/>
          <tpl fld="4" item="0"/>
        </tpls>
      </n>
      <n v="8958406">
        <tpls c="8">
          <tpl hier="1" item="10"/>
          <tpl hier="4" item="3"/>
          <tpl fld="3" item="41"/>
          <tpl fld="2" item="42"/>
          <tpl hier="9" item="1"/>
          <tpl hier="11" item="9"/>
          <tpl hier="12" item="7"/>
          <tpl fld="4" item="0"/>
        </tpls>
      </n>
      <n v="5909882">
        <tpls c="8">
          <tpl hier="1" item="10"/>
          <tpl hier="4" item="3"/>
          <tpl fld="3" item="32"/>
          <tpl fld="2" item="62"/>
          <tpl hier="9" item="1"/>
          <tpl hier="11" item="9"/>
          <tpl hier="12" item="7"/>
          <tpl fld="4" item="0"/>
        </tpls>
      </n>
      <n v="9166816">
        <tpls c="8">
          <tpl hier="1" item="10"/>
          <tpl hier="4" item="3"/>
          <tpl fld="3" item="31"/>
          <tpl fld="2" item="62"/>
          <tpl hier="9" item="1"/>
          <tpl hier="11" item="9"/>
          <tpl hier="12" item="7"/>
          <tpl fld="4" item="0"/>
        </tpls>
      </n>
      <n v="14723768">
        <tpls c="8">
          <tpl hier="1" item="10"/>
          <tpl hier="4" item="3"/>
          <tpl fld="3" item="30"/>
          <tpl fld="2" item="62"/>
          <tpl hier="9" item="1"/>
          <tpl hier="11" item="9"/>
          <tpl hier="12" item="7"/>
          <tpl fld="4" item="0"/>
        </tpls>
      </n>
      <n v="22681858">
        <tpls c="8">
          <tpl hier="1" item="10"/>
          <tpl hier="4" item="3"/>
          <tpl fld="3" item="29"/>
          <tpl fld="2" item="62"/>
          <tpl hier="9" item="1"/>
          <tpl hier="11" item="9"/>
          <tpl hier="12" item="7"/>
          <tpl fld="4" item="0"/>
        </tpls>
      </n>
      <n v="1778861">
        <tpls c="8">
          <tpl hier="1" item="10"/>
          <tpl hier="4" item="3"/>
          <tpl fld="3" item="16"/>
          <tpl fld="2" item="77"/>
          <tpl hier="9" item="1"/>
          <tpl hier="11" item="9"/>
          <tpl hier="12" item="7"/>
          <tpl fld="4" item="0"/>
        </tpls>
      </n>
      <n v="2542169">
        <tpls c="8">
          <tpl hier="1" item="10"/>
          <tpl hier="4" item="3"/>
          <tpl fld="3" item="15"/>
          <tpl fld="2" item="77"/>
          <tpl hier="9" item="1"/>
          <tpl hier="11" item="9"/>
          <tpl hier="12" item="7"/>
          <tpl fld="4" item="0"/>
        </tpls>
      </n>
      <n v="3722018">
        <tpls c="8">
          <tpl hier="1" item="10"/>
          <tpl hier="4" item="3"/>
          <tpl fld="3" item="14"/>
          <tpl fld="2" item="77"/>
          <tpl hier="9" item="1"/>
          <tpl hier="11" item="9"/>
          <tpl hier="12" item="7"/>
          <tpl fld="4" item="0"/>
        </tpls>
      </n>
      <n v="4596028">
        <tpls c="8">
          <tpl hier="1" item="10"/>
          <tpl hier="4" item="3"/>
          <tpl fld="3" item="13"/>
          <tpl fld="2" item="77"/>
          <tpl hier="9" item="1"/>
          <tpl hier="11" item="9"/>
          <tpl hier="12" item="7"/>
          <tpl fld="4" item="0"/>
        </tpls>
      </n>
      <n v="3815260">
        <tpls c="8">
          <tpl hier="1" item="10"/>
          <tpl hier="4" item="3"/>
          <tpl fld="3" item="4"/>
          <tpl fld="2" item="28"/>
          <tpl hier="9" item="1"/>
          <tpl hier="11" item="9"/>
          <tpl hier="12" item="7"/>
          <tpl fld="4" item="0"/>
        </tpls>
      </n>
      <n v="5589626">
        <tpls c="8">
          <tpl hier="1" item="10"/>
          <tpl hier="4" item="3"/>
          <tpl fld="3" item="58"/>
          <tpl fld="2" item="28"/>
          <tpl hier="9" item="1"/>
          <tpl hier="11" item="9"/>
          <tpl hier="12" item="7"/>
          <tpl fld="4" item="0"/>
        </tpls>
      </n>
      <n v="9734767">
        <tpls c="8">
          <tpl hier="1" item="10"/>
          <tpl hier="4" item="3"/>
          <tpl fld="3" item="2"/>
          <tpl fld="2" item="28"/>
          <tpl hier="9" item="1"/>
          <tpl hier="11" item="9"/>
          <tpl hier="12" item="7"/>
          <tpl fld="4" item="0"/>
        </tpls>
      </n>
      <n v="10592307">
        <tpls c="8">
          <tpl hier="1" item="10"/>
          <tpl hier="4" item="3"/>
          <tpl fld="3" item="54"/>
          <tpl fld="2" item="35"/>
          <tpl hier="9" item="1"/>
          <tpl hier="11" item="9"/>
          <tpl hier="12" item="7"/>
          <tpl fld="4" item="0"/>
        </tpls>
      </n>
      <n v="13495258">
        <tpls c="8">
          <tpl hier="1" item="10"/>
          <tpl hier="4" item="3"/>
          <tpl fld="3" item="53"/>
          <tpl fld="2" item="35"/>
          <tpl hier="9" item="1"/>
          <tpl hier="11" item="9"/>
          <tpl hier="12" item="7"/>
          <tpl fld="4" item="0"/>
        </tpls>
      </n>
      <n v="16530195">
        <tpls c="8">
          <tpl hier="1" item="10"/>
          <tpl hier="4" item="3"/>
          <tpl fld="3" item="52"/>
          <tpl fld="2" item="35"/>
          <tpl hier="9" item="1"/>
          <tpl hier="11" item="9"/>
          <tpl hier="12" item="7"/>
          <tpl fld="4" item="0"/>
        </tpls>
      </n>
      <n v="17092918">
        <tpls c="8">
          <tpl hier="1" item="10"/>
          <tpl hier="4" item="3"/>
          <tpl fld="3" item="48"/>
          <tpl fld="2" item="40"/>
          <tpl hier="9" item="1"/>
          <tpl hier="11" item="9"/>
          <tpl hier="12" item="7"/>
          <tpl fld="4" item="0"/>
        </tpls>
      </n>
      <n v="25733672">
        <tpls c="8">
          <tpl hier="1" item="10"/>
          <tpl hier="4" item="3"/>
          <tpl fld="3" item="46"/>
          <tpl fld="2" item="40"/>
          <tpl hier="9" item="1"/>
          <tpl hier="11" item="9"/>
          <tpl hier="12" item="7"/>
          <tpl fld="4" item="0"/>
        </tpls>
      </n>
      <n v="35758980">
        <tpls c="8">
          <tpl hier="1" item="10"/>
          <tpl hier="4" item="3"/>
          <tpl fld="3" item="45"/>
          <tpl fld="2" item="40"/>
          <tpl hier="9" item="1"/>
          <tpl hier="11" item="9"/>
          <tpl hier="12" item="7"/>
          <tpl fld="4" item="0"/>
        </tpls>
      </n>
      <n v="45222700">
        <tpls c="8">
          <tpl hier="1" item="10"/>
          <tpl hier="4" item="3"/>
          <tpl fld="3" item="47"/>
          <tpl fld="2" item="40"/>
          <tpl hier="9" item="1"/>
          <tpl hier="11" item="9"/>
          <tpl hier="12" item="7"/>
          <tpl fld="4" item="0"/>
        </tpls>
      </n>
      <n v="17369884">
        <tpls c="8">
          <tpl hier="1" item="10"/>
          <tpl hier="4" item="3"/>
          <tpl fld="3" item="34"/>
          <tpl fld="2" item="54"/>
          <tpl hier="9" item="1"/>
          <tpl hier="11" item="9"/>
          <tpl hier="12" item="7"/>
          <tpl fld="4" item="0"/>
        </tpls>
      </n>
      <n v="27040322">
        <tpls c="8">
          <tpl hier="1" item="10"/>
          <tpl hier="4" item="3"/>
          <tpl fld="3" item="36"/>
          <tpl fld="2" item="54"/>
          <tpl hier="9" item="1"/>
          <tpl hier="11" item="9"/>
          <tpl hier="12" item="7"/>
          <tpl fld="4" item="0"/>
        </tpls>
      </n>
      <n v="43827180">
        <tpls c="8">
          <tpl hier="1" item="10"/>
          <tpl hier="4" item="3"/>
          <tpl fld="3" item="27"/>
          <tpl fld="2" item="54"/>
          <tpl hier="9" item="1"/>
          <tpl hier="11" item="9"/>
          <tpl hier="12" item="7"/>
          <tpl fld="4" item="0"/>
        </tpls>
      </n>
      <n v="71358808">
        <tpls c="8">
          <tpl hier="1" item="10"/>
          <tpl hier="4" item="3"/>
          <tpl fld="3" item="33"/>
          <tpl fld="2" item="54"/>
          <tpl hier="9" item="1"/>
          <tpl hier="11" item="9"/>
          <tpl hier="12" item="7"/>
          <tpl fld="4" item="0"/>
        </tpls>
      </n>
      <n v="1253760">
        <tpls c="8">
          <tpl hier="1" item="10"/>
          <tpl hier="4" item="3"/>
          <tpl fld="3" item="18"/>
          <tpl fld="2" item="59"/>
          <tpl hier="9" item="1"/>
          <tpl hier="11" item="9"/>
          <tpl hier="12" item="7"/>
          <tpl fld="4" item="0"/>
        </tpls>
      </n>
      <n v="1996995">
        <tpls c="8">
          <tpl hier="1" item="10"/>
          <tpl hier="4" item="3"/>
          <tpl fld="3" item="22"/>
          <tpl fld="2" item="59"/>
          <tpl hier="9" item="1"/>
          <tpl hier="11" item="9"/>
          <tpl hier="12" item="7"/>
          <tpl fld="4" item="0"/>
        </tpls>
      </n>
      <n v="3217933">
        <tpls c="8">
          <tpl hier="1" item="10"/>
          <tpl hier="4" item="3"/>
          <tpl fld="3" item="14"/>
          <tpl fld="2" item="59"/>
          <tpl hier="9" item="1"/>
          <tpl hier="11" item="9"/>
          <tpl hier="12" item="7"/>
          <tpl fld="4" item="0"/>
        </tpls>
      </n>
      <n v="5380508">
        <tpls c="8">
          <tpl hier="1" item="10"/>
          <tpl hier="4" item="3"/>
          <tpl fld="3" item="5"/>
          <tpl fld="2" item="59"/>
          <tpl hier="9" item="1"/>
          <tpl hier="11" item="9"/>
          <tpl hier="12" item="7"/>
          <tpl fld="4" item="0"/>
        </tpls>
      </n>
      <n v="2205615">
        <tpls c="8">
          <tpl hier="1" item="10"/>
          <tpl hier="4" item="3"/>
          <tpl fld="3" item="40"/>
          <tpl fld="2" item="65"/>
          <tpl hier="9" item="1"/>
          <tpl hier="11" item="9"/>
          <tpl hier="12" item="7"/>
          <tpl fld="4" item="0"/>
        </tpls>
      </n>
      <n v="3632362">
        <tpls c="8">
          <tpl hier="1" item="10"/>
          <tpl hier="4" item="3"/>
          <tpl fld="3" item="28"/>
          <tpl fld="2" item="65"/>
          <tpl hier="9" item="1"/>
          <tpl hier="11" item="9"/>
          <tpl hier="12" item="7"/>
          <tpl fld="4" item="0"/>
        </tpls>
      </n>
      <n v="4795396">
        <tpls c="8">
          <tpl hier="1" item="10"/>
          <tpl hier="4" item="3"/>
          <tpl fld="3" item="29"/>
          <tpl fld="2" item="65"/>
          <tpl hier="9" item="1"/>
          <tpl hier="11" item="9"/>
          <tpl hier="12" item="7"/>
          <tpl fld="4" item="0"/>
        </tpls>
      </n>
      <n v="5328744">
        <tpls c="8">
          <tpl hier="1" item="10"/>
          <tpl hier="4" item="3"/>
          <tpl fld="3" item="8"/>
          <tpl fld="2" item="85"/>
          <tpl hier="9" item="1"/>
          <tpl hier="11" item="9"/>
          <tpl hier="12" item="7"/>
          <tpl fld="4" item="0"/>
        </tpls>
      </n>
      <n v="11502449">
        <tpls c="8">
          <tpl hier="1" item="10"/>
          <tpl hier="4" item="3"/>
          <tpl fld="3" item="3"/>
          <tpl fld="2" item="85"/>
          <tpl hier="9" item="1"/>
          <tpl hier="11" item="9"/>
          <tpl hier="12" item="7"/>
          <tpl fld="4" item="0"/>
        </tpls>
      </n>
      <n v="19171236">
        <tpls c="8">
          <tpl hier="1" item="10"/>
          <tpl hier="4" item="3"/>
          <tpl fld="3" item="52"/>
          <tpl fld="2" item="85"/>
          <tpl hier="9" item="1"/>
          <tpl hier="11" item="9"/>
          <tpl hier="12" item="7"/>
          <tpl fld="4" item="0"/>
        </tpls>
      </n>
      <n v="3999796">
        <tpls c="8">
          <tpl hier="1" item="10"/>
          <tpl hier="4" item="3"/>
          <tpl fld="3" item="32"/>
          <tpl fld="2" item="49"/>
          <tpl hier="9" item="1"/>
          <tpl hier="11" item="9"/>
          <tpl hier="12" item="7"/>
          <tpl fld="4" item="0"/>
        </tpls>
      </n>
      <n v="6596962">
        <tpls c="8">
          <tpl hier="1" item="10"/>
          <tpl hier="4" item="3"/>
          <tpl fld="3" item="12"/>
          <tpl fld="2" item="49"/>
          <tpl hier="9" item="1"/>
          <tpl hier="11" item="9"/>
          <tpl hier="12" item="7"/>
          <tpl fld="4" item="0"/>
        </tpls>
      </n>
      <n v="9218686">
        <tpls c="8">
          <tpl hier="1" item="10"/>
          <tpl hier="4" item="3"/>
          <tpl fld="3" item="55"/>
          <tpl fld="2" item="49"/>
          <tpl hier="9" item="1"/>
          <tpl hier="11" item="9"/>
          <tpl hier="12" item="7"/>
          <tpl fld="4" item="0"/>
        </tpls>
      </n>
      <n v="5093854">
        <tpls c="8">
          <tpl hier="1" item="10"/>
          <tpl hier="4" item="3"/>
          <tpl fld="3" item="37"/>
          <tpl fld="2" item="44"/>
          <tpl hier="9" item="1"/>
          <tpl hier="11" item="9"/>
          <tpl hier="12" item="7"/>
          <tpl fld="4" item="0"/>
        </tpls>
      </n>
      <n v="8624594">
        <tpls c="8">
          <tpl hier="1" item="10"/>
          <tpl hier="4" item="3"/>
          <tpl fld="3" item="25"/>
          <tpl fld="2" item="44"/>
          <tpl hier="9" item="1"/>
          <tpl hier="11" item="9"/>
          <tpl hier="12" item="7"/>
          <tpl fld="4" item="0"/>
        </tpls>
      </n>
      <n v="13369678">
        <tpls c="8">
          <tpl hier="1" item="10"/>
          <tpl hier="4" item="3"/>
          <tpl fld="3" item="6"/>
          <tpl fld="2" item="44"/>
          <tpl hier="9" item="1"/>
          <tpl hier="11" item="9"/>
          <tpl hier="12" item="7"/>
          <tpl fld="4" item="0"/>
        </tpls>
      </n>
      <n v="436293">
        <tpls c="8">
          <tpl hier="1" item="10"/>
          <tpl hier="4" item="3"/>
          <tpl fld="3" item="44"/>
          <tpl fld="2" item="34"/>
          <tpl hier="9" item="1"/>
          <tpl hier="11" item="9"/>
          <tpl hier="12" item="7"/>
          <tpl fld="4" item="0"/>
        </tpls>
      </n>
      <n v="700483">
        <tpls c="8">
          <tpl hier="1" item="10"/>
          <tpl hier="4" item="3"/>
          <tpl fld="3" item="22"/>
          <tpl fld="2" item="34"/>
          <tpl hier="9" item="1"/>
          <tpl hier="11" item="9"/>
          <tpl hier="12" item="7"/>
          <tpl fld="4" item="0"/>
        </tpls>
      </n>
      <n v="827870">
        <tpls c="8">
          <tpl hier="1" item="10"/>
          <tpl hier="4" item="3"/>
          <tpl fld="3" item="55"/>
          <tpl fld="2" item="34"/>
          <tpl hier="9" item="1"/>
          <tpl hier="11" item="9"/>
          <tpl hier="12" item="7"/>
          <tpl fld="4" item="0"/>
        </tpls>
      </n>
      <n v="600613">
        <tpls c="8">
          <tpl hier="1" item="10"/>
          <tpl hier="4" item="3"/>
          <tpl fld="3" item="8"/>
          <tpl fld="2" item="64"/>
          <tpl hier="9" item="1"/>
          <tpl hier="11" item="9"/>
          <tpl hier="12" item="7"/>
          <tpl fld="4" item="0"/>
        </tpls>
      </n>
      <n v="1141338">
        <tpls c="8">
          <tpl hier="1" item="10"/>
          <tpl hier="4" item="3"/>
          <tpl fld="3" item="27"/>
          <tpl fld="2" item="64"/>
          <tpl hier="9" item="1"/>
          <tpl hier="11" item="9"/>
          <tpl hier="12" item="7"/>
          <tpl fld="4" item="0"/>
        </tpls>
      </n>
      <n v="9229631">
        <tpls c="8">
          <tpl hier="1" item="10"/>
          <tpl hier="4" item="3"/>
          <tpl fld="3" item="4"/>
          <tpl fld="2" item="33"/>
          <tpl hier="9" item="1"/>
          <tpl hier="11" item="9"/>
          <tpl hier="12" item="7"/>
          <tpl fld="4" item="0"/>
        </tpls>
      </n>
      <n v="24779620">
        <tpls c="8">
          <tpl hier="1" item="10"/>
          <tpl hier="4" item="3"/>
          <tpl fld="3" item="47"/>
          <tpl fld="2" item="33"/>
          <tpl hier="9" item="1"/>
          <tpl hier="11" item="9"/>
          <tpl hier="12" item="7"/>
          <tpl fld="4" item="0"/>
        </tpls>
      </n>
      <n v="622575">
        <tpls c="8">
          <tpl hier="1" item="10"/>
          <tpl hier="4" item="3"/>
          <tpl fld="3" item="44"/>
          <tpl fld="2" item="22"/>
          <tpl hier="9" item="1"/>
          <tpl hier="11" item="9"/>
          <tpl hier="12" item="7"/>
          <tpl fld="4" item="0"/>
        </tpls>
      </n>
      <n v="6194687">
        <tpls c="8">
          <tpl hier="1" item="10"/>
          <tpl hier="4" item="3"/>
          <tpl fld="3" item="22"/>
          <tpl fld="2" item="21"/>
          <tpl hier="9" item="1"/>
          <tpl hier="11" item="9"/>
          <tpl hier="12" item="7"/>
          <tpl fld="4" item="0"/>
        </tpls>
      </n>
      <n v="7282953">
        <tpls c="8">
          <tpl hier="1" item="10"/>
          <tpl hier="4" item="3"/>
          <tpl fld="3" item="2"/>
          <tpl fld="2" item="41"/>
          <tpl hier="9" item="1"/>
          <tpl hier="11" item="9"/>
          <tpl hier="12" item="7"/>
          <tpl fld="4" item="0"/>
        </tpls>
      </n>
      <n v="26136216">
        <tpls c="8">
          <tpl hier="1" item="10"/>
          <tpl hier="4" item="3"/>
          <tpl fld="3" item="50"/>
          <tpl fld="2" item="14"/>
          <tpl hier="9" item="1"/>
          <tpl hier="11" item="9"/>
          <tpl hier="12" item="7"/>
          <tpl fld="4" item="0"/>
        </tpls>
      </n>
      <n v="15282521">
        <tpls c="8">
          <tpl hier="1" item="10"/>
          <tpl hier="4" item="3"/>
          <tpl fld="3" item="24"/>
          <tpl fld="2" item="29"/>
          <tpl hier="9" item="1"/>
          <tpl hier="11" item="9"/>
          <tpl hier="12" item="7"/>
          <tpl fld="4" item="0"/>
        </tpls>
      </n>
      <n v="25690612">
        <tpls c="8">
          <tpl hier="1" item="10"/>
          <tpl hier="4" item="3"/>
          <tpl fld="3" item="1"/>
          <tpl fld="2" item="26"/>
          <tpl hier="9" item="1"/>
          <tpl hier="11" item="9"/>
          <tpl hier="12" item="7"/>
          <tpl fld="4" item="0"/>
        </tpls>
      </n>
      <n v="115695472">
        <tpls c="8">
          <tpl hier="1" item="10"/>
          <tpl hier="4" item="3"/>
          <tpl fld="3" item="41"/>
          <tpl fld="2" item="17"/>
          <tpl hier="9" item="1"/>
          <tpl hier="11" item="9"/>
          <tpl hier="12" item="7"/>
          <tpl fld="4" item="0"/>
        </tpls>
      </n>
      <n v="6384855">
        <tpls c="8">
          <tpl hier="1" item="10"/>
          <tpl hier="4" item="3"/>
          <tpl fld="3" item="13"/>
          <tpl fld="2" item="23"/>
          <tpl hier="9" item="1"/>
          <tpl hier="11" item="9"/>
          <tpl hier="12" item="7"/>
          <tpl fld="4" item="0"/>
        </tpls>
      </n>
      <n v="83431608">
        <tpls c="8">
          <tpl hier="1" item="10"/>
          <tpl hier="4" item="3"/>
          <tpl fld="3" item="31"/>
          <tpl fld="2" item="25"/>
          <tpl hier="9" item="1"/>
          <tpl hier="11" item="9"/>
          <tpl hier="12" item="7"/>
          <tpl fld="4" item="0"/>
        </tpls>
      </n>
      <n v="8606316">
        <tpls c="8">
          <tpl hier="1" item="10"/>
          <tpl hier="4" item="3"/>
          <tpl fld="3" item="9"/>
          <tpl fld="2" item="16"/>
          <tpl hier="9" item="1"/>
          <tpl hier="11" item="9"/>
          <tpl hier="12" item="7"/>
          <tpl fld="4" item="0"/>
        </tpls>
      </n>
      <n v="3781101">
        <tpls c="8">
          <tpl hier="1" item="10"/>
          <tpl hier="4" item="3"/>
          <tpl fld="3" item="30"/>
          <tpl fld="2" item="18"/>
          <tpl hier="9" item="1"/>
          <tpl hier="11" item="9"/>
          <tpl hier="12" item="7"/>
          <tpl fld="4" item="0"/>
        </tpls>
      </n>
      <n v="3170508">
        <tpls c="8">
          <tpl hier="1" item="10"/>
          <tpl hier="4" item="3"/>
          <tpl fld="3" item="40"/>
          <tpl fld="2" item="11"/>
          <tpl hier="9" item="1"/>
          <tpl hier="11" item="9"/>
          <tpl hier="12" item="7"/>
          <tpl fld="4" item="0"/>
        </tpls>
      </n>
      <n v="38723248">
        <tpls c="8">
          <tpl hier="1" item="10"/>
          <tpl hier="4" item="3"/>
          <tpl fld="3" item="36"/>
          <tpl fld="2" item="57"/>
          <tpl hier="9" item="1"/>
          <tpl hier="11" item="9"/>
          <tpl hier="12" item="7"/>
          <tpl fld="4" item="0"/>
        </tpls>
      </n>
      <n v="45953580">
        <tpls c="8">
          <tpl hier="1" item="10"/>
          <tpl hier="4" item="3"/>
          <tpl fld="3" item="27"/>
          <tpl fld="2" item="57"/>
          <tpl hier="9" item="1"/>
          <tpl hier="11" item="9"/>
          <tpl hier="12" item="7"/>
          <tpl fld="4" item="0"/>
        </tpls>
      </n>
      <n v="50428892">
        <tpls c="8">
          <tpl hier="1" item="10"/>
          <tpl hier="4" item="3"/>
          <tpl fld="3" item="33"/>
          <tpl fld="2" item="57"/>
          <tpl hier="9" item="1"/>
          <tpl hier="11" item="9"/>
          <tpl hier="12" item="7"/>
          <tpl fld="4" item="0"/>
        </tpls>
      </n>
      <n v="33113134">
        <tpls c="8">
          <tpl hier="1" item="10"/>
          <tpl hier="4" item="3"/>
          <tpl fld="3" item="18"/>
          <tpl fld="2" item="61"/>
          <tpl hier="9" item="1"/>
          <tpl hier="11" item="9"/>
          <tpl hier="12" item="7"/>
          <tpl fld="4" item="0"/>
        </tpls>
      </n>
      <n v="38330364">
        <tpls c="8">
          <tpl hier="1" item="10"/>
          <tpl hier="4" item="3"/>
          <tpl fld="3" item="22"/>
          <tpl fld="2" item="61"/>
          <tpl hier="9" item="1"/>
          <tpl hier="11" item="9"/>
          <tpl hier="12" item="7"/>
          <tpl fld="4" item="0"/>
        </tpls>
      </n>
      <n v="40567864">
        <tpls c="8">
          <tpl hier="1" item="10"/>
          <tpl hier="4" item="3"/>
          <tpl fld="3" item="17"/>
          <tpl fld="2" item="61"/>
          <tpl hier="9" item="1"/>
          <tpl hier="11" item="9"/>
          <tpl hier="12" item="7"/>
          <tpl fld="4" item="0"/>
        </tpls>
      </n>
      <n v="46484064">
        <tpls c="8">
          <tpl hier="1" item="10"/>
          <tpl hier="4" item="3"/>
          <tpl fld="3" item="21"/>
          <tpl fld="2" item="61"/>
          <tpl hier="9" item="1"/>
          <tpl hier="11" item="9"/>
          <tpl hier="12" item="7"/>
          <tpl fld="4" item="0"/>
        </tpls>
      </n>
      <n v="8098334">
        <tpls c="8">
          <tpl hier="1" item="10"/>
          <tpl hier="4" item="3"/>
          <tpl fld="3" item="8"/>
          <tpl fld="2" item="79"/>
          <tpl hier="9" item="1"/>
          <tpl hier="11" item="9"/>
          <tpl hier="12" item="7"/>
          <tpl fld="4" item="0"/>
        </tpls>
      </n>
      <n v="8397804">
        <tpls c="8">
          <tpl hier="1" item="10"/>
          <tpl hier="4" item="3"/>
          <tpl fld="3" item="7"/>
          <tpl fld="2" item="79"/>
          <tpl hier="9" item="1"/>
          <tpl hier="11" item="9"/>
          <tpl hier="12" item="7"/>
          <tpl fld="4" item="0"/>
        </tpls>
      </n>
      <n v="8958229">
        <tpls c="8">
          <tpl hier="1" item="10"/>
          <tpl hier="4" item="3"/>
          <tpl fld="3" item="6"/>
          <tpl fld="2" item="79"/>
          <tpl hier="9" item="1"/>
          <tpl hier="11" item="9"/>
          <tpl hier="12" item="7"/>
          <tpl fld="4" item="0"/>
        </tpls>
      </n>
      <n v="10285453">
        <tpls c="8">
          <tpl hier="1" item="10"/>
          <tpl hier="4" item="3"/>
          <tpl fld="3" item="5"/>
          <tpl fld="2" item="79"/>
          <tpl hier="9" item="1"/>
          <tpl hier="11" item="9"/>
          <tpl hier="12" item="7"/>
          <tpl fld="4" item="0"/>
        </tpls>
      </n>
      <n v="56229976">
        <tpls c="8">
          <tpl hier="1" item="10"/>
          <tpl hier="4" item="3"/>
          <tpl fld="3" item="56"/>
          <tpl fld="2" item="46"/>
          <tpl hier="9" item="1"/>
          <tpl hier="11" item="9"/>
          <tpl hier="12" item="7"/>
          <tpl fld="4" item="0"/>
        </tpls>
      </n>
      <n v="57247584">
        <tpls c="8">
          <tpl hier="1" item="10"/>
          <tpl hier="4" item="3"/>
          <tpl fld="3" item="0"/>
          <tpl fld="2" item="46"/>
          <tpl hier="9" item="1"/>
          <tpl hier="11" item="9"/>
          <tpl hier="12" item="7"/>
          <tpl fld="4" item="0"/>
        </tpls>
      </n>
      <n v="60846820">
        <tpls c="8">
          <tpl hier="1" item="10"/>
          <tpl hier="4" item="3"/>
          <tpl fld="3" item="55"/>
          <tpl fld="2" item="46"/>
          <tpl hier="9" item="1"/>
          <tpl hier="11" item="9"/>
          <tpl hier="12" item="7"/>
          <tpl fld="4" item="0"/>
        </tpls>
      </n>
      <n v="183691008">
        <tpls c="8">
          <tpl hier="1" item="10"/>
          <tpl hier="4" item="3"/>
          <tpl fld="3" item="35"/>
          <tpl fld="2" item="51"/>
          <tpl hier="9" item="1"/>
          <tpl hier="11" item="9"/>
          <tpl hier="12" item="7"/>
          <tpl fld="4" item="0"/>
        </tpls>
      </n>
      <n v="220239008">
        <tpls c="8">
          <tpl hier="1" item="10"/>
          <tpl hier="4" item="3"/>
          <tpl fld="3" item="40"/>
          <tpl fld="2" item="51"/>
          <tpl hier="9" item="1"/>
          <tpl hier="11" item="9"/>
          <tpl hier="12" item="7"/>
          <tpl fld="4" item="0"/>
        </tpls>
      </n>
      <n v="259919008">
        <tpls c="8">
          <tpl hier="1" item="10"/>
          <tpl hier="4" item="3"/>
          <tpl fld="3" item="50"/>
          <tpl fld="2" item="51"/>
          <tpl hier="9" item="1"/>
          <tpl hier="11" item="9"/>
          <tpl hier="12" item="7"/>
          <tpl fld="4" item="0"/>
        </tpls>
      </n>
      <n v="306771520">
        <tpls c="8">
          <tpl hier="1" item="10"/>
          <tpl hier="4" item="3"/>
          <tpl fld="3" item="49"/>
          <tpl fld="2" item="51"/>
          <tpl hier="9" item="1"/>
          <tpl hier="11" item="9"/>
          <tpl hier="12" item="7"/>
          <tpl fld="4" item="0"/>
        </tpls>
      </n>
      <n v="612830956">
        <tpls c="8">
          <tpl hier="1" item="10"/>
          <tpl hier="4" item="3"/>
          <tpl fld="3" item="16"/>
          <tpl fld="1" item="1"/>
          <tpl hier="9" item="1"/>
          <tpl hier="11" item="9"/>
          <tpl hier="12" item="7"/>
          <tpl fld="4" item="0"/>
        </tpls>
      </n>
      <n v="700122901">
        <tpls c="8">
          <tpl hier="1" item="10"/>
          <tpl hier="4" item="3"/>
          <tpl fld="3" item="15"/>
          <tpl fld="1" item="1"/>
          <tpl hier="9" item="1"/>
          <tpl hier="11" item="9"/>
          <tpl hier="12" item="7"/>
          <tpl fld="4" item="0"/>
        </tpls>
      </n>
      <n v="782418893">
        <tpls c="8">
          <tpl hier="1" item="10"/>
          <tpl hier="4" item="3"/>
          <tpl fld="3" item="14"/>
          <tpl fld="1" item="1"/>
          <tpl hier="9" item="1"/>
          <tpl hier="11" item="9"/>
          <tpl hier="12" item="7"/>
          <tpl fld="4" item="0"/>
        </tpls>
      </n>
      <n v="861912060">
        <tpls c="8">
          <tpl hier="1" item="10"/>
          <tpl hier="4" item="3"/>
          <tpl fld="3" item="13"/>
          <tpl fld="1" item="1"/>
          <tpl hier="9" item="1"/>
          <tpl hier="11" item="9"/>
          <tpl hier="12" item="7"/>
          <tpl fld="4" item="0"/>
        </tpls>
      </n>
      <n v="177866">
        <tpls c="8">
          <tpl hier="1" item="10"/>
          <tpl hier="4" item="3"/>
          <tpl fld="3" item="4"/>
          <tpl fld="2" item="58"/>
          <tpl hier="9" item="1"/>
          <tpl hier="11" item="9"/>
          <tpl hier="12" item="7"/>
          <tpl fld="4" item="0"/>
        </tpls>
      </n>
      <n v="247451">
        <tpls c="8">
          <tpl hier="1" item="10"/>
          <tpl hier="4" item="3"/>
          <tpl fld="3" item="58"/>
          <tpl fld="2" item="58"/>
          <tpl hier="9" item="1"/>
          <tpl hier="11" item="9"/>
          <tpl hier="12" item="7"/>
          <tpl fld="4" item="0"/>
        </tpls>
      </n>
      <n v="318894">
        <tpls c="8">
          <tpl hier="1" item="10"/>
          <tpl hier="4" item="3"/>
          <tpl fld="3" item="2"/>
          <tpl fld="2" item="58"/>
          <tpl hier="9" item="1"/>
          <tpl hier="11" item="9"/>
          <tpl hier="12" item="7"/>
          <tpl fld="4" item="0"/>
        </tpls>
      </n>
      <n v="70066304">
        <tpls c="8">
          <tpl hier="1" item="10"/>
          <tpl hier="4" item="3"/>
          <tpl fld="3" item="54"/>
          <tpl fld="2" item="63"/>
          <tpl hier="9" item="1"/>
          <tpl hier="11" item="9"/>
          <tpl hier="12" item="7"/>
          <tpl fld="4" item="0"/>
        </tpls>
      </n>
      <n v="105599128">
        <tpls c="8">
          <tpl hier="1" item="10"/>
          <tpl hier="4" item="3"/>
          <tpl fld="3" item="53"/>
          <tpl fld="2" item="63"/>
          <tpl hier="9" item="1"/>
          <tpl hier="11" item="9"/>
          <tpl hier="12" item="7"/>
          <tpl fld="4" item="0"/>
        </tpls>
      </n>
      <n v="142660384">
        <tpls c="8">
          <tpl hier="1" item="10"/>
          <tpl hier="4" item="3"/>
          <tpl fld="3" item="52"/>
          <tpl fld="2" item="63"/>
          <tpl hier="9" item="1"/>
          <tpl hier="11" item="9"/>
          <tpl hier="12" item="7"/>
          <tpl fld="4" item="0"/>
        </tpls>
      </n>
      <n v="97384">
        <tpls c="8">
          <tpl hier="1" item="10"/>
          <tpl hier="4" item="3"/>
          <tpl fld="3" item="48"/>
          <tpl fld="2" item="82"/>
          <tpl hier="9" item="1"/>
          <tpl hier="11" item="9"/>
          <tpl hier="12" item="7"/>
          <tpl fld="4" item="0"/>
        </tpls>
      </n>
      <n v="138965">
        <tpls c="8">
          <tpl hier="1" item="10"/>
          <tpl hier="4" item="3"/>
          <tpl fld="3" item="46"/>
          <tpl fld="2" item="82"/>
          <tpl hier="9" item="1"/>
          <tpl hier="11" item="9"/>
          <tpl hier="12" item="7"/>
          <tpl fld="4" item="0"/>
        </tpls>
      </n>
      <n v="201680">
        <tpls c="8">
          <tpl hier="1" item="10"/>
          <tpl hier="4" item="3"/>
          <tpl fld="3" item="45"/>
          <tpl fld="2" item="82"/>
          <tpl hier="9" item="1"/>
          <tpl hier="11" item="9"/>
          <tpl hier="12" item="7"/>
          <tpl fld="4" item="0"/>
        </tpls>
      </n>
      <n v="322464">
        <tpls c="8">
          <tpl hier="1" item="10"/>
          <tpl hier="4" item="3"/>
          <tpl fld="3" item="47"/>
          <tpl fld="2" item="82"/>
          <tpl hier="9" item="1"/>
          <tpl hier="11" item="9"/>
          <tpl hier="12" item="7"/>
          <tpl fld="4" item="0"/>
        </tpls>
      </n>
      <n v="2632356">
        <tpls c="8">
          <tpl hier="1" item="10"/>
          <tpl hier="4" item="3"/>
          <tpl fld="3" item="34"/>
          <tpl fld="2" item="47"/>
          <tpl hier="9" item="1"/>
          <tpl hier="11" item="9"/>
          <tpl hier="12" item="7"/>
          <tpl fld="4" item="0"/>
        </tpls>
      </n>
      <n v="3820128">
        <tpls c="8">
          <tpl hier="1" item="10"/>
          <tpl hier="4" item="3"/>
          <tpl fld="3" item="36"/>
          <tpl fld="2" item="47"/>
          <tpl hier="9" item="1"/>
          <tpl hier="11" item="9"/>
          <tpl hier="12" item="7"/>
          <tpl fld="4" item="0"/>
        </tpls>
      </n>
      <n v="6281639">
        <tpls c="8">
          <tpl hier="1" item="10"/>
          <tpl hier="4" item="3"/>
          <tpl fld="3" item="27"/>
          <tpl fld="2" item="47"/>
          <tpl hier="9" item="1"/>
          <tpl hier="11" item="9"/>
          <tpl hier="12" item="7"/>
          <tpl fld="4" item="0"/>
        </tpls>
      </n>
      <n v="10004588">
        <tpls c="8">
          <tpl hier="1" item="10"/>
          <tpl hier="4" item="3"/>
          <tpl fld="3" item="33"/>
          <tpl fld="2" item="47"/>
          <tpl hier="9" item="1"/>
          <tpl hier="11" item="9"/>
          <tpl hier="12" item="7"/>
          <tpl fld="4" item="0"/>
        </tpls>
      </n>
      <n v="4297517">
        <tpls c="8">
          <tpl hier="1" item="10"/>
          <tpl hier="4" item="3"/>
          <tpl fld="3" item="18"/>
          <tpl fld="2" item="52"/>
          <tpl hier="9" item="1"/>
          <tpl hier="11" item="9"/>
          <tpl hier="12" item="7"/>
          <tpl fld="4" item="0"/>
        </tpls>
      </n>
      <n v="6054123">
        <tpls c="8">
          <tpl hier="1" item="10"/>
          <tpl hier="4" item="3"/>
          <tpl fld="3" item="22"/>
          <tpl fld="2" item="52"/>
          <tpl hier="9" item="1"/>
          <tpl hier="11" item="9"/>
          <tpl hier="12" item="7"/>
          <tpl fld="4" item="0"/>
        </tpls>
      </n>
      <n v="8418264">
        <tpls c="8">
          <tpl hier="1" item="10"/>
          <tpl hier="4" item="3"/>
          <tpl fld="3" item="17"/>
          <tpl fld="2" item="52"/>
          <tpl hier="9" item="1"/>
          <tpl hier="11" item="9"/>
          <tpl hier="12" item="7"/>
          <tpl fld="4" item="0"/>
        </tpls>
      </n>
      <n v="11031813">
        <tpls c="8">
          <tpl hier="1" item="10"/>
          <tpl hier="4" item="3"/>
          <tpl fld="3" item="21"/>
          <tpl fld="2" item="52"/>
          <tpl hier="9" item="1"/>
          <tpl hier="11" item="9"/>
          <tpl hier="12" item="7"/>
          <tpl fld="4" item="0"/>
        </tpls>
      </n>
      <n v="646347">
        <tpls c="8">
          <tpl hier="1" item="10"/>
          <tpl hier="4" item="3"/>
          <tpl fld="3" item="8"/>
          <tpl fld="2" item="56"/>
          <tpl hier="9" item="1"/>
          <tpl hier="11" item="9"/>
          <tpl hier="12" item="7"/>
          <tpl fld="4" item="0"/>
        </tpls>
      </n>
      <n v="1154906">
        <tpls c="8">
          <tpl hier="1" item="10"/>
          <tpl hier="4" item="3"/>
          <tpl fld="3" item="7"/>
          <tpl fld="2" item="56"/>
          <tpl hier="9" item="1"/>
          <tpl hier="11" item="9"/>
          <tpl hier="12" item="7"/>
          <tpl fld="4" item="0"/>
        </tpls>
      </n>
      <n v="1734398">
        <tpls c="8">
          <tpl hier="1" item="10"/>
          <tpl hier="4" item="3"/>
          <tpl fld="3" item="6"/>
          <tpl fld="2" item="56"/>
          <tpl hier="9" item="1"/>
          <tpl hier="11" item="9"/>
          <tpl hier="12" item="7"/>
          <tpl fld="4" item="0"/>
        </tpls>
      </n>
      <n v="2303697">
        <tpls c="8">
          <tpl hier="1" item="10"/>
          <tpl hier="4" item="3"/>
          <tpl fld="3" item="5"/>
          <tpl fld="2" item="56"/>
          <tpl hier="9" item="1"/>
          <tpl hier="11" item="9"/>
          <tpl hier="12" item="7"/>
          <tpl fld="4" item="0"/>
        </tpls>
      </n>
      <n v="104706200">
        <tpls c="8">
          <tpl hier="1" item="10"/>
          <tpl hier="4" item="3"/>
          <tpl fld="3" item="56"/>
          <tpl fld="2" item="60"/>
          <tpl hier="9" item="1"/>
          <tpl hier="11" item="9"/>
          <tpl hier="12" item="7"/>
          <tpl fld="4" item="0"/>
        </tpls>
      </n>
      <n v="149003216">
        <tpls c="8">
          <tpl hier="1" item="10"/>
          <tpl hier="4" item="3"/>
          <tpl fld="3" item="0"/>
          <tpl fld="2" item="60"/>
          <tpl hier="9" item="1"/>
          <tpl hier="11" item="9"/>
          <tpl hier="12" item="7"/>
          <tpl fld="4" item="0"/>
        </tpls>
      </n>
      <n v="188167360">
        <tpls c="8">
          <tpl hier="1" item="10"/>
          <tpl hier="4" item="3"/>
          <tpl fld="3" item="55"/>
          <tpl fld="2" item="60"/>
          <tpl hier="9" item="1"/>
          <tpl hier="11" item="9"/>
          <tpl hier="12" item="7"/>
          <tpl fld="4" item="0"/>
        </tpls>
      </n>
      <n v="4894580">
        <tpls c="8">
          <tpl hier="1" item="10"/>
          <tpl hier="4" item="3"/>
          <tpl fld="3" item="35"/>
          <tpl fld="2" item="55"/>
          <tpl hier="9" item="1"/>
          <tpl hier="11" item="9"/>
          <tpl hier="12" item="7"/>
          <tpl fld="4" item="0"/>
        </tpls>
      </n>
      <n v="6398935">
        <tpls c="8">
          <tpl hier="1" item="10"/>
          <tpl hier="4" item="3"/>
          <tpl fld="3" item="40"/>
          <tpl fld="2" item="55"/>
          <tpl hier="9" item="1"/>
          <tpl hier="11" item="9"/>
          <tpl hier="12" item="7"/>
          <tpl fld="4" item="0"/>
        </tpls>
      </n>
      <n v="9552476">
        <tpls c="8">
          <tpl hier="1" item="10"/>
          <tpl hier="4" item="3"/>
          <tpl fld="3" item="50"/>
          <tpl fld="2" item="55"/>
          <tpl hier="9" item="1"/>
          <tpl hier="11" item="9"/>
          <tpl hier="12" item="7"/>
          <tpl fld="4" item="0"/>
        </tpls>
      </n>
      <n v="15141098">
        <tpls c="8">
          <tpl hier="1" item="10"/>
          <tpl hier="4" item="3"/>
          <tpl fld="3" item="49"/>
          <tpl fld="2" item="55"/>
          <tpl hier="9" item="1"/>
          <tpl hier="11" item="9"/>
          <tpl hier="12" item="7"/>
          <tpl fld="4" item="0"/>
        </tpls>
      </n>
      <n v="3026290">
        <tpls c="8">
          <tpl hier="1" item="10"/>
          <tpl hier="4" item="3"/>
          <tpl fld="3" item="37"/>
          <tpl fld="2" item="42"/>
          <tpl hier="9" item="1"/>
          <tpl hier="11" item="9"/>
          <tpl hier="12" item="7"/>
          <tpl fld="4" item="0"/>
        </tpls>
      </n>
      <n v="4157298">
        <tpls c="8">
          <tpl hier="1" item="10"/>
          <tpl hier="4" item="3"/>
          <tpl fld="3" item="39"/>
          <tpl fld="2" item="42"/>
          <tpl hier="9" item="1"/>
          <tpl hier="11" item="9"/>
          <tpl hier="12" item="7"/>
          <tpl fld="4" item="0"/>
        </tpls>
      </n>
      <n v="6060111">
        <tpls c="8">
          <tpl hier="1" item="10"/>
          <tpl hier="4" item="3"/>
          <tpl fld="3" item="28"/>
          <tpl fld="2" item="42"/>
          <tpl hier="9" item="1"/>
          <tpl hier="11" item="9"/>
          <tpl hier="12" item="7"/>
          <tpl fld="4" item="0"/>
        </tpls>
      </n>
      <n v="9245988">
        <tpls c="8">
          <tpl hier="1" item="10"/>
          <tpl hier="4" item="3"/>
          <tpl fld="3" item="19"/>
          <tpl fld="2" item="42"/>
          <tpl hier="9" item="1"/>
          <tpl hier="11" item="9"/>
          <tpl hier="12" item="7"/>
          <tpl fld="4" item="0"/>
        </tpls>
      </n>
      <n v="6052420">
        <tpls c="8">
          <tpl hier="1" item="10"/>
          <tpl hier="4" item="3"/>
          <tpl fld="3" item="26"/>
          <tpl fld="2" item="62"/>
          <tpl hier="9" item="1"/>
          <tpl hier="11" item="9"/>
          <tpl hier="12" item="7"/>
          <tpl fld="4" item="0"/>
        </tpls>
      </n>
      <n v="9456494">
        <tpls c="8">
          <tpl hier="1" item="10"/>
          <tpl hier="4" item="3"/>
          <tpl fld="3" item="25"/>
          <tpl fld="2" item="62"/>
          <tpl hier="9" item="1"/>
          <tpl hier="11" item="9"/>
          <tpl hier="12" item="7"/>
          <tpl fld="4" item="0"/>
        </tpls>
      </n>
      <n v="15112592">
        <tpls c="8">
          <tpl hier="1" item="10"/>
          <tpl hier="4" item="3"/>
          <tpl fld="3" item="24"/>
          <tpl fld="2" item="62"/>
          <tpl hier="9" item="1"/>
          <tpl hier="11" item="9"/>
          <tpl hier="12" item="7"/>
          <tpl fld="4" item="0"/>
        </tpls>
      </n>
      <n v="23298368">
        <tpls c="8">
          <tpl hier="1" item="10"/>
          <tpl hier="4" item="3"/>
          <tpl fld="3" item="23"/>
          <tpl fld="2" item="62"/>
          <tpl hier="9" item="1"/>
          <tpl hier="11" item="9"/>
          <tpl hier="12" item="7"/>
          <tpl fld="4" item="0"/>
        </tpls>
      </n>
      <n v="1811144">
        <tpls c="8">
          <tpl hier="1" item="10"/>
          <tpl hier="4" item="3"/>
          <tpl fld="3" item="10"/>
          <tpl fld="2" item="77"/>
          <tpl hier="9" item="1"/>
          <tpl hier="11" item="9"/>
          <tpl hier="12" item="7"/>
          <tpl fld="4" item="0"/>
        </tpls>
      </n>
      <n v="2597761">
        <tpls c="8">
          <tpl hier="1" item="10"/>
          <tpl hier="4" item="3"/>
          <tpl fld="3" item="12"/>
          <tpl fld="2" item="77"/>
          <tpl hier="9" item="1"/>
          <tpl hier="11" item="9"/>
          <tpl hier="12" item="7"/>
          <tpl fld="4" item="0"/>
        </tpls>
      </n>
      <n v="3802128">
        <tpls c="8">
          <tpl hier="1" item="10"/>
          <tpl hier="4" item="3"/>
          <tpl fld="3" item="11"/>
          <tpl fld="2" item="77"/>
          <tpl hier="9" item="1"/>
          <tpl hier="11" item="9"/>
          <tpl hier="12" item="7"/>
          <tpl fld="4" item="0"/>
        </tpls>
      </n>
      <n v="4666377">
        <tpls c="8">
          <tpl hier="1" item="10"/>
          <tpl hier="4" item="3"/>
          <tpl fld="3" item="9"/>
          <tpl fld="2" item="77"/>
          <tpl hier="9" item="1"/>
          <tpl hier="11" item="9"/>
          <tpl hier="12" item="7"/>
          <tpl fld="4" item="0"/>
        </tpls>
      </n>
      <n v="3907889">
        <tpls c="8">
          <tpl hier="1" item="10"/>
          <tpl hier="4" item="3"/>
          <tpl fld="3" item="57"/>
          <tpl fld="2" item="28"/>
          <tpl hier="9" item="1"/>
          <tpl hier="11" item="9"/>
          <tpl hier="12" item="7"/>
          <tpl fld="4" item="0"/>
        </tpls>
      </n>
      <n v="5773920">
        <tpls c="8">
          <tpl hier="1" item="10"/>
          <tpl hier="4" item="3"/>
          <tpl fld="3" item="3"/>
          <tpl fld="2" item="28"/>
          <tpl hier="9" item="1"/>
          <tpl hier="11" item="9"/>
          <tpl hier="12" item="7"/>
          <tpl fld="4" item="0"/>
        </tpls>
      </n>
      <n v="10096633">
        <tpls c="8">
          <tpl hier="1" item="10"/>
          <tpl hier="4" item="3"/>
          <tpl fld="3" item="1"/>
          <tpl fld="2" item="28"/>
          <tpl hier="9" item="1"/>
          <tpl hier="11" item="9"/>
          <tpl hier="12" item="7"/>
          <tpl fld="4" item="0"/>
        </tpls>
      </n>
      <n v="10756878">
        <tpls c="8">
          <tpl hier="1" item="10"/>
          <tpl hier="4" item="3"/>
          <tpl fld="3" item="20"/>
          <tpl fld="2" item="35"/>
          <tpl hier="9" item="1"/>
          <tpl hier="11" item="9"/>
          <tpl hier="12" item="7"/>
          <tpl fld="4" item="0"/>
        </tpls>
      </n>
      <n v="13719819">
        <tpls c="8">
          <tpl hier="1" item="10"/>
          <tpl hier="4" item="3"/>
          <tpl fld="3" item="51"/>
          <tpl fld="2" item="35"/>
          <tpl hier="9" item="1"/>
          <tpl hier="11" item="9"/>
          <tpl hier="12" item="7"/>
          <tpl fld="4" item="0"/>
        </tpls>
      </n>
      <n v="16708258">
        <tpls c="8">
          <tpl hier="1" item="10"/>
          <tpl hier="4" item="3"/>
          <tpl fld="3" item="38"/>
          <tpl fld="2" item="35"/>
          <tpl hier="9" item="1"/>
          <tpl hier="11" item="9"/>
          <tpl hier="12" item="7"/>
          <tpl fld="4" item="0"/>
        </tpls>
      </n>
      <n v="17629980">
        <tpls c="8">
          <tpl hier="1" item="10"/>
          <tpl hier="4" item="3"/>
          <tpl fld="3" item="44"/>
          <tpl fld="2" item="40"/>
          <tpl hier="9" item="1"/>
          <tpl hier="11" item="9"/>
          <tpl hier="12" item="7"/>
          <tpl fld="4" item="0"/>
        </tpls>
      </n>
      <n v="26312994">
        <tpls c="8">
          <tpl hier="1" item="10"/>
          <tpl hier="4" item="3"/>
          <tpl fld="3" item="43"/>
          <tpl fld="2" item="40"/>
          <tpl hier="9" item="1"/>
          <tpl hier="11" item="9"/>
          <tpl hier="12" item="7"/>
          <tpl fld="4" item="0"/>
        </tpls>
      </n>
      <n v="36421440">
        <tpls c="8">
          <tpl hier="1" item="10"/>
          <tpl hier="4" item="3"/>
          <tpl fld="3" item="42"/>
          <tpl fld="2" item="40"/>
          <tpl hier="9" item="1"/>
          <tpl hier="11" item="9"/>
          <tpl hier="12" item="7"/>
          <tpl fld="4" item="0"/>
        </tpls>
      </n>
      <n v="45663100">
        <tpls c="8">
          <tpl hier="1" item="10"/>
          <tpl hier="4" item="3"/>
          <tpl fld="3" item="41"/>
          <tpl fld="2" item="40"/>
          <tpl hier="9" item="1"/>
          <tpl hier="11" item="9"/>
          <tpl hier="12" item="7"/>
          <tpl fld="4" item="0"/>
        </tpls>
      </n>
      <n v="17862048">
        <tpls c="8">
          <tpl hier="1" item="10"/>
          <tpl hier="4" item="3"/>
          <tpl fld="3" item="32"/>
          <tpl fld="2" item="54"/>
          <tpl hier="9" item="1"/>
          <tpl hier="11" item="9"/>
          <tpl hier="12" item="7"/>
          <tpl fld="4" item="0"/>
        </tpls>
      </n>
      <n v="27717292">
        <tpls c="8">
          <tpl hier="1" item="10"/>
          <tpl hier="4" item="3"/>
          <tpl fld="3" item="31"/>
          <tpl fld="2" item="54"/>
          <tpl hier="9" item="1"/>
          <tpl hier="11" item="9"/>
          <tpl hier="12" item="7"/>
          <tpl fld="4" item="0"/>
        </tpls>
      </n>
      <n v="44849968">
        <tpls c="8">
          <tpl hier="1" item="10"/>
          <tpl hier="4" item="3"/>
          <tpl fld="3" item="30"/>
          <tpl fld="2" item="54"/>
          <tpl hier="9" item="1"/>
          <tpl hier="11" item="9"/>
          <tpl hier="12" item="7"/>
          <tpl fld="4" item="0"/>
        </tpls>
      </n>
      <n v="73767448">
        <tpls c="8">
          <tpl hier="1" item="10"/>
          <tpl hier="4" item="3"/>
          <tpl fld="3" item="29"/>
          <tpl fld="2" item="54"/>
          <tpl hier="9" item="1"/>
          <tpl hier="11" item="9"/>
          <tpl hier="12" item="7"/>
          <tpl fld="4" item="0"/>
        </tpls>
      </n>
      <n v="1289522">
        <tpls c="8">
          <tpl hier="1" item="10"/>
          <tpl hier="4" item="3"/>
          <tpl fld="3" item="16"/>
          <tpl fld="2" item="59"/>
          <tpl hier="9" item="1"/>
          <tpl hier="11" item="9"/>
          <tpl hier="12" item="7"/>
          <tpl fld="4" item="0"/>
        </tpls>
      </n>
      <n v="2054312">
        <tpls c="8">
          <tpl hier="1" item="10"/>
          <tpl hier="4" item="3"/>
          <tpl fld="3" item="15"/>
          <tpl fld="2" item="59"/>
          <tpl hier="9" item="1"/>
          <tpl hier="11" item="9"/>
          <tpl hier="12" item="7"/>
          <tpl fld="4" item="0"/>
        </tpls>
      </n>
      <n v="3310387">
        <tpls c="8">
          <tpl hier="1" item="10"/>
          <tpl hier="4" item="3"/>
          <tpl fld="3" item="11"/>
          <tpl fld="2" item="59"/>
          <tpl hier="9" item="1"/>
          <tpl hier="11" item="9"/>
          <tpl hier="12" item="7"/>
          <tpl fld="4" item="0"/>
        </tpls>
      </n>
      <n v="2264946">
        <tpls c="8">
          <tpl hier="1" item="10"/>
          <tpl hier="4" item="3"/>
          <tpl fld="3" item="46"/>
          <tpl fld="2" item="65"/>
          <tpl hier="9" item="1"/>
          <tpl hier="11" item="9"/>
          <tpl hier="12" item="7"/>
          <tpl fld="4" item="0"/>
        </tpls>
      </n>
      <n v="3718949">
        <tpls c="8">
          <tpl hier="1" item="10"/>
          <tpl hier="4" item="3"/>
          <tpl fld="3" item="27"/>
          <tpl fld="2" item="65"/>
          <tpl hier="9" item="1"/>
          <tpl hier="11" item="9"/>
          <tpl hier="12" item="7"/>
          <tpl fld="4" item="0"/>
        </tpls>
      </n>
      <n v="4847804">
        <tpls c="8">
          <tpl hier="1" item="10"/>
          <tpl hier="4" item="3"/>
          <tpl fld="3" item="23"/>
          <tpl fld="2" item="65"/>
          <tpl hier="9" item="1"/>
          <tpl hier="11" item="9"/>
          <tpl hier="12" item="7"/>
          <tpl fld="4" item="0"/>
        </tpls>
      </n>
      <n v="5576038">
        <tpls c="8">
          <tpl hier="1" item="10"/>
          <tpl hier="4" item="3"/>
          <tpl fld="3" item="4"/>
          <tpl fld="2" item="85"/>
          <tpl hier="9" item="1"/>
          <tpl hier="11" item="9"/>
          <tpl hier="12" item="7"/>
          <tpl fld="4" item="0"/>
        </tpls>
      </n>
      <n v="11924877">
        <tpls c="8">
          <tpl hier="1" item="10"/>
          <tpl hier="4" item="3"/>
          <tpl fld="3" item="0"/>
          <tpl fld="2" item="85"/>
          <tpl hier="9" item="1"/>
          <tpl hier="11" item="9"/>
          <tpl hier="12" item="7"/>
          <tpl fld="4" item="0"/>
        </tpls>
      </n>
      <n v="19605568">
        <tpls c="8">
          <tpl hier="1" item="10"/>
          <tpl hier="4" item="3"/>
          <tpl fld="3" item="38"/>
          <tpl fld="2" item="85"/>
          <tpl hier="9" item="1"/>
          <tpl hier="11" item="9"/>
          <tpl hier="12" item="7"/>
          <tpl fld="4" item="0"/>
        </tpls>
      </n>
      <n v="4123092">
        <tpls c="8">
          <tpl hier="1" item="10"/>
          <tpl hier="4" item="3"/>
          <tpl fld="3" item="26"/>
          <tpl fld="2" item="49"/>
          <tpl hier="9" item="1"/>
          <tpl hier="11" item="9"/>
          <tpl hier="12" item="7"/>
          <tpl fld="4" item="0"/>
        </tpls>
      </n>
      <n v="6863441">
        <tpls c="8">
          <tpl hier="1" item="10"/>
          <tpl hier="4" item="3"/>
          <tpl fld="3" item="58"/>
          <tpl fld="2" item="49"/>
          <tpl hier="9" item="1"/>
          <tpl hier="11" item="9"/>
          <tpl hier="12" item="7"/>
          <tpl fld="4" item="0"/>
        </tpls>
      </n>
      <n v="9338861">
        <tpls c="8">
          <tpl hier="1" item="10"/>
          <tpl hier="4" item="3"/>
          <tpl fld="3" item="52"/>
          <tpl fld="2" item="49"/>
          <tpl hier="9" item="1"/>
          <tpl hier="11" item="9"/>
          <tpl hier="12" item="7"/>
          <tpl fld="4" item="0"/>
        </tpls>
      </n>
      <n v="5243977">
        <tpls c="8">
          <tpl hier="1" item="10"/>
          <tpl hier="4" item="3"/>
          <tpl fld="3" item="34"/>
          <tpl fld="2" item="44"/>
          <tpl hier="9" item="1"/>
          <tpl hier="11" item="9"/>
          <tpl hier="12" item="7"/>
          <tpl fld="4" item="0"/>
        </tpls>
      </n>
      <n v="9066109">
        <tpls c="8">
          <tpl hier="1" item="10"/>
          <tpl hier="4" item="3"/>
          <tpl fld="3" item="15"/>
          <tpl fld="2" item="44"/>
          <tpl hier="9" item="1"/>
          <tpl hier="11" item="9"/>
          <tpl hier="12" item="7"/>
          <tpl fld="4" item="0"/>
        </tpls>
      </n>
      <n v="13825847">
        <tpls c="8">
          <tpl hier="1" item="10"/>
          <tpl hier="4" item="3"/>
          <tpl fld="3" item="1"/>
          <tpl fld="2" item="44"/>
          <tpl hier="9" item="1"/>
          <tpl hier="11" item="9"/>
          <tpl hier="12" item="7"/>
          <tpl fld="4" item="0"/>
        </tpls>
      </n>
      <n v="450542">
        <tpls c="8">
          <tpl hier="1" item="10"/>
          <tpl hier="4" item="3"/>
          <tpl fld="3" item="37"/>
          <tpl fld="2" item="34"/>
          <tpl hier="9" item="1"/>
          <tpl hier="11" item="9"/>
          <tpl hier="12" item="7"/>
          <tpl fld="4" item="0"/>
        </tpls>
      </n>
      <n v="711775">
        <tpls c="8">
          <tpl hier="1" item="10"/>
          <tpl hier="4" item="3"/>
          <tpl fld="3" item="15"/>
          <tpl fld="2" item="34"/>
          <tpl hier="9" item="1"/>
          <tpl hier="11" item="9"/>
          <tpl hier="12" item="7"/>
          <tpl fld="4" item="0"/>
        </tpls>
      </n>
      <n v="845361">
        <tpls c="8">
          <tpl hier="1" item="10"/>
          <tpl hier="4" item="3"/>
          <tpl fld="3" item="38"/>
          <tpl fld="2" item="34"/>
          <tpl hier="9" item="1"/>
          <tpl hier="11" item="9"/>
          <tpl hier="12" item="7"/>
          <tpl fld="4" item="0"/>
        </tpls>
      </n>
      <n v="611704">
        <tpls c="8">
          <tpl hier="1" item="10"/>
          <tpl hier="4" item="3"/>
          <tpl fld="3" item="4"/>
          <tpl fld="2" item="64"/>
          <tpl hier="9" item="1"/>
          <tpl hier="11" item="9"/>
          <tpl hier="12" item="7"/>
          <tpl fld="4" item="0"/>
        </tpls>
      </n>
      <n v="1199052">
        <tpls c="8">
          <tpl hier="1" item="10"/>
          <tpl hier="4" item="3"/>
          <tpl fld="3" item="24"/>
          <tpl fld="2" item="64"/>
          <tpl hier="9" item="1"/>
          <tpl hier="11" item="9"/>
          <tpl hier="12" item="7"/>
          <tpl fld="4" item="0"/>
        </tpls>
      </n>
      <n v="9493556">
        <tpls c="8">
          <tpl hier="1" item="10"/>
          <tpl hier="4" item="3"/>
          <tpl fld="3" item="57"/>
          <tpl fld="2" item="33"/>
          <tpl hier="9" item="1"/>
          <tpl hier="11" item="9"/>
          <tpl hier="12" item="7"/>
          <tpl fld="4" item="0"/>
        </tpls>
      </n>
      <n v="25387710">
        <tpls c="8">
          <tpl hier="1" item="10"/>
          <tpl hier="4" item="3"/>
          <tpl fld="3" item="41"/>
          <tpl fld="2" item="33"/>
          <tpl hier="9" item="1"/>
          <tpl hier="11" item="9"/>
          <tpl hier="12" item="7"/>
          <tpl fld="4" item="0"/>
        </tpls>
      </n>
      <n v="651868">
        <tpls c="8">
          <tpl hier="1" item="10"/>
          <tpl hier="4" item="3"/>
          <tpl fld="3" item="34"/>
          <tpl fld="2" item="22"/>
          <tpl hier="9" item="1"/>
          <tpl hier="11" item="9"/>
          <tpl hier="12" item="7"/>
          <tpl fld="4" item="0"/>
        </tpls>
      </n>
      <n v="6337273">
        <tpls c="8">
          <tpl hier="1" item="10"/>
          <tpl hier="4" item="3"/>
          <tpl fld="3" item="15"/>
          <tpl fld="2" item="21"/>
          <tpl hier="9" item="1"/>
          <tpl hier="11" item="9"/>
          <tpl hier="12" item="7"/>
          <tpl fld="4" item="0"/>
        </tpls>
      </n>
      <n v="9429013">
        <tpls c="8">
          <tpl hier="1" item="10"/>
          <tpl hier="4" item="3"/>
          <tpl fld="3" item="13"/>
          <tpl fld="2" item="41"/>
          <tpl hier="9" item="1"/>
          <tpl hier="11" item="9"/>
          <tpl hier="12" item="7"/>
          <tpl fld="4" item="0"/>
        </tpls>
      </n>
      <n v="26950512">
        <tpls c="8">
          <tpl hier="1" item="10"/>
          <tpl hier="4" item="3"/>
          <tpl fld="3" item="45"/>
          <tpl fld="2" item="14"/>
          <tpl hier="9" item="1"/>
          <tpl hier="11" item="9"/>
          <tpl hier="12" item="7"/>
          <tpl fld="4" item="0"/>
        </tpls>
      </n>
      <n v="15766806">
        <tpls c="8">
          <tpl hier="1" item="10"/>
          <tpl hier="4" item="3"/>
          <tpl fld="3" item="17"/>
          <tpl fld="2" item="29"/>
          <tpl hier="9" item="1"/>
          <tpl hier="11" item="9"/>
          <tpl hier="12" item="7"/>
          <tpl fld="4" item="0"/>
        </tpls>
      </n>
      <n v="26201960">
        <tpls c="8">
          <tpl hier="1" item="10"/>
          <tpl hier="4" item="3"/>
          <tpl fld="3" item="55"/>
          <tpl fld="2" item="26"/>
          <tpl hier="9" item="1"/>
          <tpl hier="11" item="9"/>
          <tpl hier="12" item="7"/>
          <tpl fld="4" item="0"/>
        </tpls>
      </n>
      <n v="117274152">
        <tpls c="8">
          <tpl hier="1" item="10"/>
          <tpl hier="4" item="3"/>
          <tpl fld="3" item="19"/>
          <tpl fld="2" item="17"/>
          <tpl hier="9" item="1"/>
          <tpl hier="11" item="9"/>
          <tpl hier="12" item="7"/>
          <tpl fld="4" item="0"/>
        </tpls>
      </n>
      <n v="6465513">
        <tpls c="8">
          <tpl hier="1" item="10"/>
          <tpl hier="4" item="3"/>
          <tpl fld="3" item="9"/>
          <tpl fld="2" item="23"/>
          <tpl hier="9" item="1"/>
          <tpl hier="11" item="9"/>
          <tpl hier="12" item="7"/>
          <tpl fld="4" item="0"/>
        </tpls>
      </n>
      <n v="86285936">
        <tpls c="8">
          <tpl hier="1" item="10"/>
          <tpl hier="4" item="3"/>
          <tpl fld="3" item="25"/>
          <tpl fld="2" item="25"/>
          <tpl hier="9" item="1"/>
          <tpl hier="11" item="9"/>
          <tpl hier="12" item="7"/>
          <tpl fld="4" item="0"/>
        </tpls>
      </n>
      <n v="8776109">
        <tpls c="8">
          <tpl hier="1" item="10"/>
          <tpl hier="4" item="3"/>
          <tpl fld="3" item="5"/>
          <tpl fld="2" item="16"/>
          <tpl hier="9" item="1"/>
          <tpl hier="11" item="9"/>
          <tpl hier="12" item="7"/>
          <tpl fld="4" item="0"/>
        </tpls>
      </n>
      <n v="3800081">
        <tpls c="8">
          <tpl hier="1" item="10"/>
          <tpl hier="4" item="3"/>
          <tpl fld="3" item="24"/>
          <tpl fld="2" item="18"/>
          <tpl hier="9" item="1"/>
          <tpl hier="11" item="9"/>
          <tpl hier="12" item="7"/>
          <tpl fld="4" item="0"/>
        </tpls>
      </n>
      <n v="3240839">
        <tpls c="8">
          <tpl hier="1" item="10"/>
          <tpl hier="4" item="3"/>
          <tpl fld="3" item="46"/>
          <tpl fld="2" item="11"/>
          <tpl hier="9" item="1"/>
          <tpl hier="11" item="9"/>
          <tpl hier="12" item="7"/>
          <tpl fld="4" item="0"/>
        </tpls>
      </n>
      <n v="39326352">
        <tpls c="8">
          <tpl hier="1" item="10"/>
          <tpl hier="4" item="3"/>
          <tpl fld="3" item="31"/>
          <tpl fld="2" item="57"/>
          <tpl hier="9" item="1"/>
          <tpl hier="11" item="9"/>
          <tpl hier="12" item="7"/>
          <tpl fld="4" item="0"/>
        </tpls>
      </n>
      <n v="46286504">
        <tpls c="8">
          <tpl hier="1" item="10"/>
          <tpl hier="4" item="3"/>
          <tpl fld="3" item="30"/>
          <tpl fld="2" item="57"/>
          <tpl hier="9" item="1"/>
          <tpl hier="11" item="9"/>
          <tpl hier="12" item="7"/>
          <tpl fld="4" item="0"/>
        </tpls>
      </n>
      <n v="50746660">
        <tpls c="8">
          <tpl hier="1" item="10"/>
          <tpl hier="4" item="3"/>
          <tpl fld="3" item="29"/>
          <tpl fld="2" item="57"/>
          <tpl hier="9" item="1"/>
          <tpl hier="11" item="9"/>
          <tpl hier="12" item="7"/>
          <tpl fld="4" item="0"/>
        </tpls>
      </n>
      <n v="33441054">
        <tpls c="8">
          <tpl hier="1" item="10"/>
          <tpl hier="4" item="3"/>
          <tpl fld="3" item="16"/>
          <tpl fld="2" item="61"/>
          <tpl hier="9" item="1"/>
          <tpl hier="11" item="9"/>
          <tpl hier="12" item="7"/>
          <tpl fld="4" item="0"/>
        </tpls>
      </n>
      <n v="38469512">
        <tpls c="8">
          <tpl hier="1" item="10"/>
          <tpl hier="4" item="3"/>
          <tpl fld="3" item="15"/>
          <tpl fld="2" item="61"/>
          <tpl hier="9" item="1"/>
          <tpl hier="11" item="9"/>
          <tpl hier="12" item="7"/>
          <tpl fld="4" item="0"/>
        </tpls>
      </n>
      <n v="40850412">
        <tpls c="8">
          <tpl hier="1" item="10"/>
          <tpl hier="4" item="3"/>
          <tpl fld="3" item="14"/>
          <tpl fld="2" item="61"/>
          <tpl hier="9" item="1"/>
          <tpl hier="11" item="9"/>
          <tpl hier="12" item="7"/>
          <tpl fld="4" item="0"/>
        </tpls>
      </n>
      <n v="46593236">
        <tpls c="8">
          <tpl hier="1" item="10"/>
          <tpl hier="4" item="3"/>
          <tpl fld="3" item="13"/>
          <tpl fld="2" item="61"/>
          <tpl hier="9" item="1"/>
          <tpl hier="11" item="9"/>
          <tpl hier="12" item="7"/>
          <tpl fld="4" item="0"/>
        </tpls>
      </n>
      <n v="8122300">
        <tpls c="8">
          <tpl hier="1" item="10"/>
          <tpl hier="4" item="3"/>
          <tpl fld="3" item="4"/>
          <tpl fld="2" item="79"/>
          <tpl hier="9" item="1"/>
          <tpl hier="11" item="9"/>
          <tpl hier="12" item="7"/>
          <tpl fld="4" item="0"/>
        </tpls>
      </n>
      <n v="8436489">
        <tpls c="8">
          <tpl hier="1" item="10"/>
          <tpl hier="4" item="3"/>
          <tpl fld="3" item="58"/>
          <tpl fld="2" item="79"/>
          <tpl hier="9" item="1"/>
          <tpl hier="11" item="9"/>
          <tpl hier="12" item="7"/>
          <tpl fld="4" item="0"/>
        </tpls>
      </n>
      <n v="8993531">
        <tpls c="8">
          <tpl hier="1" item="10"/>
          <tpl hier="4" item="3"/>
          <tpl fld="3" item="2"/>
          <tpl fld="2" item="79"/>
          <tpl hier="9" item="1"/>
          <tpl hier="11" item="9"/>
          <tpl hier="12" item="7"/>
          <tpl fld="4" item="0"/>
        </tpls>
      </n>
      <n v="56225800">
        <tpls c="8">
          <tpl hier="1" item="10"/>
          <tpl hier="4" item="3"/>
          <tpl fld="3" item="54"/>
          <tpl fld="2" item="46"/>
          <tpl hier="9" item="1"/>
          <tpl hier="11" item="9"/>
          <tpl hier="12" item="7"/>
          <tpl fld="4" item="0"/>
        </tpls>
      </n>
      <n v="57424896">
        <tpls c="8">
          <tpl hier="1" item="10"/>
          <tpl hier="4" item="3"/>
          <tpl fld="3" item="53"/>
          <tpl fld="2" item="46"/>
          <tpl hier="9" item="1"/>
          <tpl hier="11" item="9"/>
          <tpl hier="12" item="7"/>
          <tpl fld="4" item="0"/>
        </tpls>
      </n>
      <n v="61322464">
        <tpls c="8">
          <tpl hier="1" item="10"/>
          <tpl hier="4" item="3"/>
          <tpl fld="3" item="52"/>
          <tpl fld="2" item="46"/>
          <tpl hier="9" item="1"/>
          <tpl hier="11" item="9"/>
          <tpl hier="12" item="7"/>
          <tpl fld="4" item="0"/>
        </tpls>
      </n>
      <n v="186538000">
        <tpls c="8">
          <tpl hier="1" item="10"/>
          <tpl hier="4" item="3"/>
          <tpl fld="3" item="48"/>
          <tpl fld="2" item="51"/>
          <tpl hier="9" item="1"/>
          <tpl hier="11" item="9"/>
          <tpl hier="12" item="7"/>
          <tpl fld="4" item="0"/>
        </tpls>
      </n>
      <n v="222584992">
        <tpls c="8">
          <tpl hier="1" item="10"/>
          <tpl hier="4" item="3"/>
          <tpl fld="3" item="46"/>
          <tpl fld="2" item="51"/>
          <tpl hier="9" item="1"/>
          <tpl hier="11" item="9"/>
          <tpl hier="12" item="7"/>
          <tpl fld="4" item="0"/>
        </tpls>
      </n>
      <n v="263126000">
        <tpls c="8">
          <tpl hier="1" item="10"/>
          <tpl hier="4" item="3"/>
          <tpl fld="3" item="45"/>
          <tpl fld="2" item="51"/>
          <tpl hier="9" item="1"/>
          <tpl hier="11" item="9"/>
          <tpl hier="12" item="7"/>
          <tpl fld="4" item="0"/>
        </tpls>
      </n>
      <n v="309321664">
        <tpls c="8">
          <tpl hier="1" item="10"/>
          <tpl hier="4" item="3"/>
          <tpl fld="3" item="47"/>
          <tpl fld="2" item="51"/>
          <tpl hier="9" item="1"/>
          <tpl hier="11" item="9"/>
          <tpl hier="12" item="7"/>
          <tpl fld="4" item="0"/>
        </tpls>
      </n>
      <n v="618949139">
        <tpls c="8">
          <tpl hier="1" item="10"/>
          <tpl hier="4" item="3"/>
          <tpl fld="3" item="10"/>
          <tpl fld="1" item="1"/>
          <tpl hier="9" item="1"/>
          <tpl hier="11" item="9"/>
          <tpl hier="12" item="7"/>
          <tpl fld="4" item="0"/>
        </tpls>
      </n>
      <n v="704555271">
        <tpls c="8">
          <tpl hier="1" item="10"/>
          <tpl hier="4" item="3"/>
          <tpl fld="3" item="12"/>
          <tpl fld="1" item="1"/>
          <tpl hier="9" item="1"/>
          <tpl hier="11" item="9"/>
          <tpl hier="12" item="7"/>
          <tpl fld="4" item="0"/>
        </tpls>
      </n>
      <n v="787773800">
        <tpls c="8">
          <tpl hier="1" item="10"/>
          <tpl hier="4" item="3"/>
          <tpl fld="3" item="11"/>
          <tpl fld="1" item="1"/>
          <tpl hier="9" item="1"/>
          <tpl hier="11" item="9"/>
          <tpl hier="12" item="7"/>
          <tpl fld="4" item="0"/>
        </tpls>
      </n>
      <n v="865099664">
        <tpls c="8">
          <tpl hier="1" item="10"/>
          <tpl hier="4" item="3"/>
          <tpl fld="3" item="9"/>
          <tpl fld="1" item="1"/>
          <tpl hier="9" item="1"/>
          <tpl hier="11" item="9"/>
          <tpl hier="12" item="7"/>
          <tpl fld="4" item="0"/>
        </tpls>
      </n>
      <n v="181517">
        <tpls c="8">
          <tpl hier="1" item="10"/>
          <tpl hier="4" item="3"/>
          <tpl fld="3" item="57"/>
          <tpl fld="2" item="58"/>
          <tpl hier="9" item="1"/>
          <tpl hier="11" item="9"/>
          <tpl hier="12" item="7"/>
          <tpl fld="4" item="0"/>
        </tpls>
      </n>
      <n v="251733">
        <tpls c="8">
          <tpl hier="1" item="10"/>
          <tpl hier="4" item="3"/>
          <tpl fld="3" item="3"/>
          <tpl fld="2" item="58"/>
          <tpl hier="9" item="1"/>
          <tpl hier="11" item="9"/>
          <tpl hier="12" item="7"/>
          <tpl fld="4" item="0"/>
        </tpls>
      </n>
      <n v="324859">
        <tpls c="8">
          <tpl hier="1" item="10"/>
          <tpl hier="4" item="3"/>
          <tpl fld="3" item="1"/>
          <tpl fld="2" item="58"/>
          <tpl hier="9" item="1"/>
          <tpl hier="11" item="9"/>
          <tpl hier="12" item="7"/>
          <tpl fld="4" item="0"/>
        </tpls>
      </n>
      <n v="71652384">
        <tpls c="8">
          <tpl hier="1" item="10"/>
          <tpl hier="4" item="3"/>
          <tpl fld="3" item="20"/>
          <tpl fld="2" item="63"/>
          <tpl hier="9" item="1"/>
          <tpl hier="11" item="9"/>
          <tpl hier="12" item="7"/>
          <tpl fld="4" item="0"/>
        </tpls>
      </n>
      <n v="107983704">
        <tpls c="8">
          <tpl hier="1" item="10"/>
          <tpl hier="4" item="3"/>
          <tpl fld="3" item="51"/>
          <tpl fld="2" item="63"/>
          <tpl hier="9" item="1"/>
          <tpl hier="11" item="9"/>
          <tpl hier="12" item="7"/>
          <tpl fld="4" item="0"/>
        </tpls>
      </n>
      <n v="144304160">
        <tpls c="8">
          <tpl hier="1" item="10"/>
          <tpl hier="4" item="3"/>
          <tpl fld="3" item="38"/>
          <tpl fld="2" item="63"/>
          <tpl hier="9" item="1"/>
          <tpl hier="11" item="9"/>
          <tpl hier="12" item="7"/>
          <tpl fld="4" item="0"/>
        </tpls>
      </n>
      <n v="100164">
        <tpls c="8">
          <tpl hier="1" item="10"/>
          <tpl hier="4" item="3"/>
          <tpl fld="3" item="44"/>
          <tpl fld="2" item="82"/>
          <tpl hier="9" item="1"/>
          <tpl hier="11" item="9"/>
          <tpl hier="12" item="7"/>
          <tpl fld="4" item="0"/>
        </tpls>
      </n>
      <n v="141305">
        <tpls c="8">
          <tpl hier="1" item="10"/>
          <tpl hier="4" item="3"/>
          <tpl fld="3" item="43"/>
          <tpl fld="2" item="82"/>
          <tpl hier="9" item="1"/>
          <tpl hier="11" item="9"/>
          <tpl hier="12" item="7"/>
          <tpl fld="4" item="0"/>
        </tpls>
      </n>
      <n v="206963">
        <tpls c="8">
          <tpl hier="1" item="10"/>
          <tpl hier="4" item="3"/>
          <tpl fld="3" item="42"/>
          <tpl fld="2" item="82"/>
          <tpl hier="9" item="1"/>
          <tpl hier="11" item="9"/>
          <tpl hier="12" item="7"/>
          <tpl fld="4" item="0"/>
        </tpls>
      </n>
      <n v="330237">
        <tpls c="8">
          <tpl hier="1" item="10"/>
          <tpl hier="4" item="3"/>
          <tpl fld="3" item="41"/>
          <tpl fld="2" item="82"/>
          <tpl hier="9" item="1"/>
          <tpl hier="11" item="9"/>
          <tpl hier="12" item="7"/>
          <tpl fld="4" item="0"/>
        </tpls>
      </n>
      <n v="2682159">
        <tpls c="8">
          <tpl hier="1" item="10"/>
          <tpl hier="4" item="3"/>
          <tpl fld="3" item="32"/>
          <tpl fld="2" item="47"/>
          <tpl hier="9" item="1"/>
          <tpl hier="11" item="9"/>
          <tpl hier="12" item="7"/>
          <tpl fld="4" item="0"/>
        </tpls>
      </n>
      <n v="3927714">
        <tpls c="8">
          <tpl hier="1" item="10"/>
          <tpl hier="4" item="3"/>
          <tpl fld="3" item="31"/>
          <tpl fld="2" item="47"/>
          <tpl hier="9" item="1"/>
          <tpl hier="11" item="9"/>
          <tpl hier="12" item="7"/>
          <tpl fld="4" item="0"/>
        </tpls>
      </n>
      <n v="6470265">
        <tpls c="8">
          <tpl hier="1" item="10"/>
          <tpl hier="4" item="3"/>
          <tpl fld="3" item="30"/>
          <tpl fld="2" item="47"/>
          <tpl hier="9" item="1"/>
          <tpl hier="11" item="9"/>
          <tpl hier="12" item="7"/>
          <tpl fld="4" item="0"/>
        </tpls>
      </n>
      <n v="10286842">
        <tpls c="8">
          <tpl hier="1" item="10"/>
          <tpl hier="4" item="3"/>
          <tpl fld="3" item="29"/>
          <tpl fld="2" item="47"/>
          <tpl hier="9" item="1"/>
          <tpl hier="11" item="9"/>
          <tpl hier="12" item="7"/>
          <tpl fld="4" item="0"/>
        </tpls>
      </n>
      <n v="4389246">
        <tpls c="8">
          <tpl hier="1" item="10"/>
          <tpl hier="4" item="3"/>
          <tpl fld="3" item="16"/>
          <tpl fld="2" item="52"/>
          <tpl hier="9" item="1"/>
          <tpl hier="11" item="9"/>
          <tpl hier="12" item="7"/>
          <tpl fld="4" item="0"/>
        </tpls>
      </n>
      <n v="6179460">
        <tpls c="8">
          <tpl hier="1" item="10"/>
          <tpl hier="4" item="3"/>
          <tpl fld="3" item="15"/>
          <tpl fld="2" item="52"/>
          <tpl hier="9" item="1"/>
          <tpl hier="11" item="9"/>
          <tpl hier="12" item="7"/>
          <tpl fld="4" item="0"/>
        </tpls>
      </n>
      <n v="8580235">
        <tpls c="8">
          <tpl hier="1" item="10"/>
          <tpl hier="4" item="3"/>
          <tpl fld="3" item="14"/>
          <tpl fld="2" item="52"/>
          <tpl hier="9" item="1"/>
          <tpl hier="11" item="9"/>
          <tpl hier="12" item="7"/>
          <tpl fld="4" item="0"/>
        </tpls>
      </n>
      <n v="11192854">
        <tpls c="8">
          <tpl hier="1" item="10"/>
          <tpl hier="4" item="3"/>
          <tpl fld="3" item="13"/>
          <tpl fld="2" item="52"/>
          <tpl hier="9" item="1"/>
          <tpl hier="11" item="9"/>
          <tpl hier="12" item="7"/>
          <tpl fld="4" item="0"/>
        </tpls>
      </n>
      <n v="667092">
        <tpls c="8">
          <tpl hier="1" item="10"/>
          <tpl hier="4" item="3"/>
          <tpl fld="3" item="4"/>
          <tpl fld="2" item="56"/>
          <tpl hier="9" item="1"/>
          <tpl hier="11" item="9"/>
          <tpl hier="12" item="7"/>
          <tpl fld="4" item="0"/>
        </tpls>
      </n>
      <n v="1200067">
        <tpls c="8">
          <tpl hier="1" item="10"/>
          <tpl hier="4" item="3"/>
          <tpl fld="3" item="58"/>
          <tpl fld="2" item="56"/>
          <tpl hier="9" item="1"/>
          <tpl hier="11" item="9"/>
          <tpl hier="12" item="7"/>
          <tpl fld="4" item="0"/>
        </tpls>
      </n>
      <n v="1765527">
        <tpls c="8">
          <tpl hier="1" item="10"/>
          <tpl hier="4" item="3"/>
          <tpl fld="3" item="2"/>
          <tpl fld="2" item="56"/>
          <tpl hier="9" item="1"/>
          <tpl hier="11" item="9"/>
          <tpl hier="12" item="7"/>
          <tpl fld="4" item="0"/>
        </tpls>
      </n>
      <n v="107216208">
        <tpls c="8">
          <tpl hier="1" item="10"/>
          <tpl hier="4" item="3"/>
          <tpl fld="3" item="54"/>
          <tpl fld="2" item="60"/>
          <tpl hier="9" item="1"/>
          <tpl hier="11" item="9"/>
          <tpl hier="12" item="7"/>
          <tpl fld="4" item="0"/>
        </tpls>
      </n>
      <n v="151648016">
        <tpls c="8">
          <tpl hier="1" item="10"/>
          <tpl hier="4" item="3"/>
          <tpl fld="3" item="53"/>
          <tpl fld="2" item="60"/>
          <tpl hier="9" item="1"/>
          <tpl hier="11" item="9"/>
          <tpl hier="12" item="7"/>
          <tpl fld="4" item="0"/>
        </tpls>
      </n>
      <n v="190130448">
        <tpls c="8">
          <tpl hier="1" item="10"/>
          <tpl hier="4" item="3"/>
          <tpl fld="3" item="52"/>
          <tpl fld="2" item="60"/>
          <tpl hier="9" item="1"/>
          <tpl hier="11" item="9"/>
          <tpl hier="12" item="7"/>
          <tpl fld="4" item="0"/>
        </tpls>
      </n>
      <n v="4960326">
        <tpls c="8">
          <tpl hier="1" item="10"/>
          <tpl hier="4" item="3"/>
          <tpl fld="3" item="48"/>
          <tpl fld="2" item="55"/>
          <tpl hier="9" item="1"/>
          <tpl hier="11" item="9"/>
          <tpl hier="12" item="7"/>
          <tpl fld="4" item="0"/>
        </tpls>
      </n>
      <n v="6530819">
        <tpls c="8">
          <tpl hier="1" item="10"/>
          <tpl hier="4" item="3"/>
          <tpl fld="3" item="46"/>
          <tpl fld="2" item="55"/>
          <tpl hier="9" item="1"/>
          <tpl hier="11" item="9"/>
          <tpl hier="12" item="7"/>
          <tpl fld="4" item="0"/>
        </tpls>
      </n>
      <n v="9816588">
        <tpls c="8">
          <tpl hier="1" item="10"/>
          <tpl hier="4" item="3"/>
          <tpl fld="3" item="45"/>
          <tpl fld="2" item="55"/>
          <tpl hier="9" item="1"/>
          <tpl hier="11" item="9"/>
          <tpl hier="12" item="7"/>
          <tpl fld="4" item="0"/>
        </tpls>
      </n>
      <n v="15605217">
        <tpls c="8">
          <tpl hier="1" item="10"/>
          <tpl hier="4" item="3"/>
          <tpl fld="3" item="47"/>
          <tpl fld="2" item="55"/>
          <tpl hier="9" item="1"/>
          <tpl hier="11" item="9"/>
          <tpl hier="12" item="7"/>
          <tpl fld="4" item="0"/>
        </tpls>
      </n>
      <n v="3094379">
        <tpls c="8">
          <tpl hier="1" item="10"/>
          <tpl hier="4" item="3"/>
          <tpl fld="3" item="34"/>
          <tpl fld="2" item="42"/>
          <tpl hier="9" item="1"/>
          <tpl hier="11" item="9"/>
          <tpl hier="12" item="7"/>
          <tpl fld="4" item="0"/>
        </tpls>
      </n>
      <n v="4266520">
        <tpls c="8">
          <tpl hier="1" item="10"/>
          <tpl hier="4" item="3"/>
          <tpl fld="3" item="36"/>
          <tpl fld="2" item="42"/>
          <tpl hier="9" item="1"/>
          <tpl hier="11" item="9"/>
          <tpl hier="12" item="7"/>
          <tpl fld="4" item="0"/>
        </tpls>
      </n>
      <n v="6122130">
        <tpls c="8">
          <tpl hier="1" item="10"/>
          <tpl hier="4" item="3"/>
          <tpl fld="3" item="27"/>
          <tpl fld="2" item="42"/>
          <tpl hier="9" item="1"/>
          <tpl hier="11" item="9"/>
          <tpl hier="12" item="7"/>
          <tpl fld="4" item="0"/>
        </tpls>
      </n>
      <n v="9540289">
        <tpls c="8">
          <tpl hier="1" item="10"/>
          <tpl hier="4" item="3"/>
          <tpl fld="3" item="33"/>
          <tpl fld="2" item="42"/>
          <tpl hier="9" item="1"/>
          <tpl hier="11" item="9"/>
          <tpl hier="12" item="7"/>
          <tpl fld="4" item="0"/>
        </tpls>
      </n>
      <n v="6201413">
        <tpls c="8">
          <tpl hier="1" item="10"/>
          <tpl hier="4" item="3"/>
          <tpl fld="3" item="18"/>
          <tpl fld="2" item="62"/>
          <tpl hier="9" item="1"/>
          <tpl hier="11" item="9"/>
          <tpl hier="12" item="7"/>
          <tpl fld="4" item="0"/>
        </tpls>
      </n>
      <n v="9757841">
        <tpls c="8">
          <tpl hier="1" item="10"/>
          <tpl hier="4" item="3"/>
          <tpl fld="3" item="22"/>
          <tpl fld="2" item="62"/>
          <tpl hier="9" item="1"/>
          <tpl hier="11" item="9"/>
          <tpl hier="12" item="7"/>
          <tpl fld="4" item="0"/>
        </tpls>
      </n>
      <n v="15513945">
        <tpls c="8">
          <tpl hier="1" item="10"/>
          <tpl hier="4" item="3"/>
          <tpl fld="3" item="17"/>
          <tpl fld="2" item="62"/>
          <tpl hier="9" item="1"/>
          <tpl hier="11" item="9"/>
          <tpl hier="12" item="7"/>
          <tpl fld="4" item="0"/>
        </tpls>
      </n>
      <n v="23926540">
        <tpls c="8">
          <tpl hier="1" item="10"/>
          <tpl hier="4" item="3"/>
          <tpl fld="3" item="21"/>
          <tpl fld="2" item="62"/>
          <tpl hier="9" item="1"/>
          <tpl hier="11" item="9"/>
          <tpl hier="12" item="7"/>
          <tpl fld="4" item="0"/>
        </tpls>
      </n>
      <n v="1840518">
        <tpls c="8">
          <tpl hier="1" item="10"/>
          <tpl hier="4" item="3"/>
          <tpl fld="3" item="8"/>
          <tpl fld="2" item="77"/>
          <tpl hier="9" item="1"/>
          <tpl hier="11" item="9"/>
          <tpl hier="12" item="7"/>
          <tpl fld="4" item="0"/>
        </tpls>
      </n>
      <n v="2646840">
        <tpls c="8">
          <tpl hier="1" item="10"/>
          <tpl hier="4" item="3"/>
          <tpl fld="3" item="7"/>
          <tpl fld="2" item="77"/>
          <tpl hier="9" item="1"/>
          <tpl hier="11" item="9"/>
          <tpl hier="12" item="7"/>
          <tpl fld="4" item="0"/>
        </tpls>
      </n>
      <n v="3881181">
        <tpls c="8">
          <tpl hier="1" item="10"/>
          <tpl hier="4" item="3"/>
          <tpl fld="3" item="6"/>
          <tpl fld="2" item="77"/>
          <tpl hier="9" item="1"/>
          <tpl hier="11" item="9"/>
          <tpl hier="12" item="7"/>
          <tpl fld="4" item="0"/>
        </tpls>
      </n>
      <n v="4745185">
        <tpls c="8">
          <tpl hier="1" item="10"/>
          <tpl hier="4" item="3"/>
          <tpl fld="3" item="5"/>
          <tpl fld="2" item="77"/>
          <tpl hier="9" item="1"/>
          <tpl hier="11" item="9"/>
          <tpl hier="12" item="7"/>
          <tpl fld="4" item="0"/>
        </tpls>
      </n>
      <n v="3999921">
        <tpls c="8">
          <tpl hier="1" item="10"/>
          <tpl hier="4" item="3"/>
          <tpl fld="3" item="56"/>
          <tpl fld="2" item="28"/>
          <tpl hier="9" item="1"/>
          <tpl hier="11" item="9"/>
          <tpl hier="12" item="7"/>
          <tpl fld="4" item="0"/>
        </tpls>
      </n>
      <n v="5963252">
        <tpls c="8">
          <tpl hier="1" item="10"/>
          <tpl hier="4" item="3"/>
          <tpl fld="3" item="0"/>
          <tpl fld="2" item="28"/>
          <tpl hier="9" item="1"/>
          <tpl hier="11" item="9"/>
          <tpl hier="12" item="7"/>
          <tpl fld="4" item="0"/>
        </tpls>
      </n>
      <n v="10457124">
        <tpls c="8">
          <tpl hier="1" item="10"/>
          <tpl hier="4" item="3"/>
          <tpl fld="3" item="55"/>
          <tpl fld="2" item="28"/>
          <tpl hier="9" item="1"/>
          <tpl hier="11" item="9"/>
          <tpl hier="12" item="7"/>
          <tpl fld="4" item="0"/>
        </tpls>
      </n>
      <n v="8303811">
        <tpls c="8">
          <tpl hier="1" item="10"/>
          <tpl hier="4" item="3"/>
          <tpl fld="3" item="35"/>
          <tpl fld="2" item="35"/>
          <tpl hier="9" item="1"/>
          <tpl hier="11" item="9"/>
          <tpl hier="12" item="7"/>
          <tpl fld="4" item="0"/>
        </tpls>
      </n>
      <n v="10922779">
        <tpls c="8">
          <tpl hier="1" item="10"/>
          <tpl hier="4" item="3"/>
          <tpl fld="3" item="40"/>
          <tpl fld="2" item="35"/>
          <tpl hier="9" item="1"/>
          <tpl hier="11" item="9"/>
          <tpl hier="12" item="7"/>
          <tpl fld="4" item="0"/>
        </tpls>
      </n>
      <n v="13944937">
        <tpls c="8">
          <tpl hier="1" item="10"/>
          <tpl hier="4" item="3"/>
          <tpl fld="3" item="50"/>
          <tpl fld="2" item="35"/>
          <tpl hier="9" item="1"/>
          <tpl hier="11" item="9"/>
          <tpl hier="12" item="7"/>
          <tpl fld="4" item="0"/>
        </tpls>
      </n>
      <n v="16886186">
        <tpls c="8">
          <tpl hier="1" item="10"/>
          <tpl hier="4" item="3"/>
          <tpl fld="3" item="49"/>
          <tpl fld="2" item="35"/>
          <tpl hier="9" item="1"/>
          <tpl hier="11" item="9"/>
          <tpl hier="12" item="7"/>
          <tpl fld="4" item="0"/>
        </tpls>
      </n>
      <n v="18175184">
        <tpls c="8">
          <tpl hier="1" item="10"/>
          <tpl hier="4" item="3"/>
          <tpl fld="3" item="37"/>
          <tpl fld="2" item="40"/>
          <tpl hier="9" item="1"/>
          <tpl hier="11" item="9"/>
          <tpl hier="12" item="7"/>
          <tpl fld="4" item="0"/>
        </tpls>
      </n>
      <n v="26900506">
        <tpls c="8">
          <tpl hier="1" item="10"/>
          <tpl hier="4" item="3"/>
          <tpl fld="3" item="39"/>
          <tpl fld="2" item="40"/>
          <tpl hier="9" item="1"/>
          <tpl hier="11" item="9"/>
          <tpl hier="12" item="7"/>
          <tpl fld="4" item="0"/>
        </tpls>
      </n>
      <n v="37076388">
        <tpls c="8">
          <tpl hier="1" item="10"/>
          <tpl hier="4" item="3"/>
          <tpl fld="3" item="28"/>
          <tpl fld="2" item="40"/>
          <tpl hier="9" item="1"/>
          <tpl hier="11" item="9"/>
          <tpl hier="12" item="7"/>
          <tpl fld="4" item="0"/>
        </tpls>
      </n>
      <n v="46076848">
        <tpls c="8">
          <tpl hier="1" item="10"/>
          <tpl hier="4" item="3"/>
          <tpl fld="3" item="19"/>
          <tpl fld="2" item="40"/>
          <tpl hier="9" item="1"/>
          <tpl hier="11" item="9"/>
          <tpl hier="12" item="7"/>
          <tpl fld="4" item="0"/>
        </tpls>
      </n>
      <n v="18378624">
        <tpls c="8">
          <tpl hier="1" item="10"/>
          <tpl hier="4" item="3"/>
          <tpl fld="3" item="26"/>
          <tpl fld="2" item="54"/>
          <tpl hier="9" item="1"/>
          <tpl hier="11" item="9"/>
          <tpl hier="12" item="7"/>
          <tpl fld="4" item="0"/>
        </tpls>
      </n>
      <n v="28403852">
        <tpls c="8">
          <tpl hier="1" item="10"/>
          <tpl hier="4" item="3"/>
          <tpl fld="3" item="25"/>
          <tpl fld="2" item="54"/>
          <tpl hier="9" item="1"/>
          <tpl hier="11" item="9"/>
          <tpl hier="12" item="7"/>
          <tpl fld="4" item="0"/>
        </tpls>
      </n>
      <n v="45919612">
        <tpls c="8">
          <tpl hier="1" item="10"/>
          <tpl hier="4" item="3"/>
          <tpl fld="3" item="24"/>
          <tpl fld="2" item="54"/>
          <tpl hier="9" item="1"/>
          <tpl hier="11" item="9"/>
          <tpl hier="12" item="7"/>
          <tpl fld="4" item="0"/>
        </tpls>
      </n>
      <n v="76244544">
        <tpls c="8">
          <tpl hier="1" item="10"/>
          <tpl hier="4" item="3"/>
          <tpl fld="3" item="23"/>
          <tpl fld="2" item="54"/>
          <tpl hier="9" item="1"/>
          <tpl hier="11" item="9"/>
          <tpl hier="12" item="7"/>
          <tpl fld="4" item="0"/>
        </tpls>
      </n>
      <n v="1326885">
        <tpls c="8">
          <tpl hier="1" item="10"/>
          <tpl hier="4" item="3"/>
          <tpl fld="3" item="10"/>
          <tpl fld="2" item="59"/>
          <tpl hier="9" item="1"/>
          <tpl hier="11" item="9"/>
          <tpl hier="12" item="7"/>
          <tpl fld="4" item="0"/>
        </tpls>
      </n>
      <n v="2112361">
        <tpls c="8">
          <tpl hier="1" item="10"/>
          <tpl hier="4" item="3"/>
          <tpl fld="3" item="12"/>
          <tpl fld="2" item="59"/>
          <tpl hier="9" item="1"/>
          <tpl hier="11" item="9"/>
          <tpl hier="12" item="7"/>
          <tpl fld="4" item="0"/>
        </tpls>
      </n>
      <n v="3406922">
        <tpls c="8">
          <tpl hier="1" item="10"/>
          <tpl hier="4" item="3"/>
          <tpl fld="3" item="6"/>
          <tpl fld="2" item="59"/>
          <tpl hier="9" item="1"/>
          <tpl hier="11" item="9"/>
          <tpl hier="12" item="7"/>
          <tpl fld="4" item="0"/>
        </tpls>
      </n>
      <n v="1381183">
        <tpls c="8">
          <tpl hier="1" item="10"/>
          <tpl hier="4" item="3"/>
          <tpl fld="3" item="35"/>
          <tpl fld="2" item="65"/>
          <tpl hier="9" item="1"/>
          <tpl hier="11" item="9"/>
          <tpl hier="12" item="7"/>
          <tpl fld="4" item="0"/>
        </tpls>
      </n>
      <n v="2389977">
        <tpls c="8">
          <tpl hier="1" item="10"/>
          <tpl hier="4" item="3"/>
          <tpl fld="3" item="39"/>
          <tpl fld="2" item="65"/>
          <tpl hier="9" item="1"/>
          <tpl hier="11" item="9"/>
          <tpl hier="12" item="7"/>
          <tpl fld="4" item="0"/>
        </tpls>
      </n>
      <n v="3803887">
        <tpls c="8">
          <tpl hier="1" item="10"/>
          <tpl hier="4" item="3"/>
          <tpl fld="3" item="30"/>
          <tpl fld="2" item="65"/>
          <tpl hier="9" item="1"/>
          <tpl hier="11" item="9"/>
          <tpl hier="12" item="7"/>
          <tpl fld="4" item="0"/>
        </tpls>
      </n>
      <n v="4899345">
        <tpls c="8">
          <tpl hier="1" item="10"/>
          <tpl hier="4" item="3"/>
          <tpl fld="3" item="21"/>
          <tpl fld="2" item="65"/>
          <tpl hier="9" item="1"/>
          <tpl hier="11" item="9"/>
          <tpl hier="12" item="7"/>
          <tpl fld="4" item="0"/>
        </tpls>
      </n>
      <n v="5841506">
        <tpls c="8">
          <tpl hier="1" item="10"/>
          <tpl hier="4" item="3"/>
          <tpl fld="3" item="57"/>
          <tpl fld="2" item="85"/>
          <tpl hier="9" item="1"/>
          <tpl hier="11" item="9"/>
          <tpl hier="12" item="7"/>
          <tpl fld="4" item="0"/>
        </tpls>
      </n>
      <n v="12362407">
        <tpls c="8">
          <tpl hier="1" item="10"/>
          <tpl hier="4" item="3"/>
          <tpl fld="3" item="53"/>
          <tpl fld="2" item="85"/>
          <tpl hier="9" item="1"/>
          <tpl hier="11" item="9"/>
          <tpl hier="12" item="7"/>
          <tpl fld="4" item="0"/>
        </tpls>
      </n>
      <n v="20059148">
        <tpls c="8">
          <tpl hier="1" item="10"/>
          <tpl hier="4" item="3"/>
          <tpl fld="3" item="49"/>
          <tpl fld="2" item="85"/>
          <tpl hier="9" item="1"/>
          <tpl hier="11" item="9"/>
          <tpl hier="12" item="7"/>
          <tpl fld="4" item="0"/>
        </tpls>
      </n>
      <n v="4247558">
        <tpls c="8">
          <tpl hier="1" item="10"/>
          <tpl hier="4" item="3"/>
          <tpl fld="3" item="18"/>
          <tpl fld="2" item="49"/>
          <tpl hier="9" item="1"/>
          <tpl hier="11" item="9"/>
          <tpl hier="12" item="7"/>
          <tpl fld="4" item="0"/>
        </tpls>
      </n>
      <n v="6997888">
        <tpls c="8">
          <tpl hier="1" item="10"/>
          <tpl hier="4" item="3"/>
          <tpl fld="3" item="3"/>
          <tpl fld="2" item="49"/>
          <tpl hier="9" item="1"/>
          <tpl hier="11" item="9"/>
          <tpl hier="12" item="7"/>
          <tpl fld="4" item="0"/>
        </tpls>
      </n>
      <n v="9458075">
        <tpls c="8">
          <tpl hier="1" item="10"/>
          <tpl hier="4" item="3"/>
          <tpl fld="3" item="38"/>
          <tpl fld="2" item="49"/>
          <tpl hier="9" item="1"/>
          <tpl hier="11" item="9"/>
          <tpl hier="12" item="7"/>
          <tpl fld="4" item="0"/>
        </tpls>
      </n>
      <n v="5399422">
        <tpls c="8">
          <tpl hier="1" item="10"/>
          <tpl hier="4" item="3"/>
          <tpl fld="3" item="32"/>
          <tpl fld="2" item="44"/>
          <tpl hier="9" item="1"/>
          <tpl hier="11" item="9"/>
          <tpl hier="12" item="7"/>
          <tpl fld="4" item="0"/>
        </tpls>
      </n>
      <n v="9292474">
        <tpls c="8">
          <tpl hier="1" item="10"/>
          <tpl hier="4" item="3"/>
          <tpl fld="3" item="12"/>
          <tpl fld="2" item="44"/>
          <tpl hier="9" item="1"/>
          <tpl hier="11" item="9"/>
          <tpl hier="12" item="7"/>
          <tpl fld="4" item="0"/>
        </tpls>
      </n>
      <n v="14296557">
        <tpls c="8">
          <tpl hier="1" item="10"/>
          <tpl hier="4" item="3"/>
          <tpl fld="3" item="52"/>
          <tpl fld="2" item="44"/>
          <tpl hier="9" item="1"/>
          <tpl hier="11" item="9"/>
          <tpl hier="12" item="7"/>
          <tpl fld="4" item="0"/>
        </tpls>
      </n>
      <n v="463968">
        <tpls c="8">
          <tpl hier="1" item="10"/>
          <tpl hier="4" item="3"/>
          <tpl fld="3" item="34"/>
          <tpl fld="2" item="34"/>
          <tpl hier="9" item="1"/>
          <tpl hier="11" item="9"/>
          <tpl hier="12" item="7"/>
          <tpl fld="4" item="0"/>
        </tpls>
      </n>
      <n v="718639">
        <tpls c="8">
          <tpl hier="1" item="10"/>
          <tpl hier="4" item="3"/>
          <tpl fld="3" item="12"/>
          <tpl fld="2" item="34"/>
          <tpl hier="9" item="1"/>
          <tpl hier="11" item="9"/>
          <tpl hier="12" item="7"/>
          <tpl fld="4" item="0"/>
        </tpls>
      </n>
      <n v="859818">
        <tpls c="8">
          <tpl hier="1" item="10"/>
          <tpl hier="4" item="3"/>
          <tpl fld="3" item="47"/>
          <tpl fld="2" item="34"/>
          <tpl hier="9" item="1"/>
          <tpl hier="11" item="9"/>
          <tpl hier="12" item="7"/>
          <tpl fld="4" item="0"/>
        </tpls>
      </n>
      <n v="622920">
        <tpls c="8">
          <tpl hier="1" item="10"/>
          <tpl hier="4" item="3"/>
          <tpl fld="3" item="57"/>
          <tpl fld="2" item="64"/>
          <tpl hier="9" item="1"/>
          <tpl hier="11" item="9"/>
          <tpl hier="12" item="7"/>
          <tpl fld="4" item="0"/>
        </tpls>
      </n>
      <n v="1258003">
        <tpls c="8">
          <tpl hier="1" item="10"/>
          <tpl hier="4" item="3"/>
          <tpl fld="3" item="14"/>
          <tpl fld="2" item="64"/>
          <tpl hier="9" item="1"/>
          <tpl hier="11" item="9"/>
          <tpl hier="12" item="7"/>
          <tpl fld="4" item="0"/>
        </tpls>
      </n>
      <n v="9985946">
        <tpls c="8">
          <tpl hier="1" item="10"/>
          <tpl hier="4" item="3"/>
          <tpl fld="3" item="54"/>
          <tpl fld="2" item="33"/>
          <tpl hier="9" item="1"/>
          <tpl hier="11" item="9"/>
          <tpl hier="12" item="7"/>
          <tpl fld="4" item="0"/>
        </tpls>
      </n>
      <n v="664521">
        <tpls c="8">
          <tpl hier="1" item="10"/>
          <tpl hier="4" item="3"/>
          <tpl fld="3" item="32"/>
          <tpl fld="2" item="22"/>
          <tpl hier="9" item="1"/>
          <tpl hier="11" item="9"/>
          <tpl hier="12" item="7"/>
          <tpl fld="4" item="0"/>
        </tpls>
      </n>
      <n v="8174680">
        <tpls c="8">
          <tpl hier="1" item="10"/>
          <tpl hier="4" item="3"/>
          <tpl fld="3" item="30"/>
          <tpl fld="2" item="21"/>
          <tpl hier="9" item="1"/>
          <tpl hier="11" item="9"/>
          <tpl hier="12" item="7"/>
          <tpl fld="4" item="0"/>
        </tpls>
      </n>
      <n v="9746117">
        <tpls c="8">
          <tpl hier="1" item="10"/>
          <tpl hier="4" item="3"/>
          <tpl fld="3" item="5"/>
          <tpl fld="2" item="41"/>
          <tpl hier="9" item="1"/>
          <tpl hier="11" item="9"/>
          <tpl hier="12" item="7"/>
          <tpl fld="4" item="0"/>
        </tpls>
      </n>
      <n v="40901792">
        <tpls c="8">
          <tpl hier="1" item="10"/>
          <tpl hier="4" item="3"/>
          <tpl fld="3" item="49"/>
          <tpl fld="2" item="14"/>
          <tpl hier="9" item="1"/>
          <tpl hier="11" item="9"/>
          <tpl hier="12" item="7"/>
          <tpl fld="4" item="0"/>
        </tpls>
      </n>
      <n v="24234088">
        <tpls c="8">
          <tpl hier="1" item="10"/>
          <tpl hier="4" item="3"/>
          <tpl fld="3" item="23"/>
          <tpl fld="2" item="29"/>
          <tpl hier="9" item="1"/>
          <tpl hier="11" item="9"/>
          <tpl hier="12" item="7"/>
          <tpl fld="4" item="0"/>
        </tpls>
      </n>
      <n v="11172529">
        <tpls c="8">
          <tpl hier="1" item="10"/>
          <tpl hier="4" item="3"/>
          <tpl fld="3" item="32"/>
          <tpl fld="2" item="13"/>
          <tpl hier="9" item="1"/>
          <tpl hier="11" item="9"/>
          <tpl hier="12" item="7"/>
          <tpl fld="4" item="0"/>
        </tpls>
      </n>
      <n v="4768227">
        <tpls c="8">
          <tpl hier="1" item="10"/>
          <tpl hier="4" item="3"/>
          <tpl fld="3" item="4"/>
          <tpl fld="2" item="30"/>
          <tpl hier="9" item="1"/>
          <tpl hier="11" item="9"/>
          <tpl hier="12" item="7"/>
          <tpl fld="4" item="0"/>
        </tpls>
      </n>
      <n v="145978400">
        <tpls c="8">
          <tpl hier="1" item="10"/>
          <tpl hier="4" item="3"/>
          <tpl fld="3" item="14"/>
          <tpl fld="2" item="25"/>
          <tpl hier="9" item="1"/>
          <tpl hier="11" item="9"/>
          <tpl hier="12" item="7"/>
          <tpl fld="4" item="0"/>
        </tpls>
      </n>
      <n v="15838572">
        <tpls c="8">
          <tpl hier="1" item="10"/>
          <tpl hier="4" item="3"/>
          <tpl fld="3" item="20"/>
          <tpl fld="2" item="10"/>
          <tpl hier="9" item="1"/>
          <tpl hier="11" item="9"/>
          <tpl hier="12" item="7"/>
          <tpl fld="4" item="0"/>
        </tpls>
      </n>
      <n v="7328838">
        <tpls c="8">
          <tpl hier="1" item="10"/>
          <tpl hier="4" item="3"/>
          <tpl fld="3" item="21"/>
          <tpl fld="2" item="11"/>
          <tpl hier="9" item="1"/>
          <tpl hier="11" item="9"/>
          <tpl hier="12" item="7"/>
          <tpl fld="4" item="0"/>
        </tpls>
      </n>
      <n v="39910404">
        <tpls c="8">
          <tpl hier="1" item="10"/>
          <tpl hier="4" item="3"/>
          <tpl fld="3" item="25"/>
          <tpl fld="2" item="57"/>
          <tpl hier="9" item="1"/>
          <tpl hier="11" item="9"/>
          <tpl hier="12" item="7"/>
          <tpl fld="4" item="0"/>
        </tpls>
      </n>
      <n v="46616676">
        <tpls c="8">
          <tpl hier="1" item="10"/>
          <tpl hier="4" item="3"/>
          <tpl fld="3" item="24"/>
          <tpl fld="2" item="57"/>
          <tpl hier="9" item="1"/>
          <tpl hier="11" item="9"/>
          <tpl hier="12" item="7"/>
          <tpl fld="4" item="0"/>
        </tpls>
      </n>
      <n v="51014948">
        <tpls c="8">
          <tpl hier="1" item="10"/>
          <tpl hier="4" item="3"/>
          <tpl fld="3" item="23"/>
          <tpl fld="2" item="57"/>
          <tpl hier="9" item="1"/>
          <tpl hier="11" item="9"/>
          <tpl hier="12" item="7"/>
          <tpl fld="4" item="0"/>
        </tpls>
      </n>
      <n v="33814532">
        <tpls c="8">
          <tpl hier="1" item="10"/>
          <tpl hier="4" item="3"/>
          <tpl fld="3" item="10"/>
          <tpl fld="2" item="61"/>
          <tpl hier="9" item="1"/>
          <tpl hier="11" item="9"/>
          <tpl hier="12" item="7"/>
          <tpl fld="4" item="0"/>
        </tpls>
      </n>
      <n v="38584624">
        <tpls c="8">
          <tpl hier="1" item="10"/>
          <tpl hier="4" item="3"/>
          <tpl fld="3" item="12"/>
          <tpl fld="2" item="61"/>
          <tpl hier="9" item="1"/>
          <tpl hier="11" item="9"/>
          <tpl hier="12" item="7"/>
          <tpl fld="4" item="0"/>
        </tpls>
      </n>
      <n v="41431560">
        <tpls c="8">
          <tpl hier="1" item="10"/>
          <tpl hier="4" item="3"/>
          <tpl fld="3" item="11"/>
          <tpl fld="2" item="61"/>
          <tpl hier="9" item="1"/>
          <tpl hier="11" item="9"/>
          <tpl hier="12" item="7"/>
          <tpl fld="4" item="0"/>
        </tpls>
      </n>
      <n v="46797752">
        <tpls c="8">
          <tpl hier="1" item="10"/>
          <tpl hier="4" item="3"/>
          <tpl fld="3" item="9"/>
          <tpl fld="2" item="61"/>
          <tpl hier="9" item="1"/>
          <tpl hier="11" item="9"/>
          <tpl hier="12" item="7"/>
          <tpl fld="4" item="0"/>
        </tpls>
      </n>
      <n v="8136312">
        <tpls c="8">
          <tpl hier="1" item="10"/>
          <tpl hier="4" item="3"/>
          <tpl fld="3" item="57"/>
          <tpl fld="2" item="79"/>
          <tpl hier="9" item="1"/>
          <tpl hier="11" item="9"/>
          <tpl hier="12" item="7"/>
          <tpl fld="4" item="0"/>
        </tpls>
      </n>
      <n v="8492964">
        <tpls c="8">
          <tpl hier="1" item="10"/>
          <tpl hier="4" item="3"/>
          <tpl fld="3" item="3"/>
          <tpl fld="2" item="79"/>
          <tpl hier="9" item="1"/>
          <tpl hier="11" item="9"/>
          <tpl hier="12" item="7"/>
          <tpl fld="4" item="0"/>
        </tpls>
      </n>
      <n v="9029572">
        <tpls c="8">
          <tpl hier="1" item="10"/>
          <tpl hier="4" item="3"/>
          <tpl fld="3" item="1"/>
          <tpl fld="2" item="79"/>
          <tpl hier="9" item="1"/>
          <tpl hier="11" item="9"/>
          <tpl hier="12" item="7"/>
          <tpl fld="4" item="0"/>
        </tpls>
      </n>
      <n v="56211968">
        <tpls c="8">
          <tpl hier="1" item="10"/>
          <tpl hier="4" item="3"/>
          <tpl fld="3" item="20"/>
          <tpl fld="2" item="46"/>
          <tpl hier="9" item="1"/>
          <tpl hier="11" item="9"/>
          <tpl hier="12" item="7"/>
          <tpl fld="4" item="0"/>
        </tpls>
      </n>
      <n v="57580400">
        <tpls c="8">
          <tpl hier="1" item="10"/>
          <tpl hier="4" item="3"/>
          <tpl fld="3" item="51"/>
          <tpl fld="2" item="46"/>
          <tpl hier="9" item="1"/>
          <tpl hier="11" item="9"/>
          <tpl hier="12" item="7"/>
          <tpl fld="4" item="0"/>
        </tpls>
      </n>
      <n v="61806996">
        <tpls c="8">
          <tpl hier="1" item="10"/>
          <tpl hier="4" item="3"/>
          <tpl fld="3" item="38"/>
          <tpl fld="2" item="46"/>
          <tpl hier="9" item="1"/>
          <tpl hier="11" item="9"/>
          <tpl hier="12" item="7"/>
          <tpl fld="4" item="0"/>
        </tpls>
      </n>
      <n v="189242000">
        <tpls c="8">
          <tpl hier="1" item="10"/>
          <tpl hier="4" item="3"/>
          <tpl fld="3" item="44"/>
          <tpl fld="2" item="51"/>
          <tpl hier="9" item="1"/>
          <tpl hier="11" item="9"/>
          <tpl hier="12" item="7"/>
          <tpl fld="4" item="0"/>
        </tpls>
      </n>
      <n v="225055008">
        <tpls c="8">
          <tpl hier="1" item="10"/>
          <tpl hier="4" item="3"/>
          <tpl fld="3" item="43"/>
          <tpl fld="2" item="51"/>
          <tpl hier="9" item="1"/>
          <tpl hier="11" item="9"/>
          <tpl hier="12" item="7"/>
          <tpl fld="4" item="0"/>
        </tpls>
      </n>
      <n v="266278000">
        <tpls c="8">
          <tpl hier="1" item="10"/>
          <tpl hier="4" item="3"/>
          <tpl fld="3" item="42"/>
          <tpl fld="2" item="51"/>
          <tpl hier="9" item="1"/>
          <tpl hier="11" item="9"/>
          <tpl hier="12" item="7"/>
          <tpl fld="4" item="0"/>
        </tpls>
      </n>
      <n v="311556864">
        <tpls c="8">
          <tpl hier="1" item="10"/>
          <tpl hier="4" item="3"/>
          <tpl fld="3" item="41"/>
          <tpl fld="2" item="51"/>
          <tpl hier="9" item="1"/>
          <tpl hier="11" item="9"/>
          <tpl hier="12" item="7"/>
          <tpl fld="4" item="0"/>
        </tpls>
      </n>
      <n v="625723991">
        <tpls c="8">
          <tpl hier="1" item="10"/>
          <tpl hier="4" item="3"/>
          <tpl fld="3" item="8"/>
          <tpl fld="1" item="1"/>
          <tpl hier="9" item="1"/>
          <tpl hier="11" item="9"/>
          <tpl hier="12" item="7"/>
          <tpl fld="4" item="0"/>
        </tpls>
      </n>
      <n v="708828894">
        <tpls c="8">
          <tpl hier="1" item="10"/>
          <tpl hier="4" item="3"/>
          <tpl fld="3" item="7"/>
          <tpl fld="1" item="1"/>
          <tpl hier="9" item="1"/>
          <tpl hier="11" item="9"/>
          <tpl hier="12" item="7"/>
          <tpl fld="4" item="0"/>
        </tpls>
      </n>
      <n v="793108979">
        <tpls c="8">
          <tpl hier="1" item="10"/>
          <tpl hier="4" item="3"/>
          <tpl fld="3" item="6"/>
          <tpl fld="1" item="1"/>
          <tpl hier="9" item="1"/>
          <tpl hier="11" item="9"/>
          <tpl hier="12" item="7"/>
          <tpl fld="4" item="0"/>
        </tpls>
      </n>
      <n v="868056459">
        <tpls c="8">
          <tpl hier="1" item="10"/>
          <tpl hier="4" item="3"/>
          <tpl fld="3" item="5"/>
          <tpl fld="1" item="1"/>
          <tpl hier="9" item="1"/>
          <tpl hier="11" item="9"/>
          <tpl hier="12" item="7"/>
          <tpl fld="4" item="0"/>
        </tpls>
      </n>
      <n v="185120">
        <tpls c="8">
          <tpl hier="1" item="10"/>
          <tpl hier="4" item="3"/>
          <tpl fld="3" item="56"/>
          <tpl fld="2" item="58"/>
          <tpl hier="9" item="1"/>
          <tpl hier="11" item="9"/>
          <tpl hier="12" item="7"/>
          <tpl fld="4" item="0"/>
        </tpls>
      </n>
      <n v="256223">
        <tpls c="8">
          <tpl hier="1" item="10"/>
          <tpl hier="4" item="3"/>
          <tpl fld="3" item="0"/>
          <tpl fld="2" item="58"/>
          <tpl hier="9" item="1"/>
          <tpl hier="11" item="9"/>
          <tpl hier="12" item="7"/>
          <tpl fld="4" item="0"/>
        </tpls>
      </n>
      <n v="331033">
        <tpls c="8">
          <tpl hier="1" item="10"/>
          <tpl hier="4" item="3"/>
          <tpl fld="3" item="55"/>
          <tpl fld="2" item="58"/>
          <tpl hier="9" item="1"/>
          <tpl hier="11" item="9"/>
          <tpl hier="12" item="7"/>
          <tpl fld="4" item="0"/>
        </tpls>
      </n>
      <n v="49362844">
        <tpls c="8">
          <tpl hier="1" item="10"/>
          <tpl hier="4" item="3"/>
          <tpl fld="3" item="35"/>
          <tpl fld="2" item="63"/>
          <tpl hier="9" item="1"/>
          <tpl hier="11" item="9"/>
          <tpl hier="12" item="7"/>
          <tpl fld="4" item="0"/>
        </tpls>
      </n>
      <n v="73463584">
        <tpls c="8">
          <tpl hier="1" item="10"/>
          <tpl hier="4" item="3"/>
          <tpl fld="3" item="40"/>
          <tpl fld="2" item="63"/>
          <tpl hier="9" item="1"/>
          <tpl hier="11" item="9"/>
          <tpl hier="12" item="7"/>
          <tpl fld="4" item="0"/>
        </tpls>
      </n>
      <n v="110350640">
        <tpls c="8">
          <tpl hier="1" item="10"/>
          <tpl hier="4" item="3"/>
          <tpl fld="3" item="50"/>
          <tpl fld="2" item="63"/>
          <tpl hier="9" item="1"/>
          <tpl hier="11" item="9"/>
          <tpl hier="12" item="7"/>
          <tpl fld="4" item="0"/>
        </tpls>
      </n>
      <n v="145924800">
        <tpls c="8">
          <tpl hier="1" item="10"/>
          <tpl hier="4" item="3"/>
          <tpl fld="3" item="49"/>
          <tpl fld="2" item="63"/>
          <tpl hier="9" item="1"/>
          <tpl hier="11" item="9"/>
          <tpl hier="12" item="7"/>
          <tpl fld="4" item="0"/>
        </tpls>
      </n>
      <n v="103069">
        <tpls c="8">
          <tpl hier="1" item="10"/>
          <tpl hier="4" item="3"/>
          <tpl fld="3" item="37"/>
          <tpl fld="2" item="82"/>
          <tpl hier="9" item="1"/>
          <tpl hier="11" item="9"/>
          <tpl hier="12" item="7"/>
          <tpl fld="4" item="0"/>
        </tpls>
      </n>
      <n v="144155">
        <tpls c="8">
          <tpl hier="1" item="10"/>
          <tpl hier="4" item="3"/>
          <tpl fld="3" item="39"/>
          <tpl fld="2" item="82"/>
          <tpl hier="9" item="1"/>
          <tpl hier="11" item="9"/>
          <tpl hier="12" item="7"/>
          <tpl fld="4" item="0"/>
        </tpls>
      </n>
      <n v="213664">
        <tpls c="8">
          <tpl hier="1" item="10"/>
          <tpl hier="4" item="3"/>
          <tpl fld="3" item="28"/>
          <tpl fld="2" item="82"/>
          <tpl hier="9" item="1"/>
          <tpl hier="11" item="9"/>
          <tpl hier="12" item="7"/>
          <tpl fld="4" item="0"/>
        </tpls>
      </n>
      <n v="338000">
        <tpls c="8">
          <tpl hier="1" item="10"/>
          <tpl hier="4" item="3"/>
          <tpl fld="3" item="19"/>
          <tpl fld="2" item="82"/>
          <tpl hier="9" item="1"/>
          <tpl hier="11" item="9"/>
          <tpl hier="12" item="7"/>
          <tpl fld="4" item="0"/>
        </tpls>
      </n>
      <n v="2735307">
        <tpls c="8">
          <tpl hier="1" item="10"/>
          <tpl hier="4" item="3"/>
          <tpl fld="3" item="26"/>
          <tpl fld="2" item="47"/>
          <tpl hier="9" item="1"/>
          <tpl hier="11" item="9"/>
          <tpl hier="12" item="7"/>
          <tpl fld="4" item="0"/>
        </tpls>
      </n>
      <n v="4039949">
        <tpls c="8">
          <tpl hier="1" item="10"/>
          <tpl hier="4" item="3"/>
          <tpl fld="3" item="25"/>
          <tpl fld="2" item="47"/>
          <tpl hier="9" item="1"/>
          <tpl hier="11" item="9"/>
          <tpl hier="12" item="7"/>
          <tpl fld="4" item="0"/>
        </tpls>
      </n>
      <n v="6664098">
        <tpls c="8">
          <tpl hier="1" item="10"/>
          <tpl hier="4" item="3"/>
          <tpl fld="3" item="24"/>
          <tpl fld="2" item="47"/>
          <tpl hier="9" item="1"/>
          <tpl hier="11" item="9"/>
          <tpl hier="12" item="7"/>
          <tpl fld="4" item="0"/>
        </tpls>
      </n>
      <n v="10575952">
        <tpls c="8">
          <tpl hier="1" item="10"/>
          <tpl hier="4" item="3"/>
          <tpl fld="3" item="23"/>
          <tpl fld="2" item="47"/>
          <tpl hier="9" item="1"/>
          <tpl hier="11" item="9"/>
          <tpl hier="12" item="7"/>
          <tpl fld="4" item="0"/>
        </tpls>
      </n>
      <n v="4484004">
        <tpls c="8">
          <tpl hier="1" item="10"/>
          <tpl hier="4" item="3"/>
          <tpl fld="3" item="10"/>
          <tpl fld="2" item="52"/>
          <tpl hier="9" item="1"/>
          <tpl hier="11" item="9"/>
          <tpl hier="12" item="7"/>
          <tpl fld="4" item="0"/>
        </tpls>
      </n>
      <n v="6309130">
        <tpls c="8">
          <tpl hier="1" item="10"/>
          <tpl hier="4" item="3"/>
          <tpl fld="3" item="12"/>
          <tpl fld="2" item="52"/>
          <tpl hier="9" item="1"/>
          <tpl hier="11" item="9"/>
          <tpl hier="12" item="7"/>
          <tpl fld="4" item="0"/>
        </tpls>
      </n>
      <n v="8742814">
        <tpls c="8">
          <tpl hier="1" item="10"/>
          <tpl hier="4" item="3"/>
          <tpl fld="3" item="11"/>
          <tpl fld="2" item="52"/>
          <tpl hier="9" item="1"/>
          <tpl hier="11" item="9"/>
          <tpl hier="12" item="7"/>
          <tpl fld="4" item="0"/>
        </tpls>
      </n>
      <n v="11353142">
        <tpls c="8">
          <tpl hier="1" item="10"/>
          <tpl hier="4" item="3"/>
          <tpl fld="3" item="9"/>
          <tpl fld="2" item="52"/>
          <tpl hier="9" item="1"/>
          <tpl hier="11" item="9"/>
          <tpl hier="12" item="7"/>
          <tpl fld="4" item="0"/>
        </tpls>
      </n>
      <n v="689912">
        <tpls c="8">
          <tpl hier="1" item="10"/>
          <tpl hier="4" item="3"/>
          <tpl fld="3" item="57"/>
          <tpl fld="2" item="56"/>
          <tpl hier="9" item="1"/>
          <tpl hier="11" item="9"/>
          <tpl hier="12" item="7"/>
          <tpl fld="4" item="0"/>
        </tpls>
      </n>
      <n v="1244484">
        <tpls c="8">
          <tpl hier="1" item="10"/>
          <tpl hier="4" item="3"/>
          <tpl fld="3" item="3"/>
          <tpl fld="2" item="56"/>
          <tpl hier="9" item="1"/>
          <tpl hier="11" item="9"/>
          <tpl hier="12" item="7"/>
          <tpl fld="4" item="0"/>
        </tpls>
      </n>
      <n v="1799078">
        <tpls c="8">
          <tpl hier="1" item="10"/>
          <tpl hier="4" item="3"/>
          <tpl fld="3" item="1"/>
          <tpl fld="2" item="56"/>
          <tpl hier="9" item="1"/>
          <tpl hier="11" item="9"/>
          <tpl hier="12" item="7"/>
          <tpl fld="4" item="0"/>
        </tpls>
      </n>
      <n v="109790936">
        <tpls c="8">
          <tpl hier="1" item="10"/>
          <tpl hier="4" item="3"/>
          <tpl fld="3" item="20"/>
          <tpl fld="2" item="60"/>
          <tpl hier="9" item="1"/>
          <tpl hier="11" item="9"/>
          <tpl hier="12" item="7"/>
          <tpl fld="4" item="0"/>
        </tpls>
      </n>
      <n v="154259376">
        <tpls c="8">
          <tpl hier="1" item="10"/>
          <tpl hier="4" item="3"/>
          <tpl fld="3" item="51"/>
          <tpl fld="2" item="60"/>
          <tpl hier="9" item="1"/>
          <tpl hier="11" item="9"/>
          <tpl hier="12" item="7"/>
          <tpl fld="4" item="0"/>
        </tpls>
      </n>
      <n v="192030368">
        <tpls c="8">
          <tpl hier="1" item="10"/>
          <tpl hier="4" item="3"/>
          <tpl fld="3" item="38"/>
          <tpl fld="2" item="60"/>
          <tpl hier="9" item="1"/>
          <tpl hier="11" item="9"/>
          <tpl hier="12" item="7"/>
          <tpl fld="4" item="0"/>
        </tpls>
      </n>
      <n v="5027821">
        <tpls c="8">
          <tpl hier="1" item="10"/>
          <tpl hier="4" item="3"/>
          <tpl fld="3" item="44"/>
          <tpl fld="2" item="55"/>
          <tpl hier="9" item="1"/>
          <tpl hier="11" item="9"/>
          <tpl hier="12" item="7"/>
          <tpl fld="4" item="0"/>
        </tpls>
      </n>
      <n v="6671656">
        <tpls c="8">
          <tpl hier="1" item="10"/>
          <tpl hier="4" item="3"/>
          <tpl fld="3" item="43"/>
          <tpl fld="2" item="55"/>
          <tpl hier="9" item="1"/>
          <tpl hier="11" item="9"/>
          <tpl hier="12" item="7"/>
          <tpl fld="4" item="0"/>
        </tpls>
      </n>
      <n v="10089878">
        <tpls c="8">
          <tpl hier="1" item="10"/>
          <tpl hier="4" item="3"/>
          <tpl fld="3" item="42"/>
          <tpl fld="2" item="55"/>
          <tpl hier="9" item="1"/>
          <tpl hier="11" item="9"/>
          <tpl hier="12" item="7"/>
          <tpl fld="4" item="0"/>
        </tpls>
      </n>
      <n v="16081911">
        <tpls c="8">
          <tpl hier="1" item="10"/>
          <tpl hier="4" item="3"/>
          <tpl fld="3" item="41"/>
          <tpl fld="2" item="55"/>
          <tpl hier="9" item="1"/>
          <tpl hier="11" item="9"/>
          <tpl hier="12" item="7"/>
          <tpl fld="4" item="0"/>
        </tpls>
      </n>
      <n v="3170490">
        <tpls c="8">
          <tpl hier="1" item="10"/>
          <tpl hier="4" item="3"/>
          <tpl fld="3" item="32"/>
          <tpl fld="2" item="42"/>
          <tpl hier="9" item="1"/>
          <tpl hier="11" item="9"/>
          <tpl hier="12" item="7"/>
          <tpl fld="4" item="0"/>
        </tpls>
      </n>
      <n v="4379724">
        <tpls c="8">
          <tpl hier="1" item="10"/>
          <tpl hier="4" item="3"/>
          <tpl fld="3" item="31"/>
          <tpl fld="2" item="42"/>
          <tpl hier="9" item="1"/>
          <tpl hier="11" item="9"/>
          <tpl hier="12" item="7"/>
          <tpl fld="4" item="0"/>
        </tpls>
      </n>
      <n v="6185562">
        <tpls c="8">
          <tpl hier="1" item="10"/>
          <tpl hier="4" item="3"/>
          <tpl fld="3" item="30"/>
          <tpl fld="2" item="42"/>
          <tpl hier="9" item="1"/>
          <tpl hier="11" item="9"/>
          <tpl hier="12" item="7"/>
          <tpl fld="4" item="0"/>
        </tpls>
      </n>
      <n v="9844297">
        <tpls c="8">
          <tpl hier="1" item="10"/>
          <tpl hier="4" item="3"/>
          <tpl fld="3" item="29"/>
          <tpl fld="2" item="42"/>
          <tpl hier="9" item="1"/>
          <tpl hier="11" item="9"/>
          <tpl hier="12" item="7"/>
          <tpl fld="4" item="0"/>
        </tpls>
      </n>
      <n v="6357092">
        <tpls c="8">
          <tpl hier="1" item="10"/>
          <tpl hier="4" item="3"/>
          <tpl fld="3" item="16"/>
          <tpl fld="2" item="62"/>
          <tpl hier="9" item="1"/>
          <tpl hier="11" item="9"/>
          <tpl hier="12" item="7"/>
          <tpl fld="4" item="0"/>
        </tpls>
      </n>
      <n v="10070806">
        <tpls c="8">
          <tpl hier="1" item="10"/>
          <tpl hier="4" item="3"/>
          <tpl fld="3" item="15"/>
          <tpl fld="2" item="62"/>
          <tpl hier="9" item="1"/>
          <tpl hier="11" item="9"/>
          <tpl hier="12" item="7"/>
          <tpl fld="4" item="0"/>
        </tpls>
      </n>
      <n v="15928910">
        <tpls c="8">
          <tpl hier="1" item="10"/>
          <tpl hier="4" item="3"/>
          <tpl fld="3" item="14"/>
          <tpl fld="2" item="62"/>
          <tpl hier="9" item="1"/>
          <tpl hier="11" item="9"/>
          <tpl hier="12" item="7"/>
          <tpl fld="4" item="0"/>
        </tpls>
      </n>
      <n v="24566044">
        <tpls c="8">
          <tpl hier="1" item="10"/>
          <tpl hier="4" item="3"/>
          <tpl fld="3" item="13"/>
          <tpl fld="2" item="62"/>
          <tpl hier="9" item="1"/>
          <tpl hier="11" item="9"/>
          <tpl hier="12" item="7"/>
          <tpl fld="4" item="0"/>
        </tpls>
      </n>
      <n v="1867782">
        <tpls c="8">
          <tpl hier="1" item="10"/>
          <tpl hier="4" item="3"/>
          <tpl fld="3" item="4"/>
          <tpl fld="2" item="77"/>
          <tpl hier="9" item="1"/>
          <tpl hier="11" item="9"/>
          <tpl hier="12" item="7"/>
          <tpl fld="4" item="0"/>
        </tpls>
      </n>
      <n v="2693973">
        <tpls c="8">
          <tpl hier="1" item="10"/>
          <tpl hier="4" item="3"/>
          <tpl fld="3" item="58"/>
          <tpl fld="2" item="77"/>
          <tpl hier="9" item="1"/>
          <tpl hier="11" item="9"/>
          <tpl hier="12" item="7"/>
          <tpl fld="4" item="0"/>
        </tpls>
      </n>
      <n v="3959875">
        <tpls c="8">
          <tpl hier="1" item="10"/>
          <tpl hier="4" item="3"/>
          <tpl fld="3" item="2"/>
          <tpl fld="2" item="77"/>
          <tpl hier="9" item="1"/>
          <tpl hier="11" item="9"/>
          <tpl hier="12" item="7"/>
          <tpl fld="4" item="0"/>
        </tpls>
      </n>
      <n v="4088564">
        <tpls c="8">
          <tpl hier="1" item="10"/>
          <tpl hier="4" item="3"/>
          <tpl fld="3" item="54"/>
          <tpl fld="2" item="28"/>
          <tpl hier="9" item="1"/>
          <tpl hier="11" item="9"/>
          <tpl hier="12" item="7"/>
          <tpl fld="4" item="0"/>
        </tpls>
      </n>
      <n v="6157079">
        <tpls c="8">
          <tpl hier="1" item="10"/>
          <tpl hier="4" item="3"/>
          <tpl fld="3" item="53"/>
          <tpl fld="2" item="28"/>
          <tpl hier="9" item="1"/>
          <tpl hier="11" item="9"/>
          <tpl hier="12" item="7"/>
          <tpl fld="4" item="0"/>
        </tpls>
      </n>
      <n v="10818024">
        <tpls c="8">
          <tpl hier="1" item="10"/>
          <tpl hier="4" item="3"/>
          <tpl fld="3" item="52"/>
          <tpl fld="2" item="28"/>
          <tpl hier="9" item="1"/>
          <tpl hier="11" item="9"/>
          <tpl hier="12" item="7"/>
          <tpl fld="4" item="0"/>
        </tpls>
      </n>
      <n v="8476897">
        <tpls c="8">
          <tpl hier="1" item="10"/>
          <tpl hier="4" item="3"/>
          <tpl fld="3" item="48"/>
          <tpl fld="2" item="35"/>
          <tpl hier="9" item="1"/>
          <tpl hier="11" item="9"/>
          <tpl hier="12" item="7"/>
          <tpl fld="4" item="0"/>
        </tpls>
      </n>
      <n v="11089165">
        <tpls c="8">
          <tpl hier="1" item="10"/>
          <tpl hier="4" item="3"/>
          <tpl fld="3" item="46"/>
          <tpl fld="2" item="35"/>
          <tpl hier="9" item="1"/>
          <tpl hier="11" item="9"/>
          <tpl hier="12" item="7"/>
          <tpl fld="4" item="0"/>
        </tpls>
      </n>
      <n v="14166340">
        <tpls c="8">
          <tpl hier="1" item="10"/>
          <tpl hier="4" item="3"/>
          <tpl fld="3" item="45"/>
          <tpl fld="2" item="35"/>
          <tpl hier="9" item="1"/>
          <tpl hier="11" item="9"/>
          <tpl hier="12" item="7"/>
          <tpl fld="4" item="0"/>
        </tpls>
      </n>
      <n v="17062536">
        <tpls c="8">
          <tpl hier="1" item="10"/>
          <tpl hier="4" item="3"/>
          <tpl fld="3" item="47"/>
          <tpl fld="2" item="35"/>
          <tpl hier="9" item="1"/>
          <tpl hier="11" item="9"/>
          <tpl hier="12" item="7"/>
          <tpl fld="4" item="0"/>
        </tpls>
      </n>
      <n v="18725244">
        <tpls c="8">
          <tpl hier="1" item="10"/>
          <tpl hier="4" item="3"/>
          <tpl fld="3" item="34"/>
          <tpl fld="2" item="40"/>
          <tpl hier="9" item="1"/>
          <tpl hier="11" item="9"/>
          <tpl hier="12" item="7"/>
          <tpl fld="4" item="0"/>
        </tpls>
      </n>
      <n v="27496616">
        <tpls c="8">
          <tpl hier="1" item="10"/>
          <tpl hier="4" item="3"/>
          <tpl fld="3" item="36"/>
          <tpl fld="2" item="40"/>
          <tpl hier="9" item="1"/>
          <tpl hier="11" item="9"/>
          <tpl hier="12" item="7"/>
          <tpl fld="4" item="0"/>
        </tpls>
      </n>
      <n v="37723800">
        <tpls c="8">
          <tpl hier="1" item="10"/>
          <tpl hier="4" item="3"/>
          <tpl fld="3" item="27"/>
          <tpl fld="2" item="40"/>
          <tpl hier="9" item="1"/>
          <tpl hier="11" item="9"/>
          <tpl hier="12" item="7"/>
          <tpl fld="4" item="0"/>
        </tpls>
      </n>
      <n v="46497268">
        <tpls c="8">
          <tpl hier="1" item="10"/>
          <tpl hier="4" item="3"/>
          <tpl fld="3" item="33"/>
          <tpl fld="2" item="40"/>
          <tpl hier="9" item="1"/>
          <tpl hier="11" item="9"/>
          <tpl hier="12" item="7"/>
          <tpl fld="4" item="0"/>
        </tpls>
      </n>
      <n v="18913878">
        <tpls c="8">
          <tpl hier="1" item="10"/>
          <tpl hier="4" item="3"/>
          <tpl fld="3" item="18"/>
          <tpl fld="2" item="54"/>
          <tpl hier="9" item="1"/>
          <tpl hier="11" item="9"/>
          <tpl hier="12" item="7"/>
          <tpl fld="4" item="0"/>
        </tpls>
      </n>
      <n v="29119672">
        <tpls c="8">
          <tpl hier="1" item="10"/>
          <tpl hier="4" item="3"/>
          <tpl fld="3" item="22"/>
          <tpl fld="2" item="54"/>
          <tpl hier="9" item="1"/>
          <tpl hier="11" item="9"/>
          <tpl hier="12" item="7"/>
          <tpl fld="4" item="0"/>
        </tpls>
      </n>
      <n v="47105824">
        <tpls c="8">
          <tpl hier="1" item="10"/>
          <tpl hier="4" item="3"/>
          <tpl fld="3" item="17"/>
          <tpl fld="2" item="54"/>
          <tpl hier="9" item="1"/>
          <tpl hier="11" item="9"/>
          <tpl hier="12" item="7"/>
          <tpl fld="4" item="0"/>
        </tpls>
      </n>
      <n v="78789128">
        <tpls c="8">
          <tpl hier="1" item="10"/>
          <tpl hier="4" item="3"/>
          <tpl fld="3" item="21"/>
          <tpl fld="2" item="54"/>
          <tpl hier="9" item="1"/>
          <tpl hier="11" item="9"/>
          <tpl hier="12" item="7"/>
          <tpl fld="4" item="0"/>
        </tpls>
      </n>
      <n v="1365899">
        <tpls c="8">
          <tpl hier="1" item="10"/>
          <tpl hier="4" item="3"/>
          <tpl fld="3" item="8"/>
          <tpl fld="2" item="59"/>
          <tpl hier="9" item="1"/>
          <tpl hier="11" item="9"/>
          <tpl hier="12" item="7"/>
          <tpl fld="4" item="0"/>
        </tpls>
      </n>
      <n v="2171321">
        <tpls c="8">
          <tpl hier="1" item="10"/>
          <tpl hier="4" item="3"/>
          <tpl fld="3" item="7"/>
          <tpl fld="2" item="59"/>
          <tpl hier="9" item="1"/>
          <tpl hier="11" item="9"/>
          <tpl hier="12" item="7"/>
          <tpl fld="4" item="0"/>
        </tpls>
      </n>
      <n v="3622775">
        <tpls c="8">
          <tpl hier="1" item="10"/>
          <tpl hier="4" item="3"/>
          <tpl fld="3" item="1"/>
          <tpl fld="2" item="59"/>
          <tpl hier="9" item="1"/>
          <tpl hier="11" item="9"/>
          <tpl hier="12" item="7"/>
          <tpl fld="4" item="0"/>
        </tpls>
      </n>
      <n v="1433335">
        <tpls c="8">
          <tpl hier="1" item="10"/>
          <tpl hier="4" item="3"/>
          <tpl fld="3" item="48"/>
          <tpl fld="2" item="65"/>
          <tpl hier="9" item="1"/>
          <tpl hier="11" item="9"/>
          <tpl hier="12" item="7"/>
          <tpl fld="4" item="0"/>
        </tpls>
      </n>
      <n v="2455588">
        <tpls c="8">
          <tpl hier="1" item="10"/>
          <tpl hier="4" item="3"/>
          <tpl fld="3" item="36"/>
          <tpl fld="2" item="65"/>
          <tpl hier="9" item="1"/>
          <tpl hier="11" item="9"/>
          <tpl hier="12" item="7"/>
          <tpl fld="4" item="0"/>
        </tpls>
      </n>
      <n v="3885430">
        <tpls c="8">
          <tpl hier="1" item="10"/>
          <tpl hier="4" item="3"/>
          <tpl fld="3" item="24"/>
          <tpl fld="2" item="65"/>
          <tpl hier="9" item="1"/>
          <tpl hier="11" item="9"/>
          <tpl hier="12" item="7"/>
          <tpl fld="4" item="0"/>
        </tpls>
      </n>
      <n v="4949954">
        <tpls c="8">
          <tpl hier="1" item="10"/>
          <tpl hier="4" item="3"/>
          <tpl fld="3" item="13"/>
          <tpl fld="2" item="65"/>
          <tpl hier="9" item="1"/>
          <tpl hier="11" item="9"/>
          <tpl hier="12" item="7"/>
          <tpl fld="4" item="0"/>
        </tpls>
      </n>
      <n v="6121285">
        <tpls c="8">
          <tpl hier="1" item="10"/>
          <tpl hier="4" item="3"/>
          <tpl fld="3" item="56"/>
          <tpl fld="2" item="85"/>
          <tpl hier="9" item="1"/>
          <tpl hier="11" item="9"/>
          <tpl hier="12" item="7"/>
          <tpl fld="4" item="0"/>
        </tpls>
      </n>
      <n v="12812421">
        <tpls c="8">
          <tpl hier="1" item="10"/>
          <tpl hier="4" item="3"/>
          <tpl fld="3" item="51"/>
          <tpl fld="2" item="85"/>
          <tpl hier="9" item="1"/>
          <tpl hier="11" item="9"/>
          <tpl hier="12" item="7"/>
          <tpl fld="4" item="0"/>
        </tpls>
      </n>
      <n v="21028656">
        <tpls c="8">
          <tpl hier="1" item="10"/>
          <tpl hier="4" item="3"/>
          <tpl fld="3" item="41"/>
          <tpl fld="2" item="85"/>
          <tpl hier="9" item="1"/>
          <tpl hier="11" item="9"/>
          <tpl hier="12" item="7"/>
          <tpl fld="4" item="0"/>
        </tpls>
      </n>
      <n v="4499720">
        <tpls c="8">
          <tpl hier="1" item="10"/>
          <tpl hier="4" item="3"/>
          <tpl fld="3" item="10"/>
          <tpl fld="2" item="49"/>
          <tpl hier="9" item="1"/>
          <tpl hier="11" item="9"/>
          <tpl hier="12" item="7"/>
          <tpl fld="4" item="0"/>
        </tpls>
      </n>
      <n v="7133494">
        <tpls c="8">
          <tpl hier="1" item="10"/>
          <tpl hier="4" item="3"/>
          <tpl fld="3" item="0"/>
          <tpl fld="2" item="49"/>
          <tpl hier="9" item="1"/>
          <tpl hier="11" item="9"/>
          <tpl hier="12" item="7"/>
          <tpl fld="4" item="0"/>
        </tpls>
      </n>
      <n v="9576737">
        <tpls c="8">
          <tpl hier="1" item="10"/>
          <tpl hier="4" item="3"/>
          <tpl fld="3" item="49"/>
          <tpl fld="2" item="49"/>
          <tpl hier="9" item="1"/>
          <tpl hier="11" item="9"/>
          <tpl hier="12" item="7"/>
          <tpl fld="4" item="0"/>
        </tpls>
      </n>
      <n v="5560012">
        <tpls c="8">
          <tpl hier="1" item="10"/>
          <tpl hier="4" item="3"/>
          <tpl fld="3" item="26"/>
          <tpl fld="2" item="44"/>
          <tpl hier="9" item="1"/>
          <tpl hier="11" item="9"/>
          <tpl hier="12" item="7"/>
          <tpl fld="4" item="0"/>
        </tpls>
      </n>
      <n v="9522360">
        <tpls c="8">
          <tpl hier="1" item="10"/>
          <tpl hier="4" item="3"/>
          <tpl fld="3" item="7"/>
          <tpl fld="2" item="44"/>
          <tpl hier="9" item="1"/>
          <tpl hier="11" item="9"/>
          <tpl hier="12" item="7"/>
          <tpl fld="4" item="0"/>
        </tpls>
      </n>
      <n v="14535739">
        <tpls c="8">
          <tpl hier="1" item="10"/>
          <tpl hier="4" item="3"/>
          <tpl fld="3" item="38"/>
          <tpl fld="2" item="44"/>
          <tpl hier="9" item="1"/>
          <tpl hier="11" item="9"/>
          <tpl hier="12" item="7"/>
          <tpl fld="4" item="0"/>
        </tpls>
      </n>
      <n v="476404">
        <tpls c="8">
          <tpl hier="1" item="10"/>
          <tpl hier="4" item="3"/>
          <tpl fld="3" item="32"/>
          <tpl fld="2" item="34"/>
          <tpl hier="9" item="1"/>
          <tpl hier="11" item="9"/>
          <tpl hier="12" item="7"/>
          <tpl fld="4" item="0"/>
        </tpls>
      </n>
      <n v="722930">
        <tpls c="8">
          <tpl hier="1" item="10"/>
          <tpl hier="4" item="3"/>
          <tpl fld="3" item="58"/>
          <tpl fld="2" item="34"/>
          <tpl hier="9" item="1"/>
          <tpl hier="11" item="9"/>
          <tpl hier="12" item="7"/>
          <tpl fld="4" item="0"/>
        </tpls>
      </n>
      <n v="865069">
        <tpls c="8">
          <tpl hier="1" item="10"/>
          <tpl hier="4" item="3"/>
          <tpl fld="3" item="19"/>
          <tpl fld="2" item="34"/>
          <tpl hier="9" item="1"/>
          <tpl hier="11" item="9"/>
          <tpl hier="12" item="7"/>
          <tpl fld="4" item="0"/>
        </tpls>
      </n>
      <n v="647536">
        <tpls c="8">
          <tpl hier="1" item="10"/>
          <tpl hier="4" item="3"/>
          <tpl fld="3" item="54"/>
          <tpl fld="2" item="64"/>
          <tpl hier="9" item="1"/>
          <tpl hier="11" item="9"/>
          <tpl hier="12" item="7"/>
          <tpl fld="4" item="0"/>
        </tpls>
      </n>
      <n v="1288315">
        <tpls c="8">
          <tpl hier="1" item="10"/>
          <tpl hier="4" item="3"/>
          <tpl fld="3" item="11"/>
          <tpl fld="2" item="64"/>
          <tpl hier="9" item="1"/>
          <tpl hier="11" item="9"/>
          <tpl hier="12" item="7"/>
          <tpl fld="4" item="0"/>
        </tpls>
      </n>
      <n v="10199165">
        <tpls c="8">
          <tpl hier="1" item="10"/>
          <tpl hier="4" item="3"/>
          <tpl fld="3" item="20"/>
          <tpl fld="2" item="33"/>
          <tpl hier="9" item="1"/>
          <tpl hier="11" item="9"/>
          <tpl hier="12" item="7"/>
          <tpl fld="4" item="0"/>
        </tpls>
      </n>
      <n v="776254">
        <tpls c="8">
          <tpl hier="1" item="10"/>
          <tpl hier="4" item="3"/>
          <tpl fld="3" item="43"/>
          <tpl fld="2" item="22"/>
          <tpl hier="9" item="1"/>
          <tpl hier="11" item="9"/>
          <tpl hier="12" item="7"/>
          <tpl fld="4" item="0"/>
        </tpls>
      </n>
      <n v="8463806">
        <tpls c="8">
          <tpl hier="1" item="10"/>
          <tpl hier="4" item="3"/>
          <tpl fld="3" item="17"/>
          <tpl fld="2" item="21"/>
          <tpl hier="9" item="1"/>
          <tpl hier="11" item="9"/>
          <tpl hier="12" item="7"/>
          <tpl fld="4" item="0"/>
        </tpls>
      </n>
      <n v="42030676">
        <tpls c="8">
          <tpl hier="1" item="10"/>
          <tpl hier="4" item="3"/>
          <tpl fld="3" item="47"/>
          <tpl fld="2" item="14"/>
          <tpl hier="9" item="1"/>
          <tpl hier="11" item="9"/>
          <tpl hier="12" item="7"/>
          <tpl fld="4" item="0"/>
        </tpls>
      </n>
      <n v="24894380">
        <tpls c="8">
          <tpl hier="1" item="10"/>
          <tpl hier="4" item="3"/>
          <tpl fld="3" item="21"/>
          <tpl fld="2" item="29"/>
          <tpl hier="9" item="1"/>
          <tpl hier="11" item="9"/>
          <tpl hier="12" item="7"/>
          <tpl fld="4" item="0"/>
        </tpls>
      </n>
      <n v="875581">
        <tpls c="8">
          <tpl hier="1" item="10"/>
          <tpl hier="4" item="3"/>
          <tpl fld="3" item="35"/>
          <tpl fld="2" item="24"/>
          <tpl hier="9" item="1"/>
          <tpl hier="11" item="9"/>
          <tpl hier="12" item="7"/>
          <tpl fld="4" item="0"/>
        </tpls>
      </n>
      <n v="11382967">
        <tpls c="8">
          <tpl hier="1" item="10"/>
          <tpl hier="4" item="3"/>
          <tpl fld="3" item="26"/>
          <tpl fld="2" item="13"/>
          <tpl hier="9" item="1"/>
          <tpl hier="11" item="9"/>
          <tpl hier="12" item="7"/>
          <tpl fld="4" item="0"/>
        </tpls>
      </n>
      <n v="4902151">
        <tpls c="8">
          <tpl hier="1" item="10"/>
          <tpl hier="4" item="3"/>
          <tpl fld="3" item="57"/>
          <tpl fld="2" item="30"/>
          <tpl hier="9" item="1"/>
          <tpl hier="11" item="9"/>
          <tpl hier="12" item="7"/>
          <tpl fld="4" item="0"/>
        </tpls>
      </n>
      <n v="153093376">
        <tpls c="8">
          <tpl hier="1" item="10"/>
          <tpl hier="4" item="3"/>
          <tpl fld="3" item="6"/>
          <tpl fld="2" item="25"/>
          <tpl hier="9" item="1"/>
          <tpl hier="11" item="9"/>
          <tpl hier="12" item="7"/>
          <tpl fld="4" item="0"/>
        </tpls>
      </n>
      <n v="16258321">
        <tpls c="8">
          <tpl hier="1" item="10"/>
          <tpl hier="4" item="3"/>
          <tpl fld="3" item="40"/>
          <tpl fld="2" item="10"/>
          <tpl hier="9" item="1"/>
          <tpl hier="11" item="9"/>
          <tpl hier="12" item="7"/>
          <tpl fld="4" item="0"/>
        </tpls>
      </n>
      <n v="3052936">
        <tpls c="8">
          <tpl hier="1" item="10"/>
          <tpl hier="4" item="3"/>
          <tpl fld="3" item="48"/>
          <tpl fld="2" item="20"/>
          <tpl hier="9" item="1"/>
          <tpl hier="11" item="9"/>
          <tpl hier="12" item="7"/>
          <tpl fld="4" item="0"/>
        </tpls>
      </n>
      <n v="7488431">
        <tpls c="8">
          <tpl hier="1" item="10"/>
          <tpl hier="4" item="3"/>
          <tpl fld="3" item="13"/>
          <tpl fld="2" item="11"/>
          <tpl hier="9" item="1"/>
          <tpl hier="11" item="9"/>
          <tpl hier="12" item="7"/>
          <tpl fld="4" item="0"/>
        </tpls>
      </n>
      <n v="10573100">
        <tpls c="8">
          <tpl hier="1" item="10"/>
          <tpl hier="4" item="3"/>
          <tpl fld="3" item="47"/>
          <tpl fld="2" item="48"/>
          <tpl hier="9" item="1"/>
          <tpl hier="11" item="9"/>
          <tpl hier="12" item="7"/>
          <tpl fld="4" item="0"/>
        </tpls>
      </n>
      <n v="1886900">
        <tpls c="8">
          <tpl hier="1" item="10"/>
          <tpl hier="4" item="3"/>
          <tpl fld="3" item="34"/>
          <tpl fld="2" item="53"/>
          <tpl hier="9" item="1"/>
          <tpl hier="11" item="9"/>
          <tpl hier="12" item="7"/>
          <tpl fld="4" item="0"/>
        </tpls>
      </n>
      <n v="2532835">
        <tpls c="8">
          <tpl hier="1" item="10"/>
          <tpl hier="4" item="3"/>
          <tpl fld="3" item="36"/>
          <tpl fld="2" item="53"/>
          <tpl hier="9" item="1"/>
          <tpl hier="11" item="9"/>
          <tpl hier="12" item="7"/>
          <tpl fld="4" item="0"/>
        </tpls>
      </n>
      <n v="3796038">
        <tpls c="8">
          <tpl hier="1" item="10"/>
          <tpl hier="4" item="3"/>
          <tpl fld="3" item="27"/>
          <tpl fld="2" item="53"/>
          <tpl hier="9" item="1"/>
          <tpl hier="11" item="9"/>
          <tpl hier="12" item="7"/>
          <tpl fld="4" item="0"/>
        </tpls>
      </n>
      <n v="5399162">
        <tpls c="8">
          <tpl hier="1" item="10"/>
          <tpl hier="4" item="3"/>
          <tpl fld="3" item="33"/>
          <tpl fld="2" item="53"/>
          <tpl hier="9" item="1"/>
          <tpl hier="11" item="9"/>
          <tpl hier="12" item="7"/>
          <tpl fld="4" item="0"/>
        </tpls>
      </n>
      <n v="30838302">
        <tpls c="8">
          <tpl hier="1" item="10"/>
          <tpl hier="4" item="3"/>
          <tpl fld="3" item="18"/>
          <tpl fld="2" item="57"/>
          <tpl hier="9" item="1"/>
          <tpl hier="11" item="9"/>
          <tpl hier="12" item="7"/>
          <tpl fld="4" item="0"/>
        </tpls>
      </n>
      <n v="40405956">
        <tpls c="8">
          <tpl hier="1" item="10"/>
          <tpl hier="4" item="3"/>
          <tpl fld="3" item="22"/>
          <tpl fld="2" item="57"/>
          <tpl hier="9" item="1"/>
          <tpl hier="11" item="9"/>
          <tpl hier="12" item="7"/>
          <tpl fld="4" item="0"/>
        </tpls>
      </n>
      <n v="47008112">
        <tpls c="8">
          <tpl hier="1" item="10"/>
          <tpl hier="4" item="3"/>
          <tpl fld="3" item="17"/>
          <tpl fld="2" item="57"/>
          <tpl hier="9" item="1"/>
          <tpl hier="11" item="9"/>
          <tpl hier="12" item="7"/>
          <tpl fld="4" item="0"/>
        </tpls>
      </n>
      <n v="51217804">
        <tpls c="8">
          <tpl hier="1" item="10"/>
          <tpl hier="4" item="3"/>
          <tpl fld="3" item="21"/>
          <tpl fld="2" item="57"/>
          <tpl hier="9" item="1"/>
          <tpl hier="11" item="9"/>
          <tpl hier="12" item="7"/>
          <tpl fld="4" item="0"/>
        </tpls>
      </n>
      <n v="34224488">
        <tpls c="8">
          <tpl hier="1" item="10"/>
          <tpl hier="4" item="3"/>
          <tpl fld="3" item="8"/>
          <tpl fld="2" item="61"/>
          <tpl hier="9" item="1"/>
          <tpl hier="11" item="9"/>
          <tpl hier="12" item="7"/>
          <tpl fld="4" item="0"/>
        </tpls>
      </n>
      <n v="38684816">
        <tpls c="8">
          <tpl hier="1" item="10"/>
          <tpl hier="4" item="3"/>
          <tpl fld="3" item="7"/>
          <tpl fld="2" item="61"/>
          <tpl hier="9" item="1"/>
          <tpl hier="11" item="9"/>
          <tpl hier="12" item="7"/>
          <tpl fld="4" item="0"/>
        </tpls>
      </n>
      <n v="42187644">
        <tpls c="8">
          <tpl hier="1" item="10"/>
          <tpl hier="4" item="3"/>
          <tpl fld="3" item="6"/>
          <tpl fld="2" item="61"/>
          <tpl hier="9" item="1"/>
          <tpl hier="11" item="9"/>
          <tpl hier="12" item="7"/>
          <tpl fld="4" item="0"/>
        </tpls>
      </n>
      <n v="47076780">
        <tpls c="8">
          <tpl hier="1" item="10"/>
          <tpl hier="4" item="3"/>
          <tpl fld="3" item="5"/>
          <tpl fld="2" item="61"/>
          <tpl hier="9" item="1"/>
          <tpl hier="11" item="9"/>
          <tpl hier="12" item="7"/>
          <tpl fld="4" item="0"/>
        </tpls>
      </n>
      <n v="8159955">
        <tpls c="8">
          <tpl hier="1" item="10"/>
          <tpl hier="4" item="3"/>
          <tpl fld="3" item="56"/>
          <tpl fld="2" item="79"/>
          <tpl hier="9" item="1"/>
          <tpl hier="11" item="9"/>
          <tpl hier="12" item="7"/>
          <tpl fld="4" item="0"/>
        </tpls>
      </n>
      <n v="8558835">
        <tpls c="8">
          <tpl hier="1" item="10"/>
          <tpl hier="4" item="3"/>
          <tpl fld="3" item="0"/>
          <tpl fld="2" item="79"/>
          <tpl hier="9" item="1"/>
          <tpl hier="11" item="9"/>
          <tpl hier="12" item="7"/>
          <tpl fld="4" item="0"/>
        </tpls>
      </n>
      <n v="9080505">
        <tpls c="8">
          <tpl hier="1" item="10"/>
          <tpl hier="4" item="3"/>
          <tpl fld="3" item="55"/>
          <tpl fld="2" item="79"/>
          <tpl hier="9" item="1"/>
          <tpl hier="11" item="9"/>
          <tpl hier="12" item="7"/>
          <tpl fld="4" item="0"/>
        </tpls>
      </n>
      <n v="52800000">
        <tpls c="8">
          <tpl hier="1" item="10"/>
          <tpl hier="4" item="3"/>
          <tpl fld="3" item="35"/>
          <tpl fld="2" item="46"/>
          <tpl hier="9" item="1"/>
          <tpl hier="11" item="9"/>
          <tpl hier="12" item="7"/>
          <tpl fld="4" item="0"/>
        </tpls>
      </n>
      <n v="56193492">
        <tpls c="8">
          <tpl hier="1" item="10"/>
          <tpl hier="4" item="3"/>
          <tpl fld="3" item="40"/>
          <tpl fld="2" item="46"/>
          <tpl hier="9" item="1"/>
          <tpl hier="11" item="9"/>
          <tpl hier="12" item="7"/>
          <tpl fld="4" item="0"/>
        </tpls>
      </n>
      <n v="57718616">
        <tpls c="8">
          <tpl hier="1" item="10"/>
          <tpl hier="4" item="3"/>
          <tpl fld="3" item="50"/>
          <tpl fld="2" item="46"/>
          <tpl hier="9" item="1"/>
          <tpl hier="11" item="9"/>
          <tpl hier="12" item="7"/>
          <tpl fld="4" item="0"/>
        </tpls>
      </n>
      <n v="62276272">
        <tpls c="8">
          <tpl hier="1" item="10"/>
          <tpl hier="4" item="3"/>
          <tpl fld="3" item="49"/>
          <tpl fld="2" item="46"/>
          <tpl hier="9" item="1"/>
          <tpl hier="11" item="9"/>
          <tpl hier="12" item="7"/>
          <tpl fld="4" item="0"/>
        </tpls>
      </n>
      <n v="191888992">
        <tpls c="8">
          <tpl hier="1" item="10"/>
          <tpl hier="4" item="3"/>
          <tpl fld="3" item="37"/>
          <tpl fld="2" item="51"/>
          <tpl hier="9" item="1"/>
          <tpl hier="11" item="9"/>
          <tpl hier="12" item="7"/>
          <tpl fld="4" item="0"/>
        </tpls>
      </n>
      <n v="227224992">
        <tpls c="8">
          <tpl hier="1" item="10"/>
          <tpl hier="4" item="3"/>
          <tpl fld="3" item="39"/>
          <tpl fld="2" item="51"/>
          <tpl hier="9" item="1"/>
          <tpl hier="11" item="9"/>
          <tpl hier="12" item="7"/>
          <tpl fld="4" item="0"/>
        </tpls>
      </n>
      <n v="269393984">
        <tpls c="8">
          <tpl hier="1" item="10"/>
          <tpl hier="4" item="3"/>
          <tpl fld="3" item="28"/>
          <tpl fld="2" item="51"/>
          <tpl hier="9" item="1"/>
          <tpl hier="11" item="9"/>
          <tpl hier="12" item="7"/>
          <tpl fld="4" item="0"/>
        </tpls>
      </n>
      <n v="313830976">
        <tpls c="8">
          <tpl hier="1" item="10"/>
          <tpl hier="4" item="3"/>
          <tpl fld="3" item="19"/>
          <tpl fld="2" item="51"/>
          <tpl hier="9" item="1"/>
          <tpl hier="11" item="9"/>
          <tpl hier="12" item="7"/>
          <tpl fld="4" item="0"/>
        </tpls>
      </n>
      <n v="632076346">
        <tpls c="8">
          <tpl hier="1" item="10"/>
          <tpl hier="4" item="3"/>
          <tpl fld="3" item="4"/>
          <tpl fld="1" item="1"/>
          <tpl hier="9" item="1"/>
          <tpl hier="11" item="9"/>
          <tpl hier="12" item="7"/>
          <tpl fld="4" item="0"/>
        </tpls>
      </n>
      <n v="713184800">
        <tpls c="8">
          <tpl hier="1" item="10"/>
          <tpl hier="4" item="3"/>
          <tpl fld="3" item="58"/>
          <tpl fld="1" item="1"/>
          <tpl hier="9" item="1"/>
          <tpl hier="11" item="9"/>
          <tpl hier="12" item="7"/>
          <tpl fld="4" item="0"/>
        </tpls>
      </n>
      <n v="798637512">
        <tpls c="8">
          <tpl hier="1" item="10"/>
          <tpl hier="4" item="3"/>
          <tpl fld="3" item="2"/>
          <tpl fld="1" item="1"/>
          <tpl hier="9" item="1"/>
          <tpl hier="11" item="9"/>
          <tpl hier="12" item="7"/>
          <tpl fld="4" item="0"/>
        </tpls>
      </n>
      <n v="188896">
        <tpls c="8">
          <tpl hier="1" item="10"/>
          <tpl hier="4" item="3"/>
          <tpl fld="3" item="54"/>
          <tpl fld="2" item="58"/>
          <tpl hier="9" item="1"/>
          <tpl hier="11" item="9"/>
          <tpl hier="12" item="7"/>
          <tpl fld="4" item="0"/>
        </tpls>
      </n>
      <n v="261008">
        <tpls c="8">
          <tpl hier="1" item="10"/>
          <tpl hier="4" item="3"/>
          <tpl fld="3" item="53"/>
          <tpl fld="2" item="58"/>
          <tpl hier="9" item="1"/>
          <tpl hier="11" item="9"/>
          <tpl hier="12" item="7"/>
          <tpl fld="4" item="0"/>
        </tpls>
      </n>
      <n v="337389">
        <tpls c="8">
          <tpl hier="1" item="10"/>
          <tpl hier="4" item="3"/>
          <tpl fld="3" item="52"/>
          <tpl fld="2" item="58"/>
          <tpl hier="9" item="1"/>
          <tpl hier="11" item="9"/>
          <tpl hier="12" item="7"/>
          <tpl fld="4" item="0"/>
        </tpls>
      </n>
      <n v="50752156">
        <tpls c="8">
          <tpl hier="1" item="10"/>
          <tpl hier="4" item="3"/>
          <tpl fld="3" item="48"/>
          <tpl fld="2" item="63"/>
          <tpl hier="9" item="1"/>
          <tpl hier="11" item="9"/>
          <tpl hier="12" item="7"/>
          <tpl fld="4" item="0"/>
        </tpls>
      </n>
      <n v="75450032">
        <tpls c="8">
          <tpl hier="1" item="10"/>
          <tpl hier="4" item="3"/>
          <tpl fld="3" item="46"/>
          <tpl fld="2" item="63"/>
          <tpl hier="9" item="1"/>
          <tpl hier="11" item="9"/>
          <tpl hier="12" item="7"/>
          <tpl fld="4" item="0"/>
        </tpls>
      </n>
      <n v="112737680">
        <tpls c="8">
          <tpl hier="1" item="10"/>
          <tpl hier="4" item="3"/>
          <tpl fld="3" item="45"/>
          <tpl fld="2" item="63"/>
          <tpl hier="9" item="1"/>
          <tpl hier="11" item="9"/>
          <tpl hier="12" item="7"/>
          <tpl fld="4" item="0"/>
        </tpls>
      </n>
      <n v="147575424">
        <tpls c="8">
          <tpl hier="1" item="10"/>
          <tpl hier="4" item="3"/>
          <tpl fld="3" item="47"/>
          <tpl fld="2" item="63"/>
          <tpl hier="9" item="1"/>
          <tpl hier="11" item="9"/>
          <tpl hier="12" item="7"/>
          <tpl fld="4" item="0"/>
        </tpls>
      </n>
      <n v="106119">
        <tpls c="8">
          <tpl hier="1" item="10"/>
          <tpl hier="4" item="3"/>
          <tpl fld="3" item="34"/>
          <tpl fld="2" item="82"/>
          <tpl hier="9" item="1"/>
          <tpl hier="11" item="9"/>
          <tpl hier="12" item="7"/>
          <tpl fld="4" item="0"/>
        </tpls>
      </n>
      <n v="147566">
        <tpls c="8">
          <tpl hier="1" item="10"/>
          <tpl hier="4" item="3"/>
          <tpl fld="3" item="36"/>
          <tpl fld="2" item="82"/>
          <tpl hier="9" item="1"/>
          <tpl hier="11" item="9"/>
          <tpl hier="12" item="7"/>
          <tpl fld="4" item="0"/>
        </tpls>
      </n>
      <n v="221580">
        <tpls c="8">
          <tpl hier="1" item="10"/>
          <tpl hier="4" item="3"/>
          <tpl fld="3" item="27"/>
          <tpl fld="2" item="82"/>
          <tpl hier="9" item="1"/>
          <tpl hier="11" item="9"/>
          <tpl hier="12" item="7"/>
          <tpl fld="4" item="0"/>
        </tpls>
      </n>
      <n v="345715">
        <tpls c="8">
          <tpl hier="1" item="10"/>
          <tpl hier="4" item="3"/>
          <tpl fld="3" item="33"/>
          <tpl fld="2" item="82"/>
          <tpl hier="9" item="1"/>
          <tpl hier="11" item="9"/>
          <tpl hier="12" item="7"/>
          <tpl fld="4" item="0"/>
        </tpls>
      </n>
      <n v="2791590">
        <tpls c="8">
          <tpl hier="1" item="10"/>
          <tpl hier="4" item="3"/>
          <tpl fld="3" item="18"/>
          <tpl fld="2" item="47"/>
          <tpl hier="9" item="1"/>
          <tpl hier="11" item="9"/>
          <tpl hier="12" item="7"/>
          <tpl fld="4" item="0"/>
        </tpls>
      </n>
      <n v="4156819">
        <tpls c="8">
          <tpl hier="1" item="10"/>
          <tpl hier="4" item="3"/>
          <tpl fld="3" item="22"/>
          <tpl fld="2" item="47"/>
          <tpl hier="9" item="1"/>
          <tpl hier="11" item="9"/>
          <tpl hier="12" item="7"/>
          <tpl fld="4" item="0"/>
        </tpls>
      </n>
      <n v="6865951">
        <tpls c="8">
          <tpl hier="1" item="10"/>
          <tpl hier="4" item="3"/>
          <tpl fld="3" item="17"/>
          <tpl fld="2" item="47"/>
          <tpl hier="9" item="1"/>
          <tpl hier="11" item="9"/>
          <tpl hier="12" item="7"/>
          <tpl fld="4" item="0"/>
        </tpls>
      </n>
      <n v="10872067">
        <tpls c="8">
          <tpl hier="1" item="10"/>
          <tpl hier="4" item="3"/>
          <tpl fld="3" item="21"/>
          <tpl fld="2" item="47"/>
          <tpl hier="9" item="1"/>
          <tpl hier="11" item="9"/>
          <tpl hier="12" item="7"/>
          <tpl fld="4" item="0"/>
        </tpls>
      </n>
      <n v="4581740">
        <tpls c="8">
          <tpl hier="1" item="10"/>
          <tpl hier="4" item="3"/>
          <tpl fld="3" item="8"/>
          <tpl fld="2" item="52"/>
          <tpl hier="9" item="1"/>
          <tpl hier="11" item="9"/>
          <tpl hier="12" item="7"/>
          <tpl fld="4" item="0"/>
        </tpls>
      </n>
      <n v="6442831">
        <tpls c="8">
          <tpl hier="1" item="10"/>
          <tpl hier="4" item="3"/>
          <tpl fld="3" item="7"/>
          <tpl fld="2" item="52"/>
          <tpl hier="9" item="1"/>
          <tpl hier="11" item="9"/>
          <tpl hier="12" item="7"/>
          <tpl fld="4" item="0"/>
        </tpls>
      </n>
      <n v="8905823">
        <tpls c="8">
          <tpl hier="1" item="10"/>
          <tpl hier="4" item="3"/>
          <tpl fld="3" item="6"/>
          <tpl fld="2" item="52"/>
          <tpl hier="9" item="1"/>
          <tpl hier="11" item="9"/>
          <tpl hier="12" item="7"/>
          <tpl fld="4" item="0"/>
        </tpls>
      </n>
      <n v="11513100">
        <tpls c="8">
          <tpl hier="1" item="10"/>
          <tpl hier="4" item="3"/>
          <tpl fld="3" item="5"/>
          <tpl fld="2" item="52"/>
          <tpl hier="9" item="1"/>
          <tpl hier="11" item="9"/>
          <tpl hier="12" item="7"/>
          <tpl fld="4" item="0"/>
        </tpls>
      </n>
      <n v="714712">
        <tpls c="8">
          <tpl hier="1" item="10"/>
          <tpl hier="4" item="3"/>
          <tpl fld="3" item="56"/>
          <tpl fld="2" item="56"/>
          <tpl hier="9" item="1"/>
          <tpl hier="11" item="9"/>
          <tpl hier="12" item="7"/>
          <tpl fld="4" item="0"/>
        </tpls>
      </n>
      <n v="1286756">
        <tpls c="8">
          <tpl hier="1" item="10"/>
          <tpl hier="4" item="3"/>
          <tpl fld="3" item="0"/>
          <tpl fld="2" item="56"/>
          <tpl hier="9" item="1"/>
          <tpl hier="11" item="9"/>
          <tpl hier="12" item="7"/>
          <tpl fld="4" item="0"/>
        </tpls>
      </n>
      <n v="1835908">
        <tpls c="8">
          <tpl hier="1" item="10"/>
          <tpl hier="4" item="3"/>
          <tpl fld="3" item="55"/>
          <tpl fld="2" item="56"/>
          <tpl hier="9" item="1"/>
          <tpl hier="11" item="9"/>
          <tpl hier="12" item="7"/>
          <tpl fld="4" item="0"/>
        </tpls>
      </n>
      <n v="74311344">
        <tpls c="8">
          <tpl hier="1" item="10"/>
          <tpl hier="4" item="3"/>
          <tpl fld="3" item="35"/>
          <tpl fld="2" item="60"/>
          <tpl hier="9" item="1"/>
          <tpl hier="11" item="9"/>
          <tpl hier="12" item="7"/>
          <tpl fld="4" item="0"/>
        </tpls>
      </n>
      <n v="112425392">
        <tpls c="8">
          <tpl hier="1" item="10"/>
          <tpl hier="4" item="3"/>
          <tpl fld="3" item="40"/>
          <tpl fld="2" item="60"/>
          <tpl hier="9" item="1"/>
          <tpl hier="11" item="9"/>
          <tpl hier="12" item="7"/>
          <tpl fld="4" item="0"/>
        </tpls>
      </n>
      <n v="156849072">
        <tpls c="8">
          <tpl hier="1" item="10"/>
          <tpl hier="4" item="3"/>
          <tpl fld="3" item="50"/>
          <tpl fld="2" item="60"/>
          <tpl hier="9" item="1"/>
          <tpl hier="11" item="9"/>
          <tpl hier="12" item="7"/>
          <tpl fld="4" item="0"/>
        </tpls>
      </n>
      <n v="193886512">
        <tpls c="8">
          <tpl hier="1" item="10"/>
          <tpl hier="4" item="3"/>
          <tpl fld="3" item="49"/>
          <tpl fld="2" item="60"/>
          <tpl hier="9" item="1"/>
          <tpl hier="11" item="9"/>
          <tpl hier="12" item="7"/>
          <tpl fld="4" item="0"/>
        </tpls>
      </n>
      <n v="5098890">
        <tpls c="8">
          <tpl hier="1" item="10"/>
          <tpl hier="4" item="3"/>
          <tpl fld="3" item="37"/>
          <tpl fld="2" item="55"/>
          <tpl hier="9" item="1"/>
          <tpl hier="11" item="9"/>
          <tpl hier="12" item="7"/>
          <tpl fld="4" item="0"/>
        </tpls>
      </n>
      <n v="6822843">
        <tpls c="8">
          <tpl hier="1" item="10"/>
          <tpl hier="4" item="3"/>
          <tpl fld="3" item="39"/>
          <tpl fld="2" item="55"/>
          <tpl hier="9" item="1"/>
          <tpl hier="11" item="9"/>
          <tpl hier="12" item="7"/>
          <tpl fld="4" item="0"/>
        </tpls>
      </n>
      <n v="10372745">
        <tpls c="8">
          <tpl hier="1" item="10"/>
          <tpl hier="4" item="3"/>
          <tpl fld="3" item="28"/>
          <tpl fld="2" item="55"/>
          <tpl hier="9" item="1"/>
          <tpl hier="11" item="9"/>
          <tpl hier="12" item="7"/>
          <tpl fld="4" item="0"/>
        </tpls>
      </n>
      <n v="16571246">
        <tpls c="8">
          <tpl hier="1" item="10"/>
          <tpl hier="4" item="3"/>
          <tpl fld="3" item="19"/>
          <tpl fld="2" item="55"/>
          <tpl hier="9" item="1"/>
          <tpl hier="11" item="9"/>
          <tpl hier="12" item="7"/>
          <tpl fld="4" item="0"/>
        </tpls>
      </n>
      <n v="3253218">
        <tpls c="8">
          <tpl hier="1" item="10"/>
          <tpl hier="4" item="3"/>
          <tpl fld="3" item="26"/>
          <tpl fld="2" item="42"/>
          <tpl hier="9" item="1"/>
          <tpl hier="11" item="9"/>
          <tpl hier="12" item="7"/>
          <tpl fld="4" item="0"/>
        </tpls>
      </n>
      <n v="4497533">
        <tpls c="8">
          <tpl hier="1" item="10"/>
          <tpl hier="4" item="3"/>
          <tpl fld="3" item="25"/>
          <tpl fld="2" item="42"/>
          <tpl hier="9" item="1"/>
          <tpl hier="11" item="9"/>
          <tpl hier="12" item="7"/>
          <tpl fld="4" item="0"/>
        </tpls>
      </n>
      <n v="6267124">
        <tpls c="8">
          <tpl hier="1" item="10"/>
          <tpl hier="4" item="3"/>
          <tpl fld="3" item="24"/>
          <tpl fld="2" item="42"/>
          <tpl hier="9" item="1"/>
          <tpl hier="11" item="9"/>
          <tpl hier="12" item="7"/>
          <tpl fld="4" item="0"/>
        </tpls>
      </n>
      <n v="10160030">
        <tpls c="8">
          <tpl hier="1" item="10"/>
          <tpl hier="4" item="3"/>
          <tpl fld="3" item="23"/>
          <tpl fld="2" item="42"/>
          <tpl hier="9" item="1"/>
          <tpl hier="11" item="9"/>
          <tpl hier="12" item="7"/>
          <tpl fld="4" item="0"/>
        </tpls>
      </n>
      <n v="6519762">
        <tpls c="8">
          <tpl hier="1" item="10"/>
          <tpl hier="4" item="3"/>
          <tpl fld="3" item="10"/>
          <tpl fld="2" item="62"/>
          <tpl hier="9" item="1"/>
          <tpl hier="11" item="9"/>
          <tpl hier="12" item="7"/>
          <tpl fld="4" item="0"/>
        </tpls>
      </n>
      <n v="10395480">
        <tpls c="8">
          <tpl hier="1" item="10"/>
          <tpl hier="4" item="3"/>
          <tpl fld="3" item="12"/>
          <tpl fld="2" item="62"/>
          <tpl hier="9" item="1"/>
          <tpl hier="11" item="9"/>
          <tpl hier="12" item="7"/>
          <tpl fld="4" item="0"/>
        </tpls>
      </n>
      <n v="16357602">
        <tpls c="8">
          <tpl hier="1" item="10"/>
          <tpl hier="4" item="3"/>
          <tpl fld="3" item="11"/>
          <tpl fld="2" item="62"/>
          <tpl hier="9" item="1"/>
          <tpl hier="11" item="9"/>
          <tpl hier="12" item="7"/>
          <tpl fld="4" item="0"/>
        </tpls>
      </n>
      <n v="25216236">
        <tpls c="8">
          <tpl hier="1" item="10"/>
          <tpl hier="4" item="3"/>
          <tpl fld="3" item="9"/>
          <tpl fld="2" item="62"/>
          <tpl hier="9" item="1"/>
          <tpl hier="11" item="9"/>
          <tpl hier="12" item="7"/>
          <tpl fld="4" item="0"/>
        </tpls>
      </n>
      <n v="1894853">
        <tpls c="8">
          <tpl hier="1" item="10"/>
          <tpl hier="4" item="3"/>
          <tpl fld="3" item="57"/>
          <tpl fld="2" item="77"/>
          <tpl hier="9" item="1"/>
          <tpl hier="11" item="9"/>
          <tpl hier="12" item="7"/>
          <tpl fld="4" item="0"/>
        </tpls>
      </n>
      <n v="2745734">
        <tpls c="8">
          <tpl hier="1" item="10"/>
          <tpl hier="4" item="3"/>
          <tpl fld="3" item="3"/>
          <tpl fld="2" item="77"/>
          <tpl hier="9" item="1"/>
          <tpl hier="11" item="9"/>
          <tpl hier="12" item="7"/>
          <tpl fld="4" item="0"/>
        </tpls>
      </n>
      <n v="4038382">
        <tpls c="8">
          <tpl hier="1" item="10"/>
          <tpl hier="4" item="3"/>
          <tpl fld="3" item="1"/>
          <tpl fld="2" item="77"/>
          <tpl hier="9" item="1"/>
          <tpl hier="11" item="9"/>
          <tpl hier="12" item="7"/>
          <tpl fld="4" item="0"/>
        </tpls>
      </n>
      <n v="4173135">
        <tpls c="8">
          <tpl hier="1" item="10"/>
          <tpl hier="4" item="3"/>
          <tpl fld="3" item="20"/>
          <tpl fld="2" item="28"/>
          <tpl hier="9" item="1"/>
          <tpl hier="11" item="9"/>
          <tpl hier="12" item="7"/>
          <tpl fld="4" item="0"/>
        </tpls>
      </n>
      <n v="6356748">
        <tpls c="8">
          <tpl hier="1" item="10"/>
          <tpl hier="4" item="3"/>
          <tpl fld="3" item="51"/>
          <tpl fld="2" item="28"/>
          <tpl hier="9" item="1"/>
          <tpl hier="11" item="9"/>
          <tpl hier="12" item="7"/>
          <tpl fld="4" item="0"/>
        </tpls>
      </n>
      <n v="11183588">
        <tpls c="8">
          <tpl hier="1" item="10"/>
          <tpl hier="4" item="3"/>
          <tpl fld="3" item="38"/>
          <tpl fld="2" item="28"/>
          <tpl hier="9" item="1"/>
          <tpl hier="11" item="9"/>
          <tpl hier="12" item="7"/>
          <tpl fld="4" item="0"/>
        </tpls>
      </n>
      <n v="8650387">
        <tpls c="8">
          <tpl hier="1" item="10"/>
          <tpl hier="4" item="3"/>
          <tpl fld="3" item="44"/>
          <tpl fld="2" item="35"/>
          <tpl hier="9" item="1"/>
          <tpl hier="11" item="9"/>
          <tpl hier="12" item="7"/>
          <tpl fld="4" item="0"/>
        </tpls>
      </n>
      <n v="11254877">
        <tpls c="8">
          <tpl hier="1" item="10"/>
          <tpl hier="4" item="3"/>
          <tpl fld="3" item="43"/>
          <tpl fld="2" item="35"/>
          <tpl hier="9" item="1"/>
          <tpl hier="11" item="9"/>
          <tpl hier="12" item="7"/>
          <tpl fld="4" item="0"/>
        </tpls>
      </n>
      <n v="14380866">
        <tpls c="8">
          <tpl hier="1" item="10"/>
          <tpl hier="4" item="3"/>
          <tpl fld="3" item="42"/>
          <tpl fld="2" item="35"/>
          <tpl hier="9" item="1"/>
          <tpl hier="11" item="9"/>
          <tpl hier="12" item="7"/>
          <tpl fld="4" item="0"/>
        </tpls>
      </n>
      <n v="17233576">
        <tpls c="8">
          <tpl hier="1" item="10"/>
          <tpl hier="4" item="3"/>
          <tpl fld="3" item="41"/>
          <tpl fld="2" item="35"/>
          <tpl hier="9" item="1"/>
          <tpl hier="11" item="9"/>
          <tpl hier="12" item="7"/>
          <tpl fld="4" item="0"/>
        </tpls>
      </n>
      <n v="19279740">
        <tpls c="8">
          <tpl hier="1" item="10"/>
          <tpl hier="4" item="3"/>
          <tpl fld="3" item="32"/>
          <tpl fld="2" item="40"/>
          <tpl hier="9" item="1"/>
          <tpl hier="11" item="9"/>
          <tpl hier="12" item="7"/>
          <tpl fld="4" item="0"/>
        </tpls>
      </n>
      <n v="28101820">
        <tpls c="8">
          <tpl hier="1" item="10"/>
          <tpl hier="4" item="3"/>
          <tpl fld="3" item="31"/>
          <tpl fld="2" item="40"/>
          <tpl hier="9" item="1"/>
          <tpl hier="11" item="9"/>
          <tpl hier="12" item="7"/>
          <tpl fld="4" item="0"/>
        </tpls>
      </n>
      <n v="38364308">
        <tpls c="8">
          <tpl hier="1" item="10"/>
          <tpl hier="4" item="3"/>
          <tpl fld="3" item="30"/>
          <tpl fld="2" item="40"/>
          <tpl hier="9" item="1"/>
          <tpl hier="11" item="9"/>
          <tpl hier="12" item="7"/>
          <tpl fld="4" item="0"/>
        </tpls>
      </n>
      <n v="46969208">
        <tpls c="8">
          <tpl hier="1" item="10"/>
          <tpl hier="4" item="3"/>
          <tpl fld="3" item="29"/>
          <tpl fld="2" item="40"/>
          <tpl hier="9" item="1"/>
          <tpl hier="11" item="9"/>
          <tpl hier="12" item="7"/>
          <tpl fld="4" item="0"/>
        </tpls>
      </n>
      <n v="19459816">
        <tpls c="8">
          <tpl hier="1" item="10"/>
          <tpl hier="4" item="3"/>
          <tpl fld="3" item="16"/>
          <tpl fld="2" item="54"/>
          <tpl hier="9" item="1"/>
          <tpl hier="11" item="9"/>
          <tpl hier="12" item="7"/>
          <tpl fld="4" item="0"/>
        </tpls>
      </n>
      <n v="29881228">
        <tpls c="8">
          <tpl hier="1" item="10"/>
          <tpl hier="4" item="3"/>
          <tpl fld="3" item="15"/>
          <tpl fld="2" item="54"/>
          <tpl hier="9" item="1"/>
          <tpl hier="11" item="9"/>
          <tpl hier="12" item="7"/>
          <tpl fld="4" item="0"/>
        </tpls>
      </n>
      <n v="48428544">
        <tpls c="8">
          <tpl hier="1" item="10"/>
          <tpl hier="4" item="3"/>
          <tpl fld="3" item="14"/>
          <tpl fld="2" item="54"/>
          <tpl hier="9" item="1"/>
          <tpl hier="11" item="9"/>
          <tpl hier="12" item="7"/>
          <tpl fld="4" item="0"/>
        </tpls>
      </n>
      <n v="81398768">
        <tpls c="8">
          <tpl hier="1" item="10"/>
          <tpl hier="4" item="3"/>
          <tpl fld="3" item="13"/>
          <tpl fld="2" item="54"/>
          <tpl hier="9" item="1"/>
          <tpl hier="11" item="9"/>
          <tpl hier="12" item="7"/>
          <tpl fld="4" item="0"/>
        </tpls>
      </n>
      <n v="1406522">
        <tpls c="8">
          <tpl hier="1" item="10"/>
          <tpl hier="4" item="3"/>
          <tpl fld="3" item="4"/>
          <tpl fld="2" item="59"/>
          <tpl hier="9" item="1"/>
          <tpl hier="11" item="9"/>
          <tpl hier="12" item="7"/>
          <tpl fld="4" item="0"/>
        </tpls>
      </n>
      <n v="2231465">
        <tpls c="8">
          <tpl hier="1" item="10"/>
          <tpl hier="4" item="3"/>
          <tpl fld="3" item="58"/>
          <tpl fld="2" item="59"/>
          <tpl hier="9" item="1"/>
          <tpl hier="11" item="9"/>
          <tpl hier="12" item="7"/>
          <tpl fld="4" item="0"/>
        </tpls>
      </n>
      <n v="3745141">
        <tpls c="8">
          <tpl hier="1" item="10"/>
          <tpl hier="4" item="3"/>
          <tpl fld="3" item="55"/>
          <tpl fld="2" item="59"/>
          <tpl hier="9" item="1"/>
          <tpl hier="11" item="9"/>
          <tpl hier="12" item="7"/>
          <tpl fld="4" item="0"/>
        </tpls>
      </n>
      <n v="1539941">
        <tpls c="8">
          <tpl hier="1" item="10"/>
          <tpl hier="4" item="3"/>
          <tpl fld="3" item="37"/>
          <tpl fld="2" item="65"/>
          <tpl hier="9" item="1"/>
          <tpl hier="11" item="9"/>
          <tpl hier="12" item="7"/>
          <tpl fld="4" item="0"/>
        </tpls>
      </n>
      <n v="2523354">
        <tpls c="8">
          <tpl hier="1" item="10"/>
          <tpl hier="4" item="3"/>
          <tpl fld="3" item="31"/>
          <tpl fld="2" item="65"/>
          <tpl hier="9" item="1"/>
          <tpl hier="11" item="9"/>
          <tpl hier="12" item="7"/>
          <tpl fld="4" item="0"/>
        </tpls>
      </n>
      <n v="3962372">
        <tpls c="8">
          <tpl hier="1" item="10"/>
          <tpl hier="4" item="3"/>
          <tpl fld="3" item="17"/>
          <tpl fld="2" item="65"/>
          <tpl hier="9" item="1"/>
          <tpl hier="11" item="9"/>
          <tpl hier="12" item="7"/>
          <tpl fld="4" item="0"/>
        </tpls>
      </n>
      <n v="4999441">
        <tpls c="8">
          <tpl hier="1" item="10"/>
          <tpl hier="4" item="3"/>
          <tpl fld="3" item="9"/>
          <tpl fld="2" item="65"/>
          <tpl hier="9" item="1"/>
          <tpl hier="11" item="9"/>
          <tpl hier="12" item="7"/>
          <tpl fld="4" item="0"/>
        </tpls>
      </n>
      <n v="6412403">
        <tpls c="8">
          <tpl hier="1" item="10"/>
          <tpl hier="4" item="3"/>
          <tpl fld="3" item="54"/>
          <tpl fld="2" item="85"/>
          <tpl hier="9" item="1"/>
          <tpl hier="11" item="9"/>
          <tpl hier="12" item="7"/>
          <tpl fld="4" item="0"/>
        </tpls>
      </n>
      <n v="13271643">
        <tpls c="8">
          <tpl hier="1" item="10"/>
          <tpl hier="4" item="3"/>
          <tpl fld="3" item="50"/>
          <tpl fld="2" item="85"/>
          <tpl hier="9" item="1"/>
          <tpl hier="11" item="9"/>
          <tpl hier="12" item="7"/>
          <tpl fld="4" item="0"/>
        </tpls>
      </n>
      <n v="21547188">
        <tpls c="8">
          <tpl hier="1" item="10"/>
          <tpl hier="4" item="3"/>
          <tpl fld="3" item="19"/>
          <tpl fld="2" item="85"/>
          <tpl hier="9" item="1"/>
          <tpl hier="11" item="9"/>
          <tpl hier="12" item="7"/>
          <tpl fld="4" item="0"/>
        </tpls>
      </n>
      <n v="4755459">
        <tpls c="8">
          <tpl hier="1" item="10"/>
          <tpl hier="4" item="3"/>
          <tpl fld="3" item="4"/>
          <tpl fld="2" item="49"/>
          <tpl hier="9" item="1"/>
          <tpl hier="11" item="9"/>
          <tpl hier="12" item="7"/>
          <tpl fld="4" item="0"/>
        </tpls>
      </n>
      <n v="7270409">
        <tpls c="8">
          <tpl hier="1" item="10"/>
          <tpl hier="4" item="3"/>
          <tpl fld="3" item="53"/>
          <tpl fld="2" item="49"/>
          <tpl hier="9" item="1"/>
          <tpl hier="11" item="9"/>
          <tpl hier="12" item="7"/>
          <tpl fld="4" item="0"/>
        </tpls>
      </n>
      <n v="9695121">
        <tpls c="8">
          <tpl hier="1" item="10"/>
          <tpl hier="4" item="3"/>
          <tpl fld="3" item="47"/>
          <tpl fld="2" item="49"/>
          <tpl hier="9" item="1"/>
          <tpl hier="11" item="9"/>
          <tpl hier="12" item="7"/>
          <tpl fld="4" item="0"/>
        </tpls>
      </n>
      <n v="5895367">
        <tpls c="8">
          <tpl hier="1" item="10"/>
          <tpl hier="4" item="3"/>
          <tpl fld="3" item="16"/>
          <tpl fld="2" item="44"/>
          <tpl hier="9" item="1"/>
          <tpl hier="11" item="9"/>
          <tpl hier="12" item="7"/>
          <tpl fld="4" item="0"/>
        </tpls>
      </n>
      <n v="9991870">
        <tpls c="8">
          <tpl hier="1" item="10"/>
          <tpl hier="4" item="3"/>
          <tpl fld="3" item="3"/>
          <tpl fld="2" item="44"/>
          <tpl hier="9" item="1"/>
          <tpl hier="11" item="9"/>
          <tpl hier="12" item="7"/>
          <tpl fld="4" item="0"/>
        </tpls>
      </n>
      <n v="14774424">
        <tpls c="8">
          <tpl hier="1" item="10"/>
          <tpl hier="4" item="3"/>
          <tpl fld="3" item="49"/>
          <tpl fld="2" item="44"/>
          <tpl hier="9" item="1"/>
          <tpl hier="11" item="9"/>
          <tpl hier="12" item="7"/>
          <tpl fld="4" item="0"/>
        </tpls>
      </n>
      <n v="487981">
        <tpls c="8">
          <tpl hier="1" item="10"/>
          <tpl hier="4" item="3"/>
          <tpl fld="3" item="26"/>
          <tpl fld="2" item="34"/>
          <tpl hier="9" item="1"/>
          <tpl hier="11" item="9"/>
          <tpl hier="12" item="7"/>
          <tpl fld="4" item="0"/>
        </tpls>
      </n>
      <n v="724594">
        <tpls c="8">
          <tpl hier="1" item="10"/>
          <tpl hier="4" item="3"/>
          <tpl fld="3" item="3"/>
          <tpl fld="2" item="34"/>
          <tpl hier="9" item="1"/>
          <tpl hier="11" item="9"/>
          <tpl hier="12" item="7"/>
          <tpl fld="4" item="0"/>
        </tpls>
      </n>
      <n v="866453">
        <tpls c="8">
          <tpl hier="1" item="10"/>
          <tpl hier="4" item="3"/>
          <tpl fld="3" item="29"/>
          <tpl fld="2" item="34"/>
          <tpl hier="9" item="1"/>
          <tpl hier="11" item="9"/>
          <tpl hier="12" item="7"/>
          <tpl fld="4" item="0"/>
        </tpls>
      </n>
      <n v="661402">
        <tpls c="8">
          <tpl hier="1" item="10"/>
          <tpl hier="4" item="3"/>
          <tpl fld="3" item="20"/>
          <tpl fld="2" item="64"/>
          <tpl hier="9" item="1"/>
          <tpl hier="11" item="9"/>
          <tpl hier="12" item="7"/>
          <tpl fld="4" item="0"/>
        </tpls>
      </n>
      <n v="1353795">
        <tpls c="8">
          <tpl hier="1" item="10"/>
          <tpl hier="4" item="3"/>
          <tpl fld="3" item="2"/>
          <tpl fld="2" item="64"/>
          <tpl hier="9" item="1"/>
          <tpl hier="11" item="9"/>
          <tpl hier="12" item="7"/>
          <tpl fld="4" item="0"/>
        </tpls>
      </n>
      <n v="10590261">
        <tpls c="8">
          <tpl hier="1" item="10"/>
          <tpl hier="4" item="3"/>
          <tpl fld="3" item="46"/>
          <tpl fld="2" item="33"/>
          <tpl hier="9" item="1"/>
          <tpl hier="11" item="9"/>
          <tpl hier="12" item="7"/>
          <tpl fld="4" item="0"/>
        </tpls>
      </n>
      <n v="4378604">
        <tpls c="8">
          <tpl hier="1" item="10"/>
          <tpl hier="4" item="3"/>
          <tpl fld="3" item="48"/>
          <tpl fld="2" item="43"/>
          <tpl hier="9" item="1"/>
          <tpl hier="11" item="9"/>
          <tpl hier="12" item="7"/>
          <tpl fld="4" item="0"/>
        </tpls>
      </n>
      <n v="781732">
        <tpls c="8">
          <tpl hier="1" item="10"/>
          <tpl hier="4" item="3"/>
          <tpl fld="3" item="36"/>
          <tpl fld="2" item="22"/>
          <tpl hier="9" item="1"/>
          <tpl hier="11" item="9"/>
          <tpl hier="12" item="7"/>
          <tpl fld="4" item="0"/>
        </tpls>
      </n>
      <n v="8608819">
        <tpls c="8">
          <tpl hier="1" item="10"/>
          <tpl hier="4" item="3"/>
          <tpl fld="3" item="14"/>
          <tpl fld="2" item="21"/>
          <tpl hier="9" item="1"/>
          <tpl hier="11" item="9"/>
          <tpl hier="12" item="7"/>
          <tpl fld="4" item="0"/>
        </tpls>
      </n>
      <n v="581087232">
        <tpls c="8">
          <tpl hier="1" item="10"/>
          <tpl hier="4" item="3"/>
          <tpl fld="3" item="4"/>
          <tpl fld="2" item="39"/>
          <tpl hier="9" item="1"/>
          <tpl hier="11" item="9"/>
          <tpl hier="12" item="7"/>
          <tpl fld="4" item="0"/>
        </tpls>
      </n>
      <n v="903763">
        <tpls c="8">
          <tpl hier="1" item="10"/>
          <tpl hier="4" item="3"/>
          <tpl fld="3" item="37"/>
          <tpl fld="2" item="31"/>
          <tpl hier="9" item="1"/>
          <tpl hier="11" item="9"/>
          <tpl hier="12" item="7"/>
          <tpl fld="4" item="0"/>
        </tpls>
      </n>
      <n v="4703782">
        <tpls c="8">
          <tpl hier="1" item="10"/>
          <tpl hier="4" item="3"/>
          <tpl fld="3" item="10"/>
          <tpl fld="2" item="27"/>
          <tpl hier="9" item="1"/>
          <tpl hier="11" item="9"/>
          <tpl hier="12" item="7"/>
          <tpl fld="4" item="0"/>
        </tpls>
      </n>
      <n v="1370357">
        <tpls c="8">
          <tpl hier="1" item="10"/>
          <tpl hier="4" item="3"/>
          <tpl fld="3" item="20"/>
          <tpl fld="2" item="24"/>
          <tpl hier="9" item="1"/>
          <tpl hier="11" item="9"/>
          <tpl hier="12" item="7"/>
          <tpl fld="4" item="0"/>
        </tpls>
      </n>
      <n v="15729431">
        <tpls c="8">
          <tpl hier="1" item="10"/>
          <tpl hier="4" item="3"/>
          <tpl fld="3" item="31"/>
          <tpl fld="2" item="13"/>
          <tpl hier="9" item="1"/>
          <tpl hier="11" item="9"/>
          <tpl hier="12" item="7"/>
          <tpl fld="4" item="0"/>
        </tpls>
      </n>
      <n v="7548433">
        <tpls c="8">
          <tpl hier="1" item="10"/>
          <tpl hier="4" item="3"/>
          <tpl fld="3" item="58"/>
          <tpl fld="2" item="30"/>
          <tpl hier="9" item="1"/>
          <tpl hier="11" item="9"/>
          <tpl hier="12" item="7"/>
          <tpl fld="4" item="0"/>
        </tpls>
      </n>
      <n v="24753824">
        <tpls c="8">
          <tpl hier="1" item="10"/>
          <tpl hier="4" item="3"/>
          <tpl fld="3" item="28"/>
          <tpl fld="2" item="10"/>
          <tpl hier="9" item="1"/>
          <tpl hier="11" item="9"/>
          <tpl hier="12" item="7"/>
          <tpl fld="4" item="0"/>
        </tpls>
      </n>
      <n v="5690980">
        <tpls c="8">
          <tpl hier="1" item="10"/>
          <tpl hier="4" item="3"/>
          <tpl fld="3" item="25"/>
          <tpl fld="2" item="20"/>
          <tpl hier="9" item="1"/>
          <tpl hier="11" item="9"/>
          <tpl hier="12" item="7"/>
          <tpl fld="4" item="0"/>
        </tpls>
      </n>
      <n v="35930048">
        <tpls c="8">
          <tpl hier="1" item="10"/>
          <tpl hier="4" item="3"/>
          <tpl fld="3" item="3"/>
          <tpl fld="2" item="15"/>
          <tpl hier="9" item="1"/>
          <tpl hier="11" item="9"/>
          <tpl hier="12" item="7"/>
          <tpl fld="4" item="0"/>
        </tpls>
      </n>
      <n v="40805744">
        <tpls c="8">
          <tpl hier="1" item="10"/>
          <tpl hier="4" item="3"/>
          <tpl fld="3" item="15"/>
          <tpl fld="2" item="57"/>
          <tpl hier="9" item="1"/>
          <tpl hier="11" item="9"/>
          <tpl hier="12" item="7"/>
          <tpl fld="4" item="0"/>
        </tpls>
      </n>
      <n v="47370164">
        <tpls c="8">
          <tpl hier="1" item="10"/>
          <tpl hier="4" item="3"/>
          <tpl fld="3" item="14"/>
          <tpl fld="2" item="57"/>
          <tpl hier="9" item="1"/>
          <tpl hier="11" item="9"/>
          <tpl hier="12" item="7"/>
          <tpl fld="4" item="0"/>
        </tpls>
      </n>
      <n v="51361912">
        <tpls c="8">
          <tpl hier="1" item="10"/>
          <tpl hier="4" item="3"/>
          <tpl fld="3" item="13"/>
          <tpl fld="2" item="57"/>
          <tpl hier="9" item="1"/>
          <tpl hier="11" item="9"/>
          <tpl hier="12" item="7"/>
          <tpl fld="4" item="0"/>
        </tpls>
      </n>
      <n v="34604468">
        <tpls c="8">
          <tpl hier="1" item="10"/>
          <tpl hier="4" item="3"/>
          <tpl fld="3" item="4"/>
          <tpl fld="2" item="61"/>
          <tpl hier="9" item="1"/>
          <tpl hier="11" item="9"/>
          <tpl hier="12" item="7"/>
          <tpl fld="4" item="0"/>
        </tpls>
      </n>
      <n v="38766940">
        <tpls c="8">
          <tpl hier="1" item="10"/>
          <tpl hier="4" item="3"/>
          <tpl fld="3" item="58"/>
          <tpl fld="2" item="61"/>
          <tpl hier="9" item="1"/>
          <tpl hier="11" item="9"/>
          <tpl hier="12" item="7"/>
          <tpl fld="4" item="0"/>
        </tpls>
      </n>
      <n v="42921896">
        <tpls c="8">
          <tpl hier="1" item="10"/>
          <tpl hier="4" item="3"/>
          <tpl fld="3" item="2"/>
          <tpl fld="2" item="61"/>
          <tpl hier="9" item="1"/>
          <tpl hier="11" item="9"/>
          <tpl hier="12" item="7"/>
          <tpl fld="4" item="0"/>
        </tpls>
      </n>
      <n v="8192437">
        <tpls c="8">
          <tpl hier="1" item="10"/>
          <tpl hier="4" item="3"/>
          <tpl fld="3" item="54"/>
          <tpl fld="2" item="79"/>
          <tpl hier="9" item="1"/>
          <tpl hier="11" item="9"/>
          <tpl hier="12" item="7"/>
          <tpl fld="4" item="0"/>
        </tpls>
      </n>
      <n v="8617375">
        <tpls c="8">
          <tpl hier="1" item="10"/>
          <tpl hier="4" item="3"/>
          <tpl fld="3" item="53"/>
          <tpl fld="2" item="79"/>
          <tpl hier="9" item="1"/>
          <tpl hier="11" item="9"/>
          <tpl hier="12" item="7"/>
          <tpl fld="4" item="0"/>
        </tpls>
      </n>
      <n v="9148092">
        <tpls c="8">
          <tpl hier="1" item="10"/>
          <tpl hier="4" item="3"/>
          <tpl fld="3" item="52"/>
          <tpl fld="2" item="79"/>
          <tpl hier="9" item="1"/>
          <tpl hier="11" item="9"/>
          <tpl hier="12" item="7"/>
          <tpl fld="4" item="0"/>
        </tpls>
      </n>
      <n v="53250000">
        <tpls c="8">
          <tpl hier="1" item="10"/>
          <tpl hier="4" item="3"/>
          <tpl fld="3" item="48"/>
          <tpl fld="2" item="46"/>
          <tpl hier="9" item="1"/>
          <tpl hier="11" item="9"/>
          <tpl hier="12" item="7"/>
          <tpl fld="4" item="0"/>
        </tpls>
      </n>
      <n v="56196504">
        <tpls c="8">
          <tpl hier="1" item="10"/>
          <tpl hier="4" item="3"/>
          <tpl fld="3" item="46"/>
          <tpl fld="2" item="46"/>
          <tpl hier="9" item="1"/>
          <tpl hier="11" item="9"/>
          <tpl hier="12" item="7"/>
          <tpl fld="4" item="0"/>
        </tpls>
      </n>
      <n v="57865744">
        <tpls c="8">
          <tpl hier="1" item="10"/>
          <tpl hier="4" item="3"/>
          <tpl fld="3" item="45"/>
          <tpl fld="2" item="46"/>
          <tpl hier="9" item="1"/>
          <tpl hier="11" item="9"/>
          <tpl hier="12" item="7"/>
          <tpl fld="4" item="0"/>
        </tpls>
      </n>
      <n v="62766364">
        <tpls c="8">
          <tpl hier="1" item="10"/>
          <tpl hier="4" item="3"/>
          <tpl fld="3" item="47"/>
          <tpl fld="2" item="46"/>
          <tpl hier="9" item="1"/>
          <tpl hier="11" item="9"/>
          <tpl hier="12" item="7"/>
          <tpl fld="4" item="0"/>
        </tpls>
      </n>
      <n v="194303008">
        <tpls c="8">
          <tpl hier="1" item="10"/>
          <tpl hier="4" item="3"/>
          <tpl fld="3" item="34"/>
          <tpl fld="2" item="51"/>
          <tpl hier="9" item="1"/>
          <tpl hier="11" item="9"/>
          <tpl hier="12" item="7"/>
          <tpl fld="4" item="0"/>
        </tpls>
      </n>
      <n v="229466000">
        <tpls c="8">
          <tpl hier="1" item="10"/>
          <tpl hier="4" item="3"/>
          <tpl fld="3" item="36"/>
          <tpl fld="2" item="51"/>
          <tpl hier="9" item="1"/>
          <tpl hier="11" item="9"/>
          <tpl hier="12" item="7"/>
          <tpl fld="4" item="0"/>
        </tpls>
      </n>
      <n v="272656992">
        <tpls c="8">
          <tpl hier="1" item="10"/>
          <tpl hier="4" item="3"/>
          <tpl fld="3" item="27"/>
          <tpl fld="2" item="51"/>
          <tpl hier="9" item="1"/>
          <tpl hier="11" item="9"/>
          <tpl hier="12" item="7"/>
          <tpl fld="4" item="0"/>
        </tpls>
      </n>
      <n v="315993728">
        <tpls c="8">
          <tpl hier="1" item="10"/>
          <tpl hier="4" item="3"/>
          <tpl fld="3" item="33"/>
          <tpl fld="2" item="51"/>
          <tpl hier="9" item="1"/>
          <tpl hier="11" item="9"/>
          <tpl hier="12" item="7"/>
          <tpl fld="4" item="0"/>
        </tpls>
      </n>
      <n v="637527558">
        <tpls c="8">
          <tpl hier="1" item="10"/>
          <tpl hier="4" item="3"/>
          <tpl fld="3" item="57"/>
          <tpl fld="1" item="1"/>
          <tpl hier="9" item="1"/>
          <tpl hier="11" item="9"/>
          <tpl hier="12" item="7"/>
          <tpl fld="4" item="0"/>
        </tpls>
      </n>
      <n v="717725822">
        <tpls c="8">
          <tpl hier="1" item="10"/>
          <tpl hier="4" item="3"/>
          <tpl fld="3" item="3"/>
          <tpl fld="1" item="1"/>
          <tpl hier="9" item="1"/>
          <tpl hier="11" item="9"/>
          <tpl hier="12" item="7"/>
          <tpl fld="4" item="0"/>
        </tpls>
      </n>
      <n v="804149105">
        <tpls c="8">
          <tpl hier="1" item="10"/>
          <tpl hier="4" item="3"/>
          <tpl fld="3" item="1"/>
          <tpl fld="1" item="1"/>
          <tpl hier="9" item="1"/>
          <tpl hier="11" item="9"/>
          <tpl hier="12" item="7"/>
          <tpl fld="4" item="0"/>
        </tpls>
      </n>
      <n v="192909">
        <tpls c="8">
          <tpl hier="1" item="10"/>
          <tpl hier="4" item="3"/>
          <tpl fld="3" item="20"/>
          <tpl fld="2" item="58"/>
          <tpl hier="9" item="1"/>
          <tpl hier="11" item="9"/>
          <tpl hier="12" item="7"/>
          <tpl fld="4" item="0"/>
        </tpls>
      </n>
      <n v="266029">
        <tpls c="8">
          <tpl hier="1" item="10"/>
          <tpl hier="4" item="3"/>
          <tpl fld="3" item="51"/>
          <tpl fld="2" item="58"/>
          <tpl hier="9" item="1"/>
          <tpl hier="11" item="9"/>
          <tpl hier="12" item="7"/>
          <tpl fld="4" item="0"/>
        </tpls>
      </n>
      <n v="343681">
        <tpls c="8">
          <tpl hier="1" item="10"/>
          <tpl hier="4" item="3"/>
          <tpl fld="3" item="38"/>
          <tpl fld="2" item="58"/>
          <tpl hier="9" item="1"/>
          <tpl hier="11" item="9"/>
          <tpl hier="12" item="7"/>
          <tpl fld="4" item="0"/>
        </tpls>
      </n>
      <n v="52202008">
        <tpls c="8">
          <tpl hier="1" item="10"/>
          <tpl hier="4" item="3"/>
          <tpl fld="3" item="44"/>
          <tpl fld="2" item="63"/>
          <tpl hier="9" item="1"/>
          <tpl hier="11" item="9"/>
          <tpl hier="12" item="7"/>
          <tpl fld="4" item="0"/>
        </tpls>
      </n>
      <n v="77529048">
        <tpls c="8">
          <tpl hier="1" item="10"/>
          <tpl hier="4" item="3"/>
          <tpl fld="3" item="43"/>
          <tpl fld="2" item="63"/>
          <tpl hier="9" item="1"/>
          <tpl hier="11" item="9"/>
          <tpl hier="12" item="7"/>
          <tpl fld="4" item="0"/>
        </tpls>
      </n>
      <n v="115169928">
        <tpls c="8">
          <tpl hier="1" item="10"/>
          <tpl hier="4" item="3"/>
          <tpl fld="3" item="42"/>
          <tpl fld="2" item="63"/>
          <tpl hier="9" item="1"/>
          <tpl hier="11" item="9"/>
          <tpl hier="12" item="7"/>
          <tpl fld="4" item="0"/>
        </tpls>
      </n>
      <n v="149273776">
        <tpls c="8">
          <tpl hier="1" item="10"/>
          <tpl hier="4" item="3"/>
          <tpl fld="3" item="41"/>
          <tpl fld="2" item="63"/>
          <tpl hier="9" item="1"/>
          <tpl hier="11" item="9"/>
          <tpl hier="12" item="7"/>
          <tpl fld="4" item="0"/>
        </tpls>
      </n>
      <n v="109347">
        <tpls c="8">
          <tpl hier="1" item="10"/>
          <tpl hier="4" item="3"/>
          <tpl fld="3" item="32"/>
          <tpl fld="2" item="82"/>
          <tpl hier="9" item="1"/>
          <tpl hier="11" item="9"/>
          <tpl hier="12" item="7"/>
          <tpl fld="4" item="0"/>
        </tpls>
      </n>
      <n v="151500">
        <tpls c="8">
          <tpl hier="1" item="10"/>
          <tpl hier="4" item="3"/>
          <tpl fld="3" item="31"/>
          <tpl fld="2" item="82"/>
          <tpl hier="9" item="1"/>
          <tpl hier="11" item="9"/>
          <tpl hier="12" item="7"/>
          <tpl fld="4" item="0"/>
        </tpls>
      </n>
      <n v="230244">
        <tpls c="8">
          <tpl hier="1" item="10"/>
          <tpl hier="4" item="3"/>
          <tpl fld="3" item="30"/>
          <tpl fld="2" item="82"/>
          <tpl hier="9" item="1"/>
          <tpl hier="11" item="9"/>
          <tpl hier="12" item="7"/>
          <tpl fld="4" item="0"/>
        </tpls>
      </n>
      <n v="353366">
        <tpls c="8">
          <tpl hier="1" item="10"/>
          <tpl hier="4" item="3"/>
          <tpl fld="3" item="29"/>
          <tpl fld="2" item="82"/>
          <tpl hier="9" item="1"/>
          <tpl hier="11" item="9"/>
          <tpl hier="12" item="7"/>
          <tpl fld="4" item="0"/>
        </tpls>
      </n>
      <n v="2850661">
        <tpls c="8">
          <tpl hier="1" item="10"/>
          <tpl hier="4" item="3"/>
          <tpl fld="3" item="16"/>
          <tpl fld="2" item="47"/>
          <tpl hier="9" item="1"/>
          <tpl hier="11" item="9"/>
          <tpl hier="12" item="7"/>
          <tpl fld="4" item="0"/>
        </tpls>
      </n>
      <n v="4278501">
        <tpls c="8">
          <tpl hier="1" item="10"/>
          <tpl hier="4" item="3"/>
          <tpl fld="3" item="15"/>
          <tpl fld="2" item="47"/>
          <tpl hier="9" item="1"/>
          <tpl hier="11" item="9"/>
          <tpl hier="12" item="7"/>
          <tpl fld="4" item="0"/>
        </tpls>
      </n>
      <n v="7076733">
        <tpls c="8">
          <tpl hier="1" item="10"/>
          <tpl hier="4" item="3"/>
          <tpl fld="3" item="14"/>
          <tpl fld="2" item="47"/>
          <tpl hier="9" item="1"/>
          <tpl hier="11" item="9"/>
          <tpl hier="12" item="7"/>
          <tpl fld="4" item="0"/>
        </tpls>
      </n>
      <n v="11175204">
        <tpls c="8">
          <tpl hier="1" item="10"/>
          <tpl hier="4" item="3"/>
          <tpl fld="3" item="13"/>
          <tpl fld="2" item="47"/>
          <tpl hier="9" item="1"/>
          <tpl hier="11" item="9"/>
          <tpl hier="12" item="7"/>
          <tpl fld="4" item="0"/>
        </tpls>
      </n>
      <n v="4682390">
        <tpls c="8">
          <tpl hier="1" item="10"/>
          <tpl hier="4" item="3"/>
          <tpl fld="3" item="4"/>
          <tpl fld="2" item="52"/>
          <tpl hier="9" item="1"/>
          <tpl hier="11" item="9"/>
          <tpl hier="12" item="7"/>
          <tpl fld="4" item="0"/>
        </tpls>
      </n>
      <n v="6580312">
        <tpls c="8">
          <tpl hier="1" item="10"/>
          <tpl hier="4" item="3"/>
          <tpl fld="3" item="58"/>
          <tpl fld="2" item="52"/>
          <tpl hier="9" item="1"/>
          <tpl hier="11" item="9"/>
          <tpl hier="12" item="7"/>
          <tpl fld="4" item="0"/>
        </tpls>
      </n>
      <n v="9069039">
        <tpls c="8">
          <tpl hier="1" item="10"/>
          <tpl hier="4" item="3"/>
          <tpl fld="3" item="2"/>
          <tpl fld="2" item="52"/>
          <tpl hier="9" item="1"/>
          <tpl hier="11" item="9"/>
          <tpl hier="12" item="7"/>
          <tpl fld="4" item="0"/>
        </tpls>
      </n>
      <n v="741355">
        <tpls c="8">
          <tpl hier="1" item="10"/>
          <tpl hier="4" item="3"/>
          <tpl fld="3" item="54"/>
          <tpl fld="2" item="56"/>
          <tpl hier="9" item="1"/>
          <tpl hier="11" item="9"/>
          <tpl hier="12" item="7"/>
          <tpl fld="4" item="0"/>
        </tpls>
      </n>
      <n v="1326322">
        <tpls c="8">
          <tpl hier="1" item="10"/>
          <tpl hier="4" item="3"/>
          <tpl fld="3" item="53"/>
          <tpl fld="2" item="56"/>
          <tpl hier="9" item="1"/>
          <tpl hier="11" item="9"/>
          <tpl hier="12" item="7"/>
          <tpl fld="4" item="0"/>
        </tpls>
      </n>
      <n v="1875459">
        <tpls c="8">
          <tpl hier="1" item="10"/>
          <tpl hier="4" item="3"/>
          <tpl fld="3" item="52"/>
          <tpl fld="2" item="56"/>
          <tpl hier="9" item="1"/>
          <tpl hier="11" item="9"/>
          <tpl hier="12" item="7"/>
          <tpl fld="4" item="0"/>
        </tpls>
      </n>
      <n v="76514328">
        <tpls c="8">
          <tpl hier="1" item="10"/>
          <tpl hier="4" item="3"/>
          <tpl fld="3" item="48"/>
          <tpl fld="2" item="60"/>
          <tpl hier="9" item="1"/>
          <tpl hier="11" item="9"/>
          <tpl hier="12" item="7"/>
          <tpl fld="4" item="0"/>
        </tpls>
      </n>
      <n v="115121152">
        <tpls c="8">
          <tpl hier="1" item="10"/>
          <tpl hier="4" item="3"/>
          <tpl fld="3" item="46"/>
          <tpl fld="2" item="60"/>
          <tpl hier="9" item="1"/>
          <tpl hier="11" item="9"/>
          <tpl hier="12" item="7"/>
          <tpl fld="4" item="0"/>
        </tpls>
      </n>
      <n v="159432720">
        <tpls c="8">
          <tpl hier="1" item="10"/>
          <tpl hier="4" item="3"/>
          <tpl fld="3" item="45"/>
          <tpl fld="2" item="60"/>
          <tpl hier="9" item="1"/>
          <tpl hier="11" item="9"/>
          <tpl hier="12" item="7"/>
          <tpl fld="4" item="0"/>
        </tpls>
      </n>
      <n v="195713632">
        <tpls c="8">
          <tpl hier="1" item="10"/>
          <tpl hier="4" item="3"/>
          <tpl fld="3" item="47"/>
          <tpl fld="2" item="60"/>
          <tpl hier="9" item="1"/>
          <tpl hier="11" item="9"/>
          <tpl hier="12" item="7"/>
          <tpl fld="4" item="0"/>
        </tpls>
      </n>
      <n v="5174870">
        <tpls c="8">
          <tpl hier="1" item="10"/>
          <tpl hier="4" item="3"/>
          <tpl fld="3" item="34"/>
          <tpl fld="2" item="55"/>
          <tpl hier="9" item="1"/>
          <tpl hier="11" item="9"/>
          <tpl hier="12" item="7"/>
          <tpl fld="4" item="0"/>
        </tpls>
      </n>
      <n v="6985160">
        <tpls c="8">
          <tpl hier="1" item="10"/>
          <tpl hier="4" item="3"/>
          <tpl fld="3" item="36"/>
          <tpl fld="2" item="55"/>
          <tpl hier="9" item="1"/>
          <tpl hier="11" item="9"/>
          <tpl hier="12" item="7"/>
          <tpl fld="4" item="0"/>
        </tpls>
      </n>
      <n v="10665546">
        <tpls c="8">
          <tpl hier="1" item="10"/>
          <tpl hier="4" item="3"/>
          <tpl fld="3" item="27"/>
          <tpl fld="2" item="55"/>
          <tpl hier="9" item="1"/>
          <tpl hier="11" item="9"/>
          <tpl hier="12" item="7"/>
          <tpl fld="4" item="0"/>
        </tpls>
      </n>
      <n v="17072776">
        <tpls c="8">
          <tpl hier="1" item="10"/>
          <tpl hier="4" item="3"/>
          <tpl fld="3" item="33"/>
          <tpl fld="2" item="55"/>
          <tpl hier="9" item="1"/>
          <tpl hier="11" item="9"/>
          <tpl hier="12" item="7"/>
          <tpl fld="4" item="0"/>
        </tpls>
      </n>
      <n v="3336927">
        <tpls c="8">
          <tpl hier="1" item="10"/>
          <tpl hier="4" item="3"/>
          <tpl fld="3" item="18"/>
          <tpl fld="2" item="42"/>
          <tpl hier="9" item="1"/>
          <tpl hier="11" item="9"/>
          <tpl hier="12" item="7"/>
          <tpl fld="4" item="0"/>
        </tpls>
      </n>
      <n v="4621103">
        <tpls c="8">
          <tpl hier="1" item="10"/>
          <tpl hier="4" item="3"/>
          <tpl fld="3" item="22"/>
          <tpl fld="2" item="42"/>
          <tpl hier="9" item="1"/>
          <tpl hier="11" item="9"/>
          <tpl hier="12" item="7"/>
          <tpl fld="4" item="0"/>
        </tpls>
      </n>
      <n v="6378871">
        <tpls c="8">
          <tpl hier="1" item="10"/>
          <tpl hier="4" item="3"/>
          <tpl fld="3" item="17"/>
          <tpl fld="2" item="42"/>
          <tpl hier="9" item="1"/>
          <tpl hier="11" item="9"/>
          <tpl hier="12" item="7"/>
          <tpl fld="4" item="0"/>
        </tpls>
      </n>
      <n v="10487998">
        <tpls c="8">
          <tpl hier="1" item="10"/>
          <tpl hier="4" item="3"/>
          <tpl fld="3" item="21"/>
          <tpl fld="2" item="42"/>
          <tpl hier="9" item="1"/>
          <tpl hier="11" item="9"/>
          <tpl hier="12" item="7"/>
          <tpl fld="4" item="0"/>
        </tpls>
      </n>
      <n v="6689662">
        <tpls c="8">
          <tpl hier="1" item="10"/>
          <tpl hier="4" item="3"/>
          <tpl fld="3" item="8"/>
          <tpl fld="2" item="62"/>
          <tpl hier="9" item="1"/>
          <tpl hier="11" item="9"/>
          <tpl hier="12" item="7"/>
          <tpl fld="4" item="0"/>
        </tpls>
      </n>
      <n v="10731064">
        <tpls c="8">
          <tpl hier="1" item="10"/>
          <tpl hier="4" item="3"/>
          <tpl fld="3" item="7"/>
          <tpl fld="2" item="62"/>
          <tpl hier="9" item="1"/>
          <tpl hier="11" item="9"/>
          <tpl hier="12" item="7"/>
          <tpl fld="4" item="0"/>
        </tpls>
      </n>
      <n v="16800864">
        <tpls c="8">
          <tpl hier="1" item="10"/>
          <tpl hier="4" item="3"/>
          <tpl fld="3" item="6"/>
          <tpl fld="2" item="62"/>
          <tpl hier="9" item="1"/>
          <tpl hier="11" item="9"/>
          <tpl hier="12" item="7"/>
          <tpl fld="4" item="0"/>
        </tpls>
      </n>
      <n v="25876380">
        <tpls c="8">
          <tpl hier="1" item="10"/>
          <tpl hier="4" item="3"/>
          <tpl fld="3" item="5"/>
          <tpl fld="2" item="62"/>
          <tpl hier="9" item="1"/>
          <tpl hier="11" item="9"/>
          <tpl hier="12" item="7"/>
          <tpl fld="4" item="0"/>
        </tpls>
      </n>
      <n v="1924388">
        <tpls c="8">
          <tpl hier="1" item="10"/>
          <tpl hier="4" item="3"/>
          <tpl fld="3" item="56"/>
          <tpl fld="2" item="77"/>
          <tpl hier="9" item="1"/>
          <tpl hier="11" item="9"/>
          <tpl hier="12" item="7"/>
          <tpl fld="4" item="0"/>
        </tpls>
      </n>
      <n v="2806734">
        <tpls c="8">
          <tpl hier="1" item="10"/>
          <tpl hier="4" item="3"/>
          <tpl fld="3" item="0"/>
          <tpl fld="2" item="77"/>
          <tpl hier="9" item="1"/>
          <tpl hier="11" item="9"/>
          <tpl hier="12" item="7"/>
          <tpl fld="4" item="0"/>
        </tpls>
      </n>
      <n v="4118069">
        <tpls c="8">
          <tpl hier="1" item="10"/>
          <tpl hier="4" item="3"/>
          <tpl fld="3" item="55"/>
          <tpl fld="2" item="77"/>
          <tpl hier="9" item="1"/>
          <tpl hier="11" item="9"/>
          <tpl hier="12" item="7"/>
          <tpl fld="4" item="0"/>
        </tpls>
      </n>
      <n v="3060368">
        <tpls c="8">
          <tpl hier="1" item="10"/>
          <tpl hier="4" item="3"/>
          <tpl fld="3" item="35"/>
          <tpl fld="2" item="28"/>
          <tpl hier="9" item="1"/>
          <tpl hier="11" item="9"/>
          <tpl hier="12" item="7"/>
          <tpl fld="4" item="0"/>
        </tpls>
      </n>
      <n v="4255248">
        <tpls c="8">
          <tpl hier="1" item="10"/>
          <tpl hier="4" item="3"/>
          <tpl fld="3" item="40"/>
          <tpl fld="2" item="28"/>
          <tpl hier="9" item="1"/>
          <tpl hier="11" item="9"/>
          <tpl hier="12" item="7"/>
          <tpl fld="4" item="0"/>
        </tpls>
      </n>
      <n v="6563922">
        <tpls c="8">
          <tpl hier="1" item="10"/>
          <tpl hier="4" item="3"/>
          <tpl fld="3" item="50"/>
          <tpl fld="2" item="28"/>
          <tpl hier="9" item="1"/>
          <tpl hier="11" item="9"/>
          <tpl hier="12" item="7"/>
          <tpl fld="4" item="0"/>
        </tpls>
      </n>
      <n v="11560147">
        <tpls c="8">
          <tpl hier="1" item="10"/>
          <tpl hier="4" item="3"/>
          <tpl fld="3" item="49"/>
          <tpl fld="2" item="28"/>
          <tpl hier="9" item="1"/>
          <tpl hier="11" item="9"/>
          <tpl hier="12" item="7"/>
          <tpl fld="4" item="0"/>
        </tpls>
      </n>
      <n v="8821858">
        <tpls c="8">
          <tpl hier="1" item="10"/>
          <tpl hier="4" item="3"/>
          <tpl fld="3" item="37"/>
          <tpl fld="2" item="35"/>
          <tpl hier="9" item="1"/>
          <tpl hier="11" item="9"/>
          <tpl hier="12" item="7"/>
          <tpl fld="4" item="0"/>
        </tpls>
      </n>
      <n v="11419348">
        <tpls c="8">
          <tpl hier="1" item="10"/>
          <tpl hier="4" item="3"/>
          <tpl fld="3" item="39"/>
          <tpl fld="2" item="35"/>
          <tpl hier="9" item="1"/>
          <tpl hier="11" item="9"/>
          <tpl hier="12" item="7"/>
          <tpl fld="4" item="0"/>
        </tpls>
      </n>
      <n v="14587370">
        <tpls c="8">
          <tpl hier="1" item="10"/>
          <tpl hier="4" item="3"/>
          <tpl fld="3" item="28"/>
          <tpl fld="2" item="35"/>
          <tpl hier="9" item="1"/>
          <tpl hier="11" item="9"/>
          <tpl hier="12" item="7"/>
          <tpl fld="4" item="0"/>
        </tpls>
      </n>
      <n v="17400348">
        <tpls c="8">
          <tpl hier="1" item="10"/>
          <tpl hier="4" item="3"/>
          <tpl fld="3" item="19"/>
          <tpl fld="2" item="35"/>
          <tpl hier="9" item="1"/>
          <tpl hier="11" item="9"/>
          <tpl hier="12" item="7"/>
          <tpl fld="4" item="0"/>
        </tpls>
      </n>
      <n v="19837510">
        <tpls c="8">
          <tpl hier="1" item="10"/>
          <tpl hier="4" item="3"/>
          <tpl fld="3" item="26"/>
          <tpl fld="2" item="40"/>
          <tpl hier="9" item="1"/>
          <tpl hier="11" item="9"/>
          <tpl hier="12" item="7"/>
          <tpl fld="4" item="0"/>
        </tpls>
      </n>
      <n v="28714190">
        <tpls c="8">
          <tpl hier="1" item="10"/>
          <tpl hier="4" item="3"/>
          <tpl fld="3" item="25"/>
          <tpl fld="2" item="40"/>
          <tpl hier="9" item="1"/>
          <tpl hier="11" item="9"/>
          <tpl hier="12" item="7"/>
          <tpl fld="4" item="0"/>
        </tpls>
      </n>
      <n v="38999472">
        <tpls c="8">
          <tpl hier="1" item="10"/>
          <tpl hier="4" item="3"/>
          <tpl fld="3" item="24"/>
          <tpl fld="2" item="40"/>
          <tpl hier="9" item="1"/>
          <tpl hier="11" item="9"/>
          <tpl hier="12" item="7"/>
          <tpl fld="4" item="0"/>
        </tpls>
      </n>
      <n v="47520668">
        <tpls c="8">
          <tpl hier="1" item="10"/>
          <tpl hier="4" item="3"/>
          <tpl fld="3" item="23"/>
          <tpl fld="2" item="40"/>
          <tpl hier="9" item="1"/>
          <tpl hier="11" item="9"/>
          <tpl hier="12" item="7"/>
          <tpl fld="4" item="0"/>
        </tpls>
      </n>
      <n v="20011036">
        <tpls c="8">
          <tpl hier="1" item="10"/>
          <tpl hier="4" item="3"/>
          <tpl fld="3" item="10"/>
          <tpl fld="2" item="54"/>
          <tpl hier="9" item="1"/>
          <tpl hier="11" item="9"/>
          <tpl hier="12" item="7"/>
          <tpl fld="4" item="0"/>
        </tpls>
      </n>
      <n v="30683868">
        <tpls c="8">
          <tpl hier="1" item="10"/>
          <tpl hier="4" item="3"/>
          <tpl fld="3" item="12"/>
          <tpl fld="2" item="54"/>
          <tpl hier="9" item="1"/>
          <tpl hier="11" item="9"/>
          <tpl hier="12" item="7"/>
          <tpl fld="4" item="0"/>
        </tpls>
      </n>
      <n v="49871664">
        <tpls c="8">
          <tpl hier="1" item="10"/>
          <tpl hier="4" item="3"/>
          <tpl fld="3" item="11"/>
          <tpl fld="2" item="54"/>
          <tpl hier="9" item="1"/>
          <tpl hier="11" item="9"/>
          <tpl hier="12" item="7"/>
          <tpl fld="4" item="0"/>
        </tpls>
      </n>
      <n v="84068088">
        <tpls c="8">
          <tpl hier="1" item="10"/>
          <tpl hier="4" item="3"/>
          <tpl fld="3" item="9"/>
          <tpl fld="2" item="54"/>
          <tpl hier="9" item="1"/>
          <tpl hier="11" item="9"/>
          <tpl hier="12" item="7"/>
          <tpl fld="4" item="0"/>
        </tpls>
      </n>
      <n v="1448637">
        <tpls c="8">
          <tpl hier="1" item="10"/>
          <tpl hier="4" item="3"/>
          <tpl fld="3" item="57"/>
          <tpl fld="2" item="59"/>
          <tpl hier="9" item="1"/>
          <tpl hier="11" item="9"/>
          <tpl hier="12" item="7"/>
          <tpl fld="4" item="0"/>
        </tpls>
      </n>
      <n v="2293166">
        <tpls c="8">
          <tpl hier="1" item="10"/>
          <tpl hier="4" item="3"/>
          <tpl fld="3" item="3"/>
          <tpl fld="2" item="59"/>
          <tpl hier="9" item="1"/>
          <tpl hier="11" item="9"/>
          <tpl hier="12" item="7"/>
          <tpl fld="4" item="0"/>
        </tpls>
      </n>
      <n v="3876119">
        <tpls c="8">
          <tpl hier="1" item="10"/>
          <tpl hier="4" item="3"/>
          <tpl fld="3" item="52"/>
          <tpl fld="2" item="59"/>
          <tpl hier="9" item="1"/>
          <tpl hier="11" item="9"/>
          <tpl hier="12" item="7"/>
          <tpl fld="4" item="0"/>
        </tpls>
      </n>
      <n v="1592841">
        <tpls c="8">
          <tpl hier="1" item="10"/>
          <tpl hier="4" item="3"/>
          <tpl fld="3" item="34"/>
          <tpl fld="2" item="65"/>
          <tpl hier="9" item="1"/>
          <tpl hier="11" item="9"/>
          <tpl hier="12" item="7"/>
          <tpl fld="4" item="0"/>
        </tpls>
      </n>
      <n v="2593020">
        <tpls c="8">
          <tpl hier="1" item="10"/>
          <tpl hier="4" item="3"/>
          <tpl fld="3" item="25"/>
          <tpl fld="2" item="65"/>
          <tpl hier="9" item="1"/>
          <tpl hier="11" item="9"/>
          <tpl hier="12" item="7"/>
          <tpl fld="4" item="0"/>
        </tpls>
      </n>
      <n v="4034074">
        <tpls c="8">
          <tpl hier="1" item="10"/>
          <tpl hier="4" item="3"/>
          <tpl fld="3" item="14"/>
          <tpl fld="2" item="65"/>
          <tpl hier="9" item="1"/>
          <tpl hier="11" item="9"/>
          <tpl hier="12" item="7"/>
          <tpl fld="4" item="0"/>
        </tpls>
      </n>
      <n v="5047561">
        <tpls c="8">
          <tpl hier="1" item="10"/>
          <tpl hier="4" item="3"/>
          <tpl fld="3" item="5"/>
          <tpl fld="2" item="65"/>
          <tpl hier="9" item="1"/>
          <tpl hier="11" item="9"/>
          <tpl hier="12" item="7"/>
          <tpl fld="4" item="0"/>
        </tpls>
      </n>
      <n v="6713950">
        <tpls c="8">
          <tpl hier="1" item="10"/>
          <tpl hier="4" item="3"/>
          <tpl fld="3" item="20"/>
          <tpl fld="2" item="85"/>
          <tpl hier="9" item="1"/>
          <tpl hier="11" item="9"/>
          <tpl hier="12" item="7"/>
          <tpl fld="4" item="0"/>
        </tpls>
      </n>
      <n v="14199762">
        <tpls c="8">
          <tpl hier="1" item="10"/>
          <tpl hier="4" item="3"/>
          <tpl fld="3" item="42"/>
          <tpl fld="2" item="85"/>
          <tpl hier="9" item="1"/>
          <tpl hier="11" item="9"/>
          <tpl hier="12" item="7"/>
          <tpl fld="4" item="0"/>
        </tpls>
      </n>
      <n v="22087504">
        <tpls c="8">
          <tpl hier="1" item="10"/>
          <tpl hier="4" item="3"/>
          <tpl fld="3" item="33"/>
          <tpl fld="2" item="85"/>
          <tpl hier="9" item="1"/>
          <tpl hier="11" item="9"/>
          <tpl hier="12" item="7"/>
          <tpl fld="4" item="0"/>
        </tpls>
      </n>
      <n v="4884461">
        <tpls c="8">
          <tpl hier="1" item="10"/>
          <tpl hier="4" item="3"/>
          <tpl fld="3" item="57"/>
          <tpl fld="2" item="49"/>
          <tpl hier="9" item="1"/>
          <tpl hier="11" item="9"/>
          <tpl hier="12" item="7"/>
          <tpl fld="4" item="0"/>
        </tpls>
      </n>
      <n v="7408342">
        <tpls c="8">
          <tpl hier="1" item="10"/>
          <tpl hier="4" item="3"/>
          <tpl fld="3" item="51"/>
          <tpl fld="2" item="49"/>
          <tpl hier="9" item="1"/>
          <tpl hier="11" item="9"/>
          <tpl hier="12" item="7"/>
          <tpl fld="4" item="0"/>
        </tpls>
      </n>
      <n v="9813210">
        <tpls c="8">
          <tpl hier="1" item="10"/>
          <tpl hier="4" item="3"/>
          <tpl fld="3" item="41"/>
          <tpl fld="2" item="49"/>
          <tpl hier="9" item="1"/>
          <tpl hier="11" item="9"/>
          <tpl hier="12" item="7"/>
          <tpl fld="4" item="0"/>
        </tpls>
      </n>
      <n v="6069376">
        <tpls c="8">
          <tpl hier="1" item="10"/>
          <tpl hier="4" item="3"/>
          <tpl fld="3" item="10"/>
          <tpl fld="2" item="44"/>
          <tpl hier="9" item="1"/>
          <tpl hier="11" item="9"/>
          <tpl hier="12" item="7"/>
          <tpl fld="4" item="0"/>
        </tpls>
      </n>
      <n v="10472475">
        <tpls c="8">
          <tpl hier="1" item="10"/>
          <tpl hier="4" item="3"/>
          <tpl fld="3" item="53"/>
          <tpl fld="2" item="44"/>
          <tpl hier="9" item="1"/>
          <tpl hier="11" item="9"/>
          <tpl hier="12" item="7"/>
          <tpl fld="4" item="0"/>
        </tpls>
      </n>
      <n v="15011117">
        <tpls c="8">
          <tpl hier="1" item="10"/>
          <tpl hier="4" item="3"/>
          <tpl fld="3" item="47"/>
          <tpl fld="2" item="44"/>
          <tpl hier="9" item="1"/>
          <tpl hier="11" item="9"/>
          <tpl hier="12" item="7"/>
          <tpl fld="4" item="0"/>
        </tpls>
      </n>
      <n v="498940">
        <tpls c="8">
          <tpl hier="1" item="10"/>
          <tpl hier="4" item="3"/>
          <tpl fld="3" item="18"/>
          <tpl fld="2" item="34"/>
          <tpl hier="9" item="1"/>
          <tpl hier="11" item="9"/>
          <tpl hier="12" item="7"/>
          <tpl fld="4" item="0"/>
        </tpls>
      </n>
      <n v="728573">
        <tpls c="8">
          <tpl hier="1" item="10"/>
          <tpl hier="4" item="3"/>
          <tpl fld="3" item="0"/>
          <tpl fld="2" item="34"/>
          <tpl hier="9" item="1"/>
          <tpl hier="11" item="9"/>
          <tpl hier="12" item="7"/>
          <tpl fld="4" item="0"/>
        </tpls>
      </n>
      <n v="868627">
        <tpls c="8">
          <tpl hier="1" item="10"/>
          <tpl hier="4" item="3"/>
          <tpl fld="3" item="23"/>
          <tpl fld="2" item="34"/>
          <tpl hier="9" item="1"/>
          <tpl hier="11" item="9"/>
          <tpl hier="12" item="7"/>
          <tpl fld="4" item="0"/>
        </tpls>
      </n>
      <n v="676255">
        <tpls c="8">
          <tpl hier="1" item="10"/>
          <tpl hier="4" item="3"/>
          <tpl fld="3" item="40"/>
          <tpl fld="2" item="64"/>
          <tpl hier="9" item="1"/>
          <tpl hier="11" item="9"/>
          <tpl hier="12" item="7"/>
          <tpl fld="4" item="0"/>
        </tpls>
      </n>
      <n v="1390549">
        <tpls c="8">
          <tpl hier="1" item="10"/>
          <tpl hier="4" item="3"/>
          <tpl fld="3" item="1"/>
          <tpl fld="2" item="64"/>
          <tpl hier="9" item="1"/>
          <tpl hier="11" item="9"/>
          <tpl hier="12" item="7"/>
          <tpl fld="4" item="0"/>
        </tpls>
      </n>
      <n v="10805314">
        <tpls c="8">
          <tpl hier="1" item="10"/>
          <tpl hier="4" item="3"/>
          <tpl fld="3" item="43"/>
          <tpl fld="2" item="33"/>
          <tpl hier="9" item="1"/>
          <tpl hier="11" item="9"/>
          <tpl hier="12" item="7"/>
          <tpl fld="4" item="0"/>
        </tpls>
      </n>
      <n v="4508444">
        <tpls c="8">
          <tpl hier="1" item="10"/>
          <tpl hier="4" item="3"/>
          <tpl fld="3" item="44"/>
          <tpl fld="2" item="43"/>
          <tpl hier="9" item="1"/>
          <tpl hier="11" item="9"/>
          <tpl hier="12" item="7"/>
          <tpl fld="4" item="0"/>
        </tpls>
      </n>
      <n v="781246">
        <tpls c="8">
          <tpl hier="1" item="10"/>
          <tpl hier="4" item="3"/>
          <tpl fld="3" item="31"/>
          <tpl fld="2" item="22"/>
          <tpl hier="9" item="1"/>
          <tpl hier="11" item="9"/>
          <tpl hier="12" item="7"/>
          <tpl fld="4" item="0"/>
        </tpls>
      </n>
      <n v="10549008">
        <tpls c="8">
          <tpl hier="1" item="10"/>
          <tpl hier="4" item="3"/>
          <tpl fld="3" item="29"/>
          <tpl fld="2" item="21"/>
          <tpl hier="9" item="1"/>
          <tpl hier="11" item="9"/>
          <tpl hier="12" item="7"/>
          <tpl fld="4" item="0"/>
        </tpls>
      </n>
      <n v="608802624">
        <tpls c="8">
          <tpl hier="1" item="10"/>
          <tpl hier="4" item="3"/>
          <tpl fld="3" item="56"/>
          <tpl fld="2" item="39"/>
          <tpl hier="9" item="1"/>
          <tpl hier="11" item="9"/>
          <tpl hier="12" item="7"/>
          <tpl fld="4" item="0"/>
        </tpls>
      </n>
      <n v="922306">
        <tpls c="8">
          <tpl hier="1" item="10"/>
          <tpl hier="4" item="3"/>
          <tpl fld="3" item="34"/>
          <tpl fld="2" item="31"/>
          <tpl hier="9" item="1"/>
          <tpl hier="11" item="9"/>
          <tpl hier="12" item="7"/>
          <tpl fld="4" item="0"/>
        </tpls>
      </n>
      <n v="4829090">
        <tpls c="8">
          <tpl hier="1" item="10"/>
          <tpl hier="4" item="3"/>
          <tpl fld="3" item="8"/>
          <tpl fld="2" item="27"/>
          <tpl hier="9" item="1"/>
          <tpl hier="11" item="9"/>
          <tpl hier="12" item="7"/>
          <tpl fld="4" item="0"/>
        </tpls>
      </n>
      <n v="1411140">
        <tpls c="8">
          <tpl hier="1" item="10"/>
          <tpl hier="4" item="3"/>
          <tpl fld="3" item="40"/>
          <tpl fld="2" item="24"/>
          <tpl hier="9" item="1"/>
          <tpl hier="11" item="9"/>
          <tpl hier="12" item="7"/>
          <tpl fld="4" item="0"/>
        </tpls>
      </n>
      <n v="16100617">
        <tpls c="8">
          <tpl hier="1" item="10"/>
          <tpl hier="4" item="3"/>
          <tpl fld="3" item="25"/>
          <tpl fld="2" item="13"/>
          <tpl hier="9" item="1"/>
          <tpl hier="11" item="9"/>
          <tpl hier="12" item="7"/>
          <tpl fld="4" item="0"/>
        </tpls>
      </n>
      <n v="7780245">
        <tpls c="8">
          <tpl hier="1" item="10"/>
          <tpl hier="4" item="3"/>
          <tpl fld="3" item="3"/>
          <tpl fld="2" item="30"/>
          <tpl hier="9" item="1"/>
          <tpl hier="11" item="9"/>
          <tpl hier="12" item="7"/>
          <tpl fld="4" item="0"/>
        </tpls>
      </n>
      <n v="1167113">
        <tpls c="8">
          <tpl hier="1" item="10"/>
          <tpl hier="4" item="3"/>
          <tpl fld="3" item="35"/>
          <tpl fld="2" item="38"/>
          <tpl hier="9" item="1"/>
          <tpl hier="11" item="9"/>
          <tpl hier="12" item="7"/>
          <tpl fld="4" item="0"/>
        </tpls>
      </n>
      <n v="25210954">
        <tpls c="8">
          <tpl hier="1" item="10"/>
          <tpl hier="4" item="3"/>
          <tpl fld="3" item="27"/>
          <tpl fld="2" item="10"/>
          <tpl hier="9" item="1"/>
          <tpl hier="11" item="9"/>
          <tpl hier="12" item="7"/>
          <tpl fld="4" item="0"/>
        </tpls>
      </n>
      <n v="5902843">
        <tpls c="8">
          <tpl hier="1" item="10"/>
          <tpl hier="4" item="3"/>
          <tpl fld="3" item="22"/>
          <tpl fld="2" item="20"/>
          <tpl hier="9" item="1"/>
          <tpl hier="11" item="9"/>
          <tpl hier="12" item="7"/>
          <tpl fld="4" item="0"/>
        </tpls>
      </n>
      <n v="42241012">
        <tpls c="8">
          <tpl hier="1" item="10"/>
          <tpl hier="4" item="3"/>
          <tpl fld="3" item="28"/>
          <tpl fld="2" item="15"/>
          <tpl hier="9" item="1"/>
          <tpl hier="11" item="9"/>
          <tpl hier="12" item="7"/>
          <tpl fld="4" item="0"/>
        </tpls>
      </n>
      <n v="32240828">
        <tpls c="8">
          <tpl hier="1" item="10"/>
          <tpl hier="4" item="3"/>
          <tpl fld="3" item="10"/>
          <tpl fld="2" item="57"/>
          <tpl hier="9" item="1"/>
          <tpl hier="11" item="9"/>
          <tpl hier="12" item="7"/>
          <tpl fld="4" item="0"/>
        </tpls>
      </n>
      <n v="41213672">
        <tpls c="8">
          <tpl hier="1" item="10"/>
          <tpl hier="4" item="3"/>
          <tpl fld="3" item="12"/>
          <tpl fld="2" item="57"/>
          <tpl hier="9" item="1"/>
          <tpl hier="11" item="9"/>
          <tpl hier="12" item="7"/>
          <tpl fld="4" item="0"/>
        </tpls>
      </n>
      <n v="47644736">
        <tpls c="8">
          <tpl hier="1" item="10"/>
          <tpl hier="4" item="3"/>
          <tpl fld="3" item="11"/>
          <tpl fld="2" item="57"/>
          <tpl hier="9" item="1"/>
          <tpl hier="11" item="9"/>
          <tpl hier="12" item="7"/>
          <tpl fld="4" item="0"/>
        </tpls>
      </n>
      <n v="51606632">
        <tpls c="8">
          <tpl hier="1" item="10"/>
          <tpl hier="4" item="3"/>
          <tpl fld="3" item="9"/>
          <tpl fld="2" item="57"/>
          <tpl hier="9" item="1"/>
          <tpl hier="11" item="9"/>
          <tpl hier="12" item="7"/>
          <tpl fld="4" item="0"/>
        </tpls>
      </n>
      <n v="34988948">
        <tpls c="8">
          <tpl hier="1" item="10"/>
          <tpl hier="4" item="3"/>
          <tpl fld="3" item="57"/>
          <tpl fld="2" item="61"/>
          <tpl hier="9" item="1"/>
          <tpl hier="11" item="9"/>
          <tpl hier="12" item="7"/>
          <tpl fld="4" item="0"/>
        </tpls>
      </n>
      <n v="38827764">
        <tpls c="8">
          <tpl hier="1" item="10"/>
          <tpl hier="4" item="3"/>
          <tpl fld="3" item="3"/>
          <tpl fld="2" item="61"/>
          <tpl hier="9" item="1"/>
          <tpl hier="11" item="9"/>
          <tpl hier="12" item="7"/>
          <tpl fld="4" item="0"/>
        </tpls>
      </n>
      <n v="43653156">
        <tpls c="8">
          <tpl hier="1" item="10"/>
          <tpl hier="4" item="3"/>
          <tpl fld="3" item="1"/>
          <tpl fld="2" item="61"/>
          <tpl hier="9" item="1"/>
          <tpl hier="11" item="9"/>
          <tpl hier="12" item="7"/>
          <tpl fld="4" item="0"/>
        </tpls>
      </n>
      <n v="8222286">
        <tpls c="8">
          <tpl hier="1" item="10"/>
          <tpl hier="4" item="3"/>
          <tpl fld="3" item="20"/>
          <tpl fld="2" item="79"/>
          <tpl hier="9" item="1"/>
          <tpl hier="11" item="9"/>
          <tpl hier="12" item="7"/>
          <tpl fld="4" item="0"/>
        </tpls>
      </n>
      <n v="8668067">
        <tpls c="8">
          <tpl hier="1" item="10"/>
          <tpl hier="4" item="3"/>
          <tpl fld="3" item="51"/>
          <tpl fld="2" item="79"/>
          <tpl hier="9" item="1"/>
          <tpl hier="11" item="9"/>
          <tpl hier="12" item="7"/>
          <tpl fld="4" item="0"/>
        </tpls>
      </n>
      <n v="9219637">
        <tpls c="8">
          <tpl hier="1" item="10"/>
          <tpl hier="4" item="3"/>
          <tpl fld="3" item="38"/>
          <tpl fld="2" item="79"/>
          <tpl hier="9" item="1"/>
          <tpl hier="11" item="9"/>
          <tpl hier="12" item="7"/>
          <tpl fld="4" item="0"/>
        </tpls>
      </n>
      <n v="53650000">
        <tpls c="8">
          <tpl hier="1" item="10"/>
          <tpl hier="4" item="3"/>
          <tpl fld="3" item="44"/>
          <tpl fld="2" item="46"/>
          <tpl hier="9" item="1"/>
          <tpl hier="11" item="9"/>
          <tpl hier="12" item="7"/>
          <tpl fld="4" item="0"/>
        </tpls>
      </n>
      <n v="56246952">
        <tpls c="8">
          <tpl hier="1" item="10"/>
          <tpl hier="4" item="3"/>
          <tpl fld="3" item="43"/>
          <tpl fld="2" item="46"/>
          <tpl hier="9" item="1"/>
          <tpl hier="11" item="9"/>
          <tpl hier="12" item="7"/>
          <tpl fld="4" item="0"/>
        </tpls>
      </n>
      <n v="58019032">
        <tpls c="8">
          <tpl hier="1" item="10"/>
          <tpl hier="4" item="3"/>
          <tpl fld="3" item="42"/>
          <tpl fld="2" item="46"/>
          <tpl hier="9" item="1"/>
          <tpl hier="11" item="9"/>
          <tpl hier="12" item="7"/>
          <tpl fld="4" item="0"/>
        </tpls>
      </n>
      <n v="63258808">
        <tpls c="8">
          <tpl hier="1" item="10"/>
          <tpl hier="4" item="3"/>
          <tpl fld="3" item="41"/>
          <tpl fld="2" item="46"/>
          <tpl hier="9" item="1"/>
          <tpl hier="11" item="9"/>
          <tpl hier="12" item="7"/>
          <tpl fld="4" item="0"/>
        </tpls>
      </n>
      <n v="196560000">
        <tpls c="8">
          <tpl hier="1" item="10"/>
          <tpl hier="4" item="3"/>
          <tpl fld="3" item="32"/>
          <tpl fld="2" item="51"/>
          <tpl hier="9" item="1"/>
          <tpl hier="11" item="9"/>
          <tpl hier="12" item="7"/>
          <tpl fld="4" item="0"/>
        </tpls>
      </n>
      <n v="231664000">
        <tpls c="8">
          <tpl hier="1" item="10"/>
          <tpl hier="4" item="3"/>
          <tpl fld="3" item="31"/>
          <tpl fld="2" item="51"/>
          <tpl hier="9" item="1"/>
          <tpl hier="11" item="9"/>
          <tpl hier="12" item="7"/>
          <tpl fld="4" item="0"/>
        </tpls>
      </n>
      <n v="275854016">
        <tpls c="8">
          <tpl hier="1" item="10"/>
          <tpl hier="4" item="3"/>
          <tpl fld="3" item="30"/>
          <tpl fld="2" item="51"/>
          <tpl hier="9" item="1"/>
          <tpl hier="11" item="9"/>
          <tpl hier="12" item="7"/>
          <tpl fld="4" item="0"/>
        </tpls>
      </n>
      <n v="318300992">
        <tpls c="8">
          <tpl hier="1" item="10"/>
          <tpl hier="4" item="3"/>
          <tpl fld="3" item="29"/>
          <tpl fld="2" item="51"/>
          <tpl hier="9" item="1"/>
          <tpl hier="11" item="9"/>
          <tpl hier="12" item="7"/>
          <tpl fld="4" item="0"/>
        </tpls>
      </n>
      <n v="644168213">
        <tpls c="8">
          <tpl hier="1" item="10"/>
          <tpl hier="4" item="3"/>
          <tpl fld="3" item="56"/>
          <tpl fld="1" item="1"/>
          <tpl hier="9" item="1"/>
          <tpl hier="11" item="9"/>
          <tpl hier="12" item="7"/>
          <tpl fld="4" item="0"/>
        </tpls>
      </n>
      <n v="722816702">
        <tpls c="8">
          <tpl hier="1" item="10"/>
          <tpl hier="4" item="3"/>
          <tpl fld="3" item="0"/>
          <tpl fld="1" item="1"/>
          <tpl hier="9" item="1"/>
          <tpl hier="11" item="9"/>
          <tpl hier="12" item="7"/>
          <tpl fld="4" item="0"/>
        </tpls>
      </n>
      <n v="810020098">
        <tpls c="8">
          <tpl hier="1" item="10"/>
          <tpl hier="4" item="3"/>
          <tpl fld="3" item="55"/>
          <tpl fld="1" item="1"/>
          <tpl hier="9" item="1"/>
          <tpl hier="11" item="9"/>
          <tpl hier="12" item="7"/>
          <tpl fld="4" item="0"/>
        </tpls>
      </n>
      <n v="115121">
        <tpls c="8">
          <tpl hier="1" item="10"/>
          <tpl hier="4" item="3"/>
          <tpl fld="3" item="35"/>
          <tpl fld="2" item="58"/>
          <tpl hier="9" item="1"/>
          <tpl hier="11" item="9"/>
          <tpl hier="12" item="7"/>
          <tpl fld="4" item="0"/>
        </tpls>
      </n>
      <n v="197101">
        <tpls c="8">
          <tpl hier="1" item="10"/>
          <tpl hier="4" item="3"/>
          <tpl fld="3" item="40"/>
          <tpl fld="2" item="58"/>
          <tpl hier="9" item="1"/>
          <tpl hier="11" item="9"/>
          <tpl hier="12" item="7"/>
          <tpl fld="4" item="0"/>
        </tpls>
      </n>
      <n v="271069">
        <tpls c="8">
          <tpl hier="1" item="10"/>
          <tpl hier="4" item="3"/>
          <tpl fld="3" item="50"/>
          <tpl fld="2" item="58"/>
          <tpl hier="9" item="1"/>
          <tpl hier="11" item="9"/>
          <tpl hier="12" item="7"/>
          <tpl fld="4" item="0"/>
        </tpls>
      </n>
      <n v="349604">
        <tpls c="8">
          <tpl hier="1" item="10"/>
          <tpl hier="4" item="3"/>
          <tpl fld="3" item="49"/>
          <tpl fld="2" item="58"/>
          <tpl hier="9" item="1"/>
          <tpl hier="11" item="9"/>
          <tpl hier="12" item="7"/>
          <tpl fld="4" item="0"/>
        </tpls>
      </n>
      <n v="53741716">
        <tpls c="8">
          <tpl hier="1" item="10"/>
          <tpl hier="4" item="3"/>
          <tpl fld="3" item="37"/>
          <tpl fld="2" item="63"/>
          <tpl hier="9" item="1"/>
          <tpl hier="11" item="9"/>
          <tpl hier="12" item="7"/>
          <tpl fld="4" item="0"/>
        </tpls>
      </n>
      <n v="79639488">
        <tpls c="8">
          <tpl hier="1" item="10"/>
          <tpl hier="4" item="3"/>
          <tpl fld="3" item="39"/>
          <tpl fld="2" item="63"/>
          <tpl hier="9" item="1"/>
          <tpl hier="11" item="9"/>
          <tpl hier="12" item="7"/>
          <tpl fld="4" item="0"/>
        </tpls>
      </n>
      <n v="117649936">
        <tpls c="8">
          <tpl hier="1" item="10"/>
          <tpl hier="4" item="3"/>
          <tpl fld="3" item="28"/>
          <tpl fld="2" item="63"/>
          <tpl hier="9" item="1"/>
          <tpl hier="11" item="9"/>
          <tpl hier="12" item="7"/>
          <tpl fld="4" item="0"/>
        </tpls>
      </n>
      <n v="151007808">
        <tpls c="8">
          <tpl hier="1" item="10"/>
          <tpl hier="4" item="3"/>
          <tpl fld="3" item="19"/>
          <tpl fld="2" item="63"/>
          <tpl hier="9" item="1"/>
          <tpl hier="11" item="9"/>
          <tpl hier="12" item="7"/>
          <tpl fld="4" item="0"/>
        </tpls>
      </n>
      <n v="112692">
        <tpls c="8">
          <tpl hier="1" item="10"/>
          <tpl hier="4" item="3"/>
          <tpl fld="3" item="26"/>
          <tpl fld="2" item="82"/>
          <tpl hier="9" item="1"/>
          <tpl hier="11" item="9"/>
          <tpl hier="12" item="7"/>
          <tpl fld="4" item="0"/>
        </tpls>
      </n>
      <n v="155822">
        <tpls c="8">
          <tpl hier="1" item="10"/>
          <tpl hier="4" item="3"/>
          <tpl fld="3" item="25"/>
          <tpl fld="2" item="82"/>
          <tpl hier="9" item="1"/>
          <tpl hier="11" item="9"/>
          <tpl hier="12" item="7"/>
          <tpl fld="4" item="0"/>
        </tpls>
      </n>
      <n v="238988">
        <tpls c="8">
          <tpl hier="1" item="10"/>
          <tpl hier="4" item="3"/>
          <tpl fld="3" item="24"/>
          <tpl fld="2" item="82"/>
          <tpl hier="9" item="1"/>
          <tpl hier="11" item="9"/>
          <tpl hier="12" item="7"/>
          <tpl fld="4" item="0"/>
        </tpls>
      </n>
      <n v="360933">
        <tpls c="8">
          <tpl hier="1" item="10"/>
          <tpl hier="4" item="3"/>
          <tpl fld="3" item="23"/>
          <tpl fld="2" item="82"/>
          <tpl hier="9" item="1"/>
          <tpl hier="11" item="9"/>
          <tpl hier="12" item="7"/>
          <tpl fld="4" item="0"/>
        </tpls>
      </n>
      <n v="2912340">
        <tpls c="8">
          <tpl hier="1" item="10"/>
          <tpl hier="4" item="3"/>
          <tpl fld="3" item="10"/>
          <tpl fld="2" item="47"/>
          <tpl hier="9" item="1"/>
          <tpl hier="11" item="9"/>
          <tpl hier="12" item="7"/>
          <tpl fld="4" item="0"/>
        </tpls>
      </n>
      <n v="4404506">
        <tpls c="8">
          <tpl hier="1" item="10"/>
          <tpl hier="4" item="3"/>
          <tpl fld="3" item="12"/>
          <tpl fld="2" item="47"/>
          <tpl hier="9" item="1"/>
          <tpl hier="11" item="9"/>
          <tpl hier="12" item="7"/>
          <tpl fld="4" item="0"/>
        </tpls>
      </n>
      <n v="7295394">
        <tpls c="8">
          <tpl hier="1" item="10"/>
          <tpl hier="4" item="3"/>
          <tpl fld="3" item="11"/>
          <tpl fld="2" item="47"/>
          <tpl hier="9" item="1"/>
          <tpl hier="11" item="9"/>
          <tpl hier="12" item="7"/>
          <tpl fld="4" item="0"/>
        </tpls>
      </n>
      <n v="11485048">
        <tpls c="8">
          <tpl hier="1" item="10"/>
          <tpl hier="4" item="3"/>
          <tpl fld="3" item="9"/>
          <tpl fld="2" item="47"/>
          <tpl hier="9" item="1"/>
          <tpl hier="11" item="9"/>
          <tpl hier="12" item="7"/>
          <tpl fld="4" item="0"/>
        </tpls>
      </n>
      <n v="4785923">
        <tpls c="8">
          <tpl hier="1" item="10"/>
          <tpl hier="4" item="3"/>
          <tpl fld="3" item="57"/>
          <tpl fld="2" item="52"/>
          <tpl hier="9" item="1"/>
          <tpl hier="11" item="9"/>
          <tpl hier="12" item="7"/>
          <tpl fld="4" item="0"/>
        </tpls>
      </n>
      <n v="6721115">
        <tpls c="8">
          <tpl hier="1" item="10"/>
          <tpl hier="4" item="3"/>
          <tpl fld="3" item="3"/>
          <tpl fld="2" item="52"/>
          <tpl hier="9" item="1"/>
          <tpl hier="11" item="9"/>
          <tpl hier="12" item="7"/>
          <tpl fld="4" item="0"/>
        </tpls>
      </n>
      <n v="9232306">
        <tpls c="8">
          <tpl hier="1" item="10"/>
          <tpl hier="4" item="3"/>
          <tpl fld="3" item="1"/>
          <tpl fld="2" item="52"/>
          <tpl hier="9" item="1"/>
          <tpl hier="11" item="9"/>
          <tpl hier="12" item="7"/>
          <tpl fld="4" item="0"/>
        </tpls>
      </n>
      <n v="769979">
        <tpls c="8">
          <tpl hier="1" item="10"/>
          <tpl hier="4" item="3"/>
          <tpl fld="3" item="20"/>
          <tpl fld="2" item="56"/>
          <tpl hier="9" item="1"/>
          <tpl hier="11" item="9"/>
          <tpl hier="12" item="7"/>
          <tpl fld="4" item="0"/>
        </tpls>
      </n>
      <n v="1363554">
        <tpls c="8">
          <tpl hier="1" item="10"/>
          <tpl hier="4" item="3"/>
          <tpl fld="3" item="51"/>
          <tpl fld="2" item="56"/>
          <tpl hier="9" item="1"/>
          <tpl hier="11" item="9"/>
          <tpl hier="12" item="7"/>
          <tpl fld="4" item="0"/>
        </tpls>
      </n>
      <n v="1915639">
        <tpls c="8">
          <tpl hier="1" item="10"/>
          <tpl hier="4" item="3"/>
          <tpl fld="3" item="38"/>
          <tpl fld="2" item="56"/>
          <tpl hier="9" item="1"/>
          <tpl hier="11" item="9"/>
          <tpl hier="12" item="7"/>
          <tpl fld="4" item="0"/>
        </tpls>
      </n>
      <n v="78772656">
        <tpls c="8">
          <tpl hier="1" item="10"/>
          <tpl hier="4" item="3"/>
          <tpl fld="3" item="44"/>
          <tpl fld="2" item="60"/>
          <tpl hier="9" item="1"/>
          <tpl hier="11" item="9"/>
          <tpl hier="12" item="7"/>
          <tpl fld="4" item="0"/>
        </tpls>
      </n>
      <n v="117878408">
        <tpls c="8">
          <tpl hier="1" item="10"/>
          <tpl hier="4" item="3"/>
          <tpl fld="3" item="43"/>
          <tpl fld="2" item="60"/>
          <tpl hier="9" item="1"/>
          <tpl hier="11" item="9"/>
          <tpl hier="12" item="7"/>
          <tpl fld="4" item="0"/>
        </tpls>
      </n>
      <n v="162019904">
        <tpls c="8">
          <tpl hier="1" item="10"/>
          <tpl hier="4" item="3"/>
          <tpl fld="3" item="42"/>
          <tpl fld="2" item="60"/>
          <tpl hier="9" item="1"/>
          <tpl hier="11" item="9"/>
          <tpl hier="12" item="7"/>
          <tpl fld="4" item="0"/>
        </tpls>
      </n>
      <n v="197514528">
        <tpls c="8">
          <tpl hier="1" item="10"/>
          <tpl hier="4" item="3"/>
          <tpl fld="3" item="41"/>
          <tpl fld="2" item="60"/>
          <tpl hier="9" item="1"/>
          <tpl hier="11" item="9"/>
          <tpl hier="12" item="7"/>
          <tpl fld="4" item="0"/>
        </tpls>
      </n>
      <n v="5256363">
        <tpls c="8">
          <tpl hier="1" item="10"/>
          <tpl hier="4" item="3"/>
          <tpl fld="3" item="32"/>
          <tpl fld="2" item="55"/>
          <tpl hier="9" item="1"/>
          <tpl hier="11" item="9"/>
          <tpl hier="12" item="7"/>
          <tpl fld="4" item="0"/>
        </tpls>
      </n>
      <n v="7158255">
        <tpls c="8">
          <tpl hier="1" item="10"/>
          <tpl hier="4" item="3"/>
          <tpl fld="3" item="31"/>
          <tpl fld="2" item="55"/>
          <tpl hier="9" item="1"/>
          <tpl hier="11" item="9"/>
          <tpl hier="12" item="7"/>
          <tpl fld="4" item="0"/>
        </tpls>
      </n>
      <n v="10968724">
        <tpls c="8">
          <tpl hier="1" item="10"/>
          <tpl hier="4" item="3"/>
          <tpl fld="3" item="30"/>
          <tpl fld="2" item="55"/>
          <tpl hier="9" item="1"/>
          <tpl hier="11" item="9"/>
          <tpl hier="12" item="7"/>
          <tpl fld="4" item="0"/>
        </tpls>
      </n>
      <n v="17586016">
        <tpls c="8">
          <tpl hier="1" item="10"/>
          <tpl hier="4" item="3"/>
          <tpl fld="3" item="29"/>
          <tpl fld="2" item="55"/>
          <tpl hier="9" item="1"/>
          <tpl hier="11" item="9"/>
          <tpl hier="12" item="7"/>
          <tpl fld="4" item="0"/>
        </tpls>
      </n>
      <n v="3413904">
        <tpls c="8">
          <tpl hier="1" item="10"/>
          <tpl hier="4" item="3"/>
          <tpl fld="3" item="16"/>
          <tpl fld="2" item="42"/>
          <tpl hier="9" item="1"/>
          <tpl hier="11" item="9"/>
          <tpl hier="12" item="7"/>
          <tpl fld="4" item="0"/>
        </tpls>
      </n>
      <n v="4750837">
        <tpls c="8">
          <tpl hier="1" item="10"/>
          <tpl hier="4" item="3"/>
          <tpl fld="3" item="15"/>
          <tpl fld="2" item="42"/>
          <tpl hier="9" item="1"/>
          <tpl hier="11" item="9"/>
          <tpl hier="12" item="7"/>
          <tpl fld="4" item="0"/>
        </tpls>
      </n>
      <n v="6525545">
        <tpls c="8">
          <tpl hier="1" item="10"/>
          <tpl hier="4" item="3"/>
          <tpl fld="3" item="14"/>
          <tpl fld="2" item="42"/>
          <tpl hier="9" item="1"/>
          <tpl hier="11" item="9"/>
          <tpl hier="12" item="7"/>
          <tpl fld="4" item="0"/>
        </tpls>
      </n>
      <n v="10827024">
        <tpls c="8">
          <tpl hier="1" item="10"/>
          <tpl hier="4" item="3"/>
          <tpl fld="3" item="13"/>
          <tpl fld="2" item="42"/>
          <tpl hier="9" item="1"/>
          <tpl hier="11" item="9"/>
          <tpl hier="12" item="7"/>
          <tpl fld="4" item="0"/>
        </tpls>
      </n>
      <n v="6867178">
        <tpls c="8">
          <tpl hier="1" item="10"/>
          <tpl hier="4" item="3"/>
          <tpl fld="3" item="4"/>
          <tpl fld="2" item="62"/>
          <tpl hier="9" item="1"/>
          <tpl hier="11" item="9"/>
          <tpl hier="12" item="7"/>
          <tpl fld="4" item="0"/>
        </tpls>
      </n>
      <n v="11075422">
        <tpls c="8">
          <tpl hier="1" item="10"/>
          <tpl hier="4" item="3"/>
          <tpl fld="3" item="58"/>
          <tpl fld="2" item="62"/>
          <tpl hier="9" item="1"/>
          <tpl hier="11" item="9"/>
          <tpl hier="12" item="7"/>
          <tpl fld="4" item="0"/>
        </tpls>
      </n>
      <n v="17259322">
        <tpls c="8">
          <tpl hier="1" item="10"/>
          <tpl hier="4" item="3"/>
          <tpl fld="3" item="2"/>
          <tpl fld="2" item="62"/>
          <tpl hier="9" item="1"/>
          <tpl hier="11" item="9"/>
          <tpl hier="12" item="7"/>
          <tpl fld="4" item="0"/>
        </tpls>
      </n>
      <n v="1958367">
        <tpls c="8">
          <tpl hier="1" item="10"/>
          <tpl hier="4" item="3"/>
          <tpl fld="3" item="54"/>
          <tpl fld="2" item="77"/>
          <tpl hier="9" item="1"/>
          <tpl hier="11" item="9"/>
          <tpl hier="12" item="7"/>
          <tpl fld="4" item="0"/>
        </tpls>
      </n>
      <n v="2878509">
        <tpls c="8">
          <tpl hier="1" item="10"/>
          <tpl hier="4" item="3"/>
          <tpl fld="3" item="53"/>
          <tpl fld="2" item="77"/>
          <tpl hier="9" item="1"/>
          <tpl hier="11" item="9"/>
          <tpl hier="12" item="7"/>
          <tpl fld="4" item="0"/>
        </tpls>
      </n>
      <n v="4198010">
        <tpls c="8">
          <tpl hier="1" item="10"/>
          <tpl hier="4" item="3"/>
          <tpl fld="3" item="52"/>
          <tpl fld="2" item="77"/>
          <tpl hier="9" item="1"/>
          <tpl hier="11" item="9"/>
          <tpl hier="12" item="7"/>
          <tpl fld="4" item="0"/>
        </tpls>
      </n>
      <n v="3121236">
        <tpls c="8">
          <tpl hier="1" item="10"/>
          <tpl hier="4" item="3"/>
          <tpl fld="3" item="48"/>
          <tpl fld="2" item="28"/>
          <tpl hier="9" item="1"/>
          <tpl hier="11" item="9"/>
          <tpl hier="12" item="7"/>
          <tpl fld="4" item="0"/>
        </tpls>
      </n>
      <n v="4337291">
        <tpls c="8">
          <tpl hier="1" item="10"/>
          <tpl hier="4" item="3"/>
          <tpl fld="3" item="46"/>
          <tpl fld="2" item="28"/>
          <tpl hier="9" item="1"/>
          <tpl hier="11" item="9"/>
          <tpl hier="12" item="7"/>
          <tpl fld="4" item="0"/>
        </tpls>
      </n>
      <n v="6781053">
        <tpls c="8">
          <tpl hier="1" item="10"/>
          <tpl hier="4" item="3"/>
          <tpl fld="3" item="45"/>
          <tpl fld="2" item="28"/>
          <tpl hier="9" item="1"/>
          <tpl hier="11" item="9"/>
          <tpl hier="12" item="7"/>
          <tpl fld="4" item="0"/>
        </tpls>
      </n>
      <n v="11952136">
        <tpls c="8">
          <tpl hier="1" item="10"/>
          <tpl hier="4" item="3"/>
          <tpl fld="3" item="47"/>
          <tpl fld="2" item="28"/>
          <tpl hier="9" item="1"/>
          <tpl hier="11" item="9"/>
          <tpl hier="12" item="7"/>
          <tpl fld="4" item="0"/>
        </tpls>
      </n>
      <n v="8989621">
        <tpls c="8">
          <tpl hier="1" item="10"/>
          <tpl hier="4" item="3"/>
          <tpl fld="3" item="34"/>
          <tpl fld="2" item="35"/>
          <tpl hier="9" item="1"/>
          <tpl hier="11" item="9"/>
          <tpl hier="12" item="7"/>
          <tpl fld="4" item="0"/>
        </tpls>
      </n>
      <n v="11582014">
        <tpls c="8">
          <tpl hier="1" item="10"/>
          <tpl hier="4" item="3"/>
          <tpl fld="3" item="36"/>
          <tpl fld="2" item="35"/>
          <tpl hier="9" item="1"/>
          <tpl hier="11" item="9"/>
          <tpl hier="12" item="7"/>
          <tpl fld="4" item="0"/>
        </tpls>
      </n>
      <n v="14786220">
        <tpls c="8">
          <tpl hier="1" item="10"/>
          <tpl hier="4" item="3"/>
          <tpl fld="3" item="27"/>
          <tpl fld="2" item="35"/>
          <tpl hier="9" item="1"/>
          <tpl hier="11" item="9"/>
          <tpl hier="12" item="7"/>
          <tpl fld="4" item="0"/>
        </tpls>
      </n>
      <n v="17571508">
        <tpls c="8">
          <tpl hier="1" item="10"/>
          <tpl hier="4" item="3"/>
          <tpl fld="3" item="33"/>
          <tpl fld="2" item="35"/>
          <tpl hier="9" item="1"/>
          <tpl hier="11" item="9"/>
          <tpl hier="12" item="7"/>
          <tpl fld="4" item="0"/>
        </tpls>
      </n>
      <n v="20393700">
        <tpls c="8">
          <tpl hier="1" item="10"/>
          <tpl hier="4" item="3"/>
          <tpl fld="3" item="18"/>
          <tpl fld="2" item="40"/>
          <tpl hier="9" item="1"/>
          <tpl hier="11" item="9"/>
          <tpl hier="12" item="7"/>
          <tpl fld="4" item="0"/>
        </tpls>
      </n>
      <n v="29331238">
        <tpls c="8">
          <tpl hier="1" item="10"/>
          <tpl hier="4" item="3"/>
          <tpl fld="3" item="22"/>
          <tpl fld="2" item="40"/>
          <tpl hier="9" item="1"/>
          <tpl hier="11" item="9"/>
          <tpl hier="12" item="7"/>
          <tpl fld="4" item="0"/>
        </tpls>
      </n>
      <n v="39629968">
        <tpls c="8">
          <tpl hier="1" item="10"/>
          <tpl hier="4" item="3"/>
          <tpl fld="3" item="17"/>
          <tpl fld="2" item="40"/>
          <tpl hier="9" item="1"/>
          <tpl hier="11" item="9"/>
          <tpl hier="12" item="7"/>
          <tpl fld="4" item="0"/>
        </tpls>
      </n>
      <n v="48171392">
        <tpls c="8">
          <tpl hier="1" item="10"/>
          <tpl hier="4" item="3"/>
          <tpl fld="3" item="21"/>
          <tpl fld="2" item="40"/>
          <tpl hier="9" item="1"/>
          <tpl hier="11" item="9"/>
          <tpl hier="12" item="7"/>
          <tpl fld="4" item="0"/>
        </tpls>
      </n>
      <n v="20564068">
        <tpls c="8">
          <tpl hier="1" item="10"/>
          <tpl hier="4" item="3"/>
          <tpl fld="3" item="8"/>
          <tpl fld="2" item="54"/>
          <tpl hier="9" item="1"/>
          <tpl hier="11" item="9"/>
          <tpl hier="12" item="7"/>
          <tpl fld="4" item="0"/>
        </tpls>
      </n>
      <n v="31528708">
        <tpls c="8">
          <tpl hier="1" item="10"/>
          <tpl hier="4" item="3"/>
          <tpl fld="3" item="7"/>
          <tpl fld="2" item="54"/>
          <tpl hier="9" item="1"/>
          <tpl hier="11" item="9"/>
          <tpl hier="12" item="7"/>
          <tpl fld="4" item="0"/>
        </tpls>
      </n>
      <n v="51425580">
        <tpls c="8">
          <tpl hier="1" item="10"/>
          <tpl hier="4" item="3"/>
          <tpl fld="3" item="6"/>
          <tpl fld="2" item="54"/>
          <tpl hier="9" item="1"/>
          <tpl hier="11" item="9"/>
          <tpl hier="12" item="7"/>
          <tpl fld="4" item="0"/>
        </tpls>
      </n>
      <n v="86790568">
        <tpls c="8">
          <tpl hier="1" item="10"/>
          <tpl hier="4" item="3"/>
          <tpl fld="3" item="5"/>
          <tpl fld="2" item="54"/>
          <tpl hier="9" item="1"/>
          <tpl hier="11" item="9"/>
          <tpl hier="12" item="7"/>
          <tpl fld="4" item="0"/>
        </tpls>
      </n>
      <n v="1492055">
        <tpls c="8">
          <tpl hier="1" item="10"/>
          <tpl hier="4" item="3"/>
          <tpl fld="3" item="56"/>
          <tpl fld="2" item="59"/>
          <tpl hier="9" item="1"/>
          <tpl hier="11" item="9"/>
          <tpl hier="12" item="7"/>
          <tpl fld="4" item="0"/>
        </tpls>
      </n>
      <n v="2356737">
        <tpls c="8">
          <tpl hier="1" item="10"/>
          <tpl hier="4" item="3"/>
          <tpl fld="3" item="0"/>
          <tpl fld="2" item="59"/>
          <tpl hier="9" item="1"/>
          <tpl hier="11" item="9"/>
          <tpl hier="12" item="7"/>
          <tpl fld="4" item="0"/>
        </tpls>
      </n>
      <n v="4145391">
        <tpls c="8">
          <tpl hier="1" item="10"/>
          <tpl hier="4" item="3"/>
          <tpl fld="3" item="49"/>
          <tpl fld="2" item="59"/>
          <tpl hier="9" item="1"/>
          <tpl hier="11" item="9"/>
          <tpl hier="12" item="7"/>
          <tpl fld="4" item="0"/>
        </tpls>
      </n>
      <n v="1645083">
        <tpls c="8">
          <tpl hier="1" item="10"/>
          <tpl hier="4" item="3"/>
          <tpl fld="3" item="32"/>
          <tpl fld="2" item="65"/>
          <tpl hier="9" item="1"/>
          <tpl hier="11" item="9"/>
          <tpl hier="12" item="7"/>
          <tpl fld="4" item="0"/>
        </tpls>
      </n>
      <n v="2664223">
        <tpls c="8">
          <tpl hier="1" item="10"/>
          <tpl hier="4" item="3"/>
          <tpl fld="3" item="22"/>
          <tpl fld="2" item="65"/>
          <tpl hier="9" item="1"/>
          <tpl hier="11" item="9"/>
          <tpl hier="12" item="7"/>
          <tpl fld="4" item="0"/>
        </tpls>
      </n>
      <n v="4100925">
        <tpls c="8">
          <tpl hier="1" item="10"/>
          <tpl hier="4" item="3"/>
          <tpl fld="3" item="11"/>
          <tpl fld="2" item="65"/>
          <tpl hier="9" item="1"/>
          <tpl hier="11" item="9"/>
          <tpl hier="12" item="7"/>
          <tpl fld="4" item="0"/>
        </tpls>
      </n>
      <n v="7026496">
        <tpls c="8">
          <tpl hier="1" item="10"/>
          <tpl hier="4" item="3"/>
          <tpl fld="3" item="40"/>
          <tpl fld="2" item="85"/>
          <tpl hier="9" item="1"/>
          <tpl hier="11" item="9"/>
          <tpl hier="12" item="7"/>
          <tpl fld="4" item="0"/>
        </tpls>
      </n>
      <n v="14665127">
        <tpls c="8">
          <tpl hier="1" item="10"/>
          <tpl hier="4" item="3"/>
          <tpl fld="3" item="28"/>
          <tpl fld="2" item="85"/>
          <tpl hier="9" item="1"/>
          <tpl hier="11" item="9"/>
          <tpl hier="12" item="7"/>
          <tpl fld="4" item="0"/>
        </tpls>
      </n>
      <n v="23226144">
        <tpls c="8">
          <tpl hier="1" item="10"/>
          <tpl hier="4" item="3"/>
          <tpl fld="3" item="23"/>
          <tpl fld="2" item="85"/>
          <tpl hier="9" item="1"/>
          <tpl hier="11" item="9"/>
          <tpl hier="12" item="7"/>
          <tpl fld="4" item="0"/>
        </tpls>
      </n>
      <n v="5014189">
        <tpls c="8">
          <tpl hier="1" item="10"/>
          <tpl hier="4" item="3"/>
          <tpl fld="3" item="56"/>
          <tpl fld="2" item="49"/>
          <tpl hier="9" item="1"/>
          <tpl hier="11" item="9"/>
          <tpl hier="12" item="7"/>
          <tpl fld="4" item="0"/>
        </tpls>
      </n>
      <n v="7546463">
        <tpls c="8">
          <tpl hier="1" item="10"/>
          <tpl hier="4" item="3"/>
          <tpl fld="3" item="50"/>
          <tpl fld="2" item="49"/>
          <tpl hier="9" item="1"/>
          <tpl hier="11" item="9"/>
          <tpl hier="12" item="7"/>
          <tpl fld="4" item="0"/>
        </tpls>
      </n>
      <n v="9930911">
        <tpls c="8">
          <tpl hier="1" item="10"/>
          <tpl hier="4" item="3"/>
          <tpl fld="3" item="19"/>
          <tpl fld="2" item="49"/>
          <tpl hier="9" item="1"/>
          <tpl hier="11" item="9"/>
          <tpl hier="12" item="7"/>
          <tpl fld="4" item="0"/>
        </tpls>
      </n>
      <n v="6247418">
        <tpls c="8">
          <tpl hier="1" item="10"/>
          <tpl hier="4" item="3"/>
          <tpl fld="3" item="8"/>
          <tpl fld="2" item="44"/>
          <tpl hier="9" item="1"/>
          <tpl hier="11" item="9"/>
          <tpl hier="12" item="7"/>
          <tpl fld="4" item="0"/>
        </tpls>
      </n>
      <n v="10716129">
        <tpls c="8">
          <tpl hier="1" item="10"/>
          <tpl hier="4" item="3"/>
          <tpl fld="3" item="51"/>
          <tpl fld="2" item="44"/>
          <tpl hier="9" item="1"/>
          <tpl hier="11" item="9"/>
          <tpl hier="12" item="7"/>
          <tpl fld="4" item="0"/>
        </tpls>
      </n>
      <n v="15243883">
        <tpls c="8">
          <tpl hier="1" item="10"/>
          <tpl hier="4" item="3"/>
          <tpl fld="3" item="41"/>
          <tpl fld="2" item="44"/>
          <tpl hier="9" item="1"/>
          <tpl hier="11" item="9"/>
          <tpl hier="12" item="7"/>
          <tpl fld="4" item="0"/>
        </tpls>
      </n>
      <n v="509704">
        <tpls c="8">
          <tpl hier="1" item="10"/>
          <tpl hier="4" item="3"/>
          <tpl fld="3" item="16"/>
          <tpl fld="2" item="34"/>
          <tpl hier="9" item="1"/>
          <tpl hier="11" item="9"/>
          <tpl hier="12" item="7"/>
          <tpl fld="4" item="0"/>
        </tpls>
      </n>
      <n v="744469">
        <tpls c="8">
          <tpl hier="1" item="10"/>
          <tpl hier="4" item="3"/>
          <tpl fld="3" item="51"/>
          <tpl fld="2" item="34"/>
          <tpl hier="9" item="1"/>
          <tpl hier="11" item="9"/>
          <tpl hier="12" item="7"/>
          <tpl fld="4" item="0"/>
        </tpls>
      </n>
      <n v="872399">
        <tpls c="8">
          <tpl hier="1" item="10"/>
          <tpl hier="4" item="3"/>
          <tpl fld="3" item="21"/>
          <tpl fld="2" item="34"/>
          <tpl hier="9" item="1"/>
          <tpl hier="11" item="9"/>
          <tpl hier="12" item="7"/>
          <tpl fld="4" item="0"/>
        </tpls>
      </n>
      <n v="744696">
        <tpls c="8">
          <tpl hier="1" item="10"/>
          <tpl hier="4" item="3"/>
          <tpl fld="3" item="36"/>
          <tpl fld="2" item="64"/>
          <tpl hier="9" item="1"/>
          <tpl hier="11" item="9"/>
          <tpl hier="12" item="7"/>
          <tpl fld="4" item="0"/>
        </tpls>
      </n>
      <n v="1472575">
        <tpls c="8">
          <tpl hier="1" item="10"/>
          <tpl hier="4" item="3"/>
          <tpl fld="3" item="52"/>
          <tpl fld="2" item="64"/>
          <tpl hier="9" item="1"/>
          <tpl hier="11" item="9"/>
          <tpl hier="12" item="7"/>
          <tpl fld="4" item="0"/>
        </tpls>
      </n>
      <n v="13947042">
        <tpls c="8">
          <tpl hier="1" item="10"/>
          <tpl hier="4" item="3"/>
          <tpl fld="3" item="58"/>
          <tpl fld="2" item="33"/>
          <tpl hier="9" item="1"/>
          <tpl hier="11" item="9"/>
          <tpl hier="12" item="7"/>
          <tpl fld="4" item="0"/>
        </tpls>
      </n>
      <n v="4910790">
        <tpls c="8">
          <tpl hier="1" item="10"/>
          <tpl hier="4" item="3"/>
          <tpl fld="3" item="32"/>
          <tpl fld="2" item="43"/>
          <tpl hier="9" item="1"/>
          <tpl hier="11" item="9"/>
          <tpl hier="12" item="7"/>
          <tpl fld="4" item="0"/>
        </tpls>
      </n>
      <n v="761291">
        <tpls c="8">
          <tpl hier="1" item="10"/>
          <tpl hier="4" item="3"/>
          <tpl fld="3" item="42"/>
          <tpl fld="2" item="22"/>
          <tpl hier="9" item="1"/>
          <tpl hier="11" item="9"/>
          <tpl hier="12" item="7"/>
          <tpl fld="4" item="0"/>
        </tpls>
      </n>
      <n v="10839970">
        <tpls c="8">
          <tpl hier="1" item="10"/>
          <tpl hier="4" item="3"/>
          <tpl fld="3" item="21"/>
          <tpl fld="2" item="21"/>
          <tpl hier="9" item="1"/>
          <tpl hier="11" item="9"/>
          <tpl hier="12" item="7"/>
          <tpl fld="4" item="0"/>
        </tpls>
      </n>
      <n v="623102912">
        <tpls c="8">
          <tpl hier="1" item="10"/>
          <tpl hier="4" item="3"/>
          <tpl fld="3" item="54"/>
          <tpl fld="2" item="39"/>
          <tpl hier="9" item="1"/>
          <tpl hier="11" item="9"/>
          <tpl hier="12" item="7"/>
          <tpl fld="4" item="0"/>
        </tpls>
      </n>
      <n v="1340255">
        <tpls c="8">
          <tpl hier="1" item="10"/>
          <tpl hier="4" item="3"/>
          <tpl fld="3" item="39"/>
          <tpl fld="2" item="31"/>
          <tpl hier="9" item="1"/>
          <tpl hier="11" item="9"/>
          <tpl hier="12" item="7"/>
          <tpl fld="4" item="0"/>
        </tpls>
      </n>
      <n v="7666391">
        <tpls c="8">
          <tpl hier="1" item="10"/>
          <tpl hier="4" item="3"/>
          <tpl fld="3" item="12"/>
          <tpl fld="2" item="27"/>
          <tpl hier="9" item="1"/>
          <tpl hier="11" item="9"/>
          <tpl hier="12" item="7"/>
          <tpl fld="4" item="0"/>
        </tpls>
      </n>
      <n v="2142645">
        <tpls c="8">
          <tpl hier="1" item="10"/>
          <tpl hier="4" item="3"/>
          <tpl fld="3" item="51"/>
          <tpl fld="2" item="24"/>
          <tpl hier="9" item="1"/>
          <tpl hier="11" item="9"/>
          <tpl hier="12" item="7"/>
          <tpl fld="4" item="0"/>
        </tpls>
      </n>
      <n v="23057884">
        <tpls c="8">
          <tpl hier="1" item="10"/>
          <tpl hier="4" item="3"/>
          <tpl fld="3" item="30"/>
          <tpl fld="2" item="13"/>
          <tpl hier="9" item="1"/>
          <tpl hier="11" item="9"/>
          <tpl hier="12" item="7"/>
          <tpl fld="4" item="0"/>
        </tpls>
      </n>
      <n v="14143971">
        <tpls c="8">
          <tpl hier="1" item="10"/>
          <tpl hier="4" item="3"/>
          <tpl fld="3" item="55"/>
          <tpl fld="2" item="30"/>
          <tpl hier="9" item="1"/>
          <tpl hier="11" item="9"/>
          <tpl hier="12" item="7"/>
          <tpl fld="4" item="0"/>
        </tpls>
      </n>
      <n v="2025971">
        <tpls c="8">
          <tpl hier="1" item="10"/>
          <tpl hier="4" item="3"/>
          <tpl fld="3" item="36"/>
          <tpl fld="2" item="38"/>
          <tpl hier="9" item="1"/>
          <tpl hier="11" item="9"/>
          <tpl hier="12" item="7"/>
          <tpl fld="4" item="0"/>
        </tpls>
      </n>
      <n v="30470734">
        <tpls c="8">
          <tpl hier="1" item="10"/>
          <tpl hier="4" item="3"/>
          <tpl fld="3" item="23"/>
          <tpl fld="2" item="10"/>
          <tpl hier="9" item="1"/>
          <tpl hier="11" item="9"/>
          <tpl hier="12" item="7"/>
          <tpl fld="4" item="0"/>
        </tpls>
      </n>
      <n v="9043337">
        <tpls c="8">
          <tpl hier="1" item="10"/>
          <tpl hier="4" item="3"/>
          <tpl fld="3" item="55"/>
          <tpl fld="2" item="20"/>
          <tpl hier="9" item="1"/>
          <tpl hier="11" item="9"/>
          <tpl hier="12" item="7"/>
          <tpl fld="4" item="0"/>
        </tpls>
      </n>
      <n v="15948487">
        <tpls c="8">
          <tpl hier="1" item="10"/>
          <tpl hier="4" item="3"/>
          <tpl fld="3" item="22"/>
          <tpl fld="2" item="19"/>
          <tpl hier="9" item="1"/>
          <tpl hier="11" item="9"/>
          <tpl hier="12" item="7"/>
          <tpl fld="4" item="0"/>
        </tpls>
      </n>
      <n v="41621688">
        <tpls c="8">
          <tpl hier="1" item="10"/>
          <tpl hier="4" item="3"/>
          <tpl fld="3" item="7"/>
          <tpl fld="2" item="57"/>
          <tpl hier="9" item="1"/>
          <tpl hier="11" item="9"/>
          <tpl hier="12" item="7"/>
          <tpl fld="4" item="0"/>
        </tpls>
      </n>
      <n v="47892328">
        <tpls c="8">
          <tpl hier="1" item="10"/>
          <tpl hier="4" item="3"/>
          <tpl fld="3" item="6"/>
          <tpl fld="2" item="57"/>
          <tpl hier="9" item="1"/>
          <tpl hier="11" item="9"/>
          <tpl hier="12" item="7"/>
          <tpl fld="4" item="0"/>
        </tpls>
      </n>
      <n v="51709096">
        <tpls c="8">
          <tpl hier="1" item="10"/>
          <tpl hier="4" item="3"/>
          <tpl fld="3" item="5"/>
          <tpl fld="2" item="57"/>
          <tpl hier="9" item="1"/>
          <tpl hier="11" item="9"/>
          <tpl hier="12" item="7"/>
          <tpl fld="4" item="0"/>
        </tpls>
      </n>
      <n v="35373336">
        <tpls c="8">
          <tpl hier="1" item="10"/>
          <tpl hier="4" item="3"/>
          <tpl fld="3" item="56"/>
          <tpl fld="2" item="61"/>
          <tpl hier="9" item="1"/>
          <tpl hier="11" item="9"/>
          <tpl hier="12" item="7"/>
          <tpl fld="4" item="0"/>
        </tpls>
      </n>
      <n v="38867320">
        <tpls c="8">
          <tpl hier="1" item="10"/>
          <tpl hier="4" item="3"/>
          <tpl fld="3" item="0"/>
          <tpl fld="2" item="61"/>
          <tpl hier="9" item="1"/>
          <tpl hier="11" item="9"/>
          <tpl hier="12" item="7"/>
          <tpl fld="4" item="0"/>
        </tpls>
      </n>
      <n v="44397320">
        <tpls c="8">
          <tpl hier="1" item="10"/>
          <tpl hier="4" item="3"/>
          <tpl fld="3" item="55"/>
          <tpl fld="2" item="61"/>
          <tpl hier="9" item="1"/>
          <tpl hier="11" item="9"/>
          <tpl hier="12" item="7"/>
          <tpl fld="4" item="0"/>
        </tpls>
      </n>
      <n v="7519998">
        <tpls c="8">
          <tpl hier="1" item="10"/>
          <tpl hier="4" item="3"/>
          <tpl fld="3" item="35"/>
          <tpl fld="2" item="79"/>
          <tpl hier="9" item="1"/>
          <tpl hier="11" item="9"/>
          <tpl hier="12" item="7"/>
          <tpl fld="4" item="0"/>
        </tpls>
      </n>
      <n v="8251540">
        <tpls c="8">
          <tpl hier="1" item="10"/>
          <tpl hier="4" item="3"/>
          <tpl fld="3" item="40"/>
          <tpl fld="2" item="79"/>
          <tpl hier="9" item="1"/>
          <tpl hier="11" item="9"/>
          <tpl hier="12" item="7"/>
          <tpl fld="4" item="0"/>
        </tpls>
      </n>
      <n v="8718561">
        <tpls c="8">
          <tpl hier="1" item="10"/>
          <tpl hier="4" item="3"/>
          <tpl fld="3" item="50"/>
          <tpl fld="2" item="79"/>
          <tpl hier="9" item="1"/>
          <tpl hier="11" item="9"/>
          <tpl hier="12" item="7"/>
          <tpl fld="4" item="0"/>
        </tpls>
      </n>
      <n v="9298515">
        <tpls c="8">
          <tpl hier="1" item="10"/>
          <tpl hier="4" item="3"/>
          <tpl fld="3" item="49"/>
          <tpl fld="2" item="79"/>
          <tpl hier="9" item="1"/>
          <tpl hier="11" item="9"/>
          <tpl hier="12" item="7"/>
          <tpl fld="4" item="0"/>
        </tpls>
      </n>
      <n v="54000000">
        <tpls c="8">
          <tpl hier="1" item="10"/>
          <tpl hier="4" item="3"/>
          <tpl fld="3" item="37"/>
          <tpl fld="2" item="46"/>
          <tpl hier="9" item="1"/>
          <tpl hier="11" item="9"/>
          <tpl hier="12" item="7"/>
          <tpl fld="4" item="0"/>
        </tpls>
      </n>
      <n v="56314216">
        <tpls c="8">
          <tpl hier="1" item="10"/>
          <tpl hier="4" item="3"/>
          <tpl fld="3" item="39"/>
          <tpl fld="2" item="46"/>
          <tpl hier="9" item="1"/>
          <tpl hier="11" item="9"/>
          <tpl hier="12" item="7"/>
          <tpl fld="4" item="0"/>
        </tpls>
      </n>
      <n v="58166952">
        <tpls c="8">
          <tpl hier="1" item="10"/>
          <tpl hier="4" item="3"/>
          <tpl fld="3" item="28"/>
          <tpl fld="2" item="46"/>
          <tpl hier="9" item="1"/>
          <tpl hier="11" item="9"/>
          <tpl hier="12" item="7"/>
          <tpl fld="4" item="0"/>
        </tpls>
      </n>
      <n v="63700216">
        <tpls c="8">
          <tpl hier="1" item="10"/>
          <tpl hier="4" item="3"/>
          <tpl fld="3" item="19"/>
          <tpl fld="2" item="46"/>
          <tpl hier="9" item="1"/>
          <tpl hier="11" item="9"/>
          <tpl hier="12" item="7"/>
          <tpl fld="4" item="0"/>
        </tpls>
      </n>
      <n v="198712000">
        <tpls c="8">
          <tpl hier="1" item="10"/>
          <tpl hier="4" item="3"/>
          <tpl fld="3" item="26"/>
          <tpl fld="2" item="51"/>
          <tpl hier="9" item="1"/>
          <tpl hier="11" item="9"/>
          <tpl hier="12" item="7"/>
          <tpl fld="4" item="0"/>
        </tpls>
      </n>
      <n v="233792000">
        <tpls c="8">
          <tpl hier="1" item="10"/>
          <tpl hier="4" item="3"/>
          <tpl fld="3" item="25"/>
          <tpl fld="2" item="51"/>
          <tpl hier="9" item="1"/>
          <tpl hier="11" item="9"/>
          <tpl hier="12" item="7"/>
          <tpl fld="4" item="0"/>
        </tpls>
      </n>
      <n v="279040000">
        <tpls c="8">
          <tpl hier="1" item="10"/>
          <tpl hier="4" item="3"/>
          <tpl fld="3" item="24"/>
          <tpl fld="2" item="51"/>
          <tpl hier="9" item="1"/>
          <tpl hier="11" item="9"/>
          <tpl hier="12" item="7"/>
          <tpl fld="4" item="0"/>
        </tpls>
      </n>
      <n v="320635168">
        <tpls c="8">
          <tpl hier="1" item="10"/>
          <tpl hier="4" item="3"/>
          <tpl fld="3" item="23"/>
          <tpl fld="2" item="51"/>
          <tpl hier="9" item="1"/>
          <tpl hier="11" item="9"/>
          <tpl hier="12" item="7"/>
          <tpl fld="4" item="0"/>
        </tpls>
      </n>
      <n v="650616497">
        <tpls c="8">
          <tpl hier="1" item="10"/>
          <tpl hier="4" item="3"/>
          <tpl fld="3" item="54"/>
          <tpl fld="1" item="1"/>
          <tpl hier="9" item="1"/>
          <tpl hier="11" item="9"/>
          <tpl hier="12" item="7"/>
          <tpl fld="4" item="0"/>
        </tpls>
      </n>
      <n v="728664067">
        <tpls c="8">
          <tpl hier="1" item="10"/>
          <tpl hier="4" item="3"/>
          <tpl fld="3" item="53"/>
          <tpl fld="1" item="1"/>
          <tpl hier="9" item="1"/>
          <tpl hier="11" item="9"/>
          <tpl hier="12" item="7"/>
          <tpl fld="4" item="0"/>
        </tpls>
      </n>
      <n v="816036221">
        <tpls c="8">
          <tpl hier="1" item="10"/>
          <tpl hier="4" item="3"/>
          <tpl fld="3" item="52"/>
          <tpl fld="1" item="1"/>
          <tpl hier="9" item="1"/>
          <tpl hier="11" item="9"/>
          <tpl hier="12" item="7"/>
          <tpl fld="4" item="0"/>
        </tpls>
      </n>
      <n v="121091">
        <tpls c="8">
          <tpl hier="1" item="10"/>
          <tpl hier="4" item="3"/>
          <tpl fld="3" item="48"/>
          <tpl fld="2" item="58"/>
          <tpl hier="9" item="1"/>
          <tpl hier="11" item="9"/>
          <tpl hier="12" item="7"/>
          <tpl fld="4" item="0"/>
        </tpls>
      </n>
      <n v="201478">
        <tpls c="8">
          <tpl hier="1" item="10"/>
          <tpl hier="4" item="3"/>
          <tpl fld="3" item="46"/>
          <tpl fld="2" item="58"/>
          <tpl hier="9" item="1"/>
          <tpl hier="11" item="9"/>
          <tpl hier="12" item="7"/>
          <tpl fld="4" item="0"/>
        </tpls>
      </n>
      <n v="275846">
        <tpls c="8">
          <tpl hier="1" item="10"/>
          <tpl hier="4" item="3"/>
          <tpl fld="3" item="45"/>
          <tpl fld="2" item="58"/>
          <tpl hier="9" item="1"/>
          <tpl hier="11" item="9"/>
          <tpl hier="12" item="7"/>
          <tpl fld="4" item="0"/>
        </tpls>
      </n>
      <n v="354942">
        <tpls c="8">
          <tpl hier="1" item="10"/>
          <tpl hier="4" item="3"/>
          <tpl fld="3" item="47"/>
          <tpl fld="2" item="58"/>
          <tpl hier="9" item="1"/>
          <tpl hier="11" item="9"/>
          <tpl hier="12" item="7"/>
          <tpl fld="4" item="0"/>
        </tpls>
      </n>
      <n v="55385112">
        <tpls c="8">
          <tpl hier="1" item="10"/>
          <tpl hier="4" item="3"/>
          <tpl fld="3" item="34"/>
          <tpl fld="2" item="63"/>
          <tpl hier="9" item="1"/>
          <tpl hier="11" item="9"/>
          <tpl hier="12" item="7"/>
          <tpl fld="4" item="0"/>
        </tpls>
      </n>
      <n v="81767512">
        <tpls c="8">
          <tpl hier="1" item="10"/>
          <tpl hier="4" item="3"/>
          <tpl fld="3" item="36"/>
          <tpl fld="2" item="63"/>
          <tpl hier="9" item="1"/>
          <tpl hier="11" item="9"/>
          <tpl hier="12" item="7"/>
          <tpl fld="4" item="0"/>
        </tpls>
      </n>
      <n v="120160560">
        <tpls c="8">
          <tpl hier="1" item="10"/>
          <tpl hier="4" item="3"/>
          <tpl fld="3" item="27"/>
          <tpl fld="2" item="63"/>
          <tpl hier="9" item="1"/>
          <tpl hier="11" item="9"/>
          <tpl hier="12" item="7"/>
          <tpl fld="4" item="0"/>
        </tpls>
      </n>
      <n v="152764672">
        <tpls c="8">
          <tpl hier="1" item="10"/>
          <tpl hier="4" item="3"/>
          <tpl fld="3" item="33"/>
          <tpl fld="2" item="63"/>
          <tpl hier="9" item="1"/>
          <tpl hier="11" item="9"/>
          <tpl hier="12" item="7"/>
          <tpl fld="4" item="0"/>
        </tpls>
      </n>
      <n v="116061">
        <tpls c="8">
          <tpl hier="1" item="10"/>
          <tpl hier="4" item="3"/>
          <tpl fld="3" item="18"/>
          <tpl fld="2" item="82"/>
          <tpl hier="9" item="1"/>
          <tpl hier="11" item="9"/>
          <tpl hier="12" item="7"/>
          <tpl fld="4" item="0"/>
        </tpls>
      </n>
      <n v="160347">
        <tpls c="8">
          <tpl hier="1" item="10"/>
          <tpl hier="4" item="3"/>
          <tpl fld="3" item="22"/>
          <tpl fld="2" item="82"/>
          <tpl hier="9" item="1"/>
          <tpl hier="11" item="9"/>
          <tpl hier="12" item="7"/>
          <tpl fld="4" item="0"/>
        </tpls>
      </n>
      <n v="247315">
        <tpls c="8">
          <tpl hier="1" item="10"/>
          <tpl hier="4" item="3"/>
          <tpl fld="3" item="17"/>
          <tpl fld="2" item="82"/>
          <tpl hier="9" item="1"/>
          <tpl hier="11" item="9"/>
          <tpl hier="12" item="7"/>
          <tpl fld="4" item="0"/>
        </tpls>
      </n>
      <n v="368400">
        <tpls c="8">
          <tpl hier="1" item="10"/>
          <tpl hier="4" item="3"/>
          <tpl fld="3" item="21"/>
          <tpl fld="2" item="82"/>
          <tpl hier="9" item="1"/>
          <tpl hier="11" item="9"/>
          <tpl hier="12" item="7"/>
          <tpl fld="4" item="0"/>
        </tpls>
      </n>
      <n v="2976572">
        <tpls c="8">
          <tpl hier="1" item="10"/>
          <tpl hier="4" item="3"/>
          <tpl fld="3" item="8"/>
          <tpl fld="2" item="47"/>
          <tpl hier="9" item="1"/>
          <tpl hier="11" item="9"/>
          <tpl hier="12" item="7"/>
          <tpl fld="4" item="0"/>
        </tpls>
      </n>
      <n v="4535263">
        <tpls c="8">
          <tpl hier="1" item="10"/>
          <tpl hier="4" item="3"/>
          <tpl fld="3" item="7"/>
          <tpl fld="2" item="47"/>
          <tpl hier="9" item="1"/>
          <tpl hier="11" item="9"/>
          <tpl hier="12" item="7"/>
          <tpl fld="4" item="0"/>
        </tpls>
      </n>
      <n v="7520555">
        <tpls c="8">
          <tpl hier="1" item="10"/>
          <tpl hier="4" item="3"/>
          <tpl fld="3" item="6"/>
          <tpl fld="2" item="47"/>
          <tpl hier="9" item="1"/>
          <tpl hier="11" item="9"/>
          <tpl hier="12" item="7"/>
          <tpl fld="4" item="0"/>
        </tpls>
      </n>
      <n v="11801151">
        <tpls c="8">
          <tpl hier="1" item="10"/>
          <tpl hier="4" item="3"/>
          <tpl fld="3" item="5"/>
          <tpl fld="2" item="47"/>
          <tpl hier="9" item="1"/>
          <tpl hier="11" item="9"/>
          <tpl hier="12" item="7"/>
          <tpl fld="4" item="0"/>
        </tpls>
      </n>
      <n v="4892293">
        <tpls c="8">
          <tpl hier="1" item="10"/>
          <tpl hier="4" item="3"/>
          <tpl fld="3" item="56"/>
          <tpl fld="2" item="52"/>
          <tpl hier="9" item="1"/>
          <tpl hier="11" item="9"/>
          <tpl hier="12" item="7"/>
          <tpl fld="4" item="0"/>
        </tpls>
      </n>
      <n v="6864842">
        <tpls c="8">
          <tpl hier="1" item="10"/>
          <tpl hier="4" item="3"/>
          <tpl fld="3" item="0"/>
          <tpl fld="2" item="52"/>
          <tpl hier="9" item="1"/>
          <tpl hier="11" item="9"/>
          <tpl hier="12" item="7"/>
          <tpl fld="4" item="0"/>
        </tpls>
      </n>
      <n v="9395446">
        <tpls c="8">
          <tpl hier="1" item="10"/>
          <tpl hier="4" item="3"/>
          <tpl fld="3" item="55"/>
          <tpl fld="2" item="52"/>
          <tpl hier="9" item="1"/>
          <tpl hier="11" item="9"/>
          <tpl hier="12" item="7"/>
          <tpl fld="4" item="0"/>
        </tpls>
      </n>
      <n v="512685">
        <tpls c="8">
          <tpl hier="1" item="10"/>
          <tpl hier="4" item="3"/>
          <tpl fld="3" item="35"/>
          <tpl fld="2" item="56"/>
          <tpl hier="9" item="1"/>
          <tpl hier="11" item="9"/>
          <tpl hier="12" item="7"/>
          <tpl fld="4" item="0"/>
        </tpls>
      </n>
      <n v="800529">
        <tpls c="8">
          <tpl hier="1" item="10"/>
          <tpl hier="4" item="3"/>
          <tpl fld="3" item="40"/>
          <tpl fld="2" item="56"/>
          <tpl hier="9" item="1"/>
          <tpl hier="11" item="9"/>
          <tpl hier="12" item="7"/>
          <tpl fld="4" item="0"/>
        </tpls>
      </n>
      <n v="1399110">
        <tpls c="8">
          <tpl hier="1" item="10"/>
          <tpl hier="4" item="3"/>
          <tpl fld="3" item="50"/>
          <tpl fld="2" item="56"/>
          <tpl hier="9" item="1"/>
          <tpl hier="11" item="9"/>
          <tpl hier="12" item="7"/>
          <tpl fld="4" item="0"/>
        </tpls>
      </n>
      <n v="1953498">
        <tpls c="8">
          <tpl hier="1" item="10"/>
          <tpl hier="4" item="3"/>
          <tpl fld="3" item="49"/>
          <tpl fld="2" item="56"/>
          <tpl hier="9" item="1"/>
          <tpl hier="11" item="9"/>
          <tpl hier="12" item="7"/>
          <tpl fld="4" item="0"/>
        </tpls>
      </n>
      <n v="81064568">
        <tpls c="8">
          <tpl hier="1" item="10"/>
          <tpl hier="4" item="3"/>
          <tpl fld="3" item="37"/>
          <tpl fld="2" item="60"/>
          <tpl hier="9" item="1"/>
          <tpl hier="11" item="9"/>
          <tpl hier="12" item="7"/>
          <tpl fld="4" item="0"/>
        </tpls>
      </n>
      <n v="120694008">
        <tpls c="8">
          <tpl hier="1" item="10"/>
          <tpl hier="4" item="3"/>
          <tpl fld="3" item="39"/>
          <tpl fld="2" item="60"/>
          <tpl hier="9" item="1"/>
          <tpl hier="11" item="9"/>
          <tpl hier="12" item="7"/>
          <tpl fld="4" item="0"/>
        </tpls>
      </n>
      <n v="164614688">
        <tpls c="8">
          <tpl hier="1" item="10"/>
          <tpl hier="4" item="3"/>
          <tpl fld="3" item="28"/>
          <tpl fld="2" item="60"/>
          <tpl hier="9" item="1"/>
          <tpl hier="11" item="9"/>
          <tpl hier="12" item="7"/>
          <tpl fld="4" item="0"/>
        </tpls>
      </n>
      <n v="199287296">
        <tpls c="8">
          <tpl hier="1" item="10"/>
          <tpl hier="4" item="3"/>
          <tpl fld="3" item="19"/>
          <tpl fld="2" item="60"/>
          <tpl hier="9" item="1"/>
          <tpl hier="11" item="9"/>
          <tpl hier="12" item="7"/>
          <tpl fld="4" item="0"/>
        </tpls>
      </n>
      <n v="5343019">
        <tpls c="8">
          <tpl hier="1" item="10"/>
          <tpl hier="4" item="3"/>
          <tpl fld="3" item="26"/>
          <tpl fld="2" item="55"/>
          <tpl hier="9" item="1"/>
          <tpl hier="11" item="9"/>
          <tpl hier="12" item="7"/>
          <tpl fld="4" item="0"/>
        </tpls>
      </n>
      <n v="7340905">
        <tpls c="8">
          <tpl hier="1" item="10"/>
          <tpl hier="4" item="3"/>
          <tpl fld="3" item="25"/>
          <tpl fld="2" item="55"/>
          <tpl hier="9" item="1"/>
          <tpl hier="11" item="9"/>
          <tpl hier="12" item="7"/>
          <tpl fld="4" item="0"/>
        </tpls>
      </n>
      <n v="11282701">
        <tpls c="8">
          <tpl hier="1" item="10"/>
          <tpl hier="4" item="3"/>
          <tpl fld="3" item="24"/>
          <tpl fld="2" item="55"/>
          <tpl hier="9" item="1"/>
          <tpl hier="11" item="9"/>
          <tpl hier="12" item="7"/>
          <tpl fld="4" item="0"/>
        </tpls>
      </n>
      <n v="18110624">
        <tpls c="8">
          <tpl hier="1" item="10"/>
          <tpl hier="4" item="3"/>
          <tpl fld="3" item="23"/>
          <tpl fld="2" item="55"/>
          <tpl hier="9" item="1"/>
          <tpl hier="11" item="9"/>
          <tpl hier="12" item="7"/>
          <tpl fld="4" item="0"/>
        </tpls>
      </n>
      <n v="3479074">
        <tpls c="8">
          <tpl hier="1" item="10"/>
          <tpl hier="4" item="3"/>
          <tpl fld="3" item="10"/>
          <tpl fld="2" item="42"/>
          <tpl hier="9" item="1"/>
          <tpl hier="11" item="9"/>
          <tpl hier="12" item="7"/>
          <tpl fld="4" item="0"/>
        </tpls>
      </n>
      <n v="4886743">
        <tpls c="8">
          <tpl hier="1" item="10"/>
          <tpl hier="4" item="3"/>
          <tpl fld="3" item="12"/>
          <tpl fld="2" item="42"/>
          <tpl hier="9" item="1"/>
          <tpl hier="11" item="9"/>
          <tpl hier="12" item="7"/>
          <tpl fld="4" item="0"/>
        </tpls>
      </n>
      <n v="6704113">
        <tpls c="8">
          <tpl hier="1" item="10"/>
          <tpl hier="4" item="3"/>
          <tpl fld="3" item="11"/>
          <tpl fld="2" item="42"/>
          <tpl hier="9" item="1"/>
          <tpl hier="11" item="9"/>
          <tpl hier="12" item="7"/>
          <tpl fld="4" item="0"/>
        </tpls>
      </n>
      <n v="11175378">
        <tpls c="8">
          <tpl hier="1" item="10"/>
          <tpl hier="4" item="3"/>
          <tpl fld="3" item="9"/>
          <tpl fld="2" item="42"/>
          <tpl hier="9" item="1"/>
          <tpl hier="11" item="9"/>
          <tpl hier="12" item="7"/>
          <tpl fld="4" item="0"/>
        </tpls>
      </n>
      <n v="7052849">
        <tpls c="8">
          <tpl hier="1" item="10"/>
          <tpl hier="4" item="3"/>
          <tpl fld="3" item="57"/>
          <tpl fld="2" item="62"/>
          <tpl hier="9" item="1"/>
          <tpl hier="11" item="9"/>
          <tpl hier="12" item="7"/>
          <tpl fld="4" item="0"/>
        </tpls>
      </n>
      <n v="11425800">
        <tpls c="8">
          <tpl hier="1" item="10"/>
          <tpl hier="4" item="3"/>
          <tpl fld="3" item="3"/>
          <tpl fld="2" item="62"/>
          <tpl hier="9" item="1"/>
          <tpl hier="11" item="9"/>
          <tpl hier="12" item="7"/>
          <tpl fld="4" item="0"/>
        </tpls>
      </n>
      <n v="17733410">
        <tpls c="8">
          <tpl hier="1" item="10"/>
          <tpl hier="4" item="3"/>
          <tpl fld="3" item="1"/>
          <tpl fld="2" item="62"/>
          <tpl hier="9" item="1"/>
          <tpl hier="11" item="9"/>
          <tpl hier="12" item="7"/>
          <tpl fld="4" item="0"/>
        </tpls>
      </n>
      <n v="1997014">
        <tpls c="8">
          <tpl hier="1" item="10"/>
          <tpl hier="4" item="3"/>
          <tpl fld="3" item="20"/>
          <tpl fld="2" item="77"/>
          <tpl hier="9" item="1"/>
          <tpl hier="11" item="9"/>
          <tpl hier="12" item="7"/>
          <tpl fld="4" item="0"/>
        </tpls>
      </n>
      <n v="2959236">
        <tpls c="8">
          <tpl hier="1" item="10"/>
          <tpl hier="4" item="3"/>
          <tpl fld="3" item="51"/>
          <tpl fld="2" item="77"/>
          <tpl hier="9" item="1"/>
          <tpl hier="11" item="9"/>
          <tpl hier="12" item="7"/>
          <tpl fld="4" item="0"/>
        </tpls>
      </n>
      <n v="4273366">
        <tpls c="8">
          <tpl hier="1" item="10"/>
          <tpl hier="4" item="3"/>
          <tpl fld="3" item="38"/>
          <tpl fld="2" item="77"/>
          <tpl hier="9" item="1"/>
          <tpl hier="11" item="9"/>
          <tpl hier="12" item="7"/>
          <tpl fld="4" item="0"/>
        </tpls>
      </n>
      <n v="3183572">
        <tpls c="8">
          <tpl hier="1" item="10"/>
          <tpl hier="4" item="3"/>
          <tpl fld="3" item="44"/>
          <tpl fld="2" item="28"/>
          <tpl hier="9" item="1"/>
          <tpl hier="11" item="9"/>
          <tpl hier="12" item="7"/>
          <tpl fld="4" item="0"/>
        </tpls>
      </n>
      <n v="4422745">
        <tpls c="8">
          <tpl hier="1" item="10"/>
          <tpl hier="4" item="3"/>
          <tpl fld="3" item="43"/>
          <tpl fld="2" item="28"/>
          <tpl hier="9" item="1"/>
          <tpl hier="11" item="9"/>
          <tpl hier="12" item="7"/>
          <tpl fld="4" item="0"/>
        </tpls>
      </n>
      <n v="7010145">
        <tpls c="8">
          <tpl hier="1" item="10"/>
          <tpl hier="4" item="3"/>
          <tpl fld="3" item="42"/>
          <tpl fld="2" item="28"/>
          <tpl hier="9" item="1"/>
          <tpl hier="11" item="9"/>
          <tpl hier="12" item="7"/>
          <tpl fld="4" item="0"/>
        </tpls>
      </n>
      <n v="12360989">
        <tpls c="8">
          <tpl hier="1" item="10"/>
          <tpl hier="4" item="3"/>
          <tpl fld="3" item="41"/>
          <tpl fld="2" item="28"/>
          <tpl hier="9" item="1"/>
          <tpl hier="11" item="9"/>
          <tpl hier="12" item="7"/>
          <tpl fld="4" item="0"/>
        </tpls>
      </n>
      <n v="9152844">
        <tpls c="8">
          <tpl hier="1" item="10"/>
          <tpl hier="4" item="3"/>
          <tpl fld="3" item="32"/>
          <tpl fld="2" item="35"/>
          <tpl hier="9" item="1"/>
          <tpl hier="11" item="9"/>
          <tpl hier="12" item="7"/>
          <tpl fld="4" item="0"/>
        </tpls>
      </n>
      <n v="11743911">
        <tpls c="8">
          <tpl hier="1" item="10"/>
          <tpl hier="4" item="3"/>
          <tpl fld="3" item="31"/>
          <tpl fld="2" item="35"/>
          <tpl hier="9" item="1"/>
          <tpl hier="11" item="9"/>
          <tpl hier="12" item="7"/>
          <tpl fld="4" item="0"/>
        </tpls>
      </n>
      <n v="14977733">
        <tpls c="8">
          <tpl hier="1" item="10"/>
          <tpl hier="4" item="3"/>
          <tpl fld="3" item="30"/>
          <tpl fld="2" item="35"/>
          <tpl hier="9" item="1"/>
          <tpl hier="11" item="9"/>
          <tpl hier="12" item="7"/>
          <tpl fld="4" item="0"/>
        </tpls>
      </n>
      <n v="17758960">
        <tpls c="8">
          <tpl hier="1" item="10"/>
          <tpl hier="4" item="3"/>
          <tpl fld="3" item="29"/>
          <tpl fld="2" item="35"/>
          <tpl hier="9" item="1"/>
          <tpl hier="11" item="9"/>
          <tpl hier="12" item="7"/>
          <tpl fld="4" item="0"/>
        </tpls>
      </n>
      <n v="20942456">
        <tpls c="8">
          <tpl hier="1" item="10"/>
          <tpl hier="4" item="3"/>
          <tpl fld="3" item="16"/>
          <tpl fld="2" item="40"/>
          <tpl hier="9" item="1"/>
          <tpl hier="11" item="9"/>
          <tpl hier="12" item="7"/>
          <tpl fld="4" item="0"/>
        </tpls>
      </n>
      <n v="29951200">
        <tpls c="8">
          <tpl hier="1" item="10"/>
          <tpl hier="4" item="3"/>
          <tpl fld="3" item="15"/>
          <tpl fld="2" item="40"/>
          <tpl hier="9" item="1"/>
          <tpl hier="11" item="9"/>
          <tpl hier="12" item="7"/>
          <tpl fld="4" item="0"/>
        </tpls>
      </n>
      <n v="40255968">
        <tpls c="8">
          <tpl hier="1" item="10"/>
          <tpl hier="4" item="3"/>
          <tpl fld="3" item="14"/>
          <tpl fld="2" item="40"/>
          <tpl hier="9" item="1"/>
          <tpl hier="11" item="9"/>
          <tpl hier="12" item="7"/>
          <tpl fld="4" item="0"/>
        </tpls>
      </n>
      <n v="48901064">
        <tpls c="8">
          <tpl hier="1" item="10"/>
          <tpl hier="4" item="3"/>
          <tpl fld="3" item="13"/>
          <tpl fld="2" item="40"/>
          <tpl hier="9" item="1"/>
          <tpl hier="11" item="9"/>
          <tpl hier="12" item="7"/>
          <tpl fld="4" item="0"/>
        </tpls>
      </n>
      <n v="21121364">
        <tpls c="8">
          <tpl hier="1" item="10"/>
          <tpl hier="4" item="3"/>
          <tpl fld="3" item="4"/>
          <tpl fld="2" item="54"/>
          <tpl hier="9" item="1"/>
          <tpl hier="11" item="9"/>
          <tpl hier="12" item="7"/>
          <tpl fld="4" item="0"/>
        </tpls>
      </n>
      <n v="32443780">
        <tpls c="8">
          <tpl hier="1" item="10"/>
          <tpl hier="4" item="3"/>
          <tpl fld="3" item="58"/>
          <tpl fld="2" item="54"/>
          <tpl hier="9" item="1"/>
          <tpl hier="11" item="9"/>
          <tpl hier="12" item="7"/>
          <tpl fld="4" item="0"/>
        </tpls>
      </n>
      <n v="53068880">
        <tpls c="8">
          <tpl hier="1" item="10"/>
          <tpl hier="4" item="3"/>
          <tpl fld="3" item="2"/>
          <tpl fld="2" item="54"/>
          <tpl hier="9" item="1"/>
          <tpl hier="11" item="9"/>
          <tpl hier="12" item="7"/>
          <tpl fld="4" item="0"/>
        </tpls>
      </n>
      <n v="1536654">
        <tpls c="8">
          <tpl hier="1" item="10"/>
          <tpl hier="4" item="3"/>
          <tpl fld="3" item="54"/>
          <tpl fld="2" item="59"/>
          <tpl hier="9" item="1"/>
          <tpl hier="11" item="9"/>
          <tpl hier="12" item="7"/>
          <tpl fld="4" item="0"/>
        </tpls>
      </n>
      <n v="2422305">
        <tpls c="8">
          <tpl hier="1" item="10"/>
          <tpl hier="4" item="3"/>
          <tpl fld="3" item="53"/>
          <tpl fld="2" item="59"/>
          <tpl hier="9" item="1"/>
          <tpl hier="11" item="9"/>
          <tpl hier="12" item="7"/>
          <tpl fld="4" item="0"/>
        </tpls>
      </n>
      <n v="4273731">
        <tpls c="8">
          <tpl hier="1" item="10"/>
          <tpl hier="4" item="3"/>
          <tpl fld="3" item="47"/>
          <tpl fld="2" item="59"/>
          <tpl hier="9" item="1"/>
          <tpl hier="11" item="9"/>
          <tpl hier="12" item="7"/>
          <tpl fld="4" item="0"/>
        </tpls>
      </n>
      <n v="1696732">
        <tpls c="8">
          <tpl hier="1" item="10"/>
          <tpl hier="4" item="3"/>
          <tpl fld="3" item="26"/>
          <tpl fld="2" item="65"/>
          <tpl hier="9" item="1"/>
          <tpl hier="11" item="9"/>
          <tpl hier="12" item="7"/>
          <tpl fld="4" item="0"/>
        </tpls>
      </n>
      <n v="2736712">
        <tpls c="8">
          <tpl hier="1" item="10"/>
          <tpl hier="4" item="3"/>
          <tpl fld="3" item="15"/>
          <tpl fld="2" item="65"/>
          <tpl hier="9" item="1"/>
          <tpl hier="11" item="9"/>
          <tpl hier="12" item="7"/>
          <tpl fld="4" item="0"/>
        </tpls>
      </n>
      <n v="4164053">
        <tpls c="8">
          <tpl hier="1" item="10"/>
          <tpl hier="4" item="3"/>
          <tpl fld="3" item="6"/>
          <tpl fld="2" item="65"/>
          <tpl hier="9" item="1"/>
          <tpl hier="11" item="9"/>
          <tpl hier="12" item="7"/>
          <tpl fld="4" item="0"/>
        </tpls>
      </n>
      <n v="7685918">
        <tpls c="8">
          <tpl hier="1" item="10"/>
          <tpl hier="4" item="3"/>
          <tpl fld="3" item="43"/>
          <tpl fld="2" item="85"/>
          <tpl hier="9" item="1"/>
          <tpl hier="11" item="9"/>
          <tpl hier="12" item="7"/>
          <tpl fld="4" item="0"/>
        </tpls>
      </n>
      <n v="15130663">
        <tpls c="8">
          <tpl hier="1" item="10"/>
          <tpl hier="4" item="3"/>
          <tpl fld="3" item="27"/>
          <tpl fld="2" item="85"/>
          <tpl hier="9" item="1"/>
          <tpl hier="11" item="9"/>
          <tpl hier="12" item="7"/>
          <tpl fld="4" item="0"/>
        </tpls>
      </n>
      <n v="24437468">
        <tpls c="8">
          <tpl hier="1" item="10"/>
          <tpl hier="4" item="3"/>
          <tpl fld="3" item="13"/>
          <tpl fld="2" item="85"/>
          <tpl hier="9" item="1"/>
          <tpl hier="11" item="9"/>
          <tpl hier="12" item="7"/>
          <tpl fld="4" item="0"/>
        </tpls>
      </n>
      <n v="5144637">
        <tpls c="8">
          <tpl hier="1" item="10"/>
          <tpl hier="4" item="3"/>
          <tpl fld="3" item="54"/>
          <tpl fld="2" item="49"/>
          <tpl hier="9" item="1"/>
          <tpl hier="11" item="9"/>
          <tpl hier="12" item="7"/>
          <tpl fld="4" item="0"/>
        </tpls>
      </n>
      <n v="7683707">
        <tpls c="8">
          <tpl hier="1" item="10"/>
          <tpl hier="4" item="3"/>
          <tpl fld="3" item="45"/>
          <tpl fld="2" item="49"/>
          <tpl hier="9" item="1"/>
          <tpl hier="11" item="9"/>
          <tpl hier="12" item="7"/>
          <tpl fld="4" item="0"/>
        </tpls>
      </n>
      <n v="10165178">
        <tpls c="8">
          <tpl hier="1" item="10"/>
          <tpl hier="4" item="3"/>
          <tpl fld="3" item="29"/>
          <tpl fld="2" item="49"/>
          <tpl hier="9" item="1"/>
          <tpl hier="11" item="9"/>
          <tpl hier="12" item="7"/>
          <tpl fld="4" item="0"/>
        </tpls>
      </n>
      <n v="6614843">
        <tpls c="8">
          <tpl hier="1" item="10"/>
          <tpl hier="4" item="3"/>
          <tpl fld="3" item="57"/>
          <tpl fld="2" item="44"/>
          <tpl hier="9" item="1"/>
          <tpl hier="11" item="9"/>
          <tpl hier="12" item="7"/>
          <tpl fld="4" item="0"/>
        </tpls>
      </n>
      <n v="10961466">
        <tpls c="8">
          <tpl hier="1" item="10"/>
          <tpl hier="4" item="3"/>
          <tpl fld="3" item="50"/>
          <tpl fld="2" item="44"/>
          <tpl hier="9" item="1"/>
          <tpl hier="11" item="9"/>
          <tpl hier="12" item="7"/>
          <tpl fld="4" item="0"/>
        </tpls>
      </n>
      <n v="15474102">
        <tpls c="8">
          <tpl hier="1" item="10"/>
          <tpl hier="4" item="3"/>
          <tpl fld="3" item="19"/>
          <tpl fld="2" item="44"/>
          <tpl hier="9" item="1"/>
          <tpl hier="11" item="9"/>
          <tpl hier="12" item="7"/>
          <tpl fld="4" item="0"/>
        </tpls>
      </n>
      <n v="520562">
        <tpls c="8">
          <tpl hier="1" item="10"/>
          <tpl hier="4" item="3"/>
          <tpl fld="3" item="10"/>
          <tpl fld="2" item="34"/>
          <tpl hier="9" item="1"/>
          <tpl hier="11" item="9"/>
          <tpl hier="12" item="7"/>
          <tpl fld="4" item="0"/>
        </tpls>
      </n>
      <n v="765609">
        <tpls c="8">
          <tpl hier="1" item="10"/>
          <tpl hier="4" item="3"/>
          <tpl fld="3" item="45"/>
          <tpl fld="2" item="34"/>
          <tpl hier="9" item="1"/>
          <tpl hier="11" item="9"/>
          <tpl hier="12" item="7"/>
          <tpl fld="4" item="0"/>
        </tpls>
      </n>
      <n v="877459">
        <tpls c="8">
          <tpl hier="1" item="10"/>
          <tpl hier="4" item="3"/>
          <tpl fld="3" item="13"/>
          <tpl fld="2" item="34"/>
          <tpl hier="9" item="1"/>
          <tpl hier="11" item="9"/>
          <tpl hier="12" item="7"/>
          <tpl fld="4" item="0"/>
        </tpls>
      </n>
      <n v="784061">
        <tpls c="8">
          <tpl hier="1" item="10"/>
          <tpl hier="4" item="3"/>
          <tpl fld="3" item="25"/>
          <tpl fld="2" item="64"/>
          <tpl hier="9" item="1"/>
          <tpl hier="11" item="9"/>
          <tpl hier="12" item="7"/>
          <tpl fld="4" item="0"/>
        </tpls>
      </n>
      <n v="1518540">
        <tpls c="8">
          <tpl hier="1" item="10"/>
          <tpl hier="4" item="3"/>
          <tpl fld="3" item="38"/>
          <tpl fld="2" item="64"/>
          <tpl hier="9" item="1"/>
          <tpl hier="11" item="9"/>
          <tpl hier="12" item="7"/>
          <tpl fld="4" item="0"/>
        </tpls>
      </n>
      <n v="14353410">
        <tpls c="8">
          <tpl hier="1" item="10"/>
          <tpl hier="4" item="3"/>
          <tpl fld="3" item="3"/>
          <tpl fld="2" item="33"/>
          <tpl hier="9" item="1"/>
          <tpl hier="11" item="9"/>
          <tpl hier="12" item="7"/>
          <tpl fld="4" item="0"/>
        </tpls>
      </n>
      <n v="6269983">
        <tpls c="8">
          <tpl hier="1" item="10"/>
          <tpl hier="4" item="3"/>
          <tpl fld="3" item="20"/>
          <tpl fld="2" item="43"/>
          <tpl hier="9" item="1"/>
          <tpl hier="11" item="9"/>
          <tpl hier="12" item="7"/>
          <tpl fld="4" item="0"/>
        </tpls>
      </n>
      <n v="757970">
        <tpls c="8">
          <tpl hier="1" item="10"/>
          <tpl hier="4" item="3"/>
          <tpl fld="3" item="27"/>
          <tpl fld="2" item="22"/>
          <tpl hier="9" item="1"/>
          <tpl hier="11" item="9"/>
          <tpl hier="12" item="7"/>
          <tpl fld="4" item="0"/>
        </tpls>
      </n>
      <n v="10982366">
        <tpls c="8">
          <tpl hier="1" item="10"/>
          <tpl hier="4" item="3"/>
          <tpl fld="3" item="13"/>
          <tpl fld="2" item="21"/>
          <tpl hier="9" item="1"/>
          <tpl hier="11" item="9"/>
          <tpl hier="12" item="7"/>
          <tpl fld="4" item="0"/>
        </tpls>
      </n>
      <n v="837468928">
        <tpls c="8">
          <tpl hier="1" item="10"/>
          <tpl hier="4" item="3"/>
          <tpl fld="3" item="58"/>
          <tpl fld="2" item="39"/>
          <tpl hier="9" item="1"/>
          <tpl hier="11" item="9"/>
          <tpl hier="12" item="7"/>
          <tpl fld="4" item="0"/>
        </tpls>
      </n>
      <n v="1377799">
        <tpls c="8">
          <tpl hier="1" item="10"/>
          <tpl hier="4" item="3"/>
          <tpl fld="3" item="36"/>
          <tpl fld="2" item="31"/>
          <tpl hier="9" item="1"/>
          <tpl hier="11" item="9"/>
          <tpl hier="12" item="7"/>
          <tpl fld="4" item="0"/>
        </tpls>
      </n>
      <n v="8141146">
        <tpls c="8">
          <tpl hier="1" item="10"/>
          <tpl hier="4" item="3"/>
          <tpl fld="3" item="7"/>
          <tpl fld="2" item="27"/>
          <tpl hier="9" item="1"/>
          <tpl hier="11" item="9"/>
          <tpl hier="12" item="7"/>
          <tpl fld="4" item="0"/>
        </tpls>
      </n>
      <n v="2198532">
        <tpls c="8">
          <tpl hier="1" item="10"/>
          <tpl hier="4" item="3"/>
          <tpl fld="3" item="50"/>
          <tpl fld="2" item="24"/>
          <tpl hier="9" item="1"/>
          <tpl hier="11" item="9"/>
          <tpl hier="12" item="7"/>
          <tpl fld="4" item="0"/>
        </tpls>
      </n>
      <n v="23509964">
        <tpls c="8">
          <tpl hier="1" item="10"/>
          <tpl hier="4" item="3"/>
          <tpl fld="3" item="24"/>
          <tpl fld="2" item="13"/>
          <tpl hier="9" item="1"/>
          <tpl hier="11" item="9"/>
          <tpl hier="12" item="7"/>
          <tpl fld="4" item="0"/>
        </tpls>
      </n>
      <n v="14685399">
        <tpls c="8">
          <tpl hier="1" item="10"/>
          <tpl hier="4" item="3"/>
          <tpl fld="3" item="52"/>
          <tpl fld="2" item="30"/>
          <tpl hier="9" item="1"/>
          <tpl hier="11" item="9"/>
          <tpl hier="12" item="7"/>
          <tpl fld="4" item="0"/>
        </tpls>
      </n>
      <n v="2073757">
        <tpls c="8">
          <tpl hier="1" item="10"/>
          <tpl hier="4" item="3"/>
          <tpl fld="3" item="31"/>
          <tpl fld="2" item="38"/>
          <tpl hier="9" item="1"/>
          <tpl hier="11" item="9"/>
          <tpl hier="12" item="7"/>
          <tpl fld="4" item="0"/>
        </tpls>
      </n>
      <n v="31444296">
        <tpls c="8">
          <tpl hier="1" item="10"/>
          <tpl hier="4" item="3"/>
          <tpl fld="3" item="13"/>
          <tpl fld="2" item="10"/>
          <tpl hier="9" item="1"/>
          <tpl hier="11" item="9"/>
          <tpl hier="12" item="7"/>
          <tpl fld="4" item="0"/>
        </tpls>
      </n>
      <n v="9273757">
        <tpls c="8">
          <tpl hier="1" item="10"/>
          <tpl hier="4" item="3"/>
          <tpl fld="3" item="52"/>
          <tpl fld="2" item="20"/>
          <tpl hier="9" item="1"/>
          <tpl hier="11" item="9"/>
          <tpl hier="12" item="7"/>
          <tpl fld="4" item="0"/>
        </tpls>
      </n>
      <n v="16878188">
        <tpls c="8">
          <tpl hier="1" item="10"/>
          <tpl hier="4" item="3"/>
          <tpl fld="3" item="58"/>
          <tpl fld="2" item="19"/>
          <tpl hier="9" item="1"/>
          <tpl hier="11" item="9"/>
          <tpl hier="12" item="7"/>
          <tpl fld="4" item="0"/>
        </tpls>
      </n>
      <n v="42031248">
        <tpls c="8">
          <tpl hier="1" item="10"/>
          <tpl hier="4" item="3"/>
          <tpl fld="3" item="58"/>
          <tpl fld="2" item="57"/>
          <tpl hier="9" item="1"/>
          <tpl hier="11" item="9"/>
          <tpl hier="12" item="7"/>
          <tpl fld="4" item="0"/>
        </tpls>
      </n>
      <n v="48082520">
        <tpls c="8">
          <tpl hier="1" item="10"/>
          <tpl hier="4" item="3"/>
          <tpl fld="3" item="2"/>
          <tpl fld="2" item="57"/>
          <tpl hier="9" item="1"/>
          <tpl hier="11" item="9"/>
          <tpl hier="12" item="7"/>
          <tpl fld="4" item="0"/>
        </tpls>
      </n>
      <n v="35757900">
        <tpls c="8">
          <tpl hier="1" item="10"/>
          <tpl hier="4" item="3"/>
          <tpl fld="3" item="54"/>
          <tpl fld="2" item="61"/>
          <tpl hier="9" item="1"/>
          <tpl hier="11" item="9"/>
          <tpl hier="12" item="7"/>
          <tpl fld="4" item="0"/>
        </tpls>
      </n>
      <n v="38966376">
        <tpls c="8">
          <tpl hier="1" item="10"/>
          <tpl hier="4" item="3"/>
          <tpl fld="3" item="53"/>
          <tpl fld="2" item="61"/>
          <tpl hier="9" item="1"/>
          <tpl hier="11" item="9"/>
          <tpl hier="12" item="7"/>
          <tpl fld="4" item="0"/>
        </tpls>
      </n>
      <n v="45226804">
        <tpls c="8">
          <tpl hier="1" item="10"/>
          <tpl hier="4" item="3"/>
          <tpl fld="3" item="52"/>
          <tpl fld="2" item="61"/>
          <tpl hier="9" item="1"/>
          <tpl hier="11" item="9"/>
          <tpl hier="12" item="7"/>
          <tpl fld="4" item="0"/>
        </tpls>
      </n>
      <n v="7561588">
        <tpls c="8">
          <tpl hier="1" item="10"/>
          <tpl hier="4" item="3"/>
          <tpl fld="3" item="48"/>
          <tpl fld="2" item="79"/>
          <tpl hier="9" item="1"/>
          <tpl hier="11" item="9"/>
          <tpl hier="12" item="7"/>
          <tpl fld="4" item="0"/>
        </tpls>
      </n>
      <n v="8275599">
        <tpls c="8">
          <tpl hier="1" item="10"/>
          <tpl hier="4" item="3"/>
          <tpl fld="3" item="46"/>
          <tpl fld="2" item="79"/>
          <tpl hier="9" item="1"/>
          <tpl hier="11" item="9"/>
          <tpl hier="12" item="7"/>
          <tpl fld="4" item="0"/>
        </tpls>
      </n>
      <n v="8780745">
        <tpls c="8">
          <tpl hier="1" item="10"/>
          <tpl hier="4" item="3"/>
          <tpl fld="3" item="45"/>
          <tpl fld="2" item="79"/>
          <tpl hier="9" item="1"/>
          <tpl hier="11" item="9"/>
          <tpl hier="12" item="7"/>
          <tpl fld="4" item="0"/>
        </tpls>
      </n>
      <n v="9378126">
        <tpls c="8">
          <tpl hier="1" item="10"/>
          <tpl hier="4" item="3"/>
          <tpl fld="3" item="47"/>
          <tpl fld="2" item="79"/>
          <tpl hier="9" item="1"/>
          <tpl hier="11" item="9"/>
          <tpl hier="12" item="7"/>
          <tpl fld="4" item="0"/>
        </tpls>
      </n>
      <n v="54348048">
        <tpls c="8">
          <tpl hier="1" item="10"/>
          <tpl hier="4" item="3"/>
          <tpl fld="3" item="34"/>
          <tpl fld="2" item="46"/>
          <tpl hier="9" item="1"/>
          <tpl hier="11" item="9"/>
          <tpl hier="12" item="7"/>
          <tpl fld="4" item="0"/>
        </tpls>
      </n>
      <n v="56333828">
        <tpls c="8">
          <tpl hier="1" item="10"/>
          <tpl hier="4" item="3"/>
          <tpl fld="3" item="36"/>
          <tpl fld="2" item="46"/>
          <tpl hier="9" item="1"/>
          <tpl hier="11" item="9"/>
          <tpl hier="12" item="7"/>
          <tpl fld="4" item="0"/>
        </tpls>
      </n>
      <n v="58316952">
        <tpls c="8">
          <tpl hier="1" item="10"/>
          <tpl hier="4" item="3"/>
          <tpl fld="3" item="27"/>
          <tpl fld="2" item="46"/>
          <tpl hier="9" item="1"/>
          <tpl hier="11" item="9"/>
          <tpl hier="12" item="7"/>
          <tpl fld="4" item="0"/>
        </tpls>
      </n>
      <n v="64128272">
        <tpls c="8">
          <tpl hier="1" item="10"/>
          <tpl hier="4" item="3"/>
          <tpl fld="3" item="33"/>
          <tpl fld="2" item="46"/>
          <tpl hier="9" item="1"/>
          <tpl hier="11" item="9"/>
          <tpl hier="12" item="7"/>
          <tpl fld="4" item="0"/>
        </tpls>
      </n>
      <n v="200706000">
        <tpls c="8">
          <tpl hier="1" item="10"/>
          <tpl hier="4" item="3"/>
          <tpl fld="3" item="18"/>
          <tpl fld="2" item="51"/>
          <tpl hier="9" item="1"/>
          <tpl hier="11" item="9"/>
          <tpl hier="12" item="7"/>
          <tpl fld="4" item="0"/>
        </tpls>
      </n>
      <n v="235824992">
        <tpls c="8">
          <tpl hier="1" item="10"/>
          <tpl hier="4" item="3"/>
          <tpl fld="3" item="22"/>
          <tpl fld="2" item="51"/>
          <tpl hier="9" item="1"/>
          <tpl hier="11" item="9"/>
          <tpl hier="12" item="7"/>
          <tpl fld="4" item="0"/>
        </tpls>
      </n>
      <n v="282162400">
        <tpls c="8">
          <tpl hier="1" item="10"/>
          <tpl hier="4" item="3"/>
          <tpl fld="3" item="17"/>
          <tpl fld="2" item="51"/>
          <tpl hier="9" item="1"/>
          <tpl hier="11" item="9"/>
          <tpl hier="12" item="7"/>
          <tpl fld="4" item="0"/>
        </tpls>
      </n>
      <n v="322941312">
        <tpls c="8">
          <tpl hier="1" item="10"/>
          <tpl hier="4" item="3"/>
          <tpl fld="3" item="21"/>
          <tpl fld="2" item="51"/>
          <tpl hier="9" item="1"/>
          <tpl hier="11" item="9"/>
          <tpl hier="12" item="7"/>
          <tpl fld="4" item="0"/>
        </tpls>
      </n>
      <n v="655838478">
        <tpls c="8">
          <tpl hier="1" item="10"/>
          <tpl hier="4" item="3"/>
          <tpl fld="3" item="20"/>
          <tpl fld="1" item="1"/>
          <tpl hier="9" item="1"/>
          <tpl hier="11" item="9"/>
          <tpl hier="12" item="7"/>
          <tpl fld="4" item="0"/>
        </tpls>
      </n>
      <n v="734536269">
        <tpls c="8">
          <tpl hier="1" item="10"/>
          <tpl hier="4" item="3"/>
          <tpl fld="3" item="51"/>
          <tpl fld="1" item="1"/>
          <tpl hier="9" item="1"/>
          <tpl hier="11" item="9"/>
          <tpl hier="12" item="7"/>
          <tpl fld="4" item="0"/>
        </tpls>
      </n>
      <n v="822474850">
        <tpls c="8">
          <tpl hier="1" item="10"/>
          <tpl hier="4" item="3"/>
          <tpl fld="3" item="38"/>
          <tpl fld="1" item="1"/>
          <tpl hier="9" item="1"/>
          <tpl hier="11" item="9"/>
          <tpl hier="12" item="7"/>
          <tpl fld="4" item="0"/>
        </tpls>
      </n>
      <n v="127339">
        <tpls c="8">
          <tpl hier="1" item="10"/>
          <tpl hier="4" item="3"/>
          <tpl fld="3" item="44"/>
          <tpl fld="2" item="58"/>
          <tpl hier="9" item="1"/>
          <tpl hier="11" item="9"/>
          <tpl hier="12" item="7"/>
          <tpl fld="4" item="0"/>
        </tpls>
      </n>
      <n v="205984">
        <tpls c="8">
          <tpl hier="1" item="10"/>
          <tpl hier="4" item="3"/>
          <tpl fld="3" item="43"/>
          <tpl fld="2" item="58"/>
          <tpl hier="9" item="1"/>
          <tpl hier="11" item="9"/>
          <tpl hier="12" item="7"/>
          <tpl fld="4" item="0"/>
        </tpls>
      </n>
      <n v="280184">
        <tpls c="8">
          <tpl hier="1" item="10"/>
          <tpl hier="4" item="3"/>
          <tpl fld="3" item="42"/>
          <tpl fld="2" item="58"/>
          <tpl hier="9" item="1"/>
          <tpl hier="11" item="9"/>
          <tpl hier="12" item="7"/>
          <tpl fld="4" item="0"/>
        </tpls>
      </n>
      <n v="359577">
        <tpls c="8">
          <tpl hier="1" item="10"/>
          <tpl hier="4" item="3"/>
          <tpl fld="3" item="41"/>
          <tpl fld="2" item="58"/>
          <tpl hier="9" item="1"/>
          <tpl hier="11" item="9"/>
          <tpl hier="12" item="7"/>
          <tpl fld="4" item="0"/>
        </tpls>
      </n>
      <n v="57157656">
        <tpls c="8">
          <tpl hier="1" item="10"/>
          <tpl hier="4" item="3"/>
          <tpl fld="3" item="32"/>
          <tpl fld="2" item="63"/>
          <tpl hier="9" item="1"/>
          <tpl hier="11" item="9"/>
          <tpl hier="12" item="7"/>
          <tpl fld="4" item="0"/>
        </tpls>
      </n>
      <n v="83932128">
        <tpls c="8">
          <tpl hier="1" item="10"/>
          <tpl hier="4" item="3"/>
          <tpl fld="3" item="31"/>
          <tpl fld="2" item="63"/>
          <tpl hier="9" item="1"/>
          <tpl hier="11" item="9"/>
          <tpl hier="12" item="7"/>
          <tpl fld="4" item="0"/>
        </tpls>
      </n>
      <n v="122682816">
        <tpls c="8">
          <tpl hier="1" item="10"/>
          <tpl hier="4" item="3"/>
          <tpl fld="3" item="30"/>
          <tpl fld="2" item="63"/>
          <tpl hier="9" item="1"/>
          <tpl hier="11" item="9"/>
          <tpl hier="12" item="7"/>
          <tpl fld="4" item="0"/>
        </tpls>
      </n>
      <n v="154520160">
        <tpls c="8">
          <tpl hier="1" item="10"/>
          <tpl hier="4" item="3"/>
          <tpl fld="3" item="29"/>
          <tpl fld="2" item="63"/>
          <tpl hier="9" item="1"/>
          <tpl hier="11" item="9"/>
          <tpl hier="12" item="7"/>
          <tpl fld="4" item="0"/>
        </tpls>
      </n>
      <n v="119261">
        <tpls c="8">
          <tpl hier="1" item="10"/>
          <tpl hier="4" item="3"/>
          <tpl fld="3" item="16"/>
          <tpl fld="2" item="82"/>
          <tpl hier="9" item="1"/>
          <tpl hier="11" item="9"/>
          <tpl hier="12" item="7"/>
          <tpl fld="4" item="0"/>
        </tpls>
      </n>
      <n v="164921">
        <tpls c="8">
          <tpl hier="1" item="10"/>
          <tpl hier="4" item="3"/>
          <tpl fld="3" item="15"/>
          <tpl fld="2" item="82"/>
          <tpl hier="9" item="1"/>
          <tpl hier="11" item="9"/>
          <tpl hier="12" item="7"/>
          <tpl fld="4" item="0"/>
        </tpls>
      </n>
      <n v="255063">
        <tpls c="8">
          <tpl hier="1" item="10"/>
          <tpl hier="4" item="3"/>
          <tpl fld="3" item="14"/>
          <tpl fld="2" item="82"/>
          <tpl hier="9" item="1"/>
          <tpl hier="11" item="9"/>
          <tpl hier="12" item="7"/>
          <tpl fld="4" item="0"/>
        </tpls>
      </n>
      <n v="375769">
        <tpls c="8">
          <tpl hier="1" item="10"/>
          <tpl hier="4" item="3"/>
          <tpl fld="3" item="13"/>
          <tpl fld="2" item="82"/>
          <tpl hier="9" item="1"/>
          <tpl hier="11" item="9"/>
          <tpl hier="12" item="7"/>
          <tpl fld="4" item="0"/>
        </tpls>
      </n>
      <n v="3043567">
        <tpls c="8">
          <tpl hier="1" item="10"/>
          <tpl hier="4" item="3"/>
          <tpl fld="3" item="4"/>
          <tpl fld="2" item="47"/>
          <tpl hier="9" item="1"/>
          <tpl hier="11" item="9"/>
          <tpl hier="12" item="7"/>
          <tpl fld="4" item="0"/>
        </tpls>
      </n>
      <n v="4672852">
        <tpls c="8">
          <tpl hier="1" item="10"/>
          <tpl hier="4" item="3"/>
          <tpl fld="3" item="58"/>
          <tpl fld="2" item="47"/>
          <tpl hier="9" item="1"/>
          <tpl hier="11" item="9"/>
          <tpl hier="12" item="7"/>
          <tpl fld="4" item="0"/>
        </tpls>
      </n>
      <n v="7750004">
        <tpls c="8">
          <tpl hier="1" item="10"/>
          <tpl hier="4" item="3"/>
          <tpl fld="3" item="2"/>
          <tpl fld="2" item="47"/>
          <tpl hier="9" item="1"/>
          <tpl hier="11" item="9"/>
          <tpl hier="12" item="7"/>
          <tpl fld="4" item="0"/>
        </tpls>
      </n>
      <n v="5001419">
        <tpls c="8">
          <tpl hier="1" item="10"/>
          <tpl hier="4" item="3"/>
          <tpl fld="3" item="54"/>
          <tpl fld="2" item="52"/>
          <tpl hier="9" item="1"/>
          <tpl hier="11" item="9"/>
          <tpl hier="12" item="7"/>
          <tpl fld="4" item="0"/>
        </tpls>
      </n>
      <n v="7011453">
        <tpls c="8">
          <tpl hier="1" item="10"/>
          <tpl hier="4" item="3"/>
          <tpl fld="3" item="53"/>
          <tpl fld="2" item="52"/>
          <tpl hier="9" item="1"/>
          <tpl hier="11" item="9"/>
          <tpl hier="12" item="7"/>
          <tpl fld="4" item="0"/>
        </tpls>
      </n>
      <n v="9558439">
        <tpls c="8">
          <tpl hier="1" item="10"/>
          <tpl hier="4" item="3"/>
          <tpl fld="3" item="52"/>
          <tpl fld="2" item="52"/>
          <tpl hier="9" item="1"/>
          <tpl hier="11" item="9"/>
          <tpl hier="12" item="7"/>
          <tpl fld="4" item="0"/>
        </tpls>
      </n>
      <n v="523778">
        <tpls c="8">
          <tpl hier="1" item="10"/>
          <tpl hier="4" item="3"/>
          <tpl fld="3" item="48"/>
          <tpl fld="2" item="56"/>
          <tpl hier="9" item="1"/>
          <tpl hier="11" item="9"/>
          <tpl hier="12" item="7"/>
          <tpl fld="4" item="0"/>
        </tpls>
      </n>
      <n v="832467">
        <tpls c="8">
          <tpl hier="1" item="10"/>
          <tpl hier="4" item="3"/>
          <tpl fld="3" item="46"/>
          <tpl fld="2" item="56"/>
          <tpl hier="9" item="1"/>
          <tpl hier="11" item="9"/>
          <tpl hier="12" item="7"/>
          <tpl fld="4" item="0"/>
        </tpls>
      </n>
      <n v="1434059">
        <tpls c="8">
          <tpl hier="1" item="10"/>
          <tpl hier="4" item="3"/>
          <tpl fld="3" item="45"/>
          <tpl fld="2" item="56"/>
          <tpl hier="9" item="1"/>
          <tpl hier="11" item="9"/>
          <tpl hier="12" item="7"/>
          <tpl fld="4" item="0"/>
        </tpls>
      </n>
      <n v="1987105">
        <tpls c="8">
          <tpl hier="1" item="10"/>
          <tpl hier="4" item="3"/>
          <tpl fld="3" item="47"/>
          <tpl fld="2" item="56"/>
          <tpl hier="9" item="1"/>
          <tpl hier="11" item="9"/>
          <tpl hier="12" item="7"/>
          <tpl fld="4" item="0"/>
        </tpls>
      </n>
      <n v="83373528">
        <tpls c="8">
          <tpl hier="1" item="10"/>
          <tpl hier="4" item="3"/>
          <tpl fld="3" item="34"/>
          <tpl fld="2" item="60"/>
          <tpl hier="9" item="1"/>
          <tpl hier="11" item="9"/>
          <tpl hier="12" item="7"/>
          <tpl fld="4" item="0"/>
        </tpls>
      </n>
      <n v="123570328">
        <tpls c="8">
          <tpl hier="1" item="10"/>
          <tpl hier="4" item="3"/>
          <tpl fld="3" item="36"/>
          <tpl fld="2" item="60"/>
          <tpl hier="9" item="1"/>
          <tpl hier="11" item="9"/>
          <tpl hier="12" item="7"/>
          <tpl fld="4" item="0"/>
        </tpls>
      </n>
      <n v="167209040">
        <tpls c="8">
          <tpl hier="1" item="10"/>
          <tpl hier="4" item="3"/>
          <tpl fld="3" item="27"/>
          <tpl fld="2" item="60"/>
          <tpl hier="9" item="1"/>
          <tpl hier="11" item="9"/>
          <tpl hier="12" item="7"/>
          <tpl fld="4" item="0"/>
        </tpls>
      </n>
      <n v="201035904">
        <tpls c="8">
          <tpl hier="1" item="10"/>
          <tpl hier="4" item="3"/>
          <tpl fld="3" item="33"/>
          <tpl fld="2" item="60"/>
          <tpl hier="9" item="1"/>
          <tpl hier="11" item="9"/>
          <tpl hier="12" item="7"/>
          <tpl fld="4" item="0"/>
        </tpls>
      </n>
      <n v="5434041">
        <tpls c="8">
          <tpl hier="1" item="10"/>
          <tpl hier="4" item="3"/>
          <tpl fld="3" item="18"/>
          <tpl fld="2" item="55"/>
          <tpl hier="9" item="1"/>
          <tpl hier="11" item="9"/>
          <tpl hier="12" item="7"/>
          <tpl fld="4" item="0"/>
        </tpls>
      </n>
      <n v="7531242">
        <tpls c="8">
          <tpl hier="1" item="10"/>
          <tpl hier="4" item="3"/>
          <tpl fld="3" item="22"/>
          <tpl fld="2" item="55"/>
          <tpl hier="9" item="1"/>
          <tpl hier="11" item="9"/>
          <tpl hier="12" item="7"/>
          <tpl fld="4" item="0"/>
        </tpls>
      </n>
      <n v="11607942">
        <tpls c="8">
          <tpl hier="1" item="10"/>
          <tpl hier="4" item="3"/>
          <tpl fld="3" item="17"/>
          <tpl fld="2" item="55"/>
          <tpl hier="9" item="1"/>
          <tpl hier="11" item="9"/>
          <tpl hier="12" item="7"/>
          <tpl fld="4" item="0"/>
        </tpls>
      </n>
      <n v="18646378">
        <tpls c="8">
          <tpl hier="1" item="10"/>
          <tpl hier="4" item="3"/>
          <tpl fld="3" item="21"/>
          <tpl fld="2" item="55"/>
          <tpl hier="9" item="1"/>
          <tpl hier="11" item="9"/>
          <tpl hier="12" item="7"/>
          <tpl fld="4" item="0"/>
        </tpls>
      </n>
      <n v="3529997">
        <tpls c="8">
          <tpl hier="1" item="10"/>
          <tpl hier="4" item="3"/>
          <tpl fld="3" item="8"/>
          <tpl fld="2" item="42"/>
          <tpl hier="9" item="1"/>
          <tpl hier="11" item="9"/>
          <tpl hier="12" item="7"/>
          <tpl fld="4" item="0"/>
        </tpls>
      </n>
      <n v="5027138">
        <tpls c="8">
          <tpl hier="1" item="10"/>
          <tpl hier="4" item="3"/>
          <tpl fld="3" item="7"/>
          <tpl fld="2" item="42"/>
          <tpl hier="9" item="1"/>
          <tpl hier="11" item="9"/>
          <tpl hier="12" item="7"/>
          <tpl fld="4" item="0"/>
        </tpls>
      </n>
      <n v="6909154">
        <tpls c="8">
          <tpl hier="1" item="10"/>
          <tpl hier="4" item="3"/>
          <tpl fld="3" item="6"/>
          <tpl fld="2" item="42"/>
          <tpl hier="9" item="1"/>
          <tpl hier="11" item="9"/>
          <tpl hier="12" item="7"/>
          <tpl fld="4" item="0"/>
        </tpls>
      </n>
      <n v="11530580">
        <tpls c="8">
          <tpl hier="1" item="10"/>
          <tpl hier="4" item="3"/>
          <tpl fld="3" item="5"/>
          <tpl fld="2" item="42"/>
          <tpl hier="9" item="1"/>
          <tpl hier="11" item="9"/>
          <tpl hier="12" item="7"/>
          <tpl fld="4" item="0"/>
        </tpls>
      </n>
      <n v="7247287">
        <tpls c="8">
          <tpl hier="1" item="10"/>
          <tpl hier="4" item="3"/>
          <tpl fld="3" item="56"/>
          <tpl fld="2" item="62"/>
          <tpl hier="9" item="1"/>
          <tpl hier="11" item="9"/>
          <tpl hier="12" item="7"/>
          <tpl fld="4" item="0"/>
        </tpls>
      </n>
      <n v="11780088">
        <tpls c="8">
          <tpl hier="1" item="10"/>
          <tpl hier="4" item="3"/>
          <tpl fld="3" item="0"/>
          <tpl fld="2" item="62"/>
          <tpl hier="9" item="1"/>
          <tpl hier="11" item="9"/>
          <tpl hier="12" item="7"/>
          <tpl fld="4" item="0"/>
        </tpls>
      </n>
      <n v="18223674">
        <tpls c="8">
          <tpl hier="1" item="10"/>
          <tpl hier="4" item="3"/>
          <tpl fld="3" item="55"/>
          <tpl fld="2" item="62"/>
          <tpl hier="9" item="1"/>
          <tpl hier="11" item="9"/>
          <tpl hier="12" item="7"/>
          <tpl fld="4" item="0"/>
        </tpls>
      </n>
      <n v="1526066">
        <tpls c="8">
          <tpl hier="1" item="10"/>
          <tpl hier="4" item="3"/>
          <tpl fld="3" item="35"/>
          <tpl fld="2" item="77"/>
          <tpl hier="9" item="1"/>
          <tpl hier="11" item="9"/>
          <tpl hier="12" item="7"/>
          <tpl fld="4" item="0"/>
        </tpls>
      </n>
      <n v="2039919">
        <tpls c="8">
          <tpl hier="1" item="10"/>
          <tpl hier="4" item="3"/>
          <tpl fld="3" item="40"/>
          <tpl fld="2" item="77"/>
          <tpl hier="9" item="1"/>
          <tpl hier="11" item="9"/>
          <tpl hier="12" item="7"/>
          <tpl fld="4" item="0"/>
        </tpls>
      </n>
      <n v="3046149">
        <tpls c="8">
          <tpl hier="1" item="10"/>
          <tpl hier="4" item="3"/>
          <tpl fld="3" item="50"/>
          <tpl fld="2" item="77"/>
          <tpl hier="9" item="1"/>
          <tpl hier="11" item="9"/>
          <tpl hier="12" item="7"/>
          <tpl fld="4" item="0"/>
        </tpls>
      </n>
      <n v="4337625">
        <tpls c="8">
          <tpl hier="1" item="10"/>
          <tpl hier="4" item="3"/>
          <tpl fld="3" item="49"/>
          <tpl fld="2" item="77"/>
          <tpl hier="9" item="1"/>
          <tpl hier="11" item="9"/>
          <tpl hier="12" item="7"/>
          <tpl fld="4" item="0"/>
        </tpls>
      </n>
      <n v="3246523">
        <tpls c="8">
          <tpl hier="1" item="10"/>
          <tpl hier="4" item="3"/>
          <tpl fld="3" item="37"/>
          <tpl fld="2" item="28"/>
          <tpl hier="9" item="1"/>
          <tpl hier="11" item="9"/>
          <tpl hier="12" item="7"/>
          <tpl fld="4" item="0"/>
        </tpls>
      </n>
      <n v="4514430">
        <tpls c="8">
          <tpl hier="1" item="10"/>
          <tpl hier="4" item="3"/>
          <tpl fld="3" item="39"/>
          <tpl fld="2" item="28"/>
          <tpl hier="9" item="1"/>
          <tpl hier="11" item="9"/>
          <tpl hier="12" item="7"/>
          <tpl fld="4" item="0"/>
        </tpls>
      </n>
      <n v="7250975">
        <tpls c="8">
          <tpl hier="1" item="10"/>
          <tpl hier="4" item="3"/>
          <tpl fld="3" item="28"/>
          <tpl fld="2" item="28"/>
          <tpl hier="9" item="1"/>
          <tpl hier="11" item="9"/>
          <tpl hier="12" item="7"/>
          <tpl fld="4" item="0"/>
        </tpls>
      </n>
      <n v="12784750">
        <tpls c="8">
          <tpl hier="1" item="10"/>
          <tpl hier="4" item="3"/>
          <tpl fld="3" item="19"/>
          <tpl fld="2" item="28"/>
          <tpl hier="9" item="1"/>
          <tpl hier="11" item="9"/>
          <tpl hier="12" item="7"/>
          <tpl fld="4" item="0"/>
        </tpls>
      </n>
      <n v="9312095">
        <tpls c="8">
          <tpl hier="1" item="10"/>
          <tpl hier="4" item="3"/>
          <tpl fld="3" item="26"/>
          <tpl fld="2" item="35"/>
          <tpl hier="9" item="1"/>
          <tpl hier="11" item="9"/>
          <tpl hier="12" item="7"/>
          <tpl fld="4" item="0"/>
        </tpls>
      </n>
      <n v="11907960">
        <tpls c="8">
          <tpl hier="1" item="10"/>
          <tpl hier="4" item="3"/>
          <tpl fld="3" item="25"/>
          <tpl fld="2" item="35"/>
          <tpl hier="9" item="1"/>
          <tpl hier="11" item="9"/>
          <tpl hier="12" item="7"/>
          <tpl fld="4" item="0"/>
        </tpls>
      </n>
      <n v="15162800">
        <tpls c="8">
          <tpl hier="1" item="10"/>
          <tpl hier="4" item="3"/>
          <tpl fld="3" item="24"/>
          <tpl fld="2" item="35"/>
          <tpl hier="9" item="1"/>
          <tpl hier="11" item="9"/>
          <tpl hier="12" item="7"/>
          <tpl fld="4" item="0"/>
        </tpls>
      </n>
      <n v="17969352">
        <tpls c="8">
          <tpl hier="1" item="10"/>
          <tpl hier="4" item="3"/>
          <tpl fld="3" item="23"/>
          <tpl fld="2" item="35"/>
          <tpl hier="9" item="1"/>
          <tpl hier="11" item="9"/>
          <tpl hier="12" item="7"/>
          <tpl fld="4" item="0"/>
        </tpls>
      </n>
      <n v="21480064">
        <tpls c="8">
          <tpl hier="1" item="10"/>
          <tpl hier="4" item="3"/>
          <tpl fld="3" item="10"/>
          <tpl fld="2" item="40"/>
          <tpl hier="9" item="1"/>
          <tpl hier="11" item="9"/>
          <tpl hier="12" item="7"/>
          <tpl fld="4" item="0"/>
        </tpls>
      </n>
      <n v="30572478">
        <tpls c="8">
          <tpl hier="1" item="10"/>
          <tpl hier="4" item="3"/>
          <tpl fld="3" item="12"/>
          <tpl fld="2" item="40"/>
          <tpl hier="9" item="1"/>
          <tpl hier="11" item="9"/>
          <tpl hier="12" item="7"/>
          <tpl fld="4" item="0"/>
        </tpls>
      </n>
      <n v="40875360">
        <tpls c="8">
          <tpl hier="1" item="10"/>
          <tpl hier="4" item="3"/>
          <tpl fld="3" item="11"/>
          <tpl fld="2" item="40"/>
          <tpl hier="9" item="1"/>
          <tpl hier="11" item="9"/>
          <tpl hier="12" item="7"/>
          <tpl fld="4" item="0"/>
        </tpls>
      </n>
      <n v="49648684">
        <tpls c="8">
          <tpl hier="1" item="10"/>
          <tpl hier="4" item="3"/>
          <tpl fld="3" item="9"/>
          <tpl fld="2" item="40"/>
          <tpl hier="9" item="1"/>
          <tpl hier="11" item="9"/>
          <tpl hier="12" item="7"/>
          <tpl fld="4" item="0"/>
        </tpls>
      </n>
      <n v="21690444">
        <tpls c="8">
          <tpl hier="1" item="10"/>
          <tpl hier="4" item="3"/>
          <tpl fld="3" item="57"/>
          <tpl fld="2" item="54"/>
          <tpl hier="9" item="1"/>
          <tpl hier="11" item="9"/>
          <tpl hier="12" item="7"/>
          <tpl fld="4" item="0"/>
        </tpls>
      </n>
      <n v="33464764">
        <tpls c="8">
          <tpl hier="1" item="10"/>
          <tpl hier="4" item="3"/>
          <tpl fld="3" item="3"/>
          <tpl fld="2" item="54"/>
          <tpl hier="9" item="1"/>
          <tpl hier="11" item="9"/>
          <tpl hier="12" item="7"/>
          <tpl fld="4" item="0"/>
        </tpls>
      </n>
      <n v="54785904">
        <tpls c="8">
          <tpl hier="1" item="10"/>
          <tpl hier="4" item="3"/>
          <tpl fld="3" item="1"/>
          <tpl fld="2" item="54"/>
          <tpl hier="9" item="1"/>
          <tpl hier="11" item="9"/>
          <tpl hier="12" item="7"/>
          <tpl fld="4" item="0"/>
        </tpls>
      </n>
      <n v="1582358">
        <tpls c="8">
          <tpl hier="1" item="10"/>
          <tpl hier="4" item="3"/>
          <tpl fld="3" item="20"/>
          <tpl fld="2" item="59"/>
          <tpl hier="9" item="1"/>
          <tpl hier="11" item="9"/>
          <tpl hier="12" item="7"/>
          <tpl fld="4" item="0"/>
        </tpls>
      </n>
      <n v="2559873">
        <tpls c="8">
          <tpl hier="1" item="10"/>
          <tpl hier="4" item="3"/>
          <tpl fld="3" item="50"/>
          <tpl fld="2" item="59"/>
          <tpl hier="9" item="1"/>
          <tpl hier="11" item="9"/>
          <tpl hier="12" item="7"/>
          <tpl fld="4" item="0"/>
        </tpls>
      </n>
      <n v="4394844">
        <tpls c="8">
          <tpl hier="1" item="10"/>
          <tpl hier="4" item="3"/>
          <tpl fld="3" item="41"/>
          <tpl fld="2" item="59"/>
          <tpl hier="9" item="1"/>
          <tpl hier="11" item="9"/>
          <tpl hier="12" item="7"/>
          <tpl fld="4" item="0"/>
        </tpls>
      </n>
      <n v="1747694">
        <tpls c="8">
          <tpl hier="1" item="10"/>
          <tpl hier="4" item="3"/>
          <tpl fld="3" item="18"/>
          <tpl fld="2" item="65"/>
          <tpl hier="9" item="1"/>
          <tpl hier="11" item="9"/>
          <tpl hier="12" item="7"/>
          <tpl fld="4" item="0"/>
        </tpls>
      </n>
      <n v="2810242">
        <tpls c="8">
          <tpl hier="1" item="10"/>
          <tpl hier="4" item="3"/>
          <tpl fld="3" item="12"/>
          <tpl fld="2" item="65"/>
          <tpl hier="9" item="1"/>
          <tpl hier="11" item="9"/>
          <tpl hier="12" item="7"/>
          <tpl fld="4" item="0"/>
        </tpls>
      </n>
      <n v="4225155">
        <tpls c="8">
          <tpl hier="1" item="10"/>
          <tpl hier="4" item="3"/>
          <tpl fld="3" item="2"/>
          <tpl fld="2" item="65"/>
          <tpl hier="9" item="1"/>
          <tpl hier="11" item="9"/>
          <tpl hier="12" item="7"/>
          <tpl fld="4" item="0"/>
        </tpls>
      </n>
      <n v="3631553">
        <tpls c="8">
          <tpl hier="1" item="10"/>
          <tpl hier="4" item="3"/>
          <tpl fld="3" item="35"/>
          <tpl fld="2" item="85"/>
          <tpl hier="9" item="1"/>
          <tpl hier="11" item="9"/>
          <tpl hier="12" item="7"/>
          <tpl fld="4" item="0"/>
        </tpls>
      </n>
      <n v="8033650">
        <tpls c="8">
          <tpl hier="1" item="10"/>
          <tpl hier="4" item="3"/>
          <tpl fld="3" item="39"/>
          <tpl fld="2" item="85"/>
          <tpl hier="9" item="1"/>
          <tpl hier="11" item="9"/>
          <tpl hier="12" item="7"/>
          <tpl fld="4" item="0"/>
        </tpls>
      </n>
      <n v="16032573">
        <tpls c="8">
          <tpl hier="1" item="10"/>
          <tpl hier="4" item="3"/>
          <tpl fld="3" item="24"/>
          <tpl fld="2" item="85"/>
          <tpl hier="9" item="1"/>
          <tpl hier="11" item="9"/>
          <tpl hier="12" item="7"/>
          <tpl fld="4" item="0"/>
        </tpls>
      </n>
      <n v="25069228">
        <tpls c="8">
          <tpl hier="1" item="10"/>
          <tpl hier="4" item="3"/>
          <tpl fld="3" item="9"/>
          <tpl fld="2" item="85"/>
          <tpl hier="9" item="1"/>
          <tpl hier="11" item="9"/>
          <tpl hier="12" item="7"/>
          <tpl fld="4" item="0"/>
        </tpls>
      </n>
      <n v="5275770">
        <tpls c="8">
          <tpl hier="1" item="10"/>
          <tpl hier="4" item="3"/>
          <tpl fld="3" item="20"/>
          <tpl fld="2" item="49"/>
          <tpl hier="9" item="1"/>
          <tpl hier="11" item="9"/>
          <tpl hier="12" item="7"/>
          <tpl fld="4" item="0"/>
        </tpls>
      </n>
      <n v="7819247">
        <tpls c="8">
          <tpl hier="1" item="10"/>
          <tpl hier="4" item="3"/>
          <tpl fld="3" item="42"/>
          <tpl fld="2" item="49"/>
          <tpl hier="9" item="1"/>
          <tpl hier="11" item="9"/>
          <tpl hier="12" item="7"/>
          <tpl fld="4" item="0"/>
        </tpls>
      </n>
      <n v="10281680">
        <tpls c="8">
          <tpl hier="1" item="10"/>
          <tpl hier="4" item="3"/>
          <tpl fld="3" item="23"/>
          <tpl fld="2" item="49"/>
          <tpl hier="9" item="1"/>
          <tpl hier="11" item="9"/>
          <tpl hier="12" item="7"/>
          <tpl fld="4" item="0"/>
        </tpls>
      </n>
      <n v="6994334">
        <tpls c="8">
          <tpl hier="1" item="10"/>
          <tpl hier="4" item="3"/>
          <tpl fld="3" item="54"/>
          <tpl fld="2" item="44"/>
          <tpl hier="9" item="1"/>
          <tpl hier="11" item="9"/>
          <tpl hier="12" item="7"/>
          <tpl fld="4" item="0"/>
        </tpls>
      </n>
      <n v="11208001">
        <tpls c="8">
          <tpl hier="1" item="10"/>
          <tpl hier="4" item="3"/>
          <tpl fld="3" item="45"/>
          <tpl fld="2" item="44"/>
          <tpl hier="9" item="1"/>
          <tpl hier="11" item="9"/>
          <tpl hier="12" item="7"/>
          <tpl fld="4" item="0"/>
        </tpls>
      </n>
      <n v="15707474">
        <tpls c="8">
          <tpl hier="1" item="10"/>
          <tpl hier="4" item="3"/>
          <tpl fld="3" item="33"/>
          <tpl fld="2" item="44"/>
          <tpl hier="9" item="1"/>
          <tpl hier="11" item="9"/>
          <tpl hier="12" item="7"/>
          <tpl fld="4" item="0"/>
        </tpls>
      </n>
      <n v="542844">
        <tpls c="8">
          <tpl hier="1" item="10"/>
          <tpl hier="4" item="3"/>
          <tpl fld="3" item="4"/>
          <tpl fld="2" item="34"/>
          <tpl hier="9" item="1"/>
          <tpl hier="11" item="9"/>
          <tpl hier="12" item="7"/>
          <tpl fld="4" item="0"/>
        </tpls>
      </n>
      <n v="784386">
        <tpls c="8">
          <tpl hier="1" item="10"/>
          <tpl hier="4" item="3"/>
          <tpl fld="3" item="28"/>
          <tpl fld="2" item="34"/>
          <tpl hier="9" item="1"/>
          <tpl hier="11" item="9"/>
          <tpl hier="12" item="7"/>
          <tpl fld="4" item="0"/>
        </tpls>
      </n>
      <n v="883483">
        <tpls c="8">
          <tpl hier="1" item="10"/>
          <tpl hier="4" item="3"/>
          <tpl fld="3" item="9"/>
          <tpl fld="2" item="34"/>
          <tpl hier="9" item="1"/>
          <tpl hier="11" item="9"/>
          <tpl hier="12" item="7"/>
          <tpl fld="4" item="0"/>
        </tpls>
      </n>
      <n v="827108">
        <tpls c="8">
          <tpl hier="1" item="10"/>
          <tpl hier="4" item="3"/>
          <tpl fld="3" item="15"/>
          <tpl fld="2" item="64"/>
          <tpl hier="9" item="1"/>
          <tpl hier="11" item="9"/>
          <tpl hier="12" item="7"/>
          <tpl fld="4" item="0"/>
        </tpls>
      </n>
      <n v="1817071">
        <tpls c="8">
          <tpl hier="1" item="10"/>
          <tpl hier="4" item="3"/>
          <tpl fld="3" item="33"/>
          <tpl fld="2" item="64"/>
          <tpl hier="9" item="1"/>
          <tpl hier="11" item="9"/>
          <tpl hier="12" item="7"/>
          <tpl fld="4" item="0"/>
        </tpls>
      </n>
      <n v="15207367">
        <tpls c="8">
          <tpl hier="1" item="10"/>
          <tpl hier="4" item="3"/>
          <tpl fld="3" item="53"/>
          <tpl fld="2" item="33"/>
          <tpl hier="9" item="1"/>
          <tpl hier="11" item="9"/>
          <tpl hier="12" item="7"/>
          <tpl fld="4" item="0"/>
        </tpls>
      </n>
      <n v="6561919">
        <tpls c="8">
          <tpl hier="1" item="10"/>
          <tpl hier="4" item="3"/>
          <tpl fld="3" item="46"/>
          <tpl fld="2" item="43"/>
          <tpl hier="9" item="1"/>
          <tpl hier="11" item="9"/>
          <tpl hier="12" item="7"/>
          <tpl fld="4" item="0"/>
        </tpls>
      </n>
      <n v="753778">
        <tpls c="8">
          <tpl hier="1" item="10"/>
          <tpl hier="4" item="3"/>
          <tpl fld="3" item="30"/>
          <tpl fld="2" item="22"/>
          <tpl hier="9" item="1"/>
          <tpl hier="11" item="9"/>
          <tpl hier="12" item="7"/>
          <tpl fld="4" item="0"/>
        </tpls>
      </n>
      <n v="2637513">
        <tpls c="8">
          <tpl hier="1" item="10"/>
          <tpl hier="4" item="3"/>
          <tpl fld="3" item="16"/>
          <tpl fld="2" item="41"/>
          <tpl hier="9" item="1"/>
          <tpl hier="11" item="9"/>
          <tpl hier="12" item="7"/>
          <tpl fld="4" item="0"/>
        </tpls>
      </n>
      <n v="873277824">
        <tpls c="8">
          <tpl hier="1" item="10"/>
          <tpl hier="4" item="3"/>
          <tpl fld="3" item="0"/>
          <tpl fld="2" item="39"/>
          <tpl hier="9" item="1"/>
          <tpl hier="11" item="9"/>
          <tpl hier="12" item="7"/>
          <tpl fld="4" item="0"/>
        </tpls>
      </n>
      <n v="1934291">
        <tpls c="8">
          <tpl hier="1" item="10"/>
          <tpl hier="4" item="3"/>
          <tpl fld="3" item="28"/>
          <tpl fld="2" item="31"/>
          <tpl hier="9" item="1"/>
          <tpl hier="11" item="9"/>
          <tpl hier="12" item="7"/>
          <tpl fld="4" item="0"/>
        </tpls>
      </n>
      <n v="11713664">
        <tpls c="8">
          <tpl hier="1" item="10"/>
          <tpl hier="4" item="3"/>
          <tpl fld="3" item="11"/>
          <tpl fld="2" item="27"/>
          <tpl hier="9" item="1"/>
          <tpl hier="11" item="9"/>
          <tpl hier="12" item="7"/>
          <tpl fld="4" item="0"/>
        </tpls>
      </n>
      <n v="3296238">
        <tpls c="8">
          <tpl hier="1" item="10"/>
          <tpl hier="4" item="3"/>
          <tpl fld="3" item="38"/>
          <tpl fld="2" item="24"/>
          <tpl hier="9" item="1"/>
          <tpl hier="11" item="9"/>
          <tpl hier="12" item="7"/>
          <tpl fld="4" item="0"/>
        </tpls>
      </n>
      <n v="26906926">
        <tpls c="8">
          <tpl hier="1" item="10"/>
          <tpl hier="4" item="3"/>
          <tpl fld="3" item="29"/>
          <tpl fld="2" item="13"/>
          <tpl hier="9" item="1"/>
          <tpl hier="11" item="9"/>
          <tpl hier="12" item="7"/>
          <tpl fld="4" item="0"/>
        </tpls>
      </n>
      <n v="49066760">
        <tpls c="8">
          <tpl hier="1" item="10"/>
          <tpl hier="4" item="3"/>
          <tpl fld="3" item="37"/>
          <tpl fld="2" item="45"/>
          <tpl hier="9" item="1"/>
          <tpl hier="11" item="9"/>
          <tpl hier="12" item="7"/>
          <tpl fld="4" item="0"/>
        </tpls>
      </n>
      <n v="3030328">
        <tpls c="8">
          <tpl hier="1" item="10"/>
          <tpl hier="4" item="3"/>
          <tpl fld="3" item="17"/>
          <tpl fld="2" item="38"/>
          <tpl hier="9" item="1"/>
          <tpl hier="11" item="9"/>
          <tpl hier="12" item="7"/>
          <tpl fld="4" item="0"/>
        </tpls>
      </n>
      <n v="41285744">
        <tpls c="8">
          <tpl hier="1" item="10"/>
          <tpl hier="4" item="3"/>
          <tpl fld="3" item="54"/>
          <tpl fld="2" item="12"/>
          <tpl hier="9" item="1"/>
          <tpl hier="11" item="9"/>
          <tpl hier="12" item="7"/>
          <tpl fld="4" item="0"/>
        </tpls>
      </n>
      <n v="4387540">
        <tpls c="8">
          <tpl hier="1" item="10"/>
          <tpl hier="4" item="3"/>
          <tpl fld="3" item="8"/>
          <tpl fld="2" item="32"/>
          <tpl hier="9" item="1"/>
          <tpl hier="11" item="9"/>
          <tpl hier="12" item="7"/>
          <tpl fld="4" item="0"/>
        </tpls>
      </n>
      <n v="20891440">
        <tpls c="8">
          <tpl hier="1" item="10"/>
          <tpl hier="4" item="3"/>
          <tpl fld="3" item="53"/>
          <tpl fld="2" item="2"/>
          <tpl hier="9" item="1"/>
          <tpl hier="11" item="9"/>
          <tpl hier="12" item="7"/>
          <tpl fld="4" item="0"/>
        </tpls>
      </n>
      <n v="34103148">
        <tpls c="8">
          <tpl hier="1" item="10"/>
          <tpl hier="4" item="3"/>
          <tpl fld="3" item="57"/>
          <tpl fld="2" item="57"/>
          <tpl hier="9" item="1"/>
          <tpl hier="11" item="9"/>
          <tpl hier="12" item="7"/>
          <tpl fld="4" item="0"/>
        </tpls>
      </n>
      <n v="42449040">
        <tpls c="8">
          <tpl hier="1" item="10"/>
          <tpl hier="4" item="3"/>
          <tpl fld="3" item="3"/>
          <tpl fld="2" item="57"/>
          <tpl hier="9" item="1"/>
          <tpl hier="11" item="9"/>
          <tpl hier="12" item="7"/>
          <tpl fld="4" item="0"/>
        </tpls>
      </n>
      <n v="48184560">
        <tpls c="8">
          <tpl hier="1" item="10"/>
          <tpl hier="4" item="3"/>
          <tpl fld="3" item="1"/>
          <tpl fld="2" item="57"/>
          <tpl hier="9" item="1"/>
          <tpl hier="11" item="9"/>
          <tpl hier="12" item="7"/>
          <tpl fld="4" item="0"/>
        </tpls>
      </n>
      <n v="36137812">
        <tpls c="8">
          <tpl hier="1" item="10"/>
          <tpl hier="4" item="3"/>
          <tpl fld="3" item="20"/>
          <tpl fld="2" item="61"/>
          <tpl hier="9" item="1"/>
          <tpl hier="11" item="9"/>
          <tpl hier="12" item="7"/>
          <tpl fld="4" item="0"/>
        </tpls>
      </n>
      <n v="39157684">
        <tpls c="8">
          <tpl hier="1" item="10"/>
          <tpl hier="4" item="3"/>
          <tpl fld="3" item="51"/>
          <tpl fld="2" item="61"/>
          <tpl hier="9" item="1"/>
          <tpl hier="11" item="9"/>
          <tpl hier="12" item="7"/>
          <tpl fld="4" item="0"/>
        </tpls>
      </n>
      <n v="45954104">
        <tpls c="8">
          <tpl hier="1" item="10"/>
          <tpl hier="4" item="3"/>
          <tpl fld="3" item="38"/>
          <tpl fld="2" item="61"/>
          <tpl hier="9" item="1"/>
          <tpl hier="11" item="9"/>
          <tpl hier="12" item="7"/>
          <tpl fld="4" item="0"/>
        </tpls>
      </n>
      <n v="7604328">
        <tpls c="8">
          <tpl hier="1" item="10"/>
          <tpl hier="4" item="3"/>
          <tpl fld="3" item="44"/>
          <tpl fld="2" item="79"/>
          <tpl hier="9" item="1"/>
          <tpl hier="11" item="9"/>
          <tpl hier="12" item="7"/>
          <tpl fld="4" item="0"/>
        </tpls>
      </n>
      <n v="8293678">
        <tpls c="8">
          <tpl hier="1" item="10"/>
          <tpl hier="4" item="3"/>
          <tpl fld="3" item="43"/>
          <tpl fld="2" item="79"/>
          <tpl hier="9" item="1"/>
          <tpl hier="11" item="9"/>
          <tpl hier="12" item="7"/>
          <tpl fld="4" item="0"/>
        </tpls>
      </n>
      <n v="8826939">
        <tpls c="8">
          <tpl hier="1" item="10"/>
          <tpl hier="4" item="3"/>
          <tpl fld="3" item="42"/>
          <tpl fld="2" item="79"/>
          <tpl hier="9" item="1"/>
          <tpl hier="11" item="9"/>
          <tpl hier="12" item="7"/>
          <tpl fld="4" item="0"/>
        </tpls>
      </n>
      <n v="9449213">
        <tpls c="8">
          <tpl hier="1" item="10"/>
          <tpl hier="4" item="3"/>
          <tpl fld="3" item="41"/>
          <tpl fld="2" item="79"/>
          <tpl hier="9" item="1"/>
          <tpl hier="11" item="9"/>
          <tpl hier="12" item="7"/>
          <tpl fld="4" item="0"/>
        </tpls>
      </n>
      <n v="54648500">
        <tpls c="8">
          <tpl hier="1" item="10"/>
          <tpl hier="4" item="3"/>
          <tpl fld="3" item="32"/>
          <tpl fld="2" item="46"/>
          <tpl hier="9" item="1"/>
          <tpl hier="11" item="9"/>
          <tpl hier="12" item="7"/>
          <tpl fld="4" item="0"/>
        </tpls>
      </n>
      <n v="56313640">
        <tpls c="8">
          <tpl hier="1" item="10"/>
          <tpl hier="4" item="3"/>
          <tpl fld="3" item="31"/>
          <tpl fld="2" item="46"/>
          <tpl hier="9" item="1"/>
          <tpl hier="11" item="9"/>
          <tpl hier="12" item="7"/>
          <tpl fld="4" item="0"/>
        </tpls>
      </n>
      <n v="58487140">
        <tpls c="8">
          <tpl hier="1" item="10"/>
          <tpl hier="4" item="3"/>
          <tpl fld="3" item="30"/>
          <tpl fld="2" item="46"/>
          <tpl hier="9" item="1"/>
          <tpl hier="11" item="9"/>
          <tpl hier="12" item="7"/>
          <tpl fld="4" item="0"/>
        </tpls>
      </n>
      <n v="64602296">
        <tpls c="8">
          <tpl hier="1" item="10"/>
          <tpl hier="4" item="3"/>
          <tpl fld="3" item="29"/>
          <tpl fld="2" item="46"/>
          <tpl hier="9" item="1"/>
          <tpl hier="11" item="9"/>
          <tpl hier="12" item="7"/>
          <tpl fld="4" item="0"/>
        </tpls>
      </n>
      <n v="202676992">
        <tpls c="8">
          <tpl hier="1" item="10"/>
          <tpl hier="4" item="3"/>
          <tpl fld="3" item="16"/>
          <tpl fld="2" item="51"/>
          <tpl hier="9" item="1"/>
          <tpl hier="11" item="9"/>
          <tpl hier="12" item="7"/>
          <tpl fld="4" item="0"/>
        </tpls>
      </n>
      <n v="237924000">
        <tpls c="8">
          <tpl hier="1" item="10"/>
          <tpl hier="4" item="3"/>
          <tpl fld="3" item="15"/>
          <tpl fld="2" item="51"/>
          <tpl hier="9" item="1"/>
          <tpl hier="11" item="9"/>
          <tpl hier="12" item="7"/>
          <tpl fld="4" item="0"/>
        </tpls>
      </n>
      <n v="284968960">
        <tpls c="8">
          <tpl hier="1" item="10"/>
          <tpl hier="4" item="3"/>
          <tpl fld="3" item="14"/>
          <tpl fld="2" item="51"/>
          <tpl hier="9" item="1"/>
          <tpl hier="11" item="9"/>
          <tpl hier="12" item="7"/>
          <tpl fld="4" item="0"/>
        </tpls>
      </n>
      <n v="324985536">
        <tpls c="8">
          <tpl hier="1" item="10"/>
          <tpl hier="4" item="3"/>
          <tpl fld="3" item="13"/>
          <tpl fld="2" item="51"/>
          <tpl hier="9" item="1"/>
          <tpl hier="11" item="9"/>
          <tpl hier="12" item="7"/>
          <tpl fld="4" item="0"/>
        </tpls>
      </n>
      <n v="561230199">
        <tpls c="8">
          <tpl hier="1" item="10"/>
          <tpl hier="4" item="3"/>
          <tpl fld="3" item="35"/>
          <tpl fld="1" item="1"/>
          <tpl hier="9" item="1"/>
          <tpl hier="11" item="9"/>
          <tpl hier="12" item="7"/>
          <tpl fld="4" item="0"/>
        </tpls>
      </n>
      <n v="661186484">
        <tpls c="8">
          <tpl hier="1" item="10"/>
          <tpl hier="4" item="3"/>
          <tpl fld="3" item="40"/>
          <tpl fld="1" item="1"/>
          <tpl hier="9" item="1"/>
          <tpl hier="11" item="9"/>
          <tpl hier="12" item="7"/>
          <tpl fld="4" item="0"/>
        </tpls>
      </n>
      <n v="740109615">
        <tpls c="8">
          <tpl hier="1" item="10"/>
          <tpl hier="4" item="3"/>
          <tpl fld="3" item="50"/>
          <tpl fld="1" item="1"/>
          <tpl hier="9" item="1"/>
          <tpl hier="11" item="9"/>
          <tpl hier="12" item="7"/>
          <tpl fld="4" item="0"/>
        </tpls>
      </n>
      <n v="828042212">
        <tpls c="8">
          <tpl hier="1" item="10"/>
          <tpl hier="4" item="3"/>
          <tpl fld="3" item="49"/>
          <tpl fld="1" item="1"/>
          <tpl hier="9" item="1"/>
          <tpl hier="11" item="9"/>
          <tpl hier="12" item="7"/>
          <tpl fld="4" item="0"/>
        </tpls>
      </n>
      <n v="133709">
        <tpls c="8">
          <tpl hier="1" item="10"/>
          <tpl hier="4" item="3"/>
          <tpl fld="3" item="37"/>
          <tpl fld="2" item="58"/>
          <tpl hier="9" item="1"/>
          <tpl hier="11" item="9"/>
          <tpl hier="12" item="7"/>
          <tpl fld="4" item="0"/>
        </tpls>
      </n>
      <n v="210591">
        <tpls c="8">
          <tpl hier="1" item="10"/>
          <tpl hier="4" item="3"/>
          <tpl fld="3" item="39"/>
          <tpl fld="2" item="58"/>
          <tpl hier="9" item="1"/>
          <tpl hier="11" item="9"/>
          <tpl hier="12" item="7"/>
          <tpl fld="4" item="0"/>
        </tpls>
      </n>
      <n v="283978">
        <tpls c="8">
          <tpl hier="1" item="10"/>
          <tpl hier="4" item="3"/>
          <tpl fld="3" item="28"/>
          <tpl fld="2" item="58"/>
          <tpl hier="9" item="1"/>
          <tpl hier="11" item="9"/>
          <tpl hier="12" item="7"/>
          <tpl fld="4" item="0"/>
        </tpls>
      </n>
      <n v="363584">
        <tpls c="8">
          <tpl hier="1" item="10"/>
          <tpl hier="4" item="3"/>
          <tpl fld="3" item="19"/>
          <tpl fld="2" item="58"/>
          <tpl hier="9" item="1"/>
          <tpl hier="11" item="9"/>
          <tpl hier="12" item="7"/>
          <tpl fld="4" item="0"/>
        </tpls>
      </n>
      <n v="59034248">
        <tpls c="8">
          <tpl hier="1" item="10"/>
          <tpl hier="4" item="3"/>
          <tpl fld="3" item="26"/>
          <tpl fld="2" item="63"/>
          <tpl hier="9" item="1"/>
          <tpl hier="11" item="9"/>
          <tpl hier="12" item="7"/>
          <tpl fld="4" item="0"/>
        </tpls>
      </n>
      <n v="86142496">
        <tpls c="8">
          <tpl hier="1" item="10"/>
          <tpl hier="4" item="3"/>
          <tpl fld="3" item="25"/>
          <tpl fld="2" item="63"/>
          <tpl hier="9" item="1"/>
          <tpl hier="11" item="9"/>
          <tpl hier="12" item="7"/>
          <tpl fld="4" item="0"/>
        </tpls>
      </n>
      <n v="125189648">
        <tpls c="8">
          <tpl hier="1" item="10"/>
          <tpl hier="4" item="3"/>
          <tpl fld="3" item="24"/>
          <tpl fld="2" item="63"/>
          <tpl hier="9" item="1"/>
          <tpl hier="11" item="9"/>
          <tpl hier="12" item="7"/>
          <tpl fld="4" item="0"/>
        </tpls>
      </n>
      <n v="156256272">
        <tpls c="8">
          <tpl hier="1" item="10"/>
          <tpl hier="4" item="3"/>
          <tpl fld="3" item="23"/>
          <tpl fld="2" item="63"/>
          <tpl hier="9" item="1"/>
          <tpl hier="11" item="9"/>
          <tpl hier="12" item="7"/>
          <tpl fld="4" item="0"/>
        </tpls>
      </n>
      <n v="122182">
        <tpls c="8">
          <tpl hier="1" item="10"/>
          <tpl hier="4" item="3"/>
          <tpl fld="3" item="10"/>
          <tpl fld="2" item="82"/>
          <tpl hier="9" item="1"/>
          <tpl hier="11" item="9"/>
          <tpl hier="12" item="7"/>
          <tpl fld="4" item="0"/>
        </tpls>
      </n>
      <n v="169568">
        <tpls c="8">
          <tpl hier="1" item="10"/>
          <tpl hier="4" item="3"/>
          <tpl fld="3" item="12"/>
          <tpl fld="2" item="82"/>
          <tpl hier="9" item="1"/>
          <tpl hier="11" item="9"/>
          <tpl hier="12" item="7"/>
          <tpl fld="4" item="0"/>
        </tpls>
      </n>
      <n v="262378">
        <tpls c="8">
          <tpl hier="1" item="10"/>
          <tpl hier="4" item="3"/>
          <tpl fld="3" item="11"/>
          <tpl fld="2" item="82"/>
          <tpl hier="9" item="1"/>
          <tpl hier="11" item="9"/>
          <tpl hier="12" item="7"/>
          <tpl fld="4" item="0"/>
        </tpls>
      </n>
      <n v="383071">
        <tpls c="8">
          <tpl hier="1" item="10"/>
          <tpl hier="4" item="3"/>
          <tpl fld="3" item="9"/>
          <tpl fld="2" item="82"/>
          <tpl hier="9" item="1"/>
          <tpl hier="11" item="9"/>
          <tpl hier="12" item="7"/>
          <tpl fld="4" item="0"/>
        </tpls>
      </n>
      <n v="3113675">
        <tpls c="8">
          <tpl hier="1" item="10"/>
          <tpl hier="4" item="3"/>
          <tpl fld="3" item="57"/>
          <tpl fld="2" item="47"/>
          <tpl hier="9" item="1"/>
          <tpl hier="11" item="9"/>
          <tpl hier="12" item="7"/>
          <tpl fld="4" item="0"/>
        </tpls>
      </n>
      <n v="4820016">
        <tpls c="8">
          <tpl hier="1" item="10"/>
          <tpl hier="4" item="3"/>
          <tpl fld="3" item="3"/>
          <tpl fld="2" item="47"/>
          <tpl hier="9" item="1"/>
          <tpl hier="11" item="9"/>
          <tpl hier="12" item="7"/>
          <tpl fld="4" item="0"/>
        </tpls>
      </n>
      <n v="7982225">
        <tpls c="8">
          <tpl hier="1" item="10"/>
          <tpl hier="4" item="3"/>
          <tpl fld="3" item="1"/>
          <tpl fld="2" item="47"/>
          <tpl hier="9" item="1"/>
          <tpl hier="11" item="9"/>
          <tpl hier="12" item="7"/>
          <tpl fld="4" item="0"/>
        </tpls>
      </n>
      <n v="5113456">
        <tpls c="8">
          <tpl hier="1" item="10"/>
          <tpl hier="4" item="3"/>
          <tpl fld="3" item="20"/>
          <tpl fld="2" item="52"/>
          <tpl hier="9" item="1"/>
          <tpl hier="11" item="9"/>
          <tpl hier="12" item="7"/>
          <tpl fld="4" item="0"/>
        </tpls>
      </n>
      <n v="7160920">
        <tpls c="8">
          <tpl hier="1" item="10"/>
          <tpl hier="4" item="3"/>
          <tpl fld="3" item="51"/>
          <tpl fld="2" item="52"/>
          <tpl hier="9" item="1"/>
          <tpl hier="11" item="9"/>
          <tpl hier="12" item="7"/>
          <tpl fld="4" item="0"/>
        </tpls>
      </n>
      <n v="9721454">
        <tpls c="8">
          <tpl hier="1" item="10"/>
          <tpl hier="4" item="3"/>
          <tpl fld="3" item="38"/>
          <tpl fld="2" item="52"/>
          <tpl hier="9" item="1"/>
          <tpl hier="11" item="9"/>
          <tpl hier="12" item="7"/>
          <tpl fld="4" item="0"/>
        </tpls>
      </n>
      <n v="535685">
        <tpls c="8">
          <tpl hier="1" item="10"/>
          <tpl hier="4" item="3"/>
          <tpl fld="3" item="44"/>
          <tpl fld="2" item="56"/>
          <tpl hier="9" item="1"/>
          <tpl hier="11" item="9"/>
          <tpl hier="12" item="7"/>
          <tpl fld="4" item="0"/>
        </tpls>
      </n>
      <n v="865075">
        <tpls c="8">
          <tpl hier="1" item="10"/>
          <tpl hier="4" item="3"/>
          <tpl fld="3" item="43"/>
          <tpl fld="2" item="56"/>
          <tpl hier="9" item="1"/>
          <tpl hier="11" item="9"/>
          <tpl hier="12" item="7"/>
          <tpl fld="4" item="0"/>
        </tpls>
      </n>
      <n v="1469174">
        <tpls c="8">
          <tpl hier="1" item="10"/>
          <tpl hier="4" item="3"/>
          <tpl fld="3" item="42"/>
          <tpl fld="2" item="56"/>
          <tpl hier="9" item="1"/>
          <tpl hier="11" item="9"/>
          <tpl hier="12" item="7"/>
          <tpl fld="4" item="0"/>
        </tpls>
      </n>
      <n v="2015402">
        <tpls c="8">
          <tpl hier="1" item="10"/>
          <tpl hier="4" item="3"/>
          <tpl fld="3" item="41"/>
          <tpl fld="2" item="56"/>
          <tpl hier="9" item="1"/>
          <tpl hier="11" item="9"/>
          <tpl hier="12" item="7"/>
          <tpl fld="4" item="0"/>
        </tpls>
      </n>
      <n v="85696504">
        <tpls c="8">
          <tpl hier="1" item="10"/>
          <tpl hier="4" item="3"/>
          <tpl fld="3" item="32"/>
          <tpl fld="2" item="60"/>
          <tpl hier="9" item="1"/>
          <tpl hier="11" item="9"/>
          <tpl hier="12" item="7"/>
          <tpl fld="4" item="0"/>
        </tpls>
      </n>
      <n v="126498312">
        <tpls c="8">
          <tpl hier="1" item="10"/>
          <tpl hier="4" item="3"/>
          <tpl fld="3" item="31"/>
          <tpl fld="2" item="60"/>
          <tpl hier="9" item="1"/>
          <tpl hier="11" item="9"/>
          <tpl hier="12" item="7"/>
          <tpl fld="4" item="0"/>
        </tpls>
      </n>
      <n v="169785248">
        <tpls c="8">
          <tpl hier="1" item="10"/>
          <tpl hier="4" item="3"/>
          <tpl fld="3" item="30"/>
          <tpl fld="2" item="60"/>
          <tpl hier="9" item="1"/>
          <tpl hier="11" item="9"/>
          <tpl hier="12" item="7"/>
          <tpl fld="4" item="0"/>
        </tpls>
      </n>
      <n v="202763728">
        <tpls c="8">
          <tpl hier="1" item="10"/>
          <tpl hier="4" item="3"/>
          <tpl fld="3" item="29"/>
          <tpl fld="2" item="60"/>
          <tpl hier="9" item="1"/>
          <tpl hier="11" item="9"/>
          <tpl hier="12" item="7"/>
          <tpl fld="4" item="0"/>
        </tpls>
      </n>
      <n v="5528174">
        <tpls c="8">
          <tpl hier="1" item="10"/>
          <tpl hier="4" item="3"/>
          <tpl fld="3" item="16"/>
          <tpl fld="2" item="55"/>
          <tpl hier="9" item="1"/>
          <tpl hier="11" item="9"/>
          <tpl hier="12" item="7"/>
          <tpl fld="4" item="0"/>
        </tpls>
      </n>
      <n v="7727907">
        <tpls c="8">
          <tpl hier="1" item="10"/>
          <tpl hier="4" item="3"/>
          <tpl fld="3" item="15"/>
          <tpl fld="2" item="55"/>
          <tpl hier="9" item="1"/>
          <tpl hier="11" item="9"/>
          <tpl hier="12" item="7"/>
          <tpl fld="4" item="0"/>
        </tpls>
      </n>
      <n v="11944587">
        <tpls c="8">
          <tpl hier="1" item="10"/>
          <tpl hier="4" item="3"/>
          <tpl fld="3" item="14"/>
          <tpl fld="2" item="55"/>
          <tpl hier="9" item="1"/>
          <tpl hier="11" item="9"/>
          <tpl hier="12" item="7"/>
          <tpl fld="4" item="0"/>
        </tpls>
      </n>
      <n v="19193284">
        <tpls c="8">
          <tpl hier="1" item="10"/>
          <tpl hier="4" item="3"/>
          <tpl fld="3" item="13"/>
          <tpl fld="2" item="55"/>
          <tpl hier="9" item="1"/>
          <tpl hier="11" item="9"/>
          <tpl hier="12" item="7"/>
          <tpl fld="4" item="0"/>
        </tpls>
      </n>
      <n v="3569666">
        <tpls c="8">
          <tpl hier="1" item="10"/>
          <tpl hier="4" item="3"/>
          <tpl fld="3" item="4"/>
          <tpl fld="2" item="42"/>
          <tpl hier="9" item="1"/>
          <tpl hier="11" item="9"/>
          <tpl hier="12" item="7"/>
          <tpl fld="4" item="0"/>
        </tpls>
      </n>
      <n v="5168698">
        <tpls c="8">
          <tpl hier="1" item="10"/>
          <tpl hier="4" item="3"/>
          <tpl fld="3" item="58"/>
          <tpl fld="2" item="42"/>
          <tpl hier="9" item="1"/>
          <tpl hier="11" item="9"/>
          <tpl hier="12" item="7"/>
          <tpl fld="4" item="0"/>
        </tpls>
      </n>
      <n v="7131693">
        <tpls c="8">
          <tpl hier="1" item="10"/>
          <tpl hier="4" item="3"/>
          <tpl fld="3" item="2"/>
          <tpl fld="2" item="42"/>
          <tpl hier="9" item="1"/>
          <tpl hier="11" item="9"/>
          <tpl hier="12" item="7"/>
          <tpl fld="4" item="0"/>
        </tpls>
      </n>
      <n v="7451054">
        <tpls c="8">
          <tpl hier="1" item="10"/>
          <tpl hier="4" item="3"/>
          <tpl fld="3" item="54"/>
          <tpl fld="2" item="62"/>
          <tpl hier="9" item="1"/>
          <tpl hier="11" item="9"/>
          <tpl hier="12" item="7"/>
          <tpl fld="4" item="0"/>
        </tpls>
      </n>
      <n v="12137912">
        <tpls c="8">
          <tpl hier="1" item="10"/>
          <tpl hier="4" item="3"/>
          <tpl fld="3" item="53"/>
          <tpl fld="2" item="62"/>
          <tpl hier="9" item="1"/>
          <tpl hier="11" item="9"/>
          <tpl hier="12" item="7"/>
          <tpl fld="4" item="0"/>
        </tpls>
      </n>
      <n v="18730282">
        <tpls c="8">
          <tpl hier="1" item="10"/>
          <tpl hier="4" item="3"/>
          <tpl fld="3" item="52"/>
          <tpl fld="2" item="62"/>
          <tpl hier="9" item="1"/>
          <tpl hier="11" item="9"/>
          <tpl hier="12" item="7"/>
          <tpl fld="4" item="0"/>
        </tpls>
      </n>
      <n v="1551910">
        <tpls c="8">
          <tpl hier="1" item="10"/>
          <tpl hier="4" item="3"/>
          <tpl fld="3" item="48"/>
          <tpl fld="2" item="77"/>
          <tpl hier="9" item="1"/>
          <tpl hier="11" item="9"/>
          <tpl hier="12" item="7"/>
          <tpl fld="4" item="0"/>
        </tpls>
      </n>
      <n v="2087663">
        <tpls c="8">
          <tpl hier="1" item="10"/>
          <tpl hier="4" item="3"/>
          <tpl fld="3" item="46"/>
          <tpl fld="2" item="77"/>
          <tpl hier="9" item="1"/>
          <tpl hier="11" item="9"/>
          <tpl hier="12" item="7"/>
          <tpl fld="4" item="0"/>
        </tpls>
      </n>
      <n v="3135015">
        <tpls c="8">
          <tpl hier="1" item="10"/>
          <tpl hier="4" item="3"/>
          <tpl fld="3" item="45"/>
          <tpl fld="2" item="77"/>
          <tpl hier="9" item="1"/>
          <tpl hier="11" item="9"/>
          <tpl hier="12" item="7"/>
          <tpl fld="4" item="0"/>
        </tpls>
      </n>
      <n v="4386768">
        <tpls c="8">
          <tpl hier="1" item="10"/>
          <tpl hier="4" item="3"/>
          <tpl fld="3" item="47"/>
          <tpl fld="2" item="77"/>
          <tpl hier="9" item="1"/>
          <tpl hier="11" item="9"/>
          <tpl hier="12" item="7"/>
          <tpl fld="4" item="0"/>
        </tpls>
      </n>
      <n v="3309586">
        <tpls c="8">
          <tpl hier="1" item="10"/>
          <tpl hier="4" item="3"/>
          <tpl fld="3" item="34"/>
          <tpl fld="2" item="28"/>
          <tpl hier="9" item="1"/>
          <tpl hier="11" item="9"/>
          <tpl hier="12" item="7"/>
          <tpl fld="4" item="0"/>
        </tpls>
      </n>
      <n v="4612849">
        <tpls c="8">
          <tpl hier="1" item="10"/>
          <tpl hier="4" item="3"/>
          <tpl fld="3" item="36"/>
          <tpl fld="2" item="28"/>
          <tpl hier="9" item="1"/>
          <tpl hier="11" item="9"/>
          <tpl hier="12" item="7"/>
          <tpl fld="4" item="0"/>
        </tpls>
      </n>
      <n v="7503493">
        <tpls c="8">
          <tpl hier="1" item="10"/>
          <tpl hier="4" item="3"/>
          <tpl fld="3" item="27"/>
          <tpl fld="2" item="28"/>
          <tpl hier="9" item="1"/>
          <tpl hier="11" item="9"/>
          <tpl hier="12" item="7"/>
          <tpl fld="4" item="0"/>
        </tpls>
      </n>
      <n v="13220424">
        <tpls c="8">
          <tpl hier="1" item="10"/>
          <tpl hier="4" item="3"/>
          <tpl fld="3" item="33"/>
          <tpl fld="2" item="28"/>
          <tpl hier="9" item="1"/>
          <tpl hier="11" item="9"/>
          <tpl hier="12" item="7"/>
          <tpl fld="4" item="0"/>
        </tpls>
      </n>
      <n v="9468845">
        <tpls c="8">
          <tpl hier="1" item="10"/>
          <tpl hier="4" item="3"/>
          <tpl fld="3" item="18"/>
          <tpl fld="2" item="35"/>
          <tpl hier="9" item="1"/>
          <tpl hier="11" item="9"/>
          <tpl hier="12" item="7"/>
          <tpl fld="4" item="0"/>
        </tpls>
      </n>
      <n v="12078135">
        <tpls c="8">
          <tpl hier="1" item="10"/>
          <tpl hier="4" item="3"/>
          <tpl fld="3" item="22"/>
          <tpl fld="2" item="35"/>
          <tpl hier="9" item="1"/>
          <tpl hier="11" item="9"/>
          <tpl hier="12" item="7"/>
          <tpl fld="4" item="0"/>
        </tpls>
      </n>
      <n v="15342353">
        <tpls c="8">
          <tpl hier="1" item="10"/>
          <tpl hier="4" item="3"/>
          <tpl fld="3" item="17"/>
          <tpl fld="2" item="35"/>
          <tpl hier="9" item="1"/>
          <tpl hier="11" item="9"/>
          <tpl hier="12" item="7"/>
          <tpl fld="4" item="0"/>
        </tpls>
      </n>
      <n v="18209068">
        <tpls c="8">
          <tpl hier="1" item="10"/>
          <tpl hier="4" item="3"/>
          <tpl fld="3" item="21"/>
          <tpl fld="2" item="35"/>
          <tpl hier="9" item="1"/>
          <tpl hier="11" item="9"/>
          <tpl hier="12" item="7"/>
          <tpl fld="4" item="0"/>
        </tpls>
      </n>
      <n v="22003980">
        <tpls c="8">
          <tpl hier="1" item="10"/>
          <tpl hier="4" item="3"/>
          <tpl fld="3" item="8"/>
          <tpl fld="2" item="40"/>
          <tpl hier="9" item="1"/>
          <tpl hier="11" item="9"/>
          <tpl hier="12" item="7"/>
          <tpl fld="4" item="0"/>
        </tpls>
      </n>
      <n v="31195412">
        <tpls c="8">
          <tpl hier="1" item="10"/>
          <tpl hier="4" item="3"/>
          <tpl fld="3" item="7"/>
          <tpl fld="2" item="40"/>
          <tpl hier="9" item="1"/>
          <tpl hier="11" item="9"/>
          <tpl hier="12" item="7"/>
          <tpl fld="4" item="0"/>
        </tpls>
      </n>
      <n v="41483868">
        <tpls c="8">
          <tpl hier="1" item="10"/>
          <tpl hier="4" item="3"/>
          <tpl fld="3" item="6"/>
          <tpl fld="2" item="40"/>
          <tpl hier="9" item="1"/>
          <tpl hier="11" item="9"/>
          <tpl hier="12" item="7"/>
          <tpl fld="4" item="0"/>
        </tpls>
      </n>
      <n v="50339444">
        <tpls c="8">
          <tpl hier="1" item="10"/>
          <tpl hier="4" item="3"/>
          <tpl fld="3" item="5"/>
          <tpl fld="2" item="40"/>
          <tpl hier="9" item="1"/>
          <tpl hier="11" item="9"/>
          <tpl hier="12" item="7"/>
          <tpl fld="4" item="0"/>
        </tpls>
      </n>
      <n v="22282136">
        <tpls c="8">
          <tpl hier="1" item="10"/>
          <tpl hier="4" item="3"/>
          <tpl fld="3" item="56"/>
          <tpl fld="2" item="54"/>
          <tpl hier="9" item="1"/>
          <tpl hier="11" item="9"/>
          <tpl hier="12" item="7"/>
          <tpl fld="4" item="0"/>
        </tpls>
      </n>
      <n v="34612024">
        <tpls c="8">
          <tpl hier="1" item="10"/>
          <tpl hier="4" item="3"/>
          <tpl fld="3" item="0"/>
          <tpl fld="2" item="54"/>
          <tpl hier="9" item="1"/>
          <tpl hier="11" item="9"/>
          <tpl hier="12" item="7"/>
          <tpl fld="4" item="0"/>
        </tpls>
      </n>
      <n v="56578036">
        <tpls c="8">
          <tpl hier="1" item="10"/>
          <tpl hier="4" item="3"/>
          <tpl fld="3" item="55"/>
          <tpl fld="2" item="54"/>
          <tpl hier="9" item="1"/>
          <tpl hier="11" item="9"/>
          <tpl hier="12" item="7"/>
          <tpl fld="4" item="0"/>
        </tpls>
      </n>
      <n v="1043116">
        <tpls c="8">
          <tpl hier="1" item="10"/>
          <tpl hier="4" item="3"/>
          <tpl fld="3" item="35"/>
          <tpl fld="2" item="59"/>
          <tpl hier="9" item="1"/>
          <tpl hier="11" item="9"/>
          <tpl hier="12" item="7"/>
          <tpl fld="4" item="0"/>
        </tpls>
      </n>
      <n v="1629209">
        <tpls c="8">
          <tpl hier="1" item="10"/>
          <tpl hier="4" item="3"/>
          <tpl fld="3" item="40"/>
          <tpl fld="2" item="59"/>
          <tpl hier="9" item="1"/>
          <tpl hier="11" item="9"/>
          <tpl hier="12" item="7"/>
          <tpl fld="4" item="0"/>
        </tpls>
      </n>
      <n v="2632345">
        <tpls c="8">
          <tpl hier="1" item="10"/>
          <tpl hier="4" item="3"/>
          <tpl fld="3" item="45"/>
          <tpl fld="2" item="59"/>
          <tpl hier="9" item="1"/>
          <tpl hier="11" item="9"/>
          <tpl hier="12" item="7"/>
          <tpl fld="4" item="0"/>
        </tpls>
      </n>
      <n v="4510198">
        <tpls c="8">
          <tpl hier="1" item="10"/>
          <tpl hier="4" item="3"/>
          <tpl fld="3" item="19"/>
          <tpl fld="2" item="59"/>
          <tpl hier="9" item="1"/>
          <tpl hier="11" item="9"/>
          <tpl hier="12" item="7"/>
          <tpl fld="4" item="0"/>
        </tpls>
      </n>
      <n v="1797893">
        <tpls c="8">
          <tpl hier="1" item="10"/>
          <tpl hier="4" item="3"/>
          <tpl fld="3" item="16"/>
          <tpl fld="2" item="65"/>
          <tpl hier="9" item="1"/>
          <tpl hier="11" item="9"/>
          <tpl hier="12" item="7"/>
          <tpl fld="4" item="0"/>
        </tpls>
      </n>
      <n v="2884851">
        <tpls c="8">
          <tpl hier="1" item="10"/>
          <tpl hier="4" item="3"/>
          <tpl fld="3" item="7"/>
          <tpl fld="2" item="65"/>
          <tpl hier="9" item="1"/>
          <tpl hier="11" item="9"/>
          <tpl hier="12" item="7"/>
          <tpl fld="4" item="0"/>
        </tpls>
      </n>
      <n v="4285502">
        <tpls c="8">
          <tpl hier="1" item="10"/>
          <tpl hier="4" item="3"/>
          <tpl fld="3" item="1"/>
          <tpl fld="2" item="65"/>
          <tpl hier="9" item="1"/>
          <tpl hier="11" item="9"/>
          <tpl hier="12" item="7"/>
          <tpl fld="4" item="0"/>
        </tpls>
      </n>
      <n v="3918628">
        <tpls c="8">
          <tpl hier="1" item="10"/>
          <tpl hier="4" item="3"/>
          <tpl fld="3" item="44"/>
          <tpl fld="2" item="85"/>
          <tpl hier="9" item="1"/>
          <tpl hier="11" item="9"/>
          <tpl hier="12" item="7"/>
          <tpl fld="4" item="0"/>
        </tpls>
      </n>
      <n v="8393691">
        <tpls c="8">
          <tpl hier="1" item="10"/>
          <tpl hier="4" item="3"/>
          <tpl fld="3" item="36"/>
          <tpl fld="2" item="85"/>
          <tpl hier="9" item="1"/>
          <tpl hier="11" item="9"/>
          <tpl hier="12" item="7"/>
          <tpl fld="4" item="0"/>
        </tpls>
      </n>
      <n v="16454668">
        <tpls c="8">
          <tpl hier="1" item="10"/>
          <tpl hier="4" item="3"/>
          <tpl fld="3" item="17"/>
          <tpl fld="2" item="85"/>
          <tpl hier="9" item="1"/>
          <tpl hier="11" item="9"/>
          <tpl hier="12" item="7"/>
          <tpl fld="4" item="0"/>
        </tpls>
      </n>
      <n v="25716544">
        <tpls c="8">
          <tpl hier="1" item="10"/>
          <tpl hier="4" item="3"/>
          <tpl fld="3" item="5"/>
          <tpl fld="2" item="85"/>
          <tpl hier="9" item="1"/>
          <tpl hier="11" item="9"/>
          <tpl hier="12" item="7"/>
          <tpl fld="4" item="0"/>
        </tpls>
      </n>
      <n v="5407500">
        <tpls c="8">
          <tpl hier="1" item="10"/>
          <tpl hier="4" item="3"/>
          <tpl fld="3" item="40"/>
          <tpl fld="2" item="49"/>
          <tpl hier="9" item="1"/>
          <tpl hier="11" item="9"/>
          <tpl hier="12" item="7"/>
          <tpl fld="4" item="0"/>
        </tpls>
      </n>
      <n v="7952763">
        <tpls c="8">
          <tpl hier="1" item="10"/>
          <tpl hier="4" item="3"/>
          <tpl fld="3" item="28"/>
          <tpl fld="2" item="49"/>
          <tpl hier="9" item="1"/>
          <tpl hier="11" item="9"/>
          <tpl hier="12" item="7"/>
          <tpl fld="4" item="0"/>
        </tpls>
      </n>
      <n v="10397743">
        <tpls c="8">
          <tpl hier="1" item="10"/>
          <tpl hier="4" item="3"/>
          <tpl fld="3" item="21"/>
          <tpl fld="2" item="49"/>
          <tpl hier="9" item="1"/>
          <tpl hier="11" item="9"/>
          <tpl hier="12" item="7"/>
          <tpl fld="4" item="0"/>
        </tpls>
      </n>
      <n v="7187787">
        <tpls c="8">
          <tpl hier="1" item="10"/>
          <tpl hier="4" item="3"/>
          <tpl fld="3" item="20"/>
          <tpl fld="2" item="44"/>
          <tpl hier="9" item="1"/>
          <tpl hier="11" item="9"/>
          <tpl hier="12" item="7"/>
          <tpl fld="4" item="0"/>
        </tpls>
      </n>
      <n v="11455204">
        <tpls c="8">
          <tpl hier="1" item="10"/>
          <tpl hier="4" item="3"/>
          <tpl fld="3" item="42"/>
          <tpl fld="2" item="44"/>
          <tpl hier="9" item="1"/>
          <tpl hier="11" item="9"/>
          <tpl hier="12" item="7"/>
          <tpl fld="4" item="0"/>
        </tpls>
      </n>
      <n v="15951838">
        <tpls c="8">
          <tpl hier="1" item="10"/>
          <tpl hier="4" item="3"/>
          <tpl fld="3" item="29"/>
          <tpl fld="2" item="44"/>
          <tpl hier="9" item="1"/>
          <tpl hier="11" item="9"/>
          <tpl hier="12" item="7"/>
          <tpl fld="4" item="0"/>
        </tpls>
      </n>
      <n v="554138">
        <tpls c="8">
          <tpl hier="1" item="10"/>
          <tpl hier="4" item="3"/>
          <tpl fld="3" item="57"/>
          <tpl fld="2" item="34"/>
          <tpl hier="9" item="1"/>
          <tpl hier="11" item="9"/>
          <tpl hier="12" item="7"/>
          <tpl fld="4" item="0"/>
        </tpls>
      </n>
      <n v="800157">
        <tpls c="8">
          <tpl hier="1" item="10"/>
          <tpl hier="4" item="3"/>
          <tpl fld="3" item="30"/>
          <tpl fld="2" item="34"/>
          <tpl hier="9" item="1"/>
          <tpl hier="11" item="9"/>
          <tpl hier="12" item="7"/>
          <tpl fld="4" item="0"/>
        </tpls>
      </n>
      <n v="850048">
        <tpls c="8">
          <tpl hier="1" item="10"/>
          <tpl hier="4" item="3"/>
          <tpl fld="3" item="12"/>
          <tpl fld="2" item="64"/>
          <tpl hier="9" item="1"/>
          <tpl hier="11" item="9"/>
          <tpl hier="12" item="7"/>
          <tpl fld="4" item="0"/>
        </tpls>
      </n>
      <n v="1947686">
        <tpls c="8">
          <tpl hier="1" item="10"/>
          <tpl hier="4" item="3"/>
          <tpl fld="3" item="23"/>
          <tpl fld="2" item="64"/>
          <tpl hier="9" item="1"/>
          <tpl hier="11" item="9"/>
          <tpl hier="12" item="7"/>
          <tpl fld="4" item="0"/>
        </tpls>
      </n>
      <n v="15653336">
        <tpls c="8">
          <tpl hier="1" item="10"/>
          <tpl hier="4" item="3"/>
          <tpl fld="3" item="51"/>
          <tpl fld="2" item="33"/>
          <tpl hier="9" item="1"/>
          <tpl hier="11" item="9"/>
          <tpl hier="12" item="7"/>
          <tpl fld="4" item="0"/>
        </tpls>
      </n>
      <n v="6720582">
        <tpls c="8">
          <tpl hier="1" item="10"/>
          <tpl hier="4" item="3"/>
          <tpl fld="3" item="43"/>
          <tpl fld="2" item="43"/>
          <tpl hier="9" item="1"/>
          <tpl hier="11" item="9"/>
          <tpl hier="12" item="7"/>
          <tpl fld="4" item="0"/>
        </tpls>
      </n>
      <n v="752028">
        <tpls c="8">
          <tpl hier="1" item="10"/>
          <tpl hier="4" item="3"/>
          <tpl fld="3" item="41"/>
          <tpl fld="2" item="22"/>
          <tpl hier="9" item="1"/>
          <tpl hier="11" item="9"/>
          <tpl hier="12" item="7"/>
          <tpl fld="4" item="0"/>
        </tpls>
      </n>
      <n v="2798123">
        <tpls c="8">
          <tpl hier="1" item="10"/>
          <tpl hier="4" item="3"/>
          <tpl fld="3" item="8"/>
          <tpl fld="2" item="41"/>
          <tpl hier="9" item="1"/>
          <tpl hier="11" item="9"/>
          <tpl hier="12" item="7"/>
          <tpl fld="4" item="0"/>
        </tpls>
      </n>
      <n v="891273216">
        <tpls c="8">
          <tpl hier="1" item="10"/>
          <tpl hier="4" item="3"/>
          <tpl fld="3" item="53"/>
          <tpl fld="2" item="39"/>
          <tpl hier="9" item="1"/>
          <tpl hier="11" item="9"/>
          <tpl hier="12" item="7"/>
          <tpl fld="4" item="0"/>
        </tpls>
      </n>
      <n v="1968044">
        <tpls c="8">
          <tpl hier="1" item="10"/>
          <tpl hier="4" item="3"/>
          <tpl fld="3" item="27"/>
          <tpl fld="2" item="31"/>
          <tpl hier="9" item="1"/>
          <tpl hier="11" item="9"/>
          <tpl hier="12" item="7"/>
          <tpl fld="4" item="0"/>
        </tpls>
      </n>
      <n v="12000181">
        <tpls c="8">
          <tpl hier="1" item="10"/>
          <tpl hier="4" item="3"/>
          <tpl fld="3" item="6"/>
          <tpl fld="2" item="27"/>
          <tpl hier="9" item="1"/>
          <tpl hier="11" item="9"/>
          <tpl hier="12" item="7"/>
          <tpl fld="4" item="0"/>
        </tpls>
      </n>
      <n v="3393409">
        <tpls c="8">
          <tpl hier="1" item="10"/>
          <tpl hier="4" item="3"/>
          <tpl fld="3" item="49"/>
          <tpl fld="2" item="24"/>
          <tpl hier="9" item="1"/>
          <tpl hier="11" item="9"/>
          <tpl hier="12" item="7"/>
          <tpl fld="4" item="0"/>
        </tpls>
      </n>
      <n v="27015032">
        <tpls c="8">
          <tpl hier="1" item="10"/>
          <tpl hier="4" item="3"/>
          <tpl fld="3" item="23"/>
          <tpl fld="2" item="13"/>
          <tpl hier="9" item="1"/>
          <tpl hier="11" item="9"/>
          <tpl hier="12" item="7"/>
          <tpl fld="4" item="0"/>
        </tpls>
      </n>
      <n v="50127920">
        <tpls c="8">
          <tpl hier="1" item="10"/>
          <tpl hier="4" item="3"/>
          <tpl fld="3" item="34"/>
          <tpl fld="2" item="45"/>
          <tpl hier="9" item="1"/>
          <tpl hier="11" item="9"/>
          <tpl hier="12" item="7"/>
          <tpl fld="4" item="0"/>
        </tpls>
      </n>
      <n v="3089648">
        <tpls c="8">
          <tpl hier="1" item="10"/>
          <tpl hier="4" item="3"/>
          <tpl fld="3" item="14"/>
          <tpl fld="2" item="38"/>
          <tpl hier="9" item="1"/>
          <tpl hier="11" item="9"/>
          <tpl hier="12" item="7"/>
          <tpl fld="4" item="0"/>
        </tpls>
      </n>
      <n v="42446652">
        <tpls c="8">
          <tpl hier="1" item="10"/>
          <tpl hier="4" item="3"/>
          <tpl fld="3" item="20"/>
          <tpl fld="2" item="12"/>
          <tpl hier="9" item="1"/>
          <tpl hier="11" item="9"/>
          <tpl hier="12" item="7"/>
          <tpl fld="4" item="0"/>
        </tpls>
      </n>
      <n v="4522893">
        <tpls c="8">
          <tpl hier="1" item="10"/>
          <tpl hier="4" item="3"/>
          <tpl fld="3" item="4"/>
          <tpl fld="2" item="32"/>
          <tpl hier="9" item="1"/>
          <tpl hier="11" item="9"/>
          <tpl hier="12" item="7"/>
          <tpl fld="4" item="0"/>
        </tpls>
      </n>
      <n v="21696244">
        <tpls c="8">
          <tpl hier="1" item="10"/>
          <tpl hier="4" item="3"/>
          <tpl fld="3" item="51"/>
          <tpl fld="2" item="2"/>
          <tpl hier="9" item="1"/>
          <tpl hier="11" item="9"/>
          <tpl hier="12" item="7"/>
          <tpl fld="4" item="0"/>
        </tpls>
      </n>
      <n v="42869284">
        <tpls c="8">
          <tpl hier="1" item="10"/>
          <tpl hier="4" item="3"/>
          <tpl fld="3" item="0"/>
          <tpl fld="2" item="57"/>
          <tpl hier="9" item="1"/>
          <tpl hier="11" item="9"/>
          <tpl hier="12" item="7"/>
          <tpl fld="4" item="0"/>
        </tpls>
      </n>
      <n v="48438292">
        <tpls c="8">
          <tpl hier="1" item="10"/>
          <tpl hier="4" item="3"/>
          <tpl fld="3" item="55"/>
          <tpl fld="2" item="57"/>
          <tpl hier="9" item="1"/>
          <tpl hier="11" item="9"/>
          <tpl hier="12" item="7"/>
          <tpl fld="4" item="0"/>
        </tpls>
      </n>
      <n v="30739250">
        <tpls c="8">
          <tpl hier="1" item="10"/>
          <tpl hier="4" item="3"/>
          <tpl fld="3" item="35"/>
          <tpl fld="2" item="61"/>
          <tpl hier="9" item="1"/>
          <tpl hier="11" item="9"/>
          <tpl hier="12" item="7"/>
          <tpl fld="4" item="0"/>
        </tpls>
      </n>
      <n v="36511640">
        <tpls c="8">
          <tpl hier="1" item="10"/>
          <tpl hier="4" item="3"/>
          <tpl fld="3" item="40"/>
          <tpl fld="2" item="61"/>
          <tpl hier="9" item="1"/>
          <tpl hier="11" item="9"/>
          <tpl hier="12" item="7"/>
          <tpl fld="4" item="0"/>
        </tpls>
      </n>
      <n v="39361264">
        <tpls c="8">
          <tpl hier="1" item="10"/>
          <tpl hier="4" item="3"/>
          <tpl fld="3" item="50"/>
          <tpl fld="2" item="61"/>
          <tpl hier="9" item="1"/>
          <tpl hier="11" item="9"/>
          <tpl hier="12" item="7"/>
          <tpl fld="4" item="0"/>
        </tpls>
      </n>
      <n v="46362944">
        <tpls c="8">
          <tpl hier="1" item="10"/>
          <tpl hier="4" item="3"/>
          <tpl fld="3" item="49"/>
          <tpl fld="2" item="61"/>
          <tpl hier="9" item="1"/>
          <tpl hier="11" item="9"/>
          <tpl hier="12" item="7"/>
          <tpl fld="4" item="0"/>
        </tpls>
      </n>
      <n v="7661354">
        <tpls c="8">
          <tpl hier="1" item="10"/>
          <tpl hier="4" item="3"/>
          <tpl fld="3" item="37"/>
          <tpl fld="2" item="79"/>
          <tpl hier="9" item="1"/>
          <tpl hier="11" item="9"/>
          <tpl hier="12" item="7"/>
          <tpl fld="4" item="0"/>
        </tpls>
      </n>
      <n v="8310531">
        <tpls c="8">
          <tpl hier="1" item="10"/>
          <tpl hier="4" item="3"/>
          <tpl fld="3" item="39"/>
          <tpl fld="2" item="79"/>
          <tpl hier="9" item="1"/>
          <tpl hier="11" item="9"/>
          <tpl hier="12" item="7"/>
          <tpl fld="4" item="0"/>
        </tpls>
      </n>
      <n v="8840998">
        <tpls c="8">
          <tpl hier="1" item="10"/>
          <tpl hier="4" item="3"/>
          <tpl fld="3" item="28"/>
          <tpl fld="2" item="79"/>
          <tpl hier="9" item="1"/>
          <tpl hier="11" item="9"/>
          <tpl hier="12" item="7"/>
          <tpl fld="4" item="0"/>
        </tpls>
      </n>
      <n v="9519374">
        <tpls c="8">
          <tpl hier="1" item="10"/>
          <tpl hier="4" item="3"/>
          <tpl fld="3" item="19"/>
          <tpl fld="2" item="79"/>
          <tpl hier="9" item="1"/>
          <tpl hier="11" item="9"/>
          <tpl hier="12" item="7"/>
          <tpl fld="4" item="0"/>
        </tpls>
      </n>
      <n v="54943600">
        <tpls c="8">
          <tpl hier="1" item="10"/>
          <tpl hier="4" item="3"/>
          <tpl fld="3" item="26"/>
          <tpl fld="2" item="46"/>
          <tpl hier="9" item="1"/>
          <tpl hier="11" item="9"/>
          <tpl hier="12" item="7"/>
          <tpl fld="4" item="0"/>
        </tpls>
      </n>
      <n v="56332848">
        <tpls c="8">
          <tpl hier="1" item="10"/>
          <tpl hier="4" item="3"/>
          <tpl fld="3" item="25"/>
          <tpl fld="2" item="46"/>
          <tpl hier="9" item="1"/>
          <tpl hier="11" item="9"/>
          <tpl hier="12" item="7"/>
          <tpl fld="4" item="0"/>
        </tpls>
      </n>
      <n v="58682464">
        <tpls c="8">
          <tpl hier="1" item="10"/>
          <tpl hier="4" item="3"/>
          <tpl fld="3" item="24"/>
          <tpl fld="2" item="46"/>
          <tpl hier="9" item="1"/>
          <tpl hier="11" item="9"/>
          <tpl hier="12" item="7"/>
          <tpl fld="4" item="0"/>
        </tpls>
      </n>
      <n v="65116220">
        <tpls c="8">
          <tpl hier="1" item="10"/>
          <tpl hier="4" item="3"/>
          <tpl fld="3" item="23"/>
          <tpl fld="2" item="46"/>
          <tpl hier="9" item="1"/>
          <tpl hier="11" item="9"/>
          <tpl hier="12" item="7"/>
          <tpl fld="4" item="0"/>
        </tpls>
      </n>
      <n v="205052000">
        <tpls c="8">
          <tpl hier="1" item="10"/>
          <tpl hier="4" item="3"/>
          <tpl fld="3" item="10"/>
          <tpl fld="2" item="51"/>
          <tpl hier="9" item="1"/>
          <tpl hier="11" item="9"/>
          <tpl hier="12" item="7"/>
          <tpl fld="4" item="0"/>
        </tpls>
      </n>
      <n v="240132992">
        <tpls c="8">
          <tpl hier="1" item="10"/>
          <tpl hier="4" item="3"/>
          <tpl fld="3" item="12"/>
          <tpl fld="2" item="51"/>
          <tpl hier="9" item="1"/>
          <tpl hier="11" item="9"/>
          <tpl hier="12" item="7"/>
          <tpl fld="4" item="0"/>
        </tpls>
      </n>
      <n v="287625184">
        <tpls c="8">
          <tpl hier="1" item="10"/>
          <tpl hier="4" item="3"/>
          <tpl fld="3" item="11"/>
          <tpl fld="2" item="51"/>
          <tpl hier="9" item="1"/>
          <tpl hier="11" item="9"/>
          <tpl hier="12" item="7"/>
          <tpl fld="4" item="0"/>
        </tpls>
      </n>
      <n v="326687488">
        <tpls c="8">
          <tpl hier="1" item="10"/>
          <tpl hier="4" item="3"/>
          <tpl fld="3" item="9"/>
          <tpl fld="2" item="51"/>
          <tpl hier="9" item="1"/>
          <tpl hier="11" item="9"/>
          <tpl hier="12" item="7"/>
          <tpl fld="4" item="0"/>
        </tpls>
      </n>
      <n v="568336968">
        <tpls c="8">
          <tpl hier="1" item="10"/>
          <tpl hier="4" item="3"/>
          <tpl fld="3" item="48"/>
          <tpl fld="1" item="1"/>
          <tpl hier="9" item="1"/>
          <tpl hier="11" item="9"/>
          <tpl hier="12" item="7"/>
          <tpl fld="4" item="0"/>
        </tpls>
      </n>
      <n v="666542725">
        <tpls c="8">
          <tpl hier="1" item="10"/>
          <tpl hier="4" item="3"/>
          <tpl fld="3" item="46"/>
          <tpl fld="1" item="1"/>
          <tpl hier="9" item="1"/>
          <tpl hier="11" item="9"/>
          <tpl hier="12" item="7"/>
          <tpl fld="4" item="0"/>
        </tpls>
      </n>
      <n v="745534654">
        <tpls c="8">
          <tpl hier="1" item="10"/>
          <tpl hier="4" item="3"/>
          <tpl fld="3" item="45"/>
          <tpl fld="1" item="1"/>
          <tpl hier="9" item="1"/>
          <tpl hier="11" item="9"/>
          <tpl hier="12" item="7"/>
          <tpl fld="4" item="0"/>
        </tpls>
      </n>
      <n v="833032550">
        <tpls c="8">
          <tpl hier="1" item="10"/>
          <tpl hier="4" item="3"/>
          <tpl fld="3" item="47"/>
          <tpl fld="1" item="1"/>
          <tpl hier="9" item="1"/>
          <tpl hier="11" item="9"/>
          <tpl hier="12" item="7"/>
          <tpl fld="4" item="0"/>
        </tpls>
      </n>
      <n v="140059">
        <tpls c="8">
          <tpl hier="1" item="10"/>
          <tpl hier="4" item="3"/>
          <tpl fld="3" item="34"/>
          <tpl fld="2" item="58"/>
          <tpl hier="9" item="1"/>
          <tpl hier="11" item="9"/>
          <tpl hier="12" item="7"/>
          <tpl fld="4" item="0"/>
        </tpls>
      </n>
      <n v="215326">
        <tpls c="8">
          <tpl hier="1" item="10"/>
          <tpl hier="4" item="3"/>
          <tpl fld="3" item="36"/>
          <tpl fld="2" item="58"/>
          <tpl hier="9" item="1"/>
          <tpl hier="11" item="9"/>
          <tpl hier="12" item="7"/>
          <tpl fld="4" item="0"/>
        </tpls>
      </n>
      <n v="287358">
        <tpls c="8">
          <tpl hier="1" item="10"/>
          <tpl hier="4" item="3"/>
          <tpl fld="3" item="27"/>
          <tpl fld="2" item="58"/>
          <tpl hier="9" item="1"/>
          <tpl hier="11" item="9"/>
          <tpl hier="12" item="7"/>
          <tpl fld="4" item="0"/>
        </tpls>
      </n>
      <n v="367168">
        <tpls c="8">
          <tpl hier="1" item="10"/>
          <tpl hier="4" item="3"/>
          <tpl fld="3" item="33"/>
          <tpl fld="2" item="58"/>
          <tpl hier="9" item="1"/>
          <tpl hier="11" item="9"/>
          <tpl hier="12" item="7"/>
          <tpl fld="4" item="0"/>
        </tpls>
      </n>
      <n v="60918456">
        <tpls c="8">
          <tpl hier="1" item="10"/>
          <tpl hier="4" item="3"/>
          <tpl fld="3" item="18"/>
          <tpl fld="2" item="63"/>
          <tpl hier="9" item="1"/>
          <tpl hier="11" item="9"/>
          <tpl hier="12" item="7"/>
          <tpl fld="4" item="0"/>
        </tpls>
      </n>
      <n v="88416520">
        <tpls c="8">
          <tpl hier="1" item="10"/>
          <tpl hier="4" item="3"/>
          <tpl fld="3" item="22"/>
          <tpl fld="2" item="63"/>
          <tpl hier="9" item="1"/>
          <tpl hier="11" item="9"/>
          <tpl hier="12" item="7"/>
          <tpl fld="4" item="0"/>
        </tpls>
      </n>
      <n v="127657856">
        <tpls c="8">
          <tpl hier="1" item="10"/>
          <tpl hier="4" item="3"/>
          <tpl fld="3" item="17"/>
          <tpl fld="2" item="63"/>
          <tpl hier="9" item="1"/>
          <tpl hier="11" item="9"/>
          <tpl hier="12" item="7"/>
          <tpl fld="4" item="0"/>
        </tpls>
      </n>
      <n v="157970848">
        <tpls c="8">
          <tpl hier="1" item="10"/>
          <tpl hier="4" item="3"/>
          <tpl fld="3" item="21"/>
          <tpl fld="2" item="63"/>
          <tpl hier="9" item="1"/>
          <tpl hier="11" item="9"/>
          <tpl hier="12" item="7"/>
          <tpl fld="4" item="0"/>
        </tpls>
      </n>
      <n v="124793">
        <tpls c="8">
          <tpl hier="1" item="10"/>
          <tpl hier="4" item="3"/>
          <tpl fld="3" item="8"/>
          <tpl fld="2" item="82"/>
          <tpl hier="9" item="1"/>
          <tpl hier="11" item="9"/>
          <tpl hier="12" item="7"/>
          <tpl fld="4" item="0"/>
        </tpls>
      </n>
      <n v="174320">
        <tpls c="8">
          <tpl hier="1" item="10"/>
          <tpl hier="4" item="3"/>
          <tpl fld="3" item="7"/>
          <tpl fld="2" item="82"/>
          <tpl hier="9" item="1"/>
          <tpl hier="11" item="9"/>
          <tpl hier="12" item="7"/>
          <tpl fld="4" item="0"/>
        </tpls>
      </n>
      <n v="269425">
        <tpls c="8">
          <tpl hier="1" item="10"/>
          <tpl hier="4" item="3"/>
          <tpl fld="3" item="6"/>
          <tpl fld="2" item="82"/>
          <tpl hier="9" item="1"/>
          <tpl hier="11" item="9"/>
          <tpl hier="12" item="7"/>
          <tpl fld="4" item="0"/>
        </tpls>
      </n>
      <n v="390353">
        <tpls c="8">
          <tpl hier="1" item="10"/>
          <tpl hier="4" item="3"/>
          <tpl fld="3" item="5"/>
          <tpl fld="2" item="82"/>
          <tpl hier="9" item="1"/>
          <tpl hier="11" item="9"/>
          <tpl hier="12" item="7"/>
          <tpl fld="4" item="0"/>
        </tpls>
      </n>
      <n v="3187412">
        <tpls c="8">
          <tpl hier="1" item="10"/>
          <tpl hier="4" item="3"/>
          <tpl fld="3" item="56"/>
          <tpl fld="2" item="47"/>
          <tpl hier="9" item="1"/>
          <tpl hier="11" item="9"/>
          <tpl hier="12" item="7"/>
          <tpl fld="4" item="0"/>
        </tpls>
      </n>
      <n v="4978496">
        <tpls c="8">
          <tpl hier="1" item="10"/>
          <tpl hier="4" item="3"/>
          <tpl fld="3" item="0"/>
          <tpl fld="2" item="47"/>
          <tpl hier="9" item="1"/>
          <tpl hier="11" item="9"/>
          <tpl hier="12" item="7"/>
          <tpl fld="4" item="0"/>
        </tpls>
      </n>
      <n v="8216897">
        <tpls c="8">
          <tpl hier="1" item="10"/>
          <tpl hier="4" item="3"/>
          <tpl fld="3" item="55"/>
          <tpl fld="2" item="47"/>
          <tpl hier="9" item="1"/>
          <tpl hier="11" item="9"/>
          <tpl hier="12" item="7"/>
          <tpl fld="4" item="0"/>
        </tpls>
      </n>
      <n v="3728964">
        <tpls c="8">
          <tpl hier="1" item="10"/>
          <tpl hier="4" item="3"/>
          <tpl fld="3" item="35"/>
          <tpl fld="2" item="52"/>
          <tpl hier="9" item="1"/>
          <tpl hier="11" item="9"/>
          <tpl hier="12" item="7"/>
          <tpl fld="4" item="0"/>
        </tpls>
      </n>
      <n v="5228252">
        <tpls c="8">
          <tpl hier="1" item="10"/>
          <tpl hier="4" item="3"/>
          <tpl fld="3" item="40"/>
          <tpl fld="2" item="52"/>
          <tpl hier="9" item="1"/>
          <tpl hier="11" item="9"/>
          <tpl hier="12" item="7"/>
          <tpl fld="4" item="0"/>
        </tpls>
      </n>
      <n v="7312850">
        <tpls c="8">
          <tpl hier="1" item="10"/>
          <tpl hier="4" item="3"/>
          <tpl fld="3" item="50"/>
          <tpl fld="2" item="52"/>
          <tpl hier="9" item="1"/>
          <tpl hier="11" item="9"/>
          <tpl hier="12" item="7"/>
          <tpl fld="4" item="0"/>
        </tpls>
      </n>
      <n v="9884781">
        <tpls c="8">
          <tpl hier="1" item="10"/>
          <tpl hier="4" item="3"/>
          <tpl fld="3" item="49"/>
          <tpl fld="2" item="52"/>
          <tpl hier="9" item="1"/>
          <tpl hier="11" item="9"/>
          <tpl hier="12" item="7"/>
          <tpl fld="4" item="0"/>
        </tpls>
      </n>
      <n v="547873">
        <tpls c="8">
          <tpl hier="1" item="10"/>
          <tpl hier="4" item="3"/>
          <tpl fld="3" item="37"/>
          <tpl fld="2" item="56"/>
          <tpl hier="9" item="1"/>
          <tpl hier="11" item="9"/>
          <tpl hier="12" item="7"/>
          <tpl fld="4" item="0"/>
        </tpls>
      </n>
      <n v="897868">
        <tpls c="8">
          <tpl hier="1" item="10"/>
          <tpl hier="4" item="3"/>
          <tpl fld="3" item="39"/>
          <tpl fld="2" item="56"/>
          <tpl hier="9" item="1"/>
          <tpl hier="11" item="9"/>
          <tpl hier="12" item="7"/>
          <tpl fld="4" item="0"/>
        </tpls>
      </n>
      <n v="1504730">
        <tpls c="8">
          <tpl hier="1" item="10"/>
          <tpl hier="4" item="3"/>
          <tpl fld="3" item="28"/>
          <tpl fld="2" item="56"/>
          <tpl hier="9" item="1"/>
          <tpl hier="11" item="9"/>
          <tpl hier="12" item="7"/>
          <tpl fld="4" item="0"/>
        </tpls>
      </n>
      <n v="2039551">
        <tpls c="8">
          <tpl hier="1" item="10"/>
          <tpl hier="4" item="3"/>
          <tpl fld="3" item="19"/>
          <tpl fld="2" item="56"/>
          <tpl hier="9" item="1"/>
          <tpl hier="11" item="9"/>
          <tpl hier="12" item="7"/>
          <tpl fld="4" item="0"/>
        </tpls>
      </n>
      <n v="88035816">
        <tpls c="8">
          <tpl hier="1" item="10"/>
          <tpl hier="4" item="3"/>
          <tpl fld="3" item="26"/>
          <tpl fld="2" item="60"/>
          <tpl hier="9" item="1"/>
          <tpl hier="11" item="9"/>
          <tpl hier="12" item="7"/>
          <tpl fld="4" item="0"/>
        </tpls>
      </n>
      <n v="129448816">
        <tpls c="8">
          <tpl hier="1" item="10"/>
          <tpl hier="4" item="3"/>
          <tpl fld="3" item="25"/>
          <tpl fld="2" item="60"/>
          <tpl hier="9" item="1"/>
          <tpl hier="11" item="9"/>
          <tpl hier="12" item="7"/>
          <tpl fld="4" item="0"/>
        </tpls>
      </n>
      <n v="172318672">
        <tpls c="8">
          <tpl hier="1" item="10"/>
          <tpl hier="4" item="3"/>
          <tpl fld="3" item="24"/>
          <tpl fld="2" item="60"/>
          <tpl hier="9" item="1"/>
          <tpl hier="11" item="9"/>
          <tpl hier="12" item="7"/>
          <tpl fld="4" item="0"/>
        </tpls>
      </n>
      <n v="204471776">
        <tpls c="8">
          <tpl hier="1" item="10"/>
          <tpl hier="4" item="3"/>
          <tpl fld="3" item="23"/>
          <tpl fld="2" item="60"/>
          <tpl hier="9" item="1"/>
          <tpl hier="11" item="9"/>
          <tpl hier="12" item="7"/>
          <tpl fld="4" item="0"/>
        </tpls>
      </n>
      <n v="5624600">
        <tpls c="8">
          <tpl hier="1" item="10"/>
          <tpl hier="4" item="3"/>
          <tpl fld="3" item="10"/>
          <tpl fld="2" item="55"/>
          <tpl hier="9" item="1"/>
          <tpl hier="11" item="9"/>
          <tpl hier="12" item="7"/>
          <tpl fld="4" item="0"/>
        </tpls>
      </n>
      <n v="7930694">
        <tpls c="8">
          <tpl hier="1" item="10"/>
          <tpl hier="4" item="3"/>
          <tpl fld="3" item="12"/>
          <tpl fld="2" item="55"/>
          <tpl hier="9" item="1"/>
          <tpl hier="11" item="9"/>
          <tpl hier="12" item="7"/>
          <tpl fld="4" item="0"/>
        </tpls>
      </n>
      <n v="12293100">
        <tpls c="8">
          <tpl hier="1" item="10"/>
          <tpl hier="4" item="3"/>
          <tpl fld="3" item="11"/>
          <tpl fld="2" item="55"/>
          <tpl hier="9" item="1"/>
          <tpl hier="11" item="9"/>
          <tpl hier="12" item="7"/>
          <tpl fld="4" item="0"/>
        </tpls>
      </n>
      <n v="19751536">
        <tpls c="8">
          <tpl hier="1" item="10"/>
          <tpl hier="4" item="3"/>
          <tpl fld="3" item="9"/>
          <tpl fld="2" item="55"/>
          <tpl hier="9" item="1"/>
          <tpl hier="11" item="9"/>
          <tpl hier="12" item="7"/>
          <tpl fld="4" item="0"/>
        </tpls>
      </n>
      <n v="3605126">
        <tpls c="8">
          <tpl hier="1" item="10"/>
          <tpl hier="4" item="3"/>
          <tpl fld="3" item="57"/>
          <tpl fld="2" item="42"/>
          <tpl hier="9" item="1"/>
          <tpl hier="11" item="9"/>
          <tpl hier="12" item="7"/>
          <tpl fld="4" item="0"/>
        </tpls>
      </n>
      <n v="5307069">
        <tpls c="8">
          <tpl hier="1" item="10"/>
          <tpl hier="4" item="3"/>
          <tpl fld="3" item="3"/>
          <tpl fld="2" item="42"/>
          <tpl hier="9" item="1"/>
          <tpl hier="11" item="9"/>
          <tpl hier="12" item="7"/>
          <tpl fld="4" item="0"/>
        </tpls>
      </n>
      <n v="7364862">
        <tpls c="8">
          <tpl hier="1" item="10"/>
          <tpl hier="4" item="3"/>
          <tpl fld="3" item="1"/>
          <tpl fld="2" item="42"/>
          <tpl hier="9" item="1"/>
          <tpl hier="11" item="9"/>
          <tpl hier="12" item="7"/>
          <tpl fld="4" item="0"/>
        </tpls>
      </n>
      <n v="7664406">
        <tpls c="8">
          <tpl hier="1" item="10"/>
          <tpl hier="4" item="3"/>
          <tpl fld="3" item="20"/>
          <tpl fld="2" item="62"/>
          <tpl hier="9" item="1"/>
          <tpl hier="11" item="9"/>
          <tpl hier="12" item="7"/>
          <tpl fld="4" item="0"/>
        </tpls>
      </n>
      <n v="12499499">
        <tpls c="8">
          <tpl hier="1" item="10"/>
          <tpl hier="4" item="3"/>
          <tpl fld="3" item="51"/>
          <tpl fld="2" item="62"/>
          <tpl hier="9" item="1"/>
          <tpl hier="11" item="9"/>
          <tpl hier="12" item="7"/>
          <tpl fld="4" item="0"/>
        </tpls>
      </n>
      <n v="19252666">
        <tpls c="8">
          <tpl hier="1" item="10"/>
          <tpl hier="4" item="3"/>
          <tpl fld="3" item="38"/>
          <tpl fld="2" item="62"/>
          <tpl hier="9" item="1"/>
          <tpl hier="11" item="9"/>
          <tpl hier="12" item="7"/>
          <tpl fld="4" item="0"/>
        </tpls>
      </n>
      <n v="1579370">
        <tpls c="8">
          <tpl hier="1" item="10"/>
          <tpl hier="4" item="3"/>
          <tpl fld="3" item="44"/>
          <tpl fld="2" item="77"/>
          <tpl hier="9" item="1"/>
          <tpl hier="11" item="9"/>
          <tpl hier="12" item="7"/>
          <tpl fld="4" item="0"/>
        </tpls>
      </n>
      <n v="2140777">
        <tpls c="8">
          <tpl hier="1" item="10"/>
          <tpl hier="4" item="3"/>
          <tpl fld="3" item="43"/>
          <tpl fld="2" item="77"/>
          <tpl hier="9" item="1"/>
          <tpl hier="11" item="9"/>
          <tpl hier="12" item="7"/>
          <tpl fld="4" item="0"/>
        </tpls>
      </n>
      <n v="3222656">
        <tpls c="8">
          <tpl hier="1" item="10"/>
          <tpl hier="4" item="3"/>
          <tpl fld="3" item="42"/>
          <tpl fld="2" item="77"/>
          <tpl hier="9" item="1"/>
          <tpl hier="11" item="9"/>
          <tpl hier="12" item="7"/>
          <tpl fld="4" item="0"/>
        </tpls>
      </n>
      <n v="4418636">
        <tpls c="8">
          <tpl hier="1" item="10"/>
          <tpl hier="4" item="3"/>
          <tpl fld="3" item="41"/>
          <tpl fld="2" item="77"/>
          <tpl hier="9" item="1"/>
          <tpl hier="11" item="9"/>
          <tpl hier="12" item="7"/>
          <tpl fld="4" item="0"/>
        </tpls>
      </n>
      <n v="3372189">
        <tpls c="8">
          <tpl hier="1" item="10"/>
          <tpl hier="4" item="3"/>
          <tpl fld="3" item="32"/>
          <tpl fld="2" item="28"/>
          <tpl hier="9" item="1"/>
          <tpl hier="11" item="9"/>
          <tpl hier="12" item="7"/>
          <tpl fld="4" item="0"/>
        </tpls>
      </n>
      <n v="4718162">
        <tpls c="8">
          <tpl hier="1" item="10"/>
          <tpl hier="4" item="3"/>
          <tpl fld="3" item="31"/>
          <tpl fld="2" item="28"/>
          <tpl hier="9" item="1"/>
          <tpl hier="11" item="9"/>
          <tpl hier="12" item="7"/>
          <tpl fld="4" item="0"/>
        </tpls>
      </n>
      <n v="7770048">
        <tpls c="8">
          <tpl hier="1" item="10"/>
          <tpl hier="4" item="3"/>
          <tpl fld="3" item="30"/>
          <tpl fld="2" item="28"/>
          <tpl hier="9" item="1"/>
          <tpl hier="11" item="9"/>
          <tpl hier="12" item="7"/>
          <tpl fld="4" item="0"/>
        </tpls>
      </n>
      <n v="13663559">
        <tpls c="8">
          <tpl hier="1" item="10"/>
          <tpl hier="4" item="3"/>
          <tpl fld="3" item="29"/>
          <tpl fld="2" item="28"/>
          <tpl hier="9" item="1"/>
          <tpl hier="11" item="9"/>
          <tpl hier="12" item="7"/>
          <tpl fld="4" item="0"/>
        </tpls>
      </n>
      <n v="9625312">
        <tpls c="8">
          <tpl hier="1" item="10"/>
          <tpl hier="4" item="3"/>
          <tpl fld="3" item="16"/>
          <tpl fld="2" item="35"/>
          <tpl hier="9" item="1"/>
          <tpl hier="11" item="9"/>
          <tpl hier="12" item="7"/>
          <tpl fld="4" item="0"/>
        </tpls>
      </n>
      <n v="12257236">
        <tpls c="8">
          <tpl hier="1" item="10"/>
          <tpl hier="4" item="3"/>
          <tpl fld="3" item="15"/>
          <tpl fld="2" item="35"/>
          <tpl hier="9" item="1"/>
          <tpl hier="11" item="9"/>
          <tpl hier="12" item="7"/>
          <tpl fld="4" item="0"/>
        </tpls>
      </n>
      <n v="15516113">
        <tpls c="8">
          <tpl hier="1" item="10"/>
          <tpl hier="4" item="3"/>
          <tpl fld="3" item="14"/>
          <tpl fld="2" item="35"/>
          <tpl hier="9" item="1"/>
          <tpl hier="11" item="9"/>
          <tpl hier="12" item="7"/>
          <tpl fld="4" item="0"/>
        </tpls>
      </n>
      <n v="18470440">
        <tpls c="8">
          <tpl hier="1" item="10"/>
          <tpl hier="4" item="3"/>
          <tpl fld="3" item="13"/>
          <tpl fld="2" item="35"/>
          <tpl hier="9" item="1"/>
          <tpl hier="11" item="9"/>
          <tpl hier="12" item="7"/>
          <tpl fld="4" item="0"/>
        </tpls>
      </n>
      <n v="22516424">
        <tpls c="8">
          <tpl hier="1" item="10"/>
          <tpl hier="4" item="3"/>
          <tpl fld="3" item="4"/>
          <tpl fld="2" item="40"/>
          <tpl hier="9" item="1"/>
          <tpl hier="11" item="9"/>
          <tpl hier="12" item="7"/>
          <tpl fld="4" item="0"/>
        </tpls>
      </n>
      <n v="31822524">
        <tpls c="8">
          <tpl hier="1" item="10"/>
          <tpl hier="4" item="3"/>
          <tpl fld="3" item="58"/>
          <tpl fld="2" item="40"/>
          <tpl hier="9" item="1"/>
          <tpl hier="11" item="9"/>
          <tpl hier="12" item="7"/>
          <tpl fld="4" item="0"/>
        </tpls>
      </n>
      <n v="42075956">
        <tpls c="8">
          <tpl hier="1" item="10"/>
          <tpl hier="4" item="3"/>
          <tpl fld="3" item="2"/>
          <tpl fld="2" item="40"/>
          <tpl hier="9" item="1"/>
          <tpl hier="11" item="9"/>
          <tpl hier="12" item="7"/>
          <tpl fld="4" item="0"/>
        </tpls>
      </n>
      <n v="22903580">
        <tpls c="8">
          <tpl hier="1" item="10"/>
          <tpl hier="4" item="3"/>
          <tpl fld="3" item="54"/>
          <tpl fld="2" item="54"/>
          <tpl hier="9" item="1"/>
          <tpl hier="11" item="9"/>
          <tpl hier="12" item="7"/>
          <tpl fld="4" item="0"/>
        </tpls>
      </n>
      <n v="35908244">
        <tpls c="8">
          <tpl hier="1" item="10"/>
          <tpl hier="4" item="3"/>
          <tpl fld="3" item="53"/>
          <tpl fld="2" item="54"/>
          <tpl hier="9" item="1"/>
          <tpl hier="11" item="9"/>
          <tpl hier="12" item="7"/>
          <tpl fld="4" item="0"/>
        </tpls>
      </n>
      <n v="58453684">
        <tpls c="8">
          <tpl hier="1" item="10"/>
          <tpl hier="4" item="3"/>
          <tpl fld="3" item="52"/>
          <tpl fld="2" item="54"/>
          <tpl hier="9" item="1"/>
          <tpl hier="11" item="9"/>
          <tpl hier="12" item="7"/>
          <tpl fld="4" item="0"/>
        </tpls>
      </n>
      <n v="1069238">
        <tpls c="8">
          <tpl hier="1" item="10"/>
          <tpl hier="4" item="3"/>
          <tpl fld="3" item="48"/>
          <tpl fld="2" item="59"/>
          <tpl hier="9" item="1"/>
          <tpl hier="11" item="9"/>
          <tpl hier="12" item="7"/>
          <tpl fld="4" item="0"/>
        </tpls>
      </n>
      <n v="1677332">
        <tpls c="8">
          <tpl hier="1" item="10"/>
          <tpl hier="4" item="3"/>
          <tpl fld="3" item="46"/>
          <tpl fld="2" item="59"/>
          <tpl hier="9" item="1"/>
          <tpl hier="11" item="9"/>
          <tpl hier="12" item="7"/>
          <tpl fld="4" item="0"/>
        </tpls>
      </n>
      <n v="2707537">
        <tpls c="8">
          <tpl hier="1" item="10"/>
          <tpl hier="4" item="3"/>
          <tpl fld="3" item="42"/>
          <tpl fld="2" item="59"/>
          <tpl hier="9" item="1"/>
          <tpl hier="11" item="9"/>
          <tpl hier="12" item="7"/>
          <tpl fld="4" item="0"/>
        </tpls>
      </n>
      <n v="4622761">
        <tpls c="8">
          <tpl hier="1" item="10"/>
          <tpl hier="4" item="3"/>
          <tpl fld="3" item="33"/>
          <tpl fld="2" item="59"/>
          <tpl hier="9" item="1"/>
          <tpl hier="11" item="9"/>
          <tpl hier="12" item="7"/>
          <tpl fld="4" item="0"/>
        </tpls>
      </n>
      <n v="1847394">
        <tpls c="8">
          <tpl hier="1" item="10"/>
          <tpl hier="4" item="3"/>
          <tpl fld="3" item="10"/>
          <tpl fld="2" item="65"/>
          <tpl hier="9" item="1"/>
          <tpl hier="11" item="9"/>
          <tpl hier="12" item="7"/>
          <tpl fld="4" item="0"/>
        </tpls>
      </n>
      <n v="2960929">
        <tpls c="8">
          <tpl hier="1" item="10"/>
          <tpl hier="4" item="3"/>
          <tpl fld="3" item="58"/>
          <tpl fld="2" item="65"/>
          <tpl hier="9" item="1"/>
          <tpl hier="11" item="9"/>
          <tpl hier="12" item="7"/>
          <tpl fld="4" item="0"/>
        </tpls>
      </n>
      <n v="4345412">
        <tpls c="8">
          <tpl hier="1" item="10"/>
          <tpl hier="4" item="3"/>
          <tpl fld="3" item="55"/>
          <tpl fld="2" item="65"/>
          <tpl hier="9" item="1"/>
          <tpl hier="11" item="9"/>
          <tpl hier="12" item="7"/>
          <tpl fld="4" item="0"/>
        </tpls>
      </n>
      <n v="4071411">
        <tpls c="8">
          <tpl hier="1" item="10"/>
          <tpl hier="4" item="3"/>
          <tpl fld="3" item="37"/>
          <tpl fld="2" item="85"/>
          <tpl hier="9" item="1"/>
          <tpl hier="11" item="9"/>
          <tpl hier="12" item="7"/>
          <tpl fld="4" item="0"/>
        </tpls>
      </n>
      <n v="9144931">
        <tpls c="8">
          <tpl hier="1" item="10"/>
          <tpl hier="4" item="3"/>
          <tpl fld="3" item="25"/>
          <tpl fld="2" item="85"/>
          <tpl hier="9" item="1"/>
          <tpl hier="11" item="9"/>
          <tpl hier="12" item="7"/>
          <tpl fld="4" item="0"/>
        </tpls>
      </n>
      <n v="16853026">
        <tpls c="8">
          <tpl hier="1" item="10"/>
          <tpl hier="4" item="3"/>
          <tpl fld="3" item="14"/>
          <tpl fld="2" item="85"/>
          <tpl hier="9" item="1"/>
          <tpl hier="11" item="9"/>
          <tpl hier="12" item="7"/>
          <tpl fld="4" item="0"/>
        </tpls>
      </n>
      <n v="5539590">
        <tpls c="8">
          <tpl hier="1" item="10"/>
          <tpl hier="4" item="3"/>
          <tpl fld="3" item="46"/>
          <tpl fld="2" item="49"/>
          <tpl hier="9" item="1"/>
          <tpl hier="11" item="9"/>
          <tpl hier="12" item="7"/>
          <tpl fld="4" item="0"/>
        </tpls>
      </n>
      <n v="8214426">
        <tpls c="8">
          <tpl hier="1" item="10"/>
          <tpl hier="4" item="3"/>
          <tpl fld="3" item="30"/>
          <tpl fld="2" item="49"/>
          <tpl hier="9" item="1"/>
          <tpl hier="11" item="9"/>
          <tpl hier="12" item="7"/>
          <tpl fld="4" item="0"/>
        </tpls>
      </n>
      <n v="10627165">
        <tpls c="8">
          <tpl hier="1" item="10"/>
          <tpl hier="4" item="3"/>
          <tpl fld="3" item="9"/>
          <tpl fld="2" item="49"/>
          <tpl hier="9" item="1"/>
          <tpl hier="11" item="9"/>
          <tpl hier="12" item="7"/>
          <tpl fld="4" item="0"/>
        </tpls>
      </n>
      <n v="7383724">
        <tpls c="8">
          <tpl hier="1" item="10"/>
          <tpl hier="4" item="3"/>
          <tpl fld="3" item="40"/>
          <tpl fld="2" item="44"/>
          <tpl hier="9" item="1"/>
          <tpl hier="11" item="9"/>
          <tpl hier="12" item="7"/>
          <tpl fld="4" item="0"/>
        </tpls>
      </n>
      <n v="11703174">
        <tpls c="8">
          <tpl hier="1" item="10"/>
          <tpl hier="4" item="3"/>
          <tpl fld="3" item="28"/>
          <tpl fld="2" item="44"/>
          <tpl hier="9" item="1"/>
          <tpl hier="11" item="9"/>
          <tpl hier="12" item="7"/>
          <tpl fld="4" item="0"/>
        </tpls>
      </n>
      <n v="16212020">
        <tpls c="8">
          <tpl hier="1" item="10"/>
          <tpl hier="4" item="3"/>
          <tpl fld="3" item="23"/>
          <tpl fld="2" item="44"/>
          <tpl hier="9" item="1"/>
          <tpl hier="11" item="9"/>
          <tpl hier="12" item="7"/>
          <tpl fld="4" item="0"/>
        </tpls>
      </n>
      <n v="565415">
        <tpls c="8">
          <tpl hier="1" item="10"/>
          <tpl hier="4" item="3"/>
          <tpl fld="3" item="56"/>
          <tpl fld="2" item="34"/>
          <tpl hier="9" item="1"/>
          <tpl hier="11" item="9"/>
          <tpl hier="12" item="7"/>
          <tpl fld="4" item="0"/>
        </tpls>
      </n>
      <n v="806303">
        <tpls c="8">
          <tpl hier="1" item="10"/>
          <tpl hier="4" item="3"/>
          <tpl fld="3" item="24"/>
          <tpl fld="2" item="34"/>
          <tpl hier="9" item="1"/>
          <tpl hier="11" item="9"/>
          <tpl hier="12" item="7"/>
          <tpl fld="4" item="0"/>
        </tpls>
      </n>
      <n v="873867">
        <tpls c="8">
          <tpl hier="1" item="10"/>
          <tpl hier="4" item="3"/>
          <tpl fld="3" item="7"/>
          <tpl fld="2" item="64"/>
          <tpl hier="9" item="1"/>
          <tpl hier="11" item="9"/>
          <tpl hier="12" item="7"/>
          <tpl fld="4" item="0"/>
        </tpls>
      </n>
      <n v="2064823">
        <tpls c="8">
          <tpl hier="1" item="10"/>
          <tpl hier="4" item="3"/>
          <tpl fld="3" item="13"/>
          <tpl fld="2" item="64"/>
          <tpl hier="9" item="1"/>
          <tpl hier="11" item="9"/>
          <tpl hier="12" item="7"/>
          <tpl fld="4" item="0"/>
        </tpls>
      </n>
      <n v="16561674">
        <tpls c="8">
          <tpl hier="1" item="10"/>
          <tpl hier="4" item="3"/>
          <tpl fld="3" item="45"/>
          <tpl fld="2" item="33"/>
          <tpl hier="9" item="1"/>
          <tpl hier="11" item="9"/>
          <tpl hier="12" item="7"/>
          <tpl fld="4" item="0"/>
        </tpls>
      </n>
      <n v="9544055">
        <tpls c="8">
          <tpl hier="1" item="10"/>
          <tpl hier="4" item="3"/>
          <tpl fld="3" item="51"/>
          <tpl fld="2" item="43"/>
          <tpl hier="9" item="1"/>
          <tpl hier="11" item="9"/>
          <tpl hier="12" item="7"/>
          <tpl fld="4" item="0"/>
        </tpls>
      </n>
      <n v="759285">
        <tpls c="8">
          <tpl hier="1" item="10"/>
          <tpl hier="4" item="3"/>
          <tpl fld="3" item="33"/>
          <tpl fld="2" item="22"/>
          <tpl hier="9" item="1"/>
          <tpl hier="11" item="9"/>
          <tpl hier="12" item="7"/>
          <tpl fld="4" item="0"/>
        </tpls>
      </n>
      <n v="2882113">
        <tpls c="8">
          <tpl hier="1" item="10"/>
          <tpl hier="4" item="3"/>
          <tpl fld="3" item="4"/>
          <tpl fld="2" item="41"/>
          <tpl hier="9" item="1"/>
          <tpl hier="11" item="9"/>
          <tpl hier="12" item="7"/>
          <tpl fld="4" item="0"/>
        </tpls>
      </n>
      <n v="1165486336">
        <tpls c="8">
          <tpl hier="1" item="10"/>
          <tpl hier="4" item="3"/>
          <tpl fld="3" item="55"/>
          <tpl fld="2" item="39"/>
          <tpl hier="9" item="1"/>
          <tpl hier="11" item="9"/>
          <tpl hier="12" item="7"/>
          <tpl fld="4" item="0"/>
        </tpls>
      </n>
      <n v="2014990">
        <tpls c="8">
          <tpl hier="1" item="10"/>
          <tpl hier="4" item="3"/>
          <tpl fld="3" item="19"/>
          <tpl fld="2" item="31"/>
          <tpl hier="9" item="1"/>
          <tpl hier="11" item="9"/>
          <tpl hier="12" item="7"/>
          <tpl fld="4" item="0"/>
        </tpls>
      </n>
      <n v="18143316">
        <tpls c="8">
          <tpl hier="1" item="10"/>
          <tpl hier="4" item="3"/>
          <tpl fld="3" item="9"/>
          <tpl fld="2" item="27"/>
          <tpl hier="9" item="1"/>
          <tpl hier="11" item="9"/>
          <tpl hier="12" item="7"/>
          <tpl fld="4" item="0"/>
        </tpls>
      </n>
      <n v="41462368">
        <tpls c="8">
          <tpl hier="1" item="10"/>
          <tpl hier="4" item="3"/>
          <tpl fld="3" item="44"/>
          <tpl fld="2" item="17"/>
          <tpl hier="9" item="1"/>
          <tpl hier="11" item="9"/>
          <tpl hier="12" item="7"/>
          <tpl fld="4" item="0"/>
        </tpls>
      </n>
      <n v="2334279">
        <tpls c="8">
          <tpl hier="1" item="10"/>
          <tpl hier="4" item="3"/>
          <tpl fld="3" item="16"/>
          <tpl fld="2" item="23"/>
          <tpl hier="9" item="1"/>
          <tpl hier="11" item="9"/>
          <tpl hier="12" item="7"/>
          <tpl fld="4" item="0"/>
        </tpls>
      </n>
      <n v="81448752">
        <tpls c="8">
          <tpl hier="1" item="10"/>
          <tpl hier="4" item="3"/>
          <tpl fld="3" item="22"/>
          <tpl fld="2" item="45"/>
          <tpl hier="9" item="1"/>
          <tpl hier="11" item="9"/>
          <tpl hier="12" item="7"/>
          <tpl fld="4" item="0"/>
        </tpls>
      </n>
      <n v="4246439">
        <tpls c="8">
          <tpl hier="1" item="10"/>
          <tpl hier="4" item="3"/>
          <tpl fld="3" item="5"/>
          <tpl fld="2" item="38"/>
          <tpl hier="9" item="1"/>
          <tpl hier="11" item="9"/>
          <tpl hier="12" item="7"/>
          <tpl fld="4" item="0"/>
        </tpls>
      </n>
      <n v="69784088">
        <tpls c="8">
          <tpl hier="1" item="10"/>
          <tpl hier="4" item="3"/>
          <tpl fld="3" item="42"/>
          <tpl fld="2" item="12"/>
          <tpl hier="9" item="1"/>
          <tpl hier="11" item="9"/>
          <tpl hier="12" item="7"/>
          <tpl fld="4" item="0"/>
        </tpls>
      </n>
      <n v="10283699">
        <tpls c="8">
          <tpl hier="1" item="10"/>
          <tpl hier="4" item="3"/>
          <tpl fld="3" item="11"/>
          <tpl fld="2" item="32"/>
          <tpl hier="9" item="1"/>
          <tpl hier="11" item="9"/>
          <tpl hier="12" item="7"/>
          <tpl fld="4" item="0"/>
        </tpls>
      </n>
      <n v="2642696">
        <tpls c="8">
          <tpl hier="1" item="10"/>
          <tpl hier="4" item="3"/>
          <tpl fld="3" item="43"/>
          <tpl fld="2" item="8"/>
          <tpl hier="9" item="1"/>
          <tpl hier="11" item="9"/>
          <tpl hier="12" item="7"/>
          <tpl fld="4" item="0"/>
        </tpls>
      </n>
      <n v="35280724">
        <tpls c="8">
          <tpl hier="1" item="10"/>
          <tpl hier="4" item="3"/>
          <tpl fld="3" item="54"/>
          <tpl fld="2" item="57"/>
          <tpl hier="9" item="1"/>
          <tpl hier="11" item="9"/>
          <tpl hier="12" item="7"/>
          <tpl fld="4" item="0"/>
        </tpls>
      </n>
      <n v="43295704">
        <tpls c="8">
          <tpl hier="1" item="10"/>
          <tpl hier="4" item="3"/>
          <tpl fld="3" item="53"/>
          <tpl fld="2" item="57"/>
          <tpl hier="9" item="1"/>
          <tpl hier="11" item="9"/>
          <tpl hier="12" item="7"/>
          <tpl fld="4" item="0"/>
        </tpls>
      </n>
      <n v="48683640">
        <tpls c="8">
          <tpl hier="1" item="10"/>
          <tpl hier="4" item="3"/>
          <tpl fld="3" item="52"/>
          <tpl fld="2" item="57"/>
          <tpl hier="9" item="1"/>
          <tpl hier="11" item="9"/>
          <tpl hier="12" item="7"/>
          <tpl fld="4" item="0"/>
        </tpls>
      </n>
      <n v="31023366">
        <tpls c="8">
          <tpl hier="1" item="10"/>
          <tpl hier="4" item="3"/>
          <tpl fld="3" item="48"/>
          <tpl fld="2" item="61"/>
          <tpl hier="9" item="1"/>
          <tpl hier="11" item="9"/>
          <tpl hier="12" item="7"/>
          <tpl fld="4" item="0"/>
        </tpls>
      </n>
      <n v="36864896">
        <tpls c="8">
          <tpl hier="1" item="10"/>
          <tpl hier="4" item="3"/>
          <tpl fld="3" item="46"/>
          <tpl fld="2" item="61"/>
          <tpl hier="9" item="1"/>
          <tpl hier="11" item="9"/>
          <tpl hier="12" item="7"/>
          <tpl fld="4" item="0"/>
        </tpls>
      </n>
      <n v="39549108">
        <tpls c="8">
          <tpl hier="1" item="10"/>
          <tpl hier="4" item="3"/>
          <tpl fld="3" item="45"/>
          <tpl fld="2" item="61"/>
          <tpl hier="9" item="1"/>
          <tpl hier="11" item="9"/>
          <tpl hier="12" item="7"/>
          <tpl fld="4" item="0"/>
        </tpls>
      </n>
      <n v="46576896">
        <tpls c="8">
          <tpl hier="1" item="10"/>
          <tpl hier="4" item="3"/>
          <tpl fld="3" item="47"/>
          <tpl fld="2" item="61"/>
          <tpl hier="9" item="1"/>
          <tpl hier="11" item="9"/>
          <tpl hier="12" item="7"/>
          <tpl fld="4" item="0"/>
        </tpls>
      </n>
      <n v="7733853">
        <tpls c="8">
          <tpl hier="1" item="10"/>
          <tpl hier="4" item="3"/>
          <tpl fld="3" item="34"/>
          <tpl fld="2" item="79"/>
          <tpl hier="9" item="1"/>
          <tpl hier="11" item="9"/>
          <tpl hier="12" item="7"/>
          <tpl fld="4" item="0"/>
        </tpls>
      </n>
      <n v="8320503">
        <tpls c="8">
          <tpl hier="1" item="10"/>
          <tpl hier="4" item="3"/>
          <tpl fld="3" item="36"/>
          <tpl fld="2" item="79"/>
          <tpl hier="9" item="1"/>
          <tpl hier="11" item="9"/>
          <tpl hier="12" item="7"/>
          <tpl fld="4" item="0"/>
        </tpls>
      </n>
      <n v="8846062">
        <tpls c="8">
          <tpl hier="1" item="10"/>
          <tpl hier="4" item="3"/>
          <tpl fld="3" item="27"/>
          <tpl fld="2" item="79"/>
          <tpl hier="9" item="1"/>
          <tpl hier="11" item="9"/>
          <tpl hier="12" item="7"/>
          <tpl fld="4" item="0"/>
        </tpls>
      </n>
      <n v="9600379">
        <tpls c="8">
          <tpl hier="1" item="10"/>
          <tpl hier="4" item="3"/>
          <tpl fld="3" item="33"/>
          <tpl fld="2" item="79"/>
          <tpl hier="9" item="1"/>
          <tpl hier="11" item="9"/>
          <tpl hier="12" item="7"/>
          <tpl fld="4" item="0"/>
        </tpls>
      </n>
      <n v="55211700">
        <tpls c="8">
          <tpl hier="1" item="10"/>
          <tpl hier="4" item="3"/>
          <tpl fld="3" item="18"/>
          <tpl fld="2" item="46"/>
          <tpl hier="9" item="1"/>
          <tpl hier="11" item="9"/>
          <tpl hier="12" item="7"/>
          <tpl fld="4" item="0"/>
        </tpls>
      </n>
      <n v="56422072">
        <tpls c="8">
          <tpl hier="1" item="10"/>
          <tpl hier="4" item="3"/>
          <tpl fld="3" item="22"/>
          <tpl fld="2" item="46"/>
          <tpl hier="9" item="1"/>
          <tpl hier="11" item="9"/>
          <tpl hier="12" item="7"/>
          <tpl fld="4" item="0"/>
        </tpls>
      </n>
      <n v="58892512">
        <tpls c="8">
          <tpl hier="1" item="10"/>
          <tpl hier="4" item="3"/>
          <tpl fld="3" item="17"/>
          <tpl fld="2" item="46"/>
          <tpl hier="9" item="1"/>
          <tpl hier="11" item="9"/>
          <tpl hier="12" item="7"/>
          <tpl fld="4" item="0"/>
        </tpls>
      </n>
      <n v="65611592">
        <tpls c="8">
          <tpl hier="1" item="10"/>
          <tpl hier="4" item="3"/>
          <tpl fld="3" item="21"/>
          <tpl fld="2" item="46"/>
          <tpl hier="9" item="1"/>
          <tpl hier="11" item="9"/>
          <tpl hier="12" item="7"/>
          <tpl fld="4" item="0"/>
        </tpls>
      </n>
      <n v="207660992">
        <tpls c="8">
          <tpl hier="1" item="10"/>
          <tpl hier="4" item="3"/>
          <tpl fld="3" item="8"/>
          <tpl fld="2" item="51"/>
          <tpl hier="9" item="1"/>
          <tpl hier="11" item="9"/>
          <tpl hier="12" item="7"/>
          <tpl fld="4" item="0"/>
        </tpls>
      </n>
      <n v="242288992">
        <tpls c="8">
          <tpl hier="1" item="10"/>
          <tpl hier="4" item="3"/>
          <tpl fld="3" item="7"/>
          <tpl fld="2" item="51"/>
          <tpl hier="9" item="1"/>
          <tpl hier="11" item="9"/>
          <tpl hier="12" item="7"/>
          <tpl fld="4" item="0"/>
        </tpls>
      </n>
      <n v="290107936">
        <tpls c="8">
          <tpl hier="1" item="10"/>
          <tpl hier="4" item="3"/>
          <tpl fld="3" item="6"/>
          <tpl fld="2" item="51"/>
          <tpl hier="9" item="1"/>
          <tpl hier="11" item="9"/>
          <tpl hier="12" item="7"/>
          <tpl fld="4" item="0"/>
        </tpls>
      </n>
      <n v="328239520">
        <tpls c="8">
          <tpl hier="1" item="10"/>
          <tpl hier="4" item="3"/>
          <tpl fld="3" item="5"/>
          <tpl fld="2" item="51"/>
          <tpl hier="9" item="1"/>
          <tpl hier="11" item="9"/>
          <tpl hier="12" item="7"/>
          <tpl fld="4" item="0"/>
        </tpls>
      </n>
      <n v="575280813">
        <tpls c="8">
          <tpl hier="1" item="10"/>
          <tpl hier="4" item="3"/>
          <tpl fld="3" item="44"/>
          <tpl fld="1" item="1"/>
          <tpl hier="9" item="1"/>
          <tpl hier="11" item="9"/>
          <tpl hier="12" item="7"/>
          <tpl fld="4" item="0"/>
        </tpls>
      </n>
      <n v="671955233">
        <tpls c="8">
          <tpl hier="1" item="10"/>
          <tpl hier="4" item="3"/>
          <tpl fld="3" item="43"/>
          <tpl fld="1" item="1"/>
          <tpl hier="9" item="1"/>
          <tpl hier="11" item="9"/>
          <tpl hier="12" item="7"/>
          <tpl fld="4" item="0"/>
        </tpls>
      </n>
      <n v="750915744">
        <tpls c="8">
          <tpl hier="1" item="10"/>
          <tpl hier="4" item="3"/>
          <tpl fld="3" item="42"/>
          <tpl fld="1" item="1"/>
          <tpl hier="9" item="1"/>
          <tpl hier="11" item="9"/>
          <tpl hier="12" item="7"/>
          <tpl fld="4" item="0"/>
        </tpls>
      </n>
      <n v="837434108">
        <tpls c="8">
          <tpl hier="1" item="10"/>
          <tpl hier="4" item="3"/>
          <tpl fld="3" item="41"/>
          <tpl fld="1" item="1"/>
          <tpl hier="9" item="1"/>
          <tpl hier="11" item="9"/>
          <tpl hier="12" item="7"/>
          <tpl fld="4" item="0"/>
        </tpls>
      </n>
      <n v="146382">
        <tpls c="8">
          <tpl hier="1" item="10"/>
          <tpl hier="4" item="3"/>
          <tpl fld="3" item="32"/>
          <tpl fld="2" item="58"/>
          <tpl hier="9" item="1"/>
          <tpl hier="11" item="9"/>
          <tpl hier="12" item="7"/>
          <tpl fld="4" item="0"/>
        </tpls>
      </n>
      <n v="220184">
        <tpls c="8">
          <tpl hier="1" item="10"/>
          <tpl hier="4" item="3"/>
          <tpl fld="3" item="31"/>
          <tpl fld="2" item="58"/>
          <tpl hier="9" item="1"/>
          <tpl hier="11" item="9"/>
          <tpl hier="12" item="7"/>
          <tpl fld="4" item="0"/>
        </tpls>
      </n>
      <n v="290597">
        <tpls c="8">
          <tpl hier="1" item="10"/>
          <tpl hier="4" item="3"/>
          <tpl fld="3" item="30"/>
          <tpl fld="2" item="58"/>
          <tpl hier="9" item="1"/>
          <tpl hier="11" item="9"/>
          <tpl hier="12" item="7"/>
          <tpl fld="4" item="0"/>
        </tpls>
      </n>
      <n v="370633">
        <tpls c="8">
          <tpl hier="1" item="10"/>
          <tpl hier="4" item="3"/>
          <tpl fld="3" item="29"/>
          <tpl fld="2" item="58"/>
          <tpl hier="9" item="1"/>
          <tpl hier="11" item="9"/>
          <tpl hier="12" item="7"/>
          <tpl fld="4" item="0"/>
        </tpls>
      </n>
      <n v="62679764">
        <tpls c="8">
          <tpl hier="1" item="10"/>
          <tpl hier="4" item="3"/>
          <tpl fld="3" item="16"/>
          <tpl fld="2" item="63"/>
          <tpl hier="9" item="1"/>
          <tpl hier="11" item="9"/>
          <tpl hier="12" item="7"/>
          <tpl fld="4" item="0"/>
        </tpls>
      </n>
      <n v="90764184">
        <tpls c="8">
          <tpl hier="1" item="10"/>
          <tpl hier="4" item="3"/>
          <tpl fld="3" item="15"/>
          <tpl fld="2" item="63"/>
          <tpl hier="9" item="1"/>
          <tpl hier="11" item="9"/>
          <tpl hier="12" item="7"/>
          <tpl fld="4" item="0"/>
        </tpls>
      </n>
      <n v="130088704">
        <tpls c="8">
          <tpl hier="1" item="10"/>
          <tpl hier="4" item="3"/>
          <tpl fld="3" item="14"/>
          <tpl fld="2" item="63"/>
          <tpl hier="9" item="1"/>
          <tpl hier="11" item="9"/>
          <tpl hier="12" item="7"/>
          <tpl fld="4" item="0"/>
        </tpls>
      </n>
      <n v="159670592">
        <tpls c="8">
          <tpl hier="1" item="10"/>
          <tpl hier="4" item="3"/>
          <tpl fld="3" item="13"/>
          <tpl fld="2" item="63"/>
          <tpl hier="9" item="1"/>
          <tpl hier="11" item="9"/>
          <tpl hier="12" item="7"/>
          <tpl fld="4" item="0"/>
        </tpls>
      </n>
      <n v="127150">
        <tpls c="8">
          <tpl hier="1" item="10"/>
          <tpl hier="4" item="3"/>
          <tpl fld="3" item="4"/>
          <tpl fld="2" item="82"/>
          <tpl hier="9" item="1"/>
          <tpl hier="11" item="9"/>
          <tpl hier="12" item="7"/>
          <tpl fld="4" item="0"/>
        </tpls>
      </n>
      <n v="179028">
        <tpls c="8">
          <tpl hier="1" item="10"/>
          <tpl hier="4" item="3"/>
          <tpl fld="3" item="58"/>
          <tpl fld="2" item="82"/>
          <tpl hier="9" item="1"/>
          <tpl hier="11" item="9"/>
          <tpl hier="12" item="7"/>
          <tpl fld="4" item="0"/>
        </tpls>
      </n>
      <n v="276504">
        <tpls c="8">
          <tpl hier="1" item="10"/>
          <tpl hier="4" item="3"/>
          <tpl fld="3" item="2"/>
          <tpl fld="2" item="82"/>
          <tpl hier="9" item="1"/>
          <tpl hier="11" item="9"/>
          <tpl hier="12" item="7"/>
          <tpl fld="4" item="0"/>
        </tpls>
      </n>
      <n v="3265165">
        <tpls c="8">
          <tpl hier="1" item="10"/>
          <tpl hier="4" item="3"/>
          <tpl fld="3" item="54"/>
          <tpl fld="2" item="47"/>
          <tpl hier="9" item="1"/>
          <tpl hier="11" item="9"/>
          <tpl hier="12" item="7"/>
          <tpl fld="4" item="0"/>
        </tpls>
      </n>
      <n v="5149499">
        <tpls c="8">
          <tpl hier="1" item="10"/>
          <tpl hier="4" item="3"/>
          <tpl fld="3" item="53"/>
          <tpl fld="2" item="47"/>
          <tpl hier="9" item="1"/>
          <tpl hier="11" item="9"/>
          <tpl hier="12" item="7"/>
          <tpl fld="4" item="0"/>
        </tpls>
      </n>
      <n v="8454793">
        <tpls c="8">
          <tpl hier="1" item="10"/>
          <tpl hier="4" item="3"/>
          <tpl fld="3" item="52"/>
          <tpl fld="2" item="47"/>
          <tpl hier="9" item="1"/>
          <tpl hier="11" item="9"/>
          <tpl hier="12" item="7"/>
          <tpl fld="4" item="0"/>
        </tpls>
      </n>
      <n v="3802990">
        <tpls c="8">
          <tpl hier="1" item="10"/>
          <tpl hier="4" item="3"/>
          <tpl fld="3" item="48"/>
          <tpl fld="2" item="52"/>
          <tpl hier="9" item="1"/>
          <tpl hier="11" item="9"/>
          <tpl hier="12" item="7"/>
          <tpl fld="4" item="0"/>
        </tpls>
      </n>
      <n v="5344939">
        <tpls c="8">
          <tpl hier="1" item="10"/>
          <tpl hier="4" item="3"/>
          <tpl fld="3" item="46"/>
          <tpl fld="2" item="52"/>
          <tpl hier="9" item="1"/>
          <tpl hier="11" item="9"/>
          <tpl hier="12" item="7"/>
          <tpl fld="4" item="0"/>
        </tpls>
      </n>
      <n v="7466793">
        <tpls c="8">
          <tpl hier="1" item="10"/>
          <tpl hier="4" item="3"/>
          <tpl fld="3" item="45"/>
          <tpl fld="2" item="52"/>
          <tpl hier="9" item="1"/>
          <tpl hier="11" item="9"/>
          <tpl hier="12" item="7"/>
          <tpl fld="4" item="0"/>
        </tpls>
      </n>
      <n v="10048590">
        <tpls c="8">
          <tpl hier="1" item="10"/>
          <tpl hier="4" item="3"/>
          <tpl fld="3" item="47"/>
          <tpl fld="2" item="52"/>
          <tpl hier="9" item="1"/>
          <tpl hier="11" item="9"/>
          <tpl hier="12" item="7"/>
          <tpl fld="4" item="0"/>
        </tpls>
      </n>
      <n v="559994">
        <tpls c="8">
          <tpl hier="1" item="10"/>
          <tpl hier="4" item="3"/>
          <tpl fld="3" item="34"/>
          <tpl fld="2" item="56"/>
          <tpl hier="9" item="1"/>
          <tpl hier="11" item="9"/>
          <tpl hier="12" item="7"/>
          <tpl fld="4" item="0"/>
        </tpls>
      </n>
      <n v="930408">
        <tpls c="8">
          <tpl hier="1" item="10"/>
          <tpl hier="4" item="3"/>
          <tpl fld="3" item="36"/>
          <tpl fld="2" item="56"/>
          <tpl hier="9" item="1"/>
          <tpl hier="11" item="9"/>
          <tpl hier="12" item="7"/>
          <tpl fld="4" item="0"/>
        </tpls>
      </n>
      <n v="1540425">
        <tpls c="8">
          <tpl hier="1" item="10"/>
          <tpl hier="4" item="3"/>
          <tpl fld="3" item="27"/>
          <tpl fld="2" item="56"/>
          <tpl hier="9" item="1"/>
          <tpl hier="11" item="9"/>
          <tpl hier="12" item="7"/>
          <tpl fld="4" item="0"/>
        </tpls>
      </n>
      <n v="2062536">
        <tpls c="8">
          <tpl hier="1" item="10"/>
          <tpl hier="4" item="3"/>
          <tpl fld="3" item="33"/>
          <tpl fld="2" item="56"/>
          <tpl hier="9" item="1"/>
          <tpl hier="11" item="9"/>
          <tpl hier="12" item="7"/>
          <tpl fld="4" item="0"/>
        </tpls>
      </n>
      <n v="90387080">
        <tpls c="8">
          <tpl hier="1" item="10"/>
          <tpl hier="4" item="3"/>
          <tpl fld="3" item="18"/>
          <tpl fld="2" item="60"/>
          <tpl hier="9" item="1"/>
          <tpl hier="11" item="9"/>
          <tpl hier="12" item="7"/>
          <tpl fld="4" item="0"/>
        </tpls>
      </n>
      <n v="132383568">
        <tpls c="8">
          <tpl hier="1" item="10"/>
          <tpl hier="4" item="3"/>
          <tpl fld="3" item="22"/>
          <tpl fld="2" item="60"/>
          <tpl hier="9" item="1"/>
          <tpl hier="11" item="9"/>
          <tpl hier="12" item="7"/>
          <tpl fld="4" item="0"/>
        </tpls>
      </n>
      <n v="174790336">
        <tpls c="8">
          <tpl hier="1" item="10"/>
          <tpl hier="4" item="3"/>
          <tpl fld="3" item="17"/>
          <tpl fld="2" item="60"/>
          <tpl hier="9" item="1"/>
          <tpl hier="11" item="9"/>
          <tpl hier="12" item="7"/>
          <tpl fld="4" item="0"/>
        </tpls>
      </n>
      <n v="206163056">
        <tpls c="8">
          <tpl hier="1" item="10"/>
          <tpl hier="4" item="3"/>
          <tpl fld="3" item="21"/>
          <tpl fld="2" item="60"/>
          <tpl hier="9" item="1"/>
          <tpl hier="11" item="9"/>
          <tpl hier="12" item="7"/>
          <tpl fld="4" item="0"/>
        </tpls>
      </n>
      <n v="5723381">
        <tpls c="8">
          <tpl hier="1" item="10"/>
          <tpl hier="4" item="3"/>
          <tpl fld="3" item="8"/>
          <tpl fld="2" item="55"/>
          <tpl hier="9" item="1"/>
          <tpl hier="11" item="9"/>
          <tpl hier="12" item="7"/>
          <tpl fld="4" item="0"/>
        </tpls>
      </n>
      <n v="8140073">
        <tpls c="8">
          <tpl hier="1" item="10"/>
          <tpl hier="4" item="3"/>
          <tpl fld="3" item="7"/>
          <tpl fld="2" item="55"/>
          <tpl hier="9" item="1"/>
          <tpl hier="11" item="9"/>
          <tpl hier="12" item="7"/>
          <tpl fld="4" item="0"/>
        </tpls>
      </n>
      <n v="12654621">
        <tpls c="8">
          <tpl hier="1" item="10"/>
          <tpl hier="4" item="3"/>
          <tpl fld="3" item="6"/>
          <tpl fld="2" item="55"/>
          <tpl hier="9" item="1"/>
          <tpl hier="11" item="9"/>
          <tpl hier="12" item="7"/>
          <tpl fld="4" item="0"/>
        </tpls>
      </n>
      <n v="20321378">
        <tpls c="8">
          <tpl hier="1" item="10"/>
          <tpl hier="4" item="3"/>
          <tpl fld="3" item="5"/>
          <tpl fld="2" item="55"/>
          <tpl hier="9" item="1"/>
          <tpl hier="11" item="9"/>
          <tpl hier="12" item="7"/>
          <tpl fld="4" item="0"/>
        </tpls>
      </n>
      <n v="3646431">
        <tpls c="8">
          <tpl hier="1" item="10"/>
          <tpl hier="4" item="3"/>
          <tpl fld="3" item="56"/>
          <tpl fld="2" item="42"/>
          <tpl hier="9" item="1"/>
          <tpl hier="11" item="9"/>
          <tpl hier="12" item="7"/>
          <tpl fld="4" item="0"/>
        </tpls>
      </n>
      <n v="5438957">
        <tpls c="8">
          <tpl hier="1" item="10"/>
          <tpl hier="4" item="3"/>
          <tpl fld="3" item="0"/>
          <tpl fld="2" item="42"/>
          <tpl hier="9" item="1"/>
          <tpl hier="11" item="9"/>
          <tpl hier="12" item="7"/>
          <tpl fld="4" item="0"/>
        </tpls>
      </n>
      <n v="7607849">
        <tpls c="8">
          <tpl hier="1" item="10"/>
          <tpl hier="4" item="3"/>
          <tpl fld="3" item="55"/>
          <tpl fld="2" item="42"/>
          <tpl hier="9" item="1"/>
          <tpl hier="11" item="9"/>
          <tpl hier="12" item="7"/>
          <tpl fld="4" item="0"/>
        </tpls>
      </n>
      <n v="5285017">
        <tpls c="8">
          <tpl hier="1" item="10"/>
          <tpl hier="4" item="3"/>
          <tpl fld="3" item="35"/>
          <tpl fld="2" item="62"/>
          <tpl hier="9" item="1"/>
          <tpl hier="11" item="9"/>
          <tpl hier="12" item="7"/>
          <tpl fld="4" item="0"/>
        </tpls>
      </n>
      <n v="7887560">
        <tpls c="8">
          <tpl hier="1" item="10"/>
          <tpl hier="4" item="3"/>
          <tpl fld="3" item="40"/>
          <tpl fld="2" item="62"/>
          <tpl hier="9" item="1"/>
          <tpl hier="11" item="9"/>
          <tpl hier="12" item="7"/>
          <tpl fld="4" item="0"/>
        </tpls>
      </n>
      <n v="12864090">
        <tpls c="8">
          <tpl hier="1" item="10"/>
          <tpl hier="4" item="3"/>
          <tpl fld="3" item="50"/>
          <tpl fld="2" item="62"/>
          <tpl hier="9" item="1"/>
          <tpl hier="11" item="9"/>
          <tpl hier="12" item="7"/>
          <tpl fld="4" item="0"/>
        </tpls>
      </n>
      <n v="19789920">
        <tpls c="8">
          <tpl hier="1" item="10"/>
          <tpl hier="4" item="3"/>
          <tpl fld="3" item="49"/>
          <tpl fld="2" item="62"/>
          <tpl hier="9" item="1"/>
          <tpl hier="11" item="9"/>
          <tpl hier="12" item="7"/>
          <tpl fld="4" item="0"/>
        </tpls>
      </n>
      <n v="1608616">
        <tpls c="8">
          <tpl hier="1" item="10"/>
          <tpl hier="4" item="3"/>
          <tpl fld="3" item="37"/>
          <tpl fld="2" item="77"/>
          <tpl hier="9" item="1"/>
          <tpl hier="11" item="9"/>
          <tpl hier="12" item="7"/>
          <tpl fld="4" item="0"/>
        </tpls>
      </n>
      <n v="2199356">
        <tpls c="8">
          <tpl hier="1" item="10"/>
          <tpl hier="4" item="3"/>
          <tpl fld="3" item="39"/>
          <tpl fld="2" item="77"/>
          <tpl hier="9" item="1"/>
          <tpl hier="11" item="9"/>
          <tpl hier="12" item="7"/>
          <tpl fld="4" item="0"/>
        </tpls>
      </n>
      <n v="3308233">
        <tpls c="8">
          <tpl hier="1" item="10"/>
          <tpl hier="4" item="3"/>
          <tpl fld="3" item="28"/>
          <tpl fld="2" item="77"/>
          <tpl hier="9" item="1"/>
          <tpl hier="11" item="9"/>
          <tpl hier="12" item="7"/>
          <tpl fld="4" item="0"/>
        </tpls>
      </n>
      <n v="4436415">
        <tpls c="8">
          <tpl hier="1" item="10"/>
          <tpl hier="4" item="3"/>
          <tpl fld="3" item="19"/>
          <tpl fld="2" item="77"/>
          <tpl hier="9" item="1"/>
          <tpl hier="11" item="9"/>
          <tpl hier="12" item="7"/>
          <tpl fld="4" item="0"/>
        </tpls>
      </n>
      <n v="3434825">
        <tpls c="8">
          <tpl hier="1" item="10"/>
          <tpl hier="4" item="3"/>
          <tpl fld="3" item="26"/>
          <tpl fld="2" item="28"/>
          <tpl hier="9" item="1"/>
          <tpl hier="11" item="9"/>
          <tpl hier="12" item="7"/>
          <tpl fld="4" item="0"/>
        </tpls>
      </n>
      <n v="4832321">
        <tpls c="8">
          <tpl hier="1" item="10"/>
          <tpl hier="4" item="3"/>
          <tpl fld="3" item="25"/>
          <tpl fld="2" item="28"/>
          <tpl hier="9" item="1"/>
          <tpl hier="11" item="9"/>
          <tpl hier="12" item="7"/>
          <tpl fld="4" item="0"/>
        </tpls>
      </n>
      <n v="8053536">
        <tpls c="8">
          <tpl hier="1" item="10"/>
          <tpl hier="4" item="3"/>
          <tpl fld="3" item="24"/>
          <tpl fld="2" item="28"/>
          <tpl hier="9" item="1"/>
          <tpl hier="11" item="9"/>
          <tpl hier="12" item="7"/>
          <tpl fld="4" item="0"/>
        </tpls>
      </n>
      <n v="14110975">
        <tpls c="8">
          <tpl hier="1" item="10"/>
          <tpl hier="4" item="3"/>
          <tpl fld="3" item="23"/>
          <tpl fld="2" item="28"/>
          <tpl hier="9" item="1"/>
          <tpl hier="11" item="9"/>
          <tpl hier="12" item="7"/>
          <tpl fld="4" item="0"/>
        </tpls>
      </n>
      <n v="9783134">
        <tpls c="8">
          <tpl hier="1" item="10"/>
          <tpl hier="4" item="3"/>
          <tpl fld="3" item="10"/>
          <tpl fld="2" item="35"/>
          <tpl hier="9" item="1"/>
          <tpl hier="11" item="9"/>
          <tpl hier="12" item="7"/>
          <tpl fld="4" item="0"/>
        </tpls>
      </n>
      <n v="12445823">
        <tpls c="8">
          <tpl hier="1" item="10"/>
          <tpl hier="4" item="3"/>
          <tpl fld="3" item="12"/>
          <tpl fld="2" item="35"/>
          <tpl hier="9" item="1"/>
          <tpl hier="11" item="9"/>
          <tpl hier="12" item="7"/>
          <tpl fld="4" item="0"/>
        </tpls>
      </n>
      <n v="15684409">
        <tpls c="8">
          <tpl hier="1" item="10"/>
          <tpl hier="4" item="3"/>
          <tpl fld="3" item="11"/>
          <tpl fld="2" item="35"/>
          <tpl hier="9" item="1"/>
          <tpl hier="11" item="9"/>
          <tpl hier="12" item="7"/>
          <tpl fld="4" item="0"/>
        </tpls>
      </n>
      <n v="18729160">
        <tpls c="8">
          <tpl hier="1" item="10"/>
          <tpl hier="4" item="3"/>
          <tpl fld="3" item="9"/>
          <tpl fld="2" item="35"/>
          <tpl hier="9" item="1"/>
          <tpl hier="11" item="9"/>
          <tpl hier="12" item="7"/>
          <tpl fld="4" item="0"/>
        </tpls>
      </n>
      <n v="23024516">
        <tpls c="8">
          <tpl hier="1" item="10"/>
          <tpl hier="4" item="3"/>
          <tpl fld="3" item="57"/>
          <tpl fld="2" item="40"/>
          <tpl hier="9" item="1"/>
          <tpl hier="11" item="9"/>
          <tpl hier="12" item="7"/>
          <tpl fld="4" item="0"/>
        </tpls>
      </n>
      <n v="32457500">
        <tpls c="8">
          <tpl hier="1" item="10"/>
          <tpl hier="4" item="3"/>
          <tpl fld="3" item="3"/>
          <tpl fld="2" item="40"/>
          <tpl hier="9" item="1"/>
          <tpl hier="11" item="9"/>
          <tpl hier="12" item="7"/>
          <tpl fld="4" item="0"/>
        </tpls>
      </n>
      <n v="42647724">
        <tpls c="8">
          <tpl hier="1" item="10"/>
          <tpl hier="4" item="3"/>
          <tpl fld="3" item="1"/>
          <tpl fld="2" item="40"/>
          <tpl hier="9" item="1"/>
          <tpl hier="11" item="9"/>
          <tpl hier="12" item="7"/>
          <tpl fld="4" item="0"/>
        </tpls>
      </n>
      <n v="23560464">
        <tpls c="8">
          <tpl hier="1" item="10"/>
          <tpl hier="4" item="3"/>
          <tpl fld="3" item="20"/>
          <tpl fld="2" item="54"/>
          <tpl hier="9" item="1"/>
          <tpl hier="11" item="9"/>
          <tpl hier="12" item="7"/>
          <tpl fld="4" item="0"/>
        </tpls>
      </n>
      <n v="37333912">
        <tpls c="8">
          <tpl hier="1" item="10"/>
          <tpl hier="4" item="3"/>
          <tpl fld="3" item="51"/>
          <tpl fld="2" item="54"/>
          <tpl hier="9" item="1"/>
          <tpl hier="11" item="9"/>
          <tpl hier="12" item="7"/>
          <tpl fld="4" item="0"/>
        </tpls>
      </n>
      <n v="60411196">
        <tpls c="8">
          <tpl hier="1" item="10"/>
          <tpl hier="4" item="3"/>
          <tpl fld="3" item="38"/>
          <tpl fld="2" item="54"/>
          <tpl hier="9" item="1"/>
          <tpl hier="11" item="9"/>
          <tpl hier="12" item="7"/>
          <tpl fld="4" item="0"/>
        </tpls>
      </n>
      <n v="1096638">
        <tpls c="8">
          <tpl hier="1" item="10"/>
          <tpl hier="4" item="3"/>
          <tpl fld="3" item="44"/>
          <tpl fld="2" item="59"/>
          <tpl hier="9" item="1"/>
          <tpl hier="11" item="9"/>
          <tpl hier="12" item="7"/>
          <tpl fld="4" item="0"/>
        </tpls>
      </n>
      <n v="1726866">
        <tpls c="8">
          <tpl hier="1" item="10"/>
          <tpl hier="4" item="3"/>
          <tpl fld="3" item="43"/>
          <tpl fld="2" item="59"/>
          <tpl hier="9" item="1"/>
          <tpl hier="11" item="9"/>
          <tpl hier="12" item="7"/>
          <tpl fld="4" item="0"/>
        </tpls>
      </n>
      <n v="2785810">
        <tpls c="8">
          <tpl hier="1" item="10"/>
          <tpl hier="4" item="3"/>
          <tpl fld="3" item="28"/>
          <tpl fld="2" item="59"/>
          <tpl hier="9" item="1"/>
          <tpl hier="11" item="9"/>
          <tpl hier="12" item="7"/>
          <tpl fld="4" item="0"/>
        </tpls>
      </n>
      <n v="4736974">
        <tpls c="8">
          <tpl hier="1" item="10"/>
          <tpl hier="4" item="3"/>
          <tpl fld="3" item="29"/>
          <tpl fld="2" item="59"/>
          <tpl hier="9" item="1"/>
          <tpl hier="11" item="9"/>
          <tpl hier="12" item="7"/>
          <tpl fld="4" item="0"/>
        </tpls>
      </n>
      <n v="1896077">
        <tpls c="8">
          <tpl hier="1" item="10"/>
          <tpl hier="4" item="3"/>
          <tpl fld="3" item="8"/>
          <tpl fld="2" item="65"/>
          <tpl hier="9" item="1"/>
          <tpl hier="11" item="9"/>
          <tpl hier="12" item="7"/>
          <tpl fld="4" item="0"/>
        </tpls>
      </n>
      <n v="3039013">
        <tpls c="8">
          <tpl hier="1" item="10"/>
          <tpl hier="4" item="3"/>
          <tpl fld="3" item="3"/>
          <tpl fld="2" item="65"/>
          <tpl hier="9" item="1"/>
          <tpl hier="11" item="9"/>
          <tpl hier="12" item="7"/>
          <tpl fld="4" item="0"/>
        </tpls>
      </n>
      <n v="4463125">
        <tpls c="8">
          <tpl hier="1" item="10"/>
          <tpl hier="4" item="3"/>
          <tpl fld="3" item="38"/>
          <tpl fld="2" item="65"/>
          <tpl hier="9" item="1"/>
          <tpl hier="11" item="9"/>
          <tpl hier="12" item="7"/>
          <tpl fld="4" item="0"/>
        </tpls>
      </n>
      <n v="4226844">
        <tpls c="8">
          <tpl hier="1" item="10"/>
          <tpl hier="4" item="3"/>
          <tpl fld="3" item="34"/>
          <tpl fld="2" item="85"/>
          <tpl hier="9" item="1"/>
          <tpl hier="11" item="9"/>
          <tpl hier="12" item="7"/>
          <tpl fld="4" item="0"/>
        </tpls>
      </n>
      <n v="9530107">
        <tpls c="8">
          <tpl hier="1" item="10"/>
          <tpl hier="4" item="3"/>
          <tpl fld="3" item="22"/>
          <tpl fld="2" item="85"/>
          <tpl hier="9" item="1"/>
          <tpl hier="11" item="9"/>
          <tpl hier="12" item="7"/>
          <tpl fld="4" item="0"/>
        </tpls>
      </n>
      <n v="17231540">
        <tpls c="8">
          <tpl hier="1" item="10"/>
          <tpl hier="4" item="3"/>
          <tpl fld="3" item="11"/>
          <tpl fld="2" item="85"/>
          <tpl hier="9" item="1"/>
          <tpl hier="11" item="9"/>
          <tpl hier="12" item="7"/>
          <tpl fld="4" item="0"/>
        </tpls>
      </n>
      <n v="5671797">
        <tpls c="8">
          <tpl hier="1" item="10"/>
          <tpl hier="4" item="3"/>
          <tpl fld="3" item="43"/>
          <tpl fld="2" item="49"/>
          <tpl hier="9" item="1"/>
          <tpl hier="11" item="9"/>
          <tpl hier="12" item="7"/>
          <tpl fld="4" item="0"/>
        </tpls>
      </n>
      <n v="8343283">
        <tpls c="8">
          <tpl hier="1" item="10"/>
          <tpl hier="4" item="3"/>
          <tpl fld="3" item="24"/>
          <tpl fld="2" item="49"/>
          <tpl hier="9" item="1"/>
          <tpl hier="11" item="9"/>
          <tpl hier="12" item="7"/>
          <tpl fld="4" item="0"/>
        </tpls>
      </n>
      <n v="7582353">
        <tpls c="8">
          <tpl hier="1" item="10"/>
          <tpl hier="4" item="3"/>
          <tpl fld="3" item="46"/>
          <tpl fld="2" item="44"/>
          <tpl hier="9" item="1"/>
          <tpl hier="11" item="9"/>
          <tpl hier="12" item="7"/>
          <tpl fld="4" item="0"/>
        </tpls>
      </n>
      <n v="11951452">
        <tpls c="8">
          <tpl hier="1" item="10"/>
          <tpl hier="4" item="3"/>
          <tpl fld="3" item="27"/>
          <tpl fld="2" item="44"/>
          <tpl hier="9" item="1"/>
          <tpl hier="11" item="9"/>
          <tpl hier="12" item="7"/>
          <tpl fld="4" item="0"/>
        </tpls>
      </n>
      <n v="16785360">
        <tpls c="8">
          <tpl hier="1" item="10"/>
          <tpl hier="4" item="3"/>
          <tpl fld="3" item="13"/>
          <tpl fld="2" item="44"/>
          <tpl hier="9" item="1"/>
          <tpl hier="11" item="9"/>
          <tpl hier="12" item="7"/>
          <tpl fld="4" item="0"/>
        </tpls>
      </n>
      <n v="587557">
        <tpls c="8">
          <tpl hier="1" item="10"/>
          <tpl hier="4" item="3"/>
          <tpl fld="3" item="20"/>
          <tpl fld="2" item="34"/>
          <tpl hier="9" item="1"/>
          <tpl hier="11" item="9"/>
          <tpl hier="12" item="7"/>
          <tpl fld="4" item="0"/>
        </tpls>
      </n>
      <n v="811006">
        <tpls c="8">
          <tpl hier="1" item="10"/>
          <tpl hier="4" item="3"/>
          <tpl fld="3" item="17"/>
          <tpl fld="2" item="34"/>
          <tpl hier="9" item="1"/>
          <tpl hier="11" item="9"/>
          <tpl hier="12" item="7"/>
          <tpl fld="4" item="0"/>
        </tpls>
      </n>
      <n v="505799">
        <tpls c="8">
          <tpl hier="1" item="10"/>
          <tpl hier="4" item="3"/>
          <tpl fld="3" item="35"/>
          <tpl fld="2" item="64"/>
          <tpl hier="9" item="1"/>
          <tpl hier="11" item="9"/>
          <tpl hier="12" item="7"/>
          <tpl fld="4" item="0"/>
        </tpls>
      </n>
      <n v="898469">
        <tpls c="8">
          <tpl hier="1" item="10"/>
          <tpl hier="4" item="3"/>
          <tpl fld="3" item="58"/>
          <tpl fld="2" item="64"/>
          <tpl hier="9" item="1"/>
          <tpl hier="11" item="9"/>
          <tpl hier="12" item="7"/>
          <tpl fld="4" item="0"/>
        </tpls>
      </n>
      <n v="2119275">
        <tpls c="8">
          <tpl hier="1" item="10"/>
          <tpl hier="4" item="3"/>
          <tpl fld="3" item="9"/>
          <tpl fld="2" item="64"/>
          <tpl hier="9" item="1"/>
          <tpl hier="11" item="9"/>
          <tpl hier="12" item="7"/>
          <tpl fld="4" item="0"/>
        </tpls>
      </n>
      <n v="17014056">
        <tpls c="8">
          <tpl hier="1" item="10"/>
          <tpl hier="4" item="3"/>
          <tpl fld="3" item="42"/>
          <tpl fld="2" item="33"/>
          <tpl hier="9" item="1"/>
          <tpl hier="11" item="9"/>
          <tpl hier="12" item="7"/>
          <tpl fld="4" item="0"/>
        </tpls>
      </n>
      <n v="10037522">
        <tpls c="8">
          <tpl hier="1" item="10"/>
          <tpl hier="4" item="3"/>
          <tpl fld="3" item="45"/>
          <tpl fld="2" item="43"/>
          <tpl hier="9" item="1"/>
          <tpl hier="11" item="9"/>
          <tpl hier="12" item="7"/>
          <tpl fld="4" item="0"/>
        </tpls>
      </n>
      <n v="763380">
        <tpls c="8">
          <tpl hier="1" item="10"/>
          <tpl hier="4" item="3"/>
          <tpl fld="3" item="29"/>
          <tpl fld="2" item="22"/>
          <tpl hier="9" item="1"/>
          <tpl hier="11" item="9"/>
          <tpl hier="12" item="7"/>
          <tpl fld="4" item="0"/>
        </tpls>
      </n>
      <n v="4281161">
        <tpls c="8">
          <tpl hier="1" item="10"/>
          <tpl hier="4" item="3"/>
          <tpl fld="3" item="15"/>
          <tpl fld="2" item="41"/>
          <tpl hier="9" item="1"/>
          <tpl hier="11" item="9"/>
          <tpl hier="12" item="7"/>
          <tpl fld="4" item="0"/>
        </tpls>
      </n>
      <n v="1183209472">
        <tpls c="8">
          <tpl hier="1" item="10"/>
          <tpl hier="4" item="3"/>
          <tpl fld="3" item="52"/>
          <tpl fld="2" item="39"/>
          <tpl hier="9" item="1"/>
          <tpl hier="11" item="9"/>
          <tpl hier="12" item="7"/>
          <tpl fld="4" item="0"/>
        </tpls>
      </n>
      <n v="2028519">
        <tpls c="8">
          <tpl hier="1" item="10"/>
          <tpl hier="4" item="3"/>
          <tpl fld="3" item="33"/>
          <tpl fld="2" item="31"/>
          <tpl hier="9" item="1"/>
          <tpl hier="11" item="9"/>
          <tpl hier="12" item="7"/>
          <tpl fld="4" item="0"/>
        </tpls>
      </n>
      <n v="18628748">
        <tpls c="8">
          <tpl hier="1" item="10"/>
          <tpl hier="4" item="3"/>
          <tpl fld="3" item="5"/>
          <tpl fld="2" item="27"/>
          <tpl hier="9" item="1"/>
          <tpl hier="11" item="9"/>
          <tpl hier="12" item="7"/>
          <tpl fld="4" item="0"/>
        </tpls>
      </n>
      <n v="42771080">
        <tpls c="8">
          <tpl hier="1" item="10"/>
          <tpl hier="4" item="3"/>
          <tpl fld="3" item="37"/>
          <tpl fld="2" item="17"/>
          <tpl hier="9" item="1"/>
          <tpl hier="11" item="9"/>
          <tpl hier="12" item="7"/>
          <tpl fld="4" item="0"/>
        </tpls>
      </n>
      <n v="2406513">
        <tpls c="8">
          <tpl hier="1" item="10"/>
          <tpl hier="4" item="3"/>
          <tpl fld="3" item="10"/>
          <tpl fld="2" item="23"/>
          <tpl hier="9" item="1"/>
          <tpl hier="11" item="9"/>
          <tpl hier="12" item="7"/>
          <tpl fld="4" item="0"/>
        </tpls>
      </n>
      <n v="83562784">
        <tpls c="8">
          <tpl hier="1" item="10"/>
          <tpl hier="4" item="3"/>
          <tpl fld="3" item="15"/>
          <tpl fld="2" item="45"/>
          <tpl hier="9" item="1"/>
          <tpl hier="11" item="9"/>
          <tpl hier="12" item="7"/>
          <tpl fld="4" item="0"/>
        </tpls>
      </n>
      <n v="71401752">
        <tpls c="8">
          <tpl hier="1" item="10"/>
          <tpl hier="4" item="3"/>
          <tpl fld="3" item="28"/>
          <tpl fld="2" item="12"/>
          <tpl hier="9" item="1"/>
          <tpl hier="11" item="9"/>
          <tpl hier="12" item="7"/>
          <tpl fld="4" item="0"/>
        </tpls>
      </n>
      <n v="10541467">
        <tpls c="8">
          <tpl hier="1" item="10"/>
          <tpl hier="4" item="3"/>
          <tpl fld="3" item="6"/>
          <tpl fld="2" item="32"/>
          <tpl hier="9" item="1"/>
          <tpl hier="11" item="9"/>
          <tpl hier="12" item="7"/>
          <tpl fld="4" item="0"/>
        </tpls>
      </n>
      <n v="2720839">
        <tpls c="8">
          <tpl hier="1" item="10"/>
          <tpl hier="4" item="3"/>
          <tpl fld="3" item="39"/>
          <tpl fld="2" item="8"/>
          <tpl hier="9" item="1"/>
          <tpl hier="11" item="9"/>
          <tpl hier="12" item="7"/>
          <tpl fld="4" item="0"/>
        </tpls>
      </n>
      <n v="3510468">
        <tpls c="8">
          <tpl hier="1" item="10"/>
          <tpl hier="4" item="3"/>
          <tpl fld="3" item="2"/>
          <tpl fld="2" item="59"/>
          <tpl hier="9" item="1"/>
          <tpl hier="11" item="9"/>
          <tpl hier="12" item="7"/>
          <tpl fld="4" item="0"/>
        </tpls>
      </n>
      <n v="2094188">
        <tpls c="8">
          <tpl hier="1" item="10"/>
          <tpl hier="4" item="3"/>
          <tpl fld="3" item="54"/>
          <tpl fld="2" item="65"/>
          <tpl hier="9" item="1"/>
          <tpl hier="11" item="9"/>
          <tpl hier="12" item="7"/>
          <tpl fld="4" item="0"/>
        </tpls>
      </n>
      <n v="3202085">
        <tpls c="8">
          <tpl hier="1" item="10"/>
          <tpl hier="4" item="3"/>
          <tpl fld="3" item="53"/>
          <tpl fld="2" item="65"/>
          <tpl hier="9" item="1"/>
          <tpl hier="11" item="9"/>
          <tpl hier="12" item="7"/>
          <tpl fld="4" item="0"/>
        </tpls>
      </n>
      <n v="4404628">
        <tpls c="8">
          <tpl hier="1" item="10"/>
          <tpl hier="4" item="3"/>
          <tpl fld="3" item="52"/>
          <tpl fld="2" item="65"/>
          <tpl hier="9" item="1"/>
          <tpl hier="11" item="9"/>
          <tpl hier="12" item="7"/>
          <tpl fld="4" item="0"/>
        </tpls>
      </n>
      <n v="3770766">
        <tpls c="8">
          <tpl hier="1" item="10"/>
          <tpl hier="4" item="3"/>
          <tpl fld="3" item="48"/>
          <tpl fld="2" item="85"/>
          <tpl hier="9" item="1"/>
          <tpl hier="11" item="9"/>
          <tpl hier="12" item="7"/>
          <tpl fld="4" item="0"/>
        </tpls>
      </n>
      <n v="7350270">
        <tpls c="8">
          <tpl hier="1" item="10"/>
          <tpl hier="4" item="3"/>
          <tpl fld="3" item="46"/>
          <tpl fld="2" item="85"/>
          <tpl hier="9" item="1"/>
          <tpl hier="11" item="9"/>
          <tpl hier="12" item="7"/>
          <tpl fld="4" item="0"/>
        </tpls>
      </n>
      <n v="13735433">
        <tpls c="8">
          <tpl hier="1" item="10"/>
          <tpl hier="4" item="3"/>
          <tpl fld="3" item="45"/>
          <tpl fld="2" item="85"/>
          <tpl hier="9" item="1"/>
          <tpl hier="11" item="9"/>
          <tpl hier="12" item="7"/>
          <tpl fld="4" item="0"/>
        </tpls>
      </n>
      <n v="20532950">
        <tpls c="8">
          <tpl hier="1" item="10"/>
          <tpl hier="4" item="3"/>
          <tpl fld="3" item="47"/>
          <tpl fld="2" item="85"/>
          <tpl hier="9" item="1"/>
          <tpl hier="11" item="9"/>
          <tpl hier="12" item="7"/>
          <tpl fld="4" item="0"/>
        </tpls>
      </n>
      <n v="3877765">
        <tpls c="8">
          <tpl hier="1" item="10"/>
          <tpl hier="4" item="3"/>
          <tpl fld="3" item="34"/>
          <tpl fld="2" item="49"/>
          <tpl hier="9" item="1"/>
          <tpl hier="11" item="9"/>
          <tpl hier="12" item="7"/>
          <tpl fld="4" item="0"/>
        </tpls>
      </n>
      <n v="5935909">
        <tpls c="8">
          <tpl hier="1" item="10"/>
          <tpl hier="4" item="3"/>
          <tpl fld="3" item="36"/>
          <tpl fld="2" item="49"/>
          <tpl hier="9" item="1"/>
          <tpl hier="11" item="9"/>
          <tpl hier="12" item="7"/>
          <tpl fld="4" item="0"/>
        </tpls>
      </n>
      <n v="8084407">
        <tpls c="8">
          <tpl hier="1" item="10"/>
          <tpl hier="4" item="3"/>
          <tpl fld="3" item="27"/>
          <tpl fld="2" item="49"/>
          <tpl hier="9" item="1"/>
          <tpl hier="11" item="9"/>
          <tpl hier="12" item="7"/>
          <tpl fld="4" item="0"/>
        </tpls>
      </n>
      <n v="10048224">
        <tpls c="8">
          <tpl hier="1" item="10"/>
          <tpl hier="4" item="3"/>
          <tpl fld="3" item="33"/>
          <tpl fld="2" item="49"/>
          <tpl hier="9" item="1"/>
          <tpl hier="11" item="9"/>
          <tpl hier="12" item="7"/>
          <tpl fld="4" item="0"/>
        </tpls>
      </n>
      <n v="5725459">
        <tpls c="8">
          <tpl hier="1" item="10"/>
          <tpl hier="4" item="3"/>
          <tpl fld="3" item="18"/>
          <tpl fld="2" item="44"/>
          <tpl hier="9" item="1"/>
          <tpl hier="11" item="9"/>
          <tpl hier="12" item="7"/>
          <tpl fld="4" item="0"/>
        </tpls>
      </n>
      <n v="8843462">
        <tpls c="8">
          <tpl hier="1" item="10"/>
          <tpl hier="4" item="3"/>
          <tpl fld="3" item="22"/>
          <tpl fld="2" item="44"/>
          <tpl hier="9" item="1"/>
          <tpl hier="11" item="9"/>
          <tpl hier="12" item="7"/>
          <tpl fld="4" item="0"/>
        </tpls>
      </n>
      <n v="12681123">
        <tpls c="8">
          <tpl hier="1" item="10"/>
          <tpl hier="4" item="3"/>
          <tpl fld="3" item="17"/>
          <tpl fld="2" item="44"/>
          <tpl hier="9" item="1"/>
          <tpl hier="11" item="9"/>
          <tpl hier="12" item="7"/>
          <tpl fld="4" item="0"/>
        </tpls>
      </n>
      <n v="16491115">
        <tpls c="8">
          <tpl hier="1" item="10"/>
          <tpl hier="4" item="3"/>
          <tpl fld="3" item="21"/>
          <tpl fld="2" item="44"/>
          <tpl hier="9" item="1"/>
          <tpl hier="11" item="9"/>
          <tpl hier="12" item="7"/>
          <tpl fld="4" item="0"/>
        </tpls>
      </n>
      <n v="531635">
        <tpls c="8">
          <tpl hier="1" item="10"/>
          <tpl hier="4" item="3"/>
          <tpl fld="3" item="8"/>
          <tpl fld="2" item="34"/>
          <tpl hier="9" item="1"/>
          <tpl hier="11" item="9"/>
          <tpl hier="12" item="7"/>
          <tpl fld="4" item="0"/>
        </tpls>
      </n>
      <n v="721783">
        <tpls c="8">
          <tpl hier="1" item="10"/>
          <tpl hier="4" item="3"/>
          <tpl fld="3" item="7"/>
          <tpl fld="2" item="34"/>
          <tpl hier="9" item="1"/>
          <tpl hier="11" item="9"/>
          <tpl hier="12" item="7"/>
          <tpl fld="4" item="0"/>
        </tpls>
      </n>
      <n v="816076">
        <tpls c="8">
          <tpl hier="1" item="10"/>
          <tpl hier="4" item="3"/>
          <tpl fld="3" item="6"/>
          <tpl fld="2" item="34"/>
          <tpl hier="9" item="1"/>
          <tpl hier="11" item="9"/>
          <tpl hier="12" item="7"/>
          <tpl fld="4" item="0"/>
        </tpls>
      </n>
      <n v="889953">
        <tpls c="8">
          <tpl hier="1" item="10"/>
          <tpl hier="4" item="3"/>
          <tpl fld="3" item="5"/>
          <tpl fld="2" item="34"/>
          <tpl hier="9" item="1"/>
          <tpl hier="11" item="9"/>
          <tpl hier="12" item="7"/>
          <tpl fld="4" item="0"/>
        </tpls>
      </n>
      <n v="634742">
        <tpls c="8">
          <tpl hier="1" item="10"/>
          <tpl hier="4" item="3"/>
          <tpl fld="3" item="56"/>
          <tpl fld="2" item="64"/>
          <tpl hier="9" item="1"/>
          <tpl hier="11" item="9"/>
          <tpl hier="12" item="7"/>
          <tpl fld="4" item="0"/>
        </tpls>
      </n>
      <n v="949488">
        <tpls c="8">
          <tpl hier="1" item="10"/>
          <tpl hier="4" item="3"/>
          <tpl fld="3" item="0"/>
          <tpl fld="2" item="64"/>
          <tpl hier="9" item="1"/>
          <tpl hier="11" item="9"/>
          <tpl hier="12" item="7"/>
          <tpl fld="4" item="0"/>
        </tpls>
      </n>
      <n v="1430152">
        <tpls c="8">
          <tpl hier="1" item="10"/>
          <tpl hier="4" item="3"/>
          <tpl fld="3" item="55"/>
          <tpl fld="2" item="64"/>
          <tpl hier="9" item="1"/>
          <tpl hier="11" item="9"/>
          <tpl hier="12" item="7"/>
          <tpl fld="4" item="0"/>
        </tpls>
      </n>
      <n v="6848295">
        <tpls c="8">
          <tpl hier="1" item="10"/>
          <tpl hier="4" item="3"/>
          <tpl fld="3" item="35"/>
          <tpl fld="2" item="33"/>
          <tpl hier="9" item="1"/>
          <tpl hier="11" item="9"/>
          <tpl hier="12" item="7"/>
          <tpl fld="4" item="0"/>
        </tpls>
      </n>
      <n v="10395452">
        <tpls c="8">
          <tpl hier="1" item="10"/>
          <tpl hier="4" item="3"/>
          <tpl fld="3" item="40"/>
          <tpl fld="2" item="33"/>
          <tpl hier="9" item="1"/>
          <tpl hier="11" item="9"/>
          <tpl hier="12" item="7"/>
          <tpl fld="4" item="0"/>
        </tpls>
      </n>
      <n v="16106765">
        <tpls c="8">
          <tpl hier="1" item="10"/>
          <tpl hier="4" item="3"/>
          <tpl fld="3" item="50"/>
          <tpl fld="2" item="33"/>
          <tpl hier="9" item="1"/>
          <tpl hier="11" item="9"/>
          <tpl hier="12" item="7"/>
          <tpl fld="4" item="0"/>
        </tpls>
      </n>
      <n v="24170940">
        <tpls c="8">
          <tpl hier="1" item="10"/>
          <tpl hier="4" item="3"/>
          <tpl fld="3" item="49"/>
          <tpl fld="2" item="33"/>
          <tpl hier="9" item="1"/>
          <tpl hier="11" item="9"/>
          <tpl hier="12" item="7"/>
          <tpl fld="4" item="0"/>
        </tpls>
      </n>
      <n v="4640795">
        <tpls c="8">
          <tpl hier="1" item="10"/>
          <tpl hier="4" item="3"/>
          <tpl fld="3" item="37"/>
          <tpl fld="2" item="43"/>
          <tpl hier="9" item="1"/>
          <tpl hier="11" item="9"/>
          <tpl hier="12" item="7"/>
          <tpl fld="4" item="0"/>
        </tpls>
      </n>
      <n v="6890346">
        <tpls c="8">
          <tpl hier="1" item="10"/>
          <tpl hier="4" item="3"/>
          <tpl fld="3" item="39"/>
          <tpl fld="2" item="43"/>
          <tpl hier="9" item="1"/>
          <tpl hier="11" item="9"/>
          <tpl hier="12" item="7"/>
          <tpl fld="4" item="0"/>
        </tpls>
      </n>
      <n v="10536942">
        <tpls c="8">
          <tpl hier="1" item="10"/>
          <tpl hier="4" item="3"/>
          <tpl fld="3" item="28"/>
          <tpl fld="2" item="43"/>
          <tpl hier="9" item="1"/>
          <tpl hier="11" item="9"/>
          <tpl hier="12" item="7"/>
          <tpl fld="4" item="0"/>
        </tpls>
      </n>
      <n v="14781942">
        <tpls c="8">
          <tpl hier="1" item="10"/>
          <tpl hier="4" item="3"/>
          <tpl fld="3" item="19"/>
          <tpl fld="2" item="43"/>
          <tpl hier="9" item="1"/>
          <tpl hier="11" item="9"/>
          <tpl hier="12" item="7"/>
          <tpl fld="4" item="0"/>
        </tpls>
      </n>
      <n v="675871">
        <tpls c="8">
          <tpl hier="1" item="10"/>
          <tpl hier="4" item="3"/>
          <tpl fld="3" item="26"/>
          <tpl fld="2" item="22"/>
          <tpl hier="9" item="1"/>
          <tpl hier="11" item="9"/>
          <tpl hier="12" item="7"/>
          <tpl fld="4" item="0"/>
        </tpls>
      </n>
      <n v="778948">
        <tpls c="8">
          <tpl hier="1" item="10"/>
          <tpl hier="4" item="3"/>
          <tpl fld="3" item="25"/>
          <tpl fld="2" item="22"/>
          <tpl hier="9" item="1"/>
          <tpl hier="11" item="9"/>
          <tpl hier="12" item="7"/>
          <tpl fld="4" item="0"/>
        </tpls>
      </n>
      <n v="749674">
        <tpls c="8">
          <tpl hier="1" item="10"/>
          <tpl hier="4" item="3"/>
          <tpl fld="3" item="24"/>
          <tpl fld="2" item="22"/>
          <tpl hier="9" item="1"/>
          <tpl hier="11" item="9"/>
          <tpl hier="12" item="7"/>
          <tpl fld="4" item="0"/>
        </tpls>
      </n>
      <n v="767432">
        <tpls c="8">
          <tpl hier="1" item="10"/>
          <tpl hier="4" item="3"/>
          <tpl fld="3" item="23"/>
          <tpl fld="2" item="22"/>
          <tpl hier="9" item="1"/>
          <tpl hier="11" item="9"/>
          <tpl hier="12" item="7"/>
          <tpl fld="4" item="0"/>
        </tpls>
      </n>
      <n v="4676230">
        <tpls c="8">
          <tpl hier="1" item="10"/>
          <tpl hier="4" item="3"/>
          <tpl fld="3" item="10"/>
          <tpl fld="2" item="21"/>
          <tpl hier="9" item="1"/>
          <tpl hier="11" item="9"/>
          <tpl hier="12" item="7"/>
          <tpl fld="4" item="0"/>
        </tpls>
      </n>
      <n v="6478541">
        <tpls c="8">
          <tpl hier="1" item="10"/>
          <tpl hier="4" item="3"/>
          <tpl fld="3" item="12"/>
          <tpl fld="2" item="21"/>
          <tpl hier="9" item="1"/>
          <tpl hier="11" item="9"/>
          <tpl hier="12" item="7"/>
          <tpl fld="4" item="0"/>
        </tpls>
      </n>
      <n v="8754150">
        <tpls c="8">
          <tpl hier="1" item="10"/>
          <tpl hier="4" item="3"/>
          <tpl fld="3" item="11"/>
          <tpl fld="2" item="21"/>
          <tpl hier="9" item="1"/>
          <tpl hier="11" item="9"/>
          <tpl hier="12" item="7"/>
          <tpl fld="4" item="0"/>
        </tpls>
      </n>
      <n v="11123176">
        <tpls c="8">
          <tpl hier="1" item="10"/>
          <tpl hier="4" item="3"/>
          <tpl fld="3" item="9"/>
          <tpl fld="2" item="21"/>
          <tpl hier="9" item="1"/>
          <tpl hier="11" item="9"/>
          <tpl hier="12" item="7"/>
          <tpl fld="4" item="0"/>
        </tpls>
      </n>
      <n v="2968989">
        <tpls c="8">
          <tpl hier="1" item="10"/>
          <tpl hier="4" item="3"/>
          <tpl fld="3" item="57"/>
          <tpl fld="2" item="41"/>
          <tpl hier="9" item="1"/>
          <tpl hier="11" item="9"/>
          <tpl hier="12" item="7"/>
          <tpl fld="4" item="0"/>
        </tpls>
      </n>
      <n v="4814702">
        <tpls c="8">
          <tpl hier="1" item="10"/>
          <tpl hier="4" item="3"/>
          <tpl fld="3" item="3"/>
          <tpl fld="2" item="41"/>
          <tpl hier="9" item="1"/>
          <tpl hier="11" item="9"/>
          <tpl hier="12" item="7"/>
          <tpl fld="4" item="0"/>
        </tpls>
      </n>
      <n v="7458985">
        <tpls c="8">
          <tpl hier="1" item="10"/>
          <tpl hier="4" item="3"/>
          <tpl fld="3" item="1"/>
          <tpl fld="2" item="41"/>
          <tpl hier="9" item="1"/>
          <tpl hier="11" item="9"/>
          <tpl hier="12" item="7"/>
          <tpl fld="4" item="0"/>
        </tpls>
      </n>
      <n v="637630080">
        <tpls c="8">
          <tpl hier="1" item="10"/>
          <tpl hier="4" item="3"/>
          <tpl fld="3" item="20"/>
          <tpl fld="2" item="39"/>
          <tpl hier="9" item="1"/>
          <tpl hier="11" item="9"/>
          <tpl hier="12" item="7"/>
          <tpl fld="4" item="0"/>
        </tpls>
      </n>
      <n v="909307008">
        <tpls c="8">
          <tpl hier="1" item="10"/>
          <tpl hier="4" item="3"/>
          <tpl fld="3" item="51"/>
          <tpl fld="2" item="39"/>
          <tpl hier="9" item="1"/>
          <tpl hier="11" item="9"/>
          <tpl hier="12" item="7"/>
          <tpl fld="4" item="0"/>
        </tpls>
      </n>
      <n v="1200669824">
        <tpls c="8">
          <tpl hier="1" item="10"/>
          <tpl hier="4" item="3"/>
          <tpl fld="3" item="38"/>
          <tpl fld="2" item="39"/>
          <tpl hier="9" item="1"/>
          <tpl hier="11" item="9"/>
          <tpl hier="12" item="7"/>
          <tpl fld="4" item="0"/>
        </tpls>
      </n>
      <n v="8928511">
        <tpls c="8">
          <tpl hier="1" item="10"/>
          <tpl hier="4" item="3"/>
          <tpl fld="3" item="44"/>
          <tpl fld="2" item="14"/>
          <tpl hier="9" item="1"/>
          <tpl hier="11" item="9"/>
          <tpl hier="12" item="7"/>
          <tpl fld="4" item="0"/>
        </tpls>
      </n>
      <n v="15797776">
        <tpls c="8">
          <tpl hier="1" item="10"/>
          <tpl hier="4" item="3"/>
          <tpl fld="3" item="43"/>
          <tpl fld="2" item="14"/>
          <tpl hier="9" item="1"/>
          <tpl hier="11" item="9"/>
          <tpl hier="12" item="7"/>
          <tpl fld="4" item="0"/>
        </tpls>
      </n>
      <n v="27768296">
        <tpls c="8">
          <tpl hier="1" item="10"/>
          <tpl hier="4" item="3"/>
          <tpl fld="3" item="42"/>
          <tpl fld="2" item="14"/>
          <tpl hier="9" item="1"/>
          <tpl hier="11" item="9"/>
          <tpl hier="12" item="7"/>
          <tpl fld="4" item="0"/>
        </tpls>
      </n>
      <n v="43178256">
        <tpls c="8">
          <tpl hier="1" item="10"/>
          <tpl hier="4" item="3"/>
          <tpl fld="3" item="41"/>
          <tpl fld="2" item="14"/>
          <tpl hier="9" item="1"/>
          <tpl hier="11" item="9"/>
          <tpl hier="12" item="7"/>
          <tpl fld="4" item="0"/>
        </tpls>
      </n>
      <n v="941794">
        <tpls c="8">
          <tpl hier="1" item="10"/>
          <tpl hier="4" item="3"/>
          <tpl fld="3" item="32"/>
          <tpl fld="2" item="31"/>
          <tpl hier="9" item="1"/>
          <tpl hier="11" item="9"/>
          <tpl hier="12" item="7"/>
          <tpl fld="4" item="0"/>
        </tpls>
      </n>
      <n v="1415367">
        <tpls c="8">
          <tpl hier="1" item="10"/>
          <tpl hier="4" item="3"/>
          <tpl fld="3" item="31"/>
          <tpl fld="2" item="31"/>
          <tpl hier="9" item="1"/>
          <tpl hier="11" item="9"/>
          <tpl hier="12" item="7"/>
          <tpl fld="4" item="0"/>
        </tpls>
      </n>
      <n v="1997516">
        <tpls c="8">
          <tpl hier="1" item="10"/>
          <tpl hier="4" item="3"/>
          <tpl fld="3" item="30"/>
          <tpl fld="2" item="31"/>
          <tpl hier="9" item="1"/>
          <tpl hier="11" item="9"/>
          <tpl hier="12" item="7"/>
          <tpl fld="4" item="0"/>
        </tpls>
      </n>
      <n v="2043437">
        <tpls c="8">
          <tpl hier="1" item="10"/>
          <tpl hier="4" item="3"/>
          <tpl fld="3" item="29"/>
          <tpl fld="2" item="31"/>
          <tpl hier="9" item="1"/>
          <tpl hier="11" item="9"/>
          <tpl hier="12" item="7"/>
          <tpl fld="4" item="0"/>
        </tpls>
      </n>
      <n v="6401921">
        <tpls c="8">
          <tpl hier="1" item="10"/>
          <tpl hier="4" item="3"/>
          <tpl fld="3" item="16"/>
          <tpl fld="2" item="29"/>
          <tpl hier="9" item="1"/>
          <tpl hier="11" item="9"/>
          <tpl hier="12" item="7"/>
          <tpl fld="4" item="0"/>
        </tpls>
      </n>
      <n v="10063495">
        <tpls c="8">
          <tpl hier="1" item="10"/>
          <tpl hier="4" item="3"/>
          <tpl fld="3" item="15"/>
          <tpl fld="2" item="29"/>
          <tpl hier="9" item="1"/>
          <tpl hier="11" item="9"/>
          <tpl hier="12" item="7"/>
          <tpl fld="4" item="0"/>
        </tpls>
      </n>
      <n v="16260932">
        <tpls c="8">
          <tpl hier="1" item="10"/>
          <tpl hier="4" item="3"/>
          <tpl fld="3" item="14"/>
          <tpl fld="2" item="29"/>
          <tpl hier="9" item="1"/>
          <tpl hier="11" item="9"/>
          <tpl hier="12" item="7"/>
          <tpl fld="4" item="0"/>
        </tpls>
      </n>
      <n v="25570540">
        <tpls c="8">
          <tpl hier="1" item="10"/>
          <tpl hier="4" item="3"/>
          <tpl fld="3" item="13"/>
          <tpl fld="2" item="29"/>
          <tpl hier="9" item="1"/>
          <tpl hier="11" item="9"/>
          <tpl hier="12" item="7"/>
          <tpl fld="4" item="0"/>
        </tpls>
      </n>
      <n v="4958549">
        <tpls c="8">
          <tpl hier="1" item="10"/>
          <tpl hier="4" item="3"/>
          <tpl fld="3" item="4"/>
          <tpl fld="2" item="27"/>
          <tpl hier="9" item="1"/>
          <tpl hier="11" item="9"/>
          <tpl hier="12" item="7"/>
          <tpl fld="4" item="0"/>
        </tpls>
      </n>
      <n v="8636690">
        <tpls c="8">
          <tpl hier="1" item="10"/>
          <tpl hier="4" item="3"/>
          <tpl fld="3" item="58"/>
          <tpl fld="2" item="27"/>
          <tpl hier="9" item="1"/>
          <tpl hier="11" item="9"/>
          <tpl hier="12" item="7"/>
          <tpl fld="4" item="0"/>
        </tpls>
      </n>
      <n v="12301838">
        <tpls c="8">
          <tpl hier="1" item="10"/>
          <tpl hier="4" item="3"/>
          <tpl fld="3" item="2"/>
          <tpl fld="2" item="27"/>
          <tpl hier="9" item="1"/>
          <tpl hier="11" item="9"/>
          <tpl hier="12" item="7"/>
          <tpl fld="4" item="0"/>
        </tpls>
      </n>
      <n v="12162187">
        <tpls c="8">
          <tpl hier="1" item="10"/>
          <tpl hier="4" item="3"/>
          <tpl fld="3" item="54"/>
          <tpl fld="2" item="26"/>
          <tpl hier="9" item="1"/>
          <tpl hier="11" item="9"/>
          <tpl hier="12" item="7"/>
          <tpl fld="4" item="0"/>
        </tpls>
      </n>
      <n v="18519936">
        <tpls c="8">
          <tpl hier="1" item="10"/>
          <tpl hier="4" item="3"/>
          <tpl fld="3" item="53"/>
          <tpl fld="2" item="26"/>
          <tpl hier="9" item="1"/>
          <tpl hier="11" item="9"/>
          <tpl hier="12" item="7"/>
          <tpl fld="4" item="0"/>
        </tpls>
      </n>
      <n v="26720370">
        <tpls c="8">
          <tpl hier="1" item="10"/>
          <tpl hier="4" item="3"/>
          <tpl fld="3" item="52"/>
          <tpl fld="2" item="26"/>
          <tpl hier="9" item="1"/>
          <tpl hier="11" item="9"/>
          <tpl hier="12" item="7"/>
          <tpl fld="4" item="0"/>
        </tpls>
      </n>
      <n v="901686">
        <tpls c="8">
          <tpl hier="1" item="10"/>
          <tpl hier="4" item="3"/>
          <tpl fld="3" item="48"/>
          <tpl fld="2" item="24"/>
          <tpl hier="9" item="1"/>
          <tpl hier="11" item="9"/>
          <tpl hier="12" item="7"/>
          <tpl fld="4" item="0"/>
        </tpls>
      </n>
      <n v="1453032">
        <tpls c="8">
          <tpl hier="1" item="10"/>
          <tpl hier="4" item="3"/>
          <tpl fld="3" item="46"/>
          <tpl fld="2" item="24"/>
          <tpl hier="9" item="1"/>
          <tpl hier="11" item="9"/>
          <tpl hier="12" item="7"/>
          <tpl fld="4" item="0"/>
        </tpls>
      </n>
      <n v="2255516">
        <tpls c="8">
          <tpl hier="1" item="10"/>
          <tpl hier="4" item="3"/>
          <tpl fld="3" item="45"/>
          <tpl fld="2" item="24"/>
          <tpl hier="9" item="1"/>
          <tpl hier="11" item="9"/>
          <tpl hier="12" item="7"/>
          <tpl fld="4" item="0"/>
        </tpls>
      </n>
      <n v="3494195">
        <tpls c="8">
          <tpl hier="1" item="10"/>
          <tpl hier="4" item="3"/>
          <tpl fld="3" item="47"/>
          <tpl fld="2" item="24"/>
          <tpl hier="9" item="1"/>
          <tpl hier="11" item="9"/>
          <tpl hier="12" item="7"/>
          <tpl fld="4" item="0"/>
        </tpls>
      </n>
      <n v="44123852">
        <tpls c="8">
          <tpl hier="1" item="10"/>
          <tpl hier="4" item="3"/>
          <tpl fld="3" item="34"/>
          <tpl fld="2" item="17"/>
          <tpl hier="9" item="1"/>
          <tpl hier="11" item="9"/>
          <tpl hier="12" item="7"/>
          <tpl fld="4" item="0"/>
        </tpls>
      </n>
      <n v="69407624">
        <tpls c="8">
          <tpl hier="1" item="10"/>
          <tpl hier="4" item="3"/>
          <tpl fld="3" item="36"/>
          <tpl fld="2" item="17"/>
          <tpl hier="9" item="1"/>
          <tpl hier="11" item="9"/>
          <tpl hier="12" item="7"/>
          <tpl fld="4" item="0"/>
        </tpls>
      </n>
      <n v="94611000">
        <tpls c="8">
          <tpl hier="1" item="10"/>
          <tpl hier="4" item="3"/>
          <tpl fld="3" item="27"/>
          <tpl fld="2" item="17"/>
          <tpl hier="9" item="1"/>
          <tpl hier="11" item="9"/>
          <tpl hier="12" item="7"/>
          <tpl fld="4" item="0"/>
        </tpls>
      </n>
      <n v="118827160">
        <tpls c="8">
          <tpl hier="1" item="10"/>
          <tpl hier="4" item="3"/>
          <tpl fld="3" item="33"/>
          <tpl fld="2" item="17"/>
          <tpl hier="9" item="1"/>
          <tpl hier="11" item="9"/>
          <tpl hier="12" item="7"/>
          <tpl fld="4" item="0"/>
        </tpls>
      </n>
      <n v="11603928">
        <tpls c="8">
          <tpl hier="1" item="10"/>
          <tpl hier="4" item="3"/>
          <tpl fld="3" item="18"/>
          <tpl fld="2" item="13"/>
          <tpl hier="9" item="1"/>
          <tpl hier="11" item="9"/>
          <tpl hier="12" item="7"/>
          <tpl fld="4" item="0"/>
        </tpls>
      </n>
      <n v="16477473">
        <tpls c="8">
          <tpl hier="1" item="10"/>
          <tpl hier="4" item="3"/>
          <tpl fld="3" item="22"/>
          <tpl fld="2" item="13"/>
          <tpl hier="9" item="1"/>
          <tpl hier="11" item="9"/>
          <tpl hier="12" item="7"/>
          <tpl fld="4" item="0"/>
        </tpls>
      </n>
      <n v="23941110">
        <tpls c="8">
          <tpl hier="1" item="10"/>
          <tpl hier="4" item="3"/>
          <tpl fld="3" item="17"/>
          <tpl fld="2" item="13"/>
          <tpl hier="9" item="1"/>
          <tpl hier="11" item="9"/>
          <tpl hier="12" item="7"/>
          <tpl fld="4" item="0"/>
        </tpls>
      </n>
      <n v="27261132">
        <tpls c="8">
          <tpl hier="1" item="10"/>
          <tpl hier="4" item="3"/>
          <tpl fld="3" item="21"/>
          <tpl fld="2" item="13"/>
          <tpl hier="9" item="1"/>
          <tpl hier="11" item="9"/>
          <tpl hier="12" item="7"/>
          <tpl fld="4" item="0"/>
        </tpls>
      </n>
      <n v="2481341">
        <tpls c="8">
          <tpl hier="1" item="10"/>
          <tpl hier="4" item="3"/>
          <tpl fld="3" item="8"/>
          <tpl fld="2" item="23"/>
          <tpl hier="9" item="1"/>
          <tpl hier="11" item="9"/>
          <tpl hier="12" item="7"/>
          <tpl fld="4" item="0"/>
        </tpls>
      </n>
      <n v="3909671">
        <tpls c="8">
          <tpl hier="1" item="10"/>
          <tpl hier="4" item="3"/>
          <tpl fld="3" item="7"/>
          <tpl fld="2" item="23"/>
          <tpl hier="9" item="1"/>
          <tpl hier="11" item="9"/>
          <tpl hier="12" item="7"/>
          <tpl fld="4" item="0"/>
        </tpls>
      </n>
      <n v="5292118">
        <tpls c="8">
          <tpl hier="1" item="10"/>
          <tpl hier="4" item="3"/>
          <tpl fld="3" item="6"/>
          <tpl fld="2" item="23"/>
          <tpl hier="9" item="1"/>
          <tpl hier="11" item="9"/>
          <tpl hier="12" item="7"/>
          <tpl fld="4" item="0"/>
        </tpls>
      </n>
      <n v="6545502">
        <tpls c="8">
          <tpl hier="1" item="10"/>
          <tpl hier="4" item="3"/>
          <tpl fld="3" item="5"/>
          <tpl fld="2" item="23"/>
          <tpl hier="9" item="1"/>
          <tpl hier="11" item="9"/>
          <tpl hier="12" item="7"/>
          <tpl fld="4" item="0"/>
        </tpls>
      </n>
      <n v="5040798">
        <tpls c="8">
          <tpl hier="1" item="10"/>
          <tpl hier="4" item="3"/>
          <tpl fld="3" item="56"/>
          <tpl fld="2" item="30"/>
          <tpl hier="9" item="1"/>
          <tpl hier="11" item="9"/>
          <tpl hier="12" item="7"/>
          <tpl fld="4" item="0"/>
        </tpls>
      </n>
      <n v="8026591">
        <tpls c="8">
          <tpl hier="1" item="10"/>
          <tpl hier="4" item="3"/>
          <tpl fld="3" item="0"/>
          <tpl fld="2" item="30"/>
          <tpl hier="9" item="1"/>
          <tpl hier="11" item="9"/>
          <tpl hier="12" item="7"/>
          <tpl fld="4" item="0"/>
        </tpls>
      </n>
      <n v="15250908">
        <tpls c="8">
          <tpl hier="1" item="10"/>
          <tpl hier="4" item="3"/>
          <tpl fld="3" item="38"/>
          <tpl fld="2" item="30"/>
          <tpl hier="9" item="1"/>
          <tpl hier="11" item="9"/>
          <tpl hier="12" item="7"/>
          <tpl fld="4" item="0"/>
        </tpls>
      </n>
      <n v="51217972">
        <tpls c="8">
          <tpl hier="1" item="10"/>
          <tpl hier="4" item="3"/>
          <tpl fld="3" item="32"/>
          <tpl fld="2" item="45"/>
          <tpl hier="9" item="1"/>
          <tpl hier="11" item="9"/>
          <tpl hier="12" item="7"/>
          <tpl fld="4" item="0"/>
        </tpls>
      </n>
      <n v="85766400">
        <tpls c="8">
          <tpl hier="1" item="10"/>
          <tpl hier="4" item="3"/>
          <tpl fld="3" item="12"/>
          <tpl fld="2" item="45"/>
          <tpl hier="9" item="1"/>
          <tpl hier="11" item="9"/>
          <tpl hier="12" item="7"/>
          <tpl fld="4" item="0"/>
        </tpls>
      </n>
      <n v="146339984">
        <tpls c="8">
          <tpl hier="1" item="10"/>
          <tpl hier="4" item="3"/>
          <tpl fld="3" item="52"/>
          <tpl fld="2" item="45"/>
          <tpl hier="9" item="1"/>
          <tpl hier="11" item="9"/>
          <tpl hier="12" item="7"/>
          <tpl fld="4" item="0"/>
        </tpls>
      </n>
      <n v="50917976">
        <tpls c="8">
          <tpl hier="1" item="10"/>
          <tpl hier="4" item="3"/>
          <tpl fld="3" item="34"/>
          <tpl fld="2" item="25"/>
          <tpl hier="9" item="1"/>
          <tpl hier="11" item="9"/>
          <tpl hier="12" item="7"/>
          <tpl fld="4" item="0"/>
        </tpls>
      </n>
      <n v="89213704">
        <tpls c="8">
          <tpl hier="1" item="10"/>
          <tpl hier="4" item="3"/>
          <tpl fld="3" item="22"/>
          <tpl fld="2" item="25"/>
          <tpl hier="9" item="1"/>
          <tpl hier="11" item="9"/>
          <tpl hier="12" item="7"/>
          <tpl fld="4" item="0"/>
        </tpls>
      </n>
      <n v="156664704">
        <tpls c="8">
          <tpl hier="1" item="10"/>
          <tpl hier="4" item="3"/>
          <tpl fld="3" item="2"/>
          <tpl fld="2" item="25"/>
          <tpl hier="9" item="1"/>
          <tpl hier="11" item="9"/>
          <tpl hier="12" item="7"/>
          <tpl fld="4" item="0"/>
        </tpls>
      </n>
      <n v="1238889">
        <tpls c="8">
          <tpl hier="1" item="10"/>
          <tpl hier="4" item="3"/>
          <tpl fld="3" item="44"/>
          <tpl fld="2" item="38"/>
          <tpl hier="9" item="1"/>
          <tpl hier="11" item="9"/>
          <tpl hier="12" item="7"/>
          <tpl fld="4" item="0"/>
        </tpls>
      </n>
      <n v="2121860">
        <tpls c="8">
          <tpl hier="1" item="10"/>
          <tpl hier="4" item="3"/>
          <tpl fld="3" item="25"/>
          <tpl fld="2" item="38"/>
          <tpl hier="9" item="1"/>
          <tpl hier="11" item="9"/>
          <tpl hier="12" item="7"/>
          <tpl fld="4" item="0"/>
        </tpls>
      </n>
      <n v="3149188">
        <tpls c="8">
          <tpl hier="1" item="10"/>
          <tpl hier="4" item="3"/>
          <tpl fld="3" item="11"/>
          <tpl fld="2" item="38"/>
          <tpl hier="9" item="1"/>
          <tpl hier="11" item="9"/>
          <tpl hier="12" item="7"/>
          <tpl fld="4" item="0"/>
        </tpls>
      </n>
      <n v="2297059">
        <tpls c="8">
          <tpl hier="1" item="10"/>
          <tpl hier="4" item="3"/>
          <tpl fld="3" item="35"/>
          <tpl fld="2" item="16"/>
          <tpl hier="9" item="1"/>
          <tpl hier="11" item="9"/>
          <tpl hier="12" item="7"/>
          <tpl fld="4" item="0"/>
        </tpls>
      </n>
      <n v="3571205">
        <tpls c="8">
          <tpl hier="1" item="10"/>
          <tpl hier="4" item="3"/>
          <tpl fld="3" item="39"/>
          <tpl fld="2" item="16"/>
          <tpl hier="9" item="1"/>
          <tpl hier="11" item="9"/>
          <tpl hier="12" item="7"/>
          <tpl fld="4" item="0"/>
        </tpls>
      </n>
      <n v="5974629">
        <tpls c="8">
          <tpl hier="1" item="10"/>
          <tpl hier="4" item="3"/>
          <tpl fld="3" item="14"/>
          <tpl fld="2" item="16"/>
          <tpl hier="9" item="1"/>
          <tpl hier="11" item="9"/>
          <tpl hier="12" item="7"/>
          <tpl fld="4" item="0"/>
        </tpls>
      </n>
      <n v="16683456">
        <tpls c="8">
          <tpl hier="1" item="10"/>
          <tpl hier="4" item="3"/>
          <tpl fld="3" item="46"/>
          <tpl fld="2" item="10"/>
          <tpl hier="9" item="1"/>
          <tpl hier="11" item="9"/>
          <tpl hier="12" item="7"/>
          <tpl fld="4" item="0"/>
        </tpls>
      </n>
      <n v="25658062">
        <tpls c="8">
          <tpl hier="1" item="10"/>
          <tpl hier="4" item="3"/>
          <tpl fld="3" item="30"/>
          <tpl fld="2" item="10"/>
          <tpl hier="9" item="1"/>
          <tpl hier="11" item="9"/>
          <tpl hier="12" item="7"/>
          <tpl fld="4" item="0"/>
        </tpls>
      </n>
      <n v="32510452">
        <tpls c="8">
          <tpl hier="1" item="10"/>
          <tpl hier="4" item="3"/>
          <tpl fld="3" item="5"/>
          <tpl fld="2" item="10"/>
          <tpl hier="9" item="1"/>
          <tpl hier="11" item="9"/>
          <tpl hier="12" item="7"/>
          <tpl fld="4" item="0"/>
        </tpls>
      </n>
      <n v="43629412">
        <tpls c="8">
          <tpl hier="1" item="10"/>
          <tpl hier="4" item="3"/>
          <tpl fld="3" item="40"/>
          <tpl fld="2" item="12"/>
          <tpl hier="9" item="1"/>
          <tpl hier="11" item="9"/>
          <tpl hier="12" item="7"/>
          <tpl fld="4" item="0"/>
        </tpls>
      </n>
      <n v="73030880">
        <tpls c="8">
          <tpl hier="1" item="10"/>
          <tpl hier="4" item="3"/>
          <tpl fld="3" item="27"/>
          <tpl fld="2" item="12"/>
          <tpl hier="9" item="1"/>
          <tpl hier="11" item="9"/>
          <tpl hier="12" item="7"/>
          <tpl fld="4" item="0"/>
        </tpls>
      </n>
      <n v="3206000">
        <tpls c="8">
          <tpl hier="1" item="10"/>
          <tpl hier="4" item="3"/>
          <tpl fld="3" item="39"/>
          <tpl fld="2" item="18"/>
          <tpl hier="9" item="1"/>
          <tpl hier="11" item="9"/>
          <tpl hier="12" item="7"/>
          <tpl fld="4" item="0"/>
        </tpls>
      </n>
      <n v="3810605">
        <tpls c="8">
          <tpl hier="1" item="10"/>
          <tpl hier="4" item="3"/>
          <tpl fld="3" item="17"/>
          <tpl fld="2" item="18"/>
          <tpl hier="9" item="1"/>
          <tpl hier="11" item="9"/>
          <tpl hier="12" item="7"/>
          <tpl fld="4" item="0"/>
        </tpls>
      </n>
      <n v="3164263">
        <tpls c="8">
          <tpl hier="1" item="10"/>
          <tpl hier="4" item="3"/>
          <tpl fld="3" item="37"/>
          <tpl fld="2" item="20"/>
          <tpl hier="9" item="1"/>
          <tpl hier="11" item="9"/>
          <tpl hier="12" item="7"/>
          <tpl fld="4" item="0"/>
        </tpls>
      </n>
      <n v="6443751">
        <tpls c="8">
          <tpl hier="1" item="10"/>
          <tpl hier="4" item="3"/>
          <tpl fld="3" item="12"/>
          <tpl fld="2" item="20"/>
          <tpl hier="9" item="1"/>
          <tpl hier="11" item="9"/>
          <tpl hier="12" item="7"/>
          <tpl fld="4" item="0"/>
        </tpls>
      </n>
      <n v="10039338">
        <tpls c="8">
          <tpl hier="1" item="10"/>
          <tpl hier="4" item="3"/>
          <tpl fld="3" item="47"/>
          <tpl fld="2" item="20"/>
          <tpl hier="9" item="1"/>
          <tpl hier="11" item="9"/>
          <tpl hier="12" item="7"/>
          <tpl fld="4" item="0"/>
        </tpls>
      </n>
      <n v="4797187">
        <tpls c="8">
          <tpl hier="1" item="10"/>
          <tpl hier="4" item="3"/>
          <tpl fld="3" item="56"/>
          <tpl fld="2" item="32"/>
          <tpl hier="9" item="1"/>
          <tpl hier="11" item="9"/>
          <tpl hier="12" item="7"/>
          <tpl fld="4" item="0"/>
        </tpls>
      </n>
      <n v="10810083">
        <tpls c="8">
          <tpl hier="1" item="10"/>
          <tpl hier="4" item="3"/>
          <tpl fld="3" item="2"/>
          <tpl fld="2" item="32"/>
          <tpl hier="9" item="1"/>
          <tpl hier="11" item="9"/>
          <tpl hier="12" item="7"/>
          <tpl fld="4" item="0"/>
        </tpls>
      </n>
      <n v="59292">
        <tpls c="8">
          <tpl hier="1" item="10"/>
          <tpl hier="4" item="3"/>
          <tpl fld="3" item="54"/>
          <tpl fld="2" item="9"/>
          <tpl hier="9" item="1"/>
          <tpl hier="11" item="9"/>
          <tpl hier="12" item="7"/>
          <tpl fld="4" item="0"/>
        </tpls>
      </n>
      <n v="84600">
        <tpls c="8">
          <tpl hier="1" item="10"/>
          <tpl hier="4" item="3"/>
          <tpl fld="3" item="55"/>
          <tpl fld="2" item="9"/>
          <tpl hier="9" item="1"/>
          <tpl hier="11" item="9"/>
          <tpl hier="12" item="7"/>
          <tpl fld="4" item="0"/>
        </tpls>
      </n>
      <n v="3540170">
        <tpls c="8">
          <tpl hier="1" item="10"/>
          <tpl hier="4" item="3"/>
          <tpl fld="3" item="31"/>
          <tpl fld="2" item="11"/>
          <tpl hier="9" item="1"/>
          <tpl hier="11" item="9"/>
          <tpl hier="12" item="7"/>
          <tpl fld="4" item="0"/>
        </tpls>
      </n>
      <n v="7650154">
        <tpls c="8">
          <tpl hier="1" item="10"/>
          <tpl hier="4" item="3"/>
          <tpl fld="3" item="9"/>
          <tpl fld="2" item="11"/>
          <tpl hier="9" item="1"/>
          <tpl hier="11" item="9"/>
          <tpl hier="12" item="7"/>
          <tpl fld="4" item="0"/>
        </tpls>
      </n>
      <n v="44967708">
        <tpls c="8">
          <tpl hier="1" item="10"/>
          <tpl hier="4" item="3"/>
          <tpl fld="3" item="17"/>
          <tpl fld="2" item="15"/>
          <tpl hier="9" item="1"/>
          <tpl hier="11" item="9"/>
          <tpl hier="12" item="7"/>
          <tpl fld="4" item="0"/>
        </tpls>
      </n>
      <n v="17106752">
        <tpls c="8">
          <tpl hier="1" item="10"/>
          <tpl hier="4" item="3"/>
          <tpl fld="3" item="3"/>
          <tpl fld="2" item="19"/>
          <tpl hier="9" item="1"/>
          <tpl hier="11" item="9"/>
          <tpl hier="12" item="7"/>
          <tpl fld="4" item="0"/>
        </tpls>
      </n>
      <n v="35349680">
        <tpls c="8">
          <tpl hier="1" item="10"/>
          <tpl hier="4" item="3"/>
          <tpl fld="3" item="41"/>
          <tpl fld="2" item="2"/>
          <tpl hier="9" item="1"/>
          <tpl hier="11" item="9"/>
          <tpl hier="12" item="7"/>
          <tpl fld="4" item="0"/>
        </tpls>
      </n>
      <n v="4924402">
        <tpls c="8">
          <tpl hier="1" item="10"/>
          <tpl hier="4" item="3"/>
          <tpl fld="3" item="17"/>
          <tpl fld="2" item="8"/>
          <tpl hier="9" item="1"/>
          <tpl hier="11" item="9"/>
          <tpl hier="12" item="7"/>
          <tpl fld="4" item="0"/>
        </tpls>
      </n>
      <n v="3068705">
        <tpls c="8">
          <tpl hier="1" item="10"/>
          <tpl hier="4" item="3"/>
          <tpl fld="3" item="58"/>
          <tpl fld="2" item="3"/>
          <tpl hier="9" item="1"/>
          <tpl hier="11" item="9"/>
          <tpl hier="12" item="7"/>
          <tpl fld="4" item="0"/>
        </tpls>
      </n>
      <n v="1384818163">
        <tpls c="8">
          <tpl hier="1" item="10"/>
          <tpl hier="4" item="3"/>
          <tpl fld="3" item="56"/>
          <tpl fld="1" item="0"/>
          <tpl hier="9" item="1"/>
          <tpl hier="11" item="9"/>
          <tpl hier="12" item="7"/>
          <tpl fld="4" item="0"/>
        </tpls>
      </n>
      <n v="4774984">
        <tpls c="8">
          <tpl hier="1" item="10"/>
          <tpl hier="4" item="3"/>
          <tpl fld="3" item="34"/>
          <tpl fld="2" item="43"/>
          <tpl hier="9" item="1"/>
          <tpl hier="11" item="9"/>
          <tpl hier="12" item="7"/>
          <tpl fld="4" item="0"/>
        </tpls>
      </n>
      <n v="7071186">
        <tpls c="8">
          <tpl hier="1" item="10"/>
          <tpl hier="4" item="3"/>
          <tpl fld="3" item="36"/>
          <tpl fld="2" item="43"/>
          <tpl hier="9" item="1"/>
          <tpl hier="11" item="9"/>
          <tpl hier="12" item="7"/>
          <tpl fld="4" item="0"/>
        </tpls>
      </n>
      <n v="10788362">
        <tpls c="8">
          <tpl hier="1" item="10"/>
          <tpl hier="4" item="3"/>
          <tpl fld="3" item="27"/>
          <tpl fld="2" item="43"/>
          <tpl hier="9" item="1"/>
          <tpl hier="11" item="9"/>
          <tpl hier="12" item="7"/>
          <tpl fld="4" item="0"/>
        </tpls>
      </n>
      <n v="15043981">
        <tpls c="8">
          <tpl hier="1" item="10"/>
          <tpl hier="4" item="3"/>
          <tpl fld="3" item="33"/>
          <tpl fld="2" item="43"/>
          <tpl hier="9" item="1"/>
          <tpl hier="11" item="9"/>
          <tpl hier="12" item="7"/>
          <tpl fld="4" item="0"/>
        </tpls>
      </n>
      <n v="686146">
        <tpls c="8">
          <tpl hier="1" item="10"/>
          <tpl hier="4" item="3"/>
          <tpl fld="3" item="18"/>
          <tpl fld="2" item="22"/>
          <tpl hier="9" item="1"/>
          <tpl hier="11" item="9"/>
          <tpl hier="12" item="7"/>
          <tpl fld="4" item="0"/>
        </tpls>
      </n>
      <n v="775219">
        <tpls c="8">
          <tpl hier="1" item="10"/>
          <tpl hier="4" item="3"/>
          <tpl fld="3" item="22"/>
          <tpl fld="2" item="22"/>
          <tpl hier="9" item="1"/>
          <tpl hier="11" item="9"/>
          <tpl hier="12" item="7"/>
          <tpl fld="4" item="0"/>
        </tpls>
      </n>
      <n v="746715">
        <tpls c="8">
          <tpl hier="1" item="10"/>
          <tpl hier="4" item="3"/>
          <tpl fld="3" item="17"/>
          <tpl fld="2" item="22"/>
          <tpl hier="9" item="1"/>
          <tpl hier="11" item="9"/>
          <tpl hier="12" item="7"/>
          <tpl fld="4" item="0"/>
        </tpls>
      </n>
      <n v="771366">
        <tpls c="8">
          <tpl hier="1" item="10"/>
          <tpl hier="4" item="3"/>
          <tpl fld="3" item="21"/>
          <tpl fld="2" item="22"/>
          <tpl hier="9" item="1"/>
          <tpl hier="11" item="9"/>
          <tpl hier="12" item="7"/>
          <tpl fld="4" item="0"/>
        </tpls>
      </n>
      <n v="4757182">
        <tpls c="8">
          <tpl hier="1" item="10"/>
          <tpl hier="4" item="3"/>
          <tpl fld="3" item="8"/>
          <tpl fld="2" item="21"/>
          <tpl hier="9" item="1"/>
          <tpl hier="11" item="9"/>
          <tpl hier="12" item="7"/>
          <tpl fld="4" item="0"/>
        </tpls>
      </n>
      <n v="6618744">
        <tpls c="8">
          <tpl hier="1" item="10"/>
          <tpl hier="4" item="3"/>
          <tpl fld="3" item="7"/>
          <tpl fld="2" item="21"/>
          <tpl hier="9" item="1"/>
          <tpl hier="11" item="9"/>
          <tpl hier="12" item="7"/>
          <tpl fld="4" item="0"/>
        </tpls>
      </n>
      <n v="8900104">
        <tpls c="8">
          <tpl hier="1" item="10"/>
          <tpl hier="4" item="3"/>
          <tpl fld="3" item="6"/>
          <tpl fld="2" item="21"/>
          <tpl hier="9" item="1"/>
          <tpl hier="11" item="9"/>
          <tpl hier="12" item="7"/>
          <tpl fld="4" item="0"/>
        </tpls>
      </n>
      <n v="11263077">
        <tpls c="8">
          <tpl hier="1" item="10"/>
          <tpl hier="4" item="3"/>
          <tpl fld="3" item="5"/>
          <tpl fld="2" item="21"/>
          <tpl hier="9" item="1"/>
          <tpl hier="11" item="9"/>
          <tpl hier="12" item="7"/>
          <tpl fld="4" item="0"/>
        </tpls>
      </n>
      <n v="3059239">
        <tpls c="8">
          <tpl hier="1" item="10"/>
          <tpl hier="4" item="3"/>
          <tpl fld="3" item="56"/>
          <tpl fld="2" item="41"/>
          <tpl hier="9" item="1"/>
          <tpl hier="11" item="9"/>
          <tpl hier="12" item="7"/>
          <tpl fld="4" item="0"/>
        </tpls>
      </n>
      <n v="4955303">
        <tpls c="8">
          <tpl hier="1" item="10"/>
          <tpl hier="4" item="3"/>
          <tpl fld="3" item="0"/>
          <tpl fld="2" item="41"/>
          <tpl hier="9" item="1"/>
          <tpl hier="11" item="9"/>
          <tpl hier="12" item="7"/>
          <tpl fld="4" item="0"/>
        </tpls>
      </n>
      <n v="7634298">
        <tpls c="8">
          <tpl hier="1" item="10"/>
          <tpl hier="4" item="3"/>
          <tpl fld="3" item="55"/>
          <tpl fld="2" item="41"/>
          <tpl hier="9" item="1"/>
          <tpl hier="11" item="9"/>
          <tpl hier="12" item="7"/>
          <tpl fld="4" item="0"/>
        </tpls>
      </n>
      <n v="459642176">
        <tpls c="8">
          <tpl hier="1" item="10"/>
          <tpl hier="4" item="3"/>
          <tpl fld="3" item="35"/>
          <tpl fld="2" item="39"/>
          <tpl hier="9" item="1"/>
          <tpl hier="11" item="9"/>
          <tpl hier="12" item="7"/>
          <tpl fld="4" item="0"/>
        </tpls>
      </n>
      <n v="652408768">
        <tpls c="8">
          <tpl hier="1" item="10"/>
          <tpl hier="4" item="3"/>
          <tpl fld="3" item="40"/>
          <tpl fld="2" item="39"/>
          <tpl hier="9" item="1"/>
          <tpl hier="11" item="9"/>
          <tpl hier="12" item="7"/>
          <tpl fld="4" item="0"/>
        </tpls>
      </n>
      <n v="927403840">
        <tpls c="8">
          <tpl hier="1" item="10"/>
          <tpl hier="4" item="3"/>
          <tpl fld="3" item="50"/>
          <tpl fld="2" item="39"/>
          <tpl hier="9" item="1"/>
          <tpl hier="11" item="9"/>
          <tpl hier="12" item="7"/>
          <tpl fld="4" item="0"/>
        </tpls>
      </n>
      <n v="1217726208">
        <tpls c="8">
          <tpl hier="1" item="10"/>
          <tpl hier="4" item="3"/>
          <tpl fld="3" item="49"/>
          <tpl fld="2" item="39"/>
          <tpl hier="9" item="1"/>
          <tpl hier="11" item="9"/>
          <tpl hier="12" item="7"/>
          <tpl fld="4" item="0"/>
        </tpls>
      </n>
      <n v="9222692">
        <tpls c="8">
          <tpl hier="1" item="10"/>
          <tpl hier="4" item="3"/>
          <tpl fld="3" item="37"/>
          <tpl fld="2" item="14"/>
          <tpl hier="9" item="1"/>
          <tpl hier="11" item="9"/>
          <tpl hier="12" item="7"/>
          <tpl fld="4" item="0"/>
        </tpls>
      </n>
      <n v="16417197">
        <tpls c="8">
          <tpl hier="1" item="10"/>
          <tpl hier="4" item="3"/>
          <tpl fld="3" item="39"/>
          <tpl fld="2" item="14"/>
          <tpl hier="9" item="1"/>
          <tpl hier="11" item="9"/>
          <tpl hier="12" item="7"/>
          <tpl fld="4" item="0"/>
        </tpls>
      </n>
      <n v="28589452">
        <tpls c="8">
          <tpl hier="1" item="10"/>
          <tpl hier="4" item="3"/>
          <tpl fld="3" item="28"/>
          <tpl fld="2" item="14"/>
          <tpl hier="9" item="1"/>
          <tpl hier="11" item="9"/>
          <tpl hier="12" item="7"/>
          <tpl fld="4" item="0"/>
        </tpls>
      </n>
      <n v="44343408">
        <tpls c="8">
          <tpl hier="1" item="10"/>
          <tpl hier="4" item="3"/>
          <tpl fld="3" item="19"/>
          <tpl fld="2" item="14"/>
          <tpl hier="9" item="1"/>
          <tpl hier="11" item="9"/>
          <tpl hier="12" item="7"/>
          <tpl fld="4" item="0"/>
        </tpls>
      </n>
      <n v="962273">
        <tpls c="8">
          <tpl hier="1" item="10"/>
          <tpl hier="4" item="3"/>
          <tpl fld="3" item="26"/>
          <tpl fld="2" item="31"/>
          <tpl hier="9" item="1"/>
          <tpl hier="11" item="9"/>
          <tpl hier="12" item="7"/>
          <tpl fld="4" item="0"/>
        </tpls>
      </n>
      <n v="1452728">
        <tpls c="8">
          <tpl hier="1" item="10"/>
          <tpl hier="4" item="3"/>
          <tpl fld="3" item="25"/>
          <tpl fld="2" item="31"/>
          <tpl hier="9" item="1"/>
          <tpl hier="11" item="9"/>
          <tpl hier="12" item="7"/>
          <tpl fld="4" item="0"/>
        </tpls>
      </n>
      <n v="2019731">
        <tpls c="8">
          <tpl hier="1" item="10"/>
          <tpl hier="4" item="3"/>
          <tpl fld="3" item="24"/>
          <tpl fld="2" item="31"/>
          <tpl hier="9" item="1"/>
          <tpl hier="11" item="9"/>
          <tpl hier="12" item="7"/>
          <tpl fld="4" item="0"/>
        </tpls>
      </n>
      <n v="2059021">
        <tpls c="8">
          <tpl hier="1" item="10"/>
          <tpl hier="4" item="3"/>
          <tpl fld="3" item="23"/>
          <tpl fld="2" item="31"/>
          <tpl hier="9" item="1"/>
          <tpl hier="11" item="9"/>
          <tpl hier="12" item="7"/>
          <tpl fld="4" item="0"/>
        </tpls>
      </n>
      <n v="6576305">
        <tpls c="8">
          <tpl hier="1" item="10"/>
          <tpl hier="4" item="3"/>
          <tpl fld="3" item="10"/>
          <tpl fld="2" item="29"/>
          <tpl hier="9" item="1"/>
          <tpl hier="11" item="9"/>
          <tpl hier="12" item="7"/>
          <tpl fld="4" item="0"/>
        </tpls>
      </n>
      <n v="10352120">
        <tpls c="8">
          <tpl hier="1" item="10"/>
          <tpl hier="4" item="3"/>
          <tpl fld="3" item="12"/>
          <tpl fld="2" item="29"/>
          <tpl hier="9" item="1"/>
          <tpl hier="11" item="9"/>
          <tpl hier="12" item="7"/>
          <tpl fld="4" item="0"/>
        </tpls>
      </n>
      <n v="16765117">
        <tpls c="8">
          <tpl hier="1" item="10"/>
          <tpl hier="4" item="3"/>
          <tpl fld="3" item="11"/>
          <tpl fld="2" item="29"/>
          <tpl hier="9" item="1"/>
          <tpl hier="11" item="9"/>
          <tpl hier="12" item="7"/>
          <tpl fld="4" item="0"/>
        </tpls>
      </n>
      <n v="26262368">
        <tpls c="8">
          <tpl hier="1" item="10"/>
          <tpl hier="4" item="3"/>
          <tpl fld="3" item="9"/>
          <tpl fld="2" item="29"/>
          <tpl hier="9" item="1"/>
          <tpl hier="11" item="9"/>
          <tpl hier="12" item="7"/>
          <tpl fld="4" item="0"/>
        </tpls>
      </n>
      <n v="5093363">
        <tpls c="8">
          <tpl hier="1" item="10"/>
          <tpl hier="4" item="3"/>
          <tpl fld="3" item="57"/>
          <tpl fld="2" item="27"/>
          <tpl hier="9" item="1"/>
          <tpl hier="11" item="9"/>
          <tpl hier="12" item="7"/>
          <tpl fld="4" item="0"/>
        </tpls>
      </n>
      <n v="9075572">
        <tpls c="8">
          <tpl hier="1" item="10"/>
          <tpl hier="4" item="3"/>
          <tpl fld="3" item="3"/>
          <tpl fld="2" item="27"/>
          <tpl hier="9" item="1"/>
          <tpl hier="11" item="9"/>
          <tpl hier="12" item="7"/>
          <tpl fld="4" item="0"/>
        </tpls>
      </n>
      <n v="12625952">
        <tpls c="8">
          <tpl hier="1" item="10"/>
          <tpl hier="4" item="3"/>
          <tpl fld="3" item="1"/>
          <tpl fld="2" item="27"/>
          <tpl hier="9" item="1"/>
          <tpl hier="11" item="9"/>
          <tpl hier="12" item="7"/>
          <tpl fld="4" item="0"/>
        </tpls>
      </n>
      <n v="12468689">
        <tpls c="8">
          <tpl hier="1" item="10"/>
          <tpl hier="4" item="3"/>
          <tpl fld="3" item="20"/>
          <tpl fld="2" item="26"/>
          <tpl hier="9" item="1"/>
          <tpl hier="11" item="9"/>
          <tpl hier="12" item="7"/>
          <tpl fld="4" item="0"/>
        </tpls>
      </n>
      <n v="19002656">
        <tpls c="8">
          <tpl hier="1" item="10"/>
          <tpl hier="4" item="3"/>
          <tpl fld="3" item="51"/>
          <tpl fld="2" item="26"/>
          <tpl hier="9" item="1"/>
          <tpl hier="11" item="9"/>
          <tpl hier="12" item="7"/>
          <tpl fld="4" item="0"/>
        </tpls>
      </n>
      <n v="27236006">
        <tpls c="8">
          <tpl hier="1" item="10"/>
          <tpl hier="4" item="3"/>
          <tpl fld="3" item="38"/>
          <tpl fld="2" item="26"/>
          <tpl hier="9" item="1"/>
          <tpl hier="11" item="9"/>
          <tpl hier="12" item="7"/>
          <tpl fld="4" item="0"/>
        </tpls>
      </n>
      <n v="928734">
        <tpls c="8">
          <tpl hier="1" item="10"/>
          <tpl hier="4" item="3"/>
          <tpl fld="3" item="44"/>
          <tpl fld="2" item="24"/>
          <tpl hier="9" item="1"/>
          <tpl hier="11" item="9"/>
          <tpl hier="12" item="7"/>
          <tpl fld="4" item="0"/>
        </tpls>
      </n>
      <n v="1496185">
        <tpls c="8">
          <tpl hier="1" item="10"/>
          <tpl hier="4" item="3"/>
          <tpl fld="3" item="43"/>
          <tpl fld="2" item="24"/>
          <tpl hier="9" item="1"/>
          <tpl hier="11" item="9"/>
          <tpl hier="12" item="7"/>
          <tpl fld="4" item="0"/>
        </tpls>
      </n>
      <n v="2313630">
        <tpls c="8">
          <tpl hier="1" item="10"/>
          <tpl hier="4" item="3"/>
          <tpl fld="3" item="42"/>
          <tpl fld="2" item="24"/>
          <tpl hier="9" item="1"/>
          <tpl hier="11" item="9"/>
          <tpl hier="12" item="7"/>
          <tpl fld="4" item="0"/>
        </tpls>
      </n>
      <n v="3598648">
        <tpls c="8">
          <tpl hier="1" item="10"/>
          <tpl hier="4" item="3"/>
          <tpl fld="3" item="41"/>
          <tpl fld="2" item="24"/>
          <tpl hier="9" item="1"/>
          <tpl hier="11" item="9"/>
          <tpl hier="12" item="7"/>
          <tpl fld="4" item="0"/>
        </tpls>
      </n>
      <n v="45519736">
        <tpls c="8">
          <tpl hier="1" item="10"/>
          <tpl hier="4" item="3"/>
          <tpl fld="3" item="32"/>
          <tpl fld="2" item="17"/>
          <tpl hier="9" item="1"/>
          <tpl hier="11" item="9"/>
          <tpl hier="12" item="7"/>
          <tpl fld="4" item="0"/>
        </tpls>
      </n>
      <n v="71058656">
        <tpls c="8">
          <tpl hier="1" item="10"/>
          <tpl hier="4" item="3"/>
          <tpl fld="3" item="31"/>
          <tpl fld="2" item="17"/>
          <tpl hier="9" item="1"/>
          <tpl hier="11" item="9"/>
          <tpl hier="12" item="7"/>
          <tpl fld="4" item="0"/>
        </tpls>
      </n>
      <n v="96056320">
        <tpls c="8">
          <tpl hier="1" item="10"/>
          <tpl hier="4" item="3"/>
          <tpl fld="3" item="30"/>
          <tpl fld="2" item="17"/>
          <tpl hier="9" item="1"/>
          <tpl hier="11" item="9"/>
          <tpl hier="12" item="7"/>
          <tpl fld="4" item="0"/>
        </tpls>
      </n>
      <n v="120355128">
        <tpls c="8">
          <tpl hier="1" item="10"/>
          <tpl hier="4" item="3"/>
          <tpl fld="3" item="29"/>
          <tpl fld="2" item="17"/>
          <tpl hier="9" item="1"/>
          <tpl hier="11" item="9"/>
          <tpl hier="12" item="7"/>
          <tpl fld="4" item="0"/>
        </tpls>
      </n>
      <n v="11834654">
        <tpls c="8">
          <tpl hier="1" item="10"/>
          <tpl hier="4" item="3"/>
          <tpl fld="3" item="16"/>
          <tpl fld="2" item="13"/>
          <tpl hier="9" item="1"/>
          <tpl hier="11" item="9"/>
          <tpl hier="12" item="7"/>
          <tpl fld="4" item="0"/>
        </tpls>
      </n>
      <n v="16858310">
        <tpls c="8">
          <tpl hier="1" item="10"/>
          <tpl hier="4" item="3"/>
          <tpl fld="3" item="15"/>
          <tpl fld="2" item="13"/>
          <tpl hier="9" item="1"/>
          <tpl hier="11" item="9"/>
          <tpl hier="12" item="7"/>
          <tpl fld="4" item="0"/>
        </tpls>
      </n>
      <n v="24347106">
        <tpls c="8">
          <tpl hier="1" item="10"/>
          <tpl hier="4" item="3"/>
          <tpl fld="3" item="14"/>
          <tpl fld="2" item="13"/>
          <tpl hier="9" item="1"/>
          <tpl hier="11" item="9"/>
          <tpl hier="12" item="7"/>
          <tpl fld="4" item="0"/>
        </tpls>
      </n>
      <n v="27627124">
        <tpls c="8">
          <tpl hier="1" item="10"/>
          <tpl hier="4" item="3"/>
          <tpl fld="3" item="13"/>
          <tpl fld="2" item="13"/>
          <tpl hier="9" item="1"/>
          <tpl hier="11" item="9"/>
          <tpl hier="12" item="7"/>
          <tpl fld="4" item="0"/>
        </tpls>
      </n>
      <n v="2558699">
        <tpls c="8">
          <tpl hier="1" item="10"/>
          <tpl hier="4" item="3"/>
          <tpl fld="3" item="4"/>
          <tpl fld="2" item="23"/>
          <tpl hier="9" item="1"/>
          <tpl hier="11" item="9"/>
          <tpl hier="12" item="7"/>
          <tpl fld="4" item="0"/>
        </tpls>
      </n>
      <n v="3995533">
        <tpls c="8">
          <tpl hier="1" item="10"/>
          <tpl hier="4" item="3"/>
          <tpl fld="3" item="58"/>
          <tpl fld="2" item="23"/>
          <tpl hier="9" item="1"/>
          <tpl hier="11" item="9"/>
          <tpl hier="12" item="7"/>
          <tpl fld="4" item="0"/>
        </tpls>
      </n>
      <n v="5364935">
        <tpls c="8">
          <tpl hier="1" item="10"/>
          <tpl hier="4" item="3"/>
          <tpl fld="3" item="2"/>
          <tpl fld="2" item="23"/>
          <tpl hier="9" item="1"/>
          <tpl hier="11" item="9"/>
          <tpl hier="12" item="7"/>
          <tpl fld="4" item="0"/>
        </tpls>
      </n>
      <n v="5184941">
        <tpls c="8">
          <tpl hier="1" item="10"/>
          <tpl hier="4" item="3"/>
          <tpl fld="3" item="54"/>
          <tpl fld="2" item="30"/>
          <tpl hier="9" item="1"/>
          <tpl hier="11" item="9"/>
          <tpl hier="12" item="7"/>
          <tpl fld="4" item="0"/>
        </tpls>
      </n>
      <n v="8288735">
        <tpls c="8">
          <tpl hier="1" item="10"/>
          <tpl hier="4" item="3"/>
          <tpl fld="3" item="53"/>
          <tpl fld="2" item="30"/>
          <tpl hier="9" item="1"/>
          <tpl hier="11" item="9"/>
          <tpl hier="12" item="7"/>
          <tpl fld="4" item="0"/>
        </tpls>
      </n>
      <n v="15843133">
        <tpls c="8">
          <tpl hier="1" item="10"/>
          <tpl hier="4" item="3"/>
          <tpl fld="3" item="49"/>
          <tpl fld="2" item="30"/>
          <tpl hier="9" item="1"/>
          <tpl hier="11" item="9"/>
          <tpl hier="12" item="7"/>
          <tpl fld="4" item="0"/>
        </tpls>
      </n>
      <n v="53506196">
        <tpls c="8">
          <tpl hier="1" item="10"/>
          <tpl hier="4" item="3"/>
          <tpl fld="3" item="18"/>
          <tpl fld="2" item="45"/>
          <tpl hier="9" item="1"/>
          <tpl hier="11" item="9"/>
          <tpl hier="12" item="7"/>
          <tpl fld="4" item="0"/>
        </tpls>
      </n>
      <n v="88048032">
        <tpls c="8">
          <tpl hier="1" item="10"/>
          <tpl hier="4" item="3"/>
          <tpl fld="3" item="7"/>
          <tpl fld="2" item="45"/>
          <tpl hier="9" item="1"/>
          <tpl hier="11" item="9"/>
          <tpl hier="12" item="7"/>
          <tpl fld="4" item="0"/>
        </tpls>
      </n>
      <n v="150269616">
        <tpls c="8">
          <tpl hier="1" item="10"/>
          <tpl hier="4" item="3"/>
          <tpl fld="3" item="38"/>
          <tpl fld="2" item="45"/>
          <tpl hier="9" item="1"/>
          <tpl hier="11" item="9"/>
          <tpl hier="12" item="7"/>
          <tpl fld="4" item="0"/>
        </tpls>
      </n>
      <n v="52260188">
        <tpls c="8">
          <tpl hier="1" item="10"/>
          <tpl hier="4" item="3"/>
          <tpl fld="3" item="32"/>
          <tpl fld="2" item="25"/>
          <tpl hier="9" item="1"/>
          <tpl hier="11" item="9"/>
          <tpl hier="12" item="7"/>
          <tpl fld="4" item="0"/>
        </tpls>
      </n>
      <n v="92191512">
        <tpls c="8">
          <tpl hier="1" item="10"/>
          <tpl hier="4" item="3"/>
          <tpl fld="3" item="15"/>
          <tpl fld="2" item="25"/>
          <tpl hier="9" item="1"/>
          <tpl hier="11" item="9"/>
          <tpl hier="12" item="7"/>
          <tpl fld="4" item="0"/>
        </tpls>
      </n>
      <n v="160304000">
        <tpls c="8">
          <tpl hier="1" item="10"/>
          <tpl hier="4" item="3"/>
          <tpl fld="3" item="1"/>
          <tpl fld="2" item="25"/>
          <tpl hier="9" item="1"/>
          <tpl hier="11" item="9"/>
          <tpl hier="12" item="7"/>
          <tpl fld="4" item="0"/>
        </tpls>
      </n>
      <n v="1314677">
        <tpls c="8">
          <tpl hier="1" item="10"/>
          <tpl hier="4" item="3"/>
          <tpl fld="3" item="34"/>
          <tpl fld="2" item="38"/>
          <tpl hier="9" item="1"/>
          <tpl hier="11" item="9"/>
          <tpl hier="12" item="7"/>
          <tpl fld="4" item="0"/>
        </tpls>
      </n>
      <n v="2170325">
        <tpls c="8">
          <tpl hier="1" item="10"/>
          <tpl hier="4" item="3"/>
          <tpl fld="3" item="22"/>
          <tpl fld="2" item="38"/>
          <tpl hier="9" item="1"/>
          <tpl hier="11" item="9"/>
          <tpl hier="12" item="7"/>
          <tpl fld="4" item="0"/>
        </tpls>
      </n>
      <n v="3209048">
        <tpls c="8">
          <tpl hier="1" item="10"/>
          <tpl hier="4" item="3"/>
          <tpl fld="3" item="6"/>
          <tpl fld="2" item="38"/>
          <tpl hier="9" item="1"/>
          <tpl hier="11" item="9"/>
          <tpl hier="12" item="7"/>
          <tpl fld="4" item="0"/>
        </tpls>
      </n>
      <n v="2340352">
        <tpls c="8">
          <tpl hier="1" item="10"/>
          <tpl hier="4" item="3"/>
          <tpl fld="3" item="48"/>
          <tpl fld="2" item="16"/>
          <tpl hier="9" item="1"/>
          <tpl hier="11" item="9"/>
          <tpl hier="12" item="7"/>
          <tpl fld="4" item="0"/>
        </tpls>
      </n>
      <n v="3768483">
        <tpls c="8">
          <tpl hier="1" item="10"/>
          <tpl hier="4" item="3"/>
          <tpl fld="3" item="31"/>
          <tpl fld="2" item="16"/>
          <tpl hier="9" item="1"/>
          <tpl hier="11" item="9"/>
          <tpl hier="12" item="7"/>
          <tpl fld="4" item="0"/>
        </tpls>
      </n>
      <n v="6098621">
        <tpls c="8">
          <tpl hier="1" item="10"/>
          <tpl hier="4" item="3"/>
          <tpl fld="3" item="11"/>
          <tpl fld="2" item="16"/>
          <tpl hier="9" item="1"/>
          <tpl hier="11" item="9"/>
          <tpl hier="12" item="7"/>
          <tpl fld="4" item="0"/>
        </tpls>
      </n>
      <n v="17547610">
        <tpls c="8">
          <tpl hier="1" item="10"/>
          <tpl hier="4" item="3"/>
          <tpl fld="3" item="39"/>
          <tpl fld="2" item="10"/>
          <tpl hier="9" item="1"/>
          <tpl hier="11" item="9"/>
          <tpl hier="12" item="7"/>
          <tpl fld="4" item="0"/>
        </tpls>
      </n>
      <n v="26078292">
        <tpls c="8">
          <tpl hier="1" item="10"/>
          <tpl hier="4" item="3"/>
          <tpl fld="3" item="24"/>
          <tpl fld="2" item="10"/>
          <tpl hier="9" item="1"/>
          <tpl hier="11" item="9"/>
          <tpl hier="12" item="7"/>
          <tpl fld="4" item="0"/>
        </tpls>
      </n>
      <n v="44838484">
        <tpls c="8">
          <tpl hier="1" item="10"/>
          <tpl hier="4" item="3"/>
          <tpl fld="3" item="46"/>
          <tpl fld="2" item="12"/>
          <tpl hier="9" item="1"/>
          <tpl hier="11" item="9"/>
          <tpl hier="12" item="7"/>
          <tpl fld="4" item="0"/>
        </tpls>
      </n>
      <n v="76325928">
        <tpls c="8">
          <tpl hier="1" item="10"/>
          <tpl hier="4" item="3"/>
          <tpl fld="3" item="24"/>
          <tpl fld="2" item="12"/>
          <tpl hier="9" item="1"/>
          <tpl hier="11" item="9"/>
          <tpl hier="12" item="7"/>
          <tpl fld="4" item="0"/>
        </tpls>
      </n>
      <n v="2399722">
        <tpls c="8">
          <tpl hier="1" item="10"/>
          <tpl hier="4" item="3"/>
          <tpl fld="3" item="35"/>
          <tpl fld="2" item="18"/>
          <tpl hier="9" item="1"/>
          <tpl hier="11" item="9"/>
          <tpl hier="12" item="7"/>
          <tpl fld="4" item="0"/>
        </tpls>
      </n>
      <n v="3242552">
        <tpls c="8">
          <tpl hier="1" item="10"/>
          <tpl hier="4" item="3"/>
          <tpl fld="3" item="36"/>
          <tpl fld="2" item="18"/>
          <tpl hier="9" item="1"/>
          <tpl hier="11" item="9"/>
          <tpl hier="12" item="7"/>
          <tpl fld="4" item="0"/>
        </tpls>
      </n>
      <n v="3823701">
        <tpls c="8">
          <tpl hier="1" item="10"/>
          <tpl hier="4" item="3"/>
          <tpl fld="3" item="11"/>
          <tpl fld="2" item="18"/>
          <tpl hier="9" item="1"/>
          <tpl hier="11" item="9"/>
          <tpl hier="12" item="7"/>
          <tpl fld="4" item="0"/>
        </tpls>
      </n>
      <n v="3235531">
        <tpls c="8">
          <tpl hier="1" item="10"/>
          <tpl hier="4" item="3"/>
          <tpl fld="3" item="34"/>
          <tpl fld="2" item="20"/>
          <tpl hier="9" item="1"/>
          <tpl hier="11" item="9"/>
          <tpl hier="12" item="7"/>
          <tpl fld="4" item="0"/>
        </tpls>
      </n>
      <n v="6779983">
        <tpls c="8">
          <tpl hier="1" item="10"/>
          <tpl hier="4" item="3"/>
          <tpl fld="3" item="7"/>
          <tpl fld="2" item="20"/>
          <tpl hier="9" item="1"/>
          <tpl hier="11" item="9"/>
          <tpl hier="12" item="7"/>
          <tpl fld="4" item="0"/>
        </tpls>
      </n>
      <n v="10549678">
        <tpls c="8">
          <tpl hier="1" item="10"/>
          <tpl hier="4" item="3"/>
          <tpl fld="3" item="19"/>
          <tpl fld="2" item="20"/>
          <tpl hier="9" item="1"/>
          <tpl hier="11" item="9"/>
          <tpl hier="12" item="7"/>
          <tpl fld="4" item="0"/>
        </tpls>
      </n>
      <n v="5057378">
        <tpls c="8">
          <tpl hier="1" item="10"/>
          <tpl hier="4" item="3"/>
          <tpl fld="3" item="20"/>
          <tpl fld="2" item="32"/>
          <tpl hier="9" item="1"/>
          <tpl hier="11" item="9"/>
          <tpl hier="12" item="7"/>
          <tpl fld="4" item="0"/>
        </tpls>
      </n>
      <n v="12004701">
        <tpls c="8">
          <tpl hier="1" item="10"/>
          <tpl hier="4" item="3"/>
          <tpl fld="3" item="38"/>
          <tpl fld="2" item="32"/>
          <tpl hier="9" item="1"/>
          <tpl hier="11" item="9"/>
          <tpl hier="12" item="7"/>
          <tpl fld="4" item="0"/>
        </tpls>
      </n>
      <n v="61786">
        <tpls c="8">
          <tpl hier="1" item="10"/>
          <tpl hier="4" item="3"/>
          <tpl fld="3" item="40"/>
          <tpl fld="2" item="9"/>
          <tpl hier="9" item="1"/>
          <tpl hier="11" item="9"/>
          <tpl hier="12" item="7"/>
          <tpl fld="4" item="0"/>
        </tpls>
      </n>
      <n v="85033">
        <tpls c="8">
          <tpl hier="1" item="10"/>
          <tpl hier="4" item="3"/>
          <tpl fld="3" item="52"/>
          <tpl fld="2" item="9"/>
          <tpl hier="9" item="1"/>
          <tpl hier="11" item="9"/>
          <tpl hier="12" item="7"/>
          <tpl fld="4" item="0"/>
        </tpls>
      </n>
      <n v="3619847">
        <tpls c="8">
          <tpl hier="1" item="10"/>
          <tpl hier="4" item="3"/>
          <tpl fld="3" item="25"/>
          <tpl fld="2" item="11"/>
          <tpl hier="9" item="1"/>
          <tpl hier="11" item="9"/>
          <tpl hier="12" item="7"/>
          <tpl fld="4" item="0"/>
        </tpls>
      </n>
      <n v="7813215">
        <tpls c="8">
          <tpl hier="1" item="10"/>
          <tpl hier="4" item="3"/>
          <tpl fld="3" item="5"/>
          <tpl fld="2" item="11"/>
          <tpl hier="9" item="1"/>
          <tpl hier="11" item="9"/>
          <tpl hier="12" item="7"/>
          <tpl fld="4" item="0"/>
        </tpls>
      </n>
      <n v="46150912">
        <tpls c="8">
          <tpl hier="1" item="10"/>
          <tpl hier="4" item="3"/>
          <tpl fld="3" item="11"/>
          <tpl fld="2" item="15"/>
          <tpl hier="9" item="1"/>
          <tpl hier="11" item="9"/>
          <tpl hier="12" item="7"/>
          <tpl fld="4" item="0"/>
        </tpls>
      </n>
      <n v="17535728">
        <tpls c="8">
          <tpl hier="1" item="10"/>
          <tpl hier="4" item="3"/>
          <tpl fld="3" item="53"/>
          <tpl fld="2" item="19"/>
          <tpl hier="9" item="1"/>
          <tpl hier="11" item="9"/>
          <tpl hier="12" item="7"/>
          <tpl fld="4" item="0"/>
        </tpls>
      </n>
      <n v="36193784">
        <tpls c="8">
          <tpl hier="1" item="10"/>
          <tpl hier="4" item="3"/>
          <tpl fld="3" item="19"/>
          <tpl fld="2" item="2"/>
          <tpl hier="9" item="1"/>
          <tpl hier="11" item="9"/>
          <tpl hier="12" item="7"/>
          <tpl fld="4" item="0"/>
        </tpls>
      </n>
      <n v="5062567">
        <tpls c="8">
          <tpl hier="1" item="10"/>
          <tpl hier="4" item="3"/>
          <tpl fld="3" item="14"/>
          <tpl fld="2" item="8"/>
          <tpl hier="9" item="1"/>
          <tpl hier="11" item="9"/>
          <tpl hier="12" item="7"/>
          <tpl fld="4" item="0"/>
        </tpls>
      </n>
      <n v="3088595">
        <tpls c="8">
          <tpl hier="1" item="10"/>
          <tpl hier="4" item="3"/>
          <tpl fld="3" item="3"/>
          <tpl fld="2" item="3"/>
          <tpl hier="9" item="1"/>
          <tpl hier="11" item="9"/>
          <tpl hier="12" item="7"/>
          <tpl fld="4" item="0"/>
        </tpls>
      </n>
      <n v="1419055614">
        <tpls c="8">
          <tpl hier="1" item="10"/>
          <tpl hier="4" item="3"/>
          <tpl fld="3" item="54"/>
          <tpl fld="1" item="0"/>
          <tpl hier="9" item="1"/>
          <tpl hier="11" item="9"/>
          <tpl hier="12" item="7"/>
          <tpl fld="4" item="0"/>
        </tpls>
      </n>
      <n v="7262658">
        <tpls c="8">
          <tpl hier="1" item="10"/>
          <tpl hier="4" item="3"/>
          <tpl fld="3" item="31"/>
          <tpl fld="2" item="43"/>
          <tpl hier="9" item="1"/>
          <tpl hier="11" item="9"/>
          <tpl hier="12" item="7"/>
          <tpl fld="4" item="0"/>
        </tpls>
      </n>
      <n v="11046215">
        <tpls c="8">
          <tpl hier="1" item="10"/>
          <tpl hier="4" item="3"/>
          <tpl fld="3" item="30"/>
          <tpl fld="2" item="43"/>
          <tpl hier="9" item="1"/>
          <tpl hier="11" item="9"/>
          <tpl hier="12" item="7"/>
          <tpl fld="4" item="0"/>
        </tpls>
      </n>
      <n v="15306316">
        <tpls c="8">
          <tpl hier="1" item="10"/>
          <tpl hier="4" item="3"/>
          <tpl fld="3" item="29"/>
          <tpl fld="2" item="43"/>
          <tpl hier="9" item="1"/>
          <tpl hier="11" item="9"/>
          <tpl hier="12" item="7"/>
          <tpl fld="4" item="0"/>
        </tpls>
      </n>
      <n v="695745">
        <tpls c="8">
          <tpl hier="1" item="10"/>
          <tpl hier="4" item="3"/>
          <tpl fld="3" item="16"/>
          <tpl fld="2" item="22"/>
          <tpl hier="9" item="1"/>
          <tpl hier="11" item="9"/>
          <tpl hier="12" item="7"/>
          <tpl fld="4" item="0"/>
        </tpls>
      </n>
      <n v="770435">
        <tpls c="8">
          <tpl hier="1" item="10"/>
          <tpl hier="4" item="3"/>
          <tpl fld="3" item="15"/>
          <tpl fld="2" item="22"/>
          <tpl hier="9" item="1"/>
          <tpl hier="11" item="9"/>
          <tpl hier="12" item="7"/>
          <tpl fld="4" item="0"/>
        </tpls>
      </n>
      <n v="745206">
        <tpls c="8">
          <tpl hier="1" item="10"/>
          <tpl hier="4" item="3"/>
          <tpl fld="3" item="14"/>
          <tpl fld="2" item="22"/>
          <tpl hier="9" item="1"/>
          <tpl hier="11" item="9"/>
          <tpl hier="12" item="7"/>
          <tpl fld="4" item="0"/>
        </tpls>
      </n>
      <n v="775221">
        <tpls c="8">
          <tpl hier="1" item="10"/>
          <tpl hier="4" item="3"/>
          <tpl fld="3" item="13"/>
          <tpl fld="2" item="22"/>
          <tpl hier="9" item="1"/>
          <tpl hier="11" item="9"/>
          <tpl hier="12" item="7"/>
          <tpl fld="4" item="0"/>
        </tpls>
      </n>
      <n v="4837332">
        <tpls c="8">
          <tpl hier="1" item="10"/>
          <tpl hier="4" item="3"/>
          <tpl fld="3" item="4"/>
          <tpl fld="2" item="21"/>
          <tpl hier="9" item="1"/>
          <tpl hier="11" item="9"/>
          <tpl hier="12" item="7"/>
          <tpl fld="4" item="0"/>
        </tpls>
      </n>
      <n v="6758223">
        <tpls c="8">
          <tpl hier="1" item="10"/>
          <tpl hier="4" item="3"/>
          <tpl fld="3" item="58"/>
          <tpl fld="2" item="21"/>
          <tpl hier="9" item="1"/>
          <tpl hier="11" item="9"/>
          <tpl hier="12" item="7"/>
          <tpl fld="4" item="0"/>
        </tpls>
      </n>
      <n v="9047077">
        <tpls c="8">
          <tpl hier="1" item="10"/>
          <tpl hier="4" item="3"/>
          <tpl fld="3" item="2"/>
          <tpl fld="2" item="21"/>
          <tpl hier="9" item="1"/>
          <tpl hier="11" item="9"/>
          <tpl hier="12" item="7"/>
          <tpl fld="4" item="0"/>
        </tpls>
      </n>
      <n v="3153253">
        <tpls c="8">
          <tpl hier="1" item="10"/>
          <tpl hier="4" item="3"/>
          <tpl fld="3" item="54"/>
          <tpl fld="2" item="41"/>
          <tpl hier="9" item="1"/>
          <tpl hier="11" item="9"/>
          <tpl hier="12" item="7"/>
          <tpl fld="4" item="0"/>
        </tpls>
      </n>
      <n v="5098591">
        <tpls c="8">
          <tpl hier="1" item="10"/>
          <tpl hier="4" item="3"/>
          <tpl fld="3" item="53"/>
          <tpl fld="2" item="41"/>
          <tpl hier="9" item="1"/>
          <tpl hier="11" item="9"/>
          <tpl hier="12" item="7"/>
          <tpl fld="4" item="0"/>
        </tpls>
      </n>
      <n v="7808518">
        <tpls c="8">
          <tpl hier="1" item="10"/>
          <tpl hier="4" item="3"/>
          <tpl fld="3" item="52"/>
          <tpl fld="2" item="41"/>
          <tpl hier="9" item="1"/>
          <tpl hier="11" item="9"/>
          <tpl hier="12" item="7"/>
          <tpl fld="4" item="0"/>
        </tpls>
      </n>
      <n v="469077184">
        <tpls c="8">
          <tpl hier="1" item="10"/>
          <tpl hier="4" item="3"/>
          <tpl fld="3" item="48"/>
          <tpl fld="2" item="39"/>
          <tpl hier="9" item="1"/>
          <tpl hier="11" item="9"/>
          <tpl hier="12" item="7"/>
          <tpl fld="4" item="0"/>
        </tpls>
      </n>
      <n v="667499776">
        <tpls c="8">
          <tpl hier="1" item="10"/>
          <tpl hier="4" item="3"/>
          <tpl fld="3" item="46"/>
          <tpl fld="2" item="39"/>
          <tpl hier="9" item="1"/>
          <tpl hier="11" item="9"/>
          <tpl hier="12" item="7"/>
          <tpl fld="4" item="0"/>
        </tpls>
      </n>
      <n v="945601856">
        <tpls c="8">
          <tpl hier="1" item="10"/>
          <tpl hier="4" item="3"/>
          <tpl fld="3" item="45"/>
          <tpl fld="2" item="39"/>
          <tpl hier="9" item="1"/>
          <tpl hier="11" item="9"/>
          <tpl hier="12" item="7"/>
          <tpl fld="4" item="0"/>
        </tpls>
      </n>
      <n v="1234281216">
        <tpls c="8">
          <tpl hier="1" item="10"/>
          <tpl hier="4" item="3"/>
          <tpl fld="3" item="47"/>
          <tpl fld="2" item="39"/>
          <tpl hier="9" item="1"/>
          <tpl hier="11" item="9"/>
          <tpl hier="12" item="7"/>
          <tpl fld="4" item="0"/>
        </tpls>
      </n>
      <n v="9530173">
        <tpls c="8">
          <tpl hier="1" item="10"/>
          <tpl hier="4" item="3"/>
          <tpl fld="3" item="34"/>
          <tpl fld="2" item="14"/>
          <tpl hier="9" item="1"/>
          <tpl hier="11" item="9"/>
          <tpl hier="12" item="7"/>
          <tpl fld="4" item="0"/>
        </tpls>
      </n>
      <n v="17063876">
        <tpls c="8">
          <tpl hier="1" item="10"/>
          <tpl hier="4" item="3"/>
          <tpl fld="3" item="36"/>
          <tpl fld="2" item="14"/>
          <tpl hier="9" item="1"/>
          <tpl hier="11" item="9"/>
          <tpl hier="12" item="7"/>
          <tpl fld="4" item="0"/>
        </tpls>
      </n>
      <n v="29415660">
        <tpls c="8">
          <tpl hier="1" item="10"/>
          <tpl hier="4" item="3"/>
          <tpl fld="3" item="27"/>
          <tpl fld="2" item="14"/>
          <tpl hier="9" item="1"/>
          <tpl hier="11" item="9"/>
          <tpl hier="12" item="7"/>
          <tpl fld="4" item="0"/>
        </tpls>
      </n>
      <n v="45519888">
        <tpls c="8">
          <tpl hier="1" item="10"/>
          <tpl hier="4" item="3"/>
          <tpl fld="3" item="33"/>
          <tpl fld="2" item="14"/>
          <tpl hier="9" item="1"/>
          <tpl hier="11" item="9"/>
          <tpl hier="12" item="7"/>
          <tpl fld="4" item="0"/>
        </tpls>
      </n>
      <n v="983685">
        <tpls c="8">
          <tpl hier="1" item="10"/>
          <tpl hier="4" item="3"/>
          <tpl fld="3" item="18"/>
          <tpl fld="2" item="31"/>
          <tpl hier="9" item="1"/>
          <tpl hier="11" item="9"/>
          <tpl hier="12" item="7"/>
          <tpl fld="4" item="0"/>
        </tpls>
      </n>
      <n v="1489691">
        <tpls c="8">
          <tpl hier="1" item="10"/>
          <tpl hier="4" item="3"/>
          <tpl fld="3" item="22"/>
          <tpl fld="2" item="31"/>
          <tpl hier="9" item="1"/>
          <tpl hier="11" item="9"/>
          <tpl hier="12" item="7"/>
          <tpl fld="4" item="0"/>
        </tpls>
      </n>
      <n v="2032804">
        <tpls c="8">
          <tpl hier="1" item="10"/>
          <tpl hier="4" item="3"/>
          <tpl fld="3" item="17"/>
          <tpl fld="2" item="31"/>
          <tpl hier="9" item="1"/>
          <tpl hier="11" item="9"/>
          <tpl hier="12" item="7"/>
          <tpl fld="4" item="0"/>
        </tpls>
      </n>
      <n v="2075001">
        <tpls c="8">
          <tpl hier="1" item="10"/>
          <tpl hier="4" item="3"/>
          <tpl fld="3" item="21"/>
          <tpl fld="2" item="31"/>
          <tpl hier="9" item="1"/>
          <tpl hier="11" item="9"/>
          <tpl hier="12" item="7"/>
          <tpl fld="4" item="0"/>
        </tpls>
      </n>
      <n v="6757850">
        <tpls c="8">
          <tpl hier="1" item="10"/>
          <tpl hier="4" item="3"/>
          <tpl fld="3" item="8"/>
          <tpl fld="2" item="29"/>
          <tpl hier="9" item="1"/>
          <tpl hier="11" item="9"/>
          <tpl hier="12" item="7"/>
          <tpl fld="4" item="0"/>
        </tpls>
      </n>
      <n v="10647754">
        <tpls c="8">
          <tpl hier="1" item="10"/>
          <tpl hier="4" item="3"/>
          <tpl fld="3" item="7"/>
          <tpl fld="2" item="29"/>
          <tpl hier="9" item="1"/>
          <tpl hier="11" item="9"/>
          <tpl hier="12" item="7"/>
          <tpl fld="4" item="0"/>
        </tpls>
      </n>
      <n v="17279140">
        <tpls c="8">
          <tpl hier="1" item="10"/>
          <tpl hier="4" item="3"/>
          <tpl fld="3" item="6"/>
          <tpl fld="2" item="29"/>
          <tpl hier="9" item="1"/>
          <tpl hier="11" item="9"/>
          <tpl hier="12" item="7"/>
          <tpl fld="4" item="0"/>
        </tpls>
      </n>
      <n v="26969308">
        <tpls c="8">
          <tpl hier="1" item="10"/>
          <tpl hier="4" item="3"/>
          <tpl fld="3" item="5"/>
          <tpl fld="2" item="29"/>
          <tpl hier="9" item="1"/>
          <tpl hier="11" item="9"/>
          <tpl hier="12" item="7"/>
          <tpl fld="4" item="0"/>
        </tpls>
      </n>
      <n v="5235073">
        <tpls c="8">
          <tpl hier="1" item="10"/>
          <tpl hier="4" item="3"/>
          <tpl fld="3" item="56"/>
          <tpl fld="2" item="27"/>
          <tpl hier="9" item="1"/>
          <tpl hier="11" item="9"/>
          <tpl hier="12" item="7"/>
          <tpl fld="4" item="0"/>
        </tpls>
      </n>
      <n v="9404500">
        <tpls c="8">
          <tpl hier="1" item="10"/>
          <tpl hier="4" item="3"/>
          <tpl fld="3" item="0"/>
          <tpl fld="2" item="27"/>
          <tpl hier="9" item="1"/>
          <tpl hier="11" item="9"/>
          <tpl hier="12" item="7"/>
          <tpl fld="4" item="0"/>
        </tpls>
      </n>
      <n v="12973699">
        <tpls c="8">
          <tpl hier="1" item="10"/>
          <tpl hier="4" item="3"/>
          <tpl fld="3" item="55"/>
          <tpl fld="2" item="27"/>
          <tpl hier="9" item="1"/>
          <tpl hier="11" item="9"/>
          <tpl hier="12" item="7"/>
          <tpl fld="4" item="0"/>
        </tpls>
      </n>
      <n v="8417824">
        <tpls c="8">
          <tpl hier="1" item="10"/>
          <tpl hier="4" item="3"/>
          <tpl fld="3" item="35"/>
          <tpl fld="2" item="26"/>
          <tpl hier="9" item="1"/>
          <tpl hier="11" item="9"/>
          <tpl hier="12" item="7"/>
          <tpl fld="4" item="0"/>
        </tpls>
      </n>
      <n v="12790312">
        <tpls c="8">
          <tpl hier="1" item="10"/>
          <tpl hier="4" item="3"/>
          <tpl fld="3" item="40"/>
          <tpl fld="2" item="26"/>
          <tpl hier="9" item="1"/>
          <tpl hier="11" item="9"/>
          <tpl hier="12" item="7"/>
          <tpl fld="4" item="0"/>
        </tpls>
      </n>
      <n v="19484898">
        <tpls c="8">
          <tpl hier="1" item="10"/>
          <tpl hier="4" item="3"/>
          <tpl fld="3" item="50"/>
          <tpl fld="2" item="26"/>
          <tpl hier="9" item="1"/>
          <tpl hier="11" item="9"/>
          <tpl hier="12" item="7"/>
          <tpl fld="4" item="0"/>
        </tpls>
      </n>
      <n v="27735040">
        <tpls c="8">
          <tpl hier="1" item="10"/>
          <tpl hier="4" item="3"/>
          <tpl fld="3" item="49"/>
          <tpl fld="2" item="26"/>
          <tpl hier="9" item="1"/>
          <tpl hier="11" item="9"/>
          <tpl hier="12" item="7"/>
          <tpl fld="4" item="0"/>
        </tpls>
      </n>
      <n v="956799">
        <tpls c="8">
          <tpl hier="1" item="10"/>
          <tpl hier="4" item="3"/>
          <tpl fld="3" item="37"/>
          <tpl fld="2" item="24"/>
          <tpl hier="9" item="1"/>
          <tpl hier="11" item="9"/>
          <tpl hier="12" item="7"/>
          <tpl fld="4" item="0"/>
        </tpls>
      </n>
      <n v="1540640">
        <tpls c="8">
          <tpl hier="1" item="10"/>
          <tpl hier="4" item="3"/>
          <tpl fld="3" item="39"/>
          <tpl fld="2" item="24"/>
          <tpl hier="9" item="1"/>
          <tpl hier="11" item="9"/>
          <tpl hier="12" item="7"/>
          <tpl fld="4" item="0"/>
        </tpls>
      </n>
      <n v="2372901">
        <tpls c="8">
          <tpl hier="1" item="10"/>
          <tpl hier="4" item="3"/>
          <tpl fld="3" item="28"/>
          <tpl fld="2" item="24"/>
          <tpl hier="9" item="1"/>
          <tpl hier="11" item="9"/>
          <tpl hier="12" item="7"/>
          <tpl fld="4" item="0"/>
        </tpls>
      </n>
      <n v="3706554">
        <tpls c="8">
          <tpl hier="1" item="10"/>
          <tpl hier="4" item="3"/>
          <tpl fld="3" item="19"/>
          <tpl fld="2" item="24"/>
          <tpl hier="9" item="1"/>
          <tpl hier="11" item="9"/>
          <tpl hier="12" item="7"/>
          <tpl fld="4" item="0"/>
        </tpls>
      </n>
      <n v="46956208">
        <tpls c="8">
          <tpl hier="1" item="10"/>
          <tpl hier="4" item="3"/>
          <tpl fld="3" item="26"/>
          <tpl fld="2" item="17"/>
          <tpl hier="9" item="1"/>
          <tpl hier="11" item="9"/>
          <tpl hier="12" item="7"/>
          <tpl fld="4" item="0"/>
        </tpls>
      </n>
      <n v="72709296">
        <tpls c="8">
          <tpl hier="1" item="10"/>
          <tpl hier="4" item="3"/>
          <tpl fld="3" item="25"/>
          <tpl fld="2" item="17"/>
          <tpl hier="9" item="1"/>
          <tpl hier="11" item="9"/>
          <tpl hier="12" item="7"/>
          <tpl fld="4" item="0"/>
        </tpls>
      </n>
      <n v="97484832">
        <tpls c="8">
          <tpl hier="1" item="10"/>
          <tpl hier="4" item="3"/>
          <tpl fld="3" item="24"/>
          <tpl fld="2" item="17"/>
          <tpl hier="9" item="1"/>
          <tpl hier="11" item="9"/>
          <tpl hier="12" item="7"/>
          <tpl fld="4" item="0"/>
        </tpls>
      </n>
      <n v="121858256">
        <tpls c="8">
          <tpl hier="1" item="10"/>
          <tpl hier="4" item="3"/>
          <tpl fld="3" item="23"/>
          <tpl fld="2" item="17"/>
          <tpl hier="9" item="1"/>
          <tpl hier="11" item="9"/>
          <tpl hier="12" item="7"/>
          <tpl fld="4" item="0"/>
        </tpls>
      </n>
      <n v="12074626">
        <tpls c="8">
          <tpl hier="1" item="10"/>
          <tpl hier="4" item="3"/>
          <tpl fld="3" item="10"/>
          <tpl fld="2" item="13"/>
          <tpl hier="9" item="1"/>
          <tpl hier="11" item="9"/>
          <tpl hier="12" item="7"/>
          <tpl fld="4" item="0"/>
        </tpls>
      </n>
      <n v="17239672">
        <tpls c="8">
          <tpl hier="1" item="10"/>
          <tpl hier="4" item="3"/>
          <tpl fld="3" item="12"/>
          <tpl fld="2" item="13"/>
          <tpl hier="9" item="1"/>
          <tpl hier="11" item="9"/>
          <tpl hier="12" item="7"/>
          <tpl fld="4" item="0"/>
        </tpls>
      </n>
      <n v="24725628">
        <tpls c="8">
          <tpl hier="1" item="10"/>
          <tpl hier="4" item="3"/>
          <tpl fld="3" item="11"/>
          <tpl fld="2" item="13"/>
          <tpl hier="9" item="1"/>
          <tpl hier="11" item="9"/>
          <tpl hier="12" item="7"/>
          <tpl fld="4" item="0"/>
        </tpls>
      </n>
      <n v="28087872">
        <tpls c="8">
          <tpl hier="1" item="10"/>
          <tpl hier="4" item="3"/>
          <tpl fld="3" item="9"/>
          <tpl fld="2" item="13"/>
          <tpl hier="9" item="1"/>
          <tpl hier="11" item="9"/>
          <tpl hier="12" item="7"/>
          <tpl fld="4" item="0"/>
        </tpls>
      </n>
      <n v="2638699">
        <tpls c="8">
          <tpl hier="1" item="10"/>
          <tpl hier="4" item="3"/>
          <tpl fld="3" item="57"/>
          <tpl fld="2" item="23"/>
          <tpl hier="9" item="1"/>
          <tpl hier="11" item="9"/>
          <tpl hier="12" item="7"/>
          <tpl fld="4" item="0"/>
        </tpls>
      </n>
      <n v="4082958">
        <tpls c="8">
          <tpl hier="1" item="10"/>
          <tpl hier="4" item="3"/>
          <tpl fld="3" item="3"/>
          <tpl fld="2" item="23"/>
          <tpl hier="9" item="1"/>
          <tpl hier="11" item="9"/>
          <tpl hier="12" item="7"/>
          <tpl fld="4" item="0"/>
        </tpls>
      </n>
      <n v="5438690">
        <tpls c="8">
          <tpl hier="1" item="10"/>
          <tpl hier="4" item="3"/>
          <tpl fld="3" item="1"/>
          <tpl fld="2" item="23"/>
          <tpl hier="9" item="1"/>
          <tpl hier="11" item="9"/>
          <tpl hier="12" item="7"/>
          <tpl fld="4" item="0"/>
        </tpls>
      </n>
      <n v="5335085">
        <tpls c="8">
          <tpl hier="1" item="10"/>
          <tpl hier="4" item="3"/>
          <tpl fld="3" item="20"/>
          <tpl fld="2" item="30"/>
          <tpl hier="9" item="1"/>
          <tpl hier="11" item="9"/>
          <tpl hier="12" item="7"/>
          <tpl fld="4" item="0"/>
        </tpls>
      </n>
      <n v="8566770">
        <tpls c="8">
          <tpl hier="1" item="10"/>
          <tpl hier="4" item="3"/>
          <tpl fld="3" item="51"/>
          <tpl fld="2" item="30"/>
          <tpl hier="9" item="1"/>
          <tpl hier="11" item="9"/>
          <tpl hier="12" item="7"/>
          <tpl fld="4" item="0"/>
        </tpls>
      </n>
      <n v="16464025">
        <tpls c="8">
          <tpl hier="1" item="10"/>
          <tpl hier="4" item="3"/>
          <tpl fld="3" item="47"/>
          <tpl fld="2" item="30"/>
          <tpl hier="9" item="1"/>
          <tpl hier="11" item="9"/>
          <tpl hier="12" item="7"/>
          <tpl fld="4" item="0"/>
        </tpls>
      </n>
      <n v="54717040">
        <tpls c="8">
          <tpl hier="1" item="10"/>
          <tpl hier="4" item="3"/>
          <tpl fld="3" item="16"/>
          <tpl fld="2" item="45"/>
          <tpl hier="9" item="1"/>
          <tpl hier="11" item="9"/>
          <tpl hier="12" item="7"/>
          <tpl fld="4" item="0"/>
        </tpls>
      </n>
      <n v="92788024">
        <tpls c="8">
          <tpl hier="1" item="10"/>
          <tpl hier="4" item="3"/>
          <tpl fld="3" item="3"/>
          <tpl fld="2" item="45"/>
          <tpl hier="9" item="1"/>
          <tpl hier="11" item="9"/>
          <tpl hier="12" item="7"/>
          <tpl fld="4" item="0"/>
        </tpls>
      </n>
      <n v="154324928">
        <tpls c="8">
          <tpl hier="1" item="10"/>
          <tpl hier="4" item="3"/>
          <tpl fld="3" item="49"/>
          <tpl fld="2" item="45"/>
          <tpl hier="9" item="1"/>
          <tpl hier="11" item="9"/>
          <tpl hier="12" item="7"/>
          <tpl fld="4" item="0"/>
        </tpls>
      </n>
      <n v="53655788">
        <tpls c="8">
          <tpl hier="1" item="10"/>
          <tpl hier="4" item="3"/>
          <tpl fld="3" item="26"/>
          <tpl fld="2" item="25"/>
          <tpl hier="9" item="1"/>
          <tpl hier="11" item="9"/>
          <tpl hier="12" item="7"/>
          <tpl fld="4" item="0"/>
        </tpls>
      </n>
      <n v="98285752">
        <tpls c="8">
          <tpl hier="1" item="10"/>
          <tpl hier="4" item="3"/>
          <tpl fld="3" item="7"/>
          <tpl fld="2" item="25"/>
          <tpl hier="9" item="1"/>
          <tpl hier="11" item="9"/>
          <tpl hier="12" item="7"/>
          <tpl fld="4" item="0"/>
        </tpls>
      </n>
      <n v="164022624">
        <tpls c="8">
          <tpl hier="1" item="10"/>
          <tpl hier="4" item="3"/>
          <tpl fld="3" item="55"/>
          <tpl fld="2" item="25"/>
          <tpl hier="9" item="1"/>
          <tpl hier="11" item="9"/>
          <tpl hier="12" item="7"/>
          <tpl fld="4" item="0"/>
        </tpls>
      </n>
      <n v="1353842">
        <tpls c="8">
          <tpl hier="1" item="10"/>
          <tpl hier="4" item="3"/>
          <tpl fld="3" item="32"/>
          <tpl fld="2" item="38"/>
          <tpl hier="9" item="1"/>
          <tpl hier="11" item="9"/>
          <tpl hier="12" item="7"/>
          <tpl fld="4" item="0"/>
        </tpls>
      </n>
      <n v="2219201">
        <tpls c="8">
          <tpl hier="1" item="10"/>
          <tpl hier="4" item="3"/>
          <tpl fld="3" item="15"/>
          <tpl fld="2" item="38"/>
          <tpl hier="9" item="1"/>
          <tpl hier="11" item="9"/>
          <tpl hier="12" item="7"/>
          <tpl fld="4" item="0"/>
        </tpls>
      </n>
      <n v="3269356">
        <tpls c="8">
          <tpl hier="1" item="10"/>
          <tpl hier="4" item="3"/>
          <tpl fld="3" item="2"/>
          <tpl fld="2" item="38"/>
          <tpl hier="9" item="1"/>
          <tpl hier="11" item="9"/>
          <tpl hier="12" item="7"/>
          <tpl fld="4" item="0"/>
        </tpls>
      </n>
      <n v="2385946">
        <tpls c="8">
          <tpl hier="1" item="10"/>
          <tpl hier="4" item="3"/>
          <tpl fld="3" item="44"/>
          <tpl fld="2" item="16"/>
          <tpl hier="9" item="1"/>
          <tpl hier="11" item="9"/>
          <tpl hier="12" item="7"/>
          <tpl fld="4" item="0"/>
        </tpls>
      </n>
      <n v="3975956">
        <tpls c="8">
          <tpl hier="1" item="10"/>
          <tpl hier="4" item="3"/>
          <tpl fld="3" item="22"/>
          <tpl fld="2" item="16"/>
          <tpl hier="9" item="1"/>
          <tpl hier="11" item="9"/>
          <tpl hier="12" item="7"/>
          <tpl fld="4" item="0"/>
        </tpls>
      </n>
      <n v="6223377">
        <tpls c="8">
          <tpl hier="1" item="10"/>
          <tpl hier="4" item="3"/>
          <tpl fld="3" item="6"/>
          <tpl fld="2" item="16"/>
          <tpl hier="9" item="1"/>
          <tpl hier="11" item="9"/>
          <tpl hier="12" item="7"/>
          <tpl fld="4" item="0"/>
        </tpls>
      </n>
      <n v="10446620">
        <tpls c="8">
          <tpl hier="1" item="10"/>
          <tpl hier="4" item="3"/>
          <tpl fld="3" item="35"/>
          <tpl fld="2" item="10"/>
          <tpl hier="9" item="1"/>
          <tpl hier="11" item="9"/>
          <tpl hier="12" item="7"/>
          <tpl fld="4" item="0"/>
        </tpls>
      </n>
      <n v="17985392">
        <tpls c="8">
          <tpl hier="1" item="10"/>
          <tpl hier="4" item="3"/>
          <tpl fld="3" item="36"/>
          <tpl fld="2" item="10"/>
          <tpl hier="9" item="1"/>
          <tpl hier="11" item="9"/>
          <tpl hier="12" item="7"/>
          <tpl fld="4" item="0"/>
        </tpls>
      </n>
      <n v="26799284">
        <tpls c="8">
          <tpl hier="1" item="10"/>
          <tpl hier="4" item="3"/>
          <tpl fld="3" item="14"/>
          <tpl fld="2" item="10"/>
          <tpl hier="9" item="1"/>
          <tpl hier="11" item="9"/>
          <tpl hier="12" item="7"/>
          <tpl fld="4" item="0"/>
        </tpls>
      </n>
      <n v="46079848">
        <tpls c="8">
          <tpl hier="1" item="10"/>
          <tpl hier="4" item="3"/>
          <tpl fld="3" item="43"/>
          <tpl fld="2" item="12"/>
          <tpl hier="9" item="1"/>
          <tpl hier="11" item="9"/>
          <tpl hier="12" item="7"/>
          <tpl fld="4" item="0"/>
        </tpls>
      </n>
      <n v="77991752">
        <tpls c="8">
          <tpl hier="1" item="10"/>
          <tpl hier="4" item="3"/>
          <tpl fld="3" item="17"/>
          <tpl fld="2" item="12"/>
          <tpl hier="9" item="1"/>
          <tpl hier="11" item="9"/>
          <tpl hier="12" item="7"/>
          <tpl fld="4" item="0"/>
        </tpls>
      </n>
      <n v="2450322">
        <tpls c="8">
          <tpl hier="1" item="10"/>
          <tpl hier="4" item="3"/>
          <tpl fld="3" item="48"/>
          <tpl fld="2" item="18"/>
          <tpl hier="9" item="1"/>
          <tpl hier="11" item="9"/>
          <tpl hier="12" item="7"/>
          <tpl fld="4" item="0"/>
        </tpls>
      </n>
      <n v="3277453">
        <tpls c="8">
          <tpl hier="1" item="10"/>
          <tpl hier="4" item="3"/>
          <tpl fld="3" item="31"/>
          <tpl fld="2" item="18"/>
          <tpl hier="9" item="1"/>
          <tpl hier="11" item="9"/>
          <tpl hier="12" item="7"/>
          <tpl fld="4" item="0"/>
        </tpls>
      </n>
      <n v="3826095">
        <tpls c="8">
          <tpl hier="1" item="10"/>
          <tpl hier="4" item="3"/>
          <tpl fld="3" item="6"/>
          <tpl fld="2" item="18"/>
          <tpl hier="9" item="1"/>
          <tpl hier="11" item="9"/>
          <tpl hier="12" item="7"/>
          <tpl fld="4" item="0"/>
        </tpls>
      </n>
      <n v="3321679">
        <tpls c="8">
          <tpl hier="1" item="10"/>
          <tpl hier="4" item="3"/>
          <tpl fld="3" item="32"/>
          <tpl fld="2" item="20"/>
          <tpl hier="9" item="1"/>
          <tpl hier="11" item="9"/>
          <tpl hier="12" item="7"/>
          <tpl fld="4" item="0"/>
        </tpls>
      </n>
      <n v="7276985">
        <tpls c="8">
          <tpl hier="1" item="10"/>
          <tpl hier="4" item="3"/>
          <tpl fld="3" item="3"/>
          <tpl fld="2" item="20"/>
          <tpl hier="9" item="1"/>
          <tpl hier="11" item="9"/>
          <tpl hier="12" item="7"/>
          <tpl fld="4" item="0"/>
        </tpls>
      </n>
      <n v="10811543">
        <tpls c="8">
          <tpl hier="1" item="10"/>
          <tpl hier="4" item="3"/>
          <tpl fld="3" item="33"/>
          <tpl fld="2" item="20"/>
          <tpl hier="9" item="1"/>
          <tpl hier="11" item="9"/>
          <tpl hier="12" item="7"/>
          <tpl fld="4" item="0"/>
        </tpls>
      </n>
      <n v="5181514">
        <tpls c="8">
          <tpl hier="1" item="10"/>
          <tpl hier="4" item="3"/>
          <tpl fld="3" item="40"/>
          <tpl fld="2" item="32"/>
          <tpl hier="9" item="1"/>
          <tpl hier="11" item="9"/>
          <tpl hier="12" item="7"/>
          <tpl fld="4" item="0"/>
        </tpls>
      </n>
      <n v="12678148">
        <tpls c="8">
          <tpl hier="1" item="10"/>
          <tpl hier="4" item="3"/>
          <tpl fld="3" item="47"/>
          <tpl fld="2" item="32"/>
          <tpl hier="9" item="1"/>
          <tpl hier="11" item="9"/>
          <tpl hier="12" item="7"/>
          <tpl fld="4" item="0"/>
        </tpls>
      </n>
      <n v="62686">
        <tpls c="8">
          <tpl hier="1" item="10"/>
          <tpl hier="4" item="3"/>
          <tpl fld="3" item="43"/>
          <tpl fld="2" item="9"/>
          <tpl hier="9" item="1"/>
          <tpl hier="11" item="9"/>
          <tpl hier="12" item="7"/>
          <tpl fld="4" item="0"/>
        </tpls>
      </n>
      <n v="87441">
        <tpls c="8">
          <tpl hier="1" item="10"/>
          <tpl hier="4" item="3"/>
          <tpl fld="3" item="41"/>
          <tpl fld="2" item="9"/>
          <tpl hier="9" item="1"/>
          <tpl hier="11" item="9"/>
          <tpl hier="12" item="7"/>
          <tpl fld="4" item="0"/>
        </tpls>
      </n>
      <n v="3805311">
        <tpls c="8">
          <tpl hier="1" item="10"/>
          <tpl hier="4" item="3"/>
          <tpl fld="3" item="15"/>
          <tpl fld="2" item="11"/>
          <tpl hier="9" item="1"/>
          <tpl hier="11" item="9"/>
          <tpl hier="12" item="7"/>
          <tpl fld="4" item="0"/>
        </tpls>
      </n>
      <n v="18896308">
        <tpls c="8">
          <tpl hier="1" item="10"/>
          <tpl hier="4" item="3"/>
          <tpl fld="3" item="37"/>
          <tpl fld="2" item="15"/>
          <tpl hier="9" item="1"/>
          <tpl hier="11" item="9"/>
          <tpl hier="12" item="7"/>
          <tpl fld="4" item="0"/>
        </tpls>
      </n>
      <n v="47880600">
        <tpls c="8">
          <tpl hier="1" item="10"/>
          <tpl hier="4" item="3"/>
          <tpl fld="3" item="1"/>
          <tpl fld="2" item="15"/>
          <tpl hier="9" item="1"/>
          <tpl hier="11" item="9"/>
          <tpl hier="12" item="7"/>
          <tpl fld="4" item="0"/>
        </tpls>
      </n>
      <n v="17736820">
        <tpls c="8">
          <tpl hier="1" item="10"/>
          <tpl hier="4" item="3"/>
          <tpl fld="3" item="51"/>
          <tpl fld="2" item="19"/>
          <tpl hier="9" item="1"/>
          <tpl hier="11" item="9"/>
          <tpl hier="12" item="7"/>
          <tpl fld="4" item="0"/>
        </tpls>
      </n>
      <n v="364915">
        <tpls c="8">
          <tpl hier="1" item="10"/>
          <tpl hier="4" item="3"/>
          <tpl fld="3" item="57"/>
          <tpl fld="2" item="4"/>
          <tpl hier="9" item="1"/>
          <tpl hier="11" item="9"/>
          <tpl hier="12" item="7"/>
          <tpl fld="4" item="0"/>
        </tpls>
      </n>
      <n v="3349676">
        <tpls c="8">
          <tpl hier="1" item="10"/>
          <tpl hier="4" item="3"/>
          <tpl fld="3" item="49"/>
          <tpl fld="2" item="3"/>
          <tpl hier="9" item="1"/>
          <tpl hier="11" item="9"/>
          <tpl hier="12" item="7"/>
          <tpl fld="4" item="0"/>
        </tpls>
      </n>
      <n v="2355909084">
        <tpls c="8">
          <tpl hier="1" item="10"/>
          <tpl hier="4" item="3"/>
          <tpl fld="3" item="27"/>
          <tpl fld="1" item="0"/>
          <tpl hier="9" item="1"/>
          <tpl hier="11" item="9"/>
          <tpl hier="12" item="7"/>
          <tpl fld="4" item="0"/>
        </tpls>
      </n>
      <n v="1568928">
        <tpls c="8">
          <tpl hier="1" item="10"/>
          <tpl hier="4" item="3"/>
          <tpl fld="3" item="49"/>
          <tpl fld="2" item="64"/>
          <tpl hier="9" item="1"/>
          <tpl hier="11" item="9"/>
          <tpl hier="12" item="7"/>
          <tpl fld="4" item="0"/>
        </tpls>
      </n>
      <n v="7524472">
        <tpls c="8">
          <tpl hier="1" item="10"/>
          <tpl hier="4" item="3"/>
          <tpl fld="3" item="37"/>
          <tpl fld="2" item="33"/>
          <tpl hier="9" item="1"/>
          <tpl hier="11" item="9"/>
          <tpl hier="12" item="7"/>
          <tpl fld="4" item="0"/>
        </tpls>
      </n>
      <n v="11056116">
        <tpls c="8">
          <tpl hier="1" item="10"/>
          <tpl hier="4" item="3"/>
          <tpl fld="3" item="39"/>
          <tpl fld="2" item="33"/>
          <tpl hier="9" item="1"/>
          <tpl hier="11" item="9"/>
          <tpl hier="12" item="7"/>
          <tpl fld="4" item="0"/>
        </tpls>
      </n>
      <n v="17462496">
        <tpls c="8">
          <tpl hier="1" item="10"/>
          <tpl hier="4" item="3"/>
          <tpl fld="3" item="28"/>
          <tpl fld="2" item="33"/>
          <tpl hier="9" item="1"/>
          <tpl hier="11" item="9"/>
          <tpl hier="12" item="7"/>
          <tpl fld="4" item="0"/>
        </tpls>
      </n>
      <n v="25996448">
        <tpls c="8">
          <tpl hier="1" item="10"/>
          <tpl hier="4" item="3"/>
          <tpl fld="3" item="19"/>
          <tpl fld="2" item="33"/>
          <tpl hier="9" item="1"/>
          <tpl hier="11" item="9"/>
          <tpl hier="12" item="7"/>
          <tpl fld="4" item="0"/>
        </tpls>
      </n>
      <n v="5047435">
        <tpls c="8">
          <tpl hier="1" item="10"/>
          <tpl hier="4" item="3"/>
          <tpl fld="3" item="26"/>
          <tpl fld="2" item="43"/>
          <tpl hier="9" item="1"/>
          <tpl hier="11" item="9"/>
          <tpl hier="12" item="7"/>
          <tpl fld="4" item="0"/>
        </tpls>
      </n>
      <n v="7462585">
        <tpls c="8">
          <tpl hier="1" item="10"/>
          <tpl hier="4" item="3"/>
          <tpl fld="3" item="25"/>
          <tpl fld="2" item="43"/>
          <tpl hier="9" item="1"/>
          <tpl hier="11" item="9"/>
          <tpl hier="12" item="7"/>
          <tpl fld="4" item="0"/>
        </tpls>
      </n>
      <n v="11311078">
        <tpls c="8">
          <tpl hier="1" item="10"/>
          <tpl hier="4" item="3"/>
          <tpl fld="3" item="24"/>
          <tpl fld="2" item="43"/>
          <tpl hier="9" item="1"/>
          <tpl hier="11" item="9"/>
          <tpl hier="12" item="7"/>
          <tpl fld="4" item="0"/>
        </tpls>
      </n>
      <n v="15567419">
        <tpls c="8">
          <tpl hier="1" item="10"/>
          <tpl hier="4" item="3"/>
          <tpl fld="3" item="23"/>
          <tpl fld="2" item="43"/>
          <tpl hier="9" item="1"/>
          <tpl hier="11" item="9"/>
          <tpl hier="12" item="7"/>
          <tpl fld="4" item="0"/>
        </tpls>
      </n>
      <n v="704934">
        <tpls c="8">
          <tpl hier="1" item="10"/>
          <tpl hier="4" item="3"/>
          <tpl fld="3" item="10"/>
          <tpl fld="2" item="22"/>
          <tpl hier="9" item="1"/>
          <tpl hier="11" item="9"/>
          <tpl hier="12" item="7"/>
          <tpl fld="4" item="0"/>
        </tpls>
      </n>
      <n v="764446">
        <tpls c="8">
          <tpl hier="1" item="10"/>
          <tpl hier="4" item="3"/>
          <tpl fld="3" item="12"/>
          <tpl fld="2" item="22"/>
          <tpl hier="9" item="1"/>
          <tpl hier="11" item="9"/>
          <tpl hier="12" item="7"/>
          <tpl fld="4" item="0"/>
        </tpls>
      </n>
      <n v="744789">
        <tpls c="8">
          <tpl hier="1" item="10"/>
          <tpl hier="4" item="3"/>
          <tpl fld="3" item="11"/>
          <tpl fld="2" item="22"/>
          <tpl hier="9" item="1"/>
          <tpl hier="11" item="9"/>
          <tpl hier="12" item="7"/>
          <tpl fld="4" item="0"/>
        </tpls>
      </n>
      <n v="779004">
        <tpls c="8">
          <tpl hier="1" item="10"/>
          <tpl hier="4" item="3"/>
          <tpl fld="3" item="9"/>
          <tpl fld="2" item="22"/>
          <tpl hier="9" item="1"/>
          <tpl hier="11" item="9"/>
          <tpl hier="12" item="7"/>
          <tpl fld="4" item="0"/>
        </tpls>
      </n>
      <n v="4918625">
        <tpls c="8">
          <tpl hier="1" item="10"/>
          <tpl hier="4" item="3"/>
          <tpl fld="3" item="57"/>
          <tpl fld="2" item="21"/>
          <tpl hier="9" item="1"/>
          <tpl hier="11" item="9"/>
          <tpl hier="12" item="7"/>
          <tpl fld="4" item="0"/>
        </tpls>
      </n>
      <n v="6897755">
        <tpls c="8">
          <tpl hier="1" item="10"/>
          <tpl hier="4" item="3"/>
          <tpl fld="3" item="3"/>
          <tpl fld="2" item="21"/>
          <tpl hier="9" item="1"/>
          <tpl hier="11" item="9"/>
          <tpl hier="12" item="7"/>
          <tpl fld="4" item="0"/>
        </tpls>
      </n>
      <n v="9195288">
        <tpls c="8">
          <tpl hier="1" item="10"/>
          <tpl hier="4" item="3"/>
          <tpl fld="3" item="1"/>
          <tpl fld="2" item="21"/>
          <tpl hier="9" item="1"/>
          <tpl hier="11" item="9"/>
          <tpl hier="12" item="7"/>
          <tpl fld="4" item="0"/>
        </tpls>
      </n>
      <n v="3251145">
        <tpls c="8">
          <tpl hier="1" item="10"/>
          <tpl hier="4" item="3"/>
          <tpl fld="3" item="20"/>
          <tpl fld="2" item="41"/>
          <tpl hier="9" item="1"/>
          <tpl hier="11" item="9"/>
          <tpl hier="12" item="7"/>
          <tpl fld="4" item="0"/>
        </tpls>
      </n>
      <n v="5244678">
        <tpls c="8">
          <tpl hier="1" item="10"/>
          <tpl hier="4" item="3"/>
          <tpl fld="3" item="51"/>
          <tpl fld="2" item="41"/>
          <tpl hier="9" item="1"/>
          <tpl hier="11" item="9"/>
          <tpl hier="12" item="7"/>
          <tpl fld="4" item="0"/>
        </tpls>
      </n>
      <n v="7980955">
        <tpls c="8">
          <tpl hier="1" item="10"/>
          <tpl hier="4" item="3"/>
          <tpl fld="3" item="38"/>
          <tpl fld="2" item="41"/>
          <tpl hier="9" item="1"/>
          <tpl hier="11" item="9"/>
          <tpl hier="12" item="7"/>
          <tpl fld="4" item="0"/>
        </tpls>
      </n>
      <n v="478825600">
        <tpls c="8">
          <tpl hier="1" item="10"/>
          <tpl hier="4" item="3"/>
          <tpl fld="3" item="44"/>
          <tpl fld="2" item="39"/>
          <tpl hier="9" item="1"/>
          <tpl hier="11" item="9"/>
          <tpl hier="12" item="7"/>
          <tpl fld="4" item="0"/>
        </tpls>
      </n>
      <n v="682995328">
        <tpls c="8">
          <tpl hier="1" item="10"/>
          <tpl hier="4" item="3"/>
          <tpl fld="3" item="43"/>
          <tpl fld="2" item="39"/>
          <tpl hier="9" item="1"/>
          <tpl hier="11" item="9"/>
          <tpl hier="12" item="7"/>
          <tpl fld="4" item="0"/>
        </tpls>
      </n>
      <n v="963922560">
        <tpls c="8">
          <tpl hier="1" item="10"/>
          <tpl hier="4" item="3"/>
          <tpl fld="3" item="42"/>
          <tpl fld="2" item="39"/>
          <tpl hier="9" item="1"/>
          <tpl hier="11" item="9"/>
          <tpl hier="12" item="7"/>
          <tpl fld="4" item="0"/>
        </tpls>
      </n>
      <n v="1250288768">
        <tpls c="8">
          <tpl hier="1" item="10"/>
          <tpl hier="4" item="3"/>
          <tpl fld="3" item="41"/>
          <tpl fld="2" item="39"/>
          <tpl hier="9" item="1"/>
          <tpl hier="11" item="9"/>
          <tpl hier="12" item="7"/>
          <tpl fld="4" item="0"/>
        </tpls>
      </n>
      <n v="9851444">
        <tpls c="8">
          <tpl hier="1" item="10"/>
          <tpl hier="4" item="3"/>
          <tpl fld="3" item="32"/>
          <tpl fld="2" item="14"/>
          <tpl hier="9" item="1"/>
          <tpl hier="11" item="9"/>
          <tpl hier="12" item="7"/>
          <tpl fld="4" item="0"/>
        </tpls>
      </n>
      <n v="17736326">
        <tpls c="8">
          <tpl hier="1" item="10"/>
          <tpl hier="4" item="3"/>
          <tpl fld="3" item="31"/>
          <tpl fld="2" item="14"/>
          <tpl hier="9" item="1"/>
          <tpl hier="11" item="9"/>
          <tpl hier="12" item="7"/>
          <tpl fld="4" item="0"/>
        </tpls>
      </n>
      <n v="30250488">
        <tpls c="8">
          <tpl hier="1" item="10"/>
          <tpl hier="4" item="3"/>
          <tpl fld="3" item="30"/>
          <tpl fld="2" item="14"/>
          <tpl hier="9" item="1"/>
          <tpl hier="11" item="9"/>
          <tpl hier="12" item="7"/>
          <tpl fld="4" item="0"/>
        </tpls>
      </n>
      <n v="46699980">
        <tpls c="8">
          <tpl hier="1" item="10"/>
          <tpl hier="4" item="3"/>
          <tpl fld="3" item="29"/>
          <tpl fld="2" item="14"/>
          <tpl hier="9" item="1"/>
          <tpl hier="11" item="9"/>
          <tpl hier="12" item="7"/>
          <tpl fld="4" item="0"/>
        </tpls>
      </n>
      <n v="1005909">
        <tpls c="8">
          <tpl hier="1" item="10"/>
          <tpl hier="4" item="3"/>
          <tpl fld="3" item="16"/>
          <tpl fld="2" item="31"/>
          <tpl hier="9" item="1"/>
          <tpl hier="11" item="9"/>
          <tpl hier="12" item="7"/>
          <tpl fld="4" item="0"/>
        </tpls>
      </n>
      <n v="1526131">
        <tpls c="8">
          <tpl hier="1" item="10"/>
          <tpl hier="4" item="3"/>
          <tpl fld="3" item="15"/>
          <tpl fld="2" item="31"/>
          <tpl hier="9" item="1"/>
          <tpl hier="11" item="9"/>
          <tpl hier="12" item="7"/>
          <tpl fld="4" item="0"/>
        </tpls>
      </n>
      <n v="2035740">
        <tpls c="8">
          <tpl hier="1" item="10"/>
          <tpl hier="4" item="3"/>
          <tpl fld="3" item="14"/>
          <tpl fld="2" item="31"/>
          <tpl hier="9" item="1"/>
          <tpl hier="11" item="9"/>
          <tpl hier="12" item="7"/>
          <tpl fld="4" item="0"/>
        </tpls>
      </n>
      <n v="2091412">
        <tpls c="8">
          <tpl hier="1" item="10"/>
          <tpl hier="4" item="3"/>
          <tpl fld="3" item="13"/>
          <tpl fld="2" item="31"/>
          <tpl hier="9" item="1"/>
          <tpl hier="11" item="9"/>
          <tpl hier="12" item="7"/>
          <tpl fld="4" item="0"/>
        </tpls>
      </n>
      <n v="6946620">
        <tpls c="8">
          <tpl hier="1" item="10"/>
          <tpl hier="4" item="3"/>
          <tpl fld="3" item="4"/>
          <tpl fld="2" item="29"/>
          <tpl hier="9" item="1"/>
          <tpl hier="11" item="9"/>
          <tpl hier="12" item="7"/>
          <tpl fld="4" item="0"/>
        </tpls>
      </n>
      <n v="10952395">
        <tpls c="8">
          <tpl hier="1" item="10"/>
          <tpl hier="4" item="3"/>
          <tpl fld="3" item="58"/>
          <tpl fld="2" item="29"/>
          <tpl hier="9" item="1"/>
          <tpl hier="11" item="9"/>
          <tpl hier="12" item="7"/>
          <tpl fld="4" item="0"/>
        </tpls>
      </n>
      <n v="17802996">
        <tpls c="8">
          <tpl hier="1" item="10"/>
          <tpl hier="4" item="3"/>
          <tpl fld="3" item="2"/>
          <tpl fld="2" item="29"/>
          <tpl hier="9" item="1"/>
          <tpl hier="11" item="9"/>
          <tpl hier="12" item="7"/>
          <tpl fld="4" item="0"/>
        </tpls>
      </n>
      <n v="5384795">
        <tpls c="8">
          <tpl hier="1" item="10"/>
          <tpl hier="4" item="3"/>
          <tpl fld="3" item="54"/>
          <tpl fld="2" item="27"/>
          <tpl hier="9" item="1"/>
          <tpl hier="11" item="9"/>
          <tpl hier="12" item="7"/>
          <tpl fld="4" item="0"/>
        </tpls>
      </n>
      <n v="9600355">
        <tpls c="8">
          <tpl hier="1" item="10"/>
          <tpl hier="4" item="3"/>
          <tpl fld="3" item="53"/>
          <tpl fld="2" item="27"/>
          <tpl hier="9" item="1"/>
          <tpl hier="11" item="9"/>
          <tpl hier="12" item="7"/>
          <tpl fld="4" item="0"/>
        </tpls>
      </n>
      <n v="13341806">
        <tpls c="8">
          <tpl hier="1" item="10"/>
          <tpl hier="4" item="3"/>
          <tpl fld="3" item="52"/>
          <tpl fld="2" item="27"/>
          <tpl hier="9" item="1"/>
          <tpl hier="11" item="9"/>
          <tpl hier="12" item="7"/>
          <tpl fld="4" item="0"/>
        </tpls>
      </n>
      <n v="8692342">
        <tpls c="8">
          <tpl hier="1" item="10"/>
          <tpl hier="4" item="3"/>
          <tpl fld="3" item="48"/>
          <tpl fld="2" item="26"/>
          <tpl hier="9" item="1"/>
          <tpl hier="11" item="9"/>
          <tpl hier="12" item="7"/>
          <tpl fld="4" item="0"/>
        </tpls>
      </n>
      <n v="13122839">
        <tpls c="8">
          <tpl hier="1" item="10"/>
          <tpl hier="4" item="3"/>
          <tpl fld="3" item="46"/>
          <tpl fld="2" item="26"/>
          <tpl hier="9" item="1"/>
          <tpl hier="11" item="9"/>
          <tpl hier="12" item="7"/>
          <tpl fld="4" item="0"/>
        </tpls>
      </n>
      <n v="19977500">
        <tpls c="8">
          <tpl hier="1" item="10"/>
          <tpl hier="4" item="3"/>
          <tpl fld="3" item="45"/>
          <tpl fld="2" item="26"/>
          <tpl hier="9" item="1"/>
          <tpl hier="11" item="9"/>
          <tpl hier="12" item="7"/>
          <tpl fld="4" item="0"/>
        </tpls>
      </n>
      <n v="28208036">
        <tpls c="8">
          <tpl hier="1" item="10"/>
          <tpl hier="4" item="3"/>
          <tpl fld="3" item="47"/>
          <tpl fld="2" item="26"/>
          <tpl hier="9" item="1"/>
          <tpl hier="11" item="9"/>
          <tpl hier="12" item="7"/>
          <tpl fld="4" item="0"/>
        </tpls>
      </n>
      <n v="985910">
        <tpls c="8">
          <tpl hier="1" item="10"/>
          <tpl hier="4" item="3"/>
          <tpl fld="3" item="34"/>
          <tpl fld="2" item="24"/>
          <tpl hier="9" item="1"/>
          <tpl hier="11" item="9"/>
          <tpl hier="12" item="7"/>
          <tpl fld="4" item="0"/>
        </tpls>
      </n>
      <n v="1586493">
        <tpls c="8">
          <tpl hier="1" item="10"/>
          <tpl hier="4" item="3"/>
          <tpl fld="3" item="36"/>
          <tpl fld="2" item="24"/>
          <tpl hier="9" item="1"/>
          <tpl hier="11" item="9"/>
          <tpl hier="12" item="7"/>
          <tpl fld="4" item="0"/>
        </tpls>
      </n>
      <n v="2433563">
        <tpls c="8">
          <tpl hier="1" item="10"/>
          <tpl hier="4" item="3"/>
          <tpl fld="3" item="27"/>
          <tpl fld="2" item="24"/>
          <tpl hier="9" item="1"/>
          <tpl hier="11" item="9"/>
          <tpl hier="12" item="7"/>
          <tpl fld="4" item="0"/>
        </tpls>
      </n>
      <n v="3817494">
        <tpls c="8">
          <tpl hier="1" item="10"/>
          <tpl hier="4" item="3"/>
          <tpl fld="3" item="33"/>
          <tpl fld="2" item="24"/>
          <tpl hier="9" item="1"/>
          <tpl hier="11" item="9"/>
          <tpl hier="12" item="7"/>
          <tpl fld="4" item="0"/>
        </tpls>
      </n>
      <n v="48431972">
        <tpls c="8">
          <tpl hier="1" item="10"/>
          <tpl hier="4" item="3"/>
          <tpl fld="3" item="18"/>
          <tpl fld="2" item="17"/>
          <tpl hier="9" item="1"/>
          <tpl hier="11" item="9"/>
          <tpl hier="12" item="7"/>
          <tpl fld="4" item="0"/>
        </tpls>
      </n>
      <n v="74352632">
        <tpls c="8">
          <tpl hier="1" item="10"/>
          <tpl hier="4" item="3"/>
          <tpl fld="3" item="22"/>
          <tpl fld="2" item="17"/>
          <tpl hier="9" item="1"/>
          <tpl hier="11" item="9"/>
          <tpl hier="12" item="7"/>
          <tpl fld="4" item="0"/>
        </tpls>
      </n>
      <n v="98899848">
        <tpls c="8">
          <tpl hier="1" item="10"/>
          <tpl hier="4" item="3"/>
          <tpl fld="3" item="17"/>
          <tpl fld="2" item="17"/>
          <tpl hier="9" item="1"/>
          <tpl hier="11" item="9"/>
          <tpl hier="12" item="7"/>
          <tpl fld="4" item="0"/>
        </tpls>
      </n>
      <n v="123333376">
        <tpls c="8">
          <tpl hier="1" item="10"/>
          <tpl hier="4" item="3"/>
          <tpl fld="3" item="21"/>
          <tpl fld="2" item="17"/>
          <tpl hier="9" item="1"/>
          <tpl hier="11" item="9"/>
          <tpl hier="12" item="7"/>
          <tpl fld="4" item="0"/>
        </tpls>
      </n>
      <n v="12323982">
        <tpls c="8">
          <tpl hier="1" item="10"/>
          <tpl hier="4" item="3"/>
          <tpl fld="3" item="8"/>
          <tpl fld="2" item="13"/>
          <tpl hier="9" item="1"/>
          <tpl hier="11" item="9"/>
          <tpl hier="12" item="7"/>
          <tpl fld="4" item="0"/>
        </tpls>
      </n>
      <n v="17623692">
        <tpls c="8">
          <tpl hier="1" item="10"/>
          <tpl hier="4" item="3"/>
          <tpl fld="3" item="7"/>
          <tpl fld="2" item="13"/>
          <tpl hier="9" item="1"/>
          <tpl hier="11" item="9"/>
          <tpl hier="12" item="7"/>
          <tpl fld="4" item="0"/>
        </tpls>
      </n>
      <n v="25080872">
        <tpls c="8">
          <tpl hier="1" item="10"/>
          <tpl hier="4" item="3"/>
          <tpl fld="3" item="6"/>
          <tpl fld="2" item="13"/>
          <tpl hier="9" item="1"/>
          <tpl hier="11" item="9"/>
          <tpl hier="12" item="7"/>
          <tpl fld="4" item="0"/>
        </tpls>
      </n>
      <n v="28608710">
        <tpls c="8">
          <tpl hier="1" item="10"/>
          <tpl hier="4" item="3"/>
          <tpl fld="3" item="5"/>
          <tpl fld="2" item="13"/>
          <tpl hier="9" item="1"/>
          <tpl hier="11" item="9"/>
          <tpl hier="12" item="7"/>
          <tpl fld="4" item="0"/>
        </tpls>
      </n>
      <n v="2721415">
        <tpls c="8">
          <tpl hier="1" item="10"/>
          <tpl hier="4" item="3"/>
          <tpl fld="3" item="56"/>
          <tpl fld="2" item="23"/>
          <tpl hier="9" item="1"/>
          <tpl hier="11" item="9"/>
          <tpl hier="12" item="7"/>
          <tpl fld="4" item="0"/>
        </tpls>
      </n>
      <n v="4173434">
        <tpls c="8">
          <tpl hier="1" item="10"/>
          <tpl hier="4" item="3"/>
          <tpl fld="3" item="0"/>
          <tpl fld="2" item="23"/>
          <tpl hier="9" item="1"/>
          <tpl hier="11" item="9"/>
          <tpl hier="12" item="7"/>
          <tpl fld="4" item="0"/>
        </tpls>
      </n>
      <n v="5513763">
        <tpls c="8">
          <tpl hier="1" item="10"/>
          <tpl hier="4" item="3"/>
          <tpl fld="3" item="55"/>
          <tpl fld="2" item="23"/>
          <tpl hier="9" item="1"/>
          <tpl hier="11" item="9"/>
          <tpl hier="12" item="7"/>
          <tpl fld="4" item="0"/>
        </tpls>
      </n>
      <n v="3486326">
        <tpls c="8">
          <tpl hier="1" item="10"/>
          <tpl hier="4" item="3"/>
          <tpl fld="3" item="35"/>
          <tpl fld="2" item="30"/>
          <tpl hier="9" item="1"/>
          <tpl hier="11" item="9"/>
          <tpl hier="12" item="7"/>
          <tpl fld="4" item="0"/>
        </tpls>
      </n>
      <n v="5491153">
        <tpls c="8">
          <tpl hier="1" item="10"/>
          <tpl hier="4" item="3"/>
          <tpl fld="3" item="40"/>
          <tpl fld="2" item="30"/>
          <tpl hier="9" item="1"/>
          <tpl hier="11" item="9"/>
          <tpl hier="12" item="7"/>
          <tpl fld="4" item="0"/>
        </tpls>
      </n>
      <n v="8860287">
        <tpls c="8">
          <tpl hier="1" item="10"/>
          <tpl hier="4" item="3"/>
          <tpl fld="3" item="50"/>
          <tpl fld="2" item="30"/>
          <tpl hier="9" item="1"/>
          <tpl hier="11" item="9"/>
          <tpl hier="12" item="7"/>
          <tpl fld="4" item="0"/>
        </tpls>
      </n>
      <n v="17114760">
        <tpls c="8">
          <tpl hier="1" item="10"/>
          <tpl hier="4" item="3"/>
          <tpl fld="3" item="41"/>
          <tpl fld="2" item="30"/>
          <tpl hier="9" item="1"/>
          <tpl hier="11" item="9"/>
          <tpl hier="12" item="7"/>
          <tpl fld="4" item="0"/>
        </tpls>
      </n>
      <n v="55982144">
        <tpls c="8">
          <tpl hier="1" item="10"/>
          <tpl hier="4" item="3"/>
          <tpl fld="3" item="10"/>
          <tpl fld="2" item="45"/>
          <tpl hier="9" item="1"/>
          <tpl hier="11" item="9"/>
          <tpl hier="12" item="7"/>
          <tpl fld="4" item="0"/>
        </tpls>
      </n>
      <n v="97667632">
        <tpls c="8">
          <tpl hier="1" item="10"/>
          <tpl hier="4" item="3"/>
          <tpl fld="3" item="53"/>
          <tpl fld="2" item="45"/>
          <tpl hier="9" item="1"/>
          <tpl hier="11" item="9"/>
          <tpl hier="12" item="7"/>
          <tpl fld="4" item="0"/>
        </tpls>
      </n>
      <n v="158503200">
        <tpls c="8">
          <tpl hier="1" item="10"/>
          <tpl hier="4" item="3"/>
          <tpl fld="3" item="47"/>
          <tpl fld="2" item="45"/>
          <tpl hier="9" item="1"/>
          <tpl hier="11" item="9"/>
          <tpl hier="12" item="7"/>
          <tpl fld="4" item="0"/>
        </tpls>
      </n>
      <n v="55102684">
        <tpls c="8">
          <tpl hier="1" item="10"/>
          <tpl hier="4" item="3"/>
          <tpl fld="3" item="18"/>
          <tpl fld="2" item="25"/>
          <tpl hier="9" item="1"/>
          <tpl hier="11" item="9"/>
          <tpl hier="12" item="7"/>
          <tpl fld="4" item="0"/>
        </tpls>
      </n>
      <n v="101389600">
        <tpls c="8">
          <tpl hier="1" item="10"/>
          <tpl hier="4" item="3"/>
          <tpl fld="3" item="58"/>
          <tpl fld="2" item="25"/>
          <tpl hier="9" item="1"/>
          <tpl hier="11" item="9"/>
          <tpl hier="12" item="7"/>
          <tpl fld="4" item="0"/>
        </tpls>
      </n>
      <n v="171648992">
        <tpls c="8">
          <tpl hier="1" item="10"/>
          <tpl hier="4" item="3"/>
          <tpl fld="3" item="38"/>
          <tpl fld="2" item="25"/>
          <tpl hier="9" item="1"/>
          <tpl hier="11" item="9"/>
          <tpl hier="12" item="7"/>
          <tpl fld="4" item="0"/>
        </tpls>
      </n>
      <n v="1393825">
        <tpls c="8">
          <tpl hier="1" item="10"/>
          <tpl hier="4" item="3"/>
          <tpl fld="3" item="26"/>
          <tpl fld="2" item="38"/>
          <tpl hier="9" item="1"/>
          <tpl hier="11" item="9"/>
          <tpl hier="12" item="7"/>
          <tpl fld="4" item="0"/>
        </tpls>
      </n>
      <n v="2268500">
        <tpls c="8">
          <tpl hier="1" item="10"/>
          <tpl hier="4" item="3"/>
          <tpl fld="3" item="12"/>
          <tpl fld="2" item="38"/>
          <tpl hier="9" item="1"/>
          <tpl hier="11" item="9"/>
          <tpl hier="12" item="7"/>
          <tpl fld="4" item="0"/>
        </tpls>
      </n>
      <n v="3391666">
        <tpls c="8">
          <tpl hier="1" item="10"/>
          <tpl hier="4" item="3"/>
          <tpl fld="3" item="55"/>
          <tpl fld="2" item="38"/>
          <tpl hier="9" item="1"/>
          <tpl hier="11" item="9"/>
          <tpl hier="12" item="7"/>
          <tpl fld="4" item="0"/>
        </tpls>
      </n>
      <n v="2434223">
        <tpls c="8">
          <tpl hier="1" item="10"/>
          <tpl hier="4" item="3"/>
          <tpl fld="3" item="37"/>
          <tpl fld="2" item="16"/>
          <tpl hier="9" item="1"/>
          <tpl hier="11" item="9"/>
          <tpl hier="12" item="7"/>
          <tpl fld="4" item="0"/>
        </tpls>
      </n>
      <n v="4081030">
        <tpls c="8">
          <tpl hier="1" item="10"/>
          <tpl hier="4" item="3"/>
          <tpl fld="3" item="15"/>
          <tpl fld="2" item="16"/>
          <tpl hier="9" item="1"/>
          <tpl hier="11" item="9"/>
          <tpl hier="12" item="7"/>
          <tpl fld="4" item="0"/>
        </tpls>
      </n>
      <n v="6354245">
        <tpls c="8">
          <tpl hier="1" item="10"/>
          <tpl hier="4" item="3"/>
          <tpl fld="3" item="2"/>
          <tpl fld="2" item="16"/>
          <tpl hier="9" item="1"/>
          <tpl hier="11" item="9"/>
          <tpl hier="12" item="7"/>
          <tpl fld="4" item="0"/>
        </tpls>
      </n>
      <n v="10749466">
        <tpls c="8">
          <tpl hier="1" item="10"/>
          <tpl hier="4" item="3"/>
          <tpl fld="3" item="48"/>
          <tpl fld="2" item="10"/>
          <tpl hier="9" item="1"/>
          <tpl hier="11" item="9"/>
          <tpl hier="12" item="7"/>
          <tpl fld="4" item="0"/>
        </tpls>
      </n>
      <n v="18426416">
        <tpls c="8">
          <tpl hier="1" item="10"/>
          <tpl hier="4" item="3"/>
          <tpl fld="3" item="31"/>
          <tpl fld="2" item="10"/>
          <tpl hier="9" item="1"/>
          <tpl hier="11" item="9"/>
          <tpl hier="12" item="7"/>
          <tpl fld="4" item="0"/>
        </tpls>
      </n>
      <n v="27372226">
        <tpls c="8">
          <tpl hier="1" item="10"/>
          <tpl hier="4" item="3"/>
          <tpl fld="3" item="6"/>
          <tpl fld="2" item="10"/>
          <tpl hier="9" item="1"/>
          <tpl hier="11" item="9"/>
          <tpl hier="12" item="7"/>
          <tpl fld="4" item="0"/>
        </tpls>
      </n>
      <n v="27161048">
        <tpls c="8">
          <tpl hier="1" item="10"/>
          <tpl hier="4" item="3"/>
          <tpl fld="3" item="35"/>
          <tpl fld="2" item="12"/>
          <tpl hier="9" item="1"/>
          <tpl hier="11" item="9"/>
          <tpl hier="12" item="7"/>
          <tpl fld="4" item="0"/>
        </tpls>
      </n>
      <n v="47357744">
        <tpls c="8">
          <tpl hier="1" item="10"/>
          <tpl hier="4" item="3"/>
          <tpl fld="3" item="39"/>
          <tpl fld="2" item="12"/>
          <tpl hier="9" item="1"/>
          <tpl hier="11" item="9"/>
          <tpl hier="12" item="7"/>
          <tpl fld="4" item="0"/>
        </tpls>
      </n>
      <n v="79672872">
        <tpls c="8">
          <tpl hier="1" item="10"/>
          <tpl hier="4" item="3"/>
          <tpl fld="3" item="14"/>
          <tpl fld="2" item="12"/>
          <tpl hier="9" item="1"/>
          <tpl hier="11" item="9"/>
          <tpl hier="12" item="7"/>
          <tpl fld="4" item="0"/>
        </tpls>
      </n>
      <n v="2504530">
        <tpls c="8">
          <tpl hier="1" item="10"/>
          <tpl hier="4" item="3"/>
          <tpl fld="3" item="44"/>
          <tpl fld="2" item="18"/>
          <tpl hier="9" item="1"/>
          <tpl hier="11" item="9"/>
          <tpl hier="12" item="7"/>
          <tpl fld="4" item="0"/>
        </tpls>
      </n>
      <n v="3311138">
        <tpls c="8">
          <tpl hier="1" item="10"/>
          <tpl hier="4" item="3"/>
          <tpl fld="3" item="25"/>
          <tpl fld="2" item="18"/>
          <tpl hier="9" item="1"/>
          <tpl hier="11" item="9"/>
          <tpl hier="12" item="7"/>
          <tpl fld="4" item="0"/>
        </tpls>
      </n>
      <n v="3826878">
        <tpls c="8">
          <tpl hier="1" item="10"/>
          <tpl hier="4" item="3"/>
          <tpl fld="3" item="2"/>
          <tpl fld="2" item="18"/>
          <tpl hier="9" item="1"/>
          <tpl hier="11" item="9"/>
          <tpl hier="12" item="7"/>
          <tpl fld="4" item="0"/>
        </tpls>
      </n>
      <n v="3420895">
        <tpls c="8">
          <tpl hier="1" item="10"/>
          <tpl hier="4" item="3"/>
          <tpl fld="3" item="26"/>
          <tpl fld="2" item="20"/>
          <tpl hier="9" item="1"/>
          <tpl hier="11" item="9"/>
          <tpl hier="12" item="7"/>
          <tpl fld="4" item="0"/>
        </tpls>
      </n>
      <n v="7288882">
        <tpls c="8">
          <tpl hier="1" item="10"/>
          <tpl hier="4" item="3"/>
          <tpl fld="3" item="0"/>
          <tpl fld="2" item="20"/>
          <tpl hier="9" item="1"/>
          <tpl hier="11" item="9"/>
          <tpl hier="12" item="7"/>
          <tpl fld="4" item="0"/>
        </tpls>
      </n>
      <n v="11083635">
        <tpls c="8">
          <tpl hier="1" item="10"/>
          <tpl hier="4" item="3"/>
          <tpl fld="3" item="29"/>
          <tpl fld="2" item="20"/>
          <tpl hier="9" item="1"/>
          <tpl hier="11" item="9"/>
          <tpl hier="12" item="7"/>
          <tpl fld="4" item="0"/>
        </tpls>
      </n>
      <n v="5439066">
        <tpls c="8">
          <tpl hier="1" item="10"/>
          <tpl hier="4" item="3"/>
          <tpl fld="3" item="43"/>
          <tpl fld="2" item="32"/>
          <tpl hier="9" item="1"/>
          <tpl hier="11" item="9"/>
          <tpl hier="12" item="7"/>
          <tpl fld="4" item="0"/>
        </tpls>
      </n>
      <n v="13033809">
        <tpls c="8">
          <tpl hier="1" item="10"/>
          <tpl hier="4" item="3"/>
          <tpl fld="3" item="41"/>
          <tpl fld="2" item="32"/>
          <tpl hier="9" item="1"/>
          <tpl hier="11" item="9"/>
          <tpl hier="12" item="7"/>
          <tpl fld="4" item="0"/>
        </tpls>
      </n>
      <n v="63261">
        <tpls c="8">
          <tpl hier="1" item="10"/>
          <tpl hier="4" item="3"/>
          <tpl fld="3" item="39"/>
          <tpl fld="2" item="9"/>
          <tpl hier="9" item="1"/>
          <tpl hier="11" item="9"/>
          <tpl hier="12" item="7"/>
          <tpl fld="4" item="0"/>
        </tpls>
      </n>
      <n v="89949">
        <tpls c="8">
          <tpl hier="1" item="10"/>
          <tpl hier="4" item="3"/>
          <tpl fld="3" item="33"/>
          <tpl fld="2" item="9"/>
          <tpl hier="9" item="1"/>
          <tpl hier="11" item="9"/>
          <tpl hier="12" item="7"/>
          <tpl fld="4" item="0"/>
        </tpls>
      </n>
      <n v="3916685">
        <tpls c="8">
          <tpl hier="1" item="10"/>
          <tpl hier="4" item="3"/>
          <tpl fld="3" item="12"/>
          <tpl fld="2" item="11"/>
          <tpl hier="9" item="1"/>
          <tpl hier="11" item="9"/>
          <tpl hier="12" item="7"/>
          <tpl fld="4" item="0"/>
        </tpls>
      </n>
      <n v="19384840">
        <tpls c="8">
          <tpl hier="1" item="10"/>
          <tpl hier="4" item="3"/>
          <tpl fld="3" item="34"/>
          <tpl fld="2" item="15"/>
          <tpl hier="9" item="1"/>
          <tpl hier="11" item="9"/>
          <tpl hier="12" item="7"/>
          <tpl fld="4" item="0"/>
        </tpls>
      </n>
      <n v="48489460">
        <tpls c="8">
          <tpl hier="1" item="10"/>
          <tpl hier="4" item="3"/>
          <tpl fld="3" item="55"/>
          <tpl fld="2" item="15"/>
          <tpl hier="9" item="1"/>
          <tpl hier="11" item="9"/>
          <tpl hier="12" item="7"/>
          <tpl fld="4" item="0"/>
        </tpls>
      </n>
      <n v="19224036">
        <tpls c="8">
          <tpl hier="1" item="10"/>
          <tpl hier="4" item="3"/>
          <tpl fld="3" item="6"/>
          <tpl fld="2" item="19"/>
          <tpl hier="9" item="1"/>
          <tpl hier="11" item="9"/>
          <tpl hier="12" item="7"/>
          <tpl fld="4" item="0"/>
        </tpls>
      </n>
      <n v="361667">
        <tpls c="8">
          <tpl hier="1" item="10"/>
          <tpl hier="4" item="3"/>
          <tpl fld="3" item="56"/>
          <tpl fld="2" item="4"/>
          <tpl hier="9" item="1"/>
          <tpl hier="11" item="9"/>
          <tpl hier="12" item="7"/>
          <tpl fld="4" item="0"/>
        </tpls>
      </n>
      <n v="3359275">
        <tpls c="8">
          <tpl hier="1" item="10"/>
          <tpl hier="4" item="3"/>
          <tpl fld="3" item="47"/>
          <tpl fld="2" item="3"/>
          <tpl hier="9" item="1"/>
          <tpl hier="11" item="9"/>
          <tpl hier="12" item="7"/>
          <tpl fld="4" item="0"/>
        </tpls>
      </n>
      <n v="2402976675">
        <tpls c="8">
          <tpl hier="1" item="10"/>
          <tpl hier="4" item="3"/>
          <tpl fld="3" item="30"/>
          <tpl fld="1" item="0"/>
          <tpl hier="9" item="1"/>
          <tpl hier="11" item="9"/>
          <tpl hier="12" item="7"/>
          <tpl fld="4" item="0"/>
        </tpls>
      </n>
      <n v="2489952">
        <tpls c="8">
          <tpl hier="1" item="10"/>
          <tpl hier="4" item="3"/>
          <tpl fld="3" item="51"/>
          <tpl fld="2" item="59"/>
          <tpl hier="9" item="1"/>
          <tpl hier="11" item="9"/>
          <tpl hier="12" item="7"/>
          <tpl fld="4" item="0"/>
        </tpls>
      </n>
      <n v="4011486">
        <tpls c="8">
          <tpl hier="1" item="10"/>
          <tpl hier="4" item="3"/>
          <tpl fld="3" item="38"/>
          <tpl fld="2" item="59"/>
          <tpl hier="9" item="1"/>
          <tpl hier="11" item="9"/>
          <tpl hier="12" item="7"/>
          <tpl fld="4" item="0"/>
        </tpls>
      </n>
      <n v="1486553">
        <tpls c="8">
          <tpl hier="1" item="10"/>
          <tpl hier="4" item="3"/>
          <tpl fld="3" item="44"/>
          <tpl fld="2" item="65"/>
          <tpl hier="9" item="1"/>
          <tpl hier="11" item="9"/>
          <tpl hier="12" item="7"/>
          <tpl fld="4" item="0"/>
        </tpls>
      </n>
      <n v="2326464">
        <tpls c="8">
          <tpl hier="1" item="10"/>
          <tpl hier="4" item="3"/>
          <tpl fld="3" item="43"/>
          <tpl fld="2" item="65"/>
          <tpl hier="9" item="1"/>
          <tpl hier="11" item="9"/>
          <tpl hier="12" item="7"/>
          <tpl fld="4" item="0"/>
        </tpls>
      </n>
      <n v="3545534">
        <tpls c="8">
          <tpl hier="1" item="10"/>
          <tpl hier="4" item="3"/>
          <tpl fld="3" item="42"/>
          <tpl fld="2" item="65"/>
          <tpl hier="9" item="1"/>
          <tpl hier="11" item="9"/>
          <tpl hier="12" item="7"/>
          <tpl fld="4" item="0"/>
        </tpls>
      </n>
      <n v="4633086">
        <tpls c="8">
          <tpl hier="1" item="10"/>
          <tpl hier="4" item="3"/>
          <tpl fld="3" item="41"/>
          <tpl fld="2" item="65"/>
          <tpl hier="9" item="1"/>
          <tpl hier="11" item="9"/>
          <tpl hier="12" item="7"/>
          <tpl fld="4" item="0"/>
        </tpls>
      </n>
      <n v="4383728">
        <tpls c="8">
          <tpl hier="1" item="10"/>
          <tpl hier="4" item="3"/>
          <tpl fld="3" item="32"/>
          <tpl fld="2" item="85"/>
          <tpl hier="9" item="1"/>
          <tpl hier="11" item="9"/>
          <tpl hier="12" item="7"/>
          <tpl fld="4" item="0"/>
        </tpls>
      </n>
      <n v="8764989">
        <tpls c="8">
          <tpl hier="1" item="10"/>
          <tpl hier="4" item="3"/>
          <tpl fld="3" item="31"/>
          <tpl fld="2" item="85"/>
          <tpl hier="9" item="1"/>
          <tpl hier="11" item="9"/>
          <tpl hier="12" item="7"/>
          <tpl fld="4" item="0"/>
        </tpls>
      </n>
      <n v="15589414">
        <tpls c="8">
          <tpl hier="1" item="10"/>
          <tpl hier="4" item="3"/>
          <tpl fld="3" item="30"/>
          <tpl fld="2" item="85"/>
          <tpl hier="9" item="1"/>
          <tpl hier="11" item="9"/>
          <tpl hier="12" item="7"/>
          <tpl fld="4" item="0"/>
        </tpls>
      </n>
      <n v="22647684">
        <tpls c="8">
          <tpl hier="1" item="10"/>
          <tpl hier="4" item="3"/>
          <tpl fld="3" item="29"/>
          <tpl fld="2" item="85"/>
          <tpl hier="9" item="1"/>
          <tpl hier="11" item="9"/>
          <tpl hier="12" item="7"/>
          <tpl fld="4" item="0"/>
        </tpls>
      </n>
      <n v="4373124">
        <tpls c="8">
          <tpl hier="1" item="10"/>
          <tpl hier="4" item="3"/>
          <tpl fld="3" item="16"/>
          <tpl fld="2" item="49"/>
          <tpl hier="9" item="1"/>
          <tpl hier="11" item="9"/>
          <tpl hier="12" item="7"/>
          <tpl fld="4" item="0"/>
        </tpls>
      </n>
      <n v="6464229">
        <tpls c="8">
          <tpl hier="1" item="10"/>
          <tpl hier="4" item="3"/>
          <tpl fld="3" item="15"/>
          <tpl fld="2" item="49"/>
          <tpl hier="9" item="1"/>
          <tpl hier="11" item="9"/>
          <tpl hier="12" item="7"/>
          <tpl fld="4" item="0"/>
        </tpls>
      </n>
      <n v="8598601">
        <tpls c="8">
          <tpl hier="1" item="10"/>
          <tpl hier="4" item="3"/>
          <tpl fld="3" item="14"/>
          <tpl fld="2" item="49"/>
          <tpl hier="9" item="1"/>
          <tpl hier="11" item="9"/>
          <tpl hier="12" item="7"/>
          <tpl fld="4" item="0"/>
        </tpls>
      </n>
      <n v="10513131">
        <tpls c="8">
          <tpl hier="1" item="10"/>
          <tpl hier="4" item="3"/>
          <tpl fld="3" item="13"/>
          <tpl fld="2" item="49"/>
          <tpl hier="9" item="1"/>
          <tpl hier="11" item="9"/>
          <tpl hier="12" item="7"/>
          <tpl fld="4" item="0"/>
        </tpls>
      </n>
      <n v="6429379">
        <tpls c="8">
          <tpl hier="1" item="10"/>
          <tpl hier="4" item="3"/>
          <tpl fld="3" item="4"/>
          <tpl fld="2" item="44"/>
          <tpl hier="9" item="1"/>
          <tpl hier="11" item="9"/>
          <tpl hier="12" item="7"/>
          <tpl fld="4" item="0"/>
        </tpls>
      </n>
      <n v="9755579">
        <tpls c="8">
          <tpl hier="1" item="10"/>
          <tpl hier="4" item="3"/>
          <tpl fld="3" item="58"/>
          <tpl fld="2" item="44"/>
          <tpl hier="9" item="1"/>
          <tpl hier="11" item="9"/>
          <tpl hier="12" item="7"/>
          <tpl fld="4" item="0"/>
        </tpls>
      </n>
      <n v="13596388">
        <tpls c="8">
          <tpl hier="1" item="10"/>
          <tpl hier="4" item="3"/>
          <tpl fld="3" item="2"/>
          <tpl fld="2" item="44"/>
          <tpl hier="9" item="1"/>
          <tpl hier="11" item="9"/>
          <tpl hier="12" item="7"/>
          <tpl fld="4" item="0"/>
        </tpls>
      </n>
      <n v="576626">
        <tpls c="8">
          <tpl hier="1" item="10"/>
          <tpl hier="4" item="3"/>
          <tpl fld="3" item="54"/>
          <tpl fld="2" item="34"/>
          <tpl hier="9" item="1"/>
          <tpl hier="11" item="9"/>
          <tpl hier="12" item="7"/>
          <tpl fld="4" item="0"/>
        </tpls>
      </n>
      <n v="735401">
        <tpls c="8">
          <tpl hier="1" item="10"/>
          <tpl hier="4" item="3"/>
          <tpl fld="3" item="53"/>
          <tpl fld="2" item="34"/>
          <tpl hier="9" item="1"/>
          <tpl hier="11" item="9"/>
          <tpl hier="12" item="7"/>
          <tpl fld="4" item="0"/>
        </tpls>
      </n>
      <n v="836190">
        <tpls c="8">
          <tpl hier="1" item="10"/>
          <tpl hier="4" item="3"/>
          <tpl fld="3" item="52"/>
          <tpl fld="2" item="34"/>
          <tpl hier="9" item="1"/>
          <tpl hier="11" item="9"/>
          <tpl hier="12" item="7"/>
          <tpl fld="4" item="0"/>
        </tpls>
      </n>
      <n v="511287">
        <tpls c="8">
          <tpl hier="1" item="10"/>
          <tpl hier="4" item="3"/>
          <tpl fld="3" item="48"/>
          <tpl fld="2" item="64"/>
          <tpl hier="9" item="1"/>
          <tpl hier="11" item="9"/>
          <tpl hier="12" item="7"/>
          <tpl fld="4" item="0"/>
        </tpls>
      </n>
      <n v="692077">
        <tpls c="8">
          <tpl hier="1" item="10"/>
          <tpl hier="4" item="3"/>
          <tpl fld="3" item="46"/>
          <tpl fld="2" item="64"/>
          <tpl hier="9" item="1"/>
          <tpl hier="11" item="9"/>
          <tpl hier="12" item="7"/>
          <tpl fld="4" item="0"/>
        </tpls>
      </n>
      <n v="1057255">
        <tpls c="8">
          <tpl hier="1" item="10"/>
          <tpl hier="4" item="3"/>
          <tpl fld="3" item="45"/>
          <tpl fld="2" item="64"/>
          <tpl hier="9" item="1"/>
          <tpl hier="11" item="9"/>
          <tpl hier="12" item="7"/>
          <tpl fld="4" item="0"/>
        </tpls>
      </n>
      <n v="1624140">
        <tpls c="8">
          <tpl hier="1" item="10"/>
          <tpl hier="4" item="3"/>
          <tpl fld="3" item="47"/>
          <tpl fld="2" item="64"/>
          <tpl hier="9" item="1"/>
          <tpl hier="11" item="9"/>
          <tpl hier="12" item="7"/>
          <tpl fld="4" item="0"/>
        </tpls>
      </n>
      <n v="7739473">
        <tpls c="8">
          <tpl hier="1" item="10"/>
          <tpl hier="4" item="3"/>
          <tpl fld="3" item="34"/>
          <tpl fld="2" item="33"/>
          <tpl hier="9" item="1"/>
          <tpl hier="11" item="9"/>
          <tpl hier="12" item="7"/>
          <tpl fld="4" item="0"/>
        </tpls>
      </n>
      <n v="11348289">
        <tpls c="8">
          <tpl hier="1" item="10"/>
          <tpl hier="4" item="3"/>
          <tpl fld="3" item="36"/>
          <tpl fld="2" item="33"/>
          <tpl hier="9" item="1"/>
          <tpl hier="11" item="9"/>
          <tpl hier="12" item="7"/>
          <tpl fld="4" item="0"/>
        </tpls>
      </n>
      <n v="17908984">
        <tpls c="8">
          <tpl hier="1" item="10"/>
          <tpl hier="4" item="3"/>
          <tpl fld="3" item="27"/>
          <tpl fld="2" item="33"/>
          <tpl hier="9" item="1"/>
          <tpl hier="11" item="9"/>
          <tpl hier="12" item="7"/>
          <tpl fld="4" item="0"/>
        </tpls>
      </n>
      <n v="26607642">
        <tpls c="8">
          <tpl hier="1" item="10"/>
          <tpl hier="4" item="3"/>
          <tpl fld="3" item="33"/>
          <tpl fld="2" item="33"/>
          <tpl hier="9" item="1"/>
          <tpl hier="11" item="9"/>
          <tpl hier="12" item="7"/>
          <tpl fld="4" item="0"/>
        </tpls>
      </n>
      <n v="5184095">
        <tpls c="8">
          <tpl hier="1" item="10"/>
          <tpl hier="4" item="3"/>
          <tpl fld="3" item="18"/>
          <tpl fld="2" item="43"/>
          <tpl hier="9" item="1"/>
          <tpl hier="11" item="9"/>
          <tpl hier="12" item="7"/>
          <tpl fld="4" item="0"/>
        </tpls>
      </n>
      <n v="7669863">
        <tpls c="8">
          <tpl hier="1" item="10"/>
          <tpl hier="4" item="3"/>
          <tpl fld="3" item="22"/>
          <tpl fld="2" item="43"/>
          <tpl hier="9" item="1"/>
          <tpl hier="11" item="9"/>
          <tpl hier="12" item="7"/>
          <tpl fld="4" item="0"/>
        </tpls>
      </n>
      <n v="11589761">
        <tpls c="8">
          <tpl hier="1" item="10"/>
          <tpl hier="4" item="3"/>
          <tpl fld="3" item="17"/>
          <tpl fld="2" item="43"/>
          <tpl hier="9" item="1"/>
          <tpl hier="11" item="9"/>
          <tpl hier="12" item="7"/>
          <tpl fld="4" item="0"/>
        </tpls>
      </n>
      <n v="15827690">
        <tpls c="8">
          <tpl hier="1" item="10"/>
          <tpl hier="4" item="3"/>
          <tpl fld="3" item="21"/>
          <tpl fld="2" item="43"/>
          <tpl hier="9" item="1"/>
          <tpl hier="11" item="9"/>
          <tpl hier="12" item="7"/>
          <tpl fld="4" item="0"/>
        </tpls>
      </n>
      <n v="713684">
        <tpls c="8">
          <tpl hier="1" item="10"/>
          <tpl hier="4" item="3"/>
          <tpl fld="3" item="8"/>
          <tpl fld="2" item="22"/>
          <tpl hier="9" item="1"/>
          <tpl hier="11" item="9"/>
          <tpl hier="12" item="7"/>
          <tpl fld="4" item="0"/>
        </tpls>
      </n>
      <n v="757448">
        <tpls c="8">
          <tpl hier="1" item="10"/>
          <tpl hier="4" item="3"/>
          <tpl fld="3" item="7"/>
          <tpl fld="2" item="22"/>
          <tpl hier="9" item="1"/>
          <tpl hier="11" item="9"/>
          <tpl hier="12" item="7"/>
          <tpl fld="4" item="0"/>
        </tpls>
      </n>
      <n v="745143">
        <tpls c="8">
          <tpl hier="1" item="10"/>
          <tpl hier="4" item="3"/>
          <tpl fld="3" item="6"/>
          <tpl fld="2" item="22"/>
          <tpl hier="9" item="1"/>
          <tpl hier="11" item="9"/>
          <tpl hier="12" item="7"/>
          <tpl fld="4" item="0"/>
        </tpls>
      </n>
      <n v="782766">
        <tpls c="8">
          <tpl hier="1" item="10"/>
          <tpl hier="4" item="3"/>
          <tpl fld="3" item="5"/>
          <tpl fld="2" item="22"/>
          <tpl hier="9" item="1"/>
          <tpl hier="11" item="9"/>
          <tpl hier="12" item="7"/>
          <tpl fld="4" item="0"/>
        </tpls>
      </n>
      <n v="5003710">
        <tpls c="8">
          <tpl hier="1" item="10"/>
          <tpl hier="4" item="3"/>
          <tpl fld="3" item="56"/>
          <tpl fld="2" item="21"/>
          <tpl hier="9" item="1"/>
          <tpl hier="11" item="9"/>
          <tpl hier="12" item="7"/>
          <tpl fld="4" item="0"/>
        </tpls>
      </n>
      <n v="7037917">
        <tpls c="8">
          <tpl hier="1" item="10"/>
          <tpl hier="4" item="3"/>
          <tpl fld="3" item="0"/>
          <tpl fld="2" item="21"/>
          <tpl hier="9" item="1"/>
          <tpl hier="11" item="9"/>
          <tpl hier="12" item="7"/>
          <tpl fld="4" item="0"/>
        </tpls>
      </n>
      <n v="9344785">
        <tpls c="8">
          <tpl hier="1" item="10"/>
          <tpl hier="4" item="3"/>
          <tpl fld="3" item="55"/>
          <tpl fld="2" item="21"/>
          <tpl hier="9" item="1"/>
          <tpl hier="11" item="9"/>
          <tpl hier="12" item="7"/>
          <tpl fld="4" item="0"/>
        </tpls>
      </n>
      <n v="2096409">
        <tpls c="8">
          <tpl hier="1" item="10"/>
          <tpl hier="4" item="3"/>
          <tpl fld="3" item="35"/>
          <tpl fld="2" item="41"/>
          <tpl hier="9" item="1"/>
          <tpl hier="11" item="9"/>
          <tpl hier="12" item="7"/>
          <tpl fld="4" item="0"/>
        </tpls>
      </n>
      <n v="3352825">
        <tpls c="8">
          <tpl hier="1" item="10"/>
          <tpl hier="4" item="3"/>
          <tpl fld="3" item="40"/>
          <tpl fld="2" item="41"/>
          <tpl hier="9" item="1"/>
          <tpl hier="11" item="9"/>
          <tpl hier="12" item="7"/>
          <tpl fld="4" item="0"/>
        </tpls>
      </n>
      <n v="5394412">
        <tpls c="8">
          <tpl hier="1" item="10"/>
          <tpl hier="4" item="3"/>
          <tpl fld="3" item="50"/>
          <tpl fld="2" item="41"/>
          <tpl hier="9" item="1"/>
          <tpl hier="11" item="9"/>
          <tpl hier="12" item="7"/>
          <tpl fld="4" item="0"/>
        </tpls>
      </n>
      <n v="8150775">
        <tpls c="8">
          <tpl hier="1" item="10"/>
          <tpl hier="4" item="3"/>
          <tpl fld="3" item="49"/>
          <tpl fld="2" item="41"/>
          <tpl hier="9" item="1"/>
          <tpl hier="11" item="9"/>
          <tpl hier="12" item="7"/>
          <tpl fld="4" item="0"/>
        </tpls>
      </n>
      <n v="488848128">
        <tpls c="8">
          <tpl hier="1" item="10"/>
          <tpl hier="4" item="3"/>
          <tpl fld="3" item="37"/>
          <tpl fld="2" item="39"/>
          <tpl hier="9" item="1"/>
          <tpl hier="11" item="9"/>
          <tpl hier="12" item="7"/>
          <tpl fld="4" item="0"/>
        </tpls>
      </n>
      <n v="698952832">
        <tpls c="8">
          <tpl hier="1" item="10"/>
          <tpl hier="4" item="3"/>
          <tpl fld="3" item="39"/>
          <tpl fld="2" item="39"/>
          <tpl hier="9" item="1"/>
          <tpl hier="11" item="9"/>
          <tpl hier="12" item="7"/>
          <tpl fld="4" item="0"/>
        </tpls>
      </n>
      <n v="982365248">
        <tpls c="8">
          <tpl hier="1" item="10"/>
          <tpl hier="4" item="3"/>
          <tpl fld="3" item="28"/>
          <tpl fld="2" item="39"/>
          <tpl hier="9" item="1"/>
          <tpl hier="11" item="9"/>
          <tpl hier="12" item="7"/>
          <tpl fld="4" item="0"/>
        </tpls>
      </n>
      <n v="1265782784">
        <tpls c="8">
          <tpl hier="1" item="10"/>
          <tpl hier="4" item="3"/>
          <tpl fld="3" item="19"/>
          <tpl fld="2" item="39"/>
          <tpl hier="9" item="1"/>
          <tpl hier="11" item="9"/>
          <tpl hier="12" item="7"/>
          <tpl fld="4" item="0"/>
        </tpls>
      </n>
      <n v="10187478">
        <tpls c="8">
          <tpl hier="1" item="10"/>
          <tpl hier="4" item="3"/>
          <tpl fld="3" item="26"/>
          <tpl fld="2" item="14"/>
          <tpl hier="9" item="1"/>
          <tpl hier="11" item="9"/>
          <tpl hier="12" item="7"/>
          <tpl fld="4" item="0"/>
        </tpls>
      </n>
      <n v="18431760">
        <tpls c="8">
          <tpl hier="1" item="10"/>
          <tpl hier="4" item="3"/>
          <tpl fld="3" item="25"/>
          <tpl fld="2" item="14"/>
          <tpl hier="9" item="1"/>
          <tpl hier="11" item="9"/>
          <tpl hier="12" item="7"/>
          <tpl fld="4" item="0"/>
        </tpls>
      </n>
      <n v="31098756">
        <tpls c="8">
          <tpl hier="1" item="10"/>
          <tpl hier="4" item="3"/>
          <tpl fld="3" item="24"/>
          <tpl fld="2" item="14"/>
          <tpl hier="9" item="1"/>
          <tpl hier="11" item="9"/>
          <tpl hier="12" item="7"/>
          <tpl fld="4" item="0"/>
        </tpls>
      </n>
      <n v="47878336">
        <tpls c="8">
          <tpl hier="1" item="10"/>
          <tpl hier="4" item="3"/>
          <tpl fld="3" item="23"/>
          <tpl fld="2" item="14"/>
          <tpl hier="9" item="1"/>
          <tpl hier="11" item="9"/>
          <tpl hier="12" item="7"/>
          <tpl fld="4" item="0"/>
        </tpls>
      </n>
      <n v="1028926">
        <tpls c="8">
          <tpl hier="1" item="10"/>
          <tpl hier="4" item="3"/>
          <tpl fld="3" item="10"/>
          <tpl fld="2" item="31"/>
          <tpl hier="9" item="1"/>
          <tpl hier="11" item="9"/>
          <tpl hier="12" item="7"/>
          <tpl fld="4" item="0"/>
        </tpls>
      </n>
      <n v="1561692">
        <tpls c="8">
          <tpl hier="1" item="10"/>
          <tpl hier="4" item="3"/>
          <tpl fld="3" item="12"/>
          <tpl fld="2" item="31"/>
          <tpl hier="9" item="1"/>
          <tpl hier="11" item="9"/>
          <tpl hier="12" item="7"/>
          <tpl fld="4" item="0"/>
        </tpls>
      </n>
      <n v="2029829">
        <tpls c="8">
          <tpl hier="1" item="10"/>
          <tpl hier="4" item="3"/>
          <tpl fld="3" item="11"/>
          <tpl fld="2" item="31"/>
          <tpl hier="9" item="1"/>
          <tpl hier="11" item="9"/>
          <tpl hier="12" item="7"/>
          <tpl fld="4" item="0"/>
        </tpls>
      </n>
      <n v="2108132">
        <tpls c="8">
          <tpl hier="1" item="10"/>
          <tpl hier="4" item="3"/>
          <tpl fld="3" item="9"/>
          <tpl fld="2" item="31"/>
          <tpl hier="9" item="1"/>
          <tpl hier="11" item="9"/>
          <tpl hier="12" item="7"/>
          <tpl fld="4" item="0"/>
        </tpls>
      </n>
      <n v="7142627">
        <tpls c="8">
          <tpl hier="1" item="10"/>
          <tpl hier="4" item="3"/>
          <tpl fld="3" item="57"/>
          <tpl fld="2" item="29"/>
          <tpl hier="9" item="1"/>
          <tpl hier="11" item="9"/>
          <tpl hier="12" item="7"/>
          <tpl fld="4" item="0"/>
        </tpls>
      </n>
      <n v="11268658">
        <tpls c="8">
          <tpl hier="1" item="10"/>
          <tpl hier="4" item="3"/>
          <tpl fld="3" item="3"/>
          <tpl fld="2" item="29"/>
          <tpl hier="9" item="1"/>
          <tpl hier="11" item="9"/>
          <tpl hier="12" item="7"/>
          <tpl fld="4" item="0"/>
        </tpls>
      </n>
      <n v="18336724">
        <tpls c="8">
          <tpl hier="1" item="10"/>
          <tpl hier="4" item="3"/>
          <tpl fld="3" item="1"/>
          <tpl fld="2" item="29"/>
          <tpl hier="9" item="1"/>
          <tpl hier="11" item="9"/>
          <tpl hier="12" item="7"/>
          <tpl fld="4" item="0"/>
        </tpls>
      </n>
      <n v="5545651">
        <tpls c="8">
          <tpl hier="1" item="10"/>
          <tpl hier="4" item="3"/>
          <tpl fld="3" item="20"/>
          <tpl fld="2" item="27"/>
          <tpl hier="9" item="1"/>
          <tpl hier="11" item="9"/>
          <tpl hier="12" item="7"/>
          <tpl fld="4" item="0"/>
        </tpls>
      </n>
      <n v="9685973">
        <tpls c="8">
          <tpl hier="1" item="10"/>
          <tpl hier="4" item="3"/>
          <tpl fld="3" item="51"/>
          <tpl fld="2" item="27"/>
          <tpl hier="9" item="1"/>
          <tpl hier="11" item="9"/>
          <tpl hier="12" item="7"/>
          <tpl fld="4" item="0"/>
        </tpls>
      </n>
      <n v="13727890">
        <tpls c="8">
          <tpl hier="1" item="10"/>
          <tpl hier="4" item="3"/>
          <tpl fld="3" item="38"/>
          <tpl fld="2" item="27"/>
          <tpl hier="9" item="1"/>
          <tpl hier="11" item="9"/>
          <tpl hier="12" item="7"/>
          <tpl fld="4" item="0"/>
        </tpls>
      </n>
      <n v="8973788">
        <tpls c="8">
          <tpl hier="1" item="10"/>
          <tpl hier="4" item="3"/>
          <tpl fld="3" item="44"/>
          <tpl fld="2" item="26"/>
          <tpl hier="9" item="1"/>
          <tpl hier="11" item="9"/>
          <tpl hier="12" item="7"/>
          <tpl fld="4" item="0"/>
        </tpls>
      </n>
      <n v="13460031">
        <tpls c="8">
          <tpl hier="1" item="10"/>
          <tpl hier="4" item="3"/>
          <tpl fld="3" item="43"/>
          <tpl fld="2" item="26"/>
          <tpl hier="9" item="1"/>
          <tpl hier="11" item="9"/>
          <tpl hier="12" item="7"/>
          <tpl fld="4" item="0"/>
        </tpls>
      </n>
      <n v="20487608">
        <tpls c="8">
          <tpl hier="1" item="10"/>
          <tpl hier="4" item="3"/>
          <tpl fld="3" item="42"/>
          <tpl fld="2" item="26"/>
          <tpl hier="9" item="1"/>
          <tpl hier="11" item="9"/>
          <tpl hier="12" item="7"/>
          <tpl fld="4" item="0"/>
        </tpls>
      </n>
      <n v="28650956">
        <tpls c="8">
          <tpl hier="1" item="10"/>
          <tpl hier="4" item="3"/>
          <tpl fld="3" item="41"/>
          <tpl fld="2" item="26"/>
          <tpl hier="9" item="1"/>
          <tpl hier="11" item="9"/>
          <tpl hier="12" item="7"/>
          <tpl fld="4" item="0"/>
        </tpls>
      </n>
      <n v="1016100">
        <tpls c="8">
          <tpl hier="1" item="10"/>
          <tpl hier="4" item="3"/>
          <tpl fld="3" item="32"/>
          <tpl fld="2" item="24"/>
          <tpl hier="9" item="1"/>
          <tpl hier="11" item="9"/>
          <tpl hier="12" item="7"/>
          <tpl fld="4" item="0"/>
        </tpls>
      </n>
      <n v="1633652">
        <tpls c="8">
          <tpl hier="1" item="10"/>
          <tpl hier="4" item="3"/>
          <tpl fld="3" item="31"/>
          <tpl fld="2" item="24"/>
          <tpl hier="9" item="1"/>
          <tpl hier="11" item="9"/>
          <tpl hier="12" item="7"/>
          <tpl fld="4" item="0"/>
        </tpls>
      </n>
      <n v="2496216">
        <tpls c="8">
          <tpl hier="1" item="10"/>
          <tpl hier="4" item="3"/>
          <tpl fld="3" item="30"/>
          <tpl fld="2" item="24"/>
          <tpl hier="9" item="1"/>
          <tpl hier="11" item="9"/>
          <tpl hier="12" item="7"/>
          <tpl fld="4" item="0"/>
        </tpls>
      </n>
      <n v="3930896">
        <tpls c="8">
          <tpl hier="1" item="10"/>
          <tpl hier="4" item="3"/>
          <tpl fld="3" item="29"/>
          <tpl fld="2" item="24"/>
          <tpl hier="9" item="1"/>
          <tpl hier="11" item="9"/>
          <tpl hier="12" item="7"/>
          <tpl fld="4" item="0"/>
        </tpls>
      </n>
      <n v="49945280">
        <tpls c="8">
          <tpl hier="1" item="10"/>
          <tpl hier="4" item="3"/>
          <tpl fld="3" item="16"/>
          <tpl fld="2" item="17"/>
          <tpl hier="9" item="1"/>
          <tpl hier="11" item="9"/>
          <tpl hier="12" item="7"/>
          <tpl fld="4" item="0"/>
        </tpls>
      </n>
      <n v="75983488">
        <tpls c="8">
          <tpl hier="1" item="10"/>
          <tpl hier="4" item="3"/>
          <tpl fld="3" item="15"/>
          <tpl fld="2" item="17"/>
          <tpl hier="9" item="1"/>
          <tpl hier="11" item="9"/>
          <tpl hier="12" item="7"/>
          <tpl fld="4" item="0"/>
        </tpls>
      </n>
      <n v="100298152">
        <tpls c="8">
          <tpl hier="1" item="10"/>
          <tpl hier="4" item="3"/>
          <tpl fld="3" item="14"/>
          <tpl fld="2" item="17"/>
          <tpl hier="9" item="1"/>
          <tpl hier="11" item="9"/>
          <tpl hier="12" item="7"/>
          <tpl fld="4" item="0"/>
        </tpls>
      </n>
      <n v="124777328">
        <tpls c="8">
          <tpl hier="1" item="10"/>
          <tpl hier="4" item="3"/>
          <tpl fld="3" item="13"/>
          <tpl fld="2" item="17"/>
          <tpl hier="9" item="1"/>
          <tpl hier="11" item="9"/>
          <tpl hier="12" item="7"/>
          <tpl fld="4" item="0"/>
        </tpls>
      </n>
      <n v="12583140">
        <tpls c="8">
          <tpl hier="1" item="10"/>
          <tpl hier="4" item="3"/>
          <tpl fld="3" item="4"/>
          <tpl fld="2" item="13"/>
          <tpl hier="9" item="1"/>
          <tpl hier="11" item="9"/>
          <tpl hier="12" item="7"/>
          <tpl fld="4" item="0"/>
        </tpls>
      </n>
      <n v="18020752">
        <tpls c="8">
          <tpl hier="1" item="10"/>
          <tpl hier="4" item="3"/>
          <tpl fld="3" item="58"/>
          <tpl fld="2" item="13"/>
          <tpl hier="9" item="1"/>
          <tpl hier="11" item="9"/>
          <tpl hier="12" item="7"/>
          <tpl fld="4" item="0"/>
        </tpls>
      </n>
      <n v="25419344">
        <tpls c="8">
          <tpl hier="1" item="10"/>
          <tpl hier="4" item="3"/>
          <tpl fld="3" item="2"/>
          <tpl fld="2" item="13"/>
          <tpl hier="9" item="1"/>
          <tpl hier="11" item="9"/>
          <tpl hier="12" item="7"/>
          <tpl fld="4" item="0"/>
        </tpls>
      </n>
      <n v="2806857">
        <tpls c="8">
          <tpl hier="1" item="10"/>
          <tpl hier="4" item="3"/>
          <tpl fld="3" item="54"/>
          <tpl fld="2" item="23"/>
          <tpl hier="9" item="1"/>
          <tpl hier="11" item="9"/>
          <tpl hier="12" item="7"/>
          <tpl fld="4" item="0"/>
        </tpls>
      </n>
      <n v="4267568">
        <tpls c="8">
          <tpl hier="1" item="10"/>
          <tpl hier="4" item="3"/>
          <tpl fld="3" item="53"/>
          <tpl fld="2" item="23"/>
          <tpl hier="9" item="1"/>
          <tpl hier="11" item="9"/>
          <tpl hier="12" item="7"/>
          <tpl fld="4" item="0"/>
        </tpls>
      </n>
      <n v="5590055">
        <tpls c="8">
          <tpl hier="1" item="10"/>
          <tpl hier="4" item="3"/>
          <tpl fld="3" item="52"/>
          <tpl fld="2" item="23"/>
          <tpl hier="9" item="1"/>
          <tpl hier="11" item="9"/>
          <tpl hier="12" item="7"/>
          <tpl fld="4" item="0"/>
        </tpls>
      </n>
      <n v="3588228">
        <tpls c="8">
          <tpl hier="1" item="10"/>
          <tpl hier="4" item="3"/>
          <tpl fld="3" item="48"/>
          <tpl fld="2" item="30"/>
          <tpl hier="9" item="1"/>
          <tpl hier="11" item="9"/>
          <tpl hier="12" item="7"/>
          <tpl fld="4" item="0"/>
        </tpls>
      </n>
      <n v="5652652">
        <tpls c="8">
          <tpl hier="1" item="10"/>
          <tpl hier="4" item="3"/>
          <tpl fld="3" item="46"/>
          <tpl fld="2" item="30"/>
          <tpl hier="9" item="1"/>
          <tpl hier="11" item="9"/>
          <tpl hier="12" item="7"/>
          <tpl fld="4" item="0"/>
        </tpls>
      </n>
      <n v="9168312">
        <tpls c="8">
          <tpl hier="1" item="10"/>
          <tpl hier="4" item="3"/>
          <tpl fld="3" item="45"/>
          <tpl fld="2" item="30"/>
          <tpl hier="9" item="1"/>
          <tpl hier="11" item="9"/>
          <tpl hier="12" item="7"/>
          <tpl fld="4" item="0"/>
        </tpls>
      </n>
      <n v="18504256">
        <tpls c="8">
          <tpl hier="1" item="10"/>
          <tpl hier="4" item="3"/>
          <tpl fld="3" item="33"/>
          <tpl fld="2" item="30"/>
          <tpl hier="9" item="1"/>
          <tpl hier="11" item="9"/>
          <tpl hier="12" item="7"/>
          <tpl fld="4" item="0"/>
        </tpls>
      </n>
      <n v="57296984">
        <tpls c="8">
          <tpl hier="1" item="10"/>
          <tpl hier="4" item="3"/>
          <tpl fld="3" item="8"/>
          <tpl fld="2" item="45"/>
          <tpl hier="9" item="1"/>
          <tpl hier="11" item="9"/>
          <tpl hier="12" item="7"/>
          <tpl fld="4" item="0"/>
        </tpls>
      </n>
      <n v="100161712">
        <tpls c="8">
          <tpl hier="1" item="10"/>
          <tpl hier="4" item="3"/>
          <tpl fld="3" item="51"/>
          <tpl fld="2" item="45"/>
          <tpl hier="9" item="1"/>
          <tpl hier="11" item="9"/>
          <tpl hier="12" item="7"/>
          <tpl fld="4" item="0"/>
        </tpls>
      </n>
      <n v="162805072">
        <tpls c="8">
          <tpl hier="1" item="10"/>
          <tpl hier="4" item="3"/>
          <tpl fld="3" item="41"/>
          <tpl fld="2" item="45"/>
          <tpl hier="9" item="1"/>
          <tpl hier="11" item="9"/>
          <tpl hier="12" item="7"/>
          <tpl fld="4" item="0"/>
        </tpls>
      </n>
      <n v="56598144">
        <tpls c="8">
          <tpl hier="1" item="10"/>
          <tpl hier="4" item="3"/>
          <tpl fld="3" item="16"/>
          <tpl fld="2" item="25"/>
          <tpl hier="9" item="1"/>
          <tpl hier="11" item="9"/>
          <tpl hier="12" item="7"/>
          <tpl fld="4" item="0"/>
        </tpls>
      </n>
      <n v="104512880">
        <tpls c="8">
          <tpl hier="1" item="10"/>
          <tpl hier="4" item="3"/>
          <tpl fld="3" item="3"/>
          <tpl fld="2" item="25"/>
          <tpl hier="9" item="1"/>
          <tpl hier="11" item="9"/>
          <tpl hier="12" item="7"/>
          <tpl fld="4" item="0"/>
        </tpls>
      </n>
      <n v="179424640">
        <tpls c="8">
          <tpl hier="1" item="10"/>
          <tpl hier="4" item="3"/>
          <tpl fld="3" item="47"/>
          <tpl fld="2" item="25"/>
          <tpl hier="9" item="1"/>
          <tpl hier="11" item="9"/>
          <tpl hier="12" item="7"/>
          <tpl fld="4" item="0"/>
        </tpls>
      </n>
      <n v="1434669">
        <tpls c="8">
          <tpl hier="1" item="10"/>
          <tpl hier="4" item="3"/>
          <tpl fld="3" item="18"/>
          <tpl fld="2" item="38"/>
          <tpl hier="9" item="1"/>
          <tpl hier="11" item="9"/>
          <tpl hier="12" item="7"/>
          <tpl fld="4" item="0"/>
        </tpls>
      </n>
      <n v="2318264">
        <tpls c="8">
          <tpl hier="1" item="10"/>
          <tpl hier="4" item="3"/>
          <tpl fld="3" item="7"/>
          <tpl fld="2" item="38"/>
          <tpl hier="9" item="1"/>
          <tpl hier="11" item="9"/>
          <tpl hier="12" item="7"/>
          <tpl fld="4" item="0"/>
        </tpls>
      </n>
      <n v="3453675">
        <tpls c="8">
          <tpl hier="1" item="10"/>
          <tpl hier="4" item="3"/>
          <tpl fld="3" item="52"/>
          <tpl fld="2" item="38"/>
          <tpl hier="9" item="1"/>
          <tpl hier="11" item="9"/>
          <tpl hier="12" item="7"/>
          <tpl fld="4" item="0"/>
        </tpls>
      </n>
      <n v="2539674">
        <tpls c="8">
          <tpl hier="1" item="10"/>
          <tpl hier="4" item="3"/>
          <tpl fld="3" item="32"/>
          <tpl fld="2" item="16"/>
          <tpl hier="9" item="1"/>
          <tpl hier="11" item="9"/>
          <tpl hier="12" item="7"/>
          <tpl fld="4" item="0"/>
        </tpls>
      </n>
      <n v="4186499">
        <tpls c="8">
          <tpl hier="1" item="10"/>
          <tpl hier="4" item="3"/>
          <tpl fld="3" item="12"/>
          <tpl fld="2" item="16"/>
          <tpl hier="9" item="1"/>
          <tpl hier="11" item="9"/>
          <tpl hier="12" item="7"/>
          <tpl fld="4" item="0"/>
        </tpls>
      </n>
      <n v="6494903">
        <tpls c="8">
          <tpl hier="1" item="10"/>
          <tpl hier="4" item="3"/>
          <tpl fld="3" item="1"/>
          <tpl fld="2" item="16"/>
          <tpl hier="9" item="1"/>
          <tpl hier="11" item="9"/>
          <tpl hier="12" item="7"/>
          <tpl fld="4" item="0"/>
        </tpls>
      </n>
      <n v="11383373">
        <tpls c="8">
          <tpl hier="1" item="10"/>
          <tpl hier="4" item="3"/>
          <tpl fld="3" item="37"/>
          <tpl fld="2" item="10"/>
          <tpl hier="9" item="1"/>
          <tpl hier="11" item="9"/>
          <tpl hier="12" item="7"/>
          <tpl fld="4" item="0"/>
        </tpls>
      </n>
      <n v="18870992">
        <tpls c="8">
          <tpl hier="1" item="10"/>
          <tpl hier="4" item="3"/>
          <tpl fld="3" item="25"/>
          <tpl fld="2" item="10"/>
          <tpl hier="9" item="1"/>
          <tpl hier="11" item="9"/>
          <tpl hier="12" item="7"/>
          <tpl fld="4" item="0"/>
        </tpls>
      </n>
      <n v="27624212">
        <tpls c="8">
          <tpl hier="1" item="10"/>
          <tpl hier="4" item="3"/>
          <tpl fld="3" item="2"/>
          <tpl fld="2" item="10"/>
          <tpl hier="9" item="1"/>
          <tpl hier="11" item="9"/>
          <tpl hier="12" item="7"/>
          <tpl fld="4" item="0"/>
        </tpls>
      </n>
      <n v="28077340">
        <tpls c="8">
          <tpl hier="1" item="10"/>
          <tpl hier="4" item="3"/>
          <tpl fld="3" item="48"/>
          <tpl fld="2" item="12"/>
          <tpl hier="9" item="1"/>
          <tpl hier="11" item="9"/>
          <tpl hier="12" item="7"/>
          <tpl fld="4" item="0"/>
        </tpls>
      </n>
      <n v="48672840">
        <tpls c="8">
          <tpl hier="1" item="10"/>
          <tpl hier="4" item="3"/>
          <tpl fld="3" item="36"/>
          <tpl fld="2" item="12"/>
          <tpl hier="9" item="1"/>
          <tpl hier="11" item="9"/>
          <tpl hier="12" item="7"/>
          <tpl fld="4" item="0"/>
        </tpls>
      </n>
      <n v="84710544">
        <tpls c="8">
          <tpl hier="1" item="10"/>
          <tpl hier="4" item="3"/>
          <tpl fld="3" item="2"/>
          <tpl fld="2" item="12"/>
          <tpl hier="9" item="1"/>
          <tpl hier="11" item="9"/>
          <tpl hier="12" item="7"/>
          <tpl fld="4" item="0"/>
        </tpls>
      </n>
      <n v="2554066">
        <tpls c="8">
          <tpl hier="1" item="10"/>
          <tpl hier="4" item="3"/>
          <tpl fld="3" item="37"/>
          <tpl fld="2" item="18"/>
          <tpl hier="9" item="1"/>
          <tpl hier="11" item="9"/>
          <tpl hier="12" item="7"/>
          <tpl fld="4" item="0"/>
        </tpls>
      </n>
      <n v="3344190">
        <tpls c="8">
          <tpl hier="1" item="10"/>
          <tpl hier="4" item="3"/>
          <tpl fld="3" item="22"/>
          <tpl fld="2" item="18"/>
          <tpl hier="9" item="1"/>
          <tpl hier="11" item="9"/>
          <tpl hier="12" item="7"/>
          <tpl fld="4" item="0"/>
        </tpls>
      </n>
      <n v="3782995">
        <tpls c="8">
          <tpl hier="1" item="10"/>
          <tpl hier="4" item="3"/>
          <tpl fld="3" item="52"/>
          <tpl fld="2" item="18"/>
          <tpl hier="9" item="1"/>
          <tpl hier="11" item="9"/>
          <tpl hier="12" item="7"/>
          <tpl fld="4" item="0"/>
        </tpls>
      </n>
      <n v="3529843">
        <tpls c="8">
          <tpl hier="1" item="10"/>
          <tpl hier="4" item="3"/>
          <tpl fld="3" item="18"/>
          <tpl fld="2" item="20"/>
          <tpl hier="9" item="1"/>
          <tpl hier="11" item="9"/>
          <tpl hier="12" item="7"/>
          <tpl fld="4" item="0"/>
        </tpls>
      </n>
      <n v="7083935">
        <tpls c="8">
          <tpl hier="1" item="10"/>
          <tpl hier="4" item="3"/>
          <tpl fld="3" item="53"/>
          <tpl fld="2" item="20"/>
          <tpl hier="9" item="1"/>
          <tpl hier="11" item="9"/>
          <tpl hier="12" item="7"/>
          <tpl fld="4" item="0"/>
        </tpls>
      </n>
      <n v="11369071">
        <tpls c="8">
          <tpl hier="1" item="10"/>
          <tpl hier="4" item="3"/>
          <tpl fld="3" item="23"/>
          <tpl fld="2" item="20"/>
          <tpl hier="9" item="1"/>
          <tpl hier="11" item="9"/>
          <tpl hier="12" item="7"/>
          <tpl fld="4" item="0"/>
        </tpls>
      </n>
      <n v="5583165">
        <tpls c="8">
          <tpl hier="1" item="10"/>
          <tpl hier="4" item="3"/>
          <tpl fld="3" item="39"/>
          <tpl fld="2" item="32"/>
          <tpl hier="9" item="1"/>
          <tpl hier="11" item="9"/>
          <tpl hier="12" item="7"/>
          <tpl fld="4" item="0"/>
        </tpls>
      </n>
      <n v="13401991">
        <tpls c="8">
          <tpl hier="1" item="10"/>
          <tpl hier="4" item="3"/>
          <tpl fld="3" item="19"/>
          <tpl fld="2" item="32"/>
          <tpl hier="9" item="1"/>
          <tpl hier="11" item="9"/>
          <tpl hier="12" item="7"/>
          <tpl fld="4" item="0"/>
        </tpls>
      </n>
      <n v="64413">
        <tpls c="8">
          <tpl hier="1" item="10"/>
          <tpl hier="4" item="3"/>
          <tpl fld="3" item="31"/>
          <tpl fld="2" item="9"/>
          <tpl hier="9" item="1"/>
          <tpl hier="11" item="9"/>
          <tpl hier="12" item="7"/>
          <tpl fld="4" item="0"/>
        </tpls>
      </n>
      <n v="91359">
        <tpls c="8">
          <tpl hier="1" item="10"/>
          <tpl hier="4" item="3"/>
          <tpl fld="3" item="29"/>
          <tpl fld="2" item="9"/>
          <tpl hier="9" item="1"/>
          <tpl hier="11" item="9"/>
          <tpl hier="12" item="7"/>
          <tpl fld="4" item="0"/>
        </tpls>
      </n>
      <n v="4328957">
        <tpls c="8">
          <tpl hier="1" item="10"/>
          <tpl hier="4" item="3"/>
          <tpl fld="3" item="50"/>
          <tpl fld="2" item="11"/>
          <tpl hier="9" item="1"/>
          <tpl hier="11" item="9"/>
          <tpl hier="12" item="7"/>
          <tpl fld="4" item="0"/>
        </tpls>
      </n>
      <n v="20942144">
        <tpls c="8">
          <tpl hier="1" item="10"/>
          <tpl hier="4" item="3"/>
          <tpl fld="3" item="18"/>
          <tpl fld="2" item="15"/>
          <tpl hier="9" item="1"/>
          <tpl hier="11" item="9"/>
          <tpl hier="12" item="7"/>
          <tpl fld="4" item="0"/>
        </tpls>
      </n>
      <n v="52004172">
        <tpls c="8">
          <tpl hier="1" item="10"/>
          <tpl hier="4" item="3"/>
          <tpl fld="3" item="41"/>
          <tpl fld="2" item="15"/>
          <tpl hier="9" item="1"/>
          <tpl hier="11" item="9"/>
          <tpl hier="12" item="7"/>
          <tpl fld="4" item="0"/>
        </tpls>
      </n>
      <n v="19544988">
        <tpls c="8">
          <tpl hier="1" item="10"/>
          <tpl hier="4" item="3"/>
          <tpl fld="3" item="1"/>
          <tpl fld="2" item="19"/>
          <tpl hier="9" item="1"/>
          <tpl hier="11" item="9"/>
          <tpl hier="12" item="7"/>
          <tpl fld="4" item="0"/>
        </tpls>
      </n>
      <n v="435105">
        <tpls c="8">
          <tpl hier="1" item="10"/>
          <tpl hier="4" item="3"/>
          <tpl fld="3" item="45"/>
          <tpl fld="2" item="4"/>
          <tpl hier="9" item="1"/>
          <tpl hier="11" item="9"/>
          <tpl hier="12" item="7"/>
          <tpl fld="4" item="0"/>
        </tpls>
      </n>
      <n v="1120020">
        <tpls c="8">
          <tpl hier="1" item="10"/>
          <tpl hier="4" item="3"/>
          <tpl fld="3" item="31"/>
          <tpl fld="2" item="0"/>
          <tpl hier="9" item="1"/>
          <tpl hier="11" item="9"/>
          <tpl hier="12" item="7"/>
          <tpl fld="4" item="0"/>
        </tpls>
      </n>
      <n v="3918872">
        <tpls c="8">
          <tpl hier="1" item="10"/>
          <tpl hier="4" item="3"/>
          <tpl fld="3" item="18"/>
          <tpl fld="2" item="5"/>
          <tpl hier="9" item="1"/>
          <tpl hier="11" item="9"/>
          <tpl hier="12" item="7"/>
          <tpl fld="4" item="0"/>
        </tpls>
      </n>
      <n v="3345399044">
        <tpls c="8">
          <tpl hier="1" item="10"/>
          <tpl hier="4" item="3"/>
          <tpl fld="3" item="9"/>
          <tpl fld="1" item="0"/>
          <tpl hier="9" item="1"/>
          <tpl hier="11" item="9"/>
          <tpl hier="12" item="7"/>
          <tpl fld="4" item="0"/>
        </tpls>
      </n>
      <n v="517580">
        <tpls c="8">
          <tpl hier="1" item="10"/>
          <tpl hier="4" item="3"/>
          <tpl fld="3" item="44"/>
          <tpl fld="2" item="64"/>
          <tpl hier="9" item="1"/>
          <tpl hier="11" item="9"/>
          <tpl hier="12" item="7"/>
          <tpl fld="4" item="0"/>
        </tpls>
      </n>
      <n v="708788">
        <tpls c="8">
          <tpl hier="1" item="10"/>
          <tpl hier="4" item="3"/>
          <tpl fld="3" item="43"/>
          <tpl fld="2" item="64"/>
          <tpl hier="9" item="1"/>
          <tpl hier="11" item="9"/>
          <tpl hier="12" item="7"/>
          <tpl fld="4" item="0"/>
        </tpls>
      </n>
      <n v="1084946">
        <tpls c="8">
          <tpl hier="1" item="10"/>
          <tpl hier="4" item="3"/>
          <tpl fld="3" item="42"/>
          <tpl fld="2" item="64"/>
          <tpl hier="9" item="1"/>
          <tpl hier="11" item="9"/>
          <tpl hier="12" item="7"/>
          <tpl fld="4" item="0"/>
        </tpls>
      </n>
      <n v="1684635">
        <tpls c="8">
          <tpl hier="1" item="10"/>
          <tpl hier="4" item="3"/>
          <tpl fld="3" item="41"/>
          <tpl fld="2" item="64"/>
          <tpl hier="9" item="1"/>
          <tpl hier="11" item="9"/>
          <tpl hier="12" item="7"/>
          <tpl fld="4" item="0"/>
        </tpls>
      </n>
      <n v="7941412">
        <tpls c="8">
          <tpl hier="1" item="10"/>
          <tpl hier="4" item="3"/>
          <tpl fld="3" item="32"/>
          <tpl fld="2" item="33"/>
          <tpl hier="9" item="1"/>
          <tpl hier="11" item="9"/>
          <tpl hier="12" item="7"/>
          <tpl fld="4" item="0"/>
        </tpls>
      </n>
      <n v="11676823">
        <tpls c="8">
          <tpl hier="1" item="10"/>
          <tpl hier="4" item="3"/>
          <tpl fld="3" item="31"/>
          <tpl fld="2" item="33"/>
          <tpl hier="9" item="1"/>
          <tpl hier="11" item="9"/>
          <tpl hier="12" item="7"/>
          <tpl fld="4" item="0"/>
        </tpls>
      </n>
      <n v="18357156">
        <tpls c="8">
          <tpl hier="1" item="10"/>
          <tpl hier="4" item="3"/>
          <tpl fld="3" item="30"/>
          <tpl fld="2" item="33"/>
          <tpl hier="9" item="1"/>
          <tpl hier="11" item="9"/>
          <tpl hier="12" item="7"/>
          <tpl fld="4" item="0"/>
        </tpls>
      </n>
      <n v="27224472">
        <tpls c="8">
          <tpl hier="1" item="10"/>
          <tpl hier="4" item="3"/>
          <tpl fld="3" item="29"/>
          <tpl fld="2" item="33"/>
          <tpl hier="9" item="1"/>
          <tpl hier="11" item="9"/>
          <tpl hier="12" item="7"/>
          <tpl fld="4" item="0"/>
        </tpls>
      </n>
      <n v="5320100">
        <tpls c="8">
          <tpl hier="1" item="10"/>
          <tpl hier="4" item="3"/>
          <tpl fld="3" item="16"/>
          <tpl fld="2" item="43"/>
          <tpl hier="9" item="1"/>
          <tpl hier="11" item="9"/>
          <tpl hier="12" item="7"/>
          <tpl fld="4" item="0"/>
        </tpls>
      </n>
      <n v="7884034">
        <tpls c="8">
          <tpl hier="1" item="10"/>
          <tpl hier="4" item="3"/>
          <tpl fld="3" item="15"/>
          <tpl fld="2" item="43"/>
          <tpl hier="9" item="1"/>
          <tpl hier="11" item="9"/>
          <tpl hier="12" item="7"/>
          <tpl fld="4" item="0"/>
        </tpls>
      </n>
      <n v="11871565">
        <tpls c="8">
          <tpl hier="1" item="10"/>
          <tpl hier="4" item="3"/>
          <tpl fld="3" item="14"/>
          <tpl fld="2" item="43"/>
          <tpl hier="9" item="1"/>
          <tpl hier="11" item="9"/>
          <tpl hier="12" item="7"/>
          <tpl fld="4" item="0"/>
        </tpls>
      </n>
      <n v="16087418">
        <tpls c="8">
          <tpl hier="1" item="10"/>
          <tpl hier="4" item="3"/>
          <tpl fld="3" item="13"/>
          <tpl fld="2" item="43"/>
          <tpl hier="9" item="1"/>
          <tpl hier="11" item="9"/>
          <tpl hier="12" item="7"/>
          <tpl fld="4" item="0"/>
        </tpls>
      </n>
      <n v="721948">
        <tpls c="8">
          <tpl hier="1" item="10"/>
          <tpl hier="4" item="3"/>
          <tpl fld="3" item="4"/>
          <tpl fld="2" item="22"/>
          <tpl hier="9" item="1"/>
          <tpl hier="11" item="9"/>
          <tpl hier="12" item="7"/>
          <tpl fld="4" item="0"/>
        </tpls>
      </n>
      <n v="750639">
        <tpls c="8">
          <tpl hier="1" item="10"/>
          <tpl hier="4" item="3"/>
          <tpl fld="3" item="58"/>
          <tpl fld="2" item="22"/>
          <tpl hier="9" item="1"/>
          <tpl hier="11" item="9"/>
          <tpl hier="12" item="7"/>
          <tpl fld="4" item="0"/>
        </tpls>
      </n>
      <n v="745737">
        <tpls c="8">
          <tpl hier="1" item="10"/>
          <tpl hier="4" item="3"/>
          <tpl fld="3" item="2"/>
          <tpl fld="2" item="22"/>
          <tpl hier="9" item="1"/>
          <tpl hier="11" item="9"/>
          <tpl hier="12" item="7"/>
          <tpl fld="4" item="0"/>
        </tpls>
      </n>
      <n v="5094577">
        <tpls c="8">
          <tpl hier="1" item="10"/>
          <tpl hier="4" item="3"/>
          <tpl fld="3" item="54"/>
          <tpl fld="2" item="21"/>
          <tpl hier="9" item="1"/>
          <tpl hier="11" item="9"/>
          <tpl hier="12" item="7"/>
          <tpl fld="4" item="0"/>
        </tpls>
      </n>
      <n v="7178607">
        <tpls c="8">
          <tpl hier="1" item="10"/>
          <tpl hier="4" item="3"/>
          <tpl fld="3" item="53"/>
          <tpl fld="2" item="21"/>
          <tpl hier="9" item="1"/>
          <tpl hier="11" item="9"/>
          <tpl hier="12" item="7"/>
          <tpl fld="4" item="0"/>
        </tpls>
      </n>
      <n v="9495328">
        <tpls c="8">
          <tpl hier="1" item="10"/>
          <tpl hier="4" item="3"/>
          <tpl fld="3" item="52"/>
          <tpl fld="2" item="21"/>
          <tpl hier="9" item="1"/>
          <tpl hier="11" item="9"/>
          <tpl hier="12" item="7"/>
          <tpl fld="4" item="0"/>
        </tpls>
      </n>
      <n v="2155647">
        <tpls c="8">
          <tpl hier="1" item="10"/>
          <tpl hier="4" item="3"/>
          <tpl fld="3" item="48"/>
          <tpl fld="2" item="41"/>
          <tpl hier="9" item="1"/>
          <tpl hier="11" item="9"/>
          <tpl hier="12" item="7"/>
          <tpl fld="4" item="0"/>
        </tpls>
      </n>
      <n v="3458095">
        <tpls c="8">
          <tpl hier="1" item="10"/>
          <tpl hier="4" item="3"/>
          <tpl fld="3" item="46"/>
          <tpl fld="2" item="41"/>
          <tpl hier="9" item="1"/>
          <tpl hier="11" item="9"/>
          <tpl hier="12" item="7"/>
          <tpl fld="4" item="0"/>
        </tpls>
      </n>
      <n v="5548960">
        <tpls c="8">
          <tpl hier="1" item="10"/>
          <tpl hier="4" item="3"/>
          <tpl fld="3" item="45"/>
          <tpl fld="2" item="41"/>
          <tpl hier="9" item="1"/>
          <tpl hier="11" item="9"/>
          <tpl hier="12" item="7"/>
          <tpl fld="4" item="0"/>
        </tpls>
      </n>
      <n v="8317470">
        <tpls c="8">
          <tpl hier="1" item="10"/>
          <tpl hier="4" item="3"/>
          <tpl fld="3" item="47"/>
          <tpl fld="2" item="41"/>
          <tpl hier="9" item="1"/>
          <tpl hier="11" item="9"/>
          <tpl hier="12" item="7"/>
          <tpl fld="4" item="0"/>
        </tpls>
      </n>
      <n v="499123328">
        <tpls c="8">
          <tpl hier="1" item="10"/>
          <tpl hier="4" item="3"/>
          <tpl fld="3" item="34"/>
          <tpl fld="2" item="39"/>
          <tpl hier="9" item="1"/>
          <tpl hier="11" item="9"/>
          <tpl hier="12" item="7"/>
          <tpl fld="4" item="0"/>
        </tpls>
      </n>
      <n v="715385024">
        <tpls c="8">
          <tpl hier="1" item="10"/>
          <tpl hier="4" item="3"/>
          <tpl fld="3" item="36"/>
          <tpl fld="2" item="39"/>
          <tpl hier="9" item="1"/>
          <tpl hier="11" item="9"/>
          <tpl hier="12" item="7"/>
          <tpl fld="4" item="0"/>
        </tpls>
      </n>
      <n v="1000900032">
        <tpls c="8">
          <tpl hier="1" item="10"/>
          <tpl hier="4" item="3"/>
          <tpl fld="3" item="27"/>
          <tpl fld="2" item="39"/>
          <tpl hier="9" item="1"/>
          <tpl hier="11" item="9"/>
          <tpl hier="12" item="7"/>
          <tpl fld="4" item="0"/>
        </tpls>
      </n>
      <n v="1280846080">
        <tpls c="8">
          <tpl hier="1" item="10"/>
          <tpl hier="4" item="3"/>
          <tpl fld="3" item="33"/>
          <tpl fld="2" item="39"/>
          <tpl hier="9" item="1"/>
          <tpl hier="11" item="9"/>
          <tpl hier="12" item="7"/>
          <tpl fld="4" item="0"/>
        </tpls>
      </n>
      <n v="10539894">
        <tpls c="8">
          <tpl hier="1" item="10"/>
          <tpl hier="4" item="3"/>
          <tpl fld="3" item="18"/>
          <tpl fld="2" item="14"/>
          <tpl hier="9" item="1"/>
          <tpl hier="11" item="9"/>
          <tpl hier="12" item="7"/>
          <tpl fld="4" item="0"/>
        </tpls>
      </n>
      <n v="19146400">
        <tpls c="8">
          <tpl hier="1" item="10"/>
          <tpl hier="4" item="3"/>
          <tpl fld="3" item="22"/>
          <tpl fld="2" item="14"/>
          <tpl hier="9" item="1"/>
          <tpl hier="11" item="9"/>
          <tpl hier="12" item="7"/>
          <tpl fld="4" item="0"/>
        </tpls>
      </n>
      <n v="31964556">
        <tpls c="8">
          <tpl hier="1" item="10"/>
          <tpl hier="4" item="3"/>
          <tpl fld="3" item="17"/>
          <tpl fld="2" item="14"/>
          <tpl hier="9" item="1"/>
          <tpl hier="11" item="9"/>
          <tpl hier="12" item="7"/>
          <tpl fld="4" item="0"/>
        </tpls>
      </n>
      <n v="49051688">
        <tpls c="8">
          <tpl hier="1" item="10"/>
          <tpl hier="4" item="3"/>
          <tpl fld="3" item="21"/>
          <tpl fld="2" item="14"/>
          <tpl hier="9" item="1"/>
          <tpl hier="11" item="9"/>
          <tpl hier="12" item="7"/>
          <tpl fld="4" item="0"/>
        </tpls>
      </n>
      <n v="1052614">
        <tpls c="8">
          <tpl hier="1" item="10"/>
          <tpl hier="4" item="3"/>
          <tpl fld="3" item="8"/>
          <tpl fld="2" item="31"/>
          <tpl hier="9" item="1"/>
          <tpl hier="11" item="9"/>
          <tpl hier="12" item="7"/>
          <tpl fld="4" item="0"/>
        </tpls>
      </n>
      <n v="1596394">
        <tpls c="8">
          <tpl hier="1" item="10"/>
          <tpl hier="4" item="3"/>
          <tpl fld="3" item="7"/>
          <tpl fld="2" item="31"/>
          <tpl hier="9" item="1"/>
          <tpl hier="11" item="9"/>
          <tpl hier="12" item="7"/>
          <tpl fld="4" item="0"/>
        </tpls>
      </n>
      <n v="2018348">
        <tpls c="8">
          <tpl hier="1" item="10"/>
          <tpl hier="4" item="3"/>
          <tpl fld="3" item="6"/>
          <tpl fld="2" item="31"/>
          <tpl hier="9" item="1"/>
          <tpl hier="11" item="9"/>
          <tpl hier="12" item="7"/>
          <tpl fld="4" item="0"/>
        </tpls>
      </n>
      <n v="2125268">
        <tpls c="8">
          <tpl hier="1" item="10"/>
          <tpl hier="4" item="3"/>
          <tpl fld="3" item="5"/>
          <tpl fld="2" item="31"/>
          <tpl hier="9" item="1"/>
          <tpl hier="11" item="9"/>
          <tpl hier="12" item="7"/>
          <tpl fld="4" item="0"/>
        </tpls>
      </n>
      <n v="7345780">
        <tpls c="8">
          <tpl hier="1" item="10"/>
          <tpl hier="4" item="3"/>
          <tpl fld="3" item="56"/>
          <tpl fld="2" item="29"/>
          <tpl hier="9" item="1"/>
          <tpl hier="11" item="9"/>
          <tpl hier="12" item="7"/>
          <tpl fld="4" item="0"/>
        </tpls>
      </n>
      <n v="11598633">
        <tpls c="8">
          <tpl hier="1" item="10"/>
          <tpl hier="4" item="3"/>
          <tpl fld="3" item="0"/>
          <tpl fld="2" item="29"/>
          <tpl hier="9" item="1"/>
          <tpl hier="11" item="9"/>
          <tpl hier="12" item="7"/>
          <tpl fld="4" item="0"/>
        </tpls>
      </n>
      <n v="18880268">
        <tpls c="8">
          <tpl hier="1" item="10"/>
          <tpl hier="4" item="3"/>
          <tpl fld="3" item="55"/>
          <tpl fld="2" item="29"/>
          <tpl hier="9" item="1"/>
          <tpl hier="11" item="9"/>
          <tpl hier="12" item="7"/>
          <tpl fld="4" item="0"/>
        </tpls>
      </n>
      <n v="3747753">
        <tpls c="8">
          <tpl hier="1" item="10"/>
          <tpl hier="4" item="3"/>
          <tpl fld="3" item="35"/>
          <tpl fld="2" item="27"/>
          <tpl hier="9" item="1"/>
          <tpl hier="11" item="9"/>
          <tpl hier="12" item="7"/>
          <tpl fld="4" item="0"/>
        </tpls>
      </n>
      <n v="5717953">
        <tpls c="8">
          <tpl hier="1" item="10"/>
          <tpl hier="4" item="3"/>
          <tpl fld="3" item="40"/>
          <tpl fld="2" item="27"/>
          <tpl hier="9" item="1"/>
          <tpl hier="11" item="9"/>
          <tpl hier="12" item="7"/>
          <tpl fld="4" item="0"/>
        </tpls>
      </n>
      <n v="9710331">
        <tpls c="8">
          <tpl hier="1" item="10"/>
          <tpl hier="4" item="3"/>
          <tpl fld="3" item="50"/>
          <tpl fld="2" item="27"/>
          <tpl hier="9" item="1"/>
          <tpl hier="11" item="9"/>
          <tpl hier="12" item="7"/>
          <tpl fld="4" item="0"/>
        </tpls>
      </n>
      <n v="14128155">
        <tpls c="8">
          <tpl hier="1" item="10"/>
          <tpl hier="4" item="3"/>
          <tpl fld="3" item="49"/>
          <tpl fld="2" item="27"/>
          <tpl hier="9" item="1"/>
          <tpl hier="11" item="9"/>
          <tpl hier="12" item="7"/>
          <tpl fld="4" item="0"/>
        </tpls>
      </n>
      <n v="9253842">
        <tpls c="8">
          <tpl hier="1" item="10"/>
          <tpl hier="4" item="3"/>
          <tpl fld="3" item="37"/>
          <tpl fld="2" item="26"/>
          <tpl hier="9" item="1"/>
          <tpl hier="11" item="9"/>
          <tpl hier="12" item="7"/>
          <tpl fld="4" item="0"/>
        </tpls>
      </n>
      <n v="13798085">
        <tpls c="8">
          <tpl hier="1" item="10"/>
          <tpl hier="4" item="3"/>
          <tpl fld="3" item="39"/>
          <tpl fld="2" item="26"/>
          <tpl hier="9" item="1"/>
          <tpl hier="11" item="9"/>
          <tpl hier="12" item="7"/>
          <tpl fld="4" item="0"/>
        </tpls>
      </n>
      <n v="21017612">
        <tpls c="8">
          <tpl hier="1" item="10"/>
          <tpl hier="4" item="3"/>
          <tpl fld="3" item="28"/>
          <tpl fld="2" item="26"/>
          <tpl hier="9" item="1"/>
          <tpl hier="11" item="9"/>
          <tpl hier="12" item="7"/>
          <tpl fld="4" item="0"/>
        </tpls>
      </n>
      <n v="29068160">
        <tpls c="8">
          <tpl hier="1" item="10"/>
          <tpl hier="4" item="3"/>
          <tpl fld="3" item="19"/>
          <tpl fld="2" item="26"/>
          <tpl hier="9" item="1"/>
          <tpl hier="11" item="9"/>
          <tpl hier="12" item="7"/>
          <tpl fld="4" item="0"/>
        </tpls>
      </n>
      <n v="1047344">
        <tpls c="8">
          <tpl hier="1" item="10"/>
          <tpl hier="4" item="3"/>
          <tpl fld="3" item="26"/>
          <tpl fld="2" item="24"/>
          <tpl hier="9" item="1"/>
          <tpl hier="11" item="9"/>
          <tpl hier="12" item="7"/>
          <tpl fld="4" item="0"/>
        </tpls>
      </n>
      <n v="1681863">
        <tpls c="8">
          <tpl hier="1" item="10"/>
          <tpl hier="4" item="3"/>
          <tpl fld="3" item="25"/>
          <tpl fld="2" item="24"/>
          <tpl hier="9" item="1"/>
          <tpl hier="11" item="9"/>
          <tpl hier="12" item="7"/>
          <tpl fld="4" item="0"/>
        </tpls>
      </n>
      <n v="2561585">
        <tpls c="8">
          <tpl hier="1" item="10"/>
          <tpl hier="4" item="3"/>
          <tpl fld="3" item="24"/>
          <tpl fld="2" item="24"/>
          <tpl hier="9" item="1"/>
          <tpl hier="11" item="9"/>
          <tpl hier="12" item="7"/>
          <tpl fld="4" item="0"/>
        </tpls>
      </n>
      <n v="4046301">
        <tpls c="8">
          <tpl hier="1" item="10"/>
          <tpl hier="4" item="3"/>
          <tpl fld="3" item="23"/>
          <tpl fld="2" item="24"/>
          <tpl hier="9" item="1"/>
          <tpl hier="11" item="9"/>
          <tpl hier="12" item="7"/>
          <tpl fld="4" item="0"/>
        </tpls>
      </n>
      <n v="51493564">
        <tpls c="8">
          <tpl hier="1" item="10"/>
          <tpl hier="4" item="3"/>
          <tpl fld="3" item="10"/>
          <tpl fld="2" item="17"/>
          <tpl hier="9" item="1"/>
          <tpl hier="11" item="9"/>
          <tpl hier="12" item="7"/>
          <tpl fld="4" item="0"/>
        </tpls>
      </n>
      <n v="77599096">
        <tpls c="8">
          <tpl hier="1" item="10"/>
          <tpl hier="4" item="3"/>
          <tpl fld="3" item="12"/>
          <tpl fld="2" item="17"/>
          <tpl hier="9" item="1"/>
          <tpl hier="11" item="9"/>
          <tpl hier="12" item="7"/>
          <tpl fld="4" item="0"/>
        </tpls>
      </n>
      <n v="101684760">
        <tpls c="8">
          <tpl hier="1" item="10"/>
          <tpl hier="4" item="3"/>
          <tpl fld="3" item="11"/>
          <tpl fld="2" item="17"/>
          <tpl hier="9" item="1"/>
          <tpl hier="11" item="9"/>
          <tpl hier="12" item="7"/>
          <tpl fld="4" item="0"/>
        </tpls>
      </n>
      <n v="126190784">
        <tpls c="8">
          <tpl hier="1" item="10"/>
          <tpl hier="4" item="3"/>
          <tpl fld="3" item="9"/>
          <tpl fld="2" item="17"/>
          <tpl hier="9" item="1"/>
          <tpl hier="11" item="9"/>
          <tpl hier="12" item="7"/>
          <tpl fld="4" item="0"/>
        </tpls>
      </n>
      <n v="12852206">
        <tpls c="8">
          <tpl hier="1" item="10"/>
          <tpl hier="4" item="3"/>
          <tpl fld="3" item="57"/>
          <tpl fld="2" item="13"/>
          <tpl hier="9" item="1"/>
          <tpl hier="11" item="9"/>
          <tpl hier="12" item="7"/>
          <tpl fld="4" item="0"/>
        </tpls>
      </n>
      <n v="18445028">
        <tpls c="8">
          <tpl hier="1" item="10"/>
          <tpl hier="4" item="3"/>
          <tpl fld="3" item="3"/>
          <tpl fld="2" item="13"/>
          <tpl hier="9" item="1"/>
          <tpl hier="11" item="9"/>
          <tpl hier="12" item="7"/>
          <tpl fld="4" item="0"/>
        </tpls>
      </n>
      <n v="25744500">
        <tpls c="8">
          <tpl hier="1" item="10"/>
          <tpl hier="4" item="3"/>
          <tpl fld="3" item="1"/>
          <tpl fld="2" item="13"/>
          <tpl hier="9" item="1"/>
          <tpl hier="11" item="9"/>
          <tpl hier="12" item="7"/>
          <tpl fld="4" item="0"/>
        </tpls>
      </n>
      <n v="2894972">
        <tpls c="8">
          <tpl hier="1" item="10"/>
          <tpl hier="4" item="3"/>
          <tpl fld="3" item="20"/>
          <tpl fld="2" item="23"/>
          <tpl hier="9" item="1"/>
          <tpl hier="11" item="9"/>
          <tpl hier="12" item="7"/>
          <tpl fld="4" item="0"/>
        </tpls>
      </n>
      <n v="4364512">
        <tpls c="8">
          <tpl hier="1" item="10"/>
          <tpl hier="4" item="3"/>
          <tpl fld="3" item="51"/>
          <tpl fld="2" item="23"/>
          <tpl hier="9" item="1"/>
          <tpl hier="11" item="9"/>
          <tpl hier="12" item="7"/>
          <tpl fld="4" item="0"/>
        </tpls>
      </n>
      <n v="5667432">
        <tpls c="8">
          <tpl hier="1" item="10"/>
          <tpl hier="4" item="3"/>
          <tpl fld="3" item="38"/>
          <tpl fld="2" item="23"/>
          <tpl hier="9" item="1"/>
          <tpl hier="11" item="9"/>
          <tpl hier="12" item="7"/>
          <tpl fld="4" item="0"/>
        </tpls>
      </n>
      <n v="3693980">
        <tpls c="8">
          <tpl hier="1" item="10"/>
          <tpl hier="4" item="3"/>
          <tpl fld="3" item="44"/>
          <tpl fld="2" item="30"/>
          <tpl hier="9" item="1"/>
          <tpl hier="11" item="9"/>
          <tpl hier="12" item="7"/>
          <tpl fld="4" item="0"/>
        </tpls>
      </n>
      <n v="5818763">
        <tpls c="8">
          <tpl hier="1" item="10"/>
          <tpl hier="4" item="3"/>
          <tpl fld="3" item="43"/>
          <tpl fld="2" item="30"/>
          <tpl hier="9" item="1"/>
          <tpl hier="11" item="9"/>
          <tpl hier="12" item="7"/>
          <tpl fld="4" item="0"/>
        </tpls>
      </n>
      <n v="9490288">
        <tpls c="8">
          <tpl hier="1" item="10"/>
          <tpl hier="4" item="3"/>
          <tpl fld="3" item="42"/>
          <tpl fld="2" item="30"/>
          <tpl hier="9" item="1"/>
          <tpl hier="11" item="9"/>
          <tpl hier="12" item="7"/>
          <tpl fld="4" item="0"/>
        </tpls>
      </n>
      <n v="19240156">
        <tpls c="8">
          <tpl hier="1" item="10"/>
          <tpl hier="4" item="3"/>
          <tpl fld="3" item="29"/>
          <tpl fld="2" item="30"/>
          <tpl hier="9" item="1"/>
          <tpl hier="11" item="9"/>
          <tpl hier="12" item="7"/>
          <tpl fld="4" item="0"/>
        </tpls>
      </n>
      <n v="60114624">
        <tpls c="8">
          <tpl hier="1" item="10"/>
          <tpl hier="4" item="3"/>
          <tpl fld="3" item="57"/>
          <tpl fld="2" item="45"/>
          <tpl hier="9" item="1"/>
          <tpl hier="11" item="9"/>
          <tpl hier="12" item="7"/>
          <tpl fld="4" item="0"/>
        </tpls>
      </n>
      <n v="102700752">
        <tpls c="8">
          <tpl hier="1" item="10"/>
          <tpl hier="4" item="3"/>
          <tpl fld="3" item="50"/>
          <tpl fld="2" item="45"/>
          <tpl hier="9" item="1"/>
          <tpl hier="11" item="9"/>
          <tpl hier="12" item="7"/>
          <tpl fld="4" item="0"/>
        </tpls>
      </n>
      <n v="167228768">
        <tpls c="8">
          <tpl hier="1" item="10"/>
          <tpl hier="4" item="3"/>
          <tpl fld="3" item="19"/>
          <tpl fld="2" item="45"/>
          <tpl hier="9" item="1"/>
          <tpl hier="11" item="9"/>
          <tpl hier="12" item="7"/>
          <tpl fld="4" item="0"/>
        </tpls>
      </n>
      <n v="59734480">
        <tpls c="8">
          <tpl hier="1" item="10"/>
          <tpl hier="4" item="3"/>
          <tpl fld="3" item="8"/>
          <tpl fld="2" item="25"/>
          <tpl hier="9" item="1"/>
          <tpl hier="11" item="9"/>
          <tpl hier="12" item="7"/>
          <tpl fld="4" item="0"/>
        </tpls>
      </n>
      <n v="107647920">
        <tpls c="8">
          <tpl hier="1" item="10"/>
          <tpl hier="4" item="3"/>
          <tpl fld="3" item="0"/>
          <tpl fld="2" item="25"/>
          <tpl hier="9" item="1"/>
          <tpl hier="11" item="9"/>
          <tpl hier="12" item="7"/>
          <tpl fld="4" item="0"/>
        </tpls>
      </n>
      <n v="183340592">
        <tpls c="8">
          <tpl hier="1" item="10"/>
          <tpl hier="4" item="3"/>
          <tpl fld="3" item="41"/>
          <tpl fld="2" item="25"/>
          <tpl hier="9" item="1"/>
          <tpl hier="11" item="9"/>
          <tpl hier="12" item="7"/>
          <tpl fld="4" item="0"/>
        </tpls>
      </n>
      <n v="1476481">
        <tpls c="8">
          <tpl hier="1" item="10"/>
          <tpl hier="4" item="3"/>
          <tpl fld="3" item="16"/>
          <tpl fld="2" item="38"/>
          <tpl hier="9" item="1"/>
          <tpl hier="11" item="9"/>
          <tpl hier="12" item="7"/>
          <tpl fld="4" item="0"/>
        </tpls>
      </n>
      <n v="2368551">
        <tpls c="8">
          <tpl hier="1" item="10"/>
          <tpl hier="4" item="3"/>
          <tpl fld="3" item="58"/>
          <tpl fld="2" item="38"/>
          <tpl hier="9" item="1"/>
          <tpl hier="11" item="9"/>
          <tpl hier="12" item="7"/>
          <tpl fld="4" item="0"/>
        </tpls>
      </n>
      <n v="3516204">
        <tpls c="8">
          <tpl hier="1" item="10"/>
          <tpl hier="4" item="3"/>
          <tpl fld="3" item="38"/>
          <tpl fld="2" item="38"/>
          <tpl hier="9" item="1"/>
          <tpl hier="11" item="9"/>
          <tpl hier="12" item="7"/>
          <tpl fld="4" item="0"/>
        </tpls>
      </n>
      <n v="2656633">
        <tpls c="8">
          <tpl hier="1" item="10"/>
          <tpl hier="4" item="3"/>
          <tpl fld="3" item="18"/>
          <tpl fld="2" item="16"/>
          <tpl hier="9" item="1"/>
          <tpl hier="11" item="9"/>
          <tpl hier="12" item="7"/>
          <tpl fld="4" item="0"/>
        </tpls>
      </n>
      <n v="4292563">
        <tpls c="8">
          <tpl hier="1" item="10"/>
          <tpl hier="4" item="3"/>
          <tpl fld="3" item="7"/>
          <tpl fld="2" item="16"/>
          <tpl hier="9" item="1"/>
          <tpl hier="11" item="9"/>
          <tpl hier="12" item="7"/>
          <tpl fld="4" item="0"/>
        </tpls>
      </n>
      <n v="6646895">
        <tpls c="8">
          <tpl hier="1" item="10"/>
          <tpl hier="4" item="3"/>
          <tpl fld="3" item="55"/>
          <tpl fld="2" item="16"/>
          <tpl hier="9" item="1"/>
          <tpl hier="11" item="9"/>
          <tpl hier="12" item="7"/>
          <tpl fld="4" item="0"/>
        </tpls>
      </n>
      <n v="11711392">
        <tpls c="8">
          <tpl hier="1" item="10"/>
          <tpl hier="4" item="3"/>
          <tpl fld="3" item="34"/>
          <tpl fld="2" item="10"/>
          <tpl hier="9" item="1"/>
          <tpl hier="11" item="9"/>
          <tpl hier="12" item="7"/>
          <tpl fld="4" item="0"/>
        </tpls>
      </n>
      <n v="19772872">
        <tpls c="8">
          <tpl hier="1" item="10"/>
          <tpl hier="4" item="3"/>
          <tpl fld="3" item="15"/>
          <tpl fld="2" item="10"/>
          <tpl hier="9" item="1"/>
          <tpl hier="11" item="9"/>
          <tpl hier="12" item="7"/>
          <tpl fld="4" item="0"/>
        </tpls>
      </n>
      <n v="27866144">
        <tpls c="8">
          <tpl hier="1" item="10"/>
          <tpl hier="4" item="3"/>
          <tpl fld="3" item="1"/>
          <tpl fld="2" item="10"/>
          <tpl hier="9" item="1"/>
          <tpl hier="11" item="9"/>
          <tpl hier="12" item="7"/>
          <tpl fld="4" item="0"/>
        </tpls>
      </n>
      <n v="29012624">
        <tpls c="8">
          <tpl hier="1" item="10"/>
          <tpl hier="4" item="3"/>
          <tpl fld="3" item="44"/>
          <tpl fld="2" item="12"/>
          <tpl hier="9" item="1"/>
          <tpl hier="11" item="9"/>
          <tpl hier="12" item="7"/>
          <tpl fld="4" item="0"/>
        </tpls>
      </n>
      <n v="51408912">
        <tpls c="8">
          <tpl hier="1" item="10"/>
          <tpl hier="4" item="3"/>
          <tpl fld="3" item="25"/>
          <tpl fld="2" item="12"/>
          <tpl hier="9" item="1"/>
          <tpl hier="11" item="9"/>
          <tpl hier="12" item="7"/>
          <tpl fld="4" item="0"/>
        </tpls>
      </n>
      <n v="87888672">
        <tpls c="8">
          <tpl hier="1" item="10"/>
          <tpl hier="4" item="3"/>
          <tpl fld="3" item="55"/>
          <tpl fld="2" item="12"/>
          <tpl hier="9" item="1"/>
          <tpl hier="11" item="9"/>
          <tpl hier="12" item="7"/>
          <tpl fld="4" item="0"/>
        </tpls>
      </n>
      <n v="2594000">
        <tpls c="8">
          <tpl hier="1" item="10"/>
          <tpl hier="4" item="3"/>
          <tpl fld="3" item="34"/>
          <tpl fld="2" item="18"/>
          <tpl hier="9" item="1"/>
          <tpl hier="11" item="9"/>
          <tpl hier="12" item="7"/>
          <tpl fld="4" item="0"/>
        </tpls>
      </n>
      <n v="3409554">
        <tpls c="8">
          <tpl hier="1" item="10"/>
          <tpl hier="4" item="3"/>
          <tpl fld="3" item="12"/>
          <tpl fld="2" item="18"/>
          <tpl hier="9" item="1"/>
          <tpl hier="11" item="9"/>
          <tpl hier="12" item="7"/>
          <tpl fld="4" item="0"/>
        </tpls>
      </n>
      <n v="3740410">
        <tpls c="8">
          <tpl hier="1" item="10"/>
          <tpl hier="4" item="3"/>
          <tpl fld="3" item="49"/>
          <tpl fld="2" item="18"/>
          <tpl hier="9" item="1"/>
          <tpl hier="11" item="9"/>
          <tpl hier="12" item="7"/>
          <tpl fld="4" item="0"/>
        </tpls>
      </n>
      <n v="3757358">
        <tpls c="8">
          <tpl hier="1" item="10"/>
          <tpl hier="4" item="3"/>
          <tpl fld="3" item="10"/>
          <tpl fld="2" item="20"/>
          <tpl hier="9" item="1"/>
          <tpl hier="11" item="9"/>
          <tpl hier="12" item="7"/>
          <tpl fld="4" item="0"/>
        </tpls>
      </n>
      <n v="5936261">
        <tpls c="8">
          <tpl hier="1" item="10"/>
          <tpl hier="4" item="3"/>
          <tpl fld="3" item="45"/>
          <tpl fld="2" item="20"/>
          <tpl hier="9" item="1"/>
          <tpl hier="11" item="9"/>
          <tpl hier="12" item="7"/>
          <tpl fld="4" item="0"/>
        </tpls>
      </n>
      <n v="11668818">
        <tpls c="8">
          <tpl hier="1" item="10"/>
          <tpl hier="4" item="3"/>
          <tpl fld="3" item="21"/>
          <tpl fld="2" item="20"/>
          <tpl hier="9" item="1"/>
          <tpl hier="11" item="9"/>
          <tpl hier="12" item="7"/>
          <tpl fld="4" item="0"/>
        </tpls>
      </n>
      <n v="5740444">
        <tpls c="8">
          <tpl hier="1" item="10"/>
          <tpl hier="4" item="3"/>
          <tpl fld="3" item="36"/>
          <tpl fld="2" item="32"/>
          <tpl hier="9" item="1"/>
          <tpl hier="11" item="9"/>
          <tpl hier="12" item="7"/>
          <tpl fld="4" item="0"/>
        </tpls>
      </n>
      <n v="13782420">
        <tpls c="8">
          <tpl hier="1" item="10"/>
          <tpl hier="4" item="3"/>
          <tpl fld="3" item="33"/>
          <tpl fld="2" item="32"/>
          <tpl hier="9" item="1"/>
          <tpl hier="11" item="9"/>
          <tpl hier="12" item="7"/>
          <tpl fld="4" item="0"/>
        </tpls>
      </n>
      <n v="64335">
        <tpls c="8">
          <tpl hier="1" item="10"/>
          <tpl hier="4" item="3"/>
          <tpl fld="3" item="25"/>
          <tpl fld="2" item="9"/>
          <tpl hier="9" item="1"/>
          <tpl hier="11" item="9"/>
          <tpl hier="12" item="7"/>
          <tpl fld="4" item="0"/>
        </tpls>
      </n>
      <n v="93419">
        <tpls c="8">
          <tpl hier="1" item="10"/>
          <tpl hier="4" item="3"/>
          <tpl fld="3" item="23"/>
          <tpl fld="2" item="9"/>
          <tpl hier="9" item="1"/>
          <tpl hier="11" item="9"/>
          <tpl hier="12" item="7"/>
          <tpl fld="4" item="0"/>
        </tpls>
      </n>
      <n v="4312666">
        <tpls c="8">
          <tpl hier="1" item="10"/>
          <tpl hier="4" item="3"/>
          <tpl fld="3" item="28"/>
          <tpl fld="2" item="11"/>
          <tpl hier="9" item="1"/>
          <tpl hier="11" item="9"/>
          <tpl hier="12" item="7"/>
          <tpl fld="4" item="0"/>
        </tpls>
      </n>
      <n v="21496076">
        <tpls c="8">
          <tpl hier="1" item="10"/>
          <tpl hier="4" item="3"/>
          <tpl fld="3" item="16"/>
          <tpl fld="2" item="15"/>
          <tpl hier="9" item="1"/>
          <tpl hier="11" item="9"/>
          <tpl hier="12" item="7"/>
          <tpl fld="4" item="0"/>
        </tpls>
      </n>
      <n v="52834004">
        <tpls c="8">
          <tpl hier="1" item="10"/>
          <tpl hier="4" item="3"/>
          <tpl fld="3" item="19"/>
          <tpl fld="2" item="15"/>
          <tpl hier="9" item="1"/>
          <tpl hier="11" item="9"/>
          <tpl hier="12" item="7"/>
          <tpl fld="4" item="0"/>
        </tpls>
      </n>
      <n v="19983984">
        <tpls c="8">
          <tpl hier="1" item="10"/>
          <tpl hier="4" item="3"/>
          <tpl fld="3" item="38"/>
          <tpl fld="2" item="19"/>
          <tpl hier="9" item="1"/>
          <tpl hier="11" item="9"/>
          <tpl hier="12" item="7"/>
          <tpl fld="4" item="0"/>
        </tpls>
      </n>
      <n v="441851">
        <tpls c="8">
          <tpl hier="1" item="10"/>
          <tpl hier="4" item="3"/>
          <tpl fld="3" item="42"/>
          <tpl fld="2" item="4"/>
          <tpl hier="9" item="1"/>
          <tpl hier="11" item="9"/>
          <tpl hier="12" item="7"/>
          <tpl fld="4" item="0"/>
        </tpls>
      </n>
      <n v="1138071">
        <tpls c="8">
          <tpl hier="1" item="10"/>
          <tpl hier="4" item="3"/>
          <tpl fld="3" item="25"/>
          <tpl fld="2" item="0"/>
          <tpl hier="9" item="1"/>
          <tpl hier="11" item="9"/>
          <tpl hier="12" item="7"/>
          <tpl fld="4" item="0"/>
        </tpls>
      </n>
      <n v="4045740">
        <tpls c="8">
          <tpl hier="1" item="10"/>
          <tpl hier="4" item="3"/>
          <tpl fld="3" item="16"/>
          <tpl fld="2" item="5"/>
          <tpl hier="9" item="1"/>
          <tpl hier="11" item="9"/>
          <tpl hier="12" item="7"/>
          <tpl fld="4" item="0"/>
        </tpls>
      </n>
      <n v="3393823566">
        <tpls c="8">
          <tpl hier="1" item="10"/>
          <tpl hier="4" item="3"/>
          <tpl fld="3" item="5"/>
          <tpl fld="1" item="0"/>
          <tpl hier="9" item="1"/>
          <tpl hier="11" item="9"/>
          <tpl hier="12" item="7"/>
          <tpl fld="4" item="0"/>
        </tpls>
      </n>
      <n v="23822714">
        <tpls c="8">
          <tpl hier="1" item="10"/>
          <tpl hier="4" item="3"/>
          <tpl fld="3" item="21"/>
          <tpl fld="2" item="85"/>
          <tpl hier="9" item="1"/>
          <tpl hier="11" item="9"/>
          <tpl hier="12" item="7"/>
          <tpl fld="4" item="0"/>
        </tpls>
      </n>
      <n v="4627210">
        <tpls c="8">
          <tpl hier="1" item="10"/>
          <tpl hier="4" item="3"/>
          <tpl fld="3" item="8"/>
          <tpl fld="2" item="49"/>
          <tpl hier="9" item="1"/>
          <tpl hier="11" item="9"/>
          <tpl hier="12" item="7"/>
          <tpl fld="4" item="0"/>
        </tpls>
      </n>
      <n v="6729933">
        <tpls c="8">
          <tpl hier="1" item="10"/>
          <tpl hier="4" item="3"/>
          <tpl fld="3" item="7"/>
          <tpl fld="2" item="49"/>
          <tpl hier="9" item="1"/>
          <tpl hier="11" item="9"/>
          <tpl hier="12" item="7"/>
          <tpl fld="4" item="0"/>
        </tpls>
      </n>
      <n v="8850317">
        <tpls c="8">
          <tpl hier="1" item="10"/>
          <tpl hier="4" item="3"/>
          <tpl fld="3" item="6"/>
          <tpl fld="2" item="49"/>
          <tpl hier="9" item="1"/>
          <tpl hier="11" item="9"/>
          <tpl hier="12" item="7"/>
          <tpl fld="4" item="0"/>
        </tpls>
      </n>
      <n v="10738958">
        <tpls c="8">
          <tpl hier="1" item="10"/>
          <tpl hier="4" item="3"/>
          <tpl fld="3" item="5"/>
          <tpl fld="2" item="49"/>
          <tpl hier="9" item="1"/>
          <tpl hier="11" item="9"/>
          <tpl hier="12" item="7"/>
          <tpl fld="4" item="0"/>
        </tpls>
      </n>
      <n v="6803280">
        <tpls c="8">
          <tpl hier="1" item="10"/>
          <tpl hier="4" item="3"/>
          <tpl fld="3" item="56"/>
          <tpl fld="2" item="44"/>
          <tpl hier="9" item="1"/>
          <tpl hier="11" item="9"/>
          <tpl hier="12" item="7"/>
          <tpl fld="4" item="0"/>
        </tpls>
      </n>
      <n v="10230934">
        <tpls c="8">
          <tpl hier="1" item="10"/>
          <tpl hier="4" item="3"/>
          <tpl fld="3" item="0"/>
          <tpl fld="2" item="44"/>
          <tpl hier="9" item="1"/>
          <tpl hier="11" item="9"/>
          <tpl hier="12" item="7"/>
          <tpl fld="4" item="0"/>
        </tpls>
      </n>
      <n v="14059384">
        <tpls c="8">
          <tpl hier="1" item="10"/>
          <tpl hier="4" item="3"/>
          <tpl fld="3" item="55"/>
          <tpl fld="2" item="44"/>
          <tpl hier="9" item="1"/>
          <tpl hier="11" item="9"/>
          <tpl hier="12" item="7"/>
          <tpl fld="4" item="0"/>
        </tpls>
      </n>
      <n v="407249">
        <tpls c="8">
          <tpl hier="1" item="10"/>
          <tpl hier="4" item="3"/>
          <tpl fld="3" item="35"/>
          <tpl fld="2" item="34"/>
          <tpl hier="9" item="1"/>
          <tpl hier="11" item="9"/>
          <tpl hier="12" item="7"/>
          <tpl fld="4" item="0"/>
        </tpls>
      </n>
      <n v="598296">
        <tpls c="8">
          <tpl hier="1" item="10"/>
          <tpl hier="4" item="3"/>
          <tpl fld="3" item="40"/>
          <tpl fld="2" item="34"/>
          <tpl hier="9" item="1"/>
          <tpl hier="11" item="9"/>
          <tpl hier="12" item="7"/>
          <tpl fld="4" item="0"/>
        </tpls>
      </n>
      <n v="754963">
        <tpls c="8">
          <tpl hier="1" item="10"/>
          <tpl hier="4" item="3"/>
          <tpl fld="3" item="50"/>
          <tpl fld="2" item="34"/>
          <tpl hier="9" item="1"/>
          <tpl hier="11" item="9"/>
          <tpl hier="12" item="7"/>
          <tpl fld="4" item="0"/>
        </tpls>
      </n>
      <n v="853637">
        <tpls c="8">
          <tpl hier="1" item="10"/>
          <tpl hier="4" item="3"/>
          <tpl fld="3" item="49"/>
          <tpl fld="2" item="34"/>
          <tpl hier="9" item="1"/>
          <tpl hier="11" item="9"/>
          <tpl hier="12" item="7"/>
          <tpl fld="4" item="0"/>
        </tpls>
      </n>
      <n v="524895">
        <tpls c="8">
          <tpl hier="1" item="10"/>
          <tpl hier="4" item="3"/>
          <tpl fld="3" item="37"/>
          <tpl fld="2" item="64"/>
          <tpl hier="9" item="1"/>
          <tpl hier="11" item="9"/>
          <tpl hier="12" item="7"/>
          <tpl fld="4" item="0"/>
        </tpls>
      </n>
      <n v="726328">
        <tpls c="8">
          <tpl hier="1" item="10"/>
          <tpl hier="4" item="3"/>
          <tpl fld="3" item="39"/>
          <tpl fld="2" item="64"/>
          <tpl hier="9" item="1"/>
          <tpl hier="11" item="9"/>
          <tpl hier="12" item="7"/>
          <tpl fld="4" item="0"/>
        </tpls>
      </n>
      <n v="1112955">
        <tpls c="8">
          <tpl hier="1" item="10"/>
          <tpl hier="4" item="3"/>
          <tpl fld="3" item="28"/>
          <tpl fld="2" item="64"/>
          <tpl hier="9" item="1"/>
          <tpl hier="11" item="9"/>
          <tpl hier="12" item="7"/>
          <tpl fld="4" item="0"/>
        </tpls>
      </n>
      <n v="1749682">
        <tpls c="8">
          <tpl hier="1" item="10"/>
          <tpl hier="4" item="3"/>
          <tpl fld="3" item="19"/>
          <tpl fld="2" item="64"/>
          <tpl hier="9" item="1"/>
          <tpl hier="11" item="9"/>
          <tpl hier="12" item="7"/>
          <tpl fld="4" item="0"/>
        </tpls>
      </n>
      <n v="8132803">
        <tpls c="8">
          <tpl hier="1" item="10"/>
          <tpl hier="4" item="3"/>
          <tpl fld="3" item="26"/>
          <tpl fld="2" item="33"/>
          <tpl hier="9" item="1"/>
          <tpl hier="11" item="9"/>
          <tpl hier="12" item="7"/>
          <tpl fld="4" item="0"/>
        </tpls>
      </n>
      <n v="12033575">
        <tpls c="8">
          <tpl hier="1" item="10"/>
          <tpl hier="4" item="3"/>
          <tpl fld="3" item="25"/>
          <tpl fld="2" item="33"/>
          <tpl hier="9" item="1"/>
          <tpl hier="11" item="9"/>
          <tpl hier="12" item="7"/>
          <tpl fld="4" item="0"/>
        </tpls>
      </n>
      <n v="18812360">
        <tpls c="8">
          <tpl hier="1" item="10"/>
          <tpl hier="4" item="3"/>
          <tpl fld="3" item="24"/>
          <tpl fld="2" item="33"/>
          <tpl hier="9" item="1"/>
          <tpl hier="11" item="9"/>
          <tpl hier="12" item="7"/>
          <tpl fld="4" item="0"/>
        </tpls>
      </n>
      <n v="27849204">
        <tpls c="8">
          <tpl hier="1" item="10"/>
          <tpl hier="4" item="3"/>
          <tpl fld="3" item="23"/>
          <tpl fld="2" item="33"/>
          <tpl hier="9" item="1"/>
          <tpl hier="11" item="9"/>
          <tpl hier="12" item="7"/>
          <tpl fld="4" item="0"/>
        </tpls>
      </n>
      <n v="5455197">
        <tpls c="8">
          <tpl hier="1" item="10"/>
          <tpl hier="4" item="3"/>
          <tpl fld="3" item="10"/>
          <tpl fld="2" item="43"/>
          <tpl hier="9" item="1"/>
          <tpl hier="11" item="9"/>
          <tpl hier="12" item="7"/>
          <tpl fld="4" item="0"/>
        </tpls>
      </n>
      <n v="8104921">
        <tpls c="8">
          <tpl hier="1" item="10"/>
          <tpl hier="4" item="3"/>
          <tpl fld="3" item="12"/>
          <tpl fld="2" item="43"/>
          <tpl hier="9" item="1"/>
          <tpl hier="11" item="9"/>
          <tpl hier="12" item="7"/>
          <tpl fld="4" item="0"/>
        </tpls>
      </n>
      <n v="12147518">
        <tpls c="8">
          <tpl hier="1" item="10"/>
          <tpl hier="4" item="3"/>
          <tpl fld="3" item="11"/>
          <tpl fld="2" item="43"/>
          <tpl hier="9" item="1"/>
          <tpl hier="11" item="9"/>
          <tpl hier="12" item="7"/>
          <tpl fld="4" item="0"/>
        </tpls>
      </n>
      <n v="16346950">
        <tpls c="8">
          <tpl hier="1" item="10"/>
          <tpl hier="4" item="3"/>
          <tpl fld="3" item="9"/>
          <tpl fld="2" item="43"/>
          <tpl hier="9" item="1"/>
          <tpl hier="11" item="9"/>
          <tpl hier="12" item="7"/>
          <tpl fld="4" item="0"/>
        </tpls>
      </n>
      <n v="729916">
        <tpls c="8">
          <tpl hier="1" item="10"/>
          <tpl hier="4" item="3"/>
          <tpl fld="3" item="57"/>
          <tpl fld="2" item="22"/>
          <tpl hier="9" item="1"/>
          <tpl hier="11" item="9"/>
          <tpl hier="12" item="7"/>
          <tpl fld="4" item="0"/>
        </tpls>
      </n>
      <n v="745585">
        <tpls c="8">
          <tpl hier="1" item="10"/>
          <tpl hier="4" item="3"/>
          <tpl fld="3" item="3"/>
          <tpl fld="2" item="22"/>
          <tpl hier="9" item="1"/>
          <tpl hier="11" item="9"/>
          <tpl hier="12" item="7"/>
          <tpl fld="4" item="0"/>
        </tpls>
      </n>
      <n v="746163">
        <tpls c="8">
          <tpl hier="1" item="10"/>
          <tpl hier="4" item="3"/>
          <tpl fld="3" item="1"/>
          <tpl fld="2" item="22"/>
          <tpl hier="9" item="1"/>
          <tpl hier="11" item="9"/>
          <tpl hier="12" item="7"/>
          <tpl fld="4" item="0"/>
        </tpls>
      </n>
      <n v="5191632">
        <tpls c="8">
          <tpl hier="1" item="10"/>
          <tpl hier="4" item="3"/>
          <tpl fld="3" item="20"/>
          <tpl fld="2" item="21"/>
          <tpl hier="9" item="1"/>
          <tpl hier="11" item="9"/>
          <tpl hier="12" item="7"/>
          <tpl fld="4" item="0"/>
        </tpls>
      </n>
      <n v="7319493">
        <tpls c="8">
          <tpl hier="1" item="10"/>
          <tpl hier="4" item="3"/>
          <tpl fld="3" item="51"/>
          <tpl fld="2" item="21"/>
          <tpl hier="9" item="1"/>
          <tpl hier="11" item="9"/>
          <tpl hier="12" item="7"/>
          <tpl fld="4" item="0"/>
        </tpls>
      </n>
      <n v="9646580">
        <tpls c="8">
          <tpl hier="1" item="10"/>
          <tpl hier="4" item="3"/>
          <tpl fld="3" item="38"/>
          <tpl fld="2" item="21"/>
          <tpl hier="9" item="1"/>
          <tpl hier="11" item="9"/>
          <tpl hier="12" item="7"/>
          <tpl fld="4" item="0"/>
        </tpls>
      </n>
      <n v="2216704">
        <tpls c="8">
          <tpl hier="1" item="10"/>
          <tpl hier="4" item="3"/>
          <tpl fld="3" item="44"/>
          <tpl fld="2" item="41"/>
          <tpl hier="9" item="1"/>
          <tpl hier="11" item="9"/>
          <tpl hier="12" item="7"/>
          <tpl fld="4" item="0"/>
        </tpls>
      </n>
      <n v="3566654">
        <tpls c="8">
          <tpl hier="1" item="10"/>
          <tpl hier="4" item="3"/>
          <tpl fld="3" item="43"/>
          <tpl fld="2" item="41"/>
          <tpl hier="9" item="1"/>
          <tpl hier="11" item="9"/>
          <tpl hier="12" item="7"/>
          <tpl fld="4" item="0"/>
        </tpls>
      </n>
      <n v="5709014">
        <tpls c="8">
          <tpl hier="1" item="10"/>
          <tpl hier="4" item="3"/>
          <tpl fld="3" item="42"/>
          <tpl fld="2" item="41"/>
          <tpl hier="9" item="1"/>
          <tpl hier="11" item="9"/>
          <tpl hier="12" item="7"/>
          <tpl fld="4" item="0"/>
        </tpls>
      </n>
      <n v="8480671">
        <tpls c="8">
          <tpl hier="1" item="10"/>
          <tpl hier="4" item="3"/>
          <tpl fld="3" item="41"/>
          <tpl fld="2" item="41"/>
          <tpl hier="9" item="1"/>
          <tpl hier="11" item="9"/>
          <tpl hier="12" item="7"/>
          <tpl fld="4" item="0"/>
        </tpls>
      </n>
      <n v="509631488">
        <tpls c="8">
          <tpl hier="1" item="10"/>
          <tpl hier="4" item="3"/>
          <tpl fld="3" item="32"/>
          <tpl fld="2" item="39"/>
          <tpl hier="9" item="1"/>
          <tpl hier="11" item="9"/>
          <tpl hier="12" item="7"/>
          <tpl fld="4" item="0"/>
        </tpls>
      </n>
      <n v="732239488">
        <tpls c="8">
          <tpl hier="1" item="10"/>
          <tpl hier="4" item="3"/>
          <tpl fld="3" item="31"/>
          <tpl fld="2" item="39"/>
          <tpl hier="9" item="1"/>
          <tpl hier="11" item="9"/>
          <tpl hier="12" item="7"/>
          <tpl fld="4" item="0"/>
        </tpls>
      </n>
      <n v="1019483584">
        <tpls c="8">
          <tpl hier="1" item="10"/>
          <tpl hier="4" item="3"/>
          <tpl fld="3" item="30"/>
          <tpl fld="2" item="39"/>
          <tpl hier="9" item="1"/>
          <tpl hier="11" item="9"/>
          <tpl hier="12" item="7"/>
          <tpl fld="4" item="0"/>
        </tpls>
      </n>
      <n v="1295604224">
        <tpls c="8">
          <tpl hier="1" item="10"/>
          <tpl hier="4" item="3"/>
          <tpl fld="3" item="29"/>
          <tpl fld="2" item="39"/>
          <tpl hier="9" item="1"/>
          <tpl hier="11" item="9"/>
          <tpl hier="12" item="7"/>
          <tpl fld="4" item="0"/>
        </tpls>
      </n>
      <n v="10910675">
        <tpls c="8">
          <tpl hier="1" item="10"/>
          <tpl hier="4" item="3"/>
          <tpl fld="3" item="16"/>
          <tpl fld="2" item="14"/>
          <tpl hier="9" item="1"/>
          <tpl hier="11" item="9"/>
          <tpl hier="12" item="7"/>
          <tpl fld="4" item="0"/>
        </tpls>
      </n>
      <n v="19877084">
        <tpls c="8">
          <tpl hier="1" item="10"/>
          <tpl hier="4" item="3"/>
          <tpl fld="3" item="15"/>
          <tpl fld="2" item="14"/>
          <tpl hier="9" item="1"/>
          <tpl hier="11" item="9"/>
          <tpl hier="12" item="7"/>
          <tpl fld="4" item="0"/>
        </tpls>
      </n>
      <n v="32848564">
        <tpls c="8">
          <tpl hier="1" item="10"/>
          <tpl hier="4" item="3"/>
          <tpl fld="3" item="14"/>
          <tpl fld="2" item="14"/>
          <tpl hier="9" item="1"/>
          <tpl hier="11" item="9"/>
          <tpl hier="12" item="7"/>
          <tpl fld="4" item="0"/>
        </tpls>
      </n>
      <n v="50221472">
        <tpls c="8">
          <tpl hier="1" item="10"/>
          <tpl hier="4" item="3"/>
          <tpl fld="3" item="13"/>
          <tpl fld="2" item="14"/>
          <tpl hier="9" item="1"/>
          <tpl hier="11" item="9"/>
          <tpl hier="12" item="7"/>
          <tpl fld="4" item="0"/>
        </tpls>
      </n>
      <n v="1077095">
        <tpls c="8">
          <tpl hier="1" item="10"/>
          <tpl hier="4" item="3"/>
          <tpl fld="3" item="4"/>
          <tpl fld="2" item="31"/>
          <tpl hier="9" item="1"/>
          <tpl hier="11" item="9"/>
          <tpl hier="12" item="7"/>
          <tpl fld="4" item="0"/>
        </tpls>
      </n>
      <n v="1630996">
        <tpls c="8">
          <tpl hier="1" item="10"/>
          <tpl hier="4" item="3"/>
          <tpl fld="3" item="58"/>
          <tpl fld="2" item="31"/>
          <tpl hier="9" item="1"/>
          <tpl hier="11" item="9"/>
          <tpl hier="12" item="7"/>
          <tpl fld="4" item="0"/>
        </tpls>
      </n>
      <n v="2005940">
        <tpls c="8">
          <tpl hier="1" item="10"/>
          <tpl hier="4" item="3"/>
          <tpl fld="3" item="2"/>
          <tpl fld="2" item="31"/>
          <tpl hier="9" item="1"/>
          <tpl hier="11" item="9"/>
          <tpl hier="12" item="7"/>
          <tpl fld="4" item="0"/>
        </tpls>
      </n>
      <n v="7556026">
        <tpls c="8">
          <tpl hier="1" item="10"/>
          <tpl hier="4" item="3"/>
          <tpl fld="3" item="54"/>
          <tpl fld="2" item="29"/>
          <tpl hier="9" item="1"/>
          <tpl hier="11" item="9"/>
          <tpl hier="12" item="7"/>
          <tpl fld="4" item="0"/>
        </tpls>
      </n>
      <n v="11942819">
        <tpls c="8">
          <tpl hier="1" item="10"/>
          <tpl hier="4" item="3"/>
          <tpl fld="3" item="53"/>
          <tpl fld="2" item="29"/>
          <tpl hier="9" item="1"/>
          <tpl hier="11" item="9"/>
          <tpl hier="12" item="7"/>
          <tpl fld="4" item="0"/>
        </tpls>
      </n>
      <n v="19433530">
        <tpls c="8">
          <tpl hier="1" item="10"/>
          <tpl hier="4" item="3"/>
          <tpl fld="3" item="52"/>
          <tpl fld="2" item="29"/>
          <tpl hier="9" item="1"/>
          <tpl hier="11" item="9"/>
          <tpl hier="12" item="7"/>
          <tpl fld="4" item="0"/>
        </tpls>
      </n>
      <n v="3839043">
        <tpls c="8">
          <tpl hier="1" item="10"/>
          <tpl hier="4" item="3"/>
          <tpl fld="3" item="48"/>
          <tpl fld="2" item="27"/>
          <tpl hier="9" item="1"/>
          <tpl hier="11" item="9"/>
          <tpl hier="12" item="7"/>
          <tpl fld="4" item="0"/>
        </tpls>
      </n>
      <n v="5896865">
        <tpls c="8">
          <tpl hier="1" item="10"/>
          <tpl hier="4" item="3"/>
          <tpl fld="3" item="46"/>
          <tpl fld="2" item="27"/>
          <tpl hier="9" item="1"/>
          <tpl hier="11" item="9"/>
          <tpl hier="12" item="7"/>
          <tpl fld="4" item="0"/>
        </tpls>
      </n>
      <n v="9745690">
        <tpls c="8">
          <tpl hier="1" item="10"/>
          <tpl hier="4" item="3"/>
          <tpl fld="3" item="45"/>
          <tpl fld="2" item="27"/>
          <tpl hier="9" item="1"/>
          <tpl hier="11" item="9"/>
          <tpl hier="12" item="7"/>
          <tpl fld="4" item="0"/>
        </tpls>
      </n>
      <n v="14539612">
        <tpls c="8">
          <tpl hier="1" item="10"/>
          <tpl hier="4" item="3"/>
          <tpl fld="3" item="47"/>
          <tpl fld="2" item="27"/>
          <tpl hier="9" item="1"/>
          <tpl hier="11" item="9"/>
          <tpl hier="12" item="7"/>
          <tpl fld="4" item="0"/>
        </tpls>
      </n>
      <n v="9526558">
        <tpls c="8">
          <tpl hier="1" item="10"/>
          <tpl hier="4" item="3"/>
          <tpl fld="3" item="34"/>
          <tpl fld="2" item="26"/>
          <tpl hier="9" item="1"/>
          <tpl hier="11" item="9"/>
          <tpl hier="12" item="7"/>
          <tpl fld="4" item="0"/>
        </tpls>
      </n>
      <n v="14134058">
        <tpls c="8">
          <tpl hier="1" item="10"/>
          <tpl hier="4" item="3"/>
          <tpl fld="3" item="36"/>
          <tpl fld="2" item="26"/>
          <tpl hier="9" item="1"/>
          <tpl hier="11" item="9"/>
          <tpl hier="12" item="7"/>
          <tpl fld="4" item="0"/>
        </tpls>
      </n>
      <n v="21562792">
        <tpls c="8">
          <tpl hier="1" item="10"/>
          <tpl hier="4" item="3"/>
          <tpl fld="3" item="27"/>
          <tpl fld="2" item="26"/>
          <tpl hier="9" item="1"/>
          <tpl hier="11" item="9"/>
          <tpl hier="12" item="7"/>
          <tpl fld="4" item="0"/>
        </tpls>
      </n>
      <n v="29468872">
        <tpls c="8">
          <tpl hier="1" item="10"/>
          <tpl hier="4" item="3"/>
          <tpl fld="3" item="33"/>
          <tpl fld="2" item="26"/>
          <tpl hier="9" item="1"/>
          <tpl hier="11" item="9"/>
          <tpl hier="12" item="7"/>
          <tpl fld="4" item="0"/>
        </tpls>
      </n>
      <n v="1079580">
        <tpls c="8">
          <tpl hier="1" item="10"/>
          <tpl hier="4" item="3"/>
          <tpl fld="3" item="18"/>
          <tpl fld="2" item="24"/>
          <tpl hier="9" item="1"/>
          <tpl hier="11" item="9"/>
          <tpl hier="12" item="7"/>
          <tpl fld="4" item="0"/>
        </tpls>
      </n>
      <n v="1730738">
        <tpls c="8">
          <tpl hier="1" item="10"/>
          <tpl hier="4" item="3"/>
          <tpl fld="3" item="22"/>
          <tpl fld="2" item="24"/>
          <tpl hier="9" item="1"/>
          <tpl hier="11" item="9"/>
          <tpl hier="12" item="7"/>
          <tpl fld="4" item="0"/>
        </tpls>
      </n>
      <n v="2630219">
        <tpls c="8">
          <tpl hier="1" item="10"/>
          <tpl hier="4" item="3"/>
          <tpl fld="3" item="17"/>
          <tpl fld="2" item="24"/>
          <tpl hier="9" item="1"/>
          <tpl hier="11" item="9"/>
          <tpl hier="12" item="7"/>
          <tpl fld="4" item="0"/>
        </tpls>
      </n>
      <n v="4163534">
        <tpls c="8">
          <tpl hier="1" item="10"/>
          <tpl hier="4" item="3"/>
          <tpl fld="3" item="21"/>
          <tpl fld="2" item="24"/>
          <tpl hier="9" item="1"/>
          <tpl hier="11" item="9"/>
          <tpl hier="12" item="7"/>
          <tpl fld="4" item="0"/>
        </tpls>
      </n>
      <n v="53076372">
        <tpls c="8">
          <tpl hier="1" item="10"/>
          <tpl hier="4" item="3"/>
          <tpl fld="3" item="8"/>
          <tpl fld="2" item="17"/>
          <tpl hier="9" item="1"/>
          <tpl hier="11" item="9"/>
          <tpl hier="12" item="7"/>
          <tpl fld="4" item="0"/>
        </tpls>
      </n>
      <n v="79200080">
        <tpls c="8">
          <tpl hier="1" item="10"/>
          <tpl hier="4" item="3"/>
          <tpl fld="3" item="7"/>
          <tpl fld="2" item="17"/>
          <tpl hier="9" item="1"/>
          <tpl hier="11" item="9"/>
          <tpl hier="12" item="7"/>
          <tpl fld="4" item="0"/>
        </tpls>
      </n>
      <n v="103081024">
        <tpls c="8">
          <tpl hier="1" item="10"/>
          <tpl hier="4" item="3"/>
          <tpl fld="3" item="6"/>
          <tpl fld="2" item="17"/>
          <tpl hier="9" item="1"/>
          <tpl hier="11" item="9"/>
          <tpl hier="12" item="7"/>
          <tpl fld="4" item="0"/>
        </tpls>
      </n>
      <n v="127575528">
        <tpls c="8">
          <tpl hier="1" item="10"/>
          <tpl hier="4" item="3"/>
          <tpl fld="3" item="5"/>
          <tpl fld="2" item="17"/>
          <tpl hier="9" item="1"/>
          <tpl hier="11" item="9"/>
          <tpl hier="12" item="7"/>
          <tpl fld="4" item="0"/>
        </tpls>
      </n>
      <n v="13131260">
        <tpls c="8">
          <tpl hier="1" item="10"/>
          <tpl hier="4" item="3"/>
          <tpl fld="3" item="56"/>
          <tpl fld="2" item="13"/>
          <tpl hier="9" item="1"/>
          <tpl hier="11" item="9"/>
          <tpl hier="12" item="7"/>
          <tpl fld="4" item="0"/>
        </tpls>
      </n>
      <n v="18905478">
        <tpls c="8">
          <tpl hier="1" item="10"/>
          <tpl hier="4" item="3"/>
          <tpl fld="3" item="0"/>
          <tpl fld="2" item="13"/>
          <tpl hier="9" item="1"/>
          <tpl hier="11" item="9"/>
          <tpl hier="12" item="7"/>
          <tpl fld="4" item="0"/>
        </tpls>
      </n>
      <n v="26066692">
        <tpls c="8">
          <tpl hier="1" item="10"/>
          <tpl hier="4" item="3"/>
          <tpl fld="3" item="55"/>
          <tpl fld="2" item="13"/>
          <tpl hier="9" item="1"/>
          <tpl hier="11" item="9"/>
          <tpl hier="12" item="7"/>
          <tpl fld="4" item="0"/>
        </tpls>
      </n>
      <n v="1829778">
        <tpls c="8">
          <tpl hier="1" item="10"/>
          <tpl hier="4" item="3"/>
          <tpl fld="3" item="35"/>
          <tpl fld="2" item="23"/>
          <tpl hier="9" item="1"/>
          <tpl hier="11" item="9"/>
          <tpl hier="12" item="7"/>
          <tpl fld="4" item="0"/>
        </tpls>
      </n>
      <n v="2985489">
        <tpls c="8">
          <tpl hier="1" item="10"/>
          <tpl hier="4" item="3"/>
          <tpl fld="3" item="40"/>
          <tpl fld="2" item="23"/>
          <tpl hier="9" item="1"/>
          <tpl hier="11" item="9"/>
          <tpl hier="12" item="7"/>
          <tpl fld="4" item="0"/>
        </tpls>
      </n>
      <n v="4462497">
        <tpls c="8">
          <tpl hier="1" item="10"/>
          <tpl hier="4" item="3"/>
          <tpl fld="3" item="50"/>
          <tpl fld="2" item="23"/>
          <tpl hier="9" item="1"/>
          <tpl hier="11" item="9"/>
          <tpl hier="12" item="7"/>
          <tpl fld="4" item="0"/>
        </tpls>
      </n>
      <n v="5745526">
        <tpls c="8">
          <tpl hier="1" item="10"/>
          <tpl hier="4" item="3"/>
          <tpl fld="3" item="49"/>
          <tpl fld="2" item="23"/>
          <tpl hier="9" item="1"/>
          <tpl hier="11" item="9"/>
          <tpl hier="12" item="7"/>
          <tpl fld="4" item="0"/>
        </tpls>
      </n>
      <n v="3802803">
        <tpls c="8">
          <tpl hier="1" item="10"/>
          <tpl hier="4" item="3"/>
          <tpl fld="3" item="37"/>
          <tpl fld="2" item="30"/>
          <tpl hier="9" item="1"/>
          <tpl hier="11" item="9"/>
          <tpl hier="12" item="7"/>
          <tpl fld="4" item="0"/>
        </tpls>
      </n>
      <n v="5989004">
        <tpls c="8">
          <tpl hier="1" item="10"/>
          <tpl hier="4" item="3"/>
          <tpl fld="3" item="39"/>
          <tpl fld="2" item="30"/>
          <tpl hier="9" item="1"/>
          <tpl hier="11" item="9"/>
          <tpl hier="12" item="7"/>
          <tpl fld="4" item="0"/>
        </tpls>
      </n>
      <n v="9826598">
        <tpls c="8">
          <tpl hier="1" item="10"/>
          <tpl hier="4" item="3"/>
          <tpl fld="3" item="28"/>
          <tpl fld="2" item="30"/>
          <tpl hier="9" item="1"/>
          <tpl hier="11" item="9"/>
          <tpl hier="12" item="7"/>
          <tpl fld="4" item="0"/>
        </tpls>
      </n>
      <n v="20001664">
        <tpls c="8">
          <tpl hier="1" item="10"/>
          <tpl hier="4" item="3"/>
          <tpl fld="3" item="23"/>
          <tpl fld="2" item="30"/>
          <tpl hier="9" item="1"/>
          <tpl hier="11" item="9"/>
          <tpl hier="12" item="7"/>
          <tpl fld="4" item="0"/>
        </tpls>
      </n>
      <n v="63374296">
        <tpls c="8">
          <tpl hier="1" item="10"/>
          <tpl hier="4" item="3"/>
          <tpl fld="3" item="54"/>
          <tpl fld="2" item="45"/>
          <tpl hier="9" item="1"/>
          <tpl hier="11" item="9"/>
          <tpl hier="12" item="7"/>
          <tpl fld="4" item="0"/>
        </tpls>
      </n>
      <n v="105293696">
        <tpls c="8">
          <tpl hier="1" item="10"/>
          <tpl hier="4" item="3"/>
          <tpl fld="3" item="45"/>
          <tpl fld="2" item="45"/>
          <tpl hier="9" item="1"/>
          <tpl hier="11" item="9"/>
          <tpl hier="12" item="7"/>
          <tpl fld="4" item="0"/>
        </tpls>
      </n>
      <n v="171765776">
        <tpls c="8">
          <tpl hier="1" item="10"/>
          <tpl hier="4" item="3"/>
          <tpl fld="3" item="33"/>
          <tpl fld="2" item="45"/>
          <tpl hier="9" item="1"/>
          <tpl hier="11" item="9"/>
          <tpl hier="12" item="7"/>
          <tpl fld="4" item="0"/>
        </tpls>
      </n>
      <n v="61381988">
        <tpls c="8">
          <tpl hier="1" item="10"/>
          <tpl hier="4" item="3"/>
          <tpl fld="3" item="4"/>
          <tpl fld="2" item="25"/>
          <tpl hier="9" item="1"/>
          <tpl hier="11" item="9"/>
          <tpl hier="12" item="7"/>
          <tpl fld="4" item="0"/>
        </tpls>
      </n>
      <n v="113911128">
        <tpls c="8">
          <tpl hier="1" item="10"/>
          <tpl hier="4" item="3"/>
          <tpl fld="3" item="51"/>
          <tpl fld="2" item="25"/>
          <tpl hier="9" item="1"/>
          <tpl hier="11" item="9"/>
          <tpl hier="12" item="7"/>
          <tpl fld="4" item="0"/>
        </tpls>
      </n>
      <n v="187281472">
        <tpls c="8">
          <tpl hier="1" item="10"/>
          <tpl hier="4" item="3"/>
          <tpl fld="3" item="19"/>
          <tpl fld="2" item="25"/>
          <tpl hier="9" item="1"/>
          <tpl hier="11" item="9"/>
          <tpl hier="12" item="7"/>
          <tpl fld="4" item="0"/>
        </tpls>
      </n>
      <n v="1519285">
        <tpls c="8">
          <tpl hier="1" item="10"/>
          <tpl hier="4" item="3"/>
          <tpl fld="3" item="10"/>
          <tpl fld="2" item="38"/>
          <tpl hier="9" item="1"/>
          <tpl hier="11" item="9"/>
          <tpl hier="12" item="7"/>
          <tpl fld="4" item="0"/>
        </tpls>
      </n>
      <n v="2470947">
        <tpls c="8">
          <tpl hier="1" item="10"/>
          <tpl hier="4" item="3"/>
          <tpl fld="3" item="0"/>
          <tpl fld="2" item="38"/>
          <tpl hier="9" item="1"/>
          <tpl hier="11" item="9"/>
          <tpl hier="12" item="7"/>
          <tpl fld="4" item="0"/>
        </tpls>
      </n>
      <n v="3579215">
        <tpls c="8">
          <tpl hier="1" item="10"/>
          <tpl hier="4" item="3"/>
          <tpl fld="3" item="49"/>
          <tpl fld="2" item="38"/>
          <tpl hier="9" item="1"/>
          <tpl hier="11" item="9"/>
          <tpl hier="12" item="7"/>
          <tpl fld="4" item="0"/>
        </tpls>
      </n>
      <n v="2718811">
        <tpls c="8">
          <tpl hier="1" item="10"/>
          <tpl hier="4" item="3"/>
          <tpl fld="3" item="16"/>
          <tpl fld="2" item="16"/>
          <tpl hier="9" item="1"/>
          <tpl hier="11" item="9"/>
          <tpl hier="12" item="7"/>
          <tpl fld="4" item="0"/>
        </tpls>
      </n>
      <n v="4399324">
        <tpls c="8">
          <tpl hier="1" item="10"/>
          <tpl hier="4" item="3"/>
          <tpl fld="3" item="58"/>
          <tpl fld="2" item="16"/>
          <tpl hier="9" item="1"/>
          <tpl hier="11" item="9"/>
          <tpl hier="12" item="7"/>
          <tpl fld="4" item="0"/>
        </tpls>
      </n>
      <n v="6808514">
        <tpls c="8">
          <tpl hier="1" item="10"/>
          <tpl hier="4" item="3"/>
          <tpl fld="3" item="52"/>
          <tpl fld="2" item="16"/>
          <tpl hier="9" item="1"/>
          <tpl hier="11" item="9"/>
          <tpl hier="12" item="7"/>
          <tpl fld="4" item="0"/>
        </tpls>
      </n>
      <n v="12045787">
        <tpls c="8">
          <tpl hier="1" item="10"/>
          <tpl hier="4" item="3"/>
          <tpl fld="3" item="32"/>
          <tpl fld="2" item="10"/>
          <tpl hier="9" item="1"/>
          <tpl hier="11" item="9"/>
          <tpl hier="12" item="7"/>
          <tpl fld="4" item="0"/>
        </tpls>
      </n>
      <n v="20691284">
        <tpls c="8">
          <tpl hier="1" item="10"/>
          <tpl hier="4" item="3"/>
          <tpl fld="3" item="7"/>
          <tpl fld="2" item="10"/>
          <tpl hier="9" item="1"/>
          <tpl hier="11" item="9"/>
          <tpl hier="12" item="7"/>
          <tpl fld="4" item="0"/>
        </tpls>
      </n>
      <n v="28102056">
        <tpls c="8">
          <tpl hier="1" item="10"/>
          <tpl hier="4" item="3"/>
          <tpl fld="3" item="55"/>
          <tpl fld="2" item="10"/>
          <tpl hier="9" item="1"/>
          <tpl hier="11" item="9"/>
          <tpl hier="12" item="7"/>
          <tpl fld="4" item="0"/>
        </tpls>
      </n>
      <n v="29958688">
        <tpls c="8">
          <tpl hier="1" item="10"/>
          <tpl hier="4" item="3"/>
          <tpl fld="3" item="37"/>
          <tpl fld="2" item="12"/>
          <tpl hier="9" item="1"/>
          <tpl hier="11" item="9"/>
          <tpl hier="12" item="7"/>
          <tpl fld="4" item="0"/>
        </tpls>
      </n>
      <n v="52827040">
        <tpls c="8">
          <tpl hier="1" item="10"/>
          <tpl hier="4" item="3"/>
          <tpl fld="3" item="22"/>
          <tpl fld="2" item="12"/>
          <tpl hier="9" item="1"/>
          <tpl hier="11" item="9"/>
          <tpl hier="12" item="7"/>
          <tpl fld="4" item="0"/>
        </tpls>
      </n>
      <n v="89405480">
        <tpls c="8">
          <tpl hier="1" item="10"/>
          <tpl hier="4" item="3"/>
          <tpl fld="3" item="52"/>
          <tpl fld="2" item="12"/>
          <tpl hier="9" item="1"/>
          <tpl hier="11" item="9"/>
          <tpl hier="12" item="7"/>
          <tpl fld="4" item="0"/>
        </tpls>
      </n>
      <n v="2624995">
        <tpls c="8">
          <tpl hier="1" item="10"/>
          <tpl hier="4" item="3"/>
          <tpl fld="3" item="32"/>
          <tpl fld="2" item="18"/>
          <tpl hier="9" item="1"/>
          <tpl hier="11" item="9"/>
          <tpl hier="12" item="7"/>
          <tpl fld="4" item="0"/>
        </tpls>
      </n>
      <n v="3441850">
        <tpls c="8">
          <tpl hier="1" item="10"/>
          <tpl hier="4" item="3"/>
          <tpl fld="3" item="7"/>
          <tpl fld="2" item="18"/>
          <tpl hier="9" item="1"/>
          <tpl hier="11" item="9"/>
          <tpl hier="12" item="7"/>
          <tpl fld="4" item="0"/>
        </tpls>
      </n>
      <n v="3721525">
        <tpls c="8">
          <tpl hier="1" item="10"/>
          <tpl hier="4" item="3"/>
          <tpl fld="3" item="47"/>
          <tpl fld="2" item="18"/>
          <tpl hier="9" item="1"/>
          <tpl hier="11" item="9"/>
          <tpl hier="12" item="7"/>
          <tpl fld="4" item="0"/>
        </tpls>
      </n>
      <n v="3871439">
        <tpls c="8">
          <tpl hier="1" item="10"/>
          <tpl hier="4" item="3"/>
          <tpl fld="3" item="8"/>
          <tpl fld="2" item="20"/>
          <tpl hier="9" item="1"/>
          <tpl hier="11" item="9"/>
          <tpl hier="12" item="7"/>
          <tpl fld="4" item="0"/>
        </tpls>
      </n>
      <n v="6013107">
        <tpls c="8">
          <tpl hier="1" item="10"/>
          <tpl hier="4" item="3"/>
          <tpl fld="3" item="28"/>
          <tpl fld="2" item="20"/>
          <tpl hier="9" item="1"/>
          <tpl hier="11" item="9"/>
          <tpl hier="12" item="7"/>
          <tpl fld="4" item="0"/>
        </tpls>
      </n>
      <n v="12301939">
        <tpls c="8">
          <tpl hier="1" item="10"/>
          <tpl hier="4" item="3"/>
          <tpl fld="3" item="9"/>
          <tpl fld="2" item="20"/>
          <tpl hier="9" item="1"/>
          <tpl hier="11" item="9"/>
          <tpl hier="12" item="7"/>
          <tpl fld="4" item="0"/>
        </tpls>
      </n>
      <n v="6875754">
        <tpls c="8">
          <tpl hier="1" item="10"/>
          <tpl hier="4" item="3"/>
          <tpl fld="3" item="7"/>
          <tpl fld="2" item="32"/>
          <tpl hier="9" item="1"/>
          <tpl hier="11" item="9"/>
          <tpl hier="12" item="7"/>
          <tpl fld="4" item="0"/>
        </tpls>
      </n>
      <n v="14174731">
        <tpls c="8">
          <tpl hier="1" item="10"/>
          <tpl hier="4" item="3"/>
          <tpl fld="3" item="29"/>
          <tpl fld="2" item="32"/>
          <tpl hier="9" item="1"/>
          <tpl hier="11" item="9"/>
          <tpl hier="12" item="7"/>
          <tpl fld="4" item="0"/>
        </tpls>
      </n>
      <n v="64717">
        <tpls c="8">
          <tpl hier="1" item="10"/>
          <tpl hier="4" item="3"/>
          <tpl fld="3" item="22"/>
          <tpl fld="2" item="9"/>
          <tpl hier="9" item="1"/>
          <tpl hier="11" item="9"/>
          <tpl hier="12" item="7"/>
          <tpl fld="4" item="0"/>
        </tpls>
      </n>
      <n v="94677">
        <tpls c="8">
          <tpl hier="1" item="10"/>
          <tpl hier="4" item="3"/>
          <tpl fld="3" item="21"/>
          <tpl fld="2" item="9"/>
          <tpl hier="9" item="1"/>
          <tpl hier="11" item="9"/>
          <tpl hier="12" item="7"/>
          <tpl fld="4" item="0"/>
        </tpls>
      </n>
      <n v="4335301">
        <tpls c="8">
          <tpl hier="1" item="10"/>
          <tpl hier="4" item="3"/>
          <tpl fld="3" item="27"/>
          <tpl fld="2" item="11"/>
          <tpl hier="9" item="1"/>
          <tpl hier="11" item="9"/>
          <tpl hier="12" item="7"/>
          <tpl fld="4" item="0"/>
        </tpls>
      </n>
      <n v="23913100">
        <tpls c="8">
          <tpl hier="1" item="10"/>
          <tpl hier="4" item="3"/>
          <tpl fld="3" item="57"/>
          <tpl fld="2" item="15"/>
          <tpl hier="9" item="1"/>
          <tpl hier="11" item="9"/>
          <tpl hier="12" item="7"/>
          <tpl fld="4" item="0"/>
        </tpls>
      </n>
      <n v="57000452">
        <tpls c="8">
          <tpl hier="1" item="10"/>
          <tpl hier="4" item="3"/>
          <tpl fld="3" item="13"/>
          <tpl fld="2" item="15"/>
          <tpl hier="9" item="1"/>
          <tpl hier="11" item="9"/>
          <tpl hier="12" item="7"/>
          <tpl fld="4" item="0"/>
        </tpls>
      </n>
      <n v="20123508">
        <tpls c="8">
          <tpl hier="1" item="10"/>
          <tpl hier="4" item="3"/>
          <tpl fld="3" item="49"/>
          <tpl fld="2" item="19"/>
          <tpl hier="9" item="1"/>
          <tpl hier="11" item="9"/>
          <tpl hier="12" item="7"/>
          <tpl fld="4" item="0"/>
        </tpls>
      </n>
      <n v="553273">
        <tpls c="8">
          <tpl hier="1" item="10"/>
          <tpl hier="4" item="3"/>
          <tpl fld="3" item="29"/>
          <tpl fld="2" item="4"/>
          <tpl hier="9" item="1"/>
          <tpl hier="11" item="9"/>
          <tpl hier="12" item="7"/>
          <tpl fld="4" item="0"/>
        </tpls>
      </n>
      <n v="1283559">
        <tpls c="8">
          <tpl hier="1" item="10"/>
          <tpl hier="4" item="3"/>
          <tpl fld="3" item="6"/>
          <tpl fld="2" item="0"/>
          <tpl hier="9" item="1"/>
          <tpl hier="11" item="9"/>
          <tpl hier="12" item="7"/>
          <tpl fld="4" item="0"/>
        </tpls>
      </n>
      <n v="8246656">
        <tpls c="8">
          <tpl hier="1" item="10"/>
          <tpl hier="4" item="3"/>
          <tpl fld="3" item="53"/>
          <tpl fld="2" item="5"/>
          <tpl hier="9" item="1"/>
          <tpl hier="11" item="9"/>
          <tpl hier="12" item="7"/>
          <tpl fld="4" item="0"/>
        </tpls>
      </n>
      <n v="8321770">
        <tpls c="8">
          <tpl hier="1" item="10"/>
          <tpl hier="4" item="3"/>
          <tpl fld="3" item="18"/>
          <tpl fld="2" item="33"/>
          <tpl hier="9" item="1"/>
          <tpl hier="11" item="9"/>
          <tpl hier="12" item="7"/>
          <tpl fld="4" item="0"/>
        </tpls>
      </n>
      <n v="12405660">
        <tpls c="8">
          <tpl hier="1" item="10"/>
          <tpl hier="4" item="3"/>
          <tpl fld="3" item="22"/>
          <tpl fld="2" item="33"/>
          <tpl hier="9" item="1"/>
          <tpl hier="11" item="9"/>
          <tpl hier="12" item="7"/>
          <tpl fld="4" item="0"/>
        </tpls>
      </n>
      <n v="19278856">
        <tpls c="8">
          <tpl hier="1" item="10"/>
          <tpl hier="4" item="3"/>
          <tpl fld="3" item="17"/>
          <tpl fld="2" item="33"/>
          <tpl hier="9" item="1"/>
          <tpl hier="11" item="9"/>
          <tpl hier="12" item="7"/>
          <tpl fld="4" item="0"/>
        </tpls>
      </n>
      <n v="28481946">
        <tpls c="8">
          <tpl hier="1" item="10"/>
          <tpl hier="4" item="3"/>
          <tpl fld="3" item="21"/>
          <tpl fld="2" item="33"/>
          <tpl hier="9" item="1"/>
          <tpl hier="11" item="9"/>
          <tpl hier="12" item="7"/>
          <tpl fld="4" item="0"/>
        </tpls>
      </n>
      <n v="5589563">
        <tpls c="8">
          <tpl hier="1" item="10"/>
          <tpl hier="4" item="3"/>
          <tpl fld="3" item="8"/>
          <tpl fld="2" item="43"/>
          <tpl hier="9" item="1"/>
          <tpl hier="11" item="9"/>
          <tpl hier="12" item="7"/>
          <tpl fld="4" item="0"/>
        </tpls>
      </n>
      <n v="8332446">
        <tpls c="8">
          <tpl hier="1" item="10"/>
          <tpl hier="4" item="3"/>
          <tpl fld="3" item="7"/>
          <tpl fld="2" item="43"/>
          <tpl hier="9" item="1"/>
          <tpl hier="11" item="9"/>
          <tpl hier="12" item="7"/>
          <tpl fld="4" item="0"/>
        </tpls>
      </n>
      <n v="12415334">
        <tpls c="8">
          <tpl hier="1" item="10"/>
          <tpl hier="4" item="3"/>
          <tpl fld="3" item="6"/>
          <tpl fld="2" item="43"/>
          <tpl hier="9" item="1"/>
          <tpl hier="11" item="9"/>
          <tpl hier="12" item="7"/>
          <tpl fld="4" item="0"/>
        </tpls>
      </n>
      <n v="16604026">
        <tpls c="8">
          <tpl hier="1" item="10"/>
          <tpl hier="4" item="3"/>
          <tpl fld="3" item="5"/>
          <tpl fld="2" item="43"/>
          <tpl hier="9" item="1"/>
          <tpl hier="11" item="9"/>
          <tpl hier="12" item="7"/>
          <tpl fld="4" item="0"/>
        </tpls>
      </n>
      <n v="737847">
        <tpls c="8">
          <tpl hier="1" item="10"/>
          <tpl hier="4" item="3"/>
          <tpl fld="3" item="56"/>
          <tpl fld="2" item="22"/>
          <tpl hier="9" item="1"/>
          <tpl hier="11" item="9"/>
          <tpl hier="12" item="7"/>
          <tpl fld="4" item="0"/>
        </tpls>
      </n>
      <n v="743309">
        <tpls c="8">
          <tpl hier="1" item="10"/>
          <tpl hier="4" item="3"/>
          <tpl fld="3" item="0"/>
          <tpl fld="2" item="22"/>
          <tpl hier="9" item="1"/>
          <tpl hier="11" item="9"/>
          <tpl hier="12" item="7"/>
          <tpl fld="4" item="0"/>
        </tpls>
      </n>
      <n v="746343">
        <tpls c="8">
          <tpl hier="1" item="10"/>
          <tpl hier="4" item="3"/>
          <tpl fld="3" item="55"/>
          <tpl fld="2" item="22"/>
          <tpl hier="9" item="1"/>
          <tpl hier="11" item="9"/>
          <tpl hier="12" item="7"/>
          <tpl fld="4" item="0"/>
        </tpls>
      </n>
      <n v="3941944">
        <tpls c="8">
          <tpl hier="1" item="10"/>
          <tpl hier="4" item="3"/>
          <tpl fld="3" item="35"/>
          <tpl fld="2" item="21"/>
          <tpl hier="9" item="1"/>
          <tpl hier="11" item="9"/>
          <tpl hier="12" item="7"/>
          <tpl fld="4" item="0"/>
        </tpls>
      </n>
      <n v="5294619">
        <tpls c="8">
          <tpl hier="1" item="10"/>
          <tpl hier="4" item="3"/>
          <tpl fld="3" item="40"/>
          <tpl fld="2" item="21"/>
          <tpl hier="9" item="1"/>
          <tpl hier="11" item="9"/>
          <tpl hier="12" item="7"/>
          <tpl fld="4" item="0"/>
        </tpls>
      </n>
      <n v="7460689">
        <tpls c="8">
          <tpl hier="1" item="10"/>
          <tpl hier="4" item="3"/>
          <tpl fld="3" item="50"/>
          <tpl fld="2" item="21"/>
          <tpl hier="9" item="1"/>
          <tpl hier="11" item="9"/>
          <tpl hier="12" item="7"/>
          <tpl fld="4" item="0"/>
        </tpls>
      </n>
      <n v="9798046">
        <tpls c="8">
          <tpl hier="1" item="10"/>
          <tpl hier="4" item="3"/>
          <tpl fld="3" item="49"/>
          <tpl fld="2" item="21"/>
          <tpl hier="9" item="1"/>
          <tpl hier="11" item="9"/>
          <tpl hier="12" item="7"/>
          <tpl fld="4" item="0"/>
        </tpls>
      </n>
      <n v="2280048">
        <tpls c="8">
          <tpl hier="1" item="10"/>
          <tpl hier="4" item="3"/>
          <tpl fld="3" item="37"/>
          <tpl fld="2" item="41"/>
          <tpl hier="9" item="1"/>
          <tpl hier="11" item="9"/>
          <tpl hier="12" item="7"/>
          <tpl fld="4" item="0"/>
        </tpls>
      </n>
      <n v="3678279">
        <tpls c="8">
          <tpl hier="1" item="10"/>
          <tpl hier="4" item="3"/>
          <tpl fld="3" item="39"/>
          <tpl fld="2" item="41"/>
          <tpl hier="9" item="1"/>
          <tpl hier="11" item="9"/>
          <tpl hier="12" item="7"/>
          <tpl fld="4" item="0"/>
        </tpls>
      </n>
      <n v="5874809">
        <tpls c="8">
          <tpl hier="1" item="10"/>
          <tpl hier="4" item="3"/>
          <tpl fld="3" item="28"/>
          <tpl fld="2" item="41"/>
          <tpl hier="9" item="1"/>
          <tpl hier="11" item="9"/>
          <tpl hier="12" item="7"/>
          <tpl fld="4" item="0"/>
        </tpls>
      </n>
      <n v="8640691">
        <tpls c="8">
          <tpl hier="1" item="10"/>
          <tpl hier="4" item="3"/>
          <tpl fld="3" item="19"/>
          <tpl fld="2" item="41"/>
          <tpl hier="9" item="1"/>
          <tpl hier="11" item="9"/>
          <tpl hier="12" item="7"/>
          <tpl fld="4" item="0"/>
        </tpls>
      </n>
      <n v="520400576">
        <tpls c="8">
          <tpl hier="1" item="10"/>
          <tpl hier="4" item="3"/>
          <tpl fld="3" item="26"/>
          <tpl fld="2" item="39"/>
          <tpl hier="9" item="1"/>
          <tpl hier="11" item="9"/>
          <tpl hier="12" item="7"/>
          <tpl fld="4" item="0"/>
        </tpls>
      </n>
      <n v="749428928">
        <tpls c="8">
          <tpl hier="1" item="10"/>
          <tpl hier="4" item="3"/>
          <tpl fld="3" item="25"/>
          <tpl fld="2" item="39"/>
          <tpl hier="9" item="1"/>
          <tpl hier="11" item="9"/>
          <tpl hier="12" item="7"/>
          <tpl fld="4" item="0"/>
        </tpls>
      </n>
      <n v="1038058176">
        <tpls c="8">
          <tpl hier="1" item="10"/>
          <tpl hier="4" item="3"/>
          <tpl fld="3" item="24"/>
          <tpl fld="2" item="39"/>
          <tpl hier="9" item="1"/>
          <tpl hier="11" item="9"/>
          <tpl hier="12" item="7"/>
          <tpl fld="4" item="0"/>
        </tpls>
      </n>
      <n v="1310152448">
        <tpls c="8">
          <tpl hier="1" item="10"/>
          <tpl hier="4" item="3"/>
          <tpl fld="3" item="23"/>
          <tpl fld="2" item="39"/>
          <tpl hier="9" item="1"/>
          <tpl hier="11" item="9"/>
          <tpl hier="12" item="7"/>
          <tpl fld="4" item="0"/>
        </tpls>
      </n>
      <n v="11301394">
        <tpls c="8">
          <tpl hier="1" item="10"/>
          <tpl hier="4" item="3"/>
          <tpl fld="3" item="10"/>
          <tpl fld="2" item="14"/>
          <tpl hier="9" item="1"/>
          <tpl hier="11" item="9"/>
          <tpl hier="12" item="7"/>
          <tpl fld="4" item="0"/>
        </tpls>
      </n>
      <n v="20622560">
        <tpls c="8">
          <tpl hier="1" item="10"/>
          <tpl hier="4" item="3"/>
          <tpl fld="3" item="12"/>
          <tpl fld="2" item="14"/>
          <tpl hier="9" item="1"/>
          <tpl hier="11" item="9"/>
          <tpl hier="12" item="7"/>
          <tpl fld="4" item="0"/>
        </tpls>
      </n>
      <n v="33751740">
        <tpls c="8">
          <tpl hier="1" item="10"/>
          <tpl hier="4" item="3"/>
          <tpl fld="3" item="11"/>
          <tpl fld="2" item="14"/>
          <tpl hier="9" item="1"/>
          <tpl hier="11" item="9"/>
          <tpl hier="12" item="7"/>
          <tpl fld="4" item="0"/>
        </tpls>
      </n>
      <n v="51393008">
        <tpls c="8">
          <tpl hier="1" item="10"/>
          <tpl hier="4" item="3"/>
          <tpl fld="3" item="9"/>
          <tpl fld="2" item="14"/>
          <tpl hier="9" item="1"/>
          <tpl hier="11" item="9"/>
          <tpl hier="12" item="7"/>
          <tpl fld="4" item="0"/>
        </tpls>
      </n>
      <n v="1102878">
        <tpls c="8">
          <tpl hier="1" item="10"/>
          <tpl hier="4" item="3"/>
          <tpl fld="3" item="57"/>
          <tpl fld="2" item="31"/>
          <tpl hier="9" item="1"/>
          <tpl hier="11" item="9"/>
          <tpl hier="12" item="7"/>
          <tpl fld="4" item="0"/>
        </tpls>
      </n>
      <n v="1666563">
        <tpls c="8">
          <tpl hier="1" item="10"/>
          <tpl hier="4" item="3"/>
          <tpl fld="3" item="3"/>
          <tpl fld="2" item="31"/>
          <tpl hier="9" item="1"/>
          <tpl hier="11" item="9"/>
          <tpl hier="12" item="7"/>
          <tpl fld="4" item="0"/>
        </tpls>
      </n>
      <n v="1996114">
        <tpls c="8">
          <tpl hier="1" item="10"/>
          <tpl hier="4" item="3"/>
          <tpl fld="3" item="1"/>
          <tpl fld="2" item="31"/>
          <tpl hier="9" item="1"/>
          <tpl hier="11" item="9"/>
          <tpl hier="12" item="7"/>
          <tpl fld="4" item="0"/>
        </tpls>
      </n>
      <n v="7773449">
        <tpls c="8">
          <tpl hier="1" item="10"/>
          <tpl hier="4" item="3"/>
          <tpl fld="3" item="20"/>
          <tpl fld="2" item="29"/>
          <tpl hier="9" item="1"/>
          <tpl hier="11" item="9"/>
          <tpl hier="12" item="7"/>
          <tpl fld="4" item="0"/>
        </tpls>
      </n>
      <n v="12301336">
        <tpls c="8">
          <tpl hier="1" item="10"/>
          <tpl hier="4" item="3"/>
          <tpl fld="3" item="51"/>
          <tpl fld="2" item="29"/>
          <tpl hier="9" item="1"/>
          <tpl hier="11" item="9"/>
          <tpl hier="12" item="7"/>
          <tpl fld="4" item="0"/>
        </tpls>
      </n>
      <n v="19996472">
        <tpls c="8">
          <tpl hier="1" item="10"/>
          <tpl hier="4" item="3"/>
          <tpl fld="3" item="38"/>
          <tpl fld="2" item="29"/>
          <tpl hier="9" item="1"/>
          <tpl hier="11" item="9"/>
          <tpl hier="12" item="7"/>
          <tpl fld="4" item="0"/>
        </tpls>
      </n>
      <n v="3933908">
        <tpls c="8">
          <tpl hier="1" item="10"/>
          <tpl hier="4" item="3"/>
          <tpl fld="3" item="44"/>
          <tpl fld="2" item="27"/>
          <tpl hier="9" item="1"/>
          <tpl hier="11" item="9"/>
          <tpl hier="12" item="7"/>
          <tpl fld="4" item="0"/>
        </tpls>
      </n>
      <n v="6075495">
        <tpls c="8">
          <tpl hier="1" item="10"/>
          <tpl hier="4" item="3"/>
          <tpl fld="3" item="43"/>
          <tpl fld="2" item="27"/>
          <tpl hier="9" item="1"/>
          <tpl hier="11" item="9"/>
          <tpl hier="12" item="7"/>
          <tpl fld="4" item="0"/>
        </tpls>
      </n>
      <n v="9844415">
        <tpls c="8">
          <tpl hier="1" item="10"/>
          <tpl hier="4" item="3"/>
          <tpl fld="3" item="42"/>
          <tpl fld="2" item="27"/>
          <tpl hier="9" item="1"/>
          <tpl hier="11" item="9"/>
          <tpl hier="12" item="7"/>
          <tpl fld="4" item="0"/>
        </tpls>
      </n>
      <n v="14962112">
        <tpls c="8">
          <tpl hier="1" item="10"/>
          <tpl hier="4" item="3"/>
          <tpl fld="3" item="41"/>
          <tpl fld="2" item="27"/>
          <tpl hier="9" item="1"/>
          <tpl hier="11" item="9"/>
          <tpl hier="12" item="7"/>
          <tpl fld="4" item="0"/>
        </tpls>
      </n>
      <n v="9790084">
        <tpls c="8">
          <tpl hier="1" item="10"/>
          <tpl hier="4" item="3"/>
          <tpl fld="3" item="32"/>
          <tpl fld="2" item="26"/>
          <tpl hier="9" item="1"/>
          <tpl hier="11" item="9"/>
          <tpl hier="12" item="7"/>
          <tpl fld="4" item="0"/>
        </tpls>
      </n>
      <n v="14471211">
        <tpls c="8">
          <tpl hier="1" item="10"/>
          <tpl hier="4" item="3"/>
          <tpl fld="3" item="31"/>
          <tpl fld="2" item="26"/>
          <tpl hier="9" item="1"/>
          <tpl hier="11" item="9"/>
          <tpl hier="12" item="7"/>
          <tpl fld="4" item="0"/>
        </tpls>
      </n>
      <n v="22114654">
        <tpls c="8">
          <tpl hier="1" item="10"/>
          <tpl hier="4" item="3"/>
          <tpl fld="3" item="30"/>
          <tpl fld="2" item="26"/>
          <tpl hier="9" item="1"/>
          <tpl hier="11" item="9"/>
          <tpl hier="12" item="7"/>
          <tpl fld="4" item="0"/>
        </tpls>
      </n>
      <n v="29866560">
        <tpls c="8">
          <tpl hier="1" item="10"/>
          <tpl hier="4" item="3"/>
          <tpl fld="3" item="29"/>
          <tpl fld="2" item="26"/>
          <tpl hier="9" item="1"/>
          <tpl hier="11" item="9"/>
          <tpl hier="12" item="7"/>
          <tpl fld="4" item="0"/>
        </tpls>
      </n>
      <n v="1112745">
        <tpls c="8">
          <tpl hier="1" item="10"/>
          <tpl hier="4" item="3"/>
          <tpl fld="3" item="16"/>
          <tpl fld="2" item="24"/>
          <tpl hier="9" item="1"/>
          <tpl hier="11" item="9"/>
          <tpl hier="12" item="7"/>
          <tpl fld="4" item="0"/>
        </tpls>
      </n>
      <n v="1780030">
        <tpls c="8">
          <tpl hier="1" item="10"/>
          <tpl hier="4" item="3"/>
          <tpl fld="3" item="15"/>
          <tpl fld="2" item="24"/>
          <tpl hier="9" item="1"/>
          <tpl hier="11" item="9"/>
          <tpl hier="12" item="7"/>
          <tpl fld="4" item="0"/>
        </tpls>
      </n>
      <n v="2702400">
        <tpls c="8">
          <tpl hier="1" item="10"/>
          <tpl hier="4" item="3"/>
          <tpl fld="3" item="14"/>
          <tpl fld="2" item="24"/>
          <tpl hier="9" item="1"/>
          <tpl hier="11" item="9"/>
          <tpl hier="12" item="7"/>
          <tpl fld="4" item="0"/>
        </tpls>
      </n>
      <n v="4282574">
        <tpls c="8">
          <tpl hier="1" item="10"/>
          <tpl hier="4" item="3"/>
          <tpl fld="3" item="13"/>
          <tpl fld="2" item="24"/>
          <tpl hier="9" item="1"/>
          <tpl hier="11" item="9"/>
          <tpl hier="12" item="7"/>
          <tpl fld="4" item="0"/>
        </tpls>
      </n>
      <n v="54689944">
        <tpls c="8">
          <tpl hier="1" item="10"/>
          <tpl hier="4" item="3"/>
          <tpl fld="3" item="4"/>
          <tpl fld="2" item="17"/>
          <tpl hier="9" item="1"/>
          <tpl hier="11" item="9"/>
          <tpl hier="12" item="7"/>
          <tpl fld="4" item="0"/>
        </tpls>
      </n>
      <n v="80788720">
        <tpls c="8">
          <tpl hier="1" item="10"/>
          <tpl hier="4" item="3"/>
          <tpl fld="3" item="58"/>
          <tpl fld="2" item="17"/>
          <tpl hier="9" item="1"/>
          <tpl hier="11" item="9"/>
          <tpl hier="12" item="7"/>
          <tpl fld="4" item="0"/>
        </tpls>
      </n>
      <n v="104514928">
        <tpls c="8">
          <tpl hier="1" item="10"/>
          <tpl hier="4" item="3"/>
          <tpl fld="3" item="2"/>
          <tpl fld="2" item="17"/>
          <tpl hier="9" item="1"/>
          <tpl hier="11" item="9"/>
          <tpl hier="12" item="7"/>
          <tpl fld="4" item="0"/>
        </tpls>
      </n>
      <n v="13420369">
        <tpls c="8">
          <tpl hier="1" item="10"/>
          <tpl hier="4" item="3"/>
          <tpl fld="3" item="54"/>
          <tpl fld="2" item="13"/>
          <tpl hier="9" item="1"/>
          <tpl hier="11" item="9"/>
          <tpl hier="12" item="7"/>
          <tpl fld="4" item="0"/>
        </tpls>
      </n>
      <n v="19405504">
        <tpls c="8">
          <tpl hier="1" item="10"/>
          <tpl hier="4" item="3"/>
          <tpl fld="3" item="53"/>
          <tpl fld="2" item="13"/>
          <tpl hier="9" item="1"/>
          <tpl hier="11" item="9"/>
          <tpl hier="12" item="7"/>
          <tpl fld="4" item="0"/>
        </tpls>
      </n>
      <n v="26382580">
        <tpls c="8">
          <tpl hier="1" item="10"/>
          <tpl hier="4" item="3"/>
          <tpl fld="3" item="52"/>
          <tpl fld="2" item="13"/>
          <tpl hier="9" item="1"/>
          <tpl hier="11" item="9"/>
          <tpl hier="12" item="7"/>
          <tpl fld="4" item="0"/>
        </tpls>
      </n>
      <n v="1887425">
        <tpls c="8">
          <tpl hier="1" item="10"/>
          <tpl hier="4" item="3"/>
          <tpl fld="3" item="48"/>
          <tpl fld="2" item="23"/>
          <tpl hier="9" item="1"/>
          <tpl hier="11" item="9"/>
          <tpl hier="12" item="7"/>
          <tpl fld="4" item="0"/>
        </tpls>
      </n>
      <n v="3077866">
        <tpls c="8">
          <tpl hier="1" item="10"/>
          <tpl hier="4" item="3"/>
          <tpl fld="3" item="46"/>
          <tpl fld="2" item="23"/>
          <tpl hier="9" item="1"/>
          <tpl hier="11" item="9"/>
          <tpl hier="12" item="7"/>
          <tpl fld="4" item="0"/>
        </tpls>
      </n>
      <n v="4559006">
        <tpls c="8">
          <tpl hier="1" item="10"/>
          <tpl hier="4" item="3"/>
          <tpl fld="3" item="45"/>
          <tpl fld="2" item="23"/>
          <tpl hier="9" item="1"/>
          <tpl hier="11" item="9"/>
          <tpl hier="12" item="7"/>
          <tpl fld="4" item="0"/>
        </tpls>
      </n>
      <n v="5824065">
        <tpls c="8">
          <tpl hier="1" item="10"/>
          <tpl hier="4" item="3"/>
          <tpl fld="3" item="47"/>
          <tpl fld="2" item="23"/>
          <tpl hier="9" item="1"/>
          <tpl hier="11" item="9"/>
          <tpl hier="12" item="7"/>
          <tpl fld="4" item="0"/>
        </tpls>
      </n>
      <n v="3914117">
        <tpls c="8">
          <tpl hier="1" item="10"/>
          <tpl hier="4" item="3"/>
          <tpl fld="3" item="34"/>
          <tpl fld="2" item="30"/>
          <tpl hier="9" item="1"/>
          <tpl hier="11" item="9"/>
          <tpl hier="12" item="7"/>
          <tpl fld="4" item="0"/>
        </tpls>
      </n>
      <n v="6163705">
        <tpls c="8">
          <tpl hier="1" item="10"/>
          <tpl hier="4" item="3"/>
          <tpl fld="3" item="36"/>
          <tpl fld="2" item="30"/>
          <tpl hier="9" item="1"/>
          <tpl hier="11" item="9"/>
          <tpl hier="12" item="7"/>
          <tpl fld="4" item="0"/>
        </tpls>
      </n>
      <n v="10178201">
        <tpls c="8">
          <tpl hier="1" item="10"/>
          <tpl hier="4" item="3"/>
          <tpl fld="3" item="27"/>
          <tpl fld="2" item="30"/>
          <tpl hier="9" item="1"/>
          <tpl hier="11" item="9"/>
          <tpl hier="12" item="7"/>
          <tpl fld="4" item="0"/>
        </tpls>
      </n>
      <n v="20788838">
        <tpls c="8">
          <tpl hier="1" item="10"/>
          <tpl hier="4" item="3"/>
          <tpl fld="3" item="21"/>
          <tpl fld="2" item="30"/>
          <tpl hier="9" item="1"/>
          <tpl hier="11" item="9"/>
          <tpl hier="12" item="7"/>
          <tpl fld="4" item="0"/>
        </tpls>
      </n>
      <n v="65221376">
        <tpls c="8">
          <tpl hier="1" item="10"/>
          <tpl hier="4" item="3"/>
          <tpl fld="3" item="20"/>
          <tpl fld="2" item="45"/>
          <tpl hier="9" item="1"/>
          <tpl hier="11" item="9"/>
          <tpl hier="12" item="7"/>
          <tpl fld="4" item="0"/>
        </tpls>
      </n>
      <n v="107948336">
        <tpls c="8">
          <tpl hier="1" item="10"/>
          <tpl hier="4" item="3"/>
          <tpl fld="3" item="42"/>
          <tpl fld="2" item="45"/>
          <tpl hier="9" item="1"/>
          <tpl hier="11" item="9"/>
          <tpl hier="12" item="7"/>
          <tpl fld="4" item="0"/>
        </tpls>
      </n>
      <n v="176404896">
        <tpls c="8">
          <tpl hier="1" item="10"/>
          <tpl hier="4" item="3"/>
          <tpl fld="3" item="29"/>
          <tpl fld="2" item="45"/>
          <tpl hier="9" item="1"/>
          <tpl hier="11" item="9"/>
          <tpl hier="12" item="7"/>
          <tpl fld="4" item="0"/>
        </tpls>
      </n>
      <n v="63099408">
        <tpls c="8">
          <tpl hier="1" item="10"/>
          <tpl hier="4" item="3"/>
          <tpl fld="3" item="57"/>
          <tpl fld="2" item="25"/>
          <tpl hier="9" item="1"/>
          <tpl hier="11" item="9"/>
          <tpl hier="12" item="7"/>
          <tpl fld="4" item="0"/>
        </tpls>
      </n>
      <n v="120362760">
        <tpls c="8">
          <tpl hier="1" item="10"/>
          <tpl hier="4" item="3"/>
          <tpl fld="3" item="45"/>
          <tpl fld="2" item="25"/>
          <tpl hier="9" item="1"/>
          <tpl hier="11" item="9"/>
          <tpl hier="12" item="7"/>
          <tpl fld="4" item="0"/>
        </tpls>
      </n>
      <n v="191262912">
        <tpls c="8">
          <tpl hier="1" item="10"/>
          <tpl hier="4" item="3"/>
          <tpl fld="3" item="33"/>
          <tpl fld="2" item="25"/>
          <tpl hier="9" item="1"/>
          <tpl hier="11" item="9"/>
          <tpl hier="12" item="7"/>
          <tpl fld="4" item="0"/>
        </tpls>
      </n>
      <n v="1563093">
        <tpls c="8">
          <tpl hier="1" item="10"/>
          <tpl hier="4" item="3"/>
          <tpl fld="3" item="8"/>
          <tpl fld="2" item="38"/>
          <tpl hier="9" item="1"/>
          <tpl hier="11" item="9"/>
          <tpl hier="12" item="7"/>
          <tpl fld="4" item="0"/>
        </tpls>
      </n>
      <n v="2523118">
        <tpls c="8">
          <tpl hier="1" item="10"/>
          <tpl hier="4" item="3"/>
          <tpl fld="3" item="53"/>
          <tpl fld="2" item="38"/>
          <tpl hier="9" item="1"/>
          <tpl hier="11" item="9"/>
          <tpl hier="12" item="7"/>
          <tpl fld="4" item="0"/>
        </tpls>
      </n>
      <n v="3706483">
        <tpls c="8">
          <tpl hier="1" item="10"/>
          <tpl hier="4" item="3"/>
          <tpl fld="3" item="41"/>
          <tpl fld="2" item="38"/>
          <tpl hier="9" item="1"/>
          <tpl hier="11" item="9"/>
          <tpl hier="12" item="7"/>
          <tpl fld="4" item="0"/>
        </tpls>
      </n>
      <n v="2783121">
        <tpls c="8">
          <tpl hier="1" item="10"/>
          <tpl hier="4" item="3"/>
          <tpl fld="3" item="10"/>
          <tpl fld="2" item="16"/>
          <tpl hier="9" item="1"/>
          <tpl hier="11" item="9"/>
          <tpl hier="12" item="7"/>
          <tpl fld="4" item="0"/>
        </tpls>
      </n>
      <n v="4506991">
        <tpls c="8">
          <tpl hier="1" item="10"/>
          <tpl hier="4" item="3"/>
          <tpl fld="3" item="3"/>
          <tpl fld="2" item="16"/>
          <tpl hier="9" item="1"/>
          <tpl hier="11" item="9"/>
          <tpl hier="12" item="7"/>
          <tpl fld="4" item="0"/>
        </tpls>
      </n>
      <n v="7144776">
        <tpls c="8">
          <tpl hier="1" item="10"/>
          <tpl hier="4" item="3"/>
          <tpl fld="3" item="49"/>
          <tpl fld="2" item="16"/>
          <tpl hier="9" item="1"/>
          <tpl hier="11" item="9"/>
          <tpl hier="12" item="7"/>
          <tpl fld="4" item="0"/>
        </tpls>
      </n>
      <n v="12386879">
        <tpls c="8">
          <tpl hier="1" item="10"/>
          <tpl hier="4" item="3"/>
          <tpl fld="3" item="26"/>
          <tpl fld="2" item="10"/>
          <tpl hier="9" item="1"/>
          <tpl hier="11" item="9"/>
          <tpl hier="12" item="7"/>
          <tpl fld="4" item="0"/>
        </tpls>
      </n>
      <n v="21153460">
        <tpls c="8">
          <tpl hier="1" item="10"/>
          <tpl hier="4" item="3"/>
          <tpl fld="3" item="58"/>
          <tpl fld="2" item="10"/>
          <tpl hier="9" item="1"/>
          <tpl hier="11" item="9"/>
          <tpl hier="12" item="7"/>
          <tpl fld="4" item="0"/>
        </tpls>
      </n>
      <n v="28333052">
        <tpls c="8">
          <tpl hier="1" item="10"/>
          <tpl hier="4" item="3"/>
          <tpl fld="3" item="52"/>
          <tpl fld="2" item="10"/>
          <tpl hier="9" item="1"/>
          <tpl hier="11" item="9"/>
          <tpl hier="12" item="7"/>
          <tpl fld="4" item="0"/>
        </tpls>
      </n>
      <n v="30909988">
        <tpls c="8">
          <tpl hier="1" item="10"/>
          <tpl hier="4" item="3"/>
          <tpl fld="3" item="34"/>
          <tpl fld="2" item="12"/>
          <tpl hier="9" item="1"/>
          <tpl hier="11" item="9"/>
          <tpl hier="12" item="7"/>
          <tpl fld="4" item="0"/>
        </tpls>
      </n>
      <n v="54275824">
        <tpls c="8">
          <tpl hier="1" item="10"/>
          <tpl hier="4" item="3"/>
          <tpl fld="3" item="15"/>
          <tpl fld="2" item="12"/>
          <tpl hier="9" item="1"/>
          <tpl hier="11" item="9"/>
          <tpl hier="12" item="7"/>
          <tpl fld="4" item="0"/>
        </tpls>
      </n>
      <n v="90901968">
        <tpls c="8">
          <tpl hier="1" item="10"/>
          <tpl hier="4" item="3"/>
          <tpl fld="3" item="38"/>
          <tpl fld="2" item="12"/>
          <tpl hier="9" item="1"/>
          <tpl hier="11" item="9"/>
          <tpl hier="12" item="7"/>
          <tpl fld="4" item="0"/>
        </tpls>
      </n>
      <n v="2645674">
        <tpls c="8">
          <tpl hier="1" item="10"/>
          <tpl hier="4" item="3"/>
          <tpl fld="3" item="26"/>
          <tpl fld="2" item="18"/>
          <tpl hier="9" item="1"/>
          <tpl hier="11" item="9"/>
          <tpl hier="12" item="7"/>
          <tpl fld="4" item="0"/>
        </tpls>
      </n>
      <n v="3473898">
        <tpls c="8">
          <tpl hier="1" item="10"/>
          <tpl hier="4" item="3"/>
          <tpl fld="3" item="58"/>
          <tpl fld="2" item="18"/>
          <tpl hier="9" item="1"/>
          <tpl hier="11" item="9"/>
          <tpl hier="12" item="7"/>
          <tpl fld="4" item="0"/>
        </tpls>
      </n>
      <n v="3678732">
        <tpls c="8">
          <tpl hier="1" item="10"/>
          <tpl hier="4" item="3"/>
          <tpl fld="3" item="41"/>
          <tpl fld="2" item="18"/>
          <tpl hier="9" item="1"/>
          <tpl hier="11" item="9"/>
          <tpl hier="12" item="7"/>
          <tpl fld="4" item="0"/>
        </tpls>
      </n>
      <n v="4106407">
        <tpls c="8">
          <tpl hier="1" item="10"/>
          <tpl hier="4" item="3"/>
          <tpl fld="3" item="57"/>
          <tpl fld="2" item="20"/>
          <tpl hier="9" item="1"/>
          <tpl hier="11" item="9"/>
          <tpl hier="12" item="7"/>
          <tpl fld="4" item="0"/>
        </tpls>
      </n>
      <n v="6419901">
        <tpls c="8">
          <tpl hier="1" item="10"/>
          <tpl hier="4" item="3"/>
          <tpl fld="3" item="27"/>
          <tpl fld="2" item="20"/>
          <tpl hier="9" item="1"/>
          <tpl hier="11" item="9"/>
          <tpl hier="12" item="7"/>
          <tpl fld="4" item="0"/>
        </tpls>
      </n>
      <n v="12626950">
        <tpls c="8">
          <tpl hier="1" item="10"/>
          <tpl hier="4" item="3"/>
          <tpl fld="3" item="5"/>
          <tpl fld="2" item="20"/>
          <tpl hier="9" item="1"/>
          <tpl hier="11" item="9"/>
          <tpl hier="12" item="7"/>
          <tpl fld="4" item="0"/>
        </tpls>
      </n>
      <n v="7526307">
        <tpls c="8">
          <tpl hier="1" item="10"/>
          <tpl hier="4" item="3"/>
          <tpl fld="3" item="0"/>
          <tpl fld="2" item="32"/>
          <tpl hier="9" item="1"/>
          <tpl hier="11" item="9"/>
          <tpl hier="12" item="7"/>
          <tpl fld="4" item="0"/>
        </tpls>
      </n>
      <n v="16296364">
        <tpls c="8">
          <tpl hier="1" item="10"/>
          <tpl hier="4" item="3"/>
          <tpl fld="3" item="5"/>
          <tpl fld="2" item="32"/>
          <tpl hier="9" item="1"/>
          <tpl hier="11" item="9"/>
          <tpl hier="12" item="7"/>
          <tpl fld="4" item="0"/>
        </tpls>
      </n>
      <n v="69507">
        <tpls c="8">
          <tpl hier="1" item="10"/>
          <tpl hier="4" item="3"/>
          <tpl fld="3" item="0"/>
          <tpl fld="2" item="9"/>
          <tpl hier="9" item="1"/>
          <tpl hier="11" item="9"/>
          <tpl hier="12" item="7"/>
          <tpl fld="4" item="0"/>
        </tpls>
      </n>
      <n v="2352363">
        <tpls c="8">
          <tpl hier="1" item="10"/>
          <tpl hier="4" item="3"/>
          <tpl fld="3" item="35"/>
          <tpl fld="2" item="11"/>
          <tpl hier="9" item="1"/>
          <tpl hier="11" item="9"/>
          <tpl hier="12" item="7"/>
          <tpl fld="4" item="0"/>
        </tpls>
      </n>
      <n v="4381483">
        <tpls c="8">
          <tpl hier="1" item="10"/>
          <tpl hier="4" item="3"/>
          <tpl fld="3" item="30"/>
          <tpl fld="2" item="11"/>
          <tpl hier="9" item="1"/>
          <tpl hier="11" item="9"/>
          <tpl hier="12" item="7"/>
          <tpl fld="4" item="0"/>
        </tpls>
      </n>
      <n v="25195188">
        <tpls c="8">
          <tpl hier="1" item="10"/>
          <tpl hier="4" item="3"/>
          <tpl fld="3" item="54"/>
          <tpl fld="2" item="15"/>
          <tpl hier="9" item="1"/>
          <tpl hier="11" item="9"/>
          <tpl hier="12" item="7"/>
          <tpl fld="4" item="0"/>
        </tpls>
      </n>
      <n v="20778000">
        <tpls c="8">
          <tpl hier="1" item="10"/>
          <tpl hier="4" item="3"/>
          <tpl fld="3" item="29"/>
          <tpl fld="2" item="19"/>
          <tpl hier="9" item="1"/>
          <tpl hier="11" item="9"/>
          <tpl hier="12" item="7"/>
          <tpl fld="4" item="0"/>
        </tpls>
      </n>
      <n v="559143">
        <tpls c="8">
          <tpl hier="1" item="10"/>
          <tpl hier="4" item="3"/>
          <tpl fld="3" item="23"/>
          <tpl fld="2" item="4"/>
          <tpl hier="9" item="1"/>
          <tpl hier="11" item="9"/>
          <tpl hier="12" item="7"/>
          <tpl fld="4" item="0"/>
        </tpls>
      </n>
      <n v="1290123">
        <tpls c="8">
          <tpl hier="1" item="10"/>
          <tpl hier="4" item="3"/>
          <tpl fld="3" item="2"/>
          <tpl fld="2" item="0"/>
          <tpl hier="9" item="1"/>
          <tpl hier="11" item="9"/>
          <tpl hier="12" item="7"/>
          <tpl fld="4" item="0"/>
        </tpls>
      </n>
      <n v="8451347">
        <tpls c="8">
          <tpl hier="1" item="10"/>
          <tpl hier="4" item="3"/>
          <tpl fld="3" item="51"/>
          <tpl fld="2" item="5"/>
          <tpl hier="9" item="1"/>
          <tpl hier="11" item="9"/>
          <tpl hier="12" item="7"/>
          <tpl fld="4" item="0"/>
        </tpls>
      </n>
      <n v="621585">
        <tpls c="8">
          <tpl hier="1" item="10"/>
          <tpl hier="4" item="3"/>
          <tpl fld="3" item="43"/>
          <tpl fld="2" item="34"/>
          <tpl hier="9" item="1"/>
          <tpl hier="11" item="9"/>
          <tpl hier="12" item="7"/>
          <tpl fld="4" item="0"/>
        </tpls>
      </n>
      <n v="775425">
        <tpls c="8">
          <tpl hier="1" item="10"/>
          <tpl hier="4" item="3"/>
          <tpl fld="3" item="42"/>
          <tpl fld="2" item="34"/>
          <tpl hier="9" item="1"/>
          <tpl hier="11" item="9"/>
          <tpl hier="12" item="7"/>
          <tpl fld="4" item="0"/>
        </tpls>
      </n>
      <n v="863449">
        <tpls c="8">
          <tpl hier="1" item="10"/>
          <tpl hier="4" item="3"/>
          <tpl fld="3" item="41"/>
          <tpl fld="2" item="34"/>
          <tpl hier="9" item="1"/>
          <tpl hier="11" item="9"/>
          <tpl hier="12" item="7"/>
          <tpl fld="4" item="0"/>
        </tpls>
      </n>
      <n v="543112">
        <tpls c="8">
          <tpl hier="1" item="10"/>
          <tpl hier="4" item="3"/>
          <tpl fld="3" item="32"/>
          <tpl fld="2" item="64"/>
          <tpl hier="9" item="1"/>
          <tpl hier="11" item="9"/>
          <tpl hier="12" item="7"/>
          <tpl fld="4" item="0"/>
        </tpls>
      </n>
      <n v="763930">
        <tpls c="8">
          <tpl hier="1" item="10"/>
          <tpl hier="4" item="3"/>
          <tpl fld="3" item="31"/>
          <tpl fld="2" item="64"/>
          <tpl hier="9" item="1"/>
          <tpl hier="11" item="9"/>
          <tpl hier="12" item="7"/>
          <tpl fld="4" item="0"/>
        </tpls>
      </n>
      <n v="1170061">
        <tpls c="8">
          <tpl hier="1" item="10"/>
          <tpl hier="4" item="3"/>
          <tpl fld="3" item="30"/>
          <tpl fld="2" item="64"/>
          <tpl hier="9" item="1"/>
          <tpl hier="11" item="9"/>
          <tpl hier="12" item="7"/>
          <tpl fld="4" item="0"/>
        </tpls>
      </n>
      <n v="1883800">
        <tpls c="8">
          <tpl hier="1" item="10"/>
          <tpl hier="4" item="3"/>
          <tpl fld="3" item="29"/>
          <tpl fld="2" item="64"/>
          <tpl hier="9" item="1"/>
          <tpl hier="11" item="9"/>
          <tpl hier="12" item="7"/>
          <tpl fld="4" item="0"/>
        </tpls>
      </n>
      <n v="8520015">
        <tpls c="8">
          <tpl hier="1" item="10"/>
          <tpl hier="4" item="3"/>
          <tpl fld="3" item="16"/>
          <tpl fld="2" item="33"/>
          <tpl hier="9" item="1"/>
          <tpl hier="11" item="9"/>
          <tpl hier="12" item="7"/>
          <tpl fld="4" item="0"/>
        </tpls>
      </n>
      <n v="12783613">
        <tpls c="8">
          <tpl hier="1" item="10"/>
          <tpl hier="4" item="3"/>
          <tpl fld="3" item="15"/>
          <tpl fld="2" item="33"/>
          <tpl hier="9" item="1"/>
          <tpl hier="11" item="9"/>
          <tpl hier="12" item="7"/>
          <tpl fld="4" item="0"/>
        </tpls>
      </n>
      <n v="19756928">
        <tpls c="8">
          <tpl hier="1" item="10"/>
          <tpl hier="4" item="3"/>
          <tpl fld="3" item="14"/>
          <tpl fld="2" item="33"/>
          <tpl hier="9" item="1"/>
          <tpl hier="11" item="9"/>
          <tpl hier="12" item="7"/>
          <tpl fld="4" item="0"/>
        </tpls>
      </n>
      <n v="29121472">
        <tpls c="8">
          <tpl hier="1" item="10"/>
          <tpl hier="4" item="3"/>
          <tpl fld="3" item="13"/>
          <tpl fld="2" item="33"/>
          <tpl hier="9" item="1"/>
          <tpl hier="11" item="9"/>
          <tpl hier="12" item="7"/>
          <tpl fld="4" item="0"/>
        </tpls>
      </n>
      <n v="5723759">
        <tpls c="8">
          <tpl hier="1" item="10"/>
          <tpl hier="4" item="3"/>
          <tpl fld="3" item="4"/>
          <tpl fld="2" item="43"/>
          <tpl hier="9" item="1"/>
          <tpl hier="11" item="9"/>
          <tpl hier="12" item="7"/>
          <tpl fld="4" item="0"/>
        </tpls>
      </n>
      <n v="8566331">
        <tpls c="8">
          <tpl hier="1" item="10"/>
          <tpl hier="4" item="3"/>
          <tpl fld="3" item="58"/>
          <tpl fld="2" item="43"/>
          <tpl hier="9" item="1"/>
          <tpl hier="11" item="9"/>
          <tpl hier="12" item="7"/>
          <tpl fld="4" item="0"/>
        </tpls>
      </n>
      <n v="12682108">
        <tpls c="8">
          <tpl hier="1" item="10"/>
          <tpl hier="4" item="3"/>
          <tpl fld="3" item="2"/>
          <tpl fld="2" item="43"/>
          <tpl hier="9" item="1"/>
          <tpl hier="11" item="9"/>
          <tpl hier="12" item="7"/>
          <tpl fld="4" item="0"/>
        </tpls>
      </n>
      <n v="745841">
        <tpls c="8">
          <tpl hier="1" item="10"/>
          <tpl hier="4" item="3"/>
          <tpl fld="3" item="54"/>
          <tpl fld="2" item="22"/>
          <tpl hier="9" item="1"/>
          <tpl hier="11" item="9"/>
          <tpl hier="12" item="7"/>
          <tpl fld="4" item="0"/>
        </tpls>
      </n>
      <n v="744474">
        <tpls c="8">
          <tpl hier="1" item="10"/>
          <tpl hier="4" item="3"/>
          <tpl fld="3" item="53"/>
          <tpl fld="2" item="22"/>
          <tpl hier="9" item="1"/>
          <tpl hier="11" item="9"/>
          <tpl hier="12" item="7"/>
          <tpl fld="4" item="0"/>
        </tpls>
      </n>
      <n v="746474">
        <tpls c="8">
          <tpl hier="1" item="10"/>
          <tpl hier="4" item="3"/>
          <tpl fld="3" item="52"/>
          <tpl fld="2" item="22"/>
          <tpl hier="9" item="1"/>
          <tpl hier="11" item="9"/>
          <tpl hier="12" item="7"/>
          <tpl fld="4" item="0"/>
        </tpls>
      </n>
      <n v="4019173">
        <tpls c="8">
          <tpl hier="1" item="10"/>
          <tpl hier="4" item="3"/>
          <tpl fld="3" item="48"/>
          <tpl fld="2" item="21"/>
          <tpl hier="9" item="1"/>
          <tpl hier="11" item="9"/>
          <tpl hier="12" item="7"/>
          <tpl fld="4" item="0"/>
        </tpls>
      </n>
      <n v="5404019">
        <tpls c="8">
          <tpl hier="1" item="10"/>
          <tpl hier="4" item="3"/>
          <tpl fld="3" item="46"/>
          <tpl fld="2" item="21"/>
          <tpl hier="9" item="1"/>
          <tpl hier="11" item="9"/>
          <tpl hier="12" item="7"/>
          <tpl fld="4" item="0"/>
        </tpls>
      </n>
      <n v="7602320">
        <tpls c="8">
          <tpl hier="1" item="10"/>
          <tpl hier="4" item="3"/>
          <tpl fld="3" item="45"/>
          <tpl fld="2" item="21"/>
          <tpl hier="9" item="1"/>
          <tpl hier="11" item="9"/>
          <tpl hier="12" item="7"/>
          <tpl fld="4" item="0"/>
        </tpls>
      </n>
      <n v="9949322">
        <tpls c="8">
          <tpl hier="1" item="10"/>
          <tpl hier="4" item="3"/>
          <tpl fld="3" item="47"/>
          <tpl fld="2" item="21"/>
          <tpl hier="9" item="1"/>
          <tpl hier="11" item="9"/>
          <tpl hier="12" item="7"/>
          <tpl fld="4" item="0"/>
        </tpls>
      </n>
      <n v="2346015">
        <tpls c="8">
          <tpl hier="1" item="10"/>
          <tpl hier="4" item="3"/>
          <tpl fld="3" item="34"/>
          <tpl fld="2" item="41"/>
          <tpl hier="9" item="1"/>
          <tpl hier="11" item="9"/>
          <tpl hier="12" item="7"/>
          <tpl fld="4" item="0"/>
        </tpls>
      </n>
      <n v="3792919">
        <tpls c="8">
          <tpl hier="1" item="10"/>
          <tpl hier="4" item="3"/>
          <tpl fld="3" item="36"/>
          <tpl fld="2" item="41"/>
          <tpl hier="9" item="1"/>
          <tpl hier="11" item="9"/>
          <tpl hier="12" item="7"/>
          <tpl fld="4" item="0"/>
        </tpls>
      </n>
      <n v="6045699">
        <tpls c="8">
          <tpl hier="1" item="10"/>
          <tpl hier="4" item="3"/>
          <tpl fld="3" item="27"/>
          <tpl fld="2" item="41"/>
          <tpl hier="9" item="1"/>
          <tpl hier="11" item="9"/>
          <tpl hier="12" item="7"/>
          <tpl fld="4" item="0"/>
        </tpls>
      </n>
      <n v="8798521">
        <tpls c="8">
          <tpl hier="1" item="10"/>
          <tpl hier="4" item="3"/>
          <tpl fld="3" item="33"/>
          <tpl fld="2" item="41"/>
          <tpl hier="9" item="1"/>
          <tpl hier="11" item="9"/>
          <tpl hier="12" item="7"/>
          <tpl fld="4" item="0"/>
        </tpls>
      </n>
      <n v="531513824">
        <tpls c="8">
          <tpl hier="1" item="10"/>
          <tpl hier="4" item="3"/>
          <tpl fld="3" item="18"/>
          <tpl fld="2" item="39"/>
          <tpl hier="9" item="1"/>
          <tpl hier="11" item="9"/>
          <tpl hier="12" item="7"/>
          <tpl fld="4" item="0"/>
        </tpls>
      </n>
      <n v="766833408">
        <tpls c="8">
          <tpl hier="1" item="10"/>
          <tpl hier="4" item="3"/>
          <tpl fld="3" item="22"/>
          <tpl fld="2" item="39"/>
          <tpl hier="9" item="1"/>
          <tpl hier="11" item="9"/>
          <tpl hier="12" item="7"/>
          <tpl fld="4" item="0"/>
        </tpls>
      </n>
      <n v="1056575552">
        <tpls c="8">
          <tpl hier="1" item="10"/>
          <tpl hier="4" item="3"/>
          <tpl fld="3" item="17"/>
          <tpl fld="2" item="39"/>
          <tpl hier="9" item="1"/>
          <tpl hier="11" item="9"/>
          <tpl hier="12" item="7"/>
          <tpl fld="4" item="0"/>
        </tpls>
      </n>
      <n v="1324509568">
        <tpls c="8">
          <tpl hier="1" item="10"/>
          <tpl hier="4" item="3"/>
          <tpl fld="3" item="21"/>
          <tpl fld="2" item="39"/>
          <tpl hier="9" item="1"/>
          <tpl hier="11" item="9"/>
          <tpl hier="12" item="7"/>
          <tpl fld="4" item="0"/>
        </tpls>
      </n>
      <n v="11713048">
        <tpls c="8">
          <tpl hier="1" item="10"/>
          <tpl hier="4" item="3"/>
          <tpl fld="3" item="8"/>
          <tpl fld="2" item="14"/>
          <tpl hier="9" item="1"/>
          <tpl hier="11" item="9"/>
          <tpl hier="12" item="7"/>
          <tpl fld="4" item="0"/>
        </tpls>
      </n>
      <n v="21382112">
        <tpls c="8">
          <tpl hier="1" item="10"/>
          <tpl hier="4" item="3"/>
          <tpl fld="3" item="7"/>
          <tpl fld="2" item="14"/>
          <tpl hier="9" item="1"/>
          <tpl hier="11" item="9"/>
          <tpl hier="12" item="7"/>
          <tpl fld="4" item="0"/>
        </tpls>
      </n>
      <n v="34678780">
        <tpls c="8">
          <tpl hier="1" item="10"/>
          <tpl hier="4" item="3"/>
          <tpl fld="3" item="6"/>
          <tpl fld="2" item="14"/>
          <tpl hier="9" item="1"/>
          <tpl hier="11" item="9"/>
          <tpl hier="12" item="7"/>
          <tpl fld="4" item="0"/>
        </tpls>
      </n>
      <n v="52573972">
        <tpls c="8">
          <tpl hier="1" item="10"/>
          <tpl hier="4" item="3"/>
          <tpl fld="3" item="5"/>
          <tpl fld="2" item="14"/>
          <tpl hier="9" item="1"/>
          <tpl hier="11" item="9"/>
          <tpl hier="12" item="7"/>
          <tpl fld="4" item="0"/>
        </tpls>
      </n>
      <n v="1130635">
        <tpls c="8">
          <tpl hier="1" item="10"/>
          <tpl hier="4" item="3"/>
          <tpl fld="3" item="56"/>
          <tpl fld="2" item="31"/>
          <tpl hier="9" item="1"/>
          <tpl hier="11" item="9"/>
          <tpl hier="12" item="7"/>
          <tpl fld="4" item="0"/>
        </tpls>
      </n>
      <n v="1703747">
        <tpls c="8">
          <tpl hier="1" item="10"/>
          <tpl hier="4" item="3"/>
          <tpl fld="3" item="0"/>
          <tpl fld="2" item="31"/>
          <tpl hier="9" item="1"/>
          <tpl hier="11" item="9"/>
          <tpl hier="12" item="7"/>
          <tpl fld="4" item="0"/>
        </tpls>
      </n>
      <n v="1989939">
        <tpls c="8">
          <tpl hier="1" item="10"/>
          <tpl hier="4" item="3"/>
          <tpl fld="3" item="55"/>
          <tpl fld="2" item="31"/>
          <tpl hier="9" item="1"/>
          <tpl hier="11" item="9"/>
          <tpl hier="12" item="7"/>
          <tpl fld="4" item="0"/>
        </tpls>
      </n>
      <n v="5223568">
        <tpls c="8">
          <tpl hier="1" item="10"/>
          <tpl hier="4" item="3"/>
          <tpl fld="3" item="35"/>
          <tpl fld="2" item="29"/>
          <tpl hier="9" item="1"/>
          <tpl hier="11" item="9"/>
          <tpl hier="12" item="7"/>
          <tpl fld="4" item="0"/>
        </tpls>
      </n>
      <n v="7998164">
        <tpls c="8">
          <tpl hier="1" item="10"/>
          <tpl hier="4" item="3"/>
          <tpl fld="3" item="40"/>
          <tpl fld="2" item="29"/>
          <tpl hier="9" item="1"/>
          <tpl hier="11" item="9"/>
          <tpl hier="12" item="7"/>
          <tpl fld="4" item="0"/>
        </tpls>
      </n>
      <n v="12675460">
        <tpls c="8">
          <tpl hier="1" item="10"/>
          <tpl hier="4" item="3"/>
          <tpl fld="3" item="50"/>
          <tpl fld="2" item="29"/>
          <tpl hier="9" item="1"/>
          <tpl hier="11" item="9"/>
          <tpl hier="12" item="7"/>
          <tpl fld="4" item="0"/>
        </tpls>
      </n>
      <n v="20569116">
        <tpls c="8">
          <tpl hier="1" item="10"/>
          <tpl hier="4" item="3"/>
          <tpl fld="3" item="49"/>
          <tpl fld="2" item="29"/>
          <tpl hier="9" item="1"/>
          <tpl hier="11" item="9"/>
          <tpl hier="12" item="7"/>
          <tpl fld="4" item="0"/>
        </tpls>
      </n>
      <n v="4032371">
        <tpls c="8">
          <tpl hier="1" item="10"/>
          <tpl hier="4" item="3"/>
          <tpl fld="3" item="37"/>
          <tpl fld="2" item="27"/>
          <tpl hier="9" item="1"/>
          <tpl hier="11" item="9"/>
          <tpl hier="12" item="7"/>
          <tpl fld="4" item="0"/>
        </tpls>
      </n>
      <n v="6250440">
        <tpls c="8">
          <tpl hier="1" item="10"/>
          <tpl hier="4" item="3"/>
          <tpl fld="3" item="39"/>
          <tpl fld="2" item="27"/>
          <tpl hier="9" item="1"/>
          <tpl hier="11" item="9"/>
          <tpl hier="12" item="7"/>
          <tpl fld="4" item="0"/>
        </tpls>
      </n>
      <n v="10022789">
        <tpls c="8">
          <tpl hier="1" item="10"/>
          <tpl hier="4" item="3"/>
          <tpl fld="3" item="28"/>
          <tpl fld="2" item="27"/>
          <tpl hier="9" item="1"/>
          <tpl hier="11" item="9"/>
          <tpl hier="12" item="7"/>
          <tpl fld="4" item="0"/>
        </tpls>
      </n>
      <n v="15396005">
        <tpls c="8">
          <tpl hier="1" item="10"/>
          <tpl hier="4" item="3"/>
          <tpl fld="3" item="19"/>
          <tpl fld="2" item="27"/>
          <tpl hier="9" item="1"/>
          <tpl hier="11" item="9"/>
          <tpl hier="12" item="7"/>
          <tpl fld="4" item="0"/>
        </tpls>
      </n>
      <n v="10046325">
        <tpls c="8">
          <tpl hier="1" item="10"/>
          <tpl hier="4" item="3"/>
          <tpl fld="3" item="26"/>
          <tpl fld="2" item="26"/>
          <tpl hier="9" item="1"/>
          <tpl hier="11" item="9"/>
          <tpl hier="12" item="7"/>
          <tpl fld="4" item="0"/>
        </tpls>
      </n>
      <n v="14819424">
        <tpls c="8">
          <tpl hier="1" item="10"/>
          <tpl hier="4" item="3"/>
          <tpl fld="3" item="25"/>
          <tpl fld="2" item="26"/>
          <tpl hier="9" item="1"/>
          <tpl hier="11" item="9"/>
          <tpl hier="12" item="7"/>
          <tpl fld="4" item="0"/>
        </tpls>
      </n>
      <n v="22661298">
        <tpls c="8">
          <tpl hier="1" item="10"/>
          <tpl hier="4" item="3"/>
          <tpl fld="3" item="24"/>
          <tpl fld="2" item="26"/>
          <tpl hier="9" item="1"/>
          <tpl hier="11" item="9"/>
          <tpl hier="12" item="7"/>
          <tpl fld="4" item="0"/>
        </tpls>
      </n>
      <n v="30270962">
        <tpls c="8">
          <tpl hier="1" item="10"/>
          <tpl hier="4" item="3"/>
          <tpl fld="3" item="23"/>
          <tpl fld="2" item="26"/>
          <tpl hier="9" item="1"/>
          <tpl hier="11" item="9"/>
          <tpl hier="12" item="7"/>
          <tpl fld="4" item="0"/>
        </tpls>
      </n>
      <n v="1146780">
        <tpls c="8">
          <tpl hier="1" item="10"/>
          <tpl hier="4" item="3"/>
          <tpl fld="3" item="10"/>
          <tpl fld="2" item="24"/>
          <tpl hier="9" item="1"/>
          <tpl hier="11" item="9"/>
          <tpl hier="12" item="7"/>
          <tpl fld="4" item="0"/>
        </tpls>
      </n>
      <n v="1829675">
        <tpls c="8">
          <tpl hier="1" item="10"/>
          <tpl hier="4" item="3"/>
          <tpl fld="3" item="12"/>
          <tpl fld="2" item="24"/>
          <tpl hier="9" item="1"/>
          <tpl hier="11" item="9"/>
          <tpl hier="12" item="7"/>
          <tpl fld="4" item="0"/>
        </tpls>
      </n>
      <n v="2778099">
        <tpls c="8">
          <tpl hier="1" item="10"/>
          <tpl hier="4" item="3"/>
          <tpl fld="3" item="11"/>
          <tpl fld="2" item="24"/>
          <tpl hier="9" item="1"/>
          <tpl hier="11" item="9"/>
          <tpl hier="12" item="7"/>
          <tpl fld="4" item="0"/>
        </tpls>
      </n>
      <n v="4403319">
        <tpls c="8">
          <tpl hier="1" item="10"/>
          <tpl hier="4" item="3"/>
          <tpl fld="3" item="9"/>
          <tpl fld="2" item="24"/>
          <tpl hier="9" item="1"/>
          <tpl hier="11" item="9"/>
          <tpl hier="12" item="7"/>
          <tpl fld="4" item="0"/>
        </tpls>
      </n>
      <n v="56324304">
        <tpls c="8">
          <tpl hier="1" item="10"/>
          <tpl hier="4" item="3"/>
          <tpl fld="3" item="57"/>
          <tpl fld="2" item="17"/>
          <tpl hier="9" item="1"/>
          <tpl hier="11" item="9"/>
          <tpl hier="12" item="7"/>
          <tpl fld="4" item="0"/>
        </tpls>
      </n>
      <n v="82368928">
        <tpls c="8">
          <tpl hier="1" item="10"/>
          <tpl hier="4" item="3"/>
          <tpl fld="3" item="3"/>
          <tpl fld="2" item="17"/>
          <tpl hier="9" item="1"/>
          <tpl hier="11" item="9"/>
          <tpl hier="12" item="7"/>
          <tpl fld="4" item="0"/>
        </tpls>
      </n>
      <n v="106005200">
        <tpls c="8">
          <tpl hier="1" item="10"/>
          <tpl hier="4" item="3"/>
          <tpl fld="3" item="1"/>
          <tpl fld="2" item="17"/>
          <tpl hier="9" item="1"/>
          <tpl hier="11" item="9"/>
          <tpl hier="12" item="7"/>
          <tpl fld="4" item="0"/>
        </tpls>
      </n>
      <n v="13719471">
        <tpls c="8">
          <tpl hier="1" item="10"/>
          <tpl hier="4" item="3"/>
          <tpl fld="3" item="20"/>
          <tpl fld="2" item="13"/>
          <tpl hier="9" item="1"/>
          <tpl hier="11" item="9"/>
          <tpl hier="12" item="7"/>
          <tpl fld="4" item="0"/>
        </tpls>
      </n>
      <n v="19938320">
        <tpls c="8">
          <tpl hier="1" item="10"/>
          <tpl hier="4" item="3"/>
          <tpl fld="3" item="51"/>
          <tpl fld="2" item="13"/>
          <tpl hier="9" item="1"/>
          <tpl hier="11" item="9"/>
          <tpl hier="12" item="7"/>
          <tpl fld="4" item="0"/>
        </tpls>
      </n>
      <n v="26666576">
        <tpls c="8">
          <tpl hier="1" item="10"/>
          <tpl hier="4" item="3"/>
          <tpl fld="3" item="38"/>
          <tpl fld="2" item="13"/>
          <tpl hier="9" item="1"/>
          <tpl hier="11" item="9"/>
          <tpl hier="12" item="7"/>
          <tpl fld="4" item="0"/>
        </tpls>
      </n>
      <n v="1946234">
        <tpls c="8">
          <tpl hier="1" item="10"/>
          <tpl hier="4" item="3"/>
          <tpl fld="3" item="44"/>
          <tpl fld="2" item="23"/>
          <tpl hier="9" item="1"/>
          <tpl hier="11" item="9"/>
          <tpl hier="12" item="7"/>
          <tpl fld="4" item="0"/>
        </tpls>
      </n>
      <n v="3171408">
        <tpls c="8">
          <tpl hier="1" item="10"/>
          <tpl hier="4" item="3"/>
          <tpl fld="3" item="43"/>
          <tpl fld="2" item="23"/>
          <tpl hier="9" item="1"/>
          <tpl hier="11" item="9"/>
          <tpl hier="12" item="7"/>
          <tpl fld="4" item="0"/>
        </tpls>
      </n>
      <n v="4652185">
        <tpls c="8">
          <tpl hier="1" item="10"/>
          <tpl hier="4" item="3"/>
          <tpl fld="3" item="42"/>
          <tpl fld="2" item="23"/>
          <tpl hier="9" item="1"/>
          <tpl hier="11" item="9"/>
          <tpl hier="12" item="7"/>
          <tpl fld="4" item="0"/>
        </tpls>
      </n>
      <n v="5903039">
        <tpls c="8">
          <tpl hier="1" item="10"/>
          <tpl hier="4" item="3"/>
          <tpl fld="3" item="41"/>
          <tpl fld="2" item="23"/>
          <tpl hier="9" item="1"/>
          <tpl hier="11" item="9"/>
          <tpl hier="12" item="7"/>
          <tpl fld="4" item="0"/>
        </tpls>
      </n>
      <n v="4027963">
        <tpls c="8">
          <tpl hier="1" item="10"/>
          <tpl hier="4" item="3"/>
          <tpl fld="3" item="32"/>
          <tpl fld="2" item="30"/>
          <tpl hier="9" item="1"/>
          <tpl hier="11" item="9"/>
          <tpl hier="12" item="7"/>
          <tpl fld="4" item="0"/>
        </tpls>
      </n>
      <n v="6343523">
        <tpls c="8">
          <tpl hier="1" item="10"/>
          <tpl hier="4" item="3"/>
          <tpl fld="3" item="31"/>
          <tpl fld="2" item="30"/>
          <tpl hier="9" item="1"/>
          <tpl hier="11" item="9"/>
          <tpl hier="12" item="7"/>
          <tpl fld="4" item="0"/>
        </tpls>
      </n>
      <n v="10545716">
        <tpls c="8">
          <tpl hier="1" item="10"/>
          <tpl hier="4" item="3"/>
          <tpl fld="3" item="30"/>
          <tpl fld="2" item="30"/>
          <tpl hier="9" item="1"/>
          <tpl hier="11" item="9"/>
          <tpl hier="12" item="7"/>
          <tpl fld="4" item="0"/>
        </tpls>
      </n>
      <n v="22442948">
        <tpls c="8">
          <tpl hier="1" item="10"/>
          <tpl hier="4" item="3"/>
          <tpl fld="3" item="9"/>
          <tpl fld="2" item="30"/>
          <tpl hier="9" item="1"/>
          <tpl hier="11" item="9"/>
          <tpl hier="12" item="7"/>
          <tpl fld="4" item="0"/>
        </tpls>
      </n>
      <n v="67203128">
        <tpls c="8">
          <tpl hier="1" item="10"/>
          <tpl hier="4" item="3"/>
          <tpl fld="3" item="40"/>
          <tpl fld="2" item="45"/>
          <tpl hier="9" item="1"/>
          <tpl hier="11" item="9"/>
          <tpl hier="12" item="7"/>
          <tpl fld="4" item="0"/>
        </tpls>
      </n>
      <n v="110668792">
        <tpls c="8">
          <tpl hier="1" item="10"/>
          <tpl hier="4" item="3"/>
          <tpl fld="3" item="28"/>
          <tpl fld="2" item="45"/>
          <tpl hier="9" item="1"/>
          <tpl hier="11" item="9"/>
          <tpl hier="12" item="7"/>
          <tpl fld="4" item="0"/>
        </tpls>
      </n>
      <n v="185960288">
        <tpls c="8">
          <tpl hier="1" item="10"/>
          <tpl hier="4" item="3"/>
          <tpl fld="3" item="21"/>
          <tpl fld="2" item="45"/>
          <tpl hier="9" item="1"/>
          <tpl hier="11" item="9"/>
          <tpl hier="12" item="7"/>
          <tpl fld="4" item="0"/>
        </tpls>
      </n>
      <n v="64906000">
        <tpls c="8">
          <tpl hier="1" item="10"/>
          <tpl hier="4" item="3"/>
          <tpl fld="3" item="56"/>
          <tpl fld="2" item="25"/>
          <tpl hier="9" item="1"/>
          <tpl hier="11" item="9"/>
          <tpl hier="12" item="7"/>
          <tpl fld="4" item="0"/>
        </tpls>
      </n>
      <n v="123776840">
        <tpls c="8">
          <tpl hier="1" item="10"/>
          <tpl hier="4" item="3"/>
          <tpl fld="3" item="42"/>
          <tpl fld="2" item="25"/>
          <tpl hier="9" item="1"/>
          <tpl hier="11" item="9"/>
          <tpl hier="12" item="7"/>
          <tpl fld="4" item="0"/>
        </tpls>
      </n>
      <n v="195306832">
        <tpls c="8">
          <tpl hier="1" item="10"/>
          <tpl hier="4" item="3"/>
          <tpl fld="3" item="29"/>
          <tpl fld="2" item="25"/>
          <tpl hier="9" item="1"/>
          <tpl hier="11" item="9"/>
          <tpl hier="12" item="7"/>
          <tpl fld="4" item="0"/>
        </tpls>
      </n>
      <n v="1607796">
        <tpls c="8">
          <tpl hier="1" item="10"/>
          <tpl hier="4" item="3"/>
          <tpl fld="3" item="4"/>
          <tpl fld="2" item="38"/>
          <tpl hier="9" item="1"/>
          <tpl hier="11" item="9"/>
          <tpl hier="12" item="7"/>
          <tpl fld="4" item="0"/>
        </tpls>
      </n>
      <n v="2575954">
        <tpls c="8">
          <tpl hier="1" item="10"/>
          <tpl hier="4" item="3"/>
          <tpl fld="3" item="51"/>
          <tpl fld="2" item="38"/>
          <tpl hier="9" item="1"/>
          <tpl hier="11" item="9"/>
          <tpl hier="12" item="7"/>
          <tpl fld="4" item="0"/>
        </tpls>
      </n>
      <n v="3835437">
        <tpls c="8">
          <tpl hier="1" item="10"/>
          <tpl hier="4" item="3"/>
          <tpl fld="3" item="33"/>
          <tpl fld="2" item="38"/>
          <tpl hier="9" item="1"/>
          <tpl hier="11" item="9"/>
          <tpl hier="12" item="7"/>
          <tpl fld="4" item="0"/>
        </tpls>
      </n>
      <n v="2849532">
        <tpls c="8">
          <tpl hier="1" item="10"/>
          <tpl hier="4" item="3"/>
          <tpl fld="3" item="8"/>
          <tpl fld="2" item="16"/>
          <tpl hier="9" item="1"/>
          <tpl hier="11" item="9"/>
          <tpl hier="12" item="7"/>
          <tpl fld="4" item="0"/>
        </tpls>
      </n>
      <n v="4615839">
        <tpls c="8">
          <tpl hier="1" item="10"/>
          <tpl hier="4" item="3"/>
          <tpl fld="3" item="0"/>
          <tpl fld="2" item="16"/>
          <tpl hier="9" item="1"/>
          <tpl hier="11" item="9"/>
          <tpl hier="12" item="7"/>
          <tpl fld="4" item="0"/>
        </tpls>
      </n>
      <n v="7310507">
        <tpls c="8">
          <tpl hier="1" item="10"/>
          <tpl hier="4" item="3"/>
          <tpl fld="3" item="47"/>
          <tpl fld="2" item="16"/>
          <tpl hier="9" item="1"/>
          <tpl hier="11" item="9"/>
          <tpl hier="12" item="7"/>
          <tpl fld="4" item="0"/>
        </tpls>
      </n>
      <n v="13092852">
        <tpls c="8">
          <tpl hier="1" item="10"/>
          <tpl hier="4" item="3"/>
          <tpl fld="3" item="16"/>
          <tpl fld="2" item="10"/>
          <tpl hier="9" item="1"/>
          <tpl hier="11" item="9"/>
          <tpl hier="12" item="7"/>
          <tpl fld="4" item="0"/>
        </tpls>
      </n>
      <n v="21614192">
        <tpls c="8">
          <tpl hier="1" item="10"/>
          <tpl hier="4" item="3"/>
          <tpl fld="3" item="3"/>
          <tpl fld="2" item="10"/>
          <tpl hier="9" item="1"/>
          <tpl hier="11" item="9"/>
          <tpl hier="12" item="7"/>
          <tpl fld="4" item="0"/>
        </tpls>
      </n>
      <n v="28562316">
        <tpls c="8">
          <tpl hier="1" item="10"/>
          <tpl hier="4" item="3"/>
          <tpl fld="3" item="38"/>
          <tpl fld="2" item="10"/>
          <tpl hier="9" item="1"/>
          <tpl hier="11" item="9"/>
          <tpl hier="12" item="7"/>
          <tpl fld="4" item="0"/>
        </tpls>
      </n>
      <n v="32823968">
        <tpls c="8">
          <tpl hier="1" item="10"/>
          <tpl hier="4" item="3"/>
          <tpl fld="3" item="26"/>
          <tpl fld="2" item="12"/>
          <tpl hier="9" item="1"/>
          <tpl hier="11" item="9"/>
          <tpl hier="12" item="7"/>
          <tpl fld="4" item="0"/>
        </tpls>
      </n>
      <n v="58795000">
        <tpls c="8">
          <tpl hier="1" item="10"/>
          <tpl hier="4" item="3"/>
          <tpl fld="3" item="58"/>
          <tpl fld="2" item="12"/>
          <tpl hier="9" item="1"/>
          <tpl hier="11" item="9"/>
          <tpl hier="12" item="7"/>
          <tpl fld="4" item="0"/>
        </tpls>
      </n>
      <n v="92414160">
        <tpls c="8">
          <tpl hier="1" item="10"/>
          <tpl hier="4" item="3"/>
          <tpl fld="3" item="49"/>
          <tpl fld="2" item="12"/>
          <tpl hier="9" item="1"/>
          <tpl hier="11" item="9"/>
          <tpl hier="12" item="7"/>
          <tpl fld="4" item="0"/>
        </tpls>
      </n>
      <n v="2662064">
        <tpls c="8">
          <tpl hier="1" item="10"/>
          <tpl hier="4" item="3"/>
          <tpl fld="3" item="18"/>
          <tpl fld="2" item="18"/>
          <tpl hier="9" item="1"/>
          <tpl hier="11" item="9"/>
          <tpl hier="12" item="7"/>
          <tpl fld="4" item="0"/>
        </tpls>
      </n>
      <n v="3562110">
        <tpls c="8">
          <tpl hier="1" item="10"/>
          <tpl hier="4" item="3"/>
          <tpl fld="3" item="53"/>
          <tpl fld="2" item="18"/>
          <tpl hier="9" item="1"/>
          <tpl hier="11" item="9"/>
          <tpl hier="12" item="7"/>
          <tpl fld="4" item="0"/>
        </tpls>
      </n>
      <n v="3634488">
        <tpls c="8">
          <tpl hier="1" item="10"/>
          <tpl hier="4" item="3"/>
          <tpl fld="3" item="19"/>
          <tpl fld="2" item="18"/>
          <tpl hier="9" item="1"/>
          <tpl hier="11" item="9"/>
          <tpl hier="12" item="7"/>
          <tpl fld="4" item="0"/>
        </tpls>
      </n>
      <n v="4231578">
        <tpls c="8">
          <tpl hier="1" item="10"/>
          <tpl hier="4" item="3"/>
          <tpl fld="3" item="56"/>
          <tpl fld="2" item="20"/>
          <tpl hier="9" item="1"/>
          <tpl hier="11" item="9"/>
          <tpl hier="12" item="7"/>
          <tpl fld="4" item="0"/>
        </tpls>
      </n>
      <n v="6962802">
        <tpls c="8">
          <tpl hier="1" item="10"/>
          <tpl hier="4" item="3"/>
          <tpl fld="3" item="30"/>
          <tpl fld="2" item="20"/>
          <tpl hier="9" item="1"/>
          <tpl hier="11" item="9"/>
          <tpl hier="12" item="7"/>
          <tpl fld="4" item="0"/>
        </tpls>
      </n>
      <n v="7755496">
        <tpls c="8">
          <tpl hier="1" item="10"/>
          <tpl hier="4" item="3"/>
          <tpl fld="3" item="53"/>
          <tpl fld="2" item="32"/>
          <tpl hier="9" item="1"/>
          <tpl hier="11" item="9"/>
          <tpl hier="12" item="7"/>
          <tpl fld="4" item="0"/>
        </tpls>
      </n>
      <n v="72253">
        <tpls c="8">
          <tpl hier="1" item="10"/>
          <tpl hier="4" item="3"/>
          <tpl fld="3" item="50"/>
          <tpl fld="2" item="9"/>
          <tpl hier="9" item="1"/>
          <tpl hier="11" item="9"/>
          <tpl hier="12" item="7"/>
          <tpl fld="4" item="0"/>
        </tpls>
      </n>
      <n v="2388769">
        <tpls c="8">
          <tpl hier="1" item="10"/>
          <tpl hier="4" item="3"/>
          <tpl fld="3" item="48"/>
          <tpl fld="2" item="11"/>
          <tpl hier="9" item="1"/>
          <tpl hier="11" item="9"/>
          <tpl hier="12" item="7"/>
          <tpl fld="4" item="0"/>
        </tpls>
      </n>
      <n v="4462378">
        <tpls c="8">
          <tpl hier="1" item="10"/>
          <tpl hier="4" item="3"/>
          <tpl fld="3" item="24"/>
          <tpl fld="2" item="11"/>
          <tpl hier="9" item="1"/>
          <tpl hier="11" item="9"/>
          <tpl hier="12" item="7"/>
          <tpl fld="4" item="0"/>
        </tpls>
      </n>
      <n v="27827320">
        <tpls c="8">
          <tpl hier="1" item="10"/>
          <tpl hier="4" item="3"/>
          <tpl fld="3" item="43"/>
          <tpl fld="2" item="15"/>
          <tpl hier="9" item="1"/>
          <tpl hier="11" item="9"/>
          <tpl hier="12" item="7"/>
          <tpl fld="4" item="0"/>
        </tpls>
      </n>
      <n v="10111637">
        <tpls c="8">
          <tpl hier="1" item="10"/>
          <tpl hier="4" item="3"/>
          <tpl fld="3" item="35"/>
          <tpl fld="2" item="19"/>
          <tpl hier="9" item="1"/>
          <tpl hier="11" item="9"/>
          <tpl hier="12" item="7"/>
          <tpl fld="4" item="0"/>
        </tpls>
      </n>
      <n v="20970000">
        <tpls c="8">
          <tpl hier="1" item="10"/>
          <tpl hier="4" item="3"/>
          <tpl fld="3" item="23"/>
          <tpl fld="2" item="19"/>
          <tpl hier="9" item="1"/>
          <tpl hier="11" item="9"/>
          <tpl hier="12" item="7"/>
          <tpl fld="4" item="0"/>
        </tpls>
      </n>
      <n v="43377272">
        <tpls c="8">
          <tpl hier="1" item="10"/>
          <tpl hier="4" item="3"/>
          <tpl fld="3" item="20"/>
          <tpl fld="2" item="6"/>
          <tpl hier="9" item="1"/>
          <tpl hier="11" item="9"/>
          <tpl hier="12" item="7"/>
          <tpl fld="4" item="0"/>
        </tpls>
      </n>
      <n v="28832828">
        <tpls c="8">
          <tpl hier="1" item="10"/>
          <tpl hier="4" item="3"/>
          <tpl fld="3" item="48"/>
          <tpl fld="2" item="1"/>
          <tpl hier="9" item="1"/>
          <tpl hier="11" item="9"/>
          <tpl hier="12" item="7"/>
          <tpl fld="4" item="0"/>
        </tpls>
      </n>
      <n v="14465121">
        <tpls c="8">
          <tpl hier="1" item="10"/>
          <tpl hier="4" item="3"/>
          <tpl fld="3" item="19"/>
          <tpl fld="2" item="5"/>
          <tpl hier="9" item="1"/>
          <tpl hier="11" item="9"/>
          <tpl hier="12" item="7"/>
          <tpl fld="4" item="0"/>
        </tpls>
      </n>
      <n v="8735495">
        <tpls c="8">
          <tpl hier="1" item="10"/>
          <tpl hier="4" item="3"/>
          <tpl fld="3" item="10"/>
          <tpl fld="2" item="33"/>
          <tpl hier="9" item="1"/>
          <tpl hier="11" item="9"/>
          <tpl hier="12" item="7"/>
          <tpl fld="4" item="0"/>
        </tpls>
      </n>
      <n v="13164837">
        <tpls c="8">
          <tpl hier="1" item="10"/>
          <tpl hier="4" item="3"/>
          <tpl fld="3" item="12"/>
          <tpl fld="2" item="33"/>
          <tpl hier="9" item="1"/>
          <tpl hier="11" item="9"/>
          <tpl hier="12" item="7"/>
          <tpl fld="4" item="0"/>
        </tpls>
      </n>
      <n v="20246380">
        <tpls c="8">
          <tpl hier="1" item="10"/>
          <tpl hier="4" item="3"/>
          <tpl fld="3" item="11"/>
          <tpl fld="2" item="33"/>
          <tpl hier="9" item="1"/>
          <tpl hier="11" item="9"/>
          <tpl hier="12" item="7"/>
          <tpl fld="4" item="0"/>
        </tpls>
      </n>
      <n v="29767108">
        <tpls c="8">
          <tpl hier="1" item="10"/>
          <tpl hier="4" item="3"/>
          <tpl fld="3" item="9"/>
          <tpl fld="2" item="33"/>
          <tpl hier="9" item="1"/>
          <tpl hier="11" item="9"/>
          <tpl hier="12" item="7"/>
          <tpl fld="4" item="0"/>
        </tpls>
      </n>
      <n v="5858466">
        <tpls c="8">
          <tpl hier="1" item="10"/>
          <tpl hier="4" item="3"/>
          <tpl fld="3" item="57"/>
          <tpl fld="2" item="43"/>
          <tpl hier="9" item="1"/>
          <tpl hier="11" item="9"/>
          <tpl hier="12" item="7"/>
          <tpl fld="4" item="0"/>
        </tpls>
      </n>
      <n v="8805995">
        <tpls c="8">
          <tpl hier="1" item="10"/>
          <tpl hier="4" item="3"/>
          <tpl fld="3" item="3"/>
          <tpl fld="2" item="43"/>
          <tpl hier="9" item="1"/>
          <tpl hier="11" item="9"/>
          <tpl hier="12" item="7"/>
          <tpl fld="4" item="0"/>
        </tpls>
      </n>
      <n v="12948292">
        <tpls c="8">
          <tpl hier="1" item="10"/>
          <tpl hier="4" item="3"/>
          <tpl fld="3" item="1"/>
          <tpl fld="2" item="43"/>
          <tpl hier="9" item="1"/>
          <tpl hier="11" item="9"/>
          <tpl hier="12" item="7"/>
          <tpl fld="4" item="0"/>
        </tpls>
      </n>
      <n v="754101">
        <tpls c="8">
          <tpl hier="1" item="10"/>
          <tpl hier="4" item="3"/>
          <tpl fld="3" item="20"/>
          <tpl fld="2" item="22"/>
          <tpl hier="9" item="1"/>
          <tpl hier="11" item="9"/>
          <tpl hier="12" item="7"/>
          <tpl fld="4" item="0"/>
        </tpls>
      </n>
      <n v="748602">
        <tpls c="8">
          <tpl hier="1" item="10"/>
          <tpl hier="4" item="3"/>
          <tpl fld="3" item="51"/>
          <tpl fld="2" item="22"/>
          <tpl hier="9" item="1"/>
          <tpl hier="11" item="9"/>
          <tpl hier="12" item="7"/>
          <tpl fld="4" item="0"/>
        </tpls>
      </n>
      <n v="746817">
        <tpls c="8">
          <tpl hier="1" item="10"/>
          <tpl hier="4" item="3"/>
          <tpl fld="3" item="38"/>
          <tpl fld="2" item="22"/>
          <tpl hier="9" item="1"/>
          <tpl hier="11" item="9"/>
          <tpl hier="12" item="7"/>
          <tpl fld="4" item="0"/>
        </tpls>
      </n>
      <n v="4097755">
        <tpls c="8">
          <tpl hier="1" item="10"/>
          <tpl hier="4" item="3"/>
          <tpl fld="3" item="44"/>
          <tpl fld="2" item="21"/>
          <tpl hier="9" item="1"/>
          <tpl hier="11" item="9"/>
          <tpl hier="12" item="7"/>
          <tpl fld="4" item="0"/>
        </tpls>
      </n>
      <n v="5520187">
        <tpls c="8">
          <tpl hier="1" item="10"/>
          <tpl hier="4" item="3"/>
          <tpl fld="3" item="43"/>
          <tpl fld="2" item="21"/>
          <tpl hier="9" item="1"/>
          <tpl hier="11" item="9"/>
          <tpl hier="12" item="7"/>
          <tpl fld="4" item="0"/>
        </tpls>
      </n>
      <n v="7744503">
        <tpls c="8">
          <tpl hier="1" item="10"/>
          <tpl hier="4" item="3"/>
          <tpl fld="3" item="42"/>
          <tpl fld="2" item="21"/>
          <tpl hier="9" item="1"/>
          <tpl hier="11" item="9"/>
          <tpl hier="12" item="7"/>
          <tpl fld="4" item="0"/>
        </tpls>
      </n>
      <n v="10100320">
        <tpls c="8">
          <tpl hier="1" item="10"/>
          <tpl hier="4" item="3"/>
          <tpl fld="3" item="41"/>
          <tpl fld="2" item="21"/>
          <tpl hier="9" item="1"/>
          <tpl hier="11" item="9"/>
          <tpl hier="12" item="7"/>
          <tpl fld="4" item="0"/>
        </tpls>
      </n>
      <n v="2414803">
        <tpls c="8">
          <tpl hier="1" item="10"/>
          <tpl hier="4" item="3"/>
          <tpl fld="3" item="32"/>
          <tpl fld="2" item="41"/>
          <tpl hier="9" item="1"/>
          <tpl hier="11" item="9"/>
          <tpl hier="12" item="7"/>
          <tpl fld="4" item="0"/>
        </tpls>
      </n>
      <n v="3910640">
        <tpls c="8">
          <tpl hier="1" item="10"/>
          <tpl hier="4" item="3"/>
          <tpl fld="3" item="31"/>
          <tpl fld="2" item="41"/>
          <tpl hier="9" item="1"/>
          <tpl hier="11" item="9"/>
          <tpl hier="12" item="7"/>
          <tpl fld="4" item="0"/>
        </tpls>
      </n>
      <n v="6220406">
        <tpls c="8">
          <tpl hier="1" item="10"/>
          <tpl hier="4" item="3"/>
          <tpl fld="3" item="30"/>
          <tpl fld="2" item="41"/>
          <tpl hier="9" item="1"/>
          <tpl hier="11" item="9"/>
          <tpl hier="12" item="7"/>
          <tpl fld="4" item="0"/>
        </tpls>
      </n>
      <n v="8955589">
        <tpls c="8">
          <tpl hier="1" item="10"/>
          <tpl hier="4" item="3"/>
          <tpl fld="3" item="29"/>
          <tpl fld="2" item="41"/>
          <tpl hier="9" item="1"/>
          <tpl hier="11" item="9"/>
          <tpl hier="12" item="7"/>
          <tpl fld="4" item="0"/>
        </tpls>
      </n>
      <n v="543084352">
        <tpls c="8">
          <tpl hier="1" item="10"/>
          <tpl hier="4" item="3"/>
          <tpl fld="3" item="16"/>
          <tpl fld="2" item="39"/>
          <tpl hier="9" item="1"/>
          <tpl hier="11" item="9"/>
          <tpl hier="12" item="7"/>
          <tpl fld="4" item="0"/>
        </tpls>
      </n>
      <n v="784360000">
        <tpls c="8">
          <tpl hier="1" item="10"/>
          <tpl hier="4" item="3"/>
          <tpl fld="3" item="15"/>
          <tpl fld="2" item="39"/>
          <tpl hier="9" item="1"/>
          <tpl hier="11" item="9"/>
          <tpl hier="12" item="7"/>
          <tpl fld="4" item="0"/>
        </tpls>
      </n>
      <n v="1075000064">
        <tpls c="8">
          <tpl hier="1" item="10"/>
          <tpl hier="4" item="3"/>
          <tpl fld="3" item="14"/>
          <tpl fld="2" item="39"/>
          <tpl hier="9" item="1"/>
          <tpl hier="11" item="9"/>
          <tpl hier="12" item="7"/>
          <tpl fld="4" item="0"/>
        </tpls>
      </n>
      <n v="1338658816">
        <tpls c="8">
          <tpl hier="1" item="10"/>
          <tpl hier="4" item="3"/>
          <tpl fld="3" item="13"/>
          <tpl fld="2" item="39"/>
          <tpl hier="9" item="1"/>
          <tpl hier="11" item="9"/>
          <tpl hier="12" item="7"/>
          <tpl fld="4" item="0"/>
        </tpls>
      </n>
      <n v="12146068">
        <tpls c="8">
          <tpl hier="1" item="10"/>
          <tpl hier="4" item="3"/>
          <tpl fld="3" item="4"/>
          <tpl fld="2" item="14"/>
          <tpl hier="9" item="1"/>
          <tpl hier="11" item="9"/>
          <tpl hier="12" item="7"/>
          <tpl fld="4" item="0"/>
        </tpls>
      </n>
      <n v="22153676">
        <tpls c="8">
          <tpl hier="1" item="10"/>
          <tpl hier="4" item="3"/>
          <tpl fld="3" item="58"/>
          <tpl fld="2" item="14"/>
          <tpl hier="9" item="1"/>
          <tpl hier="11" item="9"/>
          <tpl hier="12" item="7"/>
          <tpl fld="4" item="0"/>
        </tpls>
      </n>
      <n v="35635272">
        <tpls c="8">
          <tpl hier="1" item="10"/>
          <tpl hier="4" item="3"/>
          <tpl fld="3" item="2"/>
          <tpl fld="2" item="14"/>
          <tpl hier="9" item="1"/>
          <tpl hier="11" item="9"/>
          <tpl hier="12" item="7"/>
          <tpl fld="4" item="0"/>
        </tpls>
      </n>
      <n v="1160792">
        <tpls c="8">
          <tpl hier="1" item="10"/>
          <tpl hier="4" item="3"/>
          <tpl fld="3" item="54"/>
          <tpl fld="2" item="31"/>
          <tpl hier="9" item="1"/>
          <tpl hier="11" item="9"/>
          <tpl hier="12" item="7"/>
          <tpl fld="4" item="0"/>
        </tpls>
      </n>
      <n v="1742539">
        <tpls c="8">
          <tpl hier="1" item="10"/>
          <tpl hier="4" item="3"/>
          <tpl fld="3" item="53"/>
          <tpl fld="2" item="31"/>
          <tpl hier="9" item="1"/>
          <tpl hier="11" item="9"/>
          <tpl hier="12" item="7"/>
          <tpl fld="4" item="0"/>
        </tpls>
      </n>
      <n v="1986922">
        <tpls c="8">
          <tpl hier="1" item="10"/>
          <tpl hier="4" item="3"/>
          <tpl fld="3" item="52"/>
          <tpl fld="2" item="31"/>
          <tpl hier="9" item="1"/>
          <tpl hier="11" item="9"/>
          <tpl hier="12" item="7"/>
          <tpl fld="4" item="0"/>
        </tpls>
      </n>
      <n v="5352503">
        <tpls c="8">
          <tpl hier="1" item="10"/>
          <tpl hier="4" item="3"/>
          <tpl fld="3" item="48"/>
          <tpl fld="2" item="29"/>
          <tpl hier="9" item="1"/>
          <tpl hier="11" item="9"/>
          <tpl hier="12" item="7"/>
          <tpl fld="4" item="0"/>
        </tpls>
      </n>
      <n v="8230218">
        <tpls c="8">
          <tpl hier="1" item="10"/>
          <tpl hier="4" item="3"/>
          <tpl fld="3" item="46"/>
          <tpl fld="2" item="29"/>
          <tpl hier="9" item="1"/>
          <tpl hier="11" item="9"/>
          <tpl hier="12" item="7"/>
          <tpl fld="4" item="0"/>
        </tpls>
      </n>
      <n v="13066543">
        <tpls c="8">
          <tpl hier="1" item="10"/>
          <tpl hier="4" item="3"/>
          <tpl fld="3" item="45"/>
          <tpl fld="2" item="29"/>
          <tpl hier="9" item="1"/>
          <tpl hier="11" item="9"/>
          <tpl hier="12" item="7"/>
          <tpl fld="4" item="0"/>
        </tpls>
      </n>
      <n v="21151640">
        <tpls c="8">
          <tpl hier="1" item="10"/>
          <tpl hier="4" item="3"/>
          <tpl fld="3" item="47"/>
          <tpl fld="2" item="29"/>
          <tpl hier="9" item="1"/>
          <tpl hier="11" item="9"/>
          <tpl hier="12" item="7"/>
          <tpl fld="4" item="0"/>
        </tpls>
      </n>
      <n v="4134460">
        <tpls c="8">
          <tpl hier="1" item="10"/>
          <tpl hier="4" item="3"/>
          <tpl fld="3" item="34"/>
          <tpl fld="2" item="27"/>
          <tpl hier="9" item="1"/>
          <tpl hier="11" item="9"/>
          <tpl hier="12" item="7"/>
          <tpl fld="4" item="0"/>
        </tpls>
      </n>
      <n v="6412384">
        <tpls c="8">
          <tpl hier="1" item="10"/>
          <tpl hier="4" item="3"/>
          <tpl fld="3" item="36"/>
          <tpl fld="2" item="27"/>
          <tpl hier="9" item="1"/>
          <tpl hier="11" item="9"/>
          <tpl hier="12" item="7"/>
          <tpl fld="4" item="0"/>
        </tpls>
      </n>
      <n v="10264906">
        <tpls c="8">
          <tpl hier="1" item="10"/>
          <tpl hier="4" item="3"/>
          <tpl fld="3" item="27"/>
          <tpl fld="2" item="27"/>
          <tpl hier="9" item="1"/>
          <tpl hier="11" item="9"/>
          <tpl hier="12" item="7"/>
          <tpl fld="4" item="0"/>
        </tpls>
      </n>
      <n v="15839269">
        <tpls c="8">
          <tpl hier="1" item="10"/>
          <tpl hier="4" item="3"/>
          <tpl fld="3" item="33"/>
          <tpl fld="2" item="27"/>
          <tpl hier="9" item="1"/>
          <tpl hier="11" item="9"/>
          <tpl hier="12" item="7"/>
          <tpl fld="4" item="0"/>
        </tpls>
      </n>
      <n v="10297983">
        <tpls c="8">
          <tpl hier="1" item="10"/>
          <tpl hier="4" item="3"/>
          <tpl fld="3" item="18"/>
          <tpl fld="2" item="26"/>
          <tpl hier="9" item="1"/>
          <tpl hier="11" item="9"/>
          <tpl hier="12" item="7"/>
          <tpl fld="4" item="0"/>
        </tpls>
      </n>
      <n v="15192298">
        <tpls c="8">
          <tpl hier="1" item="10"/>
          <tpl hier="4" item="3"/>
          <tpl fld="3" item="22"/>
          <tpl fld="2" item="26"/>
          <tpl hier="9" item="1"/>
          <tpl hier="11" item="9"/>
          <tpl hier="12" item="7"/>
          <tpl fld="4" item="0"/>
        </tpls>
      </n>
      <n v="23194256">
        <tpls c="8">
          <tpl hier="1" item="10"/>
          <tpl hier="4" item="3"/>
          <tpl fld="3" item="17"/>
          <tpl fld="2" item="26"/>
          <tpl hier="9" item="1"/>
          <tpl hier="11" item="9"/>
          <tpl hier="12" item="7"/>
          <tpl fld="4" item="0"/>
        </tpls>
      </n>
      <n v="30684804">
        <tpls c="8">
          <tpl hier="1" item="10"/>
          <tpl hier="4" item="3"/>
          <tpl fld="3" item="21"/>
          <tpl fld="2" item="26"/>
          <tpl hier="9" item="1"/>
          <tpl hier="11" item="9"/>
          <tpl hier="12" item="7"/>
          <tpl fld="4" item="0"/>
        </tpls>
      </n>
      <n v="1181674">
        <tpls c="8">
          <tpl hier="1" item="10"/>
          <tpl hier="4" item="3"/>
          <tpl fld="3" item="8"/>
          <tpl fld="2" item="24"/>
          <tpl hier="9" item="1"/>
          <tpl hier="11" item="9"/>
          <tpl hier="12" item="7"/>
          <tpl fld="4" item="0"/>
        </tpls>
      </n>
      <n v="1879763">
        <tpls c="8">
          <tpl hier="1" item="10"/>
          <tpl hier="4" item="3"/>
          <tpl fld="3" item="7"/>
          <tpl fld="2" item="24"/>
          <tpl hier="9" item="1"/>
          <tpl hier="11" item="9"/>
          <tpl hier="12" item="7"/>
          <tpl fld="4" item="0"/>
        </tpls>
      </n>
      <n v="2857148">
        <tpls c="8">
          <tpl hier="1" item="10"/>
          <tpl hier="4" item="3"/>
          <tpl fld="3" item="6"/>
          <tpl fld="2" item="24"/>
          <tpl hier="9" item="1"/>
          <tpl hier="11" item="9"/>
          <tpl hier="12" item="7"/>
          <tpl fld="4" item="0"/>
        </tpls>
      </n>
      <n v="4525696">
        <tpls c="8">
          <tpl hier="1" item="10"/>
          <tpl hier="4" item="3"/>
          <tpl fld="3" item="5"/>
          <tpl fld="2" item="24"/>
          <tpl hier="9" item="1"/>
          <tpl hier="11" item="9"/>
          <tpl hier="12" item="7"/>
          <tpl fld="4" item="0"/>
        </tpls>
      </n>
      <n v="57966804">
        <tpls c="8">
          <tpl hier="1" item="10"/>
          <tpl hier="4" item="3"/>
          <tpl fld="3" item="56"/>
          <tpl fld="2" item="17"/>
          <tpl hier="9" item="1"/>
          <tpl hier="11" item="9"/>
          <tpl hier="12" item="7"/>
          <tpl fld="4" item="0"/>
        </tpls>
      </n>
      <n v="83943136">
        <tpls c="8">
          <tpl hier="1" item="10"/>
          <tpl hier="4" item="3"/>
          <tpl fld="3" item="0"/>
          <tpl fld="2" item="17"/>
          <tpl hier="9" item="1"/>
          <tpl hier="11" item="9"/>
          <tpl hier="12" item="7"/>
          <tpl fld="4" item="0"/>
        </tpls>
      </n>
      <n v="107560152">
        <tpls c="8">
          <tpl hier="1" item="10"/>
          <tpl hier="4" item="3"/>
          <tpl fld="3" item="55"/>
          <tpl fld="2" item="17"/>
          <tpl hier="9" item="1"/>
          <tpl hier="11" item="9"/>
          <tpl hier="12" item="7"/>
          <tpl fld="4" item="0"/>
        </tpls>
      </n>
      <n v="10267264">
        <tpls c="8">
          <tpl hier="1" item="10"/>
          <tpl hier="4" item="3"/>
          <tpl fld="3" item="35"/>
          <tpl fld="2" item="13"/>
          <tpl hier="9" item="1"/>
          <tpl hier="11" item="9"/>
          <tpl hier="12" item="7"/>
          <tpl fld="4" item="0"/>
        </tpls>
      </n>
      <n v="14028536">
        <tpls c="8">
          <tpl hier="1" item="10"/>
          <tpl hier="4" item="3"/>
          <tpl fld="3" item="40"/>
          <tpl fld="2" item="13"/>
          <tpl hier="9" item="1"/>
          <tpl hier="11" item="9"/>
          <tpl hier="12" item="7"/>
          <tpl fld="4" item="0"/>
        </tpls>
      </n>
      <n v="20489976">
        <tpls c="8">
          <tpl hier="1" item="10"/>
          <tpl hier="4" item="3"/>
          <tpl fld="3" item="50"/>
          <tpl fld="2" item="13"/>
          <tpl hier="9" item="1"/>
          <tpl hier="11" item="9"/>
          <tpl hier="12" item="7"/>
          <tpl fld="4" item="0"/>
        </tpls>
      </n>
      <n v="26883536">
        <tpls c="8">
          <tpl hier="1" item="10"/>
          <tpl hier="4" item="3"/>
          <tpl fld="3" item="49"/>
          <tpl fld="2" item="13"/>
          <tpl hier="9" item="1"/>
          <tpl hier="11" item="9"/>
          <tpl hier="12" item="7"/>
          <tpl fld="4" item="0"/>
        </tpls>
      </n>
      <n v="2006481">
        <tpls c="8">
          <tpl hier="1" item="10"/>
          <tpl hier="4" item="3"/>
          <tpl fld="3" item="37"/>
          <tpl fld="2" item="23"/>
          <tpl hier="9" item="1"/>
          <tpl hier="11" item="9"/>
          <tpl hier="12" item="7"/>
          <tpl fld="4" item="0"/>
        </tpls>
      </n>
      <n v="3265519">
        <tpls c="8">
          <tpl hier="1" item="10"/>
          <tpl hier="4" item="3"/>
          <tpl fld="3" item="39"/>
          <tpl fld="2" item="23"/>
          <tpl hier="9" item="1"/>
          <tpl hier="11" item="9"/>
          <tpl hier="12" item="7"/>
          <tpl fld="4" item="0"/>
        </tpls>
      </n>
      <n v="4741578">
        <tpls c="8">
          <tpl hier="1" item="10"/>
          <tpl hier="4" item="3"/>
          <tpl fld="3" item="28"/>
          <tpl fld="2" item="23"/>
          <tpl hier="9" item="1"/>
          <tpl hier="11" item="9"/>
          <tpl hier="12" item="7"/>
          <tpl fld="4" item="0"/>
        </tpls>
      </n>
      <n v="5982526">
        <tpls c="8">
          <tpl hier="1" item="10"/>
          <tpl hier="4" item="3"/>
          <tpl fld="3" item="19"/>
          <tpl fld="2" item="23"/>
          <tpl hier="9" item="1"/>
          <tpl hier="11" item="9"/>
          <tpl hier="12" item="7"/>
          <tpl fld="4" item="0"/>
        </tpls>
      </n>
      <n v="4144592">
        <tpls c="8">
          <tpl hier="1" item="10"/>
          <tpl hier="4" item="3"/>
          <tpl fld="3" item="26"/>
          <tpl fld="2" item="30"/>
          <tpl hier="9" item="1"/>
          <tpl hier="11" item="9"/>
          <tpl hier="12" item="7"/>
          <tpl fld="4" item="0"/>
        </tpls>
      </n>
      <n v="6528641">
        <tpls c="8">
          <tpl hier="1" item="10"/>
          <tpl hier="4" item="3"/>
          <tpl fld="3" item="25"/>
          <tpl fld="2" item="30"/>
          <tpl hier="9" item="1"/>
          <tpl hier="11" item="9"/>
          <tpl hier="12" item="7"/>
          <tpl fld="4" item="0"/>
        </tpls>
      </n>
      <n v="10929918">
        <tpls c="8">
          <tpl hier="1" item="10"/>
          <tpl hier="4" item="3"/>
          <tpl fld="3" item="24"/>
          <tpl fld="2" item="30"/>
          <tpl hier="9" item="1"/>
          <tpl hier="11" item="9"/>
          <tpl hier="12" item="7"/>
          <tpl fld="4" item="0"/>
        </tpls>
      </n>
      <n v="69271920">
        <tpls c="8">
          <tpl hier="1" item="10"/>
          <tpl hier="4" item="3"/>
          <tpl fld="3" item="46"/>
          <tpl fld="2" item="45"/>
          <tpl hier="9" item="1"/>
          <tpl hier="11" item="9"/>
          <tpl hier="12" item="7"/>
          <tpl fld="4" item="0"/>
        </tpls>
      </n>
      <n v="113457664">
        <tpls c="8">
          <tpl hier="1" item="10"/>
          <tpl hier="4" item="3"/>
          <tpl fld="3" item="27"/>
          <tpl fld="2" item="45"/>
          <tpl hier="9" item="1"/>
          <tpl hier="11" item="9"/>
          <tpl hier="12" item="7"/>
          <tpl fld="4" item="0"/>
        </tpls>
      </n>
      <n v="190873312">
        <tpls c="8">
          <tpl hier="1" item="10"/>
          <tpl hier="4" item="3"/>
          <tpl fld="3" item="13"/>
          <tpl fld="2" item="45"/>
          <tpl hier="9" item="1"/>
          <tpl hier="11" item="9"/>
          <tpl hier="12" item="7"/>
          <tpl fld="4" item="0"/>
        </tpls>
      </n>
      <n v="68834328">
        <tpls c="8">
          <tpl hier="1" item="10"/>
          <tpl hier="4" item="3"/>
          <tpl fld="3" item="20"/>
          <tpl fld="2" item="25"/>
          <tpl hier="9" item="1"/>
          <tpl hier="11" item="9"/>
          <tpl hier="12" item="7"/>
          <tpl fld="4" item="0"/>
        </tpls>
      </n>
      <n v="127349288">
        <tpls c="8">
          <tpl hier="1" item="10"/>
          <tpl hier="4" item="3"/>
          <tpl fld="3" item="28"/>
          <tpl fld="2" item="25"/>
          <tpl hier="9" item="1"/>
          <tpl hier="11" item="9"/>
          <tpl hier="12" item="7"/>
          <tpl fld="4" item="0"/>
        </tpls>
      </n>
      <n v="199426960">
        <tpls c="8">
          <tpl hier="1" item="10"/>
          <tpl hier="4" item="3"/>
          <tpl fld="3" item="23"/>
          <tpl fld="2" item="25"/>
          <tpl hier="9" item="1"/>
          <tpl hier="11" item="9"/>
          <tpl hier="12" item="7"/>
          <tpl fld="4" item="0"/>
        </tpls>
      </n>
      <n v="1699054">
        <tpls c="8">
          <tpl hier="1" item="10"/>
          <tpl hier="4" item="3"/>
          <tpl fld="3" item="56"/>
          <tpl fld="2" item="38"/>
          <tpl hier="9" item="1"/>
          <tpl hier="11" item="9"/>
          <tpl hier="12" item="7"/>
          <tpl fld="4" item="0"/>
        </tpls>
      </n>
      <n v="2629580">
        <tpls c="8">
          <tpl hier="1" item="10"/>
          <tpl hier="4" item="3"/>
          <tpl fld="3" item="50"/>
          <tpl fld="2" item="38"/>
          <tpl hier="9" item="1"/>
          <tpl hier="11" item="9"/>
          <tpl hier="12" item="7"/>
          <tpl fld="4" item="0"/>
        </tpls>
      </n>
      <n v="3901315">
        <tpls c="8">
          <tpl hier="1" item="10"/>
          <tpl hier="4" item="3"/>
          <tpl fld="3" item="29"/>
          <tpl fld="2" item="38"/>
          <tpl hier="9" item="1"/>
          <tpl hier="11" item="9"/>
          <tpl hier="12" item="7"/>
          <tpl fld="4" item="0"/>
        </tpls>
      </n>
      <n v="2918139">
        <tpls c="8">
          <tpl hier="1" item="10"/>
          <tpl hier="4" item="3"/>
          <tpl fld="3" item="4"/>
          <tpl fld="2" item="16"/>
          <tpl hier="9" item="1"/>
          <tpl hier="11" item="9"/>
          <tpl hier="12" item="7"/>
          <tpl fld="4" item="0"/>
        </tpls>
      </n>
      <n v="4725547">
        <tpls c="8">
          <tpl hier="1" item="10"/>
          <tpl hier="4" item="3"/>
          <tpl fld="3" item="53"/>
          <tpl fld="2" item="16"/>
          <tpl hier="9" item="1"/>
          <tpl hier="11" item="9"/>
          <tpl hier="12" item="7"/>
          <tpl fld="4" item="0"/>
        </tpls>
      </n>
      <n v="7472200">
        <tpls c="8">
          <tpl hier="1" item="10"/>
          <tpl hier="4" item="3"/>
          <tpl fld="3" item="41"/>
          <tpl fld="2" item="16"/>
          <tpl hier="9" item="1"/>
          <tpl hier="11" item="9"/>
          <tpl hier="12" item="7"/>
          <tpl fld="4" item="0"/>
        </tpls>
      </n>
      <n v="13836367">
        <tpls c="8">
          <tpl hier="1" item="10"/>
          <tpl hier="4" item="3"/>
          <tpl fld="3" item="8"/>
          <tpl fld="2" item="10"/>
          <tpl hier="9" item="1"/>
          <tpl hier="11" item="9"/>
          <tpl hier="12" item="7"/>
          <tpl fld="4" item="0"/>
        </tpls>
      </n>
      <n v="22071432">
        <tpls c="8">
          <tpl hier="1" item="10"/>
          <tpl hier="4" item="3"/>
          <tpl fld="3" item="0"/>
          <tpl fld="2" item="10"/>
          <tpl hier="9" item="1"/>
          <tpl hier="11" item="9"/>
          <tpl hier="12" item="7"/>
          <tpl fld="4" item="0"/>
        </tpls>
      </n>
      <n v="28792656">
        <tpls c="8">
          <tpl hier="1" item="10"/>
          <tpl hier="4" item="3"/>
          <tpl fld="3" item="49"/>
          <tpl fld="2" item="10"/>
          <tpl hier="9" item="1"/>
          <tpl hier="11" item="9"/>
          <tpl hier="12" item="7"/>
          <tpl fld="4" item="0"/>
        </tpls>
      </n>
      <n v="33795192">
        <tpls c="8">
          <tpl hier="1" item="10"/>
          <tpl hier="4" item="3"/>
          <tpl fld="3" item="18"/>
          <tpl fld="2" item="12"/>
          <tpl hier="9" item="1"/>
          <tpl hier="11" item="9"/>
          <tpl hier="12" item="7"/>
          <tpl fld="4" item="0"/>
        </tpls>
      </n>
      <n v="61895160">
        <tpls c="8">
          <tpl hier="1" item="10"/>
          <tpl hier="4" item="3"/>
          <tpl fld="3" item="0"/>
          <tpl fld="2" item="12"/>
          <tpl hier="9" item="1"/>
          <tpl hier="11" item="9"/>
          <tpl hier="12" item="7"/>
          <tpl fld="4" item="0"/>
        </tpls>
      </n>
      <n v="93966784">
        <tpls c="8">
          <tpl hier="1" item="10"/>
          <tpl hier="4" item="3"/>
          <tpl fld="3" item="47"/>
          <tpl fld="2" item="12"/>
          <tpl hier="9" item="1"/>
          <tpl hier="11" item="9"/>
          <tpl hier="12" item="7"/>
          <tpl fld="4" item="0"/>
        </tpls>
      </n>
      <n v="2718000">
        <tpls c="8">
          <tpl hier="1" item="10"/>
          <tpl hier="4" item="3"/>
          <tpl fld="3" item="10"/>
          <tpl fld="2" item="18"/>
          <tpl hier="9" item="1"/>
          <tpl hier="11" item="9"/>
          <tpl hier="12" item="7"/>
          <tpl fld="4" item="0"/>
        </tpls>
      </n>
      <n v="3615497">
        <tpls c="8">
          <tpl hier="1" item="10"/>
          <tpl hier="4" item="3"/>
          <tpl fld="3" item="50"/>
          <tpl fld="2" item="18"/>
          <tpl hier="9" item="1"/>
          <tpl hier="11" item="9"/>
          <tpl hier="12" item="7"/>
          <tpl fld="4" item="0"/>
        </tpls>
      </n>
      <n v="3593077">
        <tpls c="8">
          <tpl hier="1" item="10"/>
          <tpl hier="4" item="3"/>
          <tpl fld="3" item="33"/>
          <tpl fld="2" item="18"/>
          <tpl hier="9" item="1"/>
          <tpl hier="11" item="9"/>
          <tpl hier="12" item="7"/>
          <tpl fld="4" item="0"/>
        </tpls>
      </n>
      <n v="4364706">
        <tpls c="8">
          <tpl hier="1" item="10"/>
          <tpl hier="4" item="3"/>
          <tpl fld="3" item="54"/>
          <tpl fld="2" item="20"/>
          <tpl hier="9" item="1"/>
          <tpl hier="11" item="9"/>
          <tpl hier="12" item="7"/>
          <tpl fld="4" item="0"/>
        </tpls>
      </n>
      <n v="7501234">
        <tpls c="8">
          <tpl hier="1" item="10"/>
          <tpl hier="4" item="3"/>
          <tpl fld="3" item="24"/>
          <tpl fld="2" item="20"/>
          <tpl hier="9" item="1"/>
          <tpl hier="11" item="9"/>
          <tpl hier="12" item="7"/>
          <tpl fld="4" item="0"/>
        </tpls>
      </n>
      <n v="3295278">
        <tpls c="8">
          <tpl hier="1" item="10"/>
          <tpl hier="4" item="3"/>
          <tpl fld="3" item="35"/>
          <tpl fld="2" item="32"/>
          <tpl hier="9" item="1"/>
          <tpl hier="11" item="9"/>
          <tpl hier="12" item="7"/>
          <tpl fld="4" item="0"/>
        </tpls>
      </n>
      <n v="7990096">
        <tpls c="8">
          <tpl hier="1" item="10"/>
          <tpl hier="4" item="3"/>
          <tpl fld="3" item="51"/>
          <tpl fld="2" item="32"/>
          <tpl hier="9" item="1"/>
          <tpl hier="11" item="9"/>
          <tpl hier="12" item="7"/>
          <tpl fld="4" item="0"/>
        </tpls>
      </n>
      <n v="44042">
        <tpls c="8">
          <tpl hier="1" item="10"/>
          <tpl hier="4" item="3"/>
          <tpl fld="3" item="48"/>
          <tpl fld="2" item="9"/>
          <tpl hier="9" item="1"/>
          <tpl hier="11" item="9"/>
          <tpl hier="12" item="7"/>
          <tpl fld="4" item="0"/>
        </tpls>
      </n>
      <n v="74205">
        <tpls c="8">
          <tpl hier="1" item="10"/>
          <tpl hier="4" item="3"/>
          <tpl fld="3" item="45"/>
          <tpl fld="2" item="9"/>
          <tpl hier="9" item="1"/>
          <tpl hier="11" item="9"/>
          <tpl hier="12" item="7"/>
          <tpl fld="4" item="0"/>
        </tpls>
      </n>
      <n v="2508219">
        <tpls c="8">
          <tpl hier="1" item="10"/>
          <tpl hier="4" item="3"/>
          <tpl fld="3" item="34"/>
          <tpl fld="2" item="11"/>
          <tpl hier="9" item="1"/>
          <tpl hier="11" item="9"/>
          <tpl hier="12" item="7"/>
          <tpl fld="4" item="0"/>
        </tpls>
      </n>
      <n v="4965766">
        <tpls c="8">
          <tpl hier="1" item="10"/>
          <tpl hier="4" item="3"/>
          <tpl fld="3" item="11"/>
          <tpl fld="2" item="11"/>
          <tpl hier="9" item="1"/>
          <tpl hier="11" item="9"/>
          <tpl hier="12" item="7"/>
          <tpl fld="4" item="0"/>
        </tpls>
      </n>
      <n v="28556768">
        <tpls c="8">
          <tpl hier="1" item="10"/>
          <tpl hier="4" item="3"/>
          <tpl fld="3" item="39"/>
          <tpl fld="2" item="15"/>
          <tpl hier="9" item="1"/>
          <tpl hier="11" item="9"/>
          <tpl hier="12" item="7"/>
          <tpl fld="4" item="0"/>
        </tpls>
      </n>
      <n v="11657650">
        <tpls c="8">
          <tpl hier="1" item="10"/>
          <tpl hier="4" item="3"/>
          <tpl fld="3" item="26"/>
          <tpl fld="2" item="19"/>
          <tpl hier="9" item="1"/>
          <tpl hier="11" item="9"/>
          <tpl hier="12" item="7"/>
          <tpl fld="4" item="0"/>
        </tpls>
      </n>
      <n v="8503994">
        <tpls c="8">
          <tpl hier="1" item="10"/>
          <tpl hier="4" item="3"/>
          <tpl fld="3" item="37"/>
          <tpl fld="2" item="2"/>
          <tpl hier="9" item="1"/>
          <tpl hier="11" item="9"/>
          <tpl hier="12" item="7"/>
          <tpl fld="4" item="0"/>
        </tpls>
      </n>
      <n v="44405904">
        <tpls c="8">
          <tpl hier="1" item="10"/>
          <tpl hier="4" item="3"/>
          <tpl fld="3" item="40"/>
          <tpl fld="2" item="6"/>
          <tpl hier="9" item="1"/>
          <tpl hier="11" item="9"/>
          <tpl hier="12" item="7"/>
          <tpl fld="4" item="0"/>
        </tpls>
      </n>
      <n v="29531364">
        <tpls c="8">
          <tpl hier="1" item="10"/>
          <tpl hier="4" item="3"/>
          <tpl fld="3" item="44"/>
          <tpl fld="2" item="1"/>
          <tpl hier="9" item="1"/>
          <tpl hier="11" item="9"/>
          <tpl hier="12" item="7"/>
          <tpl fld="4" item="0"/>
        </tpls>
      </n>
      <n v="14926504">
        <tpls c="8">
          <tpl hier="1" item="10"/>
          <tpl hier="4" item="3"/>
          <tpl fld="3" item="33"/>
          <tpl fld="2" item="5"/>
          <tpl hier="9" item="1"/>
          <tpl hier="11" item="9"/>
          <tpl hier="12" item="7"/>
          <tpl fld="4" item="0"/>
        </tpls>
      </n>
      <n v="651021">
        <tpls c="8">
          <tpl hier="1" item="10"/>
          <tpl hier="4" item="3"/>
          <tpl fld="3" item="36"/>
          <tpl fld="2" item="34"/>
          <tpl hier="9" item="1"/>
          <tpl hier="11" item="9"/>
          <tpl hier="12" item="7"/>
          <tpl fld="4" item="0"/>
        </tpls>
      </n>
      <n v="792736">
        <tpls c="8">
          <tpl hier="1" item="10"/>
          <tpl hier="4" item="3"/>
          <tpl fld="3" item="27"/>
          <tpl fld="2" item="34"/>
          <tpl hier="9" item="1"/>
          <tpl hier="11" item="9"/>
          <tpl hier="12" item="7"/>
          <tpl fld="4" item="0"/>
        </tpls>
      </n>
      <n v="865608">
        <tpls c="8">
          <tpl hier="1" item="10"/>
          <tpl hier="4" item="3"/>
          <tpl fld="3" item="33"/>
          <tpl fld="2" item="34"/>
          <tpl hier="9" item="1"/>
          <tpl hier="11" item="9"/>
          <tpl hier="12" item="7"/>
          <tpl fld="4" item="0"/>
        </tpls>
      </n>
      <n v="565766">
        <tpls c="8">
          <tpl hier="1" item="10"/>
          <tpl hier="4" item="3"/>
          <tpl fld="3" item="18"/>
          <tpl fld="2" item="64"/>
          <tpl hier="9" item="1"/>
          <tpl hier="11" item="9"/>
          <tpl hier="12" item="7"/>
          <tpl fld="4" item="0"/>
        </tpls>
      </n>
      <n v="805115">
        <tpls c="8">
          <tpl hier="1" item="10"/>
          <tpl hier="4" item="3"/>
          <tpl fld="3" item="22"/>
          <tpl fld="2" item="64"/>
          <tpl hier="9" item="1"/>
          <tpl hier="11" item="9"/>
          <tpl hier="12" item="7"/>
          <tpl fld="4" item="0"/>
        </tpls>
      </n>
      <n v="1228360">
        <tpls c="8">
          <tpl hier="1" item="10"/>
          <tpl hier="4" item="3"/>
          <tpl fld="3" item="17"/>
          <tpl fld="2" item="64"/>
          <tpl hier="9" item="1"/>
          <tpl hier="11" item="9"/>
          <tpl hier="12" item="7"/>
          <tpl fld="4" item="0"/>
        </tpls>
      </n>
      <n v="2007873">
        <tpls c="8">
          <tpl hier="1" item="10"/>
          <tpl hier="4" item="3"/>
          <tpl fld="3" item="21"/>
          <tpl fld="2" item="64"/>
          <tpl hier="9" item="1"/>
          <tpl hier="11" item="9"/>
          <tpl hier="12" item="7"/>
          <tpl fld="4" item="0"/>
        </tpls>
      </n>
      <n v="8973244">
        <tpls c="8">
          <tpl hier="1" item="10"/>
          <tpl hier="4" item="3"/>
          <tpl fld="3" item="8"/>
          <tpl fld="2" item="33"/>
          <tpl hier="9" item="1"/>
          <tpl hier="11" item="9"/>
          <tpl hier="12" item="7"/>
          <tpl fld="4" item="0"/>
        </tpls>
      </n>
      <n v="13552021">
        <tpls c="8">
          <tpl hier="1" item="10"/>
          <tpl hier="4" item="3"/>
          <tpl fld="3" item="7"/>
          <tpl fld="2" item="33"/>
          <tpl hier="9" item="1"/>
          <tpl hier="11" item="9"/>
          <tpl hier="12" item="7"/>
          <tpl fld="4" item="0"/>
        </tpls>
      </n>
      <n v="20750300">
        <tpls c="8">
          <tpl hier="1" item="10"/>
          <tpl hier="4" item="3"/>
          <tpl fld="3" item="6"/>
          <tpl fld="2" item="33"/>
          <tpl hier="9" item="1"/>
          <tpl hier="11" item="9"/>
          <tpl hier="12" item="7"/>
          <tpl fld="4" item="0"/>
        </tpls>
      </n>
      <n v="30417856">
        <tpls c="8">
          <tpl hier="1" item="10"/>
          <tpl hier="4" item="3"/>
          <tpl fld="3" item="5"/>
          <tpl fld="2" item="33"/>
          <tpl hier="9" item="1"/>
          <tpl hier="11" item="9"/>
          <tpl hier="12" item="7"/>
          <tpl fld="4" item="0"/>
        </tpls>
      </n>
      <n v="5994300">
        <tpls c="8">
          <tpl hier="1" item="10"/>
          <tpl hier="4" item="3"/>
          <tpl fld="3" item="56"/>
          <tpl fld="2" item="43"/>
          <tpl hier="9" item="1"/>
          <tpl hier="11" item="9"/>
          <tpl hier="12" item="7"/>
          <tpl fld="4" item="0"/>
        </tpls>
      </n>
      <n v="9050115">
        <tpls c="8">
          <tpl hier="1" item="10"/>
          <tpl hier="4" item="3"/>
          <tpl fld="3" item="0"/>
          <tpl fld="2" item="43"/>
          <tpl hier="9" item="1"/>
          <tpl hier="11" item="9"/>
          <tpl hier="12" item="7"/>
          <tpl fld="4" item="0"/>
        </tpls>
      </n>
      <n v="13213330">
        <tpls c="8">
          <tpl hier="1" item="10"/>
          <tpl hier="4" item="3"/>
          <tpl fld="3" item="55"/>
          <tpl fld="2" item="43"/>
          <tpl hier="9" item="1"/>
          <tpl hier="11" item="9"/>
          <tpl hier="12" item="7"/>
          <tpl fld="4" item="0"/>
        </tpls>
      </n>
      <n v="589274">
        <tpls c="8">
          <tpl hier="1" item="10"/>
          <tpl hier="4" item="3"/>
          <tpl fld="3" item="35"/>
          <tpl fld="2" item="22"/>
          <tpl hier="9" item="1"/>
          <tpl hier="11" item="9"/>
          <tpl hier="12" item="7"/>
          <tpl fld="4" item="0"/>
        </tpls>
      </n>
      <n v="762424">
        <tpls c="8">
          <tpl hier="1" item="10"/>
          <tpl hier="4" item="3"/>
          <tpl fld="3" item="40"/>
          <tpl fld="2" item="22"/>
          <tpl hier="9" item="1"/>
          <tpl hier="11" item="9"/>
          <tpl hier="12" item="7"/>
          <tpl fld="4" item="0"/>
        </tpls>
      </n>
      <n v="754144">
        <tpls c="8">
          <tpl hier="1" item="10"/>
          <tpl hier="4" item="3"/>
          <tpl fld="3" item="50"/>
          <tpl fld="2" item="22"/>
          <tpl hier="9" item="1"/>
          <tpl hier="11" item="9"/>
          <tpl hier="12" item="7"/>
          <tpl fld="4" item="0"/>
        </tpls>
      </n>
      <n v="747718">
        <tpls c="8">
          <tpl hier="1" item="10"/>
          <tpl hier="4" item="3"/>
          <tpl fld="3" item="49"/>
          <tpl fld="2" item="22"/>
          <tpl hier="9" item="1"/>
          <tpl hier="11" item="9"/>
          <tpl hier="12" item="7"/>
          <tpl fld="4" item="0"/>
        </tpls>
      </n>
      <n v="4177637">
        <tpls c="8">
          <tpl hier="1" item="10"/>
          <tpl hier="4" item="3"/>
          <tpl fld="3" item="37"/>
          <tpl fld="2" item="21"/>
          <tpl hier="9" item="1"/>
          <tpl hier="11" item="9"/>
          <tpl hier="12" item="7"/>
          <tpl fld="4" item="0"/>
        </tpls>
      </n>
      <n v="5643173">
        <tpls c="8">
          <tpl hier="1" item="10"/>
          <tpl hier="4" item="3"/>
          <tpl fld="3" item="39"/>
          <tpl fld="2" item="21"/>
          <tpl hier="9" item="1"/>
          <tpl hier="11" item="9"/>
          <tpl hier="12" item="7"/>
          <tpl fld="4" item="0"/>
        </tpls>
      </n>
      <n v="7887304">
        <tpls c="8">
          <tpl hier="1" item="10"/>
          <tpl hier="4" item="3"/>
          <tpl fld="3" item="28"/>
          <tpl fld="2" item="21"/>
          <tpl hier="9" item="1"/>
          <tpl hier="11" item="9"/>
          <tpl hier="12" item="7"/>
          <tpl fld="4" item="0"/>
        </tpls>
      </n>
      <n v="10250930">
        <tpls c="8">
          <tpl hier="1" item="10"/>
          <tpl hier="4" item="3"/>
          <tpl fld="3" item="19"/>
          <tpl fld="2" item="21"/>
          <tpl hier="9" item="1"/>
          <tpl hier="11" item="9"/>
          <tpl hier="12" item="7"/>
          <tpl fld="4" item="0"/>
        </tpls>
      </n>
      <n v="2486415">
        <tpls c="8">
          <tpl hier="1" item="10"/>
          <tpl hier="4" item="3"/>
          <tpl fld="3" item="26"/>
          <tpl fld="2" item="41"/>
          <tpl hier="9" item="1"/>
          <tpl hier="11" item="9"/>
          <tpl hier="12" item="7"/>
          <tpl fld="4" item="0"/>
        </tpls>
      </n>
      <n v="4031325">
        <tpls c="8">
          <tpl hier="1" item="10"/>
          <tpl hier="4" item="3"/>
          <tpl fld="3" item="25"/>
          <tpl fld="2" item="41"/>
          <tpl hier="9" item="1"/>
          <tpl hier="11" item="9"/>
          <tpl hier="12" item="7"/>
          <tpl fld="4" item="0"/>
        </tpls>
      </n>
      <n v="6397151">
        <tpls c="8">
          <tpl hier="1" item="10"/>
          <tpl hier="4" item="3"/>
          <tpl fld="3" item="24"/>
          <tpl fld="2" item="41"/>
          <tpl hier="9" item="1"/>
          <tpl hier="11" item="9"/>
          <tpl hier="12" item="7"/>
          <tpl fld="4" item="0"/>
        </tpls>
      </n>
      <n v="9112916">
        <tpls c="8">
          <tpl hier="1" item="10"/>
          <tpl hier="4" item="3"/>
          <tpl fld="3" item="23"/>
          <tpl fld="2" item="41"/>
          <tpl hier="9" item="1"/>
          <tpl hier="11" item="9"/>
          <tpl hier="12" item="7"/>
          <tpl fld="4" item="0"/>
        </tpls>
      </n>
      <n v="555189760">
        <tpls c="8">
          <tpl hier="1" item="10"/>
          <tpl hier="4" item="3"/>
          <tpl fld="3" item="10"/>
          <tpl fld="2" item="39"/>
          <tpl hier="9" item="1"/>
          <tpl hier="11" item="9"/>
          <tpl hier="12" item="7"/>
          <tpl fld="4" item="0"/>
        </tpls>
      </n>
      <n v="801975232">
        <tpls c="8">
          <tpl hier="1" item="10"/>
          <tpl hier="4" item="3"/>
          <tpl fld="3" item="12"/>
          <tpl fld="2" item="39"/>
          <tpl hier="9" item="1"/>
          <tpl hier="11" item="9"/>
          <tpl hier="12" item="7"/>
          <tpl fld="4" item="0"/>
        </tpls>
      </n>
      <n v="1093317248">
        <tpls c="8">
          <tpl hier="1" item="10"/>
          <tpl hier="4" item="3"/>
          <tpl fld="3" item="11"/>
          <tpl fld="2" item="39"/>
          <tpl hier="9" item="1"/>
          <tpl hier="11" item="9"/>
          <tpl hier="12" item="7"/>
          <tpl fld="4" item="0"/>
        </tpls>
      </n>
      <n v="1352617344">
        <tpls c="8">
          <tpl hier="1" item="10"/>
          <tpl hier="4" item="3"/>
          <tpl fld="3" item="9"/>
          <tpl fld="2" item="39"/>
          <tpl hier="9" item="1"/>
          <tpl hier="11" item="9"/>
          <tpl hier="12" item="7"/>
          <tpl fld="4" item="0"/>
        </tpls>
      </n>
      <n v="12600797">
        <tpls c="8">
          <tpl hier="1" item="10"/>
          <tpl hier="4" item="3"/>
          <tpl fld="3" item="57"/>
          <tpl fld="2" item="14"/>
          <tpl hier="9" item="1"/>
          <tpl hier="11" item="9"/>
          <tpl hier="12" item="7"/>
          <tpl fld="4" item="0"/>
        </tpls>
      </n>
      <n v="22935092">
        <tpls c="8">
          <tpl hier="1" item="10"/>
          <tpl hier="4" item="3"/>
          <tpl fld="3" item="3"/>
          <tpl fld="2" item="14"/>
          <tpl hier="9" item="1"/>
          <tpl hier="11" item="9"/>
          <tpl hier="12" item="7"/>
          <tpl fld="4" item="0"/>
        </tpls>
      </n>
      <n v="36624896">
        <tpls c="8">
          <tpl hier="1" item="10"/>
          <tpl hier="4" item="3"/>
          <tpl fld="3" item="1"/>
          <tpl fld="2" item="14"/>
          <tpl hier="9" item="1"/>
          <tpl hier="11" item="9"/>
          <tpl hier="12" item="7"/>
          <tpl fld="4" item="0"/>
        </tpls>
      </n>
      <n v="1193521">
        <tpls c="8">
          <tpl hier="1" item="10"/>
          <tpl hier="4" item="3"/>
          <tpl fld="3" item="20"/>
          <tpl fld="2" item="31"/>
          <tpl hier="9" item="1"/>
          <tpl hier="11" item="9"/>
          <tpl hier="12" item="7"/>
          <tpl fld="4" item="0"/>
        </tpls>
      </n>
      <n v="1782285">
        <tpls c="8">
          <tpl hier="1" item="10"/>
          <tpl hier="4" item="3"/>
          <tpl fld="3" item="51"/>
          <tpl fld="2" item="31"/>
          <tpl hier="9" item="1"/>
          <tpl hier="11" item="9"/>
          <tpl hier="12" item="7"/>
          <tpl fld="4" item="0"/>
        </tpls>
      </n>
      <n v="1987129">
        <tpls c="8">
          <tpl hier="1" item="10"/>
          <tpl hier="4" item="3"/>
          <tpl fld="3" item="38"/>
          <tpl fld="2" item="31"/>
          <tpl hier="9" item="1"/>
          <tpl hier="11" item="9"/>
          <tpl hier="12" item="7"/>
          <tpl fld="4" item="0"/>
        </tpls>
      </n>
      <n v="5486319">
        <tpls c="8">
          <tpl hier="1" item="10"/>
          <tpl hier="4" item="3"/>
          <tpl fld="3" item="44"/>
          <tpl fld="2" item="29"/>
          <tpl hier="9" item="1"/>
          <tpl hier="11" item="9"/>
          <tpl hier="12" item="7"/>
          <tpl fld="4" item="0"/>
        </tpls>
      </n>
      <n v="8469672">
        <tpls c="8">
          <tpl hier="1" item="10"/>
          <tpl hier="4" item="3"/>
          <tpl fld="3" item="43"/>
          <tpl fld="2" item="29"/>
          <tpl hier="9" item="1"/>
          <tpl hier="11" item="9"/>
          <tpl hier="12" item="7"/>
          <tpl fld="4" item="0"/>
        </tpls>
      </n>
      <n v="13475400">
        <tpls c="8">
          <tpl hier="1" item="10"/>
          <tpl hier="4" item="3"/>
          <tpl fld="3" item="42"/>
          <tpl fld="2" item="29"/>
          <tpl hier="9" item="1"/>
          <tpl hier="11" item="9"/>
          <tpl hier="12" item="7"/>
          <tpl fld="4" item="0"/>
        </tpls>
      </n>
      <n v="21743968">
        <tpls c="8">
          <tpl hier="1" item="10"/>
          <tpl hier="4" item="3"/>
          <tpl fld="3" item="41"/>
          <tpl fld="2" item="29"/>
          <tpl hier="9" item="1"/>
          <tpl hier="11" item="9"/>
          <tpl hier="12" item="7"/>
          <tpl fld="4" item="0"/>
        </tpls>
      </n>
      <n v="4240429">
        <tpls c="8">
          <tpl hier="1" item="10"/>
          <tpl hier="4" item="3"/>
          <tpl fld="3" item="32"/>
          <tpl fld="2" item="27"/>
          <tpl hier="9" item="1"/>
          <tpl hier="11" item="9"/>
          <tpl hier="12" item="7"/>
          <tpl fld="4" item="0"/>
        </tpls>
      </n>
      <n v="6565985">
        <tpls c="8">
          <tpl hier="1" item="10"/>
          <tpl hier="4" item="3"/>
          <tpl fld="3" item="31"/>
          <tpl fld="2" item="27"/>
          <tpl hier="9" item="1"/>
          <tpl hier="11" item="9"/>
          <tpl hier="12" item="7"/>
          <tpl fld="4" item="0"/>
        </tpls>
      </n>
      <n v="10552338">
        <tpls c="8">
          <tpl hier="1" item="10"/>
          <tpl hier="4" item="3"/>
          <tpl fld="3" item="30"/>
          <tpl fld="2" item="27"/>
          <tpl hier="9" item="1"/>
          <tpl hier="11" item="9"/>
          <tpl hier="12" item="7"/>
          <tpl fld="4" item="0"/>
        </tpls>
      </n>
      <n v="16289540">
        <tpls c="8">
          <tpl hier="1" item="10"/>
          <tpl hier="4" item="3"/>
          <tpl fld="3" item="29"/>
          <tpl fld="2" item="27"/>
          <tpl hier="9" item="1"/>
          <tpl hier="11" item="9"/>
          <tpl hier="12" item="7"/>
          <tpl fld="4" item="0"/>
        </tpls>
      </n>
      <n v="10549399">
        <tpls c="8">
          <tpl hier="1" item="10"/>
          <tpl hier="4" item="3"/>
          <tpl fld="3" item="16"/>
          <tpl fld="2" item="26"/>
          <tpl hier="9" item="1"/>
          <tpl hier="11" item="9"/>
          <tpl hier="12" item="7"/>
          <tpl fld="4" item="0"/>
        </tpls>
      </n>
      <n v="15598927">
        <tpls c="8">
          <tpl hier="1" item="10"/>
          <tpl hier="4" item="3"/>
          <tpl fld="3" item="15"/>
          <tpl fld="2" item="26"/>
          <tpl hier="9" item="1"/>
          <tpl hier="11" item="9"/>
          <tpl hier="12" item="7"/>
          <tpl fld="4" item="0"/>
        </tpls>
      </n>
      <n v="23709120">
        <tpls c="8">
          <tpl hier="1" item="10"/>
          <tpl hier="4" item="3"/>
          <tpl fld="3" item="14"/>
          <tpl fld="2" item="26"/>
          <tpl hier="9" item="1"/>
          <tpl hier="11" item="9"/>
          <tpl hier="12" item="7"/>
          <tpl fld="4" item="0"/>
        </tpls>
      </n>
      <n v="31105028">
        <tpls c="8">
          <tpl hier="1" item="10"/>
          <tpl hier="4" item="3"/>
          <tpl fld="3" item="13"/>
          <tpl fld="2" item="26"/>
          <tpl hier="9" item="1"/>
          <tpl hier="11" item="9"/>
          <tpl hier="12" item="7"/>
          <tpl fld="4" item="0"/>
        </tpls>
      </n>
      <n v="1217446">
        <tpls c="8">
          <tpl hier="1" item="10"/>
          <tpl hier="4" item="3"/>
          <tpl fld="3" item="4"/>
          <tpl fld="2" item="24"/>
          <tpl hier="9" item="1"/>
          <tpl hier="11" item="9"/>
          <tpl hier="12" item="7"/>
          <tpl fld="4" item="0"/>
        </tpls>
      </n>
      <n v="1930433">
        <tpls c="8">
          <tpl hier="1" item="10"/>
          <tpl hier="4" item="3"/>
          <tpl fld="3" item="58"/>
          <tpl fld="2" item="24"/>
          <tpl hier="9" item="1"/>
          <tpl hier="11" item="9"/>
          <tpl hier="12" item="7"/>
          <tpl fld="4" item="0"/>
        </tpls>
      </n>
      <n v="2939247">
        <tpls c="8">
          <tpl hier="1" item="10"/>
          <tpl hier="4" item="3"/>
          <tpl fld="3" item="2"/>
          <tpl fld="2" item="24"/>
          <tpl hier="9" item="1"/>
          <tpl hier="11" item="9"/>
          <tpl hier="12" item="7"/>
          <tpl fld="4" item="0"/>
        </tpls>
      </n>
      <n v="59607952">
        <tpls c="8">
          <tpl hier="1" item="10"/>
          <tpl hier="4" item="3"/>
          <tpl fld="3" item="54"/>
          <tpl fld="2" item="17"/>
          <tpl hier="9" item="1"/>
          <tpl hier="11" item="9"/>
          <tpl hier="12" item="7"/>
          <tpl fld="4" item="0"/>
        </tpls>
      </n>
      <n v="85512624">
        <tpls c="8">
          <tpl hier="1" item="10"/>
          <tpl hier="4" item="3"/>
          <tpl fld="3" item="53"/>
          <tpl fld="2" item="17"/>
          <tpl hier="9" item="1"/>
          <tpl hier="11" item="9"/>
          <tpl hier="12" item="7"/>
          <tpl fld="4" item="0"/>
        </tpls>
      </n>
      <n v="109170504">
        <tpls c="8">
          <tpl hier="1" item="10"/>
          <tpl hier="4" item="3"/>
          <tpl fld="3" item="52"/>
          <tpl fld="2" item="17"/>
          <tpl hier="9" item="1"/>
          <tpl hier="11" item="9"/>
          <tpl hier="12" item="7"/>
          <tpl fld="4" item="0"/>
        </tpls>
      </n>
      <n v="10433145">
        <tpls c="8">
          <tpl hier="1" item="10"/>
          <tpl hier="4" item="3"/>
          <tpl fld="3" item="48"/>
          <tpl fld="2" item="13"/>
          <tpl hier="9" item="1"/>
          <tpl hier="11" item="9"/>
          <tpl hier="12" item="7"/>
          <tpl fld="4" item="0"/>
        </tpls>
      </n>
      <n v="14347641">
        <tpls c="8">
          <tpl hier="1" item="10"/>
          <tpl hier="4" item="3"/>
          <tpl fld="3" item="46"/>
          <tpl fld="2" item="13"/>
          <tpl hier="9" item="1"/>
          <tpl hier="11" item="9"/>
          <tpl hier="12" item="7"/>
          <tpl fld="4" item="0"/>
        </tpls>
      </n>
      <n v="21040904">
        <tpls c="8">
          <tpl hier="1" item="10"/>
          <tpl hier="4" item="3"/>
          <tpl fld="3" item="45"/>
          <tpl fld="2" item="13"/>
          <tpl hier="9" item="1"/>
          <tpl hier="11" item="9"/>
          <tpl hier="12" item="7"/>
          <tpl fld="4" item="0"/>
        </tpls>
      </n>
      <n v="27013212">
        <tpls c="8">
          <tpl hier="1" item="10"/>
          <tpl hier="4" item="3"/>
          <tpl fld="3" item="47"/>
          <tpl fld="2" item="13"/>
          <tpl hier="9" item="1"/>
          <tpl hier="11" item="9"/>
          <tpl hier="12" item="7"/>
          <tpl fld="4" item="0"/>
        </tpls>
      </n>
      <n v="2068381">
        <tpls c="8">
          <tpl hier="1" item="10"/>
          <tpl hier="4" item="3"/>
          <tpl fld="3" item="34"/>
          <tpl fld="2" item="23"/>
          <tpl hier="9" item="1"/>
          <tpl hier="11" item="9"/>
          <tpl hier="12" item="7"/>
          <tpl fld="4" item="0"/>
        </tpls>
      </n>
      <n v="3360140">
        <tpls c="8">
          <tpl hier="1" item="10"/>
          <tpl hier="4" item="3"/>
          <tpl fld="3" item="36"/>
          <tpl fld="2" item="23"/>
          <tpl hier="9" item="1"/>
          <tpl hier="11" item="9"/>
          <tpl hier="12" item="7"/>
          <tpl fld="4" item="0"/>
        </tpls>
      </n>
      <n v="4827661">
        <tpls c="8">
          <tpl hier="1" item="10"/>
          <tpl hier="4" item="3"/>
          <tpl fld="3" item="27"/>
          <tpl fld="2" item="23"/>
          <tpl hier="9" item="1"/>
          <tpl hier="11" item="9"/>
          <tpl hier="12" item="7"/>
          <tpl fld="4" item="0"/>
        </tpls>
      </n>
      <n v="6062454">
        <tpls c="8">
          <tpl hier="1" item="10"/>
          <tpl hier="4" item="3"/>
          <tpl fld="3" item="33"/>
          <tpl fld="2" item="23"/>
          <tpl hier="9" item="1"/>
          <tpl hier="11" item="9"/>
          <tpl hier="12" item="7"/>
          <tpl fld="4" item="0"/>
        </tpls>
      </n>
      <n v="4263927">
        <tpls c="8">
          <tpl hier="1" item="10"/>
          <tpl hier="4" item="3"/>
          <tpl fld="3" item="18"/>
          <tpl fld="2" item="30"/>
          <tpl hier="9" item="1"/>
          <tpl hier="11" item="9"/>
          <tpl hier="12" item="7"/>
          <tpl fld="4" item="0"/>
        </tpls>
      </n>
      <n v="6719309">
        <tpls c="8">
          <tpl hier="1" item="10"/>
          <tpl hier="4" item="3"/>
          <tpl fld="3" item="22"/>
          <tpl fld="2" item="30"/>
          <tpl hier="9" item="1"/>
          <tpl hier="11" item="9"/>
          <tpl hier="12" item="7"/>
          <tpl fld="4" item="0"/>
        </tpls>
      </n>
      <n v="11331557">
        <tpls c="8">
          <tpl hier="1" item="10"/>
          <tpl hier="4" item="3"/>
          <tpl fld="3" item="17"/>
          <tpl fld="2" item="30"/>
          <tpl hier="9" item="1"/>
          <tpl hier="11" item="9"/>
          <tpl hier="12" item="7"/>
          <tpl fld="4" item="0"/>
        </tpls>
      </n>
      <n v="71361128">
        <tpls c="8">
          <tpl hier="1" item="10"/>
          <tpl hier="4" item="3"/>
          <tpl fld="3" item="43"/>
          <tpl fld="2" item="45"/>
          <tpl hier="9" item="1"/>
          <tpl hier="11" item="9"/>
          <tpl hier="12" item="7"/>
          <tpl fld="4" item="0"/>
        </tpls>
      </n>
      <n v="116319760">
        <tpls c="8">
          <tpl hier="1" item="10"/>
          <tpl hier="4" item="3"/>
          <tpl fld="3" item="30"/>
          <tpl fld="2" item="45"/>
          <tpl hier="9" item="1"/>
          <tpl hier="11" item="9"/>
          <tpl hier="12" item="7"/>
          <tpl fld="4" item="0"/>
        </tpls>
      </n>
      <n v="195874736">
        <tpls c="8">
          <tpl hier="1" item="10"/>
          <tpl hier="4" item="3"/>
          <tpl fld="3" item="9"/>
          <tpl fld="2" item="45"/>
          <tpl hier="9" item="1"/>
          <tpl hier="11" item="9"/>
          <tpl hier="12" item="7"/>
          <tpl fld="4" item="0"/>
        </tpls>
      </n>
      <n v="73197256">
        <tpls c="8">
          <tpl hier="1" item="10"/>
          <tpl hier="4" item="3"/>
          <tpl fld="3" item="46"/>
          <tpl fld="2" item="25"/>
          <tpl hier="9" item="1"/>
          <tpl hier="11" item="9"/>
          <tpl hier="12" item="7"/>
          <tpl fld="4" item="0"/>
        </tpls>
      </n>
      <n v="131057432">
        <tpls c="8">
          <tpl hier="1" item="10"/>
          <tpl hier="4" item="3"/>
          <tpl fld="3" item="27"/>
          <tpl fld="2" item="25"/>
          <tpl hier="9" item="1"/>
          <tpl hier="11" item="9"/>
          <tpl hier="12" item="7"/>
          <tpl fld="4" item="0"/>
        </tpls>
      </n>
      <n v="203627280">
        <tpls c="8">
          <tpl hier="1" item="10"/>
          <tpl hier="4" item="3"/>
          <tpl fld="3" item="21"/>
          <tpl fld="2" item="25"/>
          <tpl hier="9" item="1"/>
          <tpl hier="11" item="9"/>
          <tpl hier="12" item="7"/>
          <tpl fld="4" item="0"/>
        </tpls>
      </n>
      <n v="1745138">
        <tpls c="8">
          <tpl hier="1" item="10"/>
          <tpl hier="4" item="3"/>
          <tpl fld="3" item="54"/>
          <tpl fld="2" item="38"/>
          <tpl hier="9" item="1"/>
          <tpl hier="11" item="9"/>
          <tpl hier="12" item="7"/>
          <tpl fld="4" item="0"/>
        </tpls>
      </n>
      <n v="2739668">
        <tpls c="8">
          <tpl hier="1" item="10"/>
          <tpl hier="4" item="3"/>
          <tpl fld="3" item="42"/>
          <tpl fld="2" item="38"/>
          <tpl hier="9" item="1"/>
          <tpl hier="11" item="9"/>
          <tpl hier="12" item="7"/>
          <tpl fld="4" item="0"/>
        </tpls>
      </n>
      <n v="3968487">
        <tpls c="8">
          <tpl hier="1" item="10"/>
          <tpl hier="4" item="3"/>
          <tpl fld="3" item="23"/>
          <tpl fld="2" item="38"/>
          <tpl hier="9" item="1"/>
          <tpl hier="11" item="9"/>
          <tpl hier="12" item="7"/>
          <tpl fld="4" item="0"/>
        </tpls>
      </n>
      <n v="2989202">
        <tpls c="8">
          <tpl hier="1" item="10"/>
          <tpl hier="4" item="3"/>
          <tpl fld="3" item="57"/>
          <tpl fld="2" item="16"/>
          <tpl hier="9" item="1"/>
          <tpl hier="11" item="9"/>
          <tpl hier="12" item="7"/>
          <tpl fld="4" item="0"/>
        </tpls>
      </n>
      <n v="4949051">
        <tpls c="8">
          <tpl hier="1" item="10"/>
          <tpl hier="4" item="3"/>
          <tpl fld="3" item="50"/>
          <tpl fld="2" item="16"/>
          <tpl hier="9" item="1"/>
          <tpl hier="11" item="9"/>
          <tpl hier="12" item="7"/>
          <tpl fld="4" item="0"/>
        </tpls>
      </n>
      <n v="7631002">
        <tpls c="8">
          <tpl hier="1" item="10"/>
          <tpl hier="4" item="3"/>
          <tpl fld="3" item="19"/>
          <tpl fld="2" item="16"/>
          <tpl hier="9" item="1"/>
          <tpl hier="11" item="9"/>
          <tpl hier="12" item="7"/>
          <tpl fld="4" item="0"/>
        </tpls>
      </n>
      <n v="14221961">
        <tpls c="8">
          <tpl hier="1" item="10"/>
          <tpl hier="4" item="3"/>
          <tpl fld="3" item="4"/>
          <tpl fld="2" item="10"/>
          <tpl hier="9" item="1"/>
          <tpl hier="11" item="9"/>
          <tpl hier="12" item="7"/>
          <tpl fld="4" item="0"/>
        </tpls>
      </n>
      <n v="22522378">
        <tpls c="8">
          <tpl hier="1" item="10"/>
          <tpl hier="4" item="3"/>
          <tpl fld="3" item="53"/>
          <tpl fld="2" item="10"/>
          <tpl hier="9" item="1"/>
          <tpl hier="11" item="9"/>
          <tpl hier="12" item="7"/>
          <tpl fld="4" item="0"/>
        </tpls>
      </n>
      <n v="29027674">
        <tpls c="8">
          <tpl hier="1" item="10"/>
          <tpl hier="4" item="3"/>
          <tpl fld="3" item="47"/>
          <tpl fld="2" item="10"/>
          <tpl hier="9" item="1"/>
          <tpl hier="11" item="9"/>
          <tpl hier="12" item="7"/>
          <tpl fld="4" item="0"/>
        </tpls>
      </n>
      <n v="34786304">
        <tpls c="8">
          <tpl hier="1" item="10"/>
          <tpl hier="4" item="3"/>
          <tpl fld="3" item="16"/>
          <tpl fld="2" item="12"/>
          <tpl hier="9" item="1"/>
          <tpl hier="11" item="9"/>
          <tpl hier="12" item="7"/>
          <tpl fld="4" item="0"/>
        </tpls>
      </n>
      <n v="63454784">
        <tpls c="8">
          <tpl hier="1" item="10"/>
          <tpl hier="4" item="3"/>
          <tpl fld="3" item="53"/>
          <tpl fld="2" item="12"/>
          <tpl hier="9" item="1"/>
          <tpl hier="11" item="9"/>
          <tpl hier="12" item="7"/>
          <tpl fld="4" item="0"/>
        </tpls>
      </n>
      <n v="95570048">
        <tpls c="8">
          <tpl hier="1" item="10"/>
          <tpl hier="4" item="3"/>
          <tpl fld="3" item="41"/>
          <tpl fld="2" item="12"/>
          <tpl hier="9" item="1"/>
          <tpl hier="11" item="9"/>
          <tpl hier="12" item="7"/>
          <tpl fld="4" item="0"/>
        </tpls>
      </n>
      <n v="2762190">
        <tpls c="8">
          <tpl hier="1" item="10"/>
          <tpl hier="4" item="3"/>
          <tpl fld="3" item="8"/>
          <tpl fld="2" item="18"/>
          <tpl hier="9" item="1"/>
          <tpl hier="11" item="9"/>
          <tpl hier="12" item="7"/>
          <tpl fld="4" item="0"/>
        </tpls>
      </n>
      <n v="3649237">
        <tpls c="8">
          <tpl hier="1" item="10"/>
          <tpl hier="4" item="3"/>
          <tpl fld="3" item="45"/>
          <tpl fld="2" item="18"/>
          <tpl hier="9" item="1"/>
          <tpl hier="11" item="9"/>
          <tpl hier="12" item="7"/>
          <tpl fld="4" item="0"/>
        </tpls>
      </n>
      <n v="3473232">
        <tpls c="8">
          <tpl hier="1" item="10"/>
          <tpl hier="4" item="3"/>
          <tpl fld="3" item="23"/>
          <tpl fld="2" item="18"/>
          <tpl hier="9" item="1"/>
          <tpl hier="11" item="9"/>
          <tpl hier="12" item="7"/>
          <tpl fld="4" item="0"/>
        </tpls>
      </n>
      <n v="4812872">
        <tpls c="8">
          <tpl hier="1" item="10"/>
          <tpl hier="4" item="3"/>
          <tpl fld="3" item="46"/>
          <tpl fld="2" item="20"/>
          <tpl hier="9" item="1"/>
          <tpl hier="11" item="9"/>
          <tpl hier="12" item="7"/>
          <tpl fld="4" item="0"/>
        </tpls>
      </n>
      <n v="7933681">
        <tpls c="8">
          <tpl hier="1" item="10"/>
          <tpl hier="4" item="3"/>
          <tpl fld="3" item="17"/>
          <tpl fld="2" item="20"/>
          <tpl hier="9" item="1"/>
          <tpl hier="11" item="9"/>
          <tpl hier="12" item="7"/>
          <tpl fld="4" item="0"/>
        </tpls>
      </n>
      <n v="3386806">
        <tpls c="8">
          <tpl hier="1" item="10"/>
          <tpl hier="4" item="3"/>
          <tpl fld="3" item="48"/>
          <tpl fld="2" item="32"/>
          <tpl hier="9" item="1"/>
          <tpl hier="11" item="9"/>
          <tpl hier="12" item="7"/>
          <tpl fld="4" item="0"/>
        </tpls>
      </n>
      <n v="8226760">
        <tpls c="8">
          <tpl hier="1" item="10"/>
          <tpl hier="4" item="3"/>
          <tpl fld="3" item="50"/>
          <tpl fld="2" item="32"/>
          <tpl hier="9" item="1"/>
          <tpl hier="11" item="9"/>
          <tpl hier="12" item="7"/>
          <tpl fld="4" item="0"/>
        </tpls>
      </n>
      <n v="45176">
        <tpls c="8">
          <tpl hier="1" item="10"/>
          <tpl hier="4" item="3"/>
          <tpl fld="3" item="44"/>
          <tpl fld="2" item="9"/>
          <tpl hier="9" item="1"/>
          <tpl hier="11" item="9"/>
          <tpl hier="12" item="7"/>
          <tpl fld="4" item="0"/>
        </tpls>
      </n>
      <n v="75304">
        <tpls c="8">
          <tpl hier="1" item="10"/>
          <tpl hier="4" item="3"/>
          <tpl fld="3" item="42"/>
          <tpl fld="2" item="9"/>
          <tpl hier="9" item="1"/>
          <tpl hier="11" item="9"/>
          <tpl hier="12" item="7"/>
          <tpl fld="4" item="0"/>
        </tpls>
      </n>
      <n v="2551578">
        <tpls c="8">
          <tpl hier="1" item="10"/>
          <tpl hier="4" item="3"/>
          <tpl fld="3" item="32"/>
          <tpl fld="2" item="11"/>
          <tpl hier="9" item="1"/>
          <tpl hier="11" item="9"/>
          <tpl hier="12" item="7"/>
          <tpl fld="4" item="0"/>
        </tpls>
      </n>
      <n v="5201070">
        <tpls c="8">
          <tpl hier="1" item="10"/>
          <tpl hier="4" item="3"/>
          <tpl fld="3" item="6"/>
          <tpl fld="2" item="11"/>
          <tpl hier="9" item="1"/>
          <tpl hier="11" item="9"/>
          <tpl hier="12" item="7"/>
          <tpl fld="4" item="0"/>
        </tpls>
      </n>
      <n v="29333104">
        <tpls c="8">
          <tpl hier="1" item="10"/>
          <tpl hier="4" item="3"/>
          <tpl fld="3" item="36"/>
          <tpl fld="2" item="15"/>
          <tpl hier="9" item="1"/>
          <tpl hier="11" item="9"/>
          <tpl hier="12" item="7"/>
          <tpl fld="4" item="0"/>
        </tpls>
      </n>
      <n v="11937600">
        <tpls c="8">
          <tpl hier="1" item="10"/>
          <tpl hier="4" item="3"/>
          <tpl fld="3" item="18"/>
          <tpl fld="2" item="19"/>
          <tpl hier="9" item="1"/>
          <tpl hier="11" item="9"/>
          <tpl hier="12" item="7"/>
          <tpl fld="4" item="0"/>
        </tpls>
      </n>
      <n v="10281700">
        <tpls c="8">
          <tpl hier="1" item="10"/>
          <tpl hier="4" item="3"/>
          <tpl fld="3" item="10"/>
          <tpl fld="2" item="2"/>
          <tpl hier="9" item="1"/>
          <tpl hier="11" item="9"/>
          <tpl hier="12" item="7"/>
          <tpl fld="4" item="0"/>
        </tpls>
      </n>
      <n v="60846584">
        <tpls c="8">
          <tpl hier="1" item="10"/>
          <tpl hier="4" item="3"/>
          <tpl fld="3" item="27"/>
          <tpl fld="2" item="6"/>
          <tpl hier="9" item="1"/>
          <tpl hier="11" item="9"/>
          <tpl hier="12" item="7"/>
          <tpl fld="4" item="0"/>
        </tpls>
      </n>
      <n v="49133936">
        <tpls c="8">
          <tpl hier="1" item="10"/>
          <tpl hier="4" item="3"/>
          <tpl fld="3" item="15"/>
          <tpl fld="2" item="1"/>
          <tpl hier="9" item="1"/>
          <tpl hier="11" item="9"/>
          <tpl hier="12" item="7"/>
          <tpl fld="4" item="0"/>
        </tpls>
      </n>
      <n v="5476982">
        <tpls c="8">
          <tpl hier="1" item="10"/>
          <tpl hier="4" item="3"/>
          <tpl fld="3" item="8"/>
          <tpl fld="2" item="7"/>
          <tpl hier="9" item="1"/>
          <tpl hier="11" item="9"/>
          <tpl hier="12" item="7"/>
          <tpl fld="4" item="0"/>
        </tpls>
      </n>
      <n v="6131151">
        <tpls c="8">
          <tpl hier="1" item="10"/>
          <tpl hier="4" item="3"/>
          <tpl fld="3" item="54"/>
          <tpl fld="2" item="43"/>
          <tpl hier="9" item="1"/>
          <tpl hier="11" item="9"/>
          <tpl hier="12" item="7"/>
          <tpl fld="4" item="0"/>
        </tpls>
      </n>
      <n v="9296814">
        <tpls c="8">
          <tpl hier="1" item="10"/>
          <tpl hier="4" item="3"/>
          <tpl fld="3" item="53"/>
          <tpl fld="2" item="43"/>
          <tpl hier="9" item="1"/>
          <tpl hier="11" item="9"/>
          <tpl hier="12" item="7"/>
          <tpl fld="4" item="0"/>
        </tpls>
      </n>
      <n v="13477017">
        <tpls c="8">
          <tpl hier="1" item="10"/>
          <tpl hier="4" item="3"/>
          <tpl fld="3" item="52"/>
          <tpl fld="2" item="43"/>
          <tpl hier="9" item="1"/>
          <tpl hier="11" item="9"/>
          <tpl hier="12" item="7"/>
          <tpl fld="4" item="0"/>
        </tpls>
      </n>
      <n v="606285">
        <tpls c="8">
          <tpl hier="1" item="10"/>
          <tpl hier="4" item="3"/>
          <tpl fld="3" item="48"/>
          <tpl fld="2" item="22"/>
          <tpl hier="9" item="1"/>
          <tpl hier="11" item="9"/>
          <tpl hier="12" item="7"/>
          <tpl fld="4" item="0"/>
        </tpls>
      </n>
      <n v="770125">
        <tpls c="8">
          <tpl hier="1" item="10"/>
          <tpl hier="4" item="3"/>
          <tpl fld="3" item="46"/>
          <tpl fld="2" item="22"/>
          <tpl hier="9" item="1"/>
          <tpl hier="11" item="9"/>
          <tpl hier="12" item="7"/>
          <tpl fld="4" item="0"/>
        </tpls>
      </n>
      <n v="758896">
        <tpls c="8">
          <tpl hier="1" item="10"/>
          <tpl hier="4" item="3"/>
          <tpl fld="3" item="45"/>
          <tpl fld="2" item="22"/>
          <tpl hier="9" item="1"/>
          <tpl hier="11" item="9"/>
          <tpl hier="12" item="7"/>
          <tpl fld="4" item="0"/>
        </tpls>
      </n>
      <n v="749436">
        <tpls c="8">
          <tpl hier="1" item="10"/>
          <tpl hier="4" item="3"/>
          <tpl fld="3" item="47"/>
          <tpl fld="2" item="22"/>
          <tpl hier="9" item="1"/>
          <tpl hier="11" item="9"/>
          <tpl hier="12" item="7"/>
          <tpl fld="4" item="0"/>
        </tpls>
      </n>
      <n v="4258732">
        <tpls c="8">
          <tpl hier="1" item="10"/>
          <tpl hier="4" item="3"/>
          <tpl fld="3" item="34"/>
          <tpl fld="2" item="21"/>
          <tpl hier="9" item="1"/>
          <tpl hier="11" item="9"/>
          <tpl hier="12" item="7"/>
          <tpl fld="4" item="0"/>
        </tpls>
      </n>
      <n v="5773366">
        <tpls c="8">
          <tpl hier="1" item="10"/>
          <tpl hier="4" item="3"/>
          <tpl fld="3" item="36"/>
          <tpl fld="2" item="21"/>
          <tpl hier="9" item="1"/>
          <tpl hier="11" item="9"/>
          <tpl hier="12" item="7"/>
          <tpl fld="4" item="0"/>
        </tpls>
      </n>
      <n v="8030726">
        <tpls c="8">
          <tpl hier="1" item="10"/>
          <tpl hier="4" item="3"/>
          <tpl fld="3" item="27"/>
          <tpl fld="2" item="21"/>
          <tpl hier="9" item="1"/>
          <tpl hier="11" item="9"/>
          <tpl hier="12" item="7"/>
          <tpl fld="4" item="0"/>
        </tpls>
      </n>
      <n v="10400673">
        <tpls c="8">
          <tpl hier="1" item="10"/>
          <tpl hier="4" item="3"/>
          <tpl fld="3" item="33"/>
          <tpl fld="2" item="21"/>
          <tpl hier="9" item="1"/>
          <tpl hier="11" item="9"/>
          <tpl hier="12" item="7"/>
          <tpl fld="4" item="0"/>
        </tpls>
      </n>
      <n v="2560727">
        <tpls c="8">
          <tpl hier="1" item="10"/>
          <tpl hier="4" item="3"/>
          <tpl fld="3" item="18"/>
          <tpl fld="2" item="41"/>
          <tpl hier="9" item="1"/>
          <tpl hier="11" item="9"/>
          <tpl hier="12" item="7"/>
          <tpl fld="4" item="0"/>
        </tpls>
      </n>
      <n v="4154860">
        <tpls c="8">
          <tpl hier="1" item="10"/>
          <tpl hier="4" item="3"/>
          <tpl fld="3" item="22"/>
          <tpl fld="2" item="41"/>
          <tpl hier="9" item="1"/>
          <tpl hier="11" item="9"/>
          <tpl hier="12" item="7"/>
          <tpl fld="4" item="0"/>
        </tpls>
      </n>
      <n v="6574509">
        <tpls c="8">
          <tpl hier="1" item="10"/>
          <tpl hier="4" item="3"/>
          <tpl fld="3" item="17"/>
          <tpl fld="2" item="41"/>
          <tpl hier="9" item="1"/>
          <tpl hier="11" item="9"/>
          <tpl hier="12" item="7"/>
          <tpl fld="4" item="0"/>
        </tpls>
      </n>
      <n v="9270795">
        <tpls c="8">
          <tpl hier="1" item="10"/>
          <tpl hier="4" item="3"/>
          <tpl fld="3" item="21"/>
          <tpl fld="2" item="41"/>
          <tpl hier="9" item="1"/>
          <tpl hier="11" item="9"/>
          <tpl hier="12" item="7"/>
          <tpl fld="4" item="0"/>
        </tpls>
      </n>
      <n v="567868032">
        <tpls c="8">
          <tpl hier="1" item="10"/>
          <tpl hier="4" item="3"/>
          <tpl fld="3" item="8"/>
          <tpl fld="2" item="39"/>
          <tpl hier="9" item="1"/>
          <tpl hier="11" item="9"/>
          <tpl hier="12" item="7"/>
          <tpl fld="4" item="0"/>
        </tpls>
      </n>
      <n v="819682112">
        <tpls c="8">
          <tpl hier="1" item="10"/>
          <tpl hier="4" item="3"/>
          <tpl fld="3" item="7"/>
          <tpl fld="2" item="39"/>
          <tpl hier="9" item="1"/>
          <tpl hier="11" item="9"/>
          <tpl hier="12" item="7"/>
          <tpl fld="4" item="0"/>
        </tpls>
      </n>
      <n v="1111523200">
        <tpls c="8">
          <tpl hier="1" item="10"/>
          <tpl hier="4" item="3"/>
          <tpl fld="3" item="6"/>
          <tpl fld="2" item="39"/>
          <tpl hier="9" item="1"/>
          <tpl hier="11" item="9"/>
          <tpl hier="12" item="7"/>
          <tpl fld="4" item="0"/>
        </tpls>
      </n>
      <n v="1366417792">
        <tpls c="8">
          <tpl hier="1" item="10"/>
          <tpl hier="4" item="3"/>
          <tpl fld="3" item="5"/>
          <tpl fld="2" item="39"/>
          <tpl hier="9" item="1"/>
          <tpl hier="11" item="9"/>
          <tpl hier="12" item="7"/>
          <tpl fld="4" item="0"/>
        </tpls>
      </n>
      <n v="13077341">
        <tpls c="8">
          <tpl hier="1" item="10"/>
          <tpl hier="4" item="3"/>
          <tpl fld="3" item="56"/>
          <tpl fld="2" item="14"/>
          <tpl hier="9" item="1"/>
          <tpl hier="11" item="9"/>
          <tpl hier="12" item="7"/>
          <tpl fld="4" item="0"/>
        </tpls>
      </n>
      <n v="23724580">
        <tpls c="8">
          <tpl hier="1" item="10"/>
          <tpl hier="4" item="3"/>
          <tpl fld="3" item="0"/>
          <tpl fld="2" item="14"/>
          <tpl hier="9" item="1"/>
          <tpl hier="11" item="9"/>
          <tpl hier="12" item="7"/>
          <tpl fld="4" item="0"/>
        </tpls>
      </n>
      <n v="37649032">
        <tpls c="8">
          <tpl hier="1" item="10"/>
          <tpl hier="4" item="3"/>
          <tpl fld="3" item="55"/>
          <tpl fld="2" item="14"/>
          <tpl hier="9" item="1"/>
          <tpl hier="11" item="9"/>
          <tpl hier="12" item="7"/>
          <tpl fld="4" item="0"/>
        </tpls>
      </n>
      <n v="852890">
        <tpls c="8">
          <tpl hier="1" item="10"/>
          <tpl hier="4" item="3"/>
          <tpl fld="3" item="35"/>
          <tpl fld="2" item="31"/>
          <tpl hier="9" item="1"/>
          <tpl hier="11" item="9"/>
          <tpl hier="12" item="7"/>
          <tpl fld="4" item="0"/>
        </tpls>
      </n>
      <n v="1228536">
        <tpls c="8">
          <tpl hier="1" item="10"/>
          <tpl hier="4" item="3"/>
          <tpl fld="3" item="40"/>
          <tpl fld="2" item="31"/>
          <tpl hier="9" item="1"/>
          <tpl hier="11" item="9"/>
          <tpl hier="12" item="7"/>
          <tpl fld="4" item="0"/>
        </tpls>
      </n>
      <n v="1822236">
        <tpls c="8">
          <tpl hier="1" item="10"/>
          <tpl hier="4" item="3"/>
          <tpl fld="3" item="50"/>
          <tpl fld="2" item="31"/>
          <tpl hier="9" item="1"/>
          <tpl hier="11" item="9"/>
          <tpl hier="12" item="7"/>
          <tpl fld="4" item="0"/>
        </tpls>
      </n>
      <n v="1990131">
        <tpls c="8">
          <tpl hier="1" item="10"/>
          <tpl hier="4" item="3"/>
          <tpl fld="3" item="49"/>
          <tpl fld="2" item="31"/>
          <tpl hier="9" item="1"/>
          <tpl hier="11" item="9"/>
          <tpl hier="12" item="7"/>
          <tpl fld="4" item="0"/>
        </tpls>
      </n>
      <n v="5625164">
        <tpls c="8">
          <tpl hier="1" item="10"/>
          <tpl hier="4" item="3"/>
          <tpl fld="3" item="37"/>
          <tpl fld="2" item="29"/>
          <tpl hier="9" item="1"/>
          <tpl hier="11" item="9"/>
          <tpl hier="12" item="7"/>
          <tpl fld="4" item="0"/>
        </tpls>
      </n>
      <n v="8716553">
        <tpls c="8">
          <tpl hier="1" item="10"/>
          <tpl hier="4" item="3"/>
          <tpl fld="3" item="39"/>
          <tpl fld="2" item="29"/>
          <tpl hier="9" item="1"/>
          <tpl hier="11" item="9"/>
          <tpl hier="12" item="7"/>
          <tpl fld="4" item="0"/>
        </tpls>
      </n>
      <n v="13902688">
        <tpls c="8">
          <tpl hier="1" item="10"/>
          <tpl hier="4" item="3"/>
          <tpl fld="3" item="28"/>
          <tpl fld="2" item="29"/>
          <tpl hier="9" item="1"/>
          <tpl hier="11" item="9"/>
          <tpl hier="12" item="7"/>
          <tpl fld="4" item="0"/>
        </tpls>
      </n>
      <n v="22346640">
        <tpls c="8">
          <tpl hier="1" item="10"/>
          <tpl hier="4" item="3"/>
          <tpl fld="3" item="19"/>
          <tpl fld="2" item="29"/>
          <tpl hier="9" item="1"/>
          <tpl hier="11" item="9"/>
          <tpl hier="12" item="7"/>
          <tpl fld="4" item="0"/>
        </tpls>
      </n>
      <n v="4350452">
        <tpls c="8">
          <tpl hier="1" item="10"/>
          <tpl hier="4" item="3"/>
          <tpl fld="3" item="26"/>
          <tpl fld="2" item="27"/>
          <tpl hier="9" item="1"/>
          <tpl hier="11" item="9"/>
          <tpl hier="12" item="7"/>
          <tpl fld="4" item="0"/>
        </tpls>
      </n>
      <n v="6737924">
        <tpls c="8">
          <tpl hier="1" item="10"/>
          <tpl hier="4" item="3"/>
          <tpl fld="3" item="25"/>
          <tpl fld="2" item="27"/>
          <tpl hier="9" item="1"/>
          <tpl hier="11" item="9"/>
          <tpl hier="12" item="7"/>
          <tpl fld="4" item="0"/>
        </tpls>
      </n>
      <n v="10854322">
        <tpls c="8">
          <tpl hier="1" item="10"/>
          <tpl hier="4" item="3"/>
          <tpl fld="3" item="24"/>
          <tpl fld="2" item="27"/>
          <tpl hier="9" item="1"/>
          <tpl hier="11" item="9"/>
          <tpl hier="12" item="7"/>
          <tpl fld="4" item="0"/>
        </tpls>
      </n>
      <n v="16745303">
        <tpls c="8">
          <tpl hier="1" item="10"/>
          <tpl hier="4" item="3"/>
          <tpl fld="3" item="23"/>
          <tpl fld="2" item="27"/>
          <tpl hier="9" item="1"/>
          <tpl hier="11" item="9"/>
          <tpl hier="12" item="7"/>
          <tpl fld="4" item="0"/>
        </tpls>
      </n>
      <n v="10804131">
        <tpls c="8">
          <tpl hier="1" item="10"/>
          <tpl hier="4" item="3"/>
          <tpl fld="3" item="10"/>
          <tpl fld="2" item="26"/>
          <tpl hier="9" item="1"/>
          <tpl hier="11" item="9"/>
          <tpl hier="12" item="7"/>
          <tpl fld="4" item="0"/>
        </tpls>
      </n>
      <n v="16043731">
        <tpls c="8">
          <tpl hier="1" item="10"/>
          <tpl hier="4" item="3"/>
          <tpl fld="3" item="12"/>
          <tpl fld="2" item="26"/>
          <tpl hier="9" item="1"/>
          <tpl hier="11" item="9"/>
          <tpl hier="12" item="7"/>
          <tpl fld="4" item="0"/>
        </tpls>
      </n>
      <n v="24208392">
        <tpls c="8">
          <tpl hier="1" item="10"/>
          <tpl hier="4" item="3"/>
          <tpl fld="3" item="11"/>
          <tpl fld="2" item="26"/>
          <tpl hier="9" item="1"/>
          <tpl hier="11" item="9"/>
          <tpl hier="12" item="7"/>
          <tpl fld="4" item="0"/>
        </tpls>
      </n>
      <n v="31528584">
        <tpls c="8">
          <tpl hier="1" item="10"/>
          <tpl hier="4" item="3"/>
          <tpl fld="3" item="9"/>
          <tpl fld="2" item="26"/>
          <tpl hier="9" item="1"/>
          <tpl hier="11" item="9"/>
          <tpl hier="12" item="7"/>
          <tpl fld="4" item="0"/>
        </tpls>
      </n>
      <n v="1254157">
        <tpls c="8">
          <tpl hier="1" item="10"/>
          <tpl hier="4" item="3"/>
          <tpl fld="3" item="57"/>
          <tpl fld="2" item="24"/>
          <tpl hier="9" item="1"/>
          <tpl hier="11" item="9"/>
          <tpl hier="12" item="7"/>
          <tpl fld="4" item="0"/>
        </tpls>
      </n>
      <n v="1981899">
        <tpls c="8">
          <tpl hier="1" item="10"/>
          <tpl hier="4" item="3"/>
          <tpl fld="3" item="3"/>
          <tpl fld="2" item="24"/>
          <tpl hier="9" item="1"/>
          <tpl hier="11" item="9"/>
          <tpl hier="12" item="7"/>
          <tpl fld="4" item="0"/>
        </tpls>
      </n>
      <n v="3024194">
        <tpls c="8">
          <tpl hier="1" item="10"/>
          <tpl hier="4" item="3"/>
          <tpl fld="3" item="1"/>
          <tpl fld="2" item="24"/>
          <tpl hier="9" item="1"/>
          <tpl hier="11" item="9"/>
          <tpl hier="12" item="7"/>
          <tpl fld="4" item="0"/>
        </tpls>
      </n>
      <n v="61242192">
        <tpls c="8">
          <tpl hier="1" item="10"/>
          <tpl hier="4" item="3"/>
          <tpl fld="3" item="20"/>
          <tpl fld="2" item="17"/>
          <tpl hier="9" item="1"/>
          <tpl hier="11" item="9"/>
          <tpl hier="12" item="7"/>
          <tpl fld="4" item="0"/>
        </tpls>
      </n>
      <n v="87075136">
        <tpls c="8">
          <tpl hier="1" item="10"/>
          <tpl hier="4" item="3"/>
          <tpl fld="3" item="51"/>
          <tpl fld="2" item="17"/>
          <tpl hier="9" item="1"/>
          <tpl hier="11" item="9"/>
          <tpl hier="12" item="7"/>
          <tpl fld="4" item="0"/>
        </tpls>
      </n>
      <n v="110815272">
        <tpls c="8">
          <tpl hier="1" item="10"/>
          <tpl hier="4" item="3"/>
          <tpl fld="3" item="38"/>
          <tpl fld="2" item="17"/>
          <tpl hier="9" item="1"/>
          <tpl hier="11" item="9"/>
          <tpl hier="12" item="7"/>
          <tpl fld="4" item="0"/>
        </tpls>
      </n>
      <n v="10604621">
        <tpls c="8">
          <tpl hier="1" item="10"/>
          <tpl hier="4" item="3"/>
          <tpl fld="3" item="44"/>
          <tpl fld="2" item="13"/>
          <tpl hier="9" item="1"/>
          <tpl hier="11" item="9"/>
          <tpl hier="12" item="7"/>
          <tpl fld="4" item="0"/>
        </tpls>
      </n>
      <n v="14676929">
        <tpls c="8">
          <tpl hier="1" item="10"/>
          <tpl hier="4" item="3"/>
          <tpl fld="3" item="43"/>
          <tpl fld="2" item="13"/>
          <tpl hier="9" item="1"/>
          <tpl hier="11" item="9"/>
          <tpl hier="12" item="7"/>
          <tpl fld="4" item="0"/>
        </tpls>
      </n>
      <n v="21576072">
        <tpls c="8">
          <tpl hier="1" item="10"/>
          <tpl hier="4" item="3"/>
          <tpl fld="3" item="42"/>
          <tpl fld="2" item="13"/>
          <tpl hier="9" item="1"/>
          <tpl hier="11" item="9"/>
          <tpl hier="12" item="7"/>
          <tpl fld="4" item="0"/>
        </tpls>
      </n>
      <n v="27041436">
        <tpls c="8">
          <tpl hier="1" item="10"/>
          <tpl hier="4" item="3"/>
          <tpl fld="3" item="41"/>
          <tpl fld="2" item="13"/>
          <tpl hier="9" item="1"/>
          <tpl hier="11" item="9"/>
          <tpl hier="12" item="7"/>
          <tpl fld="4" item="0"/>
        </tpls>
      </n>
      <n v="2131976">
        <tpls c="8">
          <tpl hier="1" item="10"/>
          <tpl hier="4" item="3"/>
          <tpl fld="3" item="32"/>
          <tpl fld="2" item="23"/>
          <tpl hier="9" item="1"/>
          <tpl hier="11" item="9"/>
          <tpl hier="12" item="7"/>
          <tpl fld="4" item="0"/>
        </tpls>
      </n>
      <n v="3455123">
        <tpls c="8">
          <tpl hier="1" item="10"/>
          <tpl hier="4" item="3"/>
          <tpl fld="3" item="31"/>
          <tpl fld="2" item="23"/>
          <tpl hier="9" item="1"/>
          <tpl hier="11" item="9"/>
          <tpl hier="12" item="7"/>
          <tpl fld="4" item="0"/>
        </tpls>
      </n>
      <n v="4910647">
        <tpls c="8">
          <tpl hier="1" item="10"/>
          <tpl hier="4" item="3"/>
          <tpl fld="3" item="30"/>
          <tpl fld="2" item="23"/>
          <tpl hier="9" item="1"/>
          <tpl hier="11" item="9"/>
          <tpl hier="12" item="7"/>
          <tpl fld="4" item="0"/>
        </tpls>
      </n>
      <n v="6142733">
        <tpls c="8">
          <tpl hier="1" item="10"/>
          <tpl hier="4" item="3"/>
          <tpl fld="3" item="29"/>
          <tpl fld="2" item="23"/>
          <tpl hier="9" item="1"/>
          <tpl hier="11" item="9"/>
          <tpl hier="12" item="7"/>
          <tpl fld="4" item="0"/>
        </tpls>
      </n>
      <n v="4385927">
        <tpls c="8">
          <tpl hier="1" item="10"/>
          <tpl hier="4" item="3"/>
          <tpl fld="3" item="16"/>
          <tpl fld="2" item="30"/>
          <tpl hier="9" item="1"/>
          <tpl hier="11" item="9"/>
          <tpl hier="12" item="7"/>
          <tpl fld="4" item="0"/>
        </tpls>
      </n>
      <n v="6915997">
        <tpls c="8">
          <tpl hier="1" item="10"/>
          <tpl hier="4" item="3"/>
          <tpl fld="3" item="15"/>
          <tpl fld="2" item="30"/>
          <tpl hier="9" item="1"/>
          <tpl hier="11" item="9"/>
          <tpl hier="12" item="7"/>
          <tpl fld="4" item="0"/>
        </tpls>
      </n>
      <n v="12189983">
        <tpls c="8">
          <tpl hier="1" item="10"/>
          <tpl hier="4" item="3"/>
          <tpl fld="3" item="11"/>
          <tpl fld="2" item="30"/>
          <tpl hier="9" item="1"/>
          <tpl hier="11" item="9"/>
          <tpl hier="12" item="7"/>
          <tpl fld="4" item="0"/>
        </tpls>
      </n>
      <n v="46063564">
        <tpls c="8">
          <tpl hier="1" item="10"/>
          <tpl hier="4" item="3"/>
          <tpl fld="3" item="35"/>
          <tpl fld="2" item="45"/>
          <tpl hier="9" item="1"/>
          <tpl hier="11" item="9"/>
          <tpl hier="12" item="7"/>
          <tpl fld="4" item="0"/>
        </tpls>
      </n>
      <n v="73423632">
        <tpls c="8">
          <tpl hier="1" item="10"/>
          <tpl hier="4" item="3"/>
          <tpl fld="3" item="39"/>
          <tpl fld="2" item="45"/>
          <tpl hier="9" item="1"/>
          <tpl hier="11" item="9"/>
          <tpl hier="12" item="7"/>
          <tpl fld="4" item="0"/>
        </tpls>
      </n>
      <n v="122283848">
        <tpls c="8">
          <tpl hier="1" item="10"/>
          <tpl hier="4" item="3"/>
          <tpl fld="3" item="17"/>
          <tpl fld="2" item="45"/>
          <tpl hier="9" item="1"/>
          <tpl hier="11" item="9"/>
          <tpl hier="12" item="7"/>
          <tpl fld="4" item="0"/>
        </tpls>
      </n>
      <n v="200963600">
        <tpls c="8">
          <tpl hier="1" item="10"/>
          <tpl hier="4" item="3"/>
          <tpl fld="3" item="5"/>
          <tpl fld="2" item="45"/>
          <tpl hier="9" item="1"/>
          <tpl hier="11" item="9"/>
          <tpl hier="12" item="7"/>
          <tpl fld="4" item="0"/>
        </tpls>
      </n>
      <n v="75561128">
        <tpls c="8">
          <tpl hier="1" item="10"/>
          <tpl hier="4" item="3"/>
          <tpl fld="3" item="43"/>
          <tpl fld="2" item="25"/>
          <tpl hier="9" item="1"/>
          <tpl hier="11" item="9"/>
          <tpl hier="12" item="7"/>
          <tpl fld="4" item="0"/>
        </tpls>
      </n>
      <n v="134843232">
        <tpls c="8">
          <tpl hier="1" item="10"/>
          <tpl hier="4" item="3"/>
          <tpl fld="3" item="30"/>
          <tpl fld="2" item="25"/>
          <tpl hier="9" item="1"/>
          <tpl hier="11" item="9"/>
          <tpl hier="12" item="7"/>
          <tpl fld="4" item="0"/>
        </tpls>
      </n>
      <n v="207896688">
        <tpls c="8">
          <tpl hier="1" item="10"/>
          <tpl hier="4" item="3"/>
          <tpl fld="3" item="13"/>
          <tpl fld="2" item="25"/>
          <tpl hier="9" item="1"/>
          <tpl hier="11" item="9"/>
          <tpl hier="12" item="7"/>
          <tpl fld="4" item="0"/>
        </tpls>
      </n>
      <n v="1791380">
        <tpls c="8">
          <tpl hier="1" item="10"/>
          <tpl hier="4" item="3"/>
          <tpl fld="3" item="20"/>
          <tpl fld="2" item="38"/>
          <tpl hier="9" item="1"/>
          <tpl hier="11" item="9"/>
          <tpl hier="12" item="7"/>
          <tpl fld="4" item="0"/>
        </tpls>
      </n>
      <n v="2853913">
        <tpls c="8">
          <tpl hier="1" item="10"/>
          <tpl hier="4" item="3"/>
          <tpl fld="3" item="27"/>
          <tpl fld="2" item="38"/>
          <tpl hier="9" item="1"/>
          <tpl hier="11" item="9"/>
          <tpl hier="12" item="7"/>
          <tpl fld="4" item="0"/>
        </tpls>
      </n>
      <n v="4037078">
        <tpls c="8">
          <tpl hier="1" item="10"/>
          <tpl hier="4" item="3"/>
          <tpl fld="3" item="21"/>
          <tpl fld="2" item="38"/>
          <tpl hier="9" item="1"/>
          <tpl hier="11" item="9"/>
          <tpl hier="12" item="7"/>
          <tpl fld="4" item="0"/>
        </tpls>
      </n>
      <n v="3063049">
        <tpls c="8">
          <tpl hier="1" item="10"/>
          <tpl hier="4" item="3"/>
          <tpl fld="3" item="56"/>
          <tpl fld="2" item="16"/>
          <tpl hier="9" item="1"/>
          <tpl hier="11" item="9"/>
          <tpl hier="12" item="7"/>
          <tpl fld="4" item="0"/>
        </tpls>
      </n>
      <n v="5065661">
        <tpls c="8">
          <tpl hier="1" item="10"/>
          <tpl hier="4" item="3"/>
          <tpl fld="3" item="45"/>
          <tpl fld="2" item="16"/>
          <tpl hier="9" item="1"/>
          <tpl hier="11" item="9"/>
          <tpl hier="12" item="7"/>
          <tpl fld="4" item="0"/>
        </tpls>
      </n>
      <n v="7946731">
        <tpls c="8">
          <tpl hier="1" item="10"/>
          <tpl hier="4" item="3"/>
          <tpl fld="3" item="29"/>
          <tpl fld="2" item="16"/>
          <tpl hier="9" item="1"/>
          <tpl hier="11" item="9"/>
          <tpl hier="12" item="7"/>
          <tpl fld="4" item="0"/>
        </tpls>
      </n>
      <n v="14615845">
        <tpls c="8">
          <tpl hier="1" item="10"/>
          <tpl hier="4" item="3"/>
          <tpl fld="3" item="57"/>
          <tpl fld="2" item="10"/>
          <tpl hier="9" item="1"/>
          <tpl hier="11" item="9"/>
          <tpl hier="12" item="7"/>
          <tpl fld="4" item="0"/>
        </tpls>
      </n>
      <n v="22966818">
        <tpls c="8">
          <tpl hier="1" item="10"/>
          <tpl hier="4" item="3"/>
          <tpl fld="3" item="51"/>
          <tpl fld="2" item="10"/>
          <tpl hier="9" item="1"/>
          <tpl hier="11" item="9"/>
          <tpl hier="12" item="7"/>
          <tpl fld="4" item="0"/>
        </tpls>
      </n>
      <n v="29506788">
        <tpls c="8">
          <tpl hier="1" item="10"/>
          <tpl hier="4" item="3"/>
          <tpl fld="3" item="19"/>
          <tpl fld="2" item="10"/>
          <tpl hier="9" item="1"/>
          <tpl hier="11" item="9"/>
          <tpl hier="12" item="7"/>
          <tpl fld="4" item="0"/>
        </tpls>
      </n>
      <n v="35803592">
        <tpls c="8">
          <tpl hier="1" item="10"/>
          <tpl hier="4" item="3"/>
          <tpl fld="3" item="10"/>
          <tpl fld="2" item="12"/>
          <tpl hier="9" item="1"/>
          <tpl hier="11" item="9"/>
          <tpl hier="12" item="7"/>
          <tpl fld="4" item="0"/>
        </tpls>
      </n>
      <n v="65020116">
        <tpls c="8">
          <tpl hier="1" item="10"/>
          <tpl hier="4" item="3"/>
          <tpl fld="3" item="51"/>
          <tpl fld="2" item="12"/>
          <tpl hier="9" item="1"/>
          <tpl hier="11" item="9"/>
          <tpl hier="12" item="7"/>
          <tpl fld="4" item="0"/>
        </tpls>
      </n>
      <n v="97212640">
        <tpls c="8">
          <tpl hier="1" item="10"/>
          <tpl hier="4" item="3"/>
          <tpl fld="3" item="19"/>
          <tpl fld="2" item="12"/>
          <tpl hier="9" item="1"/>
          <tpl hier="11" item="9"/>
          <tpl hier="12" item="7"/>
          <tpl fld="4" item="0"/>
        </tpls>
      </n>
      <n v="2817256">
        <tpls c="8">
          <tpl hier="1" item="10"/>
          <tpl hier="4" item="3"/>
          <tpl fld="3" item="4"/>
          <tpl fld="2" item="18"/>
          <tpl hier="9" item="1"/>
          <tpl hier="11" item="9"/>
          <tpl hier="12" item="7"/>
          <tpl fld="4" item="0"/>
        </tpls>
      </n>
      <n v="3683103">
        <tpls c="8">
          <tpl hier="1" item="10"/>
          <tpl hier="4" item="3"/>
          <tpl fld="3" item="42"/>
          <tpl fld="2" item="18"/>
          <tpl hier="9" item="1"/>
          <tpl hier="11" item="9"/>
          <tpl hier="12" item="7"/>
          <tpl fld="4" item="0"/>
        </tpls>
      </n>
      <n v="3406672">
        <tpls c="8">
          <tpl hier="1" item="10"/>
          <tpl hier="4" item="3"/>
          <tpl fld="3" item="21"/>
          <tpl fld="2" item="18"/>
          <tpl hier="9" item="1"/>
          <tpl hier="11" item="9"/>
          <tpl hier="12" item="7"/>
          <tpl fld="4" item="0"/>
        </tpls>
      </n>
      <n v="5153312">
        <tpls c="8">
          <tpl hier="1" item="10"/>
          <tpl hier="4" item="3"/>
          <tpl fld="3" item="39"/>
          <tpl fld="2" item="20"/>
          <tpl hier="9" item="1"/>
          <tpl hier="11" item="9"/>
          <tpl hier="12" item="7"/>
          <tpl fld="4" item="0"/>
        </tpls>
      </n>
      <n v="8427060">
        <tpls c="8">
          <tpl hier="1" item="10"/>
          <tpl hier="4" item="3"/>
          <tpl fld="3" item="11"/>
          <tpl fld="2" item="20"/>
          <tpl hier="9" item="1"/>
          <tpl hier="11" item="9"/>
          <tpl hier="12" item="7"/>
          <tpl fld="4" item="0"/>
        </tpls>
      </n>
      <n v="3682876">
        <tpls c="8">
          <tpl hier="1" item="10"/>
          <tpl hier="4" item="3"/>
          <tpl fld="3" item="34"/>
          <tpl fld="2" item="32"/>
          <tpl hier="9" item="1"/>
          <tpl hier="11" item="9"/>
          <tpl hier="12" item="7"/>
          <tpl fld="4" item="0"/>
        </tpls>
      </n>
      <n v="8461068">
        <tpls c="8">
          <tpl hier="1" item="10"/>
          <tpl hier="4" item="3"/>
          <tpl fld="3" item="45"/>
          <tpl fld="2" item="32"/>
          <tpl hier="9" item="1"/>
          <tpl hier="11" item="9"/>
          <tpl hier="12" item="7"/>
          <tpl fld="4" item="0"/>
        </tpls>
      </n>
      <n v="46322">
        <tpls c="8">
          <tpl hier="1" item="10"/>
          <tpl hier="4" item="3"/>
          <tpl fld="3" item="37"/>
          <tpl fld="2" item="9"/>
          <tpl hier="9" item="1"/>
          <tpl hier="11" item="9"/>
          <tpl hier="12" item="7"/>
          <tpl fld="4" item="0"/>
        </tpls>
      </n>
      <n v="76417">
        <tpls c="8">
          <tpl hier="1" item="10"/>
          <tpl hier="4" item="3"/>
          <tpl fld="3" item="28"/>
          <tpl fld="2" item="9"/>
          <tpl hier="9" item="1"/>
          <tpl hier="11" item="9"/>
          <tpl hier="12" item="7"/>
          <tpl fld="4" item="0"/>
        </tpls>
      </n>
      <n v="2744891">
        <tpls c="8">
          <tpl hier="1" item="10"/>
          <tpl hier="4" item="3"/>
          <tpl fld="3" item="10"/>
          <tpl fld="2" item="11"/>
          <tpl hier="9" item="1"/>
          <tpl hier="11" item="9"/>
          <tpl hier="12" item="7"/>
          <tpl fld="4" item="0"/>
        </tpls>
      </n>
      <n v="6133603">
        <tpls c="8">
          <tpl hier="1" item="10"/>
          <tpl hier="4" item="3"/>
          <tpl fld="3" item="38"/>
          <tpl fld="2" item="11"/>
          <tpl hier="9" item="1"/>
          <tpl hier="11" item="9"/>
          <tpl hier="12" item="7"/>
          <tpl fld="4" item="0"/>
        </tpls>
      </n>
      <n v="32678874">
        <tpls c="8">
          <tpl hier="1" item="10"/>
          <tpl hier="4" item="3"/>
          <tpl fld="3" item="15"/>
          <tpl fld="2" item="15"/>
          <tpl hier="9" item="1"/>
          <tpl hier="11" item="9"/>
          <tpl hier="12" item="7"/>
          <tpl fld="4" item="0"/>
        </tpls>
      </n>
      <n v="12747821">
        <tpls c="8">
          <tpl hier="1" item="10"/>
          <tpl hier="4" item="3"/>
          <tpl fld="3" item="8"/>
          <tpl fld="2" item="19"/>
          <tpl hier="9" item="1"/>
          <tpl hier="11" item="9"/>
          <tpl hier="12" item="7"/>
          <tpl fld="4" item="0"/>
        </tpls>
      </n>
      <n v="10621472">
        <tpls c="8">
          <tpl hier="1" item="10"/>
          <tpl hier="4" item="3"/>
          <tpl fld="3" item="8"/>
          <tpl fld="2" item="2"/>
          <tpl hier="9" item="1"/>
          <tpl hier="11" item="9"/>
          <tpl hier="12" item="7"/>
          <tpl fld="4" item="0"/>
        </tpls>
      </n>
      <n v="61585104">
        <tpls c="8">
          <tpl hier="1" item="10"/>
          <tpl hier="4" item="3"/>
          <tpl fld="3" item="30"/>
          <tpl fld="2" item="6"/>
          <tpl hier="9" item="1"/>
          <tpl hier="11" item="9"/>
          <tpl hier="12" item="7"/>
          <tpl fld="4" item="0"/>
        </tpls>
      </n>
      <n v="50128540">
        <tpls c="8">
          <tpl hier="1" item="10"/>
          <tpl hier="4" item="3"/>
          <tpl fld="3" item="12"/>
          <tpl fld="2" item="1"/>
          <tpl hier="9" item="1"/>
          <tpl hier="11" item="9"/>
          <tpl hier="12" item="7"/>
          <tpl fld="4" item="0"/>
        </tpls>
      </n>
      <n v="5673911">
        <tpls c="8">
          <tpl hier="1" item="10"/>
          <tpl hier="4" item="3"/>
          <tpl fld="3" item="4"/>
          <tpl fld="2" item="7"/>
          <tpl hier="9" item="1"/>
          <tpl hier="11" item="9"/>
          <tpl hier="12" item="7"/>
          <tpl fld="4" item="0"/>
        </tpls>
      </n>
      <n v="1129623424">
        <tpls c="8">
          <tpl hier="1" item="10"/>
          <tpl hier="4" item="3"/>
          <tpl fld="3" item="2"/>
          <tpl fld="2" item="39"/>
          <tpl hier="9" item="1"/>
          <tpl hier="11" item="9"/>
          <tpl hier="12" item="7"/>
          <tpl fld="4" item="0"/>
        </tpls>
      </n>
      <n v="13575907">
        <tpls c="8">
          <tpl hier="1" item="10"/>
          <tpl hier="4" item="3"/>
          <tpl fld="3" item="54"/>
          <tpl fld="2" item="14"/>
          <tpl hier="9" item="1"/>
          <tpl hier="11" item="9"/>
          <tpl hier="12" item="7"/>
          <tpl fld="4" item="0"/>
        </tpls>
      </n>
      <n v="24521704">
        <tpls c="8">
          <tpl hier="1" item="10"/>
          <tpl hier="4" item="3"/>
          <tpl fld="3" item="53"/>
          <tpl fld="2" item="14"/>
          <tpl hier="9" item="1"/>
          <tpl hier="11" item="9"/>
          <tpl hier="12" item="7"/>
          <tpl fld="4" item="0"/>
        </tpls>
      </n>
      <n v="38705932">
        <tpls c="8">
          <tpl hier="1" item="10"/>
          <tpl hier="4" item="3"/>
          <tpl fld="3" item="52"/>
          <tpl fld="2" item="14"/>
          <tpl hier="9" item="1"/>
          <tpl hier="11" item="9"/>
          <tpl hier="12" item="7"/>
          <tpl fld="4" item="0"/>
        </tpls>
      </n>
      <n v="869136">
        <tpls c="8">
          <tpl hier="1" item="10"/>
          <tpl hier="4" item="3"/>
          <tpl fld="3" item="48"/>
          <tpl fld="2" item="31"/>
          <tpl hier="9" item="1"/>
          <tpl hier="11" item="9"/>
          <tpl hier="12" item="7"/>
          <tpl fld="4" item="0"/>
        </tpls>
      </n>
      <n v="1265202">
        <tpls c="8">
          <tpl hier="1" item="10"/>
          <tpl hier="4" item="3"/>
          <tpl fld="3" item="46"/>
          <tpl fld="2" item="31"/>
          <tpl hier="9" item="1"/>
          <tpl hier="11" item="9"/>
          <tpl hier="12" item="7"/>
          <tpl fld="4" item="0"/>
        </tpls>
      </n>
      <n v="1861324">
        <tpls c="8">
          <tpl hier="1" item="10"/>
          <tpl hier="4" item="3"/>
          <tpl fld="3" item="45"/>
          <tpl fld="2" item="31"/>
          <tpl hier="9" item="1"/>
          <tpl hier="11" item="9"/>
          <tpl hier="12" item="7"/>
          <tpl fld="4" item="0"/>
        </tpls>
      </n>
      <n v="1995581">
        <tpls c="8">
          <tpl hier="1" item="10"/>
          <tpl hier="4" item="3"/>
          <tpl fld="3" item="47"/>
          <tpl fld="2" item="31"/>
          <tpl hier="9" item="1"/>
          <tpl hier="11" item="9"/>
          <tpl hier="12" item="7"/>
          <tpl fld="4" item="0"/>
        </tpls>
      </n>
      <n v="5769218">
        <tpls c="8">
          <tpl hier="1" item="10"/>
          <tpl hier="4" item="3"/>
          <tpl fld="3" item="34"/>
          <tpl fld="2" item="29"/>
          <tpl hier="9" item="1"/>
          <tpl hier="11" item="9"/>
          <tpl hier="12" item="7"/>
          <tpl fld="4" item="0"/>
        </tpls>
      </n>
      <n v="8971345">
        <tpls c="8">
          <tpl hier="1" item="10"/>
          <tpl hier="4" item="3"/>
          <tpl fld="3" item="36"/>
          <tpl fld="2" item="29"/>
          <tpl hier="9" item="1"/>
          <tpl hier="11" item="9"/>
          <tpl hier="12" item="7"/>
          <tpl fld="4" item="0"/>
        </tpls>
      </n>
      <n v="14347854">
        <tpls c="8">
          <tpl hier="1" item="10"/>
          <tpl hier="4" item="3"/>
          <tpl fld="3" item="27"/>
          <tpl fld="2" item="29"/>
          <tpl hier="9" item="1"/>
          <tpl hier="11" item="9"/>
          <tpl hier="12" item="7"/>
          <tpl fld="4" item="0"/>
        </tpls>
      </n>
      <n v="22961252">
        <tpls c="8">
          <tpl hier="1" item="10"/>
          <tpl hier="4" item="3"/>
          <tpl fld="3" item="33"/>
          <tpl fld="2" item="29"/>
          <tpl hier="9" item="1"/>
          <tpl hier="11" item="9"/>
          <tpl hier="12" item="7"/>
          <tpl fld="4" item="0"/>
        </tpls>
      </n>
      <n v="4464423">
        <tpls c="8">
          <tpl hier="1" item="10"/>
          <tpl hier="4" item="3"/>
          <tpl fld="3" item="18"/>
          <tpl fld="2" item="27"/>
          <tpl hier="9" item="1"/>
          <tpl hier="11" item="9"/>
          <tpl hier="12" item="7"/>
          <tpl fld="4" item="0"/>
        </tpls>
      </n>
      <n v="6964607">
        <tpls c="8">
          <tpl hier="1" item="10"/>
          <tpl hier="4" item="3"/>
          <tpl fld="3" item="22"/>
          <tpl fld="2" item="27"/>
          <tpl hier="9" item="1"/>
          <tpl hier="11" item="9"/>
          <tpl hier="12" item="7"/>
          <tpl fld="4" item="0"/>
        </tpls>
      </n>
      <n v="11148758">
        <tpls c="8">
          <tpl hier="1" item="10"/>
          <tpl hier="4" item="3"/>
          <tpl fld="3" item="17"/>
          <tpl fld="2" item="27"/>
          <tpl hier="9" item="1"/>
          <tpl hier="11" item="9"/>
          <tpl hier="12" item="7"/>
          <tpl fld="4" item="0"/>
        </tpls>
      </n>
      <n v="17205288">
        <tpls c="8">
          <tpl hier="1" item="10"/>
          <tpl hier="4" item="3"/>
          <tpl fld="3" item="21"/>
          <tpl fld="2" item="27"/>
          <tpl hier="9" item="1"/>
          <tpl hier="11" item="9"/>
          <tpl hier="12" item="7"/>
          <tpl fld="4" item="0"/>
        </tpls>
      </n>
      <n v="11062433">
        <tpls c="8">
          <tpl hier="1" item="10"/>
          <tpl hier="4" item="3"/>
          <tpl fld="3" item="8"/>
          <tpl fld="2" item="26"/>
          <tpl hier="9" item="1"/>
          <tpl hier="11" item="9"/>
          <tpl hier="12" item="7"/>
          <tpl fld="4" item="0"/>
        </tpls>
      </n>
      <n v="16522000">
        <tpls c="8">
          <tpl hier="1" item="10"/>
          <tpl hier="4" item="3"/>
          <tpl fld="3" item="7"/>
          <tpl fld="2" item="26"/>
          <tpl hier="9" item="1"/>
          <tpl hier="11" item="9"/>
          <tpl hier="12" item="7"/>
          <tpl fld="4" item="0"/>
        </tpls>
      </n>
      <n v="24698820">
        <tpls c="8">
          <tpl hier="1" item="10"/>
          <tpl hier="4" item="3"/>
          <tpl fld="3" item="6"/>
          <tpl fld="2" item="26"/>
          <tpl hier="9" item="1"/>
          <tpl hier="11" item="9"/>
          <tpl hier="12" item="7"/>
          <tpl fld="4" item="0"/>
        </tpls>
      </n>
      <n v="31949776">
        <tpls c="8">
          <tpl hier="1" item="10"/>
          <tpl hier="4" item="3"/>
          <tpl fld="3" item="5"/>
          <tpl fld="2" item="26"/>
          <tpl hier="9" item="1"/>
          <tpl hier="11" item="9"/>
          <tpl hier="12" item="7"/>
          <tpl fld="4" item="0"/>
        </tpls>
      </n>
      <n v="1291855">
        <tpls c="8">
          <tpl hier="1" item="10"/>
          <tpl hier="4" item="3"/>
          <tpl fld="3" item="56"/>
          <tpl fld="2" item="24"/>
          <tpl hier="9" item="1"/>
          <tpl hier="11" item="9"/>
          <tpl hier="12" item="7"/>
          <tpl fld="4" item="0"/>
        </tpls>
      </n>
      <n v="2034346">
        <tpls c="8">
          <tpl hier="1" item="10"/>
          <tpl hier="4" item="3"/>
          <tpl fld="3" item="0"/>
          <tpl fld="2" item="24"/>
          <tpl hier="9" item="1"/>
          <tpl hier="11" item="9"/>
          <tpl hier="12" item="7"/>
          <tpl fld="4" item="0"/>
        </tpls>
      </n>
      <n v="3111906">
        <tpls c="8">
          <tpl hier="1" item="10"/>
          <tpl hier="4" item="3"/>
          <tpl fld="3" item="55"/>
          <tpl fld="2" item="24"/>
          <tpl hier="9" item="1"/>
          <tpl hier="11" item="9"/>
          <tpl hier="12" item="7"/>
          <tpl fld="4" item="0"/>
        </tpls>
      </n>
      <n v="38966056">
        <tpls c="8">
          <tpl hier="1" item="10"/>
          <tpl hier="4" item="3"/>
          <tpl fld="3" item="35"/>
          <tpl fld="2" item="17"/>
          <tpl hier="9" item="1"/>
          <tpl hier="11" item="9"/>
          <tpl hier="12" item="7"/>
          <tpl fld="4" item="0"/>
        </tpls>
      </n>
      <n v="62869904">
        <tpls c="8">
          <tpl hier="1" item="10"/>
          <tpl hier="4" item="3"/>
          <tpl fld="3" item="40"/>
          <tpl fld="2" item="17"/>
          <tpl hier="9" item="1"/>
          <tpl hier="11" item="9"/>
          <tpl hier="12" item="7"/>
          <tpl fld="4" item="0"/>
        </tpls>
      </n>
      <n v="88625440">
        <tpls c="8">
          <tpl hier="1" item="10"/>
          <tpl hier="4" item="3"/>
          <tpl fld="3" item="50"/>
          <tpl fld="2" item="17"/>
          <tpl hier="9" item="1"/>
          <tpl hier="11" item="9"/>
          <tpl hier="12" item="7"/>
          <tpl fld="4" item="0"/>
        </tpls>
      </n>
      <n v="112463888">
        <tpls c="8">
          <tpl hier="1" item="10"/>
          <tpl hier="4" item="3"/>
          <tpl fld="3" item="49"/>
          <tpl fld="2" item="17"/>
          <tpl hier="9" item="1"/>
          <tpl hier="11" item="9"/>
          <tpl hier="12" item="7"/>
          <tpl fld="4" item="0"/>
        </tpls>
      </n>
      <n v="10783967">
        <tpls c="8">
          <tpl hier="1" item="10"/>
          <tpl hier="4" item="3"/>
          <tpl fld="3" item="37"/>
          <tpl fld="2" item="13"/>
          <tpl hier="9" item="1"/>
          <tpl hier="11" item="9"/>
          <tpl hier="12" item="7"/>
          <tpl fld="4" item="0"/>
        </tpls>
      </n>
      <n v="15016402">
        <tpls c="8">
          <tpl hier="1" item="10"/>
          <tpl hier="4" item="3"/>
          <tpl fld="3" item="39"/>
          <tpl fld="2" item="13"/>
          <tpl hier="9" item="1"/>
          <tpl hier="11" item="9"/>
          <tpl hier="12" item="7"/>
          <tpl fld="4" item="0"/>
        </tpls>
      </n>
      <n v="22090352">
        <tpls c="8">
          <tpl hier="1" item="10"/>
          <tpl hier="4" item="3"/>
          <tpl fld="3" item="28"/>
          <tpl fld="2" item="13"/>
          <tpl hier="9" item="1"/>
          <tpl hier="11" item="9"/>
          <tpl hier="12" item="7"/>
          <tpl fld="4" item="0"/>
        </tpls>
      </n>
      <n v="26989862">
        <tpls c="8">
          <tpl hier="1" item="10"/>
          <tpl hier="4" item="3"/>
          <tpl fld="3" item="19"/>
          <tpl fld="2" item="13"/>
          <tpl hier="9" item="1"/>
          <tpl hier="11" item="9"/>
          <tpl hier="12" item="7"/>
          <tpl fld="4" item="0"/>
        </tpls>
      </n>
      <n v="2197298">
        <tpls c="8">
          <tpl hier="1" item="10"/>
          <tpl hier="4" item="3"/>
          <tpl fld="3" item="26"/>
          <tpl fld="2" item="23"/>
          <tpl hier="9" item="1"/>
          <tpl hier="11" item="9"/>
          <tpl hier="12" item="7"/>
          <tpl fld="4" item="0"/>
        </tpls>
      </n>
      <n v="3549711">
        <tpls c="8">
          <tpl hier="1" item="10"/>
          <tpl hier="4" item="3"/>
          <tpl fld="3" item="25"/>
          <tpl fld="2" item="23"/>
          <tpl hier="9" item="1"/>
          <tpl hier="11" item="9"/>
          <tpl hier="12" item="7"/>
          <tpl fld="4" item="0"/>
        </tpls>
      </n>
      <n v="4991040">
        <tpls c="8">
          <tpl hier="1" item="10"/>
          <tpl hier="4" item="3"/>
          <tpl fld="3" item="24"/>
          <tpl fld="2" item="23"/>
          <tpl hier="9" item="1"/>
          <tpl hier="11" item="9"/>
          <tpl hier="12" item="7"/>
          <tpl fld="4" item="0"/>
        </tpls>
      </n>
      <n v="6223240">
        <tpls c="8">
          <tpl hier="1" item="10"/>
          <tpl hier="4" item="3"/>
          <tpl fld="3" item="23"/>
          <tpl fld="2" item="23"/>
          <tpl hier="9" item="1"/>
          <tpl hier="11" item="9"/>
          <tpl hier="12" item="7"/>
          <tpl fld="4" item="0"/>
        </tpls>
      </n>
      <n v="4510644">
        <tpls c="8">
          <tpl hier="1" item="10"/>
          <tpl hier="4" item="3"/>
          <tpl fld="3" item="10"/>
          <tpl fld="2" item="30"/>
          <tpl hier="9" item="1"/>
          <tpl hier="11" item="9"/>
          <tpl hier="12" item="7"/>
          <tpl fld="4" item="0"/>
        </tpls>
      </n>
      <n v="7118883">
        <tpls c="8">
          <tpl hier="1" item="10"/>
          <tpl hier="4" item="3"/>
          <tpl fld="3" item="12"/>
          <tpl fld="2" item="30"/>
          <tpl hier="9" item="1"/>
          <tpl hier="11" item="9"/>
          <tpl hier="12" item="7"/>
          <tpl fld="4" item="0"/>
        </tpls>
      </n>
      <n v="13125916">
        <tpls c="8">
          <tpl hier="1" item="10"/>
          <tpl hier="4" item="3"/>
          <tpl fld="3" item="2"/>
          <tpl fld="2" item="30"/>
          <tpl hier="9" item="1"/>
          <tpl hier="11" item="9"/>
          <tpl hier="12" item="7"/>
          <tpl fld="4" item="0"/>
        </tpls>
      </n>
      <n v="47029824">
        <tpls c="8">
          <tpl hier="1" item="10"/>
          <tpl hier="4" item="3"/>
          <tpl fld="3" item="48"/>
          <tpl fld="2" item="45"/>
          <tpl hier="9" item="1"/>
          <tpl hier="11" item="9"/>
          <tpl hier="12" item="7"/>
          <tpl fld="4" item="0"/>
        </tpls>
      </n>
      <n v="75440504">
        <tpls c="8">
          <tpl hier="1" item="10"/>
          <tpl hier="4" item="3"/>
          <tpl fld="3" item="36"/>
          <tpl fld="2" item="45"/>
          <tpl hier="9" item="1"/>
          <tpl hier="11" item="9"/>
          <tpl hier="12" item="7"/>
          <tpl fld="4" item="0"/>
        </tpls>
      </n>
      <n v="125394048">
        <tpls c="8">
          <tpl hier="1" item="10"/>
          <tpl hier="4" item="3"/>
          <tpl fld="3" item="14"/>
          <tpl fld="2" item="45"/>
          <tpl hier="9" item="1"/>
          <tpl hier="11" item="9"/>
          <tpl hier="12" item="7"/>
          <tpl fld="4" item="0"/>
        </tpls>
      </n>
      <n v="78054344">
        <tpls c="8">
          <tpl hier="1" item="10"/>
          <tpl hier="4" item="3"/>
          <tpl fld="3" item="39"/>
          <tpl fld="2" item="25"/>
          <tpl hier="9" item="1"/>
          <tpl hier="11" item="9"/>
          <tpl hier="12" item="7"/>
          <tpl fld="4" item="0"/>
        </tpls>
      </n>
      <n v="138624624">
        <tpls c="8">
          <tpl hier="1" item="10"/>
          <tpl hier="4" item="3"/>
          <tpl fld="3" item="24"/>
          <tpl fld="2" item="25"/>
          <tpl hier="9" item="1"/>
          <tpl hier="11" item="9"/>
          <tpl hier="12" item="7"/>
          <tpl fld="4" item="0"/>
        </tpls>
      </n>
      <n v="216565312">
        <tpls c="8">
          <tpl hier="1" item="10"/>
          <tpl hier="4" item="3"/>
          <tpl fld="3" item="5"/>
          <tpl fld="2" item="25"/>
          <tpl hier="9" item="1"/>
          <tpl hier="11" item="9"/>
          <tpl hier="12" item="7"/>
          <tpl fld="4" item="0"/>
        </tpls>
      </n>
      <n v="1837800">
        <tpls c="8">
          <tpl hier="1" item="10"/>
          <tpl hier="4" item="3"/>
          <tpl fld="3" item="40"/>
          <tpl fld="2" item="38"/>
          <tpl hier="9" item="1"/>
          <tpl hier="11" item="9"/>
          <tpl hier="12" item="7"/>
          <tpl fld="4" item="0"/>
        </tpls>
      </n>
      <n v="2912316">
        <tpls c="8">
          <tpl hier="1" item="10"/>
          <tpl hier="4" item="3"/>
          <tpl fld="3" item="30"/>
          <tpl fld="2" item="38"/>
          <tpl hier="9" item="1"/>
          <tpl hier="11" item="9"/>
          <tpl hier="12" item="7"/>
          <tpl fld="4" item="0"/>
        </tpls>
      </n>
      <n v="4106771">
        <tpls c="8">
          <tpl hier="1" item="10"/>
          <tpl hier="4" item="3"/>
          <tpl fld="3" item="13"/>
          <tpl fld="2" item="38"/>
          <tpl hier="9" item="1"/>
          <tpl hier="11" item="9"/>
          <tpl hier="12" item="7"/>
          <tpl fld="4" item="0"/>
        </tpls>
      </n>
      <n v="3139945">
        <tpls c="8">
          <tpl hier="1" item="10"/>
          <tpl hier="4" item="3"/>
          <tpl fld="3" item="54"/>
          <tpl fld="2" item="16"/>
          <tpl hier="9" item="1"/>
          <tpl hier="11" item="9"/>
          <tpl hier="12" item="7"/>
          <tpl fld="4" item="0"/>
        </tpls>
      </n>
      <n v="5187060">
        <tpls c="8">
          <tpl hier="1" item="10"/>
          <tpl hier="4" item="3"/>
          <tpl fld="3" item="42"/>
          <tpl fld="2" item="16"/>
          <tpl hier="9" item="1"/>
          <tpl hier="11" item="9"/>
          <tpl hier="12" item="7"/>
          <tpl fld="4" item="0"/>
        </tpls>
      </n>
      <n v="8271760">
        <tpls c="8">
          <tpl hier="1" item="10"/>
          <tpl hier="4" item="3"/>
          <tpl fld="3" item="21"/>
          <tpl fld="2" item="16"/>
          <tpl hier="9" item="1"/>
          <tpl hier="11" item="9"/>
          <tpl hier="12" item="7"/>
          <tpl fld="4" item="0"/>
        </tpls>
      </n>
      <n v="15017055">
        <tpls c="8">
          <tpl hier="1" item="10"/>
          <tpl hier="4" item="3"/>
          <tpl fld="3" item="56"/>
          <tpl fld="2" item="10"/>
          <tpl hier="9" item="1"/>
          <tpl hier="11" item="9"/>
          <tpl hier="12" item="7"/>
          <tpl fld="4" item="0"/>
        </tpls>
      </n>
      <n v="23408132">
        <tpls c="8">
          <tpl hier="1" item="10"/>
          <tpl hier="4" item="3"/>
          <tpl fld="3" item="50"/>
          <tpl fld="2" item="10"/>
          <tpl hier="9" item="1"/>
          <tpl hier="11" item="9"/>
          <tpl hier="12" item="7"/>
          <tpl fld="4" item="0"/>
        </tpls>
      </n>
      <n v="29773988">
        <tpls c="8">
          <tpl hier="1" item="10"/>
          <tpl hier="4" item="3"/>
          <tpl fld="3" item="33"/>
          <tpl fld="2" item="10"/>
          <tpl hier="9" item="1"/>
          <tpl hier="11" item="9"/>
          <tpl hier="12" item="7"/>
          <tpl fld="4" item="0"/>
        </tpls>
      </n>
      <n v="37923396">
        <tpls c="8">
          <tpl hier="1" item="10"/>
          <tpl hier="4" item="3"/>
          <tpl fld="3" item="4"/>
          <tpl fld="2" item="12"/>
          <tpl hier="9" item="1"/>
          <tpl hier="11" item="9"/>
          <tpl hier="12" item="7"/>
          <tpl fld="4" item="0"/>
        </tpls>
      </n>
      <n v="66593904">
        <tpls c="8">
          <tpl hier="1" item="10"/>
          <tpl hier="4" item="3"/>
          <tpl fld="3" item="50"/>
          <tpl fld="2" item="12"/>
          <tpl hier="9" item="1"/>
          <tpl hier="11" item="9"/>
          <tpl hier="12" item="7"/>
          <tpl fld="4" item="0"/>
        </tpls>
      </n>
      <n v="98871552">
        <tpls c="8">
          <tpl hier="1" item="10"/>
          <tpl hier="4" item="3"/>
          <tpl fld="3" item="33"/>
          <tpl fld="2" item="12"/>
          <tpl hier="9" item="1"/>
          <tpl hier="11" item="9"/>
          <tpl hier="12" item="7"/>
          <tpl fld="4" item="0"/>
        </tpls>
      </n>
      <n v="2994000">
        <tpls c="8">
          <tpl hier="1" item="10"/>
          <tpl hier="4" item="3"/>
          <tpl fld="3" item="54"/>
          <tpl fld="2" item="18"/>
          <tpl hier="9" item="1"/>
          <tpl hier="11" item="9"/>
          <tpl hier="12" item="7"/>
          <tpl fld="4" item="0"/>
        </tpls>
      </n>
      <n v="3724655">
        <tpls c="8">
          <tpl hier="1" item="10"/>
          <tpl hier="4" item="3"/>
          <tpl fld="3" item="28"/>
          <tpl fld="2" item="18"/>
          <tpl hier="9" item="1"/>
          <tpl hier="11" item="9"/>
          <tpl hier="12" item="7"/>
          <tpl fld="4" item="0"/>
        </tpls>
      </n>
      <n v="3193354">
        <tpls c="8">
          <tpl hier="1" item="10"/>
          <tpl hier="4" item="3"/>
          <tpl fld="3" item="9"/>
          <tpl fld="2" item="18"/>
          <tpl hier="9" item="1"/>
          <tpl hier="11" item="9"/>
          <tpl hier="12" item="7"/>
          <tpl fld="4" item="0"/>
        </tpls>
      </n>
      <n v="5329252">
        <tpls c="8">
          <tpl hier="1" item="10"/>
          <tpl hier="4" item="3"/>
          <tpl fld="3" item="36"/>
          <tpl fld="2" item="20"/>
          <tpl hier="9" item="1"/>
          <tpl hier="11" item="9"/>
          <tpl hier="12" item="7"/>
          <tpl fld="4" item="0"/>
        </tpls>
      </n>
      <n v="8557161">
        <tpls c="8">
          <tpl hier="1" item="10"/>
          <tpl hier="4" item="3"/>
          <tpl fld="3" item="6"/>
          <tpl fld="2" item="20"/>
          <tpl hier="9" item="1"/>
          <tpl hier="11" item="9"/>
          <tpl hier="12" item="7"/>
          <tpl fld="4" item="0"/>
        </tpls>
      </n>
      <n v="3899644">
        <tpls c="8">
          <tpl hier="1" item="10"/>
          <tpl hier="4" item="3"/>
          <tpl fld="3" item="26"/>
          <tpl fld="2" item="32"/>
          <tpl hier="9" item="1"/>
          <tpl hier="11" item="9"/>
          <tpl hier="12" item="7"/>
          <tpl fld="4" item="0"/>
        </tpls>
      </n>
      <n v="8912861">
        <tpls c="8">
          <tpl hier="1" item="10"/>
          <tpl hier="4" item="3"/>
          <tpl fld="3" item="28"/>
          <tpl fld="2" item="32"/>
          <tpl hier="9" item="1"/>
          <tpl hier="11" item="9"/>
          <tpl hier="12" item="7"/>
          <tpl fld="4" item="0"/>
        </tpls>
      </n>
      <n v="49911">
        <tpls c="8">
          <tpl hier="1" item="10"/>
          <tpl hier="4" item="3"/>
          <tpl fld="3" item="26"/>
          <tpl fld="2" item="9"/>
          <tpl hier="9" item="1"/>
          <tpl hier="11" item="9"/>
          <tpl hier="12" item="7"/>
          <tpl fld="4" item="0"/>
        </tpls>
      </n>
      <n v="77319">
        <tpls c="8">
          <tpl hier="1" item="10"/>
          <tpl hier="4" item="3"/>
          <tpl fld="3" item="27"/>
          <tpl fld="2" item="9"/>
          <tpl hier="9" item="1"/>
          <tpl hier="11" item="9"/>
          <tpl hier="12" item="7"/>
          <tpl fld="4" item="0"/>
        </tpls>
      </n>
      <n v="2854872">
        <tpls c="8">
          <tpl hier="1" item="10"/>
          <tpl hier="4" item="3"/>
          <tpl fld="3" item="4"/>
          <tpl fld="2" item="11"/>
          <tpl hier="9" item="1"/>
          <tpl hier="11" item="9"/>
          <tpl hier="12" item="7"/>
          <tpl fld="4" item="0"/>
        </tpls>
      </n>
      <n v="6272734">
        <tpls c="8">
          <tpl hier="1" item="10"/>
          <tpl hier="4" item="3"/>
          <tpl fld="3" item="49"/>
          <tpl fld="2" item="11"/>
          <tpl hier="9" item="1"/>
          <tpl hier="11" item="9"/>
          <tpl hier="12" item="7"/>
          <tpl fld="4" item="0"/>
        </tpls>
      </n>
      <n v="33495952">
        <tpls c="8">
          <tpl hier="1" item="10"/>
          <tpl hier="4" item="3"/>
          <tpl fld="3" item="12"/>
          <tpl fld="2" item="15"/>
          <tpl hier="9" item="1"/>
          <tpl hier="11" item="9"/>
          <tpl hier="12" item="7"/>
          <tpl fld="4" item="0"/>
        </tpls>
      </n>
      <n v="13002231">
        <tpls c="8">
          <tpl hier="1" item="10"/>
          <tpl hier="4" item="3"/>
          <tpl fld="3" item="4"/>
          <tpl fld="2" item="19"/>
          <tpl hier="9" item="1"/>
          <tpl hier="11" item="9"/>
          <tpl hier="12" item="7"/>
          <tpl fld="4" item="0"/>
        </tpls>
      </n>
      <n v="12144135">
        <tpls c="8">
          <tpl hier="1" item="10"/>
          <tpl hier="4" item="3"/>
          <tpl fld="3" item="54"/>
          <tpl fld="2" item="2"/>
          <tpl hier="9" item="1"/>
          <tpl hier="11" item="9"/>
          <tpl hier="12" item="7"/>
          <tpl fld="4" item="0"/>
        </tpls>
      </n>
      <n v="69209856">
        <tpls c="8">
          <tpl hier="1" item="10"/>
          <tpl hier="4" item="3"/>
          <tpl fld="3" item="13"/>
          <tpl fld="2" item="6"/>
          <tpl hier="9" item="1"/>
          <tpl hier="11" item="9"/>
          <tpl hier="12" item="7"/>
          <tpl fld="4" item="0"/>
        </tpls>
      </n>
      <n v="68756808">
        <tpls c="8">
          <tpl hier="1" item="10"/>
          <tpl hier="4" item="3"/>
          <tpl fld="3" item="55"/>
          <tpl fld="2" item="1"/>
          <tpl hier="9" item="1"/>
          <tpl hier="11" item="9"/>
          <tpl hier="12" item="7"/>
          <tpl fld="4" item="0"/>
        </tpls>
      </n>
      <n v="11261744">
        <tpls c="8">
          <tpl hier="1" item="10"/>
          <tpl hier="4" item="3"/>
          <tpl fld="3" item="45"/>
          <tpl fld="2" item="7"/>
          <tpl hier="9" item="1"/>
          <tpl hier="11" item="9"/>
          <tpl hier="12" item="7"/>
          <tpl fld="4" item="0"/>
        </tpls>
      </n>
      <n v="1319953">
        <tpls c="8">
          <tpl hier="1" item="10"/>
          <tpl hier="4" item="3"/>
          <tpl fld="3" item="6"/>
          <tpl fld="2" item="64"/>
          <tpl hier="9" item="1"/>
          <tpl hier="11" item="9"/>
          <tpl hier="12" item="7"/>
          <tpl fld="4" item="0"/>
        </tpls>
      </n>
      <n v="2172579">
        <tpls c="8">
          <tpl hier="1" item="10"/>
          <tpl hier="4" item="3"/>
          <tpl fld="3" item="5"/>
          <tpl fld="2" item="64"/>
          <tpl hier="9" item="1"/>
          <tpl hier="11" item="9"/>
          <tpl hier="12" item="7"/>
          <tpl fld="4" item="0"/>
        </tpls>
      </n>
      <n v="9749104">
        <tpls c="8">
          <tpl hier="1" item="10"/>
          <tpl hier="4" item="3"/>
          <tpl fld="3" item="56"/>
          <tpl fld="2" item="33"/>
          <tpl hier="9" item="1"/>
          <tpl hier="11" item="9"/>
          <tpl hier="12" item="7"/>
          <tpl fld="4" item="0"/>
        </tpls>
      </n>
      <n v="14773277">
        <tpls c="8">
          <tpl hier="1" item="10"/>
          <tpl hier="4" item="3"/>
          <tpl fld="3" item="0"/>
          <tpl fld="2" item="33"/>
          <tpl hier="9" item="1"/>
          <tpl hier="11" item="9"/>
          <tpl hier="12" item="7"/>
          <tpl fld="4" item="0"/>
        </tpls>
      </n>
      <n v="22379056">
        <tpls c="8">
          <tpl hier="1" item="10"/>
          <tpl hier="4" item="3"/>
          <tpl fld="3" item="55"/>
          <tpl fld="2" item="33"/>
          <tpl hier="9" item="1"/>
          <tpl hier="11" item="9"/>
          <tpl hier="12" item="7"/>
          <tpl fld="4" item="0"/>
        </tpls>
      </n>
      <n v="4251911">
        <tpls c="8">
          <tpl hier="1" item="10"/>
          <tpl hier="4" item="3"/>
          <tpl fld="3" item="35"/>
          <tpl fld="2" item="43"/>
          <tpl hier="9" item="1"/>
          <tpl hier="11" item="9"/>
          <tpl hier="12" item="7"/>
          <tpl fld="4" item="0"/>
        </tpls>
      </n>
      <n v="6412667">
        <tpls c="8">
          <tpl hier="1" item="10"/>
          <tpl hier="4" item="3"/>
          <tpl fld="3" item="40"/>
          <tpl fld="2" item="43"/>
          <tpl hier="9" item="1"/>
          <tpl hier="11" item="9"/>
          <tpl hier="12" item="7"/>
          <tpl fld="4" item="0"/>
        </tpls>
      </n>
      <n v="9790619">
        <tpls c="8">
          <tpl hier="1" item="10"/>
          <tpl hier="4" item="3"/>
          <tpl fld="3" item="50"/>
          <tpl fld="2" item="43"/>
          <tpl hier="9" item="1"/>
          <tpl hier="11" item="9"/>
          <tpl hier="12" item="7"/>
          <tpl fld="4" item="0"/>
        </tpls>
      </n>
      <n v="14000190">
        <tpls c="8">
          <tpl hier="1" item="10"/>
          <tpl hier="4" item="3"/>
          <tpl fld="3" item="49"/>
          <tpl fld="2" item="43"/>
          <tpl hier="9" item="1"/>
          <tpl hier="11" item="9"/>
          <tpl hier="12" item="7"/>
          <tpl fld="4" item="0"/>
        </tpls>
      </n>
      <n v="637845">
        <tpls c="8">
          <tpl hier="1" item="10"/>
          <tpl hier="4" item="3"/>
          <tpl fld="3" item="37"/>
          <tpl fld="2" item="22"/>
          <tpl hier="9" item="1"/>
          <tpl hier="11" item="9"/>
          <tpl hier="12" item="7"/>
          <tpl fld="4" item="0"/>
        </tpls>
      </n>
      <n v="780153">
        <tpls c="8">
          <tpl hier="1" item="10"/>
          <tpl hier="4" item="3"/>
          <tpl fld="3" item="39"/>
          <tpl fld="2" item="22"/>
          <tpl hier="9" item="1"/>
          <tpl hier="11" item="9"/>
          <tpl hier="12" item="7"/>
          <tpl fld="4" item="0"/>
        </tpls>
      </n>
      <n v="760795">
        <tpls c="8">
          <tpl hier="1" item="10"/>
          <tpl hier="4" item="3"/>
          <tpl fld="3" item="28"/>
          <tpl fld="2" item="22"/>
          <tpl hier="9" item="1"/>
          <tpl hier="11" item="9"/>
          <tpl hier="12" item="7"/>
          <tpl fld="4" item="0"/>
        </tpls>
      </n>
      <n v="755399">
        <tpls c="8">
          <tpl hier="1" item="10"/>
          <tpl hier="4" item="3"/>
          <tpl fld="3" item="19"/>
          <tpl fld="2" item="22"/>
          <tpl hier="9" item="1"/>
          <tpl hier="11" item="9"/>
          <tpl hier="12" item="7"/>
          <tpl fld="4" item="0"/>
        </tpls>
      </n>
      <n v="4425303">
        <tpls c="8">
          <tpl hier="1" item="10"/>
          <tpl hier="4" item="3"/>
          <tpl fld="3" item="26"/>
          <tpl fld="2" item="21"/>
          <tpl hier="9" item="1"/>
          <tpl hier="11" item="9"/>
          <tpl hier="12" item="7"/>
          <tpl fld="4" item="0"/>
        </tpls>
      </n>
      <n v="6051622">
        <tpls c="8">
          <tpl hier="1" item="10"/>
          <tpl hier="4" item="3"/>
          <tpl fld="3" item="25"/>
          <tpl fld="2" item="21"/>
          <tpl hier="9" item="1"/>
          <tpl hier="11" item="9"/>
          <tpl hier="12" item="7"/>
          <tpl fld="4" item="0"/>
        </tpls>
      </n>
      <n v="8319057">
        <tpls c="8">
          <tpl hier="1" item="10"/>
          <tpl hier="4" item="3"/>
          <tpl fld="3" item="24"/>
          <tpl fld="2" item="21"/>
          <tpl hier="9" item="1"/>
          <tpl hier="11" item="9"/>
          <tpl hier="12" item="7"/>
          <tpl fld="4" item="0"/>
        </tpls>
      </n>
      <n v="10695542">
        <tpls c="8">
          <tpl hier="1" item="10"/>
          <tpl hier="4" item="3"/>
          <tpl fld="3" item="23"/>
          <tpl fld="2" item="21"/>
          <tpl hier="9" item="1"/>
          <tpl hier="11" item="9"/>
          <tpl hier="12" item="7"/>
          <tpl fld="4" item="0"/>
        </tpls>
      </n>
      <n v="2716654">
        <tpls c="8">
          <tpl hier="1" item="10"/>
          <tpl hier="4" item="3"/>
          <tpl fld="3" item="10"/>
          <tpl fld="2" item="41"/>
          <tpl hier="9" item="1"/>
          <tpl hier="11" item="9"/>
          <tpl hier="12" item="7"/>
          <tpl fld="4" item="0"/>
        </tpls>
      </n>
      <n v="4410269">
        <tpls c="8">
          <tpl hier="1" item="10"/>
          <tpl hier="4" item="3"/>
          <tpl fld="3" item="12"/>
          <tpl fld="2" item="41"/>
          <tpl hier="9" item="1"/>
          <tpl hier="11" item="9"/>
          <tpl hier="12" item="7"/>
          <tpl fld="4" item="0"/>
        </tpls>
      </n>
      <n v="6929265">
        <tpls c="8">
          <tpl hier="1" item="10"/>
          <tpl hier="4" item="3"/>
          <tpl fld="3" item="11"/>
          <tpl fld="2" item="41"/>
          <tpl hier="9" item="1"/>
          <tpl hier="11" item="9"/>
          <tpl hier="12" item="7"/>
          <tpl fld="4" item="0"/>
        </tpls>
      </n>
      <n v="9587522">
        <tpls c="8">
          <tpl hier="1" item="10"/>
          <tpl hier="4" item="3"/>
          <tpl fld="3" item="9"/>
          <tpl fld="2" item="41"/>
          <tpl hier="9" item="1"/>
          <tpl hier="11" item="9"/>
          <tpl hier="12" item="7"/>
          <tpl fld="4" item="0"/>
        </tpls>
      </n>
      <n v="594770112">
        <tpls c="8">
          <tpl hier="1" item="10"/>
          <tpl hier="4" item="3"/>
          <tpl fld="3" item="57"/>
          <tpl fld="2" item="39"/>
          <tpl hier="9" item="1"/>
          <tpl hier="11" item="9"/>
          <tpl hier="12" item="7"/>
          <tpl fld="4" item="0"/>
        </tpls>
      </n>
      <n v="855334656">
        <tpls c="8">
          <tpl hier="1" item="10"/>
          <tpl hier="4" item="3"/>
          <tpl fld="3" item="3"/>
          <tpl fld="2" item="39"/>
          <tpl hier="9" item="1"/>
          <tpl hier="11" item="9"/>
          <tpl hier="12" item="7"/>
          <tpl fld="4" item="0"/>
        </tpls>
      </n>
      <n v="1147609984">
        <tpls c="8">
          <tpl hier="1" item="10"/>
          <tpl hier="4" item="3"/>
          <tpl fld="3" item="1"/>
          <tpl fld="2" item="39"/>
          <tpl hier="9" item="1"/>
          <tpl hier="11" item="9"/>
          <tpl hier="12" item="7"/>
          <tpl fld="4" item="0"/>
        </tpls>
      </n>
      <n v="14096263">
        <tpls c="8">
          <tpl hier="1" item="10"/>
          <tpl hier="4" item="3"/>
          <tpl fld="3" item="20"/>
          <tpl fld="2" item="14"/>
          <tpl hier="9" item="1"/>
          <tpl hier="11" item="9"/>
          <tpl hier="12" item="7"/>
          <tpl fld="4" item="0"/>
        </tpls>
      </n>
      <n v="25326078">
        <tpls c="8">
          <tpl hier="1" item="10"/>
          <tpl hier="4" item="3"/>
          <tpl fld="3" item="51"/>
          <tpl fld="2" item="14"/>
          <tpl hier="9" item="1"/>
          <tpl hier="11" item="9"/>
          <tpl hier="12" item="7"/>
          <tpl fld="4" item="0"/>
        </tpls>
      </n>
      <n v="39791980">
        <tpls c="8">
          <tpl hier="1" item="10"/>
          <tpl hier="4" item="3"/>
          <tpl fld="3" item="38"/>
          <tpl fld="2" item="14"/>
          <tpl hier="9" item="1"/>
          <tpl hier="11" item="9"/>
          <tpl hier="12" item="7"/>
          <tpl fld="4" item="0"/>
        </tpls>
      </n>
      <n v="886057">
        <tpls c="8">
          <tpl hier="1" item="10"/>
          <tpl hier="4" item="3"/>
          <tpl fld="3" item="44"/>
          <tpl fld="2" item="31"/>
          <tpl hier="9" item="1"/>
          <tpl hier="11" item="9"/>
          <tpl hier="12" item="7"/>
          <tpl fld="4" item="0"/>
        </tpls>
      </n>
      <n v="1302667">
        <tpls c="8">
          <tpl hier="1" item="10"/>
          <tpl hier="4" item="3"/>
          <tpl fld="3" item="43"/>
          <tpl fld="2" item="31"/>
          <tpl hier="9" item="1"/>
          <tpl hier="11" item="9"/>
          <tpl hier="12" item="7"/>
          <tpl fld="4" item="0"/>
        </tpls>
      </n>
      <n v="1898598">
        <tpls c="8">
          <tpl hier="1" item="10"/>
          <tpl hier="4" item="3"/>
          <tpl fld="3" item="42"/>
          <tpl fld="2" item="31"/>
          <tpl hier="9" item="1"/>
          <tpl hier="11" item="9"/>
          <tpl hier="12" item="7"/>
          <tpl fld="4" item="0"/>
        </tpls>
      </n>
      <n v="2003787">
        <tpls c="8">
          <tpl hier="1" item="10"/>
          <tpl hier="4" item="3"/>
          <tpl fld="3" item="41"/>
          <tpl fld="2" item="31"/>
          <tpl hier="9" item="1"/>
          <tpl hier="11" item="9"/>
          <tpl hier="12" item="7"/>
          <tpl fld="4" item="0"/>
        </tpls>
      </n>
      <n v="5918595">
        <tpls c="8">
          <tpl hier="1" item="10"/>
          <tpl hier="4" item="3"/>
          <tpl fld="3" item="32"/>
          <tpl fld="2" item="29"/>
          <tpl hier="9" item="1"/>
          <tpl hier="11" item="9"/>
          <tpl hier="12" item="7"/>
          <tpl fld="4" item="0"/>
        </tpls>
      </n>
      <n v="9234129">
        <tpls c="8">
          <tpl hier="1" item="10"/>
          <tpl hier="4" item="3"/>
          <tpl fld="3" item="31"/>
          <tpl fld="2" item="29"/>
          <tpl hier="9" item="1"/>
          <tpl hier="11" item="9"/>
          <tpl hier="12" item="7"/>
          <tpl fld="4" item="0"/>
        </tpls>
      </n>
      <n v="14808791">
        <tpls c="8">
          <tpl hier="1" item="10"/>
          <tpl hier="4" item="3"/>
          <tpl fld="3" item="30"/>
          <tpl fld="2" item="29"/>
          <tpl hier="9" item="1"/>
          <tpl hier="11" item="9"/>
          <tpl hier="12" item="7"/>
          <tpl fld="4" item="0"/>
        </tpls>
      </n>
      <n v="23589888">
        <tpls c="8">
          <tpl hier="1" item="10"/>
          <tpl hier="4" item="3"/>
          <tpl fld="3" item="29"/>
          <tpl fld="2" item="29"/>
          <tpl hier="9" item="1"/>
          <tpl hier="11" item="9"/>
          <tpl hier="12" item="7"/>
          <tpl fld="4" item="0"/>
        </tpls>
      </n>
      <n v="4582198">
        <tpls c="8">
          <tpl hier="1" item="10"/>
          <tpl hier="4" item="3"/>
          <tpl fld="3" item="16"/>
          <tpl fld="2" item="27"/>
          <tpl hier="9" item="1"/>
          <tpl hier="11" item="9"/>
          <tpl hier="12" item="7"/>
          <tpl fld="4" item="0"/>
        </tpls>
      </n>
      <n v="7268267">
        <tpls c="8">
          <tpl hier="1" item="10"/>
          <tpl hier="4" item="3"/>
          <tpl fld="3" item="15"/>
          <tpl fld="2" item="27"/>
          <tpl hier="9" item="1"/>
          <tpl hier="11" item="9"/>
          <tpl hier="12" item="7"/>
          <tpl fld="4" item="0"/>
        </tpls>
      </n>
      <n v="11432000">
        <tpls c="8">
          <tpl hier="1" item="10"/>
          <tpl hier="4" item="3"/>
          <tpl fld="3" item="14"/>
          <tpl fld="2" item="27"/>
          <tpl hier="9" item="1"/>
          <tpl hier="11" item="9"/>
          <tpl hier="12" item="7"/>
          <tpl fld="4" item="0"/>
        </tpls>
      </n>
      <n v="17670260">
        <tpls c="8">
          <tpl hier="1" item="10"/>
          <tpl hier="4" item="3"/>
          <tpl fld="3" item="13"/>
          <tpl fld="2" item="27"/>
          <tpl hier="9" item="1"/>
          <tpl hier="11" item="9"/>
          <tpl hier="12" item="7"/>
          <tpl fld="4" item="0"/>
        </tpls>
      </n>
      <n v="11324277">
        <tpls c="8">
          <tpl hier="1" item="10"/>
          <tpl hier="4" item="3"/>
          <tpl fld="3" item="4"/>
          <tpl fld="2" item="26"/>
          <tpl hier="9" item="1"/>
          <tpl hier="11" item="9"/>
          <tpl hier="12" item="7"/>
          <tpl fld="4" item="0"/>
        </tpls>
      </n>
      <n v="17022464">
        <tpls c="8">
          <tpl hier="1" item="10"/>
          <tpl hier="4" item="3"/>
          <tpl fld="3" item="58"/>
          <tpl fld="2" item="26"/>
          <tpl hier="9" item="1"/>
          <tpl hier="11" item="9"/>
          <tpl hier="12" item="7"/>
          <tpl fld="4" item="0"/>
        </tpls>
      </n>
      <n v="25190652">
        <tpls c="8">
          <tpl hier="1" item="10"/>
          <tpl hier="4" item="3"/>
          <tpl fld="3" item="2"/>
          <tpl fld="2" item="26"/>
          <tpl hier="9" item="1"/>
          <tpl hier="11" item="9"/>
          <tpl hier="12" item="7"/>
          <tpl fld="4" item="0"/>
        </tpls>
      </n>
      <n v="1330598">
        <tpls c="8">
          <tpl hier="1" item="10"/>
          <tpl hier="4" item="3"/>
          <tpl fld="3" item="54"/>
          <tpl fld="2" item="24"/>
          <tpl hier="9" item="1"/>
          <tpl hier="11" item="9"/>
          <tpl hier="12" item="7"/>
          <tpl fld="4" item="0"/>
        </tpls>
      </n>
      <n v="2087912">
        <tpls c="8">
          <tpl hier="1" item="10"/>
          <tpl hier="4" item="3"/>
          <tpl fld="3" item="53"/>
          <tpl fld="2" item="24"/>
          <tpl hier="9" item="1"/>
          <tpl hier="11" item="9"/>
          <tpl hier="12" item="7"/>
          <tpl fld="4" item="0"/>
        </tpls>
      </n>
      <n v="3202517">
        <tpls c="8">
          <tpl hier="1" item="10"/>
          <tpl hier="4" item="3"/>
          <tpl fld="3" item="52"/>
          <tpl fld="2" item="24"/>
          <tpl hier="9" item="1"/>
          <tpl hier="11" item="9"/>
          <tpl hier="12" item="7"/>
          <tpl fld="4" item="0"/>
        </tpls>
      </n>
      <n v="40195320">
        <tpls c="8">
          <tpl hier="1" item="10"/>
          <tpl hier="4" item="3"/>
          <tpl fld="3" item="48"/>
          <tpl fld="2" item="17"/>
          <tpl hier="9" item="1"/>
          <tpl hier="11" item="9"/>
          <tpl hier="12" item="7"/>
          <tpl fld="4" item="0"/>
        </tpls>
      </n>
      <n v="64494868">
        <tpls c="8">
          <tpl hier="1" item="10"/>
          <tpl hier="4" item="3"/>
          <tpl fld="3" item="46"/>
          <tpl fld="2" item="17"/>
          <tpl hier="9" item="1"/>
          <tpl hier="11" item="9"/>
          <tpl hier="12" item="7"/>
          <tpl fld="4" item="0"/>
        </tpls>
      </n>
      <n v="90156400">
        <tpls c="8">
          <tpl hier="1" item="10"/>
          <tpl hier="4" item="3"/>
          <tpl fld="3" item="45"/>
          <tpl fld="2" item="17"/>
          <tpl hier="9" item="1"/>
          <tpl hier="11" item="9"/>
          <tpl hier="12" item="7"/>
          <tpl fld="4" item="0"/>
        </tpls>
      </n>
      <n v="114092960">
        <tpls c="8">
          <tpl hier="1" item="10"/>
          <tpl hier="4" item="3"/>
          <tpl fld="3" item="47"/>
          <tpl fld="2" item="17"/>
          <tpl hier="9" item="1"/>
          <tpl hier="11" item="9"/>
          <tpl hier="12" item="7"/>
          <tpl fld="4" item="0"/>
        </tpls>
      </n>
      <n v="10972912">
        <tpls c="8">
          <tpl hier="1" item="10"/>
          <tpl hier="4" item="3"/>
          <tpl fld="3" item="34"/>
          <tpl fld="2" item="13"/>
          <tpl hier="9" item="1"/>
          <tpl hier="11" item="9"/>
          <tpl hier="12" item="7"/>
          <tpl fld="4" item="0"/>
        </tpls>
      </n>
      <n v="15367230">
        <tpls c="8">
          <tpl hier="1" item="10"/>
          <tpl hier="4" item="3"/>
          <tpl fld="3" item="36"/>
          <tpl fld="2" item="13"/>
          <tpl hier="9" item="1"/>
          <tpl hier="11" item="9"/>
          <tpl hier="12" item="7"/>
          <tpl fld="4" item="0"/>
        </tpls>
      </n>
      <n v="22584776">
        <tpls c="8">
          <tpl hier="1" item="10"/>
          <tpl hier="4" item="3"/>
          <tpl fld="3" item="27"/>
          <tpl fld="2" item="13"/>
          <tpl hier="9" item="1"/>
          <tpl hier="11" item="9"/>
          <tpl hier="12" item="7"/>
          <tpl fld="4" item="0"/>
        </tpls>
      </n>
      <n v="26917906">
        <tpls c="8">
          <tpl hier="1" item="10"/>
          <tpl hier="4" item="3"/>
          <tpl fld="3" item="33"/>
          <tpl fld="2" item="13"/>
          <tpl hier="9" item="1"/>
          <tpl hier="11" item="9"/>
          <tpl hier="12" item="7"/>
          <tpl fld="4" item="0"/>
        </tpls>
      </n>
      <n v="2264623">
        <tpls c="8">
          <tpl hier="1" item="10"/>
          <tpl hier="4" item="3"/>
          <tpl fld="3" item="18"/>
          <tpl fld="2" item="23"/>
          <tpl hier="9" item="1"/>
          <tpl hier="11" item="9"/>
          <tpl hier="12" item="7"/>
          <tpl fld="4" item="0"/>
        </tpls>
      </n>
      <n v="3642976">
        <tpls c="8">
          <tpl hier="1" item="10"/>
          <tpl hier="4" item="3"/>
          <tpl fld="3" item="22"/>
          <tpl fld="2" item="23"/>
          <tpl hier="9" item="1"/>
          <tpl hier="11" item="9"/>
          <tpl hier="12" item="7"/>
          <tpl fld="4" item="0"/>
        </tpls>
      </n>
      <n v="5069302">
        <tpls c="8">
          <tpl hier="1" item="10"/>
          <tpl hier="4" item="3"/>
          <tpl fld="3" item="17"/>
          <tpl fld="2" item="23"/>
          <tpl hier="9" item="1"/>
          <tpl hier="11" item="9"/>
          <tpl hier="12" item="7"/>
          <tpl fld="4" item="0"/>
        </tpls>
      </n>
      <n v="6303974">
        <tpls c="8">
          <tpl hier="1" item="10"/>
          <tpl hier="4" item="3"/>
          <tpl fld="3" item="21"/>
          <tpl fld="2" item="23"/>
          <tpl hier="9" item="1"/>
          <tpl hier="11" item="9"/>
          <tpl hier="12" item="7"/>
          <tpl fld="4" item="0"/>
        </tpls>
      </n>
      <n v="4637988">
        <tpls c="8">
          <tpl hier="1" item="10"/>
          <tpl hier="4" item="3"/>
          <tpl fld="3" item="8"/>
          <tpl fld="2" item="30"/>
          <tpl hier="9" item="1"/>
          <tpl hier="11" item="9"/>
          <tpl hier="12" item="7"/>
          <tpl fld="4" item="0"/>
        </tpls>
      </n>
      <n v="7328943">
        <tpls c="8">
          <tpl hier="1" item="10"/>
          <tpl hier="4" item="3"/>
          <tpl fld="3" item="7"/>
          <tpl fld="2" item="30"/>
          <tpl hier="9" item="1"/>
          <tpl hier="11" item="9"/>
          <tpl hier="12" item="7"/>
          <tpl fld="4" item="0"/>
        </tpls>
      </n>
      <n v="13624467">
        <tpls c="8">
          <tpl hier="1" item="10"/>
          <tpl hier="4" item="3"/>
          <tpl fld="3" item="1"/>
          <tpl fld="2" item="30"/>
          <tpl hier="9" item="1"/>
          <tpl hier="11" item="9"/>
          <tpl hier="12" item="7"/>
          <tpl fld="4" item="0"/>
        </tpls>
      </n>
      <n v="48032936">
        <tpls c="8">
          <tpl hier="1" item="10"/>
          <tpl hier="4" item="3"/>
          <tpl fld="3" item="44"/>
          <tpl fld="2" item="45"/>
          <tpl hier="9" item="1"/>
          <tpl hier="11" item="9"/>
          <tpl hier="12" item="7"/>
          <tpl fld="4" item="0"/>
        </tpls>
      </n>
      <n v="77427544">
        <tpls c="8">
          <tpl hier="1" item="10"/>
          <tpl hier="4" item="3"/>
          <tpl fld="3" item="31"/>
          <tpl fld="2" item="45"/>
          <tpl hier="9" item="1"/>
          <tpl hier="11" item="9"/>
          <tpl hier="12" item="7"/>
          <tpl fld="4" item="0"/>
        </tpls>
      </n>
      <n v="128596080">
        <tpls c="8">
          <tpl hier="1" item="10"/>
          <tpl hier="4" item="3"/>
          <tpl fld="3" item="11"/>
          <tpl fld="2" item="45"/>
          <tpl hier="9" item="1"/>
          <tpl hier="11" item="9"/>
          <tpl hier="12" item="7"/>
          <tpl fld="4" item="0"/>
        </tpls>
      </n>
      <n v="47198880">
        <tpls c="8">
          <tpl hier="1" item="10"/>
          <tpl hier="4" item="3"/>
          <tpl fld="3" item="48"/>
          <tpl fld="2" item="25"/>
          <tpl hier="9" item="1"/>
          <tpl hier="11" item="9"/>
          <tpl hier="12" item="7"/>
          <tpl fld="4" item="0"/>
        </tpls>
      </n>
      <n v="80680456">
        <tpls c="8">
          <tpl hier="1" item="10"/>
          <tpl hier="4" item="3"/>
          <tpl fld="3" item="36"/>
          <tpl fld="2" item="25"/>
          <tpl hier="9" item="1"/>
          <tpl hier="11" item="9"/>
          <tpl hier="12" item="7"/>
          <tpl fld="4" item="0"/>
        </tpls>
      </n>
      <n v="142343584">
        <tpls c="8">
          <tpl hier="1" item="10"/>
          <tpl hier="4" item="3"/>
          <tpl fld="3" item="17"/>
          <tpl fld="2" item="25"/>
          <tpl hier="9" item="1"/>
          <tpl hier="11" item="9"/>
          <tpl hier="12" item="7"/>
          <tpl fld="4" item="0"/>
        </tpls>
      </n>
      <n v="1931304">
        <tpls c="8">
          <tpl hier="1" item="10"/>
          <tpl hier="4" item="3"/>
          <tpl fld="3" item="43"/>
          <tpl fld="2" item="38"/>
          <tpl hier="9" item="1"/>
          <tpl hier="11" item="9"/>
          <tpl hier="12" item="7"/>
          <tpl fld="4" item="0"/>
        </tpls>
      </n>
      <n v="2971196">
        <tpls c="8">
          <tpl hier="1" item="10"/>
          <tpl hier="4" item="3"/>
          <tpl fld="3" item="24"/>
          <tpl fld="2" item="38"/>
          <tpl hier="9" item="1"/>
          <tpl hier="11" item="9"/>
          <tpl hier="12" item="7"/>
          <tpl fld="4" item="0"/>
        </tpls>
      </n>
      <n v="4176873">
        <tpls c="8">
          <tpl hier="1" item="10"/>
          <tpl hier="4" item="3"/>
          <tpl fld="3" item="9"/>
          <tpl fld="2" item="38"/>
          <tpl hier="9" item="1"/>
          <tpl hier="11" item="9"/>
          <tpl hier="12" item="7"/>
          <tpl fld="4" item="0"/>
        </tpls>
      </n>
      <n v="3302633">
        <tpls c="8">
          <tpl hier="1" item="10"/>
          <tpl hier="4" item="3"/>
          <tpl fld="3" item="40"/>
          <tpl fld="2" item="16"/>
          <tpl hier="9" item="1"/>
          <tpl hier="11" item="9"/>
          <tpl hier="12" item="7"/>
          <tpl fld="4" item="0"/>
        </tpls>
      </n>
      <n v="5314248">
        <tpls c="8">
          <tpl hier="1" item="10"/>
          <tpl hier="4" item="3"/>
          <tpl fld="3" item="28"/>
          <tpl fld="2" item="16"/>
          <tpl hier="9" item="1"/>
          <tpl hier="11" item="9"/>
          <tpl hier="12" item="7"/>
          <tpl fld="4" item="0"/>
        </tpls>
      </n>
      <n v="8438029">
        <tpls c="8">
          <tpl hier="1" item="10"/>
          <tpl hier="4" item="3"/>
          <tpl fld="3" item="13"/>
          <tpl fld="2" item="16"/>
          <tpl hier="9" item="1"/>
          <tpl hier="11" item="9"/>
          <tpl hier="12" item="7"/>
          <tpl fld="4" item="0"/>
        </tpls>
      </n>
      <n v="15424744">
        <tpls c="8">
          <tpl hier="1" item="10"/>
          <tpl hier="4" item="3"/>
          <tpl fld="3" item="54"/>
          <tpl fld="2" item="10"/>
          <tpl hier="9" item="1"/>
          <tpl hier="11" item="9"/>
          <tpl hier="12" item="7"/>
          <tpl fld="4" item="0"/>
        </tpls>
      </n>
      <n v="23851408">
        <tpls c="8">
          <tpl hier="1" item="10"/>
          <tpl hier="4" item="3"/>
          <tpl fld="3" item="45"/>
          <tpl fld="2" item="10"/>
          <tpl hier="9" item="1"/>
          <tpl hier="11" item="9"/>
          <tpl hier="12" item="7"/>
          <tpl fld="4" item="0"/>
        </tpls>
      </n>
      <n v="30090360">
        <tpls c="8">
          <tpl hier="1" item="10"/>
          <tpl hier="4" item="3"/>
          <tpl fld="3" item="29"/>
          <tpl fld="2" item="10"/>
          <tpl hier="9" item="1"/>
          <tpl hier="11" item="9"/>
          <tpl hier="12" item="7"/>
          <tpl fld="4" item="0"/>
        </tpls>
      </n>
      <n v="40144248">
        <tpls c="8">
          <tpl hier="1" item="10"/>
          <tpl hier="4" item="3"/>
          <tpl fld="3" item="56"/>
          <tpl fld="2" item="12"/>
          <tpl hier="9" item="1"/>
          <tpl hier="11" item="9"/>
          <tpl hier="12" item="7"/>
          <tpl fld="4" item="0"/>
        </tpls>
      </n>
      <n v="68180856">
        <tpls c="8">
          <tpl hier="1" item="10"/>
          <tpl hier="4" item="3"/>
          <tpl fld="3" item="45"/>
          <tpl fld="2" item="12"/>
          <tpl hier="9" item="1"/>
          <tpl hier="11" item="9"/>
          <tpl hier="12" item="7"/>
          <tpl fld="4" item="0"/>
        </tpls>
      </n>
      <n v="102113216">
        <tpls c="8">
          <tpl hier="1" item="10"/>
          <tpl hier="4" item="3"/>
          <tpl fld="3" item="23"/>
          <tpl fld="2" item="12"/>
          <tpl hier="9" item="1"/>
          <tpl hier="11" item="9"/>
          <tpl hier="12" item="7"/>
          <tpl fld="4" item="0"/>
        </tpls>
      </n>
      <n v="3088690">
        <tpls c="8">
          <tpl hier="1" item="10"/>
          <tpl hier="4" item="3"/>
          <tpl fld="3" item="40"/>
          <tpl fld="2" item="18"/>
          <tpl hier="9" item="1"/>
          <tpl hier="11" item="9"/>
          <tpl hier="12" item="7"/>
          <tpl fld="4" item="0"/>
        </tpls>
      </n>
      <n v="3759430">
        <tpls c="8">
          <tpl hier="1" item="10"/>
          <tpl hier="4" item="3"/>
          <tpl fld="3" item="27"/>
          <tpl fld="2" item="18"/>
          <tpl hier="9" item="1"/>
          <tpl hier="11" item="9"/>
          <tpl hier="12" item="7"/>
          <tpl fld="4" item="0"/>
        </tpls>
      </n>
      <n v="3193694">
        <tpls c="8">
          <tpl hier="1" item="10"/>
          <tpl hier="4" item="3"/>
          <tpl fld="3" item="5"/>
          <tpl fld="2" item="18"/>
          <tpl hier="9" item="1"/>
          <tpl hier="11" item="9"/>
          <tpl hier="12" item="7"/>
          <tpl fld="4" item="0"/>
        </tpls>
      </n>
      <n v="5504842">
        <tpls c="8">
          <tpl hier="1" item="10"/>
          <tpl hier="4" item="3"/>
          <tpl fld="3" item="31"/>
          <tpl fld="2" item="20"/>
          <tpl hier="9" item="1"/>
          <tpl hier="11" item="9"/>
          <tpl hier="12" item="7"/>
          <tpl fld="4" item="0"/>
        </tpls>
      </n>
      <n v="8840215">
        <tpls c="8">
          <tpl hier="1" item="10"/>
          <tpl hier="4" item="3"/>
          <tpl fld="3" item="1"/>
          <tpl fld="2" item="20"/>
          <tpl hier="9" item="1"/>
          <tpl hier="11" item="9"/>
          <tpl hier="12" item="7"/>
          <tpl fld="4" item="0"/>
        </tpls>
      </n>
      <n v="4257505">
        <tpls c="8">
          <tpl hier="1" item="10"/>
          <tpl hier="4" item="3"/>
          <tpl fld="3" item="10"/>
          <tpl fld="2" item="32"/>
          <tpl hier="9" item="1"/>
          <tpl hier="11" item="9"/>
          <tpl hier="12" item="7"/>
          <tpl fld="4" item="0"/>
        </tpls>
      </n>
      <n v="9130877">
        <tpls c="8">
          <tpl hier="1" item="10"/>
          <tpl hier="4" item="3"/>
          <tpl fld="3" item="27"/>
          <tpl fld="2" item="32"/>
          <tpl hier="9" item="1"/>
          <tpl hier="11" item="9"/>
          <tpl hier="12" item="7"/>
          <tpl fld="4" item="0"/>
        </tpls>
      </n>
      <n v="52365">
        <tpls c="8">
          <tpl hier="1" item="10"/>
          <tpl hier="4" item="3"/>
          <tpl fld="3" item="16"/>
          <tpl fld="2" item="9"/>
          <tpl hier="9" item="1"/>
          <tpl hier="11" item="9"/>
          <tpl hier="12" item="7"/>
          <tpl fld="4" item="0"/>
        </tpls>
      </n>
      <n v="80410">
        <tpls c="8">
          <tpl hier="1" item="10"/>
          <tpl hier="4" item="3"/>
          <tpl fld="3" item="24"/>
          <tpl fld="2" item="9"/>
          <tpl hier="9" item="1"/>
          <tpl hier="11" item="9"/>
          <tpl hier="12" item="7"/>
          <tpl fld="4" item="0"/>
        </tpls>
      </n>
      <n v="3102592">
        <tpls c="8">
          <tpl hier="1" item="10"/>
          <tpl hier="4" item="3"/>
          <tpl fld="3" item="20"/>
          <tpl fld="2" item="11"/>
          <tpl hier="9" item="1"/>
          <tpl hier="11" item="9"/>
          <tpl hier="12" item="7"/>
          <tpl fld="4" item="0"/>
        </tpls>
      </n>
      <n v="7017144">
        <tpls c="8">
          <tpl hier="1" item="10"/>
          <tpl hier="4" item="3"/>
          <tpl fld="3" item="29"/>
          <tpl fld="2" item="11"/>
          <tpl hier="9" item="1"/>
          <tpl hier="11" item="9"/>
          <tpl hier="12" item="7"/>
          <tpl fld="4" item="0"/>
        </tpls>
      </n>
      <n v="35100908">
        <tpls c="8">
          <tpl hier="1" item="10"/>
          <tpl hier="4" item="3"/>
          <tpl fld="3" item="58"/>
          <tpl fld="2" item="15"/>
          <tpl hier="9" item="1"/>
          <tpl hier="11" item="9"/>
          <tpl hier="12" item="7"/>
          <tpl fld="4" item="0"/>
        </tpls>
      </n>
      <n v="15501207">
        <tpls c="8">
          <tpl hier="1" item="10"/>
          <tpl hier="4" item="3"/>
          <tpl fld="3" item="31"/>
          <tpl fld="2" item="19"/>
          <tpl hier="9" item="1"/>
          <tpl hier="11" item="9"/>
          <tpl hier="12" item="7"/>
          <tpl fld="4" item="0"/>
        </tpls>
      </n>
      <n v="18303436">
        <tpls c="8">
          <tpl hier="1" item="10"/>
          <tpl hier="4" item="3"/>
          <tpl fld="3" item="7"/>
          <tpl fld="2" item="2"/>
          <tpl hier="9" item="1"/>
          <tpl hier="11" item="9"/>
          <tpl hier="12" item="7"/>
          <tpl fld="4" item="0"/>
        </tpls>
      </n>
      <n v="69428528">
        <tpls c="8">
          <tpl hier="1" item="10"/>
          <tpl hier="4" item="3"/>
          <tpl fld="3" item="9"/>
          <tpl fld="2" item="6"/>
          <tpl hier="9" item="1"/>
          <tpl hier="11" item="9"/>
          <tpl hier="12" item="7"/>
          <tpl fld="4" item="0"/>
        </tpls>
      </n>
      <n v="69581848">
        <tpls c="8">
          <tpl hier="1" item="10"/>
          <tpl hier="4" item="3"/>
          <tpl fld="3" item="52"/>
          <tpl fld="2" item="1"/>
          <tpl hier="9" item="1"/>
          <tpl hier="11" item="9"/>
          <tpl hier="12" item="7"/>
          <tpl fld="4" item="0"/>
        </tpls>
      </n>
      <n v="11410714">
        <tpls c="8">
          <tpl hier="1" item="10"/>
          <tpl hier="4" item="3"/>
          <tpl fld="3" item="42"/>
          <tpl fld="2" item="7"/>
          <tpl hier="9" item="1"/>
          <tpl hier="11" item="9"/>
          <tpl hier="12" item="7"/>
          <tpl fld="4" item="0"/>
        </tpls>
      </n>
      <n v="17795192">
        <tpls c="8">
          <tpl hier="1" item="10"/>
          <tpl hier="4" item="3"/>
          <tpl fld="3" item="19"/>
          <tpl fld="2" item="30"/>
          <tpl hier="9" item="1"/>
          <tpl hier="11" item="9"/>
          <tpl hier="12" item="7"/>
          <tpl fld="4" item="0"/>
        </tpls>
      </n>
      <n v="52342232">
        <tpls c="8">
          <tpl hier="1" item="10"/>
          <tpl hier="4" item="3"/>
          <tpl fld="3" item="26"/>
          <tpl fld="2" item="45"/>
          <tpl hier="9" item="1"/>
          <tpl hier="11" item="9"/>
          <tpl hier="12" item="7"/>
          <tpl fld="4" item="0"/>
        </tpls>
      </n>
      <n v="79414840">
        <tpls c="8">
          <tpl hier="1" item="10"/>
          <tpl hier="4" item="3"/>
          <tpl fld="3" item="25"/>
          <tpl fld="2" item="45"/>
          <tpl hier="9" item="1"/>
          <tpl hier="11" item="9"/>
          <tpl hier="12" item="7"/>
          <tpl fld="4" item="0"/>
        </tpls>
      </n>
      <n v="119260064">
        <tpls c="8">
          <tpl hier="1" item="10"/>
          <tpl hier="4" item="3"/>
          <tpl fld="3" item="24"/>
          <tpl fld="2" item="45"/>
          <tpl hier="9" item="1"/>
          <tpl hier="11" item="9"/>
          <tpl hier="12" item="7"/>
          <tpl fld="4" item="0"/>
        </tpls>
      </n>
      <n v="181137440">
        <tpls c="8">
          <tpl hier="1" item="10"/>
          <tpl hier="4" item="3"/>
          <tpl fld="3" item="23"/>
          <tpl fld="2" item="45"/>
          <tpl hier="9" item="1"/>
          <tpl hier="11" item="9"/>
          <tpl hier="12" item="7"/>
          <tpl fld="4" item="0"/>
        </tpls>
      </n>
      <n v="58142060">
        <tpls c="8">
          <tpl hier="1" item="10"/>
          <tpl hier="4" item="3"/>
          <tpl fld="3" item="10"/>
          <tpl fld="2" item="25"/>
          <tpl hier="9" item="1"/>
          <tpl hier="11" item="9"/>
          <tpl hier="12" item="7"/>
          <tpl fld="4" item="0"/>
        </tpls>
      </n>
      <n v="95215376">
        <tpls c="8">
          <tpl hier="1" item="10"/>
          <tpl hier="4" item="3"/>
          <tpl fld="3" item="12"/>
          <tpl fld="2" item="25"/>
          <tpl hier="9" item="1"/>
          <tpl hier="11" item="9"/>
          <tpl hier="12" item="7"/>
          <tpl fld="4" item="0"/>
        </tpls>
      </n>
      <n v="149549696">
        <tpls c="8">
          <tpl hier="1" item="10"/>
          <tpl hier="4" item="3"/>
          <tpl fld="3" item="11"/>
          <tpl fld="2" item="25"/>
          <tpl hier="9" item="1"/>
          <tpl hier="11" item="9"/>
          <tpl hier="12" item="7"/>
          <tpl fld="4" item="0"/>
        </tpls>
      </n>
      <n v="212215024">
        <tpls c="8">
          <tpl hier="1" item="10"/>
          <tpl hier="4" item="3"/>
          <tpl fld="3" item="9"/>
          <tpl fld="2" item="25"/>
          <tpl hier="9" item="1"/>
          <tpl hier="11" item="9"/>
          <tpl hier="12" item="7"/>
          <tpl fld="4" item="0"/>
        </tpls>
      </n>
      <n v="1653212">
        <tpls c="8">
          <tpl hier="1" item="10"/>
          <tpl hier="4" item="3"/>
          <tpl fld="3" item="57"/>
          <tpl fld="2" item="38"/>
          <tpl hier="9" item="1"/>
          <tpl hier="11" item="9"/>
          <tpl hier="12" item="7"/>
          <tpl fld="4" item="0"/>
        </tpls>
      </n>
      <n v="2419426">
        <tpls c="8">
          <tpl hier="1" item="10"/>
          <tpl hier="4" item="3"/>
          <tpl fld="3" item="3"/>
          <tpl fld="2" item="38"/>
          <tpl hier="9" item="1"/>
          <tpl hier="11" item="9"/>
          <tpl hier="12" item="7"/>
          <tpl fld="4" item="0"/>
        </tpls>
      </n>
      <n v="3330217">
        <tpls c="8">
          <tpl hier="1" item="10"/>
          <tpl hier="4" item="3"/>
          <tpl fld="3" item="1"/>
          <tpl fld="2" item="38"/>
          <tpl hier="9" item="1"/>
          <tpl hier="11" item="9"/>
          <tpl hier="12" item="7"/>
          <tpl fld="4" item="0"/>
        </tpls>
      </n>
      <n v="3219829">
        <tpls c="8">
          <tpl hier="1" item="10"/>
          <tpl hier="4" item="3"/>
          <tpl fld="3" item="20"/>
          <tpl fld="2" item="16"/>
          <tpl hier="9" item="1"/>
          <tpl hier="11" item="9"/>
          <tpl hier="12" item="7"/>
          <tpl fld="4" item="0"/>
        </tpls>
      </n>
      <n v="4836217">
        <tpls c="8">
          <tpl hier="1" item="10"/>
          <tpl hier="4" item="3"/>
          <tpl fld="3" item="51"/>
          <tpl fld="2" item="16"/>
          <tpl hier="9" item="1"/>
          <tpl hier="11" item="9"/>
          <tpl hier="12" item="7"/>
          <tpl fld="4" item="0"/>
        </tpls>
      </n>
      <n v="6976201">
        <tpls c="8">
          <tpl hier="1" item="10"/>
          <tpl hier="4" item="3"/>
          <tpl fld="3" item="38"/>
          <tpl fld="2" item="16"/>
          <tpl hier="9" item="1"/>
          <tpl hier="11" item="9"/>
          <tpl hier="12" item="7"/>
          <tpl fld="4" item="0"/>
        </tpls>
      </n>
      <n v="11062300">
        <tpls c="8">
          <tpl hier="1" item="10"/>
          <tpl hier="4" item="3"/>
          <tpl fld="3" item="44"/>
          <tpl fld="2" item="10"/>
          <tpl hier="9" item="1"/>
          <tpl hier="11" item="9"/>
          <tpl hier="12" item="7"/>
          <tpl fld="4" item="0"/>
        </tpls>
      </n>
      <n v="17113388">
        <tpls c="8">
          <tpl hier="1" item="10"/>
          <tpl hier="4" item="3"/>
          <tpl fld="3" item="43"/>
          <tpl fld="2" item="10"/>
          <tpl hier="9" item="1"/>
          <tpl hier="11" item="9"/>
          <tpl hier="12" item="7"/>
          <tpl fld="4" item="0"/>
        </tpls>
      </n>
      <n v="24299160">
        <tpls c="8">
          <tpl hier="1" item="10"/>
          <tpl hier="4" item="3"/>
          <tpl fld="3" item="42"/>
          <tpl fld="2" item="10"/>
          <tpl hier="9" item="1"/>
          <tpl hier="11" item="9"/>
          <tpl hier="12" item="7"/>
          <tpl fld="4" item="0"/>
        </tpls>
      </n>
      <n v="29264318">
        <tpls c="8">
          <tpl hier="1" item="10"/>
          <tpl hier="4" item="3"/>
          <tpl fld="3" item="41"/>
          <tpl fld="2" item="10"/>
          <tpl hier="9" item="1"/>
          <tpl hier="11" item="9"/>
          <tpl hier="12" item="7"/>
          <tpl fld="4" item="0"/>
        </tpls>
      </n>
      <n v="31864182">
        <tpls c="8">
          <tpl hier="1" item="10"/>
          <tpl hier="4" item="3"/>
          <tpl fld="3" item="32"/>
          <tpl fld="2" item="12"/>
          <tpl hier="9" item="1"/>
          <tpl hier="11" item="9"/>
          <tpl hier="12" item="7"/>
          <tpl fld="4" item="0"/>
        </tpls>
      </n>
      <n v="50023564">
        <tpls c="8">
          <tpl hier="1" item="10"/>
          <tpl hier="4" item="3"/>
          <tpl fld="3" item="31"/>
          <tpl fld="2" item="12"/>
          <tpl hier="9" item="1"/>
          <tpl hier="11" item="9"/>
          <tpl hier="12" item="7"/>
          <tpl fld="4" item="0"/>
        </tpls>
      </n>
      <n v="74672016">
        <tpls c="8">
          <tpl hier="1" item="10"/>
          <tpl hier="4" item="3"/>
          <tpl fld="3" item="30"/>
          <tpl fld="2" item="12"/>
          <tpl hier="9" item="1"/>
          <tpl hier="11" item="9"/>
          <tpl hier="12" item="7"/>
          <tpl fld="4" item="0"/>
        </tpls>
      </n>
      <n v="100513136">
        <tpls c="8">
          <tpl hier="1" item="10"/>
          <tpl hier="4" item="3"/>
          <tpl fld="3" item="29"/>
          <tpl fld="2" item="12"/>
          <tpl hier="9" item="1"/>
          <tpl hier="11" item="9"/>
          <tpl hier="12" item="7"/>
          <tpl fld="4" item="0"/>
        </tpls>
      </n>
      <n v="2684150">
        <tpls c="8">
          <tpl hier="1" item="10"/>
          <tpl hier="4" item="3"/>
          <tpl fld="3" item="16"/>
          <tpl fld="2" item="18"/>
          <tpl hier="9" item="1"/>
          <tpl hier="11" item="9"/>
          <tpl hier="12" item="7"/>
          <tpl fld="4" item="0"/>
        </tpls>
      </n>
      <n v="3377000">
        <tpls c="8">
          <tpl hier="1" item="10"/>
          <tpl hier="4" item="3"/>
          <tpl fld="3" item="15"/>
          <tpl fld="2" item="18"/>
          <tpl hier="9" item="1"/>
          <tpl hier="11" item="9"/>
          <tpl hier="12" item="7"/>
          <tpl fld="4" item="0"/>
        </tpls>
      </n>
      <n v="3818774">
        <tpls c="8">
          <tpl hier="1" item="10"/>
          <tpl hier="4" item="3"/>
          <tpl fld="3" item="14"/>
          <tpl fld="2" item="18"/>
          <tpl hier="9" item="1"/>
          <tpl hier="11" item="9"/>
          <tpl hier="12" item="7"/>
          <tpl fld="4" item="0"/>
        </tpls>
      </n>
      <n v="3325286">
        <tpls c="8">
          <tpl hier="1" item="10"/>
          <tpl hier="4" item="3"/>
          <tpl fld="3" item="13"/>
          <tpl fld="2" item="18"/>
          <tpl hier="9" item="1"/>
          <tpl hier="11" item="9"/>
          <tpl hier="12" item="7"/>
          <tpl fld="4" item="0"/>
        </tpls>
      </n>
      <n v="3987224">
        <tpls c="8">
          <tpl hier="1" item="10"/>
          <tpl hier="4" item="3"/>
          <tpl fld="3" item="4"/>
          <tpl fld="2" item="20"/>
          <tpl hier="9" item="1"/>
          <tpl hier="11" item="9"/>
          <tpl hier="12" item="7"/>
          <tpl fld="4" item="0"/>
        </tpls>
      </n>
      <n v="7088191">
        <tpls c="8">
          <tpl hier="1" item="10"/>
          <tpl hier="4" item="3"/>
          <tpl fld="3" item="58"/>
          <tpl fld="2" item="20"/>
          <tpl hier="9" item="1"/>
          <tpl hier="11" item="9"/>
          <tpl hier="12" item="7"/>
          <tpl fld="4" item="0"/>
        </tpls>
      </n>
      <n v="8680524">
        <tpls c="8">
          <tpl hier="1" item="10"/>
          <tpl hier="4" item="3"/>
          <tpl fld="3" item="2"/>
          <tpl fld="2" item="20"/>
          <tpl hier="9" item="1"/>
          <tpl hier="11" item="9"/>
          <tpl hier="12" item="7"/>
          <tpl fld="4" item="0"/>
        </tpls>
      </n>
      <n v="5306681">
        <tpls c="8">
          <tpl hier="1" item="10"/>
          <tpl hier="4" item="3"/>
          <tpl fld="3" item="46"/>
          <tpl fld="2" item="32"/>
          <tpl hier="9" item="1"/>
          <tpl hier="11" item="9"/>
          <tpl hier="12" item="7"/>
          <tpl fld="4" item="0"/>
        </tpls>
      </n>
      <n v="9347774">
        <tpls c="8">
          <tpl hier="1" item="10"/>
          <tpl hier="4" item="3"/>
          <tpl fld="3" item="30"/>
          <tpl fld="2" item="32"/>
          <tpl hier="9" item="1"/>
          <tpl hier="11" item="9"/>
          <tpl hier="12" item="7"/>
          <tpl fld="4" item="0"/>
        </tpls>
      </n>
      <n v="42889">
        <tpls c="8">
          <tpl hier="1" item="10"/>
          <tpl hier="4" item="3"/>
          <tpl fld="3" item="35"/>
          <tpl fld="2" item="9"/>
          <tpl hier="9" item="1"/>
          <tpl hier="11" item="9"/>
          <tpl hier="12" item="7"/>
          <tpl fld="4" item="0"/>
        </tpls>
      </n>
      <n v="64035">
        <tpls c="8">
          <tpl hier="1" item="10"/>
          <tpl hier="4" item="3"/>
          <tpl fld="3" item="36"/>
          <tpl fld="2" item="9"/>
          <tpl hier="9" item="1"/>
          <tpl hier="11" item="9"/>
          <tpl hier="12" item="7"/>
          <tpl fld="4" item="0"/>
        </tpls>
      </n>
      <n v="81202">
        <tpls c="8">
          <tpl hier="1" item="10"/>
          <tpl hier="4" item="3"/>
          <tpl fld="3" item="14"/>
          <tpl fld="2" item="9"/>
          <tpl hier="9" item="1"/>
          <tpl hier="11" item="9"/>
          <tpl hier="12" item="7"/>
          <tpl fld="4" item="0"/>
        </tpls>
      </n>
      <n v="2466667">
        <tpls c="8">
          <tpl hier="1" item="10"/>
          <tpl hier="4" item="3"/>
          <tpl fld="3" item="37"/>
          <tpl fld="2" item="11"/>
          <tpl hier="9" item="1"/>
          <tpl hier="11" item="9"/>
          <tpl hier="12" item="7"/>
          <tpl fld="4" item="0"/>
        </tpls>
      </n>
      <n v="3707510">
        <tpls c="8">
          <tpl hier="1" item="10"/>
          <tpl hier="4" item="3"/>
          <tpl fld="3" item="22"/>
          <tpl fld="2" item="11"/>
          <tpl hier="9" item="1"/>
          <tpl hier="11" item="9"/>
          <tpl hier="12" item="7"/>
          <tpl fld="4" item="0"/>
        </tpls>
      </n>
      <n v="5433991">
        <tpls c="8">
          <tpl hier="1" item="10"/>
          <tpl hier="4" item="3"/>
          <tpl fld="3" item="2"/>
          <tpl fld="2" item="11"/>
          <tpl hier="9" item="1"/>
          <tpl hier="11" item="9"/>
          <tpl hier="12" item="7"/>
          <tpl fld="4" item="0"/>
        </tpls>
      </n>
      <n v="20406864">
        <tpls c="8">
          <tpl hier="1" item="10"/>
          <tpl hier="4" item="3"/>
          <tpl fld="3" item="26"/>
          <tpl fld="2" item="15"/>
          <tpl hier="9" item="1"/>
          <tpl hier="11" item="9"/>
          <tpl hier="12" item="7"/>
          <tpl fld="4" item="0"/>
        </tpls>
      </n>
      <n v="34297728">
        <tpls c="8">
          <tpl hier="1" item="10"/>
          <tpl hier="4" item="3"/>
          <tpl fld="3" item="7"/>
          <tpl fld="2" item="15"/>
          <tpl hier="9" item="1"/>
          <tpl hier="11" item="9"/>
          <tpl hier="12" item="7"/>
          <tpl fld="4" item="0"/>
        </tpls>
      </n>
      <n v="49119760">
        <tpls c="8">
          <tpl hier="1" item="10"/>
          <tpl hier="4" item="3"/>
          <tpl fld="3" item="52"/>
          <tpl fld="2" item="15"/>
          <tpl hier="9" item="1"/>
          <tpl hier="11" item="9"/>
          <tpl hier="12" item="7"/>
          <tpl fld="4" item="0"/>
        </tpls>
      </n>
      <n v="12485740">
        <tpls c="8">
          <tpl hier="1" item="10"/>
          <tpl hier="4" item="3"/>
          <tpl fld="3" item="10"/>
          <tpl fld="2" item="19"/>
          <tpl hier="9" item="1"/>
          <tpl hier="11" item="9"/>
          <tpl hier="12" item="7"/>
          <tpl fld="4" item="0"/>
        </tpls>
      </n>
      <n v="17325772">
        <tpls c="8">
          <tpl hier="1" item="10"/>
          <tpl hier="4" item="3"/>
          <tpl fld="3" item="0"/>
          <tpl fld="2" item="19"/>
          <tpl hier="9" item="1"/>
          <tpl hier="11" item="9"/>
          <tpl hier="12" item="7"/>
          <tpl fld="4" item="0"/>
        </tpls>
      </n>
      <n v="20261736">
        <tpls c="8">
          <tpl hier="1" item="10"/>
          <tpl hier="4" item="3"/>
          <tpl fld="3" item="47"/>
          <tpl fld="2" item="19"/>
          <tpl hier="9" item="1"/>
          <tpl hier="11" item="9"/>
          <tpl hier="12" item="7"/>
          <tpl fld="4" item="0"/>
        </tpls>
      </n>
      <n v="11343926">
        <tpls c="8">
          <tpl hier="1" item="10"/>
          <tpl hier="4" item="3"/>
          <tpl fld="3" item="57"/>
          <tpl fld="2" item="2"/>
          <tpl hier="9" item="1"/>
          <tpl hier="11" item="9"/>
          <tpl hier="12" item="7"/>
          <tpl fld="4" item="0"/>
        </tpls>
      </n>
      <n v="22527834">
        <tpls c="8">
          <tpl hier="1" item="10"/>
          <tpl hier="4" item="3"/>
          <tpl fld="3" item="50"/>
          <tpl fld="2" item="2"/>
          <tpl hier="9" item="1"/>
          <tpl hier="11" item="9"/>
          <tpl hier="12" item="7"/>
          <tpl fld="4" item="0"/>
        </tpls>
      </n>
      <n v="37072552">
        <tpls c="8">
          <tpl hier="1" item="10"/>
          <tpl hier="4" item="3"/>
          <tpl fld="3" item="33"/>
          <tpl fld="2" item="2"/>
          <tpl hier="9" item="1"/>
          <tpl hier="11" item="9"/>
          <tpl hier="12" item="7"/>
          <tpl fld="4" item="0"/>
        </tpls>
      </n>
      <n v="357953">
        <tpls c="8">
          <tpl hier="1" item="10"/>
          <tpl hier="4" item="3"/>
          <tpl fld="3" item="20"/>
          <tpl fld="2" item="4"/>
          <tpl hier="9" item="1"/>
          <tpl hier="11" item="9"/>
          <tpl hier="12" item="7"/>
          <tpl fld="4" item="0"/>
        </tpls>
      </n>
      <n v="448213">
        <tpls c="8">
          <tpl hier="1" item="10"/>
          <tpl hier="4" item="3"/>
          <tpl fld="3" item="28"/>
          <tpl fld="2" item="4"/>
          <tpl hier="9" item="1"/>
          <tpl hier="11" item="9"/>
          <tpl hier="12" item="7"/>
          <tpl fld="4" item="0"/>
        </tpls>
      </n>
      <n v="564888">
        <tpls c="8">
          <tpl hier="1" item="10"/>
          <tpl hier="4" item="3"/>
          <tpl fld="3" item="21"/>
          <tpl fld="2" item="4"/>
          <tpl hier="9" item="1"/>
          <tpl hier="11" item="9"/>
          <tpl hier="12" item="7"/>
          <tpl fld="4" item="0"/>
        </tpls>
      </n>
      <n v="46401752">
        <tpls c="8">
          <tpl hier="1" item="10"/>
          <tpl hier="4" item="3"/>
          <tpl fld="3" item="43"/>
          <tpl fld="2" item="6"/>
          <tpl hier="9" item="1"/>
          <tpl hier="11" item="9"/>
          <tpl hier="12" item="7"/>
          <tpl fld="4" item="0"/>
        </tpls>
      </n>
      <n v="62298572">
        <tpls c="8">
          <tpl hier="1" item="10"/>
          <tpl hier="4" item="3"/>
          <tpl fld="3" item="24"/>
          <tpl fld="2" item="6"/>
          <tpl hier="9" item="1"/>
          <tpl hier="11" item="9"/>
          <tpl hier="12" item="7"/>
          <tpl fld="4" item="0"/>
        </tpls>
      </n>
      <n v="69625584">
        <tpls c="8">
          <tpl hier="1" item="10"/>
          <tpl hier="4" item="3"/>
          <tpl fld="3" item="5"/>
          <tpl fld="2" item="6"/>
          <tpl hier="9" item="1"/>
          <tpl hier="11" item="9"/>
          <tpl hier="12" item="7"/>
          <tpl fld="4" item="0"/>
        </tpls>
      </n>
      <n v="2915620">
        <tpls c="8">
          <tpl hier="1" item="10"/>
          <tpl hier="4" item="3"/>
          <tpl fld="3" item="31"/>
          <tpl fld="2" item="8"/>
          <tpl hier="9" item="1"/>
          <tpl hier="11" item="9"/>
          <tpl hier="12" item="7"/>
          <tpl fld="4" item="0"/>
        </tpls>
      </n>
      <n v="5197031">
        <tpls c="8">
          <tpl hier="1" item="10"/>
          <tpl hier="4" item="3"/>
          <tpl fld="3" item="11"/>
          <tpl fld="2" item="8"/>
          <tpl hier="9" item="1"/>
          <tpl hier="11" item="9"/>
          <tpl hier="12" item="7"/>
          <tpl fld="4" item="0"/>
        </tpls>
      </n>
      <n v="864818">
        <tpls c="8">
          <tpl hier="1" item="10"/>
          <tpl hier="4" item="3"/>
          <tpl fld="3" item="35"/>
          <tpl fld="2" item="0"/>
          <tpl hier="9" item="1"/>
          <tpl hier="11" item="9"/>
          <tpl hier="12" item="7"/>
          <tpl fld="4" item="0"/>
        </tpls>
      </n>
      <n v="1170285">
        <tpls c="8">
          <tpl hier="1" item="10"/>
          <tpl hier="4" item="3"/>
          <tpl fld="3" item="15"/>
          <tpl fld="2" item="0"/>
          <tpl hier="9" item="1"/>
          <tpl hier="11" item="9"/>
          <tpl hier="12" item="7"/>
          <tpl fld="4" item="0"/>
        </tpls>
      </n>
      <n v="1296502">
        <tpls c="8">
          <tpl hier="1" item="10"/>
          <tpl hier="4" item="3"/>
          <tpl fld="3" item="1"/>
          <tpl fld="2" item="0"/>
          <tpl hier="9" item="1"/>
          <tpl hier="11" item="9"/>
          <tpl hier="12" item="7"/>
          <tpl fld="4" item="0"/>
        </tpls>
      </n>
      <n v="30244260">
        <tpls c="8">
          <tpl hier="1" item="10"/>
          <tpl hier="4" item="3"/>
          <tpl fld="3" item="37"/>
          <tpl fld="2" item="1"/>
          <tpl hier="9" item="1"/>
          <tpl hier="11" item="9"/>
          <tpl hier="12" item="7"/>
          <tpl fld="4" item="0"/>
        </tpls>
      </n>
      <n v="52053764">
        <tpls c="8">
          <tpl hier="1" item="10"/>
          <tpl hier="4" item="3"/>
          <tpl fld="3" item="58"/>
          <tpl fld="2" item="1"/>
          <tpl hier="9" item="1"/>
          <tpl hier="11" item="9"/>
          <tpl hier="12" item="7"/>
          <tpl fld="4" item="0"/>
        </tpls>
      </n>
      <n v="70418608">
        <tpls c="8">
          <tpl hier="1" item="10"/>
          <tpl hier="4" item="3"/>
          <tpl fld="3" item="38"/>
          <tpl fld="2" item="1"/>
          <tpl hier="9" item="1"/>
          <tpl hier="11" item="9"/>
          <tpl hier="12" item="7"/>
          <tpl fld="4" item="0"/>
        </tpls>
      </n>
      <n v="2750086">
        <tpls c="8">
          <tpl hier="1" item="10"/>
          <tpl hier="4" item="3"/>
          <tpl fld="3" item="26"/>
          <tpl fld="2" item="3"/>
          <tpl hier="9" item="1"/>
          <tpl hier="11" item="9"/>
          <tpl hier="12" item="7"/>
          <tpl fld="4" item="0"/>
        </tpls>
      </n>
      <n v="3131660">
        <tpls c="8">
          <tpl hier="1" item="10"/>
          <tpl hier="4" item="3"/>
          <tpl fld="3" item="53"/>
          <tpl fld="2" item="3"/>
          <tpl hier="9" item="1"/>
          <tpl hier="11" item="9"/>
          <tpl hier="12" item="7"/>
          <tpl fld="4" item="0"/>
        </tpls>
      </n>
      <n v="3368934">
        <tpls c="8">
          <tpl hier="1" item="10"/>
          <tpl hier="4" item="3"/>
          <tpl fld="3" item="41"/>
          <tpl fld="2" item="3"/>
          <tpl hier="9" item="1"/>
          <tpl hier="11" item="9"/>
          <tpl hier="12" item="7"/>
          <tpl fld="4" item="0"/>
        </tpls>
      </n>
      <n v="4179067">
        <tpls c="8">
          <tpl hier="1" item="10"/>
          <tpl hier="4" item="3"/>
          <tpl fld="3" item="10"/>
          <tpl fld="2" item="5"/>
          <tpl hier="9" item="1"/>
          <tpl hier="11" item="9"/>
          <tpl hier="12" item="7"/>
          <tpl fld="4" item="0"/>
        </tpls>
      </n>
      <n v="8869740">
        <tpls c="8">
          <tpl hier="1" item="10"/>
          <tpl hier="4" item="3"/>
          <tpl fld="3" item="45"/>
          <tpl fld="2" item="5"/>
          <tpl hier="9" item="1"/>
          <tpl hier="11" item="9"/>
          <tpl hier="12" item="7"/>
          <tpl fld="4" item="0"/>
        </tpls>
      </n>
      <n v="15399753">
        <tpls c="8">
          <tpl hier="1" item="10"/>
          <tpl hier="4" item="3"/>
          <tpl fld="3" item="29"/>
          <tpl fld="2" item="5"/>
          <tpl hier="9" item="1"/>
          <tpl hier="11" item="9"/>
          <tpl hier="12" item="7"/>
          <tpl fld="4" item="0"/>
        </tpls>
      </n>
      <n v="5877726">
        <tpls c="8">
          <tpl hier="1" item="10"/>
          <tpl hier="4" item="3"/>
          <tpl fld="3" item="57"/>
          <tpl fld="2" item="7"/>
          <tpl hier="9" item="1"/>
          <tpl hier="11" item="9"/>
          <tpl hier="12" item="7"/>
          <tpl fld="4" item="0"/>
        </tpls>
      </n>
      <n v="11653242">
        <tpls c="8">
          <tpl hier="1" item="10"/>
          <tpl hier="4" item="3"/>
          <tpl fld="3" item="27"/>
          <tpl fld="2" item="7"/>
          <tpl hier="9" item="1"/>
          <tpl hier="11" item="9"/>
          <tpl hier="12" item="7"/>
          <tpl fld="4" item="0"/>
        </tpls>
      </n>
      <n v="14236745">
        <tpls c="8">
          <tpl hier="1" item="10"/>
          <tpl hier="4" item="3"/>
          <tpl fld="3" item="13"/>
          <tpl fld="2" item="7"/>
          <tpl hier="9" item="1"/>
          <tpl hier="11" item="9"/>
          <tpl hier="12" item="7"/>
          <tpl fld="4" item="0"/>
        </tpls>
      </n>
      <n v="1454322013">
        <tpls c="8">
          <tpl hier="1" item="10"/>
          <tpl hier="4" item="3"/>
          <tpl fld="3" item="20"/>
          <tpl fld="1" item="0"/>
          <tpl hier="9" item="1"/>
          <tpl hier="11" item="9"/>
          <tpl hier="12" item="7"/>
          <tpl fld="4" item="0"/>
        </tpls>
      </n>
      <n v="2497098348">
        <tpls c="8">
          <tpl hier="1" item="10"/>
          <tpl hier="4" item="3"/>
          <tpl fld="3" item="17"/>
          <tpl fld="1" item="0"/>
          <tpl hier="9" item="1"/>
          <tpl hier="11" item="9"/>
          <tpl hier="12" item="7"/>
          <tpl fld="4" item="0"/>
        </tpls>
      </n>
      <n v="11732958">
        <tpls c="8">
          <tpl hier="1" item="10"/>
          <tpl hier="4" item="3"/>
          <tpl fld="3" item="56"/>
          <tpl fld="2" item="2"/>
          <tpl hier="9" item="1"/>
          <tpl hier="11" item="9"/>
          <tpl hier="12" item="7"/>
          <tpl fld="4" item="0"/>
        </tpls>
      </n>
      <n v="23338464">
        <tpls c="8">
          <tpl hier="1" item="10"/>
          <tpl hier="4" item="3"/>
          <tpl fld="3" item="45"/>
          <tpl fld="2" item="2"/>
          <tpl hier="9" item="1"/>
          <tpl hier="11" item="9"/>
          <tpl hier="12" item="7"/>
          <tpl fld="4" item="0"/>
        </tpls>
      </n>
      <n v="40813396">
        <tpls c="8">
          <tpl hier="1" item="10"/>
          <tpl hier="4" item="3"/>
          <tpl fld="3" item="13"/>
          <tpl fld="2" item="2"/>
          <tpl hier="9" item="1"/>
          <tpl hier="11" item="9"/>
          <tpl hier="12" item="7"/>
          <tpl fld="4" item="0"/>
        </tpls>
      </n>
      <n v="357659">
        <tpls c="8">
          <tpl hier="1" item="10"/>
          <tpl hier="4" item="3"/>
          <tpl fld="3" item="40"/>
          <tpl fld="2" item="4"/>
          <tpl hier="9" item="1"/>
          <tpl hier="11" item="9"/>
          <tpl hier="12" item="7"/>
          <tpl fld="4" item="0"/>
        </tpls>
      </n>
      <n v="454161">
        <tpls c="8">
          <tpl hier="1" item="10"/>
          <tpl hier="4" item="3"/>
          <tpl fld="3" item="27"/>
          <tpl fld="2" item="4"/>
          <tpl hier="9" item="1"/>
          <tpl hier="11" item="9"/>
          <tpl hier="12" item="7"/>
          <tpl fld="4" item="0"/>
        </tpls>
      </n>
      <n v="47374472">
        <tpls c="8">
          <tpl hier="1" item="10"/>
          <tpl hier="4" item="3"/>
          <tpl fld="3" item="39"/>
          <tpl fld="2" item="6"/>
          <tpl hier="9" item="1"/>
          <tpl hier="11" item="9"/>
          <tpl hier="12" item="7"/>
          <tpl fld="4" item="0"/>
        </tpls>
      </n>
      <n v="62952640">
        <tpls c="8">
          <tpl hier="1" item="10"/>
          <tpl hier="4" item="3"/>
          <tpl fld="3" item="17"/>
          <tpl fld="2" item="6"/>
          <tpl hier="9" item="1"/>
          <tpl hier="11" item="9"/>
          <tpl hier="12" item="7"/>
          <tpl fld="4" item="0"/>
        </tpls>
      </n>
      <n v="1612755">
        <tpls c="8">
          <tpl hier="1" item="10"/>
          <tpl hier="4" item="3"/>
          <tpl fld="3" item="48"/>
          <tpl fld="2" item="8"/>
          <tpl hier="9" item="1"/>
          <tpl hier="11" item="9"/>
          <tpl hier="12" item="7"/>
          <tpl fld="4" item="0"/>
        </tpls>
      </n>
      <n v="3026973">
        <tpls c="8">
          <tpl hier="1" item="10"/>
          <tpl hier="4" item="3"/>
          <tpl fld="3" item="25"/>
          <tpl fld="2" item="8"/>
          <tpl hier="9" item="1"/>
          <tpl hier="11" item="9"/>
          <tpl hier="12" item="7"/>
          <tpl fld="4" item="0"/>
        </tpls>
      </n>
      <n v="5330639">
        <tpls c="8">
          <tpl hier="1" item="10"/>
          <tpl hier="4" item="3"/>
          <tpl fld="3" item="6"/>
          <tpl fld="2" item="8"/>
          <tpl hier="9" item="1"/>
          <tpl hier="11" item="9"/>
          <tpl hier="12" item="7"/>
          <tpl fld="4" item="0"/>
        </tpls>
      </n>
      <n v="911737">
        <tpls c="8">
          <tpl hier="1" item="10"/>
          <tpl hier="4" item="3"/>
          <tpl fld="3" item="34"/>
          <tpl fld="2" item="0"/>
          <tpl hier="9" item="1"/>
          <tpl hier="11" item="9"/>
          <tpl hier="12" item="7"/>
          <tpl fld="4" item="0"/>
        </tpls>
      </n>
      <n v="1183381">
        <tpls c="8">
          <tpl hier="1" item="10"/>
          <tpl hier="4" item="3"/>
          <tpl fld="3" item="12"/>
          <tpl fld="2" item="0"/>
          <tpl hier="9" item="1"/>
          <tpl hier="11" item="9"/>
          <tpl hier="12" item="7"/>
          <tpl fld="4" item="0"/>
        </tpls>
      </n>
      <n v="1302561">
        <tpls c="8">
          <tpl hier="1" item="10"/>
          <tpl hier="4" item="3"/>
          <tpl fld="3" item="55"/>
          <tpl fld="2" item="0"/>
          <tpl hier="9" item="1"/>
          <tpl hier="11" item="9"/>
          <tpl hier="12" item="7"/>
          <tpl fld="4" item="0"/>
        </tpls>
      </n>
      <n v="33256464">
        <tpls c="8">
          <tpl hier="1" item="10"/>
          <tpl hier="4" item="3"/>
          <tpl fld="3" item="18"/>
          <tpl fld="2" item="1"/>
          <tpl hier="9" item="1"/>
          <tpl hier="11" item="9"/>
          <tpl hier="12" item="7"/>
          <tpl fld="4" item="0"/>
        </tpls>
      </n>
      <n v="52992488">
        <tpls c="8">
          <tpl hier="1" item="10"/>
          <tpl hier="4" item="3"/>
          <tpl fld="3" item="3"/>
          <tpl fld="2" item="1"/>
          <tpl hier="9" item="1"/>
          <tpl hier="11" item="9"/>
          <tpl hier="12" item="7"/>
          <tpl fld="4" item="0"/>
        </tpls>
      </n>
      <n v="71321400">
        <tpls c="8">
          <tpl hier="1" item="10"/>
          <tpl hier="4" item="3"/>
          <tpl fld="3" item="49"/>
          <tpl fld="2" item="1"/>
          <tpl hier="9" item="1"/>
          <tpl hier="11" item="9"/>
          <tpl hier="12" item="7"/>
          <tpl fld="4" item="0"/>
        </tpls>
      </n>
      <n v="2818281">
        <tpls c="8">
          <tpl hier="1" item="10"/>
          <tpl hier="4" item="3"/>
          <tpl fld="3" item="8"/>
          <tpl fld="2" item="3"/>
          <tpl hier="9" item="1"/>
          <tpl hier="11" item="9"/>
          <tpl hier="12" item="7"/>
          <tpl fld="4" item="0"/>
        </tpls>
      </n>
      <n v="3154464">
        <tpls c="8">
          <tpl hier="1" item="10"/>
          <tpl hier="4" item="3"/>
          <tpl fld="3" item="51"/>
          <tpl fld="2" item="3"/>
          <tpl hier="9" item="1"/>
          <tpl hier="11" item="9"/>
          <tpl hier="12" item="7"/>
          <tpl fld="4" item="0"/>
        </tpls>
      </n>
      <n v="3378974">
        <tpls c="8">
          <tpl hier="1" item="10"/>
          <tpl hier="4" item="3"/>
          <tpl fld="3" item="19"/>
          <tpl fld="2" item="3"/>
          <tpl hier="9" item="1"/>
          <tpl hier="11" item="9"/>
          <tpl hier="12" item="7"/>
          <tpl fld="4" item="0"/>
        </tpls>
      </n>
      <n v="4778724">
        <tpls c="8">
          <tpl hier="1" item="10"/>
          <tpl hier="4" item="3"/>
          <tpl fld="3" item="56"/>
          <tpl fld="2" item="5"/>
          <tpl hier="9" item="1"/>
          <tpl hier="11" item="9"/>
          <tpl hier="12" item="7"/>
          <tpl fld="4" item="0"/>
        </tpls>
      </n>
      <n v="9096607">
        <tpls c="8">
          <tpl hier="1" item="10"/>
          <tpl hier="4" item="3"/>
          <tpl fld="3" item="42"/>
          <tpl fld="2" item="5"/>
          <tpl hier="9" item="1"/>
          <tpl hier="11" item="9"/>
          <tpl hier="12" item="7"/>
          <tpl fld="4" item="0"/>
        </tpls>
      </n>
      <n v="15879361">
        <tpls c="8">
          <tpl hier="1" item="10"/>
          <tpl hier="4" item="3"/>
          <tpl fld="3" item="23"/>
          <tpl fld="2" item="5"/>
          <tpl hier="9" item="1"/>
          <tpl hier="11" item="9"/>
          <tpl hier="12" item="7"/>
          <tpl fld="4" item="0"/>
        </tpls>
      </n>
      <n v="6712827">
        <tpls c="8">
          <tpl hier="1" item="10"/>
          <tpl hier="4" item="3"/>
          <tpl fld="3" item="40"/>
          <tpl fld="2" item="7"/>
          <tpl hier="9" item="1"/>
          <tpl hier="11" item="9"/>
          <tpl hier="12" item="7"/>
          <tpl fld="4" item="0"/>
        </tpls>
      </n>
      <n v="11747072">
        <tpls c="8">
          <tpl hier="1" item="10"/>
          <tpl hier="4" item="3"/>
          <tpl fld="3" item="30"/>
          <tpl fld="2" item="7"/>
          <tpl hier="9" item="1"/>
          <tpl hier="11" item="9"/>
          <tpl hier="12" item="7"/>
          <tpl fld="4" item="0"/>
        </tpls>
      </n>
      <n v="14439018">
        <tpls c="8">
          <tpl hier="1" item="10"/>
          <tpl hier="4" item="3"/>
          <tpl fld="3" item="9"/>
          <tpl fld="2" item="7"/>
          <tpl hier="9" item="1"/>
          <tpl hier="11" item="9"/>
          <tpl hier="12" item="7"/>
          <tpl fld="4" item="0"/>
        </tpls>
      </n>
      <n v="1605448693">
        <tpls c="8">
          <tpl hier="1" item="10"/>
          <tpl hier="4" item="3"/>
          <tpl fld="3" item="39"/>
          <tpl fld="1" item="0"/>
          <tpl hier="9" item="1"/>
          <tpl hier="11" item="9"/>
          <tpl hier="12" item="7"/>
          <tpl fld="4" item="0"/>
        </tpls>
      </n>
      <n v="2543897354">
        <tpls c="8">
          <tpl hier="1" item="10"/>
          <tpl hier="4" item="3"/>
          <tpl fld="3" item="14"/>
          <tpl fld="1" item="0"/>
          <tpl hier="9" item="1"/>
          <tpl hier="11" item="9"/>
          <tpl hier="12" item="7"/>
          <tpl fld="4" item="0"/>
        </tpls>
      </n>
      <n v="24094748">
        <tpls c="8">
          <tpl hier="1" item="10"/>
          <tpl hier="4" item="3"/>
          <tpl fld="3" item="42"/>
          <tpl fld="2" item="2"/>
          <tpl hier="9" item="1"/>
          <tpl hier="11" item="9"/>
          <tpl hier="12" item="7"/>
          <tpl fld="4" item="0"/>
        </tpls>
      </n>
      <n v="41801532">
        <tpls c="8">
          <tpl hier="1" item="10"/>
          <tpl hier="4" item="3"/>
          <tpl fld="3" item="9"/>
          <tpl fld="2" item="2"/>
          <tpl hier="9" item="1"/>
          <tpl hier="11" item="9"/>
          <tpl hier="12" item="7"/>
          <tpl fld="4" item="0"/>
        </tpls>
      </n>
      <n v="358099">
        <tpls c="8">
          <tpl hier="1" item="10"/>
          <tpl hier="4" item="3"/>
          <tpl fld="3" item="46"/>
          <tpl fld="2" item="4"/>
          <tpl hier="9" item="1"/>
          <tpl hier="11" item="9"/>
          <tpl hier="12" item="7"/>
          <tpl fld="4" item="0"/>
        </tpls>
      </n>
      <n v="459831">
        <tpls c="8">
          <tpl hier="1" item="10"/>
          <tpl hier="4" item="3"/>
          <tpl fld="3" item="30"/>
          <tpl fld="2" item="4"/>
          <tpl hier="9" item="1"/>
          <tpl hier="11" item="9"/>
          <tpl hier="12" item="7"/>
          <tpl fld="4" item="0"/>
        </tpls>
      </n>
      <n v="48326272">
        <tpls c="8">
          <tpl hier="1" item="10"/>
          <tpl hier="4" item="3"/>
          <tpl fld="3" item="36"/>
          <tpl fld="2" item="6"/>
          <tpl hier="9" item="1"/>
          <tpl hier="11" item="9"/>
          <tpl hier="12" item="7"/>
          <tpl fld="4" item="0"/>
        </tpls>
      </n>
      <n v="63539196">
        <tpls c="8">
          <tpl hier="1" item="10"/>
          <tpl hier="4" item="3"/>
          <tpl fld="3" item="14"/>
          <tpl fld="2" item="6"/>
          <tpl hier="9" item="1"/>
          <tpl hier="11" item="9"/>
          <tpl hier="12" item="7"/>
          <tpl fld="4" item="0"/>
        </tpls>
      </n>
      <n v="1631764">
        <tpls c="8">
          <tpl hier="1" item="10"/>
          <tpl hier="4" item="3"/>
          <tpl fld="3" item="44"/>
          <tpl fld="2" item="8"/>
          <tpl hier="9" item="1"/>
          <tpl hier="11" item="9"/>
          <tpl hier="12" item="7"/>
          <tpl fld="4" item="0"/>
        </tpls>
      </n>
      <n v="3140846">
        <tpls c="8">
          <tpl hier="1" item="10"/>
          <tpl hier="4" item="3"/>
          <tpl fld="3" item="22"/>
          <tpl fld="2" item="8"/>
          <tpl hier="9" item="1"/>
          <tpl hier="11" item="9"/>
          <tpl hier="12" item="7"/>
          <tpl fld="4" item="0"/>
        </tpls>
      </n>
      <n v="5467766">
        <tpls c="8">
          <tpl hier="1" item="10"/>
          <tpl hier="4" item="3"/>
          <tpl fld="3" item="2"/>
          <tpl fld="2" item="8"/>
          <tpl hier="9" item="1"/>
          <tpl hier="11" item="9"/>
          <tpl hier="12" item="7"/>
          <tpl fld="4" item="0"/>
        </tpls>
      </n>
      <n v="919217">
        <tpls c="8">
          <tpl hier="1" item="10"/>
          <tpl hier="4" item="3"/>
          <tpl fld="3" item="32"/>
          <tpl fld="2" item="0"/>
          <tpl hier="9" item="1"/>
          <tpl hier="11" item="9"/>
          <tpl hier="12" item="7"/>
          <tpl fld="4" item="0"/>
        </tpls>
      </n>
      <n v="1194541">
        <tpls c="8">
          <tpl hier="1" item="10"/>
          <tpl hier="4" item="3"/>
          <tpl fld="3" item="7"/>
          <tpl fld="2" item="0"/>
          <tpl hier="9" item="1"/>
          <tpl hier="11" item="9"/>
          <tpl hier="12" item="7"/>
          <tpl fld="4" item="0"/>
        </tpls>
      </n>
      <n v="1308451">
        <tpls c="8">
          <tpl hier="1" item="10"/>
          <tpl hier="4" item="3"/>
          <tpl fld="3" item="52"/>
          <tpl fld="2" item="0"/>
          <tpl hier="9" item="1"/>
          <tpl hier="11" item="9"/>
          <tpl hier="12" item="7"/>
          <tpl fld="4" item="0"/>
        </tpls>
      </n>
      <n v="34055392">
        <tpls c="8">
          <tpl hier="1" item="10"/>
          <tpl hier="4" item="3"/>
          <tpl fld="3" item="16"/>
          <tpl fld="2" item="1"/>
          <tpl hier="9" item="1"/>
          <tpl hier="11" item="9"/>
          <tpl hier="12" item="7"/>
          <tpl fld="4" item="0"/>
        </tpls>
      </n>
      <n v="53921760">
        <tpls c="8">
          <tpl hier="1" item="10"/>
          <tpl hier="4" item="3"/>
          <tpl fld="3" item="0"/>
          <tpl fld="2" item="1"/>
          <tpl hier="9" item="1"/>
          <tpl hier="11" item="9"/>
          <tpl hier="12" item="7"/>
          <tpl fld="4" item="0"/>
        </tpls>
      </n>
      <n v="72326992">
        <tpls c="8">
          <tpl hier="1" item="10"/>
          <tpl hier="4" item="3"/>
          <tpl fld="3" item="47"/>
          <tpl fld="2" item="1"/>
          <tpl hier="9" item="1"/>
          <tpl hier="11" item="9"/>
          <tpl hier="12" item="7"/>
          <tpl fld="4" item="0"/>
        </tpls>
      </n>
      <n v="2821461">
        <tpls c="8">
          <tpl hier="1" item="10"/>
          <tpl hier="4" item="3"/>
          <tpl fld="3" item="4"/>
          <tpl fld="2" item="3"/>
          <tpl hier="9" item="1"/>
          <tpl hier="11" item="9"/>
          <tpl hier="12" item="7"/>
          <tpl fld="4" item="0"/>
        </tpls>
      </n>
      <n v="3177745">
        <tpls c="8">
          <tpl hier="1" item="10"/>
          <tpl hier="4" item="3"/>
          <tpl fld="3" item="50"/>
          <tpl fld="2" item="3"/>
          <tpl hier="9" item="1"/>
          <tpl hier="11" item="9"/>
          <tpl hier="12" item="7"/>
          <tpl fld="4" item="0"/>
        </tpls>
      </n>
      <n v="3389439">
        <tpls c="8">
          <tpl hier="1" item="10"/>
          <tpl hier="4" item="3"/>
          <tpl fld="3" item="33"/>
          <tpl fld="2" item="3"/>
          <tpl hier="9" item="1"/>
          <tpl hier="11" item="9"/>
          <tpl hier="12" item="7"/>
          <tpl fld="4" item="0"/>
        </tpls>
      </n>
      <n v="4943283">
        <tpls c="8">
          <tpl hier="1" item="10"/>
          <tpl hier="4" item="3"/>
          <tpl fld="3" item="54"/>
          <tpl fld="2" item="5"/>
          <tpl hier="9" item="1"/>
          <tpl hier="11" item="9"/>
          <tpl hier="12" item="7"/>
          <tpl fld="4" item="0"/>
        </tpls>
      </n>
      <n v="9339733">
        <tpls c="8">
          <tpl hier="1" item="10"/>
          <tpl hier="4" item="3"/>
          <tpl fld="3" item="28"/>
          <tpl fld="2" item="5"/>
          <tpl hier="9" item="1"/>
          <tpl hier="11" item="9"/>
          <tpl hier="12" item="7"/>
          <tpl fld="4" item="0"/>
        </tpls>
      </n>
      <n v="16363507">
        <tpls c="8">
          <tpl hier="1" item="10"/>
          <tpl hier="4" item="3"/>
          <tpl fld="3" item="21"/>
          <tpl fld="2" item="5"/>
          <tpl hier="9" item="1"/>
          <tpl hier="11" item="9"/>
          <tpl hier="12" item="7"/>
          <tpl fld="4" item="0"/>
        </tpls>
      </n>
      <n v="6929664">
        <tpls c="8">
          <tpl hier="1" item="10"/>
          <tpl hier="4" item="3"/>
          <tpl fld="3" item="46"/>
          <tpl fld="2" item="7"/>
          <tpl hier="9" item="1"/>
          <tpl hier="11" item="9"/>
          <tpl hier="12" item="7"/>
          <tpl fld="4" item="0"/>
        </tpls>
      </n>
      <n v="11822719">
        <tpls c="8">
          <tpl hier="1" item="10"/>
          <tpl hier="4" item="3"/>
          <tpl fld="3" item="24"/>
          <tpl fld="2" item="7"/>
          <tpl hier="9" item="1"/>
          <tpl hier="11" item="9"/>
          <tpl hier="12" item="7"/>
          <tpl fld="4" item="0"/>
        </tpls>
      </n>
      <n v="14645468">
        <tpls c="8">
          <tpl hier="1" item="10"/>
          <tpl hier="4" item="3"/>
          <tpl fld="3" item="5"/>
          <tpl fld="2" item="7"/>
          <tpl hier="9" item="1"/>
          <tpl hier="11" item="9"/>
          <tpl hier="12" item="7"/>
          <tpl fld="4" item="0"/>
        </tpls>
      </n>
      <n v="1645692711">
        <tpls c="8">
          <tpl hier="1" item="10"/>
          <tpl hier="4" item="3"/>
          <tpl fld="3" item="36"/>
          <tpl fld="1" item="0"/>
          <tpl hier="9" item="1"/>
          <tpl hier="11" item="9"/>
          <tpl hier="12" item="7"/>
          <tpl fld="4" item="0"/>
        </tpls>
      </n>
      <n v="2590541752">
        <tpls c="8">
          <tpl hier="1" item="10"/>
          <tpl hier="4" item="3"/>
          <tpl fld="3" item="11"/>
          <tpl fld="1" item="0"/>
          <tpl hier="9" item="1"/>
          <tpl hier="11" item="9"/>
          <tpl hier="12" item="7"/>
          <tpl fld="4" item="0"/>
        </tpls>
      </n>
      <n v="2596805">
        <tpls c="8">
          <tpl hier="1" item="10"/>
          <tpl hier="4" item="3"/>
          <tpl fld="3" item="26"/>
          <tpl fld="2" item="11"/>
          <tpl hier="9" item="1"/>
          <tpl hier="11" item="9"/>
          <tpl hier="12" item="7"/>
          <tpl fld="4" item="0"/>
        </tpls>
      </n>
      <n v="4038144">
        <tpls c="8">
          <tpl hier="1" item="10"/>
          <tpl hier="4" item="3"/>
          <tpl fld="3" item="7"/>
          <tpl fld="2" item="11"/>
          <tpl hier="9" item="1"/>
          <tpl hier="11" item="9"/>
          <tpl hier="12" item="7"/>
          <tpl fld="4" item="0"/>
        </tpls>
      </n>
      <n v="6415634">
        <tpls c="8">
          <tpl hier="1" item="10"/>
          <tpl hier="4" item="3"/>
          <tpl fld="3" item="47"/>
          <tpl fld="2" item="11"/>
          <tpl hier="9" item="1"/>
          <tpl hier="11" item="9"/>
          <tpl hier="12" item="7"/>
          <tpl fld="4" item="0"/>
        </tpls>
      </n>
      <n v="22069776">
        <tpls c="8">
          <tpl hier="1" item="10"/>
          <tpl hier="4" item="3"/>
          <tpl fld="3" item="10"/>
          <tpl fld="2" item="15"/>
          <tpl hier="9" item="1"/>
          <tpl hier="11" item="9"/>
          <tpl hier="12" item="7"/>
          <tpl fld="4" item="0"/>
        </tpls>
      </n>
      <n v="36800508">
        <tpls c="8">
          <tpl hier="1" item="10"/>
          <tpl hier="4" item="3"/>
          <tpl fld="3" item="0"/>
          <tpl fld="2" item="15"/>
          <tpl hier="9" item="1"/>
          <tpl hier="11" item="9"/>
          <tpl hier="12" item="7"/>
          <tpl fld="4" item="0"/>
        </tpls>
      </n>
      <n v="53689236">
        <tpls c="8">
          <tpl hier="1" item="10"/>
          <tpl hier="4" item="3"/>
          <tpl fld="3" item="33"/>
          <tpl fld="2" item="15"/>
          <tpl hier="9" item="1"/>
          <tpl hier="11" item="9"/>
          <tpl hier="12" item="7"/>
          <tpl fld="4" item="0"/>
        </tpls>
      </n>
      <n v="13252036">
        <tpls c="8">
          <tpl hier="1" item="10"/>
          <tpl hier="4" item="3"/>
          <tpl fld="3" item="57"/>
          <tpl fld="2" item="19"/>
          <tpl hier="9" item="1"/>
          <tpl hier="11" item="9"/>
          <tpl hier="12" item="7"/>
          <tpl fld="4" item="0"/>
        </tpls>
      </n>
      <n v="17924824">
        <tpls c="8">
          <tpl hier="1" item="10"/>
          <tpl hier="4" item="3"/>
          <tpl fld="3" item="50"/>
          <tpl fld="2" item="19"/>
          <tpl hier="9" item="1"/>
          <tpl hier="11" item="9"/>
          <tpl hier="12" item="7"/>
          <tpl fld="4" item="0"/>
        </tpls>
      </n>
      <n v="21203000">
        <tpls c="8">
          <tpl hier="1" item="10"/>
          <tpl hier="4" item="3"/>
          <tpl fld="3" item="21"/>
          <tpl fld="2" item="19"/>
          <tpl hier="9" item="1"/>
          <tpl hier="11" item="9"/>
          <tpl hier="12" item="7"/>
          <tpl fld="4" item="0"/>
        </tpls>
      </n>
      <n v="12578407">
        <tpls c="8">
          <tpl hier="1" item="10"/>
          <tpl hier="4" item="3"/>
          <tpl fld="3" item="20"/>
          <tpl fld="2" item="2"/>
          <tpl hier="9" item="1"/>
          <tpl hier="11" item="9"/>
          <tpl hier="12" item="7"/>
          <tpl fld="4" item="0"/>
        </tpls>
      </n>
      <n v="24782384">
        <tpls c="8">
          <tpl hier="1" item="10"/>
          <tpl hier="4" item="3"/>
          <tpl fld="3" item="28"/>
          <tpl fld="2" item="2"/>
          <tpl hier="9" item="1"/>
          <tpl hier="11" item="9"/>
          <tpl hier="12" item="7"/>
          <tpl fld="4" item="0"/>
        </tpls>
      </n>
      <n v="42813240">
        <tpls c="8">
          <tpl hier="1" item="10"/>
          <tpl hier="4" item="3"/>
          <tpl fld="3" item="5"/>
          <tpl fld="2" item="2"/>
          <tpl hier="9" item="1"/>
          <tpl hier="11" item="9"/>
          <tpl hier="12" item="7"/>
          <tpl fld="4" item="0"/>
        </tpls>
      </n>
      <n v="358818">
        <tpls c="8">
          <tpl hier="1" item="10"/>
          <tpl hier="4" item="3"/>
          <tpl fld="3" item="43"/>
          <tpl fld="2" item="4"/>
          <tpl hier="9" item="1"/>
          <tpl hier="11" item="9"/>
          <tpl hier="12" item="7"/>
          <tpl fld="4" item="0"/>
        </tpls>
      </n>
      <n v="465385">
        <tpls c="8">
          <tpl hier="1" item="10"/>
          <tpl hier="4" item="3"/>
          <tpl fld="3" item="24"/>
          <tpl fld="2" item="4"/>
          <tpl hier="9" item="1"/>
          <tpl hier="11" item="9"/>
          <tpl hier="12" item="7"/>
          <tpl fld="4" item="0"/>
        </tpls>
      </n>
      <n v="28224188">
        <tpls c="8">
          <tpl hier="1" item="10"/>
          <tpl hier="4" item="3"/>
          <tpl fld="3" item="35"/>
          <tpl fld="2" item="6"/>
          <tpl hier="9" item="1"/>
          <tpl hier="11" item="9"/>
          <tpl hier="12" item="7"/>
          <tpl fld="4" item="0"/>
        </tpls>
      </n>
      <n v="49255900">
        <tpls c="8">
          <tpl hier="1" item="10"/>
          <tpl hier="4" item="3"/>
          <tpl fld="3" item="31"/>
          <tpl fld="2" item="6"/>
          <tpl hier="9" item="1"/>
          <tpl hier="11" item="9"/>
          <tpl hier="12" item="7"/>
          <tpl fld="4" item="0"/>
        </tpls>
      </n>
      <n v="64069088">
        <tpls c="8">
          <tpl hier="1" item="10"/>
          <tpl hier="4" item="3"/>
          <tpl fld="3" item="11"/>
          <tpl fld="2" item="6"/>
          <tpl hier="9" item="1"/>
          <tpl hier="11" item="9"/>
          <tpl hier="12" item="7"/>
          <tpl fld="4" item="0"/>
        </tpls>
      </n>
      <n v="1662073">
        <tpls c="8">
          <tpl hier="1" item="10"/>
          <tpl hier="4" item="3"/>
          <tpl fld="3" item="37"/>
          <tpl fld="2" item="8"/>
          <tpl hier="9" item="1"/>
          <tpl hier="11" item="9"/>
          <tpl hier="12" item="7"/>
          <tpl fld="4" item="0"/>
        </tpls>
      </n>
      <n v="3252994">
        <tpls c="8">
          <tpl hier="1" item="10"/>
          <tpl hier="4" item="3"/>
          <tpl fld="3" item="15"/>
          <tpl fld="2" item="8"/>
          <tpl hier="9" item="1"/>
          <tpl hier="11" item="9"/>
          <tpl hier="12" item="7"/>
          <tpl fld="4" item="0"/>
        </tpls>
      </n>
      <n v="5611640">
        <tpls c="8">
          <tpl hier="1" item="10"/>
          <tpl hier="4" item="3"/>
          <tpl fld="3" item="1"/>
          <tpl fld="2" item="8"/>
          <tpl hier="9" item="1"/>
          <tpl hier="11" item="9"/>
          <tpl hier="12" item="7"/>
          <tpl fld="4" item="0"/>
        </tpls>
      </n>
      <n v="925235">
        <tpls c="8">
          <tpl hier="1" item="10"/>
          <tpl hier="4" item="3"/>
          <tpl fld="3" item="26"/>
          <tpl fld="2" item="0"/>
          <tpl hier="9" item="1"/>
          <tpl hier="11" item="9"/>
          <tpl hier="12" item="7"/>
          <tpl fld="4" item="0"/>
        </tpls>
      </n>
      <n v="1204153">
        <tpls c="8">
          <tpl hier="1" item="10"/>
          <tpl hier="4" item="3"/>
          <tpl fld="3" item="58"/>
          <tpl fld="2" item="0"/>
          <tpl hier="9" item="1"/>
          <tpl hier="11" item="9"/>
          <tpl hier="12" item="7"/>
          <tpl fld="4" item="0"/>
        </tpls>
      </n>
      <n v="1314443">
        <tpls c="8">
          <tpl hier="1" item="10"/>
          <tpl hier="4" item="3"/>
          <tpl fld="3" item="38"/>
          <tpl fld="2" item="0"/>
          <tpl hier="9" item="1"/>
          <tpl hier="11" item="9"/>
          <tpl hier="12" item="7"/>
          <tpl fld="4" item="0"/>
        </tpls>
      </n>
      <n v="34876304">
        <tpls c="8">
          <tpl hier="1" item="10"/>
          <tpl hier="4" item="3"/>
          <tpl fld="3" item="10"/>
          <tpl fld="2" item="1"/>
          <tpl hier="9" item="1"/>
          <tpl hier="11" item="9"/>
          <tpl hier="12" item="7"/>
          <tpl fld="4" item="0"/>
        </tpls>
      </n>
      <n v="54840592">
        <tpls c="8">
          <tpl hier="1" item="10"/>
          <tpl hier="4" item="3"/>
          <tpl fld="3" item="53"/>
          <tpl fld="2" item="1"/>
          <tpl hier="9" item="1"/>
          <tpl hier="11" item="9"/>
          <tpl hier="12" item="7"/>
          <tpl fld="4" item="0"/>
        </tpls>
      </n>
      <n v="73443864">
        <tpls c="8">
          <tpl hier="1" item="10"/>
          <tpl hier="4" item="3"/>
          <tpl fld="3" item="41"/>
          <tpl fld="2" item="1"/>
          <tpl hier="9" item="1"/>
          <tpl hier="11" item="9"/>
          <tpl hier="12" item="7"/>
          <tpl fld="4" item="0"/>
        </tpls>
      </n>
      <n v="2822117">
        <tpls c="8">
          <tpl hier="1" item="10"/>
          <tpl hier="4" item="3"/>
          <tpl fld="3" item="57"/>
          <tpl fld="2" item="3"/>
          <tpl hier="9" item="1"/>
          <tpl hier="11" item="9"/>
          <tpl hier="12" item="7"/>
          <tpl fld="4" item="0"/>
        </tpls>
      </n>
      <n v="3201151">
        <tpls c="8">
          <tpl hier="1" item="10"/>
          <tpl hier="4" item="3"/>
          <tpl fld="3" item="45"/>
          <tpl fld="2" item="3"/>
          <tpl hier="9" item="1"/>
          <tpl hier="11" item="9"/>
          <tpl hier="12" item="7"/>
          <tpl fld="4" item="0"/>
        </tpls>
      </n>
      <n v="3400434">
        <tpls c="8">
          <tpl hier="1" item="10"/>
          <tpl hier="4" item="3"/>
          <tpl fld="3" item="29"/>
          <tpl fld="2" item="3"/>
          <tpl hier="9" item="1"/>
          <tpl hier="11" item="9"/>
          <tpl hier="12" item="7"/>
          <tpl fld="4" item="0"/>
        </tpls>
      </n>
      <n v="5112823">
        <tpls c="8">
          <tpl hier="1" item="10"/>
          <tpl hier="4" item="3"/>
          <tpl fld="3" item="20"/>
          <tpl fld="2" item="5"/>
          <tpl hier="9" item="1"/>
          <tpl hier="11" item="9"/>
          <tpl hier="12" item="7"/>
          <tpl fld="4" item="0"/>
        </tpls>
      </n>
      <n v="9597609">
        <tpls c="8">
          <tpl hier="1" item="10"/>
          <tpl hier="4" item="3"/>
          <tpl fld="3" item="27"/>
          <tpl fld="2" item="5"/>
          <tpl hier="9" item="1"/>
          <tpl hier="11" item="9"/>
          <tpl hier="12" item="7"/>
          <tpl fld="4" item="0"/>
        </tpls>
      </n>
      <n v="16853688">
        <tpls c="8">
          <tpl hier="1" item="10"/>
          <tpl hier="4" item="3"/>
          <tpl fld="3" item="13"/>
          <tpl fld="2" item="5"/>
          <tpl hier="9" item="1"/>
          <tpl hier="11" item="9"/>
          <tpl hier="12" item="7"/>
          <tpl fld="4" item="0"/>
        </tpls>
      </n>
      <n v="7160023">
        <tpls c="8">
          <tpl hier="1" item="10"/>
          <tpl hier="4" item="3"/>
          <tpl fld="3" item="43"/>
          <tpl fld="2" item="7"/>
          <tpl hier="9" item="1"/>
          <tpl hier="11" item="9"/>
          <tpl hier="12" item="7"/>
          <tpl fld="4" item="0"/>
        </tpls>
      </n>
      <n v="11881477">
        <tpls c="8">
          <tpl hier="1" item="10"/>
          <tpl hier="4" item="3"/>
          <tpl fld="3" item="17"/>
          <tpl fld="2" item="7"/>
          <tpl hier="9" item="1"/>
          <tpl hier="11" item="9"/>
          <tpl hier="12" item="7"/>
          <tpl fld="4" item="0"/>
        </tpls>
      </n>
      <n v="1686853049">
        <tpls c="8">
          <tpl hier="1" item="10"/>
          <tpl hier="4" item="3"/>
          <tpl fld="3" item="31"/>
          <tpl fld="1" item="0"/>
          <tpl hier="9" item="1"/>
          <tpl hier="11" item="9"/>
          <tpl hier="12" item="7"/>
          <tpl fld="4" item="0"/>
        </tpls>
      </n>
      <n v="2637091430">
        <tpls c="8">
          <tpl hier="1" item="10"/>
          <tpl hier="4" item="3"/>
          <tpl fld="3" item="6"/>
          <tpl fld="1" item="0"/>
          <tpl hier="9" item="1"/>
          <tpl hier="11" item="9"/>
          <tpl hier="12" item="7"/>
          <tpl fld="4" item="0"/>
        </tpls>
      </n>
      <n v="55755356">
        <tpls c="8">
          <tpl hier="1" item="10"/>
          <tpl hier="4" item="3"/>
          <tpl fld="3" item="12"/>
          <tpl fld="2" item="12"/>
          <tpl hier="9" item="1"/>
          <tpl hier="11" item="9"/>
          <tpl hier="12" item="7"/>
          <tpl fld="4" item="0"/>
        </tpls>
      </n>
      <n v="81365256">
        <tpls c="8">
          <tpl hier="1" item="10"/>
          <tpl hier="4" item="3"/>
          <tpl fld="3" item="11"/>
          <tpl fld="2" item="12"/>
          <tpl hier="9" item="1"/>
          <tpl hier="11" item="9"/>
          <tpl hier="12" item="7"/>
          <tpl fld="4" item="0"/>
        </tpls>
      </n>
      <n v="106651920">
        <tpls c="8">
          <tpl hier="1" item="10"/>
          <tpl hier="4" item="3"/>
          <tpl fld="3" item="9"/>
          <tpl fld="2" item="12"/>
          <tpl hier="9" item="1"/>
          <tpl hier="11" item="9"/>
          <tpl hier="12" item="7"/>
          <tpl fld="4" item="0"/>
        </tpls>
      </n>
      <n v="2878786">
        <tpls c="8">
          <tpl hier="1" item="10"/>
          <tpl hier="4" item="3"/>
          <tpl fld="3" item="57"/>
          <tpl fld="2" item="18"/>
          <tpl hier="9" item="1"/>
          <tpl hier="11" item="9"/>
          <tpl hier="12" item="7"/>
          <tpl fld="4" item="0"/>
        </tpls>
      </n>
      <n v="3505650">
        <tpls c="8">
          <tpl hier="1" item="10"/>
          <tpl hier="4" item="3"/>
          <tpl fld="3" item="3"/>
          <tpl fld="2" item="18"/>
          <tpl hier="9" item="1"/>
          <tpl hier="11" item="9"/>
          <tpl hier="12" item="7"/>
          <tpl fld="4" item="0"/>
        </tpls>
      </n>
      <n v="3821362">
        <tpls c="8">
          <tpl hier="1" item="10"/>
          <tpl hier="4" item="3"/>
          <tpl fld="3" item="1"/>
          <tpl fld="2" item="18"/>
          <tpl hier="9" item="1"/>
          <tpl hier="11" item="9"/>
          <tpl hier="12" item="7"/>
          <tpl fld="4" item="0"/>
        </tpls>
      </n>
      <n v="4506109">
        <tpls c="8">
          <tpl hier="1" item="10"/>
          <tpl hier="4" item="3"/>
          <tpl fld="3" item="20"/>
          <tpl fld="2" item="20"/>
          <tpl hier="9" item="1"/>
          <tpl hier="11" item="9"/>
          <tpl hier="12" item="7"/>
          <tpl fld="4" item="0"/>
        </tpls>
      </n>
      <n v="6702244">
        <tpls c="8">
          <tpl hier="1" item="10"/>
          <tpl hier="4" item="3"/>
          <tpl fld="3" item="51"/>
          <tpl fld="2" item="20"/>
          <tpl hier="9" item="1"/>
          <tpl hier="11" item="9"/>
          <tpl hier="12" item="7"/>
          <tpl fld="4" item="0"/>
        </tpls>
      </n>
      <n v="9524534">
        <tpls c="8">
          <tpl hier="1" item="10"/>
          <tpl hier="4" item="3"/>
          <tpl fld="3" item="38"/>
          <tpl fld="2" item="20"/>
          <tpl hier="9" item="1"/>
          <tpl hier="11" item="9"/>
          <tpl hier="12" item="7"/>
          <tpl fld="4" item="0"/>
        </tpls>
      </n>
      <n v="3481654">
        <tpls c="8">
          <tpl hier="1" item="10"/>
          <tpl hier="4" item="3"/>
          <tpl fld="3" item="44"/>
          <tpl fld="2" item="32"/>
          <tpl hier="9" item="1"/>
          <tpl hier="11" item="9"/>
          <tpl hier="12" item="7"/>
          <tpl fld="4" item="0"/>
        </tpls>
      </n>
      <n v="5909739">
        <tpls c="8">
          <tpl hier="1" item="10"/>
          <tpl hier="4" item="3"/>
          <tpl fld="3" item="31"/>
          <tpl fld="2" item="32"/>
          <tpl hier="9" item="1"/>
          <tpl hier="11" item="9"/>
          <tpl hier="12" item="7"/>
          <tpl fld="4" item="0"/>
        </tpls>
      </n>
      <n v="11382268">
        <tpls c="8">
          <tpl hier="1" item="10"/>
          <tpl hier="4" item="3"/>
          <tpl fld="3" item="55"/>
          <tpl fld="2" item="32"/>
          <tpl hier="9" item="1"/>
          <tpl hier="11" item="9"/>
          <tpl hier="12" item="7"/>
          <tpl fld="4" item="0"/>
        </tpls>
      </n>
      <n v="47500">
        <tpls c="8">
          <tpl hier="1" item="10"/>
          <tpl hier="4" item="3"/>
          <tpl fld="3" item="34"/>
          <tpl fld="2" item="9"/>
          <tpl hier="9" item="1"/>
          <tpl hier="11" item="9"/>
          <tpl hier="12" item="7"/>
          <tpl fld="4" item="0"/>
        </tpls>
      </n>
      <n v="65244">
        <tpls c="8">
          <tpl hier="1" item="10"/>
          <tpl hier="4" item="3"/>
          <tpl fld="3" item="15"/>
          <tpl fld="2" item="9"/>
          <tpl hier="9" item="1"/>
          <tpl hier="11" item="9"/>
          <tpl hier="12" item="7"/>
          <tpl fld="4" item="0"/>
        </tpls>
      </n>
      <n v="87298">
        <tpls c="8">
          <tpl hier="1" item="10"/>
          <tpl hier="4" item="3"/>
          <tpl fld="3" item="49"/>
          <tpl fld="2" item="9"/>
          <tpl hier="9" item="1"/>
          <tpl hier="11" item="9"/>
          <tpl hier="12" item="7"/>
          <tpl fld="4" item="0"/>
        </tpls>
      </n>
      <n v="2644020">
        <tpls c="8">
          <tpl hier="1" item="10"/>
          <tpl hier="4" item="3"/>
          <tpl fld="3" item="18"/>
          <tpl fld="2" item="11"/>
          <tpl hier="9" item="1"/>
          <tpl hier="11" item="9"/>
          <tpl hier="12" item="7"/>
          <tpl fld="4" item="0"/>
        </tpls>
      </n>
      <n v="4156634">
        <tpls c="8">
          <tpl hier="1" item="10"/>
          <tpl hier="4" item="3"/>
          <tpl fld="3" item="58"/>
          <tpl fld="2" item="11"/>
          <tpl hier="9" item="1"/>
          <tpl hier="11" item="9"/>
          <tpl hier="12" item="7"/>
          <tpl fld="4" item="0"/>
        </tpls>
      </n>
      <n v="6712581">
        <tpls c="8">
          <tpl hier="1" item="10"/>
          <tpl hier="4" item="3"/>
          <tpl fld="3" item="19"/>
          <tpl fld="2" item="11"/>
          <tpl hier="9" item="1"/>
          <tpl hier="11" item="9"/>
          <tpl hier="12" item="7"/>
          <tpl fld="4" item="0"/>
        </tpls>
      </n>
      <n v="22665272">
        <tpls c="8">
          <tpl hier="1" item="10"/>
          <tpl hier="4" item="3"/>
          <tpl fld="3" item="8"/>
          <tpl fld="2" item="15"/>
          <tpl hier="9" item="1"/>
          <tpl hier="11" item="9"/>
          <tpl hier="12" item="7"/>
          <tpl fld="4" item="0"/>
        </tpls>
      </n>
      <n v="37718952">
        <tpls c="8">
          <tpl hier="1" item="10"/>
          <tpl hier="4" item="3"/>
          <tpl fld="3" item="53"/>
          <tpl fld="2" item="15"/>
          <tpl hier="9" item="1"/>
          <tpl hier="11" item="9"/>
          <tpl hier="12" item="7"/>
          <tpl fld="4" item="0"/>
        </tpls>
      </n>
      <n v="55386368">
        <tpls c="8">
          <tpl hier="1" item="10"/>
          <tpl hier="4" item="3"/>
          <tpl fld="3" item="23"/>
          <tpl fld="2" item="15"/>
          <tpl hier="9" item="1"/>
          <tpl hier="11" item="9"/>
          <tpl hier="12" item="7"/>
          <tpl fld="4" item="0"/>
        </tpls>
      </n>
      <n v="13501935">
        <tpls c="8">
          <tpl hier="1" item="10"/>
          <tpl hier="4" item="3"/>
          <tpl fld="3" item="56"/>
          <tpl fld="2" item="19"/>
          <tpl hier="9" item="1"/>
          <tpl hier="11" item="9"/>
          <tpl hier="12" item="7"/>
          <tpl fld="4" item="0"/>
        </tpls>
      </n>
      <n v="18094476">
        <tpls c="8">
          <tpl hier="1" item="10"/>
          <tpl hier="4" item="3"/>
          <tpl fld="3" item="45"/>
          <tpl fld="2" item="19"/>
          <tpl hier="9" item="1"/>
          <tpl hier="11" item="9"/>
          <tpl hier="12" item="7"/>
          <tpl fld="4" item="0"/>
        </tpls>
      </n>
      <n v="21670000">
        <tpls c="8">
          <tpl hier="1" item="10"/>
          <tpl hier="4" item="3"/>
          <tpl fld="3" item="9"/>
          <tpl fld="2" item="19"/>
          <tpl hier="9" item="1"/>
          <tpl hier="11" item="9"/>
          <tpl hier="12" item="7"/>
          <tpl fld="4" item="0"/>
        </tpls>
      </n>
      <n v="13034625">
        <tpls c="8">
          <tpl hier="1" item="10"/>
          <tpl hier="4" item="3"/>
          <tpl fld="3" item="40"/>
          <tpl fld="2" item="2"/>
          <tpl hier="9" item="1"/>
          <tpl hier="11" item="9"/>
          <tpl hier="12" item="7"/>
          <tpl fld="4" item="0"/>
        </tpls>
      </n>
      <n v="25413916">
        <tpls c="8">
          <tpl hier="1" item="10"/>
          <tpl hier="4" item="3"/>
          <tpl fld="3" item="27"/>
          <tpl fld="2" item="2"/>
          <tpl hier="9" item="1"/>
          <tpl hier="11" item="9"/>
          <tpl hier="12" item="7"/>
          <tpl fld="4" item="0"/>
        </tpls>
      </n>
      <n v="359519">
        <tpls c="8">
          <tpl hier="1" item="10"/>
          <tpl hier="4" item="3"/>
          <tpl fld="3" item="39"/>
          <tpl fld="2" item="4"/>
          <tpl hier="9" item="1"/>
          <tpl hier="11" item="9"/>
          <tpl hier="12" item="7"/>
          <tpl fld="4" item="0"/>
        </tpls>
      </n>
      <n v="470949">
        <tpls c="8">
          <tpl hier="1" item="10"/>
          <tpl hier="4" item="3"/>
          <tpl fld="3" item="17"/>
          <tpl fld="2" item="4"/>
          <tpl hier="9" item="1"/>
          <tpl hier="11" item="9"/>
          <tpl hier="12" item="7"/>
          <tpl fld="4" item="0"/>
        </tpls>
      </n>
      <n v="29966864">
        <tpls c="8">
          <tpl hier="1" item="10"/>
          <tpl hier="4" item="3"/>
          <tpl fld="3" item="44"/>
          <tpl fld="2" item="6"/>
          <tpl hier="9" item="1"/>
          <tpl hier="11" item="9"/>
          <tpl hier="12" item="7"/>
          <tpl fld="4" item="0"/>
        </tpls>
      </n>
      <n v="50173924">
        <tpls c="8">
          <tpl hier="1" item="10"/>
          <tpl hier="4" item="3"/>
          <tpl fld="3" item="25"/>
          <tpl fld="2" item="6"/>
          <tpl hier="9" item="1"/>
          <tpl hier="11" item="9"/>
          <tpl hier="12" item="7"/>
          <tpl fld="4" item="0"/>
        </tpls>
      </n>
      <n v="64549864">
        <tpls c="8">
          <tpl hier="1" item="10"/>
          <tpl hier="4" item="3"/>
          <tpl fld="3" item="6"/>
          <tpl fld="2" item="6"/>
          <tpl hier="9" item="1"/>
          <tpl hier="11" item="9"/>
          <tpl hier="12" item="7"/>
          <tpl fld="4" item="0"/>
        </tpls>
      </n>
      <n v="1774029">
        <tpls c="8">
          <tpl hier="1" item="10"/>
          <tpl hier="4" item="3"/>
          <tpl fld="3" item="32"/>
          <tpl fld="2" item="8"/>
          <tpl hier="9" item="1"/>
          <tpl hier="11" item="9"/>
          <tpl hier="12" item="7"/>
          <tpl fld="4" item="0"/>
        </tpls>
      </n>
      <n v="3363042">
        <tpls c="8">
          <tpl hier="1" item="10"/>
          <tpl hier="4" item="3"/>
          <tpl fld="3" item="12"/>
          <tpl fld="2" item="8"/>
          <tpl hier="9" item="1"/>
          <tpl hier="11" item="9"/>
          <tpl hier="12" item="7"/>
          <tpl fld="4" item="0"/>
        </tpls>
      </n>
      <n v="5762880">
        <tpls c="8">
          <tpl hier="1" item="10"/>
          <tpl hier="4" item="3"/>
          <tpl fld="3" item="55"/>
          <tpl fld="2" item="8"/>
          <tpl hier="9" item="1"/>
          <tpl hier="11" item="9"/>
          <tpl hier="12" item="7"/>
          <tpl fld="4" item="0"/>
        </tpls>
      </n>
      <n v="937186">
        <tpls c="8">
          <tpl hier="1" item="10"/>
          <tpl hier="4" item="3"/>
          <tpl fld="3" item="16"/>
          <tpl fld="2" item="0"/>
          <tpl hier="9" item="1"/>
          <tpl hier="11" item="9"/>
          <tpl hier="12" item="7"/>
          <tpl fld="4" item="0"/>
        </tpls>
      </n>
      <n v="1212857">
        <tpls c="8">
          <tpl hier="1" item="10"/>
          <tpl hier="4" item="3"/>
          <tpl fld="3" item="3"/>
          <tpl fld="2" item="0"/>
          <tpl hier="9" item="1"/>
          <tpl hier="11" item="9"/>
          <tpl hier="12" item="7"/>
          <tpl fld="4" item="0"/>
        </tpls>
      </n>
      <n v="1320930">
        <tpls c="8">
          <tpl hier="1" item="10"/>
          <tpl hier="4" item="3"/>
          <tpl fld="3" item="49"/>
          <tpl fld="2" item="0"/>
          <tpl hier="9" item="1"/>
          <tpl hier="11" item="9"/>
          <tpl hier="12" item="7"/>
          <tpl fld="4" item="0"/>
        </tpls>
      </n>
      <n v="36587260">
        <tpls c="8">
          <tpl hier="1" item="10"/>
          <tpl hier="4" item="3"/>
          <tpl fld="3" item="4"/>
          <tpl fld="2" item="1"/>
          <tpl hier="9" item="1"/>
          <tpl hier="11" item="9"/>
          <tpl hier="12" item="7"/>
          <tpl fld="4" item="0"/>
        </tpls>
      </n>
      <n v="55748948">
        <tpls c="8">
          <tpl hier="1" item="10"/>
          <tpl hier="4" item="3"/>
          <tpl fld="3" item="51"/>
          <tpl fld="2" item="1"/>
          <tpl hier="9" item="1"/>
          <tpl hier="11" item="9"/>
          <tpl hier="12" item="7"/>
          <tpl fld="4" item="0"/>
        </tpls>
      </n>
      <n v="74653016">
        <tpls c="8">
          <tpl hier="1" item="10"/>
          <tpl hier="4" item="3"/>
          <tpl fld="3" item="19"/>
          <tpl fld="2" item="1"/>
          <tpl hier="9" item="1"/>
          <tpl hier="11" item="9"/>
          <tpl hier="12" item="7"/>
          <tpl fld="4" item="0"/>
        </tpls>
      </n>
      <n v="2830176">
        <tpls c="8">
          <tpl hier="1" item="10"/>
          <tpl hier="4" item="3"/>
          <tpl fld="3" item="54"/>
          <tpl fld="2" item="3"/>
          <tpl hier="9" item="1"/>
          <tpl hier="11" item="9"/>
          <tpl hier="12" item="7"/>
          <tpl fld="4" item="0"/>
        </tpls>
      </n>
      <n v="3224281">
        <tpls c="8">
          <tpl hier="1" item="10"/>
          <tpl hier="4" item="3"/>
          <tpl fld="3" item="42"/>
          <tpl fld="2" item="3"/>
          <tpl hier="9" item="1"/>
          <tpl hier="11" item="9"/>
          <tpl hier="12" item="7"/>
          <tpl fld="4" item="0"/>
        </tpls>
      </n>
      <n v="3412009">
        <tpls c="8">
          <tpl hier="1" item="10"/>
          <tpl hier="4" item="3"/>
          <tpl fld="3" item="23"/>
          <tpl fld="2" item="3"/>
          <tpl hier="9" item="1"/>
          <tpl hier="11" item="9"/>
          <tpl hier="12" item="7"/>
          <tpl fld="4" item="0"/>
        </tpls>
      </n>
      <n v="5468262">
        <tpls c="8">
          <tpl hier="1" item="10"/>
          <tpl hier="4" item="3"/>
          <tpl fld="3" item="46"/>
          <tpl fld="2" item="5"/>
          <tpl hier="9" item="1"/>
          <tpl hier="11" item="9"/>
          <tpl hier="12" item="7"/>
          <tpl fld="4" item="0"/>
        </tpls>
      </n>
      <n v="9866476">
        <tpls c="8">
          <tpl hier="1" item="10"/>
          <tpl hier="4" item="3"/>
          <tpl fld="3" item="30"/>
          <tpl fld="2" item="5"/>
          <tpl hier="9" item="1"/>
          <tpl hier="11" item="9"/>
          <tpl hier="12" item="7"/>
          <tpl fld="4" item="0"/>
        </tpls>
      </n>
      <n v="17351822">
        <tpls c="8">
          <tpl hier="1" item="10"/>
          <tpl hier="4" item="3"/>
          <tpl fld="3" item="9"/>
          <tpl fld="2" item="5"/>
          <tpl hier="9" item="1"/>
          <tpl hier="11" item="9"/>
          <tpl hier="12" item="7"/>
          <tpl fld="4" item="0"/>
        </tpls>
      </n>
      <n v="7675591">
        <tpls c="8">
          <tpl hier="1" item="10"/>
          <tpl hier="4" item="3"/>
          <tpl fld="3" item="36"/>
          <tpl fld="2" item="7"/>
          <tpl hier="9" item="1"/>
          <tpl hier="11" item="9"/>
          <tpl hier="12" item="7"/>
          <tpl fld="4" item="0"/>
        </tpls>
      </n>
      <n v="11923914">
        <tpls c="8">
          <tpl hier="1" item="10"/>
          <tpl hier="4" item="3"/>
          <tpl fld="3" item="14"/>
          <tpl fld="2" item="7"/>
          <tpl hier="9" item="1"/>
          <tpl hier="11" item="9"/>
          <tpl hier="12" item="7"/>
          <tpl fld="4" item="0"/>
        </tpls>
      </n>
      <n v="1771536709">
        <tpls c="8">
          <tpl hier="1" item="10"/>
          <tpl hier="4" item="3"/>
          <tpl fld="3" item="22"/>
          <tpl fld="1" item="0"/>
          <tpl hier="9" item="1"/>
          <tpl hier="11" item="9"/>
          <tpl hier="12" item="7"/>
          <tpl fld="4" item="0"/>
        </tpls>
      </n>
      <n v="2683672414">
        <tpls c="8">
          <tpl hier="1" item="10"/>
          <tpl hier="4" item="3"/>
          <tpl fld="3" item="2"/>
          <tpl fld="1" item="0"/>
          <tpl hier="9" item="1"/>
          <tpl hier="11" item="9"/>
          <tpl hier="12" item="7"/>
          <tpl fld="4" item="0"/>
        </tpls>
      </n>
      <n v="11751365">
        <tpls c="8">
          <tpl hier="1" item="10"/>
          <tpl hier="4" item="3"/>
          <tpl fld="3" item="14"/>
          <tpl fld="2" item="30"/>
          <tpl hier="9" item="1"/>
          <tpl hier="11" item="9"/>
          <tpl hier="12" item="7"/>
          <tpl fld="4" item="0"/>
        </tpls>
      </n>
      <n v="21602472">
        <tpls c="8">
          <tpl hier="1" item="10"/>
          <tpl hier="4" item="3"/>
          <tpl fld="3" item="13"/>
          <tpl fld="2" item="30"/>
          <tpl hier="9" item="1"/>
          <tpl hier="11" item="9"/>
          <tpl hier="12" item="7"/>
          <tpl fld="4" item="0"/>
        </tpls>
      </n>
      <n v="58665808">
        <tpls c="8">
          <tpl hier="1" item="10"/>
          <tpl hier="4" item="3"/>
          <tpl fld="3" item="4"/>
          <tpl fld="2" item="45"/>
          <tpl hier="9" item="1"/>
          <tpl hier="11" item="9"/>
          <tpl hier="12" item="7"/>
          <tpl fld="4" item="0"/>
        </tpls>
      </n>
      <n v="90395272">
        <tpls c="8">
          <tpl hier="1" item="10"/>
          <tpl hier="4" item="3"/>
          <tpl fld="3" item="58"/>
          <tpl fld="2" item="45"/>
          <tpl hier="9" item="1"/>
          <tpl hier="11" item="9"/>
          <tpl hier="12" item="7"/>
          <tpl fld="4" item="0"/>
        </tpls>
      </n>
      <n v="135320416">
        <tpls c="8">
          <tpl hier="1" item="10"/>
          <tpl hier="4" item="3"/>
          <tpl fld="3" item="2"/>
          <tpl fld="2" item="45"/>
          <tpl hier="9" item="1"/>
          <tpl hier="11" item="9"/>
          <tpl hier="12" item="7"/>
          <tpl fld="4" item="0"/>
        </tpls>
      </n>
      <n v="66816876">
        <tpls c="8">
          <tpl hier="1" item="10"/>
          <tpl hier="4" item="3"/>
          <tpl fld="3" item="54"/>
          <tpl fld="2" item="25"/>
          <tpl hier="9" item="1"/>
          <tpl hier="11" item="9"/>
          <tpl hier="12" item="7"/>
          <tpl fld="4" item="0"/>
        </tpls>
      </n>
      <n v="110778648">
        <tpls c="8">
          <tpl hier="1" item="10"/>
          <tpl hier="4" item="3"/>
          <tpl fld="3" item="53"/>
          <tpl fld="2" item="25"/>
          <tpl hier="9" item="1"/>
          <tpl hier="11" item="9"/>
          <tpl hier="12" item="7"/>
          <tpl fld="4" item="0"/>
        </tpls>
      </n>
      <n v="167808112">
        <tpls c="8">
          <tpl hier="1" item="10"/>
          <tpl hier="4" item="3"/>
          <tpl fld="3" item="52"/>
          <tpl fld="2" item="25"/>
          <tpl hier="9" item="1"/>
          <tpl hier="11" item="9"/>
          <tpl hier="12" item="7"/>
          <tpl fld="4" item="0"/>
        </tpls>
      </n>
      <n v="1202449">
        <tpls c="8">
          <tpl hier="1" item="10"/>
          <tpl hier="4" item="3"/>
          <tpl fld="3" item="48"/>
          <tpl fld="2" item="38"/>
          <tpl hier="9" item="1"/>
          <tpl hier="11" item="9"/>
          <tpl hier="12" item="7"/>
          <tpl fld="4" item="0"/>
        </tpls>
      </n>
      <n v="1884424">
        <tpls c="8">
          <tpl hier="1" item="10"/>
          <tpl hier="4" item="3"/>
          <tpl fld="3" item="46"/>
          <tpl fld="2" item="38"/>
          <tpl hier="9" item="1"/>
          <tpl hier="11" item="9"/>
          <tpl hier="12" item="7"/>
          <tpl fld="4" item="0"/>
        </tpls>
      </n>
      <n v="2684116">
        <tpls c="8">
          <tpl hier="1" item="10"/>
          <tpl hier="4" item="3"/>
          <tpl fld="3" item="45"/>
          <tpl fld="2" item="38"/>
          <tpl hier="9" item="1"/>
          <tpl hier="11" item="9"/>
          <tpl hier="12" item="7"/>
          <tpl fld="4" item="0"/>
        </tpls>
      </n>
      <n v="3642687">
        <tpls c="8">
          <tpl hier="1" item="10"/>
          <tpl hier="4" item="3"/>
          <tpl fld="3" item="47"/>
          <tpl fld="2" item="38"/>
          <tpl hier="9" item="1"/>
          <tpl hier="11" item="9"/>
          <tpl hier="12" item="7"/>
          <tpl fld="4" item="0"/>
        </tpls>
      </n>
      <n v="2485437">
        <tpls c="8">
          <tpl hier="1" item="10"/>
          <tpl hier="4" item="3"/>
          <tpl fld="3" item="34"/>
          <tpl fld="2" item="16"/>
          <tpl hier="9" item="1"/>
          <tpl hier="11" item="9"/>
          <tpl hier="12" item="7"/>
          <tpl fld="4" item="0"/>
        </tpls>
      </n>
      <n v="3668104">
        <tpls c="8">
          <tpl hier="1" item="10"/>
          <tpl hier="4" item="3"/>
          <tpl fld="3" item="36"/>
          <tpl fld="2" item="16"/>
          <tpl hier="9" item="1"/>
          <tpl hier="11" item="9"/>
          <tpl hier="12" item="7"/>
          <tpl fld="4" item="0"/>
        </tpls>
      </n>
      <n v="5446641">
        <tpls c="8">
          <tpl hier="1" item="10"/>
          <tpl hier="4" item="3"/>
          <tpl fld="3" item="27"/>
          <tpl fld="2" item="16"/>
          <tpl hier="9" item="1"/>
          <tpl hier="11" item="9"/>
          <tpl hier="12" item="7"/>
          <tpl fld="4" item="0"/>
        </tpls>
      </n>
      <n v="7788379">
        <tpls c="8">
          <tpl hier="1" item="10"/>
          <tpl hier="4" item="3"/>
          <tpl fld="3" item="33"/>
          <tpl fld="2" item="16"/>
          <tpl hier="9" item="1"/>
          <tpl hier="11" item="9"/>
          <tpl hier="12" item="7"/>
          <tpl fld="4" item="0"/>
        </tpls>
      </n>
      <n v="12735486">
        <tpls c="8">
          <tpl hier="1" item="10"/>
          <tpl hier="4" item="3"/>
          <tpl fld="3" item="18"/>
          <tpl fld="2" item="10"/>
          <tpl hier="9" item="1"/>
          <tpl hier="11" item="9"/>
          <tpl hier="12" item="7"/>
          <tpl fld="4" item="0"/>
        </tpls>
      </n>
      <n v="19319746">
        <tpls c="8">
          <tpl hier="1" item="10"/>
          <tpl hier="4" item="3"/>
          <tpl fld="3" item="22"/>
          <tpl fld="2" item="10"/>
          <tpl hier="9" item="1"/>
          <tpl hier="11" item="9"/>
          <tpl hier="12" item="7"/>
          <tpl fld="4" item="0"/>
        </tpls>
      </n>
      <n v="26459944">
        <tpls c="8">
          <tpl hier="1" item="10"/>
          <tpl hier="4" item="3"/>
          <tpl fld="3" item="17"/>
          <tpl fld="2" item="10"/>
          <tpl hier="9" item="1"/>
          <tpl hier="11" item="9"/>
          <tpl hier="12" item="7"/>
          <tpl fld="4" item="0"/>
        </tpls>
      </n>
      <n v="30926032">
        <tpls c="8">
          <tpl hier="1" item="10"/>
          <tpl hier="4" item="3"/>
          <tpl fld="3" item="21"/>
          <tpl fld="2" item="10"/>
          <tpl hier="9" item="1"/>
          <tpl hier="11" item="9"/>
          <tpl hier="12" item="7"/>
          <tpl fld="4" item="0"/>
        </tpls>
      </n>
      <n v="36849676">
        <tpls c="8">
          <tpl hier="1" item="10"/>
          <tpl hier="4" item="3"/>
          <tpl fld="3" item="8"/>
          <tpl fld="2" item="12"/>
          <tpl hier="9" item="1"/>
          <tpl hier="11" item="9"/>
          <tpl hier="12" item="7"/>
          <tpl fld="4" item="0"/>
        </tpls>
      </n>
      <n v="57263836">
        <tpls c="8">
          <tpl hier="1" item="10"/>
          <tpl hier="4" item="3"/>
          <tpl fld="3" item="7"/>
          <tpl fld="2" item="12"/>
          <tpl hier="9" item="1"/>
          <tpl hier="11" item="9"/>
          <tpl hier="12" item="7"/>
          <tpl fld="4" item="0"/>
        </tpls>
      </n>
      <n v="83051968">
        <tpls c="8">
          <tpl hier="1" item="10"/>
          <tpl hier="4" item="3"/>
          <tpl fld="3" item="6"/>
          <tpl fld="2" item="12"/>
          <tpl hier="9" item="1"/>
          <tpl hier="11" item="9"/>
          <tpl hier="12" item="7"/>
          <tpl fld="4" item="0"/>
        </tpls>
      </n>
      <n v="108116616">
        <tpls c="8">
          <tpl hier="1" item="10"/>
          <tpl hier="4" item="3"/>
          <tpl fld="3" item="5"/>
          <tpl fld="2" item="12"/>
          <tpl hier="9" item="1"/>
          <tpl hier="11" item="9"/>
          <tpl hier="12" item="7"/>
          <tpl fld="4" item="0"/>
        </tpls>
      </n>
      <n v="2939299">
        <tpls c="8">
          <tpl hier="1" item="10"/>
          <tpl hier="4" item="3"/>
          <tpl fld="3" item="56"/>
          <tpl fld="2" item="18"/>
          <tpl hier="9" item="1"/>
          <tpl hier="11" item="9"/>
          <tpl hier="12" item="7"/>
          <tpl fld="4" item="0"/>
        </tpls>
      </n>
      <n v="3537000">
        <tpls c="8">
          <tpl hier="1" item="10"/>
          <tpl hier="4" item="3"/>
          <tpl fld="3" item="0"/>
          <tpl fld="2" item="18"/>
          <tpl hier="9" item="1"/>
          <tpl hier="11" item="9"/>
          <tpl hier="12" item="7"/>
          <tpl fld="4" item="0"/>
        </tpls>
      </n>
      <n v="3805214">
        <tpls c="8">
          <tpl hier="1" item="10"/>
          <tpl hier="4" item="3"/>
          <tpl fld="3" item="55"/>
          <tpl fld="2" item="18"/>
          <tpl hier="9" item="1"/>
          <tpl hier="11" item="9"/>
          <tpl hier="12" item="7"/>
          <tpl fld="4" item="0"/>
        </tpls>
      </n>
      <n v="2998325">
        <tpls c="8">
          <tpl hier="1" item="10"/>
          <tpl hier="4" item="3"/>
          <tpl fld="3" item="35"/>
          <tpl fld="2" item="20"/>
          <tpl hier="9" item="1"/>
          <tpl hier="11" item="9"/>
          <tpl hier="12" item="7"/>
          <tpl fld="4" item="0"/>
        </tpls>
      </n>
      <n v="4655383">
        <tpls c="8">
          <tpl hier="1" item="10"/>
          <tpl hier="4" item="3"/>
          <tpl fld="3" item="40"/>
          <tpl fld="2" item="20"/>
          <tpl hier="9" item="1"/>
          <tpl hier="11" item="9"/>
          <tpl hier="12" item="7"/>
          <tpl fld="4" item="0"/>
        </tpls>
      </n>
      <n v="6263757">
        <tpls c="8">
          <tpl hier="1" item="10"/>
          <tpl hier="4" item="3"/>
          <tpl fld="3" item="50"/>
          <tpl fld="2" item="20"/>
          <tpl hier="9" item="1"/>
          <tpl hier="11" item="9"/>
          <tpl hier="12" item="7"/>
          <tpl fld="4" item="0"/>
        </tpls>
      </n>
      <n v="9782770">
        <tpls c="8">
          <tpl hier="1" item="10"/>
          <tpl hier="4" item="3"/>
          <tpl fld="3" item="49"/>
          <tpl fld="2" item="20"/>
          <tpl hier="9" item="1"/>
          <tpl hier="11" item="9"/>
          <tpl hier="12" item="7"/>
          <tpl fld="4" item="0"/>
        </tpls>
      </n>
      <n v="3580239">
        <tpls c="8">
          <tpl hier="1" item="10"/>
          <tpl hier="4" item="3"/>
          <tpl fld="3" item="37"/>
          <tpl fld="2" item="32"/>
          <tpl hier="9" item="1"/>
          <tpl hier="11" item="9"/>
          <tpl hier="12" item="7"/>
          <tpl fld="4" item="0"/>
        </tpls>
      </n>
      <n v="6670663">
        <tpls c="8">
          <tpl hier="1" item="10"/>
          <tpl hier="4" item="3"/>
          <tpl fld="3" item="12"/>
          <tpl fld="2" item="32"/>
          <tpl hier="9" item="1"/>
          <tpl hier="11" item="9"/>
          <tpl hier="12" item="7"/>
          <tpl fld="4" item="0"/>
        </tpls>
      </n>
      <n v="11687080">
        <tpls c="8">
          <tpl hier="1" item="10"/>
          <tpl hier="4" item="3"/>
          <tpl fld="3" item="52"/>
          <tpl fld="2" item="32"/>
          <tpl hier="9" item="1"/>
          <tpl hier="11" item="9"/>
          <tpl hier="12" item="7"/>
          <tpl fld="4" item="0"/>
        </tpls>
      </n>
      <n v="48699">
        <tpls c="8">
          <tpl hier="1" item="10"/>
          <tpl hier="4" item="3"/>
          <tpl fld="3" item="32"/>
          <tpl fld="2" item="9"/>
          <tpl hier="9" item="1"/>
          <tpl hier="11" item="9"/>
          <tpl hier="12" item="7"/>
          <tpl fld="4" item="0"/>
        </tpls>
      </n>
      <n v="69167">
        <tpls c="8">
          <tpl hier="1" item="10"/>
          <tpl hier="4" item="3"/>
          <tpl fld="3" item="3"/>
          <tpl fld="2" item="9"/>
          <tpl hier="9" item="1"/>
          <tpl hier="11" item="9"/>
          <tpl hier="12" item="7"/>
          <tpl fld="4" item="0"/>
        </tpls>
      </n>
      <n v="89770">
        <tpls c="8">
          <tpl hier="1" item="10"/>
          <tpl hier="4" item="3"/>
          <tpl fld="3" item="47"/>
          <tpl fld="2" item="9"/>
          <tpl hier="9" item="1"/>
          <tpl hier="11" item="9"/>
          <tpl hier="12" item="7"/>
          <tpl fld="4" item="0"/>
        </tpls>
      </n>
      <n v="2693348">
        <tpls c="8">
          <tpl hier="1" item="10"/>
          <tpl hier="4" item="3"/>
          <tpl fld="3" item="16"/>
          <tpl fld="2" item="11"/>
          <tpl hier="9" item="1"/>
          <tpl hier="11" item="9"/>
          <tpl hier="12" item="7"/>
          <tpl fld="4" item="0"/>
        </tpls>
      </n>
      <n v="4347724">
        <tpls c="8">
          <tpl hier="1" item="10"/>
          <tpl hier="4" item="3"/>
          <tpl fld="3" item="51"/>
          <tpl fld="2" item="11"/>
          <tpl hier="9" item="1"/>
          <tpl hier="11" item="9"/>
          <tpl hier="12" item="7"/>
          <tpl fld="4" item="0"/>
        </tpls>
      </n>
      <n v="6863980">
        <tpls c="8">
          <tpl hier="1" item="10"/>
          <tpl hier="4" item="3"/>
          <tpl fld="3" item="33"/>
          <tpl fld="2" item="11"/>
          <tpl hier="9" item="1"/>
          <tpl hier="11" item="9"/>
          <tpl hier="12" item="7"/>
          <tpl fld="4" item="0"/>
        </tpls>
      </n>
      <n v="23281508">
        <tpls c="8">
          <tpl hier="1" item="10"/>
          <tpl hier="4" item="3"/>
          <tpl fld="3" item="4"/>
          <tpl fld="2" item="15"/>
          <tpl hier="9" item="1"/>
          <tpl hier="11" item="9"/>
          <tpl hier="12" item="7"/>
          <tpl fld="4" item="0"/>
        </tpls>
      </n>
      <n v="41435760">
        <tpls c="8">
          <tpl hier="1" item="10"/>
          <tpl hier="4" item="3"/>
          <tpl fld="3" item="42"/>
          <tpl fld="2" item="15"/>
          <tpl hier="9" item="1"/>
          <tpl hier="11" item="9"/>
          <tpl hier="12" item="7"/>
          <tpl fld="4" item="0"/>
        </tpls>
      </n>
      <n v="56203656">
        <tpls c="8">
          <tpl hier="1" item="10"/>
          <tpl hier="4" item="3"/>
          <tpl fld="3" item="21"/>
          <tpl fld="2" item="15"/>
          <tpl hier="9" item="1"/>
          <tpl hier="11" item="9"/>
          <tpl hier="12" item="7"/>
          <tpl fld="4" item="0"/>
        </tpls>
      </n>
      <n v="13755146">
        <tpls c="8">
          <tpl hier="1" item="10"/>
          <tpl hier="4" item="3"/>
          <tpl fld="3" item="54"/>
          <tpl fld="2" item="19"/>
          <tpl hier="9" item="1"/>
          <tpl hier="11" item="9"/>
          <tpl hier="12" item="7"/>
          <tpl fld="4" item="0"/>
        </tpls>
      </n>
      <n v="18564600">
        <tpls c="8">
          <tpl hier="1" item="10"/>
          <tpl hier="4" item="3"/>
          <tpl fld="3" item="30"/>
          <tpl fld="2" item="19"/>
          <tpl hier="9" item="1"/>
          <tpl hier="11" item="9"/>
          <tpl hier="12" item="7"/>
          <tpl fld="4" item="0"/>
        </tpls>
      </n>
      <n v="21803000">
        <tpls c="8">
          <tpl hier="1" item="10"/>
          <tpl hier="4" item="3"/>
          <tpl fld="3" item="5"/>
          <tpl fld="2" item="19"/>
          <tpl hier="9" item="1"/>
          <tpl hier="11" item="9"/>
          <tpl hier="12" item="7"/>
          <tpl fld="4" item="0"/>
        </tpls>
      </n>
      <n v="13510421">
        <tpls c="8">
          <tpl hier="1" item="10"/>
          <tpl hier="4" item="3"/>
          <tpl fld="3" item="46"/>
          <tpl fld="2" item="2"/>
          <tpl hier="9" item="1"/>
          <tpl hier="11" item="9"/>
          <tpl hier="12" item="7"/>
          <tpl fld="4" item="0"/>
        </tpls>
      </n>
      <n v="27971082">
        <tpls c="8">
          <tpl hier="1" item="10"/>
          <tpl hier="4" item="3"/>
          <tpl fld="3" item="14"/>
          <tpl fld="2" item="2"/>
          <tpl hier="9" item="1"/>
          <tpl hier="11" item="9"/>
          <tpl hier="12" item="7"/>
          <tpl fld="4" item="0"/>
        </tpls>
      </n>
      <n v="295916">
        <tpls c="8">
          <tpl hier="1" item="10"/>
          <tpl hier="4" item="3"/>
          <tpl fld="3" item="35"/>
          <tpl fld="2" item="4"/>
          <tpl hier="9" item="1"/>
          <tpl hier="11" item="9"/>
          <tpl hier="12" item="7"/>
          <tpl fld="4" item="0"/>
        </tpls>
      </n>
      <n v="360143">
        <tpls c="8">
          <tpl hier="1" item="10"/>
          <tpl hier="4" item="3"/>
          <tpl fld="3" item="36"/>
          <tpl fld="2" item="4"/>
          <tpl hier="9" item="1"/>
          <tpl hier="11" item="9"/>
          <tpl hier="12" item="7"/>
          <tpl fld="4" item="0"/>
        </tpls>
      </n>
      <n v="493679">
        <tpls c="8">
          <tpl hier="1" item="10"/>
          <tpl hier="4" item="3"/>
          <tpl fld="3" item="2"/>
          <tpl fld="2" item="4"/>
          <tpl hier="9" item="1"/>
          <tpl hier="11" item="9"/>
          <tpl hier="12" item="7"/>
          <tpl fld="4" item="0"/>
        </tpls>
      </n>
      <n v="30881138">
        <tpls c="8">
          <tpl hier="1" item="10"/>
          <tpl hier="4" item="3"/>
          <tpl fld="3" item="37"/>
          <tpl fld="2" item="6"/>
          <tpl hier="9" item="1"/>
          <tpl hier="11" item="9"/>
          <tpl hier="12" item="7"/>
          <tpl fld="4" item="0"/>
        </tpls>
      </n>
      <n v="51094868">
        <tpls c="8">
          <tpl hier="1" item="10"/>
          <tpl hier="4" item="3"/>
          <tpl fld="3" item="22"/>
          <tpl fld="2" item="6"/>
          <tpl hier="9" item="1"/>
          <tpl hier="11" item="9"/>
          <tpl hier="12" item="7"/>
          <tpl fld="4" item="0"/>
        </tpls>
      </n>
      <n v="66182068">
        <tpls c="8">
          <tpl hier="1" item="10"/>
          <tpl hier="4" item="3"/>
          <tpl fld="3" item="52"/>
          <tpl fld="2" item="6"/>
          <tpl hier="9" item="1"/>
          <tpl hier="11" item="9"/>
          <tpl hier="12" item="7"/>
          <tpl fld="4" item="0"/>
        </tpls>
      </n>
      <n v="1855442">
        <tpls c="8">
          <tpl hier="1" item="10"/>
          <tpl hier="4" item="3"/>
          <tpl fld="3" item="26"/>
          <tpl fld="2" item="8"/>
          <tpl hier="9" item="1"/>
          <tpl hier="11" item="9"/>
          <tpl hier="12" item="7"/>
          <tpl fld="4" item="0"/>
        </tpls>
      </n>
      <n v="3471739">
        <tpls c="8">
          <tpl hier="1" item="10"/>
          <tpl hier="4" item="3"/>
          <tpl fld="3" item="7"/>
          <tpl fld="2" item="8"/>
          <tpl hier="9" item="1"/>
          <tpl hier="11" item="9"/>
          <tpl hier="12" item="7"/>
          <tpl fld="4" item="0"/>
        </tpls>
      </n>
      <n v="6421679">
        <tpls c="8">
          <tpl hier="1" item="10"/>
          <tpl hier="4" item="3"/>
          <tpl fld="3" item="47"/>
          <tpl fld="2" item="8"/>
          <tpl hier="9" item="1"/>
          <tpl hier="11" item="9"/>
          <tpl hier="12" item="7"/>
          <tpl fld="4" item="0"/>
        </tpls>
      </n>
      <n v="945360">
        <tpls c="8">
          <tpl hier="1" item="10"/>
          <tpl hier="4" item="3"/>
          <tpl fld="3" item="10"/>
          <tpl fld="2" item="0"/>
          <tpl hier="9" item="1"/>
          <tpl hier="11" item="9"/>
          <tpl hier="12" item="7"/>
          <tpl fld="4" item="0"/>
        </tpls>
      </n>
      <n v="1221116">
        <tpls c="8">
          <tpl hier="1" item="10"/>
          <tpl hier="4" item="3"/>
          <tpl fld="3" item="0"/>
          <tpl fld="2" item="0"/>
          <tpl hier="9" item="1"/>
          <tpl hier="11" item="9"/>
          <tpl hier="12" item="7"/>
          <tpl fld="4" item="0"/>
        </tpls>
      </n>
      <n v="1353700">
        <tpls c="8">
          <tpl hier="1" item="10"/>
          <tpl hier="4" item="3"/>
          <tpl fld="3" item="33"/>
          <tpl fld="2" item="0"/>
          <tpl hier="9" item="1"/>
          <tpl hier="11" item="9"/>
          <tpl hier="12" item="7"/>
          <tpl fld="4" item="0"/>
        </tpls>
      </n>
      <n v="37472336">
        <tpls c="8">
          <tpl hier="1" item="10"/>
          <tpl hier="4" item="3"/>
          <tpl fld="3" item="57"/>
          <tpl fld="2" item="1"/>
          <tpl hier="9" item="1"/>
          <tpl hier="11" item="9"/>
          <tpl hier="12" item="7"/>
          <tpl fld="4" item="0"/>
        </tpls>
      </n>
      <n v="56653804">
        <tpls c="8">
          <tpl hier="1" item="10"/>
          <tpl hier="4" item="3"/>
          <tpl fld="3" item="50"/>
          <tpl fld="2" item="1"/>
          <tpl hier="9" item="1"/>
          <tpl hier="11" item="9"/>
          <tpl hier="12" item="7"/>
          <tpl fld="4" item="0"/>
        </tpls>
      </n>
      <n v="79821728">
        <tpls c="8">
          <tpl hier="1" item="10"/>
          <tpl hier="4" item="3"/>
          <tpl fld="3" item="21"/>
          <tpl fld="2" item="1"/>
          <tpl hier="9" item="1"/>
          <tpl hier="11" item="9"/>
          <tpl hier="12" item="7"/>
          <tpl fld="4" item="0"/>
        </tpls>
      </n>
      <n v="2841372">
        <tpls c="8">
          <tpl hier="1" item="10"/>
          <tpl hier="4" item="3"/>
          <tpl fld="3" item="20"/>
          <tpl fld="2" item="3"/>
          <tpl hier="9" item="1"/>
          <tpl hier="11" item="9"/>
          <tpl hier="12" item="7"/>
          <tpl fld="4" item="0"/>
        </tpls>
      </n>
      <n v="3247381">
        <tpls c="8">
          <tpl hier="1" item="10"/>
          <tpl hier="4" item="3"/>
          <tpl fld="3" item="28"/>
          <tpl fld="2" item="3"/>
          <tpl hier="9" item="1"/>
          <tpl hier="11" item="9"/>
          <tpl hier="12" item="7"/>
          <tpl fld="4" item="0"/>
        </tpls>
      </n>
      <n v="3461734">
        <tpls c="8">
          <tpl hier="1" item="10"/>
          <tpl hier="4" item="3"/>
          <tpl fld="3" item="5"/>
          <tpl fld="2" item="3"/>
          <tpl hier="9" item="1"/>
          <tpl hier="11" item="9"/>
          <tpl hier="12" item="7"/>
          <tpl fld="4" item="0"/>
        </tpls>
      </n>
      <n v="5656139">
        <tpls c="8">
          <tpl hier="1" item="10"/>
          <tpl hier="4" item="3"/>
          <tpl fld="3" item="43"/>
          <tpl fld="2" item="5"/>
          <tpl hier="9" item="1"/>
          <tpl hier="11" item="9"/>
          <tpl hier="12" item="7"/>
          <tpl fld="4" item="0"/>
        </tpls>
      </n>
      <n v="10140561">
        <tpls c="8">
          <tpl hier="1" item="10"/>
          <tpl hier="4" item="3"/>
          <tpl fld="3" item="24"/>
          <tpl fld="2" item="5"/>
          <tpl hier="9" item="1"/>
          <tpl hier="11" item="9"/>
          <tpl hier="12" item="7"/>
          <tpl fld="4" item="0"/>
        </tpls>
      </n>
      <n v="3905034">
        <tpls c="8">
          <tpl hier="1" item="10"/>
          <tpl hier="4" item="3"/>
          <tpl fld="3" item="35"/>
          <tpl fld="2" item="7"/>
          <tpl hier="9" item="1"/>
          <tpl hier="11" item="9"/>
          <tpl hier="12" item="7"/>
          <tpl fld="4" item="0"/>
        </tpls>
      </n>
      <n v="7958241">
        <tpls c="8">
          <tpl hier="1" item="10"/>
          <tpl hier="4" item="3"/>
          <tpl fld="3" item="31"/>
          <tpl fld="2" item="7"/>
          <tpl hier="9" item="1"/>
          <tpl hier="11" item="9"/>
          <tpl hier="12" item="7"/>
          <tpl fld="4" item="0"/>
        </tpls>
      </n>
      <n v="11954290">
        <tpls c="8">
          <tpl hier="1" item="10"/>
          <tpl hier="4" item="3"/>
          <tpl fld="3" item="11"/>
          <tpl fld="2" item="7"/>
          <tpl hier="9" item="1"/>
          <tpl hier="11" item="9"/>
          <tpl hier="12" item="7"/>
          <tpl fld="4" item="0"/>
        </tpls>
      </n>
      <n v="1086960549">
        <tpls c="8">
          <tpl hier="1" item="10"/>
          <tpl hier="4" item="3"/>
          <tpl fld="3" item="37"/>
          <tpl fld="1" item="0"/>
          <tpl hier="9" item="1"/>
          <tpl hier="11" item="9"/>
          <tpl hier="12" item="7"/>
          <tpl fld="4" item="0"/>
        </tpls>
      </n>
      <n v="1814842365">
        <tpls c="8">
          <tpl hier="1" item="10"/>
          <tpl hier="4" item="3"/>
          <tpl fld="3" item="15"/>
          <tpl fld="1" item="0"/>
          <tpl hier="9" item="1"/>
          <tpl hier="11" item="9"/>
          <tpl hier="12" item="7"/>
          <tpl fld="4" item="0"/>
        </tpls>
      </n>
      <n v="2730363023">
        <tpls c="8">
          <tpl hier="1" item="10"/>
          <tpl hier="4" item="3"/>
          <tpl fld="3" item="1"/>
          <tpl fld="1" item="0"/>
          <tpl hier="9" item="1"/>
          <tpl hier="11" item="9"/>
          <tpl hier="12" item="7"/>
          <tpl fld="4" item="0"/>
        </tpls>
      </n>
      <n v="14012899">
        <tpls c="8">
          <tpl hier="1" item="10"/>
          <tpl hier="4" item="3"/>
          <tpl fld="3" item="20"/>
          <tpl fld="2" item="19"/>
          <tpl hier="9" item="1"/>
          <tpl hier="11" item="9"/>
          <tpl hier="12" item="7"/>
          <tpl fld="4" item="0"/>
        </tpls>
      </n>
      <n v="18663284">
        <tpls c="8">
          <tpl hier="1" item="10"/>
          <tpl hier="4" item="3"/>
          <tpl fld="3" item="24"/>
          <tpl fld="2" item="19"/>
          <tpl hier="9" item="1"/>
          <tpl hier="11" item="9"/>
          <tpl hier="12" item="7"/>
          <tpl fld="4" item="0"/>
        </tpls>
      </n>
      <n v="14002303">
        <tpls c="8">
          <tpl hier="1" item="10"/>
          <tpl hier="4" item="3"/>
          <tpl fld="3" item="43"/>
          <tpl fld="2" item="2"/>
          <tpl hier="9" item="1"/>
          <tpl hier="11" item="9"/>
          <tpl hier="12" item="7"/>
          <tpl fld="4" item="0"/>
        </tpls>
      </n>
      <n v="28704778">
        <tpls c="8">
          <tpl hier="1" item="10"/>
          <tpl hier="4" item="3"/>
          <tpl fld="3" item="11"/>
          <tpl fld="2" item="2"/>
          <tpl hier="9" item="1"/>
          <tpl hier="11" item="9"/>
          <tpl hier="12" item="7"/>
          <tpl fld="4" item="0"/>
        </tpls>
      </n>
      <n v="303895">
        <tpls c="8">
          <tpl hier="1" item="10"/>
          <tpl hier="4" item="3"/>
          <tpl fld="3" item="48"/>
          <tpl fld="2" item="4"/>
          <tpl hier="9" item="1"/>
          <tpl hier="11" item="9"/>
          <tpl hier="12" item="7"/>
          <tpl fld="4" item="0"/>
        </tpls>
      </n>
      <n v="360920">
        <tpls c="8">
          <tpl hier="1" item="10"/>
          <tpl hier="4" item="3"/>
          <tpl fld="3" item="31"/>
          <tpl fld="2" item="4"/>
          <tpl hier="9" item="1"/>
          <tpl hier="11" item="9"/>
          <tpl hier="12" item="7"/>
          <tpl fld="4" item="0"/>
        </tpls>
      </n>
      <n v="499464">
        <tpls c="8">
          <tpl hier="1" item="10"/>
          <tpl hier="4" item="3"/>
          <tpl fld="3" item="1"/>
          <tpl fld="2" item="4"/>
          <tpl hier="9" item="1"/>
          <tpl hier="11" item="9"/>
          <tpl hier="12" item="7"/>
          <tpl fld="4" item="0"/>
        </tpls>
      </n>
      <n v="31822660">
        <tpls c="8">
          <tpl hier="1" item="10"/>
          <tpl hier="4" item="3"/>
          <tpl fld="3" item="34"/>
          <tpl fld="2" item="6"/>
          <tpl hier="9" item="1"/>
          <tpl hier="11" item="9"/>
          <tpl hier="12" item="7"/>
          <tpl fld="4" item="0"/>
        </tpls>
      </n>
      <n v="52026900">
        <tpls c="8">
          <tpl hier="1" item="10"/>
          <tpl hier="4" item="3"/>
          <tpl fld="3" item="15"/>
          <tpl fld="2" item="6"/>
          <tpl hier="9" item="1"/>
          <tpl hier="11" item="9"/>
          <tpl hier="12" item="7"/>
          <tpl fld="4" item="0"/>
        </tpls>
      </n>
      <n v="66530984">
        <tpls c="8">
          <tpl hier="1" item="10"/>
          <tpl hier="4" item="3"/>
          <tpl fld="3" item="38"/>
          <tpl fld="2" item="6"/>
          <tpl hier="9" item="1"/>
          <tpl hier="11" item="9"/>
          <tpl hier="12" item="7"/>
          <tpl fld="4" item="0"/>
        </tpls>
      </n>
      <n v="1945780">
        <tpls c="8">
          <tpl hier="1" item="10"/>
          <tpl hier="4" item="3"/>
          <tpl fld="3" item="18"/>
          <tpl fld="2" item="8"/>
          <tpl hier="9" item="1"/>
          <tpl hier="11" item="9"/>
          <tpl hier="12" item="7"/>
          <tpl fld="4" item="0"/>
        </tpls>
      </n>
      <n v="3577468">
        <tpls c="8">
          <tpl hier="1" item="10"/>
          <tpl hier="4" item="3"/>
          <tpl fld="3" item="58"/>
          <tpl fld="2" item="8"/>
          <tpl hier="9" item="1"/>
          <tpl hier="11" item="9"/>
          <tpl hier="12" item="7"/>
          <tpl fld="4" item="0"/>
        </tpls>
      </n>
      <n v="6595943">
        <tpls c="8">
          <tpl hier="1" item="10"/>
          <tpl hier="4" item="3"/>
          <tpl fld="3" item="41"/>
          <tpl fld="2" item="8"/>
          <tpl hier="9" item="1"/>
          <tpl hier="11" item="9"/>
          <tpl hier="12" item="7"/>
          <tpl fld="4" item="0"/>
        </tpls>
      </n>
      <n v="955741">
        <tpls c="8">
          <tpl hier="1" item="10"/>
          <tpl hier="4" item="3"/>
          <tpl fld="3" item="8"/>
          <tpl fld="2" item="0"/>
          <tpl hier="9" item="1"/>
          <tpl hier="11" item="9"/>
          <tpl hier="12" item="7"/>
          <tpl fld="4" item="0"/>
        </tpls>
      </n>
      <n v="1229103">
        <tpls c="8">
          <tpl hier="1" item="10"/>
          <tpl hier="4" item="3"/>
          <tpl fld="3" item="53"/>
          <tpl fld="2" item="0"/>
          <tpl hier="9" item="1"/>
          <tpl hier="11" item="9"/>
          <tpl hier="12" item="7"/>
          <tpl fld="4" item="0"/>
        </tpls>
      </n>
      <n v="1362342">
        <tpls c="8">
          <tpl hier="1" item="10"/>
          <tpl hier="4" item="3"/>
          <tpl fld="3" item="29"/>
          <tpl fld="2" item="0"/>
          <tpl hier="9" item="1"/>
          <tpl hier="11" item="9"/>
          <tpl hier="12" item="7"/>
          <tpl fld="4" item="0"/>
        </tpls>
      </n>
      <n v="38370284">
        <tpls c="8">
          <tpl hier="1" item="10"/>
          <tpl hier="4" item="3"/>
          <tpl fld="3" item="56"/>
          <tpl fld="2" item="1"/>
          <tpl hier="9" item="1"/>
          <tpl hier="11" item="9"/>
          <tpl hier="12" item="7"/>
          <tpl fld="4" item="0"/>
        </tpls>
      </n>
      <n v="57564204">
        <tpls c="8">
          <tpl hier="1" item="10"/>
          <tpl hier="4" item="3"/>
          <tpl fld="3" item="45"/>
          <tpl fld="2" item="1"/>
          <tpl hier="9" item="1"/>
          <tpl hier="11" item="9"/>
          <tpl hier="12" item="7"/>
          <tpl fld="4" item="0"/>
        </tpls>
      </n>
      <n v="81101888">
        <tpls c="8">
          <tpl hier="1" item="10"/>
          <tpl hier="4" item="3"/>
          <tpl fld="3" item="13"/>
          <tpl fld="2" item="1"/>
          <tpl hier="9" item="1"/>
          <tpl hier="11" item="9"/>
          <tpl hier="12" item="7"/>
          <tpl fld="4" item="0"/>
        </tpls>
      </n>
      <n v="2856958">
        <tpls c="8">
          <tpl hier="1" item="10"/>
          <tpl hier="4" item="3"/>
          <tpl fld="3" item="40"/>
          <tpl fld="2" item="3"/>
          <tpl hier="9" item="1"/>
          <tpl hier="11" item="9"/>
          <tpl hier="12" item="7"/>
          <tpl fld="4" item="0"/>
        </tpls>
      </n>
      <n v="3270164">
        <tpls c="8">
          <tpl hier="1" item="10"/>
          <tpl hier="4" item="3"/>
          <tpl fld="3" item="27"/>
          <tpl fld="2" item="3"/>
          <tpl hier="9" item="1"/>
          <tpl hier="11" item="9"/>
          <tpl hier="12" item="7"/>
          <tpl fld="4" item="0"/>
        </tpls>
      </n>
      <n v="5851825">
        <tpls c="8">
          <tpl hier="1" item="10"/>
          <tpl hier="4" item="3"/>
          <tpl fld="3" item="39"/>
          <tpl fld="2" item="5"/>
          <tpl hier="9" item="1"/>
          <tpl hier="11" item="9"/>
          <tpl hier="12" item="7"/>
          <tpl fld="4" item="0"/>
        </tpls>
      </n>
      <n v="10415944">
        <tpls c="8">
          <tpl hier="1" item="10"/>
          <tpl hier="4" item="3"/>
          <tpl fld="3" item="17"/>
          <tpl fld="2" item="5"/>
          <tpl hier="9" item="1"/>
          <tpl hier="11" item="9"/>
          <tpl hier="12" item="7"/>
          <tpl fld="4" item="0"/>
        </tpls>
      </n>
      <n v="4039201">
        <tpls c="8">
          <tpl hier="1" item="10"/>
          <tpl hier="4" item="3"/>
          <tpl fld="3" item="48"/>
          <tpl fld="2" item="7"/>
          <tpl hier="9" item="1"/>
          <tpl hier="11" item="9"/>
          <tpl hier="12" item="7"/>
          <tpl fld="4" item="0"/>
        </tpls>
      </n>
      <n v="8254747">
        <tpls c="8">
          <tpl hier="1" item="10"/>
          <tpl hier="4" item="3"/>
          <tpl fld="3" item="25"/>
          <tpl fld="2" item="7"/>
          <tpl hier="9" item="1"/>
          <tpl hier="11" item="9"/>
          <tpl hier="12" item="7"/>
          <tpl fld="4" item="0"/>
        </tpls>
      </n>
      <n v="11982224">
        <tpls c="8">
          <tpl hier="1" item="10"/>
          <tpl hier="4" item="3"/>
          <tpl fld="3" item="6"/>
          <tpl fld="2" item="7"/>
          <tpl hier="9" item="1"/>
          <tpl hier="11" item="9"/>
          <tpl hier="12" item="7"/>
          <tpl fld="4" item="0"/>
        </tpls>
      </n>
      <n v="1113531715">
        <tpls c="8">
          <tpl hier="1" item="10"/>
          <tpl hier="4" item="3"/>
          <tpl fld="3" item="34"/>
          <tpl fld="1" item="0"/>
          <tpl hier="9" item="1"/>
          <tpl hier="11" item="9"/>
          <tpl hier="12" item="7"/>
          <tpl fld="4" item="0"/>
        </tpls>
      </n>
      <n v="1858731098">
        <tpls c="8">
          <tpl hier="1" item="10"/>
          <tpl hier="4" item="3"/>
          <tpl fld="3" item="12"/>
          <tpl fld="1" item="0"/>
          <tpl hier="9" item="1"/>
          <tpl hier="11" item="9"/>
          <tpl hier="12" item="7"/>
          <tpl fld="4" item="0"/>
        </tpls>
      </n>
      <n v="2777182175">
        <tpls c="8">
          <tpl hier="1" item="10"/>
          <tpl hier="4" item="3"/>
          <tpl fld="3" item="55"/>
          <tpl fld="1" item="0"/>
          <tpl hier="9" item="1"/>
          <tpl hier="11" item="9"/>
          <tpl hier="12" item="7"/>
          <tpl fld="4" item="0"/>
        </tpls>
      </n>
      <n v="12647984">
        <tpls c="8">
          <tpl hier="1" item="10"/>
          <tpl hier="4" item="3"/>
          <tpl fld="3" item="6"/>
          <tpl fld="2" item="30"/>
          <tpl hier="9" item="1"/>
          <tpl hier="11" item="9"/>
          <tpl hier="12" item="7"/>
          <tpl fld="4" item="0"/>
        </tpls>
      </n>
      <n v="23310716">
        <tpls c="8">
          <tpl hier="1" item="10"/>
          <tpl hier="4" item="3"/>
          <tpl fld="3" item="5"/>
          <tpl fld="2" item="30"/>
          <tpl hier="9" item="1"/>
          <tpl hier="11" item="9"/>
          <tpl hier="12" item="7"/>
          <tpl fld="4" item="0"/>
        </tpls>
      </n>
      <n v="61677176">
        <tpls c="8">
          <tpl hier="1" item="10"/>
          <tpl hier="4" item="3"/>
          <tpl fld="3" item="56"/>
          <tpl fld="2" item="45"/>
          <tpl hier="9" item="1"/>
          <tpl hier="11" item="9"/>
          <tpl hier="12" item="7"/>
          <tpl fld="4" item="0"/>
        </tpls>
      </n>
      <n v="95212448">
        <tpls c="8">
          <tpl hier="1" item="10"/>
          <tpl hier="4" item="3"/>
          <tpl fld="3" item="0"/>
          <tpl fld="2" item="45"/>
          <tpl hier="9" item="1"/>
          <tpl hier="11" item="9"/>
          <tpl hier="12" item="7"/>
          <tpl fld="4" item="0"/>
        </tpls>
      </n>
      <n v="142538304">
        <tpls c="8">
          <tpl hier="1" item="10"/>
          <tpl hier="4" item="3"/>
          <tpl fld="3" item="55"/>
          <tpl fld="2" item="45"/>
          <tpl hier="9" item="1"/>
          <tpl hier="11" item="9"/>
          <tpl hier="12" item="7"/>
          <tpl fld="4" item="0"/>
        </tpls>
      </n>
      <n v="46065232">
        <tpls c="8">
          <tpl hier="1" item="10"/>
          <tpl hier="4" item="3"/>
          <tpl fld="3" item="35"/>
          <tpl fld="2" item="25"/>
          <tpl hier="9" item="1"/>
          <tpl hier="11" item="9"/>
          <tpl hier="12" item="7"/>
          <tpl fld="4" item="0"/>
        </tpls>
      </n>
      <n v="70958168">
        <tpls c="8">
          <tpl hier="1" item="10"/>
          <tpl hier="4" item="3"/>
          <tpl fld="3" item="40"/>
          <tpl fld="2" item="25"/>
          <tpl hier="9" item="1"/>
          <tpl hier="11" item="9"/>
          <tpl hier="12" item="7"/>
          <tpl fld="4" item="0"/>
        </tpls>
      </n>
      <n v="117086688">
        <tpls c="8">
          <tpl hier="1" item="10"/>
          <tpl hier="4" item="3"/>
          <tpl fld="3" item="50"/>
          <tpl fld="2" item="25"/>
          <tpl hier="9" item="1"/>
          <tpl hier="11" item="9"/>
          <tpl hier="12" item="7"/>
          <tpl fld="4" item="0"/>
        </tpls>
      </n>
      <n v="175525616">
        <tpls c="8">
          <tpl hier="1" item="10"/>
          <tpl hier="4" item="3"/>
          <tpl fld="3" item="49"/>
          <tpl fld="2" item="25"/>
          <tpl hier="9" item="1"/>
          <tpl hier="11" item="9"/>
          <tpl hier="12" item="7"/>
          <tpl fld="4" item="0"/>
        </tpls>
      </n>
      <n v="1276331">
        <tpls c="8">
          <tpl hier="1" item="10"/>
          <tpl hier="4" item="3"/>
          <tpl fld="3" item="37"/>
          <tpl fld="2" item="38"/>
          <tpl hier="9" item="1"/>
          <tpl hier="11" item="9"/>
          <tpl hier="12" item="7"/>
          <tpl fld="4" item="0"/>
        </tpls>
      </n>
      <n v="1978487">
        <tpls c="8">
          <tpl hier="1" item="10"/>
          <tpl hier="4" item="3"/>
          <tpl fld="3" item="39"/>
          <tpl fld="2" item="38"/>
          <tpl hier="9" item="1"/>
          <tpl hier="11" item="9"/>
          <tpl hier="12" item="7"/>
          <tpl fld="4" item="0"/>
        </tpls>
      </n>
      <n v="2796291">
        <tpls c="8">
          <tpl hier="1" item="10"/>
          <tpl hier="4" item="3"/>
          <tpl fld="3" item="28"/>
          <tpl fld="2" item="38"/>
          <tpl hier="9" item="1"/>
          <tpl hier="11" item="9"/>
          <tpl hier="12" item="7"/>
          <tpl fld="4" item="0"/>
        </tpls>
      </n>
      <n v="3770624">
        <tpls c="8">
          <tpl hier="1" item="10"/>
          <tpl hier="4" item="3"/>
          <tpl fld="3" item="19"/>
          <tpl fld="2" item="38"/>
          <tpl hier="9" item="1"/>
          <tpl hier="11" item="9"/>
          <tpl hier="12" item="7"/>
          <tpl fld="4" item="0"/>
        </tpls>
      </n>
      <n v="2596820">
        <tpls c="8">
          <tpl hier="1" item="10"/>
          <tpl hier="4" item="3"/>
          <tpl fld="3" item="26"/>
          <tpl fld="2" item="16"/>
          <tpl hier="9" item="1"/>
          <tpl hier="11" item="9"/>
          <tpl hier="12" item="7"/>
          <tpl fld="4" item="0"/>
        </tpls>
      </n>
      <n v="3871492">
        <tpls c="8">
          <tpl hier="1" item="10"/>
          <tpl hier="4" item="3"/>
          <tpl fld="3" item="25"/>
          <tpl fld="2" item="16"/>
          <tpl hier="9" item="1"/>
          <tpl hier="11" item="9"/>
          <tpl hier="12" item="7"/>
          <tpl fld="4" item="0"/>
        </tpls>
      </n>
      <n v="5716161">
        <tpls c="8">
          <tpl hier="1" item="10"/>
          <tpl hier="4" item="3"/>
          <tpl fld="3" item="24"/>
          <tpl fld="2" item="16"/>
          <tpl hier="9" item="1"/>
          <tpl hier="11" item="9"/>
          <tpl hier="12" item="7"/>
          <tpl fld="4" item="0"/>
        </tpls>
      </n>
      <n v="8107775">
        <tpls c="8">
          <tpl hier="1" item="10"/>
          <tpl hier="4" item="3"/>
          <tpl fld="3" item="23"/>
          <tpl fld="2" item="16"/>
          <tpl hier="9" item="1"/>
          <tpl hier="11" item="9"/>
          <tpl hier="12" item="7"/>
          <tpl fld="4" item="0"/>
        </tpls>
      </n>
      <n v="13459794">
        <tpls c="8">
          <tpl hier="1" item="10"/>
          <tpl hier="4" item="3"/>
          <tpl fld="3" item="10"/>
          <tpl fld="2" item="10"/>
          <tpl hier="9" item="1"/>
          <tpl hier="11" item="9"/>
          <tpl hier="12" item="7"/>
          <tpl fld="4" item="0"/>
        </tpls>
      </n>
      <n v="20230384">
        <tpls c="8">
          <tpl hier="1" item="10"/>
          <tpl hier="4" item="3"/>
          <tpl fld="3" item="12"/>
          <tpl fld="2" item="10"/>
          <tpl hier="9" item="1"/>
          <tpl hier="11" item="9"/>
          <tpl hier="12" item="7"/>
          <tpl fld="4" item="0"/>
        </tpls>
      </n>
      <n v="27100968">
        <tpls c="8">
          <tpl hier="1" item="10"/>
          <tpl hier="4" item="3"/>
          <tpl fld="3" item="11"/>
          <tpl fld="2" item="10"/>
          <tpl hier="9" item="1"/>
          <tpl hier="11" item="9"/>
          <tpl hier="12" item="7"/>
          <tpl fld="4" item="0"/>
        </tpls>
      </n>
      <n v="31989256">
        <tpls c="8">
          <tpl hier="1" item="10"/>
          <tpl hier="4" item="3"/>
          <tpl fld="3" item="9"/>
          <tpl fld="2" item="10"/>
          <tpl hier="9" item="1"/>
          <tpl hier="11" item="9"/>
          <tpl hier="12" item="7"/>
          <tpl fld="4" item="0"/>
        </tpls>
      </n>
      <n v="39022768">
        <tpls c="8">
          <tpl hier="1" item="10"/>
          <tpl hier="4" item="3"/>
          <tpl fld="3" item="57"/>
          <tpl fld="2" item="12"/>
          <tpl hier="9" item="1"/>
          <tpl hier="11" item="9"/>
          <tpl hier="12" item="7"/>
          <tpl fld="4" item="0"/>
        </tpls>
      </n>
      <n v="60340768">
        <tpls c="8">
          <tpl hier="1" item="10"/>
          <tpl hier="4" item="3"/>
          <tpl fld="3" item="3"/>
          <tpl fld="2" item="12"/>
          <tpl hier="9" item="1"/>
          <tpl hier="11" item="9"/>
          <tpl hier="12" item="7"/>
          <tpl fld="4" item="0"/>
        </tpls>
      </n>
      <n v="86326248">
        <tpls c="8">
          <tpl hier="1" item="10"/>
          <tpl hier="4" item="3"/>
          <tpl fld="3" item="1"/>
          <tpl fld="2" item="12"/>
          <tpl hier="9" item="1"/>
          <tpl hier="11" item="9"/>
          <tpl hier="12" item="7"/>
          <tpl fld="4" item="0"/>
        </tpls>
      </n>
      <n v="3043854">
        <tpls c="8">
          <tpl hier="1" item="10"/>
          <tpl hier="4" item="3"/>
          <tpl fld="3" item="20"/>
          <tpl fld="2" item="18"/>
          <tpl hier="9" item="1"/>
          <tpl hier="11" item="9"/>
          <tpl hier="12" item="7"/>
          <tpl fld="4" item="0"/>
        </tpls>
      </n>
      <n v="3585176">
        <tpls c="8">
          <tpl hier="1" item="10"/>
          <tpl hier="4" item="3"/>
          <tpl fld="3" item="51"/>
          <tpl fld="2" item="18"/>
          <tpl hier="9" item="1"/>
          <tpl hier="11" item="9"/>
          <tpl hier="12" item="7"/>
          <tpl fld="4" item="0"/>
        </tpls>
      </n>
      <n v="3760866">
        <tpls c="8">
          <tpl hier="1" item="10"/>
          <tpl hier="4" item="3"/>
          <tpl fld="3" item="38"/>
          <tpl fld="2" item="18"/>
          <tpl hier="9" item="1"/>
          <tpl hier="11" item="9"/>
          <tpl hier="12" item="7"/>
          <tpl fld="4" item="0"/>
        </tpls>
      </n>
      <n v="3105419">
        <tpls c="8">
          <tpl hier="1" item="10"/>
          <tpl hier="4" item="3"/>
          <tpl fld="3" item="44"/>
          <tpl fld="2" item="20"/>
          <tpl hier="9" item="1"/>
          <tpl hier="11" item="9"/>
          <tpl hier="12" item="7"/>
          <tpl fld="4" item="0"/>
        </tpls>
      </n>
      <n v="4978817">
        <tpls c="8">
          <tpl hier="1" item="10"/>
          <tpl hier="4" item="3"/>
          <tpl fld="3" item="43"/>
          <tpl fld="2" item="20"/>
          <tpl hier="9" item="1"/>
          <tpl hier="11" item="9"/>
          <tpl hier="12" item="7"/>
          <tpl fld="4" item="0"/>
        </tpls>
      </n>
      <n v="5836495">
        <tpls c="8">
          <tpl hier="1" item="10"/>
          <tpl hier="4" item="3"/>
          <tpl fld="3" item="42"/>
          <tpl fld="2" item="20"/>
          <tpl hier="9" item="1"/>
          <tpl hier="11" item="9"/>
          <tpl hier="12" item="7"/>
          <tpl fld="4" item="0"/>
        </tpls>
      </n>
      <n v="10293331">
        <tpls c="8">
          <tpl hier="1" item="10"/>
          <tpl hier="4" item="3"/>
          <tpl fld="3" item="41"/>
          <tpl fld="2" item="20"/>
          <tpl hier="9" item="1"/>
          <tpl hier="11" item="9"/>
          <tpl hier="12" item="7"/>
          <tpl fld="4" item="0"/>
        </tpls>
      </n>
      <n v="3789383">
        <tpls c="8">
          <tpl hier="1" item="10"/>
          <tpl hier="4" item="3"/>
          <tpl fld="3" item="32"/>
          <tpl fld="2" item="32"/>
          <tpl hier="9" item="1"/>
          <tpl hier="11" item="9"/>
          <tpl hier="12" item="7"/>
          <tpl fld="4" item="0"/>
        </tpls>
      </n>
      <n v="7086627">
        <tpls c="8">
          <tpl hier="1" item="10"/>
          <tpl hier="4" item="3"/>
          <tpl fld="3" item="58"/>
          <tpl fld="2" item="32"/>
          <tpl hier="9" item="1"/>
          <tpl hier="11" item="9"/>
          <tpl hier="12" item="7"/>
          <tpl fld="4" item="0"/>
        </tpls>
      </n>
      <n v="12335084">
        <tpls c="8">
          <tpl hier="1" item="10"/>
          <tpl hier="4" item="3"/>
          <tpl fld="3" item="49"/>
          <tpl fld="2" item="32"/>
          <tpl hier="9" item="1"/>
          <tpl hier="11" item="9"/>
          <tpl hier="12" item="7"/>
          <tpl fld="4" item="0"/>
        </tpls>
      </n>
      <n v="51134">
        <tpls c="8">
          <tpl hier="1" item="10"/>
          <tpl hier="4" item="3"/>
          <tpl fld="3" item="18"/>
          <tpl fld="2" item="9"/>
          <tpl hier="9" item="1"/>
          <tpl hier="11" item="9"/>
          <tpl hier="12" item="7"/>
          <tpl fld="4" item="0"/>
        </tpls>
      </n>
      <n v="70439">
        <tpls c="8">
          <tpl hier="1" item="10"/>
          <tpl hier="4" item="3"/>
          <tpl fld="3" item="53"/>
          <tpl fld="2" item="9"/>
          <tpl hier="9" item="1"/>
          <tpl hier="11" item="9"/>
          <tpl hier="12" item="7"/>
          <tpl fld="4" item="0"/>
        </tpls>
      </n>
      <n v="88303">
        <tpls c="8">
          <tpl hier="1" item="10"/>
          <tpl hier="4" item="3"/>
          <tpl fld="3" item="19"/>
          <tpl fld="2" item="9"/>
          <tpl hier="9" item="1"/>
          <tpl hier="11" item="9"/>
          <tpl hier="12" item="7"/>
          <tpl fld="4" item="0"/>
        </tpls>
      </n>
      <n v="2798724">
        <tpls c="8">
          <tpl hier="1" item="10"/>
          <tpl hier="4" item="3"/>
          <tpl fld="3" item="8"/>
          <tpl fld="2" item="11"/>
          <tpl hier="9" item="1"/>
          <tpl hier="11" item="9"/>
          <tpl hier="12" item="7"/>
          <tpl fld="4" item="0"/>
        </tpls>
      </n>
      <n v="4309775">
        <tpls c="8">
          <tpl hier="1" item="10"/>
          <tpl hier="4" item="3"/>
          <tpl fld="3" item="45"/>
          <tpl fld="2" item="11"/>
          <tpl hier="9" item="1"/>
          <tpl hier="11" item="9"/>
          <tpl hier="12" item="7"/>
          <tpl fld="4" item="0"/>
        </tpls>
      </n>
      <n v="7171914">
        <tpls c="8">
          <tpl hier="1" item="10"/>
          <tpl hier="4" item="3"/>
          <tpl fld="3" item="23"/>
          <tpl fld="2" item="11"/>
          <tpl hier="9" item="1"/>
          <tpl hier="11" item="9"/>
          <tpl hier="12" item="7"/>
          <tpl fld="4" item="0"/>
        </tpls>
      </n>
      <n v="24552540">
        <tpls c="8">
          <tpl hier="1" item="10"/>
          <tpl hier="4" item="3"/>
          <tpl fld="3" item="56"/>
          <tpl fld="2" item="15"/>
          <tpl hier="9" item="1"/>
          <tpl hier="11" item="9"/>
          <tpl hier="12" item="7"/>
          <tpl fld="4" item="0"/>
        </tpls>
      </n>
      <n v="42987460">
        <tpls c="8">
          <tpl hier="1" item="10"/>
          <tpl hier="4" item="3"/>
          <tpl fld="3" item="27"/>
          <tpl fld="2" item="15"/>
          <tpl hier="9" item="1"/>
          <tpl hier="11" item="9"/>
          <tpl hier="12" item="7"/>
          <tpl fld="4" item="0"/>
        </tpls>
      </n>
      <n v="57779624">
        <tpls c="8">
          <tpl hier="1" item="10"/>
          <tpl hier="4" item="3"/>
          <tpl fld="3" item="9"/>
          <tpl fld="2" item="15"/>
          <tpl hier="9" item="1"/>
          <tpl hier="11" item="9"/>
          <tpl hier="12" item="7"/>
          <tpl fld="4" item="0"/>
        </tpls>
      </n>
      <n v="14273495">
        <tpls c="8">
          <tpl hier="1" item="10"/>
          <tpl hier="4" item="3"/>
          <tpl fld="3" item="40"/>
          <tpl fld="2" item="19"/>
          <tpl hier="9" item="1"/>
          <tpl hier="11" item="9"/>
          <tpl hier="12" item="7"/>
          <tpl fld="4" item="0"/>
        </tpls>
      </n>
      <n v="18777600">
        <tpls c="8">
          <tpl hier="1" item="10"/>
          <tpl hier="4" item="3"/>
          <tpl fld="3" item="17"/>
          <tpl fld="2" item="19"/>
          <tpl hier="9" item="1"/>
          <tpl hier="11" item="9"/>
          <tpl hier="12" item="7"/>
          <tpl fld="4" item="0"/>
        </tpls>
      </n>
      <n v="14507468">
        <tpls c="8">
          <tpl hier="1" item="10"/>
          <tpl hier="4" item="3"/>
          <tpl fld="3" item="39"/>
          <tpl fld="2" item="2"/>
          <tpl hier="9" item="1"/>
          <tpl hier="11" item="9"/>
          <tpl hier="12" item="7"/>
          <tpl fld="4" item="0"/>
        </tpls>
      </n>
      <n v="29460520">
        <tpls c="8">
          <tpl hier="1" item="10"/>
          <tpl hier="4" item="3"/>
          <tpl fld="3" item="6"/>
          <tpl fld="2" item="2"/>
          <tpl hier="9" item="1"/>
          <tpl hier="11" item="9"/>
          <tpl hier="12" item="7"/>
          <tpl fld="4" item="0"/>
        </tpls>
      </n>
      <n v="311947">
        <tpls c="8">
          <tpl hier="1" item="10"/>
          <tpl hier="4" item="3"/>
          <tpl fld="3" item="44"/>
          <tpl fld="2" item="4"/>
          <tpl hier="9" item="1"/>
          <tpl hier="11" item="9"/>
          <tpl hier="12" item="7"/>
          <tpl fld="4" item="0"/>
        </tpls>
      </n>
      <n v="362276">
        <tpls c="8">
          <tpl hier="1" item="10"/>
          <tpl hier="4" item="3"/>
          <tpl fld="3" item="25"/>
          <tpl fld="2" item="4"/>
          <tpl hier="9" item="1"/>
          <tpl hier="11" item="9"/>
          <tpl hier="12" item="7"/>
          <tpl fld="4" item="0"/>
        </tpls>
      </n>
      <n v="505295">
        <tpls c="8">
          <tpl hier="1" item="10"/>
          <tpl hier="4" item="3"/>
          <tpl fld="3" item="55"/>
          <tpl fld="2" item="4"/>
          <tpl hier="9" item="1"/>
          <tpl hier="11" item="9"/>
          <tpl hier="12" item="7"/>
          <tpl fld="4" item="0"/>
        </tpls>
      </n>
      <n v="32789130">
        <tpls c="8">
          <tpl hier="1" item="10"/>
          <tpl hier="4" item="3"/>
          <tpl fld="3" item="32"/>
          <tpl fld="2" item="6"/>
          <tpl hier="9" item="1"/>
          <tpl hier="11" item="9"/>
          <tpl hier="12" item="7"/>
          <tpl fld="4" item="0"/>
        </tpls>
      </n>
      <n v="52980096">
        <tpls c="8">
          <tpl hier="1" item="10"/>
          <tpl hier="4" item="3"/>
          <tpl fld="3" item="12"/>
          <tpl fld="2" item="6"/>
          <tpl hier="9" item="1"/>
          <tpl hier="11" item="9"/>
          <tpl hier="12" item="7"/>
          <tpl fld="4" item="0"/>
        </tpls>
      </n>
      <n v="66866840">
        <tpls c="8">
          <tpl hier="1" item="10"/>
          <tpl hier="4" item="3"/>
          <tpl fld="3" item="49"/>
          <tpl fld="2" item="6"/>
          <tpl hier="9" item="1"/>
          <tpl hier="11" item="9"/>
          <tpl hier="12" item="7"/>
          <tpl fld="4" item="0"/>
        </tpls>
      </n>
      <n v="2034907">
        <tpls c="8">
          <tpl hier="1" item="10"/>
          <tpl hier="4" item="3"/>
          <tpl fld="3" item="16"/>
          <tpl fld="2" item="8"/>
          <tpl hier="9" item="1"/>
          <tpl hier="11" item="9"/>
          <tpl hier="12" item="7"/>
          <tpl fld="4" item="0"/>
        </tpls>
      </n>
      <n v="3678567">
        <tpls c="8">
          <tpl hier="1" item="10"/>
          <tpl hier="4" item="3"/>
          <tpl fld="3" item="3"/>
          <tpl fld="2" item="8"/>
          <tpl hier="9" item="1"/>
          <tpl hier="11" item="9"/>
          <tpl hier="12" item="7"/>
          <tpl fld="4" item="0"/>
        </tpls>
      </n>
      <n v="6773807">
        <tpls c="8">
          <tpl hier="1" item="10"/>
          <tpl hier="4" item="3"/>
          <tpl fld="3" item="19"/>
          <tpl fld="2" item="8"/>
          <tpl hier="9" item="1"/>
          <tpl hier="11" item="9"/>
          <tpl hier="12" item="7"/>
          <tpl fld="4" item="0"/>
        </tpls>
      </n>
      <n v="968136">
        <tpls c="8">
          <tpl hier="1" item="10"/>
          <tpl hier="4" item="3"/>
          <tpl fld="3" item="4"/>
          <tpl fld="2" item="0"/>
          <tpl hier="9" item="1"/>
          <tpl hier="11" item="9"/>
          <tpl hier="12" item="7"/>
          <tpl fld="4" item="0"/>
        </tpls>
      </n>
      <n v="1236683">
        <tpls c="8">
          <tpl hier="1" item="10"/>
          <tpl hier="4" item="3"/>
          <tpl fld="3" item="51"/>
          <tpl fld="2" item="0"/>
          <tpl hier="9" item="1"/>
          <tpl hier="11" item="9"/>
          <tpl hier="12" item="7"/>
          <tpl fld="4" item="0"/>
        </tpls>
      </n>
      <n v="1370328">
        <tpls c="8">
          <tpl hier="1" item="10"/>
          <tpl hier="4" item="3"/>
          <tpl fld="3" item="23"/>
          <tpl fld="2" item="0"/>
          <tpl hier="9" item="1"/>
          <tpl hier="11" item="9"/>
          <tpl hier="12" item="7"/>
          <tpl fld="4" item="0"/>
        </tpls>
      </n>
      <n v="39277256">
        <tpls c="8">
          <tpl hier="1" item="10"/>
          <tpl hier="4" item="3"/>
          <tpl fld="3" item="54"/>
          <tpl fld="2" item="1"/>
          <tpl hier="9" item="1"/>
          <tpl hier="11" item="9"/>
          <tpl hier="12" item="7"/>
          <tpl fld="4" item="0"/>
        </tpls>
      </n>
      <n v="58486456">
        <tpls c="8">
          <tpl hier="1" item="10"/>
          <tpl hier="4" item="3"/>
          <tpl fld="3" item="42"/>
          <tpl fld="2" item="1"/>
          <tpl hier="9" item="1"/>
          <tpl hier="11" item="9"/>
          <tpl hier="12" item="7"/>
          <tpl fld="4" item="0"/>
        </tpls>
      </n>
      <n v="82319728">
        <tpls c="8">
          <tpl hier="1" item="10"/>
          <tpl hier="4" item="3"/>
          <tpl fld="3" item="9"/>
          <tpl fld="2" item="1"/>
          <tpl hier="9" item="1"/>
          <tpl hier="11" item="9"/>
          <tpl hier="12" item="7"/>
          <tpl fld="4" item="0"/>
        </tpls>
      </n>
      <n v="2875728">
        <tpls c="8">
          <tpl hier="1" item="10"/>
          <tpl hier="4" item="3"/>
          <tpl fld="3" item="46"/>
          <tpl fld="2" item="3"/>
          <tpl hier="9" item="1"/>
          <tpl hier="11" item="9"/>
          <tpl hier="12" item="7"/>
          <tpl fld="4" item="0"/>
        </tpls>
      </n>
      <n v="3291053">
        <tpls c="8">
          <tpl hier="1" item="10"/>
          <tpl hier="4" item="3"/>
          <tpl fld="3" item="30"/>
          <tpl fld="2" item="3"/>
          <tpl hier="9" item="1"/>
          <tpl hier="11" item="9"/>
          <tpl hier="12" item="7"/>
          <tpl fld="4" item="0"/>
        </tpls>
      </n>
      <n v="6055366">
        <tpls c="8">
          <tpl hier="1" item="10"/>
          <tpl hier="4" item="3"/>
          <tpl fld="3" item="36"/>
          <tpl fld="2" item="5"/>
          <tpl hier="9" item="1"/>
          <tpl hier="11" item="9"/>
          <tpl hier="12" item="7"/>
          <tpl fld="4" item="0"/>
        </tpls>
      </n>
      <n v="10692193">
        <tpls c="8">
          <tpl hier="1" item="10"/>
          <tpl hier="4" item="3"/>
          <tpl fld="3" item="14"/>
          <tpl fld="2" item="5"/>
          <tpl hier="9" item="1"/>
          <tpl hier="11" item="9"/>
          <tpl hier="12" item="7"/>
          <tpl fld="4" item="0"/>
        </tpls>
      </n>
      <n v="4178726">
        <tpls c="8">
          <tpl hier="1" item="10"/>
          <tpl hier="4" item="3"/>
          <tpl fld="3" item="44"/>
          <tpl fld="2" item="7"/>
          <tpl hier="9" item="1"/>
          <tpl hier="11" item="9"/>
          <tpl hier="12" item="7"/>
          <tpl fld="4" item="0"/>
        </tpls>
      </n>
      <n v="8562249">
        <tpls c="8">
          <tpl hier="1" item="10"/>
          <tpl hier="4" item="3"/>
          <tpl fld="3" item="22"/>
          <tpl fld="2" item="7"/>
          <tpl hier="9" item="1"/>
          <tpl hier="11" item="9"/>
          <tpl hier="12" item="7"/>
          <tpl fld="4" item="0"/>
        </tpls>
      </n>
      <n v="12019912">
        <tpls c="8">
          <tpl hier="1" item="10"/>
          <tpl hier="4" item="3"/>
          <tpl fld="3" item="2"/>
          <tpl fld="2" item="7"/>
          <tpl hier="9" item="1"/>
          <tpl hier="11" item="9"/>
          <tpl hier="12" item="7"/>
          <tpl fld="4" item="0"/>
        </tpls>
      </n>
      <n v="1140813336">
        <tpls c="8">
          <tpl hier="1" item="10"/>
          <tpl hier="4" item="3"/>
          <tpl fld="3" item="32"/>
          <tpl fld="1" item="0"/>
          <tpl hier="9" item="1"/>
          <tpl hier="11" item="9"/>
          <tpl hier="12" item="7"/>
          <tpl fld="4" item="0"/>
        </tpls>
      </n>
      <n v="1903150025">
        <tpls c="8">
          <tpl hier="1" item="10"/>
          <tpl hier="4" item="3"/>
          <tpl fld="3" item="7"/>
          <tpl fld="1" item="0"/>
          <tpl hier="9" item="1"/>
          <tpl hier="11" item="9"/>
          <tpl hier="12" item="7"/>
          <tpl fld="4" item="0"/>
        </tpls>
      </n>
      <n v="2824098694">
        <tpls c="8">
          <tpl hier="1" item="10"/>
          <tpl hier="4" item="3"/>
          <tpl fld="3" item="52"/>
          <tpl fld="1" item="0"/>
          <tpl hier="9" item="1"/>
          <tpl hier="11" item="9"/>
          <tpl hier="12" item="7"/>
          <tpl fld="4" item="0"/>
        </tpls>
      </n>
      <n v="44338544">
        <tpls c="8">
          <tpl hier="1" item="10"/>
          <tpl hier="4" item="3"/>
          <tpl fld="3" item="24"/>
          <tpl fld="2" item="15"/>
          <tpl hier="9" item="1"/>
          <tpl hier="11" item="9"/>
          <tpl hier="12" item="7"/>
          <tpl fld="4" item="0"/>
        </tpls>
      </n>
      <n v="58558272">
        <tpls c="8">
          <tpl hier="1" item="10"/>
          <tpl hier="4" item="3"/>
          <tpl fld="3" item="5"/>
          <tpl fld="2" item="15"/>
          <tpl hier="9" item="1"/>
          <tpl hier="11" item="9"/>
          <tpl hier="12" item="7"/>
          <tpl fld="4" item="0"/>
        </tpls>
      </n>
      <n v="14533690">
        <tpls c="8">
          <tpl hier="1" item="10"/>
          <tpl hier="4" item="3"/>
          <tpl fld="3" item="46"/>
          <tpl fld="2" item="19"/>
          <tpl hier="9" item="1"/>
          <tpl hier="11" item="9"/>
          <tpl hier="12" item="7"/>
          <tpl fld="4" item="0"/>
        </tpls>
      </n>
      <n v="19062482">
        <tpls c="8">
          <tpl hier="1" item="10"/>
          <tpl hier="4" item="3"/>
          <tpl fld="3" item="11"/>
          <tpl fld="2" item="19"/>
          <tpl hier="9" item="1"/>
          <tpl hier="11" item="9"/>
          <tpl hier="12" item="7"/>
          <tpl fld="4" item="0"/>
        </tpls>
      </n>
      <n v="7769482">
        <tpls c="8">
          <tpl hier="1" item="10"/>
          <tpl hier="4" item="3"/>
          <tpl fld="3" item="35"/>
          <tpl fld="2" item="2"/>
          <tpl hier="9" item="1"/>
          <tpl hier="11" item="9"/>
          <tpl hier="12" item="7"/>
          <tpl fld="4" item="0"/>
        </tpls>
      </n>
      <n v="15027248">
        <tpls c="8">
          <tpl hier="1" item="10"/>
          <tpl hier="4" item="3"/>
          <tpl fld="3" item="36"/>
          <tpl fld="2" item="2"/>
          <tpl hier="9" item="1"/>
          <tpl hier="11" item="9"/>
          <tpl hier="12" item="7"/>
          <tpl fld="4" item="0"/>
        </tpls>
      </n>
      <n v="30949516">
        <tpls c="8">
          <tpl hier="1" item="10"/>
          <tpl hier="4" item="3"/>
          <tpl fld="3" item="1"/>
          <tpl fld="2" item="2"/>
          <tpl hier="9" item="1"/>
          <tpl hier="11" item="9"/>
          <tpl hier="12" item="7"/>
          <tpl fld="4" item="0"/>
        </tpls>
      </n>
      <n v="320270">
        <tpls c="8">
          <tpl hier="1" item="10"/>
          <tpl hier="4" item="3"/>
          <tpl fld="3" item="37"/>
          <tpl fld="2" item="4"/>
          <tpl hier="9" item="1"/>
          <tpl hier="11" item="9"/>
          <tpl hier="12" item="7"/>
          <tpl fld="4" item="0"/>
        </tpls>
      </n>
      <n v="364733">
        <tpls c="8">
          <tpl hier="1" item="10"/>
          <tpl hier="4" item="3"/>
          <tpl fld="3" item="22"/>
          <tpl fld="2" item="4"/>
          <tpl hier="9" item="1"/>
          <tpl hier="11" item="9"/>
          <tpl hier="12" item="7"/>
          <tpl fld="4" item="0"/>
        </tpls>
      </n>
      <n v="517123">
        <tpls c="8">
          <tpl hier="1" item="10"/>
          <tpl hier="4" item="3"/>
          <tpl fld="3" item="38"/>
          <tpl fld="2" item="4"/>
          <tpl hier="9" item="1"/>
          <tpl hier="11" item="9"/>
          <tpl hier="12" item="7"/>
          <tpl fld="4" item="0"/>
        </tpls>
      </n>
      <n v="33778800">
        <tpls c="8">
          <tpl hier="1" item="10"/>
          <tpl hier="4" item="3"/>
          <tpl fld="3" item="26"/>
          <tpl fld="2" item="6"/>
          <tpl hier="9" item="1"/>
          <tpl hier="11" item="9"/>
          <tpl hier="12" item="7"/>
          <tpl fld="4" item="0"/>
        </tpls>
      </n>
      <n v="53945880">
        <tpls c="8">
          <tpl hier="1" item="10"/>
          <tpl hier="4" item="3"/>
          <tpl fld="3" item="7"/>
          <tpl fld="2" item="6"/>
          <tpl hier="9" item="1"/>
          <tpl hier="11" item="9"/>
          <tpl hier="12" item="7"/>
          <tpl fld="4" item="0"/>
        </tpls>
      </n>
      <n v="67518384">
        <tpls c="8">
          <tpl hier="1" item="10"/>
          <tpl hier="4" item="3"/>
          <tpl fld="3" item="41"/>
          <tpl fld="2" item="6"/>
          <tpl hier="9" item="1"/>
          <tpl hier="11" item="9"/>
          <tpl hier="12" item="7"/>
          <tpl fld="4" item="0"/>
        </tpls>
      </n>
      <n v="2115522">
        <tpls c="8">
          <tpl hier="1" item="10"/>
          <tpl hier="4" item="3"/>
          <tpl fld="3" item="10"/>
          <tpl fld="2" item="8"/>
          <tpl hier="9" item="1"/>
          <tpl hier="11" item="9"/>
          <tpl hier="12" item="7"/>
          <tpl fld="4" item="0"/>
        </tpls>
      </n>
      <n v="3774312">
        <tpls c="8">
          <tpl hier="1" item="10"/>
          <tpl hier="4" item="3"/>
          <tpl fld="3" item="0"/>
          <tpl fld="2" item="8"/>
          <tpl hier="9" item="1"/>
          <tpl hier="11" item="9"/>
          <tpl hier="12" item="7"/>
          <tpl fld="4" item="0"/>
        </tpls>
      </n>
      <n v="7137997">
        <tpls c="8">
          <tpl hier="1" item="10"/>
          <tpl hier="4" item="3"/>
          <tpl fld="3" item="29"/>
          <tpl fld="2" item="8"/>
          <tpl hier="9" item="1"/>
          <tpl hier="11" item="9"/>
          <tpl hier="12" item="7"/>
          <tpl fld="4" item="0"/>
        </tpls>
      </n>
      <n v="982010">
        <tpls c="8">
          <tpl hier="1" item="10"/>
          <tpl hier="4" item="3"/>
          <tpl fld="3" item="57"/>
          <tpl fld="2" item="0"/>
          <tpl hier="9" item="1"/>
          <tpl hier="11" item="9"/>
          <tpl hier="12" item="7"/>
          <tpl fld="4" item="0"/>
        </tpls>
      </n>
      <n v="1243616">
        <tpls c="8">
          <tpl hier="1" item="10"/>
          <tpl hier="4" item="3"/>
          <tpl fld="3" item="50"/>
          <tpl fld="2" item="0"/>
          <tpl hier="9" item="1"/>
          <tpl hier="11" item="9"/>
          <tpl hier="12" item="7"/>
          <tpl fld="4" item="0"/>
        </tpls>
      </n>
      <n v="1384072">
        <tpls c="8">
          <tpl hier="1" item="10"/>
          <tpl hier="4" item="3"/>
          <tpl fld="3" item="13"/>
          <tpl fld="2" item="0"/>
          <tpl hier="9" item="1"/>
          <tpl hier="11" item="9"/>
          <tpl hier="12" item="7"/>
          <tpl fld="4" item="0"/>
        </tpls>
      </n>
      <n v="40189568">
        <tpls c="8">
          <tpl hier="1" item="10"/>
          <tpl hier="4" item="3"/>
          <tpl fld="3" item="20"/>
          <tpl fld="2" item="1"/>
          <tpl hier="9" item="1"/>
          <tpl hier="11" item="9"/>
          <tpl hier="12" item="7"/>
          <tpl fld="4" item="0"/>
        </tpls>
      </n>
      <n v="59423280">
        <tpls c="8">
          <tpl hier="1" item="10"/>
          <tpl hier="4" item="3"/>
          <tpl fld="3" item="28"/>
          <tpl fld="2" item="1"/>
          <tpl hier="9" item="1"/>
          <tpl hier="11" item="9"/>
          <tpl hier="12" item="7"/>
          <tpl fld="4" item="0"/>
        </tpls>
      </n>
      <n v="2895688">
        <tpls c="8">
          <tpl hier="1" item="10"/>
          <tpl hier="4" item="3"/>
          <tpl fld="3" item="43"/>
          <tpl fld="2" item="3"/>
          <tpl hier="9" item="1"/>
          <tpl hier="11" item="9"/>
          <tpl hier="12" item="7"/>
          <tpl fld="4" item="0"/>
        </tpls>
      </n>
      <n v="3308012">
        <tpls c="8">
          <tpl hier="1" item="10"/>
          <tpl hier="4" item="3"/>
          <tpl fld="3" item="24"/>
          <tpl fld="2" item="3"/>
          <tpl hier="9" item="1"/>
          <tpl hier="11" item="9"/>
          <tpl hier="12" item="7"/>
          <tpl fld="4" item="0"/>
        </tpls>
      </n>
      <n v="3260650">
        <tpls c="8">
          <tpl hier="1" item="10"/>
          <tpl hier="4" item="3"/>
          <tpl fld="3" item="48"/>
          <tpl fld="2" item="5"/>
          <tpl hier="9" item="1"/>
          <tpl hier="11" item="9"/>
          <tpl hier="12" item="7"/>
          <tpl fld="4" item="0"/>
        </tpls>
      </n>
      <n v="6265864">
        <tpls c="8">
          <tpl hier="1" item="10"/>
          <tpl hier="4" item="3"/>
          <tpl fld="3" item="31"/>
          <tpl fld="2" item="5"/>
          <tpl hier="9" item="1"/>
          <tpl hier="11" item="9"/>
          <tpl hier="12" item="7"/>
          <tpl fld="4" item="0"/>
        </tpls>
      </n>
      <n v="10971698">
        <tpls c="8">
          <tpl hier="1" item="10"/>
          <tpl hier="4" item="3"/>
          <tpl fld="3" item="11"/>
          <tpl fld="2" item="5"/>
          <tpl hier="9" item="1"/>
          <tpl hier="11" item="9"/>
          <tpl hier="12" item="7"/>
          <tpl fld="4" item="0"/>
        </tpls>
      </n>
      <n v="4471177">
        <tpls c="8">
          <tpl hier="1" item="10"/>
          <tpl hier="4" item="3"/>
          <tpl fld="3" item="34"/>
          <tpl fld="2" item="7"/>
          <tpl hier="9" item="1"/>
          <tpl hier="11" item="9"/>
          <tpl hier="12" item="7"/>
          <tpl fld="4" item="0"/>
        </tpls>
      </n>
      <n v="8877489">
        <tpls c="8">
          <tpl hier="1" item="10"/>
          <tpl hier="4" item="3"/>
          <tpl fld="3" item="15"/>
          <tpl fld="2" item="7"/>
          <tpl hier="9" item="1"/>
          <tpl hier="11" item="9"/>
          <tpl hier="12" item="7"/>
          <tpl fld="4" item="0"/>
        </tpls>
      </n>
      <n v="12076699">
        <tpls c="8">
          <tpl hier="1" item="10"/>
          <tpl hier="4" item="3"/>
          <tpl fld="3" item="1"/>
          <tpl fld="2" item="7"/>
          <tpl hier="9" item="1"/>
          <tpl hier="11" item="9"/>
          <tpl hier="12" item="7"/>
          <tpl fld="4" item="0"/>
        </tpls>
      </n>
      <n v="1197519968">
        <tpls c="8">
          <tpl hier="1" item="10"/>
          <tpl hier="4" item="3"/>
          <tpl fld="3" item="18"/>
          <tpl fld="1" item="0"/>
          <tpl hier="9" item="1"/>
          <tpl hier="11" item="9"/>
          <tpl hier="12" item="7"/>
          <tpl fld="4" item="0"/>
        </tpls>
      </n>
      <n v="1947921301">
        <tpls c="8">
          <tpl hier="1" item="10"/>
          <tpl hier="4" item="3"/>
          <tpl fld="3" item="58"/>
          <tpl fld="1" item="0"/>
          <tpl hier="9" item="1"/>
          <tpl hier="11" item="9"/>
          <tpl hier="12" item="7"/>
          <tpl fld="4" item="0"/>
        </tpls>
      </n>
      <n v="2871083146">
        <tpls c="8">
          <tpl hier="1" item="10"/>
          <tpl hier="4" item="3"/>
          <tpl fld="3" item="38"/>
          <tpl fld="1" item="0"/>
          <tpl hier="9" item="1"/>
          <tpl hier="11" item="9"/>
          <tpl hier="12" item="7"/>
          <tpl fld="4" item="0"/>
        </tpls>
      </n>
      <n v="8004121">
        <tpls c="8">
          <tpl hier="1" item="10"/>
          <tpl hier="4" item="3"/>
          <tpl fld="3" item="48"/>
          <tpl fld="2" item="2"/>
          <tpl hier="9" item="1"/>
          <tpl hier="11" item="9"/>
          <tpl hier="12" item="7"/>
          <tpl fld="4" item="0"/>
        </tpls>
      </n>
      <n v="17210188">
        <tpls c="8">
          <tpl hier="1" item="10"/>
          <tpl hier="4" item="3"/>
          <tpl fld="3" item="15"/>
          <tpl fld="2" item="2"/>
          <tpl hier="9" item="1"/>
          <tpl hier="11" item="9"/>
          <tpl hier="12" item="7"/>
          <tpl fld="4" item="0"/>
        </tpls>
      </n>
      <n v="31661824">
        <tpls c="8">
          <tpl hier="1" item="10"/>
          <tpl hier="4" item="3"/>
          <tpl fld="3" item="55"/>
          <tpl fld="2" item="2"/>
          <tpl hier="9" item="1"/>
          <tpl hier="11" item="9"/>
          <tpl hier="12" item="7"/>
          <tpl fld="4" item="0"/>
        </tpls>
      </n>
      <n v="328936">
        <tpls c="8">
          <tpl hier="1" item="10"/>
          <tpl hier="4" item="3"/>
          <tpl fld="3" item="34"/>
          <tpl fld="2" item="4"/>
          <tpl hier="9" item="1"/>
          <tpl hier="11" item="9"/>
          <tpl hier="12" item="7"/>
          <tpl fld="4" item="0"/>
        </tpls>
      </n>
      <n v="388881">
        <tpls c="8">
          <tpl hier="1" item="10"/>
          <tpl hier="4" item="3"/>
          <tpl fld="3" item="58"/>
          <tpl fld="2" item="4"/>
          <tpl hier="9" item="1"/>
          <tpl hier="11" item="9"/>
          <tpl hier="12" item="7"/>
          <tpl fld="4" item="0"/>
        </tpls>
      </n>
      <n v="523111">
        <tpls c="8">
          <tpl hier="1" item="10"/>
          <tpl hier="4" item="3"/>
          <tpl fld="3" item="49"/>
          <tpl fld="2" item="4"/>
          <tpl hier="9" item="1"/>
          <tpl hier="11" item="9"/>
          <tpl hier="12" item="7"/>
          <tpl fld="4" item="0"/>
        </tpls>
      </n>
      <n v="34791408">
        <tpls c="8">
          <tpl hier="1" item="10"/>
          <tpl hier="4" item="3"/>
          <tpl fld="3" item="18"/>
          <tpl fld="2" item="6"/>
          <tpl hier="9" item="1"/>
          <tpl hier="11" item="9"/>
          <tpl hier="12" item="7"/>
          <tpl fld="4" item="0"/>
        </tpls>
      </n>
      <n v="57232464">
        <tpls c="8">
          <tpl hier="1" item="10"/>
          <tpl hier="4" item="3"/>
          <tpl fld="3" item="53"/>
          <tpl fld="2" item="6"/>
          <tpl hier="9" item="1"/>
          <tpl hier="11" item="9"/>
          <tpl hier="12" item="7"/>
          <tpl fld="4" item="0"/>
        </tpls>
      </n>
      <n v="67835960">
        <tpls c="8">
          <tpl hier="1" item="10"/>
          <tpl hier="4" item="3"/>
          <tpl fld="3" item="19"/>
          <tpl fld="2" item="6"/>
          <tpl hier="9" item="1"/>
          <tpl hier="11" item="9"/>
          <tpl hier="12" item="7"/>
          <tpl fld="4" item="0"/>
        </tpls>
      </n>
      <n v="2185662">
        <tpls c="8">
          <tpl hier="1" item="10"/>
          <tpl hier="4" item="3"/>
          <tpl fld="3" item="8"/>
          <tpl fld="2" item="8"/>
          <tpl hier="9" item="1"/>
          <tpl hier="11" item="9"/>
          <tpl hier="12" item="7"/>
          <tpl fld="4" item="0"/>
        </tpls>
      </n>
      <n v="4120616">
        <tpls c="8">
          <tpl hier="1" item="10"/>
          <tpl hier="4" item="3"/>
          <tpl fld="3" item="45"/>
          <tpl fld="2" item="8"/>
          <tpl hier="9" item="1"/>
          <tpl hier="11" item="9"/>
          <tpl hier="12" item="7"/>
          <tpl fld="4" item="0"/>
        </tpls>
      </n>
      <n v="7323158">
        <tpls c="8">
          <tpl hier="1" item="10"/>
          <tpl hier="4" item="3"/>
          <tpl fld="3" item="23"/>
          <tpl fld="2" item="8"/>
          <tpl hier="9" item="1"/>
          <tpl hier="11" item="9"/>
          <tpl hier="12" item="7"/>
          <tpl fld="4" item="0"/>
        </tpls>
      </n>
      <n v="996493">
        <tpls c="8">
          <tpl hier="1" item="10"/>
          <tpl hier="4" item="3"/>
          <tpl fld="3" item="56"/>
          <tpl fld="2" item="0"/>
          <tpl hier="9" item="1"/>
          <tpl hier="11" item="9"/>
          <tpl hier="12" item="7"/>
          <tpl fld="4" item="0"/>
        </tpls>
      </n>
      <n v="1259848">
        <tpls c="8">
          <tpl hier="1" item="10"/>
          <tpl hier="4" item="3"/>
          <tpl fld="3" item="27"/>
          <tpl fld="2" item="0"/>
          <tpl hier="9" item="1"/>
          <tpl hier="11" item="9"/>
          <tpl hier="12" item="7"/>
          <tpl fld="4" item="0"/>
        </tpls>
      </n>
      <n v="1389858">
        <tpls c="8">
          <tpl hier="1" item="10"/>
          <tpl hier="4" item="3"/>
          <tpl fld="3" item="9"/>
          <tpl fld="2" item="0"/>
          <tpl hier="9" item="1"/>
          <tpl hier="11" item="9"/>
          <tpl hier="12" item="7"/>
          <tpl fld="4" item="0"/>
        </tpls>
      </n>
      <n v="41108296">
        <tpls c="8">
          <tpl hier="1" item="10"/>
          <tpl hier="4" item="3"/>
          <tpl fld="3" item="40"/>
          <tpl fld="2" item="1"/>
          <tpl hier="9" item="1"/>
          <tpl hier="11" item="9"/>
          <tpl hier="12" item="7"/>
          <tpl fld="4" item="0"/>
        </tpls>
      </n>
      <n v="63240192">
        <tpls c="8">
          <tpl hier="1" item="10"/>
          <tpl hier="4" item="3"/>
          <tpl fld="3" item="17"/>
          <tpl fld="2" item="1"/>
          <tpl hier="9" item="1"/>
          <tpl hier="11" item="9"/>
          <tpl hier="12" item="7"/>
          <tpl fld="4" item="0"/>
        </tpls>
      </n>
      <n v="2915389">
        <tpls c="8">
          <tpl hier="1" item="10"/>
          <tpl hier="4" item="3"/>
          <tpl fld="3" item="39"/>
          <tpl fld="2" item="3"/>
          <tpl hier="9" item="1"/>
          <tpl hier="11" item="9"/>
          <tpl hier="12" item="7"/>
          <tpl fld="4" item="0"/>
        </tpls>
      </n>
      <n v="3323668">
        <tpls c="8">
          <tpl hier="1" item="10"/>
          <tpl hier="4" item="3"/>
          <tpl fld="3" item="6"/>
          <tpl fld="2" item="3"/>
          <tpl hier="9" item="1"/>
          <tpl hier="11" item="9"/>
          <tpl hier="12" item="7"/>
          <tpl fld="4" item="0"/>
        </tpls>
      </n>
      <n v="3360104">
        <tpls c="8">
          <tpl hier="1" item="10"/>
          <tpl hier="4" item="3"/>
          <tpl fld="3" item="44"/>
          <tpl fld="2" item="5"/>
          <tpl hier="9" item="1"/>
          <tpl hier="11" item="9"/>
          <tpl hier="12" item="7"/>
          <tpl fld="4" item="0"/>
        </tpls>
      </n>
      <n v="6481916">
        <tpls c="8">
          <tpl hier="1" item="10"/>
          <tpl hier="4" item="3"/>
          <tpl fld="3" item="25"/>
          <tpl fld="2" item="5"/>
          <tpl hier="9" item="1"/>
          <tpl hier="11" item="9"/>
          <tpl hier="12" item="7"/>
          <tpl fld="4" item="0"/>
        </tpls>
      </n>
      <n v="12173514">
        <tpls c="8">
          <tpl hier="1" item="10"/>
          <tpl hier="4" item="3"/>
          <tpl fld="3" item="55"/>
          <tpl fld="2" item="5"/>
          <tpl hier="9" item="1"/>
          <tpl hier="11" item="9"/>
          <tpl hier="12" item="7"/>
          <tpl fld="4" item="0"/>
        </tpls>
      </n>
      <n v="4623351">
        <tpls c="8">
          <tpl hier="1" item="10"/>
          <tpl hier="4" item="3"/>
          <tpl fld="3" item="32"/>
          <tpl fld="2" item="7"/>
          <tpl hier="9" item="1"/>
          <tpl hier="11" item="9"/>
          <tpl hier="12" item="7"/>
          <tpl fld="4" item="0"/>
        </tpls>
      </n>
      <n v="9200149">
        <tpls c="8">
          <tpl hier="1" item="10"/>
          <tpl hier="4" item="3"/>
          <tpl fld="3" item="12"/>
          <tpl fld="2" item="7"/>
          <tpl hier="9" item="1"/>
          <tpl hier="11" item="9"/>
          <tpl hier="12" item="7"/>
          <tpl fld="4" item="0"/>
        </tpls>
      </n>
      <n v="12526968">
        <tpls c="8">
          <tpl hier="1" item="10"/>
          <tpl hier="4" item="3"/>
          <tpl fld="3" item="49"/>
          <tpl fld="2" item="7"/>
          <tpl hier="9" item="1"/>
          <tpl hier="11" item="9"/>
          <tpl hier="12" item="7"/>
          <tpl fld="4" item="0"/>
        </tpls>
      </n>
      <n v="1226922005">
        <tpls c="8">
          <tpl hier="1" item="10"/>
          <tpl hier="4" item="3"/>
          <tpl fld="3" item="16"/>
          <tpl fld="1" item="0"/>
          <tpl hier="9" item="1"/>
          <tpl hier="11" item="9"/>
          <tpl hier="12" item="7"/>
          <tpl fld="4" item="0"/>
        </tpls>
      </n>
      <n v="1992837991">
        <tpls c="8">
          <tpl hier="1" item="10"/>
          <tpl hier="4" item="3"/>
          <tpl fld="3" item="3"/>
          <tpl fld="1" item="0"/>
          <tpl hier="9" item="1"/>
          <tpl hier="11" item="9"/>
          <tpl hier="12" item="7"/>
          <tpl fld="4" item="0"/>
        </tpls>
      </n>
      <n v="3058634795">
        <tpls c="8">
          <tpl hier="1" item="10"/>
          <tpl hier="4" item="3"/>
          <tpl fld="3" item="19"/>
          <tpl fld="1" item="0"/>
          <tpl hier="9" item="1"/>
          <tpl hier="11" item="9"/>
          <tpl hier="12" item="7"/>
          <tpl fld="4" item="0"/>
        </tpls>
      </n>
      <n v="45571272">
        <tpls c="8">
          <tpl hier="1" item="10"/>
          <tpl hier="4" item="3"/>
          <tpl fld="3" item="14"/>
          <tpl fld="2" item="15"/>
          <tpl hier="9" item="1"/>
          <tpl hier="11" item="9"/>
          <tpl hier="12" item="7"/>
          <tpl fld="4" item="0"/>
        </tpls>
      </n>
      <n v="15724651">
        <tpls c="8">
          <tpl hier="1" item="10"/>
          <tpl hier="4" item="3"/>
          <tpl fld="3" item="25"/>
          <tpl fld="2" item="19"/>
          <tpl hier="9" item="1"/>
          <tpl hier="11" item="9"/>
          <tpl hier="12" item="7"/>
          <tpl fld="4" item="0"/>
        </tpls>
      </n>
      <n v="19387152">
        <tpls c="8">
          <tpl hier="1" item="10"/>
          <tpl hier="4" item="3"/>
          <tpl fld="3" item="2"/>
          <tpl fld="2" item="19"/>
          <tpl hier="9" item="1"/>
          <tpl hier="11" item="9"/>
          <tpl hier="12" item="7"/>
          <tpl fld="4" item="0"/>
        </tpls>
      </n>
      <n v="8248812">
        <tpls c="8">
          <tpl hier="1" item="10"/>
          <tpl hier="4" item="3"/>
          <tpl fld="3" item="44"/>
          <tpl fld="2" item="2"/>
          <tpl hier="9" item="1"/>
          <tpl hier="11" item="9"/>
          <tpl hier="12" item="7"/>
          <tpl fld="4" item="0"/>
        </tpls>
      </n>
      <n v="17757492">
        <tpls c="8">
          <tpl hier="1" item="10"/>
          <tpl hier="4" item="3"/>
          <tpl fld="3" item="12"/>
          <tpl fld="2" item="2"/>
          <tpl hier="9" item="1"/>
          <tpl hier="11" item="9"/>
          <tpl hier="12" item="7"/>
          <tpl fld="4" item="0"/>
        </tpls>
      </n>
      <n v="32360620">
        <tpls c="8">
          <tpl hier="1" item="10"/>
          <tpl hier="4" item="3"/>
          <tpl fld="3" item="52"/>
          <tpl fld="2" item="2"/>
          <tpl hier="9" item="1"/>
          <tpl hier="11" item="9"/>
          <tpl hier="12" item="7"/>
          <tpl fld="4" item="0"/>
        </tpls>
      </n>
      <n v="338158">
        <tpls c="8">
          <tpl hier="1" item="10"/>
          <tpl hier="4" item="3"/>
          <tpl fld="3" item="32"/>
          <tpl fld="2" item="4"/>
          <tpl hier="9" item="1"/>
          <tpl hier="11" item="9"/>
          <tpl hier="12" item="7"/>
          <tpl fld="4" item="0"/>
        </tpls>
      </n>
      <n v="397085">
        <tpls c="8">
          <tpl hier="1" item="10"/>
          <tpl hier="4" item="3"/>
          <tpl fld="3" item="3"/>
          <tpl fld="2" item="4"/>
          <tpl hier="9" item="1"/>
          <tpl hier="11" item="9"/>
          <tpl hier="12" item="7"/>
          <tpl fld="4" item="0"/>
        </tpls>
      </n>
      <n v="529131">
        <tpls c="8">
          <tpl hier="1" item="10"/>
          <tpl hier="4" item="3"/>
          <tpl fld="3" item="47"/>
          <tpl fld="2" item="4"/>
          <tpl hier="9" item="1"/>
          <tpl hier="11" item="9"/>
          <tpl hier="12" item="7"/>
          <tpl fld="4" item="0"/>
        </tpls>
      </n>
      <n v="35827092">
        <tpls c="8">
          <tpl hier="1" item="10"/>
          <tpl hier="4" item="3"/>
          <tpl fld="3" item="16"/>
          <tpl fld="2" item="6"/>
          <tpl hier="9" item="1"/>
          <tpl hier="11" item="9"/>
          <tpl hier="12" item="7"/>
          <tpl fld="4" item="0"/>
        </tpls>
      </n>
      <n v="57811020">
        <tpls c="8">
          <tpl hier="1" item="10"/>
          <tpl hier="4" item="3"/>
          <tpl fld="3" item="51"/>
          <tpl fld="2" item="6"/>
          <tpl hier="9" item="1"/>
          <tpl hier="11" item="9"/>
          <tpl hier="12" item="7"/>
          <tpl fld="4" item="0"/>
        </tpls>
      </n>
      <n v="68144504">
        <tpls c="8">
          <tpl hier="1" item="10"/>
          <tpl hier="4" item="3"/>
          <tpl fld="3" item="33"/>
          <tpl fld="2" item="6"/>
          <tpl hier="9" item="1"/>
          <tpl hier="11" item="9"/>
          <tpl hier="12" item="7"/>
          <tpl fld="4" item="0"/>
        </tpls>
      </n>
      <n v="2247582">
        <tpls c="8">
          <tpl hier="1" item="10"/>
          <tpl hier="4" item="3"/>
          <tpl fld="3" item="4"/>
          <tpl fld="2" item="8"/>
          <tpl hier="9" item="1"/>
          <tpl hier="11" item="9"/>
          <tpl hier="12" item="7"/>
          <tpl fld="4" item="0"/>
        </tpls>
      </n>
      <n v="4226291">
        <tpls c="8">
          <tpl hier="1" item="10"/>
          <tpl hier="4" item="3"/>
          <tpl fld="3" item="42"/>
          <tpl fld="2" item="8"/>
          <tpl hier="9" item="1"/>
          <tpl hier="11" item="9"/>
          <tpl hier="12" item="7"/>
          <tpl fld="4" item="0"/>
        </tpls>
      </n>
      <n v="7509952">
        <tpls c="8">
          <tpl hier="1" item="10"/>
          <tpl hier="4" item="3"/>
          <tpl fld="3" item="21"/>
          <tpl fld="2" item="8"/>
          <tpl hier="9" item="1"/>
          <tpl hier="11" item="9"/>
          <tpl hier="12" item="7"/>
          <tpl fld="4" item="0"/>
        </tpls>
      </n>
      <n v="1010936">
        <tpls c="8">
          <tpl hier="1" item="10"/>
          <tpl hier="4" item="3"/>
          <tpl fld="3" item="54"/>
          <tpl fld="2" item="0"/>
          <tpl hier="9" item="1"/>
          <tpl hier="11" item="9"/>
          <tpl hier="12" item="7"/>
          <tpl fld="4" item="0"/>
        </tpls>
      </n>
      <n v="1261695">
        <tpls c="8">
          <tpl hier="1" item="10"/>
          <tpl hier="4" item="3"/>
          <tpl fld="3" item="30"/>
          <tpl fld="2" item="0"/>
          <tpl hier="9" item="1"/>
          <tpl hier="11" item="9"/>
          <tpl hier="12" item="7"/>
          <tpl fld="4" item="0"/>
        </tpls>
      </n>
      <n v="1394973">
        <tpls c="8">
          <tpl hier="1" item="10"/>
          <tpl hier="4" item="3"/>
          <tpl fld="3" item="5"/>
          <tpl fld="2" item="0"/>
          <tpl hier="9" item="1"/>
          <tpl hier="11" item="9"/>
          <tpl hier="12" item="7"/>
          <tpl fld="4" item="0"/>
        </tpls>
      </n>
      <n v="42039992">
        <tpls c="8">
          <tpl hier="1" item="10"/>
          <tpl hier="4" item="3"/>
          <tpl fld="3" item="46"/>
          <tpl fld="2" item="1"/>
          <tpl hier="9" item="1"/>
          <tpl hier="11" item="9"/>
          <tpl hier="12" item="7"/>
          <tpl fld="4" item="0"/>
        </tpls>
      </n>
      <n v="64192244">
        <tpls c="8">
          <tpl hier="1" item="10"/>
          <tpl hier="4" item="3"/>
          <tpl fld="3" item="14"/>
          <tpl fld="2" item="1"/>
          <tpl hier="9" item="1"/>
          <tpl hier="11" item="9"/>
          <tpl hier="12" item="7"/>
          <tpl fld="4" item="0"/>
        </tpls>
      </n>
      <n v="2571681">
        <tpls c="8">
          <tpl hier="1" item="10"/>
          <tpl hier="4" item="3"/>
          <tpl fld="3" item="35"/>
          <tpl fld="2" item="3"/>
          <tpl hier="9" item="1"/>
          <tpl hier="11" item="9"/>
          <tpl hier="12" item="7"/>
          <tpl fld="4" item="0"/>
        </tpls>
      </n>
      <n v="2934613">
        <tpls c="8">
          <tpl hier="1" item="10"/>
          <tpl hier="4" item="3"/>
          <tpl fld="3" item="36"/>
          <tpl fld="2" item="3"/>
          <tpl hier="9" item="1"/>
          <tpl hier="11" item="9"/>
          <tpl hier="12" item="7"/>
          <tpl fld="4" item="0"/>
        </tpls>
      </n>
      <n v="3321476">
        <tpls c="8">
          <tpl hier="1" item="10"/>
          <tpl hier="4" item="3"/>
          <tpl fld="3" item="2"/>
          <tpl fld="2" item="3"/>
          <tpl hier="9" item="1"/>
          <tpl hier="11" item="9"/>
          <tpl hier="12" item="7"/>
          <tpl fld="4" item="0"/>
        </tpls>
      </n>
      <n v="3463213">
        <tpls c="8">
          <tpl hier="1" item="10"/>
          <tpl hier="4" item="3"/>
          <tpl fld="3" item="37"/>
          <tpl fld="2" item="5"/>
          <tpl hier="9" item="1"/>
          <tpl hier="11" item="9"/>
          <tpl hier="12" item="7"/>
          <tpl fld="4" item="0"/>
        </tpls>
      </n>
      <n v="6701540">
        <tpls c="8">
          <tpl hier="1" item="10"/>
          <tpl hier="4" item="3"/>
          <tpl fld="3" item="22"/>
          <tpl fld="2" item="5"/>
          <tpl hier="9" item="1"/>
          <tpl hier="11" item="9"/>
          <tpl hier="12" item="7"/>
          <tpl fld="4" item="0"/>
        </tpls>
      </n>
      <n v="12502958">
        <tpls c="8">
          <tpl hier="1" item="10"/>
          <tpl hier="4" item="3"/>
          <tpl fld="3" item="52"/>
          <tpl fld="2" item="5"/>
          <tpl hier="9" item="1"/>
          <tpl hier="11" item="9"/>
          <tpl hier="12" item="7"/>
          <tpl fld="4" item="0"/>
        </tpls>
      </n>
      <n v="4779827">
        <tpls c="8">
          <tpl hier="1" item="10"/>
          <tpl hier="4" item="3"/>
          <tpl fld="3" item="26"/>
          <tpl fld="2" item="7"/>
          <tpl hier="9" item="1"/>
          <tpl hier="11" item="9"/>
          <tpl hier="12" item="7"/>
          <tpl fld="4" item="0"/>
        </tpls>
      </n>
      <n v="9527203">
        <tpls c="8">
          <tpl hier="1" item="10"/>
          <tpl hier="4" item="3"/>
          <tpl fld="3" item="7"/>
          <tpl fld="2" item="7"/>
          <tpl hier="9" item="1"/>
          <tpl hier="11" item="9"/>
          <tpl hier="12" item="7"/>
          <tpl fld="4" item="0"/>
        </tpls>
      </n>
      <n v="12697723">
        <tpls c="8">
          <tpl hier="1" item="10"/>
          <tpl hier="4" item="3"/>
          <tpl fld="3" item="47"/>
          <tpl fld="2" item="7"/>
          <tpl hier="9" item="1"/>
          <tpl hier="11" item="9"/>
          <tpl hier="12" item="7"/>
          <tpl fld="4" item="0"/>
        </tpls>
      </n>
      <n v="1257020412">
        <tpls c="8">
          <tpl hier="1" item="10"/>
          <tpl hier="4" item="3"/>
          <tpl fld="3" item="10"/>
          <tpl fld="1" item="0"/>
          <tpl hier="9" item="1"/>
          <tpl hier="11" item="9"/>
          <tpl hier="12" item="7"/>
          <tpl fld="4" item="0"/>
        </tpls>
      </n>
      <n v="2037752356">
        <tpls c="8">
          <tpl hier="1" item="10"/>
          <tpl hier="4" item="3"/>
          <tpl fld="3" item="0"/>
          <tpl fld="1" item="0"/>
          <tpl hier="9" item="1"/>
          <tpl hier="11" item="9"/>
          <tpl hier="12" item="7"/>
          <tpl fld="4" item="0"/>
        </tpls>
      </n>
      <n v="3105584149">
        <tpls c="8">
          <tpl hier="1" item="10"/>
          <tpl hier="4" item="3"/>
          <tpl fld="3" item="33"/>
          <tpl fld="1" item="0"/>
          <tpl hier="9" item="1"/>
          <tpl hier="11" item="9"/>
          <tpl hier="12" item="7"/>
          <tpl fld="4" item="0"/>
        </tpls>
      </n>
      <n v="33060836">
        <tpls c="8">
          <tpl hier="1" item="10"/>
          <tpl hier="4" item="3"/>
          <tpl fld="3" item="38"/>
          <tpl fld="2" item="2"/>
          <tpl hier="9" item="1"/>
          <tpl hier="11" item="9"/>
          <tpl hier="12" item="7"/>
          <tpl fld="4" item="0"/>
        </tpls>
      </n>
      <n v="347660">
        <tpls c="8">
          <tpl hier="1" item="10"/>
          <tpl hier="4" item="3"/>
          <tpl fld="3" item="26"/>
          <tpl fld="2" item="4"/>
          <tpl hier="9" item="1"/>
          <tpl hier="11" item="9"/>
          <tpl hier="12" item="7"/>
          <tpl fld="4" item="0"/>
        </tpls>
      </n>
      <n v="405168">
        <tpls c="8">
          <tpl hier="1" item="10"/>
          <tpl hier="4" item="3"/>
          <tpl fld="3" item="0"/>
          <tpl fld="2" item="4"/>
          <tpl hier="9" item="1"/>
          <tpl hier="11" item="9"/>
          <tpl hier="12" item="7"/>
          <tpl fld="4" item="0"/>
        </tpls>
      </n>
      <n v="535179">
        <tpls c="8">
          <tpl hier="1" item="10"/>
          <tpl hier="4" item="3"/>
          <tpl fld="3" item="41"/>
          <tpl fld="2" item="4"/>
          <tpl hier="9" item="1"/>
          <tpl hier="11" item="9"/>
          <tpl hier="12" item="7"/>
          <tpl fld="4" item="0"/>
        </tpls>
      </n>
      <n v="36884536">
        <tpls c="8">
          <tpl hier="1" item="10"/>
          <tpl hier="4" item="3"/>
          <tpl fld="3" item="10"/>
          <tpl fld="2" item="6"/>
          <tpl hier="9" item="1"/>
          <tpl hier="11" item="9"/>
          <tpl hier="12" item="7"/>
          <tpl fld="4" item="0"/>
        </tpls>
      </n>
      <n v="58337772">
        <tpls c="8">
          <tpl hier="1" item="10"/>
          <tpl hier="4" item="3"/>
          <tpl fld="3" item="50"/>
          <tpl fld="2" item="6"/>
          <tpl hier="9" item="1"/>
          <tpl hier="11" item="9"/>
          <tpl hier="12" item="7"/>
          <tpl fld="4" item="0"/>
        </tpls>
      </n>
      <n v="68438728">
        <tpls c="8">
          <tpl hier="1" item="10"/>
          <tpl hier="4" item="3"/>
          <tpl fld="3" item="29"/>
          <tpl fld="2" item="6"/>
          <tpl hier="9" item="1"/>
          <tpl hier="11" item="9"/>
          <tpl hier="12" item="7"/>
          <tpl fld="4" item="0"/>
        </tpls>
      </n>
      <n v="2303345">
        <tpls c="8">
          <tpl hier="1" item="10"/>
          <tpl hier="4" item="3"/>
          <tpl fld="3" item="57"/>
          <tpl fld="2" item="8"/>
          <tpl hier="9" item="1"/>
          <tpl hier="11" item="9"/>
          <tpl hier="12" item="7"/>
          <tpl fld="4" item="0"/>
        </tpls>
      </n>
      <n v="4348805">
        <tpls c="8">
          <tpl hier="1" item="10"/>
          <tpl hier="4" item="3"/>
          <tpl fld="3" item="28"/>
          <tpl fld="2" item="8"/>
          <tpl hier="9" item="1"/>
          <tpl hier="11" item="9"/>
          <tpl hier="12" item="7"/>
          <tpl fld="4" item="0"/>
        </tpls>
      </n>
      <n v="7698475">
        <tpls c="8">
          <tpl hier="1" item="10"/>
          <tpl hier="4" item="3"/>
          <tpl fld="3" item="13"/>
          <tpl fld="2" item="8"/>
          <tpl hier="9" item="1"/>
          <tpl hier="11" item="9"/>
          <tpl hier="12" item="7"/>
          <tpl fld="4" item="0"/>
        </tpls>
      </n>
      <n v="1025107">
        <tpls c="8">
          <tpl hier="1" item="10"/>
          <tpl hier="4" item="3"/>
          <tpl fld="3" item="20"/>
          <tpl fld="2" item="0"/>
          <tpl hier="9" item="1"/>
          <tpl hier="11" item="9"/>
          <tpl hier="12" item="7"/>
          <tpl fld="4" item="0"/>
        </tpls>
      </n>
      <n v="1263933">
        <tpls c="8">
          <tpl hier="1" item="10"/>
          <tpl hier="4" item="3"/>
          <tpl fld="3" item="24"/>
          <tpl fld="2" item="0"/>
          <tpl hier="9" item="1"/>
          <tpl hier="11" item="9"/>
          <tpl hier="12" item="7"/>
          <tpl fld="4" item="0"/>
        </tpls>
      </n>
      <n v="42994040">
        <tpls c="8">
          <tpl hier="1" item="10"/>
          <tpl hier="4" item="3"/>
          <tpl fld="3" item="43"/>
          <tpl fld="2" item="1"/>
          <tpl hier="9" item="1"/>
          <tpl hier="11" item="9"/>
          <tpl hier="12" item="7"/>
          <tpl fld="4" item="0"/>
        </tpls>
      </n>
      <n v="65145368">
        <tpls c="8">
          <tpl hier="1" item="10"/>
          <tpl hier="4" item="3"/>
          <tpl fld="3" item="11"/>
          <tpl fld="2" item="1"/>
          <tpl hier="9" item="1"/>
          <tpl hier="11" item="9"/>
          <tpl hier="12" item="7"/>
          <tpl fld="4" item="0"/>
        </tpls>
      </n>
      <n v="2603882">
        <tpls c="8">
          <tpl hier="1" item="10"/>
          <tpl hier="4" item="3"/>
          <tpl fld="3" item="48"/>
          <tpl fld="2" item="3"/>
          <tpl hier="9" item="1"/>
          <tpl hier="11" item="9"/>
          <tpl hier="12" item="7"/>
          <tpl fld="4" item="0"/>
        </tpls>
      </n>
      <n v="2953852">
        <tpls c="8">
          <tpl hier="1" item="10"/>
          <tpl hier="4" item="3"/>
          <tpl fld="3" item="31"/>
          <tpl fld="2" item="3"/>
          <tpl hier="9" item="1"/>
          <tpl hier="11" item="9"/>
          <tpl hier="12" item="7"/>
          <tpl fld="4" item="0"/>
        </tpls>
      </n>
      <n v="3321803">
        <tpls c="8">
          <tpl hier="1" item="10"/>
          <tpl hier="4" item="3"/>
          <tpl fld="3" item="1"/>
          <tpl fld="2" item="3"/>
          <tpl hier="9" item="1"/>
          <tpl hier="11" item="9"/>
          <tpl hier="12" item="7"/>
          <tpl fld="4" item="0"/>
        </tpls>
      </n>
      <n v="3570464">
        <tpls c="8">
          <tpl hier="1" item="10"/>
          <tpl hier="4" item="3"/>
          <tpl fld="3" item="34"/>
          <tpl fld="2" item="5"/>
          <tpl hier="9" item="1"/>
          <tpl hier="11" item="9"/>
          <tpl hier="12" item="7"/>
          <tpl fld="4" item="0"/>
        </tpls>
      </n>
      <n v="6923149">
        <tpls c="8">
          <tpl hier="1" item="10"/>
          <tpl hier="4" item="3"/>
          <tpl fld="3" item="15"/>
          <tpl fld="2" item="5"/>
          <tpl hier="9" item="1"/>
          <tpl hier="11" item="9"/>
          <tpl hier="12" item="7"/>
          <tpl fld="4" item="0"/>
        </tpls>
      </n>
      <n v="12848530">
        <tpls c="8">
          <tpl hier="1" item="10"/>
          <tpl hier="4" item="3"/>
          <tpl fld="3" item="38"/>
          <tpl fld="2" item="5"/>
          <tpl hier="9" item="1"/>
          <tpl hier="11" item="9"/>
          <tpl hier="12" item="7"/>
          <tpl fld="4" item="0"/>
        </tpls>
      </n>
      <n v="4941906">
        <tpls c="8">
          <tpl hier="1" item="10"/>
          <tpl hier="4" item="3"/>
          <tpl fld="3" item="18"/>
          <tpl fld="2" item="7"/>
          <tpl hier="9" item="1"/>
          <tpl hier="11" item="9"/>
          <tpl hier="12" item="7"/>
          <tpl fld="4" item="0"/>
        </tpls>
      </n>
      <n v="9849125">
        <tpls c="8">
          <tpl hier="1" item="10"/>
          <tpl hier="4" item="3"/>
          <tpl fld="3" item="58"/>
          <tpl fld="2" item="7"/>
          <tpl hier="9" item="1"/>
          <tpl hier="11" item="9"/>
          <tpl hier="12" item="7"/>
          <tpl fld="4" item="0"/>
        </tpls>
      </n>
      <n v="12894316">
        <tpls c="8">
          <tpl hier="1" item="10"/>
          <tpl hier="4" item="3"/>
          <tpl fld="3" item="41"/>
          <tpl fld="2" item="7"/>
          <tpl hier="9" item="1"/>
          <tpl hier="11" item="9"/>
          <tpl hier="12" item="7"/>
          <tpl fld="4" item="0"/>
        </tpls>
      </n>
      <n v="1287800522">
        <tpls c="8">
          <tpl hier="1" item="10"/>
          <tpl hier="4" item="3"/>
          <tpl fld="3" item="8"/>
          <tpl fld="1" item="0"/>
          <tpl hier="9" item="1"/>
          <tpl hier="11" item="9"/>
          <tpl hier="12" item="7"/>
          <tpl fld="4" item="0"/>
        </tpls>
      </n>
      <n v="2082542866">
        <tpls c="8">
          <tpl hier="1" item="10"/>
          <tpl hier="4" item="3"/>
          <tpl fld="3" item="53"/>
          <tpl fld="1" item="0"/>
          <tpl hier="9" item="1"/>
          <tpl hier="11" item="9"/>
          <tpl hier="12" item="7"/>
          <tpl fld="4" item="0"/>
        </tpls>
      </n>
      <n v="3152818710">
        <tpls c="8">
          <tpl hier="1" item="10"/>
          <tpl hier="4" item="3"/>
          <tpl fld="3" item="29"/>
          <tpl fld="1" item="0"/>
          <tpl hier="9" item="1"/>
          <tpl hier="11" item="9"/>
          <tpl hier="12" item="7"/>
          <tpl fld="4" item="0"/>
        </tpls>
      </n>
      <n v="95843">
        <tpls c="8">
          <tpl hier="1" item="10"/>
          <tpl hier="4" item="3"/>
          <tpl fld="3" item="13"/>
          <tpl fld="2" item="9"/>
          <tpl hier="9" item="1"/>
          <tpl hier="11" item="9"/>
          <tpl hier="12" item="7"/>
          <tpl fld="4" item="0"/>
        </tpls>
      </n>
      <n v="3388495">
        <tpls c="8">
          <tpl hier="1" item="10"/>
          <tpl hier="4" item="3"/>
          <tpl fld="3" item="39"/>
          <tpl fld="2" item="11"/>
          <tpl hier="9" item="1"/>
          <tpl hier="11" item="9"/>
          <tpl hier="12" item="7"/>
          <tpl fld="4" item="0"/>
        </tpls>
      </n>
      <n v="4584571">
        <tpls c="8">
          <tpl hier="1" item="10"/>
          <tpl hier="4" item="3"/>
          <tpl fld="3" item="17"/>
          <tpl fld="2" item="11"/>
          <tpl hier="9" item="1"/>
          <tpl hier="11" item="9"/>
          <tpl hier="12" item="7"/>
          <tpl fld="4" item="0"/>
        </tpls>
      </n>
      <n v="30993758">
        <tpls c="8">
          <tpl hier="1" item="10"/>
          <tpl hier="4" item="3"/>
          <tpl fld="3" item="25"/>
          <tpl fld="2" item="15"/>
          <tpl hier="9" item="1"/>
          <tpl hier="11" item="9"/>
          <tpl hier="12" item="7"/>
          <tpl fld="4" item="0"/>
        </tpls>
      </n>
      <n v="46719196">
        <tpls c="8">
          <tpl hier="1" item="10"/>
          <tpl hier="4" item="3"/>
          <tpl fld="3" item="6"/>
          <tpl fld="2" item="15"/>
          <tpl hier="9" item="1"/>
          <tpl hier="11" item="9"/>
          <tpl hier="12" item="7"/>
          <tpl fld="4" item="0"/>
        </tpls>
      </n>
      <n v="10352179">
        <tpls c="8">
          <tpl hier="1" item="10"/>
          <tpl hier="4" item="3"/>
          <tpl fld="3" item="48"/>
          <tpl fld="2" item="19"/>
          <tpl hier="9" item="1"/>
          <tpl hier="11" item="9"/>
          <tpl hier="12" item="7"/>
          <tpl fld="4" item="0"/>
        </tpls>
      </n>
      <n v="16408859">
        <tpls c="8">
          <tpl hier="1" item="10"/>
          <tpl hier="4" item="3"/>
          <tpl fld="3" item="12"/>
          <tpl fld="2" item="19"/>
          <tpl hier="9" item="1"/>
          <tpl hier="11" item="9"/>
          <tpl hier="12" item="7"/>
          <tpl fld="4" item="0"/>
        </tpls>
      </n>
      <n v="19695972">
        <tpls c="8">
          <tpl hier="1" item="10"/>
          <tpl hier="4" item="3"/>
          <tpl fld="3" item="55"/>
          <tpl fld="2" item="19"/>
          <tpl hier="9" item="1"/>
          <tpl hier="11" item="9"/>
          <tpl hier="12" item="7"/>
          <tpl fld="4" item="0"/>
        </tpls>
      </n>
      <n v="8770097">
        <tpls c="8">
          <tpl hier="1" item="10"/>
          <tpl hier="4" item="3"/>
          <tpl fld="3" item="34"/>
          <tpl fld="2" item="2"/>
          <tpl hier="9" item="1"/>
          <tpl hier="11" item="9"/>
          <tpl hier="12" item="7"/>
          <tpl fld="4" item="0"/>
        </tpls>
      </n>
      <n v="19476648">
        <tpls c="8">
          <tpl hier="1" item="10"/>
          <tpl hier="4" item="3"/>
          <tpl fld="3" item="3"/>
          <tpl fld="2" item="2"/>
          <tpl hier="9" item="1"/>
          <tpl hier="11" item="9"/>
          <tpl hier="12" item="7"/>
          <tpl fld="4" item="0"/>
        </tpls>
      </n>
      <n v="33783788">
        <tpls c="8">
          <tpl hier="1" item="10"/>
          <tpl hier="4" item="3"/>
          <tpl fld="3" item="49"/>
          <tpl fld="2" item="2"/>
          <tpl hier="9" item="1"/>
          <tpl hier="11" item="9"/>
          <tpl hier="12" item="7"/>
          <tpl fld="4" item="0"/>
        </tpls>
      </n>
      <n v="356550">
        <tpls c="8">
          <tpl hier="1" item="10"/>
          <tpl hier="4" item="3"/>
          <tpl fld="3" item="18"/>
          <tpl fld="2" item="4"/>
          <tpl hier="9" item="1"/>
          <tpl hier="11" item="9"/>
          <tpl hier="12" item="7"/>
          <tpl fld="4" item="0"/>
        </tpls>
      </n>
      <n v="420655">
        <tpls c="8">
          <tpl hier="1" item="10"/>
          <tpl hier="4" item="3"/>
          <tpl fld="3" item="51"/>
          <tpl fld="2" item="4"/>
          <tpl hier="9" item="1"/>
          <tpl hier="11" item="9"/>
          <tpl hier="12" item="7"/>
          <tpl fld="4" item="0"/>
        </tpls>
      </n>
      <n v="541245">
        <tpls c="8">
          <tpl hier="1" item="10"/>
          <tpl hier="4" item="3"/>
          <tpl fld="3" item="19"/>
          <tpl fld="2" item="4"/>
          <tpl hier="9" item="1"/>
          <tpl hier="11" item="9"/>
          <tpl hier="12" item="7"/>
          <tpl fld="4" item="0"/>
        </tpls>
      </n>
      <n v="37963280">
        <tpls c="8">
          <tpl hier="1" item="10"/>
          <tpl hier="4" item="3"/>
          <tpl fld="3" item="8"/>
          <tpl fld="2" item="6"/>
          <tpl hier="9" item="1"/>
          <tpl hier="11" item="9"/>
          <tpl hier="12" item="7"/>
          <tpl fld="4" item="0"/>
        </tpls>
      </n>
      <n v="59467272">
        <tpls c="8">
          <tpl hier="1" item="10"/>
          <tpl hier="4" item="3"/>
          <tpl fld="3" item="42"/>
          <tpl fld="2" item="6"/>
          <tpl hier="9" item="1"/>
          <tpl hier="11" item="9"/>
          <tpl hier="12" item="7"/>
          <tpl fld="4" item="0"/>
        </tpls>
      </n>
      <n v="68714512">
        <tpls c="8">
          <tpl hier="1" item="10"/>
          <tpl hier="4" item="3"/>
          <tpl fld="3" item="23"/>
          <tpl fld="2" item="6"/>
          <tpl hier="9" item="1"/>
          <tpl hier="11" item="9"/>
          <tpl hier="12" item="7"/>
          <tpl fld="4" item="0"/>
        </tpls>
      </n>
      <n v="2356622">
        <tpls c="8">
          <tpl hier="1" item="10"/>
          <tpl hier="4" item="3"/>
          <tpl fld="3" item="56"/>
          <tpl fld="2" item="8"/>
          <tpl hier="9" item="1"/>
          <tpl hier="11" item="9"/>
          <tpl hier="12" item="7"/>
          <tpl fld="4" item="0"/>
        </tpls>
      </n>
      <n v="4632446">
        <tpls c="8">
          <tpl hier="1" item="10"/>
          <tpl hier="4" item="3"/>
          <tpl fld="3" item="30"/>
          <tpl fld="2" item="8"/>
          <tpl hier="9" item="1"/>
          <tpl hier="11" item="9"/>
          <tpl hier="12" item="7"/>
          <tpl fld="4" item="0"/>
        </tpls>
      </n>
      <n v="7889094">
        <tpls c="8">
          <tpl hier="1" item="10"/>
          <tpl hier="4" item="3"/>
          <tpl fld="3" item="9"/>
          <tpl fld="2" item="8"/>
          <tpl hier="9" item="1"/>
          <tpl hier="11" item="9"/>
          <tpl hier="12" item="7"/>
          <tpl fld="4" item="0"/>
        </tpls>
      </n>
      <n v="1039212">
        <tpls c="8">
          <tpl hier="1" item="10"/>
          <tpl hier="4" item="3"/>
          <tpl fld="3" item="40"/>
          <tpl fld="2" item="0"/>
          <tpl hier="9" item="1"/>
          <tpl hier="11" item="9"/>
          <tpl hier="12" item="7"/>
          <tpl fld="4" item="0"/>
        </tpls>
      </n>
      <n v="1271632">
        <tpls c="8">
          <tpl hier="1" item="10"/>
          <tpl hier="4" item="3"/>
          <tpl fld="3" item="14"/>
          <tpl fld="2" item="0"/>
          <tpl hier="9" item="1"/>
          <tpl hier="11" item="9"/>
          <tpl hier="12" item="7"/>
          <tpl fld="4" item="0"/>
        </tpls>
      </n>
      <n v="43975972">
        <tpls c="8">
          <tpl hier="1" item="10"/>
          <tpl hier="4" item="3"/>
          <tpl fld="3" item="39"/>
          <tpl fld="2" item="1"/>
          <tpl hier="9" item="1"/>
          <tpl hier="11" item="9"/>
          <tpl hier="12" item="7"/>
          <tpl fld="4" item="0"/>
        </tpls>
      </n>
      <n v="67010928">
        <tpls c="8">
          <tpl hier="1" item="10"/>
          <tpl hier="4" item="3"/>
          <tpl fld="3" item="2"/>
          <tpl fld="2" item="1"/>
          <tpl hier="9" item="1"/>
          <tpl hier="11" item="9"/>
          <tpl hier="12" item="7"/>
          <tpl fld="4" item="0"/>
        </tpls>
      </n>
      <n v="2635126">
        <tpls c="8">
          <tpl hier="1" item="10"/>
          <tpl hier="4" item="3"/>
          <tpl fld="3" item="44"/>
          <tpl fld="2" item="3"/>
          <tpl hier="9" item="1"/>
          <tpl hier="11" item="9"/>
          <tpl hier="12" item="7"/>
          <tpl fld="4" item="0"/>
        </tpls>
      </n>
      <n v="2973036">
        <tpls c="8">
          <tpl hier="1" item="10"/>
          <tpl hier="4" item="3"/>
          <tpl fld="3" item="25"/>
          <tpl fld="2" item="3"/>
          <tpl hier="9" item="1"/>
          <tpl hier="11" item="9"/>
          <tpl hier="12" item="7"/>
          <tpl fld="4" item="0"/>
        </tpls>
      </n>
      <n v="3331749">
        <tpls c="8">
          <tpl hier="1" item="10"/>
          <tpl hier="4" item="3"/>
          <tpl fld="3" item="52"/>
          <tpl fld="2" item="3"/>
          <tpl hier="9" item="1"/>
          <tpl hier="11" item="9"/>
          <tpl hier="12" item="7"/>
          <tpl fld="4" item="0"/>
        </tpls>
      </n>
      <n v="3681955">
        <tpls c="8">
          <tpl hier="1" item="10"/>
          <tpl hier="4" item="3"/>
          <tpl fld="3" item="32"/>
          <tpl fld="2" item="5"/>
          <tpl hier="9" item="1"/>
          <tpl hier="11" item="9"/>
          <tpl hier="12" item="7"/>
          <tpl fld="4" item="0"/>
        </tpls>
      </n>
      <n v="7146969">
        <tpls c="8">
          <tpl hier="1" item="10"/>
          <tpl hier="4" item="3"/>
          <tpl fld="3" item="12"/>
          <tpl fld="2" item="5"/>
          <tpl hier="9" item="1"/>
          <tpl hier="11" item="9"/>
          <tpl hier="12" item="7"/>
          <tpl fld="4" item="0"/>
        </tpls>
      </n>
      <n v="13605984">
        <tpls c="8">
          <tpl hier="1" item="10"/>
          <tpl hier="4" item="3"/>
          <tpl fld="3" item="47"/>
          <tpl fld="2" item="5"/>
          <tpl hier="9" item="1"/>
          <tpl hier="11" item="9"/>
          <tpl hier="12" item="7"/>
          <tpl fld="4" item="0"/>
        </tpls>
      </n>
      <n v="5111337">
        <tpls c="8">
          <tpl hier="1" item="10"/>
          <tpl hier="4" item="3"/>
          <tpl fld="3" item="16"/>
          <tpl fld="2" item="7"/>
          <tpl hier="9" item="1"/>
          <tpl hier="11" item="9"/>
          <tpl hier="12" item="7"/>
          <tpl fld="4" item="0"/>
        </tpls>
      </n>
      <n v="10153852">
        <tpls c="8">
          <tpl hier="1" item="10"/>
          <tpl hier="4" item="3"/>
          <tpl fld="3" item="3"/>
          <tpl fld="2" item="7"/>
          <tpl hier="9" item="1"/>
          <tpl hier="11" item="9"/>
          <tpl hier="12" item="7"/>
          <tpl fld="4" item="0"/>
        </tpls>
      </n>
      <n v="13350356">
        <tpls c="8">
          <tpl hier="1" item="10"/>
          <tpl hier="4" item="3"/>
          <tpl fld="3" item="33"/>
          <tpl fld="2" item="7"/>
          <tpl hier="9" item="1"/>
          <tpl hier="11" item="9"/>
          <tpl hier="12" item="7"/>
          <tpl fld="4" item="0"/>
        </tpls>
      </n>
      <n v="1319294627">
        <tpls c="8">
          <tpl hier="1" item="10"/>
          <tpl hier="4" item="3"/>
          <tpl fld="3" item="4"/>
          <tpl fld="1" item="0"/>
          <tpl hier="9" item="1"/>
          <tpl hier="11" item="9"/>
          <tpl hier="12" item="7"/>
          <tpl fld="4" item="0"/>
        </tpls>
      </n>
      <n v="2127240609">
        <tpls c="8">
          <tpl hier="1" item="10"/>
          <tpl hier="4" item="3"/>
          <tpl fld="3" item="51"/>
          <tpl fld="1" item="0"/>
          <tpl hier="9" item="1"/>
          <tpl hier="11" item="9"/>
          <tpl hier="12" item="7"/>
          <tpl fld="4" item="0"/>
        </tpls>
      </n>
      <n v="3248505938">
        <tpls c="8">
          <tpl hier="1" item="10"/>
          <tpl hier="4" item="3"/>
          <tpl fld="3" item="21"/>
          <tpl fld="1" item="0"/>
          <tpl hier="9" item="1"/>
          <tpl hier="11" item="9"/>
          <tpl hier="12" item="7"/>
          <tpl fld="4" item="0"/>
        </tpls>
      </n>
      <n v="3534874">
        <tpls c="8">
          <tpl hier="1" item="10"/>
          <tpl hier="4" item="3"/>
          <tpl fld="3" item="29"/>
          <tpl fld="2" item="18"/>
          <tpl hier="9" item="1"/>
          <tpl hier="11" item="9"/>
          <tpl hier="12" item="7"/>
          <tpl fld="4" item="0"/>
        </tpls>
      </n>
      <n v="3643237">
        <tpls c="8">
          <tpl hier="1" item="10"/>
          <tpl hier="4" item="3"/>
          <tpl fld="3" item="16"/>
          <tpl fld="2" item="20"/>
          <tpl hier="9" item="1"/>
          <tpl hier="11" item="9"/>
          <tpl hier="12" item="7"/>
          <tpl fld="4" item="0"/>
        </tpls>
      </n>
      <n v="6146891">
        <tpls c="8">
          <tpl hier="1" item="10"/>
          <tpl hier="4" item="3"/>
          <tpl fld="3" item="15"/>
          <tpl fld="2" item="20"/>
          <tpl hier="9" item="1"/>
          <tpl hier="11" item="9"/>
          <tpl hier="12" item="7"/>
          <tpl fld="4" item="0"/>
        </tpls>
      </n>
      <n v="8231156">
        <tpls c="8">
          <tpl hier="1" item="10"/>
          <tpl hier="4" item="3"/>
          <tpl fld="3" item="14"/>
          <tpl fld="2" item="20"/>
          <tpl hier="9" item="1"/>
          <tpl hier="11" item="9"/>
          <tpl hier="12" item="7"/>
          <tpl fld="4" item="0"/>
        </tpls>
      </n>
      <n v="11980937">
        <tpls c="8">
          <tpl hier="1" item="10"/>
          <tpl hier="4" item="3"/>
          <tpl fld="3" item="13"/>
          <tpl fld="2" item="20"/>
          <tpl hier="9" item="1"/>
          <tpl hier="11" item="9"/>
          <tpl hier="12" item="7"/>
          <tpl fld="4" item="0"/>
        </tpls>
      </n>
      <n v="4929846">
        <tpls c="8">
          <tpl hier="1" item="10"/>
          <tpl hier="4" item="3"/>
          <tpl fld="3" item="54"/>
          <tpl fld="2" item="32"/>
          <tpl hier="9" item="1"/>
          <tpl hier="11" item="9"/>
          <tpl hier="12" item="7"/>
          <tpl fld="4" item="0"/>
        </tpls>
      </n>
      <n v="8690164">
        <tpls c="8">
          <tpl hier="1" item="10"/>
          <tpl hier="4" item="3"/>
          <tpl fld="3" item="42"/>
          <tpl fld="2" item="32"/>
          <tpl hier="9" item="1"/>
          <tpl hier="11" item="9"/>
          <tpl hier="12" item="7"/>
          <tpl fld="4" item="0"/>
        </tpls>
      </n>
      <n v="15854360">
        <tpls c="8">
          <tpl hier="1" item="10"/>
          <tpl hier="4" item="3"/>
          <tpl fld="3" item="9"/>
          <tpl fld="2" item="32"/>
          <tpl hier="9" item="1"/>
          <tpl hier="11" item="9"/>
          <tpl hier="12" item="7"/>
          <tpl fld="4" item="0"/>
        </tpls>
      </n>
      <n v="62150">
        <tpls c="8">
          <tpl hier="1" item="10"/>
          <tpl hier="4" item="3"/>
          <tpl fld="3" item="46"/>
          <tpl fld="2" item="9"/>
          <tpl hier="9" item="1"/>
          <tpl hier="11" item="9"/>
          <tpl hier="12" item="7"/>
          <tpl fld="4" item="0"/>
        </tpls>
      </n>
      <n v="78846">
        <tpls c="8">
          <tpl hier="1" item="10"/>
          <tpl hier="4" item="3"/>
          <tpl fld="3" item="30"/>
          <tpl fld="2" item="9"/>
          <tpl hier="9" item="1"/>
          <tpl hier="11" item="9"/>
          <tpl hier="12" item="7"/>
          <tpl fld="4" item="0"/>
        </tpls>
      </n>
      <n v="3464106">
        <tpls c="8">
          <tpl hier="1" item="10"/>
          <tpl hier="4" item="3"/>
          <tpl fld="3" item="36"/>
          <tpl fld="2" item="11"/>
          <tpl hier="9" item="1"/>
          <tpl hier="11" item="9"/>
          <tpl hier="12" item="7"/>
          <tpl fld="4" item="0"/>
        </tpls>
      </n>
      <n v="4754072">
        <tpls c="8">
          <tpl hier="1" item="10"/>
          <tpl hier="4" item="3"/>
          <tpl fld="3" item="14"/>
          <tpl fld="2" item="11"/>
          <tpl hier="9" item="1"/>
          <tpl hier="11" item="9"/>
          <tpl hier="12" item="7"/>
          <tpl fld="4" item="0"/>
        </tpls>
      </n>
      <n v="18423160">
        <tpls c="8">
          <tpl hier="1" item="10"/>
          <tpl hier="4" item="3"/>
          <tpl fld="3" item="44"/>
          <tpl fld="2" item="15"/>
          <tpl hier="9" item="1"/>
          <tpl hier="11" item="9"/>
          <tpl hier="12" item="7"/>
          <tpl fld="4" item="0"/>
        </tpls>
      </n>
      <n v="31841592">
        <tpls c="8">
          <tpl hier="1" item="10"/>
          <tpl hier="4" item="3"/>
          <tpl fld="3" item="22"/>
          <tpl fld="2" item="15"/>
          <tpl hier="9" item="1"/>
          <tpl hier="11" item="9"/>
          <tpl hier="12" item="7"/>
          <tpl fld="4" item="0"/>
        </tpls>
      </n>
      <n v="47291608">
        <tpls c="8">
          <tpl hier="1" item="10"/>
          <tpl hier="4" item="3"/>
          <tpl fld="3" item="2"/>
          <tpl fld="2" item="15"/>
          <tpl hier="9" item="1"/>
          <tpl hier="11" item="9"/>
          <tpl hier="12" item="7"/>
          <tpl fld="4" item="0"/>
        </tpls>
      </n>
      <n v="11380670">
        <tpls c="8">
          <tpl hier="1" item="10"/>
          <tpl hier="4" item="3"/>
          <tpl fld="3" item="32"/>
          <tpl fld="2" item="19"/>
          <tpl hier="9" item="1"/>
          <tpl hier="11" item="9"/>
          <tpl hier="12" item="7"/>
          <tpl fld="4" item="0"/>
        </tpls>
      </n>
      <n v="16643952">
        <tpls c="8">
          <tpl hier="1" item="10"/>
          <tpl hier="4" item="3"/>
          <tpl fld="3" item="7"/>
          <tpl fld="2" item="19"/>
          <tpl hier="9" item="1"/>
          <tpl hier="11" item="9"/>
          <tpl hier="12" item="7"/>
          <tpl fld="4" item="0"/>
        </tpls>
      </n>
      <n v="19842044">
        <tpls c="8">
          <tpl hier="1" item="10"/>
          <tpl hier="4" item="3"/>
          <tpl fld="3" item="52"/>
          <tpl fld="2" item="19"/>
          <tpl hier="9" item="1"/>
          <tpl hier="11" item="9"/>
          <tpl hier="12" item="7"/>
          <tpl fld="4" item="0"/>
        </tpls>
      </n>
      <n v="9954410">
        <tpls c="8">
          <tpl hier="1" item="10"/>
          <tpl hier="4" item="3"/>
          <tpl fld="3" item="16"/>
          <tpl fld="2" item="2"/>
          <tpl hier="9" item="1"/>
          <tpl hier="11" item="9"/>
          <tpl hier="12" item="7"/>
          <tpl fld="4" item="0"/>
        </tpls>
      </n>
      <n v="20147590">
        <tpls c="8">
          <tpl hier="1" item="10"/>
          <tpl hier="4" item="3"/>
          <tpl fld="3" item="0"/>
          <tpl fld="2" item="2"/>
          <tpl hier="9" item="1"/>
          <tpl hier="11" item="9"/>
          <tpl hier="12" item="7"/>
          <tpl fld="4" item="0"/>
        </tpls>
      </n>
      <n v="34545012">
        <tpls c="8">
          <tpl hier="1" item="10"/>
          <tpl hier="4" item="3"/>
          <tpl fld="3" item="47"/>
          <tpl fld="2" item="2"/>
          <tpl hier="9" item="1"/>
          <tpl hier="11" item="9"/>
          <tpl hier="12" item="7"/>
          <tpl fld="4" item="0"/>
        </tpls>
      </n>
      <n v="367907">
        <tpls c="8">
          <tpl hier="1" item="10"/>
          <tpl hier="4" item="3"/>
          <tpl fld="3" item="4"/>
          <tpl fld="2" item="4"/>
          <tpl hier="9" item="1"/>
          <tpl hier="11" item="9"/>
          <tpl hier="12" item="7"/>
          <tpl fld="4" item="0"/>
        </tpls>
      </n>
      <n v="428030">
        <tpls c="8">
          <tpl hier="1" item="10"/>
          <tpl hier="4" item="3"/>
          <tpl fld="3" item="50"/>
          <tpl fld="2" item="4"/>
          <tpl hier="9" item="1"/>
          <tpl hier="11" item="9"/>
          <tpl hier="12" item="7"/>
          <tpl fld="4" item="0"/>
        </tpls>
      </n>
      <n v="547291">
        <tpls c="8">
          <tpl hier="1" item="10"/>
          <tpl hier="4" item="3"/>
          <tpl fld="3" item="33"/>
          <tpl fld="2" item="4"/>
          <tpl hier="9" item="1"/>
          <tpl hier="11" item="9"/>
          <tpl hier="12" item="7"/>
          <tpl fld="4" item="0"/>
        </tpls>
      </n>
      <n v="42326312">
        <tpls c="8">
          <tpl hier="1" item="10"/>
          <tpl hier="4" item="3"/>
          <tpl fld="3" item="54"/>
          <tpl fld="2" item="6"/>
          <tpl hier="9" item="1"/>
          <tpl hier="11" item="9"/>
          <tpl hier="12" item="7"/>
          <tpl fld="4" item="0"/>
        </tpls>
      </n>
      <n v="60130184">
        <tpls c="8">
          <tpl hier="1" item="10"/>
          <tpl hier="4" item="3"/>
          <tpl fld="3" item="28"/>
          <tpl fld="2" item="6"/>
          <tpl hier="9" item="1"/>
          <tpl hier="11" item="9"/>
          <tpl hier="12" item="7"/>
          <tpl fld="4" item="0"/>
        </tpls>
      </n>
      <n v="68971328">
        <tpls c="8">
          <tpl hier="1" item="10"/>
          <tpl hier="4" item="3"/>
          <tpl fld="3" item="21"/>
          <tpl fld="2" item="6"/>
          <tpl hier="9" item="1"/>
          <tpl hier="11" item="9"/>
          <tpl hier="12" item="7"/>
          <tpl fld="4" item="0"/>
        </tpls>
      </n>
      <n v="2576292">
        <tpls c="8">
          <tpl hier="1" item="10"/>
          <tpl hier="4" item="3"/>
          <tpl fld="3" item="46"/>
          <tpl fld="2" item="8"/>
          <tpl hier="9" item="1"/>
          <tpl hier="11" item="9"/>
          <tpl hier="12" item="7"/>
          <tpl fld="4" item="0"/>
        </tpls>
      </n>
      <n v="4780448">
        <tpls c="8">
          <tpl hier="1" item="10"/>
          <tpl hier="4" item="3"/>
          <tpl fld="3" item="24"/>
          <tpl fld="2" item="8"/>
          <tpl hier="9" item="1"/>
          <tpl hier="11" item="9"/>
          <tpl hier="12" item="7"/>
          <tpl fld="4" item="0"/>
        </tpls>
      </n>
      <n v="8082366">
        <tpls c="8">
          <tpl hier="1" item="10"/>
          <tpl hier="4" item="3"/>
          <tpl fld="3" item="5"/>
          <tpl fld="2" item="8"/>
          <tpl hier="9" item="1"/>
          <tpl hier="11" item="9"/>
          <tpl hier="12" item="7"/>
          <tpl fld="4" item="0"/>
        </tpls>
      </n>
      <n v="1101983">
        <tpls c="8">
          <tpl hier="1" item="10"/>
          <tpl hier="4" item="3"/>
          <tpl fld="3" item="36"/>
          <tpl fld="2" item="0"/>
          <tpl hier="9" item="1"/>
          <tpl hier="11" item="9"/>
          <tpl hier="12" item="7"/>
          <tpl fld="4" item="0"/>
        </tpls>
      </n>
      <n v="1277213">
        <tpls c="8">
          <tpl hier="1" item="10"/>
          <tpl hier="4" item="3"/>
          <tpl fld="3" item="11"/>
          <tpl fld="2" item="0"/>
          <tpl hier="9" item="1"/>
          <tpl hier="11" item="9"/>
          <tpl hier="12" item="7"/>
          <tpl fld="4" item="0"/>
        </tpls>
      </n>
      <n v="28146910">
        <tpls c="8">
          <tpl hier="1" item="10"/>
          <tpl hier="4" item="3"/>
          <tpl fld="3" item="35"/>
          <tpl fld="2" item="1"/>
          <tpl hier="9" item="1"/>
          <tpl hier="11" item="9"/>
          <tpl hier="12" item="7"/>
          <tpl fld="4" item="0"/>
        </tpls>
      </n>
      <n v="48114156">
        <tpls c="8">
          <tpl hier="1" item="10"/>
          <tpl hier="4" item="3"/>
          <tpl fld="3" item="22"/>
          <tpl fld="2" item="1"/>
          <tpl hier="9" item="1"/>
          <tpl hier="11" item="9"/>
          <tpl hier="12" item="7"/>
          <tpl fld="4" item="0"/>
        </tpls>
      </n>
      <n v="67903472">
        <tpls c="8">
          <tpl hier="1" item="10"/>
          <tpl hier="4" item="3"/>
          <tpl fld="3" item="1"/>
          <tpl fld="2" item="1"/>
          <tpl hier="9" item="1"/>
          <tpl hier="11" item="9"/>
          <tpl hier="12" item="7"/>
          <tpl fld="4" item="0"/>
        </tpls>
      </n>
      <n v="2665388">
        <tpls c="8">
          <tpl hier="1" item="10"/>
          <tpl hier="4" item="3"/>
          <tpl fld="3" item="37"/>
          <tpl fld="2" item="3"/>
          <tpl hier="9" item="1"/>
          <tpl hier="11" item="9"/>
          <tpl hier="12" item="7"/>
          <tpl fld="4" item="0"/>
        </tpls>
      </n>
      <n v="3049581">
        <tpls c="8">
          <tpl hier="1" item="10"/>
          <tpl hier="4" item="3"/>
          <tpl fld="3" item="7"/>
          <tpl fld="2" item="3"/>
          <tpl hier="9" item="1"/>
          <tpl hier="11" item="9"/>
          <tpl hier="12" item="7"/>
          <tpl fld="4" item="0"/>
        </tpls>
      </n>
      <n v="3340221">
        <tpls c="8">
          <tpl hier="1" item="10"/>
          <tpl hier="4" item="3"/>
          <tpl fld="3" item="38"/>
          <tpl fld="2" item="3"/>
          <tpl hier="9" item="1"/>
          <tpl hier="11" item="9"/>
          <tpl hier="12" item="7"/>
          <tpl fld="4" item="0"/>
        </tpls>
      </n>
      <n v="3797873">
        <tpls c="8">
          <tpl hier="1" item="10"/>
          <tpl hier="4" item="3"/>
          <tpl fld="3" item="26"/>
          <tpl fld="2" item="5"/>
          <tpl hier="9" item="1"/>
          <tpl hier="11" item="9"/>
          <tpl hier="12" item="7"/>
          <tpl fld="4" item="0"/>
        </tpls>
      </n>
      <n v="8036845">
        <tpls c="8">
          <tpl hier="1" item="10"/>
          <tpl hier="4" item="3"/>
          <tpl fld="3" item="0"/>
          <tpl fld="2" item="5"/>
          <tpl hier="9" item="1"/>
          <tpl hier="11" item="9"/>
          <tpl hier="12" item="7"/>
          <tpl fld="4" item="0"/>
        </tpls>
      </n>
      <n v="14023193">
        <tpls c="8">
          <tpl hier="1" item="10"/>
          <tpl hier="4" item="3"/>
          <tpl fld="3" item="41"/>
          <tpl fld="2" item="5"/>
          <tpl hier="9" item="1"/>
          <tpl hier="11" item="9"/>
          <tpl hier="12" item="7"/>
          <tpl fld="4" item="0"/>
        </tpls>
      </n>
      <n v="5289303">
        <tpls c="8">
          <tpl hier="1" item="10"/>
          <tpl hier="4" item="3"/>
          <tpl fld="3" item="10"/>
          <tpl fld="2" item="7"/>
          <tpl hier="9" item="1"/>
          <tpl hier="11" item="9"/>
          <tpl hier="12" item="7"/>
          <tpl fld="4" item="0"/>
        </tpls>
      </n>
      <n v="11092766">
        <tpls c="8">
          <tpl hier="1" item="10"/>
          <tpl hier="4" item="3"/>
          <tpl fld="3" item="50"/>
          <tpl fld="2" item="7"/>
          <tpl hier="9" item="1"/>
          <tpl hier="11" item="9"/>
          <tpl hier="12" item="7"/>
          <tpl fld="4" item="0"/>
        </tpls>
      </n>
      <n v="13586681">
        <tpls c="8">
          <tpl hier="1" item="10"/>
          <tpl hier="4" item="3"/>
          <tpl fld="3" item="29"/>
          <tpl fld="2" item="7"/>
          <tpl hier="9" item="1"/>
          <tpl hier="11" item="9"/>
          <tpl hier="12" item="7"/>
          <tpl fld="4" item="0"/>
        </tpls>
      </n>
      <n v="1351593691">
        <tpls c="8">
          <tpl hier="1" item="10"/>
          <tpl hier="4" item="3"/>
          <tpl fld="3" item="57"/>
          <tpl fld="1" item="0"/>
          <tpl hier="9" item="1"/>
          <tpl hier="11" item="9"/>
          <tpl hier="12" item="7"/>
          <tpl fld="4" item="0"/>
        </tpls>
      </n>
      <n v="2309144820">
        <tpls c="8">
          <tpl hier="1" item="10"/>
          <tpl hier="4" item="3"/>
          <tpl fld="3" item="28"/>
          <tpl fld="1" item="0"/>
          <tpl hier="9" item="1"/>
          <tpl hier="11" item="9"/>
          <tpl hier="12" item="7"/>
          <tpl fld="4" item="0"/>
        </tpls>
      </n>
      <n v="3296922777">
        <tpls c="8">
          <tpl hier="1" item="10"/>
          <tpl hier="4" item="3"/>
          <tpl fld="3" item="13"/>
          <tpl fld="1" item="0"/>
          <tpl hier="9" item="1"/>
          <tpl hier="11" item="9"/>
          <tpl hier="12" item="7"/>
          <tpl fld="4" item="0"/>
        </tpls>
      </n>
      <n v="6089572">
        <tpls c="8">
          <tpl hier="1" item="10"/>
          <tpl hier="4" item="3"/>
          <tpl fld="3" item="25"/>
          <tpl fld="2" item="32"/>
          <tpl hier="9" item="1"/>
          <tpl hier="11" item="9"/>
          <tpl hier="12" item="7"/>
          <tpl fld="4" item="0"/>
        </tpls>
      </n>
      <n v="9568722">
        <tpls c="8">
          <tpl hier="1" item="10"/>
          <tpl hier="4" item="3"/>
          <tpl fld="3" item="24"/>
          <tpl fld="2" item="32"/>
          <tpl hier="9" item="1"/>
          <tpl hier="11" item="9"/>
          <tpl hier="12" item="7"/>
          <tpl fld="4" item="0"/>
        </tpls>
      </n>
      <n v="14578459">
        <tpls c="8">
          <tpl hier="1" item="10"/>
          <tpl hier="4" item="3"/>
          <tpl fld="3" item="23"/>
          <tpl fld="2" item="32"/>
          <tpl hier="9" item="1"/>
          <tpl hier="11" item="9"/>
          <tpl hier="12" item="7"/>
          <tpl fld="4" item="0"/>
        </tpls>
      </n>
      <n v="53600">
        <tpls c="8">
          <tpl hier="1" item="10"/>
          <tpl hier="4" item="3"/>
          <tpl fld="3" item="10"/>
          <tpl fld="2" item="9"/>
          <tpl hier="9" item="1"/>
          <tpl hier="11" item="9"/>
          <tpl hier="12" item="7"/>
          <tpl fld="4" item="0"/>
        </tpls>
      </n>
      <n v="65652">
        <tpls c="8">
          <tpl hier="1" item="10"/>
          <tpl hier="4" item="3"/>
          <tpl fld="3" item="12"/>
          <tpl fld="2" item="9"/>
          <tpl hier="9" item="1"/>
          <tpl hier="11" item="9"/>
          <tpl hier="12" item="7"/>
          <tpl fld="4" item="0"/>
        </tpls>
      </n>
      <n v="83723">
        <tpls c="8">
          <tpl hier="1" item="10"/>
          <tpl hier="4" item="3"/>
          <tpl fld="3" item="11"/>
          <tpl fld="2" item="9"/>
          <tpl hier="9" item="1"/>
          <tpl hier="11" item="9"/>
          <tpl hier="12" item="7"/>
          <tpl fld="4" item="0"/>
        </tpls>
      </n>
      <n v="96762">
        <tpls c="8">
          <tpl hier="1" item="10"/>
          <tpl hier="4" item="3"/>
          <tpl fld="3" item="9"/>
          <tpl fld="2" item="9"/>
          <tpl hier="9" item="1"/>
          <tpl hier="11" item="9"/>
          <tpl hier="12" item="7"/>
          <tpl fld="4" item="0"/>
        </tpls>
      </n>
      <n v="2913344">
        <tpls c="8">
          <tpl hier="1" item="10"/>
          <tpl hier="4" item="3"/>
          <tpl fld="3" item="57"/>
          <tpl fld="2" item="11"/>
          <tpl hier="9" item="1"/>
          <tpl hier="11" item="9"/>
          <tpl hier="12" item="7"/>
          <tpl fld="4" item="0"/>
        </tpls>
      </n>
      <n v="4254444">
        <tpls c="8">
          <tpl hier="1" item="10"/>
          <tpl hier="4" item="3"/>
          <tpl fld="3" item="3"/>
          <tpl fld="2" item="11"/>
          <tpl hier="9" item="1"/>
          <tpl hier="11" item="9"/>
          <tpl hier="12" item="7"/>
          <tpl fld="4" item="0"/>
        </tpls>
      </n>
      <n v="5645624">
        <tpls c="8">
          <tpl hier="1" item="10"/>
          <tpl hier="4" item="3"/>
          <tpl fld="3" item="1"/>
          <tpl fld="2" item="11"/>
          <tpl hier="9" item="1"/>
          <tpl hier="11" item="9"/>
          <tpl hier="12" item="7"/>
          <tpl fld="4" item="0"/>
        </tpls>
      </n>
      <n v="25836888">
        <tpls c="8">
          <tpl hier="1" item="10"/>
          <tpl hier="4" item="3"/>
          <tpl fld="3" item="20"/>
          <tpl fld="2" item="15"/>
          <tpl hier="9" item="1"/>
          <tpl hier="11" item="9"/>
          <tpl hier="12" item="7"/>
          <tpl fld="4" item="0"/>
        </tpls>
      </n>
      <n v="38672608">
        <tpls c="8">
          <tpl hier="1" item="10"/>
          <tpl hier="4" item="3"/>
          <tpl fld="3" item="51"/>
          <tpl fld="2" item="15"/>
          <tpl hier="9" item="1"/>
          <tpl hier="11" item="9"/>
          <tpl hier="12" item="7"/>
          <tpl fld="4" item="0"/>
        </tpls>
      </n>
      <n v="49779472">
        <tpls c="8">
          <tpl hier="1" item="10"/>
          <tpl hier="4" item="3"/>
          <tpl fld="3" item="38"/>
          <tpl fld="2" item="15"/>
          <tpl hier="9" item="1"/>
          <tpl hier="11" item="9"/>
          <tpl hier="12" item="7"/>
          <tpl fld="4" item="0"/>
        </tpls>
      </n>
      <n v="10597511">
        <tpls c="8">
          <tpl hier="1" item="10"/>
          <tpl hier="4" item="3"/>
          <tpl fld="3" item="44"/>
          <tpl fld="2" item="19"/>
          <tpl hier="9" item="1"/>
          <tpl hier="11" item="9"/>
          <tpl hier="12" item="7"/>
          <tpl fld="4" item="0"/>
        </tpls>
      </n>
      <n v="14788862">
        <tpls c="8">
          <tpl hier="1" item="10"/>
          <tpl hier="4" item="3"/>
          <tpl fld="3" item="43"/>
          <tpl fld="2" item="19"/>
          <tpl hier="9" item="1"/>
          <tpl hier="11" item="9"/>
          <tpl hier="12" item="7"/>
          <tpl fld="4" item="0"/>
        </tpls>
      </n>
      <n v="18242912">
        <tpls c="8">
          <tpl hier="1" item="10"/>
          <tpl hier="4" item="3"/>
          <tpl fld="3" item="42"/>
          <tpl fld="2" item="19"/>
          <tpl hier="9" item="1"/>
          <tpl hier="11" item="9"/>
          <tpl hier="12" item="7"/>
          <tpl fld="4" item="0"/>
        </tpls>
      </n>
      <n v="20398670">
        <tpls c="8">
          <tpl hier="1" item="10"/>
          <tpl hier="4" item="3"/>
          <tpl fld="3" item="41"/>
          <tpl fld="2" item="19"/>
          <tpl hier="9" item="1"/>
          <tpl hier="11" item="9"/>
          <tpl hier="12" item="7"/>
          <tpl fld="4" item="0"/>
        </tpls>
      </n>
      <n v="9047798">
        <tpls c="8">
          <tpl hier="1" item="10"/>
          <tpl hier="4" item="3"/>
          <tpl fld="3" item="32"/>
          <tpl fld="2" item="2"/>
          <tpl hier="9" item="1"/>
          <tpl hier="11" item="9"/>
          <tpl hier="12" item="7"/>
          <tpl fld="4" item="0"/>
        </tpls>
      </n>
      <n v="15562125">
        <tpls c="8">
          <tpl hier="1" item="10"/>
          <tpl hier="4" item="3"/>
          <tpl fld="3" item="31"/>
          <tpl fld="2" item="2"/>
          <tpl hier="9" item="1"/>
          <tpl hier="11" item="9"/>
          <tpl hier="12" item="7"/>
          <tpl fld="4" item="0"/>
        </tpls>
      </n>
      <n v="26015520">
        <tpls c="8">
          <tpl hier="1" item="10"/>
          <tpl hier="4" item="3"/>
          <tpl fld="3" item="30"/>
          <tpl fld="2" item="2"/>
          <tpl hier="9" item="1"/>
          <tpl hier="11" item="9"/>
          <tpl hier="12" item="7"/>
          <tpl fld="4" item="0"/>
        </tpls>
      </n>
      <n v="37977656">
        <tpls c="8">
          <tpl hier="1" item="10"/>
          <tpl hier="4" item="3"/>
          <tpl fld="3" item="29"/>
          <tpl fld="2" item="2"/>
          <tpl hier="9" item="1"/>
          <tpl hier="11" item="9"/>
          <tpl hier="12" item="7"/>
          <tpl fld="4" item="0"/>
        </tpls>
      </n>
      <n v="363575">
        <tpls c="8">
          <tpl hier="1" item="10"/>
          <tpl hier="4" item="3"/>
          <tpl fld="3" item="16"/>
          <tpl fld="2" item="4"/>
          <tpl hier="9" item="1"/>
          <tpl hier="11" item="9"/>
          <tpl hier="12" item="7"/>
          <tpl fld="4" item="0"/>
        </tpls>
      </n>
      <n v="368638">
        <tpls c="8">
          <tpl hier="1" item="10"/>
          <tpl hier="4" item="3"/>
          <tpl fld="3" item="15"/>
          <tpl fld="2" item="4"/>
          <tpl hier="9" item="1"/>
          <tpl hier="11" item="9"/>
          <tpl hier="12" item="7"/>
          <tpl fld="4" item="0"/>
        </tpls>
      </n>
      <n v="476579">
        <tpls c="8">
          <tpl hier="1" item="10"/>
          <tpl hier="4" item="3"/>
          <tpl fld="3" item="14"/>
          <tpl fld="2" item="4"/>
          <tpl hier="9" item="1"/>
          <tpl hier="11" item="9"/>
          <tpl hier="12" item="7"/>
          <tpl fld="4" item="0"/>
        </tpls>
      </n>
      <n v="570496">
        <tpls c="8">
          <tpl hier="1" item="10"/>
          <tpl hier="4" item="3"/>
          <tpl fld="3" item="13"/>
          <tpl fld="2" item="4"/>
          <tpl hier="9" item="1"/>
          <tpl hier="11" item="9"/>
          <tpl hier="12" item="7"/>
          <tpl fld="4" item="0"/>
        </tpls>
      </n>
      <n v="39058604">
        <tpls c="8">
          <tpl hier="1" item="10"/>
          <tpl hier="4" item="3"/>
          <tpl fld="3" item="4"/>
          <tpl fld="2" item="6"/>
          <tpl hier="9" item="1"/>
          <tpl hier="11" item="9"/>
          <tpl hier="12" item="7"/>
          <tpl fld="4" item="0"/>
        </tpls>
      </n>
      <n v="54891520">
        <tpls c="8">
          <tpl hier="1" item="10"/>
          <tpl hier="4" item="3"/>
          <tpl fld="3" item="58"/>
          <tpl fld="2" item="6"/>
          <tpl hier="9" item="1"/>
          <tpl hier="11" item="9"/>
          <tpl hier="12" item="7"/>
          <tpl fld="4" item="0"/>
        </tpls>
      </n>
      <n v="64995300">
        <tpls c="8">
          <tpl hier="1" item="10"/>
          <tpl hier="4" item="3"/>
          <tpl fld="3" item="2"/>
          <tpl fld="2" item="6"/>
          <tpl hier="9" item="1"/>
          <tpl hier="11" item="9"/>
          <tpl hier="12" item="7"/>
          <tpl fld="4" item="0"/>
        </tpls>
      </n>
      <n v="2410446">
        <tpls c="8">
          <tpl hier="1" item="10"/>
          <tpl hier="4" item="3"/>
          <tpl fld="3" item="54"/>
          <tpl fld="2" item="8"/>
          <tpl hier="9" item="1"/>
          <tpl hier="11" item="9"/>
          <tpl hier="12" item="7"/>
          <tpl fld="4" item="0"/>
        </tpls>
      </n>
      <n v="3862992">
        <tpls c="8">
          <tpl hier="1" item="10"/>
          <tpl hier="4" item="3"/>
          <tpl fld="3" item="53"/>
          <tpl fld="2" item="8"/>
          <tpl hier="9" item="1"/>
          <tpl hier="11" item="9"/>
          <tpl hier="12" item="7"/>
          <tpl fld="4" item="0"/>
        </tpls>
      </n>
      <n v="5920359">
        <tpls c="8">
          <tpl hier="1" item="10"/>
          <tpl hier="4" item="3"/>
          <tpl fld="3" item="52"/>
          <tpl fld="2" item="8"/>
          <tpl hier="9" item="1"/>
          <tpl hier="11" item="9"/>
          <tpl hier="12" item="7"/>
          <tpl fld="4" item="0"/>
        </tpls>
      </n>
      <n v="879441">
        <tpls c="8">
          <tpl hier="1" item="10"/>
          <tpl hier="4" item="3"/>
          <tpl fld="3" item="48"/>
          <tpl fld="2" item="0"/>
          <tpl hier="9" item="1"/>
          <tpl hier="11" item="9"/>
          <tpl hier="12" item="7"/>
          <tpl fld="4" item="0"/>
        </tpls>
      </n>
      <n v="1053558">
        <tpls c="8">
          <tpl hier="1" item="10"/>
          <tpl hier="4" item="3"/>
          <tpl fld="3" item="46"/>
          <tpl fld="2" item="0"/>
          <tpl hier="9" item="1"/>
          <tpl hier="11" item="9"/>
          <tpl hier="12" item="7"/>
          <tpl fld="4" item="0"/>
        </tpls>
      </n>
      <n v="1249520">
        <tpls c="8">
          <tpl hier="1" item="10"/>
          <tpl hier="4" item="3"/>
          <tpl fld="3" item="45"/>
          <tpl fld="2" item="0"/>
          <tpl hier="9" item="1"/>
          <tpl hier="11" item="9"/>
          <tpl hier="12" item="7"/>
          <tpl fld="4" item="0"/>
        </tpls>
      </n>
      <n v="1328147">
        <tpls c="8">
          <tpl hier="1" item="10"/>
          <tpl hier="4" item="3"/>
          <tpl fld="3" item="47"/>
          <tpl fld="2" item="0"/>
          <tpl hier="9" item="1"/>
          <tpl hier="11" item="9"/>
          <tpl hier="12" item="7"/>
          <tpl fld="4" item="0"/>
        </tpls>
      </n>
      <n v="30972994">
        <tpls c="8">
          <tpl hier="1" item="10"/>
          <tpl hier="4" item="3"/>
          <tpl fld="3" item="34"/>
          <tpl fld="2" item="1"/>
          <tpl hier="9" item="1"/>
          <tpl hier="11" item="9"/>
          <tpl hier="12" item="7"/>
          <tpl fld="4" item="0"/>
        </tpls>
      </n>
      <n v="44988416">
        <tpls c="8">
          <tpl hier="1" item="10"/>
          <tpl hier="4" item="3"/>
          <tpl fld="3" item="36"/>
          <tpl fld="2" item="1"/>
          <tpl hier="9" item="1"/>
          <tpl hier="11" item="9"/>
          <tpl hier="12" item="7"/>
          <tpl fld="4" item="0"/>
        </tpls>
      </n>
      <n v="60372568">
        <tpls c="8">
          <tpl hier="1" item="10"/>
          <tpl hier="4" item="3"/>
          <tpl fld="3" item="27"/>
          <tpl fld="2" item="1"/>
          <tpl hier="9" item="1"/>
          <tpl hier="11" item="9"/>
          <tpl hier="12" item="7"/>
          <tpl fld="4" item="0"/>
        </tpls>
      </n>
      <n v="75928560">
        <tpls c="8">
          <tpl hier="1" item="10"/>
          <tpl hier="4" item="3"/>
          <tpl fld="3" item="33"/>
          <tpl fld="2" item="1"/>
          <tpl hier="9" item="1"/>
          <tpl hier="11" item="9"/>
          <tpl hier="12" item="7"/>
          <tpl fld="4" item="0"/>
        </tpls>
      </n>
      <n v="2774759">
        <tpls c="8">
          <tpl hier="1" item="10"/>
          <tpl hier="4" item="3"/>
          <tpl fld="3" item="18"/>
          <tpl fld="2" item="3"/>
          <tpl hier="9" item="1"/>
          <tpl hier="11" item="9"/>
          <tpl hier="12" item="7"/>
          <tpl fld="4" item="0"/>
        </tpls>
      </n>
      <n v="2992246">
        <tpls c="8">
          <tpl hier="1" item="10"/>
          <tpl hier="4" item="3"/>
          <tpl fld="3" item="22"/>
          <tpl fld="2" item="3"/>
          <tpl hier="9" item="1"/>
          <tpl hier="11" item="9"/>
          <tpl hier="12" item="7"/>
          <tpl fld="4" item="0"/>
        </tpls>
      </n>
      <n v="3319736">
        <tpls c="8">
          <tpl hier="1" item="10"/>
          <tpl hier="4" item="3"/>
          <tpl fld="3" item="17"/>
          <tpl fld="2" item="3"/>
          <tpl hier="9" item="1"/>
          <tpl hier="11" item="9"/>
          <tpl hier="12" item="7"/>
          <tpl fld="4" item="0"/>
        </tpls>
      </n>
      <n v="3424132">
        <tpls c="8">
          <tpl hier="1" item="10"/>
          <tpl hier="4" item="3"/>
          <tpl fld="3" item="21"/>
          <tpl fld="2" item="3"/>
          <tpl hier="9" item="1"/>
          <tpl hier="11" item="9"/>
          <tpl hier="12" item="7"/>
          <tpl fld="4" item="0"/>
        </tpls>
      </n>
      <n v="4319224">
        <tpls c="8">
          <tpl hier="1" item="10"/>
          <tpl hier="4" item="3"/>
          <tpl fld="3" item="8"/>
          <tpl fld="2" item="5"/>
          <tpl hier="9" item="1"/>
          <tpl hier="11" item="9"/>
          <tpl hier="12" item="7"/>
          <tpl fld="4" item="0"/>
        </tpls>
      </n>
      <n v="7372837">
        <tpls c="8">
          <tpl hier="1" item="10"/>
          <tpl hier="4" item="3"/>
          <tpl fld="3" item="7"/>
          <tpl fld="2" item="5"/>
          <tpl hier="9" item="1"/>
          <tpl hier="11" item="9"/>
          <tpl hier="12" item="7"/>
          <tpl fld="4" item="0"/>
        </tpls>
      </n>
      <n v="11256743">
        <tpls c="8">
          <tpl hier="1" item="10"/>
          <tpl hier="4" item="3"/>
          <tpl fld="3" item="6"/>
          <tpl fld="2" item="5"/>
          <tpl hier="9" item="1"/>
          <tpl hier="11" item="9"/>
          <tpl hier="12" item="7"/>
          <tpl fld="4" item="0"/>
        </tpls>
      </n>
      <n v="17861030">
        <tpls c="8">
          <tpl hier="1" item="10"/>
          <tpl hier="4" item="3"/>
          <tpl fld="3" item="5"/>
          <tpl fld="2" item="5"/>
          <tpl hier="9" item="1"/>
          <tpl hier="11" item="9"/>
          <tpl hier="12" item="7"/>
          <tpl fld="4" item="0"/>
        </tpls>
      </n>
      <n v="6085074">
        <tpls c="8">
          <tpl hier="1" item="10"/>
          <tpl hier="4" item="3"/>
          <tpl fld="3" item="56"/>
          <tpl fld="2" item="7"/>
          <tpl hier="9" item="1"/>
          <tpl hier="11" item="9"/>
          <tpl hier="12" item="7"/>
          <tpl fld="4" item="0"/>
        </tpls>
      </n>
      <n v="10432421">
        <tpls c="8">
          <tpl hier="1" item="10"/>
          <tpl hier="4" item="3"/>
          <tpl fld="3" item="0"/>
          <tpl fld="2" item="7"/>
          <tpl hier="9" item="1"/>
          <tpl hier="11" item="9"/>
          <tpl hier="12" item="7"/>
          <tpl fld="4" item="0"/>
        </tpls>
      </n>
      <n v="12155491">
        <tpls c="8">
          <tpl hier="1" item="10"/>
          <tpl hier="4" item="3"/>
          <tpl fld="3" item="55"/>
          <tpl fld="2" item="7"/>
          <tpl hier="9" item="1"/>
          <tpl hier="11" item="9"/>
          <tpl hier="12" item="7"/>
          <tpl fld="4" item="0"/>
        </tpls>
      </n>
      <n v="1011648681">
        <tpls c="8">
          <tpl hier="1" item="10"/>
          <tpl hier="4" item="3"/>
          <tpl fld="3" item="35"/>
          <tpl fld="1" item="0"/>
          <tpl hier="9" item="1"/>
          <tpl hier="11" item="9"/>
          <tpl hier="12" item="7"/>
          <tpl fld="4" item="0"/>
        </tpls>
      </n>
      <n v="1490595009">
        <tpls c="8">
          <tpl hier="1" item="10"/>
          <tpl hier="4" item="3"/>
          <tpl fld="3" item="40"/>
          <tpl fld="1" item="0"/>
          <tpl hier="9" item="1"/>
          <tpl hier="11" item="9"/>
          <tpl hier="12" item="7"/>
          <tpl fld="4" item="0"/>
        </tpls>
      </n>
      <n v="2172032700">
        <tpls c="8">
          <tpl hier="1" item="10"/>
          <tpl hier="4" item="3"/>
          <tpl fld="3" item="50"/>
          <tpl fld="1" item="0"/>
          <tpl hier="9" item="1"/>
          <tpl hier="11" item="9"/>
          <tpl hier="12" item="7"/>
          <tpl fld="4" item="0"/>
        </tpls>
      </n>
      <n v="2918075296">
        <tpls c="8">
          <tpl hier="1" item="10"/>
          <tpl hier="4" item="3"/>
          <tpl fld="3" item="49"/>
          <tpl fld="1" item="0"/>
          <tpl hier="9" item="1"/>
          <tpl hier="11" item="9"/>
          <tpl hier="12" item="7"/>
          <tpl fld="4" item="0"/>
        </tpls>
      </n>
      <n v="4014103">
        <tpls c="8">
          <tpl hier="1" item="10"/>
          <tpl hier="4" item="3"/>
          <tpl fld="3" item="18"/>
          <tpl fld="2" item="32"/>
          <tpl hier="9" item="1"/>
          <tpl hier="11" item="9"/>
          <tpl hier="12" item="7"/>
          <tpl fld="4" item="0"/>
        </tpls>
      </n>
      <n v="6277424">
        <tpls c="8">
          <tpl hier="1" item="10"/>
          <tpl hier="4" item="3"/>
          <tpl fld="3" item="22"/>
          <tpl fld="2" item="32"/>
          <tpl hier="9" item="1"/>
          <tpl hier="11" item="9"/>
          <tpl hier="12" item="7"/>
          <tpl fld="4" item="0"/>
        </tpls>
      </n>
      <n v="9797734">
        <tpls c="8">
          <tpl hier="1" item="10"/>
          <tpl hier="4" item="3"/>
          <tpl fld="3" item="17"/>
          <tpl fld="2" item="32"/>
          <tpl hier="9" item="1"/>
          <tpl hier="11" item="9"/>
          <tpl hier="12" item="7"/>
          <tpl fld="4" item="0"/>
        </tpls>
      </n>
      <n v="14993528">
        <tpls c="8">
          <tpl hier="1" item="10"/>
          <tpl hier="4" item="3"/>
          <tpl fld="3" item="21"/>
          <tpl fld="2" item="32"/>
          <tpl hier="9" item="1"/>
          <tpl hier="11" item="9"/>
          <tpl hier="12" item="7"/>
          <tpl fld="4" item="0"/>
        </tpls>
      </n>
      <n v="54695">
        <tpls c="8">
          <tpl hier="1" item="10"/>
          <tpl hier="4" item="3"/>
          <tpl fld="3" item="8"/>
          <tpl fld="2" item="9"/>
          <tpl hier="9" item="1"/>
          <tpl hier="11" item="9"/>
          <tpl hier="12" item="7"/>
          <tpl fld="4" item="0"/>
        </tpls>
      </n>
      <n v="68499">
        <tpls c="8">
          <tpl hier="1" item="10"/>
          <tpl hier="4" item="3"/>
          <tpl fld="3" item="7"/>
          <tpl fld="2" item="9"/>
          <tpl hier="9" item="1"/>
          <tpl hier="11" item="9"/>
          <tpl hier="12" item="7"/>
          <tpl fld="4" item="0"/>
        </tpls>
      </n>
      <n v="82781">
        <tpls c="8">
          <tpl hier="1" item="10"/>
          <tpl hier="4" item="3"/>
          <tpl fld="3" item="6"/>
          <tpl fld="2" item="9"/>
          <tpl hier="9" item="1"/>
          <tpl hier="11" item="9"/>
          <tpl hier="12" item="7"/>
          <tpl fld="4" item="0"/>
        </tpls>
      </n>
      <n v="97625">
        <tpls c="8">
          <tpl hier="1" item="10"/>
          <tpl hier="4" item="3"/>
          <tpl fld="3" item="5"/>
          <tpl fld="2" item="9"/>
          <tpl hier="9" item="1"/>
          <tpl hier="11" item="9"/>
          <tpl hier="12" item="7"/>
          <tpl fld="4" item="0"/>
        </tpls>
      </n>
      <n v="2974104">
        <tpls c="8">
          <tpl hier="1" item="10"/>
          <tpl hier="4" item="3"/>
          <tpl fld="3" item="56"/>
          <tpl fld="2" item="11"/>
          <tpl hier="9" item="1"/>
          <tpl hier="11" item="9"/>
          <tpl hier="12" item="7"/>
          <tpl fld="4" item="0"/>
        </tpls>
      </n>
      <n v="4319762">
        <tpls c="8">
          <tpl hier="1" item="10"/>
          <tpl hier="4" item="3"/>
          <tpl fld="3" item="0"/>
          <tpl fld="2" item="11"/>
          <tpl hier="9" item="1"/>
          <tpl hier="11" item="9"/>
          <tpl hier="12" item="7"/>
          <tpl fld="4" item="0"/>
        </tpls>
      </n>
      <n v="5829237">
        <tpls c="8">
          <tpl hier="1" item="10"/>
          <tpl hier="4" item="3"/>
          <tpl fld="3" item="55"/>
          <tpl fld="2" item="11"/>
          <tpl hier="9" item="1"/>
          <tpl hier="11" item="9"/>
          <tpl hier="12" item="7"/>
          <tpl fld="4" item="0"/>
        </tpls>
      </n>
      <n v="17524532">
        <tpls c="8">
          <tpl hier="1" item="10"/>
          <tpl hier="4" item="3"/>
          <tpl fld="3" item="35"/>
          <tpl fld="2" item="15"/>
          <tpl hier="9" item="1"/>
          <tpl hier="11" item="9"/>
          <tpl hier="12" item="7"/>
          <tpl fld="4" item="0"/>
        </tpls>
      </n>
      <n v="26480912">
        <tpls c="8">
          <tpl hier="1" item="10"/>
          <tpl hier="4" item="3"/>
          <tpl fld="3" item="40"/>
          <tpl fld="2" item="15"/>
          <tpl hier="9" item="1"/>
          <tpl hier="11" item="9"/>
          <tpl hier="12" item="7"/>
          <tpl fld="4" item="0"/>
        </tpls>
      </n>
      <n v="39633752">
        <tpls c="8">
          <tpl hier="1" item="10"/>
          <tpl hier="4" item="3"/>
          <tpl fld="3" item="50"/>
          <tpl fld="2" item="15"/>
          <tpl hier="9" item="1"/>
          <tpl hier="11" item="9"/>
          <tpl hier="12" item="7"/>
          <tpl fld="4" item="0"/>
        </tpls>
      </n>
      <n v="50477012">
        <tpls c="8">
          <tpl hier="1" item="10"/>
          <tpl hier="4" item="3"/>
          <tpl fld="3" item="49"/>
          <tpl fld="2" item="15"/>
          <tpl hier="9" item="1"/>
          <tpl hier="11" item="9"/>
          <tpl hier="12" item="7"/>
          <tpl fld="4" item="0"/>
        </tpls>
      </n>
      <n v="10849975">
        <tpls c="8">
          <tpl hier="1" item="10"/>
          <tpl hier="4" item="3"/>
          <tpl fld="3" item="37"/>
          <tpl fld="2" item="19"/>
          <tpl hier="9" item="1"/>
          <tpl hier="11" item="9"/>
          <tpl hier="12" item="7"/>
          <tpl fld="4" item="0"/>
        </tpls>
      </n>
      <n v="15035834">
        <tpls c="8">
          <tpl hier="1" item="10"/>
          <tpl hier="4" item="3"/>
          <tpl fld="3" item="39"/>
          <tpl fld="2" item="19"/>
          <tpl hier="9" item="1"/>
          <tpl hier="11" item="9"/>
          <tpl hier="12" item="7"/>
          <tpl fld="4" item="0"/>
        </tpls>
      </n>
      <n v="18367288">
        <tpls c="8">
          <tpl hier="1" item="10"/>
          <tpl hier="4" item="3"/>
          <tpl fld="3" item="28"/>
          <tpl fld="2" item="19"/>
          <tpl hier="9" item="1"/>
          <tpl hier="11" item="9"/>
          <tpl hier="12" item="7"/>
          <tpl fld="4" item="0"/>
        </tpls>
      </n>
      <n v="20425000">
        <tpls c="8">
          <tpl hier="1" item="10"/>
          <tpl hier="4" item="3"/>
          <tpl fld="3" item="19"/>
          <tpl fld="2" item="19"/>
          <tpl hier="9" item="1"/>
          <tpl hier="11" item="9"/>
          <tpl hier="12" item="7"/>
          <tpl fld="4" item="0"/>
        </tpls>
      </n>
      <n v="9337657">
        <tpls c="8">
          <tpl hier="1" item="10"/>
          <tpl hier="4" item="3"/>
          <tpl fld="3" item="26"/>
          <tpl fld="2" item="2"/>
          <tpl hier="9" item="1"/>
          <tpl hier="11" item="9"/>
          <tpl hier="12" item="7"/>
          <tpl fld="4" item="0"/>
        </tpls>
      </n>
      <n v="16107620">
        <tpls c="8">
          <tpl hier="1" item="10"/>
          <tpl hier="4" item="3"/>
          <tpl fld="3" item="25"/>
          <tpl fld="2" item="2"/>
          <tpl hier="9" item="1"/>
          <tpl hier="11" item="9"/>
          <tpl hier="12" item="7"/>
          <tpl fld="4" item="0"/>
        </tpls>
      </n>
      <n v="26626520">
        <tpls c="8">
          <tpl hier="1" item="10"/>
          <tpl hier="4" item="3"/>
          <tpl fld="3" item="24"/>
          <tpl fld="2" item="2"/>
          <tpl hier="9" item="1"/>
          <tpl hier="11" item="9"/>
          <tpl hier="12" item="7"/>
          <tpl fld="4" item="0"/>
        </tpls>
      </n>
      <n v="38902952">
        <tpls c="8">
          <tpl hier="1" item="10"/>
          <tpl hier="4" item="3"/>
          <tpl fld="3" item="23"/>
          <tpl fld="2" item="2"/>
          <tpl hier="9" item="1"/>
          <tpl hier="11" item="9"/>
          <tpl hier="12" item="7"/>
          <tpl fld="4" item="0"/>
        </tpls>
      </n>
      <n v="367931">
        <tpls c="8">
          <tpl hier="1" item="10"/>
          <tpl hier="4" item="3"/>
          <tpl fld="3" item="10"/>
          <tpl fld="2" item="4"/>
          <tpl hier="9" item="1"/>
          <tpl hier="11" item="9"/>
          <tpl hier="12" item="7"/>
          <tpl fld="4" item="0"/>
        </tpls>
      </n>
      <n v="374140">
        <tpls c="8">
          <tpl hier="1" item="10"/>
          <tpl hier="4" item="3"/>
          <tpl fld="3" item="12"/>
          <tpl fld="2" item="4"/>
          <tpl hier="9" item="1"/>
          <tpl hier="11" item="9"/>
          <tpl hier="12" item="7"/>
          <tpl fld="4" item="0"/>
        </tpls>
      </n>
      <n v="482235">
        <tpls c="8">
          <tpl hier="1" item="10"/>
          <tpl hier="4" item="3"/>
          <tpl fld="3" item="11"/>
          <tpl fld="2" item="4"/>
          <tpl hier="9" item="1"/>
          <tpl hier="11" item="9"/>
          <tpl hier="12" item="7"/>
          <tpl fld="4" item="0"/>
        </tpls>
      </n>
      <n v="575991">
        <tpls c="8">
          <tpl hier="1" item="10"/>
          <tpl hier="4" item="3"/>
          <tpl fld="3" item="9"/>
          <tpl fld="2" item="4"/>
          <tpl hier="9" item="1"/>
          <tpl hier="11" item="9"/>
          <tpl hier="12" item="7"/>
          <tpl fld="4" item="0"/>
        </tpls>
      </n>
      <n v="40159584">
        <tpls c="8">
          <tpl hier="1" item="10"/>
          <tpl hier="4" item="3"/>
          <tpl fld="3" item="57"/>
          <tpl fld="2" item="6"/>
          <tpl hier="9" item="1"/>
          <tpl hier="11" item="9"/>
          <tpl hier="12" item="7"/>
          <tpl fld="4" item="0"/>
        </tpls>
      </n>
      <n v="55772168">
        <tpls c="8">
          <tpl hier="1" item="10"/>
          <tpl hier="4" item="3"/>
          <tpl fld="3" item="3"/>
          <tpl fld="2" item="6"/>
          <tpl hier="9" item="1"/>
          <tpl hier="11" item="9"/>
          <tpl hier="12" item="7"/>
          <tpl fld="4" item="0"/>
        </tpls>
      </n>
      <n v="65416188">
        <tpls c="8">
          <tpl hier="1" item="10"/>
          <tpl hier="4" item="3"/>
          <tpl fld="3" item="1"/>
          <tpl fld="2" item="6"/>
          <tpl hier="9" item="1"/>
          <tpl hier="11" item="9"/>
          <tpl hier="12" item="7"/>
          <tpl fld="4" item="0"/>
        </tpls>
      </n>
      <n v="2464423">
        <tpls c="8">
          <tpl hier="1" item="10"/>
          <tpl hier="4" item="3"/>
          <tpl fld="3" item="20"/>
          <tpl fld="2" item="8"/>
          <tpl hier="9" item="1"/>
          <tpl hier="11" item="9"/>
          <tpl hier="12" item="7"/>
          <tpl fld="4" item="0"/>
        </tpls>
      </n>
      <n v="3945905">
        <tpls c="8">
          <tpl hier="1" item="10"/>
          <tpl hier="4" item="3"/>
          <tpl fld="3" item="51"/>
          <tpl fld="2" item="8"/>
          <tpl hier="9" item="1"/>
          <tpl hier="11" item="9"/>
          <tpl hier="12" item="7"/>
          <tpl fld="4" item="0"/>
        </tpls>
      </n>
      <n v="6083420">
        <tpls c="8">
          <tpl hier="1" item="10"/>
          <tpl hier="4" item="3"/>
          <tpl fld="3" item="38"/>
          <tpl fld="2" item="8"/>
          <tpl hier="9" item="1"/>
          <tpl hier="11" item="9"/>
          <tpl hier="12" item="7"/>
          <tpl fld="4" item="0"/>
        </tpls>
      </n>
      <n v="891944">
        <tpls c="8">
          <tpl hier="1" item="10"/>
          <tpl hier="4" item="3"/>
          <tpl fld="3" item="44"/>
          <tpl fld="2" item="0"/>
          <tpl hier="9" item="1"/>
          <tpl hier="11" item="9"/>
          <tpl hier="12" item="7"/>
          <tpl fld="4" item="0"/>
        </tpls>
      </n>
      <n v="1068640">
        <tpls c="8">
          <tpl hier="1" item="10"/>
          <tpl hier="4" item="3"/>
          <tpl fld="3" item="43"/>
          <tpl fld="2" item="0"/>
          <tpl hier="9" item="1"/>
          <tpl hier="11" item="9"/>
          <tpl hier="12" item="7"/>
          <tpl fld="4" item="0"/>
        </tpls>
      </n>
      <n v="1254200">
        <tpls c="8">
          <tpl hier="1" item="10"/>
          <tpl hier="4" item="3"/>
          <tpl fld="3" item="42"/>
          <tpl fld="2" item="0"/>
          <tpl hier="9" item="1"/>
          <tpl hier="11" item="9"/>
          <tpl hier="12" item="7"/>
          <tpl fld="4" item="0"/>
        </tpls>
      </n>
      <n v="1336178">
        <tpls c="8">
          <tpl hier="1" item="10"/>
          <tpl hier="4" item="3"/>
          <tpl fld="3" item="41"/>
          <tpl fld="2" item="0"/>
          <tpl hier="9" item="1"/>
          <tpl hier="11" item="9"/>
          <tpl hier="12" item="7"/>
          <tpl fld="4" item="0"/>
        </tpls>
      </n>
      <n v="31717508">
        <tpls c="8">
          <tpl hier="1" item="10"/>
          <tpl hier="4" item="3"/>
          <tpl fld="3" item="32"/>
          <tpl fld="2" item="1"/>
          <tpl hier="9" item="1"/>
          <tpl hier="11" item="9"/>
          <tpl hier="12" item="7"/>
          <tpl fld="4" item="0"/>
        </tpls>
      </n>
      <n v="46025412">
        <tpls c="8">
          <tpl hier="1" item="10"/>
          <tpl hier="4" item="3"/>
          <tpl fld="3" item="31"/>
          <tpl fld="2" item="1"/>
          <tpl hier="9" item="1"/>
          <tpl hier="11" item="9"/>
          <tpl hier="12" item="7"/>
          <tpl fld="4" item="0"/>
        </tpls>
      </n>
      <n v="61329676">
        <tpls c="8">
          <tpl hier="1" item="10"/>
          <tpl hier="4" item="3"/>
          <tpl fld="3" item="30"/>
          <tpl fld="2" item="1"/>
          <tpl hier="9" item="1"/>
          <tpl hier="11" item="9"/>
          <tpl hier="12" item="7"/>
          <tpl fld="4" item="0"/>
        </tpls>
      </n>
      <n v="77231904">
        <tpls c="8">
          <tpl hier="1" item="10"/>
          <tpl hier="4" item="3"/>
          <tpl fld="3" item="29"/>
          <tpl fld="2" item="1"/>
          <tpl hier="9" item="1"/>
          <tpl hier="11" item="9"/>
          <tpl hier="12" item="7"/>
          <tpl fld="4" item="0"/>
        </tpls>
      </n>
      <n v="2795042">
        <tpls c="8">
          <tpl hier="1" item="10"/>
          <tpl hier="4" item="3"/>
          <tpl fld="3" item="16"/>
          <tpl fld="2" item="3"/>
          <tpl hier="9" item="1"/>
          <tpl hier="11" item="9"/>
          <tpl hier="12" item="7"/>
          <tpl fld="4" item="0"/>
        </tpls>
      </n>
      <n v="3011519">
        <tpls c="8">
          <tpl hier="1" item="10"/>
          <tpl hier="4" item="3"/>
          <tpl fld="3" item="15"/>
          <tpl fld="2" item="3"/>
          <tpl hier="9" item="1"/>
          <tpl hier="11" item="9"/>
          <tpl hier="12" item="7"/>
          <tpl fld="4" item="0"/>
        </tpls>
      </n>
      <n v="3325473">
        <tpls c="8">
          <tpl hier="1" item="10"/>
          <tpl hier="4" item="3"/>
          <tpl fld="3" item="14"/>
          <tpl fld="2" item="3"/>
          <tpl hier="9" item="1"/>
          <tpl hier="11" item="9"/>
          <tpl hier="12" item="7"/>
          <tpl fld="4" item="0"/>
        </tpls>
      </n>
      <n v="3436646">
        <tpls c="8">
          <tpl hier="1" item="10"/>
          <tpl hier="4" item="3"/>
          <tpl fld="3" item="13"/>
          <tpl fld="2" item="3"/>
          <tpl hier="9" item="1"/>
          <tpl hier="11" item="9"/>
          <tpl hier="12" item="7"/>
          <tpl fld="4" item="0"/>
        </tpls>
      </n>
      <n v="4466174">
        <tpls c="8">
          <tpl hier="1" item="10"/>
          <tpl hier="4" item="3"/>
          <tpl fld="3" item="4"/>
          <tpl fld="2" item="5"/>
          <tpl hier="9" item="1"/>
          <tpl hier="11" item="9"/>
          <tpl hier="12" item="7"/>
          <tpl fld="4" item="0"/>
        </tpls>
      </n>
      <n v="7598275">
        <tpls c="8">
          <tpl hier="1" item="10"/>
          <tpl hier="4" item="3"/>
          <tpl fld="3" item="58"/>
          <tpl fld="2" item="5"/>
          <tpl hier="9" item="1"/>
          <tpl hier="11" item="9"/>
          <tpl hier="12" item="7"/>
          <tpl fld="4" item="0"/>
        </tpls>
      </n>
      <n v="11550642">
        <tpls c="8">
          <tpl hier="1" item="10"/>
          <tpl hier="4" item="3"/>
          <tpl fld="3" item="2"/>
          <tpl fld="2" item="5"/>
          <tpl hier="9" item="1"/>
          <tpl hier="11" item="9"/>
          <tpl hier="12" item="7"/>
          <tpl fld="4" item="0"/>
        </tpls>
      </n>
      <n v="6293875">
        <tpls c="8">
          <tpl hier="1" item="10"/>
          <tpl hier="4" item="3"/>
          <tpl fld="3" item="54"/>
          <tpl fld="2" item="7"/>
          <tpl hier="9" item="1"/>
          <tpl hier="11" item="9"/>
          <tpl hier="12" item="7"/>
          <tpl fld="4" item="0"/>
        </tpls>
      </n>
      <n v="10680995">
        <tpls c="8">
          <tpl hier="1" item="10"/>
          <tpl hier="4" item="3"/>
          <tpl fld="3" item="53"/>
          <tpl fld="2" item="7"/>
          <tpl hier="9" item="1"/>
          <tpl hier="11" item="9"/>
          <tpl hier="12" item="7"/>
          <tpl fld="4" item="0"/>
        </tpls>
      </n>
      <n v="12255922">
        <tpls c="8">
          <tpl hier="1" item="10"/>
          <tpl hier="4" item="3"/>
          <tpl fld="3" item="52"/>
          <tpl fld="2" item="7"/>
          <tpl hier="9" item="1"/>
          <tpl hier="11" item="9"/>
          <tpl hier="12" item="7"/>
          <tpl fld="4" item="0"/>
        </tpls>
      </n>
      <n v="1035973163">
        <tpls c="8">
          <tpl hier="1" item="10"/>
          <tpl hier="4" item="3"/>
          <tpl fld="3" item="48"/>
          <tpl fld="1" item="0"/>
          <tpl hier="9" item="1"/>
          <tpl hier="11" item="9"/>
          <tpl hier="12" item="7"/>
          <tpl fld="4" item="0"/>
        </tpls>
      </n>
      <n v="1527878889">
        <tpls c="8">
          <tpl hier="1" item="10"/>
          <tpl hier="4" item="3"/>
          <tpl fld="3" item="46"/>
          <tpl fld="1" item="0"/>
          <tpl hier="9" item="1"/>
          <tpl hier="11" item="9"/>
          <tpl hier="12" item="7"/>
          <tpl fld="4" item="0"/>
        </tpls>
      </n>
      <n v="2217181411">
        <tpls c="8">
          <tpl hier="1" item="10"/>
          <tpl hier="4" item="3"/>
          <tpl fld="3" item="45"/>
          <tpl fld="1" item="0"/>
          <tpl hier="9" item="1"/>
          <tpl hier="11" item="9"/>
          <tpl hier="12" item="7"/>
          <tpl fld="4" item="0"/>
        </tpls>
      </n>
      <n v="2965044053">
        <tpls c="8">
          <tpl hier="1" item="10"/>
          <tpl hier="4" item="3"/>
          <tpl fld="3" item="47"/>
          <tpl fld="1" item="0"/>
          <tpl hier="9" item="1"/>
          <tpl hier="11" item="9"/>
          <tpl hier="12" item="7"/>
          <tpl fld="4" item="0"/>
        </tpls>
      </n>
      <n v="4133322">
        <tpls c="8">
          <tpl hier="1" item="10"/>
          <tpl hier="4" item="3"/>
          <tpl fld="3" item="16"/>
          <tpl fld="2" item="32"/>
          <tpl hier="9" item="1"/>
          <tpl hier="11" item="9"/>
          <tpl hier="12" item="7"/>
          <tpl fld="4" item="0"/>
        </tpls>
      </n>
      <n v="6471327">
        <tpls c="8">
          <tpl hier="1" item="10"/>
          <tpl hier="4" item="3"/>
          <tpl fld="3" item="15"/>
          <tpl fld="2" item="32"/>
          <tpl hier="9" item="1"/>
          <tpl hier="11" item="9"/>
          <tpl hier="12" item="7"/>
          <tpl fld="4" item="0"/>
        </tpls>
      </n>
      <n v="10036104">
        <tpls c="8">
          <tpl hier="1" item="10"/>
          <tpl hier="4" item="3"/>
          <tpl fld="3" item="14"/>
          <tpl fld="2" item="32"/>
          <tpl hier="9" item="1"/>
          <tpl hier="11" item="9"/>
          <tpl hier="12" item="7"/>
          <tpl fld="4" item="0"/>
        </tpls>
      </n>
      <n v="15419381">
        <tpls c="8">
          <tpl hier="1" item="10"/>
          <tpl hier="4" item="3"/>
          <tpl fld="3" item="13"/>
          <tpl fld="2" item="32"/>
          <tpl hier="9" item="1"/>
          <tpl hier="11" item="9"/>
          <tpl hier="12" item="7"/>
          <tpl fld="4" item="0"/>
        </tpls>
      </n>
      <n v="56029">
        <tpls c="8">
          <tpl hier="1" item="10"/>
          <tpl hier="4" item="3"/>
          <tpl fld="3" item="4"/>
          <tpl fld="2" item="9"/>
          <tpl hier="9" item="1"/>
          <tpl hier="11" item="9"/>
          <tpl hier="12" item="7"/>
          <tpl fld="4" item="0"/>
        </tpls>
      </n>
      <n v="68755">
        <tpls c="8">
          <tpl hier="1" item="10"/>
          <tpl hier="4" item="3"/>
          <tpl fld="3" item="58"/>
          <tpl fld="2" item="9"/>
          <tpl hier="9" item="1"/>
          <tpl hier="11" item="9"/>
          <tpl hier="12" item="7"/>
          <tpl fld="4" item="0"/>
        </tpls>
      </n>
      <n v="82475">
        <tpls c="8">
          <tpl hier="1" item="10"/>
          <tpl hier="4" item="3"/>
          <tpl fld="3" item="2"/>
          <tpl fld="2" item="9"/>
          <tpl hier="9" item="1"/>
          <tpl hier="11" item="9"/>
          <tpl hier="12" item="7"/>
          <tpl fld="4" item="0"/>
        </tpls>
      </n>
      <n v="3037154">
        <tpls c="8">
          <tpl hier="1" item="10"/>
          <tpl hier="4" item="3"/>
          <tpl fld="3" item="54"/>
          <tpl fld="2" item="11"/>
          <tpl hier="9" item="1"/>
          <tpl hier="11" item="9"/>
          <tpl hier="12" item="7"/>
          <tpl fld="4" item="0"/>
        </tpls>
      </n>
      <n v="4348660">
        <tpls c="8">
          <tpl hier="1" item="10"/>
          <tpl hier="4" item="3"/>
          <tpl fld="3" item="53"/>
          <tpl fld="2" item="11"/>
          <tpl hier="9" item="1"/>
          <tpl hier="11" item="9"/>
          <tpl hier="12" item="7"/>
          <tpl fld="4" item="0"/>
        </tpls>
      </n>
      <n v="5989633">
        <tpls c="8">
          <tpl hier="1" item="10"/>
          <tpl hier="4" item="3"/>
          <tpl fld="3" item="52"/>
          <tpl fld="2" item="11"/>
          <tpl hier="9" item="1"/>
          <tpl hier="11" item="9"/>
          <tpl hier="12" item="7"/>
          <tpl fld="4" item="0"/>
        </tpls>
      </n>
      <n v="17965724">
        <tpls c="8">
          <tpl hier="1" item="10"/>
          <tpl hier="4" item="3"/>
          <tpl fld="3" item="48"/>
          <tpl fld="2" item="15"/>
          <tpl hier="9" item="1"/>
          <tpl hier="11" item="9"/>
          <tpl hier="12" item="7"/>
          <tpl fld="4" item="0"/>
        </tpls>
      </n>
      <n v="27138964">
        <tpls c="8">
          <tpl hier="1" item="10"/>
          <tpl hier="4" item="3"/>
          <tpl fld="3" item="46"/>
          <tpl fld="2" item="15"/>
          <tpl hier="9" item="1"/>
          <tpl hier="11" item="9"/>
          <tpl hier="12" item="7"/>
          <tpl fld="4" item="0"/>
        </tpls>
      </n>
      <n v="40564060">
        <tpls c="8">
          <tpl hier="1" item="10"/>
          <tpl hier="4" item="3"/>
          <tpl fld="3" item="45"/>
          <tpl fld="2" item="15"/>
          <tpl hier="9" item="1"/>
          <tpl hier="11" item="9"/>
          <tpl hier="12" item="7"/>
          <tpl fld="4" item="0"/>
        </tpls>
      </n>
      <n v="51216964">
        <tpls c="8">
          <tpl hier="1" item="10"/>
          <tpl hier="4" item="3"/>
          <tpl fld="3" item="47"/>
          <tpl fld="2" item="15"/>
          <tpl hier="9" item="1"/>
          <tpl hier="11" item="9"/>
          <tpl hier="12" item="7"/>
          <tpl fld="4" item="0"/>
        </tpls>
      </n>
      <n v="11110820">
        <tpls c="8">
          <tpl hier="1" item="10"/>
          <tpl hier="4" item="3"/>
          <tpl fld="3" item="34"/>
          <tpl fld="2" item="19"/>
          <tpl hier="9" item="1"/>
          <tpl hier="11" item="9"/>
          <tpl hier="12" item="7"/>
          <tpl fld="4" item="0"/>
        </tpls>
      </n>
      <n v="15272831">
        <tpls c="8">
          <tpl hier="1" item="10"/>
          <tpl hier="4" item="3"/>
          <tpl fld="3" item="36"/>
          <tpl fld="2" item="19"/>
          <tpl hier="9" item="1"/>
          <tpl hier="11" item="9"/>
          <tpl hier="12" item="7"/>
          <tpl fld="4" item="0"/>
        </tpls>
      </n>
      <n v="18470900">
        <tpls c="8">
          <tpl hier="1" item="10"/>
          <tpl hier="4" item="3"/>
          <tpl fld="3" item="27"/>
          <tpl fld="2" item="19"/>
          <tpl hier="9" item="1"/>
          <tpl hier="11" item="9"/>
          <tpl hier="12" item="7"/>
          <tpl fld="4" item="0"/>
        </tpls>
      </n>
      <n v="20585000">
        <tpls c="8">
          <tpl hier="1" item="10"/>
          <tpl hier="4" item="3"/>
          <tpl fld="3" item="33"/>
          <tpl fld="2" item="19"/>
          <tpl hier="9" item="1"/>
          <tpl hier="11" item="9"/>
          <tpl hier="12" item="7"/>
          <tpl fld="4" item="0"/>
        </tpls>
      </n>
      <n v="9639840">
        <tpls c="8">
          <tpl hier="1" item="10"/>
          <tpl hier="4" item="3"/>
          <tpl fld="3" item="18"/>
          <tpl fld="2" item="2"/>
          <tpl hier="9" item="1"/>
          <tpl hier="11" item="9"/>
          <tpl hier="12" item="7"/>
          <tpl fld="4" item="0"/>
        </tpls>
      </n>
      <n v="16657959">
        <tpls c="8">
          <tpl hier="1" item="10"/>
          <tpl hier="4" item="3"/>
          <tpl fld="3" item="22"/>
          <tpl fld="2" item="2"/>
          <tpl hier="9" item="1"/>
          <tpl hier="11" item="9"/>
          <tpl hier="12" item="7"/>
          <tpl fld="4" item="0"/>
        </tpls>
      </n>
      <n v="27275016">
        <tpls c="8">
          <tpl hier="1" item="10"/>
          <tpl hier="4" item="3"/>
          <tpl fld="3" item="17"/>
          <tpl fld="2" item="2"/>
          <tpl hier="9" item="1"/>
          <tpl hier="11" item="9"/>
          <tpl hier="12" item="7"/>
          <tpl fld="4" item="0"/>
        </tpls>
      </n>
      <n v="39847440">
        <tpls c="8">
          <tpl hier="1" item="10"/>
          <tpl hier="4" item="3"/>
          <tpl fld="3" item="21"/>
          <tpl fld="2" item="2"/>
          <tpl hier="9" item="1"/>
          <tpl hier="11" item="9"/>
          <tpl hier="12" item="7"/>
          <tpl fld="4" item="0"/>
        </tpls>
      </n>
      <n v="369236">
        <tpls c="8">
          <tpl hier="1" item="10"/>
          <tpl hier="4" item="3"/>
          <tpl fld="3" item="8"/>
          <tpl fld="2" item="4"/>
          <tpl hier="9" item="1"/>
          <tpl hier="11" item="9"/>
          <tpl hier="12" item="7"/>
          <tpl fld="4" item="0"/>
        </tpls>
      </n>
      <n v="381037">
        <tpls c="8">
          <tpl hier="1" item="10"/>
          <tpl hier="4" item="3"/>
          <tpl fld="3" item="7"/>
          <tpl fld="2" item="4"/>
          <tpl hier="9" item="1"/>
          <tpl hier="11" item="9"/>
          <tpl hier="12" item="7"/>
          <tpl fld="4" item="0"/>
        </tpls>
      </n>
      <n v="487942">
        <tpls c="8">
          <tpl hier="1" item="10"/>
          <tpl hier="4" item="3"/>
          <tpl fld="3" item="6"/>
          <tpl fld="2" item="4"/>
          <tpl hier="9" item="1"/>
          <tpl hier="11" item="9"/>
          <tpl hier="12" item="7"/>
          <tpl fld="4" item="0"/>
        </tpls>
      </n>
      <n v="581372">
        <tpls c="8">
          <tpl hier="1" item="10"/>
          <tpl hier="4" item="3"/>
          <tpl fld="3" item="5"/>
          <tpl fld="2" item="4"/>
          <tpl hier="9" item="1"/>
          <tpl hier="11" item="9"/>
          <tpl hier="12" item="7"/>
          <tpl fld="4" item="0"/>
        </tpls>
      </n>
      <n v="41252324">
        <tpls c="8">
          <tpl hier="1" item="10"/>
          <tpl hier="4" item="3"/>
          <tpl fld="3" item="56"/>
          <tpl fld="2" item="6"/>
          <tpl hier="9" item="1"/>
          <tpl hier="11" item="9"/>
          <tpl hier="12" item="7"/>
          <tpl fld="4" item="0"/>
        </tpls>
      </n>
      <n v="56558184">
        <tpls c="8">
          <tpl hier="1" item="10"/>
          <tpl hier="4" item="3"/>
          <tpl fld="3" item="0"/>
          <tpl fld="2" item="6"/>
          <tpl hier="9" item="1"/>
          <tpl hier="11" item="9"/>
          <tpl hier="12" item="7"/>
          <tpl fld="4" item="0"/>
        </tpls>
      </n>
      <n v="65812536">
        <tpls c="8">
          <tpl hier="1" item="10"/>
          <tpl hier="4" item="3"/>
          <tpl fld="3" item="55"/>
          <tpl fld="2" item="6"/>
          <tpl hier="9" item="1"/>
          <tpl hier="11" item="9"/>
          <tpl hier="12" item="7"/>
          <tpl fld="4" item="0"/>
        </tpls>
      </n>
      <n v="1597526">
        <tpls c="8">
          <tpl hier="1" item="10"/>
          <tpl hier="4" item="3"/>
          <tpl fld="3" item="35"/>
          <tpl fld="2" item="8"/>
          <tpl hier="9" item="1"/>
          <tpl hier="11" item="9"/>
          <tpl hier="12" item="7"/>
          <tpl fld="4" item="0"/>
        </tpls>
      </n>
      <n v="2518457">
        <tpls c="8">
          <tpl hier="1" item="10"/>
          <tpl hier="4" item="3"/>
          <tpl fld="3" item="40"/>
          <tpl fld="2" item="8"/>
          <tpl hier="9" item="1"/>
          <tpl hier="11" item="9"/>
          <tpl hier="12" item="7"/>
          <tpl fld="4" item="0"/>
        </tpls>
      </n>
      <n v="4029053">
        <tpls c="8">
          <tpl hier="1" item="10"/>
          <tpl hier="4" item="3"/>
          <tpl fld="3" item="50"/>
          <tpl fld="2" item="8"/>
          <tpl hier="9" item="1"/>
          <tpl hier="11" item="9"/>
          <tpl hier="12" item="7"/>
          <tpl fld="4" item="0"/>
        </tpls>
      </n>
      <n v="6250835">
        <tpls c="8">
          <tpl hier="1" item="10"/>
          <tpl hier="4" item="3"/>
          <tpl fld="3" item="49"/>
          <tpl fld="2" item="8"/>
          <tpl hier="9" item="1"/>
          <tpl hier="11" item="9"/>
          <tpl hier="12" item="7"/>
          <tpl fld="4" item="0"/>
        </tpls>
      </n>
      <n v="902613">
        <tpls c="8">
          <tpl hier="1" item="10"/>
          <tpl hier="4" item="3"/>
          <tpl fld="3" item="37"/>
          <tpl fld="2" item="0"/>
          <tpl hier="9" item="1"/>
          <tpl hier="11" item="9"/>
          <tpl hier="12" item="7"/>
          <tpl fld="4" item="0"/>
        </tpls>
      </n>
      <n v="1084744">
        <tpls c="8">
          <tpl hier="1" item="10"/>
          <tpl hier="4" item="3"/>
          <tpl fld="3" item="39"/>
          <tpl fld="2" item="0"/>
          <tpl hier="9" item="1"/>
          <tpl hier="11" item="9"/>
          <tpl hier="12" item="7"/>
          <tpl fld="4" item="0"/>
        </tpls>
      </n>
      <n v="1257549">
        <tpls c="8">
          <tpl hier="1" item="10"/>
          <tpl hier="4" item="3"/>
          <tpl fld="3" item="28"/>
          <tpl fld="2" item="0"/>
          <tpl hier="9" item="1"/>
          <tpl hier="11" item="9"/>
          <tpl hier="12" item="7"/>
          <tpl fld="4" item="0"/>
        </tpls>
      </n>
      <n v="1344817">
        <tpls c="8">
          <tpl hier="1" item="10"/>
          <tpl hier="4" item="3"/>
          <tpl fld="3" item="19"/>
          <tpl fld="2" item="0"/>
          <tpl hier="9" item="1"/>
          <tpl hier="11" item="9"/>
          <tpl hier="12" item="7"/>
          <tpl fld="4" item="0"/>
        </tpls>
      </n>
      <n v="32477992">
        <tpls c="8">
          <tpl hier="1" item="10"/>
          <tpl hier="4" item="3"/>
          <tpl fld="3" item="26"/>
          <tpl fld="2" item="1"/>
          <tpl hier="9" item="1"/>
          <tpl hier="11" item="9"/>
          <tpl hier="12" item="7"/>
          <tpl fld="4" item="0"/>
        </tpls>
      </n>
      <n v="47073472">
        <tpls c="8">
          <tpl hier="1" item="10"/>
          <tpl hier="4" item="3"/>
          <tpl fld="3" item="25"/>
          <tpl fld="2" item="1"/>
          <tpl hier="9" item="1"/>
          <tpl hier="11" item="9"/>
          <tpl hier="12" item="7"/>
          <tpl fld="4" item="0"/>
        </tpls>
      </n>
      <n v="62287396">
        <tpls c="8">
          <tpl hier="1" item="10"/>
          <tpl hier="4" item="3"/>
          <tpl fld="3" item="24"/>
          <tpl fld="2" item="1"/>
          <tpl hier="9" item="1"/>
          <tpl hier="11" item="9"/>
          <tpl hier="12" item="7"/>
          <tpl fld="4" item="0"/>
        </tpls>
      </n>
      <n v="78529408">
        <tpls c="8">
          <tpl hier="1" item="10"/>
          <tpl hier="4" item="3"/>
          <tpl fld="3" item="23"/>
          <tpl fld="2" item="1"/>
          <tpl hier="9" item="1"/>
          <tpl hier="11" item="9"/>
          <tpl hier="12" item="7"/>
          <tpl fld="4" item="0"/>
        </tpls>
      </n>
      <n v="2809793">
        <tpls c="8">
          <tpl hier="1" item="10"/>
          <tpl hier="4" item="3"/>
          <tpl fld="3" item="10"/>
          <tpl fld="2" item="3"/>
          <tpl hier="9" item="1"/>
          <tpl hier="11" item="9"/>
          <tpl hier="12" item="7"/>
          <tpl fld="4" item="0"/>
        </tpls>
      </n>
      <n v="3030649">
        <tpls c="8">
          <tpl hier="1" item="10"/>
          <tpl hier="4" item="3"/>
          <tpl fld="3" item="12"/>
          <tpl fld="2" item="3"/>
          <tpl hier="9" item="1"/>
          <tpl hier="11" item="9"/>
          <tpl hier="12" item="7"/>
          <tpl fld="4" item="0"/>
        </tpls>
      </n>
      <n v="3326040">
        <tpls c="8">
          <tpl hier="1" item="10"/>
          <tpl hier="4" item="3"/>
          <tpl fld="3" item="11"/>
          <tpl fld="2" item="3"/>
          <tpl hier="9" item="1"/>
          <tpl hier="11" item="9"/>
          <tpl hier="12" item="7"/>
          <tpl fld="4" item="0"/>
        </tpls>
      </n>
      <n v="3449299">
        <tpls c="8">
          <tpl hier="1" item="10"/>
          <tpl hier="4" item="3"/>
          <tpl fld="3" item="9"/>
          <tpl fld="2" item="3"/>
          <tpl hier="9" item="1"/>
          <tpl hier="11" item="9"/>
          <tpl hier="12" item="7"/>
          <tpl fld="4" item="0"/>
        </tpls>
      </n>
      <n v="4619546">
        <tpls c="8">
          <tpl hier="1" item="10"/>
          <tpl hier="4" item="3"/>
          <tpl fld="3" item="57"/>
          <tpl fld="2" item="5"/>
          <tpl hier="9" item="1"/>
          <tpl hier="11" item="9"/>
          <tpl hier="12" item="7"/>
          <tpl fld="4" item="0"/>
        </tpls>
      </n>
      <n v="7820205">
        <tpls c="8">
          <tpl hier="1" item="10"/>
          <tpl hier="4" item="3"/>
          <tpl fld="3" item="3"/>
          <tpl fld="2" item="5"/>
          <tpl hier="9" item="1"/>
          <tpl hier="11" item="9"/>
          <tpl hier="12" item="7"/>
          <tpl fld="4" item="0"/>
        </tpls>
      </n>
      <n v="11856247">
        <tpls c="8">
          <tpl hier="1" item="10"/>
          <tpl hier="4" item="3"/>
          <tpl fld="3" item="1"/>
          <tpl fld="2" item="5"/>
          <tpl hier="9" item="1"/>
          <tpl hier="11" item="9"/>
          <tpl hier="12" item="7"/>
          <tpl fld="4" item="0"/>
        </tpls>
      </n>
      <n v="6502569">
        <tpls c="8">
          <tpl hier="1" item="10"/>
          <tpl hier="4" item="3"/>
          <tpl fld="3" item="20"/>
          <tpl fld="2" item="7"/>
          <tpl hier="9" item="1"/>
          <tpl hier="11" item="9"/>
          <tpl hier="12" item="7"/>
          <tpl fld="4" item="0"/>
        </tpls>
      </n>
      <n v="10900502">
        <tpls c="8">
          <tpl hier="1" item="10"/>
          <tpl hier="4" item="3"/>
          <tpl fld="3" item="51"/>
          <tpl fld="2" item="7"/>
          <tpl hier="9" item="1"/>
          <tpl hier="11" item="9"/>
          <tpl hier="12" item="7"/>
          <tpl fld="4" item="0"/>
        </tpls>
      </n>
      <n v="12379549">
        <tpls c="8">
          <tpl hier="1" item="10"/>
          <tpl hier="4" item="3"/>
          <tpl fld="3" item="38"/>
          <tpl fld="2" item="7"/>
          <tpl hier="9" item="1"/>
          <tpl hier="11" item="9"/>
          <tpl hier="12" item="7"/>
          <tpl fld="4" item="0"/>
        </tpls>
      </n>
      <n v="1061094848">
        <tpls c="8">
          <tpl hier="1" item="10"/>
          <tpl hier="4" item="3"/>
          <tpl fld="3" item="44"/>
          <tpl fld="1" item="0"/>
          <tpl hier="9" item="1"/>
          <tpl hier="11" item="9"/>
          <tpl hier="12" item="7"/>
          <tpl fld="4" item="0"/>
        </tpls>
      </n>
      <n v="1566170176">
        <tpls c="8">
          <tpl hier="1" item="10"/>
          <tpl hier="4" item="3"/>
          <tpl fld="3" item="43"/>
          <tpl fld="1" item="0"/>
          <tpl hier="9" item="1"/>
          <tpl hier="11" item="9"/>
          <tpl hier="12" item="7"/>
          <tpl fld="4" item="0"/>
        </tpls>
      </n>
      <n v="2262863209">
        <tpls c="8">
          <tpl hier="1" item="10"/>
          <tpl hier="4" item="3"/>
          <tpl fld="3" item="42"/>
          <tpl fld="1" item="0"/>
          <tpl hier="9" item="1"/>
          <tpl hier="11" item="9"/>
          <tpl hier="12" item="7"/>
          <tpl fld="4" item="0"/>
        </tpls>
      </n>
      <n v="3011914450">
        <tpls c="8">
          <tpl hier="1" item="10"/>
          <tpl hier="4" item="3"/>
          <tpl fld="3" item="41"/>
          <tpl fld="1" item="0"/>
          <tpl hier="9" item="1"/>
          <tpl hier="11" item="9"/>
          <tpl hier="12" item="7"/>
          <tpl fld="4" item="0"/>
        </tpls>
      </n>
      <n v="4660725">
        <tpls c="8">
          <tpl hier="1" item="10"/>
          <tpl hier="4" item="3"/>
          <tpl fld="3" item="57"/>
          <tpl fld="2" item="32"/>
          <tpl hier="9" item="1"/>
          <tpl hier="11" item="9"/>
          <tpl hier="12" item="7"/>
          <tpl fld="4" item="0"/>
        </tpls>
      </n>
      <n v="7303517">
        <tpls c="8">
          <tpl hier="1" item="10"/>
          <tpl hier="4" item="3"/>
          <tpl fld="3" item="3"/>
          <tpl fld="2" item="32"/>
          <tpl hier="9" item="1"/>
          <tpl hier="11" item="9"/>
          <tpl hier="12" item="7"/>
          <tpl fld="4" item="0"/>
        </tpls>
      </n>
      <n v="11090116">
        <tpls c="8">
          <tpl hier="1" item="10"/>
          <tpl hier="4" item="3"/>
          <tpl fld="3" item="1"/>
          <tpl fld="2" item="32"/>
          <tpl hier="9" item="1"/>
          <tpl hier="11" item="9"/>
          <tpl hier="12" item="7"/>
          <tpl fld="4" item="0"/>
        </tpls>
      </n>
      <n v="60504">
        <tpls c="8">
          <tpl hier="1" item="10"/>
          <tpl hier="4" item="3"/>
          <tpl fld="3" item="20"/>
          <tpl fld="2" item="9"/>
          <tpl hier="9" item="1"/>
          <tpl hier="11" item="9"/>
          <tpl hier="12" item="7"/>
          <tpl fld="4" item="0"/>
        </tpls>
      </n>
      <n v="70763">
        <tpls c="8">
          <tpl hier="1" item="10"/>
          <tpl hier="4" item="3"/>
          <tpl fld="3" item="51"/>
          <tpl fld="2" item="9"/>
          <tpl hier="9" item="1"/>
          <tpl hier="11" item="9"/>
          <tpl hier="12" item="7"/>
          <tpl fld="4" item="0"/>
        </tpls>
      </n>
      <n v="86956">
        <tpls c="8">
          <tpl hier="1" item="10"/>
          <tpl hier="4" item="3"/>
          <tpl fld="3" item="38"/>
          <tpl fld="2" item="9"/>
          <tpl hier="9" item="1"/>
          <tpl hier="11" item="9"/>
          <tpl hier="12" item="7"/>
          <tpl fld="4" item="0"/>
        </tpls>
      </n>
      <n v="2426857">
        <tpls c="8">
          <tpl hier="1" item="10"/>
          <tpl hier="4" item="3"/>
          <tpl fld="3" item="44"/>
          <tpl fld="2" item="11"/>
          <tpl hier="9" item="1"/>
          <tpl hier="11" item="9"/>
          <tpl hier="12" item="7"/>
          <tpl fld="4" item="0"/>
        </tpls>
      </n>
      <n v="3313504">
        <tpls c="8">
          <tpl hier="1" item="10"/>
          <tpl hier="4" item="3"/>
          <tpl fld="3" item="43"/>
          <tpl fld="2" item="11"/>
          <tpl hier="9" item="1"/>
          <tpl hier="11" item="9"/>
          <tpl hier="12" item="7"/>
          <tpl fld="4" item="0"/>
        </tpls>
      </n>
      <n v="4303957">
        <tpls c="8">
          <tpl hier="1" item="10"/>
          <tpl hier="4" item="3"/>
          <tpl fld="3" item="42"/>
          <tpl fld="2" item="11"/>
          <tpl hier="9" item="1"/>
          <tpl hier="11" item="9"/>
          <tpl hier="12" item="7"/>
          <tpl fld="4" item="0"/>
        </tpls>
      </n>
      <n v="6563240">
        <tpls c="8">
          <tpl hier="1" item="10"/>
          <tpl hier="4" item="3"/>
          <tpl fld="3" item="41"/>
          <tpl fld="2" item="11"/>
          <tpl hier="9" item="1"/>
          <tpl hier="11" item="9"/>
          <tpl hier="12" item="7"/>
          <tpl fld="4" item="0"/>
        </tpls>
      </n>
      <n v="19888250">
        <tpls c="8">
          <tpl hier="1" item="10"/>
          <tpl hier="4" item="3"/>
          <tpl fld="3" item="32"/>
          <tpl fld="2" item="15"/>
          <tpl hier="9" item="1"/>
          <tpl hier="11" item="9"/>
          <tpl hier="12" item="7"/>
          <tpl fld="4" item="0"/>
        </tpls>
      </n>
      <n v="30150448">
        <tpls c="8">
          <tpl hier="1" item="10"/>
          <tpl hier="4" item="3"/>
          <tpl fld="3" item="31"/>
          <tpl fld="2" item="15"/>
          <tpl hier="9" item="1"/>
          <tpl hier="11" item="9"/>
          <tpl hier="12" item="7"/>
          <tpl fld="4" item="0"/>
        </tpls>
      </n>
      <n v="43682260">
        <tpls c="8">
          <tpl hier="1" item="10"/>
          <tpl hier="4" item="3"/>
          <tpl fld="3" item="30"/>
          <tpl fld="2" item="15"/>
          <tpl hier="9" item="1"/>
          <tpl hier="11" item="9"/>
          <tpl hier="12" item="7"/>
          <tpl fld="4" item="0"/>
        </tpls>
      </n>
      <n v="54545992">
        <tpls c="8">
          <tpl hier="1" item="10"/>
          <tpl hier="4" item="3"/>
          <tpl fld="3" item="29"/>
          <tpl fld="2" item="15"/>
          <tpl hier="9" item="1"/>
          <tpl hier="11" item="9"/>
          <tpl hier="12" item="7"/>
          <tpl fld="4" item="0"/>
        </tpls>
      </n>
      <n v="12214956">
        <tpls c="8">
          <tpl hier="1" item="10"/>
          <tpl hier="4" item="3"/>
          <tpl fld="3" item="16"/>
          <tpl fld="2" item="19"/>
          <tpl hier="9" item="1"/>
          <tpl hier="11" item="9"/>
          <tpl hier="12" item="7"/>
          <tpl fld="4" item="0"/>
        </tpls>
      </n>
      <n v="16176280">
        <tpls c="8">
          <tpl hier="1" item="10"/>
          <tpl hier="4" item="3"/>
          <tpl fld="3" item="15"/>
          <tpl fld="2" item="19"/>
          <tpl hier="9" item="1"/>
          <tpl hier="11" item="9"/>
          <tpl hier="12" item="7"/>
          <tpl fld="4" item="0"/>
        </tpls>
      </n>
      <n v="18911730">
        <tpls c="8">
          <tpl hier="1" item="10"/>
          <tpl hier="4" item="3"/>
          <tpl fld="3" item="14"/>
          <tpl fld="2" item="19"/>
          <tpl hier="9" item="1"/>
          <tpl hier="11" item="9"/>
          <tpl hier="12" item="7"/>
          <tpl fld="4" item="0"/>
        </tpls>
      </n>
      <n v="21444000">
        <tpls c="8">
          <tpl hier="1" item="10"/>
          <tpl hier="4" item="3"/>
          <tpl fld="3" item="13"/>
          <tpl fld="2" item="19"/>
          <tpl hier="9" item="1"/>
          <tpl hier="11" item="9"/>
          <tpl hier="12" item="7"/>
          <tpl fld="4" item="0"/>
        </tpls>
      </n>
      <n v="10974622">
        <tpls c="8">
          <tpl hier="1" item="10"/>
          <tpl hier="4" item="3"/>
          <tpl fld="3" item="4"/>
          <tpl fld="2" item="2"/>
          <tpl hier="9" item="1"/>
          <tpl hier="11" item="9"/>
          <tpl hier="12" item="7"/>
          <tpl fld="4" item="0"/>
        </tpls>
      </n>
      <n v="18867560">
        <tpls c="8">
          <tpl hier="1" item="10"/>
          <tpl hier="4" item="3"/>
          <tpl fld="3" item="58"/>
          <tpl fld="2" item="2"/>
          <tpl hier="9" item="1"/>
          <tpl hier="11" item="9"/>
          <tpl hier="12" item="7"/>
          <tpl fld="4" item="0"/>
        </tpls>
      </n>
      <n v="30214192">
        <tpls c="8">
          <tpl hier="1" item="10"/>
          <tpl hier="4" item="3"/>
          <tpl fld="3" item="2"/>
          <tpl fld="2" item="2"/>
          <tpl hier="9" item="1"/>
          <tpl hier="11" item="9"/>
          <tpl hier="12" item="7"/>
          <tpl fld="4" item="0"/>
        </tpls>
      </n>
      <n v="359226">
        <tpls c="8">
          <tpl hier="1" item="10"/>
          <tpl hier="4" item="3"/>
          <tpl fld="3" item="54"/>
          <tpl fld="2" item="4"/>
          <tpl hier="9" item="1"/>
          <tpl hier="11" item="9"/>
          <tpl hier="12" item="7"/>
          <tpl fld="4" item="0"/>
        </tpls>
      </n>
      <n v="413005">
        <tpls c="8">
          <tpl hier="1" item="10"/>
          <tpl hier="4" item="3"/>
          <tpl fld="3" item="53"/>
          <tpl fld="2" item="4"/>
          <tpl hier="9" item="1"/>
          <tpl hier="11" item="9"/>
          <tpl hier="12" item="7"/>
          <tpl fld="4" item="0"/>
        </tpls>
      </n>
      <n v="511181">
        <tpls c="8">
          <tpl hier="1" item="10"/>
          <tpl hier="4" item="3"/>
          <tpl fld="3" item="52"/>
          <tpl fld="2" item="4"/>
          <tpl hier="9" item="1"/>
          <tpl hier="11" item="9"/>
          <tpl hier="12" item="7"/>
          <tpl fld="4" item="0"/>
        </tpls>
      </n>
      <n v="29080938">
        <tpls c="8">
          <tpl hier="1" item="10"/>
          <tpl hier="4" item="3"/>
          <tpl fld="3" item="48"/>
          <tpl fld="2" item="6"/>
          <tpl hier="9" item="1"/>
          <tpl hier="11" item="9"/>
          <tpl hier="12" item="7"/>
          <tpl fld="4" item="0"/>
        </tpls>
      </n>
      <n v="45413080">
        <tpls c="8">
          <tpl hier="1" item="10"/>
          <tpl hier="4" item="3"/>
          <tpl fld="3" item="46"/>
          <tpl fld="2" item="6"/>
          <tpl hier="9" item="1"/>
          <tpl hier="11" item="9"/>
          <tpl hier="12" item="7"/>
          <tpl fld="4" item="0"/>
        </tpls>
      </n>
      <n v="58875268">
        <tpls c="8">
          <tpl hier="1" item="10"/>
          <tpl hier="4" item="3"/>
          <tpl fld="3" item="45"/>
          <tpl fld="2" item="6"/>
          <tpl hier="9" item="1"/>
          <tpl hier="11" item="9"/>
          <tpl hier="12" item="7"/>
          <tpl fld="4" item="0"/>
        </tpls>
      </n>
      <n v="67195024">
        <tpls c="8">
          <tpl hier="1" item="10"/>
          <tpl hier="4" item="3"/>
          <tpl fld="3" item="47"/>
          <tpl fld="2" item="6"/>
          <tpl hier="9" item="1"/>
          <tpl hier="11" item="9"/>
          <tpl hier="12" item="7"/>
          <tpl fld="4" item="0"/>
        </tpls>
      </n>
      <n v="1708630">
        <tpls c="8">
          <tpl hier="1" item="10"/>
          <tpl hier="4" item="3"/>
          <tpl fld="3" item="34"/>
          <tpl fld="2" item="8"/>
          <tpl hier="9" item="1"/>
          <tpl hier="11" item="9"/>
          <tpl hier="12" item="7"/>
          <tpl fld="4" item="0"/>
        </tpls>
      </n>
      <n v="2812307">
        <tpls c="8">
          <tpl hier="1" item="10"/>
          <tpl hier="4" item="3"/>
          <tpl fld="3" item="36"/>
          <tpl fld="2" item="8"/>
          <tpl hier="9" item="1"/>
          <tpl hier="11" item="9"/>
          <tpl hier="12" item="7"/>
          <tpl fld="4" item="0"/>
        </tpls>
      </n>
      <n v="4485951">
        <tpls c="8">
          <tpl hier="1" item="10"/>
          <tpl hier="4" item="3"/>
          <tpl fld="3" item="27"/>
          <tpl fld="2" item="8"/>
          <tpl hier="9" item="1"/>
          <tpl hier="11" item="9"/>
          <tpl hier="12" item="7"/>
          <tpl fld="4" item="0"/>
        </tpls>
      </n>
      <n v="6954721">
        <tpls c="8">
          <tpl hier="1" item="10"/>
          <tpl hier="4" item="3"/>
          <tpl fld="3" item="33"/>
          <tpl fld="2" item="8"/>
          <tpl hier="9" item="1"/>
          <tpl hier="11" item="9"/>
          <tpl hier="12" item="7"/>
          <tpl fld="4" item="0"/>
        </tpls>
      </n>
      <n v="930795">
        <tpls c="8">
          <tpl hier="1" item="10"/>
          <tpl hier="4" item="3"/>
          <tpl fld="3" item="18"/>
          <tpl fld="2" item="0"/>
          <tpl hier="9" item="1"/>
          <tpl hier="11" item="9"/>
          <tpl hier="12" item="7"/>
          <tpl fld="4" item="0"/>
        </tpls>
      </n>
      <n v="1155074">
        <tpls c="8">
          <tpl hier="1" item="10"/>
          <tpl hier="4" item="3"/>
          <tpl fld="3" item="22"/>
          <tpl fld="2" item="0"/>
          <tpl hier="9" item="1"/>
          <tpl hier="11" item="9"/>
          <tpl hier="12" item="7"/>
          <tpl fld="4" item="0"/>
        </tpls>
      </n>
      <n v="1267153">
        <tpls c="8">
          <tpl hier="1" item="10"/>
          <tpl hier="4" item="3"/>
          <tpl fld="3" item="17"/>
          <tpl fld="2" item="0"/>
          <tpl hier="9" item="1"/>
          <tpl hier="11" item="9"/>
          <tpl hier="12" item="7"/>
          <tpl fld="4" item="0"/>
        </tpls>
      </n>
      <n v="1377564">
        <tpls c="8">
          <tpl hier="1" item="10"/>
          <tpl hier="4" item="3"/>
          <tpl fld="3" item="21"/>
          <tpl fld="2" item="0"/>
          <tpl hier="9" item="1"/>
          <tpl hier="11" item="9"/>
          <tpl hier="12" item="7"/>
          <tpl fld="4" item="0"/>
        </tpls>
      </n>
      <n v="35720600">
        <tpls c="8">
          <tpl hier="1" item="10"/>
          <tpl hier="4" item="3"/>
          <tpl fld="3" item="8"/>
          <tpl fld="2" item="1"/>
          <tpl hier="9" item="1"/>
          <tpl hier="11" item="9"/>
          <tpl hier="12" item="7"/>
          <tpl fld="4" item="0"/>
        </tpls>
      </n>
      <n v="51100924">
        <tpls c="8">
          <tpl hier="1" item="10"/>
          <tpl hier="4" item="3"/>
          <tpl fld="3" item="7"/>
          <tpl fld="2" item="1"/>
          <tpl hier="9" item="1"/>
          <tpl hier="11" item="9"/>
          <tpl hier="12" item="7"/>
          <tpl fld="4" item="0"/>
        </tpls>
      </n>
      <n v="66089400">
        <tpls c="8">
          <tpl hier="1" item="10"/>
          <tpl hier="4" item="3"/>
          <tpl fld="3" item="6"/>
          <tpl fld="2" item="1"/>
          <tpl hier="9" item="1"/>
          <tpl hier="11" item="9"/>
          <tpl hier="12" item="7"/>
          <tpl fld="4" item="0"/>
        </tpls>
      </n>
      <n v="83429616">
        <tpls c="8">
          <tpl hier="1" item="10"/>
          <tpl hier="4" item="3"/>
          <tpl fld="3" item="5"/>
          <tpl fld="2" item="1"/>
          <tpl hier="9" item="1"/>
          <tpl hier="11" item="9"/>
          <tpl hier="12" item="7"/>
          <tpl fld="4" item="0"/>
        </tpls>
      </n>
      <n v="2824095">
        <tpls c="8">
          <tpl hier="1" item="10"/>
          <tpl hier="4" item="3"/>
          <tpl fld="3" item="56"/>
          <tpl fld="2" item="3"/>
          <tpl hier="9" item="1"/>
          <tpl hier="11" item="9"/>
          <tpl hier="12" item="7"/>
          <tpl fld="4" item="0"/>
        </tpls>
      </n>
      <n v="3109601">
        <tpls c="8">
          <tpl hier="1" item="10"/>
          <tpl hier="4" item="3"/>
          <tpl fld="3" item="0"/>
          <tpl fld="2" item="3"/>
          <tpl hier="9" item="1"/>
          <tpl hier="11" item="9"/>
          <tpl hier="12" item="7"/>
          <tpl fld="4" item="0"/>
        </tpls>
      </n>
      <n v="3325401">
        <tpls c="8">
          <tpl hier="1" item="10"/>
          <tpl hier="4" item="3"/>
          <tpl fld="3" item="55"/>
          <tpl fld="2" item="3"/>
          <tpl hier="9" item="1"/>
          <tpl hier="11" item="9"/>
          <tpl hier="12" item="7"/>
          <tpl fld="4" item="0"/>
        </tpls>
      </n>
      <n v="3164329">
        <tpls c="8">
          <tpl hier="1" item="10"/>
          <tpl hier="4" item="3"/>
          <tpl fld="3" item="35"/>
          <tpl fld="2" item="5"/>
          <tpl hier="9" item="1"/>
          <tpl hier="11" item="9"/>
          <tpl hier="12" item="7"/>
          <tpl fld="4" item="0"/>
        </tpls>
      </n>
      <n v="5287548">
        <tpls c="8">
          <tpl hier="1" item="10"/>
          <tpl hier="4" item="3"/>
          <tpl fld="3" item="40"/>
          <tpl fld="2" item="5"/>
          <tpl hier="9" item="1"/>
          <tpl hier="11" item="9"/>
          <tpl hier="12" item="7"/>
          <tpl fld="4" item="0"/>
        </tpls>
      </n>
      <n v="8656486">
        <tpls c="8">
          <tpl hier="1" item="10"/>
          <tpl hier="4" item="3"/>
          <tpl fld="3" item="50"/>
          <tpl fld="2" item="5"/>
          <tpl hier="9" item="1"/>
          <tpl hier="11" item="9"/>
          <tpl hier="12" item="7"/>
          <tpl fld="4" item="0"/>
        </tpls>
      </n>
      <n v="13215139">
        <tpls c="8">
          <tpl hier="1" item="10"/>
          <tpl hier="4" item="3"/>
          <tpl fld="3" item="49"/>
          <tpl fld="2" item="5"/>
          <tpl hier="9" item="1"/>
          <tpl hier="11" item="9"/>
          <tpl hier="12" item="7"/>
          <tpl fld="4" item="0"/>
        </tpls>
      </n>
      <n v="4322861">
        <tpls c="8">
          <tpl hier="1" item="10"/>
          <tpl hier="4" item="3"/>
          <tpl fld="3" item="37"/>
          <tpl fld="2" item="7"/>
          <tpl hier="9" item="1"/>
          <tpl hier="11" item="9"/>
          <tpl hier="12" item="7"/>
          <tpl fld="4" item="0"/>
        </tpls>
      </n>
      <n v="7408624">
        <tpls c="8">
          <tpl hier="1" item="10"/>
          <tpl hier="4" item="3"/>
          <tpl fld="3" item="39"/>
          <tpl fld="2" item="7"/>
          <tpl hier="9" item="1"/>
          <tpl hier="11" item="9"/>
          <tpl hier="12" item="7"/>
          <tpl fld="4" item="0"/>
        </tpls>
      </n>
      <n v="11541217">
        <tpls c="8">
          <tpl hier="1" item="10"/>
          <tpl hier="4" item="3"/>
          <tpl fld="3" item="28"/>
          <tpl fld="2" item="7"/>
          <tpl hier="9" item="1"/>
          <tpl hier="11" item="9"/>
          <tpl hier="12" item="7"/>
          <tpl fld="4" item="0"/>
        </tpls>
      </n>
      <n v="13115131">
        <tpls c="8">
          <tpl hier="1" item="10"/>
          <tpl hier="4" item="3"/>
          <tpl fld="3" item="19"/>
          <tpl fld="2" item="7"/>
          <tpl hier="9" item="1"/>
          <tpl hier="11" item="9"/>
          <tpl hier="12" item="7"/>
          <tpl fld="4" item="0"/>
        </tpls>
      </n>
      <n v="1168813438">
        <tpls c="8">
          <tpl hier="1" item="10"/>
          <tpl hier="4" item="3"/>
          <tpl fld="3" item="26"/>
          <tpl fld="1" item="0"/>
          <tpl hier="9" item="1"/>
          <tpl hier="11" item="9"/>
          <tpl hier="12" item="7"/>
          <tpl fld="4" item="0"/>
        </tpls>
      </n>
      <n v="1728838462">
        <tpls c="8">
          <tpl hier="1" item="10"/>
          <tpl hier="4" item="3"/>
          <tpl fld="3" item="25"/>
          <tpl fld="1" item="0"/>
          <tpl hier="9" item="1"/>
          <tpl hier="11" item="9"/>
          <tpl hier="12" item="7"/>
          <tpl fld="4" item="0"/>
        </tpls>
      </n>
      <n v="2450101765">
        <tpls c="8">
          <tpl hier="1" item="10"/>
          <tpl hier="4" item="3"/>
          <tpl fld="3" item="24"/>
          <tpl fld="1" item="0"/>
          <tpl hier="9" item="1"/>
          <tpl hier="11" item="9"/>
          <tpl hier="12" item="7"/>
          <tpl fld="4" item="0"/>
        </tpls>
      </n>
      <n v="3200427111">
        <tpls c="8">
          <tpl hier="1" item="10"/>
          <tpl hier="4" item="3"/>
          <tpl fld="3" item="23"/>
          <tpl fld="1" item="0"/>
          <tpl hier="9" item="1"/>
          <tpl hier="11" item="9"/>
          <tpl hier="12" item="7"/>
          <tpl fld="4" item="0"/>
        </tpls>
      </n>
      <n v="20827600">
        <tpls c="8">
          <tpl hier="1" item="10"/>
          <tpl hier="4" item="3"/>
          <tpl fld="3" item="52"/>
          <tpl fld="2" item="74"/>
          <tpl hier="9" item="1"/>
          <tpl hier="11" item="9"/>
          <tpl hier="12" item="7"/>
          <tpl fld="4" item="0"/>
        </tpls>
      </n>
      <n v="11020362">
        <tpls c="8">
          <tpl hier="1" item="10"/>
          <tpl hier="4" item="3"/>
          <tpl fld="3" item="55"/>
          <tpl fld="2" item="84"/>
          <tpl hier="9" item="1"/>
          <tpl hier="11" item="9"/>
          <tpl hier="12" item="7"/>
          <tpl fld="4" item="0"/>
        </tpls>
      </n>
    </entries>
    <sets count="11">
      <set count="1" maxRank="1" setDefinition="{[Data].[GDP and other output measures].[Output Definition].&amp;[Expenditure Approach]}">
        <tpls c="1">
          <tpl fld="0" item="0"/>
        </tpls>
      </set>
      <set count="2" maxRank="1" setDefinition="{[Geography].[WDI Availability].[wdi_availability].&amp;[From 1960],[Geography].[WDI Availability].[wdi_availability].&amp;[From 1961]}">
        <tpls c="1">
          <tpl fld="5" item="0"/>
        </tpls>
      </set>
      <set count="1" maxRank="1" setDefinition="{[Indicator Detail].[Units].[Measure Type (Stock/Flow/etc)].&amp;[Flow].&amp;[Money].&amp;[USD]}">
        <tpls c="1">
          <tpl fld="8" item="0"/>
        </tpls>
      </set>
      <set count="1" maxRank="1" setDefinition="{[Data].[Original Source Data].[Source].&amp;[WDI2020]}">
        <tpls c="1">
          <tpl fld="9" item="0"/>
        </tpls>
      </set>
      <set count="1" maxRank="1" setDefinition="{[Indicator Detail].[Industrial Sector (Agriculture/Manufacturing/etc)].&amp;[Whole economy]}">
        <tpls c="1">
          <tpl fld="10" item="0"/>
        </tpls>
      </set>
      <set count="1" maxRank="1" setDefinition="{[Indicator Detail].[Units].[Measure Type (Stock/Flow/etc)].&amp;[Flow].&amp;[Money].&amp;[USD].&amp;[Current]}">
        <tpls c="1">
          <tpl fld="11" item="0"/>
        </tpls>
      </set>
      <set count="1" maxRank="1" setDefinition="{[Data].[Demographics].[All]}">
        <tpls c="1">
          <tpl hier="1" item="4294967295"/>
        </tpls>
      </set>
      <set count="1" maxRank="1" setDefinition="{[Indicator Detail].[Units].[Measure Type (Stock/Flow/etc)].&amp;[Stock].&amp;[Population].&amp;[Persons]}">
        <tpls c="1">
          <tpl fld="8" item="1"/>
        </tpls>
      </set>
      <set count="1" maxRank="1" setDefinition="{[Data].[Original Source Data].[All]}">
        <tpls c="1">
          <tpl hier="4" item="4294967295"/>
        </tpls>
      </set>
      <set count="1" maxRank="1" setDefinition="{[Indicator Detail].[Industrial Sector (Agriculture/Manufacturing/etc)].[All]}">
        <tpls c="1">
          <tpl hier="11" item="4294967295"/>
        </tpls>
      </set>
      <set count="1" maxRank="1" setDefinition="{[Data].[Demographics].[Population].&amp;[Total]}">
        <tpls c="1">
          <tpl fld="12" item="0"/>
        </tpls>
      </set>
    </sets>
    <queryCache count="151">
      <query mdx="[Geography].[Blocs].[Major_Blocs].&amp;[South]">
        <tpls c="1">
          <tpl fld="1" item="0"/>
        </tpls>
      </query>
      <query mdx="[Geography].[Blocs].[Country].&amp;[Trinidad and Tobago]">
        <tpls c="1">
          <tpl fld="2" item="0"/>
        </tpls>
      </query>
      <query mdx="[Geography].[Blocs].[Country].&amp;[Turkey]">
        <tpls c="1">
          <tpl fld="2" item="1"/>
        </tpls>
      </query>
      <query mdx="[Geography].[Blocs].[Country].&amp;[Sudan (Former)]">
        <tpls c="1">
          <tpl fld="2" item="2"/>
        </tpls>
      </query>
      <query mdx="[Geography].[Blocs].[Country].&amp;[Uruguay]">
        <tpls c="1">
          <tpl fld="2" item="3"/>
        </tpls>
      </query>
      <query mdx="[Geography].[Blocs].[Country].&amp;[Suriname]">
        <tpls c="1">
          <tpl fld="2" item="4"/>
        </tpls>
      </query>
      <query mdx="[Geography].[Blocs].[Country].&amp;[Zambia]">
        <tpls c="1">
          <tpl fld="2" item="5"/>
        </tpls>
      </query>
      <query mdx="[Geography].[Blocs].[Country].&amp;[Thailand]">
        <tpls c="1">
          <tpl fld="2" item="6"/>
        </tpls>
      </query>
      <query mdx="[Geography].[Blocs].[Country].&amp;[Zimbabwe]">
        <tpls c="1">
          <tpl fld="2" item="7"/>
        </tpls>
      </query>
      <query mdx="[Geography].[Blocs].[Country].&amp;[Togo]">
        <tpls c="1">
          <tpl fld="2" item="8"/>
        </tpls>
      </query>
      <query mdx="[Geography].[Blocs].[Country].&amp;[Seychelles]">
        <tpls c="1">
          <tpl fld="2" item="9"/>
        </tpls>
      </query>
      <query mdx="[Geography].[Blocs].[Country].&amp;[Peru]">
        <tpls c="1">
          <tpl fld="2" item="10"/>
        </tpls>
      </query>
      <query mdx="[Geography].[Blocs].[Country].&amp;[Sierra Leone]">
        <tpls c="1">
          <tpl fld="2" item="11"/>
        </tpls>
      </query>
      <query mdx="[Geography].[Blocs].[Country].&amp;[Philippines]">
        <tpls c="1">
          <tpl fld="2" item="12"/>
        </tpls>
      </query>
      <query mdx="[Geography].[Blocs].[Country].&amp;[Nepal]">
        <tpls c="1">
          <tpl fld="2" item="13"/>
        </tpls>
      </query>
      <query mdx="[Geography].[Blocs].[Country].&amp;[Kenya]">
        <tpls c="1">
          <tpl fld="2" item="14"/>
        </tpls>
      </query>
      <query mdx="[Geography].[Blocs].[Country].&amp;[South Africa]">
        <tpls c="1">
          <tpl fld="2" item="15"/>
        </tpls>
      </query>
      <query mdx="[Geography].[Blocs].[Country].&amp;[Papua New Guinea]">
        <tpls c="1">
          <tpl fld="2" item="16"/>
        </tpls>
      </query>
      <query mdx="[Geography].[Blocs].[Country].&amp;[Mexico]">
        <tpls c="1">
          <tpl fld="2" item="17"/>
        </tpls>
      </query>
      <query mdx="[Geography].[Blocs].[Country].&amp;[Puerto Rico]">
        <tpls c="1">
          <tpl fld="2" item="18"/>
        </tpls>
      </query>
      <query mdx="[Geography].[Blocs].[Country].&amp;[Sri Lanka]">
        <tpls c="1">
          <tpl fld="2" item="19"/>
        </tpls>
      </query>
      <query mdx="[Geography].[Blocs].[Country].&amp;[Rwanda]">
        <tpls c="1">
          <tpl fld="2" item="20"/>
        </tpls>
      </query>
      <query mdx="[Geography].[Blocs].[Country].&amp;[Haiti]">
        <tpls c="1">
          <tpl fld="2" item="21"/>
        </tpls>
      </query>
      <query mdx="[Geography].[Blocs].[Country].&amp;[Guyana]">
        <tpls c="1">
          <tpl fld="2" item="22"/>
        </tpls>
      </query>
      <query mdx="[Geography].[Blocs].[Country].&amp;[Nicaragua]">
        <tpls c="1">
          <tpl fld="2" item="23"/>
        </tpls>
      </query>
      <query mdx="[Geography].[Blocs].[Country].&amp;[Mauritania]">
        <tpls c="1">
          <tpl fld="2" item="24"/>
        </tpls>
      </query>
      <query mdx="[Geography].[Blocs].[Country].&amp;[Pakistan]">
        <tpls c="1">
          <tpl fld="2" item="25"/>
        </tpls>
      </query>
      <query mdx="[Geography].[Blocs].[Country].&amp;[Malaysia]">
        <tpls c="1">
          <tpl fld="2" item="26"/>
        </tpls>
      </query>
      <query mdx="[Geography].[Blocs].[Country].&amp;[Malawi]">
        <tpls c="1">
          <tpl fld="2" item="27"/>
        </tpls>
      </query>
      <query mdx="[Geography].[Blocs].[Country].&amp;[Chad]">
        <tpls c="1">
          <tpl fld="2" item="28"/>
        </tpls>
      </query>
      <query mdx="[Geography].[Blocs].[Country].&amp;[Madagascar]">
        <tpls c="1">
          <tpl fld="2" item="29"/>
        </tpls>
      </query>
      <query mdx="[Geography].[Blocs].[Country].&amp;[Niger]">
        <tpls c="1">
          <tpl fld="2" item="30"/>
        </tpls>
      </query>
      <query mdx="[Geography].[Blocs].[Country].&amp;[Lesotho]">
        <tpls c="1">
          <tpl fld="2" item="31"/>
        </tpls>
      </query>
      <query mdx="[Geography].[Blocs].[Country].&amp;[Senegal]">
        <tpls c="1">
          <tpl fld="2" item="32"/>
        </tpls>
      </query>
      <query mdx="[Geography].[Blocs].[Country].&amp;[Ghana]">
        <tpls c="1">
          <tpl fld="2" item="33"/>
        </tpls>
      </query>
      <query mdx="[Geography].[Blocs].[Country].&amp;[Fiji]">
        <tpls c="1">
          <tpl fld="2" item="34"/>
        </tpls>
      </query>
      <query mdx="[Geography].[Blocs].[Country].&amp;[Chile]">
        <tpls c="1">
          <tpl fld="2" item="35"/>
        </tpls>
      </query>
      <query mdx="[Geography].[Blocs].[Country].&amp;[Myanmar]">
        <tpls c="1">
          <tpl fld="2" item="36"/>
        </tpls>
      </query>
      <query mdx="[Geography].[Blocs].[Country].&amp;[Paraguay]">
        <tpls c="1">
          <tpl fld="2" item="37"/>
        </tpls>
      </query>
      <query mdx="[Geography].[Blocs].[Country].&amp;[Panama]">
        <tpls c="1">
          <tpl fld="2" item="38"/>
        </tpls>
      </query>
      <query mdx="[Geography].[Blocs].[Country].&amp;[India]">
        <tpls c="1">
          <tpl fld="2" item="39"/>
        </tpls>
      </query>
      <query mdx="[Geography].[Blocs].[Country].&amp;[Colombia]">
        <tpls c="1">
          <tpl fld="2" item="40"/>
        </tpls>
      </query>
      <query mdx="[Geography].[Blocs].[Country].&amp;[Honduras]">
        <tpls c="1">
          <tpl fld="2" item="41"/>
        </tpls>
      </query>
      <query mdx="[Geography].[Blocs].[Country].&amp;[Burundi]">
        <tpls c="1">
          <tpl fld="2" item="42"/>
        </tpls>
      </query>
      <query mdx="[Geography].[Blocs].[Country].&amp;[Guatemala]">
        <tpls c="1">
          <tpl fld="2" item="43"/>
        </tpls>
      </query>
      <query mdx="[Geography].[Blocs].[Country].&amp;[Ecuador]">
        <tpls c="1">
          <tpl fld="2" item="44"/>
        </tpls>
      </query>
      <query mdx="[Geography].[Blocs].[Major_Blocs].&amp;[North]">
        <tpls c="1">
          <tpl fld="1" item="1"/>
        </tpls>
      </query>
      <query mdx="[Geography].[Blocs].[Country].&amp;[Nigeria]">
        <tpls c="1">
          <tpl fld="2" item="45"/>
        </tpls>
      </query>
      <query mdx="[Geography].[Blocs].[Country].&amp;[United Kingdom]">
        <tpls c="1">
          <tpl fld="2" item="46"/>
        </tpls>
      </query>
      <query mdx="[Geography].[Blocs].[Country].&amp;[Benin]">
        <tpls c="1">
          <tpl fld="2" item="47"/>
        </tpls>
      </query>
      <query mdx="[Geography].[Blocs].[Country].&amp;[Portugal]">
        <tpls c="1">
          <tpl fld="2" item="48"/>
        </tpls>
      </query>
      <query mdx="[Geography].[Blocs].[Country].&amp;[Dominican Republic]">
        <tpls c="1">
          <tpl fld="2" item="49"/>
        </tpls>
      </query>
      <query mdx="[Geography].[Blocs].[Country].&amp;[Argentina]">
        <tpls c="1">
          <tpl fld="2" item="50"/>
        </tpls>
      </query>
      <query mdx="[Geography].[Blocs].[Country].&amp;[United States]">
        <tpls c="1">
          <tpl fld="2" item="51"/>
        </tpls>
      </query>
      <query mdx="[Geography].[Blocs].[Country].&amp;[Bolivia]">
        <tpls c="1">
          <tpl fld="2" item="52"/>
        </tpls>
      </query>
      <query mdx="[Geography].[Blocs].[Country].&amp;[Singapore]">
        <tpls c="1">
          <tpl fld="2" item="53"/>
        </tpls>
      </query>
      <query mdx="[Geography].[Blocs].[Country].&amp;[Congo DR]">
        <tpls c="1">
          <tpl fld="2" item="54"/>
        </tpls>
      </query>
      <query mdx="[Geography].[Blocs].[Country].&amp;[Burkina Faso]">
        <tpls c="1">
          <tpl fld="2" item="55"/>
        </tpls>
      </query>
      <query mdx="[Geography].[Blocs].[Country].&amp;[Botswana]">
        <tpls c="1">
          <tpl fld="2" item="56"/>
        </tpls>
      </query>
      <query mdx="[Geography].[Blocs].[Country].&amp;[South Korea]">
        <tpls c="1">
          <tpl fld="2" item="57"/>
        </tpls>
      </query>
      <query mdx="[Geography].[Blocs].[Country].&amp;[Bahamas]">
        <tpls c="1">
          <tpl fld="2" item="58"/>
        </tpls>
      </query>
      <query mdx="[Geography].[Blocs].[Country].&amp;[Congo R]">
        <tpls c="1">
          <tpl fld="2" item="59"/>
        </tpls>
      </query>
      <query mdx="[Geography].[Blocs].[Country].&amp;[Brazil]">
        <tpls c="1">
          <tpl fld="2" item="60"/>
        </tpls>
      </query>
      <query mdx="[Geography].[Blocs].[Country].&amp;[Spain]">
        <tpls c="1">
          <tpl fld="2" item="61"/>
        </tpls>
      </query>
      <query mdx="[Geography].[Blocs].[Country].&amp;[Cameroon]">
        <tpls c="1">
          <tpl fld="2" item="62"/>
        </tpls>
      </query>
      <query mdx="[Geography].[Blocs].[Country].&amp;[Bangladesh]">
        <tpls c="1">
          <tpl fld="2" item="63"/>
        </tpls>
      </query>
      <query mdx="[Geography].[Blocs].[Country].&amp;[Gabon]">
        <tpls c="1">
          <tpl fld="2" item="64"/>
        </tpls>
      </query>
      <query mdx="[Geography].[Blocs].[Country].&amp;[Costa Rica]">
        <tpls c="1">
          <tpl fld="2" item="65"/>
        </tpls>
      </query>
      <query mdx="[Geography].[Blocs].[Country].&amp;[Norway]">
        <tpls c="1">
          <tpl fld="2" item="66"/>
        </tpls>
      </query>
      <query mdx="[Geography].[Blocs].[Country].&amp;[Denmark]">
        <tpls c="1">
          <tpl fld="2" item="67"/>
        </tpls>
      </query>
      <query mdx="[Dates].[Year].&amp;[1990]">
        <tpls c="1">
          <tpl fld="3" item="0"/>
        </tpls>
      </query>
      <query mdx="[Dates].[Year].&amp;[2005]">
        <tpls c="1">
          <tpl fld="3" item="1"/>
        </tpls>
      </query>
      <query mdx="[Dates].[Year].&amp;[2004]">
        <tpls c="1">
          <tpl fld="3" item="2"/>
        </tpls>
      </query>
      <query mdx="[Geography].[Blocs].[Country].&amp;[Egypt]">
        <tpls c="1">
          <tpl fld="2" item="68"/>
        </tpls>
      </query>
      <query mdx="[Dates].[Year].&amp;[1989]">
        <tpls c="1">
          <tpl fld="3" item="3"/>
        </tpls>
      </query>
      <query mdx="[Dates].[Year].&amp;[1972]">
        <tpls c="1">
          <tpl fld="3" item="4"/>
        </tpls>
      </query>
      <query mdx="[Geography].[Blocs].[Country].&amp;[Netherlands]">
        <tpls c="1">
          <tpl fld="2" item="69"/>
        </tpls>
      </query>
      <query mdx="[Geography].[Blocs].[Country].&amp;[Israel]">
        <tpls c="1">
          <tpl fld="2" item="70"/>
        </tpls>
      </query>
      <query mdx="[Geography].[Blocs].[Major_Blocs].&amp;[China Mainland]">
        <tpls c="1">
          <tpl fld="1" item="2"/>
        </tpls>
      </query>
      <query mdx="[Dates].[Year].&amp;[2019]">
        <tpls c="1">
          <tpl fld="3" item="5"/>
        </tpls>
      </query>
      <query mdx="[Dates].[Year].&amp;[2003]">
        <tpls c="1">
          <tpl fld="3" item="6"/>
        </tpls>
      </query>
      <query mdx="[Dates].[Year].&amp;[1987]">
        <tpls c="1">
          <tpl fld="3" item="7"/>
        </tpls>
      </query>
      <query mdx="[Dates].[Year].&amp;[1971]">
        <tpls c="1">
          <tpl fld="3" item="8"/>
        </tpls>
      </query>
      <query mdx="[Dates].[Year].&amp;[2018]">
        <tpls c="1">
          <tpl fld="3" item="9"/>
        </tpls>
      </query>
      <query mdx="[Dates].[Year].&amp;[1970]">
        <tpls c="1">
          <tpl fld="3" item="10"/>
        </tpls>
      </query>
      <query mdx="[Geography].[Blocs].[Country].&amp;[China Mainland]">
        <tpls c="1">
          <tpl fld="2" item="71"/>
        </tpls>
      </query>
      <query mdx="[Dates].[Year].&amp;[2002]">
        <tpls c="1">
          <tpl fld="3" item="11"/>
        </tpls>
      </query>
      <query mdx="[Dates].[Year].&amp;[1986]">
        <tpls c="1">
          <tpl fld="3" item="12"/>
        </tpls>
      </query>
      <query mdx="[Geography].[Blocs].[Country].&amp;[Italy]">
        <tpls c="1">
          <tpl fld="2" item="72"/>
        </tpls>
      </query>
      <query mdx="[Dates].[Year].&amp;[2017]">
        <tpls c="1">
          <tpl fld="3" item="13"/>
        </tpls>
      </query>
      <query mdx="[Dates].[Year].&amp;[2001]">
        <tpls c="1">
          <tpl fld="3" item="14"/>
        </tpls>
      </query>
      <query mdx="[Dates].[Year].&amp;[1985]">
        <tpls c="1">
          <tpl fld="3" item="15"/>
        </tpls>
      </query>
      <query mdx="[Dates].[Year].&amp;[1969]">
        <tpls c="1">
          <tpl fld="3" item="16"/>
        </tpls>
      </query>
      <query mdx="[Dates].[Year].&amp;[2000]">
        <tpls c="1">
          <tpl fld="3" item="17"/>
        </tpls>
      </query>
      <query mdx="[Dates].[Year].&amp;[1968]">
        <tpls c="1">
          <tpl fld="3" item="18"/>
        </tpls>
      </query>
      <query mdx="[Dates].[Year].&amp;[2012]">
        <tpls c="1">
          <tpl fld="3" item="19"/>
        </tpls>
      </query>
      <query mdx="[Dates].[Year].&amp;[1976]">
        <tpls c="1">
          <tpl fld="3" item="20"/>
        </tpls>
      </query>
      <query mdx="[Dates].[Year].&amp;[2016]">
        <tpls c="1">
          <tpl fld="3" item="21"/>
        </tpls>
      </query>
      <query mdx="[Dates].[Year].&amp;[1984]">
        <tpls c="1">
          <tpl fld="3" item="22"/>
        </tpls>
      </query>
      <query mdx="[Geography].[Blocs].[Country].&amp;[Luxemburg]">
        <tpls c="1">
          <tpl fld="2" item="73"/>
        </tpls>
      </query>
      <query mdx="[Geography].[Blocs].[Country].&amp;[Australia]">
        <tpls c="1">
          <tpl fld="2" item="74"/>
        </tpls>
      </query>
      <query mdx="[Dates].[Year].&amp;[2015]">
        <tpls c="1">
          <tpl fld="3" item="23"/>
        </tpls>
      </query>
      <query mdx="[Dates].[Year].&amp;[1999]">
        <tpls c="1">
          <tpl fld="3" item="24"/>
        </tpls>
      </query>
      <query mdx="[Dates].[Year].&amp;[1983]">
        <tpls c="1">
          <tpl fld="3" item="25"/>
        </tpls>
      </query>
      <query mdx="[Dates].[Year].&amp;[1967]">
        <tpls c="1">
          <tpl fld="3" item="26"/>
        </tpls>
      </query>
      <query mdx="[Geography].[Blocs].[Country].&amp;[Finland]">
        <tpls c="1">
          <tpl fld="2" item="75"/>
        </tpls>
      </query>
      <query mdx="[Dates].[Year].&amp;[1997]">
        <tpls c="1">
          <tpl fld="3" item="27"/>
        </tpls>
      </query>
      <query mdx="[Geography].[Blocs].[Country].&amp;[Austria]">
        <tpls c="1">
          <tpl fld="2" item="76"/>
        </tpls>
      </query>
      <query mdx="[Dates].[Year].&amp;[1996]">
        <tpls c="1">
          <tpl fld="3" item="28"/>
        </tpls>
      </query>
      <query mdx="[Geography].[Blocs].[Country].&amp;[Central African Republic]">
        <tpls c="1">
          <tpl fld="2" item="77"/>
        </tpls>
      </query>
      <query mdx="[Geography].[Blocs].[Country].&amp;[Japan]">
        <tpls c="1">
          <tpl fld="2" item="78"/>
        </tpls>
      </query>
      <query mdx="[Dates].[Year].&amp;[2014]">
        <tpls c="1">
          <tpl fld="3" item="29"/>
        </tpls>
      </query>
      <query mdx="[Dates].[Year].&amp;[1998]">
        <tpls c="1">
          <tpl fld="3" item="30"/>
        </tpls>
      </query>
      <query mdx="[Dates].[Year].&amp;[1982]">
        <tpls c="1">
          <tpl fld="3" item="31"/>
        </tpls>
      </query>
      <query mdx="[Dates].[Year].&amp;[1966]">
        <tpls c="1">
          <tpl fld="3" item="32"/>
        </tpls>
      </query>
      <query mdx="[Geography].[Blocs].[Country].&amp;[Sweden]">
        <tpls c="1">
          <tpl fld="2" item="79"/>
        </tpls>
      </query>
      <query mdx="[Dates].[Year].&amp;[2013]">
        <tpls c="1">
          <tpl fld="3" item="33"/>
        </tpls>
      </query>
      <query mdx="[Dates].[Year].&amp;[1965]">
        <tpls c="1">
          <tpl fld="3" item="34"/>
        </tpls>
      </query>
      <query mdx="[Dates].[Year].&amp;[1961]">
        <tpls c="1">
          <tpl fld="3" item="35"/>
        </tpls>
      </query>
      <query mdx="[Dates].[Year].&amp;[1981]">
        <tpls c="1">
          <tpl fld="3" item="36"/>
        </tpls>
      </query>
      <query mdx="[Dates].[Year].&amp;[1964]">
        <tpls c="1">
          <tpl fld="3" item="37"/>
        </tpls>
      </query>
      <query mdx="[Dates].[Year].&amp;[2008]">
        <tpls c="1">
          <tpl fld="3" item="38"/>
        </tpls>
      </query>
      <query mdx="[Dates].[Year].&amp;[1980]">
        <tpls c="1">
          <tpl fld="3" item="39"/>
        </tpls>
      </query>
      <query mdx="[Dates].[Year].&amp;[1977]">
        <tpls c="1">
          <tpl fld="3" item="40"/>
        </tpls>
      </query>
      <query mdx="[Dates].[Year].&amp;[2011]">
        <tpls c="1">
          <tpl fld="3" item="41"/>
        </tpls>
      </query>
      <query mdx="[Dates].[Year].&amp;[1995]">
        <tpls c="1">
          <tpl fld="3" item="42"/>
        </tpls>
      </query>
      <query mdx="[Dates].[Year].&amp;[1979]">
        <tpls c="1">
          <tpl fld="3" item="43"/>
        </tpls>
      </query>
      <query mdx="[Dates].[Year].&amp;[1963]">
        <tpls c="1">
          <tpl fld="3" item="44"/>
        </tpls>
      </query>
      <query mdx="[Geography].[Blocs].[Country].&amp;[France]">
        <tpls c="1">
          <tpl fld="2" item="80"/>
        </tpls>
      </query>
      <query mdx="[Dates].[Year].&amp;[1994]">
        <tpls c="1">
          <tpl fld="3" item="45"/>
        </tpls>
      </query>
      <query mdx="[Dates].[Year].&amp;[1978]">
        <tpls c="1">
          <tpl fld="3" item="46"/>
        </tpls>
      </query>
      <query mdx="[Measures].[Item]">
        <tpls c="1">
          <tpl fld="4" item="0"/>
        </tpls>
      </query>
      <query mdx="[Geography].[Blocs].[Country].&amp;[Algeria]">
        <tpls c="1">
          <tpl fld="2" item="81"/>
        </tpls>
      </query>
      <query mdx="[Dates].[Year].&amp;[2010]">
        <tpls c="1">
          <tpl fld="3" item="47"/>
        </tpls>
      </query>
      <query mdx="[Dates].[Year].&amp;[1962]">
        <tpls c="1">
          <tpl fld="3" item="48"/>
        </tpls>
      </query>
      <query mdx="[Dates].[Year].&amp;[2009]">
        <tpls c="1">
          <tpl fld="3" item="49"/>
        </tpls>
      </query>
      <query mdx="[Geography].[Blocs].[Country].&amp;[Belize]">
        <tpls c="1">
          <tpl fld="2" item="82"/>
        </tpls>
      </query>
      <query mdx="[Geography].[Blocs].[Country].&amp;[Belgium]">
        <tpls c="1">
          <tpl fld="2" item="83"/>
        </tpls>
      </query>
      <query mdx="[Dates].[Year].&amp;[1993]">
        <tpls c="1">
          <tpl fld="3" item="50"/>
        </tpls>
      </query>
      <query mdx="[Dates].[Year].&amp;[1992]">
        <tpls c="1">
          <tpl fld="3" item="51"/>
        </tpls>
      </query>
      <query mdx="[Geography].[Blocs].[Country].&amp;[Greece]">
        <tpls c="1">
          <tpl fld="2" item="84"/>
        </tpls>
      </query>
      <query mdx="[Dates].[Year].&amp;[2007]">
        <tpls c="1">
          <tpl fld="3" item="52"/>
        </tpls>
      </query>
      <query mdx="[Dates].[Year].&amp;[1991]">
        <tpls c="1">
          <tpl fld="3" item="53"/>
        </tpls>
      </query>
      <query mdx="[Dates].[Year].&amp;[1975]">
        <tpls c="1">
          <tpl fld="3" item="54"/>
        </tpls>
      </query>
      <query mdx="[Geography].[Blocs].[Country].&amp;[Cote d'Ivoire]">
        <tpls c="1">
          <tpl fld="2" item="85"/>
        </tpls>
      </query>
      <query mdx="[Dates].[Year].&amp;[2006]">
        <tpls c="1">
          <tpl fld="3" item="55"/>
        </tpls>
      </query>
      <query mdx="[Dates].[Year].&amp;[1974]">
        <tpls c="1">
          <tpl fld="3" item="56"/>
        </tpls>
      </query>
      <query mdx="[Dates].[Year].&amp;[1973]">
        <tpls c="1">
          <tpl fld="3" item="57"/>
        </tpls>
      </query>
      <query mdx="[Dates].[Year].&amp;[1988]">
        <tpls c="1">
          <tpl fld="3" item="58"/>
        </tpls>
      </query>
      <query mdx="Population">
        <tpls c="1">
          <tpl hier="26" item="4294967295"/>
        </tpls>
      </query>
      <query mdx="North">
        <tpls c="1">
          <tpl fld="1" item="1"/>
        </tpls>
      </query>
    </queryCache>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0.468806828707" backgroundQuery="1" createdVersion="6" refreshedVersion="6" minRefreshableVersion="3" recordCount="0" supportSubquery="1" supportAdvancedDrill="1" xr:uid="{3DBA33AD-53A2-4744-9509-E3431BBC27C1}">
  <cacheSource type="external" connectionId="1"/>
  <cacheFields count="15">
    <cacheField name="[Data].[GDP and other output measures].[Output Definition]" caption="Output Definition" numFmtId="0" hierarchy="2" level="1">
      <sharedItems containsSemiMixedTypes="0" containsString="0"/>
    </cacheField>
    <cacheField name="[Dates].[Year].[Year]" caption="Year" numFmtId="0" hierarchy="5" level="1">
      <sharedItems count="59">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Geography].[Blocs].[Major_Blocs]" caption="Major_Blocs" numFmtId="0" hierarchy="6" level="1">
      <sharedItems count="3">
        <s v="[Geography].[Blocs].[Major_Blocs].&amp;[China Mainland]" c="China Mainland"/>
        <s v="[Geography].[Blocs].[Major_Blocs].&amp;[North]" c="North"/>
        <s v="[Geography].[Blocs].[Major_Blocs].&amp;[South]" c="South"/>
      </sharedItems>
    </cacheField>
    <cacheField name="[Geography].[Blocs].[Country]" caption="Country" numFmtId="0" hierarchy="6" level="2">
      <sharedItems count="88">
        <s v="[Geography].[Blocs].[Country].&amp;[China Mainland]" c="China Mainland"/>
        <s v="[Geography].[Blocs].[Country].&amp;[Australia]" c="Australia"/>
        <s v="[Geography].[Blocs].[Country].&amp;[Austria]" c="Austria"/>
        <s v="[Geography].[Blocs].[Country].&amp;[Belgium]" c="Belgium"/>
        <s v="[Geography].[Blocs].[Country].&amp;[Denmark]" c="Denmark"/>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gypt]" c="Egypt"/>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auritania]" c="Mauritania"/>
        <s v="[Geography].[Blocs].[Country].&amp;[Mexico]" c="Mexico"/>
        <s v="[Geography].[Blocs].[Country].&amp;[Myanmar]" c="Myanmar"/>
        <s v="[Geography].[Blocs].[Country].&amp;[Nepal]" c="Nepal"/>
        <s v="[Geography].[Blocs].[Country].&amp;[New Caledonia]" c="New Caledonia"/>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0"/>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2"/>
        <fieldUsage x="13"/>
      </fieldsUsage>
    </cacheHierarchy>
    <cacheHierarchy uniqueName="[Dates].[Year]" caption="Year" attribute="1" defaultMemberUniqueName="[Dates].[Year].[All]" allUniqueName="[Dates].[Year].[All]" dimensionUniqueName="[Dates]" displayFolder="" count="2" unbalanced="0">
      <fieldsUsage count="2">
        <fieldUsage x="-1"/>
        <fieldUsage x="1"/>
      </fieldsUsage>
    </cacheHierarchy>
    <cacheHierarchy uniqueName="[Geography].[Blocs]" caption="Blocs" defaultMemberUniqueName="[Geography].[Blocs].[All]" allUniqueName="[Geography].[Blocs].[All]" dimensionUniqueName="[Geography]" displayFolder="" count="4" unbalanced="0">
      <fieldsUsage count="4">
        <fieldUsage x="-1"/>
        <fieldUsage x="2"/>
        <fieldUsage x="3"/>
        <fieldUsage x="4"/>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5"/>
        <fieldUsage x="6"/>
        <fieldUsage x="7"/>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4"/>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8"/>
        <fieldUsage x="9"/>
        <fieldUsage x="10"/>
        <fieldUsage x="11"/>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0.526028935186" backgroundQuery="1" createdVersion="6" refreshedVersion="6" minRefreshableVersion="3" recordCount="0" supportSubquery="1" supportAdvancedDrill="1" xr:uid="{2CCA6961-01C5-4A9D-99EA-C77A4CEAAA14}">
  <cacheSource type="external" connectionId="1"/>
  <cacheFields count="15">
    <cacheField name="[Dates].[Year].[Year]" caption="Year" numFmtId="0" hierarchy="5" level="1">
      <sharedItems count="59">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Geography].[Blocs].[Major_Blocs]" caption="Major_Blocs" numFmtId="0" hierarchy="6" level="1">
      <sharedItems count="3">
        <s v="[Geography].[Blocs].[Major_Blocs].&amp;[China Mainland]" c="China Mainland"/>
        <s v="[Geography].[Blocs].[Major_Blocs].&amp;[North]" c="North"/>
        <s v="[Geography].[Blocs].[Major_Blocs].&amp;[South]" c="South"/>
      </sharedItems>
    </cacheField>
    <cacheField name="[Geography].[Blocs].[Country]" caption="Country" numFmtId="0" hierarchy="6" level="2">
      <sharedItems count="88">
        <s v="[Geography].[Blocs].[Country].&amp;[China Mainland]" c="China Mainland"/>
        <s v="[Geography].[Blocs].[Country].&amp;[Australia]" c="Australia"/>
        <s v="[Geography].[Blocs].[Country].&amp;[Austria]" c="Austria"/>
        <s v="[Geography].[Blocs].[Country].&amp;[Belgium]" c="Belgium"/>
        <s v="[Geography].[Blocs].[Country].&amp;[Denmark]" c="Denmark"/>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Switzerland]" c="Switzerland"/>
        <s v="[Geography].[Blocs].[Country].&amp;[United Kingdom]" c="United Kingdom"/>
        <s v="[Geography].[Blocs].[Country].&amp;[United States]" c="United States"/>
        <s v="[Geography].[Blocs].[Country].&amp;[Algeria]" c="Algeria"/>
        <s v="[Geography].[Blocs].[Country].&amp;[Argentina]" c="Argentina"/>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Egypt]" c="Egypt"/>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auritania]" c="Mauritania"/>
        <s v="[Geography].[Blocs].[Country].&amp;[Mexico]" c="Mexico"/>
        <s v="[Geography].[Blocs].[Country].&amp;[Myanmar]" c="Myanmar"/>
        <s v="[Geography].[Blocs].[Country].&amp;[Nepal]" c="Nepal"/>
        <s v="[Geography].[Blocs].[Country].&amp;[New Caledonia]" c="New Caledonia"/>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araguay]" c="Paraguay"/>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ri Lanka]" c="Sri Lank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Data].[Demographics].[Population]" caption="Population" numFmtId="0" hierarchy="1" level="1">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14"/>
      </fieldsUsage>
    </cacheHierarchy>
    <cacheHierarchy uniqueName="[Data].[GDP and other output measures]" caption="GDP and other output measures" defaultMemberUniqueName="[Data].[GDP and other output measures].[All]" allUniqueName="[Data].[GDP and other output measures].[All]" dimensionUniqueName="[Data]" displayFolder="" count="2"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1"/>
        <fieldUsage x="12"/>
      </fieldsUsage>
    </cacheHierarchy>
    <cacheHierarchy uniqueName="[Dates].[Year]" caption="Year" attribute="1" defaultMemberUniqueName="[Dates].[Year].[All]" allUniqueName="[Dates].[Year].[All]" dimensionUniqueName="[Dates]" displayFolder="" count="2" unbalanced="0">
      <fieldsUsage count="2">
        <fieldUsage x="-1"/>
        <fieldUsage x="0"/>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4"/>
        <fieldUsage x="5"/>
        <fieldUsage x="6"/>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3"/>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7"/>
        <fieldUsage x="8"/>
        <fieldUsage x="9"/>
        <fieldUsage x="10"/>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5D06D0-E729-4B33-87AA-6ECA96C55EA0}" name="PivotTable1" cacheId="1" applyNumberFormats="0" applyBorderFormats="0" applyFontFormats="0" applyPatternFormats="0" applyAlignmentFormats="0" applyWidthHeightFormats="1" dataCaption="Values" updatedVersion="6" minRefreshableVersion="3" subtotalHiddenItems="1" rowGrandTotals="0" colGrandTotals="0" itemPrintTitles="1" createdVersion="6" indent="0" compact="0" compactData="0" multipleFieldFilters="0" fieldListSortAscending="1">
  <location ref="A8" firstHeaderRow="0" firstDataRow="0" firstDataCol="0" rowPageCount="5" colPageCount="1"/>
  <pivotFields count="15">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 compact="0" allDrilled="1" outline="0" subtotalTop="0" showAll="0" dataSourceSort="1"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extLst>
        <ext xmlns:x14="http://schemas.microsoft.com/office/spreadsheetml/2009/9/main" uri="{2946ED86-A175-432a-8AC1-64E0C546D7DE}">
          <x14:pivotField fillDownLabels="1"/>
        </ext>
      </extLst>
    </pivotField>
    <pivotField compact="0" allDrilled="1" outline="0" subtotalTop="0" showAll="0" dataSourceSort="1">
      <items count="4">
        <item s="1" c="1" x="0"/>
        <item s="1" c="1" x="1"/>
        <item s="1" c="1" x="2"/>
        <item t="default"/>
      </items>
      <extLst>
        <ext xmlns:x14="http://schemas.microsoft.com/office/spreadsheetml/2009/9/main" uri="{2946ED86-A175-432a-8AC1-64E0C546D7DE}">
          <x14:pivotField fillDownLabels="1"/>
        </ext>
      </extLst>
    </pivotField>
    <pivotField compact="0" outline="0" subtotalTop="0" showAll="0" dataSourceSort="1">
      <items count="89">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 c="1" x="77"/>
        <item c="1" x="78"/>
        <item c="1" x="79"/>
        <item c="1" x="80"/>
        <item c="1" x="81"/>
        <item c="1" x="82"/>
        <item c="1" x="83"/>
        <item c="1" x="84"/>
        <item c="1" x="85"/>
        <item c="1" x="86"/>
        <item c="1" x="87"/>
        <item t="default"/>
      </items>
      <extLst>
        <ext xmlns:x14="http://schemas.microsoft.com/office/spreadsheetml/2009/9/main" uri="{2946ED86-A175-432a-8AC1-64E0C546D7DE}">
          <x14:pivotField fillDownLabels="1"/>
        </ext>
      </extLst>
    </pivotField>
    <pivotField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defaultAttributeDrillState="1">
      <items count="1">
        <item t="default"/>
      </items>
      <extLst>
        <ext xmlns:x14="http://schemas.microsoft.com/office/spreadsheetml/2009/9/main" uri="{2946ED86-A175-432a-8AC1-64E0C546D7DE}">
          <x14:pivotField fillDownLabels="1"/>
        </ext>
      </extLst>
    </pivotField>
  </pivotFields>
  <pageFields count="5">
    <pageField fld="0" hier="2" name="[Data].[GDP and other output measures].[Output Definition].&amp;[Expenditure Approach]" cap="Expenditure Approach"/>
    <pageField fld="5" hier="9" name="[Geography].[WDI Availability].[wdi_availability].&amp;[From 1960]" cap="From 1960"/>
    <pageField fld="8" hier="12" name="[Indicator Detail].[Units].[Measure Type (Stock/Flow/etc)].&amp;[Flow].&amp;[Money].&amp;[USD].&amp;[Current]" cap="Current"/>
    <pageField fld="12" hier="4" name="[Data].[Original Source Data].[Source].&amp;[WDI2020]" cap="WDI2020"/>
    <pageField fld="14" hier="11" name="[Indicator Detail].[Industrial Sector (Agriculture/Manufacturing/etc)].&amp;[Whole economy]" cap="Whole economy"/>
  </pageFields>
  <pivotHierarchies count="76">
    <pivotHierarchy/>
    <pivotHierarchy/>
    <pivotHierarchy/>
    <pivotHierarchy/>
    <pivotHierarchy/>
    <pivotHierarchy/>
    <pivotHierarchy/>
    <pivotHierarchy/>
    <pivotHierarchy/>
    <pivotHierarchy multipleItemSelectionAllowed="1">
      <members count="2" level="1">
        <member name="[Geography].[WDI Availability].[wdi_availability].&amp;[From 1960]"/>
        <member name="[Geography].[WDI Availability].[wdi_availability].&amp;[From 1961]"/>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aptionGreaterThan" evalOrder="-1" id="1" stringValue1="1960">
      <autoFilter ref="A1">
        <filterColumn colId="0">
          <customFilters>
            <customFilter operator="greaterThan" val="1960"/>
          </customFilters>
        </filterColumn>
      </autoFilter>
    </filter>
  </filters>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B2BEAC-5E17-4A2E-98F0-74FD47EFACA3}" name="PivotTable1" cacheId="2" applyNumberFormats="0" applyBorderFormats="0" applyFontFormats="0" applyPatternFormats="0" applyAlignmentFormats="0" applyWidthHeightFormats="1" dataCaption="Values" updatedVersion="6" minRefreshableVersion="3" subtotalHiddenItems="1" rowGrandTotals="0" colGrandTotals="0" itemPrintTitles="1" createdVersion="6" indent="0" compact="0" compactData="0" multipleFieldFilters="0" fieldListSortAscending="1">
  <location ref="A8" firstHeaderRow="0" firstDataRow="0" firstDataCol="0" rowPageCount="5" colPageCount="1"/>
  <pivotFields count="15">
    <pivotField compact="0" allDrilled="1" outline="0" subtotalTop="0" showAll="0" dataSourceSort="1"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t="default"/>
      </items>
      <extLst>
        <ext xmlns:x14="http://schemas.microsoft.com/office/spreadsheetml/2009/9/main" uri="{2946ED86-A175-432a-8AC1-64E0C546D7DE}">
          <x14:pivotField fillDownLabels="1"/>
        </ext>
      </extLst>
    </pivotField>
    <pivotField compact="0" allDrilled="1" outline="0" subtotalTop="0" showAll="0" dataSourceSort="1">
      <items count="4">
        <item s="1" c="1" x="0"/>
        <item s="1" c="1" x="1"/>
        <item s="1" c="1" x="2"/>
        <item t="default"/>
      </items>
      <extLst>
        <ext xmlns:x14="http://schemas.microsoft.com/office/spreadsheetml/2009/9/main" uri="{2946ED86-A175-432a-8AC1-64E0C546D7DE}">
          <x14:pivotField fillDownLabels="1"/>
        </ext>
      </extLst>
    </pivotField>
    <pivotField compact="0" outline="0" subtotalTop="0" showAll="0" dataSourceSort="1">
      <items count="89">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 c="1" x="77"/>
        <item c="1" x="78"/>
        <item c="1" x="79"/>
        <item c="1" x="80"/>
        <item c="1" x="81"/>
        <item c="1" x="82"/>
        <item c="1" x="83"/>
        <item c="1" x="84"/>
        <item c="1" x="85"/>
        <item c="1" x="86"/>
        <item c="1" x="87"/>
        <item t="default"/>
      </items>
      <extLst>
        <ext xmlns:x14="http://schemas.microsoft.com/office/spreadsheetml/2009/9/main" uri="{2946ED86-A175-432a-8AC1-64E0C546D7DE}">
          <x14:pivotField fillDownLabels="1"/>
        </ext>
      </extLst>
    </pivotField>
    <pivotField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 axis="axisPage" compact="0" outline="0" subtotalTop="0" showAll="0" dataSourceSort="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ubtotalTop="0" showAll="0" dataSourceSort="1">
      <items count="1">
        <item t="default"/>
      </items>
      <extLst>
        <ext xmlns:x14="http://schemas.microsoft.com/office/spreadsheetml/2009/9/main" uri="{2946ED86-A175-432a-8AC1-64E0C546D7DE}">
          <x14:pivotField fillDownLabels="1"/>
        </ext>
      </extLst>
    </pivotField>
  </pivotFields>
  <pageFields count="5">
    <pageField fld="4" hier="9" name="[Geography].[WDI Availability].[wdi_availability].&amp;[From 1960]" cap="From 1960"/>
    <pageField fld="7" hier="12" name="[Indicator Detail].[Units].[Measure Type (Stock/Flow/etc)].&amp;[Stock].&amp;[Population].&amp;[Persons]" cap="Persons"/>
    <pageField fld="11" hier="4" name="[Data].[Original Source Data].[Source].&amp;[WDI2020]" cap="WDI2020"/>
    <pageField fld="13" hier="11" name="[Indicator Detail].[Industrial Sector (Agriculture/Manufacturing/etc)].[All]" cap="All"/>
    <pageField fld="14" hier="1" name="[Data].[Demographics].[Population].&amp;[Total]" cap="Total"/>
  </pageFields>
  <pivotHierarchies count="76">
    <pivotHierarchy/>
    <pivotHierarchy/>
    <pivotHierarchy/>
    <pivotHierarchy/>
    <pivotHierarchy/>
    <pivotHierarchy/>
    <pivotHierarchy/>
    <pivotHierarchy/>
    <pivotHierarchy/>
    <pivotHierarchy multipleItemSelectionAllowed="1">
      <members count="2" level="1">
        <member name="[Geography].[WDI Availability].[wdi_availability].&amp;[From 1960]"/>
        <member name="[Geography].[WDI Availability].[wdi_availability].&amp;[From 1961]"/>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aptionGreaterThan" evalOrder="-1" id="1" stringValue1="1960">
      <autoFilter ref="A1">
        <filterColumn colId="0">
          <customFilters>
            <customFilter operator="greaterThan" val="1960"/>
          </customFilters>
        </filterColumn>
      </autoFilter>
    </filter>
  </filters>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20623-B618-4966-AE86-7D1C05C4CA74}">
  <sheetPr codeName="Sheet1"/>
  <dimension ref="B1:B34"/>
  <sheetViews>
    <sheetView workbookViewId="0">
      <selection activeCell="B5" sqref="B5"/>
    </sheetView>
  </sheetViews>
  <sheetFormatPr defaultRowHeight="14.25" x14ac:dyDescent="0.45"/>
  <cols>
    <col min="1" max="1" width="17.796875" customWidth="1"/>
    <col min="2" max="2" width="153.6640625" customWidth="1"/>
    <col min="257" max="257" width="17.796875" customWidth="1"/>
    <col min="258" max="258" width="153.6640625" customWidth="1"/>
    <col min="513" max="513" width="17.796875" customWidth="1"/>
    <col min="514" max="514" width="153.6640625" customWidth="1"/>
    <col min="769" max="769" width="17.796875" customWidth="1"/>
    <col min="770" max="770" width="153.6640625" customWidth="1"/>
    <col min="1025" max="1025" width="17.796875" customWidth="1"/>
    <col min="1026" max="1026" width="153.6640625" customWidth="1"/>
    <col min="1281" max="1281" width="17.796875" customWidth="1"/>
    <col min="1282" max="1282" width="153.6640625" customWidth="1"/>
    <col min="1537" max="1537" width="17.796875" customWidth="1"/>
    <col min="1538" max="1538" width="153.6640625" customWidth="1"/>
    <col min="1793" max="1793" width="17.796875" customWidth="1"/>
    <col min="1794" max="1794" width="153.6640625" customWidth="1"/>
    <col min="2049" max="2049" width="17.796875" customWidth="1"/>
    <col min="2050" max="2050" width="153.6640625" customWidth="1"/>
    <col min="2305" max="2305" width="17.796875" customWidth="1"/>
    <col min="2306" max="2306" width="153.6640625" customWidth="1"/>
    <col min="2561" max="2561" width="17.796875" customWidth="1"/>
    <col min="2562" max="2562" width="153.6640625" customWidth="1"/>
    <col min="2817" max="2817" width="17.796875" customWidth="1"/>
    <col min="2818" max="2818" width="153.6640625" customWidth="1"/>
    <col min="3073" max="3073" width="17.796875" customWidth="1"/>
    <col min="3074" max="3074" width="153.6640625" customWidth="1"/>
    <col min="3329" max="3329" width="17.796875" customWidth="1"/>
    <col min="3330" max="3330" width="153.6640625" customWidth="1"/>
    <col min="3585" max="3585" width="17.796875" customWidth="1"/>
    <col min="3586" max="3586" width="153.6640625" customWidth="1"/>
    <col min="3841" max="3841" width="17.796875" customWidth="1"/>
    <col min="3842" max="3842" width="153.6640625" customWidth="1"/>
    <col min="4097" max="4097" width="17.796875" customWidth="1"/>
    <col min="4098" max="4098" width="153.6640625" customWidth="1"/>
    <col min="4353" max="4353" width="17.796875" customWidth="1"/>
    <col min="4354" max="4354" width="153.6640625" customWidth="1"/>
    <col min="4609" max="4609" width="17.796875" customWidth="1"/>
    <col min="4610" max="4610" width="153.6640625" customWidth="1"/>
    <col min="4865" max="4865" width="17.796875" customWidth="1"/>
    <col min="4866" max="4866" width="153.6640625" customWidth="1"/>
    <col min="5121" max="5121" width="17.796875" customWidth="1"/>
    <col min="5122" max="5122" width="153.6640625" customWidth="1"/>
    <col min="5377" max="5377" width="17.796875" customWidth="1"/>
    <col min="5378" max="5378" width="153.6640625" customWidth="1"/>
    <col min="5633" max="5633" width="17.796875" customWidth="1"/>
    <col min="5634" max="5634" width="153.6640625" customWidth="1"/>
    <col min="5889" max="5889" width="17.796875" customWidth="1"/>
    <col min="5890" max="5890" width="153.6640625" customWidth="1"/>
    <col min="6145" max="6145" width="17.796875" customWidth="1"/>
    <col min="6146" max="6146" width="153.6640625" customWidth="1"/>
    <col min="6401" max="6401" width="17.796875" customWidth="1"/>
    <col min="6402" max="6402" width="153.6640625" customWidth="1"/>
    <col min="6657" max="6657" width="17.796875" customWidth="1"/>
    <col min="6658" max="6658" width="153.6640625" customWidth="1"/>
    <col min="6913" max="6913" width="17.796875" customWidth="1"/>
    <col min="6914" max="6914" width="153.6640625" customWidth="1"/>
    <col min="7169" max="7169" width="17.796875" customWidth="1"/>
    <col min="7170" max="7170" width="153.6640625" customWidth="1"/>
    <col min="7425" max="7425" width="17.796875" customWidth="1"/>
    <col min="7426" max="7426" width="153.6640625" customWidth="1"/>
    <col min="7681" max="7681" width="17.796875" customWidth="1"/>
    <col min="7682" max="7682" width="153.6640625" customWidth="1"/>
    <col min="7937" max="7937" width="17.796875" customWidth="1"/>
    <col min="7938" max="7938" width="153.6640625" customWidth="1"/>
    <col min="8193" max="8193" width="17.796875" customWidth="1"/>
    <col min="8194" max="8194" width="153.6640625" customWidth="1"/>
    <col min="8449" max="8449" width="17.796875" customWidth="1"/>
    <col min="8450" max="8450" width="153.6640625" customWidth="1"/>
    <col min="8705" max="8705" width="17.796875" customWidth="1"/>
    <col min="8706" max="8706" width="153.6640625" customWidth="1"/>
    <col min="8961" max="8961" width="17.796875" customWidth="1"/>
    <col min="8962" max="8962" width="153.6640625" customWidth="1"/>
    <col min="9217" max="9217" width="17.796875" customWidth="1"/>
    <col min="9218" max="9218" width="153.6640625" customWidth="1"/>
    <col min="9473" max="9473" width="17.796875" customWidth="1"/>
    <col min="9474" max="9474" width="153.6640625" customWidth="1"/>
    <col min="9729" max="9729" width="17.796875" customWidth="1"/>
    <col min="9730" max="9730" width="153.6640625" customWidth="1"/>
    <col min="9985" max="9985" width="17.796875" customWidth="1"/>
    <col min="9986" max="9986" width="153.6640625" customWidth="1"/>
    <col min="10241" max="10241" width="17.796875" customWidth="1"/>
    <col min="10242" max="10242" width="153.6640625" customWidth="1"/>
    <col min="10497" max="10497" width="17.796875" customWidth="1"/>
    <col min="10498" max="10498" width="153.6640625" customWidth="1"/>
    <col min="10753" max="10753" width="17.796875" customWidth="1"/>
    <col min="10754" max="10754" width="153.6640625" customWidth="1"/>
    <col min="11009" max="11009" width="17.796875" customWidth="1"/>
    <col min="11010" max="11010" width="153.6640625" customWidth="1"/>
    <col min="11265" max="11265" width="17.796875" customWidth="1"/>
    <col min="11266" max="11266" width="153.6640625" customWidth="1"/>
    <col min="11521" max="11521" width="17.796875" customWidth="1"/>
    <col min="11522" max="11522" width="153.6640625" customWidth="1"/>
    <col min="11777" max="11777" width="17.796875" customWidth="1"/>
    <col min="11778" max="11778" width="153.6640625" customWidth="1"/>
    <col min="12033" max="12033" width="17.796875" customWidth="1"/>
    <col min="12034" max="12034" width="153.6640625" customWidth="1"/>
    <col min="12289" max="12289" width="17.796875" customWidth="1"/>
    <col min="12290" max="12290" width="153.6640625" customWidth="1"/>
    <col min="12545" max="12545" width="17.796875" customWidth="1"/>
    <col min="12546" max="12546" width="153.6640625" customWidth="1"/>
    <col min="12801" max="12801" width="17.796875" customWidth="1"/>
    <col min="12802" max="12802" width="153.6640625" customWidth="1"/>
    <col min="13057" max="13057" width="17.796875" customWidth="1"/>
    <col min="13058" max="13058" width="153.6640625" customWidth="1"/>
    <col min="13313" max="13313" width="17.796875" customWidth="1"/>
    <col min="13314" max="13314" width="153.6640625" customWidth="1"/>
    <col min="13569" max="13569" width="17.796875" customWidth="1"/>
    <col min="13570" max="13570" width="153.6640625" customWidth="1"/>
    <col min="13825" max="13825" width="17.796875" customWidth="1"/>
    <col min="13826" max="13826" width="153.6640625" customWidth="1"/>
    <col min="14081" max="14081" width="17.796875" customWidth="1"/>
    <col min="14082" max="14082" width="153.6640625" customWidth="1"/>
    <col min="14337" max="14337" width="17.796875" customWidth="1"/>
    <col min="14338" max="14338" width="153.6640625" customWidth="1"/>
    <col min="14593" max="14593" width="17.796875" customWidth="1"/>
    <col min="14594" max="14594" width="153.6640625" customWidth="1"/>
    <col min="14849" max="14849" width="17.796875" customWidth="1"/>
    <col min="14850" max="14850" width="153.6640625" customWidth="1"/>
    <col min="15105" max="15105" width="17.796875" customWidth="1"/>
    <col min="15106" max="15106" width="153.6640625" customWidth="1"/>
    <col min="15361" max="15361" width="17.796875" customWidth="1"/>
    <col min="15362" max="15362" width="153.6640625" customWidth="1"/>
    <col min="15617" max="15617" width="17.796875" customWidth="1"/>
    <col min="15618" max="15618" width="153.6640625" customWidth="1"/>
    <col min="15873" max="15873" width="17.796875" customWidth="1"/>
    <col min="15874" max="15874" width="153.6640625" customWidth="1"/>
    <col min="16129" max="16129" width="17.79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43</v>
      </c>
    </row>
    <row r="5" spans="2:2" ht="18" x14ac:dyDescent="0.55000000000000004">
      <c r="B5" s="3"/>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row r="33" spans="2:2" x14ac:dyDescent="0.45">
      <c r="B33" t="s">
        <v>23</v>
      </c>
    </row>
    <row r="34" spans="2:2" x14ac:dyDescent="0.45">
      <c r="B34"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E1F15-06C7-40EC-9F87-BDA1051F8DED}">
  <sheetPr codeName="Sheet2"/>
  <dimension ref="B2:B11"/>
  <sheetViews>
    <sheetView workbookViewId="0">
      <selection activeCell="B12" sqref="B12"/>
    </sheetView>
  </sheetViews>
  <sheetFormatPr defaultRowHeight="14.25" x14ac:dyDescent="0.45"/>
  <cols>
    <col min="2" max="2" width="110" customWidth="1"/>
  </cols>
  <sheetData>
    <row r="2" spans="2:2" x14ac:dyDescent="0.45">
      <c r="B2" t="s">
        <v>42</v>
      </c>
    </row>
    <row r="3" spans="2:2" x14ac:dyDescent="0.45">
      <c r="B3" s="9"/>
    </row>
    <row r="5" spans="2:2" x14ac:dyDescent="0.45">
      <c r="B5" t="s">
        <v>25</v>
      </c>
    </row>
    <row r="6" spans="2:2" x14ac:dyDescent="0.45">
      <c r="B6" t="s">
        <v>26</v>
      </c>
    </row>
    <row r="7" spans="2:2" x14ac:dyDescent="0.45">
      <c r="B7" t="s">
        <v>27</v>
      </c>
    </row>
    <row r="9" spans="2:2" x14ac:dyDescent="0.45">
      <c r="B9" t="s">
        <v>55</v>
      </c>
    </row>
    <row r="11" spans="2:2" x14ac:dyDescent="0.45">
      <c r="B11" t="s">
        <v>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53DD2-8FC1-4E9E-A07B-72DA2FC1E726}">
  <sheetPr codeName="Sheet3"/>
  <dimension ref="A2:BI114"/>
  <sheetViews>
    <sheetView tabSelected="1" workbookViewId="0">
      <pane xSplit="2" ySplit="9" topLeftCell="C10" activePane="bottomRight" state="frozen"/>
      <selection pane="topRight" activeCell="C1" sqref="C1"/>
      <selection pane="bottomLeft" activeCell="A10" sqref="A10"/>
      <selection pane="bottomRight" activeCell="C47" sqref="C47"/>
    </sheetView>
  </sheetViews>
  <sheetFormatPr defaultRowHeight="14.25" x14ac:dyDescent="0.45"/>
  <cols>
    <col min="1" max="1" width="39.9296875" bestFit="1" customWidth="1"/>
    <col min="2" max="2" width="21.59765625" bestFit="1" customWidth="1"/>
    <col min="3" max="30" width="17.73046875" bestFit="1" customWidth="1"/>
    <col min="31" max="61" width="19.19921875" bestFit="1" customWidth="1"/>
    <col min="62" max="62" width="11.73046875" bestFit="1" customWidth="1"/>
    <col min="63" max="75" width="11.59765625" bestFit="1" customWidth="1"/>
    <col min="76" max="77" width="11.73046875" bestFit="1" customWidth="1"/>
    <col min="78" max="81" width="11.59765625" bestFit="1" customWidth="1"/>
    <col min="82" max="91" width="11.73046875" bestFit="1" customWidth="1"/>
    <col min="92" max="131" width="11.59765625" bestFit="1" customWidth="1"/>
    <col min="132" max="132" width="11.73046875" bestFit="1" customWidth="1"/>
    <col min="133" max="133" width="11.59765625" bestFit="1" customWidth="1"/>
    <col min="134" max="146" width="11.73046875" bestFit="1" customWidth="1"/>
    <col min="147" max="151" width="11.59765625" bestFit="1" customWidth="1"/>
    <col min="152" max="153" width="11.73046875" bestFit="1" customWidth="1"/>
    <col min="154" max="155" width="11.59765625" bestFit="1" customWidth="1"/>
  </cols>
  <sheetData>
    <row r="2" spans="1:61" x14ac:dyDescent="0.45">
      <c r="A2" s="14" t="s">
        <v>28</v>
      </c>
      <c r="B2" t="s" vm="1">
        <v>29</v>
      </c>
    </row>
    <row r="3" spans="1:61" x14ac:dyDescent="0.45">
      <c r="A3" s="14" t="s">
        <v>30</v>
      </c>
      <c r="B3" t="s" vm="2">
        <v>31</v>
      </c>
    </row>
    <row r="4" spans="1:61" x14ac:dyDescent="0.45">
      <c r="A4" s="14" t="s">
        <v>32</v>
      </c>
      <c r="B4" t="s" vm="148">
        <v>44</v>
      </c>
    </row>
    <row r="5" spans="1:61" x14ac:dyDescent="0.45">
      <c r="A5" s="14" t="s">
        <v>33</v>
      </c>
      <c r="B5" t="s" vm="3">
        <v>34</v>
      </c>
    </row>
    <row r="6" spans="1:61" x14ac:dyDescent="0.45">
      <c r="A6" s="14" t="s">
        <v>35</v>
      </c>
      <c r="B6" t="s" vm="4">
        <v>36</v>
      </c>
    </row>
    <row r="8" spans="1:61" x14ac:dyDescent="0.45">
      <c r="A8" t="str" vm="5">
        <f>CUBEMEMBER("DESKTOP-KSAPEQM AS Model","[Measures].[Item]")</f>
        <v>Item</v>
      </c>
    </row>
    <row r="9" spans="1:61" x14ac:dyDescent="0.45">
      <c r="A9" t="s">
        <v>37</v>
      </c>
      <c r="B9" t="s">
        <v>38</v>
      </c>
      <c r="C9" t="str" vm="6">
        <f>CUBEMEMBER("DESKTOP-KSAPEQM AS Model","[Dates].[Year].&amp;[1961]")</f>
        <v>1961</v>
      </c>
      <c r="D9" t="str" vm="7">
        <f>CUBEMEMBER("DESKTOP-KSAPEQM AS Model","[Dates].[Year].&amp;[1962]")</f>
        <v>1962</v>
      </c>
      <c r="E9" t="str" vm="8">
        <f>CUBEMEMBER("DESKTOP-KSAPEQM AS Model","[Dates].[Year].&amp;[1963]")</f>
        <v>1963</v>
      </c>
      <c r="F9" t="str" vm="9">
        <f>CUBEMEMBER("DESKTOP-KSAPEQM AS Model","[Dates].[Year].&amp;[1964]")</f>
        <v>1964</v>
      </c>
      <c r="G9" t="str" vm="10">
        <f>CUBEMEMBER("DESKTOP-KSAPEQM AS Model","[Dates].[Year].&amp;[1965]")</f>
        <v>1965</v>
      </c>
      <c r="H9" t="str" vm="11">
        <f>CUBEMEMBER("DESKTOP-KSAPEQM AS Model","[Dates].[Year].&amp;[1966]")</f>
        <v>1966</v>
      </c>
      <c r="I9" t="str" vm="12">
        <f>CUBEMEMBER("DESKTOP-KSAPEQM AS Model","[Dates].[Year].&amp;[1967]")</f>
        <v>1967</v>
      </c>
      <c r="J9" t="str" vm="13">
        <f>CUBEMEMBER("DESKTOP-KSAPEQM AS Model","[Dates].[Year].&amp;[1968]")</f>
        <v>1968</v>
      </c>
      <c r="K9" t="str" vm="14">
        <f>CUBEMEMBER("DESKTOP-KSAPEQM AS Model","[Dates].[Year].&amp;[1969]")</f>
        <v>1969</v>
      </c>
      <c r="L9" t="str" vm="15">
        <f>CUBEMEMBER("DESKTOP-KSAPEQM AS Model","[Dates].[Year].&amp;[1970]")</f>
        <v>1970</v>
      </c>
      <c r="M9" t="str" vm="16">
        <f>CUBEMEMBER("DESKTOP-KSAPEQM AS Model","[Dates].[Year].&amp;[1971]")</f>
        <v>1971</v>
      </c>
      <c r="N9" t="str" vm="17">
        <f>CUBEMEMBER("DESKTOP-KSAPEQM AS Model","[Dates].[Year].&amp;[1972]")</f>
        <v>1972</v>
      </c>
      <c r="O9" t="str" vm="18">
        <f>CUBEMEMBER("DESKTOP-KSAPEQM AS Model","[Dates].[Year].&amp;[1973]")</f>
        <v>1973</v>
      </c>
      <c r="P9" t="str" vm="19">
        <f>CUBEMEMBER("DESKTOP-KSAPEQM AS Model","[Dates].[Year].&amp;[1974]")</f>
        <v>1974</v>
      </c>
      <c r="Q9" t="str" vm="20">
        <f>CUBEMEMBER("DESKTOP-KSAPEQM AS Model","[Dates].[Year].&amp;[1975]")</f>
        <v>1975</v>
      </c>
      <c r="R9" t="str" vm="21">
        <f>CUBEMEMBER("DESKTOP-KSAPEQM AS Model","[Dates].[Year].&amp;[1976]")</f>
        <v>1976</v>
      </c>
      <c r="S9" t="str" vm="22">
        <f>CUBEMEMBER("DESKTOP-KSAPEQM AS Model","[Dates].[Year].&amp;[1977]")</f>
        <v>1977</v>
      </c>
      <c r="T9" t="str" vm="23">
        <f>CUBEMEMBER("DESKTOP-KSAPEQM AS Model","[Dates].[Year].&amp;[1978]")</f>
        <v>1978</v>
      </c>
      <c r="U9" t="str" vm="24">
        <f>CUBEMEMBER("DESKTOP-KSAPEQM AS Model","[Dates].[Year].&amp;[1979]")</f>
        <v>1979</v>
      </c>
      <c r="V9" t="str" vm="25">
        <f>CUBEMEMBER("DESKTOP-KSAPEQM AS Model","[Dates].[Year].&amp;[1980]")</f>
        <v>1980</v>
      </c>
      <c r="W9" t="str" vm="26">
        <f>CUBEMEMBER("DESKTOP-KSAPEQM AS Model","[Dates].[Year].&amp;[1981]")</f>
        <v>1981</v>
      </c>
      <c r="X9" t="str" vm="27">
        <f>CUBEMEMBER("DESKTOP-KSAPEQM AS Model","[Dates].[Year].&amp;[1982]")</f>
        <v>1982</v>
      </c>
      <c r="Y9" t="str" vm="28">
        <f>CUBEMEMBER("DESKTOP-KSAPEQM AS Model","[Dates].[Year].&amp;[1983]")</f>
        <v>1983</v>
      </c>
      <c r="Z9" t="str" vm="29">
        <f>CUBEMEMBER("DESKTOP-KSAPEQM AS Model","[Dates].[Year].&amp;[1984]")</f>
        <v>1984</v>
      </c>
      <c r="AA9" t="str" vm="30">
        <f>CUBEMEMBER("DESKTOP-KSAPEQM AS Model","[Dates].[Year].&amp;[1985]")</f>
        <v>1985</v>
      </c>
      <c r="AB9" t="str" vm="31">
        <f>CUBEMEMBER("DESKTOP-KSAPEQM AS Model","[Dates].[Year].&amp;[1986]")</f>
        <v>1986</v>
      </c>
      <c r="AC9" t="str" vm="32">
        <f>CUBEMEMBER("DESKTOP-KSAPEQM AS Model","[Dates].[Year].&amp;[1987]")</f>
        <v>1987</v>
      </c>
      <c r="AD9" t="str" vm="33">
        <f>CUBEMEMBER("DESKTOP-KSAPEQM AS Model","[Dates].[Year].&amp;[1988]")</f>
        <v>1988</v>
      </c>
      <c r="AE9" t="str" vm="34">
        <f>CUBEMEMBER("DESKTOP-KSAPEQM AS Model","[Dates].[Year].&amp;[1989]")</f>
        <v>1989</v>
      </c>
      <c r="AF9" t="str" vm="35">
        <f>CUBEMEMBER("DESKTOP-KSAPEQM AS Model","[Dates].[Year].&amp;[1990]")</f>
        <v>1990</v>
      </c>
      <c r="AG9" t="str" vm="36">
        <f>CUBEMEMBER("DESKTOP-KSAPEQM AS Model","[Dates].[Year].&amp;[1991]")</f>
        <v>1991</v>
      </c>
      <c r="AH9" t="str" vm="37">
        <f>CUBEMEMBER("DESKTOP-KSAPEQM AS Model","[Dates].[Year].&amp;[1992]")</f>
        <v>1992</v>
      </c>
      <c r="AI9" t="str" vm="38">
        <f>CUBEMEMBER("DESKTOP-KSAPEQM AS Model","[Dates].[Year].&amp;[1993]")</f>
        <v>1993</v>
      </c>
      <c r="AJ9" t="str" vm="39">
        <f>CUBEMEMBER("DESKTOP-KSAPEQM AS Model","[Dates].[Year].&amp;[1994]")</f>
        <v>1994</v>
      </c>
      <c r="AK9" t="str" vm="40">
        <f>CUBEMEMBER("DESKTOP-KSAPEQM AS Model","[Dates].[Year].&amp;[1995]")</f>
        <v>1995</v>
      </c>
      <c r="AL9" t="str" vm="41">
        <f>CUBEMEMBER("DESKTOP-KSAPEQM AS Model","[Dates].[Year].&amp;[1996]")</f>
        <v>1996</v>
      </c>
      <c r="AM9" t="str" vm="42">
        <f>CUBEMEMBER("DESKTOP-KSAPEQM AS Model","[Dates].[Year].&amp;[1997]")</f>
        <v>1997</v>
      </c>
      <c r="AN9" t="str" vm="43">
        <f>CUBEMEMBER("DESKTOP-KSAPEQM AS Model","[Dates].[Year].&amp;[1998]")</f>
        <v>1998</v>
      </c>
      <c r="AO9" t="str" vm="44">
        <f>CUBEMEMBER("DESKTOP-KSAPEQM AS Model","[Dates].[Year].&amp;[1999]")</f>
        <v>1999</v>
      </c>
      <c r="AP9" t="str" vm="45">
        <f>CUBEMEMBER("DESKTOP-KSAPEQM AS Model","[Dates].[Year].&amp;[2000]")</f>
        <v>2000</v>
      </c>
      <c r="AQ9" t="str" vm="46">
        <f>CUBEMEMBER("DESKTOP-KSAPEQM AS Model","[Dates].[Year].&amp;[2001]")</f>
        <v>2001</v>
      </c>
      <c r="AR9" t="str" vm="47">
        <f>CUBEMEMBER("DESKTOP-KSAPEQM AS Model","[Dates].[Year].&amp;[2002]")</f>
        <v>2002</v>
      </c>
      <c r="AS9" t="str" vm="48">
        <f>CUBEMEMBER("DESKTOP-KSAPEQM AS Model","[Dates].[Year].&amp;[2003]")</f>
        <v>2003</v>
      </c>
      <c r="AT9" t="str" vm="49">
        <f>CUBEMEMBER("DESKTOP-KSAPEQM AS Model","[Dates].[Year].&amp;[2004]")</f>
        <v>2004</v>
      </c>
      <c r="AU9" t="str" vm="50">
        <f>CUBEMEMBER("DESKTOP-KSAPEQM AS Model","[Dates].[Year].&amp;[2005]")</f>
        <v>2005</v>
      </c>
      <c r="AV9" t="str" vm="51">
        <f>CUBEMEMBER("DESKTOP-KSAPEQM AS Model","[Dates].[Year].&amp;[2006]")</f>
        <v>2006</v>
      </c>
      <c r="AW9" t="str" vm="52">
        <f>CUBEMEMBER("DESKTOP-KSAPEQM AS Model","[Dates].[Year].&amp;[2007]")</f>
        <v>2007</v>
      </c>
      <c r="AX9" t="str" vm="53">
        <f>CUBEMEMBER("DESKTOP-KSAPEQM AS Model","[Dates].[Year].&amp;[2008]")</f>
        <v>2008</v>
      </c>
      <c r="AY9" t="str" vm="54">
        <f>CUBEMEMBER("DESKTOP-KSAPEQM AS Model","[Dates].[Year].&amp;[2009]")</f>
        <v>2009</v>
      </c>
      <c r="AZ9" t="str" vm="55">
        <f>CUBEMEMBER("DESKTOP-KSAPEQM AS Model","[Dates].[Year].&amp;[2010]")</f>
        <v>2010</v>
      </c>
      <c r="BA9" t="str" vm="56">
        <f>CUBEMEMBER("DESKTOP-KSAPEQM AS Model","[Dates].[Year].&amp;[2011]")</f>
        <v>2011</v>
      </c>
      <c r="BB9" t="str" vm="57">
        <f>CUBEMEMBER("DESKTOP-KSAPEQM AS Model","[Dates].[Year].&amp;[2012]")</f>
        <v>2012</v>
      </c>
      <c r="BC9" t="str" vm="58">
        <f>CUBEMEMBER("DESKTOP-KSAPEQM AS Model","[Dates].[Year].&amp;[2013]")</f>
        <v>2013</v>
      </c>
      <c r="BD9" t="str" vm="59">
        <f>CUBEMEMBER("DESKTOP-KSAPEQM AS Model","[Dates].[Year].&amp;[2014]")</f>
        <v>2014</v>
      </c>
      <c r="BE9" t="str" vm="60">
        <f>CUBEMEMBER("DESKTOP-KSAPEQM AS Model","[Dates].[Year].&amp;[2015]")</f>
        <v>2015</v>
      </c>
      <c r="BF9" t="str" vm="61">
        <f>CUBEMEMBER("DESKTOP-KSAPEQM AS Model","[Dates].[Year].&amp;[2016]")</f>
        <v>2016</v>
      </c>
      <c r="BG9" t="str" vm="62">
        <f>CUBEMEMBER("DESKTOP-KSAPEQM AS Model","[Dates].[Year].&amp;[2017]")</f>
        <v>2017</v>
      </c>
      <c r="BH9" t="str" vm="63">
        <f>CUBEMEMBER("DESKTOP-KSAPEQM AS Model","[Dates].[Year].&amp;[2018]")</f>
        <v>2018</v>
      </c>
      <c r="BI9" t="str" vm="64">
        <f>CUBEMEMBER("DESKTOP-KSAPEQM AS Model","[Dates].[Year].&amp;[2019]")</f>
        <v>2019</v>
      </c>
    </row>
    <row r="10" spans="1:61" x14ac:dyDescent="0.45">
      <c r="A10" t="str" vm="65">
        <f>CUBEMEMBER("DESKTOP-KSAPEQM AS Model","[Geography].[Blocs].[Major_Blocs].&amp;[China Mainland]")</f>
        <v>China Mainland</v>
      </c>
      <c r="B10" t="str" vm="66">
        <f>CUBEMEMBER("DESKTOP-KSAPEQM AS Model","[Geography].[Blocs].[Country].&amp;[China Mainland]")</f>
        <v>China Mainland</v>
      </c>
      <c r="C10" s="10" vm="801">
        <f>CUBEVALUE("DESKTOP-KSAPEQM AS Model",$B$2,$B$3,$B$4,$B$5,$B$6,$A$8,$B10,C$9)</f>
        <v>50056867840</v>
      </c>
      <c r="D10" s="10" vm="860">
        <f>CUBEVALUE("DESKTOP-KSAPEQM AS Model",$B$2,$B$3,$B$4,$B$5,$B$6,$A$8,$B10,D$9)</f>
        <v>47209357312</v>
      </c>
      <c r="E10" s="10" vm="656">
        <f t="shared" ref="E10:BI13" si="0">CUBEVALUE("DESKTOP-KSAPEQM AS Model",$B$2,$B$3,$B$4,$B$5,$B$6,$A$8,$B10,E$9)</f>
        <v>50706800640</v>
      </c>
      <c r="F10" s="10" vm="291">
        <f t="shared" si="0"/>
        <v>59708342272</v>
      </c>
      <c r="G10" s="10" vm="263">
        <f t="shared" si="0"/>
        <v>70436265984</v>
      </c>
      <c r="H10" s="10" vm="330">
        <f t="shared" si="0"/>
        <v>76720283648</v>
      </c>
      <c r="I10" s="10" vm="215">
        <f t="shared" si="0"/>
        <v>72881635328</v>
      </c>
      <c r="J10" s="10" vm="307">
        <f t="shared" si="0"/>
        <v>70846537728</v>
      </c>
      <c r="K10" s="10" vm="333">
        <f t="shared" si="0"/>
        <v>79705907200</v>
      </c>
      <c r="L10" s="10" vm="547">
        <f t="shared" si="0"/>
        <v>92602974208</v>
      </c>
      <c r="M10" s="10" vm="444">
        <f t="shared" si="0"/>
        <v>99800956928</v>
      </c>
      <c r="N10" s="10" vm="488">
        <f t="shared" si="0"/>
        <v>113687584768</v>
      </c>
      <c r="O10" s="10" vm="564">
        <f t="shared" si="0"/>
        <v>138544283648</v>
      </c>
      <c r="P10" s="10" vm="664">
        <f t="shared" si="0"/>
        <v>144182132736</v>
      </c>
      <c r="Q10" s="10" vm="686">
        <f t="shared" si="0"/>
        <v>163431546880</v>
      </c>
      <c r="R10" s="10" vm="743">
        <f t="shared" si="0"/>
        <v>153940459520</v>
      </c>
      <c r="S10" s="10" vm="802">
        <f t="shared" si="0"/>
        <v>174938095616</v>
      </c>
      <c r="T10" s="10" vm="912">
        <f t="shared" si="0"/>
        <v>149540749312</v>
      </c>
      <c r="U10" s="10" vm="298">
        <f t="shared" si="0"/>
        <v>178280595456</v>
      </c>
      <c r="V10" s="10" vm="290">
        <f t="shared" si="0"/>
        <v>191149211648</v>
      </c>
      <c r="W10" s="10" vm="262">
        <f t="shared" si="0"/>
        <v>195866378240</v>
      </c>
      <c r="X10" s="10" vm="299">
        <f t="shared" si="0"/>
        <v>205089701888</v>
      </c>
      <c r="Y10" s="10" vm="173">
        <f t="shared" si="0"/>
        <v>230686752768</v>
      </c>
      <c r="Z10" s="10" vm="171">
        <f t="shared" si="0"/>
        <v>259946512384</v>
      </c>
      <c r="AA10" s="10" vm="334">
        <f t="shared" si="0"/>
        <v>309488025600</v>
      </c>
      <c r="AB10" s="10" vm="439">
        <f t="shared" si="0"/>
        <v>300758106112</v>
      </c>
      <c r="AC10" s="10" vm="468">
        <f t="shared" si="0"/>
        <v>272972972032</v>
      </c>
      <c r="AD10" s="10" vm="489">
        <f t="shared" si="0"/>
        <v>312353619968</v>
      </c>
      <c r="AE10" s="10" vm="565">
        <f t="shared" si="0"/>
        <v>347768061952</v>
      </c>
      <c r="AF10" s="10" vm="622">
        <f t="shared" si="0"/>
        <v>360857927680</v>
      </c>
      <c r="AG10" s="10" vm="294">
        <f t="shared" si="0"/>
        <v>383373312000</v>
      </c>
      <c r="AH10" s="10" vm="744">
        <f t="shared" si="0"/>
        <v>426915725312</v>
      </c>
      <c r="AI10" s="10" vm="803">
        <f t="shared" si="0"/>
        <v>444731293696</v>
      </c>
      <c r="AJ10" s="10" vm="293">
        <f t="shared" si="0"/>
        <v>564324663296</v>
      </c>
      <c r="AK10" s="10" vm="541">
        <f t="shared" si="0"/>
        <v>734547869696</v>
      </c>
      <c r="AL10" s="10" vm="663">
        <f t="shared" si="0"/>
        <v>863746719744</v>
      </c>
      <c r="AM10" s="10" vm="261">
        <f t="shared" si="0"/>
        <v>961603960832</v>
      </c>
      <c r="AN10" s="10" vm="331">
        <f t="shared" si="0"/>
        <v>1029043126272</v>
      </c>
      <c r="AO10" s="10" vm="306">
        <f t="shared" si="0"/>
        <v>1093997297664</v>
      </c>
      <c r="AP10" s="10" vm="308">
        <f t="shared" si="0"/>
        <v>1211346845696</v>
      </c>
      <c r="AQ10" s="10" vm="335">
        <f t="shared" si="0"/>
        <v>1339395670016</v>
      </c>
      <c r="AR10" s="10" vm="392">
        <f t="shared" si="0"/>
        <v>1470549983232</v>
      </c>
      <c r="AS10" s="10" vm="549">
        <f t="shared" si="0"/>
        <v>1660287975424</v>
      </c>
      <c r="AT10" s="10" vm="490">
        <f t="shared" si="0"/>
        <v>1955347038208</v>
      </c>
      <c r="AU10" s="10" vm="566">
        <f t="shared" si="0"/>
        <v>2285965934592</v>
      </c>
      <c r="AV10" s="10" vm="623">
        <f t="shared" si="0"/>
        <v>2752131891200</v>
      </c>
      <c r="AW10" s="10" vm="687">
        <f t="shared" si="0"/>
        <v>3550342545408</v>
      </c>
      <c r="AX10" s="10" vm="745">
        <f t="shared" si="0"/>
        <v>4594306908160</v>
      </c>
      <c r="AY10" s="10" vm="804">
        <f t="shared" si="0"/>
        <v>5101702348800</v>
      </c>
      <c r="AZ10" s="10" vm="861">
        <f t="shared" si="0"/>
        <v>6087164559360</v>
      </c>
      <c r="BA10" s="10" vm="914">
        <f t="shared" si="0"/>
        <v>7551500419072</v>
      </c>
      <c r="BB10" s="10" vm="289">
        <f t="shared" si="0"/>
        <v>8532230930432</v>
      </c>
      <c r="BC10" s="10" vm="260">
        <f t="shared" si="0"/>
        <v>9570405580800</v>
      </c>
      <c r="BD10" s="10" vm="332">
        <f t="shared" si="0"/>
        <v>10475683184640</v>
      </c>
      <c r="BE10" s="10" vm="214">
        <f t="shared" si="0"/>
        <v>11061553004544</v>
      </c>
      <c r="BF10" s="10" vm="170">
        <f t="shared" si="0"/>
        <v>11233277247488</v>
      </c>
      <c r="BG10" s="10" vm="336">
        <f t="shared" si="0"/>
        <v>12310409117696</v>
      </c>
      <c r="BH10" s="10" vm="467">
        <f t="shared" si="0"/>
        <v>13894816890880</v>
      </c>
      <c r="BI10" s="10" vm="469">
        <f t="shared" si="0"/>
        <v>14342902775808</v>
      </c>
    </row>
    <row r="11" spans="1:61" x14ac:dyDescent="0.45">
      <c r="A11" t="str" vm="67">
        <f t="shared" ref="A11:A29" si="1">CUBEMEMBER("DESKTOP-KSAPEQM AS Model","[Geography].[Blocs].[Major_Blocs].&amp;[North]")</f>
        <v>North</v>
      </c>
      <c r="B11" t="str" vm="68">
        <f>CUBEMEMBER("DESKTOP-KSAPEQM AS Model","[Geography].[Blocs].[Country].&amp;[Australia]")</f>
        <v>Australia</v>
      </c>
      <c r="C11" s="10" vm="665">
        <f t="shared" ref="C11:S24" si="2">CUBEVALUE("DESKTOP-KSAPEQM AS Model",$B$2,$B$3,$B$4,$B$5,$B$6,$A$8,$B11,C$9)</f>
        <v>19652816896</v>
      </c>
      <c r="D11" s="10" vm="688">
        <f t="shared" si="2"/>
        <v>19892486144</v>
      </c>
      <c r="E11" s="10" vm="746">
        <f t="shared" si="0"/>
        <v>21507446784</v>
      </c>
      <c r="F11" s="10" vm="805">
        <f t="shared" si="0"/>
        <v>23764140032</v>
      </c>
      <c r="G11" s="10" vm="967">
        <f t="shared" si="0"/>
        <v>25936834560</v>
      </c>
      <c r="H11" s="10" vm="292">
        <f t="shared" si="0"/>
        <v>27268450304</v>
      </c>
      <c r="I11" s="10" vm="288">
        <f t="shared" si="0"/>
        <v>30397581312</v>
      </c>
      <c r="J11" s="10" vm="259">
        <f t="shared" si="0"/>
        <v>32665473024</v>
      </c>
      <c r="K11" s="10" vm="657">
        <f t="shared" si="0"/>
        <v>36628963328</v>
      </c>
      <c r="L11" s="10" vm="213">
        <f t="shared" si="0"/>
        <v>41271140352</v>
      </c>
      <c r="M11" s="10" vm="309">
        <f t="shared" si="0"/>
        <v>45149511680</v>
      </c>
      <c r="N11" s="10" vm="337">
        <f t="shared" si="0"/>
        <v>51967291392</v>
      </c>
      <c r="O11" s="10" vm="393">
        <f t="shared" si="0"/>
        <v>63737348096</v>
      </c>
      <c r="P11" s="10" vm="550">
        <f t="shared" si="0"/>
        <v>88831246336</v>
      </c>
      <c r="Q11" s="10" vm="491">
        <f t="shared" si="0"/>
        <v>97170554880</v>
      </c>
      <c r="R11" s="10" vm="567">
        <f t="shared" si="0"/>
        <v>104921219072</v>
      </c>
      <c r="S11" s="10" vm="624">
        <f t="shared" si="0"/>
        <v>110201880576</v>
      </c>
      <c r="T11" s="10" vm="689">
        <f t="shared" si="0"/>
        <v>118338600960</v>
      </c>
      <c r="U11" s="10" vm="747">
        <f t="shared" si="0"/>
        <v>134712033280</v>
      </c>
      <c r="V11" s="10" vm="806">
        <f t="shared" si="0"/>
        <v>149774925824</v>
      </c>
      <c r="W11" s="10" vm="913">
        <f t="shared" si="0"/>
        <v>176642277376</v>
      </c>
      <c r="X11" s="10" vm="915">
        <f t="shared" si="0"/>
        <v>193770274816</v>
      </c>
      <c r="Y11" s="10" vm="969">
        <f t="shared" si="0"/>
        <v>177030414336</v>
      </c>
      <c r="Z11" s="10" vm="258">
        <f t="shared" si="0"/>
        <v>193242169344</v>
      </c>
      <c r="AA11" s="10" vm="219">
        <f t="shared" si="0"/>
        <v>180234715136</v>
      </c>
      <c r="AB11" s="10" vm="212">
        <f t="shared" si="0"/>
        <v>182036938752</v>
      </c>
      <c r="AC11" s="10" vm="310">
        <f t="shared" si="0"/>
        <v>189060349952</v>
      </c>
      <c r="AD11" s="10" vm="338">
        <f t="shared" si="0"/>
        <v>235659198464</v>
      </c>
      <c r="AE11" s="10" vm="440">
        <f t="shared" si="0"/>
        <v>299267981312</v>
      </c>
      <c r="AF11" s="10" vm="445">
        <f t="shared" si="0"/>
        <v>310777217024</v>
      </c>
      <c r="AG11" s="10" vm="492">
        <f t="shared" si="0"/>
        <v>325310414848</v>
      </c>
      <c r="AH11" s="10" vm="568">
        <f t="shared" si="0"/>
        <v>324878860288</v>
      </c>
      <c r="AI11" s="10" vm="625">
        <f t="shared" si="0"/>
        <v>311544414208</v>
      </c>
      <c r="AJ11" s="10" vm="690">
        <f t="shared" si="0"/>
        <v>322211676160</v>
      </c>
      <c r="AK11" s="10" vm="748">
        <f t="shared" si="0"/>
        <v>367216361472</v>
      </c>
      <c r="AL11" s="10" vm="807">
        <f t="shared" si="0"/>
        <v>400302735360</v>
      </c>
      <c r="AM11" s="10" vm="862">
        <f t="shared" si="0"/>
        <v>434568003584</v>
      </c>
      <c r="AN11" s="10" vm="968">
        <f t="shared" si="0"/>
        <v>398899150848</v>
      </c>
      <c r="AO11" s="10" vm="287">
        <f t="shared" si="0"/>
        <v>388608229376</v>
      </c>
      <c r="AP11" s="10" vm="257">
        <f t="shared" si="0"/>
        <v>415222628352</v>
      </c>
      <c r="AQ11" s="10" vm="300">
        <f t="shared" si="0"/>
        <v>378376093696</v>
      </c>
      <c r="AR11" s="10" vm="211">
        <f t="shared" si="0"/>
        <v>394648911872</v>
      </c>
      <c r="AS11" s="10" vm="169">
        <f t="shared" si="0"/>
        <v>466488066048</v>
      </c>
      <c r="AT11" s="10" vm="339">
        <f t="shared" si="0"/>
        <v>612490412032</v>
      </c>
      <c r="AU11" s="10" vm="394">
        <f t="shared" si="0"/>
        <v>693407776768</v>
      </c>
      <c r="AV11" s="10" vm="470">
        <f t="shared" si="0"/>
        <v>746054221824</v>
      </c>
      <c r="AW11" s="10" vm="493">
        <f t="shared" si="0"/>
        <v>853099610112</v>
      </c>
      <c r="AX11" s="10" vm="569">
        <f t="shared" si="0"/>
        <v>1053995499520</v>
      </c>
      <c r="AY11" s="10" vm="626">
        <f t="shared" si="0"/>
        <v>927805210624</v>
      </c>
      <c r="AZ11" s="10" vm="691">
        <f t="shared" si="0"/>
        <v>1146138525696</v>
      </c>
      <c r="BA11" s="10" vm="749">
        <f t="shared" si="0"/>
        <v>1396649885696</v>
      </c>
      <c r="BB11" s="10" vm="808">
        <f t="shared" si="0"/>
        <v>1546151788544</v>
      </c>
      <c r="BC11" s="10" vm="863">
        <f t="shared" si="0"/>
        <v>1576184446976</v>
      </c>
      <c r="BD11" s="10" vm="916">
        <f t="shared" si="0"/>
        <v>1467483684864</v>
      </c>
      <c r="BE11" s="10" vm="286">
        <f t="shared" si="0"/>
        <v>1351694024704</v>
      </c>
      <c r="BF11" s="10" vm="256">
        <f t="shared" si="0"/>
        <v>1208847040512</v>
      </c>
      <c r="BG11" s="10" vm="180">
        <f t="shared" si="0"/>
        <v>1330135695360</v>
      </c>
      <c r="BH11" s="10" vm="210">
        <f t="shared" si="0"/>
        <v>1433904349184</v>
      </c>
      <c r="BI11" s="10" vm="311">
        <f t="shared" si="0"/>
        <v>1392680632320</v>
      </c>
    </row>
    <row r="12" spans="1:61" x14ac:dyDescent="0.45">
      <c r="A12" t="str" vm="67">
        <f t="shared" si="1"/>
        <v>North</v>
      </c>
      <c r="B12" t="str" vm="69">
        <f>CUBEMEMBER("DESKTOP-KSAPEQM AS Model","[Geography].[Blocs].[Country].&amp;[Austria]")</f>
        <v>Austria</v>
      </c>
      <c r="C12" s="10" vm="551">
        <f t="shared" si="2"/>
        <v>7311749632</v>
      </c>
      <c r="D12" s="10" vm="494">
        <f t="shared" si="2"/>
        <v>7756110336</v>
      </c>
      <c r="E12" s="10" vm="570">
        <f t="shared" si="0"/>
        <v>8374175232</v>
      </c>
      <c r="F12" s="10" vm="627">
        <f t="shared" si="0"/>
        <v>9169983488</v>
      </c>
      <c r="G12" s="10" vm="692">
        <f t="shared" si="0"/>
        <v>9994071040</v>
      </c>
      <c r="H12" s="10" vm="750">
        <f t="shared" si="0"/>
        <v>10887682048</v>
      </c>
      <c r="I12" s="10" vm="809">
        <f t="shared" si="0"/>
        <v>11579431936</v>
      </c>
      <c r="J12" s="10" vm="864">
        <f t="shared" si="0"/>
        <v>12440625152</v>
      </c>
      <c r="K12" s="10" vm="917">
        <f t="shared" si="0"/>
        <v>13582798848</v>
      </c>
      <c r="L12" s="10" vm="285">
        <f t="shared" si="0"/>
        <v>15373005824</v>
      </c>
      <c r="M12" s="10" vm="255">
        <f t="shared" si="0"/>
        <v>17858486272</v>
      </c>
      <c r="N12" s="10" vm="542">
        <f t="shared" si="0"/>
        <v>22059612160</v>
      </c>
      <c r="O12" s="10" vm="4985">
        <f t="shared" si="0"/>
        <v>29515468800</v>
      </c>
      <c r="P12" s="10" vm="4980">
        <f t="shared" si="0"/>
        <v>35189301248</v>
      </c>
      <c r="Q12" s="10" vm="340">
        <f t="shared" si="0"/>
        <v>40059207680</v>
      </c>
      <c r="R12" s="10" vm="441">
        <f t="shared" si="0"/>
        <v>42959974400</v>
      </c>
      <c r="S12" s="10" vm="471">
        <f t="shared" si="0"/>
        <v>51545759744</v>
      </c>
      <c r="T12" s="10" vm="495">
        <f t="shared" si="0"/>
        <v>62052257792</v>
      </c>
      <c r="U12" s="10" vm="571">
        <f t="shared" si="0"/>
        <v>73937297408</v>
      </c>
      <c r="V12" s="10" vm="628">
        <f t="shared" si="0"/>
        <v>82058911744</v>
      </c>
      <c r="W12" s="10" vm="693">
        <f t="shared" si="0"/>
        <v>71034224640</v>
      </c>
      <c r="X12" s="10" vm="751">
        <f t="shared" si="0"/>
        <v>71275290624</v>
      </c>
      <c r="Y12" s="10" vm="810">
        <f t="shared" si="0"/>
        <v>72121016320</v>
      </c>
      <c r="Z12" s="10" vm="865">
        <f t="shared" si="0"/>
        <v>67985346560</v>
      </c>
      <c r="AA12" s="10" vm="918">
        <f t="shared" si="0"/>
        <v>69386772480</v>
      </c>
      <c r="AB12" s="10" vm="284">
        <f t="shared" si="0"/>
        <v>99036168192</v>
      </c>
      <c r="AC12" s="10" vm="254">
        <f t="shared" si="0"/>
        <v>124168445952</v>
      </c>
      <c r="AD12" s="10" vm="297">
        <f t="shared" si="0"/>
        <v>133339398144</v>
      </c>
      <c r="AE12" s="10" vm="209">
        <f t="shared" si="0"/>
        <v>133105803264</v>
      </c>
      <c r="AF12" s="10" vm="312">
        <f t="shared" si="0"/>
        <v>166463389696</v>
      </c>
      <c r="AG12" s="10" vm="341">
        <f t="shared" si="0"/>
        <v>173794181120</v>
      </c>
      <c r="AH12" s="10" vm="395">
        <f t="shared" si="0"/>
        <v>195078127616</v>
      </c>
      <c r="AI12" s="10" vm="552">
        <f t="shared" si="0"/>
        <v>190379720704</v>
      </c>
      <c r="AJ12" s="10" vm="496">
        <f t="shared" si="0"/>
        <v>203535237120</v>
      </c>
      <c r="AK12" s="10" vm="572">
        <f t="shared" si="0"/>
        <v>241038278656</v>
      </c>
      <c r="AL12" s="10" vm="629">
        <f t="shared" si="0"/>
        <v>237250953216</v>
      </c>
      <c r="AM12" s="10" vm="694">
        <f t="shared" si="0"/>
        <v>212790345728</v>
      </c>
      <c r="AN12" s="10" vm="752">
        <f t="shared" si="0"/>
        <v>218259898368</v>
      </c>
      <c r="AO12" s="10" vm="811">
        <f t="shared" si="0"/>
        <v>217185779712</v>
      </c>
      <c r="AP12" s="10" vm="866">
        <f t="shared" si="0"/>
        <v>196799774720</v>
      </c>
      <c r="AQ12" s="10" vm="919">
        <f t="shared" si="0"/>
        <v>197337874432</v>
      </c>
      <c r="AR12" s="10" vm="970">
        <f t="shared" si="0"/>
        <v>213377777664</v>
      </c>
      <c r="AS12" s="10" vm="253">
        <f t="shared" si="0"/>
        <v>261695782912</v>
      </c>
      <c r="AT12" s="10" vm="858">
        <f t="shared" si="0"/>
        <v>300904218624</v>
      </c>
      <c r="AU12" s="10" vm="208">
        <f t="shared" si="0"/>
        <v>315974418432</v>
      </c>
      <c r="AV12" s="10" vm="4977">
        <f t="shared" si="0"/>
        <v>335998550016</v>
      </c>
      <c r="AW12" s="10" vm="342">
        <f t="shared" si="0"/>
        <v>388691460096</v>
      </c>
      <c r="AX12" s="10" vm="396">
        <f t="shared" si="0"/>
        <v>430294302720</v>
      </c>
      <c r="AY12" s="10" vm="446">
        <f t="shared" si="0"/>
        <v>400172285952</v>
      </c>
      <c r="AZ12" s="10" vm="497">
        <f t="shared" si="0"/>
        <v>391892762624</v>
      </c>
      <c r="BA12" s="10" vm="573">
        <f t="shared" si="0"/>
        <v>431120318464</v>
      </c>
      <c r="BB12" s="10" vm="630">
        <f t="shared" si="0"/>
        <v>409425248256</v>
      </c>
      <c r="BC12" s="10" vm="695">
        <f t="shared" si="0"/>
        <v>430068727808</v>
      </c>
      <c r="BD12" s="10" vm="753">
        <f t="shared" si="0"/>
        <v>441996115968</v>
      </c>
      <c r="BE12" s="10" vm="812">
        <f t="shared" si="0"/>
        <v>381817552896</v>
      </c>
      <c r="BF12" s="10" vm="867">
        <f t="shared" si="0"/>
        <v>395227693056</v>
      </c>
      <c r="BG12" s="10" vm="920">
        <f t="shared" si="0"/>
        <v>418316156928</v>
      </c>
      <c r="BH12" s="10" vm="283">
        <f t="shared" si="0"/>
        <v>455508262912</v>
      </c>
      <c r="BI12" s="10" vm="252">
        <f t="shared" si="0"/>
        <v>446314741760</v>
      </c>
    </row>
    <row r="13" spans="1:61" x14ac:dyDescent="0.45">
      <c r="A13" t="str" vm="67">
        <f t="shared" si="1"/>
        <v>North</v>
      </c>
      <c r="B13" t="str" vm="70">
        <f>CUBEMEMBER("DESKTOP-KSAPEQM AS Model","[Geography].[Blocs].[Country].&amp;[Belgium]")</f>
        <v>Belgium</v>
      </c>
      <c r="C13" s="10" vm="313">
        <f t="shared" si="2"/>
        <v>12400145408</v>
      </c>
      <c r="D13" s="10" vm="343">
        <f t="shared" si="2"/>
        <v>13264015360</v>
      </c>
      <c r="E13" s="10" vm="397">
        <f t="shared" si="0"/>
        <v>14260017152</v>
      </c>
      <c r="F13" s="10" vm="472">
        <f t="shared" si="0"/>
        <v>15960107008</v>
      </c>
      <c r="G13" s="10" vm="498">
        <f t="shared" si="0"/>
        <v>17371457536</v>
      </c>
      <c r="H13" s="10" vm="574">
        <f t="shared" si="0"/>
        <v>18651883520</v>
      </c>
      <c r="I13" s="10" vm="666">
        <f t="shared" si="0"/>
        <v>19992041472</v>
      </c>
      <c r="J13" s="10" vm="696">
        <f t="shared" si="0"/>
        <v>21376352256</v>
      </c>
      <c r="K13" s="10" vm="754">
        <f t="shared" si="0"/>
        <v>23710736384</v>
      </c>
      <c r="L13" s="10" vm="813">
        <f t="shared" si="0"/>
        <v>26706196480</v>
      </c>
      <c r="M13" s="10" vm="868">
        <f t="shared" si="0"/>
        <v>29821661184</v>
      </c>
      <c r="N13" s="10" vm="921">
        <f t="shared" si="0"/>
        <v>37209419776</v>
      </c>
      <c r="O13" s="10" vm="4982">
        <f t="shared" si="0"/>
        <v>47743803392</v>
      </c>
      <c r="P13" s="10" vm="4978">
        <f t="shared" si="0"/>
        <v>56033079296</v>
      </c>
      <c r="Q13" s="10" vm="389">
        <f t="shared" si="0"/>
        <v>65678188544</v>
      </c>
      <c r="R13" s="10" vm="4949">
        <f t="shared" si="0"/>
        <v>71113883648</v>
      </c>
      <c r="S13" s="10" vm="4952">
        <f t="shared" si="0"/>
        <v>82839904256</v>
      </c>
      <c r="T13" s="10" vm="344">
        <f t="shared" si="0"/>
        <v>101246525440</v>
      </c>
      <c r="U13" s="10" vm="442">
        <f t="shared" si="0"/>
        <v>116315455488</v>
      </c>
      <c r="V13" s="10" vm="473">
        <f t="shared" si="0"/>
        <v>126829314048</v>
      </c>
      <c r="W13" s="10" vm="499">
        <f t="shared" si="0"/>
        <v>104730017792</v>
      </c>
      <c r="X13" s="10" vm="575">
        <f t="shared" si="0"/>
        <v>92095930368</v>
      </c>
      <c r="Y13" s="10" vm="631">
        <f t="shared" si="0"/>
        <v>87184236544</v>
      </c>
      <c r="Z13" s="10" vm="697">
        <f t="shared" si="0"/>
        <v>83349528576</v>
      </c>
      <c r="AA13" s="10" vm="755">
        <f t="shared" si="0"/>
        <v>86268264448</v>
      </c>
      <c r="AB13" s="10" vm="814">
        <f t="shared" si="0"/>
        <v>120018788352</v>
      </c>
      <c r="AC13" s="10" vm="869">
        <f t="shared" si="0"/>
        <v>149394407424</v>
      </c>
      <c r="AD13" s="10" vm="922">
        <f t="shared" si="0"/>
        <v>162299101184</v>
      </c>
      <c r="AE13" s="10" vm="282">
        <f t="shared" si="0"/>
        <v>164221059072</v>
      </c>
      <c r="AF13" s="10" vm="251">
        <f t="shared" si="0"/>
        <v>205331742720</v>
      </c>
      <c r="AG13" s="10" vm="965">
        <f t="shared" si="0"/>
        <v>210511003648</v>
      </c>
      <c r="AH13" s="10" vm="4950">
        <f t="shared" si="0"/>
        <v>234781655040</v>
      </c>
      <c r="AI13" s="10" vm="314">
        <f t="shared" si="0"/>
        <v>224721797120</v>
      </c>
      <c r="AJ13" s="10" vm="345">
        <f t="shared" si="0"/>
        <v>244884127744</v>
      </c>
      <c r="AK13" s="10" vm="398">
        <f t="shared" si="0"/>
        <v>288025575424</v>
      </c>
      <c r="AL13" s="10" vm="553">
        <f t="shared" si="0"/>
        <v>279201447936</v>
      </c>
      <c r="AM13" s="10" vm="500">
        <f t="shared" si="0"/>
        <v>252708044800</v>
      </c>
      <c r="AN13" s="10" vm="576">
        <f t="shared" si="0"/>
        <v>258528346112</v>
      </c>
      <c r="AO13" s="10" vm="667">
        <f t="shared" si="0"/>
        <v>258158526464</v>
      </c>
      <c r="AP13" s="10" vm="698">
        <f t="shared" si="0"/>
        <v>236204539904</v>
      </c>
      <c r="AQ13" s="10" vm="756">
        <f t="shared" si="0"/>
        <v>236541296640</v>
      </c>
      <c r="AR13" s="10" vm="815">
        <f t="shared" si="0"/>
        <v>257157824512</v>
      </c>
      <c r="AS13" s="10" vm="870">
        <f t="shared" si="0"/>
        <v>317381705728</v>
      </c>
      <c r="AT13" s="10" vm="923">
        <f t="shared" si="0"/>
        <v>368537010176</v>
      </c>
      <c r="AU13" s="10" vm="281">
        <f t="shared" ref="AU13:BI13" si="3">CUBEVALUE("DESKTOP-KSAPEQM AS Model",$B$2,$B$3,$B$4,$B$5,$B$6,$A$8,$B13,AU$9)</f>
        <v>385570963456</v>
      </c>
      <c r="AV13" s="10" vm="4974">
        <f t="shared" si="3"/>
        <v>407918084096</v>
      </c>
      <c r="AW13" s="10" vm="741">
        <f t="shared" si="3"/>
        <v>470324248576</v>
      </c>
      <c r="AX13" s="10" vm="4951">
        <f t="shared" si="3"/>
        <v>515223519232</v>
      </c>
      <c r="AY13" s="10" vm="315">
        <f t="shared" si="3"/>
        <v>481345929216</v>
      </c>
      <c r="AZ13" s="10" vm="346">
        <f t="shared" si="3"/>
        <v>480951631872</v>
      </c>
      <c r="BA13" s="10" vm="548">
        <f t="shared" si="3"/>
        <v>522645504000</v>
      </c>
      <c r="BB13" s="10" vm="447">
        <f t="shared" si="3"/>
        <v>496181248000</v>
      </c>
      <c r="BC13" s="10" vm="501">
        <f t="shared" si="3"/>
        <v>521642704896</v>
      </c>
      <c r="BD13" s="10" vm="577">
        <f t="shared" si="3"/>
        <v>534678077440</v>
      </c>
      <c r="BE13" s="10" vm="632">
        <f t="shared" si="3"/>
        <v>462149681152</v>
      </c>
      <c r="BF13" s="10" vm="699">
        <f t="shared" si="3"/>
        <v>475900870656</v>
      </c>
      <c r="BG13" s="10" vm="757">
        <f t="shared" si="3"/>
        <v>503788765184</v>
      </c>
      <c r="BH13" s="10" vm="816">
        <f t="shared" si="3"/>
        <v>542685921280</v>
      </c>
      <c r="BI13" s="10" vm="871">
        <f t="shared" si="3"/>
        <v>529606705152</v>
      </c>
    </row>
    <row r="14" spans="1:61" x14ac:dyDescent="0.45">
      <c r="A14" t="str" vm="67">
        <f t="shared" si="1"/>
        <v>North</v>
      </c>
      <c r="B14" t="str" vm="71">
        <f>CUBEMEMBER("DESKTOP-KSAPEQM AS Model","[Geography].[Blocs].[Country].&amp;[Finland]")</f>
        <v>Finland</v>
      </c>
      <c r="C14" s="10" vm="502">
        <f t="shared" si="2"/>
        <v>5921659392</v>
      </c>
      <c r="D14" s="10" vm="578">
        <f t="shared" si="2"/>
        <v>6340580864</v>
      </c>
      <c r="E14" s="10" vm="668">
        <f t="shared" si="2"/>
        <v>6885920256</v>
      </c>
      <c r="F14" s="10" vm="700">
        <f t="shared" si="2"/>
        <v>7766654976</v>
      </c>
      <c r="G14" s="10" vm="758">
        <f t="shared" si="2"/>
        <v>8589340160</v>
      </c>
      <c r="H14" s="10" vm="817">
        <f t="shared" si="2"/>
        <v>9208524800</v>
      </c>
      <c r="I14" s="10" vm="872">
        <f t="shared" si="2"/>
        <v>9368953856</v>
      </c>
      <c r="J14" s="10" vm="924">
        <f t="shared" si="2"/>
        <v>8823033856</v>
      </c>
      <c r="K14" s="10" vm="280">
        <f t="shared" si="2"/>
        <v>10070766592</v>
      </c>
      <c r="L14" s="10" vm="250">
        <f t="shared" si="2"/>
        <v>11357516800</v>
      </c>
      <c r="M14" s="10" vm="463">
        <f t="shared" si="2"/>
        <v>12527405056</v>
      </c>
      <c r="N14" s="10" vm="207">
        <f t="shared" si="2"/>
        <v>14743185408</v>
      </c>
      <c r="O14" s="10" vm="4986">
        <f t="shared" si="2"/>
        <v>19472363520</v>
      </c>
      <c r="P14" s="10" vm="347">
        <f t="shared" si="2"/>
        <v>24848822272</v>
      </c>
      <c r="Q14" s="10" vm="399">
        <f t="shared" si="2"/>
        <v>29472624640</v>
      </c>
      <c r="R14" s="10" vm="448">
        <f t="shared" si="2"/>
        <v>31849515008</v>
      </c>
      <c r="S14" s="10" vm="503">
        <f t="shared" si="2"/>
        <v>33499799552</v>
      </c>
      <c r="T14" s="10" vm="579">
        <f t="shared" ref="T14:BI18" si="4">CUBEVALUE("DESKTOP-KSAPEQM AS Model",$B$2,$B$3,$B$4,$B$5,$B$6,$A$8,$B14,T$9)</f>
        <v>36256161792</v>
      </c>
      <c r="U14" s="10" vm="633">
        <f t="shared" si="4"/>
        <v>44465254400</v>
      </c>
      <c r="V14" s="10" vm="701">
        <f t="shared" si="4"/>
        <v>53645201408</v>
      </c>
      <c r="W14" s="10" vm="759">
        <f t="shared" si="4"/>
        <v>52448333824</v>
      </c>
      <c r="X14" s="10" vm="818">
        <f t="shared" si="4"/>
        <v>52797583360</v>
      </c>
      <c r="Y14" s="10" vm="873">
        <f t="shared" si="4"/>
        <v>50973528064</v>
      </c>
      <c r="Z14" s="10" vm="925">
        <f t="shared" si="4"/>
        <v>52888801280</v>
      </c>
      <c r="AA14" s="10" vm="279">
        <f t="shared" si="4"/>
        <v>55875862528</v>
      </c>
      <c r="AB14" s="10" vm="249">
        <f t="shared" si="4"/>
        <v>73531547648</v>
      </c>
      <c r="AC14" s="10" vm="179">
        <f t="shared" si="4"/>
        <v>91594752000</v>
      </c>
      <c r="AD14" s="10" vm="295">
        <f t="shared" si="4"/>
        <v>109058990080</v>
      </c>
      <c r="AE14" s="10" vm="316">
        <f t="shared" si="4"/>
        <v>119012057088</v>
      </c>
      <c r="AF14" s="10" vm="348">
        <f t="shared" si="4"/>
        <v>141438353408</v>
      </c>
      <c r="AG14" s="10" vm="400">
        <f t="shared" si="4"/>
        <v>127773859840</v>
      </c>
      <c r="AH14" s="10" vm="474">
        <f t="shared" si="4"/>
        <v>112532520960</v>
      </c>
      <c r="AI14" s="10" vm="504">
        <f t="shared" si="4"/>
        <v>89214115840</v>
      </c>
      <c r="AJ14" s="10" vm="580">
        <f t="shared" si="4"/>
        <v>103299940352</v>
      </c>
      <c r="AK14" s="10" vm="669">
        <f t="shared" si="4"/>
        <v>134189817856</v>
      </c>
      <c r="AL14" s="10" vm="702">
        <f t="shared" si="4"/>
        <v>132129177600</v>
      </c>
      <c r="AM14" s="10" vm="760">
        <f t="shared" si="4"/>
        <v>126912151552</v>
      </c>
      <c r="AN14" s="10" vm="819">
        <f t="shared" si="4"/>
        <v>134038716416</v>
      </c>
      <c r="AO14" s="10" vm="874">
        <f t="shared" si="4"/>
        <v>135218413568</v>
      </c>
      <c r="AP14" s="10" vm="926">
        <f t="shared" si="4"/>
        <v>125706649600</v>
      </c>
      <c r="AQ14" s="10" vm="971">
        <f t="shared" si="4"/>
        <v>129421025280</v>
      </c>
      <c r="AR14" s="10" vm="248">
        <f t="shared" si="4"/>
        <v>139738382336</v>
      </c>
      <c r="AS14" s="10" vm="218">
        <f t="shared" si="4"/>
        <v>171274272768</v>
      </c>
      <c r="AT14" s="10" vm="206">
        <f t="shared" si="4"/>
        <v>197116952576</v>
      </c>
      <c r="AU14" s="10" vm="168">
        <f t="shared" si="4"/>
        <v>204809109504</v>
      </c>
      <c r="AV14" s="10" vm="349">
        <f t="shared" si="4"/>
        <v>216907546624</v>
      </c>
      <c r="AW14" s="10" vm="401">
        <f t="shared" si="4"/>
        <v>256052559872</v>
      </c>
      <c r="AX14" s="10" vm="554">
        <f t="shared" si="4"/>
        <v>284553969664</v>
      </c>
      <c r="AY14" s="10" vm="505">
        <f t="shared" si="4"/>
        <v>252496527360</v>
      </c>
      <c r="AZ14" s="10" vm="581">
        <f t="shared" si="4"/>
        <v>249181192192</v>
      </c>
      <c r="BA14" s="10" vm="634">
        <f t="shared" si="4"/>
        <v>275243696128</v>
      </c>
      <c r="BB14" s="10" vm="703">
        <f t="shared" si="4"/>
        <v>258304835584</v>
      </c>
      <c r="BC14" s="10" vm="761">
        <f t="shared" si="4"/>
        <v>271285272576</v>
      </c>
      <c r="BD14" s="10" vm="820">
        <f t="shared" si="4"/>
        <v>274497224704</v>
      </c>
      <c r="BE14" s="10" vm="875">
        <f t="shared" si="4"/>
        <v>234440081408</v>
      </c>
      <c r="BF14" s="10" vm="927">
        <f t="shared" si="4"/>
        <v>240607903744</v>
      </c>
      <c r="BG14" s="10" vm="278">
        <f t="shared" si="4"/>
        <v>255122538496</v>
      </c>
      <c r="BH14" s="10" vm="247">
        <f t="shared" si="4"/>
        <v>275893682176</v>
      </c>
      <c r="BI14" s="10" vm="658">
        <f t="shared" si="4"/>
        <v>268761202688</v>
      </c>
    </row>
    <row r="15" spans="1:61" x14ac:dyDescent="0.45">
      <c r="A15" t="str" vm="67">
        <f t="shared" si="1"/>
        <v>North</v>
      </c>
      <c r="B15" t="str" vm="72">
        <f>CUBEMEMBER("DESKTOP-KSAPEQM AS Model","[Geography].[Blocs].[Country].&amp;[France]")</f>
        <v>France</v>
      </c>
      <c r="C15" s="10" vm="350">
        <f t="shared" si="2"/>
        <v>67461644288</v>
      </c>
      <c r="D15" s="10" vm="402">
        <f t="shared" si="2"/>
        <v>75607531520</v>
      </c>
      <c r="E15" s="10" vm="475">
        <f t="shared" si="2"/>
        <v>84759191552</v>
      </c>
      <c r="F15" s="10" vm="506">
        <f t="shared" si="2"/>
        <v>94007853056</v>
      </c>
      <c r="G15" s="10" vm="582">
        <f t="shared" si="2"/>
        <v>101537251328</v>
      </c>
      <c r="H15" s="10" vm="670">
        <f t="shared" si="2"/>
        <v>110045855744</v>
      </c>
      <c r="I15" s="10" vm="704">
        <f t="shared" si="2"/>
        <v>118972981248</v>
      </c>
      <c r="J15" s="10" vm="762">
        <f t="shared" si="2"/>
        <v>129785438208</v>
      </c>
      <c r="K15" s="10" vm="821">
        <f t="shared" si="2"/>
        <v>141903069184</v>
      </c>
      <c r="L15" s="10" vm="876">
        <f t="shared" si="2"/>
        <v>148456357888</v>
      </c>
      <c r="M15" s="10" vm="928">
        <f t="shared" si="2"/>
        <v>165966610432</v>
      </c>
      <c r="N15" s="10" vm="277">
        <f t="shared" si="2"/>
        <v>203494146048</v>
      </c>
      <c r="O15" s="10" vm="4983">
        <f t="shared" si="2"/>
        <v>264429879296</v>
      </c>
      <c r="P15" s="10" vm="543">
        <f t="shared" si="2"/>
        <v>285552377856</v>
      </c>
      <c r="Q15" s="10" vm="4969">
        <f t="shared" si="2"/>
        <v>360832172032</v>
      </c>
      <c r="R15" s="10" vm="167">
        <f t="shared" si="2"/>
        <v>372319027200</v>
      </c>
      <c r="S15" s="10" vm="351">
        <f t="shared" si="2"/>
        <v>410279477248</v>
      </c>
      <c r="T15" s="10" vm="403">
        <f t="shared" si="4"/>
        <v>506707836928</v>
      </c>
      <c r="U15" s="10" vm="555">
        <f t="shared" si="4"/>
        <v>613953110016</v>
      </c>
      <c r="V15" s="10" vm="507">
        <f t="shared" si="4"/>
        <v>701288415232</v>
      </c>
      <c r="W15" s="10" vm="583">
        <f t="shared" si="4"/>
        <v>615552188416</v>
      </c>
      <c r="X15" s="10" vm="635">
        <f t="shared" si="4"/>
        <v>584877735936</v>
      </c>
      <c r="Y15" s="10" vm="705">
        <f t="shared" si="4"/>
        <v>559869198336</v>
      </c>
      <c r="Z15" s="10" vm="763">
        <f t="shared" si="4"/>
        <v>530683789312</v>
      </c>
      <c r="AA15" s="10" vm="822">
        <f t="shared" si="4"/>
        <v>553138388992</v>
      </c>
      <c r="AB15" s="10" vm="877">
        <f t="shared" si="4"/>
        <v>771470786560</v>
      </c>
      <c r="AC15" s="10" vm="929">
        <f t="shared" si="4"/>
        <v>934173278208</v>
      </c>
      <c r="AD15" s="10" vm="972">
        <f t="shared" si="4"/>
        <v>1018847035392</v>
      </c>
      <c r="AE15" s="10" vm="246">
        <f t="shared" si="4"/>
        <v>1025211826176</v>
      </c>
      <c r="AF15" s="10" vm="301">
        <f t="shared" si="4"/>
        <v>1269179613184</v>
      </c>
      <c r="AG15" s="10" vm="264">
        <f t="shared" si="4"/>
        <v>1269276868608</v>
      </c>
      <c r="AH15" s="10" vm="317">
        <f t="shared" si="4"/>
        <v>1401465864192</v>
      </c>
      <c r="AI15" s="10" vm="352">
        <f t="shared" si="4"/>
        <v>1322815586304</v>
      </c>
      <c r="AJ15" s="10" vm="443">
        <f t="shared" si="4"/>
        <v>1393982701568</v>
      </c>
      <c r="AK15" s="10" vm="449">
        <f t="shared" si="4"/>
        <v>1601094811648</v>
      </c>
      <c r="AL15" s="10" vm="508">
        <f t="shared" si="4"/>
        <v>1605675122688</v>
      </c>
      <c r="AM15" s="10" vm="584">
        <f t="shared" si="4"/>
        <v>1452884885504</v>
      </c>
      <c r="AN15" s="10" vm="671">
        <f t="shared" si="4"/>
        <v>1503108792320</v>
      </c>
      <c r="AO15" s="10" vm="706">
        <f t="shared" si="4"/>
        <v>1492647542784</v>
      </c>
      <c r="AP15" s="10" vm="764">
        <f t="shared" si="4"/>
        <v>1362248990720</v>
      </c>
      <c r="AQ15" s="10" vm="823">
        <f t="shared" si="4"/>
        <v>1376465321984</v>
      </c>
      <c r="AR15" s="10" vm="878">
        <f t="shared" si="4"/>
        <v>1494286598144</v>
      </c>
      <c r="AS15" s="10" vm="930">
        <f t="shared" si="4"/>
        <v>1840480780288</v>
      </c>
      <c r="AT15" s="10" vm="276">
        <f t="shared" si="4"/>
        <v>2115742466048</v>
      </c>
      <c r="AU15" s="10" vm="245">
        <f t="shared" si="4"/>
        <v>2196126040064</v>
      </c>
      <c r="AV15" s="10" vm="437">
        <f t="shared" si="4"/>
        <v>2318593687552</v>
      </c>
      <c r="AW15" s="10" vm="4966">
        <f t="shared" si="4"/>
        <v>2657213218816</v>
      </c>
      <c r="AX15" s="10" vm="166">
        <f t="shared" si="4"/>
        <v>2918382829568</v>
      </c>
      <c r="AY15" s="10" vm="353">
        <f t="shared" si="4"/>
        <v>2690222391296</v>
      </c>
      <c r="AZ15" s="10" vm="404">
        <f t="shared" si="4"/>
        <v>2642609438720</v>
      </c>
      <c r="BA15" s="10" vm="476">
        <f t="shared" si="4"/>
        <v>2861408190464</v>
      </c>
      <c r="BB15" s="10" vm="509">
        <f t="shared" si="4"/>
        <v>2683825291264</v>
      </c>
      <c r="BC15" s="10" vm="585">
        <f t="shared" si="4"/>
        <v>2811077853184</v>
      </c>
      <c r="BD15" s="10" vm="636">
        <f t="shared" si="4"/>
        <v>2852165779456</v>
      </c>
      <c r="BE15" s="10" vm="707">
        <f t="shared" si="4"/>
        <v>2438207897600</v>
      </c>
      <c r="BF15" s="10" vm="765">
        <f t="shared" si="4"/>
        <v>2471285489664</v>
      </c>
      <c r="BG15" s="10" vm="824">
        <f t="shared" si="4"/>
        <v>2595151151104</v>
      </c>
      <c r="BH15" s="10" vm="879">
        <f t="shared" si="4"/>
        <v>2787863953408</v>
      </c>
      <c r="BI15" s="10" vm="931">
        <f t="shared" si="4"/>
        <v>2715518238720</v>
      </c>
    </row>
    <row r="16" spans="1:61" x14ac:dyDescent="0.45">
      <c r="A16" t="str" vm="67">
        <f t="shared" si="1"/>
        <v>North</v>
      </c>
      <c r="B16" t="str" vm="73">
        <f>CUBEMEMBER("DESKTOP-KSAPEQM AS Model","[Geography].[Blocs].[Country].&amp;[Greece]")</f>
        <v>Greece</v>
      </c>
      <c r="C16" s="10" vm="4962">
        <f t="shared" si="2"/>
        <v>4961400320</v>
      </c>
      <c r="D16" s="10" vm="4958">
        <f t="shared" si="2"/>
        <v>5213047808</v>
      </c>
      <c r="E16" s="10" vm="318">
        <f t="shared" si="2"/>
        <v>5895278080</v>
      </c>
      <c r="F16" s="10" vm="354">
        <f t="shared" si="2"/>
        <v>6669673472</v>
      </c>
      <c r="G16" s="10" vm="405">
        <f t="shared" si="2"/>
        <v>7689154048</v>
      </c>
      <c r="H16" s="10" vm="556">
        <f t="shared" si="2"/>
        <v>8591517696</v>
      </c>
      <c r="I16" s="10" vm="510">
        <f t="shared" si="2"/>
        <v>9275600896</v>
      </c>
      <c r="J16" s="10" vm="586">
        <f t="shared" si="2"/>
        <v>10090676224</v>
      </c>
      <c r="K16" s="10" vm="672">
        <f t="shared" si="2"/>
        <v>11615656960</v>
      </c>
      <c r="L16" s="10" vm="708">
        <f t="shared" si="2"/>
        <v>13139862528</v>
      </c>
      <c r="M16" s="10" vm="766">
        <f t="shared" si="2"/>
        <v>14591755264</v>
      </c>
      <c r="N16" s="10" vm="825">
        <f t="shared" si="2"/>
        <v>16885507072</v>
      </c>
      <c r="O16" s="10" vm="880">
        <f t="shared" si="2"/>
        <v>22347845632</v>
      </c>
      <c r="P16" s="10" vm="932">
        <f t="shared" si="2"/>
        <v>25351305216</v>
      </c>
      <c r="Q16" s="10" vm="973">
        <f t="shared" si="2"/>
        <v>28525873152</v>
      </c>
      <c r="R16" s="10" vm="4955">
        <f t="shared" si="2"/>
        <v>31152840704</v>
      </c>
      <c r="S16" s="10" vm="619">
        <f t="shared" si="2"/>
        <v>36176232448</v>
      </c>
      <c r="T16" s="10" vm="4959">
        <f t="shared" si="4"/>
        <v>44270202880</v>
      </c>
      <c r="U16" s="10" vm="4963">
        <f t="shared" si="4"/>
        <v>54481874944</v>
      </c>
      <c r="V16" s="10" vm="355">
        <f t="shared" si="4"/>
        <v>56829665280</v>
      </c>
      <c r="W16" s="10" vm="406">
        <f t="shared" si="4"/>
        <v>52346507264</v>
      </c>
      <c r="X16" s="10" vm="477">
        <f t="shared" si="4"/>
        <v>54617993216</v>
      </c>
      <c r="Y16" s="10" vm="511">
        <f t="shared" si="4"/>
        <v>49428873216</v>
      </c>
      <c r="Z16" s="10" vm="587">
        <f t="shared" si="4"/>
        <v>48020025344</v>
      </c>
      <c r="AA16" s="10" vm="637">
        <f t="shared" si="4"/>
        <v>47820849152</v>
      </c>
      <c r="AB16" s="10" vm="709">
        <f t="shared" si="4"/>
        <v>56379592704</v>
      </c>
      <c r="AC16" s="10" vm="767">
        <f t="shared" si="4"/>
        <v>65652752384</v>
      </c>
      <c r="AD16" s="10" vm="826">
        <f t="shared" si="4"/>
        <v>76261277696</v>
      </c>
      <c r="AE16" s="10" vm="881">
        <f t="shared" si="4"/>
        <v>79169044480</v>
      </c>
      <c r="AF16" s="10" vm="933">
        <f t="shared" si="4"/>
        <v>97891090432</v>
      </c>
      <c r="AG16" s="10" vm="275">
        <f t="shared" si="4"/>
        <v>105143230464</v>
      </c>
      <c r="AH16" s="10" vm="4956">
        <f t="shared" si="4"/>
        <v>116224671744</v>
      </c>
      <c r="AI16" s="10" vm="302">
        <f t="shared" si="4"/>
        <v>108809060352</v>
      </c>
      <c r="AJ16" s="10" vm="4960">
        <f t="shared" si="4"/>
        <v>116601798656</v>
      </c>
      <c r="AK16" s="10" vm="319">
        <f t="shared" si="4"/>
        <v>136878366720</v>
      </c>
      <c r="AL16" s="10" vm="356">
        <f t="shared" si="4"/>
        <v>145861607424</v>
      </c>
      <c r="AM16" s="10" vm="407">
        <f t="shared" si="4"/>
        <v>143157592064</v>
      </c>
      <c r="AN16" s="10" vm="557">
        <f t="shared" si="4"/>
        <v>144428171264</v>
      </c>
      <c r="AO16" s="10" vm="512">
        <f t="shared" si="4"/>
        <v>142540734464</v>
      </c>
      <c r="AP16" s="10" vm="588">
        <f t="shared" si="4"/>
        <v>130133843968</v>
      </c>
      <c r="AQ16" s="10" vm="673">
        <f t="shared" si="4"/>
        <v>136191352832</v>
      </c>
      <c r="AR16" s="10" vm="710">
        <f t="shared" si="4"/>
        <v>153830948864</v>
      </c>
      <c r="AS16" s="10" vm="768">
        <f t="shared" si="4"/>
        <v>201924263936</v>
      </c>
      <c r="AT16" s="10" vm="827">
        <f t="shared" si="4"/>
        <v>240521265152</v>
      </c>
      <c r="AU16" s="10" vm="882">
        <f t="shared" si="4"/>
        <v>247782998016</v>
      </c>
      <c r="AV16" s="10" vm="934">
        <f t="shared" si="4"/>
        <v>273317740544</v>
      </c>
      <c r="AW16" s="10" vm="274">
        <f t="shared" si="4"/>
        <v>318497947648</v>
      </c>
      <c r="AX16" s="10" vm="4957">
        <f t="shared" si="4"/>
        <v>354460794880</v>
      </c>
      <c r="AY16" s="10" vm="659">
        <f t="shared" si="4"/>
        <v>330000236544</v>
      </c>
      <c r="AZ16" s="10" vm="4961">
        <f t="shared" si="4"/>
        <v>299361566720</v>
      </c>
      <c r="BA16" s="10" vm="4964">
        <f t="shared" si="4"/>
        <v>287797837824</v>
      </c>
      <c r="BB16" s="10" vm="357">
        <f t="shared" si="4"/>
        <v>245670674432</v>
      </c>
      <c r="BC16" s="10" vm="408">
        <f t="shared" si="4"/>
        <v>239862005760</v>
      </c>
      <c r="BD16" s="10" vm="450">
        <f t="shared" si="4"/>
        <v>237029572608</v>
      </c>
      <c r="BE16" s="10" vm="513">
        <f t="shared" si="4"/>
        <v>196591353856</v>
      </c>
      <c r="BF16" s="10" vm="589">
        <f t="shared" si="4"/>
        <v>195222437888</v>
      </c>
      <c r="BG16" s="10" vm="674">
        <f t="shared" si="4"/>
        <v>203588419584</v>
      </c>
      <c r="BH16" s="10" vm="711">
        <f t="shared" si="4"/>
        <v>218138361856</v>
      </c>
      <c r="BI16" s="10" vm="769">
        <f t="shared" si="4"/>
        <v>209852760064</v>
      </c>
    </row>
    <row r="17" spans="1:61" x14ac:dyDescent="0.45">
      <c r="A17" t="str" vm="67">
        <f t="shared" si="1"/>
        <v>North</v>
      </c>
      <c r="B17" t="str" vm="74">
        <f>CUBEMEMBER("DESKTOP-KSAPEQM AS Model","[Geography].[Blocs].[Country].&amp;[Israel]")</f>
        <v>Israel</v>
      </c>
      <c r="C17" s="10" vm="935">
        <f t="shared" si="2"/>
        <v>3138500096</v>
      </c>
      <c r="D17" s="10" vm="974">
        <f t="shared" si="2"/>
        <v>2510000128</v>
      </c>
      <c r="E17" s="10" vm="244">
        <f t="shared" si="2"/>
        <v>2992333312</v>
      </c>
      <c r="F17" s="10" vm="464">
        <f t="shared" si="2"/>
        <v>3405333248</v>
      </c>
      <c r="G17" s="10" vm="205">
        <f t="shared" si="2"/>
        <v>3663333376</v>
      </c>
      <c r="H17" s="10" vm="320">
        <f t="shared" si="2"/>
        <v>3980000000</v>
      </c>
      <c r="I17" s="10" vm="358">
        <f t="shared" si="2"/>
        <v>4030000128</v>
      </c>
      <c r="J17" s="10" vm="409">
        <f t="shared" si="2"/>
        <v>4618999808</v>
      </c>
      <c r="K17" s="10" vm="478">
        <f t="shared" si="2"/>
        <v>5329333248</v>
      </c>
      <c r="L17" s="10" vm="514">
        <f t="shared" si="2"/>
        <v>7048666624</v>
      </c>
      <c r="M17" s="10" vm="590">
        <f t="shared" si="2"/>
        <v>6711750144</v>
      </c>
      <c r="N17" s="10" vm="638">
        <f t="shared" si="2"/>
        <v>8775249920</v>
      </c>
      <c r="O17" s="10" vm="712">
        <f t="shared" si="2"/>
        <v>11326249984</v>
      </c>
      <c r="P17" s="10" vm="770">
        <f t="shared" si="2"/>
        <v>16341000192</v>
      </c>
      <c r="Q17" s="10" vm="828">
        <f t="shared" si="2"/>
        <v>15360166912</v>
      </c>
      <c r="R17" s="10" vm="883">
        <f t="shared" si="2"/>
        <v>15183125504</v>
      </c>
      <c r="S17" s="10" vm="936">
        <f t="shared" si="2"/>
        <v>17372798976</v>
      </c>
      <c r="T17" s="10" vm="273">
        <f t="shared" si="4"/>
        <v>16843176960</v>
      </c>
      <c r="U17" s="10" vm="243">
        <f t="shared" si="4"/>
        <v>21514080256</v>
      </c>
      <c r="V17" s="10" vm="217">
        <f t="shared" si="4"/>
        <v>24164509696</v>
      </c>
      <c r="W17" s="10" vm="204">
        <f t="shared" si="4"/>
        <v>25579227136</v>
      </c>
      <c r="X17" s="10" vm="165">
        <f t="shared" si="4"/>
        <v>27837509632</v>
      </c>
      <c r="Y17" s="10" vm="359">
        <f t="shared" si="4"/>
        <v>31092230144</v>
      </c>
      <c r="Z17" s="10" vm="410">
        <f t="shared" si="4"/>
        <v>29160458240</v>
      </c>
      <c r="AA17" s="10" vm="558">
        <f t="shared" si="4"/>
        <v>27504906240</v>
      </c>
      <c r="AB17" s="10" vm="515">
        <f t="shared" si="4"/>
        <v>34097559552</v>
      </c>
      <c r="AC17" s="10" vm="591">
        <f t="shared" si="4"/>
        <v>40963276800</v>
      </c>
      <c r="AD17" s="10" vm="675">
        <f t="shared" si="4"/>
        <v>50099380224</v>
      </c>
      <c r="AE17" s="10" vm="713">
        <f t="shared" si="4"/>
        <v>49901961216</v>
      </c>
      <c r="AF17" s="10" vm="771">
        <f t="shared" si="4"/>
        <v>59011272704</v>
      </c>
      <c r="AG17" s="10" vm="829">
        <f t="shared" si="4"/>
        <v>67558014976</v>
      </c>
      <c r="AH17" s="10" vm="884">
        <f t="shared" si="4"/>
        <v>75607007232</v>
      </c>
      <c r="AI17" s="10" vm="937">
        <f t="shared" si="4"/>
        <v>75985903616</v>
      </c>
      <c r="AJ17" s="10" vm="272">
        <f t="shared" si="4"/>
        <v>86342656000</v>
      </c>
      <c r="AK17" s="10" vm="242">
        <f t="shared" si="4"/>
        <v>100384808960</v>
      </c>
      <c r="AL17" s="10" vm="390">
        <f t="shared" si="4"/>
        <v>109995843584</v>
      </c>
      <c r="AM17" s="10" vm="203">
        <f t="shared" si="4"/>
        <v>114692620288</v>
      </c>
      <c r="AN17" s="10" vm="321">
        <f t="shared" si="4"/>
        <v>115932848128</v>
      </c>
      <c r="AO17" s="10" vm="360">
        <f t="shared" si="4"/>
        <v>117111537664</v>
      </c>
      <c r="AP17" s="10" vm="411">
        <f t="shared" si="4"/>
        <v>132343046144</v>
      </c>
      <c r="AQ17" s="10" vm="479">
        <f t="shared" si="4"/>
        <v>130756337664</v>
      </c>
      <c r="AR17" s="10" vm="516">
        <f t="shared" si="4"/>
        <v>121123831808</v>
      </c>
      <c r="AS17" s="10" vm="592">
        <f t="shared" si="4"/>
        <v>126965981184</v>
      </c>
      <c r="AT17" s="10" vm="676">
        <f t="shared" si="4"/>
        <v>135477428224</v>
      </c>
      <c r="AU17" s="10" vm="714">
        <f t="shared" si="4"/>
        <v>142528905216</v>
      </c>
      <c r="AV17" s="10" vm="772">
        <f t="shared" si="4"/>
        <v>154034323456</v>
      </c>
      <c r="AW17" s="10" vm="830">
        <f t="shared" si="4"/>
        <v>178959187968</v>
      </c>
      <c r="AX17" s="10" vm="885">
        <f t="shared" si="4"/>
        <v>216105172992</v>
      </c>
      <c r="AY17" s="10" vm="938">
        <f t="shared" si="4"/>
        <v>207468167168</v>
      </c>
      <c r="AZ17" s="10" vm="975">
        <f t="shared" si="4"/>
        <v>233995681792</v>
      </c>
      <c r="BA17" s="10" vm="241">
        <f t="shared" si="4"/>
        <v>261468635136</v>
      </c>
      <c r="BB17" s="10" vm="178">
        <f t="shared" si="4"/>
        <v>257180139520</v>
      </c>
      <c r="BC17" s="10" vm="202">
        <f t="shared" si="4"/>
        <v>292636164096</v>
      </c>
      <c r="BD17" s="10" vm="164">
        <f t="shared" si="4"/>
        <v>309558444032</v>
      </c>
      <c r="BE17" s="10" vm="361">
        <f t="shared" si="4"/>
        <v>299813109760</v>
      </c>
      <c r="BF17" s="10" vm="412">
        <f t="shared" si="4"/>
        <v>318950604800</v>
      </c>
      <c r="BG17" s="10" vm="451">
        <f t="shared" si="4"/>
        <v>353253392384</v>
      </c>
      <c r="BH17" s="10" vm="517">
        <f t="shared" si="4"/>
        <v>370587992064</v>
      </c>
      <c r="BI17" s="10" vm="593">
        <f t="shared" si="4"/>
        <v>395098652672</v>
      </c>
    </row>
    <row r="18" spans="1:61" x14ac:dyDescent="0.45">
      <c r="A18" t="str" vm="67">
        <f t="shared" si="1"/>
        <v>North</v>
      </c>
      <c r="B18" t="str" vm="75">
        <f>CUBEMEMBER("DESKTOP-KSAPEQM AS Model","[Geography].[Blocs].[Country].&amp;[Italy]")</f>
        <v>Italy</v>
      </c>
      <c r="C18" s="10" vm="773">
        <f t="shared" si="2"/>
        <v>44842762240</v>
      </c>
      <c r="D18" s="10" vm="831">
        <f t="shared" si="2"/>
        <v>50383892480</v>
      </c>
      <c r="E18" s="10" vm="886">
        <f t="shared" si="2"/>
        <v>57710743552</v>
      </c>
      <c r="F18" s="10" vm="939">
        <f t="shared" si="2"/>
        <v>63175417856</v>
      </c>
      <c r="G18" s="10" vm="271">
        <f t="shared" si="2"/>
        <v>67978153984</v>
      </c>
      <c r="H18" s="10" vm="240">
        <f t="shared" si="2"/>
        <v>73654870016</v>
      </c>
      <c r="I18" s="10" vm="303">
        <f t="shared" si="2"/>
        <v>81133117440</v>
      </c>
      <c r="J18" s="10" vm="201">
        <f t="shared" si="2"/>
        <v>87942234112</v>
      </c>
      <c r="K18" s="10" vm="322">
        <f t="shared" si="2"/>
        <v>97085079552</v>
      </c>
      <c r="L18" s="10" vm="362">
        <f t="shared" si="2"/>
        <v>113395318784</v>
      </c>
      <c r="M18" s="10" vm="413">
        <f t="shared" si="2"/>
        <v>124672368640</v>
      </c>
      <c r="N18" s="10" vm="559">
        <f t="shared" si="2"/>
        <v>145260036096</v>
      </c>
      <c r="O18" s="10" vm="518">
        <f t="shared" si="2"/>
        <v>175492055040</v>
      </c>
      <c r="P18" s="10" vm="594">
        <f t="shared" si="2"/>
        <v>199564492800</v>
      </c>
      <c r="Q18" s="10" vm="677">
        <f t="shared" si="2"/>
        <v>227695853568</v>
      </c>
      <c r="R18" s="10" vm="715">
        <f t="shared" si="2"/>
        <v>224717275136</v>
      </c>
      <c r="S18" s="10" vm="774">
        <f t="shared" si="2"/>
        <v>257596309504</v>
      </c>
      <c r="T18" s="10" vm="832">
        <f t="shared" si="4"/>
        <v>315058323456</v>
      </c>
      <c r="U18" s="10" vm="887">
        <f t="shared" si="4"/>
        <v>393677176832</v>
      </c>
      <c r="V18" s="10" vm="940">
        <f t="shared" si="4"/>
        <v>477256777728</v>
      </c>
      <c r="W18" s="10" vm="976">
        <f t="shared" si="4"/>
        <v>430702854144</v>
      </c>
      <c r="X18" s="10" vm="239">
        <f t="shared" si="4"/>
        <v>427272634368</v>
      </c>
      <c r="Y18" s="10" vm="544">
        <f t="shared" si="4"/>
        <v>443042365440</v>
      </c>
      <c r="Z18" s="10" vm="200">
        <f t="shared" si="4"/>
        <v>437887696896</v>
      </c>
      <c r="AA18" s="10" vm="163">
        <f t="shared" si="4"/>
        <v>452217503744</v>
      </c>
      <c r="AB18" s="10" vm="363">
        <f t="shared" si="4"/>
        <v>640386334720</v>
      </c>
      <c r="AC18" s="10" vm="414">
        <f t="shared" si="4"/>
        <v>805713149952</v>
      </c>
      <c r="AD18" s="10" vm="480">
        <f t="shared" si="4"/>
        <v>891608956928</v>
      </c>
      <c r="AE18" s="10" vm="519">
        <f t="shared" si="4"/>
        <v>928661307392</v>
      </c>
      <c r="AF18" s="10" vm="595">
        <f t="shared" si="4"/>
        <v>1181222699008</v>
      </c>
      <c r="AG18" s="10" vm="639">
        <f t="shared" si="4"/>
        <v>1246220124160</v>
      </c>
      <c r="AH18" s="10" vm="716">
        <f t="shared" si="4"/>
        <v>1320161640448</v>
      </c>
      <c r="AI18" s="10" vm="775">
        <f t="shared" si="4"/>
        <v>1064958099456</v>
      </c>
      <c r="AJ18" s="10" vm="833">
        <f t="shared" si="4"/>
        <v>1099216715776</v>
      </c>
      <c r="AK18" s="10" vm="888">
        <f t="shared" si="4"/>
        <v>1174662021120</v>
      </c>
      <c r="AL18" s="10" vm="941">
        <f t="shared" si="4"/>
        <v>1312426557440</v>
      </c>
      <c r="AM18" s="10" vm="270">
        <f t="shared" si="4"/>
        <v>1241879543808</v>
      </c>
      <c r="AN18" s="10" vm="238">
        <f t="shared" si="4"/>
        <v>1270052552704</v>
      </c>
      <c r="AO18" s="10" vm="660">
        <f t="shared" si="4"/>
        <v>1252023730176</v>
      </c>
      <c r="AP18" s="10" vm="199">
        <f t="shared" si="4"/>
        <v>1143829823488</v>
      </c>
      <c r="AQ18" s="10" vm="162">
        <f t="shared" si="4"/>
        <v>1167012790272</v>
      </c>
      <c r="AR18" s="10" vm="364">
        <f t="shared" si="4"/>
        <v>1270712369152</v>
      </c>
      <c r="AS18" s="10" vm="415">
        <f t="shared" si="4"/>
        <v>1574145884160</v>
      </c>
      <c r="AT18" s="10" vm="452">
        <f t="shared" si="4"/>
        <v>1803226972160</v>
      </c>
      <c r="AU18" s="10" vm="520">
        <f t="shared" si="4"/>
        <v>1857524334592</v>
      </c>
      <c r="AV18" s="10" vm="596">
        <f t="shared" si="4"/>
        <v>1947919712256</v>
      </c>
      <c r="AW18" s="10" vm="678">
        <f t="shared" si="4"/>
        <v>2210292563968</v>
      </c>
      <c r="AX18" s="10" vm="717">
        <f t="shared" si="4"/>
        <v>2398856675328</v>
      </c>
      <c r="AY18" s="10" vm="776">
        <f t="shared" si="4"/>
        <v>2191241904128</v>
      </c>
      <c r="AZ18" s="10" vm="834">
        <f t="shared" si="4"/>
        <v>2134017835008</v>
      </c>
      <c r="BA18" s="10" vm="889">
        <f t="shared" si="4"/>
        <v>2291991052288</v>
      </c>
      <c r="BB18" s="10" vm="942">
        <f t="shared" ref="BB18:BI18" si="5">CUBEVALUE("DESKTOP-KSAPEQM AS Model",$B$2,$B$3,$B$4,$B$5,$B$6,$A$8,$B18,BB$9)</f>
        <v>2087077019648</v>
      </c>
      <c r="BC18" s="10" vm="977">
        <f t="shared" si="5"/>
        <v>2141315268608</v>
      </c>
      <c r="BD18" s="10" vm="237">
        <f t="shared" si="5"/>
        <v>2159133982720</v>
      </c>
      <c r="BE18" s="10" vm="177">
        <f t="shared" si="5"/>
        <v>1835899289600</v>
      </c>
      <c r="BF18" s="10" vm="198">
        <f t="shared" si="5"/>
        <v>1875797475328</v>
      </c>
      <c r="BG18" s="10" vm="323">
        <f t="shared" si="5"/>
        <v>1961796173824</v>
      </c>
      <c r="BH18" s="10" vm="365">
        <f t="shared" si="5"/>
        <v>2085764333568</v>
      </c>
      <c r="BI18" s="10" vm="416">
        <f t="shared" si="5"/>
        <v>2001244389376</v>
      </c>
    </row>
    <row r="19" spans="1:61" x14ac:dyDescent="0.45">
      <c r="A19" t="str" vm="67">
        <f t="shared" si="1"/>
        <v>North</v>
      </c>
      <c r="B19" t="str" vm="76">
        <f>CUBEMEMBER("DESKTOP-KSAPEQM AS Model","[Geography].[Blocs].[Country].&amp;[Japan]")</f>
        <v>Japan</v>
      </c>
      <c r="C19" s="10" vm="597">
        <f t="shared" si="2"/>
        <v>53508616192</v>
      </c>
      <c r="D19" s="10" vm="640">
        <f t="shared" si="2"/>
        <v>60723019776</v>
      </c>
      <c r="E19" s="10" vm="718">
        <f t="shared" si="2"/>
        <v>69498134528</v>
      </c>
      <c r="F19" s="10" vm="777">
        <f t="shared" si="2"/>
        <v>81749008384</v>
      </c>
      <c r="G19" s="10" vm="835">
        <f t="shared" si="2"/>
        <v>90950279168</v>
      </c>
      <c r="H19" s="10" vm="890">
        <f t="shared" si="2"/>
        <v>105628073984</v>
      </c>
      <c r="I19" s="10" vm="943">
        <f t="shared" si="2"/>
        <v>123781881856</v>
      </c>
      <c r="J19" s="10" vm="269">
        <f t="shared" si="2"/>
        <v>146601066496</v>
      </c>
      <c r="K19" s="10" vm="236">
        <f t="shared" si="2"/>
        <v>172204195840</v>
      </c>
      <c r="L19" s="10" vm="620">
        <f t="shared" si="2"/>
        <v>212609187840</v>
      </c>
      <c r="M19" s="10" vm="197">
        <f t="shared" si="2"/>
        <v>240151805952</v>
      </c>
      <c r="N19" s="10" vm="161">
        <f t="shared" si="2"/>
        <v>318031298560</v>
      </c>
      <c r="O19" s="10" vm="366">
        <f t="shared" si="2"/>
        <v>432082681856</v>
      </c>
      <c r="P19" s="10" vm="417">
        <f t="shared" si="2"/>
        <v>479626002432</v>
      </c>
      <c r="Q19" s="10" vm="560">
        <f t="shared" si="2"/>
        <v>521541910528</v>
      </c>
      <c r="R19" s="10" vm="521">
        <f t="shared" si="2"/>
        <v>586161848320</v>
      </c>
      <c r="S19" s="10" vm="598">
        <f t="shared" si="2"/>
        <v>721411768320</v>
      </c>
      <c r="T19" s="10" vm="679">
        <f t="shared" ref="T19:BI24" si="6">CUBEVALUE("DESKTOP-KSAPEQM AS Model",$B$2,$B$3,$B$4,$B$5,$B$6,$A$8,$B19,T$9)</f>
        <v>1013612150784</v>
      </c>
      <c r="U19" s="10" vm="719">
        <f t="shared" si="6"/>
        <v>1055012093952</v>
      </c>
      <c r="V19" s="10" vm="778">
        <f t="shared" si="6"/>
        <v>1105386012672</v>
      </c>
      <c r="W19" s="10" vm="836">
        <f t="shared" si="6"/>
        <v>1218988998656</v>
      </c>
      <c r="X19" s="10" vm="891">
        <f t="shared" si="6"/>
        <v>1134517944320</v>
      </c>
      <c r="Y19" s="10" vm="944">
        <f t="shared" si="6"/>
        <v>1243323564032</v>
      </c>
      <c r="Z19" s="10" vm="978">
        <f t="shared" si="6"/>
        <v>1318381682688</v>
      </c>
      <c r="AA19" s="10" vm="235">
        <f t="shared" si="6"/>
        <v>1398892789760</v>
      </c>
      <c r="AB19" s="10" vm="304">
        <f t="shared" si="6"/>
        <v>2078953308160</v>
      </c>
      <c r="AC19" s="10" vm="196">
        <f t="shared" si="6"/>
        <v>2532808589312</v>
      </c>
      <c r="AD19" s="10" vm="324">
        <f t="shared" si="6"/>
        <v>3071683067904</v>
      </c>
      <c r="AE19" s="10" vm="367">
        <f t="shared" si="6"/>
        <v>3054914240512</v>
      </c>
      <c r="AF19" s="10" vm="1483">
        <f t="shared" si="6"/>
        <v>3132817670144</v>
      </c>
      <c r="AG19" s="10" vm="1592">
        <f t="shared" si="6"/>
        <v>3584419954688</v>
      </c>
      <c r="AH19" s="10" vm="1704">
        <f t="shared" si="6"/>
        <v>3908809523200</v>
      </c>
      <c r="AI19" s="10" vm="1814">
        <f t="shared" si="6"/>
        <v>4454143754240</v>
      </c>
      <c r="AJ19" s="10" vm="418">
        <f t="shared" si="6"/>
        <v>4907039457280</v>
      </c>
      <c r="AK19" s="10" vm="481">
        <f t="shared" si="6"/>
        <v>5449116549120</v>
      </c>
      <c r="AL19" s="10" vm="522">
        <f t="shared" si="6"/>
        <v>4833712537600</v>
      </c>
      <c r="AM19" s="10" vm="599">
        <f t="shared" si="6"/>
        <v>4414733025280</v>
      </c>
      <c r="AN19" s="10" vm="2297">
        <f t="shared" si="6"/>
        <v>4032509771776</v>
      </c>
      <c r="AO19" s="10" vm="641">
        <f t="shared" si="6"/>
        <v>4562078924800</v>
      </c>
      <c r="AP19" s="10" vm="720">
        <f t="shared" si="6"/>
        <v>4887519690752</v>
      </c>
      <c r="AQ19" s="10" vm="993">
        <f t="shared" si="6"/>
        <v>4303544385536</v>
      </c>
      <c r="AR19" s="10" vm="779">
        <f t="shared" si="6"/>
        <v>4115116326912</v>
      </c>
      <c r="AS19" s="10" vm="837">
        <f t="shared" si="6"/>
        <v>4445658152960</v>
      </c>
      <c r="AT19" s="10" vm="892">
        <f t="shared" si="6"/>
        <v>4815149072384</v>
      </c>
      <c r="AU19" s="10" vm="945">
        <f t="shared" si="6"/>
        <v>4755410649088</v>
      </c>
      <c r="AV19" s="10" vm="1484">
        <f t="shared" si="6"/>
        <v>4530377326592</v>
      </c>
      <c r="AW19" s="10" vm="1593">
        <f t="shared" si="6"/>
        <v>4515264724992</v>
      </c>
      <c r="AX19" s="10" vm="1705">
        <f t="shared" si="6"/>
        <v>5037908557824</v>
      </c>
      <c r="AY19" s="10" vm="1815">
        <f t="shared" si="6"/>
        <v>5231382888448</v>
      </c>
      <c r="AZ19" s="10" vm="268">
        <f t="shared" si="6"/>
        <v>5700097933312</v>
      </c>
      <c r="BA19" s="10" vm="234">
        <f t="shared" si="6"/>
        <v>6157459521536</v>
      </c>
      <c r="BB19" s="10" vm="859">
        <f t="shared" si="6"/>
        <v>6203213086720</v>
      </c>
      <c r="BC19" s="10" vm="195">
        <f t="shared" si="6"/>
        <v>5155717120000</v>
      </c>
      <c r="BD19" s="10" vm="2298">
        <f t="shared" si="6"/>
        <v>4850413731840</v>
      </c>
      <c r="BE19" s="10" vm="160">
        <f t="shared" si="6"/>
        <v>4389475713024</v>
      </c>
      <c r="BF19" s="10" vm="368">
        <f t="shared" si="6"/>
        <v>4922537934848</v>
      </c>
      <c r="BG19" s="10" vm="994">
        <f t="shared" si="6"/>
        <v>4866864316416</v>
      </c>
      <c r="BH19" s="10" vm="419">
        <f t="shared" si="6"/>
        <v>4954806812672</v>
      </c>
      <c r="BI19" s="10" vm="453">
        <f t="shared" si="6"/>
        <v>5081769443328</v>
      </c>
    </row>
    <row r="20" spans="1:61" x14ac:dyDescent="0.45">
      <c r="A20" t="str" vm="67">
        <f t="shared" si="1"/>
        <v>North</v>
      </c>
      <c r="B20" t="str" vm="77">
        <f>CUBEMEMBER("DESKTOP-KSAPEQM AS Model","[Geography].[Blocs].[Country].&amp;[Luxemburg]")</f>
        <v>Luxemburg</v>
      </c>
      <c r="C20" s="10" vm="1485">
        <f t="shared" si="2"/>
        <v>704145664</v>
      </c>
      <c r="D20" s="10" vm="1594">
        <f t="shared" si="2"/>
        <v>741509504</v>
      </c>
      <c r="E20" s="10" vm="1706">
        <f t="shared" si="2"/>
        <v>791140608</v>
      </c>
      <c r="F20" s="10" vm="1816">
        <f t="shared" si="2"/>
        <v>903158784</v>
      </c>
      <c r="G20" s="10" vm="680">
        <f t="shared" si="2"/>
        <v>921600768</v>
      </c>
      <c r="H20" s="10" vm="721">
        <f t="shared" si="2"/>
        <v>968440128</v>
      </c>
      <c r="I20" s="10" vm="780">
        <f t="shared" si="2"/>
        <v>974721792</v>
      </c>
      <c r="J20" s="10" vm="838">
        <f t="shared" si="2"/>
        <v>1066447104</v>
      </c>
      <c r="K20" s="10" vm="2299">
        <f t="shared" si="2"/>
        <v>1234878976</v>
      </c>
      <c r="L20" s="10" vm="893">
        <f t="shared" si="2"/>
        <v>1509155072</v>
      </c>
      <c r="M20" s="10" vm="946">
        <f t="shared" si="2"/>
        <v>1572310784</v>
      </c>
      <c r="N20" s="10" vm="995">
        <f t="shared" si="2"/>
        <v>1968733056</v>
      </c>
      <c r="O20" s="10" vm="979">
        <f t="shared" si="2"/>
        <v>2701874688</v>
      </c>
      <c r="P20" s="10" vm="4979">
        <f t="shared" si="2"/>
        <v>3295860992</v>
      </c>
      <c r="Q20" s="10" vm="4968">
        <f t="shared" si="2"/>
        <v>3233431552</v>
      </c>
      <c r="R20" s="10" vm="194">
        <f t="shared" si="2"/>
        <v>3544268032</v>
      </c>
      <c r="S20" s="10" vm="1486">
        <f t="shared" si="2"/>
        <v>3922895872</v>
      </c>
      <c r="T20" s="10" vm="1595">
        <f t="shared" si="6"/>
        <v>4884869120</v>
      </c>
      <c r="U20" s="10" vm="1707">
        <f t="shared" si="6"/>
        <v>5711457792</v>
      </c>
      <c r="V20" s="10" vm="1817">
        <f t="shared" si="6"/>
        <v>6232005632</v>
      </c>
      <c r="W20" s="10" vm="325">
        <f t="shared" si="6"/>
        <v>5231808512</v>
      </c>
      <c r="X20" s="10" vm="369">
        <f t="shared" si="6"/>
        <v>4764549632</v>
      </c>
      <c r="Y20" s="10" vm="420">
        <f t="shared" si="6"/>
        <v>4683697664</v>
      </c>
      <c r="Z20" s="10" vm="482">
        <f t="shared" si="6"/>
        <v>4594891776</v>
      </c>
      <c r="AA20" s="10" vm="2300">
        <f t="shared" si="6"/>
        <v>4738559488</v>
      </c>
      <c r="AB20" s="10" vm="523">
        <f t="shared" si="6"/>
        <v>6921264128</v>
      </c>
      <c r="AC20" s="10" vm="600">
        <f t="shared" si="6"/>
        <v>8614215680</v>
      </c>
      <c r="AD20" s="10" vm="996">
        <f t="shared" si="6"/>
        <v>9750161408</v>
      </c>
      <c r="AE20" s="10" vm="642">
        <f t="shared" si="6"/>
        <v>10391504896</v>
      </c>
      <c r="AF20" s="10" vm="722">
        <f t="shared" si="6"/>
        <v>13229247488</v>
      </c>
      <c r="AG20" s="10" vm="781">
        <f t="shared" si="6"/>
        <v>14321879040</v>
      </c>
      <c r="AH20" s="10" vm="839">
        <f t="shared" si="6"/>
        <v>16065740800</v>
      </c>
      <c r="AI20" s="10" vm="1487">
        <f t="shared" si="6"/>
        <v>16486899712</v>
      </c>
      <c r="AJ20" s="10" vm="1596">
        <f t="shared" si="6"/>
        <v>18325790720</v>
      </c>
      <c r="AK20" s="10" vm="1708">
        <f t="shared" si="6"/>
        <v>21588170752</v>
      </c>
      <c r="AL20" s="10" vm="1818">
        <f t="shared" si="6"/>
        <v>21776609280</v>
      </c>
      <c r="AM20" s="10" vm="894">
        <f t="shared" si="6"/>
        <v>19731912704</v>
      </c>
      <c r="AN20" s="10" vm="947">
        <f t="shared" si="6"/>
        <v>20209121280</v>
      </c>
      <c r="AO20" s="10" vm="267">
        <f t="shared" si="6"/>
        <v>22235928576</v>
      </c>
      <c r="AP20" s="10" vm="233">
        <f t="shared" si="6"/>
        <v>21263515648</v>
      </c>
      <c r="AQ20" s="10" vm="2301">
        <f t="shared" si="6"/>
        <v>21272418304</v>
      </c>
      <c r="AR20" s="10" vm="911">
        <f t="shared" si="6"/>
        <v>23616329728</v>
      </c>
      <c r="AS20" s="10" vm="193">
        <f t="shared" si="6"/>
        <v>29557325824</v>
      </c>
      <c r="AT20" s="10" vm="997">
        <f t="shared" si="6"/>
        <v>34685280256</v>
      </c>
      <c r="AU20" s="10" vm="159">
        <f t="shared" si="6"/>
        <v>37347393536</v>
      </c>
      <c r="AV20" s="10" vm="370">
        <f t="shared" si="6"/>
        <v>42414309376</v>
      </c>
      <c r="AW20" s="10" vm="421">
        <f t="shared" si="6"/>
        <v>50888134656</v>
      </c>
      <c r="AX20" s="10" vm="561">
        <f t="shared" si="6"/>
        <v>55849684992</v>
      </c>
      <c r="AY20" s="10" vm="1488">
        <f t="shared" si="6"/>
        <v>51370545152</v>
      </c>
      <c r="AZ20" s="10" vm="1597">
        <f t="shared" si="6"/>
        <v>53212475392</v>
      </c>
      <c r="BA20" s="10" vm="1709">
        <f t="shared" si="6"/>
        <v>60004630528</v>
      </c>
      <c r="BB20" s="10" vm="1819">
        <f t="shared" si="6"/>
        <v>56677961728</v>
      </c>
      <c r="BC20" s="10" vm="524">
        <f t="shared" si="6"/>
        <v>61739352064</v>
      </c>
      <c r="BD20" s="10" vm="601">
        <f t="shared" si="6"/>
        <v>66103853056</v>
      </c>
      <c r="BE20" s="10" vm="681">
        <f t="shared" si="6"/>
        <v>57744457728</v>
      </c>
      <c r="BF20" s="10" vm="723">
        <f t="shared" si="6"/>
        <v>60691484672</v>
      </c>
      <c r="BG20" s="10" vm="2302">
        <f t="shared" si="6"/>
        <v>64181944320</v>
      </c>
      <c r="BH20" s="10" vm="782">
        <f t="shared" si="6"/>
        <v>70919954432</v>
      </c>
      <c r="BI20" s="10" vm="840">
        <f t="shared" si="6"/>
        <v>71104921600</v>
      </c>
    </row>
    <row r="21" spans="1:61" x14ac:dyDescent="0.45">
      <c r="A21" t="str" vm="67">
        <f t="shared" si="1"/>
        <v>North</v>
      </c>
      <c r="B21" t="str" vm="78">
        <f>CUBEMEMBER("DESKTOP-KSAPEQM AS Model","[Geography].[Blocs].[Country].&amp;[Netherlands]")</f>
        <v>Netherlands</v>
      </c>
      <c r="C21" s="10" vm="948">
        <f t="shared" si="2"/>
        <v>13493833728</v>
      </c>
      <c r="D21" s="10" vm="980">
        <f t="shared" si="2"/>
        <v>14647057408</v>
      </c>
      <c r="E21" s="10" vm="232">
        <f t="shared" si="2"/>
        <v>15891240960</v>
      </c>
      <c r="F21" s="10" vm="1489">
        <f t="shared" si="2"/>
        <v>18699380736</v>
      </c>
      <c r="G21" s="10" vm="1598">
        <f t="shared" si="2"/>
        <v>21000587264</v>
      </c>
      <c r="H21" s="10" vm="1710">
        <f t="shared" si="2"/>
        <v>22867204096</v>
      </c>
      <c r="I21" s="10" vm="1820">
        <f t="shared" si="2"/>
        <v>25087561728</v>
      </c>
      <c r="J21" s="10" vm="465">
        <f t="shared" si="2"/>
        <v>27817605120</v>
      </c>
      <c r="K21" s="10" vm="192">
        <f t="shared" si="2"/>
        <v>34035947520</v>
      </c>
      <c r="L21" s="10" vm="326">
        <f t="shared" si="2"/>
        <v>38164717568</v>
      </c>
      <c r="M21" s="10" vm="371">
        <f t="shared" si="2"/>
        <v>44579123200</v>
      </c>
      <c r="N21" s="10" vm="2303">
        <f t="shared" si="2"/>
        <v>54706556928</v>
      </c>
      <c r="O21" s="10" vm="422">
        <f t="shared" si="2"/>
        <v>71840907264</v>
      </c>
      <c r="P21" s="10" vm="483">
        <f t="shared" si="2"/>
        <v>87243415552</v>
      </c>
      <c r="Q21" s="10" vm="998">
        <f t="shared" si="2"/>
        <v>100249526272</v>
      </c>
      <c r="R21" s="10" vm="525">
        <f t="shared" si="2"/>
        <v>109168721920</v>
      </c>
      <c r="S21" s="10" vm="602">
        <f t="shared" si="2"/>
        <v>127016992768</v>
      </c>
      <c r="T21" s="10" vm="643">
        <f t="shared" si="6"/>
        <v>155859697664</v>
      </c>
      <c r="U21" s="10" vm="724">
        <f t="shared" si="6"/>
        <v>179669401600</v>
      </c>
      <c r="V21" s="10" vm="1490">
        <f t="shared" si="6"/>
        <v>195152084992</v>
      </c>
      <c r="W21" s="10" vm="1599">
        <f t="shared" si="6"/>
        <v>164134223872</v>
      </c>
      <c r="X21" s="10" vm="1711">
        <f t="shared" si="6"/>
        <v>158479532032</v>
      </c>
      <c r="Y21" s="10" vm="1821">
        <f t="shared" si="6"/>
        <v>153445466112</v>
      </c>
      <c r="Z21" s="10" vm="783">
        <f t="shared" si="6"/>
        <v>143912665088</v>
      </c>
      <c r="AA21" s="10" vm="841">
        <f t="shared" si="6"/>
        <v>143845818368</v>
      </c>
      <c r="AB21" s="10" vm="895">
        <f t="shared" si="6"/>
        <v>200862089216</v>
      </c>
      <c r="AC21" s="10" vm="949">
        <f t="shared" si="6"/>
        <v>245046312960</v>
      </c>
      <c r="AD21" s="10" vm="2304">
        <f t="shared" si="6"/>
        <v>261910511616</v>
      </c>
      <c r="AE21" s="10" vm="981">
        <f t="shared" si="6"/>
        <v>258336702464</v>
      </c>
      <c r="AF21" s="10" vm="231">
        <f t="shared" si="6"/>
        <v>318330503168</v>
      </c>
      <c r="AG21" s="10" vm="999">
        <f t="shared" si="6"/>
        <v>327500333056</v>
      </c>
      <c r="AH21" s="10" vm="966">
        <f t="shared" si="6"/>
        <v>362962878464</v>
      </c>
      <c r="AI21" s="10" vm="4953">
        <f t="shared" si="6"/>
        <v>353550172160</v>
      </c>
      <c r="AJ21" s="10" vm="158">
        <f t="shared" si="6"/>
        <v>379130249216</v>
      </c>
      <c r="AK21" s="10" vm="372">
        <f t="shared" si="6"/>
        <v>452301684736</v>
      </c>
      <c r="AL21" s="10" vm="1491">
        <f t="shared" si="6"/>
        <v>450490204160</v>
      </c>
      <c r="AM21" s="10" vm="1600">
        <f t="shared" si="6"/>
        <v>416812728320</v>
      </c>
      <c r="AN21" s="10" vm="1712">
        <f t="shared" si="6"/>
        <v>438008217600</v>
      </c>
      <c r="AO21" s="10" vm="1822">
        <f t="shared" si="6"/>
        <v>446898569216</v>
      </c>
      <c r="AP21" s="10" vm="423">
        <f t="shared" si="6"/>
        <v>416442777600</v>
      </c>
      <c r="AQ21" s="10" vm="454">
        <f t="shared" si="6"/>
        <v>431213412352</v>
      </c>
      <c r="AR21" s="10" vm="526">
        <f t="shared" si="6"/>
        <v>471613964288</v>
      </c>
      <c r="AS21" s="10" vm="2195">
        <f t="shared" si="6"/>
        <v>578792325120</v>
      </c>
      <c r="AT21" s="10" vm="2305">
        <f t="shared" si="6"/>
        <v>657171611648</v>
      </c>
      <c r="AU21" s="10" vm="603">
        <f t="shared" si="6"/>
        <v>685092634624</v>
      </c>
      <c r="AV21" s="10" vm="682">
        <f t="shared" si="6"/>
        <v>733340893184</v>
      </c>
      <c r="AW21" s="10" vm="1000">
        <f t="shared" si="6"/>
        <v>847481536512</v>
      </c>
      <c r="AX21" s="10" vm="725">
        <f t="shared" si="6"/>
        <v>947997638656</v>
      </c>
      <c r="AY21" s="10" vm="784">
        <f t="shared" si="6"/>
        <v>868077273088</v>
      </c>
      <c r="AZ21" s="10" vm="842">
        <f t="shared" si="6"/>
        <v>846554923008</v>
      </c>
      <c r="BA21" s="10" vm="1383">
        <f t="shared" si="6"/>
        <v>904085962752</v>
      </c>
      <c r="BB21" s="10" vm="1492">
        <f t="shared" si="6"/>
        <v>838971293696</v>
      </c>
      <c r="BC21" s="10" vm="1601">
        <f t="shared" si="6"/>
        <v>876923518976</v>
      </c>
      <c r="BD21" s="10" vm="1713">
        <f t="shared" si="6"/>
        <v>890981318656</v>
      </c>
      <c r="BE21" s="10" vm="1823">
        <f t="shared" si="6"/>
        <v>765264920576</v>
      </c>
      <c r="BF21" s="10" vm="1924">
        <f t="shared" si="6"/>
        <v>783528165376</v>
      </c>
      <c r="BG21" s="10" vm="896">
        <f t="shared" si="6"/>
        <v>833869643776</v>
      </c>
      <c r="BH21" s="10" vm="950">
        <f t="shared" si="6"/>
        <v>914104844288</v>
      </c>
      <c r="BI21" s="10" vm="2196">
        <f t="shared" si="6"/>
        <v>909070368768</v>
      </c>
    </row>
    <row r="22" spans="1:61" x14ac:dyDescent="0.45">
      <c r="A22" t="str" vm="67">
        <f t="shared" si="1"/>
        <v>North</v>
      </c>
      <c r="B22" t="str" vm="79">
        <f>CUBEMEMBER("DESKTOP-KSAPEQM AS Model","[Geography].[Blocs].[Country].&amp;[Norway]")</f>
        <v>Norway</v>
      </c>
      <c r="C22" s="10" vm="230">
        <f t="shared" si="2"/>
        <v>5632460800</v>
      </c>
      <c r="D22" s="10" vm="1001">
        <f t="shared" si="2"/>
        <v>6066976768</v>
      </c>
      <c r="E22" s="10" vm="1097">
        <f t="shared" si="2"/>
        <v>6510239744</v>
      </c>
      <c r="F22" s="10" vm="296">
        <f t="shared" si="2"/>
        <v>7159202816</v>
      </c>
      <c r="G22" s="10" vm="191">
        <f t="shared" si="2"/>
        <v>8058680832</v>
      </c>
      <c r="H22" s="10" vm="1384">
        <f t="shared" si="2"/>
        <v>8696460288</v>
      </c>
      <c r="I22" s="10" vm="1493">
        <f t="shared" si="2"/>
        <v>9514497024</v>
      </c>
      <c r="J22" s="10" vm="1602">
        <f t="shared" si="2"/>
        <v>10159934464</v>
      </c>
      <c r="K22" s="10" vm="1714">
        <f t="shared" si="2"/>
        <v>11063064576</v>
      </c>
      <c r="L22" s="10" vm="1824">
        <f t="shared" si="2"/>
        <v>12814123008</v>
      </c>
      <c r="M22" s="10" vm="1925">
        <f t="shared" si="2"/>
        <v>14583114752</v>
      </c>
      <c r="N22" s="10" vm="327">
        <f t="shared" si="2"/>
        <v>17358610432</v>
      </c>
      <c r="O22" s="10" vm="373">
        <f t="shared" si="2"/>
        <v>22534254592</v>
      </c>
      <c r="P22" s="10" vm="2197">
        <f t="shared" si="2"/>
        <v>27145693184</v>
      </c>
      <c r="Q22" s="10" vm="2306">
        <f t="shared" si="2"/>
        <v>32877805568</v>
      </c>
      <c r="R22" s="10" vm="424">
        <f t="shared" si="2"/>
        <v>35942268928</v>
      </c>
      <c r="S22" s="10" vm="484">
        <f t="shared" si="2"/>
        <v>41508028416</v>
      </c>
      <c r="T22" s="10" vm="1002">
        <f t="shared" si="6"/>
        <v>46523092992</v>
      </c>
      <c r="U22" s="10" vm="1098">
        <f t="shared" si="6"/>
        <v>53132242944</v>
      </c>
      <c r="V22" s="10" vm="527">
        <f t="shared" si="6"/>
        <v>64439382016</v>
      </c>
      <c r="W22" s="10" vm="604">
        <f t="shared" si="6"/>
        <v>63596654592</v>
      </c>
      <c r="X22" s="10" vm="1385">
        <f t="shared" si="6"/>
        <v>62647193600</v>
      </c>
      <c r="Y22" s="10" vm="1494">
        <f t="shared" si="6"/>
        <v>61627240448</v>
      </c>
      <c r="Z22" s="10" vm="1603">
        <f t="shared" si="6"/>
        <v>62057955328</v>
      </c>
      <c r="AA22" s="10" vm="1715">
        <f t="shared" si="6"/>
        <v>65416880128</v>
      </c>
      <c r="AB22" s="10" vm="1825">
        <f t="shared" si="6"/>
        <v>78693253120</v>
      </c>
      <c r="AC22" s="10" vm="1926">
        <f t="shared" si="6"/>
        <v>94230052864</v>
      </c>
      <c r="AD22" s="10" vm="644">
        <f t="shared" si="6"/>
        <v>101900263424</v>
      </c>
      <c r="AE22" s="10" vm="726">
        <f t="shared" si="6"/>
        <v>102633791488</v>
      </c>
      <c r="AF22" s="10" vm="2198">
        <f t="shared" si="6"/>
        <v>119791681536</v>
      </c>
      <c r="AG22" s="10" vm="2307">
        <f t="shared" si="6"/>
        <v>121872465920</v>
      </c>
      <c r="AH22" s="10" vm="785">
        <f t="shared" si="6"/>
        <v>130838036480</v>
      </c>
      <c r="AI22" s="10" vm="843">
        <f t="shared" si="6"/>
        <v>120579072000</v>
      </c>
      <c r="AJ22" s="10" vm="1003">
        <f t="shared" si="6"/>
        <v>127131459584</v>
      </c>
      <c r="AK22" s="10" vm="1099">
        <f t="shared" si="6"/>
        <v>152029609984</v>
      </c>
      <c r="AL22" s="10" vm="897">
        <f t="shared" si="6"/>
        <v>163520102400</v>
      </c>
      <c r="AM22" s="10" vm="951">
        <f t="shared" si="6"/>
        <v>161356627968</v>
      </c>
      <c r="AN22" s="10" vm="1386">
        <f t="shared" si="6"/>
        <v>154163363840</v>
      </c>
      <c r="AO22" s="10" vm="1495">
        <f t="shared" si="6"/>
        <v>162284470272</v>
      </c>
      <c r="AP22" s="10" vm="1604">
        <f t="shared" si="6"/>
        <v>171247124480</v>
      </c>
      <c r="AQ22" s="10" vm="1716">
        <f t="shared" si="6"/>
        <v>173972226048</v>
      </c>
      <c r="AR22" s="10" vm="1826">
        <f t="shared" si="6"/>
        <v>195524182016</v>
      </c>
      <c r="AS22" s="10" vm="1927">
        <f t="shared" si="6"/>
        <v>228858511360</v>
      </c>
      <c r="AT22" s="10" vm="266">
        <f t="shared" si="6"/>
        <v>264511635456</v>
      </c>
      <c r="AU22" s="10" vm="229">
        <f t="shared" si="6"/>
        <v>308884275200</v>
      </c>
      <c r="AV22" s="10" vm="2199">
        <f t="shared" si="6"/>
        <v>345581355008</v>
      </c>
      <c r="AW22" s="10" vm="2308">
        <f t="shared" si="6"/>
        <v>400937091072</v>
      </c>
      <c r="AX22" s="10" vm="661">
        <f t="shared" si="6"/>
        <v>462249984000</v>
      </c>
      <c r="AY22" s="10" vm="190">
        <f t="shared" si="6"/>
        <v>386190376960</v>
      </c>
      <c r="AZ22" s="10" vm="1004">
        <f t="shared" si="6"/>
        <v>428757024768</v>
      </c>
      <c r="BA22" s="10" vm="1100">
        <f t="shared" si="6"/>
        <v>498283446272</v>
      </c>
      <c r="BB22" s="10" vm="157">
        <f t="shared" si="6"/>
        <v>509506322432</v>
      </c>
      <c r="BC22" s="10" vm="374">
        <f t="shared" si="6"/>
        <v>522761535488</v>
      </c>
      <c r="BD22" s="10" vm="1387">
        <f t="shared" si="6"/>
        <v>498410061824</v>
      </c>
      <c r="BE22" s="10" vm="1496">
        <f t="shared" si="6"/>
        <v>385801551872</v>
      </c>
      <c r="BF22" s="10" vm="1605">
        <f t="shared" si="6"/>
        <v>368819929088</v>
      </c>
      <c r="BG22" s="10" vm="1717">
        <f t="shared" si="6"/>
        <v>398393966592</v>
      </c>
      <c r="BH22" s="10" vm="1827">
        <f t="shared" si="6"/>
        <v>434166628352</v>
      </c>
      <c r="BI22" s="10" vm="1928">
        <f t="shared" si="6"/>
        <v>403336364032</v>
      </c>
    </row>
    <row r="23" spans="1:61" x14ac:dyDescent="0.45">
      <c r="A23" t="str" vm="67">
        <f t="shared" si="1"/>
        <v>North</v>
      </c>
      <c r="B23" t="str" vm="80">
        <f>CUBEMEMBER("DESKTOP-KSAPEQM AS Model","[Geography].[Blocs].[Country].&amp;[Portugal]")</f>
        <v>Portugal</v>
      </c>
      <c r="C23" s="10" vm="2200">
        <f t="shared" si="2"/>
        <v>3417516544</v>
      </c>
      <c r="D23" s="10" vm="2309">
        <f t="shared" si="2"/>
        <v>3668222464</v>
      </c>
      <c r="E23" s="10" vm="562">
        <f t="shared" si="2"/>
        <v>3905734400</v>
      </c>
      <c r="F23" s="10" vm="528">
        <f t="shared" si="2"/>
        <v>4235608064</v>
      </c>
      <c r="G23" s="10" vm="1005">
        <f t="shared" si="2"/>
        <v>4687463936</v>
      </c>
      <c r="H23" s="10" vm="1101">
        <f t="shared" si="2"/>
        <v>5135387648</v>
      </c>
      <c r="I23" s="10" vm="605">
        <f t="shared" si="2"/>
        <v>5740241408</v>
      </c>
      <c r="J23" s="10" vm="1287">
        <f t="shared" si="2"/>
        <v>6354262528</v>
      </c>
      <c r="K23" s="10" vm="1388">
        <f t="shared" si="2"/>
        <v>6969026048</v>
      </c>
      <c r="L23" s="10" vm="1497">
        <f t="shared" si="2"/>
        <v>8108234752</v>
      </c>
      <c r="M23" s="10" vm="1606">
        <f t="shared" si="2"/>
        <v>9201606656</v>
      </c>
      <c r="N23" s="10" vm="1718">
        <f t="shared" si="2"/>
        <v>11239116800</v>
      </c>
      <c r="O23" s="10" vm="1828">
        <f t="shared" si="2"/>
        <v>15090566144</v>
      </c>
      <c r="P23" s="10" vm="1929">
        <f t="shared" si="2"/>
        <v>17512388608</v>
      </c>
      <c r="Q23" s="10" vm="683">
        <f t="shared" si="2"/>
        <v>19347609600</v>
      </c>
      <c r="R23" s="10" vm="2100">
        <f t="shared" si="2"/>
        <v>20332834816</v>
      </c>
      <c r="S23" s="10" vm="2201">
        <f t="shared" si="2"/>
        <v>21439524864</v>
      </c>
      <c r="T23" s="10" vm="2310">
        <f t="shared" si="6"/>
        <v>23487612928</v>
      </c>
      <c r="U23" s="10" vm="727">
        <f t="shared" si="6"/>
        <v>26622818304</v>
      </c>
      <c r="V23" s="10" vm="786">
        <f t="shared" si="6"/>
        <v>32896522240</v>
      </c>
      <c r="W23" s="10" vm="1006">
        <f t="shared" si="6"/>
        <v>31977275392</v>
      </c>
      <c r="X23" s="10" vm="1102">
        <f t="shared" si="6"/>
        <v>30527754240</v>
      </c>
      <c r="Y23" s="10" vm="844">
        <f t="shared" si="6"/>
        <v>27239651328</v>
      </c>
      <c r="Z23" s="10" vm="1288">
        <f t="shared" si="6"/>
        <v>25217970176</v>
      </c>
      <c r="AA23" s="10" vm="1389">
        <f t="shared" si="6"/>
        <v>27115806720</v>
      </c>
      <c r="AB23" s="10" vm="1498">
        <f t="shared" si="6"/>
        <v>38745903104</v>
      </c>
      <c r="AC23" s="10" vm="1607">
        <f t="shared" si="6"/>
        <v>48182923264</v>
      </c>
      <c r="AD23" s="10" vm="1719">
        <f t="shared" si="6"/>
        <v>56347250688</v>
      </c>
      <c r="AE23" s="10" vm="1829">
        <f t="shared" si="6"/>
        <v>60594094080</v>
      </c>
      <c r="AF23" s="10" vm="1930">
        <f t="shared" si="6"/>
        <v>78713856000</v>
      </c>
      <c r="AG23" s="10" vm="898">
        <f t="shared" si="6"/>
        <v>89233596416</v>
      </c>
      <c r="AH23" s="10" vm="2101">
        <f t="shared" si="6"/>
        <v>107592097792</v>
      </c>
      <c r="AI23" s="10" vm="2202">
        <f t="shared" si="6"/>
        <v>95009751040</v>
      </c>
      <c r="AJ23" s="10" vm="2311">
        <f t="shared" si="6"/>
        <v>99688644608</v>
      </c>
      <c r="AK23" s="10" vm="952">
        <f t="shared" si="6"/>
        <v>118122004480</v>
      </c>
      <c r="AL23" s="10" vm="982">
        <f t="shared" si="6"/>
        <v>122630086656</v>
      </c>
      <c r="AM23" s="10" vm="1007">
        <f t="shared" si="6"/>
        <v>117016535040</v>
      </c>
      <c r="AN23" s="10" vm="1103">
        <f t="shared" si="6"/>
        <v>123946328064</v>
      </c>
      <c r="AO23" s="10" vm="1194">
        <f t="shared" si="6"/>
        <v>127427346432</v>
      </c>
      <c r="AP23" s="10" vm="1289">
        <f t="shared" si="6"/>
        <v>118310707200</v>
      </c>
      <c r="AQ23" s="10" vm="1390">
        <f t="shared" si="6"/>
        <v>121498886144</v>
      </c>
      <c r="AR23" s="10" vm="1499">
        <f t="shared" si="6"/>
        <v>134156091392</v>
      </c>
      <c r="AS23" s="10" vm="1608">
        <f t="shared" si="6"/>
        <v>164862148608</v>
      </c>
      <c r="AT23" s="10" vm="1720">
        <f t="shared" si="6"/>
        <v>189034496000</v>
      </c>
      <c r="AU23" s="10" vm="1830">
        <f t="shared" si="6"/>
        <v>197180325888</v>
      </c>
      <c r="AV23" s="10" vm="1931">
        <f t="shared" si="6"/>
        <v>208581689344</v>
      </c>
      <c r="AW23" s="10" vm="4965">
        <f t="shared" si="6"/>
        <v>240190799872</v>
      </c>
      <c r="AX23" s="10" vm="2102">
        <f t="shared" si="6"/>
        <v>262344785920</v>
      </c>
      <c r="AY23" s="10" vm="2203">
        <f t="shared" si="6"/>
        <v>243701628928</v>
      </c>
      <c r="AZ23" s="10" vm="2312">
        <f t="shared" si="6"/>
        <v>237880901632</v>
      </c>
      <c r="BA23" s="10" vm="176">
        <f t="shared" si="6"/>
        <v>244797227008</v>
      </c>
      <c r="BB23" s="10" vm="189">
        <f t="shared" si="6"/>
        <v>216236605440</v>
      </c>
      <c r="BC23" s="10" vm="1008">
        <f t="shared" si="6"/>
        <v>226369503232</v>
      </c>
      <c r="BD23" s="10" vm="1104">
        <f t="shared" si="6"/>
        <v>229596168192</v>
      </c>
      <c r="BE23" s="10" vm="1195">
        <f t="shared" si="6"/>
        <v>199313899520</v>
      </c>
      <c r="BF23" s="10" vm="1290">
        <f t="shared" si="6"/>
        <v>206286028800</v>
      </c>
      <c r="BG23" s="10" vm="1391">
        <f t="shared" si="6"/>
        <v>221357867008</v>
      </c>
      <c r="BH23" s="10" vm="1500">
        <f t="shared" si="6"/>
        <v>241274634240</v>
      </c>
      <c r="BI23" s="10" vm="1609">
        <f t="shared" si="6"/>
        <v>237686079488</v>
      </c>
    </row>
    <row r="24" spans="1:61" x14ac:dyDescent="0.45">
      <c r="A24" t="str" vm="67">
        <f t="shared" si="1"/>
        <v>North</v>
      </c>
      <c r="B24" t="str" vm="81">
        <f>CUBEMEMBER("DESKTOP-KSAPEQM AS Model","[Geography].[Blocs].[Country].&amp;[Singapore]")</f>
        <v>Singapore</v>
      </c>
      <c r="C24" s="10" vm="1932">
        <f t="shared" si="2"/>
        <v>764634752</v>
      </c>
      <c r="D24" s="10" vm="172">
        <f t="shared" si="2"/>
        <v>826244608</v>
      </c>
      <c r="E24" s="10" vm="2103">
        <f t="shared" si="2"/>
        <v>917614016</v>
      </c>
      <c r="F24" s="10" vm="2204">
        <f t="shared" si="2"/>
        <v>894159168</v>
      </c>
      <c r="G24" s="10" vm="2313">
        <f t="shared" si="2"/>
        <v>974650432</v>
      </c>
      <c r="H24" s="10" vm="375">
        <f t="shared" si="2"/>
        <v>1096432768</v>
      </c>
      <c r="I24" s="10" vm="425">
        <f t="shared" si="2"/>
        <v>1238043904</v>
      </c>
      <c r="J24" s="10" vm="1009">
        <f t="shared" si="2"/>
        <v>1425715456</v>
      </c>
      <c r="K24" s="10" vm="1105">
        <f t="shared" si="2"/>
        <v>1659904640</v>
      </c>
      <c r="L24" s="10" vm="1196">
        <f t="shared" si="2"/>
        <v>1920586752</v>
      </c>
      <c r="M24" s="10" vm="1291">
        <f t="shared" si="2"/>
        <v>2263785472</v>
      </c>
      <c r="N24" s="10" vm="1392">
        <f t="shared" si="2"/>
        <v>2721441024</v>
      </c>
      <c r="O24" s="10" vm="1501">
        <f t="shared" si="2"/>
        <v>3696213248</v>
      </c>
      <c r="P24" s="10" vm="1610">
        <f t="shared" si="2"/>
        <v>5221534720</v>
      </c>
      <c r="Q24" s="10" vm="1721">
        <f t="shared" si="2"/>
        <v>5633673728</v>
      </c>
      <c r="R24" s="10" vm="1831">
        <f t="shared" si="2"/>
        <v>6327077888</v>
      </c>
      <c r="S24" s="10" vm="1933">
        <f t="shared" si="2"/>
        <v>6618585088</v>
      </c>
      <c r="T24" s="10" vm="485">
        <f t="shared" si="6"/>
        <v>7517176320</v>
      </c>
      <c r="U24" s="10" vm="2104">
        <f t="shared" si="6"/>
        <v>9296921600</v>
      </c>
      <c r="V24" s="10" vm="2205">
        <f t="shared" si="6"/>
        <v>11896256512</v>
      </c>
      <c r="W24" s="10" vm="2314">
        <f t="shared" si="6"/>
        <v>14175228928</v>
      </c>
      <c r="X24" s="10" vm="529">
        <f t="shared" si="6"/>
        <v>16084252672</v>
      </c>
      <c r="Y24" s="10" vm="606">
        <f t="shared" si="6"/>
        <v>17784113152</v>
      </c>
      <c r="Z24" s="10" vm="1010">
        <f t="shared" si="6"/>
        <v>19749361664</v>
      </c>
      <c r="AA24" s="10" vm="1106">
        <f t="shared" si="6"/>
        <v>19156533248</v>
      </c>
      <c r="AB24" s="10" vm="1197">
        <f t="shared" si="6"/>
        <v>18586746880</v>
      </c>
      <c r="AC24" s="10" vm="1292">
        <f t="shared" si="6"/>
        <v>20919216128</v>
      </c>
      <c r="AD24" s="10" vm="1393">
        <f t="shared" si="6"/>
        <v>25371461632</v>
      </c>
      <c r="AE24" s="10" vm="1502">
        <f t="shared" si="6"/>
        <v>30465363968</v>
      </c>
      <c r="AF24" s="10" vm="1611">
        <f t="shared" si="6"/>
        <v>36144336896</v>
      </c>
      <c r="AG24" s="10" vm="1722">
        <f t="shared" si="6"/>
        <v>45466165248</v>
      </c>
      <c r="AH24" s="10" vm="1832">
        <f t="shared" si="6"/>
        <v>52130263040</v>
      </c>
      <c r="AI24" s="10" vm="1934">
        <f t="shared" si="6"/>
        <v>60603478016</v>
      </c>
      <c r="AJ24" s="10" vm="645">
        <f t="shared" si="6"/>
        <v>73690849280</v>
      </c>
      <c r="AK24" s="10" vm="2105">
        <f t="shared" si="6"/>
        <v>87810990080</v>
      </c>
      <c r="AL24" s="10" vm="2206">
        <f t="shared" si="6"/>
        <v>96295886848</v>
      </c>
      <c r="AM24" s="10" vm="2315">
        <f t="shared" si="6"/>
        <v>100124188672</v>
      </c>
      <c r="AN24" s="10" vm="728">
        <f t="shared" si="6"/>
        <v>85728313344</v>
      </c>
      <c r="AO24" s="10" vm="787">
        <f t="shared" si="6"/>
        <v>86284664832</v>
      </c>
      <c r="AP24" s="10" vm="1011">
        <f t="shared" si="6"/>
        <v>96074481664</v>
      </c>
      <c r="AQ24" s="10" vm="1107">
        <f t="shared" si="6"/>
        <v>89794945024</v>
      </c>
      <c r="AR24" s="10" vm="1198">
        <f t="shared" si="6"/>
        <v>92537749504</v>
      </c>
      <c r="AS24" s="10" vm="1293">
        <f t="shared" si="6"/>
        <v>97645445120</v>
      </c>
      <c r="AT24" s="10" vm="1394">
        <f t="shared" si="6"/>
        <v>115035496448</v>
      </c>
      <c r="AU24" s="10" vm="1503">
        <f t="shared" si="6"/>
        <v>127807619072</v>
      </c>
      <c r="AV24" s="10" vm="1612">
        <f t="shared" si="6"/>
        <v>148630372352</v>
      </c>
      <c r="AW24" s="10" vm="1723">
        <f t="shared" si="6"/>
        <v>180941946880</v>
      </c>
      <c r="AX24" s="10" vm="1833">
        <f t="shared" si="6"/>
        <v>193611988992</v>
      </c>
      <c r="AY24" s="10" vm="1935">
        <f t="shared" si="6"/>
        <v>194152284160</v>
      </c>
      <c r="AZ24" s="10" vm="845">
        <f t="shared" si="6"/>
        <v>239809380352</v>
      </c>
      <c r="BA24" s="10" vm="2106">
        <f t="shared" si="6"/>
        <v>279351164928</v>
      </c>
      <c r="BB24" s="10" vm="2207">
        <f t="shared" si="6"/>
        <v>295087210496</v>
      </c>
      <c r="BC24" s="10" vm="2316">
        <f t="shared" si="6"/>
        <v>307576373248</v>
      </c>
      <c r="BD24" s="10" vm="899">
        <f t="shared" si="6"/>
        <v>314851164160</v>
      </c>
      <c r="BE24" s="10" vm="953">
        <f t="shared" si="6"/>
        <v>308004159488</v>
      </c>
      <c r="BF24" s="10" vm="1012">
        <f t="shared" si="6"/>
        <v>318652350464</v>
      </c>
      <c r="BG24" s="10" vm="1108">
        <f t="shared" si="6"/>
        <v>341863333888</v>
      </c>
      <c r="BH24" s="10" vm="1199">
        <f t="shared" si="6"/>
        <v>373217067008</v>
      </c>
      <c r="BI24" s="10" vm="1294">
        <f t="shared" si="6"/>
        <v>372062519296</v>
      </c>
    </row>
    <row r="25" spans="1:61" x14ac:dyDescent="0.45">
      <c r="A25" t="str" vm="67">
        <f t="shared" si="1"/>
        <v>North</v>
      </c>
      <c r="B25" t="str" vm="82">
        <f>CUBEMEMBER("DESKTOP-KSAPEQM AS Model","[Geography].[Blocs].[Country].&amp;[South Korea]")</f>
        <v>South Korea</v>
      </c>
      <c r="C25" s="10" vm="1613">
        <f t="shared" ref="C25:R29" si="7">CUBEVALUE("DESKTOP-KSAPEQM AS Model",$B$2,$B$3,$B$4,$B$5,$B$6,$A$8,$B25,C$9)</f>
        <v>2417558272</v>
      </c>
      <c r="D25" s="10" vm="1724">
        <f t="shared" si="7"/>
        <v>2814318592</v>
      </c>
      <c r="E25" s="10" vm="1834">
        <f t="shared" si="7"/>
        <v>3988784640</v>
      </c>
      <c r="F25" s="10" vm="1936">
        <f t="shared" si="7"/>
        <v>3458939392</v>
      </c>
      <c r="G25" s="10" vm="983">
        <f t="shared" si="7"/>
        <v>3120833280</v>
      </c>
      <c r="H25" s="10" vm="2107">
        <f t="shared" si="7"/>
        <v>3928908288</v>
      </c>
      <c r="I25" s="10" vm="2208">
        <f t="shared" si="7"/>
        <v>4855907328</v>
      </c>
      <c r="J25" s="10" vm="2317">
        <f t="shared" si="7"/>
        <v>6119284224</v>
      </c>
      <c r="K25" s="10" vm="228">
        <f t="shared" si="7"/>
        <v>7678581248</v>
      </c>
      <c r="L25" s="10" vm="305">
        <f t="shared" si="7"/>
        <v>9005023232</v>
      </c>
      <c r="M25" s="10" vm="1013">
        <f t="shared" si="7"/>
        <v>9903500288</v>
      </c>
      <c r="N25" s="10" vm="1109">
        <f t="shared" si="7"/>
        <v>10862327808</v>
      </c>
      <c r="O25" s="10" vm="1200">
        <f t="shared" si="7"/>
        <v>13876531200</v>
      </c>
      <c r="P25" s="10" vm="1295">
        <f t="shared" si="7"/>
        <v>19544094720</v>
      </c>
      <c r="Q25" s="10" vm="1395">
        <f t="shared" si="7"/>
        <v>21784297472</v>
      </c>
      <c r="R25" s="10" vm="1504">
        <f t="shared" si="7"/>
        <v>29902479360</v>
      </c>
      <c r="S25" s="10" vm="1614">
        <f t="shared" ref="S25:BI29" si="8">CUBEVALUE("DESKTOP-KSAPEQM AS Model",$B$2,$B$3,$B$4,$B$5,$B$6,$A$8,$B25,S$9)</f>
        <v>38446489600</v>
      </c>
      <c r="T25" s="10" vm="1725">
        <f t="shared" si="8"/>
        <v>51972108288</v>
      </c>
      <c r="U25" s="10" vm="1835">
        <f t="shared" si="8"/>
        <v>66946899968</v>
      </c>
      <c r="V25" s="10" vm="1937">
        <f t="shared" si="8"/>
        <v>65398644736</v>
      </c>
      <c r="W25" s="10" vm="188">
        <f t="shared" si="8"/>
        <v>72933351424</v>
      </c>
      <c r="X25" s="10" vm="2108">
        <f t="shared" si="8"/>
        <v>78358863872</v>
      </c>
      <c r="Y25" s="10" vm="2209">
        <f t="shared" si="8"/>
        <v>87760363520</v>
      </c>
      <c r="Z25" s="10" vm="2318">
        <f t="shared" si="8"/>
        <v>97510236160</v>
      </c>
      <c r="AA25" s="10" vm="328">
        <f t="shared" si="8"/>
        <v>101296177152</v>
      </c>
      <c r="AB25" s="10" vm="376">
        <f t="shared" si="8"/>
        <v>116836802560</v>
      </c>
      <c r="AC25" s="10" vm="1014">
        <f t="shared" si="8"/>
        <v>147948257280</v>
      </c>
      <c r="AD25" s="10" vm="1110">
        <f t="shared" si="8"/>
        <v>199590821888</v>
      </c>
      <c r="AE25" s="10" vm="1201">
        <f t="shared" si="8"/>
        <v>246927294464</v>
      </c>
      <c r="AF25" s="10" vm="1296">
        <f t="shared" si="8"/>
        <v>283367538688</v>
      </c>
      <c r="AG25" s="10" vm="1396">
        <f t="shared" si="8"/>
        <v>330648518656</v>
      </c>
      <c r="AH25" s="10" vm="1505">
        <f t="shared" si="8"/>
        <v>355525263360</v>
      </c>
      <c r="AI25" s="10" vm="1615">
        <f t="shared" si="8"/>
        <v>392666087424</v>
      </c>
      <c r="AJ25" s="10" vm="1726">
        <f t="shared" si="8"/>
        <v>463617392640</v>
      </c>
      <c r="AK25" s="10" vm="1836">
        <f t="shared" si="8"/>
        <v>566583427072</v>
      </c>
      <c r="AL25" s="10" vm="1938">
        <f t="shared" si="8"/>
        <v>610169585664</v>
      </c>
      <c r="AM25" s="10" vm="426">
        <f t="shared" si="8"/>
        <v>569754517504</v>
      </c>
      <c r="AN25" s="10" vm="2109">
        <f t="shared" si="8"/>
        <v>383330942976</v>
      </c>
      <c r="AO25" s="10" vm="2210">
        <f t="shared" si="8"/>
        <v>497512644608</v>
      </c>
      <c r="AP25" s="10" vm="2319">
        <f t="shared" si="8"/>
        <v>576178094080</v>
      </c>
      <c r="AQ25" s="10" vm="455">
        <f t="shared" si="8"/>
        <v>547658235904</v>
      </c>
      <c r="AR25" s="10" vm="530">
        <f t="shared" si="8"/>
        <v>627246104576</v>
      </c>
      <c r="AS25" s="10" vm="1015">
        <f t="shared" si="8"/>
        <v>702717362176</v>
      </c>
      <c r="AT25" s="10" vm="1111">
        <f t="shared" si="8"/>
        <v>793174999040</v>
      </c>
      <c r="AU25" s="10" vm="1202">
        <f t="shared" si="8"/>
        <v>934901055488</v>
      </c>
      <c r="AV25" s="10" vm="1297">
        <f t="shared" si="8"/>
        <v>1053216931840</v>
      </c>
      <c r="AW25" s="10" vm="1397">
        <f t="shared" si="8"/>
        <v>1172614021120</v>
      </c>
      <c r="AX25" s="10" vm="1506">
        <f t="shared" si="8"/>
        <v>1047339008000</v>
      </c>
      <c r="AY25" s="10" vm="1616">
        <f t="shared" si="8"/>
        <v>943941877760</v>
      </c>
      <c r="AZ25" s="10" vm="1727">
        <f t="shared" si="8"/>
        <v>1144066932736</v>
      </c>
      <c r="BA25" s="10" vm="1837">
        <f t="shared" si="8"/>
        <v>1253223038976</v>
      </c>
      <c r="BB25" s="10" vm="1939">
        <f t="shared" si="8"/>
        <v>1278427660288</v>
      </c>
      <c r="BC25" s="10" vm="607">
        <f t="shared" si="8"/>
        <v>1370795147264</v>
      </c>
      <c r="BD25" s="10" vm="2110">
        <f t="shared" si="8"/>
        <v>1484318179328</v>
      </c>
      <c r="BE25" s="10" vm="2211">
        <f t="shared" si="8"/>
        <v>1465773195264</v>
      </c>
      <c r="BF25" s="10" vm="2320">
        <f t="shared" si="8"/>
        <v>1500111568896</v>
      </c>
      <c r="BG25" s="10" vm="684">
        <f t="shared" si="8"/>
        <v>1623901470720</v>
      </c>
      <c r="BH25" s="10" vm="729">
        <f t="shared" si="8"/>
        <v>1720578867200</v>
      </c>
      <c r="BI25" s="10" vm="1016">
        <f t="shared" si="8"/>
        <v>1642383278080</v>
      </c>
    </row>
    <row r="26" spans="1:61" x14ac:dyDescent="0.45">
      <c r="A26" t="str" vm="67">
        <f t="shared" si="1"/>
        <v>North</v>
      </c>
      <c r="B26" t="str" vm="83">
        <f>CUBEMEMBER("DESKTOP-KSAPEQM AS Model","[Geography].[Blocs].[Country].&amp;[Spain]")</f>
        <v>Spain</v>
      </c>
      <c r="C26" s="10" vm="1298">
        <f t="shared" si="7"/>
        <v>13834300416</v>
      </c>
      <c r="D26" s="10" vm="1398">
        <f t="shared" si="7"/>
        <v>16138545152</v>
      </c>
      <c r="E26" s="10" vm="1507">
        <f t="shared" si="7"/>
        <v>19074914304</v>
      </c>
      <c r="F26" s="10" vm="1617">
        <f t="shared" si="7"/>
        <v>21343844352</v>
      </c>
      <c r="G26" s="10" vm="1728">
        <f t="shared" si="7"/>
        <v>24756959232</v>
      </c>
      <c r="H26" s="10" vm="1838">
        <f t="shared" si="7"/>
        <v>28721061888</v>
      </c>
      <c r="I26" s="10" vm="1940">
        <f t="shared" si="7"/>
        <v>31647119360</v>
      </c>
      <c r="J26" s="10" vm="788">
        <f t="shared" si="7"/>
        <v>31475548160</v>
      </c>
      <c r="K26" s="10" vm="2111">
        <f t="shared" si="7"/>
        <v>36038713344</v>
      </c>
      <c r="L26" s="10" vm="2212">
        <f t="shared" si="7"/>
        <v>40992997376</v>
      </c>
      <c r="M26" s="10" vm="2321">
        <f t="shared" si="7"/>
        <v>46619418624</v>
      </c>
      <c r="N26" s="10" vm="846">
        <f t="shared" si="7"/>
        <v>59132416000</v>
      </c>
      <c r="O26" s="10" vm="900">
        <f t="shared" si="7"/>
        <v>78639529984</v>
      </c>
      <c r="P26" s="10" vm="1017">
        <f t="shared" si="7"/>
        <v>97274003456</v>
      </c>
      <c r="Q26" s="10" vm="1112">
        <f t="shared" si="7"/>
        <v>114777047040</v>
      </c>
      <c r="R26" s="10" vm="1203">
        <f t="shared" si="7"/>
        <v>118507184128</v>
      </c>
      <c r="S26" s="10" vm="1299">
        <f t="shared" si="8"/>
        <v>132449280000</v>
      </c>
      <c r="T26" s="10" vm="1399">
        <f t="shared" si="8"/>
        <v>160599687168</v>
      </c>
      <c r="U26" s="10" vm="1508">
        <f t="shared" si="8"/>
        <v>214601957376</v>
      </c>
      <c r="V26" s="10" vm="1618">
        <f t="shared" si="8"/>
        <v>232766816256</v>
      </c>
      <c r="W26" s="10" vm="1729">
        <f t="shared" si="8"/>
        <v>202807885824</v>
      </c>
      <c r="X26" s="10" vm="1839">
        <f t="shared" si="8"/>
        <v>195996762112</v>
      </c>
      <c r="Y26" s="10" vm="1941">
        <f t="shared" si="8"/>
        <v>170951180288</v>
      </c>
      <c r="Z26" s="10" vm="954">
        <f t="shared" si="8"/>
        <v>172102909952</v>
      </c>
      <c r="AA26" s="10" vm="2112">
        <f t="shared" si="8"/>
        <v>180793458688</v>
      </c>
      <c r="AB26" s="10" vm="2213">
        <f t="shared" si="8"/>
        <v>251321073664</v>
      </c>
      <c r="AC26" s="10" vm="2322">
        <f t="shared" si="8"/>
        <v>318747934720</v>
      </c>
      <c r="AD26" s="10" vm="984">
        <f t="shared" si="8"/>
        <v>376160419840</v>
      </c>
      <c r="AE26" s="10" vm="227">
        <f t="shared" si="8"/>
        <v>414757060608</v>
      </c>
      <c r="AF26" s="10" vm="1018">
        <f t="shared" si="8"/>
        <v>536558600192</v>
      </c>
      <c r="AG26" s="10" vm="1113">
        <f t="shared" si="8"/>
        <v>577166180352</v>
      </c>
      <c r="AH26" s="10" vm="1204">
        <f t="shared" si="8"/>
        <v>630915989504</v>
      </c>
      <c r="AI26" s="10" vm="1300">
        <f t="shared" si="8"/>
        <v>525075644416</v>
      </c>
      <c r="AJ26" s="10" vm="1400">
        <f t="shared" si="8"/>
        <v>530562646016</v>
      </c>
      <c r="AK26" s="10" vm="1509">
        <f t="shared" si="8"/>
        <v>614608994304</v>
      </c>
      <c r="AL26" s="10" vm="1619">
        <f t="shared" si="8"/>
        <v>642588999680</v>
      </c>
      <c r="AM26" s="10" vm="1730">
        <f t="shared" si="8"/>
        <v>590077296640</v>
      </c>
      <c r="AN26" s="10" vm="1840">
        <f t="shared" si="8"/>
        <v>619214864384</v>
      </c>
      <c r="AO26" s="10" vm="1942">
        <f t="shared" si="8"/>
        <v>634693156864</v>
      </c>
      <c r="AP26" s="10" vm="545">
        <f t="shared" si="8"/>
        <v>596877639680</v>
      </c>
      <c r="AQ26" s="10" vm="2113">
        <f t="shared" si="8"/>
        <v>627286802432</v>
      </c>
      <c r="AR26" s="10" vm="2214">
        <f t="shared" si="8"/>
        <v>705394311168</v>
      </c>
      <c r="AS26" s="10" vm="2323">
        <f t="shared" si="8"/>
        <v>905492103168</v>
      </c>
      <c r="AT26" s="10" vm="187">
        <f t="shared" si="8"/>
        <v>1067093393408</v>
      </c>
      <c r="AU26" s="10" vm="156">
        <f t="shared" si="8"/>
        <v>1153285619712</v>
      </c>
      <c r="AV26" s="10" vm="1019">
        <f t="shared" si="8"/>
        <v>1259343839232</v>
      </c>
      <c r="AW26" s="10" vm="1114">
        <f t="shared" si="8"/>
        <v>1472131104768</v>
      </c>
      <c r="AX26" s="10" vm="1205">
        <f t="shared" si="8"/>
        <v>1625224904704</v>
      </c>
      <c r="AY26" s="10" vm="1301">
        <f t="shared" si="8"/>
        <v>1485583548416</v>
      </c>
      <c r="AZ26" s="10" vm="1401">
        <f t="shared" si="8"/>
        <v>1420722044928</v>
      </c>
      <c r="BA26" s="10" vm="1510">
        <f t="shared" si="8"/>
        <v>1478772785152</v>
      </c>
      <c r="BB26" s="10" vm="1620">
        <f t="shared" si="8"/>
        <v>1324820070400</v>
      </c>
      <c r="BC26" s="10" vm="1731">
        <f t="shared" si="8"/>
        <v>1354757439488</v>
      </c>
      <c r="BD26" s="10" vm="1841">
        <f t="shared" si="8"/>
        <v>1369398837248</v>
      </c>
      <c r="BE26" s="10" vm="1943">
        <f t="shared" si="8"/>
        <v>1195119214592</v>
      </c>
      <c r="BF26" s="10" vm="377">
        <f t="shared" si="8"/>
        <v>1232076013568</v>
      </c>
      <c r="BG26" s="10" vm="2114">
        <f t="shared" si="8"/>
        <v>1312551731200</v>
      </c>
      <c r="BH26" s="10" vm="2215">
        <f t="shared" si="8"/>
        <v>1419735203840</v>
      </c>
      <c r="BI26" s="10" vm="2324">
        <f t="shared" si="8"/>
        <v>1394116263936</v>
      </c>
    </row>
    <row r="27" spans="1:61" x14ac:dyDescent="0.45">
      <c r="A27" t="str" vm="67">
        <f t="shared" si="1"/>
        <v>North</v>
      </c>
      <c r="B27" t="str" vm="84">
        <f>CUBEMEMBER("DESKTOP-KSAPEQM AS Model","[Geography].[Blocs].[Country].&amp;[Sweden]")</f>
        <v>Sweden</v>
      </c>
      <c r="C27" s="10" vm="1020">
        <f t="shared" si="7"/>
        <v>17212686336</v>
      </c>
      <c r="D27" s="10" vm="1115">
        <f t="shared" si="7"/>
        <v>18667251712</v>
      </c>
      <c r="E27" s="10" vm="1206">
        <f t="shared" si="7"/>
        <v>20204869632</v>
      </c>
      <c r="F27" s="10" vm="1302">
        <f t="shared" si="7"/>
        <v>22532417536</v>
      </c>
      <c r="G27" s="10" vm="1402">
        <f t="shared" si="7"/>
        <v>24795500544</v>
      </c>
      <c r="H27" s="10" vm="1511">
        <f t="shared" si="7"/>
        <v>26971486208</v>
      </c>
      <c r="I27" s="10" vm="1621">
        <f t="shared" si="7"/>
        <v>29275996160</v>
      </c>
      <c r="J27" s="10" vm="1732">
        <f t="shared" si="7"/>
        <v>31066820608</v>
      </c>
      <c r="K27" s="10" vm="1842">
        <f t="shared" si="7"/>
        <v>33738102784</v>
      </c>
      <c r="L27" s="10" vm="1944">
        <f t="shared" si="7"/>
        <v>38092451840</v>
      </c>
      <c r="M27" s="10" vm="531">
        <f t="shared" si="7"/>
        <v>41566412800</v>
      </c>
      <c r="N27" s="10" vm="2115">
        <f t="shared" si="7"/>
        <v>48954146816</v>
      </c>
      <c r="O27" s="10" vm="2216">
        <f t="shared" si="7"/>
        <v>59404967936</v>
      </c>
      <c r="P27" s="10" vm="2325">
        <f t="shared" si="7"/>
        <v>66013339648</v>
      </c>
      <c r="Q27" s="10" vm="608">
        <f t="shared" si="7"/>
        <v>82885394432</v>
      </c>
      <c r="R27" s="10" vm="646">
        <f t="shared" si="7"/>
        <v>89362071552</v>
      </c>
      <c r="S27" s="10" vm="1021">
        <f t="shared" si="8"/>
        <v>94468743168</v>
      </c>
      <c r="T27" s="10" vm="1116">
        <f t="shared" si="8"/>
        <v>104442347520</v>
      </c>
      <c r="U27" s="10" vm="1207">
        <f t="shared" si="8"/>
        <v>123386413056</v>
      </c>
      <c r="V27" s="10" vm="1303">
        <f t="shared" si="8"/>
        <v>142092075008</v>
      </c>
      <c r="W27" s="10" vm="1403">
        <f t="shared" si="8"/>
        <v>129686937600</v>
      </c>
      <c r="X27" s="10" vm="1512">
        <f t="shared" si="8"/>
        <v>114380554240</v>
      </c>
      <c r="Y27" s="10" vm="1622">
        <f t="shared" si="8"/>
        <v>105014353920</v>
      </c>
      <c r="Z27" s="10" vm="1733">
        <f t="shared" si="8"/>
        <v>109201358848</v>
      </c>
      <c r="AA27" s="10" vm="1843">
        <f t="shared" si="8"/>
        <v>114123538432</v>
      </c>
      <c r="AB27" s="10" vm="1945">
        <f t="shared" si="8"/>
        <v>150498050048</v>
      </c>
      <c r="AC27" s="10" vm="730">
        <f t="shared" si="8"/>
        <v>183009640448</v>
      </c>
      <c r="AD27" s="10" vm="2116">
        <f t="shared" si="8"/>
        <v>206986674176</v>
      </c>
      <c r="AE27" s="10" vm="2217">
        <f t="shared" si="8"/>
        <v>217948323840</v>
      </c>
      <c r="AF27" s="10" vm="2326">
        <f t="shared" si="8"/>
        <v>261846188032</v>
      </c>
      <c r="AG27" s="10" vm="789">
        <f t="shared" si="8"/>
        <v>274229035008</v>
      </c>
      <c r="AH27" s="10" vm="847">
        <f t="shared" si="8"/>
        <v>284321120256</v>
      </c>
      <c r="AI27" s="10" vm="1022">
        <f t="shared" si="8"/>
        <v>212953333760</v>
      </c>
      <c r="AJ27" s="10" vm="1117">
        <f t="shared" si="8"/>
        <v>229033574400</v>
      </c>
      <c r="AK27" s="10" vm="1208">
        <f t="shared" si="8"/>
        <v>267305877504</v>
      </c>
      <c r="AL27" s="10" vm="1304">
        <f t="shared" si="8"/>
        <v>291743825920</v>
      </c>
      <c r="AM27" s="10" vm="1404">
        <f t="shared" si="8"/>
        <v>268146147328</v>
      </c>
      <c r="AN27" s="10" vm="1513">
        <f t="shared" si="8"/>
        <v>270809071616</v>
      </c>
      <c r="AO27" s="10" vm="1623">
        <f t="shared" si="8"/>
        <v>274072174592</v>
      </c>
      <c r="AP27" s="10" vm="1734">
        <f t="shared" si="8"/>
        <v>262835453952</v>
      </c>
      <c r="AQ27" s="10" vm="1844">
        <f t="shared" si="8"/>
        <v>242395856896</v>
      </c>
      <c r="AR27" s="10" vm="1946">
        <f t="shared" si="8"/>
        <v>266849058816</v>
      </c>
      <c r="AS27" s="10" vm="901">
        <f t="shared" si="8"/>
        <v>334337212416</v>
      </c>
      <c r="AT27" s="10" vm="2117">
        <f t="shared" si="8"/>
        <v>385118044160</v>
      </c>
      <c r="AU27" s="10" vm="2218">
        <f t="shared" si="8"/>
        <v>392218083328</v>
      </c>
      <c r="AV27" s="10" vm="2327">
        <f t="shared" si="8"/>
        <v>423093436416</v>
      </c>
      <c r="AW27" s="10" vm="955">
        <f t="shared" si="8"/>
        <v>491252580352</v>
      </c>
      <c r="AX27" s="10" vm="265">
        <f t="shared" si="8"/>
        <v>517706153984</v>
      </c>
      <c r="AY27" s="10" vm="1023">
        <f t="shared" si="8"/>
        <v>436536999936</v>
      </c>
      <c r="AZ27" s="10" vm="1118">
        <f t="shared" si="8"/>
        <v>495812542464</v>
      </c>
      <c r="BA27" s="10" vm="1209">
        <f t="shared" si="8"/>
        <v>574094114816</v>
      </c>
      <c r="BB27" s="10" vm="1305">
        <f t="shared" si="8"/>
        <v>552483749888</v>
      </c>
      <c r="BC27" s="10" vm="1405">
        <f t="shared" si="8"/>
        <v>586841849856</v>
      </c>
      <c r="BD27" s="10" vm="1514">
        <f t="shared" si="8"/>
        <v>581964005376</v>
      </c>
      <c r="BE27" s="10" vm="1624">
        <f t="shared" si="8"/>
        <v>505103777792</v>
      </c>
      <c r="BF27" s="10" vm="1735">
        <f t="shared" si="8"/>
        <v>515654680576</v>
      </c>
      <c r="BG27" s="10" vm="1845">
        <f t="shared" si="8"/>
        <v>541018750976</v>
      </c>
      <c r="BH27" s="10" vm="1947">
        <f t="shared" si="8"/>
        <v>555455348736</v>
      </c>
      <c r="BI27" s="10" vm="226">
        <f t="shared" si="8"/>
        <v>530832916480</v>
      </c>
    </row>
    <row r="28" spans="1:61" x14ac:dyDescent="0.45">
      <c r="A28" t="str" vm="67">
        <f t="shared" si="1"/>
        <v>North</v>
      </c>
      <c r="B28" t="str" vm="85">
        <f>CUBEMEMBER("DESKTOP-KSAPEQM AS Model","[Geography].[Blocs].[Country].&amp;[United Kingdom]")</f>
        <v>United Kingdom</v>
      </c>
      <c r="C28" s="10" vm="2328">
        <f t="shared" si="7"/>
        <v>77741965312</v>
      </c>
      <c r="D28" s="10" vm="800">
        <f t="shared" si="7"/>
        <v>81247567872</v>
      </c>
      <c r="E28" s="10" vm="186">
        <f t="shared" si="7"/>
        <v>86561964032</v>
      </c>
      <c r="F28" s="10" vm="1024">
        <f t="shared" si="7"/>
        <v>94407557120</v>
      </c>
      <c r="G28" s="10" vm="1119">
        <f t="shared" si="7"/>
        <v>101824757760</v>
      </c>
      <c r="H28" s="10" vm="1210">
        <f t="shared" si="7"/>
        <v>108572753920</v>
      </c>
      <c r="I28" s="10" vm="1306">
        <f t="shared" si="7"/>
        <v>113116889088</v>
      </c>
      <c r="J28" s="10" vm="1406">
        <f t="shared" si="7"/>
        <v>107759910912</v>
      </c>
      <c r="K28" s="10" vm="1515">
        <f t="shared" si="7"/>
        <v>116464705536</v>
      </c>
      <c r="L28" s="10" vm="1625">
        <f t="shared" si="7"/>
        <v>130671943680</v>
      </c>
      <c r="M28" s="10" vm="1736">
        <f t="shared" si="7"/>
        <v>148113899520</v>
      </c>
      <c r="N28" s="10" vm="1846">
        <f t="shared" si="7"/>
        <v>169965027328</v>
      </c>
      <c r="O28" s="10" vm="1948">
        <f t="shared" si="7"/>
        <v>192537968640</v>
      </c>
      <c r="P28" s="10" vm="4981">
        <f t="shared" si="7"/>
        <v>206131363840</v>
      </c>
      <c r="Q28" s="10" vm="2118">
        <f t="shared" si="7"/>
        <v>241756635136</v>
      </c>
      <c r="R28" s="10" vm="2219">
        <f t="shared" si="7"/>
        <v>232614559744</v>
      </c>
      <c r="S28" s="10" vm="2329">
        <f t="shared" si="8"/>
        <v>263066451968</v>
      </c>
      <c r="T28" s="10" vm="378">
        <f t="shared" si="8"/>
        <v>335883042816</v>
      </c>
      <c r="U28" s="10" vm="427">
        <f t="shared" si="8"/>
        <v>438994075648</v>
      </c>
      <c r="V28" s="10" vm="1025">
        <f t="shared" si="8"/>
        <v>564947714048</v>
      </c>
      <c r="W28" s="10" vm="1120">
        <f t="shared" si="8"/>
        <v>540765683712</v>
      </c>
      <c r="X28" s="10" vm="1211">
        <f t="shared" si="8"/>
        <v>515048931328</v>
      </c>
      <c r="Y28" s="10" vm="1307">
        <f t="shared" si="8"/>
        <v>489618014208</v>
      </c>
      <c r="Z28" s="10" vm="1407">
        <f t="shared" si="8"/>
        <v>461487112192</v>
      </c>
      <c r="AA28" s="10" vm="1516">
        <f t="shared" si="8"/>
        <v>489285156864</v>
      </c>
      <c r="AB28" s="10" vm="1626">
        <f t="shared" si="8"/>
        <v>601452642304</v>
      </c>
      <c r="AC28" s="10" vm="1737">
        <f t="shared" si="8"/>
        <v>745162604544</v>
      </c>
      <c r="AD28" s="10" vm="1847">
        <f t="shared" si="8"/>
        <v>910122745856</v>
      </c>
      <c r="AE28" s="10" vm="1949">
        <f t="shared" si="8"/>
        <v>926884823040</v>
      </c>
      <c r="AF28" s="10" vm="456">
        <f t="shared" si="8"/>
        <v>1093169381376</v>
      </c>
      <c r="AG28" s="10" vm="2119">
        <f t="shared" si="8"/>
        <v>1142797238272</v>
      </c>
      <c r="AH28" s="10" vm="2220">
        <f t="shared" si="8"/>
        <v>1179659534336</v>
      </c>
      <c r="AI28" s="10" vm="2330">
        <f t="shared" si="8"/>
        <v>1061388746752</v>
      </c>
      <c r="AJ28" s="10" vm="532">
        <f t="shared" si="8"/>
        <v>1140489715712</v>
      </c>
      <c r="AK28" s="10" vm="609">
        <f t="shared" si="8"/>
        <v>1341584310272</v>
      </c>
      <c r="AL28" s="10" vm="1026">
        <f t="shared" si="8"/>
        <v>1415358840832</v>
      </c>
      <c r="AM28" s="10" vm="1121">
        <f t="shared" si="8"/>
        <v>1559078240256</v>
      </c>
      <c r="AN28" s="10" vm="1212">
        <f t="shared" si="8"/>
        <v>1650172231680</v>
      </c>
      <c r="AO28" s="10" vm="1308">
        <f t="shared" si="8"/>
        <v>1682399297536</v>
      </c>
      <c r="AP28" s="10" vm="1408">
        <f t="shared" si="8"/>
        <v>1657816612864</v>
      </c>
      <c r="AQ28" s="10" vm="1517">
        <f t="shared" si="8"/>
        <v>1640246149120</v>
      </c>
      <c r="AR28" s="10" vm="1627">
        <f t="shared" si="8"/>
        <v>1784473976832</v>
      </c>
      <c r="AS28" s="10" vm="1738">
        <f t="shared" si="8"/>
        <v>2053018746880</v>
      </c>
      <c r="AT28" s="10" vm="1848">
        <f t="shared" si="8"/>
        <v>2416931504128</v>
      </c>
      <c r="AU28" s="10" vm="1950">
        <f t="shared" si="8"/>
        <v>2538680090624</v>
      </c>
      <c r="AV28" s="10" vm="647">
        <f t="shared" si="8"/>
        <v>2713749815296</v>
      </c>
      <c r="AW28" s="10" vm="2120">
        <f t="shared" si="8"/>
        <v>3100882239488</v>
      </c>
      <c r="AX28" s="10" vm="2221">
        <f t="shared" si="8"/>
        <v>2922667311104</v>
      </c>
      <c r="AY28" s="10" vm="2331">
        <f t="shared" si="8"/>
        <v>2410909794304</v>
      </c>
      <c r="AZ28" s="10" vm="731">
        <f t="shared" si="8"/>
        <v>2475244388352</v>
      </c>
      <c r="BA28" s="10" vm="790">
        <f t="shared" si="8"/>
        <v>2659310108672</v>
      </c>
      <c r="BB28" s="10" vm="1027">
        <f t="shared" si="8"/>
        <v>2704887775232</v>
      </c>
      <c r="BC28" s="10" vm="1122">
        <f t="shared" si="8"/>
        <v>2786022916096</v>
      </c>
      <c r="BD28" s="10" vm="1213">
        <f t="shared" si="8"/>
        <v>3063803281408</v>
      </c>
      <c r="BE28" s="10" vm="1309">
        <f t="shared" si="8"/>
        <v>2928590979072</v>
      </c>
      <c r="BF28" s="10" vm="1409">
        <f t="shared" si="8"/>
        <v>2694283264000</v>
      </c>
      <c r="BG28" s="10" vm="1518">
        <f t="shared" si="8"/>
        <v>2666229137408</v>
      </c>
      <c r="BH28" s="10" vm="1628">
        <f t="shared" si="8"/>
        <v>2860667633664</v>
      </c>
      <c r="BI28" s="10" vm="1739">
        <f t="shared" si="8"/>
        <v>2827113201664</v>
      </c>
    </row>
    <row r="29" spans="1:61" x14ac:dyDescent="0.45">
      <c r="A29" t="str" vm="67">
        <f t="shared" si="1"/>
        <v>North</v>
      </c>
      <c r="B29" t="str" vm="86">
        <f>CUBEMEMBER("DESKTOP-KSAPEQM AS Model","[Geography].[Blocs].[Country].&amp;[United States]")</f>
        <v>United States</v>
      </c>
      <c r="C29" s="10" vm="848">
        <f t="shared" si="7"/>
        <v>563300007936</v>
      </c>
      <c r="D29" s="10" vm="2121">
        <f t="shared" si="7"/>
        <v>605099982848</v>
      </c>
      <c r="E29" s="10" vm="2222">
        <f t="shared" si="7"/>
        <v>638600019968</v>
      </c>
      <c r="F29" s="10" vm="2332">
        <f t="shared" si="7"/>
        <v>685800030208</v>
      </c>
      <c r="G29" s="10" vm="902">
        <f t="shared" si="7"/>
        <v>743699972096</v>
      </c>
      <c r="H29" s="10" vm="956">
        <f t="shared" si="7"/>
        <v>814999994368</v>
      </c>
      <c r="I29" s="10" vm="1028">
        <f t="shared" si="7"/>
        <v>861700030464</v>
      </c>
      <c r="J29" s="10" vm="1123">
        <f t="shared" si="7"/>
        <v>942500020224</v>
      </c>
      <c r="K29" s="10" vm="1214">
        <f t="shared" si="7"/>
        <v>1019900002304</v>
      </c>
      <c r="L29" s="10" vm="1310">
        <f t="shared" si="7"/>
        <v>1073302994944</v>
      </c>
      <c r="M29" s="10" vm="1410">
        <f t="shared" si="7"/>
        <v>1164849971200</v>
      </c>
      <c r="N29" s="10" vm="1519">
        <f t="shared" si="7"/>
        <v>1279110021120</v>
      </c>
      <c r="O29" s="10" vm="1629">
        <f t="shared" si="7"/>
        <v>1425376018432</v>
      </c>
      <c r="P29" s="10" vm="1740">
        <f t="shared" si="7"/>
        <v>1545242935296</v>
      </c>
      <c r="Q29" s="10" vm="1849">
        <f t="shared" si="7"/>
        <v>1684903952384</v>
      </c>
      <c r="R29" s="10" vm="1951">
        <f t="shared" si="7"/>
        <v>1873411964928</v>
      </c>
      <c r="S29" s="10" vm="2025">
        <f t="shared" si="8"/>
        <v>2081826013184</v>
      </c>
      <c r="T29" s="10" vm="2122">
        <f t="shared" si="8"/>
        <v>2351598927872</v>
      </c>
      <c r="U29" s="10" vm="2223">
        <f t="shared" si="8"/>
        <v>2627334045696</v>
      </c>
      <c r="V29" s="10" vm="2333">
        <f t="shared" si="8"/>
        <v>2857306947584</v>
      </c>
      <c r="W29" s="10" vm="985">
        <f t="shared" si="8"/>
        <v>3207041908736</v>
      </c>
      <c r="X29" s="10" vm="225">
        <f t="shared" si="8"/>
        <v>3343789064192</v>
      </c>
      <c r="Y29" s="10" vm="1029">
        <f t="shared" si="8"/>
        <v>3634038046720</v>
      </c>
      <c r="Z29" s="10" vm="1124">
        <f t="shared" si="8"/>
        <v>4037612929024</v>
      </c>
      <c r="AA29" s="10" vm="1215">
        <f t="shared" si="8"/>
        <v>4338978914304</v>
      </c>
      <c r="AB29" s="10" vm="1311">
        <f t="shared" si="8"/>
        <v>4579631038464</v>
      </c>
      <c r="AC29" s="10" vm="1411">
        <f t="shared" si="8"/>
        <v>4855215161344</v>
      </c>
      <c r="AD29" s="10" vm="1520">
        <f t="shared" si="8"/>
        <v>5236438073344</v>
      </c>
      <c r="AE29" s="10" vm="1630">
        <f t="shared" si="8"/>
        <v>5641580052480</v>
      </c>
      <c r="AF29" s="10" vm="1741">
        <f t="shared" si="8"/>
        <v>5963144232960</v>
      </c>
      <c r="AG29" s="10" vm="1850">
        <f t="shared" si="8"/>
        <v>6158129037312</v>
      </c>
      <c r="AH29" s="10" vm="1952">
        <f t="shared" si="8"/>
        <v>6520327110656</v>
      </c>
      <c r="AI29" s="10" vm="2026">
        <f t="shared" si="8"/>
        <v>6858558930944</v>
      </c>
      <c r="AJ29" s="10" vm="2123">
        <f t="shared" si="8"/>
        <v>7287236198400</v>
      </c>
      <c r="AK29" s="10" vm="2224">
        <f t="shared" si="8"/>
        <v>7639749099520</v>
      </c>
      <c r="AL29" s="10" vm="2334">
        <f t="shared" si="8"/>
        <v>8073121890304</v>
      </c>
      <c r="AM29" s="10" vm="175">
        <f t="shared" si="8"/>
        <v>8577554579456</v>
      </c>
      <c r="AN29" s="10" vm="185">
        <f t="shared" si="8"/>
        <v>9062818250752</v>
      </c>
      <c r="AO29" s="10" vm="1030">
        <f t="shared" si="8"/>
        <v>9630664097792</v>
      </c>
      <c r="AP29" s="10" vm="1125">
        <f t="shared" si="8"/>
        <v>10252345933824</v>
      </c>
      <c r="AQ29" s="10" vm="1216">
        <f t="shared" si="8"/>
        <v>10581821095936</v>
      </c>
      <c r="AR29" s="10" vm="1312">
        <f t="shared" si="8"/>
        <v>10936419090432</v>
      </c>
      <c r="AS29" s="10" vm="1412">
        <f t="shared" si="8"/>
        <v>11458243985408</v>
      </c>
      <c r="AT29" s="10" vm="1521">
        <f t="shared" si="8"/>
        <v>12213729361920</v>
      </c>
      <c r="AU29" s="10" vm="1631">
        <f t="shared" si="8"/>
        <v>13036640272384</v>
      </c>
      <c r="AV29" s="10" vm="1742">
        <f t="shared" si="8"/>
        <v>13814611312640</v>
      </c>
      <c r="AW29" s="10" vm="1851">
        <f t="shared" si="8"/>
        <v>14451858210816</v>
      </c>
      <c r="AX29" s="10" vm="1953">
        <f t="shared" si="8"/>
        <v>14712844582912</v>
      </c>
      <c r="AY29" s="10" vm="2027">
        <f t="shared" si="8"/>
        <v>14448932683776</v>
      </c>
      <c r="AZ29" s="10" vm="2124">
        <f t="shared" si="8"/>
        <v>14992053108736</v>
      </c>
      <c r="BA29" s="10" vm="2225">
        <f t="shared" si="8"/>
        <v>15542580674560</v>
      </c>
      <c r="BB29" s="10" vm="2335">
        <f t="shared" si="8"/>
        <v>16197007441920</v>
      </c>
      <c r="BC29" s="10" vm="155">
        <f t="shared" si="8"/>
        <v>16784849633280</v>
      </c>
      <c r="BD29" s="10" vm="379">
        <f t="shared" si="8"/>
        <v>17521746903040</v>
      </c>
      <c r="BE29" s="10" vm="1031">
        <f t="shared" si="8"/>
        <v>18219297406976</v>
      </c>
      <c r="BF29" s="10" vm="1126">
        <f t="shared" si="8"/>
        <v>18707187236864</v>
      </c>
      <c r="BG29" s="10" vm="1217">
        <f t="shared" si="8"/>
        <v>19485394206720</v>
      </c>
      <c r="BH29" s="10" vm="1313">
        <f t="shared" si="8"/>
        <v>20529048190976</v>
      </c>
      <c r="BI29" s="10" vm="1413">
        <f t="shared" si="8"/>
        <v>21374418550784</v>
      </c>
    </row>
    <row r="30" spans="1:61" x14ac:dyDescent="0.45">
      <c r="A30" t="str" vm="87">
        <f t="shared" ref="A30:A88" si="9">CUBEMEMBER("DESKTOP-KSAPEQM AS Model","[Geography].[Blocs].[Major_Blocs].&amp;[South]")</f>
        <v>South</v>
      </c>
      <c r="B30" t="str" vm="88">
        <f>CUBEMEMBER("DESKTOP-KSAPEQM AS Model","[Geography].[Blocs].[Country].&amp;[Bahamas]")</f>
        <v>Bahamas</v>
      </c>
      <c r="C30" s="10" vm="1526">
        <f t="shared" ref="C30:R46" si="10">CUBEVALUE("DESKTOP-KSAPEQM AS Model",$B$2,$B$3,$B$4,$B$5,$B$6,$A$8,$B30,C$9)</f>
        <v>190098032</v>
      </c>
      <c r="D30" s="10" vm="1636">
        <f t="shared" ref="D30:BI31" si="11">CUBEVALUE("DESKTOP-KSAPEQM AS Model",$B$2,$B$3,$B$4,$B$5,$B$6,$A$8,$B30,D$9)</f>
        <v>212254896</v>
      </c>
      <c r="E30" s="10" vm="1747">
        <f t="shared" si="11"/>
        <v>237745104</v>
      </c>
      <c r="F30" s="10" vm="1856">
        <f t="shared" si="11"/>
        <v>266666672</v>
      </c>
      <c r="G30" s="10" vm="1958">
        <f t="shared" si="11"/>
        <v>300392160</v>
      </c>
      <c r="H30" s="10" vm="2032">
        <f t="shared" si="11"/>
        <v>340000000</v>
      </c>
      <c r="I30" s="10" vm="2129">
        <f t="shared" si="11"/>
        <v>390196064</v>
      </c>
      <c r="J30" s="10" vm="2230">
        <f t="shared" si="11"/>
        <v>444901952</v>
      </c>
      <c r="K30" s="10" vm="2339">
        <f t="shared" si="11"/>
        <v>528137248</v>
      </c>
      <c r="L30" s="10" vm="154">
        <f t="shared" si="11"/>
        <v>538423168</v>
      </c>
      <c r="M30" s="10" vm="380">
        <f t="shared" si="11"/>
        <v>573400000</v>
      </c>
      <c r="N30" s="10" vm="1035">
        <f t="shared" si="11"/>
        <v>590899968</v>
      </c>
      <c r="O30" s="10" vm="1130">
        <f t="shared" si="11"/>
        <v>670899968</v>
      </c>
      <c r="P30" s="10" vm="1222">
        <f t="shared" si="11"/>
        <v>632400000</v>
      </c>
      <c r="Q30" s="10" vm="1318">
        <f t="shared" si="11"/>
        <v>596200000</v>
      </c>
      <c r="R30" s="10" vm="1418">
        <f t="shared" si="11"/>
        <v>642099968</v>
      </c>
      <c r="S30" s="10" vm="1527">
        <f t="shared" si="11"/>
        <v>713000000</v>
      </c>
      <c r="T30" s="10" vm="1637">
        <f t="shared" si="11"/>
        <v>832400000</v>
      </c>
      <c r="U30" s="10" vm="1748">
        <f t="shared" si="11"/>
        <v>1139800064</v>
      </c>
      <c r="V30" s="10" vm="1857">
        <f t="shared" si="11"/>
        <v>1335299968</v>
      </c>
      <c r="W30" s="10" vm="1959">
        <f t="shared" si="11"/>
        <v>1426499968</v>
      </c>
      <c r="X30" s="10" vm="2033">
        <f t="shared" si="11"/>
        <v>1578300032</v>
      </c>
      <c r="Y30" s="10" vm="2130">
        <f t="shared" si="11"/>
        <v>1732800000</v>
      </c>
      <c r="Z30" s="10" vm="2231">
        <f t="shared" si="11"/>
        <v>2041100032</v>
      </c>
      <c r="AA30" s="10" vm="2340">
        <f t="shared" si="11"/>
        <v>2320699904</v>
      </c>
      <c r="AB30" s="10" vm="428">
        <f t="shared" si="11"/>
        <v>2472499968</v>
      </c>
      <c r="AC30" s="10" vm="457">
        <f t="shared" si="11"/>
        <v>2713999872</v>
      </c>
      <c r="AD30" s="10" vm="1036">
        <f t="shared" si="11"/>
        <v>2817900032</v>
      </c>
      <c r="AE30" s="10" vm="1131">
        <f t="shared" si="11"/>
        <v>3062000128</v>
      </c>
      <c r="AF30" s="10" vm="1223">
        <f t="shared" si="11"/>
        <v>3166000128</v>
      </c>
      <c r="AG30" s="10" vm="1319">
        <f t="shared" si="11"/>
        <v>3111160064</v>
      </c>
      <c r="AH30" s="10" vm="1419">
        <f t="shared" si="11"/>
        <v>3108999936</v>
      </c>
      <c r="AI30" s="10" vm="1528">
        <f t="shared" si="11"/>
        <v>3092000000</v>
      </c>
      <c r="AJ30" s="10" vm="1638">
        <f t="shared" si="11"/>
        <v>3259000064</v>
      </c>
      <c r="AK30" s="10" vm="1749">
        <f t="shared" si="11"/>
        <v>3428999936</v>
      </c>
      <c r="AL30" s="10" vm="1858">
        <f t="shared" si="11"/>
        <v>3608999936</v>
      </c>
      <c r="AM30" s="10" vm="1960">
        <f t="shared" si="11"/>
        <v>6332360192</v>
      </c>
      <c r="AN30" s="10" vm="2034">
        <f t="shared" si="11"/>
        <v>6833220096</v>
      </c>
      <c r="AO30" s="10" vm="2131">
        <f t="shared" si="11"/>
        <v>7683870208</v>
      </c>
      <c r="AP30" s="10" vm="2232">
        <f t="shared" si="11"/>
        <v>8076469760</v>
      </c>
      <c r="AQ30" s="10" vm="2341">
        <f t="shared" si="11"/>
        <v>8317830144</v>
      </c>
      <c r="AR30" s="10" vm="533">
        <f t="shared" si="11"/>
        <v>8881160192</v>
      </c>
      <c r="AS30" s="10" vm="610">
        <f t="shared" si="11"/>
        <v>8870089728</v>
      </c>
      <c r="AT30" s="10" vm="1037">
        <f t="shared" si="11"/>
        <v>9055290368</v>
      </c>
      <c r="AU30" s="10" vm="1132">
        <f t="shared" si="11"/>
        <v>9836199936</v>
      </c>
      <c r="AV30" s="10" vm="1224">
        <f t="shared" si="11"/>
        <v>10167249920</v>
      </c>
      <c r="AW30" s="10" vm="1320">
        <f t="shared" si="11"/>
        <v>10618340352</v>
      </c>
      <c r="AX30" s="10" vm="1420">
        <f t="shared" si="11"/>
        <v>10526000128</v>
      </c>
      <c r="AY30" s="10" vm="1529">
        <f t="shared" si="11"/>
        <v>9981960192</v>
      </c>
      <c r="AZ30" s="10" vm="1639">
        <f t="shared" si="11"/>
        <v>10095760384</v>
      </c>
      <c r="BA30" s="10" vm="1750">
        <f t="shared" si="11"/>
        <v>10070450176</v>
      </c>
      <c r="BB30" s="10" vm="1859">
        <f t="shared" si="11"/>
        <v>10720499712</v>
      </c>
      <c r="BC30" s="10" vm="1961">
        <f t="shared" si="11"/>
        <v>10562700288</v>
      </c>
      <c r="BD30" s="10" vm="2035">
        <f t="shared" si="11"/>
        <v>10913300480</v>
      </c>
      <c r="BE30" s="10" vm="2132">
        <f t="shared" si="11"/>
        <v>11752299520</v>
      </c>
      <c r="BF30" s="10" vm="2233">
        <f t="shared" si="11"/>
        <v>11938400256</v>
      </c>
      <c r="BG30" s="10" vm="2342">
        <f t="shared" si="11"/>
        <v>12150400000</v>
      </c>
      <c r="BH30" s="10" vm="648">
        <f t="shared" si="11"/>
        <v>12424500224</v>
      </c>
      <c r="BI30" s="10" vm="732">
        <f t="shared" si="11"/>
        <v>12826999808</v>
      </c>
    </row>
    <row r="31" spans="1:61" x14ac:dyDescent="0.45">
      <c r="A31" t="str" vm="87">
        <f t="shared" si="9"/>
        <v>South</v>
      </c>
      <c r="B31" t="str" vm="89">
        <f>CUBEMEMBER("DESKTOP-KSAPEQM AS Model","[Geography].[Blocs].[Country].&amp;[Bangladesh]")</f>
        <v>Bangladesh</v>
      </c>
      <c r="C31" s="10" vm="1225">
        <f t="shared" si="10"/>
        <v>4817580032</v>
      </c>
      <c r="D31" s="10" vm="1321">
        <f t="shared" si="11"/>
        <v>5081413120</v>
      </c>
      <c r="E31" s="10" vm="1421">
        <f t="shared" si="11"/>
        <v>5319458304</v>
      </c>
      <c r="F31" s="10" vm="1530">
        <f t="shared" si="11"/>
        <v>5386054656</v>
      </c>
      <c r="G31" s="10" vm="1640">
        <f t="shared" si="11"/>
        <v>5906636800</v>
      </c>
      <c r="H31" s="10" vm="1751">
        <f t="shared" si="11"/>
        <v>6439687680</v>
      </c>
      <c r="I31" s="10" vm="1860">
        <f t="shared" si="11"/>
        <v>7253575168</v>
      </c>
      <c r="J31" s="10" vm="1962">
        <f t="shared" si="11"/>
        <v>7483685376</v>
      </c>
      <c r="K31" s="10" vm="2036">
        <f t="shared" si="11"/>
        <v>8471006208</v>
      </c>
      <c r="L31" s="10" vm="2133">
        <f t="shared" si="11"/>
        <v>8992721920</v>
      </c>
      <c r="M31" s="10" vm="2234">
        <f t="shared" si="11"/>
        <v>8751843328</v>
      </c>
      <c r="N31" s="10" vm="2343">
        <f t="shared" si="11"/>
        <v>6288245760</v>
      </c>
      <c r="O31" s="10" vm="791">
        <f t="shared" si="11"/>
        <v>8086725632</v>
      </c>
      <c r="P31" s="10" vm="849">
        <f t="shared" si="11"/>
        <v>12512460800</v>
      </c>
      <c r="Q31" s="10" vm="1038">
        <f t="shared" si="11"/>
        <v>19448348672</v>
      </c>
      <c r="R31" s="10" vm="1133">
        <f t="shared" si="11"/>
        <v>10117112832</v>
      </c>
      <c r="S31" s="10" vm="1226">
        <f t="shared" si="11"/>
        <v>9651148800</v>
      </c>
      <c r="T31" s="10" vm="1322">
        <f t="shared" si="11"/>
        <v>13281767424</v>
      </c>
      <c r="U31" s="10" vm="1422">
        <f t="shared" si="11"/>
        <v>15565479936</v>
      </c>
      <c r="V31" s="10" vm="1531">
        <f t="shared" si="11"/>
        <v>18138048512</v>
      </c>
      <c r="W31" s="10" vm="1641">
        <f t="shared" si="11"/>
        <v>20249694208</v>
      </c>
      <c r="X31" s="10" vm="1752">
        <f t="shared" si="11"/>
        <v>18525399040</v>
      </c>
      <c r="Y31" s="10" vm="1861">
        <f t="shared" si="11"/>
        <v>17609048064</v>
      </c>
      <c r="Z31" s="10" vm="1963">
        <f t="shared" si="11"/>
        <v>18920839168</v>
      </c>
      <c r="AA31" s="10" vm="2037">
        <f t="shared" si="11"/>
        <v>22278422528</v>
      </c>
      <c r="AB31" s="10" vm="2134">
        <f t="shared" ref="AB31:BI31" si="12">CUBEVALUE("DESKTOP-KSAPEQM AS Model",$B$2,$B$3,$B$4,$B$5,$B$6,$A$8,$B31,AB$9)</f>
        <v>21774032896</v>
      </c>
      <c r="AC31" s="10" vm="2235">
        <f t="shared" si="12"/>
        <v>24298033152</v>
      </c>
      <c r="AD31" s="10" vm="2344">
        <f t="shared" si="12"/>
        <v>26579005440</v>
      </c>
      <c r="AE31" s="10" vm="904">
        <f t="shared" si="12"/>
        <v>28781715456</v>
      </c>
      <c r="AF31" s="10" vm="958">
        <f t="shared" si="12"/>
        <v>31598342144</v>
      </c>
      <c r="AG31" s="10" vm="1039">
        <f t="shared" si="12"/>
        <v>30957484032</v>
      </c>
      <c r="AH31" s="10" vm="1134">
        <f t="shared" si="12"/>
        <v>31708874752</v>
      </c>
      <c r="AI31" s="10" vm="1227">
        <f t="shared" si="12"/>
        <v>33166520320</v>
      </c>
      <c r="AJ31" s="10" vm="1323">
        <f t="shared" si="12"/>
        <v>33768660992</v>
      </c>
      <c r="AK31" s="10" vm="1423">
        <f t="shared" si="12"/>
        <v>37939748864</v>
      </c>
      <c r="AL31" s="10" vm="1532">
        <f t="shared" si="12"/>
        <v>46438486016</v>
      </c>
      <c r="AM31" s="10" vm="1642">
        <f t="shared" si="12"/>
        <v>48244310016</v>
      </c>
      <c r="AN31" s="10" vm="1753">
        <f t="shared" si="12"/>
        <v>49984561152</v>
      </c>
      <c r="AO31" s="10" vm="1862">
        <f t="shared" si="12"/>
        <v>51270569984</v>
      </c>
      <c r="AP31" s="10" vm="1964">
        <f t="shared" si="12"/>
        <v>53369786368</v>
      </c>
      <c r="AQ31" s="10" vm="2038">
        <f t="shared" si="12"/>
        <v>53991288832</v>
      </c>
      <c r="AR31" s="10" vm="2135">
        <f t="shared" si="12"/>
        <v>54724079616</v>
      </c>
      <c r="AS31" s="10" vm="2236">
        <f t="shared" si="12"/>
        <v>60158930944</v>
      </c>
      <c r="AT31" s="10" vm="2345">
        <f t="shared" si="12"/>
        <v>65108545536</v>
      </c>
      <c r="AU31" s="10" vm="987">
        <f t="shared" si="12"/>
        <v>69442945024</v>
      </c>
      <c r="AV31" s="10" vm="4975">
        <f t="shared" si="12"/>
        <v>71819083776</v>
      </c>
      <c r="AW31" s="10" vm="1040">
        <f t="shared" si="12"/>
        <v>79611887616</v>
      </c>
      <c r="AX31" s="10" vm="1135">
        <f t="shared" si="12"/>
        <v>91631280128</v>
      </c>
      <c r="AY31" s="10" vm="1228">
        <f t="shared" si="12"/>
        <v>102477791232</v>
      </c>
      <c r="AZ31" s="10" vm="1324">
        <f t="shared" si="12"/>
        <v>115279077376</v>
      </c>
      <c r="BA31" s="10" vm="1424">
        <f t="shared" si="12"/>
        <v>128637935616</v>
      </c>
      <c r="BB31" s="10" vm="1533">
        <f t="shared" si="12"/>
        <v>133355749376</v>
      </c>
      <c r="BC31" s="10" vm="1643">
        <f t="shared" si="12"/>
        <v>149990457344</v>
      </c>
      <c r="BD31" s="10" vm="1754">
        <f t="shared" si="12"/>
        <v>172885458944</v>
      </c>
      <c r="BE31" s="10" vm="1863">
        <f t="shared" si="12"/>
        <v>195078684672</v>
      </c>
      <c r="BF31" s="10" vm="1965">
        <f t="shared" si="12"/>
        <v>221415161856</v>
      </c>
      <c r="BG31" s="10" vm="2039">
        <f t="shared" si="12"/>
        <v>249711050752</v>
      </c>
      <c r="BH31" s="10" vm="2136">
        <f t="shared" si="12"/>
        <v>274039095296</v>
      </c>
      <c r="BI31" s="10" vm="2237">
        <f t="shared" si="12"/>
        <v>302571257856</v>
      </c>
    </row>
    <row r="32" spans="1:61" x14ac:dyDescent="0.45">
      <c r="A32" t="str" vm="87">
        <f t="shared" si="9"/>
        <v>South</v>
      </c>
      <c r="B32" t="str" vm="90">
        <f>CUBEMEMBER("DESKTOP-KSAPEQM AS Model","[Geography].[Blocs].[Country].&amp;[Belize]")</f>
        <v>Belize</v>
      </c>
      <c r="C32" s="10" vm="184">
        <f t="shared" si="10"/>
        <v>29964370</v>
      </c>
      <c r="D32" s="10" vm="1041">
        <f t="shared" si="10"/>
        <v>31856922</v>
      </c>
      <c r="E32" s="10" vm="1136">
        <f t="shared" si="10"/>
        <v>33749404</v>
      </c>
      <c r="F32" s="10" vm="1229">
        <f t="shared" si="10"/>
        <v>36193828</v>
      </c>
      <c r="G32" s="10" vm="1325">
        <f t="shared" si="10"/>
        <v>40069932</v>
      </c>
      <c r="H32" s="10" vm="1425">
        <f t="shared" si="10"/>
        <v>44405596</v>
      </c>
      <c r="I32" s="10" vm="1534">
        <f t="shared" si="10"/>
        <v>47379312</v>
      </c>
      <c r="J32" s="10" vm="1644">
        <f t="shared" si="10"/>
        <v>44910180</v>
      </c>
      <c r="K32" s="10" vm="1755">
        <f t="shared" si="10"/>
        <v>47305388</v>
      </c>
      <c r="L32" s="10" vm="1864">
        <f t="shared" si="10"/>
        <v>53233532</v>
      </c>
      <c r="M32" s="10" vm="1966">
        <f t="shared" si="10"/>
        <v>59207316</v>
      </c>
      <c r="N32" s="10" vm="2040">
        <f t="shared" si="10"/>
        <v>66062500</v>
      </c>
      <c r="O32" s="10" vm="2137">
        <f t="shared" si="10"/>
        <v>78343560</v>
      </c>
      <c r="P32" s="10" vm="2238">
        <f t="shared" si="10"/>
        <v>103216376</v>
      </c>
      <c r="Q32" s="10" vm="2346">
        <f t="shared" si="10"/>
        <v>118066296</v>
      </c>
      <c r="R32" s="10" vm="174">
        <f t="shared" si="10"/>
        <v>96905832</v>
      </c>
      <c r="S32" s="10" vm="381">
        <f t="shared" ref="S32:BI37" si="13">CUBEVALUE("DESKTOP-KSAPEQM AS Model",$B$2,$B$3,$B$4,$B$5,$B$6,$A$8,$B32,S$9)</f>
        <v>117650000</v>
      </c>
      <c r="T32" s="10" vm="1042">
        <f t="shared" si="13"/>
        <v>136300000</v>
      </c>
      <c r="U32" s="10" vm="1137">
        <f t="shared" si="13"/>
        <v>151800000</v>
      </c>
      <c r="V32" s="10" vm="1230">
        <f t="shared" si="13"/>
        <v>197938224</v>
      </c>
      <c r="W32" s="10" vm="1326">
        <f t="shared" si="13"/>
        <v>196089856</v>
      </c>
      <c r="X32" s="10" vm="1426">
        <f t="shared" si="13"/>
        <v>182206320</v>
      </c>
      <c r="Y32" s="10" vm="1535">
        <f t="shared" si="13"/>
        <v>192103184</v>
      </c>
      <c r="Z32" s="10" vm="1645">
        <f t="shared" si="13"/>
        <v>214381952</v>
      </c>
      <c r="AA32" s="10" vm="1756">
        <f t="shared" si="13"/>
        <v>212643744</v>
      </c>
      <c r="AB32" s="10" vm="1865">
        <f t="shared" si="13"/>
        <v>231638320</v>
      </c>
      <c r="AC32" s="10" vm="1967">
        <f t="shared" si="13"/>
        <v>281082560</v>
      </c>
      <c r="AD32" s="10" vm="2041">
        <f t="shared" si="13"/>
        <v>320093376</v>
      </c>
      <c r="AE32" s="10" vm="2138">
        <f t="shared" si="13"/>
        <v>369133888</v>
      </c>
      <c r="AF32" s="10" vm="2239">
        <f t="shared" si="13"/>
        <v>412086432</v>
      </c>
      <c r="AG32" s="10" vm="2347">
        <f t="shared" si="13"/>
        <v>444720736</v>
      </c>
      <c r="AH32" s="10" vm="429">
        <f t="shared" si="13"/>
        <v>518239104</v>
      </c>
      <c r="AI32" s="10" vm="458">
        <f t="shared" si="13"/>
        <v>559858240</v>
      </c>
      <c r="AJ32" s="10" vm="1043">
        <f t="shared" si="13"/>
        <v>580863680</v>
      </c>
      <c r="AK32" s="10" vm="1138">
        <f t="shared" si="13"/>
        <v>620140416</v>
      </c>
      <c r="AL32" s="10" vm="1231">
        <f t="shared" si="13"/>
        <v>641383808</v>
      </c>
      <c r="AM32" s="10" vm="1327">
        <f t="shared" si="13"/>
        <v>654314368</v>
      </c>
      <c r="AN32" s="10" vm="1427">
        <f t="shared" si="13"/>
        <v>688992448</v>
      </c>
      <c r="AO32" s="10" vm="1536">
        <f t="shared" si="13"/>
        <v>732732352</v>
      </c>
      <c r="AP32" s="10" vm="1646">
        <f t="shared" si="13"/>
        <v>832049984</v>
      </c>
      <c r="AQ32" s="10" vm="1757">
        <f t="shared" si="13"/>
        <v>868350016</v>
      </c>
      <c r="AR32" s="10" vm="1866">
        <f t="shared" si="13"/>
        <v>925049984</v>
      </c>
      <c r="AS32" s="10" vm="1968">
        <f t="shared" si="13"/>
        <v>983500032</v>
      </c>
      <c r="AT32" s="10" vm="2042">
        <f t="shared" si="13"/>
        <v>1051350016</v>
      </c>
      <c r="AU32" s="10" vm="2139">
        <f t="shared" si="13"/>
        <v>1102050048</v>
      </c>
      <c r="AV32" s="10" vm="2240">
        <f t="shared" si="13"/>
        <v>1210150016</v>
      </c>
      <c r="AW32" s="10" vm="2348">
        <f t="shared" si="13"/>
        <v>1271600000</v>
      </c>
      <c r="AX32" s="10" vm="534">
        <f t="shared" si="13"/>
        <v>1351350016</v>
      </c>
      <c r="AY32" s="10" vm="611">
        <f t="shared" si="13"/>
        <v>1317299968</v>
      </c>
      <c r="AZ32" s="10" vm="1044">
        <f t="shared" si="13"/>
        <v>1377200000</v>
      </c>
      <c r="BA32" s="10" vm="1139">
        <f t="shared" si="13"/>
        <v>1460800000</v>
      </c>
      <c r="BB32" s="10" vm="1232">
        <f t="shared" si="13"/>
        <v>1522899968</v>
      </c>
      <c r="BC32" s="10" vm="1328">
        <f t="shared" si="13"/>
        <v>1579399936</v>
      </c>
      <c r="BD32" s="10" vm="1428">
        <f t="shared" si="13"/>
        <v>1662800000</v>
      </c>
      <c r="BE32" s="10" vm="1537">
        <f t="shared" si="13"/>
        <v>1723800064</v>
      </c>
      <c r="BF32" s="10" vm="1647">
        <f t="shared" si="13"/>
        <v>1775100032</v>
      </c>
      <c r="BG32" s="10" vm="1758">
        <f t="shared" si="13"/>
        <v>1836600064</v>
      </c>
      <c r="BH32" s="10" vm="1867">
        <f t="shared" si="13"/>
        <v>1871200000</v>
      </c>
      <c r="BI32" s="10" vm="1969">
        <f t="shared" si="13"/>
        <v>1879613568</v>
      </c>
    </row>
    <row r="33" spans="1:61" x14ac:dyDescent="0.45">
      <c r="A33" t="str" vm="87">
        <f t="shared" si="9"/>
        <v>South</v>
      </c>
      <c r="B33" t="str" vm="91">
        <f>CUBEMEMBER("DESKTOP-KSAPEQM AS Model","[Geography].[Blocs].[Country].&amp;[Benin]")</f>
        <v>Benin</v>
      </c>
      <c r="C33" s="10" vm="2241">
        <f t="shared" si="10"/>
        <v>235668224</v>
      </c>
      <c r="D33" s="10" vm="2349">
        <f t="shared" si="10"/>
        <v>236434912</v>
      </c>
      <c r="E33" s="10" vm="649">
        <f t="shared" si="10"/>
        <v>253927648</v>
      </c>
      <c r="F33" s="10" vm="733">
        <f t="shared" si="10"/>
        <v>269818976</v>
      </c>
      <c r="G33" s="10" vm="1045">
        <f t="shared" si="10"/>
        <v>289908736</v>
      </c>
      <c r="H33" s="10" vm="1140">
        <f t="shared" si="10"/>
        <v>302925280</v>
      </c>
      <c r="I33" s="10" vm="1233">
        <f t="shared" si="10"/>
        <v>306222016</v>
      </c>
      <c r="J33" s="10" vm="1329">
        <f t="shared" si="10"/>
        <v>326323104</v>
      </c>
      <c r="K33" s="10" vm="1429">
        <f t="shared" si="10"/>
        <v>330748224</v>
      </c>
      <c r="L33" s="10" vm="1538">
        <f t="shared" si="10"/>
        <v>333627744</v>
      </c>
      <c r="M33" s="10" vm="1648">
        <f t="shared" si="10"/>
        <v>335072960</v>
      </c>
      <c r="N33" s="10" vm="1759">
        <f t="shared" si="10"/>
        <v>410331904</v>
      </c>
      <c r="O33" s="10" vm="1868">
        <f t="shared" si="10"/>
        <v>504376032</v>
      </c>
      <c r="P33" s="10" vm="1970">
        <f t="shared" si="10"/>
        <v>554654784</v>
      </c>
      <c r="Q33" s="10" vm="2043">
        <f t="shared" si="10"/>
        <v>676870144</v>
      </c>
      <c r="R33" s="10" vm="2140">
        <f t="shared" si="10"/>
        <v>698408256</v>
      </c>
      <c r="S33" s="10" vm="2242">
        <f t="shared" si="13"/>
        <v>750049728</v>
      </c>
      <c r="T33" s="10" vm="2350">
        <f t="shared" si="13"/>
        <v>928843328</v>
      </c>
      <c r="U33" s="10" vm="792">
        <f t="shared" si="13"/>
        <v>1186231296</v>
      </c>
      <c r="V33" s="10" vm="850">
        <f t="shared" si="13"/>
        <v>1405251584</v>
      </c>
      <c r="W33" s="10" vm="1046">
        <f t="shared" si="13"/>
        <v>1291120000</v>
      </c>
      <c r="X33" s="10" vm="1141">
        <f t="shared" si="13"/>
        <v>1267778432</v>
      </c>
      <c r="Y33" s="10" vm="1234">
        <f t="shared" si="13"/>
        <v>1095348352</v>
      </c>
      <c r="Z33" s="10" vm="1330">
        <f t="shared" si="13"/>
        <v>1051133952</v>
      </c>
      <c r="AA33" s="10" vm="1430">
        <f t="shared" si="13"/>
        <v>1045712704</v>
      </c>
      <c r="AB33" s="10" vm="1539">
        <f t="shared" si="13"/>
        <v>1336102016</v>
      </c>
      <c r="AC33" s="10" vm="1649">
        <f t="shared" si="13"/>
        <v>1562412032</v>
      </c>
      <c r="AD33" s="10" vm="1760">
        <f t="shared" si="13"/>
        <v>1620246144</v>
      </c>
      <c r="AE33" s="10" vm="1869">
        <f t="shared" si="13"/>
        <v>1502294400</v>
      </c>
      <c r="AF33" s="10" vm="1971">
        <f t="shared" si="13"/>
        <v>1959965184</v>
      </c>
      <c r="AG33" s="10" vm="2044">
        <f t="shared" si="13"/>
        <v>1986437888</v>
      </c>
      <c r="AH33" s="10" vm="2141">
        <f t="shared" si="13"/>
        <v>1695315328</v>
      </c>
      <c r="AI33" s="10" vm="2243">
        <f t="shared" si="13"/>
        <v>2274557952</v>
      </c>
      <c r="AJ33" s="10" vm="2351">
        <f t="shared" si="13"/>
        <v>1598075904</v>
      </c>
      <c r="AK33" s="10" vm="905">
        <f t="shared" si="13"/>
        <v>2169627136</v>
      </c>
      <c r="AL33" s="10" vm="959">
        <f t="shared" si="13"/>
        <v>2361116672</v>
      </c>
      <c r="AM33" s="10" vm="1047">
        <f t="shared" si="13"/>
        <v>2268301568</v>
      </c>
      <c r="AN33" s="10" vm="1142">
        <f t="shared" si="13"/>
        <v>2455092480</v>
      </c>
      <c r="AO33" s="10" vm="1235">
        <f t="shared" si="13"/>
        <v>3676045568</v>
      </c>
      <c r="AP33" s="10" vm="1331">
        <f t="shared" si="13"/>
        <v>3511248896</v>
      </c>
      <c r="AQ33" s="10" vm="1431">
        <f t="shared" si="13"/>
        <v>3663017728</v>
      </c>
      <c r="AR33" s="10" vm="1540">
        <f t="shared" si="13"/>
        <v>4174634496</v>
      </c>
      <c r="AS33" s="10" vm="1650">
        <f t="shared" si="13"/>
        <v>5337266688</v>
      </c>
      <c r="AT33" s="10" vm="1761">
        <f t="shared" si="13"/>
        <v>6179176448</v>
      </c>
      <c r="AU33" s="10" vm="1870">
        <f t="shared" si="13"/>
        <v>6565043712</v>
      </c>
      <c r="AV33" s="10" vm="1972">
        <f t="shared" si="13"/>
        <v>7027863040</v>
      </c>
      <c r="AW33" s="10" vm="2045">
        <f t="shared" si="13"/>
        <v>8158257664</v>
      </c>
      <c r="AX33" s="10" vm="2142">
        <f t="shared" si="13"/>
        <v>9748277248</v>
      </c>
      <c r="AY33" s="10" vm="2244">
        <f t="shared" si="13"/>
        <v>9699587072</v>
      </c>
      <c r="AZ33" s="10" vm="2352">
        <f t="shared" si="13"/>
        <v>9535344640</v>
      </c>
      <c r="BA33" s="10" vm="988">
        <f t="shared" si="13"/>
        <v>10693321728</v>
      </c>
      <c r="BB33" s="10" vm="223">
        <f t="shared" si="13"/>
        <v>11141358592</v>
      </c>
      <c r="BC33" s="10" vm="1048">
        <f t="shared" si="13"/>
        <v>12517846016</v>
      </c>
      <c r="BD33" s="10" vm="1143">
        <f t="shared" si="13"/>
        <v>13284529152</v>
      </c>
      <c r="BE33" s="10" vm="1236">
        <f t="shared" si="13"/>
        <v>11388161024</v>
      </c>
      <c r="BF33" s="10" vm="1332">
        <f t="shared" si="13"/>
        <v>11821066240</v>
      </c>
      <c r="BG33" s="10" vm="1432">
        <f t="shared" si="13"/>
        <v>12701657088</v>
      </c>
      <c r="BH33" s="10" vm="1541">
        <f t="shared" si="13"/>
        <v>14250985472</v>
      </c>
      <c r="BI33" s="10" vm="1651">
        <f t="shared" si="13"/>
        <v>14390709248</v>
      </c>
    </row>
    <row r="34" spans="1:61" x14ac:dyDescent="0.45">
      <c r="A34" t="str" vm="87">
        <f t="shared" si="9"/>
        <v>South</v>
      </c>
      <c r="B34" t="str" vm="92">
        <f>CUBEMEMBER("DESKTOP-KSAPEQM AS Model","[Geography].[Blocs].[Country].&amp;[Bolivia]")</f>
        <v>Bolivia</v>
      </c>
      <c r="C34" s="10" vm="1973">
        <f t="shared" si="10"/>
        <v>406684576</v>
      </c>
      <c r="D34" s="10" vm="2046">
        <f t="shared" si="10"/>
        <v>444665184</v>
      </c>
      <c r="E34" s="10" vm="2143">
        <f t="shared" si="10"/>
        <v>478805984</v>
      </c>
      <c r="F34" s="10" vm="2245">
        <f t="shared" si="10"/>
        <v>539491456</v>
      </c>
      <c r="G34" s="10" vm="2353">
        <f t="shared" si="10"/>
        <v>604377088</v>
      </c>
      <c r="H34" s="10" vm="216">
        <f t="shared" si="10"/>
        <v>669191936</v>
      </c>
      <c r="I34" s="10" vm="183">
        <f t="shared" si="10"/>
        <v>755808064</v>
      </c>
      <c r="J34" s="10" vm="1049">
        <f t="shared" si="10"/>
        <v>857912448</v>
      </c>
      <c r="K34" s="10" vm="1144">
        <f t="shared" si="10"/>
        <v>929629632</v>
      </c>
      <c r="L34" s="10" vm="1237">
        <f t="shared" si="10"/>
        <v>1017003392</v>
      </c>
      <c r="M34" s="10" vm="1333">
        <f t="shared" si="10"/>
        <v>1095622912</v>
      </c>
      <c r="N34" s="10" vm="1433">
        <f t="shared" si="10"/>
        <v>1257615616</v>
      </c>
      <c r="O34" s="10" vm="1542">
        <f t="shared" si="10"/>
        <v>1262968576</v>
      </c>
      <c r="P34" s="10" vm="1652">
        <f t="shared" si="10"/>
        <v>2100249856</v>
      </c>
      <c r="Q34" s="10" vm="1762">
        <f t="shared" si="10"/>
        <v>2404697600</v>
      </c>
      <c r="R34" s="10" vm="1871">
        <f t="shared" si="10"/>
        <v>2731984128</v>
      </c>
      <c r="S34" s="10" vm="1974">
        <f t="shared" si="13"/>
        <v>3227436288</v>
      </c>
      <c r="T34" s="10" vm="2047">
        <f t="shared" si="13"/>
        <v>3758220800</v>
      </c>
      <c r="U34" s="10" vm="2144">
        <f t="shared" si="13"/>
        <v>4421343744</v>
      </c>
      <c r="V34" s="10" vm="2246">
        <f t="shared" si="13"/>
        <v>4526916608</v>
      </c>
      <c r="W34" s="10" vm="2354">
        <f t="shared" si="13"/>
        <v>5872756736</v>
      </c>
      <c r="X34" s="10" vm="153">
        <f t="shared" si="13"/>
        <v>5587490304</v>
      </c>
      <c r="Y34" s="10" vm="382">
        <f t="shared" si="13"/>
        <v>5422440960</v>
      </c>
      <c r="Z34" s="10" vm="1050">
        <f t="shared" si="13"/>
        <v>6169501184</v>
      </c>
      <c r="AA34" s="10" vm="1145">
        <f t="shared" si="13"/>
        <v>5377277440</v>
      </c>
      <c r="AB34" s="10" vm="1238">
        <f t="shared" si="13"/>
        <v>3958338816</v>
      </c>
      <c r="AC34" s="10" vm="1334">
        <f t="shared" si="13"/>
        <v>4323623424</v>
      </c>
      <c r="AD34" s="10" vm="1434">
        <f t="shared" si="13"/>
        <v>4597615616</v>
      </c>
      <c r="AE34" s="10" vm="1543">
        <f t="shared" si="13"/>
        <v>4715978752</v>
      </c>
      <c r="AF34" s="10" vm="1653">
        <f t="shared" si="13"/>
        <v>4867582464</v>
      </c>
      <c r="AG34" s="10" vm="1763">
        <f t="shared" si="13"/>
        <v>5343274496</v>
      </c>
      <c r="AH34" s="10" vm="1872">
        <f t="shared" si="13"/>
        <v>5643893248</v>
      </c>
      <c r="AI34" s="10" vm="1975">
        <f t="shared" si="13"/>
        <v>5734676480</v>
      </c>
      <c r="AJ34" s="10" vm="2048">
        <f t="shared" si="13"/>
        <v>5981244928</v>
      </c>
      <c r="AK34" s="10" vm="2145">
        <f t="shared" si="13"/>
        <v>6715220480</v>
      </c>
      <c r="AL34" s="10" vm="2247">
        <f t="shared" si="13"/>
        <v>7396966912</v>
      </c>
      <c r="AM34" s="10" vm="2355">
        <f t="shared" si="13"/>
        <v>7925673472</v>
      </c>
      <c r="AN34" s="10" vm="430">
        <f t="shared" si="13"/>
        <v>8497545728</v>
      </c>
      <c r="AO34" s="10" vm="486">
        <f t="shared" si="13"/>
        <v>8285075968</v>
      </c>
      <c r="AP34" s="10" vm="1051">
        <f t="shared" si="13"/>
        <v>8397912576</v>
      </c>
      <c r="AQ34" s="10" vm="1146">
        <f t="shared" si="13"/>
        <v>8141537792</v>
      </c>
      <c r="AR34" s="10" vm="1239">
        <f t="shared" si="13"/>
        <v>7905485312</v>
      </c>
      <c r="AS34" s="10" vm="1335">
        <f t="shared" si="13"/>
        <v>8082364928</v>
      </c>
      <c r="AT34" s="10" vm="1435">
        <f t="shared" si="13"/>
        <v>8773451776</v>
      </c>
      <c r="AU34" s="10" vm="1544">
        <f t="shared" si="13"/>
        <v>9549077504</v>
      </c>
      <c r="AV34" s="10" vm="1654">
        <f t="shared" si="13"/>
        <v>11451869184</v>
      </c>
      <c r="AW34" s="10" vm="1764">
        <f t="shared" si="13"/>
        <v>13120183296</v>
      </c>
      <c r="AX34" s="10" vm="1873">
        <f t="shared" si="13"/>
        <v>16674324480</v>
      </c>
      <c r="AY34" s="10" vm="1976">
        <f t="shared" si="13"/>
        <v>17339992064</v>
      </c>
      <c r="AZ34" s="10" vm="2049">
        <f t="shared" si="13"/>
        <v>19649632256</v>
      </c>
      <c r="BA34" s="10" vm="2146">
        <f t="shared" si="13"/>
        <v>23963033600</v>
      </c>
      <c r="BB34" s="10" vm="2248">
        <f t="shared" si="13"/>
        <v>27084496896</v>
      </c>
      <c r="BC34" s="10" vm="2356">
        <f t="shared" si="13"/>
        <v>30659338240</v>
      </c>
      <c r="BD34" s="10" vm="535">
        <f t="shared" si="13"/>
        <v>32996188160</v>
      </c>
      <c r="BE34" s="10" vm="612">
        <f t="shared" si="13"/>
        <v>33000198144</v>
      </c>
      <c r="BF34" s="10" vm="1052">
        <f t="shared" si="13"/>
        <v>33941127168</v>
      </c>
      <c r="BG34" s="10" vm="1147">
        <f t="shared" si="13"/>
        <v>37508640768</v>
      </c>
      <c r="BH34" s="10" vm="1240">
        <f t="shared" si="13"/>
        <v>40287649792</v>
      </c>
      <c r="BI34" s="10" vm="1336">
        <f t="shared" si="13"/>
        <v>40895324160</v>
      </c>
    </row>
    <row r="35" spans="1:61" x14ac:dyDescent="0.45">
      <c r="A35" t="str" vm="87">
        <f t="shared" si="9"/>
        <v>South</v>
      </c>
      <c r="B35" t="str" vm="93">
        <f>CUBEMEMBER("DESKTOP-KSAPEQM AS Model","[Geography].[Blocs].[Country].&amp;[Botswana]")</f>
        <v>Botswana</v>
      </c>
      <c r="C35" s="10" vm="1655">
        <f t="shared" si="10"/>
        <v>32902336</v>
      </c>
      <c r="D35" s="10" vm="1765">
        <f t="shared" si="10"/>
        <v>35643208</v>
      </c>
      <c r="E35" s="10" vm="1874">
        <f t="shared" si="10"/>
        <v>38091152</v>
      </c>
      <c r="F35" s="10" vm="1977">
        <f t="shared" si="10"/>
        <v>41613968</v>
      </c>
      <c r="G35" s="10" vm="2050">
        <f t="shared" si="10"/>
        <v>45790868</v>
      </c>
      <c r="H35" s="10" vm="2147">
        <f t="shared" si="10"/>
        <v>51464436</v>
      </c>
      <c r="I35" s="10" vm="2249">
        <f t="shared" si="10"/>
        <v>58646444</v>
      </c>
      <c r="J35" s="10" vm="2357">
        <f t="shared" si="10"/>
        <v>66248256</v>
      </c>
      <c r="K35" s="10" vm="650">
        <f t="shared" si="10"/>
        <v>77356912</v>
      </c>
      <c r="L35" s="10" vm="734">
        <f t="shared" si="10"/>
        <v>96245112</v>
      </c>
      <c r="M35" s="10" vm="1053">
        <f t="shared" si="10"/>
        <v>126957496</v>
      </c>
      <c r="N35" s="10" vm="1148">
        <f t="shared" si="10"/>
        <v>165258096</v>
      </c>
      <c r="O35" s="10" vm="1241">
        <f t="shared" si="10"/>
        <v>244129088</v>
      </c>
      <c r="P35" s="10" vm="1337">
        <f t="shared" si="10"/>
        <v>306033856</v>
      </c>
      <c r="Q35" s="10" vm="1436">
        <f t="shared" si="10"/>
        <v>355172416</v>
      </c>
      <c r="R35" s="10" vm="1545">
        <f t="shared" si="10"/>
        <v>372010112</v>
      </c>
      <c r="S35" s="10" vm="1656">
        <f t="shared" si="13"/>
        <v>451603328</v>
      </c>
      <c r="T35" s="10" vm="1766">
        <f t="shared" si="13"/>
        <v>590376704</v>
      </c>
      <c r="U35" s="10" vm="1875">
        <f t="shared" si="13"/>
        <v>819877312</v>
      </c>
      <c r="V35" s="10" vm="1978">
        <f t="shared" si="13"/>
        <v>1060923840</v>
      </c>
      <c r="W35" s="10" vm="2051">
        <f t="shared" si="13"/>
        <v>1073861632</v>
      </c>
      <c r="X35" s="10" vm="2148">
        <f t="shared" si="13"/>
        <v>1014907264</v>
      </c>
      <c r="Y35" s="10" vm="2250">
        <f t="shared" si="13"/>
        <v>1172258176</v>
      </c>
      <c r="Z35" s="10" vm="2358">
        <f t="shared" si="13"/>
        <v>1240796416</v>
      </c>
      <c r="AA35" s="10" vm="793">
        <f t="shared" si="13"/>
        <v>1114764032</v>
      </c>
      <c r="AB35" s="10" vm="851">
        <f t="shared" si="13"/>
        <v>1392634752</v>
      </c>
      <c r="AC35" s="10" vm="1054">
        <f t="shared" si="13"/>
        <v>1965274880</v>
      </c>
      <c r="AD35" s="10" vm="1149">
        <f t="shared" si="13"/>
        <v>2644536832</v>
      </c>
      <c r="AE35" s="10" vm="1242">
        <f t="shared" si="13"/>
        <v>3083800576</v>
      </c>
      <c r="AF35" s="10" vm="1338">
        <f t="shared" si="13"/>
        <v>3790567168</v>
      </c>
      <c r="AG35" s="10" vm="1437">
        <f t="shared" si="13"/>
        <v>3942792960</v>
      </c>
      <c r="AH35" s="10" vm="1546">
        <f t="shared" si="13"/>
        <v>4146513664</v>
      </c>
      <c r="AI35" s="10" vm="1657">
        <f t="shared" si="13"/>
        <v>4160086272</v>
      </c>
      <c r="AJ35" s="10" vm="1767">
        <f t="shared" si="13"/>
        <v>4259331072</v>
      </c>
      <c r="AK35" s="10" vm="1876">
        <f t="shared" si="13"/>
        <v>4730611200</v>
      </c>
      <c r="AL35" s="10" vm="1979">
        <f t="shared" si="13"/>
        <v>4847752704</v>
      </c>
      <c r="AM35" s="10" vm="2052">
        <f t="shared" si="13"/>
        <v>5020214784</v>
      </c>
      <c r="AN35" s="10" vm="2149">
        <f t="shared" si="13"/>
        <v>4790458880</v>
      </c>
      <c r="AO35" s="10" vm="2251">
        <f t="shared" si="13"/>
        <v>5484257280</v>
      </c>
      <c r="AP35" s="10" vm="2359">
        <f t="shared" si="13"/>
        <v>5788329472</v>
      </c>
      <c r="AQ35" s="10" vm="906">
        <f t="shared" si="13"/>
        <v>5489608192</v>
      </c>
      <c r="AR35" s="10" vm="960">
        <f t="shared" si="13"/>
        <v>5438857216</v>
      </c>
      <c r="AS35" s="10" vm="1055">
        <f t="shared" si="13"/>
        <v>7511582208</v>
      </c>
      <c r="AT35" s="10" vm="1150">
        <f t="shared" si="13"/>
        <v>8957467648</v>
      </c>
      <c r="AU35" s="10" vm="1243">
        <f t="shared" si="13"/>
        <v>9931134976</v>
      </c>
      <c r="AV35" s="10" vm="1339">
        <f t="shared" si="13"/>
        <v>10126940160</v>
      </c>
      <c r="AW35" s="10" vm="1438">
        <f t="shared" si="13"/>
        <v>10939053056</v>
      </c>
      <c r="AX35" s="10" vm="1547">
        <f t="shared" si="13"/>
        <v>10945070080</v>
      </c>
      <c r="AY35" s="10" vm="1658">
        <f t="shared" si="13"/>
        <v>10267132928</v>
      </c>
      <c r="AZ35" s="10" vm="1768">
        <f t="shared" si="13"/>
        <v>12786654208</v>
      </c>
      <c r="BA35" s="10" vm="1877">
        <f t="shared" si="13"/>
        <v>15351971840</v>
      </c>
      <c r="BB35" s="10" vm="1980">
        <f t="shared" si="13"/>
        <v>14420393984</v>
      </c>
      <c r="BC35" s="10" vm="2053">
        <f t="shared" si="13"/>
        <v>14901750784</v>
      </c>
      <c r="BD35" s="10" vm="2150">
        <f t="shared" si="13"/>
        <v>16250749952</v>
      </c>
      <c r="BE35" s="10" vm="2252">
        <f t="shared" si="13"/>
        <v>14420603904</v>
      </c>
      <c r="BF35" s="10" vm="2360">
        <f t="shared" si="13"/>
        <v>15646316544</v>
      </c>
      <c r="BG35" s="10" vm="989">
        <f t="shared" si="13"/>
        <v>17405538304</v>
      </c>
      <c r="BH35" s="10" vm="222">
        <f t="shared" si="13"/>
        <v>18663264256</v>
      </c>
      <c r="BI35" s="10" vm="1056">
        <f t="shared" si="13"/>
        <v>18340511744</v>
      </c>
    </row>
    <row r="36" spans="1:61" x14ac:dyDescent="0.45">
      <c r="A36" t="str" vm="87">
        <f t="shared" si="9"/>
        <v>South</v>
      </c>
      <c r="B36" t="str" vm="94">
        <f>CUBEMEMBER("DESKTOP-KSAPEQM AS Model","[Geography].[Blocs].[Country].&amp;[Brazil]")</f>
        <v>Brazil</v>
      </c>
      <c r="C36" s="10" vm="1340">
        <f t="shared" si="10"/>
        <v>15236854784</v>
      </c>
      <c r="D36" s="10" vm="1439">
        <f t="shared" si="10"/>
        <v>19926294528</v>
      </c>
      <c r="E36" s="10" vm="1548">
        <f t="shared" si="10"/>
        <v>23021477888</v>
      </c>
      <c r="F36" s="10" vm="1659">
        <f t="shared" si="10"/>
        <v>21211891712</v>
      </c>
      <c r="G36" s="10" vm="1769">
        <f t="shared" si="10"/>
        <v>21790035968</v>
      </c>
      <c r="H36" s="10" vm="1878">
        <f t="shared" si="10"/>
        <v>27062716416</v>
      </c>
      <c r="I36" s="10" vm="1981">
        <f t="shared" si="10"/>
        <v>30591834112</v>
      </c>
      <c r="J36" s="10" vm="2054">
        <f t="shared" si="10"/>
        <v>33875881984</v>
      </c>
      <c r="K36" s="10" vm="2151">
        <f t="shared" si="10"/>
        <v>37458898944</v>
      </c>
      <c r="L36" s="10" vm="2403">
        <f t="shared" si="10"/>
        <v>42327601152</v>
      </c>
      <c r="M36" s="10" vm="2253">
        <f t="shared" si="10"/>
        <v>49204457472</v>
      </c>
      <c r="N36" s="10" vm="2361">
        <f t="shared" si="10"/>
        <v>58539008000</v>
      </c>
      <c r="O36" s="10" vm="621">
        <f t="shared" si="10"/>
        <v>79279054848</v>
      </c>
      <c r="P36" s="10" vm="2767">
        <f t="shared" si="10"/>
        <v>105136005120</v>
      </c>
      <c r="Q36" s="10" vm="4970">
        <f t="shared" si="10"/>
        <v>123709374464</v>
      </c>
      <c r="R36" s="10" vm="1057">
        <f t="shared" si="10"/>
        <v>152678023168</v>
      </c>
      <c r="S36" s="10" vm="3013">
        <f t="shared" si="13"/>
        <v>176171286528</v>
      </c>
      <c r="T36" s="10" vm="1151">
        <f t="shared" si="13"/>
        <v>200800894976</v>
      </c>
      <c r="U36" s="10" vm="1244">
        <f t="shared" si="13"/>
        <v>224969490432</v>
      </c>
      <c r="V36" s="10" vm="1341">
        <f t="shared" si="13"/>
        <v>235024596992</v>
      </c>
      <c r="W36" s="10" vm="1440">
        <f t="shared" si="13"/>
        <v>263561084928</v>
      </c>
      <c r="X36" s="10" vm="1549">
        <f t="shared" si="13"/>
        <v>281682313216</v>
      </c>
      <c r="Y36" s="10" vm="1660">
        <f t="shared" si="13"/>
        <v>203304517632</v>
      </c>
      <c r="Z36" s="10" vm="1770">
        <f t="shared" si="13"/>
        <v>209023909888</v>
      </c>
      <c r="AA36" s="10" vm="1879">
        <f t="shared" si="13"/>
        <v>222942789632</v>
      </c>
      <c r="AB36" s="10" vm="2404">
        <f t="shared" si="13"/>
        <v>268137218048</v>
      </c>
      <c r="AC36" s="10" vm="1982">
        <f t="shared" si="13"/>
        <v>294084116480</v>
      </c>
      <c r="AD36" s="10" vm="2055">
        <f t="shared" si="13"/>
        <v>330397384704</v>
      </c>
      <c r="AE36" s="10" vm="2152">
        <f t="shared" si="13"/>
        <v>425595305984</v>
      </c>
      <c r="AF36" s="10" vm="2768">
        <f t="shared" si="13"/>
        <v>461951795200</v>
      </c>
      <c r="AG36" s="10" vm="2254">
        <f t="shared" si="13"/>
        <v>602860027904</v>
      </c>
      <c r="AH36" s="10" vm="2362">
        <f t="shared" si="13"/>
        <v>400599252992</v>
      </c>
      <c r="AI36" s="10" vm="3014">
        <f t="shared" si="13"/>
        <v>437798567936</v>
      </c>
      <c r="AJ36" s="10" vm="152">
        <f t="shared" si="13"/>
        <v>558111981568</v>
      </c>
      <c r="AK36" s="10" vm="383">
        <f t="shared" si="13"/>
        <v>769305411584</v>
      </c>
      <c r="AL36" s="10" vm="1058">
        <f t="shared" si="13"/>
        <v>850426462208</v>
      </c>
      <c r="AM36" s="10" vm="1152">
        <f t="shared" si="13"/>
        <v>883199639552</v>
      </c>
      <c r="AN36" s="10" vm="1245">
        <f t="shared" si="13"/>
        <v>863723388928</v>
      </c>
      <c r="AO36" s="10" vm="1342">
        <f t="shared" si="13"/>
        <v>599388585984</v>
      </c>
      <c r="AP36" s="10" vm="1441">
        <f t="shared" si="13"/>
        <v>655420620800</v>
      </c>
      <c r="AQ36" s="10" vm="1550">
        <f t="shared" si="13"/>
        <v>559372304384</v>
      </c>
      <c r="AR36" s="10" vm="2405">
        <f t="shared" si="13"/>
        <v>507962490880</v>
      </c>
      <c r="AS36" s="10" vm="1661">
        <f t="shared" si="13"/>
        <v>558319927296</v>
      </c>
      <c r="AT36" s="10" vm="1771">
        <f t="shared" si="13"/>
        <v>669316677632</v>
      </c>
      <c r="AU36" s="10" vm="1880">
        <f t="shared" si="13"/>
        <v>891630190592</v>
      </c>
      <c r="AV36" s="10" vm="2769">
        <f t="shared" si="13"/>
        <v>1107640320000</v>
      </c>
      <c r="AW36" s="10" vm="1983">
        <f t="shared" si="13"/>
        <v>1397084389376</v>
      </c>
      <c r="AX36" s="10" vm="2056">
        <f t="shared" si="13"/>
        <v>1695824609280</v>
      </c>
      <c r="AY36" s="10" vm="3015">
        <f t="shared" si="13"/>
        <v>1667019833344</v>
      </c>
      <c r="AZ36" s="10" vm="2153">
        <f t="shared" si="13"/>
        <v>2208871743488</v>
      </c>
      <c r="BA36" s="10" vm="2255">
        <f t="shared" si="13"/>
        <v>2616201052160</v>
      </c>
      <c r="BB36" s="10" vm="2363">
        <f t="shared" si="13"/>
        <v>2465188544512</v>
      </c>
      <c r="BC36" s="10" vm="431">
        <f t="shared" si="13"/>
        <v>2472806973440</v>
      </c>
      <c r="BD36" s="10" vm="459">
        <f t="shared" si="13"/>
        <v>2455993581568</v>
      </c>
      <c r="BE36" s="10" vm="1059">
        <f t="shared" si="13"/>
        <v>1802214309888</v>
      </c>
      <c r="BF36" s="10" vm="1153">
        <f t="shared" si="13"/>
        <v>1795700162560</v>
      </c>
      <c r="BG36" s="10" vm="1246">
        <f t="shared" si="13"/>
        <v>2062831058944</v>
      </c>
      <c r="BH36" s="10" vm="2406">
        <f t="shared" si="13"/>
        <v>1885482516480</v>
      </c>
      <c r="BI36" s="10" vm="1343">
        <f t="shared" si="13"/>
        <v>1839758049280</v>
      </c>
    </row>
    <row r="37" spans="1:61" x14ac:dyDescent="0.45">
      <c r="A37" t="str" vm="87">
        <f t="shared" si="9"/>
        <v>South</v>
      </c>
      <c r="B37" t="str" vm="95">
        <f>CUBEMEMBER("DESKTOP-KSAPEQM AS Model","[Geography].[Blocs].[Country].&amp;[Burkina Faso]")</f>
        <v>Burkina Faso</v>
      </c>
      <c r="C37" s="10" vm="2770">
        <f t="shared" si="10"/>
        <v>350247232</v>
      </c>
      <c r="D37" s="10" vm="1662">
        <f t="shared" si="10"/>
        <v>379567168</v>
      </c>
      <c r="E37" s="10" vm="1772">
        <f t="shared" si="10"/>
        <v>394040736</v>
      </c>
      <c r="F37" s="10" vm="3016">
        <f t="shared" si="10"/>
        <v>410321792</v>
      </c>
      <c r="G37" s="10" vm="1881">
        <f t="shared" si="10"/>
        <v>422916864</v>
      </c>
      <c r="H37" s="10" vm="1984">
        <f t="shared" si="10"/>
        <v>433889824</v>
      </c>
      <c r="I37" s="10" vm="2057">
        <f t="shared" si="10"/>
        <v>450753984</v>
      </c>
      <c r="J37" s="10" vm="2154">
        <f t="shared" si="10"/>
        <v>460442880</v>
      </c>
      <c r="K37" s="10" vm="2256">
        <f t="shared" si="10"/>
        <v>478298784</v>
      </c>
      <c r="L37" s="10" vm="2364">
        <f t="shared" si="10"/>
        <v>458404320</v>
      </c>
      <c r="M37" s="10" vm="536">
        <f t="shared" si="10"/>
        <v>482411264</v>
      </c>
      <c r="N37" s="10" vm="613">
        <f t="shared" si="10"/>
        <v>578595584</v>
      </c>
      <c r="O37" s="10" vm="2407">
        <f t="shared" si="10"/>
        <v>674773824</v>
      </c>
      <c r="P37" s="10" vm="2520">
        <f t="shared" si="10"/>
        <v>751133632</v>
      </c>
      <c r="Q37" s="10" vm="1060">
        <f t="shared" si="10"/>
        <v>939972672</v>
      </c>
      <c r="R37" s="10" vm="1154">
        <f t="shared" si="10"/>
        <v>976547584</v>
      </c>
      <c r="S37" s="10" vm="2771">
        <f t="shared" si="13"/>
        <v>1131225216</v>
      </c>
      <c r="T37" s="10" vm="1247">
        <f t="shared" si="13"/>
        <v>1475584000</v>
      </c>
      <c r="U37" s="10" vm="1344">
        <f t="shared" si="13"/>
        <v>1748481024</v>
      </c>
      <c r="V37" s="10" vm="3017">
        <f t="shared" si="13"/>
        <v>1928720384</v>
      </c>
      <c r="W37" s="10" vm="1442">
        <f t="shared" si="13"/>
        <v>1775842688</v>
      </c>
      <c r="X37" s="10" vm="1551">
        <f t="shared" si="13"/>
        <v>1754450432</v>
      </c>
      <c r="Y37" s="10" vm="1663">
        <f t="shared" si="13"/>
        <v>1600278784</v>
      </c>
      <c r="Z37" s="10" vm="1773">
        <f t="shared" si="13"/>
        <v>1459880320</v>
      </c>
      <c r="AA37" s="10" vm="1882">
        <f t="shared" si="13"/>
        <v>1552493440</v>
      </c>
      <c r="AB37" s="10" vm="1985">
        <f t="shared" si="13"/>
        <v>2036303360</v>
      </c>
      <c r="AC37" s="10" vm="2058">
        <f t="shared" si="13"/>
        <v>2369835520</v>
      </c>
      <c r="AD37" s="10" vm="2155">
        <f t="shared" si="13"/>
        <v>2616040704</v>
      </c>
      <c r="AE37" s="10" vm="2408">
        <f t="shared" si="13"/>
        <v>2615588608</v>
      </c>
      <c r="AF37" s="10" vm="2521">
        <f t="shared" si="13"/>
        <v>3101301760</v>
      </c>
      <c r="AG37" s="10" vm="2257">
        <f t="shared" si="13"/>
        <v>3135045632</v>
      </c>
      <c r="AH37" s="10" vm="2365">
        <f t="shared" si="13"/>
        <v>2240264704</v>
      </c>
      <c r="AI37" s="10" vm="2772">
        <f t="shared" si="13"/>
        <v>2332017920</v>
      </c>
      <c r="AJ37" s="10" vm="651">
        <f t="shared" si="13"/>
        <v>1895291008</v>
      </c>
      <c r="AK37" s="10" vm="735">
        <f t="shared" si="13"/>
        <v>2379518208</v>
      </c>
      <c r="AL37" s="10" vm="3018">
        <f t="shared" si="13"/>
        <v>2586550784</v>
      </c>
      <c r="AM37" s="10" vm="1061">
        <f t="shared" si="13"/>
        <v>2447669504</v>
      </c>
      <c r="AN37" s="10" vm="1155">
        <f t="shared" si="13"/>
        <v>2804902656</v>
      </c>
      <c r="AO37" s="10" vm="1248">
        <f t="shared" si="13"/>
        <v>3364819200</v>
      </c>
      <c r="AP37" s="10" vm="1345">
        <f t="shared" si="13"/>
        <v>2956746240</v>
      </c>
      <c r="AQ37" s="10" vm="1443">
        <f t="shared" si="13"/>
        <v>3187582208</v>
      </c>
      <c r="AR37" s="10" vm="1552">
        <f t="shared" si="13"/>
        <v>3605329664</v>
      </c>
      <c r="AS37" s="10" vm="1664">
        <f t="shared" si="13"/>
        <v>4730140672</v>
      </c>
      <c r="AT37" s="10" vm="1774">
        <f t="shared" si="13"/>
        <v>5441918464</v>
      </c>
      <c r="AU37" s="10" vm="2409">
        <f t="shared" si="13"/>
        <v>6143909376</v>
      </c>
      <c r="AV37" s="10" vm="2522">
        <f t="shared" si="13"/>
        <v>6541603840</v>
      </c>
      <c r="AW37" s="10" vm="1883">
        <f t="shared" si="13"/>
        <v>7615651328</v>
      </c>
      <c r="AX37" s="10" vm="1986">
        <f t="shared" si="13"/>
        <v>9413336064</v>
      </c>
      <c r="AY37" s="10" vm="2773">
        <f t="shared" si="13"/>
        <v>9412813824</v>
      </c>
      <c r="AZ37" s="10" vm="2059">
        <f t="shared" si="13"/>
        <v>10109619200</v>
      </c>
      <c r="BA37" s="10" vm="2156">
        <f t="shared" si="13"/>
        <v>12080296960</v>
      </c>
      <c r="BB37" s="10" vm="3019">
        <f t="shared" si="13"/>
        <v>12561015808</v>
      </c>
      <c r="BC37" s="10" vm="2258">
        <f t="shared" si="13"/>
        <v>13444300800</v>
      </c>
      <c r="BD37" s="10" vm="2366">
        <f t="shared" si="13"/>
        <v>13943016448</v>
      </c>
      <c r="BE37" s="10" vm="794">
        <f t="shared" si="13"/>
        <v>11832159232</v>
      </c>
      <c r="BF37" s="10" vm="852">
        <f t="shared" si="13"/>
        <v>12822557696</v>
      </c>
      <c r="BG37" s="10" vm="1062">
        <f t="shared" ref="BG37:BI37" si="14">CUBEVALUE("DESKTOP-KSAPEQM AS Model",$B$2,$B$3,$B$4,$B$5,$B$6,$A$8,$B37,BG$9)</f>
        <v>14169905152</v>
      </c>
      <c r="BH37" s="10" vm="1156">
        <f t="shared" si="14"/>
        <v>16199434240</v>
      </c>
      <c r="BI37" s="10" vm="1249">
        <f t="shared" si="14"/>
        <v>15745810432</v>
      </c>
    </row>
    <row r="38" spans="1:61" x14ac:dyDescent="0.45">
      <c r="A38" t="str" vm="87">
        <f t="shared" si="9"/>
        <v>South</v>
      </c>
      <c r="B38" t="str" vm="96">
        <f>CUBEMEMBER("DESKTOP-KSAPEQM AS Model","[Geography].[Blocs].[Country].&amp;[Burundi]")</f>
        <v>Burundi</v>
      </c>
      <c r="C38" s="10" vm="2523">
        <f t="shared" si="10"/>
        <v>203000000</v>
      </c>
      <c r="D38" s="10" vm="1444">
        <f t="shared" si="10"/>
        <v>213500000</v>
      </c>
      <c r="E38" s="10" vm="1553">
        <f t="shared" si="10"/>
        <v>232750000</v>
      </c>
      <c r="F38" s="10" vm="2774">
        <f t="shared" si="10"/>
        <v>260750016</v>
      </c>
      <c r="G38" s="10" vm="1665">
        <f t="shared" si="10"/>
        <v>158994960</v>
      </c>
      <c r="H38" s="10" vm="1775">
        <f t="shared" si="10"/>
        <v>165444576</v>
      </c>
      <c r="I38" s="10" vm="3020">
        <f t="shared" si="10"/>
        <v>178297136</v>
      </c>
      <c r="J38" s="10" vm="1884">
        <f t="shared" si="10"/>
        <v>183200000</v>
      </c>
      <c r="K38" s="10" vm="1987">
        <f t="shared" si="10"/>
        <v>190205712</v>
      </c>
      <c r="L38" s="10" vm="2060">
        <f t="shared" si="10"/>
        <v>242732576</v>
      </c>
      <c r="M38" s="10" vm="2157">
        <f t="shared" si="10"/>
        <v>252842288</v>
      </c>
      <c r="N38" s="10" vm="2259">
        <f t="shared" si="10"/>
        <v>246804576</v>
      </c>
      <c r="O38" s="10" vm="2367">
        <f t="shared" si="10"/>
        <v>304339840</v>
      </c>
      <c r="P38" s="10" vm="907">
        <f t="shared" si="10"/>
        <v>345263488</v>
      </c>
      <c r="Q38" s="10" vm="961">
        <f t="shared" si="10"/>
        <v>420986656</v>
      </c>
      <c r="R38" s="10" vm="2410">
        <f t="shared" si="10"/>
        <v>448412768</v>
      </c>
      <c r="S38" s="10" vm="2524">
        <f t="shared" ref="S38:BI43" si="15">CUBEVALUE("DESKTOP-KSAPEQM AS Model",$B$2,$B$3,$B$4,$B$5,$B$6,$A$8,$B38,S$9)</f>
        <v>547535552</v>
      </c>
      <c r="T38" s="10" vm="1063">
        <f t="shared" si="15"/>
        <v>610225536</v>
      </c>
      <c r="U38" s="10" vm="1157">
        <f t="shared" si="15"/>
        <v>782496640</v>
      </c>
      <c r="V38" s="10" vm="2775">
        <f t="shared" si="15"/>
        <v>919726656</v>
      </c>
      <c r="W38" s="10" vm="1250">
        <f t="shared" si="15"/>
        <v>969046656</v>
      </c>
      <c r="X38" s="10" vm="1346">
        <f t="shared" si="15"/>
        <v>1013222208</v>
      </c>
      <c r="Y38" s="10" vm="3021">
        <f t="shared" si="15"/>
        <v>1082926336</v>
      </c>
      <c r="Z38" s="10" vm="1445">
        <f t="shared" si="15"/>
        <v>987143936</v>
      </c>
      <c r="AA38" s="10" vm="1554">
        <f t="shared" si="15"/>
        <v>1149979264</v>
      </c>
      <c r="AB38" s="10" vm="1666">
        <f t="shared" si="15"/>
        <v>1201725440</v>
      </c>
      <c r="AC38" s="10" vm="1776">
        <f t="shared" si="15"/>
        <v>1131466496</v>
      </c>
      <c r="AD38" s="10" vm="1885">
        <f t="shared" si="15"/>
        <v>1082403200</v>
      </c>
      <c r="AE38" s="10" vm="1988">
        <f t="shared" si="15"/>
        <v>1113924096</v>
      </c>
      <c r="AF38" s="10" vm="2061">
        <f t="shared" si="15"/>
        <v>1132101248</v>
      </c>
      <c r="AG38" s="10" vm="2158">
        <f t="shared" si="15"/>
        <v>1167398528</v>
      </c>
      <c r="AH38" s="10" vm="2411">
        <f t="shared" si="15"/>
        <v>1083037696</v>
      </c>
      <c r="AI38" s="10" vm="2525">
        <f t="shared" si="15"/>
        <v>938632640</v>
      </c>
      <c r="AJ38" s="10" vm="2260">
        <f t="shared" si="15"/>
        <v>925030592</v>
      </c>
      <c r="AK38" s="10" vm="2368">
        <f t="shared" si="15"/>
        <v>1000428416</v>
      </c>
      <c r="AL38" s="10" vm="2776">
        <f t="shared" si="15"/>
        <v>869033856</v>
      </c>
      <c r="AM38" s="10" vm="990">
        <f t="shared" si="15"/>
        <v>972896256</v>
      </c>
      <c r="AN38" s="10" vm="221">
        <f t="shared" si="15"/>
        <v>893770816</v>
      </c>
      <c r="AO38" s="10" vm="3022">
        <f t="shared" si="15"/>
        <v>808077248</v>
      </c>
      <c r="AP38" s="10" vm="1064">
        <f t="shared" si="15"/>
        <v>870486080</v>
      </c>
      <c r="AQ38" s="10" vm="1158">
        <f t="shared" si="15"/>
        <v>876794752</v>
      </c>
      <c r="AR38" s="10" vm="1251">
        <f t="shared" si="15"/>
        <v>825394496</v>
      </c>
      <c r="AS38" s="10" vm="1347">
        <f t="shared" si="15"/>
        <v>784654400</v>
      </c>
      <c r="AT38" s="10" vm="1446">
        <f t="shared" si="15"/>
        <v>915257344</v>
      </c>
      <c r="AU38" s="10" vm="1555">
        <f t="shared" si="15"/>
        <v>1117113088</v>
      </c>
      <c r="AV38" s="10" vm="1667">
        <f t="shared" si="15"/>
        <v>1273374976</v>
      </c>
      <c r="AW38" s="10" vm="1777">
        <f t="shared" si="15"/>
        <v>1356199424</v>
      </c>
      <c r="AX38" s="10" vm="2412">
        <f t="shared" si="15"/>
        <v>1611835904</v>
      </c>
      <c r="AY38" s="10" vm="2526">
        <f t="shared" si="15"/>
        <v>1781455104</v>
      </c>
      <c r="AZ38" s="10" vm="1886">
        <f t="shared" si="15"/>
        <v>2032135296</v>
      </c>
      <c r="BA38" s="10" vm="1989">
        <f t="shared" si="15"/>
        <v>2235820800</v>
      </c>
      <c r="BB38" s="10" vm="2777">
        <f t="shared" si="15"/>
        <v>2333308160</v>
      </c>
      <c r="BC38" s="10" vm="2062">
        <f t="shared" si="15"/>
        <v>2451625216</v>
      </c>
      <c r="BD38" s="10" vm="2159">
        <f t="shared" si="15"/>
        <v>2705783296</v>
      </c>
      <c r="BE38" s="10" vm="3023">
        <f t="shared" si="15"/>
        <v>3104394752</v>
      </c>
      <c r="BF38" s="10" vm="2261">
        <f t="shared" si="15"/>
        <v>2959641088</v>
      </c>
      <c r="BG38" s="10" vm="2369">
        <f t="shared" si="15"/>
        <v>3172292352</v>
      </c>
      <c r="BH38" s="10" vm="662">
        <f t="shared" si="15"/>
        <v>3036931840</v>
      </c>
      <c r="BI38" s="10" vm="182">
        <f t="shared" si="15"/>
        <v>3012334848</v>
      </c>
    </row>
    <row r="39" spans="1:61" x14ac:dyDescent="0.45">
      <c r="A39" t="str" vm="87">
        <f t="shared" si="9"/>
        <v>South</v>
      </c>
      <c r="B39" t="str" vm="97">
        <f>CUBEMEMBER("DESKTOP-KSAPEQM AS Model","[Geography].[Blocs].[Country].&amp;[Cameroon]")</f>
        <v>Cameroon</v>
      </c>
      <c r="C39" s="10" vm="1252">
        <f t="shared" si="10"/>
        <v>657597376</v>
      </c>
      <c r="D39" s="10" vm="1348">
        <f t="shared" si="10"/>
        <v>699373696</v>
      </c>
      <c r="E39" s="10" vm="2413">
        <f t="shared" si="10"/>
        <v>723624384</v>
      </c>
      <c r="F39" s="10" vm="2527">
        <f t="shared" si="10"/>
        <v>782384512</v>
      </c>
      <c r="G39" s="10" vm="1447">
        <f t="shared" si="10"/>
        <v>814139840</v>
      </c>
      <c r="H39" s="10" vm="1556">
        <f t="shared" si="10"/>
        <v>853268800</v>
      </c>
      <c r="I39" s="10" vm="2778">
        <f t="shared" si="10"/>
        <v>934079040</v>
      </c>
      <c r="J39" s="10" vm="1668">
        <f t="shared" si="10"/>
        <v>1053077184</v>
      </c>
      <c r="K39" s="10" vm="1778">
        <f t="shared" si="10"/>
        <v>1152418560</v>
      </c>
      <c r="L39" s="10" vm="3024">
        <f t="shared" si="10"/>
        <v>1160002304</v>
      </c>
      <c r="M39" s="10" vm="1887">
        <f t="shared" si="10"/>
        <v>1233991040</v>
      </c>
      <c r="N39" s="10" vm="1990">
        <f t="shared" si="10"/>
        <v>1430951296</v>
      </c>
      <c r="O39" s="10" vm="2063">
        <f t="shared" si="10"/>
        <v>1758727424</v>
      </c>
      <c r="P39" s="10" vm="2160">
        <f t="shared" si="10"/>
        <v>2255496960</v>
      </c>
      <c r="Q39" s="10" vm="2262">
        <f t="shared" si="10"/>
        <v>2752771072</v>
      </c>
      <c r="R39" s="10" vm="2370">
        <f t="shared" si="10"/>
        <v>3076592384</v>
      </c>
      <c r="S39" s="10" vm="329">
        <f t="shared" si="15"/>
        <v>3366368768</v>
      </c>
      <c r="T39" s="10" vm="384">
        <f t="shared" si="15"/>
        <v>4409920512</v>
      </c>
      <c r="U39" s="10" vm="2414">
        <f t="shared" si="15"/>
        <v>5811444736</v>
      </c>
      <c r="V39" s="10" vm="2528">
        <f t="shared" si="15"/>
        <v>6740756480</v>
      </c>
      <c r="W39" s="10" vm="1065">
        <f t="shared" si="15"/>
        <v>7636345856</v>
      </c>
      <c r="X39" s="10" vm="1159">
        <f t="shared" si="15"/>
        <v>7322914816</v>
      </c>
      <c r="Y39" s="10" vm="2779">
        <f t="shared" si="15"/>
        <v>7381854720</v>
      </c>
      <c r="Z39" s="10" vm="1253">
        <f t="shared" si="15"/>
        <v>7801859072</v>
      </c>
      <c r="AA39" s="10" vm="1349">
        <f t="shared" si="15"/>
        <v>8148223488</v>
      </c>
      <c r="AB39" s="10" vm="3025">
        <f t="shared" si="15"/>
        <v>10621158400</v>
      </c>
      <c r="AC39" s="10" vm="1448">
        <f t="shared" si="15"/>
        <v>12302471168</v>
      </c>
      <c r="AD39" s="10" vm="1557">
        <f t="shared" si="15"/>
        <v>12493286400</v>
      </c>
      <c r="AE39" s="10" vm="1669">
        <f t="shared" si="15"/>
        <v>11140055040</v>
      </c>
      <c r="AF39" s="10" vm="1779">
        <f t="shared" si="15"/>
        <v>11151578112</v>
      </c>
      <c r="AG39" s="10" vm="1888">
        <f t="shared" si="15"/>
        <v>12434369536</v>
      </c>
      <c r="AH39" s="10" vm="1991">
        <f t="shared" si="15"/>
        <v>11396311040</v>
      </c>
      <c r="AI39" s="10" vm="2064">
        <f t="shared" si="15"/>
        <v>15498179584</v>
      </c>
      <c r="AJ39" s="10" vm="2161">
        <f t="shared" si="15"/>
        <v>10600157184</v>
      </c>
      <c r="AK39" s="10" vm="2415">
        <f t="shared" si="15"/>
        <v>9643953152</v>
      </c>
      <c r="AL39" s="10" vm="2529">
        <f t="shared" si="15"/>
        <v>10513387520</v>
      </c>
      <c r="AM39" s="10" vm="2263">
        <f t="shared" si="15"/>
        <v>10833497088</v>
      </c>
      <c r="AN39" s="10" vm="2371">
        <f t="shared" si="15"/>
        <v>10612847616</v>
      </c>
      <c r="AO39" s="10" vm="2780">
        <f t="shared" si="15"/>
        <v>11198379008</v>
      </c>
      <c r="AP39" s="10" vm="432">
        <f t="shared" si="15"/>
        <v>10083937280</v>
      </c>
      <c r="AQ39" s="10" vm="460">
        <f t="shared" si="15"/>
        <v>10371328000</v>
      </c>
      <c r="AR39" s="10" vm="3026">
        <f t="shared" si="15"/>
        <v>11579342848</v>
      </c>
      <c r="AS39" s="10" vm="1066">
        <f t="shared" si="15"/>
        <v>14548845568</v>
      </c>
      <c r="AT39" s="10" vm="1160">
        <f t="shared" si="15"/>
        <v>17430933504</v>
      </c>
      <c r="AU39" s="10" vm="1254">
        <f t="shared" si="15"/>
        <v>17944084480</v>
      </c>
      <c r="AV39" s="10" vm="1350">
        <f t="shared" si="15"/>
        <v>19356045312</v>
      </c>
      <c r="AW39" s="10" vm="1449">
        <f t="shared" si="15"/>
        <v>22365265920</v>
      </c>
      <c r="AX39" s="10" vm="1558">
        <f t="shared" si="15"/>
        <v>26409781248</v>
      </c>
      <c r="AY39" s="10" vm="1670">
        <f t="shared" si="15"/>
        <v>26017925120</v>
      </c>
      <c r="AZ39" s="10" vm="1780">
        <f t="shared" si="15"/>
        <v>26169323520</v>
      </c>
      <c r="BA39" s="10" vm="2416">
        <f t="shared" si="15"/>
        <v>29375449088</v>
      </c>
      <c r="BB39" s="10" vm="2530">
        <f t="shared" si="15"/>
        <v>29102772224</v>
      </c>
      <c r="BC39" s="10" vm="1889">
        <f t="shared" si="15"/>
        <v>32357345280</v>
      </c>
      <c r="BD39" s="10" vm="1992">
        <f t="shared" si="15"/>
        <v>34989494272</v>
      </c>
      <c r="BE39" s="10" vm="2781">
        <f t="shared" si="15"/>
        <v>30928654336</v>
      </c>
      <c r="BF39" s="10" vm="2065">
        <f t="shared" si="15"/>
        <v>32643696640</v>
      </c>
      <c r="BG39" s="10" vm="2162">
        <f t="shared" si="15"/>
        <v>35009261568</v>
      </c>
      <c r="BH39" s="10" vm="3027">
        <f t="shared" si="15"/>
        <v>38694096896</v>
      </c>
      <c r="BI39" s="10" vm="2264">
        <f t="shared" si="15"/>
        <v>38760468480</v>
      </c>
    </row>
    <row r="40" spans="1:61" x14ac:dyDescent="0.45">
      <c r="A40" t="str" vm="87">
        <f t="shared" si="9"/>
        <v>South</v>
      </c>
      <c r="B40" t="str" vm="98">
        <f>CUBEMEMBER("DESKTOP-KSAPEQM AS Model","[Geography].[Blocs].[Country].&amp;[Central African Republic]")</f>
        <v>Central African Republic</v>
      </c>
      <c r="C40" s="10" vm="614">
        <f t="shared" si="10"/>
        <v>123134584</v>
      </c>
      <c r="D40" s="10" vm="1067">
        <f t="shared" si="10"/>
        <v>124482752</v>
      </c>
      <c r="E40" s="10" vm="1161">
        <f t="shared" si="10"/>
        <v>129379096</v>
      </c>
      <c r="F40" s="10" vm="1255">
        <f t="shared" si="10"/>
        <v>142025072</v>
      </c>
      <c r="G40" s="10" vm="1351">
        <f t="shared" si="10"/>
        <v>150574816</v>
      </c>
      <c r="H40" s="10" vm="2417">
        <f t="shared" si="10"/>
        <v>157930048</v>
      </c>
      <c r="I40" s="10" vm="2531">
        <f t="shared" si="10"/>
        <v>163820544</v>
      </c>
      <c r="J40" s="10" vm="1450">
        <f t="shared" si="10"/>
        <v>191767440</v>
      </c>
      <c r="K40" s="10" vm="1559">
        <f t="shared" si="10"/>
        <v>188039184</v>
      </c>
      <c r="L40" s="10" vm="2782">
        <f t="shared" si="10"/>
        <v>189106560</v>
      </c>
      <c r="M40" s="10" vm="1671">
        <f t="shared" si="10"/>
        <v>201450768</v>
      </c>
      <c r="N40" s="10" vm="1781">
        <f t="shared" si="10"/>
        <v>230317904</v>
      </c>
      <c r="O40" s="10" vm="3028">
        <f t="shared" si="10"/>
        <v>271183072</v>
      </c>
      <c r="P40" s="10" vm="1890">
        <f t="shared" si="10"/>
        <v>281398656</v>
      </c>
      <c r="Q40" s="10" vm="1993">
        <f t="shared" si="10"/>
        <v>378660032</v>
      </c>
      <c r="R40" s="10" vm="2066">
        <f t="shared" si="10"/>
        <v>451152448</v>
      </c>
      <c r="S40" s="10" vm="2163">
        <f t="shared" si="15"/>
        <v>507298112</v>
      </c>
      <c r="T40" s="10" vm="2265">
        <f t="shared" si="15"/>
        <v>610578496</v>
      </c>
      <c r="U40" s="10" vm="2372">
        <f t="shared" si="15"/>
        <v>700764864</v>
      </c>
      <c r="V40" s="10" vm="652">
        <f t="shared" si="15"/>
        <v>797048000</v>
      </c>
      <c r="W40" s="10" vm="736">
        <f t="shared" si="15"/>
        <v>694803520</v>
      </c>
      <c r="X40" s="10" vm="2418">
        <f t="shared" si="15"/>
        <v>748312256</v>
      </c>
      <c r="Y40" s="10" vm="2532">
        <f t="shared" si="15"/>
        <v>658679424</v>
      </c>
      <c r="Z40" s="10" vm="1068">
        <f t="shared" si="15"/>
        <v>637820608</v>
      </c>
      <c r="AA40" s="10" vm="1162">
        <f t="shared" si="15"/>
        <v>864849792</v>
      </c>
      <c r="AB40" s="10" vm="2783">
        <f t="shared" si="15"/>
        <v>1122265088</v>
      </c>
      <c r="AC40" s="10" vm="1256">
        <f t="shared" si="15"/>
        <v>1200991872</v>
      </c>
      <c r="AD40" s="10" vm="1352">
        <f t="shared" si="15"/>
        <v>1264899328</v>
      </c>
      <c r="AE40" s="10" vm="3029">
        <f t="shared" si="15"/>
        <v>1233930240</v>
      </c>
      <c r="AF40" s="10" vm="1451">
        <f t="shared" si="15"/>
        <v>1440711424</v>
      </c>
      <c r="AG40" s="10" vm="1560">
        <f t="shared" si="15"/>
        <v>1377374976</v>
      </c>
      <c r="AH40" s="10" vm="1672">
        <f t="shared" si="15"/>
        <v>1411917568</v>
      </c>
      <c r="AI40" s="10" vm="1782">
        <f t="shared" si="15"/>
        <v>1278781184</v>
      </c>
      <c r="AJ40" s="10" vm="1891">
        <f t="shared" si="15"/>
        <v>851174336</v>
      </c>
      <c r="AK40" s="10" vm="1994">
        <f t="shared" si="15"/>
        <v>1115389696</v>
      </c>
      <c r="AL40" s="10" vm="2067">
        <f t="shared" si="15"/>
        <v>1007791168</v>
      </c>
      <c r="AM40" s="10" vm="2164">
        <f t="shared" si="15"/>
        <v>937741440</v>
      </c>
      <c r="AN40" s="10" vm="2419">
        <f t="shared" si="15"/>
        <v>967338368</v>
      </c>
      <c r="AO40" s="10" vm="2533">
        <f t="shared" si="15"/>
        <v>999477504</v>
      </c>
      <c r="AP40" s="10" vm="2266">
        <f t="shared" si="15"/>
        <v>914500288</v>
      </c>
      <c r="AQ40" s="10" vm="2373">
        <f t="shared" si="15"/>
        <v>931833280</v>
      </c>
      <c r="AR40" s="10" vm="2784">
        <f t="shared" si="15"/>
        <v>991387840</v>
      </c>
      <c r="AS40" s="10" vm="795">
        <f t="shared" si="15"/>
        <v>1139754752</v>
      </c>
      <c r="AT40" s="10" vm="853">
        <f t="shared" si="15"/>
        <v>1270080256</v>
      </c>
      <c r="AU40" s="10" vm="3030">
        <f t="shared" si="15"/>
        <v>1337362432</v>
      </c>
      <c r="AV40" s="10" vm="1069">
        <f t="shared" si="15"/>
        <v>1460561152</v>
      </c>
      <c r="AW40" s="10" vm="1163">
        <f t="shared" si="15"/>
        <v>1697565952</v>
      </c>
      <c r="AX40" s="10" vm="1257">
        <f t="shared" si="15"/>
        <v>1985240960</v>
      </c>
      <c r="AY40" s="10" vm="1353">
        <f t="shared" si="15"/>
        <v>2059094016</v>
      </c>
      <c r="AZ40" s="10" vm="1452">
        <f t="shared" si="15"/>
        <v>2142591360</v>
      </c>
      <c r="BA40" s="10" vm="1561">
        <f t="shared" si="15"/>
        <v>2437982720</v>
      </c>
      <c r="BB40" s="10" vm="1673">
        <f t="shared" si="15"/>
        <v>2510126592</v>
      </c>
      <c r="BC40" s="10" vm="1783">
        <f t="shared" si="15"/>
        <v>1691544192</v>
      </c>
      <c r="BD40" s="10" vm="2420">
        <f t="shared" si="15"/>
        <v>1894813568</v>
      </c>
      <c r="BE40" s="10" vm="2534">
        <f t="shared" si="15"/>
        <v>1695825664</v>
      </c>
      <c r="BF40" s="10" vm="1892">
        <f t="shared" si="15"/>
        <v>1825018240</v>
      </c>
      <c r="BG40" s="10" vm="1995">
        <f t="shared" si="15"/>
        <v>2072350208</v>
      </c>
      <c r="BH40" s="10" vm="2785">
        <f t="shared" si="15"/>
        <v>2220978944</v>
      </c>
      <c r="BI40" s="10" vm="2068">
        <f t="shared" si="15"/>
        <v>2220307456</v>
      </c>
    </row>
    <row r="41" spans="1:61" x14ac:dyDescent="0.45">
      <c r="A41" t="str" vm="87">
        <f t="shared" si="9"/>
        <v>South</v>
      </c>
      <c r="B41" t="str" vm="99">
        <f>CUBEMEMBER("DESKTOP-KSAPEQM AS Model","[Geography].[Blocs].[Country].&amp;[Chad]")</f>
        <v>Chad</v>
      </c>
      <c r="C41" s="10" vm="2267">
        <f t="shared" si="10"/>
        <v>333975328</v>
      </c>
      <c r="D41" s="10" vm="2374">
        <f t="shared" si="10"/>
        <v>357635712</v>
      </c>
      <c r="E41" s="10" vm="908">
        <f t="shared" si="10"/>
        <v>371767008</v>
      </c>
      <c r="F41" s="10" vm="962">
        <f t="shared" si="10"/>
        <v>392247520</v>
      </c>
      <c r="G41" s="10" vm="1070">
        <f t="shared" si="10"/>
        <v>416926304</v>
      </c>
      <c r="H41" s="10" vm="1164">
        <f t="shared" si="10"/>
        <v>432794912</v>
      </c>
      <c r="I41" s="10" vm="1258">
        <f t="shared" si="10"/>
        <v>449826336</v>
      </c>
      <c r="J41" s="10" vm="1354">
        <f t="shared" si="10"/>
        <v>453980096</v>
      </c>
      <c r="K41" s="10" vm="2421">
        <f t="shared" si="10"/>
        <v>471635616</v>
      </c>
      <c r="L41" s="10" vm="2535">
        <f t="shared" si="10"/>
        <v>469266752</v>
      </c>
      <c r="M41" s="10" vm="1453">
        <f t="shared" si="10"/>
        <v>501866720</v>
      </c>
      <c r="N41" s="10" vm="1562">
        <f t="shared" si="10"/>
        <v>585427520</v>
      </c>
      <c r="O41" s="10" vm="2786">
        <f t="shared" si="10"/>
        <v>647199488</v>
      </c>
      <c r="P41" s="10" vm="1674">
        <f t="shared" si="10"/>
        <v>652532800</v>
      </c>
      <c r="Q41" s="10" vm="1784">
        <f t="shared" si="10"/>
        <v>864602112</v>
      </c>
      <c r="R41" s="10" vm="3031">
        <f t="shared" si="10"/>
        <v>866044992</v>
      </c>
      <c r="S41" s="10" vm="1893">
        <f t="shared" si="15"/>
        <v>935360448</v>
      </c>
      <c r="T41" s="10" vm="1996">
        <f t="shared" si="15"/>
        <v>1113920128</v>
      </c>
      <c r="U41" s="10" vm="2069">
        <f t="shared" si="15"/>
        <v>1004316480</v>
      </c>
      <c r="V41" s="10" vm="2165">
        <f t="shared" si="15"/>
        <v>1033002432</v>
      </c>
      <c r="W41" s="10" vm="2268">
        <f t="shared" si="15"/>
        <v>876937536</v>
      </c>
      <c r="X41" s="10" vm="2375">
        <f t="shared" si="15"/>
        <v>834369856</v>
      </c>
      <c r="Y41" s="10" vm="991">
        <f t="shared" si="15"/>
        <v>832415808</v>
      </c>
      <c r="Z41" s="10" vm="220">
        <f t="shared" si="15"/>
        <v>919103744</v>
      </c>
      <c r="AA41" s="10" vm="2422">
        <f t="shared" si="15"/>
        <v>1033069696</v>
      </c>
      <c r="AB41" s="10" vm="2536">
        <f t="shared" si="15"/>
        <v>1067828224</v>
      </c>
      <c r="AC41" s="10" vm="1071">
        <f t="shared" si="15"/>
        <v>1163426816</v>
      </c>
      <c r="AD41" s="10" vm="1165">
        <f t="shared" si="15"/>
        <v>1482597248</v>
      </c>
      <c r="AE41" s="10" vm="2787">
        <f t="shared" si="15"/>
        <v>1433686272</v>
      </c>
      <c r="AF41" s="10" vm="1259">
        <f t="shared" si="15"/>
        <v>1738605568</v>
      </c>
      <c r="AG41" s="10" vm="1355">
        <f t="shared" si="15"/>
        <v>1877138048</v>
      </c>
      <c r="AH41" s="10" vm="3032">
        <f t="shared" si="15"/>
        <v>1881847680</v>
      </c>
      <c r="AI41" s="10" vm="1454">
        <f t="shared" si="15"/>
        <v>1463251072</v>
      </c>
      <c r="AJ41" s="10" vm="1563">
        <f t="shared" si="15"/>
        <v>1179837952</v>
      </c>
      <c r="AK41" s="10" vm="1675">
        <f t="shared" si="15"/>
        <v>1445920000</v>
      </c>
      <c r="AL41" s="10" vm="1785">
        <f t="shared" si="15"/>
        <v>1607345408</v>
      </c>
      <c r="AM41" s="10" vm="1894">
        <f t="shared" si="15"/>
        <v>1544689536</v>
      </c>
      <c r="AN41" s="10" vm="1997">
        <f t="shared" si="15"/>
        <v>1744794496</v>
      </c>
      <c r="AO41" s="10" vm="2070">
        <f t="shared" si="15"/>
        <v>1534673536</v>
      </c>
      <c r="AP41" s="10" vm="2166">
        <f t="shared" si="15"/>
        <v>1385058176</v>
      </c>
      <c r="AQ41" s="10" vm="2423">
        <f t="shared" si="15"/>
        <v>1709347840</v>
      </c>
      <c r="AR41" s="10" vm="2537">
        <f t="shared" si="15"/>
        <v>1987622272</v>
      </c>
      <c r="AS41" s="10" vm="2269">
        <f t="shared" si="15"/>
        <v>2736666624</v>
      </c>
      <c r="AT41" s="10" vm="2376">
        <f t="shared" si="15"/>
        <v>4414929408</v>
      </c>
      <c r="AU41" s="10" vm="2788">
        <f t="shared" si="15"/>
        <v>6646663680</v>
      </c>
      <c r="AV41" s="10" vm="391">
        <f t="shared" si="15"/>
        <v>7422102528</v>
      </c>
      <c r="AW41" s="10" vm="4967">
        <f t="shared" si="15"/>
        <v>8638711808</v>
      </c>
      <c r="AX41" s="10" vm="3033">
        <f t="shared" si="15"/>
        <v>10351932416</v>
      </c>
      <c r="AY41" s="10" vm="1072">
        <f t="shared" si="15"/>
        <v>9253484544</v>
      </c>
      <c r="AZ41" s="10" vm="1166">
        <f t="shared" si="15"/>
        <v>10668102656</v>
      </c>
      <c r="BA41" s="10" vm="1260">
        <f t="shared" si="15"/>
        <v>12172309504</v>
      </c>
      <c r="BB41" s="10" vm="1356">
        <f t="shared" si="15"/>
        <v>12367364096</v>
      </c>
      <c r="BC41" s="10" vm="1455">
        <f t="shared" si="15"/>
        <v>12953535488</v>
      </c>
      <c r="BD41" s="10" vm="1564">
        <f t="shared" si="15"/>
        <v>13940767744</v>
      </c>
      <c r="BE41" s="10" vm="1676">
        <f t="shared" si="15"/>
        <v>10950391808</v>
      </c>
      <c r="BF41" s="10" vm="1786">
        <f t="shared" si="15"/>
        <v>10097778688</v>
      </c>
      <c r="BG41" s="10" vm="2424">
        <f t="shared" si="15"/>
        <v>10000395264</v>
      </c>
      <c r="BH41" s="10" vm="2538">
        <f t="shared" si="15"/>
        <v>11239166976</v>
      </c>
      <c r="BI41" s="10" vm="1895">
        <f t="shared" si="15"/>
        <v>11314951168</v>
      </c>
    </row>
    <row r="42" spans="1:61" x14ac:dyDescent="0.45">
      <c r="A42" t="str" vm="87">
        <f t="shared" si="9"/>
        <v>South</v>
      </c>
      <c r="B42" t="str" vm="100">
        <f>CUBEMEMBER("DESKTOP-KSAPEQM AS Model","[Geography].[Blocs].[Country].&amp;[Chile]")</f>
        <v>Chile</v>
      </c>
      <c r="C42" s="10" vm="2071">
        <f t="shared" si="10"/>
        <v>4609727488</v>
      </c>
      <c r="D42" s="10" vm="2167">
        <f t="shared" si="10"/>
        <v>5416272896</v>
      </c>
      <c r="E42" s="10" vm="3034">
        <f t="shared" si="10"/>
        <v>5668187648</v>
      </c>
      <c r="F42" s="10" vm="2270">
        <f t="shared" si="10"/>
        <v>5982347776</v>
      </c>
      <c r="G42" s="10" vm="2377">
        <f t="shared" si="10"/>
        <v>6026593792</v>
      </c>
      <c r="H42" s="10" vm="151">
        <f t="shared" si="10"/>
        <v>7072641024</v>
      </c>
      <c r="I42" s="10" vm="385">
        <f t="shared" si="10"/>
        <v>7013196288</v>
      </c>
      <c r="J42" s="10" vm="1073">
        <f t="shared" si="10"/>
        <v>7167087104</v>
      </c>
      <c r="K42" s="10" vm="1167">
        <f t="shared" si="10"/>
        <v>8377093120</v>
      </c>
      <c r="L42" s="10" vm="1261">
        <f t="shared" si="10"/>
        <v>9126309888</v>
      </c>
      <c r="M42" s="10" vm="1357">
        <f t="shared" si="10"/>
        <v>10884114432</v>
      </c>
      <c r="N42" s="10" vm="2425">
        <f t="shared" si="10"/>
        <v>11853816832</v>
      </c>
      <c r="O42" s="10" vm="2539">
        <f t="shared" si="10"/>
        <v>16836260864</v>
      </c>
      <c r="P42" s="10" vm="1456">
        <f t="shared" si="10"/>
        <v>16210404352</v>
      </c>
      <c r="Q42" s="10" vm="1565">
        <f t="shared" si="10"/>
        <v>7622217216</v>
      </c>
      <c r="R42" s="10" vm="2789">
        <f t="shared" si="10"/>
        <v>10341924864</v>
      </c>
      <c r="S42" s="10" vm="1677">
        <f t="shared" si="15"/>
        <v>13962893312</v>
      </c>
      <c r="T42" s="10" vm="1787">
        <f t="shared" si="15"/>
        <v>15989934080</v>
      </c>
      <c r="U42" s="10" vm="3035">
        <f t="shared" si="15"/>
        <v>21803696128</v>
      </c>
      <c r="V42" s="10" vm="1896">
        <f t="shared" si="15"/>
        <v>29036709888</v>
      </c>
      <c r="W42" s="10" vm="1998">
        <f t="shared" si="15"/>
        <v>34509877248</v>
      </c>
      <c r="X42" s="10" vm="2072">
        <f t="shared" si="15"/>
        <v>25325893632</v>
      </c>
      <c r="Y42" s="10" vm="2168">
        <f t="shared" si="15"/>
        <v>20355958784</v>
      </c>
      <c r="Z42" s="10" vm="2271">
        <f t="shared" si="15"/>
        <v>19622526976</v>
      </c>
      <c r="AA42" s="10" vm="2378">
        <f t="shared" si="15"/>
        <v>17702885376</v>
      </c>
      <c r="AB42" s="10" vm="433">
        <f t="shared" si="15"/>
        <v>18891048960</v>
      </c>
      <c r="AC42" s="10" vm="461">
        <f t="shared" si="15"/>
        <v>22255407104</v>
      </c>
      <c r="AD42" s="10" vm="2426">
        <f t="shared" si="15"/>
        <v>26040229888</v>
      </c>
      <c r="AE42" s="10" vm="2540">
        <f t="shared" si="15"/>
        <v>29885685760</v>
      </c>
      <c r="AF42" s="10" vm="1074">
        <f t="shared" si="15"/>
        <v>33113888768</v>
      </c>
      <c r="AG42" s="10" vm="1168">
        <f t="shared" si="15"/>
        <v>37834792960</v>
      </c>
      <c r="AH42" s="10" vm="2790">
        <f t="shared" si="15"/>
        <v>45964328960</v>
      </c>
      <c r="AI42" s="10" vm="1262">
        <f t="shared" si="15"/>
        <v>49297772544</v>
      </c>
      <c r="AJ42" s="10" vm="1358">
        <f t="shared" si="15"/>
        <v>57008427008</v>
      </c>
      <c r="AK42" s="10" vm="3036">
        <f t="shared" si="15"/>
        <v>73447063552</v>
      </c>
      <c r="AL42" s="10" vm="1457">
        <f t="shared" si="15"/>
        <v>78039572480</v>
      </c>
      <c r="AM42" s="10" vm="1566">
        <f t="shared" si="15"/>
        <v>84952358912</v>
      </c>
      <c r="AN42" s="10" vm="1678">
        <f t="shared" si="15"/>
        <v>81577426944</v>
      </c>
      <c r="AO42" s="10" vm="1788">
        <f t="shared" si="15"/>
        <v>75173797888</v>
      </c>
      <c r="AP42" s="10" vm="1897">
        <f t="shared" si="15"/>
        <v>77860929536</v>
      </c>
      <c r="AQ42" s="10" vm="1999">
        <f t="shared" si="15"/>
        <v>70979919872</v>
      </c>
      <c r="AR42" s="10" vm="2073">
        <f t="shared" si="15"/>
        <v>69736808448</v>
      </c>
      <c r="AS42" s="10" vm="2169">
        <f t="shared" si="15"/>
        <v>75643461632</v>
      </c>
      <c r="AT42" s="10" vm="2427">
        <f t="shared" si="15"/>
        <v>99210395648</v>
      </c>
      <c r="AU42" s="10" vm="2541">
        <f t="shared" si="15"/>
        <v>122964811776</v>
      </c>
      <c r="AV42" s="10" vm="2272">
        <f t="shared" si="15"/>
        <v>154788020224</v>
      </c>
      <c r="AW42" s="10" vm="2379">
        <f t="shared" si="15"/>
        <v>173605961728</v>
      </c>
      <c r="AX42" s="10" vm="2791">
        <f t="shared" si="15"/>
        <v>179638501376</v>
      </c>
      <c r="AY42" s="10" vm="537">
        <f t="shared" si="15"/>
        <v>172389498880</v>
      </c>
      <c r="AZ42" s="10" vm="615">
        <f t="shared" si="15"/>
        <v>218537558016</v>
      </c>
      <c r="BA42" s="10" vm="3037">
        <f t="shared" si="15"/>
        <v>252251996160</v>
      </c>
      <c r="BB42" s="10" vm="1075">
        <f t="shared" si="15"/>
        <v>267122327552</v>
      </c>
      <c r="BC42" s="10" vm="1169">
        <f t="shared" si="15"/>
        <v>278384345088</v>
      </c>
      <c r="BD42" s="10" vm="1263">
        <f t="shared" si="15"/>
        <v>260541628416</v>
      </c>
      <c r="BE42" s="10" vm="1359">
        <f t="shared" si="15"/>
        <v>243919077376</v>
      </c>
      <c r="BF42" s="10" vm="1458">
        <f t="shared" si="15"/>
        <v>250440138752</v>
      </c>
      <c r="BG42" s="10" vm="1567">
        <f t="shared" si="15"/>
        <v>277044953088</v>
      </c>
      <c r="BH42" s="10" vm="1679">
        <f t="shared" si="15"/>
        <v>298258006016</v>
      </c>
      <c r="BI42" s="10" vm="1789">
        <f t="shared" si="15"/>
        <v>282318143488</v>
      </c>
    </row>
    <row r="43" spans="1:61" x14ac:dyDescent="0.45">
      <c r="A43" t="str" vm="87">
        <f t="shared" si="9"/>
        <v>South</v>
      </c>
      <c r="B43" t="str" vm="101">
        <f>CUBEMEMBER("DESKTOP-KSAPEQM AS Model","[Geography].[Blocs].[Country].&amp;[Colombia]")</f>
        <v>Colombia</v>
      </c>
      <c r="C43" s="10" vm="1898">
        <f t="shared" si="10"/>
        <v>4540447744</v>
      </c>
      <c r="D43" s="10" vm="2000">
        <f t="shared" si="10"/>
        <v>4955544064</v>
      </c>
      <c r="E43" s="10" vm="2792">
        <f t="shared" si="10"/>
        <v>4836166656</v>
      </c>
      <c r="F43" s="10" vm="2074">
        <f t="shared" si="10"/>
        <v>5973366784</v>
      </c>
      <c r="G43" s="10" vm="2170">
        <f t="shared" si="10"/>
        <v>5760761856</v>
      </c>
      <c r="H43" s="10" vm="3038">
        <f t="shared" si="10"/>
        <v>5428518400</v>
      </c>
      <c r="I43" s="10" vm="2273">
        <f t="shared" si="10"/>
        <v>5825170432</v>
      </c>
      <c r="J43" s="10" vm="2380">
        <f t="shared" si="10"/>
        <v>5960212992</v>
      </c>
      <c r="K43" s="10" vm="653">
        <f t="shared" si="10"/>
        <v>6450174976</v>
      </c>
      <c r="L43" s="10" vm="737">
        <f t="shared" si="10"/>
        <v>7198360576</v>
      </c>
      <c r="M43" s="10" vm="1076">
        <f t="shared" si="10"/>
        <v>7820381184</v>
      </c>
      <c r="N43" s="10" vm="1170">
        <f t="shared" si="10"/>
        <v>8671358976</v>
      </c>
      <c r="O43" s="10" vm="1264">
        <f t="shared" si="10"/>
        <v>10315759616</v>
      </c>
      <c r="P43" s="10" vm="1360">
        <f t="shared" si="10"/>
        <v>12370029568</v>
      </c>
      <c r="Q43" s="10" vm="2428">
        <f t="shared" si="10"/>
        <v>13098634240</v>
      </c>
      <c r="R43" s="10" vm="2542">
        <f t="shared" si="10"/>
        <v>15341404160</v>
      </c>
      <c r="S43" s="10" vm="1459">
        <f t="shared" si="15"/>
        <v>19470960640</v>
      </c>
      <c r="T43" s="10" vm="1568">
        <f t="shared" si="15"/>
        <v>23263512576</v>
      </c>
      <c r="U43" s="10" vm="2793">
        <f t="shared" si="15"/>
        <v>27940411392</v>
      </c>
      <c r="V43" s="10" vm="1680">
        <f t="shared" si="15"/>
        <v>33400735744</v>
      </c>
      <c r="W43" s="10" vm="1790">
        <f t="shared" si="15"/>
        <v>36388368384</v>
      </c>
      <c r="X43" s="10" vm="3039">
        <f t="shared" si="15"/>
        <v>38968041472</v>
      </c>
      <c r="Y43" s="10" vm="1899">
        <f t="shared" si="15"/>
        <v>38729822208</v>
      </c>
      <c r="Z43" s="10" vm="2001">
        <f t="shared" si="15"/>
        <v>38253121536</v>
      </c>
      <c r="AA43" s="10" vm="2075">
        <f t="shared" si="15"/>
        <v>34894409728</v>
      </c>
      <c r="AB43" s="10" vm="2171">
        <f t="shared" si="15"/>
        <v>34942488576</v>
      </c>
      <c r="AC43" s="10" vm="2274">
        <f t="shared" si="15"/>
        <v>36373307392</v>
      </c>
      <c r="AD43" s="10" vm="2381">
        <f t="shared" si="15"/>
        <v>39212548096</v>
      </c>
      <c r="AE43" s="10" vm="796">
        <f t="shared" si="15"/>
        <v>39540080640</v>
      </c>
      <c r="AF43" s="10" vm="854">
        <f t="shared" si="15"/>
        <v>47844089856</v>
      </c>
      <c r="AG43" s="10" vm="2429">
        <f t="shared" si="15"/>
        <v>49175564288</v>
      </c>
      <c r="AH43" s="10" vm="2543">
        <f t="shared" si="15"/>
        <v>58418987008</v>
      </c>
      <c r="AI43" s="10" vm="1077">
        <f t="shared" si="15"/>
        <v>66446802944</v>
      </c>
      <c r="AJ43" s="10" vm="1171">
        <f t="shared" si="15"/>
        <v>81703501824</v>
      </c>
      <c r="AK43" s="10" vm="2794">
        <f t="shared" si="15"/>
        <v>92507283456</v>
      </c>
      <c r="AL43" s="10" vm="1265">
        <f t="shared" si="15"/>
        <v>97160110080</v>
      </c>
      <c r="AM43" s="10" vm="1361">
        <f t="shared" si="15"/>
        <v>106659512320</v>
      </c>
      <c r="AN43" s="10" vm="3040">
        <f t="shared" si="15"/>
        <v>98443739136</v>
      </c>
      <c r="AO43" s="10" vm="1460">
        <f t="shared" si="15"/>
        <v>86186156032</v>
      </c>
      <c r="AP43" s="10" vm="1569">
        <f t="shared" si="15"/>
        <v>99886579712</v>
      </c>
      <c r="AQ43" s="10" vm="1681">
        <f t="shared" si="15"/>
        <v>98211749888</v>
      </c>
      <c r="AR43" s="10" vm="1791">
        <f t="shared" si="15"/>
        <v>97962999808</v>
      </c>
      <c r="AS43" s="10" vm="1900">
        <f t="shared" si="15"/>
        <v>94641381376</v>
      </c>
      <c r="AT43" s="10" vm="2002">
        <f t="shared" si="15"/>
        <v>117081522176</v>
      </c>
      <c r="AU43" s="10" vm="2076">
        <f t="shared" si="15"/>
        <v>145619189760</v>
      </c>
      <c r="AV43" s="10" vm="2172">
        <f t="shared" si="15"/>
        <v>161618575360</v>
      </c>
      <c r="AW43" s="10" vm="2430">
        <f t="shared" si="15"/>
        <v>206181826560</v>
      </c>
      <c r="AX43" s="10" vm="2544">
        <f t="shared" si="15"/>
        <v>242186944512</v>
      </c>
      <c r="AY43" s="10" vm="2275">
        <f t="shared" si="15"/>
        <v>232397832192</v>
      </c>
      <c r="AZ43" s="10" vm="2382">
        <f t="shared" si="15"/>
        <v>286563106816</v>
      </c>
      <c r="BA43" s="10" vm="2795">
        <f t="shared" si="15"/>
        <v>334943879168</v>
      </c>
      <c r="BB43" s="10" vm="909">
        <f t="shared" si="15"/>
        <v>370921308160</v>
      </c>
      <c r="BC43" s="10" vm="963">
        <f t="shared" si="15"/>
        <v>382116134912</v>
      </c>
      <c r="BD43" s="10" vm="3041">
        <f t="shared" si="15"/>
        <v>381112123392</v>
      </c>
      <c r="BE43" s="10" vm="1078">
        <f t="shared" si="15"/>
        <v>293481742336</v>
      </c>
      <c r="BF43" s="10" vm="1172">
        <f t="shared" si="15"/>
        <v>282824998912</v>
      </c>
      <c r="BG43" s="10" vm="1266">
        <f t="shared" ref="BG43:BI43" si="16">CUBEVALUE("DESKTOP-KSAPEQM AS Model",$B$2,$B$3,$B$4,$B$5,$B$6,$A$8,$B43,BG$9)</f>
        <v>311883726848</v>
      </c>
      <c r="BH43" s="10" vm="1362">
        <f t="shared" si="16"/>
        <v>333568933888</v>
      </c>
      <c r="BI43" s="10" vm="1461">
        <f t="shared" si="16"/>
        <v>323802791936</v>
      </c>
    </row>
    <row r="44" spans="1:61" x14ac:dyDescent="0.45">
      <c r="A44" t="str" vm="87">
        <f t="shared" si="9"/>
        <v>South</v>
      </c>
      <c r="B44" t="str" vm="102">
        <f>CUBEMEMBER("DESKTOP-KSAPEQM AS Model","[Geography].[Blocs].[Country].&amp;[Congo DR]")</f>
        <v>Congo DR</v>
      </c>
      <c r="C44" s="10" vm="1792">
        <f t="shared" si="10"/>
        <v>3086746880</v>
      </c>
      <c r="D44" s="10" vm="2431">
        <f t="shared" si="10"/>
        <v>3779841536</v>
      </c>
      <c r="E44" s="10" vm="2545">
        <f t="shared" si="10"/>
        <v>6213185536</v>
      </c>
      <c r="F44" s="10" vm="1901">
        <f t="shared" si="10"/>
        <v>2881545216</v>
      </c>
      <c r="G44" s="10" vm="2003">
        <f t="shared" si="10"/>
        <v>4043901696</v>
      </c>
      <c r="H44" s="10" vm="2796">
        <f t="shared" si="10"/>
        <v>4532660224</v>
      </c>
      <c r="I44" s="10" vm="2077">
        <f t="shared" si="10"/>
        <v>3384063488</v>
      </c>
      <c r="J44" s="10" vm="2173">
        <f t="shared" si="10"/>
        <v>3909780480</v>
      </c>
      <c r="K44" s="10" vm="3042">
        <f t="shared" si="10"/>
        <v>5032435200</v>
      </c>
      <c r="L44" s="10" vm="2276">
        <f t="shared" si="10"/>
        <v>4877684736</v>
      </c>
      <c r="M44" s="10" vm="2383">
        <f t="shared" si="10"/>
        <v>5594770432</v>
      </c>
      <c r="N44" s="10" vm="992">
        <f t="shared" si="10"/>
        <v>6173712896</v>
      </c>
      <c r="O44" s="10" vm="4984">
        <f t="shared" si="10"/>
        <v>7870239232</v>
      </c>
      <c r="P44" s="10" vm="1079">
        <f t="shared" si="10"/>
        <v>9596959744</v>
      </c>
      <c r="Q44" s="10" vm="1173">
        <f t="shared" si="10"/>
        <v>10237342720</v>
      </c>
      <c r="R44" s="10" vm="1267">
        <f t="shared" si="10"/>
        <v>9648583680</v>
      </c>
      <c r="S44" s="10" vm="1363">
        <f t="shared" ref="S44:BI46" si="17">CUBEVALUE("DESKTOP-KSAPEQM AS Model",$B$2,$B$3,$B$4,$B$5,$B$6,$A$8,$B44,S$9)</f>
        <v>12344424448</v>
      </c>
      <c r="T44" s="10" vm="2432">
        <f t="shared" si="17"/>
        <v>15372608512</v>
      </c>
      <c r="U44" s="10" vm="2546">
        <f t="shared" si="17"/>
        <v>15068422144</v>
      </c>
      <c r="V44" s="10" vm="1462">
        <f t="shared" si="17"/>
        <v>14394927104</v>
      </c>
      <c r="W44" s="10" vm="1570">
        <f t="shared" si="17"/>
        <v>12537821184</v>
      </c>
      <c r="X44" s="10" vm="2797">
        <f t="shared" si="17"/>
        <v>13651666944</v>
      </c>
      <c r="Y44" s="10" vm="1682">
        <f t="shared" si="17"/>
        <v>11006712832</v>
      </c>
      <c r="Z44" s="10" vm="1793">
        <f t="shared" si="17"/>
        <v>7857729024</v>
      </c>
      <c r="AA44" s="10" vm="3043">
        <f t="shared" si="17"/>
        <v>7195042816</v>
      </c>
      <c r="AB44" s="10" vm="1902">
        <f t="shared" si="17"/>
        <v>8095367168</v>
      </c>
      <c r="AC44" s="10" vm="2004">
        <f t="shared" si="17"/>
        <v>7661625344</v>
      </c>
      <c r="AD44" s="10" vm="2078">
        <f t="shared" si="17"/>
        <v>8861299712</v>
      </c>
      <c r="AE44" s="10" vm="2174">
        <f t="shared" si="17"/>
        <v>9021862912</v>
      </c>
      <c r="AF44" s="10" vm="2277">
        <f t="shared" si="17"/>
        <v>9349764096</v>
      </c>
      <c r="AG44" s="10" vm="2384">
        <f t="shared" si="17"/>
        <v>9625437184</v>
      </c>
      <c r="AH44" s="10" vm="438">
        <f t="shared" si="17"/>
        <v>8227343872</v>
      </c>
      <c r="AI44" s="10" vm="4954">
        <f t="shared" si="17"/>
        <v>10706259968</v>
      </c>
      <c r="AJ44" s="10" vm="2433">
        <f t="shared" si="17"/>
        <v>5820382208</v>
      </c>
      <c r="AK44" s="10" vm="2547">
        <f t="shared" si="17"/>
        <v>5643439616</v>
      </c>
      <c r="AL44" s="10" vm="1080">
        <f t="shared" si="17"/>
        <v>5771454976</v>
      </c>
      <c r="AM44" s="10" vm="1174">
        <f t="shared" si="17"/>
        <v>6090840576</v>
      </c>
      <c r="AN44" s="10" vm="2798">
        <f t="shared" si="17"/>
        <v>6215591424</v>
      </c>
      <c r="AO44" s="10" vm="1268">
        <f t="shared" si="17"/>
        <v>4711259648</v>
      </c>
      <c r="AP44" s="10" vm="1364">
        <f t="shared" si="17"/>
        <v>19088046080</v>
      </c>
      <c r="AQ44" s="10" vm="3044">
        <f t="shared" si="17"/>
        <v>7438189056</v>
      </c>
      <c r="AR44" s="10" vm="1463">
        <f t="shared" si="17"/>
        <v>8728038400</v>
      </c>
      <c r="AS44" s="10" vm="1571">
        <f t="shared" si="17"/>
        <v>8937567232</v>
      </c>
      <c r="AT44" s="10" vm="1683">
        <f t="shared" si="17"/>
        <v>10297483264</v>
      </c>
      <c r="AU44" s="10" vm="1794">
        <f t="shared" si="17"/>
        <v>11964484608</v>
      </c>
      <c r="AV44" s="10" vm="1903">
        <f t="shared" si="17"/>
        <v>14451902464</v>
      </c>
      <c r="AW44" s="10" vm="2005">
        <f t="shared" si="17"/>
        <v>16737072128</v>
      </c>
      <c r="AX44" s="10" vm="2079">
        <f t="shared" si="17"/>
        <v>19788515328</v>
      </c>
      <c r="AY44" s="10" vm="2175">
        <f t="shared" si="17"/>
        <v>18648373248</v>
      </c>
      <c r="AZ44" s="10" vm="2434">
        <f t="shared" si="17"/>
        <v>21565720576</v>
      </c>
      <c r="BA44" s="10" vm="2548">
        <f t="shared" si="17"/>
        <v>25839749120</v>
      </c>
      <c r="BB44" s="10" vm="2278">
        <f t="shared" si="17"/>
        <v>29306234880</v>
      </c>
      <c r="BC44" s="10" vm="2385">
        <f t="shared" si="17"/>
        <v>32679745536</v>
      </c>
      <c r="BD44" s="10" vm="2799">
        <f t="shared" si="17"/>
        <v>35909042176</v>
      </c>
      <c r="BE44" s="10" vm="150">
        <f t="shared" si="17"/>
        <v>37917704192</v>
      </c>
      <c r="BF44" s="10" vm="386">
        <f t="shared" si="17"/>
        <v>37134798848</v>
      </c>
      <c r="BG44" s="10" vm="3045">
        <f t="shared" si="17"/>
        <v>38019264512</v>
      </c>
      <c r="BH44" s="10" vm="1081">
        <f t="shared" si="17"/>
        <v>46831341568</v>
      </c>
      <c r="BI44" s="10" vm="1175">
        <f t="shared" si="17"/>
        <v>47319625728</v>
      </c>
    </row>
    <row r="45" spans="1:61" x14ac:dyDescent="0.45">
      <c r="A45" t="str" vm="87">
        <f t="shared" si="9"/>
        <v>South</v>
      </c>
      <c r="B45" t="str" vm="103">
        <f>CUBEMEMBER("DESKTOP-KSAPEQM AS Model","[Geography].[Blocs].[Country].&amp;[Congo R]")</f>
        <v>Congo R</v>
      </c>
      <c r="C45" s="10" vm="1464">
        <f t="shared" si="10"/>
        <v>151675744</v>
      </c>
      <c r="D45" s="10" vm="1572">
        <f t="shared" si="10"/>
        <v>166521232</v>
      </c>
      <c r="E45" s="10" vm="1684">
        <f t="shared" si="10"/>
        <v>172233424</v>
      </c>
      <c r="F45" s="10" vm="1795">
        <f t="shared" si="10"/>
        <v>185693728</v>
      </c>
      <c r="G45" s="10" vm="2435">
        <f t="shared" si="10"/>
        <v>198318064</v>
      </c>
      <c r="H45" s="10" vm="2549">
        <f t="shared" si="10"/>
        <v>220613584</v>
      </c>
      <c r="I45" s="10" vm="1904">
        <f t="shared" si="10"/>
        <v>237397424</v>
      </c>
      <c r="J45" s="10" vm="2006">
        <f t="shared" si="10"/>
        <v>251247456</v>
      </c>
      <c r="K45" s="10" vm="2800">
        <f t="shared" si="10"/>
        <v>265040032</v>
      </c>
      <c r="L45" s="10" vm="2080">
        <f t="shared" si="10"/>
        <v>274960704</v>
      </c>
      <c r="M45" s="10" vm="2176">
        <f t="shared" si="10"/>
        <v>322128032</v>
      </c>
      <c r="N45" s="10" vm="3046">
        <f t="shared" si="10"/>
        <v>410669248</v>
      </c>
      <c r="O45" s="10" vm="2279">
        <f t="shared" si="10"/>
        <v>541973376</v>
      </c>
      <c r="P45" s="10" vm="2386">
        <f t="shared" si="10"/>
        <v>585364608</v>
      </c>
      <c r="Q45" s="10" vm="434">
        <f t="shared" si="10"/>
        <v>767102656</v>
      </c>
      <c r="R45" s="10" vm="462">
        <f t="shared" si="10"/>
        <v>754549632</v>
      </c>
      <c r="S45" s="10" vm="1082">
        <f t="shared" si="17"/>
        <v>765224000</v>
      </c>
      <c r="T45" s="10" vm="1176">
        <f t="shared" si="17"/>
        <v>878771776</v>
      </c>
      <c r="U45" s="10" vm="1269">
        <f t="shared" si="17"/>
        <v>1198749696</v>
      </c>
      <c r="V45" s="10" vm="1365">
        <f t="shared" si="17"/>
        <v>1705796864</v>
      </c>
      <c r="W45" s="10" vm="2436">
        <f t="shared" si="17"/>
        <v>1993512320</v>
      </c>
      <c r="X45" s="10" vm="2550">
        <f t="shared" si="17"/>
        <v>2160640512</v>
      </c>
      <c r="Y45" s="10" vm="1465">
        <f t="shared" si="17"/>
        <v>2097274240</v>
      </c>
      <c r="Z45" s="10" vm="1573">
        <f t="shared" si="17"/>
        <v>2193581312</v>
      </c>
      <c r="AA45" s="10" vm="2801">
        <f t="shared" si="17"/>
        <v>2160872448</v>
      </c>
      <c r="AB45" s="10" vm="1685">
        <f t="shared" si="17"/>
        <v>1849268224</v>
      </c>
      <c r="AC45" s="10" vm="1796">
        <f t="shared" si="17"/>
        <v>2297753600</v>
      </c>
      <c r="AD45" s="10" vm="3047">
        <f t="shared" si="17"/>
        <v>2212536320</v>
      </c>
      <c r="AE45" s="10" vm="1905">
        <f t="shared" si="17"/>
        <v>2389593088</v>
      </c>
      <c r="AF45" s="10" vm="2007">
        <f t="shared" si="17"/>
        <v>2798746112</v>
      </c>
      <c r="AG45" s="10" vm="2081">
        <f t="shared" si="17"/>
        <v>2724853504</v>
      </c>
      <c r="AH45" s="10" vm="2177">
        <f t="shared" si="17"/>
        <v>2933222656</v>
      </c>
      <c r="AI45" s="10" vm="2280">
        <f t="shared" si="17"/>
        <v>1918969984</v>
      </c>
      <c r="AJ45" s="10" vm="2387">
        <f t="shared" si="17"/>
        <v>1769365376</v>
      </c>
      <c r="AK45" s="10" vm="538">
        <f t="shared" si="17"/>
        <v>2116003968</v>
      </c>
      <c r="AL45" s="10" vm="616">
        <f t="shared" si="17"/>
        <v>2540697600</v>
      </c>
      <c r="AM45" s="10" vm="2437">
        <f t="shared" si="17"/>
        <v>2322718976</v>
      </c>
      <c r="AN45" s="10" vm="2551">
        <f t="shared" si="17"/>
        <v>1949481344</v>
      </c>
      <c r="AO45" s="10" vm="1083">
        <f t="shared" si="17"/>
        <v>2353909504</v>
      </c>
      <c r="AP45" s="10" vm="1177">
        <f t="shared" si="17"/>
        <v>3219910656</v>
      </c>
      <c r="AQ45" s="10" vm="2802">
        <f t="shared" si="17"/>
        <v>2794259712</v>
      </c>
      <c r="AR45" s="10" vm="1270">
        <f t="shared" si="17"/>
        <v>3019993856</v>
      </c>
      <c r="AS45" s="10" vm="1366">
        <f t="shared" si="17"/>
        <v>3495868928</v>
      </c>
      <c r="AT45" s="10" vm="3048">
        <f t="shared" si="17"/>
        <v>4648628736</v>
      </c>
      <c r="AU45" s="10" vm="1466">
        <f t="shared" si="17"/>
        <v>6087003136</v>
      </c>
      <c r="AV45" s="10" vm="1574">
        <f t="shared" si="17"/>
        <v>7731261440</v>
      </c>
      <c r="AW45" s="10" vm="1686">
        <f t="shared" si="17"/>
        <v>8394688512</v>
      </c>
      <c r="AX45" s="10" vm="1797">
        <f t="shared" si="17"/>
        <v>11859013632</v>
      </c>
      <c r="AY45" s="10" vm="1906">
        <f t="shared" si="17"/>
        <v>9593537536</v>
      </c>
      <c r="AZ45" s="10" vm="2008">
        <f t="shared" si="17"/>
        <v>12019595264</v>
      </c>
      <c r="BA45" s="10" vm="2082">
        <f t="shared" si="17"/>
        <v>14444510208</v>
      </c>
      <c r="BB45" s="10" vm="2178">
        <f t="shared" si="17"/>
        <v>13677148160</v>
      </c>
      <c r="BC45" s="10" vm="2438">
        <f t="shared" si="17"/>
        <v>14089856000</v>
      </c>
      <c r="BD45" s="10" vm="2552">
        <f t="shared" si="17"/>
        <v>14196322304</v>
      </c>
      <c r="BE45" s="10" vm="2281">
        <f t="shared" si="17"/>
        <v>8556594688</v>
      </c>
      <c r="BF45" s="10" vm="2388">
        <f t="shared" si="17"/>
        <v>9041986560</v>
      </c>
      <c r="BG45" s="10" vm="2803">
        <f t="shared" si="17"/>
        <v>9035182080</v>
      </c>
      <c r="BH45" s="10" vm="654">
        <f t="shared" si="17"/>
        <v>11662700544</v>
      </c>
      <c r="BI45" s="10" vm="738">
        <f t="shared" si="17"/>
        <v>10820591616</v>
      </c>
    </row>
    <row r="46" spans="1:61" x14ac:dyDescent="0.45">
      <c r="A46" t="str" vm="87">
        <f t="shared" si="9"/>
        <v>South</v>
      </c>
      <c r="B46" t="str" vm="104">
        <f>CUBEMEMBER("DESKTOP-KSAPEQM AS Model","[Geography].[Blocs].[Country].&amp;[Costa Rica]")</f>
        <v>Costa Rica</v>
      </c>
      <c r="C46" s="10" vm="1178">
        <f t="shared" si="10"/>
        <v>490325184</v>
      </c>
      <c r="D46" s="10" vm="1271">
        <f t="shared" si="10"/>
        <v>479180832</v>
      </c>
      <c r="E46" s="10" vm="1367">
        <f t="shared" si="10"/>
        <v>511902144</v>
      </c>
      <c r="F46" s="10" vm="1467">
        <f t="shared" si="10"/>
        <v>542578368</v>
      </c>
      <c r="G46" s="10" vm="1575">
        <f t="shared" si="10"/>
        <v>592981184</v>
      </c>
      <c r="H46" s="10" vm="1687">
        <f t="shared" si="10"/>
        <v>647305600</v>
      </c>
      <c r="I46" s="10" vm="1798">
        <f t="shared" si="10"/>
        <v>699456640</v>
      </c>
      <c r="J46" s="10" vm="2439">
        <f t="shared" si="10"/>
        <v>773841472</v>
      </c>
      <c r="K46" s="10" vm="2553">
        <f t="shared" si="10"/>
        <v>853630208</v>
      </c>
      <c r="L46" s="10" vm="1907">
        <f t="shared" si="10"/>
        <v>984830144</v>
      </c>
      <c r="M46" s="10" vm="2009">
        <f t="shared" si="10"/>
        <v>1077152896</v>
      </c>
      <c r="N46" s="10" vm="2804">
        <f t="shared" si="10"/>
        <v>1238251648</v>
      </c>
      <c r="O46" s="10" vm="2083">
        <f t="shared" si="10"/>
        <v>1528916224</v>
      </c>
      <c r="P46" s="10" vm="2179">
        <f t="shared" si="10"/>
        <v>1666544768</v>
      </c>
      <c r="Q46" s="10" vm="3049">
        <f t="shared" si="10"/>
        <v>1960863488</v>
      </c>
      <c r="R46" s="10" vm="2282">
        <f t="shared" si="10"/>
        <v>2412555520</v>
      </c>
      <c r="S46" s="10" vm="2389">
        <f t="shared" si="17"/>
        <v>3072427008</v>
      </c>
      <c r="T46" s="10" vm="797">
        <f t="shared" si="17"/>
        <v>3523208704</v>
      </c>
      <c r="U46" s="10" vm="855">
        <f t="shared" si="17"/>
        <v>4035519232</v>
      </c>
      <c r="V46" s="10" vm="1084">
        <f t="shared" si="17"/>
        <v>4831447040</v>
      </c>
      <c r="W46" s="10" vm="1179">
        <f t="shared" si="17"/>
        <v>2623806976</v>
      </c>
      <c r="X46" s="10" vm="1272">
        <f t="shared" si="17"/>
        <v>2606621184</v>
      </c>
      <c r="Y46" s="10" vm="1368">
        <f t="shared" si="17"/>
        <v>3146770176</v>
      </c>
      <c r="Z46" s="10" vm="2440">
        <f t="shared" si="17"/>
        <v>3660476416</v>
      </c>
      <c r="AA46" s="10" vm="2554">
        <f t="shared" si="17"/>
        <v>3919203840</v>
      </c>
      <c r="AB46" s="10" vm="1468">
        <f t="shared" si="17"/>
        <v>4418983936</v>
      </c>
      <c r="AC46" s="10" vm="1576">
        <f t="shared" si="17"/>
        <v>4532952064</v>
      </c>
      <c r="AD46" s="10" vm="2805">
        <f t="shared" si="17"/>
        <v>4614629888</v>
      </c>
      <c r="AE46" s="10" vm="1688">
        <f t="shared" si="17"/>
        <v>5251025920</v>
      </c>
      <c r="AF46" s="10" vm="1799">
        <f t="shared" si="17"/>
        <v>5711687680</v>
      </c>
      <c r="AG46" s="10" vm="3050">
        <f t="shared" si="17"/>
        <v>7168999424</v>
      </c>
      <c r="AH46" s="10" vm="1908">
        <f t="shared" si="17"/>
        <v>8528593408</v>
      </c>
      <c r="AI46" s="10" vm="2010">
        <f t="shared" si="17"/>
        <v>9537297408</v>
      </c>
      <c r="AJ46" s="10" vm="2084">
        <f t="shared" si="17"/>
        <v>10432619520</v>
      </c>
      <c r="AK46" s="10" vm="2180">
        <f t="shared" si="17"/>
        <v>11513473024</v>
      </c>
      <c r="AL46" s="10" vm="2283">
        <f t="shared" si="17"/>
        <v>11618286592</v>
      </c>
      <c r="AM46" s="10" vm="2390">
        <f t="shared" si="17"/>
        <v>12552071168</v>
      </c>
      <c r="AN46" s="10" vm="910">
        <f t="shared" si="17"/>
        <v>13617404928</v>
      </c>
      <c r="AO46" s="10" vm="964">
        <f t="shared" si="17"/>
        <v>14195622912</v>
      </c>
      <c r="AP46" s="10" vm="2441">
        <f t="shared" si="17"/>
        <v>14949514240</v>
      </c>
      <c r="AQ46" s="10" vm="2555">
        <f t="shared" si="17"/>
        <v>15913363456</v>
      </c>
      <c r="AR46" s="10" vm="1085">
        <f t="shared" si="17"/>
        <v>16504795136</v>
      </c>
      <c r="AS46" s="10" vm="1180">
        <f t="shared" si="17"/>
        <v>17196009472</v>
      </c>
      <c r="AT46" s="10" vm="2806">
        <f t="shared" si="17"/>
        <v>18528956416</v>
      </c>
      <c r="AU46" s="10" vm="1273">
        <f t="shared" si="17"/>
        <v>19948261376</v>
      </c>
      <c r="AV46" s="10" vm="1369">
        <f t="shared" si="17"/>
        <v>22602721280</v>
      </c>
      <c r="AW46" s="10" vm="3051">
        <f t="shared" si="17"/>
        <v>26743971840</v>
      </c>
      <c r="AX46" s="10" vm="1469">
        <f t="shared" si="17"/>
        <v>30612926464</v>
      </c>
      <c r="AY46" s="10" vm="1577">
        <f t="shared" si="17"/>
        <v>30562361344</v>
      </c>
      <c r="AZ46" s="10" vm="1689">
        <f t="shared" si="17"/>
        <v>37268615168</v>
      </c>
      <c r="BA46" s="10" vm="1800">
        <f t="shared" si="17"/>
        <v>42262695936</v>
      </c>
      <c r="BB46" s="10" vm="1909">
        <f t="shared" si="17"/>
        <v>46473129984</v>
      </c>
      <c r="BC46" s="10" vm="2011">
        <f t="shared" si="17"/>
        <v>49745088512</v>
      </c>
      <c r="BD46" s="10" vm="2085">
        <f t="shared" si="17"/>
        <v>50577768448</v>
      </c>
      <c r="BE46" s="10" vm="2181">
        <f t="shared" si="17"/>
        <v>54775996416</v>
      </c>
      <c r="BF46" s="10" vm="2442">
        <f t="shared" si="17"/>
        <v>57157992448</v>
      </c>
      <c r="BG46" s="10" vm="2556">
        <f t="shared" si="17"/>
        <v>58481856512</v>
      </c>
      <c r="BH46" s="10" vm="2284">
        <f t="shared" si="17"/>
        <v>60553900032</v>
      </c>
      <c r="BI46" s="10" vm="2391">
        <f t="shared" si="17"/>
        <v>61773942784</v>
      </c>
    </row>
    <row r="47" spans="1:61" x14ac:dyDescent="0.45">
      <c r="A47" t="str" vm="87">
        <f t="shared" si="9"/>
        <v>South</v>
      </c>
      <c r="B47" t="str" vm="105">
        <f>CUBEMEMBER("DESKTOP-KSAPEQM AS Model","[Geography].[Blocs].[Country].&amp;[Cote d'Ivoire]")</f>
        <v>Cote d'Ivoire</v>
      </c>
      <c r="C47" s="10" vm="4971">
        <f t="shared" ref="C47:BI50" si="18">CUBEVALUE("DESKTOP-KSAPEQM AS Model",$B$2,$B$3,$B$4,$B$5,$B$6,$A$8,$B47,C$9)</f>
        <v>618245632</v>
      </c>
      <c r="D47" s="10" vm="3052">
        <f t="shared" si="18"/>
        <v>645284352</v>
      </c>
      <c r="E47" s="10" vm="1086">
        <f t="shared" si="18"/>
        <v>761047040</v>
      </c>
      <c r="F47" s="10" vm="1181">
        <f t="shared" si="18"/>
        <v>921063296</v>
      </c>
      <c r="G47" s="10" vm="1274">
        <f t="shared" si="18"/>
        <v>919771328</v>
      </c>
      <c r="H47" s="10" vm="1370">
        <f t="shared" si="18"/>
        <v>1024103040</v>
      </c>
      <c r="I47" s="10" vm="1470">
        <f t="shared" si="18"/>
        <v>1082922880</v>
      </c>
      <c r="J47" s="10" vm="1578">
        <f t="shared" si="18"/>
        <v>1281281280</v>
      </c>
      <c r="K47" s="10" vm="1690">
        <f t="shared" si="18"/>
        <v>1361360128</v>
      </c>
      <c r="L47" s="10" vm="1801">
        <f t="shared" si="18"/>
        <v>1455483008</v>
      </c>
      <c r="M47" s="10" vm="2443">
        <f t="shared" si="18"/>
        <v>1584128256</v>
      </c>
      <c r="N47" s="10" vm="2557">
        <f t="shared" si="18"/>
        <v>1849400576</v>
      </c>
      <c r="O47" s="10" vm="1910">
        <f t="shared" si="18"/>
        <v>2508421120</v>
      </c>
      <c r="P47" s="10" vm="2012">
        <f t="shared" si="18"/>
        <v>3070151936</v>
      </c>
      <c r="Q47" s="10" vm="2807">
        <f t="shared" si="18"/>
        <v>3893839104</v>
      </c>
      <c r="R47" s="10" vm="2086">
        <f t="shared" si="18"/>
        <v>4662053888</v>
      </c>
      <c r="S47" s="10" vm="2182">
        <f t="shared" si="18"/>
        <v>6265068032</v>
      </c>
      <c r="T47" s="10" vm="3053">
        <f t="shared" si="18"/>
        <v>7900525056</v>
      </c>
      <c r="U47" s="10" vm="2285">
        <f t="shared" si="18"/>
        <v>9142935552</v>
      </c>
      <c r="V47" s="10" vm="2392">
        <f t="shared" si="18"/>
        <v>10175614976</v>
      </c>
      <c r="W47" s="10" vm="466">
        <f t="shared" si="18"/>
        <v>8432588288</v>
      </c>
      <c r="X47" s="10" vm="4972">
        <f t="shared" si="18"/>
        <v>7567109632</v>
      </c>
      <c r="Y47" s="10" vm="1087">
        <f t="shared" si="18"/>
        <v>6838185472</v>
      </c>
      <c r="Z47" s="10" vm="1182">
        <f t="shared" si="18"/>
        <v>6841638912</v>
      </c>
      <c r="AA47" s="10" vm="1275">
        <f t="shared" si="18"/>
        <v>6977650176</v>
      </c>
      <c r="AB47" s="10" vm="1371">
        <f t="shared" si="18"/>
        <v>9158301696</v>
      </c>
      <c r="AC47" s="10" vm="2444">
        <f t="shared" si="18"/>
        <v>10087653376</v>
      </c>
      <c r="AD47" s="10" vm="2558">
        <f t="shared" si="18"/>
        <v>10255170560</v>
      </c>
      <c r="AE47" s="10" vm="1471">
        <f t="shared" si="18"/>
        <v>9757410304</v>
      </c>
      <c r="AF47" s="10" vm="1579">
        <f t="shared" si="18"/>
        <v>10795849728</v>
      </c>
      <c r="AG47" s="10" vm="2808">
        <f t="shared" si="18"/>
        <v>10492628992</v>
      </c>
      <c r="AH47" s="10" vm="1691">
        <f t="shared" si="18"/>
        <v>11152971776</v>
      </c>
      <c r="AI47" s="10" vm="1802">
        <f t="shared" si="18"/>
        <v>11045758976</v>
      </c>
      <c r="AJ47" s="10" vm="3054">
        <f t="shared" si="18"/>
        <v>8313557504</v>
      </c>
      <c r="AK47" s="10" vm="1911">
        <f t="shared" si="18"/>
        <v>11000146944</v>
      </c>
      <c r="AL47" s="10" vm="2013">
        <f t="shared" si="18"/>
        <v>12139235328</v>
      </c>
      <c r="AM47" s="10" vm="2087">
        <f t="shared" si="18"/>
        <v>11722142720</v>
      </c>
      <c r="AN47" s="10" vm="2183">
        <f t="shared" si="18"/>
        <v>12612033536</v>
      </c>
      <c r="AO47" s="10" vm="2286">
        <f t="shared" si="18"/>
        <v>12376639488</v>
      </c>
      <c r="AP47" s="10" vm="2393">
        <f t="shared" si="18"/>
        <v>10717022208</v>
      </c>
      <c r="AQ47" s="10" vm="3505">
        <f t="shared" si="18"/>
        <v>11192560640</v>
      </c>
      <c r="AR47" s="10" vm="4973">
        <f t="shared" si="18"/>
        <v>12346918912</v>
      </c>
      <c r="AS47" s="10" vm="2445">
        <f t="shared" si="18"/>
        <v>15306602496</v>
      </c>
      <c r="AT47" s="10" vm="2559">
        <f t="shared" si="18"/>
        <v>16554441728</v>
      </c>
      <c r="AU47" s="10" vm="387">
        <f t="shared" si="18"/>
        <v>17084929024</v>
      </c>
      <c r="AV47" s="10" vm="1088">
        <f t="shared" si="18"/>
        <v>17800888320</v>
      </c>
      <c r="AW47" s="10" vm="2809">
        <f t="shared" si="18"/>
        <v>20343635968</v>
      </c>
      <c r="AX47" s="10" vm="1183">
        <f t="shared" si="18"/>
        <v>24224903168</v>
      </c>
      <c r="AY47" s="10" vm="1276">
        <f t="shared" si="18"/>
        <v>24277493760</v>
      </c>
      <c r="AZ47" s="10" vm="3055">
        <f t="shared" si="18"/>
        <v>24908781568</v>
      </c>
      <c r="BA47" s="10" vm="1372">
        <f t="shared" si="18"/>
        <v>25414875136</v>
      </c>
      <c r="BB47" s="10" vm="3194">
        <f t="shared" si="18"/>
        <v>26789048320</v>
      </c>
      <c r="BC47" s="10" vm="1472">
        <f t="shared" si="18"/>
        <v>31273074688</v>
      </c>
      <c r="BD47" s="10" vm="1580">
        <f t="shared" si="18"/>
        <v>35363532800</v>
      </c>
      <c r="BE47" s="10" vm="1692">
        <f t="shared" si="18"/>
        <v>45814636544</v>
      </c>
      <c r="BF47" s="10" vm="1803">
        <f t="shared" si="18"/>
        <v>47964233728</v>
      </c>
      <c r="BG47" s="10" vm="3506">
        <f t="shared" si="18"/>
        <v>51588157440</v>
      </c>
      <c r="BH47" s="10" vm="1912">
        <f t="shared" si="18"/>
        <v>57724731392</v>
      </c>
      <c r="BI47" s="10" vm="2446">
        <f t="shared" si="18"/>
        <v>58792206336</v>
      </c>
    </row>
    <row r="48" spans="1:61" x14ac:dyDescent="0.45">
      <c r="A48" t="str" vm="87">
        <f t="shared" si="9"/>
        <v>South</v>
      </c>
      <c r="B48" t="str" vm="106">
        <f>CUBEMEMBER("DESKTOP-KSAPEQM AS Model","[Geography].[Blocs].[Country].&amp;[Dominican Republic]")</f>
        <v>Dominican Republic</v>
      </c>
      <c r="C48" s="10" vm="2088">
        <f t="shared" si="18"/>
        <v>654100224</v>
      </c>
      <c r="D48" s="10" vm="2810">
        <f t="shared" si="18"/>
        <v>824099968</v>
      </c>
      <c r="E48" s="10" vm="2184">
        <f t="shared" si="18"/>
        <v>940799872</v>
      </c>
      <c r="F48" s="10" vm="2287">
        <f t="shared" si="18"/>
        <v>1025599872</v>
      </c>
      <c r="G48" s="10" vm="3056">
        <f t="shared" si="18"/>
        <v>888099968</v>
      </c>
      <c r="H48" s="10" vm="2394">
        <f t="shared" si="18"/>
        <v>983900032</v>
      </c>
      <c r="I48" s="10" vm="3195">
        <f t="shared" si="18"/>
        <v>1034800000</v>
      </c>
      <c r="J48" s="10" vm="435">
        <f t="shared" si="18"/>
        <v>1079100032</v>
      </c>
      <c r="K48" s="10" vm="563">
        <f t="shared" si="18"/>
        <v>1230499968</v>
      </c>
      <c r="L48" s="10" vm="1089">
        <f t="shared" si="18"/>
        <v>1485500032</v>
      </c>
      <c r="M48" s="10" vm="1184">
        <f t="shared" si="18"/>
        <v>1666499968</v>
      </c>
      <c r="N48" s="10" vm="3507">
        <f t="shared" si="18"/>
        <v>1987399936</v>
      </c>
      <c r="O48" s="10" vm="1277">
        <f t="shared" si="18"/>
        <v>2344800000</v>
      </c>
      <c r="P48" s="10" vm="2447">
        <f t="shared" si="18"/>
        <v>2925700096</v>
      </c>
      <c r="Q48" s="10" vm="2560">
        <f t="shared" si="18"/>
        <v>3599200000</v>
      </c>
      <c r="R48" s="10" vm="1373">
        <f t="shared" si="18"/>
        <v>3951500032</v>
      </c>
      <c r="S48" s="10" vm="1473">
        <f t="shared" si="18"/>
        <v>4587100160</v>
      </c>
      <c r="T48" s="10" vm="2811">
        <f t="shared" si="18"/>
        <v>4734400000</v>
      </c>
      <c r="U48" s="10" vm="1581">
        <f t="shared" si="18"/>
        <v>5498800128</v>
      </c>
      <c r="V48" s="10" vm="1693">
        <f t="shared" si="18"/>
        <v>6761299968</v>
      </c>
      <c r="W48" s="10" vm="3057">
        <f t="shared" si="18"/>
        <v>7561299968</v>
      </c>
      <c r="X48" s="10" vm="1804">
        <f t="shared" si="18"/>
        <v>8267400192</v>
      </c>
      <c r="Y48" s="10" vm="3196">
        <f t="shared" si="18"/>
        <v>9220599808</v>
      </c>
      <c r="Z48" s="10" vm="1913">
        <f t="shared" si="18"/>
        <v>11594000384</v>
      </c>
      <c r="AA48" s="10" vm="2014">
        <f t="shared" si="18"/>
        <v>5044593152</v>
      </c>
      <c r="AB48" s="10" vm="2089">
        <f t="shared" si="18"/>
        <v>6122198016</v>
      </c>
      <c r="AC48" s="10" vm="3432">
        <f t="shared" si="18"/>
        <v>5826987008</v>
      </c>
      <c r="AD48" s="10" vm="3508">
        <f t="shared" si="18"/>
        <v>5374315008</v>
      </c>
      <c r="AE48" s="10" vm="2185">
        <f t="shared" si="18"/>
        <v>6686593024</v>
      </c>
      <c r="AF48" s="10" vm="2448">
        <f t="shared" si="18"/>
        <v>7073675776</v>
      </c>
      <c r="AG48" s="10" vm="2561">
        <f t="shared" si="18"/>
        <v>9734322176</v>
      </c>
      <c r="AH48" s="10" vm="2288">
        <f t="shared" si="18"/>
        <v>11356271616</v>
      </c>
      <c r="AI48" s="10" vm="2395">
        <f t="shared" si="18"/>
        <v>13081041920</v>
      </c>
      <c r="AJ48" s="10" vm="2812">
        <f t="shared" si="18"/>
        <v>14664238080</v>
      </c>
      <c r="AK48" s="10" vm="539">
        <f t="shared" si="18"/>
        <v>16598679552</v>
      </c>
      <c r="AL48" s="10" vm="617">
        <f t="shared" si="18"/>
        <v>18241691648</v>
      </c>
      <c r="AM48" s="10" vm="3058">
        <f t="shared" si="18"/>
        <v>20017909760</v>
      </c>
      <c r="AN48" s="10" vm="1090">
        <f t="shared" si="18"/>
        <v>21672525824</v>
      </c>
      <c r="AO48" s="10" vm="3197">
        <f t="shared" si="18"/>
        <v>22137600000</v>
      </c>
      <c r="AP48" s="10" vm="1185">
        <f t="shared" si="18"/>
        <v>24305117184</v>
      </c>
      <c r="AQ48" s="10" vm="1278">
        <f t="shared" si="18"/>
        <v>25599311872</v>
      </c>
      <c r="AR48" s="10" vm="1374">
        <f t="shared" si="18"/>
        <v>27362875392</v>
      </c>
      <c r="AS48" s="10" vm="3433">
        <f t="shared" si="18"/>
        <v>21642883072</v>
      </c>
      <c r="AT48" s="10" vm="3509">
        <f t="shared" si="18"/>
        <v>22692575232</v>
      </c>
      <c r="AU48" s="10" vm="1474">
        <f t="shared" si="18"/>
        <v>36119048192</v>
      </c>
      <c r="AV48" s="10" vm="2449">
        <f t="shared" si="18"/>
        <v>38116352000</v>
      </c>
      <c r="AW48" s="10" vm="2562">
        <f t="shared" si="18"/>
        <v>43965419520</v>
      </c>
      <c r="AX48" s="10" vm="1582">
        <f t="shared" si="18"/>
        <v>48122548224</v>
      </c>
      <c r="AY48" s="10" vm="1694">
        <f t="shared" si="18"/>
        <v>48261033984</v>
      </c>
      <c r="AZ48" s="10" vm="2813">
        <f t="shared" si="18"/>
        <v>53860175872</v>
      </c>
      <c r="BA48" s="10" vm="1805">
        <f t="shared" si="18"/>
        <v>58029752320</v>
      </c>
      <c r="BB48" s="10" vm="1914">
        <f t="shared" si="18"/>
        <v>60681535488</v>
      </c>
      <c r="BC48" s="10" vm="3059">
        <f t="shared" si="18"/>
        <v>62682165248</v>
      </c>
      <c r="BD48" s="10" vm="2015">
        <f t="shared" si="18"/>
        <v>67179913216</v>
      </c>
      <c r="BE48" s="10" vm="3198">
        <f t="shared" si="18"/>
        <v>71164821504</v>
      </c>
      <c r="BF48" s="10" vm="2090">
        <f t="shared" si="18"/>
        <v>75704721408</v>
      </c>
      <c r="BG48" s="10" vm="2186">
        <f t="shared" si="18"/>
        <v>79997976576</v>
      </c>
      <c r="BH48" s="10" vm="2289">
        <f t="shared" si="18"/>
        <v>85555380224</v>
      </c>
      <c r="BI48" s="10" vm="3434">
        <f t="shared" si="18"/>
        <v>88941297664</v>
      </c>
    </row>
    <row r="49" spans="1:61" x14ac:dyDescent="0.45">
      <c r="A49" t="str" vm="87">
        <f t="shared" si="9"/>
        <v>South</v>
      </c>
      <c r="B49" t="str" vm="107">
        <f>CUBEMEMBER("DESKTOP-KSAPEQM AS Model","[Geography].[Blocs].[Country].&amp;[Ecuador]")</f>
        <v>Ecuador</v>
      </c>
      <c r="C49" s="10" vm="2450">
        <f t="shared" si="18"/>
        <v>1753850368</v>
      </c>
      <c r="D49" s="10" vm="2563">
        <f t="shared" si="18"/>
        <v>1518208256</v>
      </c>
      <c r="E49" s="10" vm="655">
        <f t="shared" si="18"/>
        <v>1824344448</v>
      </c>
      <c r="F49" s="10" vm="739">
        <f t="shared" si="18"/>
        <v>2244146944</v>
      </c>
      <c r="G49" s="10" vm="2814">
        <f t="shared" si="18"/>
        <v>2387048192</v>
      </c>
      <c r="H49" s="10" vm="1091">
        <f t="shared" si="18"/>
        <v>2429309440</v>
      </c>
      <c r="I49" s="10" vm="1186">
        <f t="shared" si="18"/>
        <v>2553596160</v>
      </c>
      <c r="J49" s="10" vm="3060">
        <f t="shared" si="18"/>
        <v>2582180864</v>
      </c>
      <c r="K49" s="10" vm="1279">
        <f t="shared" si="18"/>
        <v>3112166912</v>
      </c>
      <c r="L49" s="10" vm="3199">
        <f t="shared" si="18"/>
        <v>2862504192</v>
      </c>
      <c r="M49" s="10" vm="1375">
        <f t="shared" si="18"/>
        <v>2754220288</v>
      </c>
      <c r="N49" s="10" vm="1475">
        <f t="shared" si="18"/>
        <v>3185987328</v>
      </c>
      <c r="O49" s="10" vm="1583">
        <f t="shared" si="18"/>
        <v>3891755520</v>
      </c>
      <c r="P49" s="10" vm="3435">
        <f t="shared" si="18"/>
        <v>6599259648</v>
      </c>
      <c r="Q49" s="10" vm="3510">
        <f t="shared" si="18"/>
        <v>7731677184</v>
      </c>
      <c r="R49" s="10" vm="1695">
        <f t="shared" si="18"/>
        <v>9091923968</v>
      </c>
      <c r="S49" s="10" vm="2451">
        <f t="shared" si="18"/>
        <v>11026347008</v>
      </c>
      <c r="T49" s="10" vm="2564">
        <f t="shared" si="18"/>
        <v>11922502656</v>
      </c>
      <c r="U49" s="10" vm="1806">
        <f t="shared" si="18"/>
        <v>14175166464</v>
      </c>
      <c r="V49" s="10" vm="1915">
        <f t="shared" si="18"/>
        <v>17881513984</v>
      </c>
      <c r="W49" s="10" vm="2815">
        <f t="shared" si="18"/>
        <v>21810767872</v>
      </c>
      <c r="X49" s="10" vm="2016">
        <f t="shared" si="18"/>
        <v>19929853952</v>
      </c>
      <c r="Y49" s="10" vm="2091">
        <f t="shared" si="18"/>
        <v>17152483328</v>
      </c>
      <c r="Z49" s="10" vm="3061">
        <f t="shared" si="18"/>
        <v>16912515072</v>
      </c>
      <c r="AA49" s="10" vm="2187">
        <f t="shared" si="18"/>
        <v>17149094912</v>
      </c>
      <c r="AB49" s="10" vm="3200">
        <f t="shared" si="18"/>
        <v>15314144256</v>
      </c>
      <c r="AC49" s="10" vm="2290">
        <f t="shared" si="18"/>
        <v>13945432064</v>
      </c>
      <c r="AD49" s="10" vm="2396">
        <f t="shared" si="18"/>
        <v>13051886592</v>
      </c>
      <c r="AE49" s="10" vm="798">
        <f t="shared" si="18"/>
        <v>13890828288</v>
      </c>
      <c r="AF49" s="10" vm="3436">
        <f t="shared" si="18"/>
        <v>15239278592</v>
      </c>
      <c r="AG49" s="10" vm="3511">
        <f t="shared" si="18"/>
        <v>16988534784</v>
      </c>
      <c r="AH49" s="10" vm="856">
        <f t="shared" si="18"/>
        <v>18094237696</v>
      </c>
      <c r="AI49" s="10" vm="2452">
        <f t="shared" si="18"/>
        <v>18938718208</v>
      </c>
      <c r="AJ49" s="10" vm="2565">
        <f t="shared" si="18"/>
        <v>22708672512</v>
      </c>
      <c r="AK49" s="10" vm="1092">
        <f t="shared" si="18"/>
        <v>24432883712</v>
      </c>
      <c r="AL49" s="10" vm="1187">
        <f t="shared" si="18"/>
        <v>25226393600</v>
      </c>
      <c r="AM49" s="10" vm="2816">
        <f t="shared" si="18"/>
        <v>28162052096</v>
      </c>
      <c r="AN49" s="10" vm="1280">
        <f t="shared" si="18"/>
        <v>27981897728</v>
      </c>
      <c r="AO49" s="10" vm="1376">
        <f t="shared" si="18"/>
        <v>19645272064</v>
      </c>
      <c r="AP49" s="10" vm="3062">
        <f t="shared" si="18"/>
        <v>18327764992</v>
      </c>
      <c r="AQ49" s="10" vm="1476">
        <f t="shared" si="18"/>
        <v>24468324352</v>
      </c>
      <c r="AR49" s="10" vm="3201">
        <f t="shared" si="18"/>
        <v>28548945920</v>
      </c>
      <c r="AS49" s="10" vm="1584">
        <f t="shared" si="18"/>
        <v>32432857088</v>
      </c>
      <c r="AT49" s="10" vm="1696">
        <f t="shared" si="18"/>
        <v>36591661056</v>
      </c>
      <c r="AU49" s="10" vm="1807">
        <f t="shared" si="18"/>
        <v>41507086336</v>
      </c>
      <c r="AV49" s="10" vm="3437">
        <f t="shared" si="18"/>
        <v>46802042880</v>
      </c>
      <c r="AW49" s="10" vm="3512">
        <f t="shared" si="18"/>
        <v>51007778816</v>
      </c>
      <c r="AX49" s="10" vm="1916">
        <f t="shared" si="18"/>
        <v>61762633728</v>
      </c>
      <c r="AY49" s="10" vm="2453">
        <f t="shared" si="18"/>
        <v>62519685120</v>
      </c>
      <c r="AZ49" s="10" vm="2566">
        <f t="shared" si="18"/>
        <v>69555363840</v>
      </c>
      <c r="BA49" s="10" vm="2634">
        <f t="shared" si="18"/>
        <v>79276662784</v>
      </c>
      <c r="BB49" s="10" vm="2017">
        <f t="shared" si="18"/>
        <v>87924547584</v>
      </c>
      <c r="BC49" s="10" vm="2817">
        <f t="shared" si="18"/>
        <v>95129657344</v>
      </c>
      <c r="BD49" s="10" vm="2092">
        <f t="shared" si="18"/>
        <v>101726330880</v>
      </c>
      <c r="BE49" s="10" vm="2188">
        <f t="shared" si="18"/>
        <v>99290382336</v>
      </c>
      <c r="BF49" s="10" vm="3063">
        <f t="shared" si="18"/>
        <v>99937697792</v>
      </c>
      <c r="BG49" s="10" vm="2291">
        <f t="shared" si="18"/>
        <v>104295858176</v>
      </c>
      <c r="BH49" s="10" vm="3202">
        <f t="shared" si="18"/>
        <v>107562008576</v>
      </c>
      <c r="BI49" s="10" vm="2397">
        <f t="shared" si="18"/>
        <v>107435663360</v>
      </c>
    </row>
    <row r="50" spans="1:61" x14ac:dyDescent="0.45">
      <c r="A50" t="str" vm="87">
        <f t="shared" si="9"/>
        <v>South</v>
      </c>
      <c r="B50" t="str" vm="108">
        <f>CUBEMEMBER("DESKTOP-KSAPEQM AS Model","[Geography].[Blocs].[Country].&amp;[Fiji]")</f>
        <v>Fiji</v>
      </c>
      <c r="C50" s="10" vm="2881">
        <f t="shared" ref="C50:R64" si="19">CUBEVALUE("DESKTOP-KSAPEQM AS Model",$B$2,$B$3,$B$4,$B$5,$B$6,$A$8,$B50,C$9)</f>
        <v>116987784</v>
      </c>
      <c r="D50" s="10" vm="2946">
        <f t="shared" si="18"/>
        <v>122906432</v>
      </c>
      <c r="E50" s="10" vm="3064">
        <f t="shared" si="18"/>
        <v>129454728</v>
      </c>
      <c r="F50" s="10" vm="1477">
        <f t="shared" si="18"/>
        <v>140032736</v>
      </c>
      <c r="G50" s="10" vm="3203">
        <f t="shared" si="18"/>
        <v>147084752</v>
      </c>
      <c r="H50" s="10" vm="1585">
        <f t="shared" si="18"/>
        <v>150603920</v>
      </c>
      <c r="I50" s="10" vm="1697">
        <f t="shared" si="18"/>
        <v>162625888</v>
      </c>
      <c r="J50" s="10" vm="3367">
        <f t="shared" si="18"/>
        <v>166952944</v>
      </c>
      <c r="K50" s="10" vm="3438">
        <f t="shared" si="18"/>
        <v>182182064</v>
      </c>
      <c r="L50" s="10" vm="3513">
        <f t="shared" si="18"/>
        <v>219878480</v>
      </c>
      <c r="M50" s="10" vm="1808">
        <f t="shared" si="18"/>
        <v>247749328</v>
      </c>
      <c r="N50" s="10" vm="2454">
        <f t="shared" si="18"/>
        <v>316650496</v>
      </c>
      <c r="O50" s="10" vm="2567">
        <f t="shared" si="18"/>
        <v>425963360</v>
      </c>
      <c r="P50" s="10" vm="2635">
        <f t="shared" si="18"/>
        <v>558589888</v>
      </c>
      <c r="Q50" s="10" vm="2701">
        <f t="shared" si="18"/>
        <v>684268288</v>
      </c>
      <c r="R50" s="10" vm="2818">
        <f t="shared" si="18"/>
        <v>694552384</v>
      </c>
      <c r="S50" s="10" vm="2882">
        <f t="shared" si="18"/>
        <v>719533120</v>
      </c>
      <c r="T50" s="10" vm="2947">
        <f t="shared" si="18"/>
        <v>829239488</v>
      </c>
      <c r="U50" s="10" vm="3065">
        <f t="shared" si="18"/>
        <v>1019743936</v>
      </c>
      <c r="V50" s="10" vm="1917">
        <f t="shared" si="18"/>
        <v>1202567296</v>
      </c>
      <c r="W50" s="10" vm="3204">
        <f t="shared" si="18"/>
        <v>1235899776</v>
      </c>
      <c r="X50" s="10" vm="2018">
        <f t="shared" si="18"/>
        <v>1194015488</v>
      </c>
      <c r="Y50" s="10" vm="2093">
        <f t="shared" si="18"/>
        <v>1123107328</v>
      </c>
      <c r="Z50" s="10" vm="3368">
        <f t="shared" si="18"/>
        <v>1177997440</v>
      </c>
      <c r="AA50" s="10" vm="3439">
        <f t="shared" si="18"/>
        <v>1141210112</v>
      </c>
      <c r="AB50" s="10" vm="3514">
        <f t="shared" ref="AB50:BI50" si="20">CUBEVALUE("DESKTOP-KSAPEQM AS Model",$B$2,$B$3,$B$4,$B$5,$B$6,$A$8,$B50,AB$9)</f>
        <v>1290228608</v>
      </c>
      <c r="AC50" s="10" vm="2189">
        <f t="shared" si="20"/>
        <v>1177908224</v>
      </c>
      <c r="AD50" s="10" vm="2455">
        <f t="shared" si="20"/>
        <v>1109976960</v>
      </c>
      <c r="AE50" s="10" vm="2568">
        <f t="shared" si="20"/>
        <v>1182686592</v>
      </c>
      <c r="AF50" s="10" vm="2636">
        <f t="shared" si="20"/>
        <v>1337024768</v>
      </c>
      <c r="AG50" s="10" vm="2702">
        <f t="shared" si="20"/>
        <v>1383843840</v>
      </c>
      <c r="AH50" s="10" vm="2819">
        <f t="shared" si="20"/>
        <v>1531803008</v>
      </c>
      <c r="AI50" s="10" vm="2883">
        <f t="shared" si="20"/>
        <v>1635426176</v>
      </c>
      <c r="AJ50" s="10" vm="2948">
        <f t="shared" si="20"/>
        <v>1825285120</v>
      </c>
      <c r="AK50" s="10" vm="3066">
        <f t="shared" si="20"/>
        <v>1970347776</v>
      </c>
      <c r="AL50" s="10" vm="3131">
        <f t="shared" si="20"/>
        <v>2129266688</v>
      </c>
      <c r="AM50" s="10" vm="3205">
        <f t="shared" si="20"/>
        <v>2093994624</v>
      </c>
      <c r="AN50" s="10" vm="2292">
        <f t="shared" si="20"/>
        <v>1656784768</v>
      </c>
      <c r="AO50" s="10" vm="2398">
        <f t="shared" si="20"/>
        <v>1942171008</v>
      </c>
      <c r="AP50" s="10" vm="3369">
        <f t="shared" si="20"/>
        <v>1684109696</v>
      </c>
      <c r="AQ50" s="10" vm="3440">
        <f t="shared" si="20"/>
        <v>1660102400</v>
      </c>
      <c r="AR50" s="10" vm="3515">
        <f t="shared" si="20"/>
        <v>1842691456</v>
      </c>
      <c r="AS50" s="10" vm="546">
        <f t="shared" si="20"/>
        <v>2315935744</v>
      </c>
      <c r="AT50" s="10" vm="2456">
        <f t="shared" si="20"/>
        <v>2727507200</v>
      </c>
      <c r="AU50" s="10" vm="2569">
        <f t="shared" si="20"/>
        <v>3006725120</v>
      </c>
      <c r="AV50" s="10" vm="2637">
        <f t="shared" si="20"/>
        <v>3102741504</v>
      </c>
      <c r="AW50" s="10" vm="2703">
        <f t="shared" si="20"/>
        <v>3405050624</v>
      </c>
      <c r="AX50" s="10" vm="3579">
        <f t="shared" si="20"/>
        <v>3523185920</v>
      </c>
      <c r="AY50" s="10" vm="2820">
        <f t="shared" si="20"/>
        <v>2870624512</v>
      </c>
      <c r="AZ50" s="10" vm="2884">
        <f t="shared" si="20"/>
        <v>3140508928</v>
      </c>
      <c r="BA50" s="10" vm="2949">
        <f t="shared" si="20"/>
        <v>3774530560</v>
      </c>
      <c r="BB50" s="10" vm="3067">
        <f t="shared" si="20"/>
        <v>3972012544</v>
      </c>
      <c r="BC50" s="10" vm="3132">
        <f t="shared" si="20"/>
        <v>4190143232</v>
      </c>
      <c r="BD50" s="10" vm="3206">
        <f t="shared" si="20"/>
        <v>4856963072</v>
      </c>
      <c r="BE50" s="10" vm="181">
        <f t="shared" si="20"/>
        <v>4682546688</v>
      </c>
      <c r="BF50" s="10" vm="4023">
        <f t="shared" si="20"/>
        <v>4930204160</v>
      </c>
      <c r="BG50" s="10" vm="3304">
        <f t="shared" si="20"/>
        <v>5353404416</v>
      </c>
      <c r="BH50" s="10" vm="3370">
        <f t="shared" si="20"/>
        <v>5536759808</v>
      </c>
      <c r="BI50" s="10" vm="3441">
        <f t="shared" si="20"/>
        <v>5535548928</v>
      </c>
    </row>
    <row r="51" spans="1:61" x14ac:dyDescent="0.45">
      <c r="A51" t="str" vm="87">
        <f t="shared" si="9"/>
        <v>South</v>
      </c>
      <c r="B51" t="str" vm="109">
        <f>CUBEMEMBER("DESKTOP-KSAPEQM AS Model","[Geography].[Blocs].[Country].&amp;[Gabon]")</f>
        <v>Gabon</v>
      </c>
      <c r="C51" s="10" vm="2457">
        <f t="shared" si="19"/>
        <v>167637904</v>
      </c>
      <c r="D51" s="10" vm="2570">
        <f t="shared" si="19"/>
        <v>182796544</v>
      </c>
      <c r="E51" s="10" vm="3580">
        <f t="shared" si="19"/>
        <v>154480240</v>
      </c>
      <c r="F51" s="10" vm="2638">
        <f t="shared" si="19"/>
        <v>215679856</v>
      </c>
      <c r="G51" s="10" vm="2704">
        <f t="shared" si="19"/>
        <v>226474288</v>
      </c>
      <c r="H51" s="10" vm="2821">
        <f t="shared" si="19"/>
        <v>245849776</v>
      </c>
      <c r="I51" s="10" vm="2885">
        <f t="shared" si="19"/>
        <v>271543680</v>
      </c>
      <c r="J51" s="10" vm="2950">
        <f t="shared" si="19"/>
        <v>294468576</v>
      </c>
      <c r="K51" s="10" vm="3068">
        <f t="shared" si="19"/>
        <v>318124704</v>
      </c>
      <c r="L51" s="10" vm="3133">
        <f t="shared" si="19"/>
        <v>323802464</v>
      </c>
      <c r="M51" s="10" vm="4024">
        <f t="shared" si="19"/>
        <v>381687072</v>
      </c>
      <c r="N51" s="10" vm="3207">
        <f t="shared" si="19"/>
        <v>430508352</v>
      </c>
      <c r="O51" s="10" vm="1188">
        <f t="shared" si="19"/>
        <v>722780672</v>
      </c>
      <c r="P51" s="10" vm="3305">
        <f t="shared" si="19"/>
        <v>1544216064</v>
      </c>
      <c r="Q51" s="10" vm="3371">
        <f t="shared" si="19"/>
        <v>2157592832</v>
      </c>
      <c r="R51" s="10" vm="3442">
        <f t="shared" si="19"/>
        <v>3009410048</v>
      </c>
      <c r="S51" s="10" vm="3516">
        <f t="shared" ref="S51:BI56" si="21">CUBEVALUE("DESKTOP-KSAPEQM AS Model",$B$2,$B$3,$B$4,$B$5,$B$6,$A$8,$B51,S$9)</f>
        <v>2809349120</v>
      </c>
      <c r="T51" s="10" vm="1281">
        <f t="shared" si="21"/>
        <v>2389479168</v>
      </c>
      <c r="U51" s="10" vm="3581">
        <f t="shared" si="21"/>
        <v>3030251008</v>
      </c>
      <c r="V51" s="10" vm="2458">
        <f t="shared" si="21"/>
        <v>4279638016</v>
      </c>
      <c r="W51" s="10" vm="2571">
        <f t="shared" si="21"/>
        <v>3862269184</v>
      </c>
      <c r="X51" s="10" vm="2639">
        <f t="shared" si="21"/>
        <v>3618007808</v>
      </c>
      <c r="Y51" s="10" vm="2705">
        <f t="shared" si="21"/>
        <v>3391275776</v>
      </c>
      <c r="Z51" s="10" vm="2822">
        <f t="shared" si="21"/>
        <v>3561451520</v>
      </c>
      <c r="AA51" s="10" vm="2886">
        <f t="shared" si="21"/>
        <v>3339914752</v>
      </c>
      <c r="AB51" s="10" vm="2951">
        <f t="shared" si="21"/>
        <v>3403638272</v>
      </c>
      <c r="AC51" s="10" vm="4025">
        <f t="shared" si="21"/>
        <v>3281797120</v>
      </c>
      <c r="AD51" s="10" vm="3069">
        <f t="shared" si="21"/>
        <v>3834503424</v>
      </c>
      <c r="AE51" s="10" vm="3134">
        <f t="shared" si="21"/>
        <v>4186411520</v>
      </c>
      <c r="AF51" s="10" vm="3208">
        <f t="shared" si="21"/>
        <v>5952293888</v>
      </c>
      <c r="AG51" s="10" vm="1377">
        <f t="shared" si="21"/>
        <v>5402919936</v>
      </c>
      <c r="AH51" s="10" vm="3306">
        <f t="shared" si="21"/>
        <v>5592390656</v>
      </c>
      <c r="AI51" s="10" vm="3372">
        <f t="shared" si="21"/>
        <v>4378644992</v>
      </c>
      <c r="AJ51" s="10" vm="3443">
        <f t="shared" si="21"/>
        <v>4190819328</v>
      </c>
      <c r="AK51" s="10" vm="3582">
        <f t="shared" si="21"/>
        <v>4958845952</v>
      </c>
      <c r="AL51" s="10" vm="3517">
        <f t="shared" si="21"/>
        <v>5694040576</v>
      </c>
      <c r="AM51" s="10" vm="1478">
        <f t="shared" si="21"/>
        <v>5326816768</v>
      </c>
      <c r="AN51" s="10" vm="2459">
        <f t="shared" si="21"/>
        <v>4483417088</v>
      </c>
      <c r="AO51" s="10" vm="2572">
        <f t="shared" si="21"/>
        <v>4662991872</v>
      </c>
      <c r="AP51" s="10" vm="2640">
        <f t="shared" si="21"/>
        <v>5067865088</v>
      </c>
      <c r="AQ51" s="10" vm="2706">
        <f t="shared" si="21"/>
        <v>5018874368</v>
      </c>
      <c r="AR51" s="10" vm="2823">
        <f t="shared" si="21"/>
        <v>5310381056</v>
      </c>
      <c r="AS51" s="10" vm="4026">
        <f t="shared" si="21"/>
        <v>6497305600</v>
      </c>
      <c r="AT51" s="10" vm="2887">
        <f t="shared" si="21"/>
        <v>7756293632</v>
      </c>
      <c r="AU51" s="10" vm="2952">
        <f t="shared" si="21"/>
        <v>9578973184</v>
      </c>
      <c r="AV51" s="10" vm="3070">
        <f t="shared" si="21"/>
        <v>10318424064</v>
      </c>
      <c r="AW51" s="10" vm="3135">
        <f t="shared" si="21"/>
        <v>12438957056</v>
      </c>
      <c r="AX51" s="10" vm="3209">
        <f t="shared" si="21"/>
        <v>15508575232</v>
      </c>
      <c r="AY51" s="10" vm="1586">
        <f t="shared" si="21"/>
        <v>12065138688</v>
      </c>
      <c r="AZ51" s="10" vm="3307">
        <f t="shared" si="21"/>
        <v>14372591616</v>
      </c>
      <c r="BA51" s="10" vm="3583">
        <f t="shared" si="21"/>
        <v>18210308096</v>
      </c>
      <c r="BB51" s="10" vm="3373">
        <f t="shared" si="21"/>
        <v>17170465792</v>
      </c>
      <c r="BC51" s="10" vm="3444">
        <f t="shared" si="21"/>
        <v>17595746304</v>
      </c>
      <c r="BD51" s="10" vm="3518">
        <f t="shared" si="21"/>
        <v>18203967488</v>
      </c>
      <c r="BE51" s="10" vm="1698">
        <f t="shared" si="21"/>
        <v>14383108096</v>
      </c>
      <c r="BF51" s="10" vm="2460">
        <f t="shared" si="21"/>
        <v>14023890944</v>
      </c>
      <c r="BG51" s="10" vm="2573">
        <f t="shared" si="21"/>
        <v>14929488896</v>
      </c>
      <c r="BH51" s="10" vm="2641">
        <f t="shared" si="21"/>
        <v>16862282752</v>
      </c>
      <c r="BI51" s="10" vm="4027">
        <f t="shared" si="21"/>
        <v>16657959936</v>
      </c>
    </row>
    <row r="52" spans="1:61" x14ac:dyDescent="0.45">
      <c r="A52" t="str" vm="87">
        <f t="shared" si="9"/>
        <v>South</v>
      </c>
      <c r="B52" t="str" vm="110">
        <f>CUBEMEMBER("DESKTOP-KSAPEQM AS Model","[Geography].[Blocs].[Country].&amp;[Ghana]")</f>
        <v>Ghana</v>
      </c>
      <c r="C52" s="10" vm="2888">
        <f t="shared" si="19"/>
        <v>1302674304</v>
      </c>
      <c r="D52" s="10" vm="2953">
        <f t="shared" si="19"/>
        <v>1382515584</v>
      </c>
      <c r="E52" s="10" vm="3071">
        <f t="shared" si="19"/>
        <v>1540797568</v>
      </c>
      <c r="F52" s="10" vm="3136">
        <f t="shared" si="19"/>
        <v>1731296128</v>
      </c>
      <c r="G52" s="10" vm="3210">
        <f t="shared" si="19"/>
        <v>2053462912</v>
      </c>
      <c r="H52" s="10" vm="3584">
        <f t="shared" si="19"/>
        <v>2126300544</v>
      </c>
      <c r="I52" s="10" vm="1809">
        <f t="shared" si="19"/>
        <v>1747187584</v>
      </c>
      <c r="J52" s="10" vm="3308">
        <f t="shared" si="19"/>
        <v>1666910208</v>
      </c>
      <c r="K52" s="10" vm="3374">
        <f t="shared" si="19"/>
        <v>1962051328</v>
      </c>
      <c r="L52" s="10" vm="3445">
        <f t="shared" si="19"/>
        <v>2215029504</v>
      </c>
      <c r="M52" s="10" vm="3519">
        <f t="shared" si="19"/>
        <v>2417107712</v>
      </c>
      <c r="N52" s="10" vm="1918">
        <f t="shared" si="19"/>
        <v>2112292992</v>
      </c>
      <c r="O52" s="10" vm="2461">
        <f t="shared" si="19"/>
        <v>2465492992</v>
      </c>
      <c r="P52" s="10" vm="4028">
        <f t="shared" si="19"/>
        <v>2894409984</v>
      </c>
      <c r="Q52" s="10" vm="2574">
        <f t="shared" si="19"/>
        <v>2810106368</v>
      </c>
      <c r="R52" s="10" vm="2642">
        <f t="shared" si="19"/>
        <v>2765254144</v>
      </c>
      <c r="S52" s="10" vm="2707">
        <f t="shared" si="21"/>
        <v>3189428480</v>
      </c>
      <c r="T52" s="10" vm="2824">
        <f t="shared" si="21"/>
        <v>3662478080</v>
      </c>
      <c r="U52" s="10" vm="2889">
        <f t="shared" si="21"/>
        <v>4020227840</v>
      </c>
      <c r="V52" s="10" vm="2954">
        <f t="shared" si="21"/>
        <v>4445228032</v>
      </c>
      <c r="W52" s="10" vm="3072">
        <f t="shared" si="21"/>
        <v>4222441728</v>
      </c>
      <c r="X52" s="10" vm="3585">
        <f t="shared" si="21"/>
        <v>4035994368</v>
      </c>
      <c r="Y52" s="10" vm="3137">
        <f t="shared" si="21"/>
        <v>4057275136</v>
      </c>
      <c r="Z52" s="10" vm="3211">
        <f t="shared" si="21"/>
        <v>4412279808</v>
      </c>
      <c r="AA52" s="10" vm="2019">
        <f t="shared" si="21"/>
        <v>4504342016</v>
      </c>
      <c r="AB52" s="10" vm="3309">
        <f t="shared" si="21"/>
        <v>5727602688</v>
      </c>
      <c r="AC52" s="10" vm="3375">
        <f t="shared" si="21"/>
        <v>5074829824</v>
      </c>
      <c r="AD52" s="10" vm="3446">
        <f t="shared" si="21"/>
        <v>5197840896</v>
      </c>
      <c r="AE52" s="10" vm="3520">
        <f t="shared" si="21"/>
        <v>5251764224</v>
      </c>
      <c r="AF52" s="10" vm="4029">
        <f t="shared" si="21"/>
        <v>5889175040</v>
      </c>
      <c r="AG52" s="10" vm="2094">
        <f t="shared" si="21"/>
        <v>6596546048</v>
      </c>
      <c r="AH52" s="10" vm="2462">
        <f t="shared" si="21"/>
        <v>6413901824</v>
      </c>
      <c r="AI52" s="10" vm="2575">
        <f t="shared" si="21"/>
        <v>5966255616</v>
      </c>
      <c r="AJ52" s="10" vm="2643">
        <f t="shared" si="21"/>
        <v>5444560896</v>
      </c>
      <c r="AK52" s="10" vm="2708">
        <f t="shared" si="21"/>
        <v>6465137664</v>
      </c>
      <c r="AL52" s="10" vm="2825">
        <f t="shared" si="21"/>
        <v>6934984704</v>
      </c>
      <c r="AM52" s="10" vm="2890">
        <f t="shared" si="21"/>
        <v>6891308544</v>
      </c>
      <c r="AN52" s="10" vm="3586">
        <f t="shared" si="21"/>
        <v>7480968704</v>
      </c>
      <c r="AO52" s="10" vm="2955">
        <f t="shared" si="21"/>
        <v>7719354880</v>
      </c>
      <c r="AP52" s="10" vm="3073">
        <f t="shared" si="21"/>
        <v>4983024640</v>
      </c>
      <c r="AQ52" s="10" vm="3138">
        <f t="shared" si="21"/>
        <v>5314910208</v>
      </c>
      <c r="AR52" s="10" vm="3212">
        <f t="shared" si="21"/>
        <v>6166330368</v>
      </c>
      <c r="AS52" s="10" vm="2190">
        <f t="shared" si="21"/>
        <v>7632406528</v>
      </c>
      <c r="AT52" s="10" vm="3310">
        <f t="shared" si="21"/>
        <v>8881368064</v>
      </c>
      <c r="AU52" s="10" vm="3376">
        <f t="shared" si="21"/>
        <v>10731633664</v>
      </c>
      <c r="AV52" s="10" vm="4030">
        <f t="shared" si="21"/>
        <v>20409667584</v>
      </c>
      <c r="AW52" s="10" vm="3447">
        <f t="shared" si="21"/>
        <v>24758818816</v>
      </c>
      <c r="AX52" s="10" vm="3521">
        <f t="shared" si="21"/>
        <v>28526891008</v>
      </c>
      <c r="AY52" s="10" vm="2293">
        <f t="shared" si="21"/>
        <v>25977847808</v>
      </c>
      <c r="AZ52" s="10" vm="2463">
        <f t="shared" si="21"/>
        <v>32197273600</v>
      </c>
      <c r="BA52" s="10" vm="2576">
        <f t="shared" si="21"/>
        <v>39337316352</v>
      </c>
      <c r="BB52" s="10" vm="2644">
        <f t="shared" si="21"/>
        <v>41270956032</v>
      </c>
      <c r="BC52" s="10" vm="2709">
        <f t="shared" si="21"/>
        <v>62405373952</v>
      </c>
      <c r="BD52" s="10" vm="3587">
        <f t="shared" si="21"/>
        <v>53660340224</v>
      </c>
      <c r="BE52" s="10" vm="2826">
        <f t="shared" si="21"/>
        <v>48564862976</v>
      </c>
      <c r="BF52" s="10" vm="2891">
        <f t="shared" si="21"/>
        <v>55009730560</v>
      </c>
      <c r="BG52" s="10" vm="2956">
        <f t="shared" si="21"/>
        <v>58998132736</v>
      </c>
      <c r="BH52" s="10" vm="3074">
        <f t="shared" si="21"/>
        <v>65556463616</v>
      </c>
      <c r="BI52" s="10" vm="3139">
        <f t="shared" si="21"/>
        <v>66983632896</v>
      </c>
    </row>
    <row r="53" spans="1:61" x14ac:dyDescent="0.45">
      <c r="A53" t="str" vm="87">
        <f t="shared" si="9"/>
        <v>South</v>
      </c>
      <c r="B53" t="str" vm="111">
        <f>CUBEMEMBER("DESKTOP-KSAPEQM AS Model","[Geography].[Blocs].[Country].&amp;[Guatemala]")</f>
        <v>Guatemala</v>
      </c>
      <c r="C53" s="10" vm="4031">
        <f t="shared" si="19"/>
        <v>1076699904</v>
      </c>
      <c r="D53" s="10" vm="3311">
        <f t="shared" si="19"/>
        <v>1143600000</v>
      </c>
      <c r="E53" s="10" vm="3377">
        <f t="shared" si="19"/>
        <v>1262800000</v>
      </c>
      <c r="F53" s="10" vm="3448">
        <f t="shared" si="19"/>
        <v>1299099904</v>
      </c>
      <c r="G53" s="10" vm="3522">
        <f t="shared" si="19"/>
        <v>1331399936</v>
      </c>
      <c r="H53" s="10" vm="149">
        <f t="shared" si="19"/>
        <v>1390700032</v>
      </c>
      <c r="I53" s="10" vm="2464">
        <f t="shared" si="19"/>
        <v>1453500032</v>
      </c>
      <c r="J53" s="10" vm="2577">
        <f t="shared" si="19"/>
        <v>1610499968</v>
      </c>
      <c r="K53" s="10" vm="3588">
        <f t="shared" si="19"/>
        <v>1715399936</v>
      </c>
      <c r="L53" s="10" vm="2645">
        <f t="shared" si="19"/>
        <v>1904000000</v>
      </c>
      <c r="M53" s="10" vm="2710">
        <f t="shared" si="19"/>
        <v>1984800000</v>
      </c>
      <c r="N53" s="10" vm="2827">
        <f t="shared" si="19"/>
        <v>2101299968</v>
      </c>
      <c r="O53" s="10" vm="2892">
        <f t="shared" si="19"/>
        <v>2569200128</v>
      </c>
      <c r="P53" s="10" vm="2957">
        <f t="shared" si="19"/>
        <v>3161499904</v>
      </c>
      <c r="Q53" s="10" vm="3075">
        <f t="shared" si="19"/>
        <v>3645900032</v>
      </c>
      <c r="R53" s="10" vm="3140">
        <f t="shared" si="19"/>
        <v>4365300224</v>
      </c>
      <c r="S53" s="10" vm="4032">
        <f t="shared" si="21"/>
        <v>5480500224</v>
      </c>
      <c r="T53" s="10" vm="3213">
        <f t="shared" si="21"/>
        <v>6070600192</v>
      </c>
      <c r="U53" s="10" vm="388">
        <f t="shared" si="21"/>
        <v>6902600192</v>
      </c>
      <c r="V53" s="10" vm="3312">
        <f t="shared" si="21"/>
        <v>7878700032</v>
      </c>
      <c r="W53" s="10" vm="3378">
        <f t="shared" si="21"/>
        <v>8607500288</v>
      </c>
      <c r="X53" s="10" vm="3449">
        <f t="shared" si="21"/>
        <v>8716999680</v>
      </c>
      <c r="Y53" s="10" vm="3523">
        <f t="shared" si="21"/>
        <v>9050000384</v>
      </c>
      <c r="Z53" s="10" vm="1093">
        <f t="shared" si="21"/>
        <v>9470000128</v>
      </c>
      <c r="AA53" s="10" vm="3589">
        <f t="shared" si="21"/>
        <v>9721652224</v>
      </c>
      <c r="AB53" s="10" vm="2465">
        <f t="shared" si="21"/>
        <v>7231963648</v>
      </c>
      <c r="AC53" s="10" vm="2578">
        <f t="shared" si="21"/>
        <v>7084399616</v>
      </c>
      <c r="AD53" s="10" vm="2646">
        <f t="shared" si="21"/>
        <v>7841603072</v>
      </c>
      <c r="AE53" s="10" vm="2711">
        <f t="shared" si="21"/>
        <v>8410724352</v>
      </c>
      <c r="AF53" s="10" vm="2828">
        <f t="shared" si="21"/>
        <v>7650125312</v>
      </c>
      <c r="AG53" s="10" vm="2893">
        <f t="shared" si="21"/>
        <v>9406097408</v>
      </c>
      <c r="AH53" s="10" vm="3921">
        <f t="shared" si="21"/>
        <v>10440842240</v>
      </c>
      <c r="AI53" s="10" vm="4033">
        <f t="shared" si="21"/>
        <v>11399942144</v>
      </c>
      <c r="AJ53" s="10" vm="2958">
        <f t="shared" si="21"/>
        <v>12983235584</v>
      </c>
      <c r="AK53" s="10" vm="3076">
        <f t="shared" si="21"/>
        <v>14655404032</v>
      </c>
      <c r="AL53" s="10" vm="3141">
        <f t="shared" si="21"/>
        <v>15674835968</v>
      </c>
      <c r="AM53" s="10" vm="3214">
        <f t="shared" si="21"/>
        <v>17790025728</v>
      </c>
      <c r="AN53" s="10" vm="1189">
        <f t="shared" si="21"/>
        <v>19395491840</v>
      </c>
      <c r="AO53" s="10" vm="3313">
        <f t="shared" si="21"/>
        <v>18318411776</v>
      </c>
      <c r="AP53" s="10" vm="3379">
        <f t="shared" si="21"/>
        <v>19288827904</v>
      </c>
      <c r="AQ53" s="10" vm="3590">
        <f t="shared" si="21"/>
        <v>18702802944</v>
      </c>
      <c r="AR53" s="10" vm="3450">
        <f t="shared" si="21"/>
        <v>20776402944</v>
      </c>
      <c r="AS53" s="10" vm="3524">
        <f t="shared" si="21"/>
        <v>21917429760</v>
      </c>
      <c r="AT53" s="10" vm="1282">
        <f t="shared" si="21"/>
        <v>23965276160</v>
      </c>
      <c r="AU53" s="10" vm="2466">
        <f t="shared" si="21"/>
        <v>27211376640</v>
      </c>
      <c r="AV53" s="10" vm="2579">
        <f t="shared" si="21"/>
        <v>30231248896</v>
      </c>
      <c r="AW53" s="10" vm="2647">
        <f t="shared" si="21"/>
        <v>34113107968</v>
      </c>
      <c r="AX53" s="10" vm="3922">
        <f t="shared" si="21"/>
        <v>39136436224</v>
      </c>
      <c r="AY53" s="10" vm="4034">
        <f t="shared" si="21"/>
        <v>37733609472</v>
      </c>
      <c r="AZ53" s="10" vm="2712">
        <f t="shared" si="21"/>
        <v>41338007552</v>
      </c>
      <c r="BA53" s="10" vm="2829">
        <f t="shared" si="21"/>
        <v>47654785024</v>
      </c>
      <c r="BB53" s="10" vm="2894">
        <f t="shared" si="21"/>
        <v>50388459520</v>
      </c>
      <c r="BC53" s="10" vm="2959">
        <f t="shared" si="21"/>
        <v>52996542464</v>
      </c>
      <c r="BD53" s="10" vm="3077">
        <f t="shared" si="21"/>
        <v>57852399616</v>
      </c>
      <c r="BE53" s="10" vm="3142">
        <f t="shared" si="21"/>
        <v>62186184704</v>
      </c>
      <c r="BF53" s="10" vm="3215">
        <f t="shared" si="21"/>
        <v>66053726208</v>
      </c>
      <c r="BG53" s="10" vm="3591">
        <f t="shared" si="21"/>
        <v>71612350464</v>
      </c>
      <c r="BH53" s="10" vm="1378">
        <f t="shared" si="21"/>
        <v>73118146560</v>
      </c>
      <c r="BI53" s="10" vm="3314">
        <f t="shared" si="21"/>
        <v>76710387712</v>
      </c>
    </row>
    <row r="54" spans="1:61" x14ac:dyDescent="0.45">
      <c r="A54" t="str" vm="87">
        <f t="shared" si="9"/>
        <v>South</v>
      </c>
      <c r="B54" t="str" vm="112">
        <f>CUBEMEMBER("DESKTOP-KSAPEQM AS Model","[Geography].[Blocs].[Country].&amp;[Guyana]")</f>
        <v>Guyana</v>
      </c>
      <c r="C54" s="10" vm="3525">
        <f t="shared" si="19"/>
        <v>185848448</v>
      </c>
      <c r="D54" s="10" vm="1479">
        <f t="shared" si="19"/>
        <v>194948368</v>
      </c>
      <c r="E54" s="10" vm="3923">
        <f t="shared" si="19"/>
        <v>175756864</v>
      </c>
      <c r="F54" s="10" vm="4035">
        <f t="shared" si="19"/>
        <v>194773376</v>
      </c>
      <c r="G54" s="10" vm="2467">
        <f t="shared" si="19"/>
        <v>213235296</v>
      </c>
      <c r="H54" s="10" vm="2580">
        <f t="shared" si="19"/>
        <v>228705888</v>
      </c>
      <c r="I54" s="10" vm="2648">
        <f t="shared" si="19"/>
        <v>250176464</v>
      </c>
      <c r="J54" s="10" vm="2713">
        <f t="shared" si="19"/>
        <v>229750000</v>
      </c>
      <c r="K54" s="10" vm="2830">
        <f t="shared" si="19"/>
        <v>249300000</v>
      </c>
      <c r="L54" s="10" vm="2895">
        <f t="shared" si="19"/>
        <v>267800000</v>
      </c>
      <c r="M54" s="10" vm="2960">
        <f t="shared" si="19"/>
        <v>282049984</v>
      </c>
      <c r="N54" s="10" vm="3592">
        <f t="shared" si="19"/>
        <v>285380960</v>
      </c>
      <c r="O54" s="10" vm="3078">
        <f t="shared" si="19"/>
        <v>307047616</v>
      </c>
      <c r="P54" s="10" vm="3143">
        <f t="shared" si="19"/>
        <v>433954560</v>
      </c>
      <c r="Q54" s="10" vm="3216">
        <f t="shared" si="19"/>
        <v>494791680</v>
      </c>
      <c r="R54" s="10" vm="1587">
        <f t="shared" si="19"/>
        <v>454440000</v>
      </c>
      <c r="S54" s="10" vm="3315">
        <f t="shared" si="21"/>
        <v>449880000</v>
      </c>
      <c r="T54" s="10" vm="3380">
        <f t="shared" si="21"/>
        <v>507080000</v>
      </c>
      <c r="U54" s="10" vm="3924">
        <f t="shared" si="21"/>
        <v>530440000</v>
      </c>
      <c r="V54" s="10" vm="4036">
        <f t="shared" si="21"/>
        <v>603200000</v>
      </c>
      <c r="W54" s="10" vm="3451">
        <f t="shared" si="21"/>
        <v>570357120</v>
      </c>
      <c r="X54" s="10" vm="3526">
        <f t="shared" si="21"/>
        <v>482000000</v>
      </c>
      <c r="Y54" s="10" vm="1699">
        <f t="shared" si="21"/>
        <v>489333344</v>
      </c>
      <c r="Z54" s="10" vm="2468">
        <f t="shared" si="21"/>
        <v>437631616</v>
      </c>
      <c r="AA54" s="10" vm="2581">
        <f t="shared" si="21"/>
        <v>453488384</v>
      </c>
      <c r="AB54" s="10" vm="2649">
        <f t="shared" si="21"/>
        <v>504651136</v>
      </c>
      <c r="AC54" s="10" vm="2714">
        <f t="shared" si="21"/>
        <v>354591840</v>
      </c>
      <c r="AD54" s="10" vm="3593">
        <f t="shared" si="21"/>
        <v>413800000</v>
      </c>
      <c r="AE54" s="10" vm="2831">
        <f t="shared" si="21"/>
        <v>379779392</v>
      </c>
      <c r="AF54" s="10" vm="2896">
        <f t="shared" si="21"/>
        <v>396582272</v>
      </c>
      <c r="AG54" s="10" vm="2961">
        <f t="shared" si="21"/>
        <v>348533088</v>
      </c>
      <c r="AH54" s="10" vm="3079">
        <f t="shared" si="21"/>
        <v>373573152</v>
      </c>
      <c r="AI54" s="10" vm="3144">
        <f t="shared" si="21"/>
        <v>454101376</v>
      </c>
      <c r="AJ54" s="10" vm="3217">
        <f t="shared" si="21"/>
        <v>540874944</v>
      </c>
      <c r="AK54" s="10" vm="3925">
        <f t="shared" si="21"/>
        <v>621626816</v>
      </c>
      <c r="AL54" s="10" vm="4037">
        <f t="shared" si="21"/>
        <v>705406016</v>
      </c>
      <c r="AM54" s="10" vm="1810">
        <f t="shared" si="21"/>
        <v>749137984</v>
      </c>
      <c r="AN54" s="10" vm="3316">
        <f t="shared" si="21"/>
        <v>717530688</v>
      </c>
      <c r="AO54" s="10" vm="3381">
        <f t="shared" si="21"/>
        <v>694755008</v>
      </c>
      <c r="AP54" s="10" vm="3452">
        <f t="shared" si="21"/>
        <v>712667904</v>
      </c>
      <c r="AQ54" s="10" vm="3527">
        <f t="shared" si="21"/>
        <v>712167552</v>
      </c>
      <c r="AR54" s="10" vm="1919">
        <f t="shared" si="21"/>
        <v>726131456</v>
      </c>
      <c r="AS54" s="10" vm="2469">
        <f t="shared" si="21"/>
        <v>743064064</v>
      </c>
      <c r="AT54" s="10" vm="3594">
        <f t="shared" si="21"/>
        <v>787814400</v>
      </c>
      <c r="AU54" s="10" vm="2582">
        <f t="shared" si="21"/>
        <v>824880576</v>
      </c>
      <c r="AV54" s="10" vm="2650">
        <f t="shared" si="21"/>
        <v>1458453760</v>
      </c>
      <c r="AW54" s="10" vm="2715">
        <f t="shared" si="21"/>
        <v>1740180480</v>
      </c>
      <c r="AX54" s="10" vm="2832">
        <f t="shared" si="21"/>
        <v>1916994944</v>
      </c>
      <c r="AY54" s="10" vm="2897">
        <f t="shared" si="21"/>
        <v>2061323904</v>
      </c>
      <c r="AZ54" s="10" vm="2962">
        <f t="shared" si="21"/>
        <v>2273224960</v>
      </c>
      <c r="BA54" s="10" vm="3926">
        <f t="shared" si="21"/>
        <v>2576024064</v>
      </c>
      <c r="BB54" s="10" vm="4038">
        <f t="shared" si="21"/>
        <v>2861562368</v>
      </c>
      <c r="BC54" s="10" vm="3080">
        <f t="shared" si="21"/>
        <v>2987684096</v>
      </c>
      <c r="BD54" s="10" vm="3145">
        <f t="shared" si="21"/>
        <v>3077643264</v>
      </c>
      <c r="BE54" s="10" vm="3218">
        <f t="shared" si="21"/>
        <v>3197220352</v>
      </c>
      <c r="BF54" s="10" vm="2020">
        <f t="shared" si="21"/>
        <v>3504024320</v>
      </c>
      <c r="BG54" s="10" vm="3317">
        <f t="shared" si="21"/>
        <v>3555205888</v>
      </c>
      <c r="BH54" s="10" vm="3382">
        <f t="shared" si="21"/>
        <v>3878662656</v>
      </c>
      <c r="BI54" s="10" vm="3453">
        <f t="shared" si="21"/>
        <v>4280443648</v>
      </c>
    </row>
    <row r="55" spans="1:61" x14ac:dyDescent="0.45">
      <c r="A55" t="str" vm="87">
        <f t="shared" si="9"/>
        <v>South</v>
      </c>
      <c r="B55" t="str" vm="113">
        <f>CUBEMEMBER("DESKTOP-KSAPEQM AS Model","[Geography].[Blocs].[Country].&amp;[Haiti]")</f>
        <v>Haiti</v>
      </c>
      <c r="C55" s="10" vm="2095">
        <f t="shared" si="19"/>
        <v>271065984</v>
      </c>
      <c r="D55" s="10" vm="2470">
        <f t="shared" si="19"/>
        <v>281896800</v>
      </c>
      <c r="E55" s="10" vm="2583">
        <f t="shared" si="19"/>
        <v>294883392</v>
      </c>
      <c r="F55" s="10" vm="2651">
        <f t="shared" si="19"/>
        <v>325281216</v>
      </c>
      <c r="G55" s="10" vm="2716">
        <f t="shared" si="19"/>
        <v>353251808</v>
      </c>
      <c r="H55" s="10" vm="3927">
        <f t="shared" si="19"/>
        <v>368948608</v>
      </c>
      <c r="I55" s="10" vm="4039">
        <f t="shared" si="19"/>
        <v>369124192</v>
      </c>
      <c r="J55" s="10" vm="2833">
        <f t="shared" si="19"/>
        <v>367968800</v>
      </c>
      <c r="K55" s="10" vm="2898">
        <f t="shared" si="19"/>
        <v>391820416</v>
      </c>
      <c r="L55" s="10" vm="2963">
        <f t="shared" si="19"/>
        <v>331200000</v>
      </c>
      <c r="M55" s="10" vm="3081">
        <f t="shared" si="19"/>
        <v>362800000</v>
      </c>
      <c r="N55" s="10" vm="3146">
        <f t="shared" si="19"/>
        <v>372000000</v>
      </c>
      <c r="O55" s="10" vm="3219">
        <f t="shared" si="19"/>
        <v>466800000</v>
      </c>
      <c r="P55" s="10" vm="2191">
        <f t="shared" si="19"/>
        <v>565400000</v>
      </c>
      <c r="Q55" s="10" vm="3595">
        <f t="shared" si="19"/>
        <v>681400000</v>
      </c>
      <c r="R55" s="10" vm="3318">
        <f t="shared" si="19"/>
        <v>879000000</v>
      </c>
      <c r="S55" s="10" vm="3383">
        <f t="shared" si="21"/>
        <v>947000000</v>
      </c>
      <c r="T55" s="10" vm="3454">
        <f t="shared" si="21"/>
        <v>974200000</v>
      </c>
      <c r="U55" s="10" vm="3528">
        <f t="shared" si="21"/>
        <v>1080600064</v>
      </c>
      <c r="V55" s="10" vm="2294">
        <f t="shared" si="21"/>
        <v>1383800064</v>
      </c>
      <c r="W55" s="10" vm="2471">
        <f t="shared" si="21"/>
        <v>1479399936</v>
      </c>
      <c r="X55" s="10" vm="3928">
        <f t="shared" si="21"/>
        <v>1474200064</v>
      </c>
      <c r="Y55" s="10" vm="4040">
        <f t="shared" si="21"/>
        <v>1623600000</v>
      </c>
      <c r="Z55" s="10" vm="2584">
        <f t="shared" si="21"/>
        <v>1816199936</v>
      </c>
      <c r="AA55" s="10" vm="2652">
        <f t="shared" si="21"/>
        <v>2009400064</v>
      </c>
      <c r="AB55" s="10" vm="2717">
        <f t="shared" si="21"/>
        <v>2318000128</v>
      </c>
      <c r="AC55" s="10" vm="2834">
        <f t="shared" si="21"/>
        <v>2047200000</v>
      </c>
      <c r="AD55" s="10" vm="2899">
        <f t="shared" si="21"/>
        <v>2613926912</v>
      </c>
      <c r="AE55" s="10" vm="2964">
        <f t="shared" si="21"/>
        <v>2736243712</v>
      </c>
      <c r="AF55" s="10" vm="3082">
        <f t="shared" si="21"/>
        <v>3096289792</v>
      </c>
      <c r="AG55" s="10" vm="3596">
        <f t="shared" si="21"/>
        <v>3473540608</v>
      </c>
      <c r="AH55" s="10" vm="3147">
        <f t="shared" si="21"/>
        <v>2257121792</v>
      </c>
      <c r="AI55" s="10" vm="3220">
        <f t="shared" si="21"/>
        <v>1878248704</v>
      </c>
      <c r="AJ55" s="10" vm="2399">
        <f t="shared" si="21"/>
        <v>2167564288</v>
      </c>
      <c r="AK55" s="10" vm="3319">
        <f t="shared" si="21"/>
        <v>2813313280</v>
      </c>
      <c r="AL55" s="10" vm="3384">
        <f t="shared" si="21"/>
        <v>2907514624</v>
      </c>
      <c r="AM55" s="10" vm="3455">
        <f t="shared" si="21"/>
        <v>3338938880</v>
      </c>
      <c r="AN55" s="10" vm="3929">
        <f t="shared" si="21"/>
        <v>3723909120</v>
      </c>
      <c r="AO55" s="10" vm="4041">
        <f t="shared" si="21"/>
        <v>4153736448</v>
      </c>
      <c r="AP55" s="10" vm="3529">
        <f t="shared" si="21"/>
        <v>3953846272</v>
      </c>
      <c r="AQ55" s="10" vm="436">
        <f t="shared" si="21"/>
        <v>3596442880</v>
      </c>
      <c r="AR55" s="10" vm="2472">
        <f t="shared" si="21"/>
        <v>3472192000</v>
      </c>
      <c r="AS55" s="10" vm="2585">
        <f t="shared" si="21"/>
        <v>2960306176</v>
      </c>
      <c r="AT55" s="10" vm="2653">
        <f t="shared" si="21"/>
        <v>3537720320</v>
      </c>
      <c r="AU55" s="10" vm="2718">
        <f t="shared" si="21"/>
        <v>4310358016</v>
      </c>
      <c r="AV55" s="10" vm="2835">
        <f t="shared" si="21"/>
        <v>4756204032</v>
      </c>
      <c r="AW55" s="10" vm="3597">
        <f t="shared" si="21"/>
        <v>5885325824</v>
      </c>
      <c r="AX55" s="10" vm="2900">
        <f t="shared" si="21"/>
        <v>6548530688</v>
      </c>
      <c r="AY55" s="10" vm="2965">
        <f t="shared" si="21"/>
        <v>6584649216</v>
      </c>
      <c r="AZ55" s="10" vm="3083">
        <f t="shared" si="21"/>
        <v>6622541312</v>
      </c>
      <c r="BA55" s="10" vm="3148">
        <f t="shared" si="21"/>
        <v>7516834304</v>
      </c>
      <c r="BB55" s="10" vm="3221">
        <f t="shared" si="21"/>
        <v>7890647040</v>
      </c>
      <c r="BC55" s="10" vm="487">
        <f t="shared" si="21"/>
        <v>8485076992</v>
      </c>
      <c r="BD55" s="10" vm="3930">
        <f t="shared" si="21"/>
        <v>8775444480</v>
      </c>
      <c r="BE55" s="10" vm="4042">
        <f t="shared" si="21"/>
        <v>8724656128</v>
      </c>
      <c r="BF55" s="10" vm="3320">
        <f t="shared" si="21"/>
        <v>7970649088</v>
      </c>
      <c r="BG55" s="10" vm="3385">
        <f t="shared" si="21"/>
        <v>8409497600</v>
      </c>
      <c r="BH55" s="10" vm="3456">
        <f t="shared" si="21"/>
        <v>9658721280</v>
      </c>
      <c r="BI55" s="10" vm="3530">
        <f t="shared" si="21"/>
        <v>8498981888</v>
      </c>
    </row>
    <row r="56" spans="1:61" x14ac:dyDescent="0.45">
      <c r="A56" t="str" vm="87">
        <f t="shared" si="9"/>
        <v>South</v>
      </c>
      <c r="B56" t="str" vm="114">
        <f>CUBEMEMBER("DESKTOP-KSAPEQM AS Model","[Geography].[Blocs].[Country].&amp;[Honduras]")</f>
        <v>Honduras</v>
      </c>
      <c r="C56" s="10" vm="2586">
        <f t="shared" si="19"/>
        <v>356200000</v>
      </c>
      <c r="D56" s="10" vm="3598">
        <f t="shared" si="19"/>
        <v>387750016</v>
      </c>
      <c r="E56" s="10" vm="2654">
        <f t="shared" si="19"/>
        <v>410200000</v>
      </c>
      <c r="F56" s="10" vm="2719">
        <f t="shared" si="19"/>
        <v>457000000</v>
      </c>
      <c r="G56" s="10" vm="2836">
        <f t="shared" si="19"/>
        <v>508649984</v>
      </c>
      <c r="H56" s="10" vm="2901">
        <f t="shared" si="19"/>
        <v>549950016</v>
      </c>
      <c r="I56" s="10" vm="2966">
        <f t="shared" si="19"/>
        <v>598099968</v>
      </c>
      <c r="J56" s="10" vm="3084">
        <f t="shared" si="19"/>
        <v>646800000</v>
      </c>
      <c r="K56" s="10" vm="3931">
        <f t="shared" si="19"/>
        <v>668000064</v>
      </c>
      <c r="L56" s="10" vm="4043">
        <f t="shared" si="19"/>
        <v>723000000</v>
      </c>
      <c r="M56" s="10" vm="3149">
        <f t="shared" si="19"/>
        <v>731000000</v>
      </c>
      <c r="N56" s="10" vm="3222">
        <f t="shared" si="19"/>
        <v>802999936</v>
      </c>
      <c r="O56" s="10" vm="1190">
        <f t="shared" si="19"/>
        <v>912499968</v>
      </c>
      <c r="P56" s="10" vm="3321">
        <f t="shared" si="19"/>
        <v>1034499968</v>
      </c>
      <c r="Q56" s="10" vm="3386">
        <f t="shared" si="19"/>
        <v>1124000000</v>
      </c>
      <c r="R56" s="10" vm="3457">
        <f t="shared" si="19"/>
        <v>1348000000</v>
      </c>
      <c r="S56" s="10" vm="3531">
        <f t="shared" si="21"/>
        <v>1669499904</v>
      </c>
      <c r="T56" s="10" vm="3599">
        <f t="shared" si="21"/>
        <v>3097242112</v>
      </c>
      <c r="U56" s="10" vm="1283">
        <f t="shared" si="21"/>
        <v>3544281856</v>
      </c>
      <c r="V56" s="10" vm="2473">
        <f t="shared" si="21"/>
        <v>3968160000</v>
      </c>
      <c r="W56" s="10" vm="2587">
        <f t="shared" si="21"/>
        <v>4043894784</v>
      </c>
      <c r="X56" s="10" vm="2655">
        <f t="shared" si="21"/>
        <v>4266503424</v>
      </c>
      <c r="Y56" s="10" vm="2720">
        <f t="shared" si="21"/>
        <v>4476697088</v>
      </c>
      <c r="Z56" s="10" vm="2837">
        <f t="shared" si="21"/>
        <v>4915311616</v>
      </c>
      <c r="AA56" s="10" vm="3932">
        <f t="shared" si="21"/>
        <v>5278120960</v>
      </c>
      <c r="AB56" s="10" vm="4044">
        <f t="shared" si="21"/>
        <v>5677829120</v>
      </c>
      <c r="AC56" s="10" vm="2902">
        <f t="shared" si="21"/>
        <v>6190521344</v>
      </c>
      <c r="AD56" s="10" vm="2967">
        <f t="shared" si="21"/>
        <v>5902716928</v>
      </c>
      <c r="AE56" s="10" vm="3085">
        <f t="shared" si="21"/>
        <v>5432345088</v>
      </c>
      <c r="AF56" s="10" vm="3150">
        <f t="shared" si="21"/>
        <v>4923009536</v>
      </c>
      <c r="AG56" s="10" vm="3223">
        <f t="shared" si="21"/>
        <v>4648668672</v>
      </c>
      <c r="AH56" s="10" vm="1379">
        <f t="shared" si="21"/>
        <v>4943700480</v>
      </c>
      <c r="AI56" s="10" vm="3322">
        <f t="shared" si="21"/>
        <v>4926728704</v>
      </c>
      <c r="AJ56" s="10" vm="3600">
        <f t="shared" si="21"/>
        <v>4642280448</v>
      </c>
      <c r="AK56" s="10" vm="3387">
        <f t="shared" si="21"/>
        <v>5347445248</v>
      </c>
      <c r="AL56" s="10" vm="3458">
        <f t="shared" si="21"/>
        <v>5215028736</v>
      </c>
      <c r="AM56" s="10" vm="3532">
        <f t="shared" si="21"/>
        <v>5737099776</v>
      </c>
      <c r="AN56" s="10" vm="1480">
        <f t="shared" si="21"/>
        <v>6366340096</v>
      </c>
      <c r="AO56" s="10" vm="2474">
        <f t="shared" si="21"/>
        <v>6414520320</v>
      </c>
      <c r="AP56" s="10" vm="2588">
        <f t="shared" si="21"/>
        <v>7103507968</v>
      </c>
      <c r="AQ56" s="10" vm="3933">
        <f t="shared" si="21"/>
        <v>7565870080</v>
      </c>
      <c r="AR56" s="10" vm="4045">
        <f t="shared" si="21"/>
        <v>7775078400</v>
      </c>
      <c r="AS56" s="10" vm="2656">
        <f t="shared" si="21"/>
        <v>8140271104</v>
      </c>
      <c r="AT56" s="10" vm="2721">
        <f t="shared" si="21"/>
        <v>8772146176</v>
      </c>
      <c r="AU56" s="10" vm="2838">
        <f t="shared" si="21"/>
        <v>9672035328</v>
      </c>
      <c r="AV56" s="10" vm="2903">
        <f t="shared" si="21"/>
        <v>10841742336</v>
      </c>
      <c r="AW56" s="10" vm="2968">
        <f t="shared" si="21"/>
        <v>12275502080</v>
      </c>
      <c r="AX56" s="10" vm="3086">
        <f t="shared" si="21"/>
        <v>13789715456</v>
      </c>
      <c r="AY56" s="10" vm="3151">
        <f t="shared" si="21"/>
        <v>14587496448</v>
      </c>
      <c r="AZ56" s="10" vm="3601">
        <f t="shared" si="21"/>
        <v>15839344640</v>
      </c>
      <c r="BA56" s="10" vm="3224">
        <f t="shared" si="21"/>
        <v>17710315520</v>
      </c>
      <c r="BB56" s="10" vm="1588">
        <f t="shared" si="21"/>
        <v>18528602112</v>
      </c>
      <c r="BC56" s="10" vm="3323">
        <f t="shared" si="21"/>
        <v>18499710976</v>
      </c>
      <c r="BD56" s="10" vm="3388">
        <f t="shared" si="21"/>
        <v>19756494848</v>
      </c>
      <c r="BE56" s="10" vm="3459">
        <f t="shared" si="21"/>
        <v>20979767296</v>
      </c>
      <c r="BF56" s="10" vm="3533">
        <f t="shared" si="21"/>
        <v>21717622784</v>
      </c>
      <c r="BG56" s="10" vm="3934">
        <f t="shared" ref="BG56:BI56" si="22">CUBEVALUE("DESKTOP-KSAPEQM AS Model",$B$2,$B$3,$B$4,$B$5,$B$6,$A$8,$B56,BG$9)</f>
        <v>23136231424</v>
      </c>
      <c r="BH56" s="10" vm="4046">
        <f t="shared" si="22"/>
        <v>24024188928</v>
      </c>
      <c r="BI56" s="10" vm="1700">
        <f t="shared" si="22"/>
        <v>25095395328</v>
      </c>
    </row>
    <row r="57" spans="1:61" x14ac:dyDescent="0.45">
      <c r="A57" t="str" vm="87">
        <f t="shared" si="9"/>
        <v>South</v>
      </c>
      <c r="B57" t="str" vm="115">
        <f>CUBEMEMBER("DESKTOP-KSAPEQM AS Model","[Geography].[Blocs].[Country].&amp;[India]")</f>
        <v>India</v>
      </c>
      <c r="C57" s="10" vm="2657">
        <f t="shared" si="19"/>
        <v>39232434176</v>
      </c>
      <c r="D57" s="10" vm="2722">
        <f t="shared" si="19"/>
        <v>42161483776</v>
      </c>
      <c r="E57" s="10" vm="2839">
        <f t="shared" si="19"/>
        <v>48421924864</v>
      </c>
      <c r="F57" s="10" vm="2904">
        <f t="shared" si="19"/>
        <v>56480288768</v>
      </c>
      <c r="G57" s="10" vm="3602">
        <f t="shared" si="19"/>
        <v>59554852864</v>
      </c>
      <c r="H57" s="10" vm="2969">
        <f t="shared" si="19"/>
        <v>45865463808</v>
      </c>
      <c r="I57" s="10" vm="3087">
        <f t="shared" si="19"/>
        <v>50134941696</v>
      </c>
      <c r="J57" s="10" vm="3152">
        <f t="shared" si="19"/>
        <v>53085454336</v>
      </c>
      <c r="K57" s="10" vm="3225">
        <f t="shared" si="19"/>
        <v>58447994880</v>
      </c>
      <c r="L57" s="10" vm="1811">
        <f t="shared" si="19"/>
        <v>62422482944</v>
      </c>
      <c r="M57" s="10" vm="3324">
        <f t="shared" si="19"/>
        <v>67350986752</v>
      </c>
      <c r="N57" s="10" vm="3935">
        <f t="shared" si="19"/>
        <v>71463190528</v>
      </c>
      <c r="O57" s="10" vm="4047">
        <f t="shared" si="19"/>
        <v>85515272192</v>
      </c>
      <c r="P57" s="10" vm="3389">
        <f t="shared" si="19"/>
        <v>99525902336</v>
      </c>
      <c r="Q57" s="10" vm="3460">
        <f t="shared" si="19"/>
        <v>98472796160</v>
      </c>
      <c r="R57" s="10" vm="3534">
        <f t="shared" si="19"/>
        <v>102717161472</v>
      </c>
      <c r="S57" s="10" vm="1920">
        <f t="shared" ref="S57:BI62" si="23">CUBEVALUE("DESKTOP-KSAPEQM AS Model",$B$2,$B$3,$B$4,$B$5,$B$6,$A$8,$B57,S$9)</f>
        <v>121487319040</v>
      </c>
      <c r="T57" s="10" vm="2475">
        <f t="shared" si="23"/>
        <v>137300295680</v>
      </c>
      <c r="U57" s="10" vm="2589">
        <f t="shared" si="23"/>
        <v>152991645696</v>
      </c>
      <c r="V57" s="10" vm="2658">
        <f t="shared" si="23"/>
        <v>186325352448</v>
      </c>
      <c r="W57" s="10" vm="3603">
        <f t="shared" si="23"/>
        <v>193490616320</v>
      </c>
      <c r="X57" s="10" vm="2723">
        <f t="shared" si="23"/>
        <v>200715141120</v>
      </c>
      <c r="Y57" s="10" vm="2840">
        <f t="shared" si="23"/>
        <v>218262274048</v>
      </c>
      <c r="Z57" s="10" vm="2905">
        <f t="shared" si="23"/>
        <v>212158234624</v>
      </c>
      <c r="AA57" s="10" vm="2970">
        <f t="shared" si="23"/>
        <v>232511881216</v>
      </c>
      <c r="AB57" s="10" vm="3088">
        <f t="shared" si="23"/>
        <v>248985993216</v>
      </c>
      <c r="AC57" s="10" vm="3153">
        <f t="shared" si="23"/>
        <v>279033577472</v>
      </c>
      <c r="AD57" s="10" vm="3936">
        <f t="shared" si="23"/>
        <v>296589000704</v>
      </c>
      <c r="AE57" s="10" vm="4048">
        <f t="shared" si="23"/>
        <v>296042364928</v>
      </c>
      <c r="AF57" s="10" vm="3226">
        <f t="shared" si="23"/>
        <v>320979042304</v>
      </c>
      <c r="AG57" s="10" vm="2021">
        <f t="shared" si="23"/>
        <v>270105346048</v>
      </c>
      <c r="AH57" s="10" vm="3325">
        <f t="shared" si="23"/>
        <v>288208420864</v>
      </c>
      <c r="AI57" s="10" vm="3390">
        <f t="shared" si="23"/>
        <v>279296016384</v>
      </c>
      <c r="AJ57" s="10" vm="3461">
        <f t="shared" si="23"/>
        <v>327275577344</v>
      </c>
      <c r="AK57" s="10" vm="3535">
        <f t="shared" si="23"/>
        <v>360281964544</v>
      </c>
      <c r="AL57" s="10" vm="2096">
        <f t="shared" si="23"/>
        <v>392897069056</v>
      </c>
      <c r="AM57" s="10" vm="3604">
        <f t="shared" si="23"/>
        <v>415867764736</v>
      </c>
      <c r="AN57" s="10" vm="2476">
        <f t="shared" si="23"/>
        <v>421351489536</v>
      </c>
      <c r="AO57" s="10" vm="2590">
        <f t="shared" si="23"/>
        <v>458820419584</v>
      </c>
      <c r="AP57" s="10" vm="2659">
        <f t="shared" si="23"/>
        <v>468394934272</v>
      </c>
      <c r="AQ57" s="10" vm="2724">
        <f t="shared" si="23"/>
        <v>485441011712</v>
      </c>
      <c r="AR57" s="10" vm="2841">
        <f t="shared" si="23"/>
        <v>514937946112</v>
      </c>
      <c r="AS57" s="10" vm="2906">
        <f t="shared" si="23"/>
        <v>607699271680</v>
      </c>
      <c r="AT57" s="10" vm="3937">
        <f t="shared" si="23"/>
        <v>709148540928</v>
      </c>
      <c r="AU57" s="10" vm="4049">
        <f t="shared" si="23"/>
        <v>820381614080</v>
      </c>
      <c r="AV57" s="10" vm="2971">
        <f t="shared" si="23"/>
        <v>940259868672</v>
      </c>
      <c r="AW57" s="10" vm="3089">
        <f t="shared" si="23"/>
        <v>1216735477760</v>
      </c>
      <c r="AX57" s="10" vm="3154">
        <f t="shared" si="23"/>
        <v>1198895529984</v>
      </c>
      <c r="AY57" s="10" vm="3227">
        <f t="shared" si="23"/>
        <v>1341886562304</v>
      </c>
      <c r="AZ57" s="10" vm="2192">
        <f t="shared" si="23"/>
        <v>1675615272960</v>
      </c>
      <c r="BA57" s="10" vm="3326">
        <f t="shared" si="23"/>
        <v>1823050432512</v>
      </c>
      <c r="BB57" s="10" vm="3391">
        <f t="shared" si="23"/>
        <v>1827637821440</v>
      </c>
      <c r="BC57" s="10" vm="3605">
        <f t="shared" si="23"/>
        <v>1856722173952</v>
      </c>
      <c r="BD57" s="10" vm="3462">
        <f t="shared" si="23"/>
        <v>2039127474176</v>
      </c>
      <c r="BE57" s="10" vm="3536">
        <f t="shared" si="23"/>
        <v>2103587766272</v>
      </c>
      <c r="BF57" s="10" vm="2295">
        <f t="shared" si="23"/>
        <v>2294798090240</v>
      </c>
      <c r="BG57" s="10" vm="2477">
        <f t="shared" si="23"/>
        <v>2652754673664</v>
      </c>
      <c r="BH57" s="10" vm="2591">
        <f t="shared" si="23"/>
        <v>2713164972032</v>
      </c>
      <c r="BI57" s="10" vm="2660">
        <f t="shared" si="23"/>
        <v>2875142438912</v>
      </c>
    </row>
    <row r="58" spans="1:61" x14ac:dyDescent="0.45">
      <c r="A58" t="str" vm="87">
        <f t="shared" si="9"/>
        <v>South</v>
      </c>
      <c r="B58" t="str" vm="116">
        <f>CUBEMEMBER("DESKTOP-KSAPEQM AS Model","[Geography].[Blocs].[Country].&amp;[Kenya]")</f>
        <v>Kenya</v>
      </c>
      <c r="C58" s="10" vm="2725">
        <f t="shared" si="19"/>
        <v>792959488</v>
      </c>
      <c r="D58" s="10" vm="2842">
        <f t="shared" si="19"/>
        <v>868111424</v>
      </c>
      <c r="E58" s="10" vm="2907">
        <f t="shared" si="19"/>
        <v>926589376</v>
      </c>
      <c r="F58" s="10" vm="2972">
        <f t="shared" si="19"/>
        <v>998759360</v>
      </c>
      <c r="G58" s="10" vm="3090">
        <f t="shared" si="19"/>
        <v>997919296</v>
      </c>
      <c r="H58" s="10" vm="3155">
        <f t="shared" si="19"/>
        <v>1164519680</v>
      </c>
      <c r="I58" s="10" vm="3228">
        <f t="shared" si="19"/>
        <v>1232559488</v>
      </c>
      <c r="J58" s="10" vm="3606">
        <f t="shared" si="19"/>
        <v>1353295488</v>
      </c>
      <c r="K58" s="10" vm="2400">
        <f t="shared" si="19"/>
        <v>1458379392</v>
      </c>
      <c r="L58" s="10" vm="3327">
        <f t="shared" si="19"/>
        <v>1603447296</v>
      </c>
      <c r="M58" s="10" vm="3392">
        <f t="shared" si="19"/>
        <v>1778391296</v>
      </c>
      <c r="N58" s="10" vm="3463">
        <f t="shared" si="19"/>
        <v>2107279104</v>
      </c>
      <c r="O58" s="10" vm="3537">
        <f t="shared" si="19"/>
        <v>2502142464</v>
      </c>
      <c r="P58" s="10" vm="540">
        <f t="shared" si="19"/>
        <v>2973309184</v>
      </c>
      <c r="Q58" s="10" vm="3938">
        <f t="shared" si="19"/>
        <v>3259344896</v>
      </c>
      <c r="R58" s="10" vm="4050">
        <f t="shared" si="19"/>
        <v>3474542336</v>
      </c>
      <c r="S58" s="10" vm="2478">
        <f t="shared" si="23"/>
        <v>4494379008</v>
      </c>
      <c r="T58" s="10" vm="2592">
        <f t="shared" si="23"/>
        <v>5303734784</v>
      </c>
      <c r="U58" s="10" vm="2661">
        <f t="shared" si="23"/>
        <v>6234391040</v>
      </c>
      <c r="V58" s="10" vm="2726">
        <f t="shared" si="23"/>
        <v>7265315328</v>
      </c>
      <c r="W58" s="10" vm="2843">
        <f t="shared" si="23"/>
        <v>6854491648</v>
      </c>
      <c r="X58" s="10" vm="2908">
        <f t="shared" si="23"/>
        <v>6431579136</v>
      </c>
      <c r="Y58" s="10" vm="2973">
        <f t="shared" si="23"/>
        <v>5979198464</v>
      </c>
      <c r="Z58" s="10" vm="3607">
        <f t="shared" si="23"/>
        <v>6191437312</v>
      </c>
      <c r="AA58" s="10" vm="3091">
        <f t="shared" si="23"/>
        <v>6135034368</v>
      </c>
      <c r="AB58" s="10" vm="3156">
        <f t="shared" si="23"/>
        <v>7239126528</v>
      </c>
      <c r="AC58" s="10" vm="3229">
        <f t="shared" si="23"/>
        <v>7970820608</v>
      </c>
      <c r="AD58" s="10" vm="618">
        <f t="shared" si="23"/>
        <v>8355380736</v>
      </c>
      <c r="AE58" s="10" vm="3328">
        <f t="shared" si="23"/>
        <v>8283114496</v>
      </c>
      <c r="AF58" s="10" vm="3393">
        <f t="shared" si="23"/>
        <v>8572359168</v>
      </c>
      <c r="AG58" s="10" vm="3939">
        <f t="shared" si="23"/>
        <v>8151478784</v>
      </c>
      <c r="AH58" s="10" vm="4051">
        <f t="shared" si="23"/>
        <v>8209128960</v>
      </c>
      <c r="AI58" s="10" vm="3464">
        <f t="shared" si="23"/>
        <v>5751790080</v>
      </c>
      <c r="AJ58" s="10" vm="3538">
        <f t="shared" si="23"/>
        <v>7148145152</v>
      </c>
      <c r="AK58" s="10" vm="1094">
        <f t="shared" si="23"/>
        <v>9046326272</v>
      </c>
      <c r="AL58" s="10" vm="2479">
        <f t="shared" si="23"/>
        <v>12045858816</v>
      </c>
      <c r="AM58" s="10" vm="2593">
        <f t="shared" si="23"/>
        <v>13115773952</v>
      </c>
      <c r="AN58" s="10" vm="2662">
        <f t="shared" si="23"/>
        <v>14093999104</v>
      </c>
      <c r="AO58" s="10" vm="2727">
        <f t="shared" si="23"/>
        <v>12896013312</v>
      </c>
      <c r="AP58" s="10" vm="3608">
        <f t="shared" si="23"/>
        <v>12705356800</v>
      </c>
      <c r="AQ58" s="10" vm="2844">
        <f t="shared" si="23"/>
        <v>12986007552</v>
      </c>
      <c r="AR58" s="10" vm="2909">
        <f t="shared" si="23"/>
        <v>13147744256</v>
      </c>
      <c r="AS58" s="10" vm="2974">
        <f t="shared" si="23"/>
        <v>14904517632</v>
      </c>
      <c r="AT58" s="10" vm="3092">
        <f t="shared" si="23"/>
        <v>16095337472</v>
      </c>
      <c r="AU58" s="10" vm="3157">
        <f t="shared" si="23"/>
        <v>18737897472</v>
      </c>
      <c r="AV58" s="10" vm="3230">
        <f t="shared" si="23"/>
        <v>25825525760</v>
      </c>
      <c r="AW58" s="10" vm="3940">
        <f t="shared" si="23"/>
        <v>31958194176</v>
      </c>
      <c r="AX58" s="10" vm="4052">
        <f t="shared" si="23"/>
        <v>35895152640</v>
      </c>
      <c r="AY58" s="10" vm="3266">
        <f t="shared" si="23"/>
        <v>37021511680</v>
      </c>
      <c r="AZ58" s="10" vm="3329">
        <f t="shared" si="23"/>
        <v>40000090112</v>
      </c>
      <c r="BA58" s="10" vm="3394">
        <f t="shared" si="23"/>
        <v>41953431552</v>
      </c>
      <c r="BB58" s="10" vm="3465">
        <f t="shared" si="23"/>
        <v>50412752896</v>
      </c>
      <c r="BC58" s="10" vm="3539">
        <f t="shared" si="23"/>
        <v>55096729600</v>
      </c>
      <c r="BD58" s="10" vm="1191">
        <f t="shared" si="23"/>
        <v>61448048640</v>
      </c>
      <c r="BE58" s="10" vm="2480">
        <f t="shared" si="23"/>
        <v>64007749632</v>
      </c>
      <c r="BF58" s="10" vm="3609">
        <f t="shared" si="23"/>
        <v>69188755456</v>
      </c>
      <c r="BG58" s="10" vm="2594">
        <f t="shared" si="23"/>
        <v>78965006336</v>
      </c>
      <c r="BH58" s="10" vm="2663">
        <f t="shared" si="23"/>
        <v>87778582528</v>
      </c>
      <c r="BI58" s="10" vm="2728">
        <f t="shared" si="23"/>
        <v>95503089664</v>
      </c>
    </row>
    <row r="59" spans="1:61" x14ac:dyDescent="0.45">
      <c r="A59" t="str" vm="87">
        <f t="shared" si="9"/>
        <v>South</v>
      </c>
      <c r="B59" t="str" vm="117">
        <f>CUBEMEMBER("DESKTOP-KSAPEQM AS Model","[Geography].[Blocs].[Country].&amp;[Lesotho]")</f>
        <v>Lesotho</v>
      </c>
      <c r="C59" s="10" vm="2975">
        <f t="shared" si="19"/>
        <v>35699288</v>
      </c>
      <c r="D59" s="10" vm="3941">
        <f t="shared" si="19"/>
        <v>41859164</v>
      </c>
      <c r="E59" s="10" vm="4053">
        <f t="shared" si="19"/>
        <v>47039060</v>
      </c>
      <c r="F59" s="10" vm="3093">
        <f t="shared" si="19"/>
        <v>51938960</v>
      </c>
      <c r="G59" s="10" vm="3158">
        <f t="shared" si="19"/>
        <v>54878904</v>
      </c>
      <c r="H59" s="10" vm="3231">
        <f t="shared" si="19"/>
        <v>56698864</v>
      </c>
      <c r="I59" s="10" vm="3267">
        <f t="shared" si="19"/>
        <v>59260816</v>
      </c>
      <c r="J59" s="10" vm="3330">
        <f t="shared" si="19"/>
        <v>61444772</v>
      </c>
      <c r="K59" s="10" vm="3395">
        <f t="shared" si="19"/>
        <v>65966680</v>
      </c>
      <c r="L59" s="10" vm="3466">
        <f t="shared" si="19"/>
        <v>68738624</v>
      </c>
      <c r="M59" s="10" vm="3610">
        <f t="shared" si="19"/>
        <v>76482104</v>
      </c>
      <c r="N59" s="10" vm="3540">
        <f t="shared" si="19"/>
        <v>80915832</v>
      </c>
      <c r="O59" s="10" vm="1284">
        <f t="shared" si="19"/>
        <v>121181560</v>
      </c>
      <c r="P59" s="10" vm="2481">
        <f t="shared" si="19"/>
        <v>150846208</v>
      </c>
      <c r="Q59" s="10" vm="2595">
        <f t="shared" si="19"/>
        <v>149560512</v>
      </c>
      <c r="R59" s="10" vm="2664">
        <f t="shared" si="19"/>
        <v>147654096</v>
      </c>
      <c r="S59" s="10" vm="2729">
        <f t="shared" si="23"/>
        <v>193307264</v>
      </c>
      <c r="T59" s="10" vm="3942">
        <f t="shared" si="23"/>
        <v>266559344</v>
      </c>
      <c r="U59" s="10" vm="4054">
        <f t="shared" si="23"/>
        <v>290142528</v>
      </c>
      <c r="V59" s="10" vm="2845">
        <f t="shared" si="23"/>
        <v>431561376</v>
      </c>
      <c r="W59" s="10" vm="2910">
        <f t="shared" si="23"/>
        <v>434188032</v>
      </c>
      <c r="X59" s="10" vm="2976">
        <f t="shared" si="23"/>
        <v>348746816</v>
      </c>
      <c r="Y59" s="10" vm="3094">
        <f t="shared" si="23"/>
        <v>386699296</v>
      </c>
      <c r="Z59" s="10" vm="3159">
        <f t="shared" si="23"/>
        <v>333158464</v>
      </c>
      <c r="AA59" s="10" vm="3232">
        <f t="shared" si="23"/>
        <v>268626912</v>
      </c>
      <c r="AB59" s="10" vm="3268">
        <f t="shared" si="23"/>
        <v>318862880</v>
      </c>
      <c r="AC59" s="10" vm="3611">
        <f t="shared" si="23"/>
        <v>402774848</v>
      </c>
      <c r="AD59" s="10" vm="3331">
        <f t="shared" si="23"/>
        <v>470389184</v>
      </c>
      <c r="AE59" s="10" vm="3396">
        <f t="shared" si="23"/>
        <v>495404896</v>
      </c>
      <c r="AF59" s="10" vm="3467">
        <f t="shared" si="23"/>
        <v>596415104</v>
      </c>
      <c r="AG59" s="10" vm="3541">
        <f t="shared" si="23"/>
        <v>704329216</v>
      </c>
      <c r="AH59" s="10" vm="1380">
        <f t="shared" si="23"/>
        <v>831033920</v>
      </c>
      <c r="AI59" s="10" vm="2482">
        <f t="shared" si="23"/>
        <v>835592832</v>
      </c>
      <c r="AJ59" s="10" vm="3943">
        <f t="shared" si="23"/>
        <v>878250432</v>
      </c>
      <c r="AK59" s="10" vm="4055">
        <f t="shared" si="23"/>
        <v>1001889856</v>
      </c>
      <c r="AL59" s="10" vm="2596">
        <f t="shared" si="23"/>
        <v>946123264</v>
      </c>
      <c r="AM59" s="10" vm="2665">
        <f t="shared" si="23"/>
        <v>997996032</v>
      </c>
      <c r="AN59" s="10" vm="2730">
        <f t="shared" si="23"/>
        <v>928458176</v>
      </c>
      <c r="AO59" s="10" vm="2846">
        <f t="shared" si="23"/>
        <v>912771264</v>
      </c>
      <c r="AP59" s="10" vm="2911">
        <f t="shared" si="23"/>
        <v>887295296</v>
      </c>
      <c r="AQ59" s="10" vm="2977">
        <f t="shared" si="23"/>
        <v>825706944</v>
      </c>
      <c r="AR59" s="10" vm="3095">
        <f t="shared" si="23"/>
        <v>775780672</v>
      </c>
      <c r="AS59" s="10" vm="3612">
        <f t="shared" si="23"/>
        <v>1157832960</v>
      </c>
      <c r="AT59" s="10" vm="3160">
        <f t="shared" si="23"/>
        <v>1511236608</v>
      </c>
      <c r="AU59" s="10" vm="3233">
        <f t="shared" si="23"/>
        <v>1682350976</v>
      </c>
      <c r="AV59" s="10" vm="3269">
        <f t="shared" si="23"/>
        <v>1800105600</v>
      </c>
      <c r="AW59" s="10" vm="3332">
        <f t="shared" si="23"/>
        <v>1716262784</v>
      </c>
      <c r="AX59" s="10" vm="3397">
        <f t="shared" si="23"/>
        <v>1758535040</v>
      </c>
      <c r="AY59" s="10" vm="3468">
        <f t="shared" si="23"/>
        <v>1773199488</v>
      </c>
      <c r="AZ59" s="10" vm="3944">
        <f t="shared" si="23"/>
        <v>2269525760</v>
      </c>
      <c r="BA59" s="10" vm="4056">
        <f t="shared" si="23"/>
        <v>2622336256</v>
      </c>
      <c r="BB59" s="10" vm="3542">
        <f t="shared" si="23"/>
        <v>2526185216</v>
      </c>
      <c r="BC59" s="10" vm="1481">
        <f t="shared" si="23"/>
        <v>2421469952</v>
      </c>
      <c r="BD59" s="10" vm="2483">
        <f t="shared" si="23"/>
        <v>2499803904</v>
      </c>
      <c r="BE59" s="10" vm="2597">
        <f t="shared" si="23"/>
        <v>2372280064</v>
      </c>
      <c r="BF59" s="10" vm="2666">
        <f t="shared" si="23"/>
        <v>2165408256</v>
      </c>
      <c r="BG59" s="10" vm="2731">
        <f t="shared" si="23"/>
        <v>2405289472</v>
      </c>
      <c r="BH59" s="10" vm="2847">
        <f t="shared" si="23"/>
        <v>2575892224</v>
      </c>
      <c r="BI59" s="10" vm="3613">
        <f t="shared" si="23"/>
        <v>2460072448</v>
      </c>
    </row>
    <row r="60" spans="1:61" x14ac:dyDescent="0.45">
      <c r="A60" t="str" vm="87">
        <f t="shared" si="9"/>
        <v>South</v>
      </c>
      <c r="B60" t="str" vm="118">
        <f>CUBEMEMBER("DESKTOP-KSAPEQM AS Model","[Geography].[Blocs].[Country].&amp;[Madagascar]")</f>
        <v>Madagascar</v>
      </c>
      <c r="C60" s="10" vm="3096">
        <f t="shared" si="19"/>
        <v>699161920</v>
      </c>
      <c r="D60" s="10" vm="3161">
        <f t="shared" si="19"/>
        <v>739286912</v>
      </c>
      <c r="E60" s="10" vm="3234">
        <f t="shared" si="19"/>
        <v>759345856</v>
      </c>
      <c r="F60" s="10" vm="3270">
        <f t="shared" si="19"/>
        <v>802482176</v>
      </c>
      <c r="G60" s="10" vm="3945">
        <f t="shared" si="19"/>
        <v>833563456</v>
      </c>
      <c r="H60" s="10" vm="4057">
        <f t="shared" si="19"/>
        <v>900264576</v>
      </c>
      <c r="I60" s="10" vm="3333">
        <f t="shared" si="19"/>
        <v>956436928</v>
      </c>
      <c r="J60" s="10" vm="3398">
        <f t="shared" si="19"/>
        <v>1031669632</v>
      </c>
      <c r="K60" s="10" vm="3469">
        <f t="shared" si="19"/>
        <v>1056391040</v>
      </c>
      <c r="L60" s="10" vm="3543">
        <f t="shared" si="19"/>
        <v>1111859584</v>
      </c>
      <c r="M60" s="10" vm="1589">
        <f t="shared" si="19"/>
        <v>1199507584</v>
      </c>
      <c r="N60" s="10" vm="2484">
        <f t="shared" si="19"/>
        <v>1341590656</v>
      </c>
      <c r="O60" s="10" vm="2598">
        <f t="shared" si="19"/>
        <v>1653062400</v>
      </c>
      <c r="P60" s="10" vm="3614">
        <f t="shared" si="19"/>
        <v>1917508224</v>
      </c>
      <c r="Q60" s="10" vm="2667">
        <f t="shared" si="19"/>
        <v>2283049216</v>
      </c>
      <c r="R60" s="10" vm="2732">
        <f t="shared" si="19"/>
        <v>2181844224</v>
      </c>
      <c r="S60" s="10" vm="2848">
        <f t="shared" si="23"/>
        <v>2358930432</v>
      </c>
      <c r="T60" s="10" vm="2912">
        <f t="shared" si="23"/>
        <v>2669755136</v>
      </c>
      <c r="U60" s="10" vm="2978">
        <f t="shared" si="23"/>
        <v>3463565824</v>
      </c>
      <c r="V60" s="10" vm="3097">
        <f t="shared" si="23"/>
        <v>5201818112</v>
      </c>
      <c r="W60" s="10" vm="3946">
        <f t="shared" si="23"/>
        <v>4759333888</v>
      </c>
      <c r="X60" s="10" vm="4058">
        <f t="shared" si="23"/>
        <v>4784977408</v>
      </c>
      <c r="Y60" s="10" vm="3162">
        <f t="shared" si="23"/>
        <v>4686456832</v>
      </c>
      <c r="Z60" s="10" vm="3235">
        <f t="shared" si="23"/>
        <v>3905938432</v>
      </c>
      <c r="AA60" s="10" vm="3271">
        <f t="shared" si="23"/>
        <v>3802557952</v>
      </c>
      <c r="AB60" s="10" vm="3334">
        <f t="shared" si="23"/>
        <v>4347990016</v>
      </c>
      <c r="AC60" s="10" vm="3399">
        <f t="shared" si="23"/>
        <v>3212900608</v>
      </c>
      <c r="AD60" s="10" vm="3470">
        <f t="shared" si="23"/>
        <v>3189456896</v>
      </c>
      <c r="AE60" s="10" vm="3544">
        <f t="shared" si="23"/>
        <v>3175638272</v>
      </c>
      <c r="AF60" s="10" vm="3615">
        <f t="shared" si="23"/>
        <v>3931334912</v>
      </c>
      <c r="AG60" s="10" vm="1701">
        <f t="shared" si="23"/>
        <v>3254713088</v>
      </c>
      <c r="AH60" s="10" vm="2485">
        <f t="shared" si="23"/>
        <v>3714967040</v>
      </c>
      <c r="AI60" s="10" vm="2599">
        <f t="shared" si="23"/>
        <v>4063298816</v>
      </c>
      <c r="AJ60" s="10" vm="2668">
        <f t="shared" si="23"/>
        <v>3522226944</v>
      </c>
      <c r="AK60" s="10" vm="2733">
        <f t="shared" si="23"/>
        <v>3838100992</v>
      </c>
      <c r="AL60" s="10" vm="2849">
        <f t="shared" si="23"/>
        <v>4931860992</v>
      </c>
      <c r="AM60" s="10" vm="3947">
        <f t="shared" si="23"/>
        <v>4262965248</v>
      </c>
      <c r="AN60" s="10" vm="4059">
        <f t="shared" si="23"/>
        <v>4401967616</v>
      </c>
      <c r="AO60" s="10" vm="2913">
        <f t="shared" si="23"/>
        <v>4277903872</v>
      </c>
      <c r="AP60" s="10" vm="2979">
        <f t="shared" si="23"/>
        <v>4629246976</v>
      </c>
      <c r="AQ60" s="10" vm="3098">
        <f t="shared" si="23"/>
        <v>5438332928</v>
      </c>
      <c r="AR60" s="10" vm="3163">
        <f t="shared" si="23"/>
        <v>5351701504</v>
      </c>
      <c r="AS60" s="10" vm="3236">
        <f t="shared" si="23"/>
        <v>6372498944</v>
      </c>
      <c r="AT60" s="10" vm="3272">
        <f t="shared" si="23"/>
        <v>5064732672</v>
      </c>
      <c r="AU60" s="10" vm="3335">
        <f t="shared" si="23"/>
        <v>5859269632</v>
      </c>
      <c r="AV60" s="10" vm="3616">
        <f t="shared" si="23"/>
        <v>6395712512</v>
      </c>
      <c r="AW60" s="10" vm="3400">
        <f t="shared" si="23"/>
        <v>8524620800</v>
      </c>
      <c r="AX60" s="10" vm="3471">
        <f t="shared" si="23"/>
        <v>10725137408</v>
      </c>
      <c r="AY60" s="10" vm="3545">
        <f t="shared" si="23"/>
        <v>9616879616</v>
      </c>
      <c r="AZ60" s="10" vm="1812">
        <f t="shared" si="23"/>
        <v>9982710784</v>
      </c>
      <c r="BA60" s="10" vm="2486">
        <f t="shared" si="23"/>
        <v>11551820800</v>
      </c>
      <c r="BB60" s="10" vm="2600">
        <f t="shared" si="23"/>
        <v>11578978304</v>
      </c>
      <c r="BC60" s="10" vm="3948">
        <f t="shared" si="23"/>
        <v>12423558144</v>
      </c>
      <c r="BD60" s="10" vm="4060">
        <f t="shared" si="23"/>
        <v>12522958848</v>
      </c>
      <c r="BE60" s="10" vm="2669">
        <f t="shared" si="23"/>
        <v>11323023360</v>
      </c>
      <c r="BF60" s="10" vm="2734">
        <f t="shared" si="23"/>
        <v>11848614912</v>
      </c>
      <c r="BG60" s="10" vm="2850">
        <f t="shared" si="23"/>
        <v>13176312832</v>
      </c>
      <c r="BH60" s="10" vm="2914">
        <f t="shared" si="23"/>
        <v>13853433856</v>
      </c>
      <c r="BI60" s="10" vm="2980">
        <f t="shared" si="23"/>
        <v>14083906560</v>
      </c>
    </row>
    <row r="61" spans="1:61" x14ac:dyDescent="0.45">
      <c r="A61" t="str" vm="87">
        <f t="shared" si="9"/>
        <v>South</v>
      </c>
      <c r="B61" t="str" vm="119">
        <f>CUBEMEMBER("DESKTOP-KSAPEQM AS Model","[Geography].[Blocs].[Country].&amp;[Malawi]")</f>
        <v>Malawi</v>
      </c>
      <c r="C61" s="10" vm="3617">
        <f t="shared" si="19"/>
        <v>174576512</v>
      </c>
      <c r="D61" s="10" vm="3237">
        <f t="shared" si="19"/>
        <v>183116336</v>
      </c>
      <c r="E61" s="10" vm="3273">
        <f t="shared" si="19"/>
        <v>190816176</v>
      </c>
      <c r="F61" s="10" vm="3336">
        <f t="shared" si="19"/>
        <v>194736112</v>
      </c>
      <c r="G61" s="10" vm="3401">
        <f t="shared" si="19"/>
        <v>229455408</v>
      </c>
      <c r="H61" s="10" vm="3472">
        <f t="shared" si="19"/>
        <v>260394800</v>
      </c>
      <c r="I61" s="10" vm="3546">
        <f t="shared" si="19"/>
        <v>269814976</v>
      </c>
      <c r="J61" s="10" vm="3949">
        <f t="shared" si="19"/>
        <v>245169808</v>
      </c>
      <c r="K61" s="10" vm="4061">
        <f t="shared" si="19"/>
        <v>265810640</v>
      </c>
      <c r="L61" s="10" vm="1921">
        <f t="shared" si="19"/>
        <v>290531616</v>
      </c>
      <c r="M61" s="10" vm="2487">
        <f t="shared" si="19"/>
        <v>365386944</v>
      </c>
      <c r="N61" s="10" vm="2601">
        <f t="shared" si="19"/>
        <v>406062880</v>
      </c>
      <c r="O61" s="10" vm="2670">
        <f t="shared" si="19"/>
        <v>444281696</v>
      </c>
      <c r="P61" s="10" vm="2735">
        <f t="shared" si="19"/>
        <v>548620992</v>
      </c>
      <c r="Q61" s="10" vm="2851">
        <f t="shared" si="19"/>
        <v>613220672</v>
      </c>
      <c r="R61" s="10" vm="2915">
        <f t="shared" si="19"/>
        <v>670317632</v>
      </c>
      <c r="S61" s="10" vm="3618">
        <f t="shared" si="23"/>
        <v>806290816</v>
      </c>
      <c r="T61" s="10" vm="2981">
        <f t="shared" si="23"/>
        <v>949034048</v>
      </c>
      <c r="U61" s="10" vm="3099">
        <f t="shared" si="23"/>
        <v>1058269056</v>
      </c>
      <c r="V61" s="10" vm="3164">
        <f t="shared" si="23"/>
        <v>1237655424</v>
      </c>
      <c r="W61" s="10" vm="3238">
        <f t="shared" si="23"/>
        <v>1237685632</v>
      </c>
      <c r="X61" s="10" vm="3274">
        <f t="shared" si="23"/>
        <v>1180104192</v>
      </c>
      <c r="Y61" s="10" vm="3337">
        <f t="shared" si="23"/>
        <v>1223186816</v>
      </c>
      <c r="Z61" s="10" vm="3950">
        <f t="shared" si="23"/>
        <v>1208008960</v>
      </c>
      <c r="AA61" s="10" vm="4062">
        <f t="shared" si="23"/>
        <v>1131347840</v>
      </c>
      <c r="AB61" s="10" vm="3402">
        <f t="shared" si="23"/>
        <v>1183654784</v>
      </c>
      <c r="AC61" s="10" vm="3473">
        <f t="shared" si="23"/>
        <v>1183094144</v>
      </c>
      <c r="AD61" s="10" vm="3547">
        <f t="shared" si="23"/>
        <v>1379924224</v>
      </c>
      <c r="AE61" s="10" vm="2022">
        <f t="shared" si="23"/>
        <v>1590215552</v>
      </c>
      <c r="AF61" s="10" vm="2488">
        <f t="shared" si="23"/>
        <v>1880771584</v>
      </c>
      <c r="AG61" s="10" vm="2602">
        <f t="shared" si="23"/>
        <v>2203545856</v>
      </c>
      <c r="AH61" s="10" vm="2671">
        <f t="shared" si="23"/>
        <v>1799517056</v>
      </c>
      <c r="AI61" s="10" vm="3619">
        <f t="shared" si="23"/>
        <v>2070636928</v>
      </c>
      <c r="AJ61" s="10" vm="2736">
        <f t="shared" si="23"/>
        <v>1181802624</v>
      </c>
      <c r="AK61" s="10" vm="2852">
        <f t="shared" si="23"/>
        <v>1397457920</v>
      </c>
      <c r="AL61" s="10" vm="2916">
        <f t="shared" si="23"/>
        <v>2281034240</v>
      </c>
      <c r="AM61" s="10" vm="2982">
        <f t="shared" si="23"/>
        <v>2663234816</v>
      </c>
      <c r="AN61" s="10" vm="3100">
        <f t="shared" si="23"/>
        <v>1750584320</v>
      </c>
      <c r="AO61" s="10" vm="3165">
        <f t="shared" si="23"/>
        <v>1775921664</v>
      </c>
      <c r="AP61" s="10" vm="3951">
        <f t="shared" si="23"/>
        <v>1743506560</v>
      </c>
      <c r="AQ61" s="10" vm="4063">
        <f t="shared" si="23"/>
        <v>1716502912</v>
      </c>
      <c r="AR61" s="10" vm="3239">
        <f t="shared" si="23"/>
        <v>3495748352</v>
      </c>
      <c r="AS61" s="10" vm="3275">
        <f t="shared" si="23"/>
        <v>3208837120</v>
      </c>
      <c r="AT61" s="10" vm="3338">
        <f t="shared" si="23"/>
        <v>3476094464</v>
      </c>
      <c r="AU61" s="10" vm="3403">
        <f t="shared" si="23"/>
        <v>3655909632</v>
      </c>
      <c r="AV61" s="10" vm="3474">
        <f t="shared" si="23"/>
        <v>3998020096</v>
      </c>
      <c r="AW61" s="10" vm="3548">
        <f t="shared" si="23"/>
        <v>4432936960</v>
      </c>
      <c r="AX61" s="10" vm="2097">
        <f t="shared" si="23"/>
        <v>5321012224</v>
      </c>
      <c r="AY61" s="10" vm="3620">
        <f t="shared" si="23"/>
        <v>6191127552</v>
      </c>
      <c r="AZ61" s="10" vm="2489">
        <f t="shared" si="23"/>
        <v>6959655424</v>
      </c>
      <c r="BA61" s="10" vm="2603">
        <f t="shared" si="23"/>
        <v>8004000768</v>
      </c>
      <c r="BB61" s="10" vm="2672">
        <f t="shared" si="23"/>
        <v>6028487680</v>
      </c>
      <c r="BC61" s="10" vm="2737">
        <f t="shared" si="23"/>
        <v>5518880768</v>
      </c>
      <c r="BD61" s="10" vm="2853">
        <f t="shared" si="23"/>
        <v>6047813632</v>
      </c>
      <c r="BE61" s="10" vm="2917">
        <f t="shared" si="23"/>
        <v>6373212672</v>
      </c>
      <c r="BF61" s="10" vm="3952">
        <f t="shared" si="23"/>
        <v>5433040384</v>
      </c>
      <c r="BG61" s="10" vm="4064">
        <f t="shared" si="23"/>
        <v>6303292416</v>
      </c>
      <c r="BH61" s="10" vm="2983">
        <f t="shared" si="23"/>
        <v>6917301760</v>
      </c>
      <c r="BI61" s="10" vm="3101">
        <f t="shared" si="23"/>
        <v>7666704384</v>
      </c>
    </row>
    <row r="62" spans="1:61" x14ac:dyDescent="0.45">
      <c r="A62" t="str" vm="87">
        <f t="shared" si="9"/>
        <v>South</v>
      </c>
      <c r="B62" t="str" vm="120">
        <f>CUBEMEMBER("DESKTOP-KSAPEQM AS Model","[Geography].[Blocs].[Country].&amp;[Malaysia]")</f>
        <v>Malaysia</v>
      </c>
      <c r="C62" s="10" vm="3276">
        <f t="shared" si="19"/>
        <v>1901868544</v>
      </c>
      <c r="D62" s="10" vm="3339">
        <f t="shared" si="19"/>
        <v>2001502720</v>
      </c>
      <c r="E62" s="10" vm="3404">
        <f t="shared" si="19"/>
        <v>2510126848</v>
      </c>
      <c r="F62" s="10" vm="3621">
        <f t="shared" si="19"/>
        <v>2674441472</v>
      </c>
      <c r="G62" s="10" vm="3475">
        <f t="shared" si="19"/>
        <v>2956356864</v>
      </c>
      <c r="H62" s="10" vm="3549">
        <f t="shared" si="19"/>
        <v>3143538432</v>
      </c>
      <c r="I62" s="10" vm="2193">
        <f t="shared" si="19"/>
        <v>3188945408</v>
      </c>
      <c r="J62" s="10" vm="2490">
        <f t="shared" si="19"/>
        <v>3330393344</v>
      </c>
      <c r="K62" s="10" vm="2604">
        <f t="shared" si="19"/>
        <v>3664576000</v>
      </c>
      <c r="L62" s="10" vm="2673">
        <f t="shared" si="19"/>
        <v>3864171008</v>
      </c>
      <c r="M62" s="10" vm="3953">
        <f t="shared" si="19"/>
        <v>4244340224</v>
      </c>
      <c r="N62" s="10" vm="4065">
        <f t="shared" si="19"/>
        <v>5043268608</v>
      </c>
      <c r="O62" s="10" vm="2738">
        <f t="shared" si="19"/>
        <v>7662996992</v>
      </c>
      <c r="P62" s="10" vm="2854">
        <f t="shared" si="19"/>
        <v>9496074240</v>
      </c>
      <c r="Q62" s="10" vm="2918">
        <f t="shared" si="19"/>
        <v>9298800640</v>
      </c>
      <c r="R62" s="10" vm="2984">
        <f t="shared" si="19"/>
        <v>11050126336</v>
      </c>
      <c r="S62" s="10" vm="3102">
        <f t="shared" si="23"/>
        <v>13139397632</v>
      </c>
      <c r="T62" s="10" vm="3166">
        <f t="shared" si="23"/>
        <v>16358376448</v>
      </c>
      <c r="U62" s="10" vm="3240">
        <f t="shared" si="23"/>
        <v>21213671424</v>
      </c>
      <c r="V62" s="10" vm="3622">
        <f t="shared" si="23"/>
        <v>24488034304</v>
      </c>
      <c r="W62" s="10" vm="3277">
        <f t="shared" si="23"/>
        <v>25004556288</v>
      </c>
      <c r="X62" s="10" vm="3340">
        <f t="shared" si="23"/>
        <v>26804402176</v>
      </c>
      <c r="Y62" s="10" vm="3405">
        <f t="shared" si="23"/>
        <v>30346788864</v>
      </c>
      <c r="Z62" s="10" vm="3476">
        <f t="shared" si="23"/>
        <v>33943504896</v>
      </c>
      <c r="AA62" s="10" vm="3550">
        <f t="shared" si="23"/>
        <v>31200161792</v>
      </c>
      <c r="AB62" s="10" vm="2296">
        <f t="shared" si="23"/>
        <v>27734562816</v>
      </c>
      <c r="AC62" s="10" vm="3954">
        <f t="shared" si="23"/>
        <v>32181696512</v>
      </c>
      <c r="AD62" s="10" vm="4066">
        <f t="shared" si="23"/>
        <v>35271880704</v>
      </c>
      <c r="AE62" s="10" vm="2491">
        <f t="shared" si="23"/>
        <v>38848569344</v>
      </c>
      <c r="AF62" s="10" vm="2605">
        <f t="shared" si="23"/>
        <v>44024176640</v>
      </c>
      <c r="AG62" s="10" vm="2674">
        <f t="shared" si="23"/>
        <v>49143148544</v>
      </c>
      <c r="AH62" s="10" vm="2739">
        <f t="shared" si="23"/>
        <v>59167551488</v>
      </c>
      <c r="AI62" s="10" vm="2855">
        <f t="shared" si="23"/>
        <v>66894835712</v>
      </c>
      <c r="AJ62" s="10" vm="2919">
        <f t="shared" si="23"/>
        <v>74478354432</v>
      </c>
      <c r="AK62" s="10" vm="2985">
        <f t="shared" si="23"/>
        <v>88705343488</v>
      </c>
      <c r="AL62" s="10" vm="3623">
        <f t="shared" si="23"/>
        <v>100855390208</v>
      </c>
      <c r="AM62" s="10" vm="3103">
        <f t="shared" si="23"/>
        <v>100005322752</v>
      </c>
      <c r="AN62" s="10" vm="3167">
        <f t="shared" si="23"/>
        <v>72167497728</v>
      </c>
      <c r="AO62" s="10" vm="3241">
        <f t="shared" si="23"/>
        <v>79148417024</v>
      </c>
      <c r="AP62" s="10" vm="3278">
        <f t="shared" si="23"/>
        <v>93789732864</v>
      </c>
      <c r="AQ62" s="10" vm="3341">
        <f t="shared" si="23"/>
        <v>92783943680</v>
      </c>
      <c r="AR62" s="10" vm="3406">
        <f t="shared" si="23"/>
        <v>100845527040</v>
      </c>
      <c r="AS62" s="10" vm="3955">
        <f t="shared" si="23"/>
        <v>110202372096</v>
      </c>
      <c r="AT62" s="10" vm="4067">
        <f t="shared" si="23"/>
        <v>124749471744</v>
      </c>
      <c r="AU62" s="10" vm="3477">
        <f t="shared" si="23"/>
        <v>143534096384</v>
      </c>
      <c r="AV62" s="10" vm="3551">
        <f t="shared" si="23"/>
        <v>162691235840</v>
      </c>
      <c r="AW62" s="10" vm="2401">
        <f t="shared" si="23"/>
        <v>193547829248</v>
      </c>
      <c r="AX62" s="10" vm="2492">
        <f t="shared" si="23"/>
        <v>230813892608</v>
      </c>
      <c r="AY62" s="10" vm="2606">
        <f t="shared" si="23"/>
        <v>202257629184</v>
      </c>
      <c r="AZ62" s="10" vm="2675">
        <f t="shared" si="23"/>
        <v>255016615936</v>
      </c>
      <c r="BA62" s="10" vm="2740">
        <f t="shared" si="23"/>
        <v>297951952896</v>
      </c>
      <c r="BB62" s="10" vm="3624">
        <f t="shared" si="23"/>
        <v>314443137024</v>
      </c>
      <c r="BC62" s="10" vm="2856">
        <f t="shared" si="23"/>
        <v>323277160448</v>
      </c>
      <c r="BD62" s="10" vm="2920">
        <f t="shared" si="23"/>
        <v>338061950976</v>
      </c>
      <c r="BE62" s="10" vm="2986">
        <f t="shared" si="23"/>
        <v>301354745856</v>
      </c>
      <c r="BF62" s="10" vm="3104">
        <f t="shared" si="23"/>
        <v>301255458816</v>
      </c>
      <c r="BG62" s="10" vm="3168">
        <f t="shared" ref="BG62:BI62" si="24">CUBEVALUE("DESKTOP-KSAPEQM AS Model",$B$2,$B$3,$B$4,$B$5,$B$6,$A$8,$B62,BG$9)</f>
        <v>318958239744</v>
      </c>
      <c r="BH62" s="10" vm="3242">
        <f t="shared" si="24"/>
        <v>358581927936</v>
      </c>
      <c r="BI62" s="10" vm="3956">
        <f t="shared" si="24"/>
        <v>364701515776</v>
      </c>
    </row>
    <row r="63" spans="1:61" x14ac:dyDescent="0.45">
      <c r="A63" t="str" vm="87">
        <f t="shared" si="9"/>
        <v>South</v>
      </c>
      <c r="B63" t="str" vm="121">
        <f>CUBEMEMBER("DESKTOP-KSAPEQM AS Model","[Geography].[Blocs].[Country].&amp;[Mauritania]")</f>
        <v>Mauritania</v>
      </c>
      <c r="C63" s="10" vm="3342">
        <f t="shared" si="19"/>
        <v>159213456</v>
      </c>
      <c r="D63" s="10" vm="3407">
        <f t="shared" si="19"/>
        <v>164271584</v>
      </c>
      <c r="E63" s="10" vm="3478">
        <f t="shared" si="19"/>
        <v>168186336</v>
      </c>
      <c r="F63" s="10" vm="3552">
        <f t="shared" si="19"/>
        <v>224495792</v>
      </c>
      <c r="G63" s="10" vm="685">
        <f t="shared" si="19"/>
        <v>255340528</v>
      </c>
      <c r="H63" s="10" vm="2493">
        <f t="shared" si="19"/>
        <v>266533664</v>
      </c>
      <c r="I63" s="10" vm="3625">
        <f t="shared" si="19"/>
        <v>282615360</v>
      </c>
      <c r="J63" s="10" vm="2607">
        <f t="shared" si="19"/>
        <v>311396000</v>
      </c>
      <c r="K63" s="10" vm="2676">
        <f t="shared" si="19"/>
        <v>295062144</v>
      </c>
      <c r="L63" s="10" vm="2741">
        <f t="shared" si="19"/>
        <v>309405312</v>
      </c>
      <c r="M63" s="10" vm="2857">
        <f t="shared" si="19"/>
        <v>335569088</v>
      </c>
      <c r="N63" s="10" vm="2921">
        <f t="shared" si="19"/>
        <v>391669440</v>
      </c>
      <c r="O63" s="10" vm="2987">
        <f t="shared" si="19"/>
        <v>493237536</v>
      </c>
      <c r="P63" s="10" vm="3957">
        <f t="shared" si="19"/>
        <v>613010944</v>
      </c>
      <c r="Q63" s="10" vm="4068">
        <f t="shared" si="19"/>
        <v>703378624</v>
      </c>
      <c r="R63" s="10" vm="3105">
        <f t="shared" si="19"/>
        <v>775046400</v>
      </c>
      <c r="S63" s="10" vm="3169">
        <f t="shared" ref="S63:BI64" si="25">CUBEVALUE("DESKTOP-KSAPEQM AS Model",$B$2,$B$3,$B$4,$B$5,$B$6,$A$8,$B63,S$9)</f>
        <v>799029696</v>
      </c>
      <c r="T63" s="10" vm="3243">
        <f t="shared" si="25"/>
        <v>804629888</v>
      </c>
      <c r="U63" s="10" vm="3279">
        <f t="shared" si="25"/>
        <v>951900928</v>
      </c>
      <c r="V63" s="10" vm="3343">
        <f t="shared" si="25"/>
        <v>1047924672</v>
      </c>
      <c r="W63" s="10" vm="3408">
        <f t="shared" si="25"/>
        <v>1105495424</v>
      </c>
      <c r="X63" s="10" vm="3479">
        <f t="shared" si="25"/>
        <v>1108776064</v>
      </c>
      <c r="Y63" s="10" vm="3626">
        <f t="shared" si="25"/>
        <v>1165170688</v>
      </c>
      <c r="Z63" s="10" vm="3553">
        <f t="shared" si="25"/>
        <v>1074373760</v>
      </c>
      <c r="AA63" s="10" vm="740">
        <f t="shared" si="25"/>
        <v>1009723328</v>
      </c>
      <c r="AB63" s="10" vm="2494">
        <f t="shared" si="25"/>
        <v>1186628736</v>
      </c>
      <c r="AC63" s="10" vm="2608">
        <f t="shared" si="25"/>
        <v>1344665216</v>
      </c>
      <c r="AD63" s="10" vm="2677">
        <f t="shared" si="25"/>
        <v>1414951808</v>
      </c>
      <c r="AE63" s="10" vm="2742">
        <f t="shared" si="25"/>
        <v>1450647040</v>
      </c>
      <c r="AF63" s="10" vm="3958">
        <f t="shared" si="25"/>
        <v>1506914432</v>
      </c>
      <c r="AG63" s="10" vm="4069">
        <f t="shared" si="25"/>
        <v>2133693440</v>
      </c>
      <c r="AH63" s="10" vm="2858">
        <f t="shared" si="25"/>
        <v>2164292096</v>
      </c>
      <c r="AI63" s="10" vm="2922">
        <f t="shared" si="25"/>
        <v>1847350656</v>
      </c>
      <c r="AJ63" s="10" vm="2988">
        <f t="shared" si="25"/>
        <v>1944876800</v>
      </c>
      <c r="AK63" s="10" vm="3106">
        <f t="shared" si="25"/>
        <v>2091731456</v>
      </c>
      <c r="AL63" s="10" vm="3170">
        <f t="shared" si="25"/>
        <v>2132081920</v>
      </c>
      <c r="AM63" s="10" vm="4310">
        <f t="shared" si="25"/>
        <v>2072001024</v>
      </c>
      <c r="AN63" s="10" vm="3244">
        <f t="shared" si="25"/>
        <v>2032345856</v>
      </c>
      <c r="AO63" s="10" vm="3627">
        <f t="shared" si="25"/>
        <v>1985924352</v>
      </c>
      <c r="AP63" s="10" vm="3280">
        <f t="shared" si="25"/>
        <v>1779521152</v>
      </c>
      <c r="AQ63" s="10" vm="3344">
        <f t="shared" si="25"/>
        <v>1746064768</v>
      </c>
      <c r="AR63" s="10" vm="3409">
        <f t="shared" si="25"/>
        <v>1777058560</v>
      </c>
      <c r="AS63" s="10" vm="3480">
        <f t="shared" si="25"/>
        <v>2051147648</v>
      </c>
      <c r="AT63" s="10" vm="3554">
        <f t="shared" si="25"/>
        <v>2362501120</v>
      </c>
      <c r="AU63" s="10" vm="3858">
        <f t="shared" si="25"/>
        <v>2936019456</v>
      </c>
      <c r="AV63" s="10" vm="3959">
        <f t="shared" si="25"/>
        <v>4008583936</v>
      </c>
      <c r="AW63" s="10" vm="4070">
        <f t="shared" si="25"/>
        <v>4328063488</v>
      </c>
      <c r="AX63" s="10" vm="1095">
        <f t="shared" si="25"/>
        <v>5138471424</v>
      </c>
      <c r="AY63" s="10" vm="2495">
        <f t="shared" si="25"/>
        <v>4725200384</v>
      </c>
      <c r="AZ63" s="10" vm="2609">
        <f t="shared" si="25"/>
        <v>5628882432</v>
      </c>
      <c r="BA63" s="10" vm="2678">
        <f t="shared" si="25"/>
        <v>6764635648</v>
      </c>
      <c r="BB63" s="10" vm="2743">
        <f t="shared" si="25"/>
        <v>6728208896</v>
      </c>
      <c r="BC63" s="10" vm="4311">
        <f t="shared" si="25"/>
        <v>7223063040</v>
      </c>
      <c r="BD63" s="10" vm="2859">
        <f t="shared" si="25"/>
        <v>6592537600</v>
      </c>
      <c r="BE63" s="10" vm="3628">
        <f t="shared" si="25"/>
        <v>6166857728</v>
      </c>
      <c r="BF63" s="10" vm="2923">
        <f t="shared" si="25"/>
        <v>6398744576</v>
      </c>
      <c r="BG63" s="10" vm="2989">
        <f t="shared" si="25"/>
        <v>6758390784</v>
      </c>
      <c r="BH63" s="10" vm="3107">
        <f t="shared" si="25"/>
        <v>7049169920</v>
      </c>
      <c r="BI63" s="10" vm="3171">
        <f t="shared" si="25"/>
        <v>7593752576</v>
      </c>
    </row>
    <row r="64" spans="1:61" x14ac:dyDescent="0.45">
      <c r="A64" t="str" vm="87">
        <f t="shared" si="9"/>
        <v>South</v>
      </c>
      <c r="B64" t="str" vm="122">
        <f>CUBEMEMBER("DESKTOP-KSAPEQM AS Model","[Geography].[Blocs].[Country].&amp;[Mexico]")</f>
        <v>Mexico</v>
      </c>
      <c r="C64" s="10" vm="3960">
        <f t="shared" si="19"/>
        <v>14160000000</v>
      </c>
      <c r="D64" s="10" vm="4071">
        <f t="shared" si="19"/>
        <v>15200000000</v>
      </c>
      <c r="E64" s="10" vm="3281">
        <f t="shared" si="19"/>
        <v>16960000000</v>
      </c>
      <c r="F64" s="10" vm="3345">
        <f t="shared" si="19"/>
        <v>20080001024</v>
      </c>
      <c r="G64" s="10" vm="3410">
        <f t="shared" si="19"/>
        <v>21839998976</v>
      </c>
      <c r="H64" s="10" vm="3481">
        <f t="shared" si="19"/>
        <v>24320000000</v>
      </c>
      <c r="I64" s="10" vm="3555">
        <f t="shared" si="19"/>
        <v>26560000000</v>
      </c>
      <c r="J64" s="10" vm="4312">
        <f t="shared" si="19"/>
        <v>29360001024</v>
      </c>
      <c r="K64" s="10" vm="1192">
        <f t="shared" si="19"/>
        <v>32480000000</v>
      </c>
      <c r="L64" s="10" vm="3629">
        <f t="shared" si="19"/>
        <v>35520000000</v>
      </c>
      <c r="M64" s="10" vm="2496">
        <f t="shared" si="19"/>
        <v>39199997952</v>
      </c>
      <c r="N64" s="10" vm="2610">
        <f t="shared" si="19"/>
        <v>45199998976</v>
      </c>
      <c r="O64" s="10" vm="2679">
        <f t="shared" si="19"/>
        <v>55280001024</v>
      </c>
      <c r="P64" s="10" vm="2744">
        <f t="shared" si="19"/>
        <v>71999995904</v>
      </c>
      <c r="Q64" s="10" vm="2860">
        <f t="shared" si="19"/>
        <v>88000004096</v>
      </c>
      <c r="R64" s="10" vm="3859">
        <f t="shared" si="19"/>
        <v>89025970176</v>
      </c>
      <c r="S64" s="10" vm="3961">
        <f t="shared" si="25"/>
        <v>81814159360</v>
      </c>
      <c r="T64" s="10" vm="4072">
        <f t="shared" si="25"/>
        <v>102499999744</v>
      </c>
      <c r="U64" s="10" vm="2924">
        <f t="shared" si="25"/>
        <v>134561406976</v>
      </c>
      <c r="V64" s="10" vm="2990">
        <f t="shared" si="25"/>
        <v>205139083264</v>
      </c>
      <c r="W64" s="10" vm="3108">
        <f t="shared" si="25"/>
        <v>263959330816</v>
      </c>
      <c r="X64" s="10" vm="3172">
        <f t="shared" si="25"/>
        <v>184609161216</v>
      </c>
      <c r="Y64" s="10" vm="3245">
        <f t="shared" si="25"/>
        <v>156159197184</v>
      </c>
      <c r="Z64" s="10" vm="4313">
        <f t="shared" si="25"/>
        <v>184261492736</v>
      </c>
      <c r="AA64" s="10" vm="3282">
        <f t="shared" si="25"/>
        <v>195219783680</v>
      </c>
      <c r="AB64" s="10" vm="3630">
        <f t="shared" si="25"/>
        <v>134550093824</v>
      </c>
      <c r="AC64" s="10" vm="3346">
        <f t="shared" si="25"/>
        <v>147540738048</v>
      </c>
      <c r="AD64" s="10" vm="3411">
        <f t="shared" si="25"/>
        <v>181611544576</v>
      </c>
      <c r="AE64" s="10" vm="3482">
        <f t="shared" si="25"/>
        <v>221400662016</v>
      </c>
      <c r="AF64" s="10" vm="3556">
        <f t="shared" si="25"/>
        <v>261253578752</v>
      </c>
      <c r="AG64" s="10" vm="1285">
        <f t="shared" si="25"/>
        <v>313142771712</v>
      </c>
      <c r="AH64" s="10" vm="3860">
        <f t="shared" si="25"/>
        <v>363157585920</v>
      </c>
      <c r="AI64" s="10" vm="3962">
        <f t="shared" si="25"/>
        <v>500736065536</v>
      </c>
      <c r="AJ64" s="10" vm="4073">
        <f t="shared" si="25"/>
        <v>527813246976</v>
      </c>
      <c r="AK64" s="10" vm="2497">
        <f t="shared" si="25"/>
        <v>360073920512</v>
      </c>
      <c r="AL64" s="10" vm="2611">
        <f t="shared" si="25"/>
        <v>410975600640</v>
      </c>
      <c r="AM64" s="10" vm="2680">
        <f t="shared" si="25"/>
        <v>500413497344</v>
      </c>
      <c r="AN64" s="10" vm="2745">
        <f t="shared" si="25"/>
        <v>526502133760</v>
      </c>
      <c r="AO64" s="10" vm="2861">
        <f t="shared" si="25"/>
        <v>600232886272</v>
      </c>
      <c r="AP64" s="10" vm="4314">
        <f t="shared" si="25"/>
        <v>707906764800</v>
      </c>
      <c r="AQ64" s="10" vm="2925">
        <f t="shared" si="25"/>
        <v>756706312192</v>
      </c>
      <c r="AR64" s="10" vm="3631">
        <f t="shared" si="25"/>
        <v>772106354688</v>
      </c>
      <c r="AS64" s="10" vm="2991">
        <f t="shared" si="25"/>
        <v>729336315904</v>
      </c>
      <c r="AT64" s="10" vm="3109">
        <f t="shared" si="25"/>
        <v>782240579584</v>
      </c>
      <c r="AU64" s="10" vm="3173">
        <f t="shared" si="25"/>
        <v>877476249600</v>
      </c>
      <c r="AV64" s="10" vm="3246">
        <f t="shared" si="25"/>
        <v>975387099136</v>
      </c>
      <c r="AW64" s="10" vm="3283">
        <f t="shared" si="25"/>
        <v>1052696313856</v>
      </c>
      <c r="AX64" s="10" vm="3861">
        <f t="shared" si="25"/>
        <v>1109988999168</v>
      </c>
      <c r="AY64" s="10" vm="3963">
        <f t="shared" si="25"/>
        <v>900045340672</v>
      </c>
      <c r="AZ64" s="10" vm="4074">
        <f t="shared" si="25"/>
        <v>1057801306112</v>
      </c>
      <c r="BA64" s="10" vm="3347">
        <f t="shared" si="25"/>
        <v>1180489613312</v>
      </c>
      <c r="BB64" s="10" vm="3412">
        <f t="shared" si="25"/>
        <v>1201089937408</v>
      </c>
      <c r="BC64" s="10" vm="3483">
        <f t="shared" si="25"/>
        <v>1274443071488</v>
      </c>
      <c r="BD64" s="10" vm="3557">
        <f t="shared" si="25"/>
        <v>1314563948544</v>
      </c>
      <c r="BE64" s="10" vm="1381">
        <f t="shared" si="25"/>
        <v>1170564579328</v>
      </c>
      <c r="BF64" s="10" vm="4315">
        <f t="shared" si="25"/>
        <v>1077903622144</v>
      </c>
      <c r="BG64" s="10" vm="2498">
        <f t="shared" si="25"/>
        <v>1157736169472</v>
      </c>
      <c r="BH64" s="10" vm="3632">
        <f t="shared" si="25"/>
        <v>1220699488256</v>
      </c>
      <c r="BI64" s="10" vm="2612">
        <f t="shared" si="25"/>
        <v>1258286743552</v>
      </c>
    </row>
    <row r="65" spans="1:61" x14ac:dyDescent="0.45">
      <c r="A65" t="str" vm="87">
        <f t="shared" si="9"/>
        <v>South</v>
      </c>
      <c r="B65" t="str" vm="123">
        <f>CUBEMEMBER("DESKTOP-KSAPEQM AS Model","[Geography].[Blocs].[Country].&amp;[Nepal]")</f>
        <v>Nepal</v>
      </c>
      <c r="C65" s="10" vm="2613">
        <f t="shared" ref="C65:S79" si="26">CUBEVALUE("DESKTOP-KSAPEQM AS Model",$B$2,$B$3,$B$4,$B$5,$B$6,$A$8,$B65,C$9)</f>
        <v>531959552</v>
      </c>
      <c r="D65" s="10" vm="2681">
        <f t="shared" si="26"/>
        <v>574091072</v>
      </c>
      <c r="E65" s="10" vm="2746">
        <f t="shared" si="26"/>
        <v>496947904</v>
      </c>
      <c r="F65" s="10" vm="2862">
        <f t="shared" si="26"/>
        <v>496098784</v>
      </c>
      <c r="G65" s="10" vm="2926">
        <f t="shared" si="26"/>
        <v>735267072</v>
      </c>
      <c r="H65" s="10" vm="4316">
        <f t="shared" si="26"/>
        <v>906811968</v>
      </c>
      <c r="I65" s="10" vm="2992">
        <f t="shared" si="26"/>
        <v>841974016</v>
      </c>
      <c r="J65" s="10" vm="3633">
        <f t="shared" si="26"/>
        <v>772228672</v>
      </c>
      <c r="K65" s="10" vm="3110">
        <f t="shared" si="26"/>
        <v>788641984</v>
      </c>
      <c r="L65" s="10" vm="3174">
        <f t="shared" si="26"/>
        <v>865975296</v>
      </c>
      <c r="M65" s="10" vm="3247">
        <f t="shared" si="26"/>
        <v>882765440</v>
      </c>
      <c r="N65" s="10" vm="3284">
        <f t="shared" si="26"/>
        <v>1024098816</v>
      </c>
      <c r="O65" s="10" vm="3348">
        <f t="shared" si="26"/>
        <v>972101696</v>
      </c>
      <c r="P65" s="10" vm="3862">
        <f t="shared" si="26"/>
        <v>1217953536</v>
      </c>
      <c r="Q65" s="10" vm="3964">
        <f t="shared" si="26"/>
        <v>1575789312</v>
      </c>
      <c r="R65" s="10" vm="4075">
        <f t="shared" si="26"/>
        <v>1452792960</v>
      </c>
      <c r="S65" s="10" vm="3413">
        <f t="shared" si="26"/>
        <v>1382400000</v>
      </c>
      <c r="T65" s="10" vm="3484">
        <f t="shared" ref="T65:BI71" si="27">CUBEVALUE("DESKTOP-KSAPEQM AS Model",$B$2,$B$3,$B$4,$B$5,$B$6,$A$8,$B65,T$9)</f>
        <v>1604162560</v>
      </c>
      <c r="U65" s="10" vm="3558">
        <f t="shared" si="27"/>
        <v>1851250048</v>
      </c>
      <c r="V65" s="10" vm="1590">
        <f t="shared" si="27"/>
        <v>1945916544</v>
      </c>
      <c r="W65" s="10" vm="2499">
        <f t="shared" si="27"/>
        <v>2275583232</v>
      </c>
      <c r="X65" s="10" vm="4317">
        <f t="shared" si="27"/>
        <v>2395429888</v>
      </c>
      <c r="Y65" s="10" vm="2614">
        <f t="shared" si="27"/>
        <v>2447174912</v>
      </c>
      <c r="Z65" s="10" vm="3634">
        <f t="shared" si="27"/>
        <v>2581207296</v>
      </c>
      <c r="AA65" s="10" vm="2682">
        <f t="shared" si="27"/>
        <v>2619913984</v>
      </c>
      <c r="AB65" s="10" vm="2747">
        <f t="shared" si="27"/>
        <v>2850784512</v>
      </c>
      <c r="AC65" s="10" vm="2863">
        <f t="shared" si="27"/>
        <v>2957255424</v>
      </c>
      <c r="AD65" s="10" vm="2927">
        <f t="shared" si="27"/>
        <v>3487009792</v>
      </c>
      <c r="AE65" s="10" vm="2993">
        <f t="shared" si="27"/>
        <v>3525228032</v>
      </c>
      <c r="AF65" s="10" vm="3863">
        <f t="shared" si="27"/>
        <v>3627562496</v>
      </c>
      <c r="AG65" s="10" vm="3965">
        <f t="shared" si="27"/>
        <v>3921476096</v>
      </c>
      <c r="AH65" s="10" vm="4076">
        <f t="shared" si="27"/>
        <v>3401211648</v>
      </c>
      <c r="AI65" s="10" vm="3111">
        <f t="shared" si="27"/>
        <v>3660041728</v>
      </c>
      <c r="AJ65" s="10" vm="3175">
        <f t="shared" si="27"/>
        <v>4066775552</v>
      </c>
      <c r="AK65" s="10" vm="3248">
        <f t="shared" si="27"/>
        <v>4401104384</v>
      </c>
      <c r="AL65" s="10" vm="3285">
        <f t="shared" si="27"/>
        <v>4521580544</v>
      </c>
      <c r="AM65" s="10" vm="3349">
        <f t="shared" si="27"/>
        <v>4918691840</v>
      </c>
      <c r="AN65" s="10" vm="4318">
        <f t="shared" si="27"/>
        <v>4856254976</v>
      </c>
      <c r="AO65" s="10" vm="3414">
        <f t="shared" si="27"/>
        <v>5033642496</v>
      </c>
      <c r="AP65" s="10" vm="3635">
        <f t="shared" si="27"/>
        <v>5494252032</v>
      </c>
      <c r="AQ65" s="10" vm="3485">
        <f t="shared" si="27"/>
        <v>6007054848</v>
      </c>
      <c r="AR65" s="10" vm="3559">
        <f t="shared" si="27"/>
        <v>6050875904</v>
      </c>
      <c r="AS65" s="10" vm="1702">
        <f t="shared" si="27"/>
        <v>6330472960</v>
      </c>
      <c r="AT65" s="10" vm="2500">
        <f t="shared" si="27"/>
        <v>7273938432</v>
      </c>
      <c r="AU65" s="10" vm="2615">
        <f t="shared" si="27"/>
        <v>8130257920</v>
      </c>
      <c r="AV65" s="10" vm="3864">
        <f t="shared" si="27"/>
        <v>9043715072</v>
      </c>
      <c r="AW65" s="10" vm="3966">
        <f t="shared" si="27"/>
        <v>10325617664</v>
      </c>
      <c r="AX65" s="10" vm="4077">
        <f t="shared" si="27"/>
        <v>12545438720</v>
      </c>
      <c r="AY65" s="10" vm="2683">
        <f t="shared" si="27"/>
        <v>12854985728</v>
      </c>
      <c r="AZ65" s="10" vm="2748">
        <f t="shared" si="27"/>
        <v>16002656256</v>
      </c>
      <c r="BA65" s="10" vm="2864">
        <f t="shared" si="27"/>
        <v>18913574912</v>
      </c>
      <c r="BB65" s="10" vm="2928">
        <f t="shared" si="27"/>
        <v>18851514368</v>
      </c>
      <c r="BC65" s="10" vm="2994">
        <f t="shared" si="27"/>
        <v>19271168000</v>
      </c>
      <c r="BD65" s="10" vm="4319">
        <f t="shared" si="27"/>
        <v>20002969600</v>
      </c>
      <c r="BE65" s="10" vm="3112">
        <f t="shared" si="27"/>
        <v>21410840576</v>
      </c>
      <c r="BF65" s="10" vm="3636">
        <f t="shared" si="27"/>
        <v>21185923072</v>
      </c>
      <c r="BG65" s="10" vm="3176">
        <f t="shared" si="27"/>
        <v>25180583936</v>
      </c>
      <c r="BH65" s="10" vm="3249">
        <f t="shared" si="27"/>
        <v>29173514240</v>
      </c>
      <c r="BI65" s="10" vm="3286">
        <f t="shared" si="27"/>
        <v>30641381376</v>
      </c>
    </row>
    <row r="66" spans="1:61" x14ac:dyDescent="0.45">
      <c r="A66" t="str" vm="87">
        <f t="shared" si="9"/>
        <v>South</v>
      </c>
      <c r="B66" t="str" vm="124">
        <f>CUBEMEMBER("DESKTOP-KSAPEQM AS Model","[Geography].[Blocs].[Country].&amp;[Nicaragua]")</f>
        <v>Nicaragua</v>
      </c>
      <c r="C66" s="10" vm="3865">
        <f t="shared" si="26"/>
        <v>240524720</v>
      </c>
      <c r="D66" s="10" vm="3967">
        <f t="shared" si="26"/>
        <v>265291584</v>
      </c>
      <c r="E66" s="10" vm="4078">
        <f t="shared" si="26"/>
        <v>292916256</v>
      </c>
      <c r="F66" s="10" vm="3486">
        <f t="shared" si="26"/>
        <v>341973760</v>
      </c>
      <c r="G66" s="10" vm="3560">
        <f t="shared" si="26"/>
        <v>566542848</v>
      </c>
      <c r="H66" s="10" vm="1813">
        <f t="shared" si="26"/>
        <v>606671424</v>
      </c>
      <c r="I66" s="10" vm="2501">
        <f t="shared" si="26"/>
        <v>657171456</v>
      </c>
      <c r="J66" s="10" vm="2616">
        <f t="shared" si="26"/>
        <v>695899968</v>
      </c>
      <c r="K66" s="10" vm="4320">
        <f t="shared" si="26"/>
        <v>747971456</v>
      </c>
      <c r="L66" s="10" vm="2684">
        <f t="shared" si="26"/>
        <v>776585664</v>
      </c>
      <c r="M66" s="10" vm="3637">
        <f t="shared" si="26"/>
        <v>826571392</v>
      </c>
      <c r="N66" s="10" vm="2749">
        <f t="shared" si="26"/>
        <v>880842880</v>
      </c>
      <c r="O66" s="10" vm="2865">
        <f t="shared" si="26"/>
        <v>1093571456</v>
      </c>
      <c r="P66" s="10" vm="2929">
        <f t="shared" si="26"/>
        <v>1520900096</v>
      </c>
      <c r="Q66" s="10" vm="2995">
        <f t="shared" si="26"/>
        <v>1590428544</v>
      </c>
      <c r="R66" s="10" vm="3113">
        <f t="shared" si="26"/>
        <v>1847871360</v>
      </c>
      <c r="S66" s="10" vm="3866">
        <f t="shared" si="26"/>
        <v>2239857152</v>
      </c>
      <c r="T66" s="10" vm="3968">
        <f t="shared" si="27"/>
        <v>2142128640</v>
      </c>
      <c r="U66" s="10" vm="4079">
        <f t="shared" si="27"/>
        <v>1527852672</v>
      </c>
      <c r="V66" s="10" vm="3177">
        <f t="shared" si="27"/>
        <v>2189347328</v>
      </c>
      <c r="W66" s="10" vm="3250">
        <f t="shared" si="27"/>
        <v>2448290048</v>
      </c>
      <c r="X66" s="10" vm="3287">
        <f t="shared" si="27"/>
        <v>2465165056</v>
      </c>
      <c r="Y66" s="10" vm="3350">
        <f t="shared" si="27"/>
        <v>2743341824</v>
      </c>
      <c r="Z66" s="10" vm="3415">
        <f t="shared" si="27"/>
        <v>3105517056</v>
      </c>
      <c r="AA66" s="10" vm="4321">
        <f t="shared" si="27"/>
        <v>2683816192</v>
      </c>
      <c r="AB66" s="10" vm="3487">
        <f t="shared" si="27"/>
        <v>2885710592</v>
      </c>
      <c r="AC66" s="10" vm="3638">
        <f t="shared" si="27"/>
        <v>3851213824</v>
      </c>
      <c r="AD66" s="10" vm="3561">
        <f t="shared" si="27"/>
        <v>2630904320</v>
      </c>
      <c r="AE66" s="10" vm="1922">
        <f t="shared" si="27"/>
        <v>1013184768</v>
      </c>
      <c r="AF66" s="10" vm="2502">
        <f t="shared" si="27"/>
        <v>1009455488</v>
      </c>
      <c r="AG66" s="10" vm="2617">
        <f t="shared" si="27"/>
        <v>1488804096</v>
      </c>
      <c r="AH66" s="10" vm="2685">
        <f t="shared" si="27"/>
        <v>1792800000</v>
      </c>
      <c r="AI66" s="10" vm="3867">
        <f t="shared" si="27"/>
        <v>1756454272</v>
      </c>
      <c r="AJ66" s="10" vm="3969">
        <f t="shared" si="27"/>
        <v>3863185152</v>
      </c>
      <c r="AK66" s="10" vm="4080">
        <f t="shared" si="27"/>
        <v>4140470016</v>
      </c>
      <c r="AL66" s="10" vm="2750">
        <f t="shared" si="27"/>
        <v>4308352000</v>
      </c>
      <c r="AM66" s="10" vm="2866">
        <f t="shared" si="27"/>
        <v>4389965824</v>
      </c>
      <c r="AN66" s="10" vm="2930">
        <f t="shared" si="27"/>
        <v>4635267072</v>
      </c>
      <c r="AO66" s="10" vm="2996">
        <f t="shared" si="27"/>
        <v>4855717888</v>
      </c>
      <c r="AP66" s="10" vm="3114">
        <f t="shared" si="27"/>
        <v>5107329024</v>
      </c>
      <c r="AQ66" s="10" vm="4322">
        <f t="shared" si="27"/>
        <v>5323146752</v>
      </c>
      <c r="AR66" s="10" vm="3178">
        <f t="shared" si="27"/>
        <v>5224212992</v>
      </c>
      <c r="AS66" s="10" vm="3639">
        <f t="shared" si="27"/>
        <v>5322455040</v>
      </c>
      <c r="AT66" s="10" vm="3251">
        <f t="shared" si="27"/>
        <v>5795568128</v>
      </c>
      <c r="AU66" s="10" vm="3288">
        <f t="shared" si="27"/>
        <v>6321335808</v>
      </c>
      <c r="AV66" s="10" vm="3351">
        <f t="shared" si="27"/>
        <v>6763418624</v>
      </c>
      <c r="AW66" s="10" vm="3416">
        <f t="shared" si="27"/>
        <v>7423367680</v>
      </c>
      <c r="AX66" s="10" vm="3488">
        <f t="shared" si="27"/>
        <v>8496946688</v>
      </c>
      <c r="AY66" s="10" vm="3868">
        <f t="shared" si="27"/>
        <v>8298679808</v>
      </c>
      <c r="AZ66" s="10" vm="3970">
        <f t="shared" si="27"/>
        <v>8758638592</v>
      </c>
      <c r="BA66" s="10" vm="4081">
        <f t="shared" si="27"/>
        <v>9774262272</v>
      </c>
      <c r="BB66" s="10" vm="3562">
        <f t="shared" si="27"/>
        <v>10531963904</v>
      </c>
      <c r="BC66" s="10" vm="2023">
        <f t="shared" si="27"/>
        <v>10982979584</v>
      </c>
      <c r="BD66" s="10" vm="2503">
        <f t="shared" si="27"/>
        <v>11880472576</v>
      </c>
      <c r="BE66" s="10" vm="2618">
        <f t="shared" si="27"/>
        <v>12756706304</v>
      </c>
      <c r="BF66" s="10" vm="2686">
        <f t="shared" si="27"/>
        <v>13286048768</v>
      </c>
      <c r="BG66" s="10" vm="4323">
        <f t="shared" si="27"/>
        <v>13785943040</v>
      </c>
      <c r="BH66" s="10" vm="2751">
        <f t="shared" si="27"/>
        <v>13063873536</v>
      </c>
      <c r="BI66" s="10" vm="3640">
        <f t="shared" si="27"/>
        <v>12520914944</v>
      </c>
    </row>
    <row r="67" spans="1:61" x14ac:dyDescent="0.45">
      <c r="A67" t="str" vm="87">
        <f t="shared" si="9"/>
        <v>South</v>
      </c>
      <c r="B67" t="str" vm="125">
        <f>CUBEMEMBER("DESKTOP-KSAPEQM AS Model","[Geography].[Blocs].[Country].&amp;[Niger]")</f>
        <v>Niger</v>
      </c>
      <c r="C67" s="10" vm="2997">
        <f t="shared" si="26"/>
        <v>485785248</v>
      </c>
      <c r="D67" s="10" vm="3115">
        <f t="shared" si="26"/>
        <v>531736480</v>
      </c>
      <c r="E67" s="10" vm="3179">
        <f t="shared" si="26"/>
        <v>586294784</v>
      </c>
      <c r="F67" s="10" vm="3869">
        <f t="shared" si="26"/>
        <v>582816384</v>
      </c>
      <c r="G67" s="10" vm="3971">
        <f t="shared" si="26"/>
        <v>673383616</v>
      </c>
      <c r="H67" s="10" vm="4082">
        <f t="shared" si="26"/>
        <v>702296192</v>
      </c>
      <c r="I67" s="10" vm="3252">
        <f t="shared" si="26"/>
        <v>665586944</v>
      </c>
      <c r="J67" s="10" vm="3289">
        <f t="shared" si="26"/>
        <v>641214208</v>
      </c>
      <c r="K67" s="10" vm="3352">
        <f t="shared" si="26"/>
        <v>625867904</v>
      </c>
      <c r="L67" s="10" vm="3417">
        <f t="shared" si="26"/>
        <v>649916736</v>
      </c>
      <c r="M67" s="10" vm="3489">
        <f t="shared" si="26"/>
        <v>693573568</v>
      </c>
      <c r="N67" s="10" vm="4324">
        <f t="shared" si="26"/>
        <v>742779712</v>
      </c>
      <c r="O67" s="10" vm="3563">
        <f t="shared" si="26"/>
        <v>946385024</v>
      </c>
      <c r="P67" s="10" vm="3641">
        <f t="shared" si="26"/>
        <v>1026136960</v>
      </c>
      <c r="Q67" s="10" vm="2098">
        <f t="shared" si="26"/>
        <v>1048690944</v>
      </c>
      <c r="R67" s="10" vm="2504">
        <f t="shared" si="26"/>
        <v>1064517568</v>
      </c>
      <c r="S67" s="10" vm="2619">
        <f t="shared" si="26"/>
        <v>1291457920</v>
      </c>
      <c r="T67" s="10" vm="2687">
        <f t="shared" si="27"/>
        <v>1774365312</v>
      </c>
      <c r="U67" s="10" vm="2752">
        <f t="shared" si="27"/>
        <v>2109278080</v>
      </c>
      <c r="V67" s="10" vm="3870">
        <f t="shared" si="27"/>
        <v>2508524288</v>
      </c>
      <c r="W67" s="10" vm="3972">
        <f t="shared" si="27"/>
        <v>2170893056</v>
      </c>
      <c r="X67" s="10" vm="4083">
        <f t="shared" si="27"/>
        <v>2017611904</v>
      </c>
      <c r="Y67" s="10" vm="2867">
        <f t="shared" si="27"/>
        <v>1803099776</v>
      </c>
      <c r="Z67" s="10" vm="2931">
        <f t="shared" si="27"/>
        <v>1461243264</v>
      </c>
      <c r="AA67" s="10" vm="2998">
        <f t="shared" si="27"/>
        <v>1440581504</v>
      </c>
      <c r="AB67" s="10" vm="3116">
        <f t="shared" si="27"/>
        <v>1904097024</v>
      </c>
      <c r="AC67" s="10" vm="3180">
        <f t="shared" si="27"/>
        <v>2233005824</v>
      </c>
      <c r="AD67" s="10" vm="4325">
        <f t="shared" si="27"/>
        <v>2280356352</v>
      </c>
      <c r="AE67" s="10" vm="3253">
        <f t="shared" si="27"/>
        <v>2179567104</v>
      </c>
      <c r="AF67" s="10" vm="3642">
        <f t="shared" si="27"/>
        <v>3536335104</v>
      </c>
      <c r="AG67" s="10" vm="3290">
        <f t="shared" si="27"/>
        <v>3309124352</v>
      </c>
      <c r="AH67" s="10" vm="3353">
        <f t="shared" si="27"/>
        <v>3411197184</v>
      </c>
      <c r="AI67" s="10" vm="3418">
        <f t="shared" si="27"/>
        <v>2225270528</v>
      </c>
      <c r="AJ67" s="10" vm="3490">
        <f t="shared" si="27"/>
        <v>1947256704</v>
      </c>
      <c r="AK67" s="10" vm="3564">
        <f t="shared" si="27"/>
        <v>2313555968</v>
      </c>
      <c r="AL67" s="10" vm="3871">
        <f t="shared" si="27"/>
        <v>2417146624</v>
      </c>
      <c r="AM67" s="10" vm="3973">
        <f t="shared" si="27"/>
        <v>2297228032</v>
      </c>
      <c r="AN67" s="10" vm="4084">
        <f t="shared" si="27"/>
        <v>2625049600</v>
      </c>
      <c r="AO67" s="10" vm="2194">
        <f t="shared" si="27"/>
        <v>2520868608</v>
      </c>
      <c r="AP67" s="10" vm="2505">
        <f t="shared" si="27"/>
        <v>2238259712</v>
      </c>
      <c r="AQ67" s="10" vm="2620">
        <f t="shared" si="27"/>
        <v>2445079040</v>
      </c>
      <c r="AR67" s="10" vm="2688">
        <f t="shared" si="27"/>
        <v>2768787456</v>
      </c>
      <c r="AS67" s="10" vm="2753">
        <f t="shared" si="27"/>
        <v>3387804160</v>
      </c>
      <c r="AT67" s="10" vm="4326">
        <f t="shared" si="27"/>
        <v>3742134272</v>
      </c>
      <c r="AU67" s="10" vm="2868">
        <f t="shared" si="27"/>
        <v>4374678016</v>
      </c>
      <c r="AV67" s="10" vm="3643">
        <f t="shared" si="27"/>
        <v>4743059456</v>
      </c>
      <c r="AW67" s="10" vm="2932">
        <f t="shared" si="27"/>
        <v>5694716928</v>
      </c>
      <c r="AX67" s="10" vm="2999">
        <f t="shared" si="27"/>
        <v>7220003840</v>
      </c>
      <c r="AY67" s="10" vm="3117">
        <f t="shared" si="27"/>
        <v>7278718464</v>
      </c>
      <c r="AZ67" s="10" vm="3181">
        <f t="shared" si="27"/>
        <v>7792420864</v>
      </c>
      <c r="BA67" s="10" vm="3254">
        <f t="shared" si="27"/>
        <v>8701085696</v>
      </c>
      <c r="BB67" s="10" vm="3872">
        <f t="shared" si="27"/>
        <v>9366515712</v>
      </c>
      <c r="BC67" s="10" vm="3974">
        <f t="shared" si="27"/>
        <v>10156855296</v>
      </c>
      <c r="BD67" s="10" vm="4085">
        <f t="shared" si="27"/>
        <v>10815312896</v>
      </c>
      <c r="BE67" s="10" vm="3291">
        <f t="shared" si="27"/>
        <v>9667589120</v>
      </c>
      <c r="BF67" s="10" vm="3354">
        <f t="shared" si="27"/>
        <v>10284626944</v>
      </c>
      <c r="BG67" s="10" vm="3419">
        <f t="shared" si="27"/>
        <v>11166063616</v>
      </c>
      <c r="BH67" s="10" vm="3491">
        <f t="shared" si="27"/>
        <v>12826750976</v>
      </c>
      <c r="BI67" s="10" vm="3565">
        <f t="shared" si="27"/>
        <v>12928145408</v>
      </c>
    </row>
    <row r="68" spans="1:61" x14ac:dyDescent="0.45">
      <c r="A68" t="str" vm="87">
        <f t="shared" si="9"/>
        <v>South</v>
      </c>
      <c r="B68" t="str" vm="126">
        <f>CUBEMEMBER("DESKTOP-KSAPEQM AS Model","[Geography].[Blocs].[Country].&amp;[Nigeria]")</f>
        <v>Nigeria</v>
      </c>
      <c r="C68" s="10" vm="3644">
        <f t="shared" si="26"/>
        <v>4467200512</v>
      </c>
      <c r="D68" s="10" vm="2506">
        <f t="shared" si="26"/>
        <v>4909302784</v>
      </c>
      <c r="E68" s="10" vm="2621">
        <f t="shared" si="26"/>
        <v>5165489152</v>
      </c>
      <c r="F68" s="10" vm="2689">
        <f t="shared" si="26"/>
        <v>5552822272</v>
      </c>
      <c r="G68" s="10" vm="2754">
        <f t="shared" si="26"/>
        <v>5874422272</v>
      </c>
      <c r="H68" s="10" vm="2869">
        <f t="shared" si="26"/>
        <v>6366792704</v>
      </c>
      <c r="I68" s="10" vm="3873">
        <f t="shared" si="26"/>
        <v>5203136000</v>
      </c>
      <c r="J68" s="10" vm="3975">
        <f t="shared" si="26"/>
        <v>5200896000</v>
      </c>
      <c r="K68" s="10" vm="4086">
        <f t="shared" si="26"/>
        <v>6634187264</v>
      </c>
      <c r="L68" s="10" vm="2933">
        <f t="shared" si="26"/>
        <v>12545849344</v>
      </c>
      <c r="M68" s="10" vm="3000">
        <f t="shared" si="26"/>
        <v>9181769728</v>
      </c>
      <c r="N68" s="10" vm="3118">
        <f t="shared" si="26"/>
        <v>12274415616</v>
      </c>
      <c r="O68" s="10" vm="3182">
        <f t="shared" si="26"/>
        <v>15162870784</v>
      </c>
      <c r="P68" s="10" vm="3255">
        <f t="shared" si="26"/>
        <v>24846641152</v>
      </c>
      <c r="Q68" s="10" vm="4327">
        <f t="shared" si="26"/>
        <v>27778934784</v>
      </c>
      <c r="R68" s="10" vm="3292">
        <f t="shared" si="26"/>
        <v>36308881408</v>
      </c>
      <c r="S68" s="10" vm="3645">
        <f t="shared" si="26"/>
        <v>36035407872</v>
      </c>
      <c r="T68" s="10" vm="3355">
        <f t="shared" si="27"/>
        <v>36527861760</v>
      </c>
      <c r="U68" s="10" vm="3420">
        <f t="shared" si="27"/>
        <v>47259910144</v>
      </c>
      <c r="V68" s="10" vm="3492">
        <f t="shared" si="27"/>
        <v>64201789440</v>
      </c>
      <c r="W68" s="10" vm="3566">
        <f t="shared" si="27"/>
        <v>164475207680</v>
      </c>
      <c r="X68" s="10" vm="2402">
        <f t="shared" si="27"/>
        <v>142769356800</v>
      </c>
      <c r="Y68" s="10" vm="3874">
        <f t="shared" si="27"/>
        <v>97094909952</v>
      </c>
      <c r="Z68" s="10" vm="3976">
        <f t="shared" si="27"/>
        <v>73484361728</v>
      </c>
      <c r="AA68" s="10" vm="4087">
        <f t="shared" si="27"/>
        <v>73745817600</v>
      </c>
      <c r="AB68" s="10" vm="2507">
        <f t="shared" si="27"/>
        <v>54805852160</v>
      </c>
      <c r="AC68" s="10" vm="2622">
        <f t="shared" si="27"/>
        <v>52676042752</v>
      </c>
      <c r="AD68" s="10" vm="2690">
        <f t="shared" si="27"/>
        <v>49648472064</v>
      </c>
      <c r="AE68" s="10" vm="2755">
        <f t="shared" si="27"/>
        <v>44003061760</v>
      </c>
      <c r="AF68" s="10" vm="2870">
        <f t="shared" si="27"/>
        <v>54035795968</v>
      </c>
      <c r="AG68" s="10" vm="4328">
        <f t="shared" si="27"/>
        <v>49118433280</v>
      </c>
      <c r="AH68" s="10" vm="2934">
        <f t="shared" si="27"/>
        <v>47794925568</v>
      </c>
      <c r="AI68" s="10" vm="3646">
        <f t="shared" si="27"/>
        <v>27752204288</v>
      </c>
      <c r="AJ68" s="10" vm="3001">
        <f t="shared" si="27"/>
        <v>33833043968</v>
      </c>
      <c r="AK68" s="10" vm="3119">
        <f t="shared" si="27"/>
        <v>44062466048</v>
      </c>
      <c r="AL68" s="10" vm="3183">
        <f t="shared" si="27"/>
        <v>51075813376</v>
      </c>
      <c r="AM68" s="10" vm="3256">
        <f t="shared" si="27"/>
        <v>54457835520</v>
      </c>
      <c r="AN68" s="10" vm="3293">
        <f t="shared" si="27"/>
        <v>54604050432</v>
      </c>
      <c r="AO68" s="10" vm="3875">
        <f t="shared" si="27"/>
        <v>59372613632</v>
      </c>
      <c r="AP68" s="10" vm="3977">
        <f t="shared" si="27"/>
        <v>69448753152</v>
      </c>
      <c r="AQ68" s="10" vm="4088">
        <f t="shared" si="27"/>
        <v>74030366720</v>
      </c>
      <c r="AR68" s="10" vm="3356">
        <f t="shared" si="27"/>
        <v>95385821184</v>
      </c>
      <c r="AS68" s="10" vm="3421">
        <f t="shared" si="27"/>
        <v>104911945728</v>
      </c>
      <c r="AT68" s="10" vm="3493">
        <f t="shared" si="27"/>
        <v>136385978368</v>
      </c>
      <c r="AU68" s="10" vm="3567">
        <f t="shared" si="27"/>
        <v>176134094848</v>
      </c>
      <c r="AV68" s="10" vm="799">
        <f t="shared" si="27"/>
        <v>236103974912</v>
      </c>
      <c r="AW68" s="10" vm="4329">
        <f t="shared" si="27"/>
        <v>275625672704</v>
      </c>
      <c r="AX68" s="10" vm="2508">
        <f t="shared" si="27"/>
        <v>337035526144</v>
      </c>
      <c r="AY68" s="10" vm="3647">
        <f t="shared" si="27"/>
        <v>291880206336</v>
      </c>
      <c r="AZ68" s="10" vm="2623">
        <f t="shared" si="27"/>
        <v>363359895552</v>
      </c>
      <c r="BA68" s="10" vm="2691">
        <f t="shared" si="27"/>
        <v>410334593024</v>
      </c>
      <c r="BB68" s="10" vm="2756">
        <f t="shared" si="27"/>
        <v>459376033792</v>
      </c>
      <c r="BC68" s="10" vm="2871">
        <f t="shared" si="27"/>
        <v>514966290432</v>
      </c>
      <c r="BD68" s="10" vm="2935">
        <f t="shared" si="27"/>
        <v>568498913280</v>
      </c>
      <c r="BE68" s="10" vm="3876">
        <f t="shared" si="27"/>
        <v>494583185408</v>
      </c>
      <c r="BF68" s="10" vm="3978">
        <f t="shared" si="27"/>
        <v>404649541632</v>
      </c>
      <c r="BG68" s="10" vm="4089">
        <f t="shared" si="27"/>
        <v>375745478656</v>
      </c>
      <c r="BH68" s="10" vm="3002">
        <f t="shared" si="27"/>
        <v>398160396288</v>
      </c>
      <c r="BI68" s="10" vm="3120">
        <f t="shared" si="27"/>
        <v>448120422400</v>
      </c>
    </row>
    <row r="69" spans="1:61" x14ac:dyDescent="0.45">
      <c r="A69" t="str" vm="87">
        <f t="shared" si="9"/>
        <v>South</v>
      </c>
      <c r="B69" t="str" vm="127">
        <f>CUBEMEMBER("DESKTOP-KSAPEQM AS Model","[Geography].[Blocs].[Country].&amp;[Pakistan]")</f>
        <v>Pakistan</v>
      </c>
      <c r="C69" s="10" vm="3294">
        <f t="shared" si="26"/>
        <v>4118647552</v>
      </c>
      <c r="D69" s="10" vm="4330">
        <f t="shared" si="26"/>
        <v>4310163968</v>
      </c>
      <c r="E69" s="10" vm="3357">
        <f t="shared" si="26"/>
        <v>4630827520</v>
      </c>
      <c r="F69" s="10" vm="3648">
        <f t="shared" si="26"/>
        <v>5204955648</v>
      </c>
      <c r="G69" s="10" vm="3422">
        <f t="shared" si="26"/>
        <v>5929231360</v>
      </c>
      <c r="H69" s="10" vm="3494">
        <f t="shared" si="26"/>
        <v>6561108992</v>
      </c>
      <c r="I69" s="10" vm="3568">
        <f t="shared" si="26"/>
        <v>7464510464</v>
      </c>
      <c r="J69" s="10" vm="857">
        <f t="shared" si="26"/>
        <v>8041999360</v>
      </c>
      <c r="K69" s="10" vm="2509">
        <f t="shared" si="26"/>
        <v>8683116544</v>
      </c>
      <c r="L69" s="10" vm="3877">
        <f t="shared" si="26"/>
        <v>10027509760</v>
      </c>
      <c r="M69" s="10" vm="3979">
        <f t="shared" si="26"/>
        <v>10665896960</v>
      </c>
      <c r="N69" s="10" vm="4090">
        <f t="shared" si="26"/>
        <v>9415016448</v>
      </c>
      <c r="O69" s="10" vm="2624">
        <f t="shared" si="26"/>
        <v>6383429632</v>
      </c>
      <c r="P69" s="10" vm="2692">
        <f t="shared" si="26"/>
        <v>8899191808</v>
      </c>
      <c r="Q69" s="10" vm="2757">
        <f t="shared" si="26"/>
        <v>11230606336</v>
      </c>
      <c r="R69" s="10" vm="2872">
        <f t="shared" si="26"/>
        <v>13168080896</v>
      </c>
      <c r="S69" s="10" vm="2936">
        <f t="shared" si="26"/>
        <v>15126061056</v>
      </c>
      <c r="T69" s="10" vm="4331">
        <f t="shared" si="27"/>
        <v>17811515392</v>
      </c>
      <c r="U69" s="10" vm="3003">
        <f t="shared" si="27"/>
        <v>19688384512</v>
      </c>
      <c r="V69" s="10" vm="3649">
        <f t="shared" si="27"/>
        <v>23654445056</v>
      </c>
      <c r="W69" s="10" vm="3121">
        <f t="shared" si="27"/>
        <v>28100605952</v>
      </c>
      <c r="X69" s="10" vm="3184">
        <f t="shared" si="27"/>
        <v>30725971968</v>
      </c>
      <c r="Y69" s="10" vm="3257">
        <f t="shared" si="27"/>
        <v>28691890176</v>
      </c>
      <c r="Z69" s="10" vm="3295">
        <f t="shared" si="27"/>
        <v>31151824896</v>
      </c>
      <c r="AA69" s="10" vm="3358">
        <f t="shared" si="27"/>
        <v>31144921088</v>
      </c>
      <c r="AB69" s="10" vm="3878">
        <f t="shared" si="27"/>
        <v>31899070464</v>
      </c>
      <c r="AC69" s="10" vm="3980">
        <f t="shared" si="27"/>
        <v>33351528448</v>
      </c>
      <c r="AD69" s="10" vm="4091">
        <f t="shared" si="27"/>
        <v>38472740864</v>
      </c>
      <c r="AE69" s="10" vm="3423">
        <f t="shared" si="27"/>
        <v>40171016192</v>
      </c>
      <c r="AF69" s="10" vm="3495">
        <f t="shared" si="27"/>
        <v>40010424320</v>
      </c>
      <c r="AG69" s="10" vm="3569">
        <f t="shared" si="27"/>
        <v>45625233408</v>
      </c>
      <c r="AH69" s="10" vm="1096">
        <f t="shared" si="27"/>
        <v>48884604928</v>
      </c>
      <c r="AI69" s="10" vm="2510">
        <f t="shared" si="27"/>
        <v>51809947648</v>
      </c>
      <c r="AJ69" s="10" vm="4332">
        <f t="shared" si="27"/>
        <v>52293455872</v>
      </c>
      <c r="AK69" s="10" vm="2625">
        <f t="shared" si="27"/>
        <v>60636020736</v>
      </c>
      <c r="AL69" s="10" vm="3650">
        <f t="shared" si="27"/>
        <v>63320121344</v>
      </c>
      <c r="AM69" s="10" vm="2693">
        <f t="shared" si="27"/>
        <v>62433300480</v>
      </c>
      <c r="AN69" s="10" vm="2758">
        <f t="shared" si="27"/>
        <v>62191955968</v>
      </c>
      <c r="AO69" s="10" vm="2873">
        <f t="shared" si="27"/>
        <v>62973853696</v>
      </c>
      <c r="AP69" s="10" vm="2937">
        <f t="shared" si="27"/>
        <v>82017746944</v>
      </c>
      <c r="AQ69" s="10" vm="3004">
        <f t="shared" si="27"/>
        <v>79484403712</v>
      </c>
      <c r="AR69" s="10" vm="3879">
        <f t="shared" si="27"/>
        <v>79904989184</v>
      </c>
      <c r="AS69" s="10" vm="3981">
        <f t="shared" si="27"/>
        <v>91760541696</v>
      </c>
      <c r="AT69" s="10" vm="4092">
        <f t="shared" si="27"/>
        <v>107759681536</v>
      </c>
      <c r="AU69" s="10" vm="3122">
        <f t="shared" si="27"/>
        <v>120055291904</v>
      </c>
      <c r="AV69" s="10" vm="3185">
        <f t="shared" si="27"/>
        <v>137264062464</v>
      </c>
      <c r="AW69" s="10" vm="3258">
        <f t="shared" si="27"/>
        <v>152385716224</v>
      </c>
      <c r="AX69" s="10" vm="3296">
        <f t="shared" si="27"/>
        <v>170077814784</v>
      </c>
      <c r="AY69" s="10" vm="3359">
        <f t="shared" si="27"/>
        <v>168152776704</v>
      </c>
      <c r="AZ69" s="10" vm="4333">
        <f t="shared" si="27"/>
        <v>177165631488</v>
      </c>
      <c r="BA69" s="10" vm="3424">
        <f t="shared" si="27"/>
        <v>213587410944</v>
      </c>
      <c r="BB69" s="10" vm="3651">
        <f t="shared" si="27"/>
        <v>224383614976</v>
      </c>
      <c r="BC69" s="10" vm="3496">
        <f t="shared" si="27"/>
        <v>231218561024</v>
      </c>
      <c r="BD69" s="10" vm="3570">
        <f t="shared" si="27"/>
        <v>244360888320</v>
      </c>
      <c r="BE69" s="10" vm="1193">
        <f t="shared" si="27"/>
        <v>270556135424</v>
      </c>
      <c r="BF69" s="10" vm="2511">
        <f t="shared" si="27"/>
        <v>278654648320</v>
      </c>
      <c r="BG69" s="10" vm="2626">
        <f t="shared" si="27"/>
        <v>304567255040</v>
      </c>
      <c r="BH69" s="10" vm="3880">
        <f t="shared" si="27"/>
        <v>314567557120</v>
      </c>
      <c r="BI69" s="10" vm="3982">
        <f t="shared" si="27"/>
        <v>278221914112</v>
      </c>
    </row>
    <row r="70" spans="1:61" x14ac:dyDescent="0.45">
      <c r="A70" t="str" vm="87">
        <f t="shared" si="9"/>
        <v>South</v>
      </c>
      <c r="B70" t="str" vm="128">
        <f>CUBEMEMBER("DESKTOP-KSAPEQM AS Model","[Geography].[Blocs].[Country].&amp;[Panama]")</f>
        <v>Panama</v>
      </c>
      <c r="C70" s="10" vm="2759">
        <f t="shared" si="26"/>
        <v>599026304</v>
      </c>
      <c r="D70" s="10" vm="2874">
        <f t="shared" si="26"/>
        <v>652120896</v>
      </c>
      <c r="E70" s="10" vm="2938">
        <f t="shared" si="26"/>
        <v>722784512</v>
      </c>
      <c r="F70" s="10" vm="3005">
        <f t="shared" si="26"/>
        <v>776137472</v>
      </c>
      <c r="G70" s="10" vm="4334">
        <f t="shared" si="26"/>
        <v>852485312</v>
      </c>
      <c r="H70" s="10" vm="3123">
        <f t="shared" si="26"/>
        <v>928833024</v>
      </c>
      <c r="I70" s="10" vm="3652">
        <f t="shared" si="26"/>
        <v>1034376384</v>
      </c>
      <c r="J70" s="10" vm="3186">
        <f t="shared" si="26"/>
        <v>1112791040</v>
      </c>
      <c r="K70" s="10" vm="3259">
        <f t="shared" si="26"/>
        <v>1221305728</v>
      </c>
      <c r="L70" s="10" vm="3297">
        <f t="shared" si="26"/>
        <v>1351006464</v>
      </c>
      <c r="M70" s="10" vm="3360">
        <f t="shared" si="26"/>
        <v>1523917184</v>
      </c>
      <c r="N70" s="10" vm="3425">
        <f t="shared" si="26"/>
        <v>1673411712</v>
      </c>
      <c r="O70" s="10" vm="3881">
        <f t="shared" si="26"/>
        <v>1913793408</v>
      </c>
      <c r="P70" s="10" vm="3983">
        <f t="shared" si="26"/>
        <v>2188307712</v>
      </c>
      <c r="Q70" s="10" vm="4093">
        <f t="shared" si="26"/>
        <v>2435304192</v>
      </c>
      <c r="R70" s="10" vm="3497">
        <f t="shared" si="26"/>
        <v>2588105984</v>
      </c>
      <c r="S70" s="10" vm="3571">
        <f t="shared" si="26"/>
        <v>2738262016</v>
      </c>
      <c r="T70" s="10" vm="1286">
        <f t="shared" si="27"/>
        <v>3244558592</v>
      </c>
      <c r="U70" s="10" vm="2512">
        <f t="shared" si="27"/>
        <v>3704551680</v>
      </c>
      <c r="V70" s="10" vm="2627">
        <f t="shared" si="27"/>
        <v>4614086656</v>
      </c>
      <c r="W70" s="10" vm="4335">
        <f t="shared" si="27"/>
        <v>5222421504</v>
      </c>
      <c r="X70" s="10" vm="2694">
        <f t="shared" si="27"/>
        <v>5769767936</v>
      </c>
      <c r="Y70" s="10" vm="3653">
        <f t="shared" si="27"/>
        <v>5923756032</v>
      </c>
      <c r="Z70" s="10" vm="2760">
        <f t="shared" si="27"/>
        <v>6183387136</v>
      </c>
      <c r="AA70" s="10" vm="2875">
        <f t="shared" si="27"/>
        <v>6541517312</v>
      </c>
      <c r="AB70" s="10" vm="2939">
        <f t="shared" si="27"/>
        <v>6797834240</v>
      </c>
      <c r="AC70" s="10" vm="3006">
        <f t="shared" si="27"/>
        <v>6827665408</v>
      </c>
      <c r="AD70" s="10" vm="3124">
        <f t="shared" si="27"/>
        <v>5902783488</v>
      </c>
      <c r="AE70" s="10" vm="3882">
        <f t="shared" si="27"/>
        <v>5918469632</v>
      </c>
      <c r="AF70" s="10" vm="3984">
        <f t="shared" si="27"/>
        <v>6433967104</v>
      </c>
      <c r="AG70" s="10" vm="4094">
        <f t="shared" si="27"/>
        <v>7074675712</v>
      </c>
      <c r="AH70" s="10" vm="3187">
        <f t="shared" si="27"/>
        <v>8042337792</v>
      </c>
      <c r="AI70" s="10" vm="3260">
        <f t="shared" si="27"/>
        <v>8782585856</v>
      </c>
      <c r="AJ70" s="10" vm="3298">
        <f t="shared" si="27"/>
        <v>9365289984</v>
      </c>
      <c r="AK70" s="10" vm="3361">
        <f t="shared" si="27"/>
        <v>9573813248</v>
      </c>
      <c r="AL70" s="10" vm="3426">
        <f t="shared" si="27"/>
        <v>9870493696</v>
      </c>
      <c r="AM70" s="10" vm="4336">
        <f t="shared" si="27"/>
        <v>10677285888</v>
      </c>
      <c r="AN70" s="10" vm="3498">
        <f t="shared" si="27"/>
        <v>11575486464</v>
      </c>
      <c r="AO70" s="10" vm="3654">
        <f t="shared" si="27"/>
        <v>12130251776</v>
      </c>
      <c r="AP70" s="10" vm="3572">
        <f t="shared" si="27"/>
        <v>12304114688</v>
      </c>
      <c r="AQ70" s="10" vm="1382">
        <f t="shared" si="27"/>
        <v>12502012928</v>
      </c>
      <c r="AR70" s="10" vm="2513">
        <f t="shared" si="27"/>
        <v>12994310144</v>
      </c>
      <c r="AS70" s="10" vm="2628">
        <f t="shared" si="27"/>
        <v>13693981696</v>
      </c>
      <c r="AT70" s="10" vm="2695">
        <f t="shared" si="27"/>
        <v>15013382144</v>
      </c>
      <c r="AU70" s="10" vm="3883">
        <f t="shared" si="27"/>
        <v>16374393856</v>
      </c>
      <c r="AV70" s="10" vm="3985">
        <f t="shared" si="27"/>
        <v>18141665280</v>
      </c>
      <c r="AW70" s="10" vm="4095">
        <f t="shared" si="27"/>
        <v>21295984640</v>
      </c>
      <c r="AX70" s="10" vm="4133">
        <f t="shared" si="27"/>
        <v>25155889152</v>
      </c>
      <c r="AY70" s="10" vm="2761">
        <f t="shared" si="27"/>
        <v>27116636160</v>
      </c>
      <c r="AZ70" s="10" vm="2876">
        <f t="shared" si="27"/>
        <v>29440299008</v>
      </c>
      <c r="BA70" s="10" vm="2940">
        <f t="shared" si="27"/>
        <v>34686201856</v>
      </c>
      <c r="BB70" s="10" vm="3007">
        <f t="shared" si="27"/>
        <v>40429699072</v>
      </c>
      <c r="BC70" s="10" vm="4337">
        <f t="shared" si="27"/>
        <v>45599997952</v>
      </c>
      <c r="BD70" s="10" vm="3125">
        <f t="shared" si="27"/>
        <v>49921499136</v>
      </c>
      <c r="BE70" s="10" vm="3655">
        <f t="shared" si="27"/>
        <v>54091698176</v>
      </c>
      <c r="BF70" s="10" vm="3188">
        <f t="shared" si="27"/>
        <v>57907699712</v>
      </c>
      <c r="BG70" s="10" vm="3261">
        <f t="shared" si="27"/>
        <v>62219001856</v>
      </c>
      <c r="BH70" s="10" vm="3299">
        <f t="shared" si="27"/>
        <v>65128198144</v>
      </c>
      <c r="BI70" s="10" vm="3362">
        <f t="shared" si="27"/>
        <v>66800799744</v>
      </c>
    </row>
    <row r="71" spans="1:61" x14ac:dyDescent="0.45">
      <c r="A71" t="str" vm="87">
        <f t="shared" si="9"/>
        <v>South</v>
      </c>
      <c r="B71" t="str" vm="129">
        <f>CUBEMEMBER("DESKTOP-KSAPEQM AS Model","[Geography].[Blocs].[Country].&amp;[Papua New Guinea]")</f>
        <v>Papua New Guinea</v>
      </c>
      <c r="C71" s="10" vm="3986">
        <f t="shared" si="26"/>
        <v>244832032</v>
      </c>
      <c r="D71" s="10" vm="4096">
        <f t="shared" si="26"/>
        <v>261184032</v>
      </c>
      <c r="E71" s="10" vm="4134">
        <f t="shared" si="26"/>
        <v>275968032</v>
      </c>
      <c r="F71" s="10" vm="3499">
        <f t="shared" si="26"/>
        <v>305312032</v>
      </c>
      <c r="G71" s="10" vm="3573">
        <f t="shared" si="26"/>
        <v>344159488</v>
      </c>
      <c r="H71" s="10" vm="1482">
        <f t="shared" si="26"/>
        <v>390973248</v>
      </c>
      <c r="I71" s="10" vm="2514">
        <f t="shared" si="26"/>
        <v>441706912</v>
      </c>
      <c r="J71" s="10" vm="4338">
        <f t="shared" si="26"/>
        <v>485160832</v>
      </c>
      <c r="K71" s="10" vm="2629">
        <f t="shared" si="26"/>
        <v>551237312</v>
      </c>
      <c r="L71" s="10" vm="3656">
        <f t="shared" si="26"/>
        <v>645537152</v>
      </c>
      <c r="M71" s="10" vm="2696">
        <f t="shared" si="26"/>
        <v>717716160</v>
      </c>
      <c r="N71" s="10" vm="2762">
        <f t="shared" si="26"/>
        <v>858802048</v>
      </c>
      <c r="O71" s="10" vm="2877">
        <f t="shared" si="26"/>
        <v>1299105280</v>
      </c>
      <c r="P71" s="10" vm="2941">
        <f t="shared" si="26"/>
        <v>1467346048</v>
      </c>
      <c r="Q71" s="10" vm="3008">
        <f t="shared" si="26"/>
        <v>1356591232</v>
      </c>
      <c r="R71" s="10" vm="3884">
        <f t="shared" si="26"/>
        <v>1511856640</v>
      </c>
      <c r="S71" s="10" vm="3987">
        <f t="shared" si="26"/>
        <v>1640763264</v>
      </c>
      <c r="T71" s="10" vm="4097">
        <f t="shared" si="27"/>
        <v>1947947520</v>
      </c>
      <c r="U71" s="10" vm="4135">
        <f t="shared" si="27"/>
        <v>2293622016</v>
      </c>
      <c r="V71" s="10" vm="3126">
        <f t="shared" si="27"/>
        <v>2545982976</v>
      </c>
      <c r="W71" s="10" vm="3189">
        <f t="shared" ref="W71:BI71" si="28">CUBEVALUE("DESKTOP-KSAPEQM AS Model",$B$2,$B$3,$B$4,$B$5,$B$6,$A$8,$B71,W$9)</f>
        <v>2498068224</v>
      </c>
      <c r="X71" s="10" vm="3262">
        <f t="shared" si="28"/>
        <v>2368584960</v>
      </c>
      <c r="Y71" s="10" vm="3300">
        <f t="shared" si="28"/>
        <v>2562492416</v>
      </c>
      <c r="Z71" s="10" vm="4339">
        <f t="shared" si="28"/>
        <v>2552526336</v>
      </c>
      <c r="AA71" s="10" vm="3363">
        <f t="shared" si="28"/>
        <v>2423373056</v>
      </c>
      <c r="AB71" s="10" vm="3657">
        <f t="shared" si="28"/>
        <v>2648033792</v>
      </c>
      <c r="AC71" s="10" vm="3427">
        <f t="shared" si="28"/>
        <v>3143848448</v>
      </c>
      <c r="AD71" s="10" vm="3500">
        <f t="shared" si="28"/>
        <v>3655979776</v>
      </c>
      <c r="AE71" s="10" vm="3574">
        <f t="shared" si="28"/>
        <v>3546460160</v>
      </c>
      <c r="AF71" s="10" vm="1591">
        <f t="shared" si="28"/>
        <v>3219730432</v>
      </c>
      <c r="AG71" s="10" vm="2515">
        <f t="shared" si="28"/>
        <v>3787395072</v>
      </c>
      <c r="AH71" s="10" vm="3885">
        <f t="shared" si="28"/>
        <v>4377980416</v>
      </c>
      <c r="AI71" s="10" vm="3988">
        <f t="shared" si="28"/>
        <v>4974550528</v>
      </c>
      <c r="AJ71" s="10" vm="4098">
        <f t="shared" si="28"/>
        <v>5502786048</v>
      </c>
      <c r="AK71" s="10" vm="4136">
        <f t="shared" si="28"/>
        <v>4636057600</v>
      </c>
      <c r="AL71" s="10" vm="2630">
        <f t="shared" si="28"/>
        <v>5155311104</v>
      </c>
      <c r="AM71" s="10" vm="2697">
        <f t="shared" si="28"/>
        <v>4936615424</v>
      </c>
      <c r="AN71" s="10" vm="2763">
        <f t="shared" si="28"/>
        <v>3789443072</v>
      </c>
      <c r="AO71" s="10" vm="2878">
        <f t="shared" si="28"/>
        <v>3477038080</v>
      </c>
      <c r="AP71" s="10" vm="4340">
        <f t="shared" si="28"/>
        <v>3521339648</v>
      </c>
      <c r="AQ71" s="10" vm="2942">
        <f t="shared" si="28"/>
        <v>3081024256</v>
      </c>
      <c r="AR71" s="10" vm="3658">
        <f t="shared" si="28"/>
        <v>2999511040</v>
      </c>
      <c r="AS71" s="10" vm="3009">
        <f t="shared" si="28"/>
        <v>3536411904</v>
      </c>
      <c r="AT71" s="10" vm="3127">
        <f t="shared" si="28"/>
        <v>3927157760</v>
      </c>
      <c r="AU71" s="10" vm="3190">
        <f t="shared" si="28"/>
        <v>4865892864</v>
      </c>
      <c r="AV71" s="10" vm="3263">
        <f t="shared" si="28"/>
        <v>8355006464</v>
      </c>
      <c r="AW71" s="10" vm="3301">
        <f t="shared" si="28"/>
        <v>9545177088</v>
      </c>
      <c r="AX71" s="10" vm="3886">
        <f t="shared" si="28"/>
        <v>11670841344</v>
      </c>
      <c r="AY71" s="10" vm="3989">
        <f t="shared" si="28"/>
        <v>11619638272</v>
      </c>
      <c r="AZ71" s="10" vm="4099">
        <f t="shared" si="28"/>
        <v>14250755072</v>
      </c>
      <c r="BA71" s="10" vm="4137">
        <f t="shared" si="28"/>
        <v>17984911360</v>
      </c>
      <c r="BB71" s="10" vm="3364">
        <f t="shared" si="28"/>
        <v>21295659008</v>
      </c>
      <c r="BC71" s="10" vm="3428">
        <f t="shared" si="28"/>
        <v>21261432832</v>
      </c>
      <c r="BD71" s="10" vm="3501">
        <f t="shared" si="28"/>
        <v>23210682368</v>
      </c>
      <c r="BE71" s="10" vm="3575">
        <f t="shared" si="28"/>
        <v>21723531264</v>
      </c>
      <c r="BF71" s="10" vm="4341">
        <f t="shared" si="28"/>
        <v>20759068672</v>
      </c>
      <c r="BG71" s="10" vm="1703">
        <f t="shared" si="28"/>
        <v>22742614016</v>
      </c>
      <c r="BH71" s="10" vm="3659">
        <f t="shared" si="28"/>
        <v>23412494336</v>
      </c>
      <c r="BI71" s="10" vm="2516">
        <f t="shared" si="28"/>
        <v>24969611264</v>
      </c>
    </row>
    <row r="72" spans="1:61" x14ac:dyDescent="0.45">
      <c r="A72" t="str" vm="87">
        <f t="shared" si="9"/>
        <v>South</v>
      </c>
      <c r="B72" t="str" vm="130">
        <f>CUBEMEMBER("DESKTOP-KSAPEQM AS Model","[Geography].[Blocs].[Country].&amp;[Peru]")</f>
        <v>Peru</v>
      </c>
      <c r="C72" s="10" vm="4241">
        <f t="shared" si="26"/>
        <v>2899654912</v>
      </c>
      <c r="D72" s="10" vm="3429">
        <f t="shared" si="26"/>
        <v>3286773248</v>
      </c>
      <c r="E72" s="10" vm="4342">
        <f t="shared" si="26"/>
        <v>3600957696</v>
      </c>
      <c r="F72" s="10" vm="3502">
        <f t="shared" si="26"/>
        <v>4356913664</v>
      </c>
      <c r="G72" s="10" vm="3660">
        <f t="shared" si="26"/>
        <v>5166861312</v>
      </c>
      <c r="H72" s="10" vm="3696">
        <f t="shared" si="26"/>
        <v>6113607680</v>
      </c>
      <c r="I72" s="10" vm="3576">
        <f t="shared" si="26"/>
        <v>6204253696</v>
      </c>
      <c r="J72" s="10" vm="3758">
        <f t="shared" si="26"/>
        <v>5736083968</v>
      </c>
      <c r="K72" s="10" vm="3792">
        <f t="shared" si="26"/>
        <v>6420909568</v>
      </c>
      <c r="L72" s="10" vm="1923">
        <f t="shared" si="26"/>
        <v>7432223232</v>
      </c>
      <c r="M72" s="10" vm="3887">
        <f t="shared" si="26"/>
        <v>8289583104</v>
      </c>
      <c r="N72" s="10" vm="3990">
        <f t="shared" si="26"/>
        <v>9189413888</v>
      </c>
      <c r="O72" s="10" vm="4100">
        <f t="shared" si="26"/>
        <v>10994381824</v>
      </c>
      <c r="P72" s="10" vm="4138">
        <f t="shared" si="26"/>
        <v>13858441216</v>
      </c>
      <c r="Q72" s="10" vm="4172">
        <f t="shared" si="26"/>
        <v>16877163520</v>
      </c>
      <c r="R72" s="10" vm="4207">
        <f t="shared" si="26"/>
        <v>15947709440</v>
      </c>
      <c r="S72" s="10" vm="4242">
        <f t="shared" si="26"/>
        <v>14620386304</v>
      </c>
      <c r="T72" s="10" vm="2517">
        <f t="shared" ref="T72:BI77" si="29">CUBEVALUE("DESKTOP-KSAPEQM AS Model",$B$2,$B$3,$B$4,$B$5,$B$6,$A$8,$B72,T$9)</f>
        <v>12495779840</v>
      </c>
      <c r="U72" s="10" vm="4343">
        <f t="shared" si="29"/>
        <v>15962459136</v>
      </c>
      <c r="V72" s="10" vm="2631">
        <f t="shared" si="29"/>
        <v>18134028288</v>
      </c>
      <c r="W72" s="10" vm="3661">
        <f t="shared" si="29"/>
        <v>21649137664</v>
      </c>
      <c r="X72" s="10" vm="3697">
        <f t="shared" si="29"/>
        <v>21793497088</v>
      </c>
      <c r="Y72" s="10" vm="2698">
        <f t="shared" si="29"/>
        <v>17345624064</v>
      </c>
      <c r="Z72" s="10" vm="3759">
        <f t="shared" si="29"/>
        <v>17599660032</v>
      </c>
      <c r="AA72" s="10" vm="3793">
        <f t="shared" si="29"/>
        <v>16548827136</v>
      </c>
      <c r="AB72" s="10" vm="3826">
        <f t="shared" si="29"/>
        <v>15244232704</v>
      </c>
      <c r="AC72" s="10" vm="3888">
        <f t="shared" si="29"/>
        <v>20702298112</v>
      </c>
      <c r="AD72" s="10" vm="3991">
        <f t="shared" si="29"/>
        <v>15439408128</v>
      </c>
      <c r="AE72" s="10" vm="4101">
        <f t="shared" si="29"/>
        <v>22499559424</v>
      </c>
      <c r="AF72" s="10" vm="4139">
        <f t="shared" si="29"/>
        <v>26410387456</v>
      </c>
      <c r="AG72" s="10" vm="4173">
        <f t="shared" si="29"/>
        <v>34341466112</v>
      </c>
      <c r="AH72" s="10" vm="4208">
        <f t="shared" si="29"/>
        <v>35966304256</v>
      </c>
      <c r="AI72" s="10" vm="4243">
        <f t="shared" si="29"/>
        <v>34832076800</v>
      </c>
      <c r="AJ72" s="10" vm="4276">
        <f t="shared" si="29"/>
        <v>44882079744</v>
      </c>
      <c r="AK72" s="10" vm="4344">
        <f t="shared" si="29"/>
        <v>53312794624</v>
      </c>
      <c r="AL72" s="10" vm="2764">
        <f t="shared" si="29"/>
        <v>55252414464</v>
      </c>
      <c r="AM72" s="10" vm="3662">
        <f t="shared" si="29"/>
        <v>58147520512</v>
      </c>
      <c r="AN72" s="10" vm="3698">
        <f t="shared" si="29"/>
        <v>55501467648</v>
      </c>
      <c r="AO72" s="10" vm="2879">
        <f t="shared" si="29"/>
        <v>50187325440</v>
      </c>
      <c r="AP72" s="10" vm="3760">
        <f t="shared" si="29"/>
        <v>51744747520</v>
      </c>
      <c r="AQ72" s="10" vm="3794">
        <f t="shared" si="29"/>
        <v>52030156800</v>
      </c>
      <c r="AR72" s="10" vm="3827">
        <f t="shared" si="29"/>
        <v>54777552896</v>
      </c>
      <c r="AS72" s="10" vm="3889">
        <f t="shared" si="29"/>
        <v>58731028480</v>
      </c>
      <c r="AT72" s="10" vm="3992">
        <f t="shared" si="29"/>
        <v>66768703488</v>
      </c>
      <c r="AU72" s="10" vm="4102">
        <f t="shared" si="29"/>
        <v>76060606464</v>
      </c>
      <c r="AV72" s="10" vm="4140">
        <f t="shared" si="29"/>
        <v>88643190784</v>
      </c>
      <c r="AW72" s="10" vm="4174">
        <f t="shared" si="29"/>
        <v>102170984448</v>
      </c>
      <c r="AX72" s="10" vm="4209">
        <f t="shared" si="29"/>
        <v>120550596608</v>
      </c>
      <c r="AY72" s="10" vm="4244">
        <f t="shared" si="29"/>
        <v>120822988800</v>
      </c>
      <c r="AZ72" s="10" vm="4277">
        <f t="shared" si="29"/>
        <v>147528941568</v>
      </c>
      <c r="BA72" s="10" vm="4345">
        <f t="shared" si="29"/>
        <v>171761729536</v>
      </c>
      <c r="BB72" s="10" vm="2943">
        <f t="shared" si="29"/>
        <v>192649003008</v>
      </c>
      <c r="BC72" s="10" vm="3663">
        <f t="shared" si="29"/>
        <v>201175465984</v>
      </c>
      <c r="BD72" s="10" vm="3699">
        <f t="shared" si="29"/>
        <v>200789360640</v>
      </c>
      <c r="BE72" s="10" vm="3010">
        <f t="shared" si="29"/>
        <v>189805297664</v>
      </c>
      <c r="BF72" s="10" vm="3761">
        <f t="shared" si="29"/>
        <v>191895945216</v>
      </c>
      <c r="BG72" s="10" vm="3795">
        <f t="shared" si="29"/>
        <v>211007209472</v>
      </c>
      <c r="BH72" s="10" vm="3828">
        <f t="shared" si="29"/>
        <v>222044962816</v>
      </c>
      <c r="BI72" s="10" vm="3890">
        <f t="shared" si="29"/>
        <v>226848047104</v>
      </c>
    </row>
    <row r="73" spans="1:61" x14ac:dyDescent="0.45">
      <c r="A73" t="str" vm="87">
        <f t="shared" si="9"/>
        <v>South</v>
      </c>
      <c r="B73" t="str" vm="131">
        <f>CUBEMEMBER("DESKTOP-KSAPEQM AS Model","[Geography].[Blocs].[Country].&amp;[Philippines]")</f>
        <v>Philippines</v>
      </c>
      <c r="C73" s="10" vm="4141">
        <f t="shared" si="26"/>
        <v>7256967168</v>
      </c>
      <c r="D73" s="10" vm="4175">
        <f t="shared" si="26"/>
        <v>4399827968</v>
      </c>
      <c r="E73" s="10" vm="4210">
        <f t="shared" si="26"/>
        <v>4875310080</v>
      </c>
      <c r="F73" s="10" vm="4245">
        <f t="shared" si="26"/>
        <v>5271404544</v>
      </c>
      <c r="G73" s="10" vm="4278">
        <f t="shared" si="26"/>
        <v>5784398848</v>
      </c>
      <c r="H73" s="10" vm="4346">
        <f t="shared" si="26"/>
        <v>6371459072</v>
      </c>
      <c r="I73" s="10" vm="3128">
        <f t="shared" si="26"/>
        <v>6809134080</v>
      </c>
      <c r="J73" s="10" vm="3664">
        <f t="shared" si="26"/>
        <v>7591603200</v>
      </c>
      <c r="K73" s="10" vm="3700">
        <f t="shared" si="26"/>
        <v>8408229888</v>
      </c>
      <c r="L73" s="10" vm="3191">
        <f t="shared" si="26"/>
        <v>6687204864</v>
      </c>
      <c r="M73" s="10" vm="3762">
        <f t="shared" si="26"/>
        <v>7408305664</v>
      </c>
      <c r="N73" s="10" vm="3796">
        <f t="shared" si="26"/>
        <v>8017468928</v>
      </c>
      <c r="O73" s="10" vm="3829">
        <f t="shared" si="26"/>
        <v>10082885632</v>
      </c>
      <c r="P73" s="10" vm="3891">
        <f t="shared" si="26"/>
        <v>13781140480</v>
      </c>
      <c r="Q73" s="10" vm="3993">
        <f t="shared" si="26"/>
        <v>14893969408</v>
      </c>
      <c r="R73" s="10" vm="4103">
        <f t="shared" si="26"/>
        <v>17097563136</v>
      </c>
      <c r="S73" s="10" vm="4142">
        <f t="shared" si="26"/>
        <v>19648106496</v>
      </c>
      <c r="T73" s="10" vm="4176">
        <f t="shared" si="29"/>
        <v>22706155520</v>
      </c>
      <c r="U73" s="10" vm="4211">
        <f t="shared" si="29"/>
        <v>27502168064</v>
      </c>
      <c r="V73" s="10" vm="4246">
        <f t="shared" si="29"/>
        <v>32450541568</v>
      </c>
      <c r="W73" s="10" vm="4279">
        <f t="shared" si="29"/>
        <v>35646418944</v>
      </c>
      <c r="X73" s="10" vm="4347">
        <f t="shared" si="29"/>
        <v>37140164608</v>
      </c>
      <c r="Y73" s="10" vm="3264">
        <f t="shared" si="29"/>
        <v>33212180480</v>
      </c>
      <c r="Z73" s="10" vm="3665">
        <f t="shared" si="29"/>
        <v>31408492544</v>
      </c>
      <c r="AA73" s="10" vm="3701">
        <f t="shared" si="29"/>
        <v>30734336000</v>
      </c>
      <c r="AB73" s="10" vm="3302">
        <f t="shared" si="29"/>
        <v>29868339200</v>
      </c>
      <c r="AC73" s="10" vm="3763">
        <f t="shared" si="29"/>
        <v>33195933696</v>
      </c>
      <c r="AD73" s="10" vm="3797">
        <f t="shared" si="29"/>
        <v>37885440000</v>
      </c>
      <c r="AE73" s="10" vm="3830">
        <f t="shared" si="29"/>
        <v>42575183872</v>
      </c>
      <c r="AF73" s="10" vm="3892">
        <f t="shared" si="29"/>
        <v>44311592960</v>
      </c>
      <c r="AG73" s="10" vm="3994">
        <f t="shared" si="29"/>
        <v>45417562112</v>
      </c>
      <c r="AH73" s="10" vm="4104">
        <f t="shared" si="29"/>
        <v>52976345088</v>
      </c>
      <c r="AI73" s="10" vm="4143">
        <f t="shared" si="29"/>
        <v>54368083968</v>
      </c>
      <c r="AJ73" s="10" vm="4177">
        <f t="shared" si="29"/>
        <v>64084459520</v>
      </c>
      <c r="AK73" s="10" vm="4212">
        <f t="shared" si="29"/>
        <v>74119987200</v>
      </c>
      <c r="AL73" s="10" vm="4247">
        <f t="shared" si="29"/>
        <v>82848137216</v>
      </c>
      <c r="AM73" s="10" vm="4280">
        <f t="shared" si="29"/>
        <v>82344263680</v>
      </c>
      <c r="AN73" s="10" vm="4348">
        <f t="shared" si="29"/>
        <v>72207032320</v>
      </c>
      <c r="AO73" s="10" vm="3365">
        <f t="shared" si="29"/>
        <v>82995142656</v>
      </c>
      <c r="AP73" s="10" vm="3666">
        <f t="shared" si="29"/>
        <v>83670261760</v>
      </c>
      <c r="AQ73" s="10" vm="3702">
        <f t="shared" si="29"/>
        <v>78921072640</v>
      </c>
      <c r="AR73" s="10" vm="3731">
        <f t="shared" si="29"/>
        <v>84307369984</v>
      </c>
      <c r="AS73" s="10" vm="3764">
        <f t="shared" si="29"/>
        <v>87039148032</v>
      </c>
      <c r="AT73" s="10" vm="3798">
        <f t="shared" si="29"/>
        <v>95001993216</v>
      </c>
      <c r="AU73" s="10" vm="3831">
        <f t="shared" si="29"/>
        <v>107419983872</v>
      </c>
      <c r="AV73" s="10" vm="3893">
        <f t="shared" si="29"/>
        <v>127652904960</v>
      </c>
      <c r="AW73" s="10" vm="3995">
        <f t="shared" si="29"/>
        <v>155980414976</v>
      </c>
      <c r="AX73" s="10" vm="4105">
        <f t="shared" si="29"/>
        <v>181006860288</v>
      </c>
      <c r="AY73" s="10" vm="4144">
        <f t="shared" si="29"/>
        <v>176131653632</v>
      </c>
      <c r="AZ73" s="10" vm="4178">
        <f t="shared" si="29"/>
        <v>208368893952</v>
      </c>
      <c r="BA73" s="10" vm="4213">
        <f t="shared" si="29"/>
        <v>234216734720</v>
      </c>
      <c r="BB73" s="10" vm="4248">
        <f t="shared" si="29"/>
        <v>261920538624</v>
      </c>
      <c r="BC73" s="10" vm="4281">
        <f t="shared" si="29"/>
        <v>283902836736</v>
      </c>
      <c r="BD73" s="10" vm="4349">
        <f t="shared" si="29"/>
        <v>297483567104</v>
      </c>
      <c r="BE73" s="10" vm="3430">
        <f t="shared" si="29"/>
        <v>306445877248</v>
      </c>
      <c r="BF73" s="10" vm="3667">
        <f t="shared" si="29"/>
        <v>318626988032</v>
      </c>
      <c r="BG73" s="10" vm="3703">
        <f t="shared" si="29"/>
        <v>328480751616</v>
      </c>
      <c r="BH73" s="10" vm="3732">
        <f t="shared" si="29"/>
        <v>346841907200</v>
      </c>
      <c r="BI73" s="10" vm="3765">
        <f t="shared" si="29"/>
        <v>376795496448</v>
      </c>
    </row>
    <row r="74" spans="1:61" x14ac:dyDescent="0.45">
      <c r="A74" t="str" vm="87">
        <f t="shared" si="9"/>
        <v>South</v>
      </c>
      <c r="B74" t="str" vm="132">
        <f>CUBEMEMBER("DESKTOP-KSAPEQM AS Model","[Geography].[Blocs].[Country].&amp;[Puerto Rico]")</f>
        <v>Puerto Rico</v>
      </c>
      <c r="C74" s="10" vm="3894">
        <f t="shared" si="26"/>
        <v>1865100032</v>
      </c>
      <c r="D74" s="10" vm="3996">
        <f t="shared" si="26"/>
        <v>2094400000</v>
      </c>
      <c r="E74" s="10" vm="4106">
        <f t="shared" si="26"/>
        <v>2333600000</v>
      </c>
      <c r="F74" s="10" vm="4145">
        <f t="shared" si="26"/>
        <v>2570500096</v>
      </c>
      <c r="G74" s="10" vm="4179">
        <f t="shared" si="26"/>
        <v>2881499904</v>
      </c>
      <c r="H74" s="10" vm="4214">
        <f t="shared" si="26"/>
        <v>3170500096</v>
      </c>
      <c r="I74" s="10" vm="4249">
        <f t="shared" si="26"/>
        <v>3532699904</v>
      </c>
      <c r="J74" s="10" vm="4282">
        <f t="shared" si="26"/>
        <v>3941700096</v>
      </c>
      <c r="K74" s="10" vm="4350">
        <f t="shared" si="26"/>
        <v>4460700160</v>
      </c>
      <c r="L74" s="10" vm="3503">
        <f t="shared" si="26"/>
        <v>5034699776</v>
      </c>
      <c r="M74" s="10" vm="3668">
        <f t="shared" si="26"/>
        <v>5646799872</v>
      </c>
      <c r="N74" s="10" vm="3704">
        <f t="shared" si="26"/>
        <v>6328900096</v>
      </c>
      <c r="O74" s="10" vm="3733">
        <f t="shared" si="26"/>
        <v>7002399744</v>
      </c>
      <c r="P74" s="10" vm="3766">
        <f t="shared" si="26"/>
        <v>7684800000</v>
      </c>
      <c r="Q74" s="10" vm="3799">
        <f t="shared" si="26"/>
        <v>8198300160</v>
      </c>
      <c r="R74" s="10" vm="3832">
        <f t="shared" si="26"/>
        <v>8968599552</v>
      </c>
      <c r="S74" s="10" vm="3895">
        <f t="shared" si="26"/>
        <v>9910899712</v>
      </c>
      <c r="T74" s="10" vm="3997">
        <f t="shared" si="29"/>
        <v>11164999680</v>
      </c>
      <c r="U74" s="10" vm="4107">
        <f t="shared" si="29"/>
        <v>12750000128</v>
      </c>
      <c r="V74" s="10" vm="4146">
        <f t="shared" si="29"/>
        <v>14436100096</v>
      </c>
      <c r="W74" s="10" vm="4180">
        <f t="shared" si="29"/>
        <v>15955699712</v>
      </c>
      <c r="X74" s="10" vm="4215">
        <f t="shared" si="29"/>
        <v>16764199936</v>
      </c>
      <c r="Y74" s="10" vm="4250">
        <f t="shared" si="29"/>
        <v>17276600320</v>
      </c>
      <c r="Z74" s="10" vm="4283">
        <f t="shared" si="29"/>
        <v>19162599424</v>
      </c>
      <c r="AA74" s="10" vm="4351">
        <f t="shared" si="29"/>
        <v>20289200128</v>
      </c>
      <c r="AB74" s="10" vm="3577">
        <f t="shared" si="29"/>
        <v>22009300992</v>
      </c>
      <c r="AC74" s="10" vm="3669">
        <f t="shared" si="29"/>
        <v>24025800704</v>
      </c>
      <c r="AD74" s="10" vm="3705">
        <f t="shared" si="29"/>
        <v>26385799168</v>
      </c>
      <c r="AE74" s="10" vm="3734">
        <f t="shared" si="29"/>
        <v>28161200128</v>
      </c>
      <c r="AF74" s="10" vm="3767">
        <f t="shared" si="29"/>
        <v>30603919360</v>
      </c>
      <c r="AG74" s="10" vm="3800">
        <f t="shared" si="29"/>
        <v>32287031296</v>
      </c>
      <c r="AH74" s="10" vm="3833">
        <f t="shared" si="29"/>
        <v>34630430720</v>
      </c>
      <c r="AI74" s="10" vm="3896">
        <f t="shared" si="29"/>
        <v>36922454016</v>
      </c>
      <c r="AJ74" s="10" vm="3998">
        <f t="shared" si="29"/>
        <v>39690629120</v>
      </c>
      <c r="AK74" s="10" vm="4108">
        <f t="shared" si="29"/>
        <v>42647330816</v>
      </c>
      <c r="AL74" s="10" vm="4147">
        <f t="shared" si="29"/>
        <v>45340835840</v>
      </c>
      <c r="AM74" s="10" vm="4181">
        <f t="shared" si="29"/>
        <v>48187039744</v>
      </c>
      <c r="AN74" s="10" vm="4216">
        <f t="shared" si="29"/>
        <v>54086402048</v>
      </c>
      <c r="AO74" s="10" vm="4251">
        <f t="shared" si="29"/>
        <v>57841000448</v>
      </c>
      <c r="AP74" s="10" vm="4284">
        <f t="shared" si="29"/>
        <v>61701799936</v>
      </c>
      <c r="AQ74" s="10" vm="4352">
        <f t="shared" si="29"/>
        <v>69208399872</v>
      </c>
      <c r="AR74" s="10" vm="2024">
        <f t="shared" si="29"/>
        <v>71623499776</v>
      </c>
      <c r="AS74" s="10" vm="3670">
        <f t="shared" si="29"/>
        <v>74827399168</v>
      </c>
      <c r="AT74" s="10" vm="3706">
        <f t="shared" si="29"/>
        <v>80322314240</v>
      </c>
      <c r="AU74" s="10" vm="3735">
        <f t="shared" si="29"/>
        <v>83914522624</v>
      </c>
      <c r="AV74" s="10" vm="3768">
        <f t="shared" si="29"/>
        <v>87276167168</v>
      </c>
      <c r="AW74" s="10" vm="3801">
        <f t="shared" si="29"/>
        <v>89524133888</v>
      </c>
      <c r="AX74" s="10" vm="3834">
        <f t="shared" si="29"/>
        <v>93639303168</v>
      </c>
      <c r="AY74" s="10" vm="3897">
        <f t="shared" si="29"/>
        <v>96385597440</v>
      </c>
      <c r="AZ74" s="10" vm="3999">
        <f t="shared" si="29"/>
        <v>98381299712</v>
      </c>
      <c r="BA74" s="10" vm="4109">
        <f t="shared" si="29"/>
        <v>100351696896</v>
      </c>
      <c r="BB74" s="10" vm="4148">
        <f t="shared" si="29"/>
        <v>101564801024</v>
      </c>
      <c r="BC74" s="10" vm="4182">
        <f t="shared" si="29"/>
        <v>102450003968</v>
      </c>
      <c r="BD74" s="10" vm="4217">
        <f t="shared" si="29"/>
        <v>102445801472</v>
      </c>
      <c r="BE74" s="10" vm="4252">
        <f t="shared" si="29"/>
        <v>103375503360</v>
      </c>
      <c r="BF74" s="10" vm="4285">
        <f t="shared" si="29"/>
        <v>104336703488</v>
      </c>
      <c r="BG74" s="10" vm="4353">
        <f t="shared" si="29"/>
        <v>103445504000</v>
      </c>
      <c r="BH74" s="10" vm="2518">
        <f t="shared" si="29"/>
        <v>100979900416</v>
      </c>
      <c r="BI74" s="10" vm="3671">
        <f t="shared" si="29"/>
        <v>104988598272</v>
      </c>
    </row>
    <row r="75" spans="1:61" x14ac:dyDescent="0.45">
      <c r="A75" t="str" vm="87">
        <f t="shared" si="9"/>
        <v>South</v>
      </c>
      <c r="B75" t="str" vm="133">
        <f>CUBEMEMBER("DESKTOP-KSAPEQM AS Model","[Geography].[Blocs].[Country].&amp;[Rwanda]")</f>
        <v>Rwanda</v>
      </c>
      <c r="C75" s="10" vm="3769">
        <f t="shared" si="26"/>
        <v>122000016</v>
      </c>
      <c r="D75" s="10" vm="3802">
        <f t="shared" si="26"/>
        <v>125000008</v>
      </c>
      <c r="E75" s="10" vm="3835">
        <f t="shared" si="26"/>
        <v>128000000</v>
      </c>
      <c r="F75" s="10" vm="3898">
        <f t="shared" si="26"/>
        <v>129999992</v>
      </c>
      <c r="G75" s="10" vm="4000">
        <f t="shared" si="26"/>
        <v>148799984</v>
      </c>
      <c r="H75" s="10" vm="4110">
        <f t="shared" si="26"/>
        <v>124525704</v>
      </c>
      <c r="I75" s="10" vm="4149">
        <f t="shared" si="26"/>
        <v>159560016</v>
      </c>
      <c r="J75" s="10" vm="4183">
        <f t="shared" si="26"/>
        <v>172200016</v>
      </c>
      <c r="K75" s="10" vm="4218">
        <f t="shared" si="26"/>
        <v>188700032</v>
      </c>
      <c r="L75" s="10" vm="4253">
        <f t="shared" si="26"/>
        <v>219900000</v>
      </c>
      <c r="M75" s="10" vm="4286">
        <f t="shared" si="26"/>
        <v>222952576</v>
      </c>
      <c r="N75" s="10" vm="4354">
        <f t="shared" si="26"/>
        <v>246457840</v>
      </c>
      <c r="O75" s="10" vm="2632">
        <f t="shared" si="26"/>
        <v>290746144</v>
      </c>
      <c r="P75" s="10" vm="3672">
        <f t="shared" si="26"/>
        <v>308458432</v>
      </c>
      <c r="Q75" s="10" vm="3707">
        <f t="shared" si="26"/>
        <v>571863296</v>
      </c>
      <c r="R75" s="10" vm="3736">
        <f t="shared" si="26"/>
        <v>637754176</v>
      </c>
      <c r="S75" s="10" vm="3770">
        <f t="shared" si="26"/>
        <v>746650560</v>
      </c>
      <c r="T75" s="10" vm="3803">
        <f t="shared" si="29"/>
        <v>905709120</v>
      </c>
      <c r="U75" s="10" vm="3836">
        <f t="shared" si="29"/>
        <v>1109346176</v>
      </c>
      <c r="V75" s="10" vm="3899">
        <f t="shared" si="29"/>
        <v>1254765312</v>
      </c>
      <c r="W75" s="10" vm="4001">
        <f t="shared" si="29"/>
        <v>1407062656</v>
      </c>
      <c r="X75" s="10" vm="4111">
        <f t="shared" si="29"/>
        <v>1407242624</v>
      </c>
      <c r="Y75" s="10" vm="4150">
        <f t="shared" si="29"/>
        <v>1479688064</v>
      </c>
      <c r="Z75" s="10" vm="4184">
        <f t="shared" si="29"/>
        <v>1587412992</v>
      </c>
      <c r="AA75" s="10" vm="4219">
        <f t="shared" si="29"/>
        <v>1715625856</v>
      </c>
      <c r="AB75" s="10" vm="4254">
        <f t="shared" si="29"/>
        <v>1944711040</v>
      </c>
      <c r="AC75" s="10" vm="4287">
        <f t="shared" si="29"/>
        <v>2157434112</v>
      </c>
      <c r="AD75" s="10" vm="4355">
        <f t="shared" si="29"/>
        <v>2395493888</v>
      </c>
      <c r="AE75" s="10" vm="2699">
        <f t="shared" si="29"/>
        <v>2405021952</v>
      </c>
      <c r="AF75" s="10" vm="3673">
        <f t="shared" si="29"/>
        <v>2550185728</v>
      </c>
      <c r="AG75" s="10" vm="3708">
        <f t="shared" si="29"/>
        <v>1911601024</v>
      </c>
      <c r="AH75" s="10" vm="3737">
        <f t="shared" si="29"/>
        <v>2029026688</v>
      </c>
      <c r="AI75" s="10" vm="3771">
        <f t="shared" si="29"/>
        <v>1971526016</v>
      </c>
      <c r="AJ75" s="10" vm="3804">
        <f t="shared" si="29"/>
        <v>753636352</v>
      </c>
      <c r="AK75" s="10" vm="3837">
        <f t="shared" si="29"/>
        <v>1293534976</v>
      </c>
      <c r="AL75" s="10" vm="3900">
        <f t="shared" si="29"/>
        <v>1382334848</v>
      </c>
      <c r="AM75" s="10" vm="4002">
        <f t="shared" si="29"/>
        <v>1851558272</v>
      </c>
      <c r="AN75" s="10" vm="4112">
        <f t="shared" si="29"/>
        <v>1989343488</v>
      </c>
      <c r="AO75" s="10" vm="4151">
        <f t="shared" si="29"/>
        <v>1817654528</v>
      </c>
      <c r="AP75" s="10" vm="4185">
        <f t="shared" si="29"/>
        <v>1734938624</v>
      </c>
      <c r="AQ75" s="10" vm="4220">
        <f t="shared" si="29"/>
        <v>1674685312</v>
      </c>
      <c r="AR75" s="10" vm="4255">
        <f t="shared" si="29"/>
        <v>1677552384</v>
      </c>
      <c r="AS75" s="10" vm="4288">
        <f t="shared" si="29"/>
        <v>1846198784</v>
      </c>
      <c r="AT75" s="10" vm="4356">
        <f t="shared" si="29"/>
        <v>2088961920</v>
      </c>
      <c r="AU75" s="10" vm="2765">
        <f t="shared" si="29"/>
        <v>2581313536</v>
      </c>
      <c r="AV75" s="10" vm="3674">
        <f t="shared" si="29"/>
        <v>3330198784</v>
      </c>
      <c r="AW75" s="10" vm="3709">
        <f t="shared" si="29"/>
        <v>4083515136</v>
      </c>
      <c r="AX75" s="10" vm="3738">
        <f t="shared" si="29"/>
        <v>5198063104</v>
      </c>
      <c r="AY75" s="10" vm="3772">
        <f t="shared" si="29"/>
        <v>5694132224</v>
      </c>
      <c r="AZ75" s="10" vm="3805">
        <f t="shared" si="29"/>
        <v>6147525120</v>
      </c>
      <c r="BA75" s="10" vm="3838">
        <f t="shared" si="29"/>
        <v>6912074240</v>
      </c>
      <c r="BB75" s="10" vm="3901">
        <f t="shared" si="29"/>
        <v>7687521792</v>
      </c>
      <c r="BC75" s="10" vm="4003">
        <f t="shared" si="29"/>
        <v>7851127808</v>
      </c>
      <c r="BD75" s="10" vm="4113">
        <f t="shared" si="29"/>
        <v>8279480832</v>
      </c>
      <c r="BE75" s="10" vm="4152">
        <f t="shared" si="29"/>
        <v>8582588928</v>
      </c>
      <c r="BF75" s="10" vm="4186">
        <f t="shared" si="29"/>
        <v>8734161920</v>
      </c>
      <c r="BG75" s="10" vm="4221">
        <f t="shared" si="29"/>
        <v>9253098496</v>
      </c>
      <c r="BH75" s="10" vm="4256">
        <f t="shared" si="29"/>
        <v>9627720704</v>
      </c>
      <c r="BI75" s="10" vm="4289">
        <f t="shared" si="29"/>
        <v>10122472448</v>
      </c>
    </row>
    <row r="76" spans="1:61" x14ac:dyDescent="0.45">
      <c r="A76" t="str" vm="87">
        <f t="shared" si="9"/>
        <v>South</v>
      </c>
      <c r="B76" t="str" vm="134">
        <f>CUBEMEMBER("DESKTOP-KSAPEQM AS Model","[Geography].[Blocs].[Country].&amp;[Senegal]")</f>
        <v>Senegal</v>
      </c>
      <c r="C76" s="10" vm="3675">
        <f t="shared" si="26"/>
        <v>1058975296</v>
      </c>
      <c r="D76" s="10" vm="3710">
        <f t="shared" si="26"/>
        <v>1085475584</v>
      </c>
      <c r="E76" s="10" vm="3739">
        <f t="shared" si="26"/>
        <v>1122139648</v>
      </c>
      <c r="F76" s="10" vm="3773">
        <f t="shared" si="26"/>
        <v>1188930560</v>
      </c>
      <c r="G76" s="10" vm="3806">
        <f t="shared" si="26"/>
        <v>1210058368</v>
      </c>
      <c r="H76" s="10" vm="3839">
        <f t="shared" si="26"/>
        <v>1246908416</v>
      </c>
      <c r="I76" s="10" vm="3902">
        <f t="shared" si="26"/>
        <v>1246480896</v>
      </c>
      <c r="J76" s="10" vm="4004">
        <f t="shared" si="26"/>
        <v>1309384832</v>
      </c>
      <c r="K76" s="10" vm="4114">
        <f t="shared" si="26"/>
        <v>1245234816</v>
      </c>
      <c r="L76" s="10" vm="4153">
        <f t="shared" si="26"/>
        <v>1297407872</v>
      </c>
      <c r="M76" s="10" vm="4187">
        <f t="shared" si="26"/>
        <v>1339548800</v>
      </c>
      <c r="N76" s="10" vm="4222">
        <f t="shared" si="26"/>
        <v>1620857216</v>
      </c>
      <c r="O76" s="10" vm="4257">
        <f t="shared" si="26"/>
        <v>1863398400</v>
      </c>
      <c r="P76" s="10" vm="4290">
        <f t="shared" si="26"/>
        <v>2099324928</v>
      </c>
      <c r="Q76" s="10" vm="4357">
        <f t="shared" si="26"/>
        <v>2830388480</v>
      </c>
      <c r="R76" s="10" vm="2944">
        <f t="shared" si="26"/>
        <v>2869777920</v>
      </c>
      <c r="S76" s="10" vm="3676">
        <f t="shared" si="26"/>
        <v>2938046208</v>
      </c>
      <c r="T76" s="10" vm="3711">
        <f t="shared" si="29"/>
        <v>3280354304</v>
      </c>
      <c r="U76" s="10" vm="3740">
        <f t="shared" si="29"/>
        <v>4084878592</v>
      </c>
      <c r="V76" s="10" vm="3774">
        <f t="shared" si="29"/>
        <v>4435050496</v>
      </c>
      <c r="W76" s="10" vm="3807">
        <f t="shared" si="29"/>
        <v>4021697280</v>
      </c>
      <c r="X76" s="10" vm="3840">
        <f t="shared" si="29"/>
        <v>3936758784</v>
      </c>
      <c r="Y76" s="10" vm="3903">
        <f t="shared" si="29"/>
        <v>3512053248</v>
      </c>
      <c r="Z76" s="10" vm="4005">
        <f t="shared" si="29"/>
        <v>3425127424</v>
      </c>
      <c r="AA76" s="10" vm="4115">
        <f t="shared" si="29"/>
        <v>3750056448</v>
      </c>
      <c r="AB76" s="10" vm="4154">
        <f t="shared" si="29"/>
        <v>5304238080</v>
      </c>
      <c r="AC76" s="10" vm="4188">
        <f t="shared" si="29"/>
        <v>6381385728</v>
      </c>
      <c r="AD76" s="10" vm="4223">
        <f t="shared" si="29"/>
        <v>6311054848</v>
      </c>
      <c r="AE76" s="10" vm="4258">
        <f t="shared" si="29"/>
        <v>6219793408</v>
      </c>
      <c r="AF76" s="10" vm="4291">
        <f t="shared" si="29"/>
        <v>7237100544</v>
      </c>
      <c r="AG76" s="10" vm="4358">
        <f t="shared" si="29"/>
        <v>7111252992</v>
      </c>
      <c r="AH76" s="10" vm="3011">
        <f t="shared" si="29"/>
        <v>7602005504</v>
      </c>
      <c r="AI76" s="10" vm="3677">
        <f t="shared" si="29"/>
        <v>7189226496</v>
      </c>
      <c r="AJ76" s="10" vm="3712">
        <f t="shared" si="29"/>
        <v>4908415488</v>
      </c>
      <c r="AK76" s="10" vm="3741">
        <f t="shared" si="29"/>
        <v>6176312320</v>
      </c>
      <c r="AL76" s="10" vm="3775">
        <f t="shared" si="29"/>
        <v>6413189632</v>
      </c>
      <c r="AM76" s="10" vm="3808">
        <f t="shared" si="29"/>
        <v>5915250176</v>
      </c>
      <c r="AN76" s="10" vm="3841">
        <f t="shared" si="29"/>
        <v>6368265216</v>
      </c>
      <c r="AO76" s="10" vm="3904">
        <f t="shared" si="29"/>
        <v>6512207872</v>
      </c>
      <c r="AP76" s="10" vm="4006">
        <f t="shared" si="29"/>
        <v>5924239872</v>
      </c>
      <c r="AQ76" s="10" vm="4116">
        <f t="shared" si="29"/>
        <v>6174898176</v>
      </c>
      <c r="AR76" s="10" vm="4155">
        <f t="shared" si="29"/>
        <v>6752510464</v>
      </c>
      <c r="AS76" s="10" vm="4189">
        <f t="shared" si="29"/>
        <v>8683229184</v>
      </c>
      <c r="AT76" s="10" vm="4224">
        <f t="shared" si="29"/>
        <v>10167441408</v>
      </c>
      <c r="AU76" s="10" vm="4259">
        <f t="shared" si="29"/>
        <v>11022821376</v>
      </c>
      <c r="AV76" s="10" vm="4292">
        <f t="shared" si="29"/>
        <v>11847847936</v>
      </c>
      <c r="AW76" s="10" vm="4359">
        <f t="shared" si="29"/>
        <v>14285970432</v>
      </c>
      <c r="AX76" s="10" vm="3129">
        <f t="shared" si="29"/>
        <v>16949789696</v>
      </c>
      <c r="AY76" s="10" vm="3678">
        <f t="shared" si="29"/>
        <v>16248212480</v>
      </c>
      <c r="AZ76" s="10" vm="3713">
        <f t="shared" si="29"/>
        <v>16230888448</v>
      </c>
      <c r="BA76" s="10" vm="3742">
        <f t="shared" si="29"/>
        <v>17902206976</v>
      </c>
      <c r="BB76" s="10" vm="3776">
        <f t="shared" si="29"/>
        <v>17824399360</v>
      </c>
      <c r="BC76" s="10" vm="3809">
        <f t="shared" si="29"/>
        <v>18965571584</v>
      </c>
      <c r="BD76" s="10" vm="3842">
        <f t="shared" si="29"/>
        <v>19797254144</v>
      </c>
      <c r="BE76" s="10" vm="3905">
        <f t="shared" si="29"/>
        <v>17774766080</v>
      </c>
      <c r="BF76" s="10" vm="4007">
        <f t="shared" si="29"/>
        <v>19040313344</v>
      </c>
      <c r="BG76" s="10" vm="4117">
        <f t="shared" si="29"/>
        <v>20996564992</v>
      </c>
      <c r="BH76" s="10" vm="4156">
        <f t="shared" si="29"/>
        <v>23236007936</v>
      </c>
      <c r="BI76" s="10" vm="4190">
        <f t="shared" si="29"/>
        <v>23578083328</v>
      </c>
    </row>
    <row r="77" spans="1:61" x14ac:dyDescent="0.45">
      <c r="A77" t="str" vm="87">
        <f t="shared" si="9"/>
        <v>South</v>
      </c>
      <c r="B77" t="str" vm="135">
        <f>CUBEMEMBER("DESKTOP-KSAPEQM AS Model","[Geography].[Blocs].[Country].&amp;[Seychelles]")</f>
        <v>Seychelles</v>
      </c>
      <c r="C77" s="10" vm="4293">
        <f t="shared" si="26"/>
        <v>11592024</v>
      </c>
      <c r="D77" s="10" vm="4360">
        <f t="shared" si="26"/>
        <v>12642027</v>
      </c>
      <c r="E77" s="10" vm="3192">
        <f t="shared" si="26"/>
        <v>13923029</v>
      </c>
      <c r="F77" s="10" vm="3679">
        <f t="shared" si="26"/>
        <v>15393032</v>
      </c>
      <c r="G77" s="10" vm="3714">
        <f t="shared" si="26"/>
        <v>15603033</v>
      </c>
      <c r="H77" s="10" vm="3743">
        <f t="shared" si="26"/>
        <v>16443035</v>
      </c>
      <c r="I77" s="10" vm="3777">
        <f t="shared" si="26"/>
        <v>16632033</v>
      </c>
      <c r="J77" s="10" vm="3810">
        <f t="shared" si="26"/>
        <v>16074027</v>
      </c>
      <c r="K77" s="10" vm="3843">
        <f t="shared" si="26"/>
        <v>16452028</v>
      </c>
      <c r="L77" s="10" vm="3906">
        <f t="shared" si="26"/>
        <v>18432032</v>
      </c>
      <c r="M77" s="10" vm="4008">
        <f t="shared" si="26"/>
        <v>21965952</v>
      </c>
      <c r="N77" s="10" vm="4118">
        <f t="shared" si="26"/>
        <v>30645120</v>
      </c>
      <c r="O77" s="10" vm="4157">
        <f t="shared" si="26"/>
        <v>36896280</v>
      </c>
      <c r="P77" s="10" vm="4191">
        <f t="shared" si="26"/>
        <v>43134500</v>
      </c>
      <c r="Q77" s="10" vm="4225">
        <f t="shared" si="26"/>
        <v>47803144</v>
      </c>
      <c r="R77" s="10" vm="4260">
        <f t="shared" si="26"/>
        <v>49278980</v>
      </c>
      <c r="S77" s="10" vm="4294">
        <f t="shared" si="26"/>
        <v>64526400</v>
      </c>
      <c r="T77" s="10" vm="4361">
        <f t="shared" si="29"/>
        <v>85552368</v>
      </c>
      <c r="U77" s="10" vm="3265">
        <f t="shared" si="29"/>
        <v>127261096</v>
      </c>
      <c r="V77" s="10" vm="3680">
        <f t="shared" si="29"/>
        <v>147357216</v>
      </c>
      <c r="W77" s="10" vm="3715">
        <f t="shared" ref="W77:BI77" si="30">CUBEVALUE("DESKTOP-KSAPEQM AS Model",$B$2,$B$3,$B$4,$B$5,$B$6,$A$8,$B77,W$9)</f>
        <v>154902864</v>
      </c>
      <c r="X77" s="10" vm="3744">
        <f t="shared" si="30"/>
        <v>147912064</v>
      </c>
      <c r="Y77" s="10" vm="3778">
        <f t="shared" si="30"/>
        <v>146712848</v>
      </c>
      <c r="Z77" s="10" vm="3811">
        <f t="shared" si="30"/>
        <v>151313248</v>
      </c>
      <c r="AA77" s="10" vm="3844">
        <f t="shared" si="30"/>
        <v>168887536</v>
      </c>
      <c r="AB77" s="10" vm="3907">
        <f t="shared" si="30"/>
        <v>207850624</v>
      </c>
      <c r="AC77" s="10" vm="4009">
        <f t="shared" si="30"/>
        <v>249267040</v>
      </c>
      <c r="AD77" s="10" vm="4119">
        <f t="shared" si="30"/>
        <v>283828768</v>
      </c>
      <c r="AE77" s="10" vm="4158">
        <f t="shared" si="30"/>
        <v>304832864</v>
      </c>
      <c r="AF77" s="10" vm="4192">
        <f t="shared" si="30"/>
        <v>368584768</v>
      </c>
      <c r="AG77" s="10" vm="4226">
        <f t="shared" si="30"/>
        <v>374359552</v>
      </c>
      <c r="AH77" s="10" vm="4261">
        <f t="shared" si="30"/>
        <v>433667200</v>
      </c>
      <c r="AI77" s="10" vm="4295">
        <f t="shared" si="30"/>
        <v>473916832</v>
      </c>
      <c r="AJ77" s="10" vm="4362">
        <f t="shared" si="30"/>
        <v>486451200</v>
      </c>
      <c r="AK77" s="10" vm="3303">
        <f t="shared" si="30"/>
        <v>508221504</v>
      </c>
      <c r="AL77" s="10" vm="3681">
        <f t="shared" si="30"/>
        <v>503068480</v>
      </c>
      <c r="AM77" s="10" vm="3716">
        <f t="shared" si="30"/>
        <v>562958848</v>
      </c>
      <c r="AN77" s="10" vm="3745">
        <f t="shared" si="30"/>
        <v>608369280</v>
      </c>
      <c r="AO77" s="10" vm="3779">
        <f t="shared" si="30"/>
        <v>622985472</v>
      </c>
      <c r="AP77" s="10" vm="3812">
        <f t="shared" si="30"/>
        <v>614879744</v>
      </c>
      <c r="AQ77" s="10" vm="3845">
        <f t="shared" si="30"/>
        <v>622262080</v>
      </c>
      <c r="AR77" s="10" vm="3908">
        <f t="shared" si="30"/>
        <v>697518272</v>
      </c>
      <c r="AS77" s="10" vm="4010">
        <f t="shared" si="30"/>
        <v>705704832</v>
      </c>
      <c r="AT77" s="10" vm="4120">
        <f t="shared" si="30"/>
        <v>839319936</v>
      </c>
      <c r="AU77" s="10" vm="4159">
        <f t="shared" si="30"/>
        <v>919103232</v>
      </c>
      <c r="AV77" s="10" vm="4193">
        <f t="shared" si="30"/>
        <v>1016418240</v>
      </c>
      <c r="AW77" s="10" vm="4227">
        <f t="shared" si="30"/>
        <v>1033561664</v>
      </c>
      <c r="AX77" s="10" vm="4262">
        <f t="shared" si="30"/>
        <v>967199616</v>
      </c>
      <c r="AY77" s="10" vm="4296">
        <f t="shared" si="30"/>
        <v>847397824</v>
      </c>
      <c r="AZ77" s="10" vm="4363">
        <f t="shared" si="30"/>
        <v>969936512</v>
      </c>
      <c r="BA77" s="10" vm="3366">
        <f t="shared" si="30"/>
        <v>1065826688</v>
      </c>
      <c r="BB77" s="10" vm="3682">
        <f t="shared" si="30"/>
        <v>1060226112</v>
      </c>
      <c r="BC77" s="10" vm="3717">
        <f t="shared" si="30"/>
        <v>1328157568</v>
      </c>
      <c r="BD77" s="10" vm="3746">
        <f t="shared" si="30"/>
        <v>1343007872</v>
      </c>
      <c r="BE77" s="10" vm="3780">
        <f t="shared" si="30"/>
        <v>1377495040</v>
      </c>
      <c r="BF77" s="10" vm="3813">
        <f t="shared" si="30"/>
        <v>1426651776</v>
      </c>
      <c r="BG77" s="10" vm="3846">
        <f t="shared" si="30"/>
        <v>1524486784</v>
      </c>
      <c r="BH77" s="10" vm="3909">
        <f t="shared" si="30"/>
        <v>1586008960</v>
      </c>
      <c r="BI77" s="10" vm="4011">
        <f t="shared" si="30"/>
        <v>1698843008</v>
      </c>
    </row>
    <row r="78" spans="1:61" x14ac:dyDescent="0.45">
      <c r="A78" t="str" vm="87">
        <f t="shared" si="9"/>
        <v>South</v>
      </c>
      <c r="B78" t="str" vm="136">
        <f>CUBEMEMBER("DESKTOP-KSAPEQM AS Model","[Geography].[Blocs].[Country].&amp;[Sierra Leone]")</f>
        <v>Sierra Leone</v>
      </c>
      <c r="C78" s="10" vm="4194">
        <f t="shared" si="26"/>
        <v>327834688</v>
      </c>
      <c r="D78" s="10" vm="4228">
        <f t="shared" si="26"/>
        <v>342721568</v>
      </c>
      <c r="E78" s="10" vm="4263">
        <f t="shared" si="26"/>
        <v>348546944</v>
      </c>
      <c r="F78" s="10" vm="4297">
        <f t="shared" si="26"/>
        <v>371848128</v>
      </c>
      <c r="G78" s="10" vm="4364">
        <f t="shared" si="26"/>
        <v>359379872</v>
      </c>
      <c r="H78" s="10" vm="3431">
        <f t="shared" si="26"/>
        <v>375479840</v>
      </c>
      <c r="I78" s="10" vm="3683">
        <f t="shared" si="26"/>
        <v>348795296</v>
      </c>
      <c r="J78" s="10" vm="3718">
        <f t="shared" si="26"/>
        <v>329860096</v>
      </c>
      <c r="K78" s="10" vm="3747">
        <f t="shared" si="26"/>
        <v>408690176</v>
      </c>
      <c r="L78" s="10" vm="3781">
        <f t="shared" si="26"/>
        <v>434410368</v>
      </c>
      <c r="M78" s="10" vm="3814">
        <f t="shared" si="26"/>
        <v>419549440</v>
      </c>
      <c r="N78" s="10" vm="3847">
        <f t="shared" si="26"/>
        <v>465381088</v>
      </c>
      <c r="O78" s="10" vm="3910">
        <f t="shared" si="26"/>
        <v>575230208</v>
      </c>
      <c r="P78" s="10" vm="4012">
        <f t="shared" si="26"/>
        <v>648590656</v>
      </c>
      <c r="Q78" s="10" vm="4121">
        <f t="shared" si="26"/>
        <v>679335872</v>
      </c>
      <c r="R78" s="10" vm="4160">
        <f t="shared" si="26"/>
        <v>594895680</v>
      </c>
      <c r="S78" s="10" vm="4195">
        <f t="shared" si="26"/>
        <v>691777728</v>
      </c>
      <c r="T78" s="10" vm="4229">
        <f t="shared" ref="T78:BI78" si="31">CUBEVALUE("DESKTOP-KSAPEQM AS Model",$B$2,$B$3,$B$4,$B$5,$B$6,$A$8,$B78,T$9)</f>
        <v>960728320</v>
      </c>
      <c r="U78" s="10" vm="4264">
        <f t="shared" si="31"/>
        <v>1109374720</v>
      </c>
      <c r="V78" s="10" vm="4298">
        <f t="shared" si="31"/>
        <v>1100685824</v>
      </c>
      <c r="W78" s="10" vm="4365">
        <f t="shared" si="31"/>
        <v>1114830464</v>
      </c>
      <c r="X78" s="10" vm="3504">
        <f t="shared" si="31"/>
        <v>1295361920</v>
      </c>
      <c r="Y78" s="10" vm="3684">
        <f t="shared" si="31"/>
        <v>995104320</v>
      </c>
      <c r="Z78" s="10" vm="3719">
        <f t="shared" si="31"/>
        <v>1087471872</v>
      </c>
      <c r="AA78" s="10" vm="3748">
        <f t="shared" si="31"/>
        <v>856890496</v>
      </c>
      <c r="AB78" s="10" vm="3782">
        <f t="shared" si="31"/>
        <v>490181472</v>
      </c>
      <c r="AC78" s="10" vm="3815">
        <f t="shared" si="31"/>
        <v>701307584</v>
      </c>
      <c r="AD78" s="10" vm="3848">
        <f t="shared" si="31"/>
        <v>1055083968</v>
      </c>
      <c r="AE78" s="10" vm="3911">
        <f t="shared" si="31"/>
        <v>932974400</v>
      </c>
      <c r="AF78" s="10" vm="4013">
        <f t="shared" si="31"/>
        <v>649644800</v>
      </c>
      <c r="AG78" s="10" vm="4122">
        <f t="shared" si="31"/>
        <v>779981440</v>
      </c>
      <c r="AH78" s="10" vm="4161">
        <f t="shared" si="31"/>
        <v>679998016</v>
      </c>
      <c r="AI78" s="10" vm="4196">
        <f t="shared" si="31"/>
        <v>768812352</v>
      </c>
      <c r="AJ78" s="10" vm="4230">
        <f t="shared" si="31"/>
        <v>911915968</v>
      </c>
      <c r="AK78" s="10" vm="4265">
        <f t="shared" si="31"/>
        <v>870758720</v>
      </c>
      <c r="AL78" s="10" vm="4299">
        <f t="shared" si="31"/>
        <v>941742144</v>
      </c>
      <c r="AM78" s="10" vm="4366">
        <f t="shared" si="31"/>
        <v>850218048</v>
      </c>
      <c r="AN78" s="10" vm="3578">
        <f t="shared" si="31"/>
        <v>672375936</v>
      </c>
      <c r="AO78" s="10" vm="3685">
        <f t="shared" si="31"/>
        <v>669384768</v>
      </c>
      <c r="AP78" s="10" vm="3720">
        <f t="shared" si="31"/>
        <v>635873984</v>
      </c>
      <c r="AQ78" s="10" vm="3749">
        <f t="shared" si="31"/>
        <v>1090467712</v>
      </c>
      <c r="AR78" s="10" vm="3783">
        <f t="shared" si="31"/>
        <v>1253340544</v>
      </c>
      <c r="AS78" s="10" vm="3816">
        <f t="shared" si="31"/>
        <v>1385810048</v>
      </c>
      <c r="AT78" s="10" vm="3849">
        <f t="shared" si="31"/>
        <v>1448536576</v>
      </c>
      <c r="AU78" s="10" vm="3912">
        <f t="shared" si="31"/>
        <v>1650494336</v>
      </c>
      <c r="AV78" s="10" vm="4014">
        <f t="shared" si="31"/>
        <v>1885112192</v>
      </c>
      <c r="AW78" s="10" vm="4123">
        <f t="shared" si="31"/>
        <v>2158496768</v>
      </c>
      <c r="AX78" s="10" vm="4162">
        <f t="shared" si="31"/>
        <v>2505458688</v>
      </c>
      <c r="AY78" s="10" vm="4197">
        <f t="shared" si="31"/>
        <v>2453899776</v>
      </c>
      <c r="AZ78" s="10" vm="4231">
        <f t="shared" si="31"/>
        <v>2578026240</v>
      </c>
      <c r="BA78" s="10" vm="4266">
        <f t="shared" si="31"/>
        <v>2942546688</v>
      </c>
      <c r="BB78" s="10" vm="4300">
        <f t="shared" si="31"/>
        <v>3801862656</v>
      </c>
      <c r="BC78" s="10" vm="4367">
        <f t="shared" si="31"/>
        <v>4920343040</v>
      </c>
      <c r="BD78" s="10" vm="2099">
        <f t="shared" si="31"/>
        <v>5015157760</v>
      </c>
      <c r="BE78" s="10" vm="3686">
        <f t="shared" si="31"/>
        <v>4218723840</v>
      </c>
      <c r="BF78" s="10" vm="3721">
        <f t="shared" si="31"/>
        <v>3674794496</v>
      </c>
      <c r="BG78" s="10" vm="3750">
        <f t="shared" si="31"/>
        <v>3739577856</v>
      </c>
      <c r="BH78" s="10" vm="3784">
        <f t="shared" si="31"/>
        <v>4085114880</v>
      </c>
      <c r="BI78" s="10" vm="3817">
        <f t="shared" si="31"/>
        <v>3941474304</v>
      </c>
    </row>
    <row r="79" spans="1:61" x14ac:dyDescent="0.45">
      <c r="A79" t="str" vm="87">
        <f t="shared" si="9"/>
        <v>South</v>
      </c>
      <c r="B79" t="str" vm="137">
        <f>CUBEMEMBER("DESKTOP-KSAPEQM AS Model","[Geography].[Blocs].[Country].&amp;[South Africa]")</f>
        <v>South Africa</v>
      </c>
      <c r="C79" s="10" vm="4015">
        <f t="shared" si="26"/>
        <v>7972996608</v>
      </c>
      <c r="D79" s="10" vm="4124">
        <f t="shared" si="26"/>
        <v>8497996800</v>
      </c>
      <c r="E79" s="10" vm="4163">
        <f t="shared" si="26"/>
        <v>9423395840</v>
      </c>
      <c r="F79" s="10" vm="4198">
        <f t="shared" si="26"/>
        <v>10373995520</v>
      </c>
      <c r="G79" s="10" vm="4232">
        <f t="shared" si="26"/>
        <v>11334395904</v>
      </c>
      <c r="H79" s="10" vm="4267">
        <f t="shared" ref="H79:BI84" si="32">CUBEVALUE("DESKTOP-KSAPEQM AS Model",$B$2,$B$3,$B$4,$B$5,$B$6,$A$8,$B79,H$9)</f>
        <v>12354995200</v>
      </c>
      <c r="I79" s="10" vm="4301">
        <f t="shared" si="32"/>
        <v>13777394688</v>
      </c>
      <c r="J79" s="10" vm="4368">
        <f t="shared" si="32"/>
        <v>14894594048</v>
      </c>
      <c r="K79" s="10" vm="2519">
        <f t="shared" si="32"/>
        <v>16780393472</v>
      </c>
      <c r="L79" s="10" vm="3687">
        <f t="shared" si="32"/>
        <v>18418393088</v>
      </c>
      <c r="M79" s="10" vm="3722">
        <f t="shared" si="32"/>
        <v>20333690880</v>
      </c>
      <c r="N79" s="10" vm="3751">
        <f t="shared" si="32"/>
        <v>21357436928</v>
      </c>
      <c r="O79" s="10" vm="3785">
        <f t="shared" si="32"/>
        <v>29295675392</v>
      </c>
      <c r="P79" s="10" vm="3818">
        <f t="shared" si="32"/>
        <v>36807720960</v>
      </c>
      <c r="Q79" s="10" vm="3850">
        <f t="shared" si="32"/>
        <v>38114541568</v>
      </c>
      <c r="R79" s="10" vm="3913">
        <f t="shared" si="32"/>
        <v>36603351040</v>
      </c>
      <c r="S79" s="10" vm="4016">
        <f t="shared" si="32"/>
        <v>40651350016</v>
      </c>
      <c r="T79" s="10" vm="4125">
        <f t="shared" si="32"/>
        <v>46739451904</v>
      </c>
      <c r="U79" s="10" vm="4164">
        <f t="shared" si="32"/>
        <v>57645719552</v>
      </c>
      <c r="V79" s="10" vm="4199">
        <f t="shared" si="32"/>
        <v>82980487168</v>
      </c>
      <c r="W79" s="10" vm="4233">
        <f t="shared" si="32"/>
        <v>85454422016</v>
      </c>
      <c r="X79" s="10" vm="4268">
        <f t="shared" si="32"/>
        <v>78423056384</v>
      </c>
      <c r="Y79" s="10" vm="4302">
        <f t="shared" si="32"/>
        <v>87415848960</v>
      </c>
      <c r="Z79" s="10" vm="4369">
        <f t="shared" si="32"/>
        <v>77344096256</v>
      </c>
      <c r="AA79" s="10" vm="2633">
        <f t="shared" si="32"/>
        <v>59082637312</v>
      </c>
      <c r="AB79" s="10" vm="3688">
        <f t="shared" si="32"/>
        <v>67521601536</v>
      </c>
      <c r="AC79" s="10" vm="3723">
        <f t="shared" si="32"/>
        <v>88573698048</v>
      </c>
      <c r="AD79" s="10" vm="3752">
        <f t="shared" si="32"/>
        <v>95176638464</v>
      </c>
      <c r="AE79" s="10" vm="3786">
        <f t="shared" si="32"/>
        <v>99030859776</v>
      </c>
      <c r="AF79" s="10" vm="3819">
        <f t="shared" si="32"/>
        <v>115552346112</v>
      </c>
      <c r="AG79" s="10" vm="3851">
        <f t="shared" si="32"/>
        <v>123942756352</v>
      </c>
      <c r="AH79" s="10" vm="3914">
        <f t="shared" si="32"/>
        <v>134544564224</v>
      </c>
      <c r="AI79" s="10" vm="4017">
        <f t="shared" si="32"/>
        <v>134308052992</v>
      </c>
      <c r="AJ79" s="10" vm="4126">
        <f t="shared" si="32"/>
        <v>139752521728</v>
      </c>
      <c r="AK79" s="10" vm="4165">
        <f t="shared" si="32"/>
        <v>155460927488</v>
      </c>
      <c r="AL79" s="10" vm="4200">
        <f t="shared" si="32"/>
        <v>147606290432</v>
      </c>
      <c r="AM79" s="10" vm="4234">
        <f t="shared" si="32"/>
        <v>152587419648</v>
      </c>
      <c r="AN79" s="10" vm="4269">
        <f t="shared" si="32"/>
        <v>137774759936</v>
      </c>
      <c r="AO79" s="10" vm="4303">
        <f t="shared" si="32"/>
        <v>136632320000</v>
      </c>
      <c r="AP79" s="10" vm="4370">
        <f t="shared" si="32"/>
        <v>136361295872</v>
      </c>
      <c r="AQ79" s="10" vm="2700">
        <f t="shared" si="32"/>
        <v>121514655744</v>
      </c>
      <c r="AR79" s="10" vm="3689">
        <f t="shared" si="32"/>
        <v>115482370048</v>
      </c>
      <c r="AS79" s="10" vm="3724">
        <f t="shared" si="32"/>
        <v>175256911872</v>
      </c>
      <c r="AT79" s="10" vm="3753">
        <f t="shared" si="32"/>
        <v>228590026752</v>
      </c>
      <c r="AU79" s="10" vm="3787">
        <f t="shared" si="32"/>
        <v>257772716032</v>
      </c>
      <c r="AV79" s="10" vm="3820">
        <f t="shared" si="32"/>
        <v>271638478848</v>
      </c>
      <c r="AW79" s="10" vm="3852">
        <f t="shared" si="32"/>
        <v>299415502848</v>
      </c>
      <c r="AX79" s="10" vm="3915">
        <f t="shared" si="32"/>
        <v>286769840128</v>
      </c>
      <c r="AY79" s="10" vm="4018">
        <f t="shared" si="32"/>
        <v>295936491520</v>
      </c>
      <c r="AZ79" s="10" vm="4127">
        <f t="shared" si="32"/>
        <v>375349444608</v>
      </c>
      <c r="BA79" s="10" vm="4166">
        <f t="shared" si="32"/>
        <v>416418889728</v>
      </c>
      <c r="BB79" s="10" vm="4201">
        <f t="shared" si="32"/>
        <v>396332695552</v>
      </c>
      <c r="BC79" s="10" vm="4235">
        <f t="shared" si="32"/>
        <v>366829404160</v>
      </c>
      <c r="BD79" s="10" vm="4270">
        <f t="shared" si="32"/>
        <v>350904582144</v>
      </c>
      <c r="BE79" s="10" vm="4304">
        <f t="shared" si="32"/>
        <v>317620518912</v>
      </c>
      <c r="BF79" s="10" vm="4371">
        <f t="shared" si="32"/>
        <v>296357298176</v>
      </c>
      <c r="BG79" s="10" vm="2766">
        <f t="shared" si="32"/>
        <v>349554114560</v>
      </c>
      <c r="BH79" s="10" vm="3690">
        <f t="shared" si="32"/>
        <v>368288923648</v>
      </c>
      <c r="BI79" s="10" vm="3725">
        <f t="shared" si="32"/>
        <v>351431655424</v>
      </c>
    </row>
    <row r="80" spans="1:61" x14ac:dyDescent="0.45">
      <c r="A80" t="str" vm="87">
        <f t="shared" si="9"/>
        <v>South</v>
      </c>
      <c r="B80" t="str" vm="138">
        <f>CUBEMEMBER("DESKTOP-KSAPEQM AS Model","[Geography].[Blocs].[Country].&amp;[Sri Lanka]")</f>
        <v>Sri Lanka</v>
      </c>
      <c r="C80" s="10" vm="3821">
        <f t="shared" ref="C80:R89" si="33">CUBEVALUE("DESKTOP-KSAPEQM AS Model",$B$2,$B$3,$B$4,$B$5,$B$6,$A$8,$B80,C$9)</f>
        <v>1444327680</v>
      </c>
      <c r="D80" s="10" vm="3853">
        <f t="shared" si="33"/>
        <v>1434156416</v>
      </c>
      <c r="E80" s="10" vm="3916">
        <f t="shared" si="33"/>
        <v>1240672256</v>
      </c>
      <c r="F80" s="10" vm="4019">
        <f t="shared" si="33"/>
        <v>1309747840</v>
      </c>
      <c r="G80" s="10" vm="4128">
        <f t="shared" si="33"/>
        <v>1698319360</v>
      </c>
      <c r="H80" s="10" vm="4167">
        <f t="shared" si="33"/>
        <v>1751470592</v>
      </c>
      <c r="I80" s="10" vm="4202">
        <f t="shared" si="33"/>
        <v>1859464960</v>
      </c>
      <c r="J80" s="10" vm="4236">
        <f t="shared" si="33"/>
        <v>1801344512</v>
      </c>
      <c r="K80" s="10" vm="4271">
        <f t="shared" si="33"/>
        <v>1965546240</v>
      </c>
      <c r="L80" s="10" vm="4305">
        <f t="shared" si="33"/>
        <v>2296470528</v>
      </c>
      <c r="M80" s="10" vm="4372">
        <f t="shared" si="33"/>
        <v>2369308672</v>
      </c>
      <c r="N80" s="10" vm="2880">
        <f t="shared" si="33"/>
        <v>2553936384</v>
      </c>
      <c r="O80" s="10" vm="3691">
        <f t="shared" si="33"/>
        <v>2875624960</v>
      </c>
      <c r="P80" s="10" vm="3726">
        <f t="shared" si="33"/>
        <v>3574586368</v>
      </c>
      <c r="Q80" s="10" vm="3754">
        <f t="shared" si="33"/>
        <v>3791298048</v>
      </c>
      <c r="R80" s="10" vm="3788">
        <f t="shared" si="33"/>
        <v>3591319808</v>
      </c>
      <c r="S80" s="10" vm="3822">
        <f t="shared" si="32"/>
        <v>4104509696</v>
      </c>
      <c r="T80" s="10" vm="3854">
        <f t="shared" si="32"/>
        <v>2733183744</v>
      </c>
      <c r="U80" s="10" vm="3917">
        <f t="shared" si="32"/>
        <v>3364611328</v>
      </c>
      <c r="V80" s="10" vm="4020">
        <f t="shared" si="32"/>
        <v>4024621824</v>
      </c>
      <c r="W80" s="10" vm="4129">
        <f t="shared" si="32"/>
        <v>4415844352</v>
      </c>
      <c r="X80" s="10" vm="4168">
        <f t="shared" si="32"/>
        <v>4768764928</v>
      </c>
      <c r="Y80" s="10" vm="4203">
        <f t="shared" si="32"/>
        <v>5167913472</v>
      </c>
      <c r="Z80" s="10" vm="4237">
        <f t="shared" si="32"/>
        <v>6043474944</v>
      </c>
      <c r="AA80" s="10" vm="4272">
        <f t="shared" si="32"/>
        <v>5978461184</v>
      </c>
      <c r="AB80" s="10" vm="4306">
        <f t="shared" si="32"/>
        <v>6405210624</v>
      </c>
      <c r="AC80" s="10" vm="4373">
        <f t="shared" si="32"/>
        <v>6682167296</v>
      </c>
      <c r="AD80" s="10" vm="2945">
        <f t="shared" si="32"/>
        <v>6978371584</v>
      </c>
      <c r="AE80" s="10" vm="3692">
        <f t="shared" si="32"/>
        <v>6987267584</v>
      </c>
      <c r="AF80" s="10" vm="3727">
        <f t="shared" si="32"/>
        <v>8032551424</v>
      </c>
      <c r="AG80" s="10" vm="3755">
        <f t="shared" si="32"/>
        <v>9000363008</v>
      </c>
      <c r="AH80" s="10" vm="3789">
        <f t="shared" si="32"/>
        <v>9703011328</v>
      </c>
      <c r="AI80" s="10" vm="3823">
        <f t="shared" si="32"/>
        <v>10338679808</v>
      </c>
      <c r="AJ80" s="10" vm="3855">
        <f t="shared" si="32"/>
        <v>11717604352</v>
      </c>
      <c r="AK80" s="10" vm="3918">
        <f t="shared" si="32"/>
        <v>13029697536</v>
      </c>
      <c r="AL80" s="10" vm="4377">
        <f t="shared" si="32"/>
        <v>13897738240</v>
      </c>
      <c r="AM80" s="10" vm="4415">
        <f t="shared" si="32"/>
        <v>15091913728</v>
      </c>
      <c r="AN80" s="10" vm="4021">
        <f t="shared" si="32"/>
        <v>15794972672</v>
      </c>
      <c r="AO80" s="10" vm="4492">
        <f t="shared" si="32"/>
        <v>15656328192</v>
      </c>
      <c r="AP80" s="10" vm="4530">
        <f t="shared" si="32"/>
        <v>16330814464</v>
      </c>
      <c r="AQ80" s="10" vm="4569">
        <f t="shared" si="32"/>
        <v>15749753856</v>
      </c>
      <c r="AR80" s="10" vm="4608">
        <f t="shared" si="32"/>
        <v>16536536064</v>
      </c>
      <c r="AS80" s="10" vm="4130">
        <f t="shared" si="32"/>
        <v>18881765376</v>
      </c>
      <c r="AT80" s="10" vm="4169">
        <f t="shared" si="32"/>
        <v>20662525952</v>
      </c>
      <c r="AU80" s="10" vm="4721">
        <f t="shared" si="32"/>
        <v>24405790720</v>
      </c>
      <c r="AV80" s="10" vm="4759">
        <f t="shared" si="32"/>
        <v>28279814144</v>
      </c>
      <c r="AW80" s="10" vm="4797">
        <f t="shared" si="32"/>
        <v>32350248960</v>
      </c>
      <c r="AX80" s="10" vm="4836">
        <f t="shared" si="32"/>
        <v>40713814016</v>
      </c>
      <c r="AY80" s="10" vm="4874">
        <f t="shared" si="32"/>
        <v>42066219008</v>
      </c>
      <c r="AZ80" s="10" vm="4911">
        <f t="shared" si="32"/>
        <v>56725749760</v>
      </c>
      <c r="BA80" s="10" vm="4204">
        <f t="shared" si="32"/>
        <v>65292754944</v>
      </c>
      <c r="BB80" s="10" vm="4378">
        <f t="shared" si="32"/>
        <v>68434407424</v>
      </c>
      <c r="BC80" s="10" vm="4416">
        <f t="shared" si="32"/>
        <v>74317807616</v>
      </c>
      <c r="BD80" s="10" vm="4454">
        <f t="shared" si="32"/>
        <v>79356452864</v>
      </c>
      <c r="BE80" s="10" vm="4493">
        <f t="shared" si="32"/>
        <v>80604078080</v>
      </c>
      <c r="BF80" s="10" vm="4531">
        <f t="shared" si="32"/>
        <v>82401042432</v>
      </c>
      <c r="BG80" s="10" vm="4570">
        <f t="shared" si="32"/>
        <v>87428128768</v>
      </c>
      <c r="BH80" s="10" vm="4609">
        <f t="shared" si="32"/>
        <v>88425889792</v>
      </c>
      <c r="BI80" s="10" vm="4238">
        <f t="shared" si="32"/>
        <v>84008779776</v>
      </c>
    </row>
    <row r="81" spans="1:61" x14ac:dyDescent="0.45">
      <c r="A81" t="str" vm="87">
        <f t="shared" si="9"/>
        <v>South</v>
      </c>
      <c r="B81" t="str" vm="139">
        <f>CUBEMEMBER("DESKTOP-KSAPEQM AS Model","[Geography].[Blocs].[Country].&amp;[Sudan (Former)]")</f>
        <v>Sudan (Former)</v>
      </c>
      <c r="C81" s="10" vm="4760">
        <f t="shared" si="33"/>
        <v>1419333376</v>
      </c>
      <c r="D81" s="10" vm="4798">
        <f t="shared" si="33"/>
        <v>1541666688</v>
      </c>
      <c r="E81" s="10" vm="4837">
        <f t="shared" si="33"/>
        <v>1568333312</v>
      </c>
      <c r="F81" s="10" vm="4875">
        <f t="shared" si="33"/>
        <v>1611333376</v>
      </c>
      <c r="G81" s="10" vm="4912">
        <f t="shared" si="33"/>
        <v>1679333376</v>
      </c>
      <c r="H81" s="10" vm="4273">
        <f t="shared" si="33"/>
        <v>1723000064</v>
      </c>
      <c r="I81" s="10" vm="4379">
        <f t="shared" si="33"/>
        <v>1865666688</v>
      </c>
      <c r="J81" s="10" vm="4417">
        <f t="shared" si="33"/>
        <v>1947333376</v>
      </c>
      <c r="K81" s="10" vm="4455">
        <f t="shared" si="33"/>
        <v>2144333312</v>
      </c>
      <c r="L81" s="10" vm="4494">
        <f t="shared" si="33"/>
        <v>2437666560</v>
      </c>
      <c r="M81" s="10" vm="4532">
        <f t="shared" si="33"/>
        <v>2656000000</v>
      </c>
      <c r="N81" s="10" vm="4571">
        <f t="shared" si="33"/>
        <v>2881999872</v>
      </c>
      <c r="O81" s="10" vm="4610">
        <f t="shared" si="33"/>
        <v>3571666688</v>
      </c>
      <c r="P81" s="10" vm="4646">
        <f t="shared" si="33"/>
        <v>4594999808</v>
      </c>
      <c r="Q81" s="10" vm="4683">
        <f t="shared" si="33"/>
        <v>5598000128</v>
      </c>
      <c r="R81" s="10" vm="4722">
        <f t="shared" si="33"/>
        <v>6979333120</v>
      </c>
      <c r="S81" s="10" vm="4761">
        <f t="shared" si="32"/>
        <v>8704000000</v>
      </c>
      <c r="T81" s="10" vm="4799">
        <f t="shared" si="32"/>
        <v>7670499840</v>
      </c>
      <c r="U81" s="10" vm="4838">
        <f t="shared" si="32"/>
        <v>9032250368</v>
      </c>
      <c r="V81" s="10" vm="4876">
        <f t="shared" si="32"/>
        <v>7459833344</v>
      </c>
      <c r="W81" s="10" vm="4913">
        <f t="shared" si="32"/>
        <v>10016499712</v>
      </c>
      <c r="X81" s="10" vm="4307">
        <f t="shared" si="32"/>
        <v>9240000512</v>
      </c>
      <c r="Y81" s="10" vm="4380">
        <f t="shared" si="32"/>
        <v>8230153728</v>
      </c>
      <c r="Z81" s="10" vm="4418">
        <f t="shared" si="32"/>
        <v>9701357568</v>
      </c>
      <c r="AA81" s="10" vm="4456">
        <f t="shared" si="32"/>
        <v>12403733504</v>
      </c>
      <c r="AB81" s="10" vm="4495">
        <f t="shared" si="32"/>
        <v>15769062400</v>
      </c>
      <c r="AC81" s="10" vm="4533">
        <f t="shared" si="32"/>
        <v>20155555840</v>
      </c>
      <c r="AD81" s="10" vm="4572">
        <f t="shared" si="32"/>
        <v>15399166976</v>
      </c>
      <c r="AE81" s="10" vm="4611">
        <f t="shared" si="32"/>
        <v>15291507712</v>
      </c>
      <c r="AF81" s="10" vm="4647">
        <f t="shared" si="32"/>
        <v>12408647680</v>
      </c>
      <c r="AG81" s="10" vm="4684">
        <f t="shared" si="32"/>
        <v>11379222528</v>
      </c>
      <c r="AH81" s="10" vm="4723">
        <f t="shared" si="32"/>
        <v>7034219520</v>
      </c>
      <c r="AI81" s="10" vm="4762">
        <f t="shared" si="32"/>
        <v>8881785856</v>
      </c>
      <c r="AJ81" s="10" vm="4800">
        <f t="shared" si="32"/>
        <v>12794191872</v>
      </c>
      <c r="AK81" s="10" vm="4839">
        <f t="shared" si="32"/>
        <v>13829744640</v>
      </c>
      <c r="AL81" s="10" vm="4877">
        <f t="shared" si="32"/>
        <v>9018243072</v>
      </c>
      <c r="AM81" s="10" vm="4914">
        <f t="shared" si="32"/>
        <v>11681495040</v>
      </c>
      <c r="AN81" s="10" vm="4374">
        <f t="shared" si="32"/>
        <v>11250327552</v>
      </c>
      <c r="AO81" s="10" vm="4381">
        <f t="shared" si="32"/>
        <v>10682045440</v>
      </c>
      <c r="AP81" s="10" vm="4419">
        <f t="shared" si="32"/>
        <v>12257418240</v>
      </c>
      <c r="AQ81" s="10" vm="4457">
        <f t="shared" si="32"/>
        <v>13182980096</v>
      </c>
      <c r="AR81" s="10" vm="4496">
        <f t="shared" si="32"/>
        <v>14803188736</v>
      </c>
      <c r="AS81" s="10" vm="4534">
        <f t="shared" si="32"/>
        <v>17646503936</v>
      </c>
      <c r="AT81" s="10" vm="4573">
        <f t="shared" si="32"/>
        <v>21457469440</v>
      </c>
      <c r="AU81" s="10" vm="4612">
        <f t="shared" si="32"/>
        <v>26524538880</v>
      </c>
      <c r="AV81" s="10" vm="4648">
        <f t="shared" si="32"/>
        <v>35822407680</v>
      </c>
      <c r="AW81" s="10" vm="4685">
        <f t="shared" si="32"/>
        <v>45898948608</v>
      </c>
      <c r="AX81" s="10" vm="4724">
        <f t="shared" si="32"/>
        <v>54526578688</v>
      </c>
      <c r="AY81" s="10" vm="4763">
        <f t="shared" si="32"/>
        <v>49957203968</v>
      </c>
      <c r="AZ81" s="10" vm="4801">
        <f t="shared" si="32"/>
        <v>61739814912</v>
      </c>
      <c r="BA81" s="10" vm="4840">
        <f t="shared" si="32"/>
        <v>57891983360</v>
      </c>
      <c r="BB81" s="10" vm="4878">
        <f t="shared" si="32"/>
        <v>52766720000</v>
      </c>
      <c r="BC81" s="10" vm="4915">
        <f t="shared" si="32"/>
        <v>57730424832</v>
      </c>
      <c r="BD81" s="10" vm="3012">
        <f t="shared" si="32"/>
        <v>64941776896</v>
      </c>
      <c r="BE81" s="10" vm="4382">
        <f t="shared" si="32"/>
        <v>74294468608</v>
      </c>
      <c r="BF81" s="10" vm="4420">
        <f t="shared" si="32"/>
        <v>51772231680</v>
      </c>
      <c r="BG81" s="10" vm="4458">
        <f t="shared" si="32"/>
        <v>45379129344</v>
      </c>
      <c r="BH81" s="10" vm="4497">
        <f t="shared" si="32"/>
        <v>26078607360</v>
      </c>
      <c r="BI81" s="10" vm="4535">
        <f t="shared" si="32"/>
        <v>18902284288</v>
      </c>
    </row>
    <row r="82" spans="1:61" x14ac:dyDescent="0.45">
      <c r="A82" t="str" vm="87">
        <f t="shared" si="9"/>
        <v>South</v>
      </c>
      <c r="B82" t="str" vm="140">
        <f>CUBEMEMBER("DESKTOP-KSAPEQM AS Model","[Geography].[Blocs].[Country].&amp;[Suriname]")</f>
        <v>Suriname</v>
      </c>
      <c r="C82" s="10" vm="4649">
        <f t="shared" si="33"/>
        <v>107700000</v>
      </c>
      <c r="D82" s="10" vm="4686">
        <f t="shared" si="33"/>
        <v>116150000</v>
      </c>
      <c r="E82" s="10" vm="4725">
        <f t="shared" si="33"/>
        <v>125950000</v>
      </c>
      <c r="F82" s="10" vm="4764">
        <f t="shared" si="33"/>
        <v>134400000</v>
      </c>
      <c r="G82" s="10" vm="4802">
        <f t="shared" si="33"/>
        <v>154150000</v>
      </c>
      <c r="H82" s="10" vm="4841">
        <f t="shared" si="33"/>
        <v>190350000</v>
      </c>
      <c r="I82" s="10" vm="4879">
        <f t="shared" si="33"/>
        <v>220700000</v>
      </c>
      <c r="J82" s="10" vm="4916">
        <f t="shared" si="33"/>
        <v>241350000</v>
      </c>
      <c r="K82" s="10" vm="3693">
        <f t="shared" si="33"/>
        <v>259650000</v>
      </c>
      <c r="L82" s="10" vm="4383">
        <f t="shared" si="33"/>
        <v>274900000</v>
      </c>
      <c r="M82" s="10" vm="4421">
        <f t="shared" si="33"/>
        <v>301000000</v>
      </c>
      <c r="N82" s="10" vm="4459">
        <f t="shared" si="33"/>
        <v>311950016</v>
      </c>
      <c r="O82" s="10" vm="4498">
        <f t="shared" si="33"/>
        <v>339449984</v>
      </c>
      <c r="P82" s="10" vm="4536">
        <f t="shared" si="33"/>
        <v>409849984</v>
      </c>
      <c r="Q82" s="10" vm="4574">
        <f t="shared" si="33"/>
        <v>465500000</v>
      </c>
      <c r="R82" s="10" vm="4613">
        <f t="shared" si="33"/>
        <v>505500000</v>
      </c>
      <c r="S82" s="10" vm="4650">
        <f t="shared" si="32"/>
        <v>641500032</v>
      </c>
      <c r="T82" s="10" vm="4687">
        <f t="shared" si="32"/>
        <v>735500032</v>
      </c>
      <c r="U82" s="10" vm="4726">
        <f t="shared" si="32"/>
        <v>782499968</v>
      </c>
      <c r="V82" s="10" vm="4765">
        <f t="shared" si="32"/>
        <v>795000000</v>
      </c>
      <c r="W82" s="10" vm="4803">
        <f t="shared" si="32"/>
        <v>889000000</v>
      </c>
      <c r="X82" s="10" vm="4842">
        <f t="shared" si="32"/>
        <v>915000000</v>
      </c>
      <c r="Y82" s="10" vm="4880">
        <f t="shared" si="32"/>
        <v>883500032</v>
      </c>
      <c r="Z82" s="10" vm="4917">
        <f t="shared" si="32"/>
        <v>864000000</v>
      </c>
      <c r="AA82" s="10" vm="3728">
        <f t="shared" si="32"/>
        <v>873000000</v>
      </c>
      <c r="AB82" s="10" vm="4384">
        <f t="shared" si="32"/>
        <v>891000000</v>
      </c>
      <c r="AC82" s="10" vm="4422">
        <f t="shared" si="32"/>
        <v>980000000</v>
      </c>
      <c r="AD82" s="10" vm="4460">
        <f t="shared" si="32"/>
        <v>1160999936</v>
      </c>
      <c r="AE82" s="10" vm="4499">
        <f t="shared" si="32"/>
        <v>542600000</v>
      </c>
      <c r="AF82" s="10" vm="4537">
        <f t="shared" si="32"/>
        <v>388400000</v>
      </c>
      <c r="AG82" s="10" vm="4575">
        <f t="shared" si="32"/>
        <v>448100000</v>
      </c>
      <c r="AH82" s="10" vm="4614">
        <f t="shared" si="32"/>
        <v>404600000</v>
      </c>
      <c r="AI82" s="10" vm="4651">
        <f t="shared" si="32"/>
        <v>428764704</v>
      </c>
      <c r="AJ82" s="10" vm="4688">
        <f t="shared" si="32"/>
        <v>605492544</v>
      </c>
      <c r="AK82" s="10" vm="4727">
        <f t="shared" si="32"/>
        <v>691590528</v>
      </c>
      <c r="AL82" s="10" vm="4766">
        <f t="shared" si="32"/>
        <v>861411456</v>
      </c>
      <c r="AM82" s="10" vm="4804">
        <f t="shared" si="32"/>
        <v>926422528</v>
      </c>
      <c r="AN82" s="10" vm="4843">
        <f t="shared" si="32"/>
        <v>1110850048</v>
      </c>
      <c r="AO82" s="10" vm="4881">
        <f t="shared" si="32"/>
        <v>886290688</v>
      </c>
      <c r="AP82" s="10" vm="4918">
        <f t="shared" si="32"/>
        <v>947672000</v>
      </c>
      <c r="AQ82" s="10" vm="3756">
        <f t="shared" si="32"/>
        <v>834279360</v>
      </c>
      <c r="AR82" s="10" vm="4385">
        <f t="shared" si="32"/>
        <v>1093574528</v>
      </c>
      <c r="AS82" s="10" vm="4423">
        <f t="shared" si="32"/>
        <v>1274190336</v>
      </c>
      <c r="AT82" s="10" vm="4461">
        <f t="shared" si="32"/>
        <v>1484092544</v>
      </c>
      <c r="AU82" s="10" vm="4500">
        <f t="shared" si="32"/>
        <v>1793388672</v>
      </c>
      <c r="AV82" s="10" vm="4538">
        <f t="shared" si="32"/>
        <v>2626380544</v>
      </c>
      <c r="AW82" s="10" vm="4576">
        <f t="shared" si="32"/>
        <v>2936612096</v>
      </c>
      <c r="AX82" s="10" vm="4615">
        <f t="shared" si="32"/>
        <v>3532968960</v>
      </c>
      <c r="AY82" s="10" vm="4652">
        <f t="shared" si="32"/>
        <v>3875409920</v>
      </c>
      <c r="AZ82" s="10" vm="4689">
        <f t="shared" si="32"/>
        <v>4368397824</v>
      </c>
      <c r="BA82" s="10" vm="4728">
        <f t="shared" si="32"/>
        <v>4422276608</v>
      </c>
      <c r="BB82" s="10" vm="4767">
        <f t="shared" si="32"/>
        <v>4979999744</v>
      </c>
      <c r="BC82" s="10" vm="4805">
        <f t="shared" si="32"/>
        <v>5145757696</v>
      </c>
      <c r="BD82" s="10" vm="4844">
        <f t="shared" si="32"/>
        <v>5240606208</v>
      </c>
      <c r="BE82" s="10" vm="4882">
        <f t="shared" si="32"/>
        <v>4787367936</v>
      </c>
      <c r="BF82" s="10" vm="4919">
        <f t="shared" si="32"/>
        <v>3128953600</v>
      </c>
      <c r="BG82" s="10" vm="3790">
        <f t="shared" si="32"/>
        <v>3210064384</v>
      </c>
      <c r="BH82" s="10" vm="4386">
        <f t="shared" si="32"/>
        <v>3458090496</v>
      </c>
      <c r="BI82" s="10" vm="4424">
        <f t="shared" si="32"/>
        <v>3985250816</v>
      </c>
    </row>
    <row r="83" spans="1:61" x14ac:dyDescent="0.45">
      <c r="A83" t="str" vm="87">
        <f t="shared" si="9"/>
        <v>South</v>
      </c>
      <c r="B83" t="str" vm="141">
        <f>CUBEMEMBER("DESKTOP-KSAPEQM AS Model","[Geography].[Blocs].[Country].&amp;[Thailand]")</f>
        <v>Thailand</v>
      </c>
      <c r="C83" s="10" vm="4539">
        <f t="shared" si="33"/>
        <v>3034043648</v>
      </c>
      <c r="D83" s="10" vm="4577">
        <f t="shared" si="33"/>
        <v>3308912896</v>
      </c>
      <c r="E83" s="10" vm="4616">
        <f t="shared" si="33"/>
        <v>3540403456</v>
      </c>
      <c r="F83" s="10" vm="4653">
        <f t="shared" si="33"/>
        <v>3889129984</v>
      </c>
      <c r="G83" s="10" vm="4690">
        <f t="shared" si="33"/>
        <v>4388937728</v>
      </c>
      <c r="H83" s="10" vm="4729">
        <f t="shared" si="33"/>
        <v>5279230976</v>
      </c>
      <c r="I83" s="10" vm="4768">
        <f t="shared" si="33"/>
        <v>5638461440</v>
      </c>
      <c r="J83" s="10" vm="4806">
        <f t="shared" si="33"/>
        <v>6081009664</v>
      </c>
      <c r="K83" s="10" vm="4845">
        <f t="shared" si="33"/>
        <v>6695336448</v>
      </c>
      <c r="L83" s="10" vm="4883">
        <f t="shared" si="33"/>
        <v>7086538240</v>
      </c>
      <c r="M83" s="10" vm="4920">
        <f t="shared" si="33"/>
        <v>7375000064</v>
      </c>
      <c r="N83" s="10" vm="3824">
        <f t="shared" si="33"/>
        <v>8177884672</v>
      </c>
      <c r="O83" s="10" vm="4387">
        <f t="shared" si="33"/>
        <v>10838587392</v>
      </c>
      <c r="P83" s="10" vm="4425">
        <f t="shared" si="33"/>
        <v>13703000064</v>
      </c>
      <c r="Q83" s="10" vm="4462">
        <f t="shared" si="33"/>
        <v>14882748416</v>
      </c>
      <c r="R83" s="10" vm="4501">
        <f t="shared" si="33"/>
        <v>16985210880</v>
      </c>
      <c r="S83" s="10" vm="4540">
        <f t="shared" si="32"/>
        <v>19779315712</v>
      </c>
      <c r="T83" s="10" vm="4578">
        <f t="shared" si="32"/>
        <v>24006569984</v>
      </c>
      <c r="U83" s="10" vm="4617">
        <f t="shared" si="32"/>
        <v>27371698176</v>
      </c>
      <c r="V83" s="10" vm="4654">
        <f t="shared" si="32"/>
        <v>32353439744</v>
      </c>
      <c r="W83" s="10" vm="4691">
        <f t="shared" si="32"/>
        <v>34846109696</v>
      </c>
      <c r="X83" s="10" vm="4730">
        <f t="shared" si="32"/>
        <v>36589797376</v>
      </c>
      <c r="Y83" s="10" vm="4769">
        <f t="shared" si="32"/>
        <v>40042827776</v>
      </c>
      <c r="Z83" s="10" vm="4807">
        <f t="shared" si="32"/>
        <v>41797591040</v>
      </c>
      <c r="AA83" s="10" vm="4846">
        <f t="shared" si="32"/>
        <v>38900690944</v>
      </c>
      <c r="AB83" s="10" vm="4884">
        <f t="shared" si="32"/>
        <v>43096748032</v>
      </c>
      <c r="AC83" s="10" vm="4921">
        <f t="shared" si="32"/>
        <v>50535440384</v>
      </c>
      <c r="AD83" s="10" vm="3856">
        <f t="shared" si="32"/>
        <v>61667201024</v>
      </c>
      <c r="AE83" s="10" vm="4388">
        <f t="shared" si="32"/>
        <v>72250875904</v>
      </c>
      <c r="AF83" s="10" vm="4426">
        <f t="shared" si="32"/>
        <v>85343059968</v>
      </c>
      <c r="AG83" s="10" vm="4463">
        <f t="shared" si="32"/>
        <v>98234695680</v>
      </c>
      <c r="AH83" s="10" vm="4502">
        <f t="shared" si="32"/>
        <v>111452872704</v>
      </c>
      <c r="AI83" s="10" vm="4541">
        <f t="shared" si="32"/>
        <v>128889315328</v>
      </c>
      <c r="AJ83" s="10" vm="4579">
        <f t="shared" si="32"/>
        <v>146683494400</v>
      </c>
      <c r="AK83" s="10" vm="4618">
        <f t="shared" si="32"/>
        <v>169278750720</v>
      </c>
      <c r="AL83" s="10" vm="4655">
        <f t="shared" si="32"/>
        <v>183035117568</v>
      </c>
      <c r="AM83" s="10" vm="4692">
        <f t="shared" si="32"/>
        <v>150180626432</v>
      </c>
      <c r="AN83" s="10" vm="4731">
        <f t="shared" si="32"/>
        <v>113675558912</v>
      </c>
      <c r="AO83" s="10" vm="4770">
        <f t="shared" si="32"/>
        <v>126669062144</v>
      </c>
      <c r="AP83" s="10" vm="4808">
        <f t="shared" si="32"/>
        <v>126392229888</v>
      </c>
      <c r="AQ83" s="10" vm="4847">
        <f t="shared" si="32"/>
        <v>120296472576</v>
      </c>
      <c r="AR83" s="10" vm="4885">
        <f t="shared" si="32"/>
        <v>134300852224</v>
      </c>
      <c r="AS83" s="10" vm="4922">
        <f t="shared" si="32"/>
        <v>152280678400</v>
      </c>
      <c r="AT83" s="10" vm="3919">
        <f t="shared" si="32"/>
        <v>172895748096</v>
      </c>
      <c r="AU83" s="10" vm="4389">
        <f t="shared" si="32"/>
        <v>189318545408</v>
      </c>
      <c r="AV83" s="10" vm="4427">
        <f t="shared" si="32"/>
        <v>221758193664</v>
      </c>
      <c r="AW83" s="10" vm="4464">
        <f t="shared" si="32"/>
        <v>262942474240</v>
      </c>
      <c r="AX83" s="10" vm="4503">
        <f t="shared" si="32"/>
        <v>291382984704</v>
      </c>
      <c r="AY83" s="10" vm="4542">
        <f t="shared" si="32"/>
        <v>281710428160</v>
      </c>
      <c r="AZ83" s="10" vm="4580">
        <f t="shared" si="32"/>
        <v>341104820224</v>
      </c>
      <c r="BA83" s="10" vm="4619">
        <f t="shared" si="32"/>
        <v>370819137536</v>
      </c>
      <c r="BB83" s="10" vm="4656">
        <f t="shared" si="32"/>
        <v>397558218752</v>
      </c>
      <c r="BC83" s="10" vm="4693">
        <f t="shared" si="32"/>
        <v>420333191168</v>
      </c>
      <c r="BD83" s="10" vm="4732">
        <f t="shared" si="32"/>
        <v>407339368448</v>
      </c>
      <c r="BE83" s="10" vm="4771">
        <f t="shared" si="32"/>
        <v>401295933440</v>
      </c>
      <c r="BF83" s="10" vm="4809">
        <f t="shared" si="32"/>
        <v>413430120448</v>
      </c>
      <c r="BG83" s="10" vm="4848">
        <f t="shared" si="32"/>
        <v>456294694912</v>
      </c>
      <c r="BH83" s="10" vm="4886">
        <f t="shared" si="32"/>
        <v>506514112512</v>
      </c>
      <c r="BI83" s="10" vm="4923">
        <f t="shared" si="32"/>
        <v>543649988608</v>
      </c>
    </row>
    <row r="84" spans="1:61" x14ac:dyDescent="0.45">
      <c r="A84" t="str" vm="87">
        <f t="shared" si="9"/>
        <v>South</v>
      </c>
      <c r="B84" t="str" vm="142">
        <f>CUBEMEMBER("DESKTOP-KSAPEQM AS Model","[Geography].[Blocs].[Country].&amp;[Togo]")</f>
        <v>Togo</v>
      </c>
      <c r="C84" s="10" vm="4428">
        <f t="shared" si="33"/>
        <v>126396472</v>
      </c>
      <c r="D84" s="10" vm="4465">
        <f t="shared" si="33"/>
        <v>132237440</v>
      </c>
      <c r="E84" s="10" vm="4504">
        <f t="shared" si="33"/>
        <v>143255792</v>
      </c>
      <c r="F84" s="10" vm="4543">
        <f t="shared" si="33"/>
        <v>166104064</v>
      </c>
      <c r="G84" s="10" vm="4581">
        <f t="shared" si="33"/>
        <v>187300336</v>
      </c>
      <c r="H84" s="10" vm="4620">
        <f t="shared" si="33"/>
        <v>216136256</v>
      </c>
      <c r="I84" s="10" vm="4657">
        <f t="shared" si="33"/>
        <v>231706480</v>
      </c>
      <c r="J84" s="10" vm="4694">
        <f t="shared" si="33"/>
        <v>241956912</v>
      </c>
      <c r="K84" s="10" vm="4733">
        <f t="shared" si="33"/>
        <v>267732448</v>
      </c>
      <c r="L84" s="10" vm="4772">
        <f t="shared" si="33"/>
        <v>253976624</v>
      </c>
      <c r="M84" s="10" vm="4810">
        <f t="shared" si="33"/>
        <v>286537536</v>
      </c>
      <c r="N84" s="10" vm="4849">
        <f t="shared" si="33"/>
        <v>335677632</v>
      </c>
      <c r="O84" s="10" vm="4887">
        <f t="shared" si="33"/>
        <v>406479904</v>
      </c>
      <c r="P84" s="10" vm="4924">
        <f t="shared" si="33"/>
        <v>560437760</v>
      </c>
      <c r="Q84" s="10" vm="4131">
        <f t="shared" si="33"/>
        <v>617321664</v>
      </c>
      <c r="R84" s="10" vm="4390">
        <f t="shared" si="33"/>
        <v>619375104</v>
      </c>
      <c r="S84" s="10" vm="4429">
        <f t="shared" si="32"/>
        <v>777435008</v>
      </c>
      <c r="T84" s="10" vm="4466">
        <f t="shared" si="32"/>
        <v>824263872</v>
      </c>
      <c r="U84" s="10" vm="4505">
        <f t="shared" si="32"/>
        <v>891775936</v>
      </c>
      <c r="V84" s="10" vm="4544">
        <f t="shared" si="32"/>
        <v>1136408832</v>
      </c>
      <c r="W84" s="10" vm="4582">
        <f t="shared" si="32"/>
        <v>962347008</v>
      </c>
      <c r="X84" s="10" vm="4621">
        <f t="shared" si="32"/>
        <v>821651904</v>
      </c>
      <c r="Y84" s="10" vm="4658">
        <f t="shared" si="32"/>
        <v>765746560</v>
      </c>
      <c r="Z84" s="10" vm="4695">
        <f t="shared" si="32"/>
        <v>718148928</v>
      </c>
      <c r="AA84" s="10" vm="4734">
        <f t="shared" si="32"/>
        <v>762359744</v>
      </c>
      <c r="AB84" s="10" vm="4773">
        <f t="shared" si="32"/>
        <v>1060911744</v>
      </c>
      <c r="AC84" s="10" vm="4811">
        <f t="shared" si="32"/>
        <v>1249099136</v>
      </c>
      <c r="AD84" s="10" vm="4850">
        <f t="shared" si="32"/>
        <v>1378847488</v>
      </c>
      <c r="AE84" s="10" vm="4888">
        <f t="shared" si="32"/>
        <v>1352949632</v>
      </c>
      <c r="AF84" s="10" vm="4925">
        <f t="shared" si="32"/>
        <v>1628427520</v>
      </c>
      <c r="AG84" s="10" vm="4170">
        <f t="shared" si="32"/>
        <v>1602299904</v>
      </c>
      <c r="AH84" s="10" vm="4391">
        <f t="shared" si="32"/>
        <v>1692959104</v>
      </c>
      <c r="AI84" s="10" vm="4430">
        <f t="shared" si="32"/>
        <v>1233496832</v>
      </c>
      <c r="AJ84" s="10" vm="4467">
        <f t="shared" si="32"/>
        <v>982624320</v>
      </c>
      <c r="AK84" s="10" vm="4506">
        <f t="shared" si="32"/>
        <v>1309382912</v>
      </c>
      <c r="AL84" s="10" vm="4545">
        <f t="shared" si="32"/>
        <v>1465448320</v>
      </c>
      <c r="AM84" s="10" vm="4583">
        <f t="shared" si="32"/>
        <v>1498950912</v>
      </c>
      <c r="AN84" s="10" vm="4622">
        <f t="shared" si="32"/>
        <v>1587345920</v>
      </c>
      <c r="AO84" s="10" vm="4659">
        <f t="shared" si="32"/>
        <v>1576094592</v>
      </c>
      <c r="AP84" s="10" vm="4696">
        <f t="shared" si="32"/>
        <v>1488185728</v>
      </c>
      <c r="AQ84" s="10" vm="4735">
        <f t="shared" si="32"/>
        <v>1481141888</v>
      </c>
      <c r="AR84" s="10" vm="4774">
        <f t="shared" si="32"/>
        <v>1698678656</v>
      </c>
      <c r="AS84" s="10" vm="4812">
        <f t="shared" si="32"/>
        <v>2111093248</v>
      </c>
      <c r="AT84" s="10" vm="4851">
        <f t="shared" si="32"/>
        <v>2255942144</v>
      </c>
      <c r="AU84" s="10" vm="4889">
        <f t="shared" si="32"/>
        <v>2280575744</v>
      </c>
      <c r="AV84" s="10" vm="4926">
        <f t="shared" ref="AV84:BI84" si="34">CUBEVALUE("DESKTOP-KSAPEQM AS Model",$B$2,$B$3,$B$4,$B$5,$B$6,$A$8,$B84,AV$9)</f>
        <v>2349495552</v>
      </c>
      <c r="AW84" s="10" vm="4205">
        <f t="shared" si="34"/>
        <v>2659095040</v>
      </c>
      <c r="AX84" s="10" vm="4392">
        <f t="shared" si="34"/>
        <v>3310277888</v>
      </c>
      <c r="AY84" s="10" vm="4431">
        <f t="shared" si="34"/>
        <v>3365711872</v>
      </c>
      <c r="AZ84" s="10" vm="4468">
        <f t="shared" si="34"/>
        <v>3429461504</v>
      </c>
      <c r="BA84" s="10" vm="4507">
        <f t="shared" si="34"/>
        <v>3872459264</v>
      </c>
      <c r="BB84" s="10" vm="4546">
        <f t="shared" si="34"/>
        <v>3873308416</v>
      </c>
      <c r="BC84" s="10" vm="4584">
        <f t="shared" si="34"/>
        <v>4321655808</v>
      </c>
      <c r="BD84" s="10" vm="4623">
        <f t="shared" si="34"/>
        <v>4574986752</v>
      </c>
      <c r="BE84" s="10" vm="4660">
        <f t="shared" si="34"/>
        <v>4180866304</v>
      </c>
      <c r="BF84" s="10" vm="4697">
        <f t="shared" si="34"/>
        <v>4486979072</v>
      </c>
      <c r="BG84" s="10" vm="4736">
        <f t="shared" si="34"/>
        <v>4819950080</v>
      </c>
      <c r="BH84" s="10" vm="4775">
        <f t="shared" si="34"/>
        <v>5356344832</v>
      </c>
      <c r="BI84" s="10" vm="4813">
        <f t="shared" si="34"/>
        <v>5459979264</v>
      </c>
    </row>
    <row r="85" spans="1:61" x14ac:dyDescent="0.45">
      <c r="A85" t="str" vm="87">
        <f t="shared" si="9"/>
        <v>South</v>
      </c>
      <c r="B85" t="str" vm="143">
        <f>CUBEMEMBER("DESKTOP-KSAPEQM AS Model","[Geography].[Blocs].[Country].&amp;[Trinidad and Tobago]")</f>
        <v>Trinidad and Tobago</v>
      </c>
      <c r="C85" s="10" vm="4927">
        <f t="shared" si="33"/>
        <v>584961216</v>
      </c>
      <c r="D85" s="10" vm="4239">
        <f t="shared" si="33"/>
        <v>619319168</v>
      </c>
      <c r="E85" s="10" vm="4393">
        <f t="shared" si="33"/>
        <v>678235392</v>
      </c>
      <c r="F85" s="10" vm="4432">
        <f t="shared" si="33"/>
        <v>711893376</v>
      </c>
      <c r="G85" s="10" vm="4469">
        <f t="shared" si="33"/>
        <v>736568832</v>
      </c>
      <c r="H85" s="10" vm="4508">
        <f t="shared" si="33"/>
        <v>723735616</v>
      </c>
      <c r="I85" s="10" vm="4547">
        <f t="shared" si="33"/>
        <v>761981504</v>
      </c>
      <c r="J85" s="10" vm="4585">
        <f t="shared" si="33"/>
        <v>758899968</v>
      </c>
      <c r="K85" s="10" vm="4624">
        <f t="shared" si="33"/>
        <v>779200000</v>
      </c>
      <c r="L85" s="10" vm="4661">
        <f t="shared" si="33"/>
        <v>821849984</v>
      </c>
      <c r="M85" s="10" vm="4698">
        <f t="shared" si="33"/>
        <v>896754304</v>
      </c>
      <c r="N85" s="10" vm="4737">
        <f t="shared" si="33"/>
        <v>1083380992</v>
      </c>
      <c r="O85" s="10" vm="4776">
        <f t="shared" si="33"/>
        <v>1308799488</v>
      </c>
      <c r="P85" s="10" vm="4814">
        <f t="shared" si="33"/>
        <v>2042031872</v>
      </c>
      <c r="Q85" s="10" vm="4852">
        <f t="shared" si="33"/>
        <v>2442667520</v>
      </c>
      <c r="R85" s="10" vm="4890">
        <f t="shared" si="33"/>
        <v>2500410624</v>
      </c>
      <c r="S85" s="10" vm="4928">
        <f t="shared" ref="S85:BI89" si="35">CUBEVALUE("DESKTOP-KSAPEQM AS Model",$B$2,$B$3,$B$4,$B$5,$B$6,$A$8,$B85,S$9)</f>
        <v>3138666752</v>
      </c>
      <c r="T85" s="10" vm="4274">
        <f t="shared" si="35"/>
        <v>3562333440</v>
      </c>
      <c r="U85" s="10" vm="4394">
        <f t="shared" si="35"/>
        <v>4602416640</v>
      </c>
      <c r="V85" s="10" vm="4433">
        <f t="shared" si="35"/>
        <v>6235833344</v>
      </c>
      <c r="W85" s="10" vm="4470">
        <f t="shared" si="35"/>
        <v>6992083456</v>
      </c>
      <c r="X85" s="10" vm="4509">
        <f t="shared" si="35"/>
        <v>8140416512</v>
      </c>
      <c r="Y85" s="10" vm="4548">
        <f t="shared" si="35"/>
        <v>7763749888</v>
      </c>
      <c r="Z85" s="10" vm="4586">
        <f t="shared" si="35"/>
        <v>7757083136</v>
      </c>
      <c r="AA85" s="10" vm="4625">
        <f t="shared" si="35"/>
        <v>7375918592</v>
      </c>
      <c r="AB85" s="10" vm="4662">
        <f t="shared" si="35"/>
        <v>4794444288</v>
      </c>
      <c r="AC85" s="10" vm="4699">
        <f t="shared" si="35"/>
        <v>4797777920</v>
      </c>
      <c r="AD85" s="10" vm="4738">
        <f t="shared" si="35"/>
        <v>4496851968</v>
      </c>
      <c r="AE85" s="10" vm="4777">
        <f t="shared" si="35"/>
        <v>4323058688</v>
      </c>
      <c r="AF85" s="10" vm="4815">
        <f t="shared" si="35"/>
        <v>5068000256</v>
      </c>
      <c r="AG85" s="10" vm="4853">
        <f t="shared" si="35"/>
        <v>5307906048</v>
      </c>
      <c r="AH85" s="10" vm="4891">
        <f t="shared" si="35"/>
        <v>5439553024</v>
      </c>
      <c r="AI85" s="10" vm="4929">
        <f t="shared" si="35"/>
        <v>4669488640</v>
      </c>
      <c r="AJ85" s="10" vm="4308">
        <f t="shared" si="35"/>
        <v>4947205632</v>
      </c>
      <c r="AK85" s="10" vm="4395">
        <f t="shared" si="35"/>
        <v>5329213952</v>
      </c>
      <c r="AL85" s="10" vm="4434">
        <f t="shared" si="35"/>
        <v>5759537664</v>
      </c>
      <c r="AM85" s="10" vm="4471">
        <f t="shared" si="35"/>
        <v>5737751552</v>
      </c>
      <c r="AN85" s="10" vm="4510">
        <f t="shared" si="35"/>
        <v>6043694080</v>
      </c>
      <c r="AO85" s="10" vm="4549">
        <f t="shared" si="35"/>
        <v>6808982528</v>
      </c>
      <c r="AP85" s="10" vm="4587">
        <f t="shared" si="35"/>
        <v>8154338304</v>
      </c>
      <c r="AQ85" s="10" vm="4626">
        <f t="shared" si="35"/>
        <v>8824872960</v>
      </c>
      <c r="AR85" s="10" vm="4663">
        <f t="shared" si="35"/>
        <v>9008273408</v>
      </c>
      <c r="AS85" s="10" vm="4700">
        <f t="shared" si="35"/>
        <v>11305459712</v>
      </c>
      <c r="AT85" s="10" vm="4739">
        <f t="shared" si="35"/>
        <v>13280275456</v>
      </c>
      <c r="AU85" s="10" vm="4778">
        <f t="shared" si="35"/>
        <v>15982282752</v>
      </c>
      <c r="AV85" s="10" vm="4816">
        <f t="shared" si="35"/>
        <v>18369361920</v>
      </c>
      <c r="AW85" s="10" vm="4854">
        <f t="shared" si="35"/>
        <v>21641619456</v>
      </c>
      <c r="AX85" s="10" vm="4892">
        <f t="shared" si="35"/>
        <v>27871588352</v>
      </c>
      <c r="AY85" s="10" vm="4930">
        <f t="shared" si="35"/>
        <v>19172165632</v>
      </c>
      <c r="AZ85" s="10" vm="4375">
        <f t="shared" si="35"/>
        <v>22157948928</v>
      </c>
      <c r="BA85" s="10" vm="4396">
        <f t="shared" si="35"/>
        <v>25433012224</v>
      </c>
      <c r="BB85" s="10" vm="4435">
        <f t="shared" si="35"/>
        <v>25763219456</v>
      </c>
      <c r="BC85" s="10" vm="4472">
        <f t="shared" si="35"/>
        <v>27268478976</v>
      </c>
      <c r="BD85" s="10" vm="4511">
        <f t="shared" si="35"/>
        <v>27615842304</v>
      </c>
      <c r="BE85" s="10" vm="4550">
        <f t="shared" si="35"/>
        <v>25062893568</v>
      </c>
      <c r="BF85" s="10" vm="4588">
        <f t="shared" si="35"/>
        <v>22284779520</v>
      </c>
      <c r="BG85" s="10" vm="4627">
        <f t="shared" si="35"/>
        <v>22474827776</v>
      </c>
      <c r="BH85" s="10" vm="4664">
        <f t="shared" si="35"/>
        <v>23808147456</v>
      </c>
      <c r="BI85" s="10" vm="4701">
        <f t="shared" si="35"/>
        <v>24100202496</v>
      </c>
    </row>
    <row r="86" spans="1:61" x14ac:dyDescent="0.45">
      <c r="A86" t="str" vm="87">
        <f t="shared" si="9"/>
        <v>South</v>
      </c>
      <c r="B86" t="str" vm="144">
        <f>CUBEMEMBER("DESKTOP-KSAPEQM AS Model","[Geography].[Blocs].[Country].&amp;[Turkey]")</f>
        <v>Turkey</v>
      </c>
      <c r="C86" s="10" vm="4817">
        <f t="shared" si="33"/>
        <v>7988889088</v>
      </c>
      <c r="D86" s="10" vm="4855">
        <f t="shared" si="33"/>
        <v>8922222592</v>
      </c>
      <c r="E86" s="10" vm="4893">
        <f t="shared" si="33"/>
        <v>10355555328</v>
      </c>
      <c r="F86" s="10" vm="4931">
        <f t="shared" si="33"/>
        <v>11177778176</v>
      </c>
      <c r="G86" s="10" vm="3130">
        <f t="shared" si="33"/>
        <v>11966666752</v>
      </c>
      <c r="H86" s="10" vm="4397">
        <f t="shared" si="33"/>
        <v>14099999744</v>
      </c>
      <c r="I86" s="10" vm="4436">
        <f t="shared" si="33"/>
        <v>15644444672</v>
      </c>
      <c r="J86" s="10" vm="4473">
        <f t="shared" si="33"/>
        <v>17500000256</v>
      </c>
      <c r="K86" s="10" vm="4512">
        <f t="shared" si="33"/>
        <v>19466665984</v>
      </c>
      <c r="L86" s="10" vm="4551">
        <f t="shared" si="33"/>
        <v>17086956544</v>
      </c>
      <c r="M86" s="10" vm="4589">
        <f t="shared" si="33"/>
        <v>16256619520</v>
      </c>
      <c r="N86" s="10" vm="4628">
        <f t="shared" si="33"/>
        <v>20431095808</v>
      </c>
      <c r="O86" s="10" vm="4665">
        <f t="shared" si="33"/>
        <v>25724381184</v>
      </c>
      <c r="P86" s="10" vm="4702">
        <f t="shared" si="33"/>
        <v>35599912960</v>
      </c>
      <c r="Q86" s="10" vm="4740">
        <f t="shared" si="33"/>
        <v>44633706496</v>
      </c>
      <c r="R86" s="10" vm="4779">
        <f t="shared" si="33"/>
        <v>51280134144</v>
      </c>
      <c r="S86" s="10" vm="4818">
        <f t="shared" si="35"/>
        <v>58676813824</v>
      </c>
      <c r="T86" s="10" vm="4856">
        <f t="shared" si="35"/>
        <v>65147023360</v>
      </c>
      <c r="U86" s="10" vm="4894">
        <f t="shared" si="35"/>
        <v>89394085888</v>
      </c>
      <c r="V86" s="10" vm="4932">
        <f t="shared" si="35"/>
        <v>68789288960</v>
      </c>
      <c r="W86" s="10" vm="3694">
        <f t="shared" si="35"/>
        <v>71040016384</v>
      </c>
      <c r="X86" s="10" vm="4398">
        <f t="shared" si="35"/>
        <v>64546332672</v>
      </c>
      <c r="Y86" s="10" vm="4437">
        <f t="shared" si="35"/>
        <v>61678280704</v>
      </c>
      <c r="Z86" s="10" vm="4474">
        <f t="shared" si="35"/>
        <v>59989909504</v>
      </c>
      <c r="AA86" s="10" vm="4513">
        <f t="shared" si="35"/>
        <v>67234947072</v>
      </c>
      <c r="AB86" s="10" vm="4552">
        <f t="shared" si="35"/>
        <v>75728011264</v>
      </c>
      <c r="AC86" s="10" vm="4590">
        <f t="shared" si="35"/>
        <v>87172792320</v>
      </c>
      <c r="AD86" s="10" vm="4629">
        <f t="shared" si="35"/>
        <v>90852810752</v>
      </c>
      <c r="AE86" s="10" vm="4666">
        <f t="shared" si="35"/>
        <v>107143348224</v>
      </c>
      <c r="AF86" s="10" vm="4703">
        <f t="shared" si="35"/>
        <v>150676291584</v>
      </c>
      <c r="AG86" s="10" vm="4741">
        <f t="shared" si="35"/>
        <v>150027829248</v>
      </c>
      <c r="AH86" s="10" vm="4780">
        <f t="shared" si="35"/>
        <v>158459133952</v>
      </c>
      <c r="AI86" s="10" vm="4819">
        <f t="shared" si="35"/>
        <v>180169736192</v>
      </c>
      <c r="AJ86" s="10" vm="4857">
        <f t="shared" si="35"/>
        <v>130690170880</v>
      </c>
      <c r="AK86" s="10" vm="4895">
        <f t="shared" si="35"/>
        <v>169485942784</v>
      </c>
      <c r="AL86" s="10" vm="4933">
        <f t="shared" si="35"/>
        <v>181475557376</v>
      </c>
      <c r="AM86" s="10" vm="3729">
        <f t="shared" si="35"/>
        <v>189834641408</v>
      </c>
      <c r="AN86" s="10" vm="4399">
        <f t="shared" si="35"/>
        <v>275768705024</v>
      </c>
      <c r="AO86" s="10" vm="4438">
        <f t="shared" si="35"/>
        <v>255884296192</v>
      </c>
      <c r="AP86" s="10" vm="4475">
        <f t="shared" si="35"/>
        <v>272979394560</v>
      </c>
      <c r="AQ86" s="10" vm="4514">
        <f t="shared" si="35"/>
        <v>200251932672</v>
      </c>
      <c r="AR86" s="10" vm="4553">
        <f t="shared" si="35"/>
        <v>238428127232</v>
      </c>
      <c r="AS86" s="10" vm="4591">
        <f t="shared" si="35"/>
        <v>311823007744</v>
      </c>
      <c r="AT86" s="10" vm="4630">
        <f t="shared" si="35"/>
        <v>404786741248</v>
      </c>
      <c r="AU86" s="10" vm="4667">
        <f t="shared" si="35"/>
        <v>501416296448</v>
      </c>
      <c r="AV86" s="10" vm="4704">
        <f t="shared" si="35"/>
        <v>552486895616</v>
      </c>
      <c r="AW86" s="10" vm="4742">
        <f t="shared" si="35"/>
        <v>675770138624</v>
      </c>
      <c r="AX86" s="10" vm="4781">
        <f t="shared" si="35"/>
        <v>764335685632</v>
      </c>
      <c r="AY86" s="10" vm="4820">
        <f t="shared" si="35"/>
        <v>644639883264</v>
      </c>
      <c r="AZ86" s="10" vm="4858">
        <f t="shared" si="35"/>
        <v>771901751296</v>
      </c>
      <c r="BA86" s="10" vm="4896">
        <f t="shared" si="35"/>
        <v>832523665408</v>
      </c>
      <c r="BB86" s="10" vm="4934">
        <f t="shared" si="35"/>
        <v>873982263296</v>
      </c>
      <c r="BC86" s="10" vm="3757">
        <f t="shared" si="35"/>
        <v>950579429376</v>
      </c>
      <c r="BD86" s="10" vm="4400">
        <f t="shared" si="35"/>
        <v>934185926656</v>
      </c>
      <c r="BE86" s="10" vm="4439">
        <f t="shared" si="35"/>
        <v>859796865024</v>
      </c>
      <c r="BF86" s="10" vm="4476">
        <f t="shared" si="35"/>
        <v>863721619456</v>
      </c>
      <c r="BG86" s="10" vm="4515">
        <f t="shared" si="35"/>
        <v>852676771840</v>
      </c>
      <c r="BH86" s="10" vm="4554">
        <f t="shared" si="35"/>
        <v>771350331392</v>
      </c>
      <c r="BI86" s="10" vm="4592">
        <f t="shared" si="35"/>
        <v>754411700224</v>
      </c>
    </row>
    <row r="87" spans="1:61" x14ac:dyDescent="0.45">
      <c r="A87" t="str" vm="87">
        <f t="shared" si="9"/>
        <v>South</v>
      </c>
      <c r="B87" t="str" vm="145">
        <f>CUBEMEMBER("DESKTOP-KSAPEQM AS Model","[Geography].[Blocs].[Country].&amp;[Uruguay]")</f>
        <v>Uruguay</v>
      </c>
      <c r="C87" s="10" vm="4705">
        <f t="shared" si="33"/>
        <v>1547388800</v>
      </c>
      <c r="D87" s="10" vm="4743">
        <f t="shared" si="33"/>
        <v>1710004352</v>
      </c>
      <c r="E87" s="10" vm="4782">
        <f t="shared" si="33"/>
        <v>1539681536</v>
      </c>
      <c r="F87" s="10" vm="4821">
        <f t="shared" si="33"/>
        <v>1975701760</v>
      </c>
      <c r="G87" s="10" vm="4859">
        <f t="shared" si="33"/>
        <v>1890769280</v>
      </c>
      <c r="H87" s="10" vm="4897">
        <f t="shared" si="33"/>
        <v>1809184000</v>
      </c>
      <c r="I87" s="10" vm="4935">
        <f t="shared" si="33"/>
        <v>1597721088</v>
      </c>
      <c r="J87" s="10" vm="3791">
        <f t="shared" si="33"/>
        <v>1593675392</v>
      </c>
      <c r="K87" s="10" vm="4401">
        <f t="shared" si="33"/>
        <v>2004435456</v>
      </c>
      <c r="L87" s="10" vm="4440">
        <f t="shared" si="33"/>
        <v>2137096832</v>
      </c>
      <c r="M87" s="10" vm="4477">
        <f t="shared" si="33"/>
        <v>2807258112</v>
      </c>
      <c r="N87" s="10" vm="4516">
        <f t="shared" si="33"/>
        <v>2189417984</v>
      </c>
      <c r="O87" s="10" vm="4555">
        <f t="shared" si="33"/>
        <v>3964295680</v>
      </c>
      <c r="P87" s="10" vm="4593">
        <f t="shared" si="33"/>
        <v>4090209792</v>
      </c>
      <c r="Q87" s="10" vm="4631">
        <f t="shared" si="33"/>
        <v>3538283264</v>
      </c>
      <c r="R87" s="10" vm="4668">
        <f t="shared" si="33"/>
        <v>3667161344</v>
      </c>
      <c r="S87" s="10" vm="4706">
        <f t="shared" si="35"/>
        <v>4114667008</v>
      </c>
      <c r="T87" s="10" vm="4744">
        <f t="shared" si="35"/>
        <v>4910257152</v>
      </c>
      <c r="U87" s="10" vm="4783">
        <f t="shared" si="35"/>
        <v>7181185024</v>
      </c>
      <c r="V87" s="10" vm="4822">
        <f t="shared" si="35"/>
        <v>10163019776</v>
      </c>
      <c r="W87" s="10" vm="4860">
        <f t="shared" si="35"/>
        <v>11048335360</v>
      </c>
      <c r="X87" s="10" vm="4898">
        <f t="shared" si="35"/>
        <v>9178802176</v>
      </c>
      <c r="Y87" s="10" vm="4936">
        <f t="shared" si="35"/>
        <v>5102281216</v>
      </c>
      <c r="Z87" s="10" vm="3825">
        <f t="shared" si="35"/>
        <v>4850241536</v>
      </c>
      <c r="AA87" s="10" vm="4402">
        <f t="shared" si="35"/>
        <v>4732017664</v>
      </c>
      <c r="AB87" s="10" vm="4441">
        <f t="shared" si="35"/>
        <v>5880112640</v>
      </c>
      <c r="AC87" s="10" vm="4478">
        <f t="shared" si="35"/>
        <v>7367494144</v>
      </c>
      <c r="AD87" s="10" vm="4517">
        <f t="shared" si="35"/>
        <v>8213515264</v>
      </c>
      <c r="AE87" s="10" vm="4556">
        <f t="shared" si="35"/>
        <v>8438951424</v>
      </c>
      <c r="AF87" s="10" vm="4594">
        <f t="shared" si="35"/>
        <v>9298839552</v>
      </c>
      <c r="AG87" s="10" vm="4632">
        <f t="shared" si="35"/>
        <v>11205970944</v>
      </c>
      <c r="AH87" s="10" vm="4669">
        <f t="shared" si="35"/>
        <v>12878199808</v>
      </c>
      <c r="AI87" s="10" vm="4707">
        <f t="shared" si="35"/>
        <v>15002106880</v>
      </c>
      <c r="AJ87" s="10" vm="4745">
        <f t="shared" si="35"/>
        <v>17474648064</v>
      </c>
      <c r="AK87" s="10" vm="4784">
        <f t="shared" si="35"/>
        <v>19297662976</v>
      </c>
      <c r="AL87" s="10" vm="4823">
        <f t="shared" si="35"/>
        <v>20515543040</v>
      </c>
      <c r="AM87" s="10" vm="4861">
        <f t="shared" si="35"/>
        <v>23969822720</v>
      </c>
      <c r="AN87" s="10" vm="4899">
        <f t="shared" si="35"/>
        <v>25385928704</v>
      </c>
      <c r="AO87" s="10" vm="4937">
        <f t="shared" si="35"/>
        <v>23983945728</v>
      </c>
      <c r="AP87" s="10" vm="3857">
        <f t="shared" si="35"/>
        <v>22823256064</v>
      </c>
      <c r="AQ87" s="10" vm="4403">
        <f t="shared" si="35"/>
        <v>20898789376</v>
      </c>
      <c r="AR87" s="10" vm="4442">
        <f t="shared" si="35"/>
        <v>13606494208</v>
      </c>
      <c r="AS87" s="10" vm="4479">
        <f t="shared" si="35"/>
        <v>12045631488</v>
      </c>
      <c r="AT87" s="10" vm="4518">
        <f t="shared" si="35"/>
        <v>13686330368</v>
      </c>
      <c r="AU87" s="10" vm="4557">
        <f t="shared" si="35"/>
        <v>17362857984</v>
      </c>
      <c r="AV87" s="10" vm="4595">
        <f t="shared" si="35"/>
        <v>19579457536</v>
      </c>
      <c r="AW87" s="10" vm="4633">
        <f t="shared" si="35"/>
        <v>23410573312</v>
      </c>
      <c r="AX87" s="10" vm="4670">
        <f t="shared" si="35"/>
        <v>30366212096</v>
      </c>
      <c r="AY87" s="10" vm="4708">
        <f t="shared" si="35"/>
        <v>31660910592</v>
      </c>
      <c r="AZ87" s="10" vm="4746">
        <f t="shared" si="35"/>
        <v>40284483584</v>
      </c>
      <c r="BA87" s="10" vm="4785">
        <f t="shared" si="35"/>
        <v>47962439680</v>
      </c>
      <c r="BB87" s="10" vm="4824">
        <f t="shared" si="35"/>
        <v>51264389120</v>
      </c>
      <c r="BC87" s="10" vm="4862">
        <f t="shared" si="35"/>
        <v>57531232256</v>
      </c>
      <c r="BD87" s="10" vm="4900">
        <f t="shared" si="35"/>
        <v>57236013056</v>
      </c>
      <c r="BE87" s="10" vm="4938">
        <f t="shared" si="35"/>
        <v>53274304512</v>
      </c>
      <c r="BF87" s="10" vm="3920">
        <f t="shared" si="35"/>
        <v>52687613952</v>
      </c>
      <c r="BG87" s="10" vm="4404">
        <f t="shared" si="35"/>
        <v>59530088448</v>
      </c>
      <c r="BH87" s="10" vm="4443">
        <f t="shared" si="35"/>
        <v>59596886016</v>
      </c>
      <c r="BI87" s="10" vm="4480">
        <f t="shared" si="35"/>
        <v>56045912064</v>
      </c>
    </row>
    <row r="88" spans="1:61" x14ac:dyDescent="0.45">
      <c r="A88" t="str" vm="87">
        <f t="shared" si="9"/>
        <v>South</v>
      </c>
      <c r="B88" t="str" vm="146">
        <f>CUBEMEMBER("DESKTOP-KSAPEQM AS Model","[Geography].[Blocs].[Country].&amp;[Zambia]")</f>
        <v>Zambia</v>
      </c>
      <c r="C88" s="10" vm="4596">
        <f t="shared" si="33"/>
        <v>696285696</v>
      </c>
      <c r="D88" s="10" vm="4634">
        <f t="shared" si="33"/>
        <v>693142848</v>
      </c>
      <c r="E88" s="10" vm="4671">
        <f t="shared" si="33"/>
        <v>718714304</v>
      </c>
      <c r="F88" s="10" vm="4709">
        <f t="shared" si="33"/>
        <v>839428544</v>
      </c>
      <c r="G88" s="10" vm="4747">
        <f t="shared" si="33"/>
        <v>1082857088</v>
      </c>
      <c r="H88" s="10" vm="4786">
        <f t="shared" si="33"/>
        <v>1264285696</v>
      </c>
      <c r="I88" s="10" vm="4825">
        <f t="shared" si="33"/>
        <v>1368000000</v>
      </c>
      <c r="J88" s="10" vm="4863">
        <f t="shared" si="33"/>
        <v>1605857152</v>
      </c>
      <c r="K88" s="10" vm="4901">
        <f t="shared" si="33"/>
        <v>1965714304</v>
      </c>
      <c r="L88" s="10" vm="4939">
        <f t="shared" si="33"/>
        <v>1825285760</v>
      </c>
      <c r="M88" s="10" vm="4022">
        <f t="shared" si="33"/>
        <v>1687000064</v>
      </c>
      <c r="N88" s="10" vm="4405">
        <f t="shared" si="33"/>
        <v>1910714240</v>
      </c>
      <c r="O88" s="10" vm="4444">
        <f t="shared" si="33"/>
        <v>2268714240</v>
      </c>
      <c r="P88" s="10" vm="4481">
        <f t="shared" si="33"/>
        <v>3121833216</v>
      </c>
      <c r="Q88" s="10" vm="4519">
        <f t="shared" si="33"/>
        <v>2618666752</v>
      </c>
      <c r="R88" s="10" vm="4558">
        <f t="shared" si="33"/>
        <v>2746714368</v>
      </c>
      <c r="S88" s="10" vm="4597">
        <f t="shared" si="35"/>
        <v>2483000064</v>
      </c>
      <c r="T88" s="10" vm="4635">
        <f t="shared" si="35"/>
        <v>2813374976</v>
      </c>
      <c r="U88" s="10" vm="4672">
        <f t="shared" si="35"/>
        <v>3325499904</v>
      </c>
      <c r="V88" s="10" vm="4710">
        <f t="shared" si="35"/>
        <v>3829499904</v>
      </c>
      <c r="W88" s="10" vm="4748">
        <f t="shared" si="35"/>
        <v>3872666624</v>
      </c>
      <c r="X88" s="10" vm="4787">
        <f t="shared" si="35"/>
        <v>3994777856</v>
      </c>
      <c r="Y88" s="10" vm="4826">
        <f t="shared" si="35"/>
        <v>3216307712</v>
      </c>
      <c r="Z88" s="10" vm="4864">
        <f t="shared" si="35"/>
        <v>2739444480</v>
      </c>
      <c r="AA88" s="10" vm="4902">
        <f t="shared" si="35"/>
        <v>2281257984</v>
      </c>
      <c r="AB88" s="10" vm="4940">
        <f t="shared" si="35"/>
        <v>1661948672</v>
      </c>
      <c r="AC88" s="10" vm="4132">
        <f t="shared" si="35"/>
        <v>2269894656</v>
      </c>
      <c r="AD88" s="10" vm="4406">
        <f t="shared" si="35"/>
        <v>3713614336</v>
      </c>
      <c r="AE88" s="10" vm="4445">
        <f t="shared" si="35"/>
        <v>3998637568</v>
      </c>
      <c r="AF88" s="10" vm="4482">
        <f t="shared" si="35"/>
        <v>3285217280</v>
      </c>
      <c r="AG88" s="10" vm="4520">
        <f t="shared" si="35"/>
        <v>3378882304</v>
      </c>
      <c r="AH88" s="10" vm="4559">
        <f t="shared" si="35"/>
        <v>3181921792</v>
      </c>
      <c r="AI88" s="10" vm="4598">
        <f t="shared" si="35"/>
        <v>3273237760</v>
      </c>
      <c r="AJ88" s="10" vm="4636">
        <f t="shared" si="35"/>
        <v>3656647680</v>
      </c>
      <c r="AK88" s="10" vm="4673">
        <f t="shared" si="35"/>
        <v>3807067136</v>
      </c>
      <c r="AL88" s="10" vm="4711">
        <f t="shared" si="35"/>
        <v>3597220864</v>
      </c>
      <c r="AM88" s="10" vm="4749">
        <f t="shared" si="35"/>
        <v>4303282176</v>
      </c>
      <c r="AN88" s="10" vm="4788">
        <f t="shared" si="35"/>
        <v>3537682944</v>
      </c>
      <c r="AO88" s="10" vm="4827">
        <f t="shared" si="35"/>
        <v>3404312064</v>
      </c>
      <c r="AP88" s="10" vm="4865">
        <f t="shared" si="35"/>
        <v>3600683008</v>
      </c>
      <c r="AQ88" s="10" vm="4903">
        <f t="shared" si="35"/>
        <v>4094480896</v>
      </c>
      <c r="AR88" s="10" vm="4941">
        <f t="shared" si="35"/>
        <v>4193845760</v>
      </c>
      <c r="AS88" s="10" vm="4171">
        <f t="shared" si="35"/>
        <v>4901839872</v>
      </c>
      <c r="AT88" s="10" vm="4407">
        <f t="shared" si="35"/>
        <v>6221077504</v>
      </c>
      <c r="AU88" s="10" vm="4446">
        <f t="shared" si="35"/>
        <v>8331870208</v>
      </c>
      <c r="AV88" s="10" vm="4483">
        <f t="shared" si="35"/>
        <v>12756858880</v>
      </c>
      <c r="AW88" s="10" vm="4521">
        <f t="shared" si="35"/>
        <v>14056957952</v>
      </c>
      <c r="AX88" s="10" vm="4560">
        <f t="shared" si="35"/>
        <v>17910857728</v>
      </c>
      <c r="AY88" s="10" vm="4599">
        <f t="shared" si="35"/>
        <v>15328342016</v>
      </c>
      <c r="AZ88" s="10" vm="4637">
        <f t="shared" si="35"/>
        <v>20265560064</v>
      </c>
      <c r="BA88" s="10" vm="4674">
        <f t="shared" si="35"/>
        <v>23459514368</v>
      </c>
      <c r="BB88" s="10" vm="4712">
        <f t="shared" si="35"/>
        <v>25503059968</v>
      </c>
      <c r="BC88" s="10" vm="4750">
        <f t="shared" si="35"/>
        <v>28045512704</v>
      </c>
      <c r="BD88" s="10" vm="4789">
        <f t="shared" si="35"/>
        <v>27150647296</v>
      </c>
      <c r="BE88" s="10" vm="4828">
        <f t="shared" si="35"/>
        <v>21243346944</v>
      </c>
      <c r="BF88" s="10" vm="4866">
        <f t="shared" si="35"/>
        <v>20954761216</v>
      </c>
      <c r="BG88" s="10" vm="4904">
        <f t="shared" si="35"/>
        <v>25868142592</v>
      </c>
      <c r="BH88" s="10" vm="4942">
        <f t="shared" si="35"/>
        <v>27005239296</v>
      </c>
      <c r="BI88" s="10" vm="4206">
        <f t="shared" si="35"/>
        <v>23064723456</v>
      </c>
    </row>
    <row r="89" spans="1:61" x14ac:dyDescent="0.45">
      <c r="A89" t="str" vm="87">
        <f t="shared" ref="A89" si="36">CUBEMEMBER("DESKTOP-KSAPEQM AS Model","[Geography].[Blocs].[Major_Blocs].&amp;[South]")</f>
        <v>South</v>
      </c>
      <c r="B89" t="str" vm="147">
        <f>CUBEMEMBER("DESKTOP-KSAPEQM AS Model","[Geography].[Blocs].[Country].&amp;[Zimbabwe]")</f>
        <v>Zimbabwe</v>
      </c>
      <c r="C89" s="10" vm="4484">
        <f t="shared" si="33"/>
        <v>1096646656</v>
      </c>
      <c r="D89" s="10" vm="4522">
        <f t="shared" si="33"/>
        <v>1117601536</v>
      </c>
      <c r="E89" s="10" vm="4561">
        <f t="shared" si="33"/>
        <v>1159511680</v>
      </c>
      <c r="F89" s="10" vm="4600">
        <f t="shared" si="33"/>
        <v>1217138048</v>
      </c>
      <c r="G89" s="10" vm="4638">
        <f t="shared" si="33"/>
        <v>1311435776</v>
      </c>
      <c r="H89" s="10" vm="4675">
        <f t="shared" si="33"/>
        <v>1281749504</v>
      </c>
      <c r="I89" s="10" vm="4713">
        <f t="shared" si="33"/>
        <v>1397001984</v>
      </c>
      <c r="J89" s="10" vm="4751">
        <f t="shared" si="33"/>
        <v>1479599872</v>
      </c>
      <c r="K89" s="10" vm="4790">
        <f t="shared" si="33"/>
        <v>1747998848</v>
      </c>
      <c r="L89" s="10" vm="4829">
        <f t="shared" si="33"/>
        <v>1884206336</v>
      </c>
      <c r="M89" s="10" vm="4867">
        <f t="shared" si="33"/>
        <v>2178716416</v>
      </c>
      <c r="N89" s="10" vm="4905">
        <f t="shared" si="33"/>
        <v>2677729280</v>
      </c>
      <c r="O89" s="10" vm="4943">
        <f t="shared" si="33"/>
        <v>3309353472</v>
      </c>
      <c r="P89" s="10" vm="4240">
        <f t="shared" si="33"/>
        <v>3982161408</v>
      </c>
      <c r="Q89" s="10" vm="4408">
        <f t="shared" si="33"/>
        <v>4371300864</v>
      </c>
      <c r="R89" s="10" vm="4447">
        <f t="shared" si="33"/>
        <v>4318371840</v>
      </c>
      <c r="S89" s="10" vm="4485">
        <f t="shared" si="35"/>
        <v>4364382208</v>
      </c>
      <c r="T89" s="10" vm="4523">
        <f t="shared" si="35"/>
        <v>4351600640</v>
      </c>
      <c r="U89" s="10" vm="4562">
        <f t="shared" si="35"/>
        <v>5177459200</v>
      </c>
      <c r="V89" s="10" vm="4601">
        <f t="shared" si="35"/>
        <v>6678867968</v>
      </c>
      <c r="W89" s="10" vm="4639">
        <f t="shared" si="35"/>
        <v>8011373568</v>
      </c>
      <c r="X89" s="10" vm="4676">
        <f t="shared" si="35"/>
        <v>8539700736</v>
      </c>
      <c r="Y89" s="10" vm="4714">
        <f t="shared" si="35"/>
        <v>7764066816</v>
      </c>
      <c r="Z89" s="10" vm="4752">
        <f t="shared" si="35"/>
        <v>6352125952</v>
      </c>
      <c r="AA89" s="10" vm="4791">
        <f t="shared" si="35"/>
        <v>5637259264</v>
      </c>
      <c r="AB89" s="10" vm="4830">
        <f t="shared" si="35"/>
        <v>6217523712</v>
      </c>
      <c r="AC89" s="10" vm="4868">
        <f t="shared" si="35"/>
        <v>6741215232</v>
      </c>
      <c r="AD89" s="10" vm="4906">
        <f t="shared" si="35"/>
        <v>7814784000</v>
      </c>
      <c r="AE89" s="10" vm="4944">
        <f t="shared" si="35"/>
        <v>8286322688</v>
      </c>
      <c r="AF89" s="10" vm="4275">
        <f t="shared" si="35"/>
        <v>8783816704</v>
      </c>
      <c r="AG89" s="10" vm="4409">
        <f t="shared" si="35"/>
        <v>8641481728</v>
      </c>
      <c r="AH89" s="10" vm="4448">
        <f t="shared" si="35"/>
        <v>6751472128</v>
      </c>
      <c r="AI89" s="10" vm="4486">
        <f t="shared" si="35"/>
        <v>6563813376</v>
      </c>
      <c r="AJ89" s="10" vm="4524">
        <f t="shared" si="35"/>
        <v>6890675200</v>
      </c>
      <c r="AK89" s="10" vm="4563">
        <f t="shared" si="35"/>
        <v>7111270912</v>
      </c>
      <c r="AL89" s="10" vm="4602">
        <f t="shared" si="35"/>
        <v>8553146368</v>
      </c>
      <c r="AM89" s="10" vm="4640">
        <f t="shared" si="35"/>
        <v>8529571840</v>
      </c>
      <c r="AN89" s="10" vm="4677">
        <f t="shared" si="35"/>
        <v>6401968128</v>
      </c>
      <c r="AO89" s="10" vm="4715">
        <f t="shared" si="35"/>
        <v>6858013184</v>
      </c>
      <c r="AP89" s="10" vm="4753">
        <f t="shared" si="35"/>
        <v>6689957376</v>
      </c>
      <c r="AQ89" s="10" vm="4792">
        <f t="shared" si="35"/>
        <v>6777384448</v>
      </c>
      <c r="AR89" s="10" vm="4831">
        <f t="shared" si="35"/>
        <v>6342116352</v>
      </c>
      <c r="AS89" s="10" vm="4869">
        <f t="shared" si="35"/>
        <v>5727591936</v>
      </c>
      <c r="AT89" s="10" vm="4907">
        <f t="shared" si="35"/>
        <v>5805598208</v>
      </c>
      <c r="AU89" s="10" vm="4945">
        <f t="shared" si="35"/>
        <v>5755215360</v>
      </c>
      <c r="AV89" s="10" vm="4309">
        <f t="shared" si="35"/>
        <v>5443896320</v>
      </c>
      <c r="AW89" s="10" vm="4410">
        <f t="shared" si="35"/>
        <v>5291950080</v>
      </c>
      <c r="AX89" s="10" vm="4449">
        <f t="shared" si="35"/>
        <v>4415703040</v>
      </c>
      <c r="AY89" s="10" vm="4487">
        <f t="shared" si="35"/>
        <v>9665793024</v>
      </c>
      <c r="AZ89" s="10" vm="4525">
        <f t="shared" si="35"/>
        <v>12041655296</v>
      </c>
      <c r="BA89" s="10" vm="4564">
        <f t="shared" si="35"/>
        <v>14101920768</v>
      </c>
      <c r="BB89" s="10" vm="4603">
        <f t="shared" si="35"/>
        <v>17114850304</v>
      </c>
      <c r="BC89" s="10" vm="4641">
        <f t="shared" si="35"/>
        <v>19091019776</v>
      </c>
      <c r="BD89" s="10" vm="4678">
        <f t="shared" si="35"/>
        <v>19495520256</v>
      </c>
      <c r="BE89" s="10" vm="4716">
        <f t="shared" si="35"/>
        <v>19963119616</v>
      </c>
      <c r="BF89" s="10" vm="4754">
        <f t="shared" si="35"/>
        <v>20548677632</v>
      </c>
      <c r="BG89" s="10" vm="4793">
        <f t="shared" si="35"/>
        <v>22040901632</v>
      </c>
      <c r="BH89" s="10" vm="4832">
        <f t="shared" si="35"/>
        <v>24311560192</v>
      </c>
      <c r="BI89" s="10" vm="4870">
        <f t="shared" si="35"/>
        <v>21440759808</v>
      </c>
    </row>
    <row r="90" spans="1:61" x14ac:dyDescent="0.45">
      <c r="B90" t="s">
        <v>48</v>
      </c>
      <c r="C90" s="12">
        <f>SUM(C10:C89)</f>
        <v>1117180195210</v>
      </c>
      <c r="D90" s="12">
        <f t="shared" ref="D90:BI90" si="37">SUM(D10:D89)</f>
        <v>1200345981505</v>
      </c>
      <c r="E90" s="12">
        <f t="shared" si="37"/>
        <v>1300239062629</v>
      </c>
      <c r="F90" s="12">
        <f t="shared" si="37"/>
        <v>1420748678068</v>
      </c>
      <c r="G90" s="12">
        <f t="shared" si="37"/>
        <v>1548274140737</v>
      </c>
      <c r="H90" s="12">
        <f t="shared" si="37"/>
        <v>1681503063859</v>
      </c>
      <c r="I90" s="12">
        <f t="shared" si="37"/>
        <v>1794500669341</v>
      </c>
      <c r="J90" s="12">
        <f t="shared" si="37"/>
        <v>1937337940611</v>
      </c>
      <c r="K90" s="12">
        <f t="shared" si="37"/>
        <v>2135324825728</v>
      </c>
      <c r="L90" s="12">
        <f t="shared" si="37"/>
        <v>2334371803252</v>
      </c>
      <c r="M90" s="12">
        <f t="shared" si="37"/>
        <v>2560974631348</v>
      </c>
      <c r="N90" s="12">
        <f t="shared" si="37"/>
        <v>2943026668620</v>
      </c>
      <c r="O90" s="12">
        <f t="shared" si="37"/>
        <v>3534073843192</v>
      </c>
      <c r="P90" s="12">
        <f t="shared" si="37"/>
        <v>3994294601564</v>
      </c>
      <c r="Q90" s="12">
        <f t="shared" si="37"/>
        <v>4485361488704</v>
      </c>
      <c r="R90" s="12">
        <f t="shared" si="37"/>
        <v>4840255577468</v>
      </c>
      <c r="S90" s="12">
        <f t="shared" si="37"/>
        <v>5472557685648</v>
      </c>
      <c r="T90" s="12">
        <f t="shared" si="37"/>
        <v>6482657626240</v>
      </c>
      <c r="U90" s="12">
        <f t="shared" si="37"/>
        <v>7479953110696</v>
      </c>
      <c r="V90" s="12">
        <f t="shared" si="37"/>
        <v>8385770629872</v>
      </c>
      <c r="W90" s="12">
        <f t="shared" si="37"/>
        <v>8853281070224</v>
      </c>
      <c r="X90" s="12">
        <f t="shared" si="37"/>
        <v>8750144883696</v>
      </c>
      <c r="Y90" s="12">
        <f t="shared" si="37"/>
        <v>8933232351392</v>
      </c>
      <c r="Z90" s="12">
        <f t="shared" si="37"/>
        <v>9394363100576</v>
      </c>
      <c r="AA90" s="12">
        <f t="shared" si="37"/>
        <v>9926316892784</v>
      </c>
      <c r="AB90" s="12">
        <f t="shared" si="37"/>
        <v>11673949178608</v>
      </c>
      <c r="AC90" s="12">
        <f t="shared" si="37"/>
        <v>13291016782976</v>
      </c>
      <c r="AD90" s="12">
        <f t="shared" si="37"/>
        <v>14991211089184</v>
      </c>
      <c r="AE90" s="12">
        <f t="shared" si="37"/>
        <v>15842791351488</v>
      </c>
      <c r="AF90" s="12">
        <f t="shared" si="37"/>
        <v>17583983537888</v>
      </c>
      <c r="AG90" s="12">
        <f t="shared" si="37"/>
        <v>18726944852320</v>
      </c>
      <c r="AH90" s="12">
        <f t="shared" si="37"/>
        <v>19849275228512</v>
      </c>
      <c r="AI90" s="12">
        <f t="shared" si="37"/>
        <v>20296826177664</v>
      </c>
      <c r="AJ90" s="12">
        <f t="shared" si="37"/>
        <v>21934598666496</v>
      </c>
      <c r="AK90" s="12">
        <f t="shared" si="37"/>
        <v>24297185107840</v>
      </c>
      <c r="AL90" s="12">
        <f t="shared" si="37"/>
        <v>24866503345792</v>
      </c>
      <c r="AM90" s="12">
        <f t="shared" si="37"/>
        <v>24966081370112</v>
      </c>
      <c r="AN90" s="12">
        <f t="shared" si="37"/>
        <v>25152364570112</v>
      </c>
      <c r="AO90" s="12">
        <f t="shared" si="37"/>
        <v>26299257465536</v>
      </c>
      <c r="AP90" s="12">
        <f t="shared" si="37"/>
        <v>27359524195200</v>
      </c>
      <c r="AQ90" s="12">
        <f t="shared" si="37"/>
        <v>27092437506368</v>
      </c>
      <c r="AR90" s="12">
        <f t="shared" si="37"/>
        <v>28182005002240</v>
      </c>
      <c r="AS90" s="12">
        <f t="shared" si="37"/>
        <v>31262884705216</v>
      </c>
      <c r="AT90" s="12">
        <f t="shared" si="37"/>
        <v>34933256960384</v>
      </c>
      <c r="AU90" s="12">
        <f t="shared" si="37"/>
        <v>37540047347264</v>
      </c>
      <c r="AV90" s="12">
        <f t="shared" si="37"/>
        <v>40259888583488</v>
      </c>
      <c r="AW90" s="12">
        <f t="shared" si="37"/>
        <v>44763837287232</v>
      </c>
      <c r="AX90" s="12">
        <f t="shared" si="37"/>
        <v>48282236600576</v>
      </c>
      <c r="AY90" s="12">
        <f t="shared" si="37"/>
        <v>46697075311040</v>
      </c>
      <c r="AZ90" s="12">
        <f t="shared" si="37"/>
        <v>50827923399680</v>
      </c>
      <c r="BA90" s="12">
        <f t="shared" si="37"/>
        <v>55849434006656</v>
      </c>
      <c r="BB90" s="12">
        <f t="shared" si="37"/>
        <v>57169414863680</v>
      </c>
      <c r="BC90" s="12">
        <f t="shared" si="37"/>
        <v>58780380389632</v>
      </c>
      <c r="BD90" s="12">
        <f t="shared" si="37"/>
        <v>60830814595968</v>
      </c>
      <c r="BE90" s="12">
        <f t="shared" si="37"/>
        <v>58871627972352</v>
      </c>
      <c r="BF90" s="12">
        <f t="shared" si="37"/>
        <v>59966176791168</v>
      </c>
      <c r="BG90" s="12">
        <f t="shared" si="37"/>
        <v>63522286539136</v>
      </c>
      <c r="BH90" s="12">
        <f t="shared" si="37"/>
        <v>67537450290048</v>
      </c>
      <c r="BI90" s="12">
        <f t="shared" si="37"/>
        <v>68766672621568</v>
      </c>
    </row>
    <row r="91" spans="1:61" x14ac:dyDescent="0.45">
      <c r="A91" t="str" vm="67">
        <f>CUBEMEMBER("DESKTOP-KSAPEQM AS Model","[Geography].[Blocs].[Major_Blocs].&amp;[North]","North Total")</f>
        <v>North Total</v>
      </c>
      <c r="B91" t="str" vm="67">
        <f>CUBEMEMBER("DESKTOP-KSAPEQM AS Model","[Geography].[Blocs].[Major_Blocs].&amp;[North]","North Total")</f>
        <v>North Total</v>
      </c>
      <c r="C91" s="10" vm="1218">
        <f t="shared" ref="C91:L92" si="38">CUBEVALUE("DESKTOP-KSAPEQM AS Model",$B$2,$B$3,$B$4,$B$5,$B$6,$A$8,$B91,C$9)</f>
        <v>917718404224</v>
      </c>
      <c r="D91" s="10" vm="1314">
        <f t="shared" si="38"/>
        <v>991608361344</v>
      </c>
      <c r="E91" s="10" vm="1414">
        <f t="shared" si="38"/>
        <v>1068329762752</v>
      </c>
      <c r="F91" s="10" vm="1522">
        <f t="shared" si="38"/>
        <v>1165102469696</v>
      </c>
      <c r="G91" s="10" vm="1632">
        <f t="shared" si="38"/>
        <v>1267550881344</v>
      </c>
      <c r="H91" s="10" vm="1743">
        <f t="shared" si="38"/>
        <v>1389874987712</v>
      </c>
      <c r="I91" s="10" vm="1852">
        <f t="shared" si="38"/>
        <v>1491682598400</v>
      </c>
      <c r="J91" s="10" vm="1954">
        <f t="shared" si="38"/>
        <v>1620089447936</v>
      </c>
      <c r="K91" s="10" vm="2028">
        <f t="shared" si="38"/>
        <v>1780913526912</v>
      </c>
      <c r="L91" s="10" vm="2125">
        <f t="shared" si="38"/>
        <v>1943939481344</v>
      </c>
      <c r="M91" s="10" vm="2226">
        <f t="shared" ref="M91:V92" si="39">CUBEVALUE("DESKTOP-KSAPEQM AS Model",$B$2,$B$3,$B$4,$B$5,$B$6,$A$8,$B91,M$9)</f>
        <v>2140704497920</v>
      </c>
      <c r="N91" s="10" vm="2336">
        <f t="shared" si="39"/>
        <v>2474444143744</v>
      </c>
      <c r="O91" s="10" vm="903">
        <f t="shared" si="39"/>
        <v>2951846527744</v>
      </c>
      <c r="P91" s="10" vm="957">
        <f t="shared" si="39"/>
        <v>3285962257664</v>
      </c>
      <c r="Q91" s="10" vm="1032">
        <f t="shared" si="39"/>
        <v>3693785925120</v>
      </c>
      <c r="R91" s="10" vm="1127">
        <f t="shared" si="39"/>
        <v>3999492140288</v>
      </c>
      <c r="S91" s="10" vm="1219">
        <f t="shared" si="39"/>
        <v>4531686935552</v>
      </c>
      <c r="T91" s="10" vm="1315">
        <f t="shared" si="39"/>
        <v>5457153799680</v>
      </c>
      <c r="U91" s="10" vm="1415">
        <f t="shared" si="39"/>
        <v>6253764610560</v>
      </c>
      <c r="V91" s="10" vm="1523">
        <f t="shared" si="39"/>
        <v>6950362182656</v>
      </c>
      <c r="W91" s="10" vm="1633">
        <f t="shared" ref="W91:AF92" si="40">CUBEVALUE("DESKTOP-KSAPEQM AS Model",$B$2,$B$3,$B$4,$B$5,$B$6,$A$8,$B91,W$9)</f>
        <v>7180375587840</v>
      </c>
      <c r="X91" s="10" vm="1744">
        <f t="shared" si="40"/>
        <v>7159140354560</v>
      </c>
      <c r="Y91" s="10" vm="1853">
        <f t="shared" si="40"/>
        <v>7466227553792</v>
      </c>
      <c r="Z91" s="10" vm="1955">
        <f t="shared" si="40"/>
        <v>7895046888448</v>
      </c>
      <c r="AA91" s="10" vm="2029">
        <f t="shared" si="40"/>
        <v>8356090895872</v>
      </c>
      <c r="AB91" s="10" vm="2126">
        <f t="shared" si="40"/>
        <v>10099459888128</v>
      </c>
      <c r="AC91" s="10" vm="2227">
        <f t="shared" si="40"/>
        <v>11600605321216</v>
      </c>
      <c r="AD91" s="10" vm="2337">
        <f t="shared" si="40"/>
        <v>13133434789888</v>
      </c>
      <c r="AE91" s="10" vm="986">
        <f t="shared" si="40"/>
        <v>13763984291840</v>
      </c>
      <c r="AF91" s="10" vm="224">
        <f t="shared" si="40"/>
        <v>15268428614656</v>
      </c>
      <c r="AG91" s="10" vm="1033">
        <f t="shared" ref="AG91:AP92" si="41">CUBEVALUE("DESKTOP-KSAPEQM AS Model",$B$2,$B$3,$B$4,$B$5,$B$6,$A$8,$B91,AG$9)</f>
        <v>16191372101632</v>
      </c>
      <c r="AH91" s="10" vm="1128">
        <f t="shared" si="41"/>
        <v>17329877905408</v>
      </c>
      <c r="AI91" s="10" vm="1220">
        <f t="shared" si="41"/>
        <v>17539444568064</v>
      </c>
      <c r="AJ91" s="10" vm="1316">
        <f t="shared" si="41"/>
        <v>18826020831232</v>
      </c>
      <c r="AK91" s="10" vm="1416">
        <f t="shared" si="41"/>
        <v>20754290759680</v>
      </c>
      <c r="AL91" s="10" vm="1524">
        <f t="shared" si="41"/>
        <v>20944252014592</v>
      </c>
      <c r="AM91" s="10" vm="1634">
        <f t="shared" si="41"/>
        <v>20773978986496</v>
      </c>
      <c r="AN91" s="10" vm="1745">
        <f t="shared" si="41"/>
        <v>20884158953472</v>
      </c>
      <c r="AO91" s="10" vm="1854">
        <f t="shared" si="41"/>
        <v>22130045769728</v>
      </c>
      <c r="AP91" s="10" vm="1956">
        <f t="shared" si="41"/>
        <v>22799401328640</v>
      </c>
      <c r="AQ91" s="10" vm="2030">
        <f t="shared" ref="AQ91:AZ92" si="42">CUBEVALUE("DESKTOP-KSAPEQM AS Model",$B$2,$B$3,$B$4,$B$5,$B$6,$A$8,$B91,AQ$9)</f>
        <v>22532806506496</v>
      </c>
      <c r="AR91" s="10" vm="2127">
        <f t="shared" si="42"/>
        <v>23397823830016</v>
      </c>
      <c r="AS91" s="10" vm="2228">
        <f t="shared" si="42"/>
        <v>25959540056064</v>
      </c>
      <c r="AT91" s="10" vm="2338">
        <f t="shared" si="42"/>
        <v>28725651619840</v>
      </c>
      <c r="AU91" s="10" vm="742">
        <f t="shared" si="42"/>
        <v>30211172564992</v>
      </c>
      <c r="AV91" s="10" vm="4976">
        <f t="shared" si="42"/>
        <v>31673685147648</v>
      </c>
      <c r="AW91" s="10" vm="1034">
        <f t="shared" si="42"/>
        <v>34257573187584</v>
      </c>
      <c r="AX91" s="10" vm="1129">
        <f t="shared" si="42"/>
        <v>35957617364992</v>
      </c>
      <c r="AY91" s="10" vm="1221">
        <f t="shared" si="42"/>
        <v>34181532553216</v>
      </c>
      <c r="AZ91" s="10" vm="1317">
        <f t="shared" si="42"/>
        <v>35612360290304</v>
      </c>
      <c r="BA91" s="10" vm="1417">
        <f t="shared" ref="BA91:BI92" si="43">CUBEVALUE("DESKTOP-KSAPEQM AS Model",$B$2,$B$3,$B$4,$B$5,$B$6,$A$8,$B91,BA$9)</f>
        <v>37980287795200</v>
      </c>
      <c r="BB91" s="10" vm="1525">
        <f t="shared" si="43"/>
        <v>38161135423488</v>
      </c>
      <c r="BC91" s="10" vm="1635">
        <f t="shared" si="43"/>
        <v>38318426832896</v>
      </c>
      <c r="BD91" s="10" vm="1746">
        <f t="shared" si="43"/>
        <v>39148130385920</v>
      </c>
      <c r="BE91" s="10" vm="1855">
        <f t="shared" si="43"/>
        <v>37620102266880</v>
      </c>
      <c r="BF91" s="10" vm="1957">
        <f t="shared" si="43"/>
        <v>38491668172800</v>
      </c>
      <c r="BG91" s="10" vm="2031">
        <f t="shared" si="43"/>
        <v>39976778661888</v>
      </c>
      <c r="BH91" s="10" vm="2128">
        <f t="shared" si="43"/>
        <v>42244322041856</v>
      </c>
      <c r="BI91" s="10" vm="2229">
        <f t="shared" si="43"/>
        <v>42802971230208</v>
      </c>
    </row>
    <row r="92" spans="1:61" x14ac:dyDescent="0.45">
      <c r="A92" t="str" vm="87">
        <f>CUBEMEMBER("DESKTOP-KSAPEQM AS Model","[Geography].[Blocs].[Major_Blocs].&amp;[South]","South Total")</f>
        <v>South Total</v>
      </c>
      <c r="B92" t="str" vm="87">
        <f>CUBEMEMBER("DESKTOP-KSAPEQM AS Model","[Geography].[Blocs].[Major_Blocs].&amp;[South]","South Total")</f>
        <v>South Total</v>
      </c>
      <c r="C92" s="10" vm="4376">
        <f t="shared" si="38"/>
        <v>149404923146</v>
      </c>
      <c r="D92" s="10" vm="4411">
        <f t="shared" si="38"/>
        <v>161528262849</v>
      </c>
      <c r="E92" s="10" vm="4450">
        <f t="shared" si="38"/>
        <v>181202499237</v>
      </c>
      <c r="F92" s="10" vm="4488">
        <f t="shared" si="38"/>
        <v>195937866100</v>
      </c>
      <c r="G92" s="10" vm="4526">
        <f t="shared" si="38"/>
        <v>210286993409</v>
      </c>
      <c r="H92" s="10" vm="4565">
        <f t="shared" si="38"/>
        <v>214907792499</v>
      </c>
      <c r="I92" s="10" vm="4604">
        <f t="shared" si="38"/>
        <v>229936435613</v>
      </c>
      <c r="J92" s="10" vm="4642">
        <f t="shared" si="38"/>
        <v>246401954947</v>
      </c>
      <c r="K92" s="10" vm="4679">
        <f t="shared" si="38"/>
        <v>274705391616</v>
      </c>
      <c r="L92" s="10" vm="4717">
        <f t="shared" si="38"/>
        <v>297829347700</v>
      </c>
      <c r="M92" s="10" vm="4755">
        <f t="shared" si="39"/>
        <v>320469176500</v>
      </c>
      <c r="N92" s="10" vm="4794">
        <f t="shared" si="39"/>
        <v>354894940108</v>
      </c>
      <c r="O92" s="10" vm="4833">
        <f t="shared" si="39"/>
        <v>443683031800</v>
      </c>
      <c r="P92" s="10" vm="4871">
        <f t="shared" si="39"/>
        <v>564150211164</v>
      </c>
      <c r="Q92" s="10" vm="4908">
        <f t="shared" si="39"/>
        <v>628144016704</v>
      </c>
      <c r="R92" s="10" vm="4946">
        <f t="shared" si="39"/>
        <v>686822977660</v>
      </c>
      <c r="S92" s="10" vm="3193">
        <f t="shared" si="39"/>
        <v>765932654480</v>
      </c>
      <c r="T92" s="10" vm="4412">
        <f t="shared" si="39"/>
        <v>875963077248</v>
      </c>
      <c r="U92" s="10" vm="4451">
        <f t="shared" si="39"/>
        <v>1047907904680</v>
      </c>
      <c r="V92" s="10" vm="4489">
        <f t="shared" si="39"/>
        <v>1244259235568</v>
      </c>
      <c r="W92" s="10" vm="4527">
        <f t="shared" si="40"/>
        <v>1477039104144</v>
      </c>
      <c r="X92" s="10" vm="4566">
        <f t="shared" si="40"/>
        <v>1385914827248</v>
      </c>
      <c r="Y92" s="10" vm="4605">
        <f t="shared" si="40"/>
        <v>1236318044832</v>
      </c>
      <c r="Z92" s="10" vm="4643">
        <f t="shared" si="40"/>
        <v>1239369699744</v>
      </c>
      <c r="AA92" s="10" vm="4680">
        <f t="shared" si="40"/>
        <v>1260737971312</v>
      </c>
      <c r="AB92" s="10" vm="4718">
        <f t="shared" si="40"/>
        <v>1273731184368</v>
      </c>
      <c r="AC92" s="10" vm="4756">
        <f t="shared" si="40"/>
        <v>1417438489728</v>
      </c>
      <c r="AD92" s="10" vm="4795">
        <f t="shared" si="40"/>
        <v>1545422679328</v>
      </c>
      <c r="AE92" s="10" vm="4834">
        <f t="shared" si="40"/>
        <v>1731038997696</v>
      </c>
      <c r="AF92" s="10" vm="4872">
        <f t="shared" si="40"/>
        <v>1954696995552</v>
      </c>
      <c r="AG92" s="10" vm="4909">
        <f t="shared" si="41"/>
        <v>2152199438688</v>
      </c>
      <c r="AH92" s="10" vm="4947">
        <f t="shared" si="41"/>
        <v>2092481597792</v>
      </c>
      <c r="AI92" s="10" vm="3695">
        <f t="shared" si="41"/>
        <v>2312650315904</v>
      </c>
      <c r="AJ92" s="10" vm="4413">
        <f t="shared" si="41"/>
        <v>2544253171968</v>
      </c>
      <c r="AK92" s="10" vm="4452">
        <f t="shared" si="41"/>
        <v>2808346478464</v>
      </c>
      <c r="AL92" s="10" vm="4490">
        <f t="shared" si="41"/>
        <v>3058504611456</v>
      </c>
      <c r="AM92" s="10" vm="4528">
        <f t="shared" si="41"/>
        <v>3230498422784</v>
      </c>
      <c r="AN92" s="10" vm="4567">
        <f t="shared" si="41"/>
        <v>3239162490368</v>
      </c>
      <c r="AO92" s="10" vm="4606">
        <f t="shared" si="41"/>
        <v>3075214398144</v>
      </c>
      <c r="AP92" s="10" vm="4644">
        <f t="shared" si="41"/>
        <v>3348776020864</v>
      </c>
      <c r="AQ92" s="10" vm="4681">
        <f t="shared" si="42"/>
        <v>3220235329856</v>
      </c>
      <c r="AR92" s="10" vm="4719">
        <f t="shared" si="42"/>
        <v>3313631188992</v>
      </c>
      <c r="AS92" s="10" vm="4757">
        <f t="shared" si="42"/>
        <v>3643056673728</v>
      </c>
      <c r="AT92" s="10" vm="4796">
        <f t="shared" si="42"/>
        <v>4252258302336</v>
      </c>
      <c r="AU92" s="10" vm="4835">
        <f t="shared" si="42"/>
        <v>5042908847680</v>
      </c>
      <c r="AV92" s="10" vm="4873">
        <f t="shared" si="42"/>
        <v>5834071544640</v>
      </c>
      <c r="AW92" s="10" vm="4910">
        <f t="shared" si="42"/>
        <v>6955921554240</v>
      </c>
      <c r="AX92" s="10" vm="4948">
        <f t="shared" si="42"/>
        <v>7730312327424</v>
      </c>
      <c r="AY92" s="10" vm="3730">
        <f t="shared" si="42"/>
        <v>7413840409024</v>
      </c>
      <c r="AZ92" s="10" vm="4414">
        <f t="shared" si="42"/>
        <v>9128398550016</v>
      </c>
      <c r="BA92" s="10" vm="4453">
        <f t="shared" si="43"/>
        <v>10317645792384</v>
      </c>
      <c r="BB92" s="10" vm="4491">
        <f t="shared" si="43"/>
        <v>10476048509760</v>
      </c>
      <c r="BC92" s="10" vm="4529">
        <f t="shared" si="43"/>
        <v>10891547975936</v>
      </c>
      <c r="BD92" s="10" vm="4568">
        <f t="shared" si="43"/>
        <v>11207001025408</v>
      </c>
      <c r="BE92" s="10" vm="4607">
        <f t="shared" si="43"/>
        <v>10189972700928</v>
      </c>
      <c r="BF92" s="10" vm="4645">
        <f t="shared" si="43"/>
        <v>10241231370880</v>
      </c>
      <c r="BG92" s="10" vm="4682">
        <f t="shared" si="43"/>
        <v>11235098759552</v>
      </c>
      <c r="BH92" s="10" vm="4720">
        <f t="shared" si="43"/>
        <v>11398311357312</v>
      </c>
      <c r="BI92" s="10" vm="4758">
        <f t="shared" si="43"/>
        <v>11620798615552</v>
      </c>
    </row>
    <row r="94" spans="1:61" x14ac:dyDescent="0.45">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row>
    <row r="95" spans="1:61" x14ac:dyDescent="0.45">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c r="BG95" s="12"/>
      <c r="BH95" s="12"/>
      <c r="BI95" s="12"/>
    </row>
    <row r="96" spans="1:61" x14ac:dyDescent="0.45">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row>
    <row r="98" spans="4:61" x14ac:dyDescent="0.45">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row>
    <row r="99" spans="4:61" x14ac:dyDescent="0.45">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row>
    <row r="100" spans="4:61" x14ac:dyDescent="0.45">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row>
    <row r="102" spans="4:61" x14ac:dyDescent="0.45">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row>
    <row r="103" spans="4:61" x14ac:dyDescent="0.45">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row>
    <row r="104" spans="4:61" x14ac:dyDescent="0.45">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row>
    <row r="108" spans="4:61" x14ac:dyDescent="0.45">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row>
    <row r="109" spans="4:61" x14ac:dyDescent="0.45">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row>
    <row r="110" spans="4:61" x14ac:dyDescent="0.45">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row>
    <row r="113" spans="5:61" x14ac:dyDescent="0.45">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row>
    <row r="114" spans="5:61" x14ac:dyDescent="0.45">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73A4B-14D9-463F-A6A7-718B5D282AAD}">
  <sheetPr codeName="Sheet4"/>
  <dimension ref="A2:BP113"/>
  <sheetViews>
    <sheetView workbookViewId="0">
      <pane xSplit="2" ySplit="9" topLeftCell="C10" activePane="bottomRight" state="frozen"/>
      <selection pane="topRight" activeCell="C1" sqref="C1"/>
      <selection pane="bottomLeft" activeCell="A10" sqref="A10"/>
      <selection pane="bottomRight" activeCell="C30" sqref="C30"/>
    </sheetView>
  </sheetViews>
  <sheetFormatPr defaultRowHeight="14.25" x14ac:dyDescent="0.45"/>
  <cols>
    <col min="1" max="1" width="39.9296875" bestFit="1" customWidth="1"/>
    <col min="2" max="2" width="21.59765625" bestFit="1" customWidth="1"/>
    <col min="3" max="30" width="17.73046875" bestFit="1" customWidth="1"/>
    <col min="31" max="61" width="19.19921875" bestFit="1" customWidth="1"/>
    <col min="62" max="62" width="19.19921875" customWidth="1"/>
    <col min="63" max="68" width="17.73046875" customWidth="1"/>
    <col min="69" max="69" width="11.73046875" bestFit="1" customWidth="1"/>
    <col min="70" max="82" width="11.59765625" bestFit="1" customWidth="1"/>
    <col min="83" max="84" width="11.73046875" bestFit="1" customWidth="1"/>
    <col min="85" max="88" width="11.59765625" bestFit="1" customWidth="1"/>
    <col min="89" max="98" width="11.73046875" bestFit="1" customWidth="1"/>
    <col min="99" max="138" width="11.59765625" bestFit="1" customWidth="1"/>
    <col min="139" max="139" width="11.73046875" bestFit="1" customWidth="1"/>
    <col min="140" max="140" width="11.59765625" bestFit="1" customWidth="1"/>
    <col min="141" max="153" width="11.73046875" bestFit="1" customWidth="1"/>
    <col min="154" max="158" width="11.59765625" bestFit="1" customWidth="1"/>
    <col min="159" max="160" width="11.73046875" bestFit="1" customWidth="1"/>
    <col min="161" max="162" width="11.59765625" bestFit="1" customWidth="1"/>
  </cols>
  <sheetData>
    <row r="2" spans="1:68" x14ac:dyDescent="0.45">
      <c r="A2" s="14" t="s">
        <v>30</v>
      </c>
      <c r="B2" t="s" vm="2">
        <v>31</v>
      </c>
    </row>
    <row r="3" spans="1:68" x14ac:dyDescent="0.45">
      <c r="A3" s="14" t="s">
        <v>32</v>
      </c>
      <c r="B3" t="s" vm="4987">
        <v>47</v>
      </c>
      <c r="D3" s="17"/>
    </row>
    <row r="4" spans="1:68" x14ac:dyDescent="0.45">
      <c r="A4" s="14" t="s">
        <v>33</v>
      </c>
      <c r="B4" t="s" vm="3">
        <v>34</v>
      </c>
    </row>
    <row r="5" spans="1:68" x14ac:dyDescent="0.45">
      <c r="A5" s="14" t="s">
        <v>35</v>
      </c>
      <c r="B5" t="s" vm="4988">
        <v>46</v>
      </c>
    </row>
    <row r="6" spans="1:68" x14ac:dyDescent="0.45">
      <c r="A6" s="14" t="s">
        <v>45</v>
      </c>
      <c r="B6" t="s" vm="4989">
        <v>48</v>
      </c>
    </row>
    <row r="8" spans="1:68" x14ac:dyDescent="0.45">
      <c r="A8" t="str" vm="5">
        <f>CUBEMEMBER("DESKTOP-KSAPEQM AS Model","[Measures].[Item]")</f>
        <v>Item</v>
      </c>
    </row>
    <row r="9" spans="1:68" ht="42.75" x14ac:dyDescent="0.45">
      <c r="A9" t="s">
        <v>37</v>
      </c>
      <c r="B9" t="s">
        <v>38</v>
      </c>
      <c r="C9" t="str" vm="6">
        <f>CUBEMEMBER("DESKTOP-KSAPEQM AS Model","[Dates].[Year].&amp;[1961]")</f>
        <v>1961</v>
      </c>
      <c r="D9" t="str" vm="7">
        <f>CUBEMEMBER("DESKTOP-KSAPEQM AS Model","[Dates].[Year].&amp;[1962]")</f>
        <v>1962</v>
      </c>
      <c r="E9" t="str" vm="8">
        <f>CUBEMEMBER("DESKTOP-KSAPEQM AS Model","[Dates].[Year].&amp;[1963]")</f>
        <v>1963</v>
      </c>
      <c r="F9" t="str" vm="9">
        <f>CUBEMEMBER("DESKTOP-KSAPEQM AS Model","[Dates].[Year].&amp;[1964]")</f>
        <v>1964</v>
      </c>
      <c r="G9" t="str" vm="10">
        <f>CUBEMEMBER("DESKTOP-KSAPEQM AS Model","[Dates].[Year].&amp;[1965]")</f>
        <v>1965</v>
      </c>
      <c r="H9" t="str" vm="11">
        <f>CUBEMEMBER("DESKTOP-KSAPEQM AS Model","[Dates].[Year].&amp;[1966]")</f>
        <v>1966</v>
      </c>
      <c r="I9" t="str" vm="12">
        <f>CUBEMEMBER("DESKTOP-KSAPEQM AS Model","[Dates].[Year].&amp;[1967]")</f>
        <v>1967</v>
      </c>
      <c r="J9" t="str" vm="13">
        <f>CUBEMEMBER("DESKTOP-KSAPEQM AS Model","[Dates].[Year].&amp;[1968]")</f>
        <v>1968</v>
      </c>
      <c r="K9" t="str" vm="14">
        <f>CUBEMEMBER("DESKTOP-KSAPEQM AS Model","[Dates].[Year].&amp;[1969]")</f>
        <v>1969</v>
      </c>
      <c r="L9" t="str" vm="15">
        <f>CUBEMEMBER("DESKTOP-KSAPEQM AS Model","[Dates].[Year].&amp;[1970]")</f>
        <v>1970</v>
      </c>
      <c r="M9" t="str" vm="16">
        <f>CUBEMEMBER("DESKTOP-KSAPEQM AS Model","[Dates].[Year].&amp;[1971]")</f>
        <v>1971</v>
      </c>
      <c r="N9" t="str" vm="17">
        <f>CUBEMEMBER("DESKTOP-KSAPEQM AS Model","[Dates].[Year].&amp;[1972]")</f>
        <v>1972</v>
      </c>
      <c r="O9" t="str" vm="18">
        <f>CUBEMEMBER("DESKTOP-KSAPEQM AS Model","[Dates].[Year].&amp;[1973]")</f>
        <v>1973</v>
      </c>
      <c r="P9" t="str" vm="19">
        <f>CUBEMEMBER("DESKTOP-KSAPEQM AS Model","[Dates].[Year].&amp;[1974]")</f>
        <v>1974</v>
      </c>
      <c r="Q9" t="str" vm="20">
        <f>CUBEMEMBER("DESKTOP-KSAPEQM AS Model","[Dates].[Year].&amp;[1975]")</f>
        <v>1975</v>
      </c>
      <c r="R9" t="str" vm="21">
        <f>CUBEMEMBER("DESKTOP-KSAPEQM AS Model","[Dates].[Year].&amp;[1976]")</f>
        <v>1976</v>
      </c>
      <c r="S9" t="str" vm="22">
        <f>CUBEMEMBER("DESKTOP-KSAPEQM AS Model","[Dates].[Year].&amp;[1977]")</f>
        <v>1977</v>
      </c>
      <c r="T9" t="str" vm="23">
        <f>CUBEMEMBER("DESKTOP-KSAPEQM AS Model","[Dates].[Year].&amp;[1978]")</f>
        <v>1978</v>
      </c>
      <c r="U9" t="str" vm="24">
        <f>CUBEMEMBER("DESKTOP-KSAPEQM AS Model","[Dates].[Year].&amp;[1979]")</f>
        <v>1979</v>
      </c>
      <c r="V9" t="str" vm="25">
        <f>CUBEMEMBER("DESKTOP-KSAPEQM AS Model","[Dates].[Year].&amp;[1980]")</f>
        <v>1980</v>
      </c>
      <c r="W9" t="str" vm="26">
        <f>CUBEMEMBER("DESKTOP-KSAPEQM AS Model","[Dates].[Year].&amp;[1981]")</f>
        <v>1981</v>
      </c>
      <c r="X9" t="str" vm="27">
        <f>CUBEMEMBER("DESKTOP-KSAPEQM AS Model","[Dates].[Year].&amp;[1982]")</f>
        <v>1982</v>
      </c>
      <c r="Y9" t="str" vm="28">
        <f>CUBEMEMBER("DESKTOP-KSAPEQM AS Model","[Dates].[Year].&amp;[1983]")</f>
        <v>1983</v>
      </c>
      <c r="Z9" t="str" vm="29">
        <f>CUBEMEMBER("DESKTOP-KSAPEQM AS Model","[Dates].[Year].&amp;[1984]")</f>
        <v>1984</v>
      </c>
      <c r="AA9" t="str" vm="30">
        <f>CUBEMEMBER("DESKTOP-KSAPEQM AS Model","[Dates].[Year].&amp;[1985]")</f>
        <v>1985</v>
      </c>
      <c r="AB9" t="str" vm="31">
        <f>CUBEMEMBER("DESKTOP-KSAPEQM AS Model","[Dates].[Year].&amp;[1986]")</f>
        <v>1986</v>
      </c>
      <c r="AC9" t="str" vm="32">
        <f>CUBEMEMBER("DESKTOP-KSAPEQM AS Model","[Dates].[Year].&amp;[1987]")</f>
        <v>1987</v>
      </c>
      <c r="AD9" t="str" vm="33">
        <f>CUBEMEMBER("DESKTOP-KSAPEQM AS Model","[Dates].[Year].&amp;[1988]")</f>
        <v>1988</v>
      </c>
      <c r="AE9" t="str" vm="34">
        <f>CUBEMEMBER("DESKTOP-KSAPEQM AS Model","[Dates].[Year].&amp;[1989]")</f>
        <v>1989</v>
      </c>
      <c r="AF9" t="str" vm="35">
        <f>CUBEMEMBER("DESKTOP-KSAPEQM AS Model","[Dates].[Year].&amp;[1990]")</f>
        <v>1990</v>
      </c>
      <c r="AG9" t="str" vm="36">
        <f>CUBEMEMBER("DESKTOP-KSAPEQM AS Model","[Dates].[Year].&amp;[1991]")</f>
        <v>1991</v>
      </c>
      <c r="AH9" t="str" vm="37">
        <f>CUBEMEMBER("DESKTOP-KSAPEQM AS Model","[Dates].[Year].&amp;[1992]")</f>
        <v>1992</v>
      </c>
      <c r="AI9" t="str" vm="38">
        <f>CUBEMEMBER("DESKTOP-KSAPEQM AS Model","[Dates].[Year].&amp;[1993]")</f>
        <v>1993</v>
      </c>
      <c r="AJ9" t="str" vm="39">
        <f>CUBEMEMBER("DESKTOP-KSAPEQM AS Model","[Dates].[Year].&amp;[1994]")</f>
        <v>1994</v>
      </c>
      <c r="AK9" t="str" vm="40">
        <f>CUBEMEMBER("DESKTOP-KSAPEQM AS Model","[Dates].[Year].&amp;[1995]")</f>
        <v>1995</v>
      </c>
      <c r="AL9" t="str" vm="41">
        <f>CUBEMEMBER("DESKTOP-KSAPEQM AS Model","[Dates].[Year].&amp;[1996]")</f>
        <v>1996</v>
      </c>
      <c r="AM9" t="str" vm="42">
        <f>CUBEMEMBER("DESKTOP-KSAPEQM AS Model","[Dates].[Year].&amp;[1997]")</f>
        <v>1997</v>
      </c>
      <c r="AN9" t="str" vm="43">
        <f>CUBEMEMBER("DESKTOP-KSAPEQM AS Model","[Dates].[Year].&amp;[1998]")</f>
        <v>1998</v>
      </c>
      <c r="AO9" t="str" vm="44">
        <f>CUBEMEMBER("DESKTOP-KSAPEQM AS Model","[Dates].[Year].&amp;[1999]")</f>
        <v>1999</v>
      </c>
      <c r="AP9" t="str" vm="45">
        <f>CUBEMEMBER("DESKTOP-KSAPEQM AS Model","[Dates].[Year].&amp;[2000]")</f>
        <v>2000</v>
      </c>
      <c r="AQ9" t="str" vm="46">
        <f>CUBEMEMBER("DESKTOP-KSAPEQM AS Model","[Dates].[Year].&amp;[2001]")</f>
        <v>2001</v>
      </c>
      <c r="AR9" t="str" vm="47">
        <f>CUBEMEMBER("DESKTOP-KSAPEQM AS Model","[Dates].[Year].&amp;[2002]")</f>
        <v>2002</v>
      </c>
      <c r="AS9" t="str" vm="48">
        <f>CUBEMEMBER("DESKTOP-KSAPEQM AS Model","[Dates].[Year].&amp;[2003]")</f>
        <v>2003</v>
      </c>
      <c r="AT9" t="str" vm="49">
        <f>CUBEMEMBER("DESKTOP-KSAPEQM AS Model","[Dates].[Year].&amp;[2004]")</f>
        <v>2004</v>
      </c>
      <c r="AU9" t="str" vm="50">
        <f>CUBEMEMBER("DESKTOP-KSAPEQM AS Model","[Dates].[Year].&amp;[2005]")</f>
        <v>2005</v>
      </c>
      <c r="AV9" t="str" vm="51">
        <f>CUBEMEMBER("DESKTOP-KSAPEQM AS Model","[Dates].[Year].&amp;[2006]")</f>
        <v>2006</v>
      </c>
      <c r="AW9" t="str" vm="52">
        <f>CUBEMEMBER("DESKTOP-KSAPEQM AS Model","[Dates].[Year].&amp;[2007]")</f>
        <v>2007</v>
      </c>
      <c r="AX9" t="str" vm="53">
        <f>CUBEMEMBER("DESKTOP-KSAPEQM AS Model","[Dates].[Year].&amp;[2008]")</f>
        <v>2008</v>
      </c>
      <c r="AY9" t="str" vm="54">
        <f>CUBEMEMBER("DESKTOP-KSAPEQM AS Model","[Dates].[Year].&amp;[2009]")</f>
        <v>2009</v>
      </c>
      <c r="AZ9" t="str" vm="55">
        <f>CUBEMEMBER("DESKTOP-KSAPEQM AS Model","[Dates].[Year].&amp;[2010]")</f>
        <v>2010</v>
      </c>
      <c r="BA9" t="str" vm="56">
        <f>CUBEMEMBER("DESKTOP-KSAPEQM AS Model","[Dates].[Year].&amp;[2011]")</f>
        <v>2011</v>
      </c>
      <c r="BB9" t="str" vm="57">
        <f>CUBEMEMBER("DESKTOP-KSAPEQM AS Model","[Dates].[Year].&amp;[2012]")</f>
        <v>2012</v>
      </c>
      <c r="BC9" t="str" vm="58">
        <f>CUBEMEMBER("DESKTOP-KSAPEQM AS Model","[Dates].[Year].&amp;[2013]")</f>
        <v>2013</v>
      </c>
      <c r="BD9" t="str" vm="59">
        <f>CUBEMEMBER("DESKTOP-KSAPEQM AS Model","[Dates].[Year].&amp;[2014]")</f>
        <v>2014</v>
      </c>
      <c r="BE9" t="str" vm="60">
        <f>CUBEMEMBER("DESKTOP-KSAPEQM AS Model","[Dates].[Year].&amp;[2015]")</f>
        <v>2015</v>
      </c>
      <c r="BF9" t="str" vm="61">
        <f>CUBEMEMBER("DESKTOP-KSAPEQM AS Model","[Dates].[Year].&amp;[2016]")</f>
        <v>2016</v>
      </c>
      <c r="BG9" t="str" vm="62">
        <f>CUBEMEMBER("DESKTOP-KSAPEQM AS Model","[Dates].[Year].&amp;[2017]")</f>
        <v>2017</v>
      </c>
      <c r="BH9" t="str" vm="63">
        <f>CUBEMEMBER("DESKTOP-KSAPEQM AS Model","[Dates].[Year].&amp;[2018]")</f>
        <v>2018</v>
      </c>
      <c r="BI9" t="str" vm="64">
        <f>CUBEMEMBER("DESKTOP-KSAPEQM AS Model","[Dates].[Year].&amp;[2019]")</f>
        <v>2019</v>
      </c>
      <c r="BK9" s="19" t="s">
        <v>51</v>
      </c>
      <c r="BL9" s="19" t="s">
        <v>49</v>
      </c>
      <c r="BM9" s="19" t="s">
        <v>50</v>
      </c>
      <c r="BN9" s="19" t="s">
        <v>52</v>
      </c>
      <c r="BO9" s="19" t="s">
        <v>53</v>
      </c>
    </row>
    <row r="10" spans="1:68" x14ac:dyDescent="0.45">
      <c r="A10" t="str" vm="65">
        <f>CUBEMEMBER("DESKTOP-KSAPEQM AS Model","[Geography].[Blocs].[Major_Blocs].&amp;[China Mainland]")</f>
        <v>China Mainland</v>
      </c>
      <c r="B10" t="str" vm="66">
        <f>CUBEMEMBER("DESKTOP-KSAPEQM AS Model","[Geography].[Blocs].[Country].&amp;[China Mainland]")</f>
        <v>China Mainland</v>
      </c>
      <c r="C10" s="10" vm="5018">
        <f>CUBEVALUE("DESKTOP-KSAPEQM AS Model",$B$2,$B$3,$B$4,$B$5,$B$6,$A$8,$B10,C$9)</f>
        <v>660329984</v>
      </c>
      <c r="D10" s="10" vm="5036">
        <f>CUBEVALUE("DESKTOP-KSAPEQM AS Model",$B$2,$B$3,$B$4,$B$5,$B$6,$A$8,$B10,D$9)</f>
        <v>665769984</v>
      </c>
      <c r="E10" s="10" vm="5039">
        <f t="shared" ref="E10:BI13" si="0">CUBEVALUE("DESKTOP-KSAPEQM AS Model",$B$2,$B$3,$B$4,$B$5,$B$6,$A$8,$B10,E$9)</f>
        <v>682334976</v>
      </c>
      <c r="F10" s="10" vm="5641">
        <f t="shared" si="0"/>
        <v>698355008</v>
      </c>
      <c r="G10" s="10" vm="5707">
        <f t="shared" si="0"/>
        <v>715185024</v>
      </c>
      <c r="H10" s="10" vm="5032">
        <f t="shared" si="0"/>
        <v>735400000</v>
      </c>
      <c r="I10" s="10" vm="6016">
        <f t="shared" si="0"/>
        <v>754550016</v>
      </c>
      <c r="J10" s="10" vm="5106">
        <f t="shared" si="0"/>
        <v>774510016</v>
      </c>
      <c r="K10" s="10" vm="5024">
        <f t="shared" si="0"/>
        <v>796025024</v>
      </c>
      <c r="L10" s="10" vm="5042">
        <f t="shared" si="0"/>
        <v>818315008</v>
      </c>
      <c r="M10" s="10" vm="5110">
        <f t="shared" si="0"/>
        <v>841105024</v>
      </c>
      <c r="N10" s="10" vm="5053">
        <f t="shared" si="0"/>
        <v>862030016</v>
      </c>
      <c r="O10" s="10" vm="5020">
        <f t="shared" si="0"/>
        <v>881939968</v>
      </c>
      <c r="P10" s="10" vm="5442">
        <f t="shared" si="0"/>
        <v>900350016</v>
      </c>
      <c r="Q10" s="10" vm="5422">
        <f t="shared" si="0"/>
        <v>916395008</v>
      </c>
      <c r="R10" s="10" vm="5426">
        <f t="shared" si="0"/>
        <v>930684992</v>
      </c>
      <c r="S10" s="10" vm="5057">
        <f t="shared" si="0"/>
        <v>943454976</v>
      </c>
      <c r="T10" s="10" vm="5063">
        <f t="shared" si="0"/>
        <v>956164992</v>
      </c>
      <c r="U10" s="10" vm="5048">
        <f t="shared" si="0"/>
        <v>969004992</v>
      </c>
      <c r="V10" s="10" vm="5642">
        <f t="shared" si="0"/>
        <v>981235008</v>
      </c>
      <c r="W10" s="10" vm="5708">
        <f t="shared" si="0"/>
        <v>993884992</v>
      </c>
      <c r="X10" s="10" vm="5775">
        <f t="shared" si="0"/>
        <v>1008630016</v>
      </c>
      <c r="Y10" s="10" vm="5083">
        <f t="shared" si="0"/>
        <v>1023310016</v>
      </c>
      <c r="Z10" s="10" vm="5107">
        <f t="shared" si="0"/>
        <v>1036825024</v>
      </c>
      <c r="AA10" s="10" vm="5049">
        <f t="shared" si="0"/>
        <v>1051040000</v>
      </c>
      <c r="AB10" s="10" vm="5085">
        <f t="shared" si="0"/>
        <v>1066790016</v>
      </c>
      <c r="AC10" s="10" vm="5111">
        <f t="shared" si="0"/>
        <v>1084034944</v>
      </c>
      <c r="AD10" s="10" vm="5022">
        <f t="shared" si="0"/>
        <v>1101629952</v>
      </c>
      <c r="AE10" s="10" vm="5176">
        <f t="shared" si="0"/>
        <v>1118649984</v>
      </c>
      <c r="AF10" s="10" vm="5355">
        <f t="shared" si="0"/>
        <v>1135185024</v>
      </c>
      <c r="AG10" s="10" vm="5479">
        <f t="shared" si="0"/>
        <v>1150780032</v>
      </c>
      <c r="AH10" s="10" vm="5361">
        <f t="shared" si="0"/>
        <v>1164969984</v>
      </c>
      <c r="AI10" s="10" vm="5050">
        <f t="shared" si="0"/>
        <v>1178439936</v>
      </c>
      <c r="AJ10" s="10" vm="5072">
        <f t="shared" si="0"/>
        <v>1191835008</v>
      </c>
      <c r="AK10" s="10" vm="4996">
        <f t="shared" si="0"/>
        <v>1204855040</v>
      </c>
      <c r="AL10" s="10" vm="5073">
        <f t="shared" si="0"/>
        <v>1217549952</v>
      </c>
      <c r="AM10" s="10" vm="5074">
        <f t="shared" si="0"/>
        <v>1230075008</v>
      </c>
      <c r="AN10" s="10" vm="5776">
        <f t="shared" si="0"/>
        <v>1241934976</v>
      </c>
      <c r="AO10" s="10" vm="5906">
        <f t="shared" si="0"/>
        <v>1252734976</v>
      </c>
      <c r="AP10" s="10" vm="5108">
        <f t="shared" si="0"/>
        <v>1262644992</v>
      </c>
      <c r="AQ10" s="10" vm="5003">
        <f t="shared" si="0"/>
        <v>1271849984</v>
      </c>
      <c r="AR10" s="10" vm="4995">
        <f t="shared" si="0"/>
        <v>1280400000</v>
      </c>
      <c r="AS10" s="10" vm="5112">
        <f t="shared" si="0"/>
        <v>1288400000</v>
      </c>
      <c r="AT10" s="10" vm="5025">
        <f t="shared" si="0"/>
        <v>1296075008</v>
      </c>
      <c r="AU10" s="10" vm="5177">
        <f t="shared" si="0"/>
        <v>1303719936</v>
      </c>
      <c r="AV10" s="10" vm="5241">
        <f t="shared" si="0"/>
        <v>1311020032</v>
      </c>
      <c r="AW10" s="10" vm="5302">
        <f t="shared" si="0"/>
        <v>1317885056</v>
      </c>
      <c r="AX10" s="10" vm="5551">
        <f t="shared" si="0"/>
        <v>1324654976</v>
      </c>
      <c r="AY10" s="10" vm="5448">
        <f t="shared" si="0"/>
        <v>1331260032</v>
      </c>
      <c r="AZ10" s="10" vm="5480">
        <f t="shared" si="0"/>
        <v>1337704960</v>
      </c>
      <c r="BA10" s="10" vm="5574">
        <f t="shared" si="0"/>
        <v>1344130048</v>
      </c>
      <c r="BB10" s="10" vm="5643">
        <f t="shared" si="0"/>
        <v>1350695040</v>
      </c>
      <c r="BC10" s="10" vm="5709">
        <f t="shared" si="0"/>
        <v>1357379968</v>
      </c>
      <c r="BD10" s="10" vm="5076">
        <f t="shared" si="0"/>
        <v>1364269952</v>
      </c>
      <c r="BE10" s="10" vm="5084">
        <f t="shared" si="0"/>
        <v>1371219968</v>
      </c>
      <c r="BF10" s="10" vm="5109">
        <f t="shared" si="0"/>
        <v>1378664960</v>
      </c>
      <c r="BG10" s="10" vm="5012">
        <f t="shared" si="0"/>
        <v>1386395008</v>
      </c>
      <c r="BH10" s="10" vm="5354">
        <f t="shared" si="0"/>
        <v>1392729984</v>
      </c>
      <c r="BI10" s="10" vm="5113">
        <f t="shared" si="0"/>
        <v>1397714944</v>
      </c>
      <c r="BJ10" s="10"/>
      <c r="BK10" s="10"/>
      <c r="BM10" s="10"/>
      <c r="BN10" s="10"/>
      <c r="BO10" s="10"/>
      <c r="BP10" s="10"/>
    </row>
    <row r="11" spans="1:68" x14ac:dyDescent="0.45">
      <c r="A11" t="str" vm="67">
        <f t="shared" ref="A11:A29" si="1">CUBEMEMBER("DESKTOP-KSAPEQM AS Model","[Geography].[Blocs].[Major_Blocs].&amp;[North]")</f>
        <v>North</v>
      </c>
      <c r="B11" t="str" vm="68">
        <f>CUBEMEMBER("DESKTOP-KSAPEQM AS Model","[Geography].[Blocs].[Country].&amp;[Australia]")</f>
        <v>Australia</v>
      </c>
      <c r="C11" s="10" vm="4990">
        <f t="shared" ref="C11:S25" si="2">CUBEVALUE("DESKTOP-KSAPEQM AS Model",$B$2,$B$3,$B$4,$B$5,$B$6,$A$8,$B11,C$9)</f>
        <v>10483000</v>
      </c>
      <c r="D11" s="10" vm="5357">
        <f t="shared" si="2"/>
        <v>10742000</v>
      </c>
      <c r="E11" s="10" vm="5427">
        <f t="shared" si="0"/>
        <v>10950000</v>
      </c>
      <c r="F11" s="10" vm="5553">
        <f t="shared" si="0"/>
        <v>11167000</v>
      </c>
      <c r="G11" s="10" vm="5481">
        <f t="shared" si="0"/>
        <v>11388000</v>
      </c>
      <c r="H11" s="10" vm="5575">
        <f t="shared" si="0"/>
        <v>11651000</v>
      </c>
      <c r="I11" s="10" vm="5644">
        <f t="shared" si="0"/>
        <v>11799000</v>
      </c>
      <c r="J11" s="10" vm="5710">
        <f t="shared" si="0"/>
        <v>12009000</v>
      </c>
      <c r="K11" s="10" vm="5777">
        <f t="shared" si="0"/>
        <v>12263000</v>
      </c>
      <c r="L11" s="10" vm="5843">
        <f t="shared" si="0"/>
        <v>12507000</v>
      </c>
      <c r="M11" s="10" vm="5907">
        <f t="shared" si="0"/>
        <v>12937000</v>
      </c>
      <c r="N11" s="10" vm="5077">
        <f t="shared" si="0"/>
        <v>13177000</v>
      </c>
      <c r="O11" s="10" vm="5086">
        <f t="shared" si="0"/>
        <v>13380000</v>
      </c>
      <c r="P11" s="10" vm="5114">
        <f t="shared" si="0"/>
        <v>13723000</v>
      </c>
      <c r="Q11" s="10" vm="5058">
        <f t="shared" si="0"/>
        <v>13893000</v>
      </c>
      <c r="R11" s="10" vm="5178">
        <f t="shared" si="0"/>
        <v>14033000</v>
      </c>
      <c r="S11" s="10" vm="5242">
        <f t="shared" si="0"/>
        <v>14192000</v>
      </c>
      <c r="T11" s="10" vm="5444">
        <f t="shared" si="0"/>
        <v>14358000</v>
      </c>
      <c r="U11" s="10" vm="5362">
        <f t="shared" si="0"/>
        <v>14514000</v>
      </c>
      <c r="V11" s="10" vm="5449">
        <f t="shared" si="0"/>
        <v>14692000</v>
      </c>
      <c r="W11" s="10" vm="5482">
        <f t="shared" si="0"/>
        <v>14927000</v>
      </c>
      <c r="X11" s="10" vm="5576">
        <f t="shared" si="0"/>
        <v>15178000</v>
      </c>
      <c r="Y11" s="10" vm="5645">
        <f t="shared" si="0"/>
        <v>15369000</v>
      </c>
      <c r="Z11" s="10" vm="5711">
        <f t="shared" si="0"/>
        <v>15544000</v>
      </c>
      <c r="AA11" s="10" vm="5778">
        <f t="shared" si="0"/>
        <v>15758000</v>
      </c>
      <c r="AB11" s="10" vm="5844">
        <f t="shared" si="0"/>
        <v>16018400</v>
      </c>
      <c r="AC11" s="10" vm="6017">
        <f t="shared" si="0"/>
        <v>16263900</v>
      </c>
      <c r="AD11" s="10" vm="5078">
        <f t="shared" si="0"/>
        <v>16532200</v>
      </c>
      <c r="AE11" s="10" vm="6028">
        <f t="shared" si="0"/>
        <v>16814400</v>
      </c>
      <c r="AF11" s="10" vm="5115">
        <f t="shared" si="0"/>
        <v>17065100</v>
      </c>
      <c r="AG11" s="10" vm="5064">
        <f t="shared" si="0"/>
        <v>17284000</v>
      </c>
      <c r="AH11" s="10" vm="5179">
        <f t="shared" si="0"/>
        <v>17495000</v>
      </c>
      <c r="AI11" s="10" vm="5356">
        <f t="shared" si="0"/>
        <v>17667000</v>
      </c>
      <c r="AJ11" s="10" vm="5303">
        <f t="shared" si="0"/>
        <v>17855000</v>
      </c>
      <c r="AK11" s="10" vm="5363">
        <f t="shared" si="0"/>
        <v>18072000</v>
      </c>
      <c r="AL11" s="10" vm="5429">
        <f t="shared" si="0"/>
        <v>18311000</v>
      </c>
      <c r="AM11" s="10" vm="5483">
        <f t="shared" si="0"/>
        <v>18517000</v>
      </c>
      <c r="AN11" s="10" vm="5577">
        <f t="shared" si="0"/>
        <v>18711000</v>
      </c>
      <c r="AO11" s="10" vm="5646">
        <f t="shared" si="0"/>
        <v>18926000</v>
      </c>
      <c r="AP11" s="10" vm="5712">
        <f t="shared" si="0"/>
        <v>19153000</v>
      </c>
      <c r="AQ11" s="10" vm="5779">
        <f t="shared" si="0"/>
        <v>19413000</v>
      </c>
      <c r="AR11" s="10" vm="5845">
        <f t="shared" si="0"/>
        <v>19651400</v>
      </c>
      <c r="AS11" s="10" vm="5908">
        <f t="shared" si="0"/>
        <v>19895400</v>
      </c>
      <c r="AT11" s="10" vm="6018">
        <f t="shared" si="0"/>
        <v>20127400</v>
      </c>
      <c r="AU11" s="10" vm="5087">
        <f t="shared" si="0"/>
        <v>20394800</v>
      </c>
      <c r="AV11" s="10" vm="5116">
        <f t="shared" si="0"/>
        <v>20697900</v>
      </c>
      <c r="AW11" s="10" vm="9826">
        <f t="shared" si="0"/>
        <v>20827600</v>
      </c>
      <c r="AX11" s="10" vm="5180">
        <f t="shared" si="0"/>
        <v>21249200</v>
      </c>
      <c r="AY11" s="10" vm="5546">
        <f t="shared" si="0"/>
        <v>21691700</v>
      </c>
      <c r="AZ11" s="10" vm="5547">
        <f t="shared" si="0"/>
        <v>22031750</v>
      </c>
      <c r="BA11" s="10" vm="5428">
        <f t="shared" si="0"/>
        <v>22340024</v>
      </c>
      <c r="BB11" s="10" vm="5450">
        <f t="shared" si="0"/>
        <v>22733464</v>
      </c>
      <c r="BC11" s="10" vm="5484">
        <f t="shared" si="0"/>
        <v>23128128</v>
      </c>
      <c r="BD11" s="10" vm="5578">
        <f t="shared" si="0"/>
        <v>23475686</v>
      </c>
      <c r="BE11" s="10" vm="5647">
        <f t="shared" si="0"/>
        <v>23815996</v>
      </c>
      <c r="BF11" s="10" vm="5713">
        <f t="shared" si="0"/>
        <v>24190908</v>
      </c>
      <c r="BG11" s="10" vm="5780">
        <f t="shared" si="0"/>
        <v>24601860</v>
      </c>
      <c r="BH11" s="10" vm="5846">
        <f t="shared" si="0"/>
        <v>24982688</v>
      </c>
      <c r="BI11" s="10" vm="5075">
        <f t="shared" si="0"/>
        <v>25364308</v>
      </c>
      <c r="BJ11" s="10">
        <v>1</v>
      </c>
      <c r="BK11" s="15" cm="1">
        <f t="array" ref="BK11">INDEX(North_Pop,BJ11,2)/INDEX(North_Pop,1,2)</f>
        <v>1</v>
      </c>
      <c r="BL11" s="10" cm="1">
        <f t="array" ref="BL11">INDEX(North_GDP,BJ11,2)/INDEX(North_Pop,BJ11,2)</f>
        <v>1874.732127826004</v>
      </c>
      <c r="BM11" s="15" cm="1">
        <f t="array" ref="BM11">(INDEX(North_GDP,BJ11,2)/INDEX(North_Pop,BJ11,2))/(INDEX(North_GDP,1,2)/INDEX(North_Pop,1,2))</f>
        <v>1</v>
      </c>
      <c r="BN11" s="18" cm="1">
        <f t="array" ref="BN11">LN((INDEX(North_GDP,BJ11,2)/INDEX(North_Pop,BJ11,2))/(INDEX(North_GDP,1,2)/INDEX(North_Pop,1,2)))</f>
        <v>0</v>
      </c>
      <c r="BO11" s="18">
        <f>BK11*BM11*BN11</f>
        <v>0</v>
      </c>
      <c r="BP11" s="18" cm="1">
        <f t="array" ref="BP11">INDEX(North_Pop,BJ11,2)/INDEX(North_Pop,1,2)*(INDEX(North_GDP,BJ11,2)/INDEX(North_Pop,BJ11,2))/(INDEX(North_GDP,1,2)/INDEX(North_Pop,1,2))*LN((INDEX(North_GDP,BJ11,2)/INDEX(North_Pop,BJ11,2))/(INDEX(North_GDP,1,2)/INDEX(North_Pop,1,2)))</f>
        <v>0</v>
      </c>
    </row>
    <row r="12" spans="1:68" x14ac:dyDescent="0.45">
      <c r="A12" t="str" vm="67">
        <f t="shared" si="1"/>
        <v>North</v>
      </c>
      <c r="B12" t="str" vm="69">
        <f>CUBEMEMBER("DESKTOP-KSAPEQM AS Model","[Geography].[Blocs].[Country].&amp;[Austria]")</f>
        <v>Austria</v>
      </c>
      <c r="C12" s="10" vm="5117">
        <f t="shared" si="2"/>
        <v>7086299</v>
      </c>
      <c r="D12" s="10" vm="5011">
        <f t="shared" si="2"/>
        <v>7129864</v>
      </c>
      <c r="E12" s="10" vm="5181">
        <f t="shared" si="0"/>
        <v>7175811</v>
      </c>
      <c r="F12" s="10" vm="5301">
        <f t="shared" si="0"/>
        <v>7223801</v>
      </c>
      <c r="G12" s="10" vm="5423">
        <f t="shared" si="0"/>
        <v>7270889</v>
      </c>
      <c r="H12" s="10" vm="5364">
        <f t="shared" si="0"/>
        <v>7322066</v>
      </c>
      <c r="I12" s="10" vm="5554">
        <f t="shared" si="0"/>
        <v>7376998</v>
      </c>
      <c r="J12" s="10" vm="5485">
        <f t="shared" si="0"/>
        <v>7415403</v>
      </c>
      <c r="K12" s="10" vm="5579">
        <f t="shared" si="0"/>
        <v>7441055</v>
      </c>
      <c r="L12" s="10" vm="5648">
        <f t="shared" si="0"/>
        <v>7467086</v>
      </c>
      <c r="M12" s="10" vm="5714">
        <f t="shared" si="0"/>
        <v>7500482</v>
      </c>
      <c r="N12" s="10" vm="5781">
        <f t="shared" si="0"/>
        <v>7544201</v>
      </c>
      <c r="O12" s="10" vm="5847">
        <f t="shared" si="0"/>
        <v>7586115</v>
      </c>
      <c r="P12" s="10" vm="5909">
        <f t="shared" si="0"/>
        <v>7599038</v>
      </c>
      <c r="Q12" s="10" vm="5079">
        <f t="shared" si="0"/>
        <v>7578903</v>
      </c>
      <c r="R12" s="10" vm="6029">
        <f t="shared" si="0"/>
        <v>7565525</v>
      </c>
      <c r="S12" s="10" vm="5118">
        <f t="shared" si="0"/>
        <v>7568430</v>
      </c>
      <c r="T12" s="10" vm="4998">
        <f t="shared" si="0"/>
        <v>7562305</v>
      </c>
      <c r="U12" s="10" vm="5182">
        <f t="shared" si="0"/>
        <v>7549425</v>
      </c>
      <c r="V12" s="10" vm="5443">
        <f t="shared" si="0"/>
        <v>7549433</v>
      </c>
      <c r="W12" s="10" vm="5304">
        <f t="shared" si="0"/>
        <v>7568710</v>
      </c>
      <c r="X12" s="10" vm="5552">
        <f t="shared" si="0"/>
        <v>7574140</v>
      </c>
      <c r="Y12" s="10" vm="5430">
        <f t="shared" si="0"/>
        <v>7561910</v>
      </c>
      <c r="Z12" s="10" vm="5486">
        <f t="shared" si="0"/>
        <v>7561434</v>
      </c>
      <c r="AA12" s="10" vm="5580">
        <f t="shared" si="0"/>
        <v>7564985</v>
      </c>
      <c r="AB12" s="10" vm="5649">
        <f t="shared" si="0"/>
        <v>7569794</v>
      </c>
      <c r="AC12" s="10" vm="5715">
        <f t="shared" si="0"/>
        <v>7574586</v>
      </c>
      <c r="AD12" s="10" vm="5782">
        <f t="shared" si="0"/>
        <v>7585317</v>
      </c>
      <c r="AE12" s="10" vm="5848">
        <f t="shared" si="0"/>
        <v>7619567</v>
      </c>
      <c r="AF12" s="10" vm="5910">
        <f t="shared" si="0"/>
        <v>7677850</v>
      </c>
      <c r="AG12" s="10" vm="6019">
        <f t="shared" si="0"/>
        <v>7754891</v>
      </c>
      <c r="AH12" s="10" vm="5088">
        <f t="shared" si="0"/>
        <v>7840709</v>
      </c>
      <c r="AI12" s="10" vm="5119">
        <f t="shared" si="0"/>
        <v>7905633</v>
      </c>
      <c r="AJ12" s="10" vm="5009">
        <f t="shared" si="0"/>
        <v>7936118</v>
      </c>
      <c r="AK12" s="10" vm="5183">
        <f t="shared" si="0"/>
        <v>7948278</v>
      </c>
      <c r="AL12" s="10" vm="5243">
        <f t="shared" si="0"/>
        <v>7959017</v>
      </c>
      <c r="AM12" s="10" vm="5548">
        <f t="shared" si="0"/>
        <v>7968041</v>
      </c>
      <c r="AN12" s="10" vm="5447">
        <f t="shared" si="0"/>
        <v>7976789</v>
      </c>
      <c r="AO12" s="10" vm="5451">
        <f t="shared" si="0"/>
        <v>7992324</v>
      </c>
      <c r="AP12" s="10" vm="5487">
        <f t="shared" si="0"/>
        <v>8011566</v>
      </c>
      <c r="AQ12" s="10" vm="5581">
        <f t="shared" si="0"/>
        <v>8042293</v>
      </c>
      <c r="AR12" s="10" vm="5650">
        <f t="shared" si="0"/>
        <v>8081957</v>
      </c>
      <c r="AS12" s="10" vm="5716">
        <f t="shared" si="0"/>
        <v>8121423</v>
      </c>
      <c r="AT12" s="10" vm="5783">
        <f t="shared" si="0"/>
        <v>8171966</v>
      </c>
      <c r="AU12" s="10" vm="5849">
        <f t="shared" si="0"/>
        <v>8227829</v>
      </c>
      <c r="AV12" s="10" vm="5911">
        <f t="shared" si="0"/>
        <v>8268641</v>
      </c>
      <c r="AW12" s="10" vm="5968">
        <f t="shared" si="0"/>
        <v>8295487</v>
      </c>
      <c r="AX12" s="10" vm="6030">
        <f t="shared" si="0"/>
        <v>8321496</v>
      </c>
      <c r="AY12" s="10" vm="5120">
        <f t="shared" si="0"/>
        <v>8343323</v>
      </c>
      <c r="AZ12" s="10" vm="5007">
        <f t="shared" si="0"/>
        <v>8363404</v>
      </c>
      <c r="BA12" s="10" vm="5184">
        <f t="shared" si="0"/>
        <v>8391643</v>
      </c>
      <c r="BB12" s="10" vm="5244">
        <f t="shared" si="0"/>
        <v>8429991</v>
      </c>
      <c r="BC12" s="10" vm="5358">
        <f t="shared" si="0"/>
        <v>8479823</v>
      </c>
      <c r="BD12" s="10" vm="5365">
        <f t="shared" si="0"/>
        <v>8546356</v>
      </c>
      <c r="BE12" s="10" vm="5555">
        <f t="shared" si="0"/>
        <v>8642699</v>
      </c>
      <c r="BF12" s="10" vm="5488">
        <f t="shared" si="0"/>
        <v>8736668</v>
      </c>
      <c r="BG12" s="10" vm="5582">
        <f t="shared" si="0"/>
        <v>8797566</v>
      </c>
      <c r="BH12" s="10" vm="5651">
        <f t="shared" si="0"/>
        <v>8840521</v>
      </c>
      <c r="BI12" s="10" vm="5717">
        <f t="shared" si="0"/>
        <v>8877067</v>
      </c>
      <c r="BJ12" s="10">
        <f>BJ11+1</f>
        <v>2</v>
      </c>
      <c r="BK12" s="15" cm="1">
        <f t="array" ref="BK12">INDEX(North_Pop,BJ12,2)/INDEX(North_Pop,1,2)</f>
        <v>0.67598006295907664</v>
      </c>
      <c r="BL12" s="10" cm="1">
        <f t="array" ref="BL12">INDEX(North_GDP,BJ12,2)/INDEX(North_Pop,BJ12,2)</f>
        <v>1031.8150041368563</v>
      </c>
      <c r="BM12" s="15" cm="1">
        <f t="array" ref="BM12">(INDEX(North_GDP,BJ12,2)/INDEX(North_Pop,BJ12,2))/(INDEX(North_GDP,1,2)/INDEX(North_Pop,1,2))</f>
        <v>0.55037996566121694</v>
      </c>
      <c r="BN12" s="18" cm="1">
        <f t="array" ref="BN12">LN((INDEX(North_GDP,BJ12,2)/INDEX(North_Pop,BJ12,2))/(INDEX(North_GDP,1,2)/INDEX(North_Pop,1,2)))</f>
        <v>-0.59714639262356428</v>
      </c>
      <c r="BO12" s="18">
        <f t="shared" ref="BO12:BO74" si="3">BK12*BM12*BN12</f>
        <v>-0.22216585742495457</v>
      </c>
      <c r="BP12" s="18" cm="1">
        <f t="array" ref="BP12">INDEX(North_Pop,BJ12,2)/INDEX(North_Pop,1,2)*(INDEX(North_GDP,BJ12,2)/INDEX(North_Pop,BJ12,2))/(INDEX(North_GDP,1,2)/INDEX(North_Pop,1,2))*LN((INDEX(North_GDP,BJ12,2)/INDEX(North_Pop,BJ12,2))/(INDEX(North_GDP,1,2)/INDEX(North_Pop,1,2)))</f>
        <v>-0.22216585742495457</v>
      </c>
    </row>
    <row r="13" spans="1:68" x14ac:dyDescent="0.45">
      <c r="A13" t="str" vm="67">
        <f t="shared" si="1"/>
        <v>North</v>
      </c>
      <c r="B13" t="str" vm="70">
        <f>CUBEMEMBER("DESKTOP-KSAPEQM AS Model","[Geography].[Blocs].[Country].&amp;[Belgium]")</f>
        <v>Belgium</v>
      </c>
      <c r="C13" s="10" vm="5912">
        <f t="shared" si="2"/>
        <v>9183948</v>
      </c>
      <c r="D13" s="10" vm="6020">
        <f t="shared" si="2"/>
        <v>9220578</v>
      </c>
      <c r="E13" s="10" vm="5089">
        <f t="shared" si="0"/>
        <v>9289770</v>
      </c>
      <c r="F13" s="10" vm="5121">
        <f t="shared" si="0"/>
        <v>9378113</v>
      </c>
      <c r="G13" s="10" vm="5002">
        <f t="shared" si="0"/>
        <v>9463667</v>
      </c>
      <c r="H13" s="10" vm="5185">
        <f t="shared" si="0"/>
        <v>9527807</v>
      </c>
      <c r="I13" s="10" vm="5245">
        <f t="shared" si="0"/>
        <v>9580991</v>
      </c>
      <c r="J13" s="10" vm="5305">
        <f t="shared" si="0"/>
        <v>9618756</v>
      </c>
      <c r="K13" s="10" vm="5366">
        <f t="shared" si="0"/>
        <v>9646032</v>
      </c>
      <c r="L13" s="10" vm="5452">
        <f t="shared" si="0"/>
        <v>9655549</v>
      </c>
      <c r="M13" s="10" vm="5489">
        <f t="shared" si="0"/>
        <v>9673162</v>
      </c>
      <c r="N13" s="10" vm="5583">
        <f t="shared" si="0"/>
        <v>9711115</v>
      </c>
      <c r="O13" s="10" vm="5652">
        <f t="shared" si="0"/>
        <v>9741720</v>
      </c>
      <c r="P13" s="10" vm="5718">
        <f t="shared" si="0"/>
        <v>9772419</v>
      </c>
      <c r="Q13" s="10" vm="5784">
        <f t="shared" si="0"/>
        <v>9800700</v>
      </c>
      <c r="R13" s="10" vm="5850">
        <f t="shared" si="0"/>
        <v>9818227</v>
      </c>
      <c r="S13" s="10" vm="5913">
        <f t="shared" si="0"/>
        <v>9830358</v>
      </c>
      <c r="T13" s="10" vm="5969">
        <f t="shared" si="0"/>
        <v>9839534</v>
      </c>
      <c r="U13" s="10" vm="6031">
        <f t="shared" si="0"/>
        <v>9848382</v>
      </c>
      <c r="V13" s="10" vm="5122">
        <f t="shared" si="0"/>
        <v>9859242</v>
      </c>
      <c r="W13" s="10" vm="4994">
        <f t="shared" si="0"/>
        <v>9858982</v>
      </c>
      <c r="X13" s="10" vm="5186">
        <f t="shared" si="0"/>
        <v>9856303</v>
      </c>
      <c r="Y13" s="10" vm="5246">
        <f t="shared" si="0"/>
        <v>9855520</v>
      </c>
      <c r="Z13" s="10" vm="5306">
        <f t="shared" si="0"/>
        <v>9855372</v>
      </c>
      <c r="AA13" s="10" vm="5367">
        <f t="shared" si="0"/>
        <v>9858308</v>
      </c>
      <c r="AB13" s="10" vm="5431">
        <f t="shared" si="0"/>
        <v>9861823</v>
      </c>
      <c r="AC13" s="10" vm="5490">
        <f t="shared" si="0"/>
        <v>9870234</v>
      </c>
      <c r="AD13" s="10" vm="5584">
        <f t="shared" si="0"/>
        <v>9901664</v>
      </c>
      <c r="AE13" s="10" vm="5653">
        <f t="shared" si="0"/>
        <v>9937697</v>
      </c>
      <c r="AF13" s="10" vm="5719">
        <f t="shared" si="0"/>
        <v>9967379</v>
      </c>
      <c r="AG13" s="10" vm="5785">
        <f t="shared" si="0"/>
        <v>10004486</v>
      </c>
      <c r="AH13" s="10" vm="5851">
        <f t="shared" si="0"/>
        <v>10045158</v>
      </c>
      <c r="AI13" s="10" vm="5914">
        <f t="shared" si="0"/>
        <v>10084475</v>
      </c>
      <c r="AJ13" s="10" vm="5080">
        <f t="shared" si="0"/>
        <v>10115603</v>
      </c>
      <c r="AK13" s="10" vm="5090">
        <f t="shared" si="0"/>
        <v>10136811</v>
      </c>
      <c r="AL13" s="10" vm="5123">
        <f t="shared" si="0"/>
        <v>10156637</v>
      </c>
      <c r="AM13" s="10" vm="5013">
        <f t="shared" si="0"/>
        <v>10181245</v>
      </c>
      <c r="AN13" s="10" vm="5187">
        <f t="shared" si="0"/>
        <v>10203008</v>
      </c>
      <c r="AO13" s="10" vm="5247">
        <f t="shared" si="0"/>
        <v>10226419</v>
      </c>
      <c r="AP13" s="10" vm="5445">
        <f t="shared" si="0"/>
        <v>10251250</v>
      </c>
      <c r="AQ13" s="10" vm="5368">
        <f t="shared" si="0"/>
        <v>10286570</v>
      </c>
      <c r="AR13" s="10" vm="5453">
        <f t="shared" si="0"/>
        <v>10332785</v>
      </c>
      <c r="AS13" s="10" vm="5491">
        <f t="shared" si="0"/>
        <v>10376133</v>
      </c>
      <c r="AT13" s="10" vm="5585">
        <f t="shared" si="0"/>
        <v>10421137</v>
      </c>
      <c r="AU13" s="10" vm="5654">
        <f t="shared" ref="AU13:BI13" si="4">CUBEVALUE("DESKTOP-KSAPEQM AS Model",$B$2,$B$3,$B$4,$B$5,$B$6,$A$8,$B13,AU$9)</f>
        <v>10478617</v>
      </c>
      <c r="AV13" s="10" vm="5720">
        <f t="shared" si="4"/>
        <v>10547958</v>
      </c>
      <c r="AW13" s="10" vm="5786">
        <f t="shared" si="4"/>
        <v>10625700</v>
      </c>
      <c r="AX13" s="10" vm="5852">
        <f t="shared" si="4"/>
        <v>10709973</v>
      </c>
      <c r="AY13" s="10" vm="5915">
        <f t="shared" si="4"/>
        <v>10796493</v>
      </c>
      <c r="AZ13" s="10" vm="6021">
        <f t="shared" si="4"/>
        <v>10895586</v>
      </c>
      <c r="BA13" s="10" vm="5091">
        <f t="shared" si="4"/>
        <v>11038264</v>
      </c>
      <c r="BB13" s="10" vm="5124">
        <f t="shared" si="4"/>
        <v>11106932</v>
      </c>
      <c r="BC13" s="10" vm="5051">
        <f t="shared" si="4"/>
        <v>11159407</v>
      </c>
      <c r="BD13" s="10" vm="5188">
        <f t="shared" si="4"/>
        <v>11209057</v>
      </c>
      <c r="BE13" s="10" vm="5248">
        <f t="shared" si="4"/>
        <v>11274196</v>
      </c>
      <c r="BF13" s="10" vm="5307">
        <f t="shared" si="4"/>
        <v>11331422</v>
      </c>
      <c r="BG13" s="10" vm="5369">
        <f t="shared" si="4"/>
        <v>11375158</v>
      </c>
      <c r="BH13" s="10" vm="5556">
        <f t="shared" si="4"/>
        <v>11427054</v>
      </c>
      <c r="BI13" s="10" vm="5492">
        <f t="shared" si="4"/>
        <v>11484055</v>
      </c>
      <c r="BJ13" s="10">
        <f t="shared" ref="BJ13:BJ29" si="5">BJ12+1</f>
        <v>3</v>
      </c>
      <c r="BK13" s="15" cm="1">
        <f t="array" ref="BK13">INDEX(North_Pop,BJ13,2)/INDEX(North_Pop,1,2)</f>
        <v>0.87608012973385485</v>
      </c>
      <c r="BL13" s="10" cm="1">
        <f t="array" ref="BL13">INDEX(North_GDP,BJ13,2)/INDEX(North_Pop,BJ13,2)</f>
        <v>1350.1976936280562</v>
      </c>
      <c r="BM13" s="15" cm="1">
        <f t="array" ref="BM13">(INDEX(North_GDP,BJ13,2)/INDEX(North_Pop,BJ13,2))/(INDEX(North_GDP,1,2)/INDEX(North_Pop,1,2))</f>
        <v>0.72020832927944012</v>
      </c>
      <c r="BN13" s="18" cm="1">
        <f t="array" ref="BN13">LN((INDEX(North_GDP,BJ13,2)/INDEX(North_Pop,BJ13,2))/(INDEX(North_GDP,1,2)/INDEX(North_Pop,1,2)))</f>
        <v>-0.32821476260313631</v>
      </c>
      <c r="BO13" s="18">
        <f t="shared" si="3"/>
        <v>-0.20709045440500962</v>
      </c>
      <c r="BP13" s="18" cm="1">
        <f t="array" ref="BP13">INDEX(North_Pop,BJ13,2)/INDEX(North_Pop,1,2)*(INDEX(North_GDP,BJ13,2)/INDEX(North_Pop,BJ13,2))/(INDEX(North_GDP,1,2)/INDEX(North_Pop,1,2))*LN((INDEX(North_GDP,BJ13,2)/INDEX(North_Pop,BJ13,2))/(INDEX(North_GDP,1,2)/INDEX(North_Pop,1,2)))</f>
        <v>-0.20709045440500964</v>
      </c>
    </row>
    <row r="14" spans="1:68" x14ac:dyDescent="0.45">
      <c r="A14" t="str" vm="67">
        <f t="shared" si="1"/>
        <v>North</v>
      </c>
      <c r="B14" t="str" vm="71">
        <f>CUBEMEMBER("DESKTOP-KSAPEQM AS Model","[Geography].[Blocs].[Country].&amp;[Finland]")</f>
        <v>Finland</v>
      </c>
      <c r="C14" s="10" vm="5721">
        <f t="shared" si="2"/>
        <v>4461005</v>
      </c>
      <c r="D14" s="10" vm="5787">
        <f t="shared" si="2"/>
        <v>4491443</v>
      </c>
      <c r="E14" s="10" vm="5853">
        <f t="shared" si="2"/>
        <v>4523309</v>
      </c>
      <c r="F14" s="10" vm="5916">
        <f t="shared" si="2"/>
        <v>4548543</v>
      </c>
      <c r="G14" s="10" vm="5970">
        <f t="shared" si="2"/>
        <v>4563732</v>
      </c>
      <c r="H14" s="10" vm="6032">
        <f t="shared" si="2"/>
        <v>4580869</v>
      </c>
      <c r="I14" s="10" vm="5125">
        <f t="shared" si="2"/>
        <v>4605744</v>
      </c>
      <c r="J14" s="10" vm="5034">
        <f t="shared" si="2"/>
        <v>4626469</v>
      </c>
      <c r="K14" s="10" vm="5189">
        <f t="shared" si="2"/>
        <v>4623785</v>
      </c>
      <c r="L14" s="10" vm="5249">
        <f t="shared" si="2"/>
        <v>4606307</v>
      </c>
      <c r="M14" s="10" vm="5424">
        <f t="shared" si="2"/>
        <v>4612124</v>
      </c>
      <c r="N14" s="10" vm="5370">
        <f t="shared" si="2"/>
        <v>4639657</v>
      </c>
      <c r="O14" s="10" vm="5454">
        <f t="shared" si="2"/>
        <v>4666081</v>
      </c>
      <c r="P14" s="10" vm="5493">
        <f t="shared" si="2"/>
        <v>4690574</v>
      </c>
      <c r="Q14" s="10" vm="5586">
        <f t="shared" si="2"/>
        <v>4711440</v>
      </c>
      <c r="R14" s="10" vm="5655">
        <f t="shared" si="2"/>
        <v>4725664</v>
      </c>
      <c r="S14" s="10" vm="5722">
        <f t="shared" si="2"/>
        <v>4738902</v>
      </c>
      <c r="T14" s="10" vm="5788">
        <f t="shared" ref="T14:BI20" si="6">CUBEVALUE("DESKTOP-KSAPEQM AS Model",$B$2,$B$3,$B$4,$B$5,$B$6,$A$8,$B14,T$9)</f>
        <v>4752528</v>
      </c>
      <c r="U14" s="10" vm="5854">
        <f t="shared" si="6"/>
        <v>4764690</v>
      </c>
      <c r="V14" s="10" vm="5917">
        <f t="shared" si="6"/>
        <v>4779535</v>
      </c>
      <c r="W14" s="10" vm="6022">
        <f t="shared" si="6"/>
        <v>4799964</v>
      </c>
      <c r="X14" s="10" vm="5092">
        <f t="shared" si="6"/>
        <v>4826933</v>
      </c>
      <c r="Y14" s="10" vm="5126">
        <f t="shared" si="6"/>
        <v>4855787</v>
      </c>
      <c r="Z14" s="10" vm="5037">
        <f t="shared" si="6"/>
        <v>4881803</v>
      </c>
      <c r="AA14" s="10" vm="5190">
        <f t="shared" si="6"/>
        <v>4902206</v>
      </c>
      <c r="AB14" s="10" vm="5250">
        <f t="shared" si="6"/>
        <v>4918154</v>
      </c>
      <c r="AC14" s="10" vm="5549">
        <f t="shared" si="6"/>
        <v>4932123</v>
      </c>
      <c r="AD14" s="10" vm="5371">
        <f t="shared" si="6"/>
        <v>4946481</v>
      </c>
      <c r="AE14" s="10" vm="5432">
        <f t="shared" si="6"/>
        <v>4964371</v>
      </c>
      <c r="AF14" s="10" vm="5494">
        <f t="shared" si="6"/>
        <v>4986431</v>
      </c>
      <c r="AG14" s="10" vm="5587">
        <f t="shared" si="6"/>
        <v>5013740</v>
      </c>
      <c r="AH14" s="10" vm="5656">
        <f t="shared" si="6"/>
        <v>5041992</v>
      </c>
      <c r="AI14" s="10" vm="5723">
        <f t="shared" si="6"/>
        <v>5066447</v>
      </c>
      <c r="AJ14" s="10" vm="5789">
        <f t="shared" si="6"/>
        <v>5088333</v>
      </c>
      <c r="AK14" s="10" vm="5855">
        <f t="shared" si="6"/>
        <v>5107790</v>
      </c>
      <c r="AL14" s="10" vm="5918">
        <f t="shared" si="6"/>
        <v>5124573</v>
      </c>
      <c r="AM14" s="10" vm="5971">
        <f t="shared" si="6"/>
        <v>5139835</v>
      </c>
      <c r="AN14" s="10" vm="5093">
        <f t="shared" si="6"/>
        <v>5153498</v>
      </c>
      <c r="AO14" s="10" vm="5127">
        <f t="shared" si="6"/>
        <v>5165474</v>
      </c>
      <c r="AP14" s="10" vm="5056">
        <f t="shared" si="6"/>
        <v>5176209</v>
      </c>
      <c r="AQ14" s="10" vm="5191">
        <f t="shared" si="6"/>
        <v>5188008</v>
      </c>
      <c r="AR14" s="10" vm="5251">
        <f t="shared" si="6"/>
        <v>5200598</v>
      </c>
      <c r="AS14" s="10" vm="5359">
        <f t="shared" si="6"/>
        <v>5213014</v>
      </c>
      <c r="AT14" s="10" vm="5372">
        <f t="shared" si="6"/>
        <v>5228172</v>
      </c>
      <c r="AU14" s="10" vm="5455">
        <f t="shared" si="6"/>
        <v>5246096</v>
      </c>
      <c r="AV14" s="10" vm="5495">
        <f t="shared" si="6"/>
        <v>5266268</v>
      </c>
      <c r="AW14" s="10" vm="5588">
        <f t="shared" si="6"/>
        <v>5288720</v>
      </c>
      <c r="AX14" s="10" vm="5657">
        <f t="shared" si="6"/>
        <v>5313399</v>
      </c>
      <c r="AY14" s="10" vm="5724">
        <f t="shared" si="6"/>
        <v>5338871</v>
      </c>
      <c r="AZ14" s="10" vm="5790">
        <f t="shared" si="6"/>
        <v>5363352</v>
      </c>
      <c r="BA14" s="10" vm="5856">
        <f t="shared" si="6"/>
        <v>5388272</v>
      </c>
      <c r="BB14" s="10" vm="5919">
        <f t="shared" si="6"/>
        <v>5413971</v>
      </c>
      <c r="BC14" s="10" vm="6023">
        <f t="shared" si="6"/>
        <v>5438972</v>
      </c>
      <c r="BD14" s="10" vm="6033">
        <f t="shared" si="6"/>
        <v>5461512</v>
      </c>
      <c r="BE14" s="10" vm="5128">
        <f t="shared" si="6"/>
        <v>5479531</v>
      </c>
      <c r="BF14" s="10" vm="5026">
        <f t="shared" si="6"/>
        <v>5495303</v>
      </c>
      <c r="BG14" s="10" vm="5192">
        <f t="shared" si="6"/>
        <v>5508214</v>
      </c>
      <c r="BH14" s="10" vm="5252">
        <f t="shared" si="6"/>
        <v>5515525</v>
      </c>
      <c r="BI14" s="10" vm="5308">
        <f t="shared" si="6"/>
        <v>5520314</v>
      </c>
      <c r="BJ14" s="10">
        <f t="shared" si="5"/>
        <v>4</v>
      </c>
      <c r="BK14" s="15" cm="1">
        <f t="array" ref="BK14">INDEX(North_Pop,BJ14,2)/INDEX(North_Pop,1,2)</f>
        <v>0.42554659925593818</v>
      </c>
      <c r="BL14" s="10" cm="1">
        <f t="array" ref="BL14">INDEX(North_GDP,BJ14,2)/INDEX(North_Pop,BJ14,2)</f>
        <v>1327.4272035113163</v>
      </c>
      <c r="BM14" s="15" cm="1">
        <f t="array" ref="BM14">(INDEX(North_GDP,BJ14,2)/INDEX(North_Pop,BJ14,2))/(INDEX(North_GDP,1,2)/INDEX(North_Pop,1,2))</f>
        <v>0.70806233264409935</v>
      </c>
      <c r="BN14" s="18" cm="1">
        <f t="array" ref="BN14">LN((INDEX(North_GDP,BJ14,2)/INDEX(North_Pop,BJ14,2))/(INDEX(North_GDP,1,2)/INDEX(North_Pop,1,2)))</f>
        <v>-0.34522314870598347</v>
      </c>
      <c r="BO14" s="18">
        <f t="shared" si="3"/>
        <v>-0.10402040133425765</v>
      </c>
      <c r="BP14" s="18" cm="1">
        <f t="array" ref="BP14">INDEX(North_Pop,BJ14,2)/INDEX(North_Pop,1,2)*(INDEX(North_GDP,BJ14,2)/INDEX(North_Pop,BJ14,2))/(INDEX(North_GDP,1,2)/INDEX(North_Pop,1,2))*LN((INDEX(North_GDP,BJ14,2)/INDEX(North_Pop,BJ14,2))/(INDEX(North_GDP,1,2)/INDEX(North_Pop,1,2)))</f>
        <v>-0.10402040133425765</v>
      </c>
    </row>
    <row r="15" spans="1:68" x14ac:dyDescent="0.45">
      <c r="A15" t="str" vm="67">
        <f t="shared" si="1"/>
        <v>North</v>
      </c>
      <c r="B15" t="str" vm="72">
        <f>CUBEMEMBER("DESKTOP-KSAPEQM AS Model","[Geography].[Blocs].[Country].&amp;[France]")</f>
        <v>France</v>
      </c>
      <c r="C15" s="10" vm="5496">
        <f t="shared" si="2"/>
        <v>47240544</v>
      </c>
      <c r="D15" s="10" vm="5589">
        <f t="shared" si="2"/>
        <v>47904876</v>
      </c>
      <c r="E15" s="10" vm="5658">
        <f t="shared" si="2"/>
        <v>48582612</v>
      </c>
      <c r="F15" s="10" vm="5725">
        <f t="shared" si="2"/>
        <v>49230596</v>
      </c>
      <c r="G15" s="10" vm="5791">
        <f t="shared" si="2"/>
        <v>49818028</v>
      </c>
      <c r="H15" s="10" vm="5857">
        <f t="shared" si="2"/>
        <v>50330264</v>
      </c>
      <c r="I15" s="10" vm="5920">
        <f t="shared" si="2"/>
        <v>50775792</v>
      </c>
      <c r="J15" s="10" vm="5972">
        <f t="shared" si="2"/>
        <v>51175508</v>
      </c>
      <c r="K15" s="10" vm="5094">
        <f t="shared" si="2"/>
        <v>51561836</v>
      </c>
      <c r="L15" s="10" vm="5129">
        <f t="shared" si="2"/>
        <v>51957736</v>
      </c>
      <c r="M15" s="10" vm="5043">
        <f t="shared" si="2"/>
        <v>52371344</v>
      </c>
      <c r="N15" s="10" vm="5193">
        <f t="shared" si="2"/>
        <v>52793136</v>
      </c>
      <c r="O15" s="10" vm="5253">
        <f t="shared" si="2"/>
        <v>53207736</v>
      </c>
      <c r="P15" s="10" vm="5309">
        <f t="shared" si="2"/>
        <v>53592232</v>
      </c>
      <c r="Q15" s="10" vm="5373">
        <f t="shared" si="2"/>
        <v>53931392</v>
      </c>
      <c r="R15" s="10" vm="5456">
        <f t="shared" si="2"/>
        <v>54220024</v>
      </c>
      <c r="S15" s="10" vm="5497">
        <f t="shared" si="2"/>
        <v>54467704</v>
      </c>
      <c r="T15" s="10" vm="5590">
        <f t="shared" si="6"/>
        <v>54691852</v>
      </c>
      <c r="U15" s="10" vm="5659">
        <f t="shared" si="6"/>
        <v>54917120</v>
      </c>
      <c r="V15" s="10" vm="5726">
        <f t="shared" si="6"/>
        <v>55161528</v>
      </c>
      <c r="W15" s="10" vm="5792">
        <f t="shared" si="6"/>
        <v>55430296</v>
      </c>
      <c r="X15" s="10" vm="5858">
        <f t="shared" si="6"/>
        <v>55718932</v>
      </c>
      <c r="Y15" s="10" vm="5921">
        <f t="shared" si="6"/>
        <v>56023768</v>
      </c>
      <c r="Z15" s="10" vm="5081">
        <f t="shared" si="6"/>
        <v>56337664</v>
      </c>
      <c r="AA15" s="10" vm="6034">
        <f t="shared" si="6"/>
        <v>56654696</v>
      </c>
      <c r="AB15" s="10" vm="5130">
        <f t="shared" si="6"/>
        <v>56976124</v>
      </c>
      <c r="AC15" s="10" vm="5059">
        <f t="shared" si="6"/>
        <v>57302664</v>
      </c>
      <c r="AD15" s="10" vm="5194">
        <f t="shared" si="6"/>
        <v>57627104</v>
      </c>
      <c r="AE15" s="10" vm="5254">
        <f t="shared" si="6"/>
        <v>57940212</v>
      </c>
      <c r="AF15" s="10" vm="5310">
        <f t="shared" si="6"/>
        <v>58235696</v>
      </c>
      <c r="AG15" s="10" vm="5374">
        <f t="shared" si="6"/>
        <v>58559312</v>
      </c>
      <c r="AH15" s="10" vm="5433">
        <f t="shared" si="6"/>
        <v>58851216</v>
      </c>
      <c r="AI15" s="10" vm="5498">
        <f t="shared" si="6"/>
        <v>59106768</v>
      </c>
      <c r="AJ15" s="10" vm="5591">
        <f t="shared" si="6"/>
        <v>59327192</v>
      </c>
      <c r="AK15" s="10" vm="5660">
        <f t="shared" si="6"/>
        <v>59541900</v>
      </c>
      <c r="AL15" s="10" vm="5727">
        <f t="shared" si="6"/>
        <v>59753100</v>
      </c>
      <c r="AM15" s="10" vm="5793">
        <f t="shared" si="6"/>
        <v>59964852</v>
      </c>
      <c r="AN15" s="10" vm="5859">
        <f t="shared" si="6"/>
        <v>60186288</v>
      </c>
      <c r="AO15" s="10" vm="5922">
        <f t="shared" si="6"/>
        <v>60496720</v>
      </c>
      <c r="AP15" s="10" vm="6024">
        <f t="shared" si="6"/>
        <v>60912500</v>
      </c>
      <c r="AQ15" s="10" vm="5095">
        <f t="shared" si="6"/>
        <v>61357432</v>
      </c>
      <c r="AR15" s="10" vm="5131">
        <f t="shared" si="6"/>
        <v>61805268</v>
      </c>
      <c r="AS15" s="10" vm="5065">
        <f t="shared" si="6"/>
        <v>62244888</v>
      </c>
      <c r="AT15" s="10" vm="5195">
        <f t="shared" si="6"/>
        <v>62704896</v>
      </c>
      <c r="AU15" s="10" vm="5255">
        <f t="shared" si="6"/>
        <v>63179352</v>
      </c>
      <c r="AV15" s="10" vm="5311">
        <f t="shared" si="6"/>
        <v>63621380</v>
      </c>
      <c r="AW15" s="10" vm="5375">
        <f t="shared" si="6"/>
        <v>64016224</v>
      </c>
      <c r="AX15" s="10" vm="5457">
        <f t="shared" si="6"/>
        <v>64374984</v>
      </c>
      <c r="AY15" s="10" vm="5499">
        <f t="shared" si="6"/>
        <v>64707040</v>
      </c>
      <c r="AZ15" s="10" vm="5592">
        <f t="shared" si="6"/>
        <v>65027508</v>
      </c>
      <c r="BA15" s="10" vm="5661">
        <f t="shared" si="6"/>
        <v>65342780</v>
      </c>
      <c r="BB15" s="10" vm="5728">
        <f t="shared" si="6"/>
        <v>65659808</v>
      </c>
      <c r="BC15" s="10" vm="5794">
        <f t="shared" si="6"/>
        <v>65998688</v>
      </c>
      <c r="BD15" s="10" vm="5860">
        <f t="shared" si="6"/>
        <v>66312068</v>
      </c>
      <c r="BE15" s="10" vm="5923">
        <f t="shared" si="6"/>
        <v>66548272</v>
      </c>
      <c r="BF15" s="10" vm="5973">
        <f t="shared" si="6"/>
        <v>66724104</v>
      </c>
      <c r="BG15" s="10" vm="5096">
        <f t="shared" si="6"/>
        <v>66864380</v>
      </c>
      <c r="BH15" s="10" vm="5132">
        <f t="shared" si="6"/>
        <v>66965912</v>
      </c>
      <c r="BI15" s="10" vm="5047">
        <f t="shared" si="6"/>
        <v>67059888</v>
      </c>
      <c r="BJ15" s="10">
        <f t="shared" si="5"/>
        <v>5</v>
      </c>
      <c r="BK15" s="15" cm="1">
        <f t="array" ref="BK15">INDEX(North_Pop,BJ15,2)/INDEX(North_Pop,1,2)</f>
        <v>4.5063954974720977</v>
      </c>
      <c r="BL15" s="10" cm="1">
        <f t="array" ref="BL15">INDEX(North_GDP,BJ15,2)/INDEX(North_Pop,BJ15,2)</f>
        <v>1428.0454579015855</v>
      </c>
      <c r="BM15" s="15" cm="1">
        <f t="array" ref="BM15">(INDEX(North_GDP,BJ15,2)/INDEX(North_Pop,BJ15,2))/(INDEX(North_GDP,1,2)/INDEX(North_Pop,1,2))</f>
        <v>0.76173306933059826</v>
      </c>
      <c r="BN15" s="18" cm="1">
        <f t="array" ref="BN15">LN((INDEX(North_GDP,BJ15,2)/INDEX(North_Pop,BJ15,2))/(INDEX(North_GDP,1,2)/INDEX(North_Pop,1,2)))</f>
        <v>-0.27215908738156996</v>
      </c>
      <c r="BO15" s="18">
        <f t="shared" si="3"/>
        <v>-0.93423246346019284</v>
      </c>
      <c r="BP15" s="18" cm="1">
        <f t="array" ref="BP15">INDEX(North_Pop,BJ15,2)/INDEX(North_Pop,1,2)*(INDEX(North_GDP,BJ15,2)/INDEX(North_Pop,BJ15,2))/(INDEX(North_GDP,1,2)/INDEX(North_Pop,1,2))*LN((INDEX(North_GDP,BJ15,2)/INDEX(North_Pop,BJ15,2))/(INDEX(North_GDP,1,2)/INDEX(North_Pop,1,2)))</f>
        <v>-0.93423246346019284</v>
      </c>
    </row>
    <row r="16" spans="1:68" x14ac:dyDescent="0.45">
      <c r="A16" t="str" vm="67">
        <f t="shared" si="1"/>
        <v>North</v>
      </c>
      <c r="B16" t="str" vm="73">
        <f>CUBEMEMBER("DESKTOP-KSAPEQM AS Model","[Geography].[Blocs].[Country].&amp;[Greece]")</f>
        <v>Greece</v>
      </c>
      <c r="C16" s="10" vm="5312">
        <f t="shared" si="2"/>
        <v>8398050</v>
      </c>
      <c r="D16" s="10" vm="5376">
        <f t="shared" si="2"/>
        <v>8448233</v>
      </c>
      <c r="E16" s="10" vm="5557">
        <f t="shared" si="2"/>
        <v>8479625</v>
      </c>
      <c r="F16" s="10" vm="5500">
        <f t="shared" si="2"/>
        <v>8510429</v>
      </c>
      <c r="G16" s="10" vm="5593">
        <f t="shared" si="2"/>
        <v>8550333</v>
      </c>
      <c r="H16" s="10" vm="5662">
        <f t="shared" si="2"/>
        <v>8613651</v>
      </c>
      <c r="I16" s="10" vm="5729">
        <f t="shared" si="2"/>
        <v>8684088</v>
      </c>
      <c r="J16" s="10" vm="5795">
        <f t="shared" si="2"/>
        <v>8740765</v>
      </c>
      <c r="K16" s="10" vm="5861">
        <f t="shared" si="2"/>
        <v>8772764</v>
      </c>
      <c r="L16" s="10" vm="5924">
        <f t="shared" si="2"/>
        <v>8792806</v>
      </c>
      <c r="M16" s="10" vm="5974">
        <f t="shared" si="2"/>
        <v>8831036</v>
      </c>
      <c r="N16" s="10" vm="6035">
        <f t="shared" si="2"/>
        <v>8888628</v>
      </c>
      <c r="O16" s="10" vm="5133">
        <f t="shared" si="2"/>
        <v>8929086</v>
      </c>
      <c r="P16" s="10" vm="5030">
        <f t="shared" si="2"/>
        <v>8962022</v>
      </c>
      <c r="Q16" s="10" vm="5196">
        <f t="shared" si="2"/>
        <v>9046541</v>
      </c>
      <c r="R16" s="10" vm="5256">
        <f t="shared" si="2"/>
        <v>9188150</v>
      </c>
      <c r="S16" s="10" vm="5313">
        <f t="shared" si="2"/>
        <v>9308479</v>
      </c>
      <c r="T16" s="10" vm="5377">
        <f t="shared" si="6"/>
        <v>9429959</v>
      </c>
      <c r="U16" s="10" vm="5458">
        <f t="shared" si="6"/>
        <v>9548258</v>
      </c>
      <c r="V16" s="10" vm="5501">
        <f t="shared" si="6"/>
        <v>9642505</v>
      </c>
      <c r="W16" s="10" vm="5594">
        <f t="shared" si="6"/>
        <v>9729350</v>
      </c>
      <c r="X16" s="10" vm="5663">
        <f t="shared" si="6"/>
        <v>9789513</v>
      </c>
      <c r="Y16" s="10" vm="5730">
        <f t="shared" si="6"/>
        <v>9846627</v>
      </c>
      <c r="Z16" s="10" vm="5796">
        <f t="shared" si="6"/>
        <v>9895801</v>
      </c>
      <c r="AA16" s="10" vm="5862">
        <f t="shared" si="6"/>
        <v>9934300</v>
      </c>
      <c r="AB16" s="10" vm="5925">
        <f t="shared" si="6"/>
        <v>9967213</v>
      </c>
      <c r="AC16" s="10" vm="6025">
        <f t="shared" si="6"/>
        <v>10000595</v>
      </c>
      <c r="AD16" s="10" vm="5097">
        <f t="shared" si="6"/>
        <v>10036983</v>
      </c>
      <c r="AE16" s="10" vm="5134">
        <f t="shared" si="6"/>
        <v>10089498</v>
      </c>
      <c r="AF16" s="10" vm="5031">
        <f t="shared" si="6"/>
        <v>10196792</v>
      </c>
      <c r="AG16" s="10" vm="5197">
        <f t="shared" si="6"/>
        <v>10319927</v>
      </c>
      <c r="AH16" s="10" vm="5257">
        <f t="shared" si="6"/>
        <v>10399061</v>
      </c>
      <c r="AI16" s="10" vm="5314">
        <f t="shared" si="6"/>
        <v>10460415</v>
      </c>
      <c r="AJ16" s="10" vm="5378">
        <f t="shared" si="6"/>
        <v>10512922</v>
      </c>
      <c r="AK16" s="10" vm="5434">
        <f t="shared" si="6"/>
        <v>10562153</v>
      </c>
      <c r="AL16" s="10" vm="5502">
        <f t="shared" si="6"/>
        <v>10608800</v>
      </c>
      <c r="AM16" s="10" vm="5595">
        <f t="shared" si="6"/>
        <v>10661259</v>
      </c>
      <c r="AN16" s="10" vm="5664">
        <f t="shared" si="6"/>
        <v>10720509</v>
      </c>
      <c r="AO16" s="10" vm="5731">
        <f t="shared" si="6"/>
        <v>10761698</v>
      </c>
      <c r="AP16" s="10" vm="5797">
        <f t="shared" si="6"/>
        <v>10805808</v>
      </c>
      <c r="AQ16" s="10" vm="5863">
        <f t="shared" si="6"/>
        <v>10862132</v>
      </c>
      <c r="AR16" s="10" vm="5926">
        <f t="shared" si="6"/>
        <v>10902022</v>
      </c>
      <c r="AS16" s="10" vm="5975">
        <f t="shared" si="6"/>
        <v>10928070</v>
      </c>
      <c r="AT16" s="10" vm="6036">
        <f t="shared" si="6"/>
        <v>10955141</v>
      </c>
      <c r="AU16" s="10" vm="5135">
        <f t="shared" si="6"/>
        <v>10987314</v>
      </c>
      <c r="AV16" s="10" vm="9827">
        <f t="shared" si="6"/>
        <v>11020362</v>
      </c>
      <c r="AW16" s="10" vm="5198">
        <f t="shared" si="6"/>
        <v>11048473</v>
      </c>
      <c r="AX16" s="10" vm="5258">
        <f t="shared" si="6"/>
        <v>11077841</v>
      </c>
      <c r="AY16" s="10" vm="5315">
        <f t="shared" si="6"/>
        <v>11107017</v>
      </c>
      <c r="AZ16" s="10" vm="5379">
        <f t="shared" si="6"/>
        <v>11121341</v>
      </c>
      <c r="BA16" s="10" vm="5558">
        <f t="shared" si="6"/>
        <v>11104899</v>
      </c>
      <c r="BB16" s="10" vm="5503">
        <f t="shared" si="6"/>
        <v>11045011</v>
      </c>
      <c r="BC16" s="10" vm="5596">
        <f t="shared" si="6"/>
        <v>10965211</v>
      </c>
      <c r="BD16" s="10" vm="5665">
        <f t="shared" si="6"/>
        <v>10892413</v>
      </c>
      <c r="BE16" s="10" vm="5732">
        <f t="shared" si="6"/>
        <v>10820883</v>
      </c>
      <c r="BF16" s="10" vm="5798">
        <f t="shared" si="6"/>
        <v>10775971</v>
      </c>
      <c r="BG16" s="10" vm="5864">
        <f t="shared" si="6"/>
        <v>10754679</v>
      </c>
      <c r="BH16" s="10" vm="5927">
        <f t="shared" si="6"/>
        <v>10732882</v>
      </c>
      <c r="BI16" s="10" vm="5976">
        <f t="shared" si="6"/>
        <v>10716322</v>
      </c>
      <c r="BJ16" s="10">
        <f t="shared" si="5"/>
        <v>6</v>
      </c>
      <c r="BK16" s="15" cm="1">
        <f t="array" ref="BK16">INDEX(North_Pop,BJ16,2)/INDEX(North_Pop,1,2)</f>
        <v>0.80111132309453403</v>
      </c>
      <c r="BL16" s="10" cm="1">
        <f t="array" ref="BL16">INDEX(North_GDP,BJ16,2)/INDEX(North_Pop,BJ16,2)</f>
        <v>590.78004060466412</v>
      </c>
      <c r="BM16" s="15" cm="1">
        <f t="array" ref="BM16">(INDEX(North_GDP,BJ16,2)/INDEX(North_Pop,BJ16,2))/(INDEX(North_GDP,1,2)/INDEX(North_Pop,1,2))</f>
        <v>0.31512770909289878</v>
      </c>
      <c r="BN16" s="18" cm="1">
        <f t="array" ref="BN16">LN((INDEX(North_GDP,BJ16,2)/INDEX(North_Pop,BJ16,2))/(INDEX(North_GDP,1,2)/INDEX(North_Pop,1,2)))</f>
        <v>-1.1547772966275511</v>
      </c>
      <c r="BO16" s="18">
        <f t="shared" si="3"/>
        <v>-0.29152627225579919</v>
      </c>
      <c r="BP16" s="18" cm="1">
        <f t="array" ref="BP16">INDEX(North_Pop,BJ16,2)/INDEX(North_Pop,1,2)*(INDEX(North_GDP,BJ16,2)/INDEX(North_Pop,BJ16,2))/(INDEX(North_GDP,1,2)/INDEX(North_Pop,1,2))*LN((INDEX(North_GDP,BJ16,2)/INDEX(North_Pop,BJ16,2))/(INDEX(North_GDP,1,2)/INDEX(North_Pop,1,2)))</f>
        <v>-0.29152627225579919</v>
      </c>
    </row>
    <row r="17" spans="1:68" x14ac:dyDescent="0.45">
      <c r="A17" t="str" vm="67">
        <f t="shared" si="1"/>
        <v>North</v>
      </c>
      <c r="B17" t="str" vm="74">
        <f>CUBEMEMBER("DESKTOP-KSAPEQM AS Model","[Geography].[Blocs].[Country].&amp;[Israel]")</f>
        <v>Israel</v>
      </c>
      <c r="C17" s="10" vm="5006">
        <f t="shared" si="2"/>
        <v>2185000</v>
      </c>
      <c r="D17" s="10" vm="5199">
        <f t="shared" si="2"/>
        <v>2293000</v>
      </c>
      <c r="E17" s="10" vm="5259">
        <f t="shared" si="2"/>
        <v>2379000</v>
      </c>
      <c r="F17" s="10" vm="5550">
        <f t="shared" si="2"/>
        <v>2475000</v>
      </c>
      <c r="G17" s="10" vm="5380">
        <f t="shared" si="2"/>
        <v>2563000</v>
      </c>
      <c r="H17" s="10" vm="5459">
        <f t="shared" si="2"/>
        <v>2629000</v>
      </c>
      <c r="I17" s="10" vm="5504">
        <f t="shared" si="2"/>
        <v>2745000</v>
      </c>
      <c r="J17" s="10" vm="5597">
        <f t="shared" si="2"/>
        <v>2803000</v>
      </c>
      <c r="K17" s="10" vm="5666">
        <f t="shared" si="2"/>
        <v>2877000</v>
      </c>
      <c r="L17" s="10" vm="5733">
        <f t="shared" si="2"/>
        <v>2974000</v>
      </c>
      <c r="M17" s="10" vm="5799">
        <f t="shared" si="2"/>
        <v>3069000</v>
      </c>
      <c r="N17" s="10" vm="5865">
        <f t="shared" si="2"/>
        <v>3148000</v>
      </c>
      <c r="O17" s="10" vm="5928">
        <f t="shared" si="2"/>
        <v>3278000</v>
      </c>
      <c r="P17" s="10" vm="5977">
        <f t="shared" si="2"/>
        <v>3377000</v>
      </c>
      <c r="Q17" s="10" vm="5098">
        <f t="shared" si="2"/>
        <v>3455000</v>
      </c>
      <c r="R17" s="10" vm="5136">
        <f t="shared" si="2"/>
        <v>3533000</v>
      </c>
      <c r="S17" s="10" vm="5001">
        <f t="shared" si="2"/>
        <v>3613000</v>
      </c>
      <c r="T17" s="10" vm="5200">
        <f t="shared" si="6"/>
        <v>3690000</v>
      </c>
      <c r="U17" s="10" vm="5260">
        <f t="shared" si="6"/>
        <v>3786000</v>
      </c>
      <c r="V17" s="10" vm="5316">
        <f t="shared" si="6"/>
        <v>3878000</v>
      </c>
      <c r="W17" s="10" vm="5381">
        <f t="shared" si="6"/>
        <v>3956000</v>
      </c>
      <c r="X17" s="10" vm="5460">
        <f t="shared" si="6"/>
        <v>4031000</v>
      </c>
      <c r="Y17" s="10" vm="5505">
        <f t="shared" si="6"/>
        <v>4105000</v>
      </c>
      <c r="Z17" s="10" vm="5598">
        <f t="shared" si="6"/>
        <v>4159000</v>
      </c>
      <c r="AA17" s="10" vm="5667">
        <f t="shared" si="6"/>
        <v>4233000</v>
      </c>
      <c r="AB17" s="10" vm="5734">
        <f t="shared" si="6"/>
        <v>4299000</v>
      </c>
      <c r="AC17" s="10" vm="5800">
        <f t="shared" si="6"/>
        <v>4369000</v>
      </c>
      <c r="AD17" s="10" vm="5866">
        <f t="shared" si="6"/>
        <v>4442000</v>
      </c>
      <c r="AE17" s="10" vm="5929">
        <f t="shared" si="6"/>
        <v>4518000</v>
      </c>
      <c r="AF17" s="10" vm="6026">
        <f t="shared" si="6"/>
        <v>4660000</v>
      </c>
      <c r="AG17" s="10" vm="6037">
        <f t="shared" si="6"/>
        <v>4949000</v>
      </c>
      <c r="AH17" s="10" vm="5137">
        <f t="shared" si="6"/>
        <v>5123000</v>
      </c>
      <c r="AI17" s="10" vm="4993">
        <f t="shared" si="6"/>
        <v>5261000</v>
      </c>
      <c r="AJ17" s="10" vm="5201">
        <f t="shared" si="6"/>
        <v>5399000</v>
      </c>
      <c r="AK17" s="10" vm="5261">
        <f t="shared" si="6"/>
        <v>5545000</v>
      </c>
      <c r="AL17" s="10" vm="5446">
        <f t="shared" si="6"/>
        <v>5692000</v>
      </c>
      <c r="AM17" s="10" vm="5382">
        <f t="shared" si="6"/>
        <v>5836000</v>
      </c>
      <c r="AN17" s="10" vm="5559">
        <f t="shared" si="6"/>
        <v>5971000</v>
      </c>
      <c r="AO17" s="10" vm="5506">
        <f t="shared" si="6"/>
        <v>6125000</v>
      </c>
      <c r="AP17" s="10" vm="5599">
        <f t="shared" si="6"/>
        <v>6289000</v>
      </c>
      <c r="AQ17" s="10" vm="5668">
        <f t="shared" si="6"/>
        <v>6439000</v>
      </c>
      <c r="AR17" s="10" vm="5735">
        <f t="shared" si="6"/>
        <v>6570000</v>
      </c>
      <c r="AS17" s="10" vm="5801">
        <f t="shared" si="6"/>
        <v>6689700</v>
      </c>
      <c r="AT17" s="10" vm="5867">
        <f t="shared" si="6"/>
        <v>6809000</v>
      </c>
      <c r="AU17" s="10" vm="5930">
        <f t="shared" si="6"/>
        <v>6930100</v>
      </c>
      <c r="AV17" s="10" vm="5978">
        <f t="shared" si="6"/>
        <v>7053700</v>
      </c>
      <c r="AW17" s="10" vm="5099">
        <f t="shared" si="6"/>
        <v>7180100</v>
      </c>
      <c r="AX17" s="10" vm="5138">
        <f t="shared" si="6"/>
        <v>7308800</v>
      </c>
      <c r="AY17" s="10" vm="5014">
        <f t="shared" si="6"/>
        <v>7485600</v>
      </c>
      <c r="AZ17" s="10" vm="5202">
        <f t="shared" si="6"/>
        <v>7623600</v>
      </c>
      <c r="BA17" s="10" vm="5262">
        <f t="shared" si="6"/>
        <v>7765800</v>
      </c>
      <c r="BB17" s="10" vm="5360">
        <f t="shared" si="6"/>
        <v>7910500</v>
      </c>
      <c r="BC17" s="10" vm="5383">
        <f t="shared" si="6"/>
        <v>8059500</v>
      </c>
      <c r="BD17" s="10" vm="5435">
        <f t="shared" si="6"/>
        <v>8215700</v>
      </c>
      <c r="BE17" s="10" vm="5507">
        <f t="shared" si="6"/>
        <v>8380100</v>
      </c>
      <c r="BF17" s="10" vm="5600">
        <f t="shared" si="6"/>
        <v>8546000</v>
      </c>
      <c r="BG17" s="10" vm="5669">
        <f t="shared" si="6"/>
        <v>8713300</v>
      </c>
      <c r="BH17" s="10" vm="5736">
        <f t="shared" si="6"/>
        <v>8882800</v>
      </c>
      <c r="BI17" s="10" vm="5802">
        <f t="shared" si="6"/>
        <v>9053300</v>
      </c>
      <c r="BJ17" s="10">
        <f t="shared" si="5"/>
        <v>7</v>
      </c>
      <c r="BK17" s="15" cm="1">
        <f t="array" ref="BK17">INDEX(North_Pop,BJ17,2)/INDEX(North_Pop,1,2)</f>
        <v>0.20843270056281599</v>
      </c>
      <c r="BL17" s="10" cm="1">
        <f t="array" ref="BL17">INDEX(North_GDP,BJ17,2)/INDEX(North_Pop,BJ17,2)</f>
        <v>1436.3844832951945</v>
      </c>
      <c r="BM17" s="15" cm="1">
        <f t="array" ref="BM17">(INDEX(North_GDP,BJ17,2)/INDEX(North_Pop,BJ17,2))/(INDEX(North_GDP,1,2)/INDEX(North_Pop,1,2))</f>
        <v>0.76618118502128052</v>
      </c>
      <c r="BN17" s="18" cm="1">
        <f t="array" ref="BN17">LN((INDEX(North_GDP,BJ17,2)/INDEX(North_Pop,BJ17,2))/(INDEX(North_GDP,1,2)/INDEX(North_Pop,1,2)))</f>
        <v>-0.26633660324095476</v>
      </c>
      <c r="BO17" s="18">
        <f t="shared" si="3"/>
        <v>-4.2533213394471879E-2</v>
      </c>
      <c r="BP17" s="18" cm="1">
        <f t="array" ref="BP17">INDEX(North_Pop,BJ17,2)/INDEX(North_Pop,1,2)*(INDEX(North_GDP,BJ17,2)/INDEX(North_Pop,BJ17,2))/(INDEX(North_GDP,1,2)/INDEX(North_Pop,1,2))*LN((INDEX(North_GDP,BJ17,2)/INDEX(North_Pop,BJ17,2))/(INDEX(North_GDP,1,2)/INDEX(North_Pop,1,2)))</f>
        <v>-4.2533213394471879E-2</v>
      </c>
    </row>
    <row r="18" spans="1:68" x14ac:dyDescent="0.45">
      <c r="A18" t="str" vm="67">
        <f t="shared" si="1"/>
        <v>North</v>
      </c>
      <c r="B18" t="str" vm="75">
        <f>CUBEMEMBER("DESKTOP-KSAPEQM AS Model","[Geography].[Blocs].[Country].&amp;[Italy]")</f>
        <v>Italy</v>
      </c>
      <c r="C18" s="10" vm="5979">
        <f t="shared" si="2"/>
        <v>50536352</v>
      </c>
      <c r="D18" s="10" vm="6038">
        <f t="shared" si="2"/>
        <v>50879448</v>
      </c>
      <c r="E18" s="10" vm="5139">
        <f t="shared" si="2"/>
        <v>51252000</v>
      </c>
      <c r="F18" s="10" vm="5017">
        <f t="shared" si="2"/>
        <v>51675352</v>
      </c>
      <c r="G18" s="10" vm="5203">
        <f t="shared" si="2"/>
        <v>52112352</v>
      </c>
      <c r="H18" s="10" vm="5263">
        <f t="shared" si="2"/>
        <v>52519000</v>
      </c>
      <c r="I18" s="10" vm="5425">
        <f t="shared" si="2"/>
        <v>52900500</v>
      </c>
      <c r="J18" s="10" vm="5384">
        <f t="shared" si="2"/>
        <v>53235752</v>
      </c>
      <c r="K18" s="10" vm="5461">
        <f t="shared" si="2"/>
        <v>53537952</v>
      </c>
      <c r="L18" s="10" vm="5508">
        <f t="shared" si="2"/>
        <v>53821848</v>
      </c>
      <c r="M18" s="10" vm="5601">
        <f t="shared" si="2"/>
        <v>54073488</v>
      </c>
      <c r="N18" s="10" vm="5670">
        <f t="shared" si="2"/>
        <v>54381344</v>
      </c>
      <c r="O18" s="10" vm="5737">
        <f t="shared" si="2"/>
        <v>54751408</v>
      </c>
      <c r="P18" s="10" vm="5803">
        <f t="shared" si="2"/>
        <v>55110868</v>
      </c>
      <c r="Q18" s="10" vm="5868">
        <f t="shared" si="2"/>
        <v>55441000</v>
      </c>
      <c r="R18" s="10" vm="5931">
        <f t="shared" si="2"/>
        <v>55718260</v>
      </c>
      <c r="S18" s="10" vm="5980">
        <f t="shared" si="2"/>
        <v>55955412</v>
      </c>
      <c r="T18" s="10" vm="5100">
        <f t="shared" si="6"/>
        <v>56155144</v>
      </c>
      <c r="U18" s="10" vm="5140">
        <f t="shared" si="6"/>
        <v>56317748</v>
      </c>
      <c r="V18" s="10" vm="5054">
        <f t="shared" si="6"/>
        <v>56433884</v>
      </c>
      <c r="W18" s="10" vm="5204">
        <f t="shared" si="6"/>
        <v>56501676</v>
      </c>
      <c r="X18" s="10" vm="5264">
        <f t="shared" si="6"/>
        <v>56543548</v>
      </c>
      <c r="Y18" s="10" vm="5317">
        <f t="shared" si="6"/>
        <v>56564072</v>
      </c>
      <c r="Z18" s="10" vm="5385">
        <f t="shared" si="6"/>
        <v>56576720</v>
      </c>
      <c r="AA18" s="10" vm="5560">
        <f t="shared" si="6"/>
        <v>56593072</v>
      </c>
      <c r="AB18" s="10" vm="5509">
        <f t="shared" si="6"/>
        <v>56596156</v>
      </c>
      <c r="AC18" s="10" vm="5602">
        <f t="shared" si="6"/>
        <v>56601932</v>
      </c>
      <c r="AD18" s="10" vm="5671">
        <f t="shared" si="6"/>
        <v>56629288</v>
      </c>
      <c r="AE18" s="10" vm="5738">
        <f t="shared" si="6"/>
        <v>56671780</v>
      </c>
      <c r="AF18" s="10" vm="5804">
        <f t="shared" si="6"/>
        <v>56719240</v>
      </c>
      <c r="AG18" s="10" vm="5869">
        <f t="shared" si="6"/>
        <v>56758520</v>
      </c>
      <c r="AH18" s="10" vm="5932">
        <f t="shared" si="6"/>
        <v>56797088</v>
      </c>
      <c r="AI18" s="10" vm="5981">
        <f t="shared" si="6"/>
        <v>56831820</v>
      </c>
      <c r="AJ18" s="10" vm="6039">
        <f t="shared" si="6"/>
        <v>56843400</v>
      </c>
      <c r="AK18" s="10" vm="5141">
        <f t="shared" si="6"/>
        <v>56844304</v>
      </c>
      <c r="AL18" s="10" vm="5021">
        <f t="shared" si="6"/>
        <v>56860280</v>
      </c>
      <c r="AM18" s="10" vm="5205">
        <f t="shared" si="6"/>
        <v>56890372</v>
      </c>
      <c r="AN18" s="10" vm="5265">
        <f t="shared" si="6"/>
        <v>56906744</v>
      </c>
      <c r="AO18" s="10" vm="5318">
        <f t="shared" si="6"/>
        <v>56916316</v>
      </c>
      <c r="AP18" s="10" vm="5386">
        <f t="shared" si="6"/>
        <v>56942108</v>
      </c>
      <c r="AQ18" s="10" vm="5462">
        <f t="shared" si="6"/>
        <v>56974100</v>
      </c>
      <c r="AR18" s="10" vm="5510">
        <f t="shared" si="6"/>
        <v>57059008</v>
      </c>
      <c r="AS18" s="10" vm="5603">
        <f t="shared" si="6"/>
        <v>57313204</v>
      </c>
      <c r="AT18" s="10" vm="5672">
        <f t="shared" si="6"/>
        <v>57685328</v>
      </c>
      <c r="AU18" s="10" vm="5739">
        <f t="shared" si="6"/>
        <v>57969484</v>
      </c>
      <c r="AV18" s="10" vm="5805">
        <f t="shared" si="6"/>
        <v>58143980</v>
      </c>
      <c r="AW18" s="10" vm="5870">
        <f t="shared" si="6"/>
        <v>58438312</v>
      </c>
      <c r="AX18" s="10" vm="5933">
        <f t="shared" si="6"/>
        <v>58826732</v>
      </c>
      <c r="AY18" s="10" vm="5982">
        <f t="shared" si="6"/>
        <v>59095364</v>
      </c>
      <c r="AZ18" s="10" vm="6040">
        <f t="shared" si="6"/>
        <v>59277416</v>
      </c>
      <c r="BA18" s="10" vm="5142">
        <f t="shared" si="6"/>
        <v>59379448</v>
      </c>
      <c r="BB18" s="10" vm="5040">
        <f t="shared" si="6"/>
        <v>59539716</v>
      </c>
      <c r="BC18" s="10" vm="5206">
        <f t="shared" si="6"/>
        <v>60233948</v>
      </c>
      <c r="BD18" s="10" vm="5266">
        <f t="shared" si="6"/>
        <v>60789140</v>
      </c>
      <c r="BE18" s="10" vm="5319">
        <f t="shared" si="6"/>
        <v>60730584</v>
      </c>
      <c r="BF18" s="10" vm="5387">
        <f t="shared" si="6"/>
        <v>60627496</v>
      </c>
      <c r="BG18" s="10" vm="5561">
        <f t="shared" si="6"/>
        <v>60536708</v>
      </c>
      <c r="BH18" s="10" vm="5511">
        <f t="shared" si="6"/>
        <v>60421760</v>
      </c>
      <c r="BI18" s="10" vm="5604">
        <f t="shared" si="6"/>
        <v>60297396</v>
      </c>
      <c r="BJ18" s="10">
        <f t="shared" si="5"/>
        <v>8</v>
      </c>
      <c r="BK18" s="15" cm="1">
        <f t="array" ref="BK18">INDEX(North_Pop,BJ18,2)/INDEX(North_Pop,1,2)</f>
        <v>4.8207909949441952</v>
      </c>
      <c r="BL18" s="10" cm="1">
        <f t="array" ref="BL18">INDEX(North_GDP,BJ18,2)/INDEX(North_Pop,BJ18,2)</f>
        <v>887.33674801062011</v>
      </c>
      <c r="BM18" s="15" cm="1">
        <f t="array" ref="BM18">(INDEX(North_GDP,BJ18,2)/INDEX(North_Pop,BJ18,2))/(INDEX(North_GDP,1,2)/INDEX(North_Pop,1,2))</f>
        <v>0.47331388566941701</v>
      </c>
      <c r="BN18" s="18" cm="1">
        <f t="array" ref="BN18">LN((INDEX(North_GDP,BJ18,2)/INDEX(North_Pop,BJ18,2))/(INDEX(North_GDP,1,2)/INDEX(North_Pop,1,2)))</f>
        <v>-0.7479965045129261</v>
      </c>
      <c r="BO18" s="18">
        <f t="shared" si="3"/>
        <v>-1.7067390179089892</v>
      </c>
      <c r="BP18" s="18" cm="1">
        <f t="array" ref="BP18">INDEX(North_Pop,BJ18,2)/INDEX(North_Pop,1,2)*(INDEX(North_GDP,BJ18,2)/INDEX(North_Pop,BJ18,2))/(INDEX(North_GDP,1,2)/INDEX(North_Pop,1,2))*LN((INDEX(North_GDP,BJ18,2)/INDEX(North_Pop,BJ18,2))/(INDEX(North_GDP,1,2)/INDEX(North_Pop,1,2)))</f>
        <v>-1.7067390179089892</v>
      </c>
    </row>
    <row r="19" spans="1:68" x14ac:dyDescent="0.45">
      <c r="A19" t="str" vm="67">
        <f t="shared" si="1"/>
        <v>North</v>
      </c>
      <c r="B19" t="str" vm="76">
        <f>CUBEMEMBER("DESKTOP-KSAPEQM AS Model","[Geography].[Blocs].[Country].&amp;[Japan]")</f>
        <v>Japan</v>
      </c>
      <c r="C19" s="10" vm="5806">
        <f t="shared" si="2"/>
        <v>94943000</v>
      </c>
      <c r="D19" s="10" vm="5871">
        <f t="shared" si="2"/>
        <v>95832000</v>
      </c>
      <c r="E19" s="10" vm="5934">
        <f t="shared" si="2"/>
        <v>96812000</v>
      </c>
      <c r="F19" s="10" vm="5983">
        <f t="shared" si="2"/>
        <v>97826000</v>
      </c>
      <c r="G19" s="10" vm="5101">
        <f t="shared" si="2"/>
        <v>98883000</v>
      </c>
      <c r="H19" s="10" vm="5143">
        <f t="shared" si="2"/>
        <v>99790000</v>
      </c>
      <c r="I19" s="10" vm="5027">
        <f t="shared" si="2"/>
        <v>100725000</v>
      </c>
      <c r="J19" s="10" vm="5207">
        <f t="shared" si="2"/>
        <v>101061000</v>
      </c>
      <c r="K19" s="10" vm="5267">
        <f t="shared" si="2"/>
        <v>103172000</v>
      </c>
      <c r="L19" s="10" vm="5320">
        <f t="shared" si="2"/>
        <v>104345000</v>
      </c>
      <c r="M19" s="10" vm="5388">
        <f t="shared" si="2"/>
        <v>105697000</v>
      </c>
      <c r="N19" s="10" vm="5436">
        <f t="shared" si="2"/>
        <v>107188000</v>
      </c>
      <c r="O19" s="10" vm="5512">
        <f t="shared" si="2"/>
        <v>108079000</v>
      </c>
      <c r="P19" s="10" vm="5605">
        <f t="shared" si="2"/>
        <v>110162000</v>
      </c>
      <c r="Q19" s="10" vm="5673">
        <f t="shared" si="2"/>
        <v>111940000</v>
      </c>
      <c r="R19" s="10" vm="5740">
        <f t="shared" si="2"/>
        <v>112771000</v>
      </c>
      <c r="S19" s="10" vm="5807">
        <f t="shared" si="2"/>
        <v>113863000</v>
      </c>
      <c r="T19" s="10" vm="5872">
        <f t="shared" si="6"/>
        <v>114898000</v>
      </c>
      <c r="U19" s="10" vm="5935">
        <f t="shared" si="6"/>
        <v>115870000</v>
      </c>
      <c r="V19" s="10" vm="5984">
        <f t="shared" si="6"/>
        <v>116782000</v>
      </c>
      <c r="W19" s="10" vm="6041">
        <f t="shared" si="6"/>
        <v>117648000</v>
      </c>
      <c r="X19" s="10" vm="5144">
        <f t="shared" si="6"/>
        <v>118449000</v>
      </c>
      <c r="Y19" s="10" vm="5044">
        <f t="shared" si="6"/>
        <v>119259000</v>
      </c>
      <c r="Z19" s="10" vm="5208">
        <f t="shared" si="6"/>
        <v>120018000</v>
      </c>
      <c r="AA19" s="10" vm="5268">
        <f t="shared" si="6"/>
        <v>120754000</v>
      </c>
      <c r="AB19" s="10" vm="5321">
        <f t="shared" si="6"/>
        <v>121492000</v>
      </c>
      <c r="AC19" s="10" vm="5389">
        <f t="shared" si="6"/>
        <v>122091000</v>
      </c>
      <c r="AD19" s="10" vm="5463">
        <f t="shared" si="6"/>
        <v>122613000</v>
      </c>
      <c r="AE19" s="10" vm="5513">
        <f t="shared" si="6"/>
        <v>123116000</v>
      </c>
      <c r="AF19" s="10" vm="5606">
        <f t="shared" si="6"/>
        <v>123537000</v>
      </c>
      <c r="AG19" s="10" vm="5674">
        <f t="shared" si="6"/>
        <v>123921000</v>
      </c>
      <c r="AH19" s="10" vm="5741">
        <f t="shared" si="6"/>
        <v>124229000</v>
      </c>
      <c r="AI19" s="10" vm="5808">
        <f t="shared" si="6"/>
        <v>124536000</v>
      </c>
      <c r="AJ19" s="10" vm="5873">
        <f t="shared" si="6"/>
        <v>124961000</v>
      </c>
      <c r="AK19" s="10" vm="5936">
        <f t="shared" si="6"/>
        <v>125439000</v>
      </c>
      <c r="AL19" s="10" vm="6027">
        <f t="shared" si="6"/>
        <v>125757000</v>
      </c>
      <c r="AM19" s="10" vm="6042">
        <f t="shared" si="6"/>
        <v>126057000</v>
      </c>
      <c r="AN19" s="10" vm="5145">
        <f t="shared" si="6"/>
        <v>126400000</v>
      </c>
      <c r="AO19" s="10" vm="5060">
        <f t="shared" si="6"/>
        <v>126631000</v>
      </c>
      <c r="AP19" s="10" vm="5209">
        <f t="shared" si="6"/>
        <v>126843000</v>
      </c>
      <c r="AQ19" s="10" vm="5269">
        <f t="shared" si="6"/>
        <v>127149000</v>
      </c>
      <c r="AR19" s="10" vm="5322">
        <f t="shared" si="6"/>
        <v>127445000</v>
      </c>
      <c r="AS19" s="10" vm="5390">
        <f t="shared" si="6"/>
        <v>127718000</v>
      </c>
      <c r="AT19" s="10" vm="5562">
        <f t="shared" si="6"/>
        <v>127761000</v>
      </c>
      <c r="AU19" s="10" vm="5514">
        <f t="shared" si="6"/>
        <v>127773000</v>
      </c>
      <c r="AV19" s="10" vm="5607">
        <f t="shared" si="6"/>
        <v>127854000</v>
      </c>
      <c r="AW19" s="10" vm="5675">
        <f t="shared" si="6"/>
        <v>128001000</v>
      </c>
      <c r="AX19" s="10" vm="5742">
        <f t="shared" si="6"/>
        <v>128063000</v>
      </c>
      <c r="AY19" s="10" vm="5809">
        <f t="shared" si="6"/>
        <v>128047000</v>
      </c>
      <c r="AZ19" s="10" vm="5874">
        <f t="shared" si="6"/>
        <v>128070000</v>
      </c>
      <c r="BA19" s="10" vm="5937">
        <f t="shared" si="6"/>
        <v>127833000</v>
      </c>
      <c r="BB19" s="10" vm="5985">
        <f t="shared" si="6"/>
        <v>127629000</v>
      </c>
      <c r="BC19" s="10" vm="5102">
        <f t="shared" si="6"/>
        <v>127445000</v>
      </c>
      <c r="BD19" s="10" vm="5146">
        <f t="shared" si="6"/>
        <v>127276000</v>
      </c>
      <c r="BE19" s="10" vm="5066">
        <f t="shared" si="6"/>
        <v>127141000</v>
      </c>
      <c r="BF19" s="10" vm="5210">
        <f t="shared" si="6"/>
        <v>126994512</v>
      </c>
      <c r="BG19" s="10" vm="5270">
        <f t="shared" si="6"/>
        <v>126785800</v>
      </c>
      <c r="BH19" s="10" vm="5323">
        <f t="shared" si="6"/>
        <v>126529104</v>
      </c>
      <c r="BI19" s="10" vm="5391">
        <f t="shared" si="6"/>
        <v>126264928</v>
      </c>
      <c r="BJ19" s="10">
        <f t="shared" si="5"/>
        <v>9</v>
      </c>
      <c r="BK19" s="15" cm="1">
        <f t="array" ref="BK19">INDEX(North_Pop,BJ19,2)/INDEX(North_Pop,1,2)</f>
        <v>9.0568539540207951</v>
      </c>
      <c r="BL19" s="10" cm="1">
        <f t="array" ref="BL19">INDEX(North_GDP,BJ19,2)/INDEX(North_Pop,BJ19,2)</f>
        <v>563.58674354086133</v>
      </c>
      <c r="BM19" s="15" cm="1">
        <f t="array" ref="BM19">(INDEX(North_GDP,BJ19,2)/INDEX(North_Pop,BJ19,2))/(INDEX(North_GDP,1,2)/INDEX(North_Pop,1,2))</f>
        <v>0.30062254504296226</v>
      </c>
      <c r="BN19" s="18" cm="1">
        <f t="array" ref="BN19">LN((INDEX(North_GDP,BJ19,2)/INDEX(North_Pop,BJ19,2))/(INDEX(North_GDP,1,2)/INDEX(North_Pop,1,2)))</f>
        <v>-1.2018998043327114</v>
      </c>
      <c r="BO19" s="18">
        <f t="shared" si="3"/>
        <v>-3.2724059696688355</v>
      </c>
      <c r="BP19" s="18" cm="1">
        <f t="array" ref="BP19">INDEX(North_Pop,BJ19,2)/INDEX(North_Pop,1,2)*(INDEX(North_GDP,BJ19,2)/INDEX(North_Pop,BJ19,2))/(INDEX(North_GDP,1,2)/INDEX(North_Pop,1,2))*LN((INDEX(North_GDP,BJ19,2)/INDEX(North_Pop,BJ19,2))/(INDEX(North_GDP,1,2)/INDEX(North_Pop,1,2)))</f>
        <v>-3.272405969668835</v>
      </c>
    </row>
    <row r="20" spans="1:68" x14ac:dyDescent="0.45">
      <c r="A20" t="str" vm="67">
        <f t="shared" si="1"/>
        <v>North</v>
      </c>
      <c r="B20" t="str" vm="77">
        <f>CUBEMEMBER("DESKTOP-KSAPEQM AS Model","[Geography].[Blocs].[Country].&amp;[Luxemburg]")</f>
        <v>Luxemburg</v>
      </c>
      <c r="C20" s="10" vm="5608">
        <f t="shared" si="2"/>
        <v>316845</v>
      </c>
      <c r="D20" s="10" vm="5676">
        <f t="shared" si="2"/>
        <v>320750</v>
      </c>
      <c r="E20" s="10" vm="5743">
        <f t="shared" si="2"/>
        <v>324100</v>
      </c>
      <c r="F20" s="10" vm="5810">
        <f t="shared" si="2"/>
        <v>327750</v>
      </c>
      <c r="G20" s="10" vm="5875">
        <f t="shared" si="2"/>
        <v>331500</v>
      </c>
      <c r="H20" s="10" vm="5938">
        <f t="shared" si="2"/>
        <v>333895</v>
      </c>
      <c r="I20" s="10" vm="5082">
        <f t="shared" si="2"/>
        <v>334995</v>
      </c>
      <c r="J20" s="10" vm="6043">
        <f t="shared" si="2"/>
        <v>335850</v>
      </c>
      <c r="K20" s="10" vm="5147">
        <f t="shared" si="2"/>
        <v>337500</v>
      </c>
      <c r="L20" s="10" vm="4999">
        <f t="shared" si="2"/>
        <v>339171</v>
      </c>
      <c r="M20" s="10" vm="5211">
        <f t="shared" si="2"/>
        <v>342421</v>
      </c>
      <c r="N20" s="10" vm="5271">
        <f t="shared" si="2"/>
        <v>346600</v>
      </c>
      <c r="O20" s="10" vm="5324">
        <f t="shared" si="2"/>
        <v>350450</v>
      </c>
      <c r="P20" s="10" vm="5392">
        <f t="shared" si="2"/>
        <v>355050</v>
      </c>
      <c r="Q20" s="10" vm="5437">
        <f t="shared" si="2"/>
        <v>358950</v>
      </c>
      <c r="R20" s="10" vm="5515">
        <f t="shared" si="2"/>
        <v>360731</v>
      </c>
      <c r="S20" s="10" vm="5609">
        <f t="shared" si="2"/>
        <v>361358</v>
      </c>
      <c r="T20" s="10" vm="5677">
        <f t="shared" si="6"/>
        <v>362007</v>
      </c>
      <c r="U20" s="10" vm="5744">
        <f t="shared" si="6"/>
        <v>362856</v>
      </c>
      <c r="V20" s="10" vm="5811">
        <f t="shared" si="6"/>
        <v>364150</v>
      </c>
      <c r="W20" s="10" vm="5876">
        <f t="shared" ref="W20:BI20" si="7">CUBEVALUE("DESKTOP-KSAPEQM AS Model",$B$2,$B$3,$B$4,$B$5,$B$6,$A$8,$B20,W$9)</f>
        <v>365225</v>
      </c>
      <c r="X20" s="10" vm="5939">
        <f t="shared" si="7"/>
        <v>365525</v>
      </c>
      <c r="Y20" s="10" vm="5986">
        <f t="shared" si="7"/>
        <v>365622</v>
      </c>
      <c r="Z20" s="10" vm="6044">
        <f t="shared" si="7"/>
        <v>365998</v>
      </c>
      <c r="AA20" s="10" vm="5148">
        <f t="shared" si="7"/>
        <v>366706</v>
      </c>
      <c r="AB20" s="10" vm="5070">
        <f t="shared" si="7"/>
        <v>368355</v>
      </c>
      <c r="AC20" s="10" vm="5212">
        <f t="shared" si="7"/>
        <v>370750</v>
      </c>
      <c r="AD20" s="10" vm="5272">
        <f t="shared" si="7"/>
        <v>373450</v>
      </c>
      <c r="AE20" s="10" vm="5325">
        <f t="shared" si="7"/>
        <v>377100</v>
      </c>
      <c r="AF20" s="10" vm="5393">
        <f t="shared" si="7"/>
        <v>381850</v>
      </c>
      <c r="AG20" s="10" vm="5563">
        <f t="shared" si="7"/>
        <v>387000</v>
      </c>
      <c r="AH20" s="10" vm="5516">
        <f t="shared" si="7"/>
        <v>392175</v>
      </c>
      <c r="AI20" s="10" vm="5610">
        <f t="shared" si="7"/>
        <v>397475</v>
      </c>
      <c r="AJ20" s="10" vm="5678">
        <f t="shared" si="7"/>
        <v>402925</v>
      </c>
      <c r="AK20" s="10" vm="5745">
        <f t="shared" si="7"/>
        <v>408625</v>
      </c>
      <c r="AL20" s="10" vm="5812">
        <f t="shared" si="7"/>
        <v>414225</v>
      </c>
      <c r="AM20" s="10" vm="5877">
        <f t="shared" si="7"/>
        <v>419450</v>
      </c>
      <c r="AN20" s="10" vm="5940">
        <f t="shared" si="7"/>
        <v>424700</v>
      </c>
      <c r="AO20" s="10" vm="5987">
        <f t="shared" si="7"/>
        <v>430475</v>
      </c>
      <c r="AP20" s="10" vm="5103">
        <f t="shared" si="7"/>
        <v>436300</v>
      </c>
      <c r="AQ20" s="10" vm="5149">
        <f t="shared" si="7"/>
        <v>441525</v>
      </c>
      <c r="AR20" s="10" vm="5071">
        <f t="shared" si="7"/>
        <v>446175</v>
      </c>
      <c r="AS20" s="10" vm="5213">
        <f t="shared" si="7"/>
        <v>451630</v>
      </c>
      <c r="AT20" s="10" vm="5273">
        <f t="shared" si="7"/>
        <v>458095</v>
      </c>
      <c r="AU20" s="10" vm="5326">
        <f t="shared" si="7"/>
        <v>465158</v>
      </c>
      <c r="AV20" s="10" vm="5394">
        <f t="shared" si="7"/>
        <v>472637</v>
      </c>
      <c r="AW20" s="10" vm="5464">
        <f t="shared" si="7"/>
        <v>479993</v>
      </c>
      <c r="AX20" s="10" vm="5517">
        <f t="shared" si="7"/>
        <v>488650</v>
      </c>
      <c r="AY20" s="10" vm="5611">
        <f t="shared" si="7"/>
        <v>497783</v>
      </c>
      <c r="AZ20" s="10" vm="5679">
        <f t="shared" si="7"/>
        <v>506953</v>
      </c>
      <c r="BA20" s="10" vm="5746">
        <f t="shared" si="7"/>
        <v>518347</v>
      </c>
      <c r="BB20" s="10" vm="5813">
        <f t="shared" si="7"/>
        <v>530946</v>
      </c>
      <c r="BC20" s="10" vm="5878">
        <f t="shared" si="7"/>
        <v>543360</v>
      </c>
      <c r="BD20" s="10" vm="5941">
        <f t="shared" si="7"/>
        <v>556319</v>
      </c>
      <c r="BE20" s="10" vm="5988">
        <f t="shared" si="7"/>
        <v>569604</v>
      </c>
      <c r="BF20" s="10" vm="6045">
        <f t="shared" si="7"/>
        <v>582014</v>
      </c>
      <c r="BG20" s="10" vm="5150">
        <f t="shared" si="7"/>
        <v>596336</v>
      </c>
      <c r="BH20" s="10" vm="5008">
        <f t="shared" si="7"/>
        <v>607950</v>
      </c>
      <c r="BI20" s="10" vm="5214">
        <f t="shared" si="7"/>
        <v>619896</v>
      </c>
      <c r="BJ20" s="10">
        <f t="shared" si="5"/>
        <v>10</v>
      </c>
      <c r="BK20" s="15" cm="1">
        <f t="array" ref="BK20">INDEX(North_Pop,BJ20,2)/INDEX(North_Pop,1,2)</f>
        <v>3.0224649432414385E-2</v>
      </c>
      <c r="BL20" s="10" cm="1">
        <f t="array" ref="BL20">INDEX(North_GDP,BJ20,2)/INDEX(North_Pop,BJ20,2)</f>
        <v>2222.3663431646387</v>
      </c>
      <c r="BM20" s="15" cm="1">
        <f t="array" ref="BM20">(INDEX(North_GDP,BJ20,2)/INDEX(North_Pop,BJ20,2))/(INDEX(North_GDP,1,2)/INDEX(North_Pop,1,2))</f>
        <v>1.1854314065347362</v>
      </c>
      <c r="BN20" s="18" cm="1">
        <f t="array" ref="BN20">LN((INDEX(North_GDP,BJ20,2)/INDEX(North_Pop,BJ20,2))/(INDEX(North_GDP,1,2)/INDEX(North_Pop,1,2)))</f>
        <v>0.17010676448219123</v>
      </c>
      <c r="BO20" s="18">
        <f t="shared" si="3"/>
        <v>6.09479756826022E-3</v>
      </c>
      <c r="BP20" s="18" cm="1">
        <f t="array" ref="BP20">INDEX(North_Pop,BJ20,2)/INDEX(North_Pop,1,2)*(INDEX(North_GDP,BJ20,2)/INDEX(North_Pop,BJ20,2))/(INDEX(North_GDP,1,2)/INDEX(North_Pop,1,2))*LN((INDEX(North_GDP,BJ20,2)/INDEX(North_Pop,BJ20,2))/(INDEX(North_GDP,1,2)/INDEX(North_Pop,1,2)))</f>
        <v>6.0947975682602183E-3</v>
      </c>
    </row>
    <row r="21" spans="1:68" x14ac:dyDescent="0.45">
      <c r="A21" t="str" vm="67">
        <f t="shared" si="1"/>
        <v>North</v>
      </c>
      <c r="B21" t="str" vm="78">
        <f>CUBEMEMBER("DESKTOP-KSAPEQM AS Model","[Geography].[Blocs].[Country].&amp;[Netherlands]")</f>
        <v>Netherlands</v>
      </c>
      <c r="C21" s="10" vm="5395">
        <f t="shared" si="2"/>
        <v>11638712</v>
      </c>
      <c r="D21" s="10" vm="5564">
        <f t="shared" si="2"/>
        <v>11805689</v>
      </c>
      <c r="E21" s="10" vm="5518">
        <f t="shared" si="2"/>
        <v>11965966</v>
      </c>
      <c r="F21" s="10" vm="5612">
        <f t="shared" si="2"/>
        <v>12127120</v>
      </c>
      <c r="G21" s="10" vm="5680">
        <f t="shared" si="2"/>
        <v>12294732</v>
      </c>
      <c r="H21" s="10" vm="5747">
        <f t="shared" si="2"/>
        <v>12456251</v>
      </c>
      <c r="I21" s="10" vm="5814">
        <f t="shared" si="2"/>
        <v>12598201</v>
      </c>
      <c r="J21" s="10" vm="5879">
        <f t="shared" si="2"/>
        <v>12729721</v>
      </c>
      <c r="K21" s="10" vm="5942">
        <f t="shared" si="2"/>
        <v>12877984</v>
      </c>
      <c r="L21" s="10" vm="5989">
        <f t="shared" si="2"/>
        <v>13038526</v>
      </c>
      <c r="M21" s="10" vm="6046">
        <f t="shared" si="2"/>
        <v>13194497</v>
      </c>
      <c r="N21" s="10" vm="5151">
        <f t="shared" si="2"/>
        <v>13328593</v>
      </c>
      <c r="O21" s="10" vm="5005">
        <f t="shared" si="2"/>
        <v>13439322</v>
      </c>
      <c r="P21" s="10" vm="5215">
        <f t="shared" si="2"/>
        <v>13545056</v>
      </c>
      <c r="Q21" s="10" vm="5274">
        <f t="shared" si="2"/>
        <v>13666335</v>
      </c>
      <c r="R21" s="10" vm="5327">
        <f t="shared" si="2"/>
        <v>13774037</v>
      </c>
      <c r="S21" s="10" vm="5396">
        <f t="shared" si="2"/>
        <v>13856185</v>
      </c>
      <c r="T21" s="10" vm="5438">
        <f t="shared" ref="T21:BI25" si="8">CUBEVALUE("DESKTOP-KSAPEQM AS Model",$B$2,$B$3,$B$4,$B$5,$B$6,$A$8,$B21,T$9)</f>
        <v>13941700</v>
      </c>
      <c r="U21" s="10" vm="5519">
        <f t="shared" si="8"/>
        <v>14038270</v>
      </c>
      <c r="V21" s="10" vm="5613">
        <f t="shared" si="8"/>
        <v>14149800</v>
      </c>
      <c r="W21" s="10" vm="5681">
        <f t="shared" si="8"/>
        <v>14247208</v>
      </c>
      <c r="X21" s="10" vm="5748">
        <f t="shared" si="8"/>
        <v>14312690</v>
      </c>
      <c r="Y21" s="10" vm="5815">
        <f t="shared" si="8"/>
        <v>14367070</v>
      </c>
      <c r="Z21" s="10" vm="5880">
        <f t="shared" si="8"/>
        <v>14424211</v>
      </c>
      <c r="AA21" s="10" vm="5943">
        <f t="shared" si="8"/>
        <v>14491632</v>
      </c>
      <c r="AB21" s="10" vm="5990">
        <f t="shared" si="8"/>
        <v>14572278</v>
      </c>
      <c r="AC21" s="10" vm="5104">
        <f t="shared" si="8"/>
        <v>14665037</v>
      </c>
      <c r="AD21" s="10" vm="5152">
        <f t="shared" si="8"/>
        <v>14760094</v>
      </c>
      <c r="AE21" s="10" vm="5000">
        <f t="shared" si="8"/>
        <v>14848907</v>
      </c>
      <c r="AF21" s="10" vm="5216">
        <f t="shared" si="8"/>
        <v>14951510</v>
      </c>
      <c r="AG21" s="10" vm="5275">
        <f t="shared" si="8"/>
        <v>15069798</v>
      </c>
      <c r="AH21" s="10" vm="5328">
        <f t="shared" si="8"/>
        <v>15184166</v>
      </c>
      <c r="AI21" s="10" vm="5397">
        <f t="shared" si="8"/>
        <v>15290368</v>
      </c>
      <c r="AJ21" s="10" vm="5465">
        <f t="shared" si="8"/>
        <v>15382838</v>
      </c>
      <c r="AK21" s="10" vm="5520">
        <f t="shared" si="8"/>
        <v>15459006</v>
      </c>
      <c r="AL21" s="10" vm="5614">
        <f t="shared" si="8"/>
        <v>15530498</v>
      </c>
      <c r="AM21" s="10" vm="5682">
        <f t="shared" si="8"/>
        <v>15610650</v>
      </c>
      <c r="AN21" s="10" vm="5749">
        <f t="shared" si="8"/>
        <v>15707209</v>
      </c>
      <c r="AO21" s="10" vm="5816">
        <f t="shared" si="8"/>
        <v>15812088</v>
      </c>
      <c r="AP21" s="10" vm="5881">
        <f t="shared" si="8"/>
        <v>15925513</v>
      </c>
      <c r="AQ21" s="10" vm="5944">
        <f t="shared" si="8"/>
        <v>16046180</v>
      </c>
      <c r="AR21" s="10" vm="5991">
        <f t="shared" si="8"/>
        <v>16148929</v>
      </c>
      <c r="AS21" s="10" vm="6047">
        <f t="shared" si="8"/>
        <v>16225302</v>
      </c>
      <c r="AT21" s="10" vm="5153">
        <f t="shared" si="8"/>
        <v>16281779</v>
      </c>
      <c r="AU21" s="10" vm="4992">
        <f t="shared" si="8"/>
        <v>16319868</v>
      </c>
      <c r="AV21" s="10" vm="5217">
        <f t="shared" si="8"/>
        <v>16346101</v>
      </c>
      <c r="AW21" s="10" vm="5276">
        <f t="shared" si="8"/>
        <v>16381696</v>
      </c>
      <c r="AX21" s="10" vm="5329">
        <f t="shared" si="8"/>
        <v>16445593</v>
      </c>
      <c r="AY21" s="10" vm="5398">
        <f t="shared" si="8"/>
        <v>16530388</v>
      </c>
      <c r="AZ21" s="10" vm="5565">
        <f t="shared" si="8"/>
        <v>16615394</v>
      </c>
      <c r="BA21" s="10" vm="5521">
        <f t="shared" si="8"/>
        <v>16693074</v>
      </c>
      <c r="BB21" s="10" vm="5615">
        <f t="shared" si="8"/>
        <v>16754962</v>
      </c>
      <c r="BC21" s="10" vm="5683">
        <f t="shared" si="8"/>
        <v>16804432</v>
      </c>
      <c r="BD21" s="10" vm="5750">
        <f t="shared" si="8"/>
        <v>16865008</v>
      </c>
      <c r="BE21" s="10" vm="5817">
        <f t="shared" si="8"/>
        <v>16939924</v>
      </c>
      <c r="BF21" s="10" vm="5882">
        <f t="shared" si="8"/>
        <v>17030314</v>
      </c>
      <c r="BG21" s="10" vm="5945">
        <f t="shared" si="8"/>
        <v>17131296</v>
      </c>
      <c r="BH21" s="10" vm="5992">
        <f t="shared" si="8"/>
        <v>17231624</v>
      </c>
      <c r="BI21" s="10" vm="6048">
        <f t="shared" si="8"/>
        <v>17332850</v>
      </c>
      <c r="BJ21" s="10">
        <f t="shared" si="5"/>
        <v>11</v>
      </c>
      <c r="BK21" s="15" cm="1">
        <f t="array" ref="BK21">INDEX(North_Pop,BJ21,2)/INDEX(North_Pop,1,2)</f>
        <v>1.1102463035390633</v>
      </c>
      <c r="BL21" s="10" cm="1">
        <f t="array" ref="BL21">INDEX(North_GDP,BJ21,2)/INDEX(North_Pop,BJ21,2)</f>
        <v>1159.3923561301285</v>
      </c>
      <c r="BM21" s="15" cm="1">
        <f t="array" ref="BM21">(INDEX(North_GDP,BJ21,2)/INDEX(North_Pop,BJ21,2))/(INDEX(North_GDP,1,2)/INDEX(North_Pop,1,2))</f>
        <v>0.61843094217123962</v>
      </c>
      <c r="BN21" s="18" cm="1">
        <f t="array" ref="BN21">LN((INDEX(North_GDP,BJ21,2)/INDEX(North_Pop,BJ21,2))/(INDEX(North_GDP,1,2)/INDEX(North_Pop,1,2)))</f>
        <v>-0.48056974710808964</v>
      </c>
      <c r="BO21" s="18">
        <f t="shared" si="3"/>
        <v>-0.32996431486131783</v>
      </c>
      <c r="BP21" s="18" cm="1">
        <f t="array" ref="BP21">INDEX(North_Pop,BJ21,2)/INDEX(North_Pop,1,2)*(INDEX(North_GDP,BJ21,2)/INDEX(North_Pop,BJ21,2))/(INDEX(North_GDP,1,2)/INDEX(North_Pop,1,2))*LN((INDEX(North_GDP,BJ21,2)/INDEX(North_Pop,BJ21,2))/(INDEX(North_GDP,1,2)/INDEX(North_Pop,1,2)))</f>
        <v>-0.32996431486131783</v>
      </c>
    </row>
    <row r="22" spans="1:68" x14ac:dyDescent="0.45">
      <c r="A22" t="str" vm="67">
        <f t="shared" si="1"/>
        <v>North</v>
      </c>
      <c r="B22" t="str" vm="79">
        <f>CUBEMEMBER("DESKTOP-KSAPEQM AS Model","[Geography].[Blocs].[Country].&amp;[Norway]")</f>
        <v>Norway</v>
      </c>
      <c r="C22" s="10" vm="5218">
        <f t="shared" si="2"/>
        <v>3609800</v>
      </c>
      <c r="D22" s="10" vm="5277">
        <f t="shared" si="2"/>
        <v>3638918</v>
      </c>
      <c r="E22" s="10" vm="5330">
        <f t="shared" si="2"/>
        <v>3666537</v>
      </c>
      <c r="F22" s="10" vm="5399">
        <f t="shared" si="2"/>
        <v>3694339</v>
      </c>
      <c r="G22" s="10" vm="5566">
        <f t="shared" si="2"/>
        <v>3723168</v>
      </c>
      <c r="H22" s="10" vm="5522">
        <f t="shared" si="2"/>
        <v>3753012</v>
      </c>
      <c r="I22" s="10" vm="5616">
        <f t="shared" si="2"/>
        <v>3784539</v>
      </c>
      <c r="J22" s="10" vm="5684">
        <f t="shared" si="2"/>
        <v>3816486</v>
      </c>
      <c r="K22" s="10" vm="5751">
        <f t="shared" si="2"/>
        <v>3847707</v>
      </c>
      <c r="L22" s="10" vm="5818">
        <f t="shared" si="2"/>
        <v>3875763</v>
      </c>
      <c r="M22" s="10" vm="5883">
        <f t="shared" si="2"/>
        <v>3903039</v>
      </c>
      <c r="N22" s="10" vm="5946">
        <f t="shared" si="2"/>
        <v>3933004</v>
      </c>
      <c r="O22" s="10" vm="5993">
        <f t="shared" si="2"/>
        <v>3960612</v>
      </c>
      <c r="P22" s="10" vm="6049">
        <f t="shared" si="2"/>
        <v>3985258</v>
      </c>
      <c r="Q22" s="10" vm="5154">
        <f t="shared" si="2"/>
        <v>4007313</v>
      </c>
      <c r="R22" s="10" vm="5033">
        <f t="shared" si="2"/>
        <v>4026152</v>
      </c>
      <c r="S22" s="10" vm="5219">
        <f t="shared" si="2"/>
        <v>4043205</v>
      </c>
      <c r="T22" s="10" vm="5278">
        <f t="shared" si="8"/>
        <v>4058671</v>
      </c>
      <c r="U22" s="10" vm="5331">
        <f t="shared" si="8"/>
        <v>4072517</v>
      </c>
      <c r="V22" s="10" vm="5400">
        <f t="shared" si="8"/>
        <v>4085620</v>
      </c>
      <c r="W22" s="10" vm="5466">
        <f t="shared" si="8"/>
        <v>4099702</v>
      </c>
      <c r="X22" s="10" vm="5523">
        <f t="shared" si="8"/>
        <v>4114787</v>
      </c>
      <c r="Y22" s="10" vm="5617">
        <f t="shared" si="8"/>
        <v>4128432</v>
      </c>
      <c r="Z22" s="10" vm="5685">
        <f t="shared" si="8"/>
        <v>4140099</v>
      </c>
      <c r="AA22" s="10" vm="5752">
        <f t="shared" si="8"/>
        <v>4152516</v>
      </c>
      <c r="AB22" s="10" vm="5819">
        <f t="shared" si="8"/>
        <v>4167354</v>
      </c>
      <c r="AC22" s="10" vm="5884">
        <f t="shared" si="8"/>
        <v>4186905</v>
      </c>
      <c r="AD22" s="10" vm="5947">
        <f t="shared" si="8"/>
        <v>4209488</v>
      </c>
      <c r="AE22" s="10" vm="5994">
        <f t="shared" si="8"/>
        <v>4226901</v>
      </c>
      <c r="AF22" s="10" vm="6050">
        <f t="shared" si="8"/>
        <v>4241473</v>
      </c>
      <c r="AG22" s="10" vm="5155">
        <f t="shared" si="8"/>
        <v>4261732</v>
      </c>
      <c r="AH22" s="10" vm="5019">
        <f t="shared" si="8"/>
        <v>4286401</v>
      </c>
      <c r="AI22" s="10" vm="5220">
        <f t="shared" si="8"/>
        <v>4311991</v>
      </c>
      <c r="AJ22" s="10" vm="5279">
        <f t="shared" si="8"/>
        <v>4336613</v>
      </c>
      <c r="AK22" s="10" vm="5332">
        <f t="shared" si="8"/>
        <v>4359184</v>
      </c>
      <c r="AL22" s="10" vm="5401">
        <f t="shared" si="8"/>
        <v>4381336</v>
      </c>
      <c r="AM22" s="10" vm="5567">
        <f t="shared" si="8"/>
        <v>4405157</v>
      </c>
      <c r="AN22" s="10" vm="5524">
        <f t="shared" si="8"/>
        <v>4431464</v>
      </c>
      <c r="AO22" s="10" vm="5618">
        <f t="shared" si="8"/>
        <v>4461913</v>
      </c>
      <c r="AP22" s="10" vm="5686">
        <f t="shared" si="8"/>
        <v>4490967</v>
      </c>
      <c r="AQ22" s="10" vm="5753">
        <f t="shared" si="8"/>
        <v>4513751</v>
      </c>
      <c r="AR22" s="10" vm="5820">
        <f t="shared" si="8"/>
        <v>4538159</v>
      </c>
      <c r="AS22" s="10" vm="5885">
        <f t="shared" si="8"/>
        <v>4564855</v>
      </c>
      <c r="AT22" s="10" vm="5948">
        <f t="shared" si="8"/>
        <v>4591910</v>
      </c>
      <c r="AU22" s="10" vm="5995">
        <f t="shared" si="8"/>
        <v>4623291</v>
      </c>
      <c r="AV22" s="10" vm="6051">
        <f t="shared" si="8"/>
        <v>4660677</v>
      </c>
      <c r="AW22" s="10" vm="5156">
        <f t="shared" si="8"/>
        <v>4709153</v>
      </c>
      <c r="AX22" s="10" vm="5055">
        <f t="shared" si="8"/>
        <v>4768212</v>
      </c>
      <c r="AY22" s="10" vm="5221">
        <f t="shared" si="8"/>
        <v>4828726</v>
      </c>
      <c r="AZ22" s="10" vm="5280">
        <f t="shared" si="8"/>
        <v>4889252</v>
      </c>
      <c r="BA22" s="10" vm="5333">
        <f t="shared" si="8"/>
        <v>4953088</v>
      </c>
      <c r="BB22" s="10" vm="5402">
        <f t="shared" si="8"/>
        <v>5018573</v>
      </c>
      <c r="BC22" s="10" vm="5439">
        <f t="shared" si="8"/>
        <v>5079623</v>
      </c>
      <c r="BD22" s="10" vm="5525">
        <f t="shared" si="8"/>
        <v>5137232</v>
      </c>
      <c r="BE22" s="10" vm="5619">
        <f t="shared" si="8"/>
        <v>5188607</v>
      </c>
      <c r="BF22" s="10" vm="5687">
        <f t="shared" si="8"/>
        <v>5234519</v>
      </c>
      <c r="BG22" s="10" vm="5754">
        <f t="shared" si="8"/>
        <v>5276968</v>
      </c>
      <c r="BH22" s="10" vm="5821">
        <f t="shared" si="8"/>
        <v>5311916</v>
      </c>
      <c r="BI22" s="10" vm="5886">
        <f t="shared" si="8"/>
        <v>5347896</v>
      </c>
      <c r="BJ22" s="10">
        <f t="shared" si="5"/>
        <v>12</v>
      </c>
      <c r="BK22" s="15" cm="1">
        <f t="array" ref="BK22">INDEX(North_Pop,BJ22,2)/INDEX(North_Pop,1,2)</f>
        <v>0.34434799198702659</v>
      </c>
      <c r="BL22" s="10" cm="1">
        <f t="array" ref="BL22">INDEX(North_GDP,BJ22,2)/INDEX(North_Pop,BJ22,2)</f>
        <v>1560.3248933458917</v>
      </c>
      <c r="BM22" s="15" cm="1">
        <f t="array" ref="BM22">(INDEX(North_GDP,BJ22,2)/INDEX(North_Pop,BJ22,2))/(INDEX(North_GDP,1,2)/INDEX(North_Pop,1,2))</f>
        <v>0.83229218200644572</v>
      </c>
      <c r="BN22" s="18" cm="1">
        <f t="array" ref="BN22">LN((INDEX(North_GDP,BJ22,2)/INDEX(North_Pop,BJ22,2))/(INDEX(North_GDP,1,2)/INDEX(North_Pop,1,2)))</f>
        <v>-0.18357171951408693</v>
      </c>
      <c r="BO22" s="18">
        <f t="shared" si="3"/>
        <v>-5.2611313666802391E-2</v>
      </c>
      <c r="BP22" s="18" cm="1">
        <f t="array" ref="BP22">INDEX(North_Pop,BJ22,2)/INDEX(North_Pop,1,2)*(INDEX(North_GDP,BJ22,2)/INDEX(North_Pop,BJ22,2))/(INDEX(North_GDP,1,2)/INDEX(North_Pop,1,2))*LN((INDEX(North_GDP,BJ22,2)/INDEX(North_Pop,BJ22,2))/(INDEX(North_GDP,1,2)/INDEX(North_Pop,1,2)))</f>
        <v>-5.2611313666802391E-2</v>
      </c>
    </row>
    <row r="23" spans="1:68" x14ac:dyDescent="0.45">
      <c r="A23" t="str" vm="67">
        <f t="shared" si="1"/>
        <v>North</v>
      </c>
      <c r="B23" t="str" vm="80">
        <f>CUBEMEMBER("DESKTOP-KSAPEQM AS Model","[Geography].[Blocs].[Country].&amp;[Portugal]")</f>
        <v>Portugal</v>
      </c>
      <c r="C23" s="10" vm="6052">
        <f t="shared" si="2"/>
        <v>8929316</v>
      </c>
      <c r="D23" s="10" vm="5157">
        <f t="shared" si="2"/>
        <v>8993985</v>
      </c>
      <c r="E23" s="10" vm="5023">
        <f t="shared" si="2"/>
        <v>9030355</v>
      </c>
      <c r="F23" s="10" vm="5222">
        <f t="shared" si="2"/>
        <v>9035365</v>
      </c>
      <c r="G23" s="10" vm="5281">
        <f t="shared" si="2"/>
        <v>8998595</v>
      </c>
      <c r="H23" s="10" vm="5334">
        <f t="shared" si="2"/>
        <v>8930990</v>
      </c>
      <c r="I23" s="10" vm="5403">
        <f t="shared" si="2"/>
        <v>8874520</v>
      </c>
      <c r="J23" s="10" vm="5568">
        <f t="shared" si="2"/>
        <v>8836650</v>
      </c>
      <c r="K23" s="10" vm="5526">
        <f t="shared" si="2"/>
        <v>8757705</v>
      </c>
      <c r="L23" s="10" vm="5620">
        <f t="shared" si="2"/>
        <v>8680431</v>
      </c>
      <c r="M23" s="10" vm="5688">
        <f t="shared" si="2"/>
        <v>8643756</v>
      </c>
      <c r="N23" s="10" vm="5755">
        <f t="shared" si="2"/>
        <v>8630430</v>
      </c>
      <c r="O23" s="10" vm="5822">
        <f t="shared" si="2"/>
        <v>8633100</v>
      </c>
      <c r="P23" s="10" vm="5887">
        <f t="shared" si="2"/>
        <v>8754365</v>
      </c>
      <c r="Q23" s="10" vm="5949">
        <f t="shared" si="2"/>
        <v>9093470</v>
      </c>
      <c r="R23" s="10" vm="5996">
        <f t="shared" si="2"/>
        <v>9355810</v>
      </c>
      <c r="S23" s="10" vm="6053">
        <f t="shared" si="2"/>
        <v>9455675</v>
      </c>
      <c r="T23" s="10" vm="5158">
        <f t="shared" si="8"/>
        <v>9558250</v>
      </c>
      <c r="U23" s="10" vm="5028">
        <f t="shared" si="8"/>
        <v>9661265</v>
      </c>
      <c r="V23" s="10" vm="5223">
        <f t="shared" si="8"/>
        <v>9766312</v>
      </c>
      <c r="W23" s="10" vm="5282">
        <f t="shared" si="8"/>
        <v>9851362</v>
      </c>
      <c r="X23" s="10" vm="5335">
        <f t="shared" si="8"/>
        <v>9911771</v>
      </c>
      <c r="Y23" s="10" vm="5404">
        <f t="shared" si="8"/>
        <v>9957865</v>
      </c>
      <c r="Z23" s="10" vm="5467">
        <f t="shared" si="8"/>
        <v>9996232</v>
      </c>
      <c r="AA23" s="10" vm="5527">
        <f t="shared" si="8"/>
        <v>10023613</v>
      </c>
      <c r="AB23" s="10" vm="5621">
        <f t="shared" si="8"/>
        <v>10032734</v>
      </c>
      <c r="AC23" s="10" vm="5689">
        <f t="shared" si="8"/>
        <v>10030031</v>
      </c>
      <c r="AD23" s="10" vm="5756">
        <f t="shared" si="8"/>
        <v>10019610</v>
      </c>
      <c r="AE23" s="10" vm="5823">
        <f t="shared" si="8"/>
        <v>10005000</v>
      </c>
      <c r="AF23" s="10" vm="5888">
        <f t="shared" si="8"/>
        <v>9983218</v>
      </c>
      <c r="AG23" s="10" vm="5950">
        <f t="shared" si="8"/>
        <v>9960235</v>
      </c>
      <c r="AH23" s="10" vm="5997">
        <f t="shared" si="8"/>
        <v>9952494</v>
      </c>
      <c r="AI23" s="10" vm="6054">
        <f t="shared" si="8"/>
        <v>9964675</v>
      </c>
      <c r="AJ23" s="10" vm="5159">
        <f t="shared" si="8"/>
        <v>9991525</v>
      </c>
      <c r="AK23" s="10" vm="5045">
        <f t="shared" si="8"/>
        <v>10026176</v>
      </c>
      <c r="AL23" s="10" vm="5224">
        <f t="shared" si="8"/>
        <v>10063945</v>
      </c>
      <c r="AM23" s="10" vm="5283">
        <f t="shared" si="8"/>
        <v>10108977</v>
      </c>
      <c r="AN23" s="10" vm="5336">
        <f t="shared" si="8"/>
        <v>10160196</v>
      </c>
      <c r="AO23" s="10" vm="5405">
        <f t="shared" si="8"/>
        <v>10217828</v>
      </c>
      <c r="AP23" s="10" vm="5569">
        <f t="shared" si="8"/>
        <v>10289898</v>
      </c>
      <c r="AQ23" s="10" vm="5528">
        <f t="shared" si="8"/>
        <v>10362722</v>
      </c>
      <c r="AR23" s="10" vm="5622">
        <f t="shared" si="8"/>
        <v>10419631</v>
      </c>
      <c r="AS23" s="10" vm="5690">
        <f t="shared" si="8"/>
        <v>10458821</v>
      </c>
      <c r="AT23" s="10" vm="5757">
        <f t="shared" si="8"/>
        <v>10483861</v>
      </c>
      <c r="AU23" s="10" vm="5824">
        <f t="shared" si="8"/>
        <v>10503330</v>
      </c>
      <c r="AV23" s="10" vm="5889">
        <f t="shared" si="8"/>
        <v>10522288</v>
      </c>
      <c r="AW23" s="10" vm="5951">
        <f t="shared" si="8"/>
        <v>10542964</v>
      </c>
      <c r="AX23" s="10" vm="5998">
        <f t="shared" si="8"/>
        <v>10558177</v>
      </c>
      <c r="AY23" s="10" vm="6055">
        <f t="shared" si="8"/>
        <v>10568247</v>
      </c>
      <c r="AZ23" s="10" vm="6765">
        <f t="shared" si="8"/>
        <v>10573100</v>
      </c>
      <c r="BA23" s="10" vm="5160">
        <f t="shared" si="8"/>
        <v>10557560</v>
      </c>
      <c r="BB23" s="10" vm="5061">
        <f t="shared" si="8"/>
        <v>10514844</v>
      </c>
      <c r="BC23" s="10" vm="5225">
        <f t="shared" si="8"/>
        <v>10457295</v>
      </c>
      <c r="BD23" s="10" vm="5284">
        <f t="shared" si="8"/>
        <v>10401062</v>
      </c>
      <c r="BE23" s="10" vm="5337">
        <f t="shared" si="8"/>
        <v>10358076</v>
      </c>
      <c r="BF23" s="10" vm="5406">
        <f t="shared" si="8"/>
        <v>10325452</v>
      </c>
      <c r="BG23" s="10" vm="5468">
        <f t="shared" si="8"/>
        <v>10300300</v>
      </c>
      <c r="BH23" s="10" vm="5529">
        <f t="shared" si="8"/>
        <v>10283822</v>
      </c>
      <c r="BI23" s="10" vm="5623">
        <f t="shared" si="8"/>
        <v>10269417</v>
      </c>
      <c r="BJ23" s="10">
        <f t="shared" si="5"/>
        <v>13</v>
      </c>
      <c r="BK23" s="15" cm="1">
        <f t="array" ref="BK23">INDEX(North_Pop,BJ23,2)/INDEX(North_Pop,1,2)</f>
        <v>0.85179013641133261</v>
      </c>
      <c r="BL23" s="10" cm="1">
        <f t="array" ref="BL23">INDEX(North_GDP,BJ23,2)/INDEX(North_Pop,BJ23,2)</f>
        <v>382.72993631315097</v>
      </c>
      <c r="BM23" s="15" cm="1">
        <f t="array" ref="BM23">(INDEX(North_GDP,BJ23,2)/INDEX(North_Pop,BJ23,2))/(INDEX(North_GDP,1,2)/INDEX(North_Pop,1,2))</f>
        <v>0.2041517988796491</v>
      </c>
      <c r="BN23" s="18" cm="1">
        <f t="array" ref="BN23">LN((INDEX(North_GDP,BJ23,2)/INDEX(North_Pop,BJ23,2))/(INDEX(North_GDP,1,2)/INDEX(North_Pop,1,2)))</f>
        <v>-1.5888914496969653</v>
      </c>
      <c r="BO23" s="18">
        <f t="shared" si="3"/>
        <v>-0.27629946611188955</v>
      </c>
      <c r="BP23" s="18" cm="1">
        <f t="array" ref="BP23">INDEX(North_Pop,BJ23,2)/INDEX(North_Pop,1,2)*(INDEX(North_GDP,BJ23,2)/INDEX(North_Pop,BJ23,2))/(INDEX(North_GDP,1,2)/INDEX(North_Pop,1,2))*LN((INDEX(North_GDP,BJ23,2)/INDEX(North_Pop,BJ23,2))/(INDEX(North_GDP,1,2)/INDEX(North_Pop,1,2)))</f>
        <v>-0.27629946611188955</v>
      </c>
    </row>
    <row r="24" spans="1:68" x14ac:dyDescent="0.45">
      <c r="A24" t="str" vm="67">
        <f t="shared" si="1"/>
        <v>North</v>
      </c>
      <c r="B24" t="str" vm="81">
        <f>CUBEMEMBER("DESKTOP-KSAPEQM AS Model","[Geography].[Blocs].[Country].&amp;[Singapore]")</f>
        <v>Singapore</v>
      </c>
      <c r="C24" s="10" vm="5825">
        <f t="shared" si="2"/>
        <v>1702400</v>
      </c>
      <c r="D24" s="10" vm="5890">
        <f t="shared" si="2"/>
        <v>1750200</v>
      </c>
      <c r="E24" s="10" vm="5952">
        <f t="shared" si="2"/>
        <v>1795000</v>
      </c>
      <c r="F24" s="10" vm="5999">
        <f t="shared" si="2"/>
        <v>1841600</v>
      </c>
      <c r="G24" s="10" vm="6766">
        <f t="shared" si="2"/>
        <v>1886900</v>
      </c>
      <c r="H24" s="10" vm="6056">
        <f t="shared" si="2"/>
        <v>1934400</v>
      </c>
      <c r="I24" s="10" vm="5161">
        <f t="shared" si="2"/>
        <v>1977600</v>
      </c>
      <c r="J24" s="10" vm="5067">
        <f t="shared" si="2"/>
        <v>2012000</v>
      </c>
      <c r="K24" s="10" vm="5226">
        <f t="shared" si="2"/>
        <v>2042500</v>
      </c>
      <c r="L24" s="10" vm="5285">
        <f t="shared" si="2"/>
        <v>2074507</v>
      </c>
      <c r="M24" s="10" vm="5338">
        <f t="shared" si="2"/>
        <v>2112900</v>
      </c>
      <c r="N24" s="10" vm="5407">
        <f t="shared" si="2"/>
        <v>2152400</v>
      </c>
      <c r="O24" s="10" vm="5570">
        <f t="shared" si="2"/>
        <v>2193000</v>
      </c>
      <c r="P24" s="10" vm="5530">
        <f t="shared" si="2"/>
        <v>2229800</v>
      </c>
      <c r="Q24" s="10" vm="6181">
        <f t="shared" si="2"/>
        <v>2262600</v>
      </c>
      <c r="R24" s="10" vm="5624">
        <f t="shared" si="2"/>
        <v>2293300</v>
      </c>
      <c r="S24" s="10" vm="5691">
        <f t="shared" si="2"/>
        <v>2325300</v>
      </c>
      <c r="T24" s="10" vm="5758">
        <f t="shared" si="8"/>
        <v>2353600</v>
      </c>
      <c r="U24" s="10" vm="5826">
        <f t="shared" si="8"/>
        <v>2383500</v>
      </c>
      <c r="V24" s="10" vm="5891">
        <f t="shared" si="8"/>
        <v>2413945</v>
      </c>
      <c r="W24" s="10" vm="6767">
        <f t="shared" si="8"/>
        <v>2532835</v>
      </c>
      <c r="X24" s="10" vm="5953">
        <f t="shared" si="8"/>
        <v>2646466</v>
      </c>
      <c r="Y24" s="10" vm="6000">
        <f t="shared" si="8"/>
        <v>2681061</v>
      </c>
      <c r="Z24" s="10" vm="5105">
        <f t="shared" si="8"/>
        <v>2732221</v>
      </c>
      <c r="AA24" s="10" vm="5162">
        <f t="shared" si="8"/>
        <v>2735957</v>
      </c>
      <c r="AB24" s="10" vm="5069">
        <f t="shared" si="8"/>
        <v>2733373</v>
      </c>
      <c r="AC24" s="10" vm="5227">
        <f t="shared" si="8"/>
        <v>2774789</v>
      </c>
      <c r="AD24" s="10" vm="5286">
        <f t="shared" si="8"/>
        <v>2846108</v>
      </c>
      <c r="AE24" s="10" vm="5339">
        <f t="shared" si="8"/>
        <v>2930901</v>
      </c>
      <c r="AF24" s="10" vm="5408">
        <f t="shared" si="8"/>
        <v>3047132</v>
      </c>
      <c r="AG24" s="10" vm="6182">
        <f t="shared" si="8"/>
        <v>3135083</v>
      </c>
      <c r="AH24" s="10" vm="5469">
        <f t="shared" si="8"/>
        <v>3230698</v>
      </c>
      <c r="AI24" s="10" vm="5531">
        <f t="shared" si="8"/>
        <v>3313471</v>
      </c>
      <c r="AJ24" s="10" vm="5625">
        <f t="shared" si="8"/>
        <v>3419048</v>
      </c>
      <c r="AK24" s="10" vm="5692">
        <f t="shared" si="8"/>
        <v>3524506</v>
      </c>
      <c r="AL24" s="10" vm="5759">
        <f t="shared" si="8"/>
        <v>3670704</v>
      </c>
      <c r="AM24" s="10" vm="6768">
        <f t="shared" si="8"/>
        <v>3796038</v>
      </c>
      <c r="AN24" s="10" vm="5827">
        <f t="shared" si="8"/>
        <v>3927213</v>
      </c>
      <c r="AO24" s="10" vm="5892">
        <f t="shared" si="8"/>
        <v>3958723</v>
      </c>
      <c r="AP24" s="10" vm="5954">
        <f t="shared" si="8"/>
        <v>4027887</v>
      </c>
      <c r="AQ24" s="10" vm="6001">
        <f t="shared" si="8"/>
        <v>4138012</v>
      </c>
      <c r="AR24" s="10" vm="6057">
        <f t="shared" si="8"/>
        <v>4175950</v>
      </c>
      <c r="AS24" s="10" vm="5163">
        <f t="shared" si="8"/>
        <v>4114826</v>
      </c>
      <c r="AT24" s="10" vm="5016">
        <f t="shared" si="8"/>
        <v>4166664</v>
      </c>
      <c r="AU24" s="10" vm="5228">
        <f t="shared" si="8"/>
        <v>4265762</v>
      </c>
      <c r="AV24" s="10" vm="5287">
        <f t="shared" si="8"/>
        <v>4401365</v>
      </c>
      <c r="AW24" s="10" vm="6183">
        <f t="shared" si="8"/>
        <v>4588599</v>
      </c>
      <c r="AX24" s="10" vm="5340">
        <f t="shared" si="8"/>
        <v>4839396</v>
      </c>
      <c r="AY24" s="10" vm="5409">
        <f t="shared" si="8"/>
        <v>4987573</v>
      </c>
      <c r="AZ24" s="10" vm="5440">
        <f t="shared" si="8"/>
        <v>5076732</v>
      </c>
      <c r="BA24" s="10" vm="5532">
        <f t="shared" si="8"/>
        <v>5183688</v>
      </c>
      <c r="BB24" s="10" vm="5626">
        <f t="shared" si="8"/>
        <v>5312437</v>
      </c>
      <c r="BC24" s="10" vm="6769">
        <f t="shared" si="8"/>
        <v>5399162</v>
      </c>
      <c r="BD24" s="10" vm="5693">
        <f t="shared" si="8"/>
        <v>5469724</v>
      </c>
      <c r="BE24" s="10" vm="5760">
        <f t="shared" si="8"/>
        <v>5535002</v>
      </c>
      <c r="BF24" s="10" vm="5828">
        <f t="shared" si="8"/>
        <v>5607283</v>
      </c>
      <c r="BG24" s="10" vm="5893">
        <f t="shared" si="8"/>
        <v>5612253</v>
      </c>
      <c r="BH24" s="10" vm="5955">
        <f t="shared" si="8"/>
        <v>5638676</v>
      </c>
      <c r="BI24" s="10" vm="6002">
        <f t="shared" si="8"/>
        <v>5703569</v>
      </c>
      <c r="BJ24" s="10">
        <f t="shared" si="5"/>
        <v>14</v>
      </c>
      <c r="BK24" s="15" cm="1">
        <f t="array" ref="BK24">INDEX(North_Pop,BJ24,2)/INDEX(North_Pop,1,2)</f>
        <v>0.1623962606124201</v>
      </c>
      <c r="BL24" s="10" cm="1">
        <f t="array" ref="BL24">INDEX(North_GDP,BJ24,2)/INDEX(North_Pop,BJ24,2)</f>
        <v>449.15105263157892</v>
      </c>
      <c r="BM24" s="15" cm="1">
        <f t="array" ref="BM24">(INDEX(North_GDP,BJ24,2)/INDEX(North_Pop,BJ24,2))/(INDEX(North_GDP,1,2)/INDEX(North_Pop,1,2))</f>
        <v>0.23958145591307919</v>
      </c>
      <c r="BN24" s="18" cm="1">
        <f t="array" ref="BN24">LN((INDEX(North_GDP,BJ24,2)/INDEX(North_Pop,BJ24,2))/(INDEX(North_GDP,1,2)/INDEX(North_Pop,1,2)))</f>
        <v>-1.4288618117582765</v>
      </c>
      <c r="BO24" s="18">
        <f t="shared" si="3"/>
        <v>-5.5592915909089449E-2</v>
      </c>
      <c r="BP24" s="18" cm="1">
        <f t="array" ref="BP24">INDEX(North_Pop,BJ24,2)/INDEX(North_Pop,1,2)*(INDEX(North_GDP,BJ24,2)/INDEX(North_Pop,BJ24,2))/(INDEX(North_GDP,1,2)/INDEX(North_Pop,1,2))*LN((INDEX(North_GDP,BJ24,2)/INDEX(North_Pop,BJ24,2))/(INDEX(North_GDP,1,2)/INDEX(North_Pop,1,2)))</f>
        <v>-5.5592915909089449E-2</v>
      </c>
    </row>
    <row r="25" spans="1:68" x14ac:dyDescent="0.45">
      <c r="A25" t="str" vm="67">
        <f t="shared" si="1"/>
        <v>North</v>
      </c>
      <c r="B25" t="str" vm="82">
        <f>CUBEMEMBER("DESKTOP-KSAPEQM AS Model","[Geography].[Blocs].[Country].&amp;[South Korea]")</f>
        <v>South Korea</v>
      </c>
      <c r="C25" s="10" vm="5010">
        <f t="shared" si="2"/>
        <v>25765672</v>
      </c>
      <c r="D25" s="10" vm="6184">
        <f t="shared" si="2"/>
        <v>26513030</v>
      </c>
      <c r="E25" s="10" vm="5229">
        <f t="shared" si="2"/>
        <v>27261748</v>
      </c>
      <c r="F25" s="10" vm="5288">
        <f t="shared" si="2"/>
        <v>27984156</v>
      </c>
      <c r="G25" s="10" vm="5341">
        <f t="shared" si="2"/>
        <v>28704674</v>
      </c>
      <c r="H25" s="10" vm="5410">
        <f t="shared" si="2"/>
        <v>29435572</v>
      </c>
      <c r="I25" s="10" vm="5470">
        <f t="shared" si="2"/>
        <v>30130984</v>
      </c>
      <c r="J25" s="10" vm="6770">
        <f t="shared" si="2"/>
        <v>30838302</v>
      </c>
      <c r="K25" s="10" vm="5533">
        <f t="shared" si="2"/>
        <v>31544266</v>
      </c>
      <c r="L25" s="10" vm="6993">
        <f t="shared" si="2"/>
        <v>32240828</v>
      </c>
      <c r="M25" s="10" vm="5627">
        <f t="shared" si="2"/>
        <v>32882704</v>
      </c>
      <c r="N25" s="10" vm="5694">
        <f t="shared" si="2"/>
        <v>33505406</v>
      </c>
      <c r="O25" s="10" vm="7326">
        <f t="shared" si="2"/>
        <v>34103148</v>
      </c>
      <c r="P25" s="10" vm="5761">
        <f t="shared" si="2"/>
        <v>34692264</v>
      </c>
      <c r="Q25" s="10" vm="7549">
        <f t="shared" si="2"/>
        <v>35280724</v>
      </c>
      <c r="R25" s="10" vm="6070">
        <f t="shared" si="2"/>
        <v>35848524</v>
      </c>
      <c r="S25" s="10" vm="5829">
        <f t="shared" si="2"/>
        <v>36411796</v>
      </c>
      <c r="T25" s="10" vm="6185">
        <f t="shared" si="8"/>
        <v>36969184</v>
      </c>
      <c r="U25" s="10" vm="5894">
        <f t="shared" si="8"/>
        <v>37534236</v>
      </c>
      <c r="V25" s="10" vm="5956">
        <f t="shared" si="8"/>
        <v>38123776</v>
      </c>
      <c r="W25" s="10" vm="6437">
        <f t="shared" si="8"/>
        <v>38723248</v>
      </c>
      <c r="X25" s="10" vm="6548">
        <f t="shared" si="8"/>
        <v>39326352</v>
      </c>
      <c r="Y25" s="10" vm="6656">
        <f t="shared" si="8"/>
        <v>39910404</v>
      </c>
      <c r="Z25" s="10" vm="6771">
        <f t="shared" si="8"/>
        <v>40405956</v>
      </c>
      <c r="AA25" s="10" vm="6882">
        <f t="shared" si="8"/>
        <v>40805744</v>
      </c>
      <c r="AB25" s="10" vm="6994">
        <f t="shared" si="8"/>
        <v>41213672</v>
      </c>
      <c r="AC25" s="10" vm="7104">
        <f t="shared" si="8"/>
        <v>41621688</v>
      </c>
      <c r="AD25" s="10" vm="7215">
        <f t="shared" si="8"/>
        <v>42031248</v>
      </c>
      <c r="AE25" s="10" vm="7327">
        <f t="shared" si="8"/>
        <v>42449040</v>
      </c>
      <c r="AF25" s="10" vm="7438">
        <f t="shared" si="8"/>
        <v>42869284</v>
      </c>
      <c r="AG25" s="10" vm="7550">
        <f t="shared" si="8"/>
        <v>43295704</v>
      </c>
      <c r="AH25" s="10" vm="6071">
        <f t="shared" si="8"/>
        <v>43747960</v>
      </c>
      <c r="AI25" s="10" vm="6003">
        <f t="shared" si="8"/>
        <v>44194628</v>
      </c>
      <c r="AJ25" s="10" vm="6186">
        <f t="shared" si="8"/>
        <v>44641540</v>
      </c>
      <c r="AK25" s="10" vm="6058">
        <f t="shared" si="8"/>
        <v>45092992</v>
      </c>
      <c r="AL25" s="10" vm="6327">
        <f t="shared" si="8"/>
        <v>45524680</v>
      </c>
      <c r="AM25" s="10" vm="6438">
        <f t="shared" si="8"/>
        <v>45953580</v>
      </c>
      <c r="AN25" s="10" vm="6549">
        <f t="shared" si="8"/>
        <v>46286504</v>
      </c>
      <c r="AO25" s="10" vm="6657">
        <f t="shared" si="8"/>
        <v>46616676</v>
      </c>
      <c r="AP25" s="10" vm="6772">
        <f t="shared" si="8"/>
        <v>47008112</v>
      </c>
      <c r="AQ25" s="10" vm="6883">
        <f t="shared" si="8"/>
        <v>47370164</v>
      </c>
      <c r="AR25" s="10" vm="6995">
        <f t="shared" si="8"/>
        <v>47644736</v>
      </c>
      <c r="AS25" s="10" vm="7105">
        <f t="shared" si="8"/>
        <v>47892328</v>
      </c>
      <c r="AT25" s="10" vm="7216">
        <f t="shared" si="8"/>
        <v>48082520</v>
      </c>
      <c r="AU25" s="10" vm="7328">
        <f t="shared" si="8"/>
        <v>48184560</v>
      </c>
      <c r="AV25" s="10" vm="7439">
        <f t="shared" si="8"/>
        <v>48438292</v>
      </c>
      <c r="AW25" s="10" vm="7551">
        <f t="shared" si="8"/>
        <v>48683640</v>
      </c>
      <c r="AX25" s="10" vm="6072">
        <f t="shared" si="8"/>
        <v>49054708</v>
      </c>
      <c r="AY25" s="10" vm="5164">
        <f t="shared" si="8"/>
        <v>49307836</v>
      </c>
      <c r="AZ25" s="10" vm="6187">
        <f t="shared" si="8"/>
        <v>49554112</v>
      </c>
      <c r="BA25" s="10" vm="4997">
        <f t="shared" si="8"/>
        <v>49936640</v>
      </c>
      <c r="BB25" s="10" vm="6328">
        <f t="shared" si="8"/>
        <v>50199852</v>
      </c>
      <c r="BC25" s="10" vm="6439">
        <f t="shared" si="8"/>
        <v>50428892</v>
      </c>
      <c r="BD25" s="10" vm="6550">
        <f t="shared" si="8"/>
        <v>50746660</v>
      </c>
      <c r="BE25" s="10" vm="6658">
        <f t="shared" si="8"/>
        <v>51014948</v>
      </c>
      <c r="BF25" s="10" vm="6773">
        <f t="shared" si="8"/>
        <v>51217804</v>
      </c>
      <c r="BG25" s="10" vm="6884">
        <f t="shared" si="8"/>
        <v>51361912</v>
      </c>
      <c r="BH25" s="10" vm="6996">
        <f t="shared" si="8"/>
        <v>51606632</v>
      </c>
      <c r="BI25" s="10" vm="7106">
        <f t="shared" si="8"/>
        <v>51709096</v>
      </c>
      <c r="BJ25" s="10">
        <f t="shared" si="5"/>
        <v>15</v>
      </c>
      <c r="BK25" s="15" cm="1">
        <f t="array" ref="BK25">INDEX(North_Pop,BJ25,2)/INDEX(North_Pop,1,2)</f>
        <v>2.4578529047028521</v>
      </c>
      <c r="BL25" s="10" cm="1">
        <f t="array" ref="BL25">INDEX(North_GDP,BJ25,2)/INDEX(North_Pop,BJ25,2)</f>
        <v>93.828652014199363</v>
      </c>
      <c r="BM25" s="15" cm="1">
        <f t="array" ref="BM25">(INDEX(North_GDP,BJ25,2)/INDEX(North_Pop,BJ25,2))/(INDEX(North_GDP,1,2)/INDEX(North_Pop,1,2))</f>
        <v>5.0049098013275048E-2</v>
      </c>
      <c r="BN25" s="18" cm="1">
        <f t="array" ref="BN25">LN((INDEX(North_GDP,BJ25,2)/INDEX(North_Pop,BJ25,2))/(INDEX(North_GDP,1,2)/INDEX(North_Pop,1,2)))</f>
        <v>-2.9947507950960865</v>
      </c>
      <c r="BO25" s="18">
        <f t="shared" si="3"/>
        <v>-0.36839424066158666</v>
      </c>
      <c r="BP25" s="18" cm="1">
        <f t="array" ref="BP25">INDEX(North_Pop,BJ25,2)/INDEX(North_Pop,1,2)*(INDEX(North_GDP,BJ25,2)/INDEX(North_Pop,BJ25,2))/(INDEX(North_GDP,1,2)/INDEX(North_Pop,1,2))*LN((INDEX(North_GDP,BJ25,2)/INDEX(North_Pop,BJ25,2))/(INDEX(North_GDP,1,2)/INDEX(North_Pop,1,2)))</f>
        <v>-0.36839424066158671</v>
      </c>
    </row>
    <row r="26" spans="1:68" x14ac:dyDescent="0.45">
      <c r="A26" t="str" vm="67">
        <f t="shared" si="1"/>
        <v>North</v>
      </c>
      <c r="B26" t="str" vm="83">
        <f>CUBEMEMBER("DESKTOP-KSAPEQM AS Model","[Geography].[Blocs].[Country].&amp;[Spain]")</f>
        <v>Spain</v>
      </c>
      <c r="C26" s="10" vm="7440">
        <f t="shared" ref="C26:R29" si="9">CUBEVALUE("DESKTOP-KSAPEQM AS Model",$B$2,$B$3,$B$4,$B$5,$B$6,$A$8,$B26,C$9)</f>
        <v>30739250</v>
      </c>
      <c r="D26" s="10" vm="7552">
        <f t="shared" si="9"/>
        <v>31023366</v>
      </c>
      <c r="E26" s="10" vm="6073">
        <f t="shared" si="9"/>
        <v>31296652</v>
      </c>
      <c r="F26" s="10" vm="5230">
        <f t="shared" si="9"/>
        <v>31609196</v>
      </c>
      <c r="G26" s="10" vm="6188">
        <f t="shared" si="9"/>
        <v>31954292</v>
      </c>
      <c r="H26" s="10" vm="5289">
        <f t="shared" si="9"/>
        <v>32283194</v>
      </c>
      <c r="I26" s="10" vm="6329">
        <f t="shared" si="9"/>
        <v>32682948</v>
      </c>
      <c r="J26" s="10" vm="6440">
        <f t="shared" si="9"/>
        <v>33113134</v>
      </c>
      <c r="K26" s="10" vm="6551">
        <f t="shared" si="9"/>
        <v>33441054</v>
      </c>
      <c r="L26" s="10" vm="6659">
        <f t="shared" si="9"/>
        <v>33814532</v>
      </c>
      <c r="M26" s="10" vm="6774">
        <f t="shared" si="9"/>
        <v>34224488</v>
      </c>
      <c r="N26" s="10" vm="6885">
        <f t="shared" si="9"/>
        <v>34604468</v>
      </c>
      <c r="O26" s="10" vm="6997">
        <f t="shared" si="9"/>
        <v>34988948</v>
      </c>
      <c r="P26" s="10" vm="7107">
        <f t="shared" si="9"/>
        <v>35373336</v>
      </c>
      <c r="Q26" s="10" vm="7217">
        <f t="shared" si="9"/>
        <v>35757900</v>
      </c>
      <c r="R26" s="10" vm="7329">
        <f t="shared" si="9"/>
        <v>36137812</v>
      </c>
      <c r="S26" s="10" vm="7441">
        <f t="shared" ref="S26:BI29" si="10">CUBEVALUE("DESKTOP-KSAPEQM AS Model",$B$2,$B$3,$B$4,$B$5,$B$6,$A$8,$B26,S$9)</f>
        <v>36511640</v>
      </c>
      <c r="T26" s="10" vm="7553">
        <f t="shared" si="10"/>
        <v>36864896</v>
      </c>
      <c r="U26" s="10" vm="6074">
        <f t="shared" si="10"/>
        <v>37191328</v>
      </c>
      <c r="V26" s="10" vm="5342">
        <f t="shared" si="10"/>
        <v>37491164</v>
      </c>
      <c r="W26" s="10" vm="6189">
        <f t="shared" si="10"/>
        <v>37758632</v>
      </c>
      <c r="X26" s="10" vm="5411">
        <f t="shared" si="10"/>
        <v>37986012</v>
      </c>
      <c r="Y26" s="10" vm="6330">
        <f t="shared" si="10"/>
        <v>38171524</v>
      </c>
      <c r="Z26" s="10" vm="6441">
        <f t="shared" si="10"/>
        <v>38330364</v>
      </c>
      <c r="AA26" s="10" vm="6552">
        <f t="shared" si="10"/>
        <v>38469512</v>
      </c>
      <c r="AB26" s="10" vm="6660">
        <f t="shared" si="10"/>
        <v>38584624</v>
      </c>
      <c r="AC26" s="10" vm="6775">
        <f t="shared" si="10"/>
        <v>38684816</v>
      </c>
      <c r="AD26" s="10" vm="6886">
        <f t="shared" si="10"/>
        <v>38766940</v>
      </c>
      <c r="AE26" s="10" vm="6998">
        <f t="shared" si="10"/>
        <v>38827764</v>
      </c>
      <c r="AF26" s="10" vm="7108">
        <f t="shared" si="10"/>
        <v>38867320</v>
      </c>
      <c r="AG26" s="10" vm="7218">
        <f t="shared" si="10"/>
        <v>38966376</v>
      </c>
      <c r="AH26" s="10" vm="7330">
        <f t="shared" si="10"/>
        <v>39157684</v>
      </c>
      <c r="AI26" s="10" vm="7442">
        <f t="shared" si="10"/>
        <v>39361264</v>
      </c>
      <c r="AJ26" s="10" vm="7554">
        <f t="shared" si="10"/>
        <v>39549108</v>
      </c>
      <c r="AK26" s="10" vm="6075">
        <f t="shared" si="10"/>
        <v>39724048</v>
      </c>
      <c r="AL26" s="10" vm="5571">
        <f t="shared" si="10"/>
        <v>39889852</v>
      </c>
      <c r="AM26" s="10" vm="6190">
        <f t="shared" si="10"/>
        <v>40057388</v>
      </c>
      <c r="AN26" s="10" vm="5534">
        <f t="shared" si="10"/>
        <v>40223508</v>
      </c>
      <c r="AO26" s="10" vm="6331">
        <f t="shared" si="10"/>
        <v>40386876</v>
      </c>
      <c r="AP26" s="10" vm="6442">
        <f t="shared" si="10"/>
        <v>40567864</v>
      </c>
      <c r="AQ26" s="10" vm="6553">
        <f t="shared" si="10"/>
        <v>40850412</v>
      </c>
      <c r="AR26" s="10" vm="6661">
        <f t="shared" si="10"/>
        <v>41431560</v>
      </c>
      <c r="AS26" s="10" vm="6776">
        <f t="shared" si="10"/>
        <v>42187644</v>
      </c>
      <c r="AT26" s="10" vm="6887">
        <f t="shared" si="10"/>
        <v>42921896</v>
      </c>
      <c r="AU26" s="10" vm="6999">
        <f t="shared" si="10"/>
        <v>43653156</v>
      </c>
      <c r="AV26" s="10" vm="7109">
        <f t="shared" si="10"/>
        <v>44397320</v>
      </c>
      <c r="AW26" s="10" vm="7219">
        <f t="shared" si="10"/>
        <v>45226804</v>
      </c>
      <c r="AX26" s="10" vm="7331">
        <f t="shared" si="10"/>
        <v>45954104</v>
      </c>
      <c r="AY26" s="10" vm="7443">
        <f t="shared" si="10"/>
        <v>46362944</v>
      </c>
      <c r="AZ26" s="10" vm="7555">
        <f t="shared" si="10"/>
        <v>46576896</v>
      </c>
      <c r="BA26" s="10" vm="6076">
        <f t="shared" si="10"/>
        <v>46742696</v>
      </c>
      <c r="BB26" s="10" vm="5628">
        <f t="shared" si="10"/>
        <v>46773056</v>
      </c>
      <c r="BC26" s="10" vm="6191">
        <f t="shared" si="10"/>
        <v>46620044</v>
      </c>
      <c r="BD26" s="10" vm="5695">
        <f t="shared" si="10"/>
        <v>46480880</v>
      </c>
      <c r="BE26" s="10" vm="6332">
        <f t="shared" si="10"/>
        <v>46444832</v>
      </c>
      <c r="BF26" s="10" vm="6443">
        <f t="shared" si="10"/>
        <v>46484064</v>
      </c>
      <c r="BG26" s="10" vm="6554">
        <f t="shared" si="10"/>
        <v>46593236</v>
      </c>
      <c r="BH26" s="10" vm="6662">
        <f t="shared" si="10"/>
        <v>46797752</v>
      </c>
      <c r="BI26" s="10" vm="6777">
        <f t="shared" si="10"/>
        <v>47076780</v>
      </c>
      <c r="BJ26" s="10">
        <f t="shared" si="5"/>
        <v>16</v>
      </c>
      <c r="BK26" s="15" cm="1">
        <f t="array" ref="BK26">INDEX(North_Pop,BJ26,2)/INDEX(North_Pop,1,2)</f>
        <v>2.9322951445196987</v>
      </c>
      <c r="BL26" s="10" cm="1">
        <f t="array" ref="BL26">INDEX(North_GDP,BJ26,2)/INDEX(North_Pop,BJ26,2)</f>
        <v>450.05328418878145</v>
      </c>
      <c r="BM26" s="15" cm="1">
        <f t="array" ref="BM26">(INDEX(North_GDP,BJ26,2)/INDEX(North_Pop,BJ26,2))/(INDEX(North_GDP,1,2)/INDEX(North_Pop,1,2))</f>
        <v>0.24006271483205274</v>
      </c>
      <c r="BN26" s="18" cm="1">
        <f t="array" ref="BN26">LN((INDEX(North_GDP,BJ26,2)/INDEX(North_Pop,BJ26,2))/(INDEX(North_GDP,1,2)/INDEX(North_Pop,1,2)))</f>
        <v>-1.4268550779759079</v>
      </c>
      <c r="BO26" s="18">
        <f t="shared" si="3"/>
        <v>-1.0044128484620169</v>
      </c>
      <c r="BP26" s="18" cm="1">
        <f t="array" ref="BP26">INDEX(North_Pop,BJ26,2)/INDEX(North_Pop,1,2)*(INDEX(North_GDP,BJ26,2)/INDEX(North_Pop,BJ26,2))/(INDEX(North_GDP,1,2)/INDEX(North_Pop,1,2))*LN((INDEX(North_GDP,BJ26,2)/INDEX(North_Pop,BJ26,2))/(INDEX(North_GDP,1,2)/INDEX(North_Pop,1,2)))</f>
        <v>-1.0044128484620172</v>
      </c>
    </row>
    <row r="27" spans="1:68" x14ac:dyDescent="0.45">
      <c r="A27" t="str" vm="67">
        <f t="shared" si="1"/>
        <v>North</v>
      </c>
      <c r="B27" t="str" vm="84">
        <f>CUBEMEMBER("DESKTOP-KSAPEQM AS Model","[Geography].[Blocs].[Country].&amp;[Sweden]")</f>
        <v>Sweden</v>
      </c>
      <c r="C27" s="10" vm="7110">
        <f t="shared" si="9"/>
        <v>7519998</v>
      </c>
      <c r="D27" s="10" vm="7220">
        <f t="shared" si="9"/>
        <v>7561588</v>
      </c>
      <c r="E27" s="10" vm="7332">
        <f t="shared" si="9"/>
        <v>7604328</v>
      </c>
      <c r="F27" s="10" vm="7444">
        <f t="shared" si="9"/>
        <v>7661354</v>
      </c>
      <c r="G27" s="10" vm="7556">
        <f t="shared" si="9"/>
        <v>7733853</v>
      </c>
      <c r="H27" s="10" vm="6077">
        <f t="shared" si="9"/>
        <v>7807797</v>
      </c>
      <c r="I27" s="10" vm="5762">
        <f t="shared" si="9"/>
        <v>7867931</v>
      </c>
      <c r="J27" s="10" vm="6192">
        <f t="shared" si="9"/>
        <v>7912273</v>
      </c>
      <c r="K27" s="10" vm="5830">
        <f t="shared" si="9"/>
        <v>7968072</v>
      </c>
      <c r="L27" s="10" vm="6333">
        <f t="shared" si="9"/>
        <v>8042801</v>
      </c>
      <c r="M27" s="10" vm="6444">
        <f t="shared" si="9"/>
        <v>8098334</v>
      </c>
      <c r="N27" s="10" vm="6555">
        <f t="shared" si="9"/>
        <v>8122300</v>
      </c>
      <c r="O27" s="10" vm="6663">
        <f t="shared" si="9"/>
        <v>8136312</v>
      </c>
      <c r="P27" s="10" vm="6778">
        <f t="shared" si="9"/>
        <v>8159955</v>
      </c>
      <c r="Q27" s="10" vm="6888">
        <f t="shared" si="9"/>
        <v>8192437</v>
      </c>
      <c r="R27" s="10" vm="7000">
        <f t="shared" si="9"/>
        <v>8222286</v>
      </c>
      <c r="S27" s="10" vm="7111">
        <f t="shared" si="10"/>
        <v>8251540</v>
      </c>
      <c r="T27" s="10" vm="7221">
        <f t="shared" si="10"/>
        <v>8275599</v>
      </c>
      <c r="U27" s="10" vm="7333">
        <f t="shared" si="10"/>
        <v>8293678</v>
      </c>
      <c r="V27" s="10" vm="7445">
        <f t="shared" si="10"/>
        <v>8310531</v>
      </c>
      <c r="W27" s="10" vm="7557">
        <f t="shared" si="10"/>
        <v>8320503</v>
      </c>
      <c r="X27" s="10" vm="6078">
        <f t="shared" si="10"/>
        <v>8325263</v>
      </c>
      <c r="Y27" s="10" vm="5895">
        <f t="shared" si="10"/>
        <v>8329033</v>
      </c>
      <c r="Z27" s="10" vm="6193">
        <f t="shared" si="10"/>
        <v>8336605</v>
      </c>
      <c r="AA27" s="10" vm="5957">
        <f t="shared" si="10"/>
        <v>8350386</v>
      </c>
      <c r="AB27" s="10" vm="6334">
        <f t="shared" si="10"/>
        <v>8369829</v>
      </c>
      <c r="AC27" s="10" vm="6445">
        <f t="shared" si="10"/>
        <v>8397804</v>
      </c>
      <c r="AD27" s="10" vm="6556">
        <f t="shared" si="10"/>
        <v>8436489</v>
      </c>
      <c r="AE27" s="10" vm="6664">
        <f t="shared" si="10"/>
        <v>8492964</v>
      </c>
      <c r="AF27" s="10" vm="6779">
        <f t="shared" si="10"/>
        <v>8558835</v>
      </c>
      <c r="AG27" s="10" vm="6889">
        <f t="shared" si="10"/>
        <v>8617375</v>
      </c>
      <c r="AH27" s="10" vm="7001">
        <f t="shared" si="10"/>
        <v>8668067</v>
      </c>
      <c r="AI27" s="10" vm="7112">
        <f t="shared" si="10"/>
        <v>8718561</v>
      </c>
      <c r="AJ27" s="10" vm="7222">
        <f t="shared" si="10"/>
        <v>8780745</v>
      </c>
      <c r="AK27" s="10" vm="7334">
        <f t="shared" si="10"/>
        <v>8826939</v>
      </c>
      <c r="AL27" s="10" vm="7446">
        <f t="shared" si="10"/>
        <v>8840998</v>
      </c>
      <c r="AM27" s="10" vm="7558">
        <f t="shared" si="10"/>
        <v>8846062</v>
      </c>
      <c r="AN27" s="10" vm="6079">
        <f t="shared" si="10"/>
        <v>8850974</v>
      </c>
      <c r="AO27" s="10" vm="6004">
        <f t="shared" si="10"/>
        <v>8857874</v>
      </c>
      <c r="AP27" s="10" vm="6194">
        <f t="shared" si="10"/>
        <v>8872109</v>
      </c>
      <c r="AQ27" s="10" vm="6059">
        <f t="shared" si="10"/>
        <v>8895960</v>
      </c>
      <c r="AR27" s="10" vm="6335">
        <f t="shared" si="10"/>
        <v>8924958</v>
      </c>
      <c r="AS27" s="10" vm="6446">
        <f t="shared" si="10"/>
        <v>8958229</v>
      </c>
      <c r="AT27" s="10" vm="6557">
        <f t="shared" si="10"/>
        <v>8993531</v>
      </c>
      <c r="AU27" s="10" vm="6665">
        <f t="shared" si="10"/>
        <v>9029572</v>
      </c>
      <c r="AV27" s="10" vm="6780">
        <f t="shared" si="10"/>
        <v>9080505</v>
      </c>
      <c r="AW27" s="10" vm="6890">
        <f t="shared" si="10"/>
        <v>9148092</v>
      </c>
      <c r="AX27" s="10" vm="7002">
        <f t="shared" si="10"/>
        <v>9219637</v>
      </c>
      <c r="AY27" s="10" vm="7113">
        <f t="shared" si="10"/>
        <v>9298515</v>
      </c>
      <c r="AZ27" s="10" vm="7223">
        <f t="shared" si="10"/>
        <v>9378126</v>
      </c>
      <c r="BA27" s="10" vm="7335">
        <f t="shared" si="10"/>
        <v>9449213</v>
      </c>
      <c r="BB27" s="10" vm="7447">
        <f t="shared" si="10"/>
        <v>9519374</v>
      </c>
      <c r="BC27" s="10" vm="7559">
        <f t="shared" si="10"/>
        <v>9600379</v>
      </c>
      <c r="BD27" s="10" vm="6080">
        <f t="shared" si="10"/>
        <v>9696110</v>
      </c>
      <c r="BE27" s="10" vm="5165">
        <f t="shared" si="10"/>
        <v>9799186</v>
      </c>
      <c r="BF27" s="10" vm="6195">
        <f t="shared" si="10"/>
        <v>9923085</v>
      </c>
      <c r="BG27" s="10" vm="5004">
        <f t="shared" si="10"/>
        <v>10057698</v>
      </c>
      <c r="BH27" s="10" vm="6336">
        <f t="shared" si="10"/>
        <v>10175214</v>
      </c>
      <c r="BI27" s="10" vm="6447">
        <f t="shared" si="10"/>
        <v>10285453</v>
      </c>
      <c r="BJ27" s="10">
        <f t="shared" si="5"/>
        <v>17</v>
      </c>
      <c r="BK27" s="15" cm="1">
        <f t="array" ref="BK27">INDEX(North_Pop,BJ27,2)/INDEX(North_Pop,1,2)</f>
        <v>0.7173517122960984</v>
      </c>
      <c r="BL27" s="10" cm="1">
        <f t="array" ref="BL27">INDEX(North_GDP,BJ27,2)/INDEX(North_Pop,BJ27,2)</f>
        <v>2288.9216640749105</v>
      </c>
      <c r="BM27" s="15" cm="1">
        <f t="array" ref="BM27">(INDEX(North_GDP,BJ27,2)/INDEX(North_Pop,BJ27,2))/(INDEX(North_GDP,1,2)/INDEX(North_Pop,1,2))</f>
        <v>1.2209326495776296</v>
      </c>
      <c r="BN27" s="18" cm="1">
        <f t="array" ref="BN27">LN((INDEX(North_GDP,BJ27,2)/INDEX(North_Pop,BJ27,2))/(INDEX(North_GDP,1,2)/INDEX(North_Pop,1,2)))</f>
        <v>0.19961503355611465</v>
      </c>
      <c r="BO27" s="18">
        <f t="shared" si="3"/>
        <v>0.17483045706546207</v>
      </c>
      <c r="BP27" s="18" cm="1">
        <f t="array" ref="BP27">INDEX(North_Pop,BJ27,2)/INDEX(North_Pop,1,2)*(INDEX(North_GDP,BJ27,2)/INDEX(North_Pop,BJ27,2))/(INDEX(North_GDP,1,2)/INDEX(North_Pop,1,2))*LN((INDEX(North_GDP,BJ27,2)/INDEX(North_Pop,BJ27,2))/(INDEX(North_GDP,1,2)/INDEX(North_Pop,1,2)))</f>
        <v>0.17483045706546207</v>
      </c>
    </row>
    <row r="28" spans="1:68" x14ac:dyDescent="0.45">
      <c r="A28" t="str" vm="67">
        <f t="shared" si="1"/>
        <v>North</v>
      </c>
      <c r="B28" t="str" vm="85">
        <f>CUBEMEMBER("DESKTOP-KSAPEQM AS Model","[Geography].[Blocs].[Country].&amp;[United Kingdom]")</f>
        <v>United Kingdom</v>
      </c>
      <c r="C28" s="10" vm="6781">
        <f t="shared" si="9"/>
        <v>52800000</v>
      </c>
      <c r="D28" s="10" vm="6891">
        <f t="shared" si="9"/>
        <v>53250000</v>
      </c>
      <c r="E28" s="10" vm="7003">
        <f t="shared" si="9"/>
        <v>53650000</v>
      </c>
      <c r="F28" s="10" vm="7114">
        <f t="shared" si="9"/>
        <v>54000000</v>
      </c>
      <c r="G28" s="10" vm="7224">
        <f t="shared" si="9"/>
        <v>54348048</v>
      </c>
      <c r="H28" s="10" vm="7336">
        <f t="shared" si="9"/>
        <v>54648500</v>
      </c>
      <c r="I28" s="10" vm="7448">
        <f t="shared" si="9"/>
        <v>54943600</v>
      </c>
      <c r="J28" s="10" vm="7560">
        <f t="shared" si="9"/>
        <v>55211700</v>
      </c>
      <c r="K28" s="10" vm="6081">
        <f t="shared" si="9"/>
        <v>55441752</v>
      </c>
      <c r="L28" s="10" vm="5231">
        <f t="shared" si="9"/>
        <v>55663248</v>
      </c>
      <c r="M28" s="10" vm="6196">
        <f t="shared" si="9"/>
        <v>55896224</v>
      </c>
      <c r="N28" s="10" vm="5290">
        <f t="shared" si="9"/>
        <v>56086064</v>
      </c>
      <c r="O28" s="10" vm="6337">
        <f t="shared" si="9"/>
        <v>56194528</v>
      </c>
      <c r="P28" s="10" vm="6448">
        <f t="shared" si="9"/>
        <v>56229976</v>
      </c>
      <c r="Q28" s="10" vm="6558">
        <f t="shared" si="9"/>
        <v>56225800</v>
      </c>
      <c r="R28" s="10" vm="6666">
        <f t="shared" si="9"/>
        <v>56211968</v>
      </c>
      <c r="S28" s="10" vm="6782">
        <f t="shared" si="10"/>
        <v>56193492</v>
      </c>
      <c r="T28" s="10" vm="6892">
        <f t="shared" si="10"/>
        <v>56196504</v>
      </c>
      <c r="U28" s="10" vm="7004">
        <f t="shared" si="10"/>
        <v>56246952</v>
      </c>
      <c r="V28" s="10" vm="7115">
        <f t="shared" si="10"/>
        <v>56314216</v>
      </c>
      <c r="W28" s="10" vm="7225">
        <f t="shared" si="10"/>
        <v>56333828</v>
      </c>
      <c r="X28" s="10" vm="7337">
        <f t="shared" si="10"/>
        <v>56313640</v>
      </c>
      <c r="Y28" s="10" vm="7449">
        <f t="shared" si="10"/>
        <v>56332848</v>
      </c>
      <c r="Z28" s="10" vm="7561">
        <f t="shared" si="10"/>
        <v>56422072</v>
      </c>
      <c r="AA28" s="10" vm="6082">
        <f t="shared" si="10"/>
        <v>56550268</v>
      </c>
      <c r="AB28" s="10" vm="5343">
        <f t="shared" si="10"/>
        <v>56681396</v>
      </c>
      <c r="AC28" s="10" vm="6197">
        <f t="shared" si="10"/>
        <v>56802048</v>
      </c>
      <c r="AD28" s="10" vm="5412">
        <f t="shared" si="10"/>
        <v>56928328</v>
      </c>
      <c r="AE28" s="10" vm="6338">
        <f t="shared" si="10"/>
        <v>57076712</v>
      </c>
      <c r="AF28" s="10" vm="6449">
        <f t="shared" si="10"/>
        <v>57247584</v>
      </c>
      <c r="AG28" s="10" vm="6559">
        <f t="shared" si="10"/>
        <v>57424896</v>
      </c>
      <c r="AH28" s="10" vm="6667">
        <f t="shared" si="10"/>
        <v>57580400</v>
      </c>
      <c r="AI28" s="10" vm="6783">
        <f t="shared" si="10"/>
        <v>57718616</v>
      </c>
      <c r="AJ28" s="10" vm="6893">
        <f t="shared" si="10"/>
        <v>57865744</v>
      </c>
      <c r="AK28" s="10" vm="7005">
        <f t="shared" si="10"/>
        <v>58019032</v>
      </c>
      <c r="AL28" s="10" vm="7116">
        <f t="shared" si="10"/>
        <v>58166952</v>
      </c>
      <c r="AM28" s="10" vm="7226">
        <f t="shared" si="10"/>
        <v>58316952</v>
      </c>
      <c r="AN28" s="10" vm="7338">
        <f t="shared" si="10"/>
        <v>58487140</v>
      </c>
      <c r="AO28" s="10" vm="7450">
        <f t="shared" si="10"/>
        <v>58682464</v>
      </c>
      <c r="AP28" s="10" vm="7562">
        <f t="shared" si="10"/>
        <v>58892512</v>
      </c>
      <c r="AQ28" s="10" vm="6083">
        <f t="shared" si="10"/>
        <v>59119672</v>
      </c>
      <c r="AR28" s="10" vm="5471">
        <f t="shared" si="10"/>
        <v>59370480</v>
      </c>
      <c r="AS28" s="10" vm="6198">
        <f t="shared" si="10"/>
        <v>59647576</v>
      </c>
      <c r="AT28" s="10" vm="5535">
        <f t="shared" si="10"/>
        <v>59987904</v>
      </c>
      <c r="AU28" s="10" vm="6339">
        <f t="shared" si="10"/>
        <v>60401208</v>
      </c>
      <c r="AV28" s="10" vm="6450">
        <f t="shared" si="10"/>
        <v>60846820</v>
      </c>
      <c r="AW28" s="10" vm="6560">
        <f t="shared" si="10"/>
        <v>61322464</v>
      </c>
      <c r="AX28" s="10" vm="6668">
        <f t="shared" si="10"/>
        <v>61806996</v>
      </c>
      <c r="AY28" s="10" vm="6784">
        <f t="shared" si="10"/>
        <v>62276272</v>
      </c>
      <c r="AZ28" s="10" vm="6894">
        <f t="shared" si="10"/>
        <v>62766364</v>
      </c>
      <c r="BA28" s="10" vm="7006">
        <f t="shared" si="10"/>
        <v>63258808</v>
      </c>
      <c r="BB28" s="10" vm="7117">
        <f t="shared" si="10"/>
        <v>63700216</v>
      </c>
      <c r="BC28" s="10" vm="7227">
        <f t="shared" si="10"/>
        <v>64128272</v>
      </c>
      <c r="BD28" s="10" vm="7339">
        <f t="shared" si="10"/>
        <v>64602296</v>
      </c>
      <c r="BE28" s="10" vm="7451">
        <f t="shared" si="10"/>
        <v>65116220</v>
      </c>
      <c r="BF28" s="10" vm="7563">
        <f t="shared" si="10"/>
        <v>65611592</v>
      </c>
      <c r="BG28" s="10" vm="6084">
        <f t="shared" si="10"/>
        <v>66058860</v>
      </c>
      <c r="BH28" s="10" vm="5629">
        <f t="shared" si="10"/>
        <v>66460344</v>
      </c>
      <c r="BI28" s="10" vm="6199">
        <f t="shared" si="10"/>
        <v>66834404</v>
      </c>
      <c r="BJ28" s="10">
        <f t="shared" si="5"/>
        <v>18</v>
      </c>
      <c r="BK28" s="15" cm="1">
        <f t="array" ref="BK28">INDEX(North_Pop,BJ28,2)/INDEX(North_Pop,1,2)</f>
        <v>5.036726128016789</v>
      </c>
      <c r="BL28" s="10" cm="1">
        <f t="array" ref="BL28">INDEX(North_GDP,BJ28,2)/INDEX(North_Pop,BJ28,2)</f>
        <v>1472.3857066666667</v>
      </c>
      <c r="BM28" s="15" cm="1">
        <f t="array" ref="BM28">(INDEX(North_GDP,BJ28,2)/INDEX(North_Pop,BJ28,2))/(INDEX(North_GDP,1,2)/INDEX(North_Pop,1,2))</f>
        <v>0.78538458098229191</v>
      </c>
      <c r="BN28" s="18" cm="1">
        <f t="array" ref="BN28">LN((INDEX(North_GDP,BJ28,2)/INDEX(North_Pop,BJ28,2))/(INDEX(North_GDP,1,2)/INDEX(North_Pop,1,2)))</f>
        <v>-0.24158176908811779</v>
      </c>
      <c r="BO28" s="18">
        <f t="shared" si="3"/>
        <v>-0.95564119952100157</v>
      </c>
      <c r="BP28" s="18" cm="1">
        <f t="array" ref="BP28">INDEX(North_Pop,BJ28,2)/INDEX(North_Pop,1,2)*(INDEX(North_GDP,BJ28,2)/INDEX(North_Pop,BJ28,2))/(INDEX(North_GDP,1,2)/INDEX(North_Pop,1,2))*LN((INDEX(North_GDP,BJ28,2)/INDEX(North_Pop,BJ28,2))/(INDEX(North_GDP,1,2)/INDEX(North_Pop,1,2)))</f>
        <v>-0.95564119952100157</v>
      </c>
    </row>
    <row r="29" spans="1:68" x14ac:dyDescent="0.45">
      <c r="A29" t="str" vm="67">
        <f t="shared" si="1"/>
        <v>North</v>
      </c>
      <c r="B29" t="str" vm="86">
        <f>CUBEMEMBER("DESKTOP-KSAPEQM AS Model","[Geography].[Blocs].[Country].&amp;[United States]")</f>
        <v>United States</v>
      </c>
      <c r="C29" s="10" vm="6451">
        <f t="shared" si="9"/>
        <v>183691008</v>
      </c>
      <c r="D29" s="10" vm="6561">
        <f t="shared" si="9"/>
        <v>186538000</v>
      </c>
      <c r="E29" s="10" vm="6669">
        <f t="shared" si="9"/>
        <v>189242000</v>
      </c>
      <c r="F29" s="10" vm="6785">
        <f t="shared" si="9"/>
        <v>191888992</v>
      </c>
      <c r="G29" s="10" vm="6895">
        <f t="shared" si="9"/>
        <v>194303008</v>
      </c>
      <c r="H29" s="10" vm="7007">
        <f t="shared" si="9"/>
        <v>196560000</v>
      </c>
      <c r="I29" s="10" vm="7118">
        <f t="shared" si="9"/>
        <v>198712000</v>
      </c>
      <c r="J29" s="10" vm="7228">
        <f t="shared" si="9"/>
        <v>200706000</v>
      </c>
      <c r="K29" s="10" vm="7340">
        <f t="shared" si="9"/>
        <v>202676992</v>
      </c>
      <c r="L29" s="10" vm="7452">
        <f t="shared" si="9"/>
        <v>205052000</v>
      </c>
      <c r="M29" s="10" vm="7564">
        <f t="shared" si="9"/>
        <v>207660992</v>
      </c>
      <c r="N29" s="10" vm="6085">
        <f t="shared" si="9"/>
        <v>209896000</v>
      </c>
      <c r="O29" s="10" vm="5763">
        <f t="shared" si="9"/>
        <v>211908992</v>
      </c>
      <c r="P29" s="10" vm="6200">
        <f t="shared" si="9"/>
        <v>213854000</v>
      </c>
      <c r="Q29" s="10" vm="5831">
        <f t="shared" si="9"/>
        <v>215972992</v>
      </c>
      <c r="R29" s="10" vm="6340">
        <f t="shared" si="9"/>
        <v>218035008</v>
      </c>
      <c r="S29" s="10" vm="6452">
        <f t="shared" si="10"/>
        <v>220239008</v>
      </c>
      <c r="T29" s="10" vm="6562">
        <f t="shared" si="10"/>
        <v>222584992</v>
      </c>
      <c r="U29" s="10" vm="6670">
        <f t="shared" si="10"/>
        <v>225055008</v>
      </c>
      <c r="V29" s="10" vm="6786">
        <f t="shared" si="10"/>
        <v>227224992</v>
      </c>
      <c r="W29" s="10" vm="6896">
        <f t="shared" si="10"/>
        <v>229466000</v>
      </c>
      <c r="X29" s="10" vm="7008">
        <f t="shared" si="10"/>
        <v>231664000</v>
      </c>
      <c r="Y29" s="10" vm="7119">
        <f t="shared" si="10"/>
        <v>233792000</v>
      </c>
      <c r="Z29" s="10" vm="7229">
        <f t="shared" si="10"/>
        <v>235824992</v>
      </c>
      <c r="AA29" s="10" vm="7341">
        <f t="shared" si="10"/>
        <v>237924000</v>
      </c>
      <c r="AB29" s="10" vm="7453">
        <f t="shared" si="10"/>
        <v>240132992</v>
      </c>
      <c r="AC29" s="10" vm="7565">
        <f t="shared" si="10"/>
        <v>242288992</v>
      </c>
      <c r="AD29" s="10" vm="6086">
        <f t="shared" si="10"/>
        <v>244499008</v>
      </c>
      <c r="AE29" s="10" vm="5896">
        <f t="shared" si="10"/>
        <v>246819008</v>
      </c>
      <c r="AF29" s="10" vm="6201">
        <f t="shared" si="10"/>
        <v>249623008</v>
      </c>
      <c r="AG29" s="10" vm="5958">
        <f t="shared" si="10"/>
        <v>252980992</v>
      </c>
      <c r="AH29" s="10" vm="6341">
        <f t="shared" si="10"/>
        <v>256514000</v>
      </c>
      <c r="AI29" s="10" vm="6453">
        <f t="shared" si="10"/>
        <v>259919008</v>
      </c>
      <c r="AJ29" s="10" vm="6563">
        <f t="shared" si="10"/>
        <v>263126000</v>
      </c>
      <c r="AK29" s="10" vm="6671">
        <f t="shared" si="10"/>
        <v>266278000</v>
      </c>
      <c r="AL29" s="10" vm="6787">
        <f t="shared" si="10"/>
        <v>269393984</v>
      </c>
      <c r="AM29" s="10" vm="6897">
        <f t="shared" si="10"/>
        <v>272656992</v>
      </c>
      <c r="AN29" s="10" vm="7009">
        <f t="shared" si="10"/>
        <v>275854016</v>
      </c>
      <c r="AO29" s="10" vm="7120">
        <f t="shared" si="10"/>
        <v>279040000</v>
      </c>
      <c r="AP29" s="10" vm="7230">
        <f t="shared" si="10"/>
        <v>282162400</v>
      </c>
      <c r="AQ29" s="10" vm="7342">
        <f t="shared" si="10"/>
        <v>284968960</v>
      </c>
      <c r="AR29" s="10" vm="7454">
        <f t="shared" si="10"/>
        <v>287625184</v>
      </c>
      <c r="AS29" s="10" vm="7566">
        <f t="shared" si="10"/>
        <v>290107936</v>
      </c>
      <c r="AT29" s="10" vm="6087">
        <f t="shared" si="10"/>
        <v>292805312</v>
      </c>
      <c r="AU29" s="10" vm="6005">
        <f t="shared" si="10"/>
        <v>295516608</v>
      </c>
      <c r="AV29" s="10" vm="6202">
        <f t="shared" si="10"/>
        <v>298379904</v>
      </c>
      <c r="AW29" s="10" vm="6060">
        <f t="shared" si="10"/>
        <v>301231200</v>
      </c>
      <c r="AX29" s="10" vm="6342">
        <f t="shared" si="10"/>
        <v>304093952</v>
      </c>
      <c r="AY29" s="10" vm="6454">
        <f t="shared" si="10"/>
        <v>306771520</v>
      </c>
      <c r="AZ29" s="10" vm="6564">
        <f t="shared" si="10"/>
        <v>309321664</v>
      </c>
      <c r="BA29" s="10" vm="6672">
        <f t="shared" si="10"/>
        <v>311556864</v>
      </c>
      <c r="BB29" s="10" vm="6788">
        <f t="shared" si="10"/>
        <v>313830976</v>
      </c>
      <c r="BC29" s="10" vm="6898">
        <f t="shared" si="10"/>
        <v>315993728</v>
      </c>
      <c r="BD29" s="10" vm="7010">
        <f t="shared" si="10"/>
        <v>318300992</v>
      </c>
      <c r="BE29" s="10" vm="7121">
        <f t="shared" si="10"/>
        <v>320635168</v>
      </c>
      <c r="BF29" s="10" vm="7231">
        <f t="shared" si="10"/>
        <v>322941312</v>
      </c>
      <c r="BG29" s="10" vm="7343">
        <f t="shared" si="10"/>
        <v>324985536</v>
      </c>
      <c r="BH29" s="10" vm="7455">
        <f t="shared" si="10"/>
        <v>326687488</v>
      </c>
      <c r="BI29" s="10" vm="7567">
        <f t="shared" si="10"/>
        <v>328239520</v>
      </c>
      <c r="BJ29" s="10">
        <f t="shared" si="5"/>
        <v>19</v>
      </c>
      <c r="BK29" s="15" cm="1">
        <f t="array" ref="BK29">INDEX(North_Pop,BJ29,2)/INDEX(North_Pop,1,2)</f>
        <v>17.52275188400267</v>
      </c>
      <c r="BL29" s="10" cm="1">
        <f t="array" ref="BL29">INDEX(North_GDP,BJ29,2)/INDEX(North_Pop,BJ29,2)</f>
        <v>3066.5627788160432</v>
      </c>
      <c r="BM29" s="15" cm="1">
        <f t="array" ref="BM29">(INDEX(North_GDP,BJ29,2)/INDEX(North_Pop,BJ29,2))/(INDEX(North_GDP,1,2)/INDEX(North_Pop,1,2))</f>
        <v>1.6357338380775082</v>
      </c>
      <c r="BN29" s="18" cm="1">
        <f t="array" ref="BN29">LN((INDEX(North_GDP,BJ29,2)/INDEX(North_Pop,BJ29,2))/(INDEX(North_GDP,1,2)/INDEX(North_Pop,1,2)))</f>
        <v>0.49209153428332425</v>
      </c>
      <c r="BO29" s="18">
        <f t="shared" si="3"/>
        <v>14.104602237629017</v>
      </c>
      <c r="BP29" s="18" cm="1">
        <f t="array" ref="BP29">INDEX(North_Pop,BJ29,2)/INDEX(North_Pop,1,2)*(INDEX(North_GDP,BJ29,2)/INDEX(North_Pop,BJ29,2))/(INDEX(North_GDP,1,2)/INDEX(North_Pop,1,2))*LN((INDEX(North_GDP,BJ29,2)/INDEX(North_Pop,BJ29,2))/(INDEX(North_GDP,1,2)/INDEX(North_Pop,1,2)))</f>
        <v>14.104602237629017</v>
      </c>
    </row>
    <row r="30" spans="1:68" x14ac:dyDescent="0.45">
      <c r="A30" t="str" vm="87">
        <f t="shared" ref="A30:A89" si="11">CUBEMEMBER("DESKTOP-KSAPEQM AS Model","[Geography].[Blocs].[Major_Blocs].&amp;[South]")</f>
        <v>South</v>
      </c>
      <c r="B30" t="str" vm="88">
        <f>CUBEMEMBER("DESKTOP-KSAPEQM AS Model","[Geography].[Blocs].[Country].&amp;[Bahamas]")</f>
        <v>Bahamas</v>
      </c>
      <c r="C30" s="10" vm="7014">
        <f t="shared" ref="C30:BI33" si="12">CUBEVALUE("DESKTOP-KSAPEQM AS Model",$B$2,$B$3,$B$4,$B$5,$B$6,$A$8,$B30,C$9)</f>
        <v>115121</v>
      </c>
      <c r="D30" s="10" vm="7125">
        <f t="shared" si="12"/>
        <v>121091</v>
      </c>
      <c r="E30" s="10" vm="7235">
        <f t="shared" si="12"/>
        <v>127339</v>
      </c>
      <c r="F30" s="10" vm="7348">
        <f t="shared" si="12"/>
        <v>133709</v>
      </c>
      <c r="G30" s="10" vm="7460">
        <f t="shared" si="12"/>
        <v>140059</v>
      </c>
      <c r="H30" s="10" vm="7572">
        <f t="shared" si="12"/>
        <v>146382</v>
      </c>
      <c r="I30" s="10" vm="6092">
        <f t="shared" si="12"/>
        <v>152620</v>
      </c>
      <c r="J30" s="10" vm="5166">
        <f t="shared" si="12"/>
        <v>158648</v>
      </c>
      <c r="K30" s="10" vm="6207">
        <f t="shared" si="12"/>
        <v>164268</v>
      </c>
      <c r="L30" s="10" vm="4991">
        <f t="shared" si="12"/>
        <v>169377</v>
      </c>
      <c r="M30" s="10" vm="6347">
        <f t="shared" si="12"/>
        <v>173889</v>
      </c>
      <c r="N30" s="10" vm="6459">
        <f t="shared" si="12"/>
        <v>177866</v>
      </c>
      <c r="O30" s="10" vm="6569">
        <f t="shared" si="12"/>
        <v>181517</v>
      </c>
      <c r="P30" s="10" vm="6677">
        <f t="shared" si="12"/>
        <v>185120</v>
      </c>
      <c r="Q30" s="10" vm="6792">
        <f t="shared" si="12"/>
        <v>188896</v>
      </c>
      <c r="R30" s="10" vm="6902">
        <f t="shared" si="12"/>
        <v>192909</v>
      </c>
      <c r="S30" s="10" vm="7015">
        <f t="shared" si="12"/>
        <v>197101</v>
      </c>
      <c r="T30" s="10" vm="7126">
        <f t="shared" si="12"/>
        <v>201478</v>
      </c>
      <c r="U30" s="10" vm="7236">
        <f t="shared" si="12"/>
        <v>205984</v>
      </c>
      <c r="V30" s="10" vm="7349">
        <f t="shared" si="12"/>
        <v>210591</v>
      </c>
      <c r="W30" s="10" vm="7461">
        <f t="shared" si="12"/>
        <v>215326</v>
      </c>
      <c r="X30" s="10" vm="7573">
        <f t="shared" si="12"/>
        <v>220184</v>
      </c>
      <c r="Y30" s="10" vm="6093">
        <f t="shared" si="12"/>
        <v>225084</v>
      </c>
      <c r="Z30" s="10" vm="5232">
        <f t="shared" si="12"/>
        <v>229923</v>
      </c>
      <c r="AA30" s="10" vm="6208">
        <f t="shared" si="12"/>
        <v>234578</v>
      </c>
      <c r="AB30" s="10" vm="5291">
        <f t="shared" si="12"/>
        <v>239017</v>
      </c>
      <c r="AC30" s="10" vm="6348">
        <f t="shared" si="12"/>
        <v>243271</v>
      </c>
      <c r="AD30" s="10" vm="6460">
        <f t="shared" si="12"/>
        <v>247451</v>
      </c>
      <c r="AE30" s="10" vm="6570">
        <f t="shared" si="12"/>
        <v>251733</v>
      </c>
      <c r="AF30" s="10" vm="6678">
        <f t="shared" si="12"/>
        <v>256223</v>
      </c>
      <c r="AG30" s="10" vm="6793">
        <f t="shared" si="12"/>
        <v>261008</v>
      </c>
      <c r="AH30" s="10" vm="6903">
        <f t="shared" si="12"/>
        <v>266029</v>
      </c>
      <c r="AI30" s="10" vm="7016">
        <f t="shared" si="12"/>
        <v>271069</v>
      </c>
      <c r="AJ30" s="10" vm="7127">
        <f t="shared" si="12"/>
        <v>275846</v>
      </c>
      <c r="AK30" s="10" vm="7237">
        <f t="shared" si="12"/>
        <v>280184</v>
      </c>
      <c r="AL30" s="10" vm="7350">
        <f t="shared" si="12"/>
        <v>283978</v>
      </c>
      <c r="AM30" s="10" vm="7462">
        <f t="shared" si="12"/>
        <v>287358</v>
      </c>
      <c r="AN30" s="10" vm="7574">
        <f t="shared" si="12"/>
        <v>290597</v>
      </c>
      <c r="AO30" s="10" vm="6094">
        <f t="shared" si="12"/>
        <v>294062</v>
      </c>
      <c r="AP30" s="10" vm="5344">
        <f t="shared" si="12"/>
        <v>298051</v>
      </c>
      <c r="AQ30" s="10" vm="6209">
        <f t="shared" si="12"/>
        <v>302618</v>
      </c>
      <c r="AR30" s="10" vm="5413">
        <f t="shared" si="12"/>
        <v>307660</v>
      </c>
      <c r="AS30" s="10" vm="6349">
        <f t="shared" si="12"/>
        <v>313129</v>
      </c>
      <c r="AT30" s="10" vm="6461">
        <f t="shared" si="12"/>
        <v>318894</v>
      </c>
      <c r="AU30" s="10" vm="6571">
        <f t="shared" si="12"/>
        <v>324859</v>
      </c>
      <c r="AV30" s="10" vm="6679">
        <f t="shared" si="12"/>
        <v>331033</v>
      </c>
      <c r="AW30" s="10" vm="6794">
        <f t="shared" si="12"/>
        <v>337389</v>
      </c>
      <c r="AX30" s="10" vm="6904">
        <f t="shared" si="12"/>
        <v>343681</v>
      </c>
      <c r="AY30" s="10" vm="7017">
        <f t="shared" si="12"/>
        <v>349604</v>
      </c>
      <c r="AZ30" s="10" vm="7128">
        <f t="shared" si="12"/>
        <v>354942</v>
      </c>
      <c r="BA30" s="10" vm="7238">
        <f t="shared" si="12"/>
        <v>359577</v>
      </c>
      <c r="BB30" s="10" vm="7351">
        <f t="shared" si="12"/>
        <v>363584</v>
      </c>
      <c r="BC30" s="10" vm="7463">
        <f t="shared" si="12"/>
        <v>367168</v>
      </c>
      <c r="BD30" s="10" vm="7575">
        <f t="shared" si="12"/>
        <v>370633</v>
      </c>
      <c r="BE30" s="10" vm="6095">
        <f t="shared" si="12"/>
        <v>374206</v>
      </c>
      <c r="BF30" s="10" vm="5472">
        <f t="shared" si="12"/>
        <v>377931</v>
      </c>
      <c r="BG30" s="10" vm="6210">
        <f t="shared" si="12"/>
        <v>381761</v>
      </c>
      <c r="BH30" s="10" vm="5536">
        <f t="shared" si="12"/>
        <v>385640</v>
      </c>
      <c r="BI30" s="10" vm="6350">
        <f t="shared" si="12"/>
        <v>389482</v>
      </c>
      <c r="BJ30" s="10"/>
      <c r="BK30" s="17">
        <f t="shared" ref="BK30:BK61" si="13">BI30/BI$92</f>
        <v>1.1476200586910534E-4</v>
      </c>
      <c r="BL30" s="10">
        <f>GDP!BI30/POP!BI30</f>
        <v>32933.485521795614</v>
      </c>
      <c r="BM30" s="15">
        <f t="shared" ref="BM30:BM61" si="14">BL30/BL$92</f>
        <v>9.6181375284146551</v>
      </c>
      <c r="BN30" s="16">
        <f>LN(BM30)</f>
        <v>2.2636506418190185</v>
      </c>
      <c r="BO30" s="18">
        <f t="shared" si="3"/>
        <v>2.4986102339931474E-3</v>
      </c>
      <c r="BP30" s="18"/>
    </row>
    <row r="31" spans="1:68" x14ac:dyDescent="0.45">
      <c r="A31" t="str" vm="87">
        <f t="shared" si="11"/>
        <v>South</v>
      </c>
      <c r="B31" t="str" vm="89">
        <f>CUBEMEMBER("DESKTOP-KSAPEQM AS Model","[Geography].[Blocs].[Country].&amp;[Bangladesh]")</f>
        <v>Bangladesh</v>
      </c>
      <c r="C31" s="10" vm="6680">
        <f t="shared" si="12"/>
        <v>49362844</v>
      </c>
      <c r="D31" s="10" vm="6795">
        <f t="shared" si="12"/>
        <v>50752156</v>
      </c>
      <c r="E31" s="10" vm="6905">
        <f t="shared" si="12"/>
        <v>52202008</v>
      </c>
      <c r="F31" s="10" vm="7018">
        <f t="shared" si="12"/>
        <v>53741716</v>
      </c>
      <c r="G31" s="10" vm="7129">
        <f t="shared" si="12"/>
        <v>55385112</v>
      </c>
      <c r="H31" s="10" vm="7239">
        <f t="shared" si="12"/>
        <v>57157656</v>
      </c>
      <c r="I31" s="10" vm="7352">
        <f t="shared" si="12"/>
        <v>59034248</v>
      </c>
      <c r="J31" s="10" vm="7464">
        <f t="shared" si="12"/>
        <v>60918456</v>
      </c>
      <c r="K31" s="10" vm="7576">
        <f t="shared" si="12"/>
        <v>62679764</v>
      </c>
      <c r="L31" s="10" vm="6096">
        <f t="shared" si="12"/>
        <v>64232480</v>
      </c>
      <c r="M31" s="10" vm="5631">
        <f t="shared" si="12"/>
        <v>65531632</v>
      </c>
      <c r="N31" s="10" vm="6211">
        <f t="shared" si="12"/>
        <v>66625704</v>
      </c>
      <c r="O31" s="10" vm="5697">
        <f t="shared" si="12"/>
        <v>67637528</v>
      </c>
      <c r="P31" s="10" vm="6351">
        <f t="shared" si="12"/>
        <v>68742232</v>
      </c>
      <c r="Q31" s="10" vm="6462">
        <f t="shared" si="12"/>
        <v>70066304</v>
      </c>
      <c r="R31" s="10" vm="6572">
        <f t="shared" si="12"/>
        <v>71652384</v>
      </c>
      <c r="S31" s="10" vm="6681">
        <f t="shared" si="12"/>
        <v>73463584</v>
      </c>
      <c r="T31" s="10" vm="6796">
        <f t="shared" si="12"/>
        <v>75450032</v>
      </c>
      <c r="U31" s="10" vm="6906">
        <f t="shared" si="12"/>
        <v>77529048</v>
      </c>
      <c r="V31" s="10" vm="7019">
        <f t="shared" si="12"/>
        <v>79639488</v>
      </c>
      <c r="W31" s="10" vm="7130">
        <f t="shared" si="12"/>
        <v>81767512</v>
      </c>
      <c r="X31" s="10" vm="7240">
        <f t="shared" si="12"/>
        <v>83932128</v>
      </c>
      <c r="Y31" s="10" vm="7353">
        <f t="shared" si="12"/>
        <v>86142496</v>
      </c>
      <c r="Z31" s="10" vm="7465">
        <f t="shared" si="12"/>
        <v>88416520</v>
      </c>
      <c r="AA31" s="10" vm="7577">
        <f t="shared" si="12"/>
        <v>90764184</v>
      </c>
      <c r="AB31" s="10" vm="6097">
        <f t="shared" si="12"/>
        <v>93187600</v>
      </c>
      <c r="AC31" s="10" vm="5765">
        <f t="shared" si="12"/>
        <v>95671160</v>
      </c>
      <c r="AD31" s="10" vm="6212">
        <f t="shared" si="12"/>
        <v>98186352</v>
      </c>
      <c r="AE31" s="10" vm="5833">
        <f t="shared" si="12"/>
        <v>100695496</v>
      </c>
      <c r="AF31" s="10" vm="6352">
        <f t="shared" si="12"/>
        <v>103171952</v>
      </c>
      <c r="AG31" s="10" vm="6463">
        <f t="shared" si="12"/>
        <v>105599128</v>
      </c>
      <c r="AH31" s="10" vm="6573">
        <f t="shared" si="12"/>
        <v>107983704</v>
      </c>
      <c r="AI31" s="10" vm="6682">
        <f t="shared" si="12"/>
        <v>110350640</v>
      </c>
      <c r="AJ31" s="10" vm="6797">
        <f t="shared" si="12"/>
        <v>112737680</v>
      </c>
      <c r="AK31" s="10" vm="6907">
        <f t="shared" si="12"/>
        <v>115169928</v>
      </c>
      <c r="AL31" s="10" vm="7020">
        <f t="shared" si="12"/>
        <v>117649936</v>
      </c>
      <c r="AM31" s="10" vm="7131">
        <f t="shared" si="12"/>
        <v>120160560</v>
      </c>
      <c r="AN31" s="10" vm="7241">
        <f t="shared" si="12"/>
        <v>122682816</v>
      </c>
      <c r="AO31" s="10" vm="7354">
        <f t="shared" si="12"/>
        <v>125189648</v>
      </c>
      <c r="AP31" s="10" vm="7466">
        <f t="shared" si="12"/>
        <v>127657856</v>
      </c>
      <c r="AQ31" s="10" vm="7578">
        <f t="shared" si="12"/>
        <v>130088704</v>
      </c>
      <c r="AR31" s="10" vm="6098">
        <f t="shared" si="12"/>
        <v>132478088</v>
      </c>
      <c r="AS31" s="10" vm="5898">
        <f t="shared" si="12"/>
        <v>134791600</v>
      </c>
      <c r="AT31" s="10" vm="6213">
        <f t="shared" si="12"/>
        <v>136986432</v>
      </c>
      <c r="AU31" s="10" vm="5960">
        <f t="shared" si="12"/>
        <v>139035504</v>
      </c>
      <c r="AV31" s="10" vm="6353">
        <f t="shared" si="12"/>
        <v>140921168</v>
      </c>
      <c r="AW31" s="10" vm="6464">
        <f t="shared" si="12"/>
        <v>142660384</v>
      </c>
      <c r="AX31" s="10" vm="6574">
        <f t="shared" si="12"/>
        <v>144304160</v>
      </c>
      <c r="AY31" s="10" vm="6683">
        <f t="shared" si="12"/>
        <v>145924800</v>
      </c>
      <c r="AZ31" s="10" vm="6798">
        <f t="shared" si="12"/>
        <v>147575424</v>
      </c>
      <c r="BA31" s="10" vm="6908">
        <f t="shared" si="12"/>
        <v>149273776</v>
      </c>
      <c r="BB31" s="10" vm="7021">
        <f t="shared" si="12"/>
        <v>151007808</v>
      </c>
      <c r="BC31" s="10" vm="7132">
        <f t="shared" si="12"/>
        <v>152764672</v>
      </c>
      <c r="BD31" s="10" vm="7242">
        <f t="shared" si="12"/>
        <v>154520160</v>
      </c>
      <c r="BE31" s="10" vm="7355">
        <f t="shared" si="12"/>
        <v>156256272</v>
      </c>
      <c r="BF31" s="10" vm="7467">
        <f t="shared" si="12"/>
        <v>157970848</v>
      </c>
      <c r="BG31" s="10" vm="7579">
        <f t="shared" si="12"/>
        <v>159670592</v>
      </c>
      <c r="BH31" s="10" vm="6099">
        <f t="shared" si="12"/>
        <v>161356032</v>
      </c>
      <c r="BI31" s="10" vm="6007">
        <f t="shared" si="12"/>
        <v>163046160</v>
      </c>
      <c r="BJ31" s="10"/>
      <c r="BK31" s="17">
        <f t="shared" si="13"/>
        <v>4.8042026000829532E-2</v>
      </c>
      <c r="BL31" s="10">
        <f>GDP!BI31/POP!BI31</f>
        <v>1855.7398583076106</v>
      </c>
      <c r="BM31" s="15">
        <f t="shared" si="14"/>
        <v>0.54196392794048143</v>
      </c>
      <c r="BN31" s="16">
        <f t="shared" ref="BN31:BN89" si="15">LN(BM31)</f>
        <v>-0.61255583337262887</v>
      </c>
      <c r="BO31" s="18">
        <f t="shared" si="3"/>
        <v>-1.5949143870589547E-2</v>
      </c>
      <c r="BP31" s="18"/>
    </row>
    <row r="32" spans="1:68" x14ac:dyDescent="0.45">
      <c r="A32" t="str" vm="87">
        <f t="shared" si="11"/>
        <v>South</v>
      </c>
      <c r="B32" t="str" vm="90">
        <f>CUBEMEMBER("DESKTOP-KSAPEQM AS Model","[Geography].[Blocs].[Country].&amp;[Belize]")</f>
        <v>Belize</v>
      </c>
      <c r="C32" s="10" vm="6354">
        <f t="shared" si="12"/>
        <v>94703</v>
      </c>
      <c r="D32" s="10" vm="6465">
        <f t="shared" si="12"/>
        <v>97384</v>
      </c>
      <c r="E32" s="10" vm="6575">
        <f t="shared" si="12"/>
        <v>100164</v>
      </c>
      <c r="F32" s="10" vm="6684">
        <f t="shared" si="12"/>
        <v>103069</v>
      </c>
      <c r="G32" s="10" vm="6799">
        <f t="shared" si="12"/>
        <v>106119</v>
      </c>
      <c r="H32" s="10" vm="6909">
        <f t="shared" si="12"/>
        <v>109347</v>
      </c>
      <c r="I32" s="10" vm="7022">
        <f t="shared" si="12"/>
        <v>112692</v>
      </c>
      <c r="J32" s="10" vm="7133">
        <f t="shared" si="12"/>
        <v>116061</v>
      </c>
      <c r="K32" s="10" vm="7243">
        <f t="shared" si="12"/>
        <v>119261</v>
      </c>
      <c r="L32" s="10" vm="7356">
        <f t="shared" si="12"/>
        <v>122182</v>
      </c>
      <c r="M32" s="10" vm="7468">
        <f t="shared" si="12"/>
        <v>124793</v>
      </c>
      <c r="N32" s="10" vm="7580">
        <f t="shared" si="12"/>
        <v>127150</v>
      </c>
      <c r="O32" s="10" vm="6100">
        <f t="shared" si="12"/>
        <v>129294</v>
      </c>
      <c r="P32" s="10" vm="5167">
        <f t="shared" si="12"/>
        <v>131307</v>
      </c>
      <c r="Q32" s="10" vm="6214">
        <f t="shared" si="12"/>
        <v>133260</v>
      </c>
      <c r="R32" s="10" vm="5015">
        <f t="shared" si="12"/>
        <v>135147</v>
      </c>
      <c r="S32" s="10" vm="6355">
        <f t="shared" si="12"/>
        <v>136989</v>
      </c>
      <c r="T32" s="10" vm="6466">
        <f t="shared" si="12"/>
        <v>138965</v>
      </c>
      <c r="U32" s="10" vm="6576">
        <f t="shared" si="12"/>
        <v>141305</v>
      </c>
      <c r="V32" s="10" vm="6685">
        <f t="shared" si="12"/>
        <v>144155</v>
      </c>
      <c r="W32" s="10" vm="6800">
        <f t="shared" si="12"/>
        <v>147566</v>
      </c>
      <c r="X32" s="10" vm="6910">
        <f t="shared" si="12"/>
        <v>151500</v>
      </c>
      <c r="Y32" s="10" vm="7023">
        <f t="shared" si="12"/>
        <v>155822</v>
      </c>
      <c r="Z32" s="10" vm="7134">
        <f t="shared" si="12"/>
        <v>160347</v>
      </c>
      <c r="AA32" s="10" vm="7244">
        <f t="shared" si="12"/>
        <v>164921</v>
      </c>
      <c r="AB32" s="10" vm="7357">
        <f t="shared" si="12"/>
        <v>169568</v>
      </c>
      <c r="AC32" s="10" vm="7469">
        <f t="shared" si="12"/>
        <v>174320</v>
      </c>
      <c r="AD32" s="10" vm="7581">
        <f t="shared" si="12"/>
        <v>179028</v>
      </c>
      <c r="AE32" s="10" vm="6101">
        <f t="shared" si="12"/>
        <v>183469</v>
      </c>
      <c r="AF32" s="10" vm="5233">
        <f t="shared" si="12"/>
        <v>187552</v>
      </c>
      <c r="AG32" s="10" vm="6215">
        <f t="shared" si="12"/>
        <v>191128</v>
      </c>
      <c r="AH32" s="10" vm="5292">
        <f t="shared" si="12"/>
        <v>194324</v>
      </c>
      <c r="AI32" s="10" vm="6356">
        <f t="shared" si="12"/>
        <v>197622</v>
      </c>
      <c r="AJ32" s="10" vm="6467">
        <f t="shared" si="12"/>
        <v>201680</v>
      </c>
      <c r="AK32" s="10" vm="6577">
        <f t="shared" si="12"/>
        <v>206963</v>
      </c>
      <c r="AL32" s="10" vm="6686">
        <f t="shared" si="12"/>
        <v>213664</v>
      </c>
      <c r="AM32" s="10" vm="6801">
        <f t="shared" si="12"/>
        <v>221580</v>
      </c>
      <c r="AN32" s="10" vm="6911">
        <f t="shared" si="12"/>
        <v>230244</v>
      </c>
      <c r="AO32" s="10" vm="7024">
        <f t="shared" si="12"/>
        <v>238988</v>
      </c>
      <c r="AP32" s="10" vm="7135">
        <f t="shared" si="12"/>
        <v>247315</v>
      </c>
      <c r="AQ32" s="10" vm="7245">
        <f t="shared" si="12"/>
        <v>255063</v>
      </c>
      <c r="AR32" s="10" vm="7358">
        <f t="shared" si="12"/>
        <v>262378</v>
      </c>
      <c r="AS32" s="10" vm="7470">
        <f t="shared" si="12"/>
        <v>269425</v>
      </c>
      <c r="AT32" s="10" vm="7582">
        <f t="shared" si="12"/>
        <v>276504</v>
      </c>
      <c r="AU32" s="10" vm="6102">
        <f t="shared" si="12"/>
        <v>283800</v>
      </c>
      <c r="AV32" s="10" vm="5345">
        <f t="shared" si="12"/>
        <v>291329</v>
      </c>
      <c r="AW32" s="10" vm="6216">
        <f t="shared" si="12"/>
        <v>299025</v>
      </c>
      <c r="AX32" s="10" vm="5414">
        <f t="shared" si="12"/>
        <v>306823</v>
      </c>
      <c r="AY32" s="10" vm="6357">
        <f t="shared" si="12"/>
        <v>314655</v>
      </c>
      <c r="AZ32" s="10" vm="6468">
        <f t="shared" si="12"/>
        <v>322464</v>
      </c>
      <c r="BA32" s="10" vm="6578">
        <f t="shared" si="12"/>
        <v>330237</v>
      </c>
      <c r="BB32" s="10" vm="6687">
        <f t="shared" si="12"/>
        <v>338000</v>
      </c>
      <c r="BC32" s="10" vm="6802">
        <f t="shared" si="12"/>
        <v>345715</v>
      </c>
      <c r="BD32" s="10" vm="6912">
        <f t="shared" si="12"/>
        <v>353366</v>
      </c>
      <c r="BE32" s="10" vm="7025">
        <f t="shared" si="12"/>
        <v>360933</v>
      </c>
      <c r="BF32" s="10" vm="7136">
        <f t="shared" si="12"/>
        <v>368400</v>
      </c>
      <c r="BG32" s="10" vm="7246">
        <f t="shared" si="12"/>
        <v>375769</v>
      </c>
      <c r="BH32" s="10" vm="7359">
        <f t="shared" si="12"/>
        <v>383071</v>
      </c>
      <c r="BI32" s="10" vm="7471">
        <f t="shared" si="12"/>
        <v>390353</v>
      </c>
      <c r="BJ32" s="10"/>
      <c r="BK32" s="17">
        <f t="shared" si="13"/>
        <v>1.1501864855634631E-4</v>
      </c>
      <c r="BL32" s="10">
        <f>GDP!BI32/POP!BI32</f>
        <v>4815.1636288180189</v>
      </c>
      <c r="BM32" s="15">
        <f t="shared" si="14"/>
        <v>1.406255829591486</v>
      </c>
      <c r="BN32" s="16">
        <f t="shared" si="15"/>
        <v>0.34093073244927963</v>
      </c>
      <c r="BO32" s="18">
        <f t="shared" si="3"/>
        <v>5.5144061235364963E-5</v>
      </c>
      <c r="BP32" s="18"/>
    </row>
    <row r="33" spans="1:68" x14ac:dyDescent="0.45">
      <c r="A33" t="str" vm="87">
        <f t="shared" si="11"/>
        <v>South</v>
      </c>
      <c r="B33" t="str" vm="91">
        <f>CUBEMEMBER("DESKTOP-KSAPEQM AS Model","[Geography].[Blocs].[Country].&amp;[Benin]")</f>
        <v>Benin</v>
      </c>
      <c r="C33" s="10" vm="5572">
        <f t="shared" si="12"/>
        <v>2465867</v>
      </c>
      <c r="D33" s="10" vm="6217">
        <f t="shared" si="12"/>
        <v>2502896</v>
      </c>
      <c r="E33" s="10" vm="5537">
        <f t="shared" si="12"/>
        <v>2542859</v>
      </c>
      <c r="F33" s="10" vm="6358">
        <f t="shared" si="12"/>
        <v>2585965</v>
      </c>
      <c r="G33" s="10" vm="6469">
        <f t="shared" si="12"/>
        <v>2632356</v>
      </c>
      <c r="H33" s="10" vm="6579">
        <f t="shared" si="12"/>
        <v>2682159</v>
      </c>
      <c r="I33" s="10" vm="6688">
        <f t="shared" si="12"/>
        <v>2735307</v>
      </c>
      <c r="J33" s="10" vm="6803">
        <f t="shared" si="12"/>
        <v>2791590</v>
      </c>
      <c r="K33" s="10" vm="6913">
        <f t="shared" si="12"/>
        <v>2850661</v>
      </c>
      <c r="L33" s="10" vm="7026">
        <f t="shared" si="12"/>
        <v>2912340</v>
      </c>
      <c r="M33" s="10" vm="7137">
        <f t="shared" si="12"/>
        <v>2976572</v>
      </c>
      <c r="N33" s="10" vm="7247">
        <f t="shared" si="12"/>
        <v>3043567</v>
      </c>
      <c r="O33" s="10" vm="7360">
        <f t="shared" si="12"/>
        <v>3113675</v>
      </c>
      <c r="P33" s="10" vm="7472">
        <f t="shared" si="12"/>
        <v>3187412</v>
      </c>
      <c r="Q33" s="10" vm="7583">
        <f t="shared" si="12"/>
        <v>3265165</v>
      </c>
      <c r="R33" s="10" vm="6103">
        <f t="shared" si="12"/>
        <v>3347173</v>
      </c>
      <c r="S33" s="10" vm="5632">
        <f t="shared" si="12"/>
        <v>3433439</v>
      </c>
      <c r="T33" s="10" vm="6218">
        <f t="shared" si="12"/>
        <v>3523938</v>
      </c>
      <c r="U33" s="10" vm="5698">
        <f t="shared" si="12"/>
        <v>3618526</v>
      </c>
      <c r="V33" s="10" vm="6359">
        <f t="shared" ref="V33:BI33" si="16">CUBEVALUE("DESKTOP-KSAPEQM AS Model",$B$2,$B$3,$B$4,$B$5,$B$6,$A$8,$B33,V$9)</f>
        <v>3717165</v>
      </c>
      <c r="W33" s="10" vm="6470">
        <f t="shared" si="16"/>
        <v>3820128</v>
      </c>
      <c r="X33" s="10" vm="6580">
        <f t="shared" si="16"/>
        <v>3927714</v>
      </c>
      <c r="Y33" s="10" vm="6689">
        <f t="shared" si="16"/>
        <v>4039949</v>
      </c>
      <c r="Z33" s="10" vm="6804">
        <f t="shared" si="16"/>
        <v>4156819</v>
      </c>
      <c r="AA33" s="10" vm="6914">
        <f t="shared" si="16"/>
        <v>4278501</v>
      </c>
      <c r="AB33" s="10" vm="7027">
        <f t="shared" si="16"/>
        <v>4404506</v>
      </c>
      <c r="AC33" s="10" vm="7138">
        <f t="shared" si="16"/>
        <v>4535263</v>
      </c>
      <c r="AD33" s="10" vm="7248">
        <f t="shared" si="16"/>
        <v>4672852</v>
      </c>
      <c r="AE33" s="10" vm="7361">
        <f t="shared" si="16"/>
        <v>4820016</v>
      </c>
      <c r="AF33" s="10" vm="7473">
        <f t="shared" si="16"/>
        <v>4978496</v>
      </c>
      <c r="AG33" s="10" vm="7584">
        <f t="shared" si="16"/>
        <v>5149499</v>
      </c>
      <c r="AH33" s="10" vm="6104">
        <f t="shared" si="16"/>
        <v>5331803</v>
      </c>
      <c r="AI33" s="10" vm="5766">
        <f t="shared" si="16"/>
        <v>5521763</v>
      </c>
      <c r="AJ33" s="10" vm="6219">
        <f t="shared" si="16"/>
        <v>5714220</v>
      </c>
      <c r="AK33" s="10" vm="5834">
        <f t="shared" si="16"/>
        <v>5905558</v>
      </c>
      <c r="AL33" s="10" vm="6360">
        <f t="shared" si="16"/>
        <v>6094259</v>
      </c>
      <c r="AM33" s="10" vm="6471">
        <f t="shared" si="16"/>
        <v>6281639</v>
      </c>
      <c r="AN33" s="10" vm="6581">
        <f t="shared" si="16"/>
        <v>6470265</v>
      </c>
      <c r="AO33" s="10" vm="6690">
        <f t="shared" si="16"/>
        <v>6664098</v>
      </c>
      <c r="AP33" s="10" vm="6805">
        <f t="shared" si="16"/>
        <v>6865951</v>
      </c>
      <c r="AQ33" s="10" vm="6915">
        <f t="shared" si="16"/>
        <v>7076733</v>
      </c>
      <c r="AR33" s="10" vm="7028">
        <f t="shared" si="16"/>
        <v>7295394</v>
      </c>
      <c r="AS33" s="10" vm="7139">
        <f t="shared" si="16"/>
        <v>7520555</v>
      </c>
      <c r="AT33" s="10" vm="7249">
        <f t="shared" si="16"/>
        <v>7750004</v>
      </c>
      <c r="AU33" s="10" vm="7362">
        <f t="shared" si="16"/>
        <v>7982225</v>
      </c>
      <c r="AV33" s="10" vm="7474">
        <f t="shared" si="16"/>
        <v>8216897</v>
      </c>
      <c r="AW33" s="10" vm="7585">
        <f t="shared" si="16"/>
        <v>8454793</v>
      </c>
      <c r="AX33" s="10" vm="6105">
        <f t="shared" si="16"/>
        <v>8696921</v>
      </c>
      <c r="AY33" s="10" vm="5899">
        <f t="shared" si="16"/>
        <v>8944708</v>
      </c>
      <c r="AZ33" s="10" vm="6220">
        <f t="shared" si="16"/>
        <v>9199259</v>
      </c>
      <c r="BA33" s="10" vm="5961">
        <f t="shared" si="16"/>
        <v>9460830</v>
      </c>
      <c r="BB33" s="10" vm="6361">
        <f t="shared" si="16"/>
        <v>9729248</v>
      </c>
      <c r="BC33" s="10" vm="6472">
        <f t="shared" si="16"/>
        <v>10004588</v>
      </c>
      <c r="BD33" s="10" vm="6582">
        <f t="shared" si="16"/>
        <v>10286842</v>
      </c>
      <c r="BE33" s="10" vm="6691">
        <f t="shared" si="16"/>
        <v>10575952</v>
      </c>
      <c r="BF33" s="10" vm="6806">
        <f t="shared" si="16"/>
        <v>10872067</v>
      </c>
      <c r="BG33" s="10" vm="6916">
        <f t="shared" si="16"/>
        <v>11175204</v>
      </c>
      <c r="BH33" s="10" vm="7029">
        <f t="shared" si="16"/>
        <v>11485048</v>
      </c>
      <c r="BI33" s="10" vm="7140">
        <f t="shared" si="16"/>
        <v>11801151</v>
      </c>
      <c r="BJ33" s="10"/>
      <c r="BK33" s="17">
        <f t="shared" si="13"/>
        <v>3.4772435191464516E-3</v>
      </c>
      <c r="BL33" s="10">
        <f>GDP!BI33/POP!BI33</f>
        <v>1219.4326848287933</v>
      </c>
      <c r="BM33" s="15">
        <f t="shared" si="14"/>
        <v>0.35613209727118439</v>
      </c>
      <c r="BN33" s="16">
        <f t="shared" si="15"/>
        <v>-1.0324535572052327</v>
      </c>
      <c r="BO33" s="18">
        <f t="shared" si="3"/>
        <v>-1.2785471502724324E-3</v>
      </c>
      <c r="BP33" s="10"/>
    </row>
    <row r="34" spans="1:68" x14ac:dyDescent="0.45">
      <c r="A34" t="str" vm="87">
        <f t="shared" si="11"/>
        <v>South</v>
      </c>
      <c r="B34" t="str" vm="92">
        <f>CUBEMEMBER("DESKTOP-KSAPEQM AS Model","[Geography].[Blocs].[Country].&amp;[Bolivia]")</f>
        <v>Bolivia</v>
      </c>
      <c r="C34" s="10" vm="7475">
        <f t="shared" ref="C34:R49" si="17">CUBEVALUE("DESKTOP-KSAPEQM AS Model",$B$2,$B$3,$B$4,$B$5,$B$6,$A$8,$B34,C$9)</f>
        <v>3728964</v>
      </c>
      <c r="D34" s="10" vm="7586">
        <f t="shared" si="17"/>
        <v>3802990</v>
      </c>
      <c r="E34" s="10" vm="6106">
        <f t="shared" si="17"/>
        <v>3879192</v>
      </c>
      <c r="F34" s="10" vm="6008">
        <f t="shared" si="17"/>
        <v>3957757</v>
      </c>
      <c r="G34" s="10" vm="6221">
        <f t="shared" si="17"/>
        <v>4038872</v>
      </c>
      <c r="H34" s="10" vm="6062">
        <f t="shared" si="17"/>
        <v>4122517</v>
      </c>
      <c r="I34" s="10" vm="6362">
        <f t="shared" si="17"/>
        <v>4208676</v>
      </c>
      <c r="J34" s="10" vm="6473">
        <f t="shared" si="17"/>
        <v>4297517</v>
      </c>
      <c r="K34" s="10" vm="6583">
        <f t="shared" si="17"/>
        <v>4389246</v>
      </c>
      <c r="L34" s="10" vm="6692">
        <f t="shared" si="17"/>
        <v>4484004</v>
      </c>
      <c r="M34" s="10" vm="6807">
        <f t="shared" si="17"/>
        <v>4581740</v>
      </c>
      <c r="N34" s="10" vm="6917">
        <f t="shared" si="17"/>
        <v>4682390</v>
      </c>
      <c r="O34" s="10" vm="7030">
        <f t="shared" si="17"/>
        <v>4785923</v>
      </c>
      <c r="P34" s="10" vm="7141">
        <f t="shared" si="17"/>
        <v>4892293</v>
      </c>
      <c r="Q34" s="10" vm="7250">
        <f t="shared" si="17"/>
        <v>5001419</v>
      </c>
      <c r="R34" s="10" vm="7363">
        <f t="shared" si="17"/>
        <v>5113456</v>
      </c>
      <c r="S34" s="10" vm="7476">
        <f t="shared" ref="S34:BI39" si="18">CUBEVALUE("DESKTOP-KSAPEQM AS Model",$B$2,$B$3,$B$4,$B$5,$B$6,$A$8,$B34,S$9)</f>
        <v>5228252</v>
      </c>
      <c r="T34" s="10" vm="7587">
        <f t="shared" si="18"/>
        <v>5344939</v>
      </c>
      <c r="U34" s="10" vm="6107">
        <f t="shared" si="18"/>
        <v>5462419</v>
      </c>
      <c r="V34" s="10" vm="5168">
        <f t="shared" si="18"/>
        <v>5579935</v>
      </c>
      <c r="W34" s="10" vm="6222">
        <f t="shared" si="18"/>
        <v>5697096</v>
      </c>
      <c r="X34" s="10" vm="5052">
        <f t="shared" si="18"/>
        <v>5814345</v>
      </c>
      <c r="Y34" s="10" vm="6363">
        <f t="shared" si="18"/>
        <v>5932810</v>
      </c>
      <c r="Z34" s="10" vm="6474">
        <f t="shared" si="18"/>
        <v>6054123</v>
      </c>
      <c r="AA34" s="10" vm="6584">
        <f t="shared" si="18"/>
        <v>6179460</v>
      </c>
      <c r="AB34" s="10" vm="6693">
        <f t="shared" si="18"/>
        <v>6309130</v>
      </c>
      <c r="AC34" s="10" vm="6808">
        <f t="shared" si="18"/>
        <v>6442831</v>
      </c>
      <c r="AD34" s="10" vm="6918">
        <f t="shared" si="18"/>
        <v>6580312</v>
      </c>
      <c r="AE34" s="10" vm="7031">
        <f t="shared" si="18"/>
        <v>6721115</v>
      </c>
      <c r="AF34" s="10" vm="7142">
        <f t="shared" si="18"/>
        <v>6864842</v>
      </c>
      <c r="AG34" s="10" vm="7251">
        <f t="shared" si="18"/>
        <v>7011453</v>
      </c>
      <c r="AH34" s="10" vm="7364">
        <f t="shared" si="18"/>
        <v>7160920</v>
      </c>
      <c r="AI34" s="10" vm="7477">
        <f t="shared" si="18"/>
        <v>7312850</v>
      </c>
      <c r="AJ34" s="10" vm="7588">
        <f t="shared" si="18"/>
        <v>7466793</v>
      </c>
      <c r="AK34" s="10" vm="6108">
        <f t="shared" si="18"/>
        <v>7622338</v>
      </c>
      <c r="AL34" s="10" vm="5234">
        <f t="shared" si="18"/>
        <v>7779267</v>
      </c>
      <c r="AM34" s="10" vm="6223">
        <f t="shared" si="18"/>
        <v>7937458</v>
      </c>
      <c r="AN34" s="10" vm="5293">
        <f t="shared" si="18"/>
        <v>8096761</v>
      </c>
      <c r="AO34" s="10" vm="6364">
        <f t="shared" si="18"/>
        <v>8257066</v>
      </c>
      <c r="AP34" s="10" vm="6475">
        <f t="shared" si="18"/>
        <v>8418264</v>
      </c>
      <c r="AQ34" s="10" vm="6585">
        <f t="shared" si="18"/>
        <v>8580235</v>
      </c>
      <c r="AR34" s="10" vm="6694">
        <f t="shared" si="18"/>
        <v>8742814</v>
      </c>
      <c r="AS34" s="10" vm="6809">
        <f t="shared" si="18"/>
        <v>8905823</v>
      </c>
      <c r="AT34" s="10" vm="6919">
        <f t="shared" si="18"/>
        <v>9069039</v>
      </c>
      <c r="AU34" s="10" vm="7032">
        <f t="shared" si="18"/>
        <v>9232306</v>
      </c>
      <c r="AV34" s="10" vm="7143">
        <f t="shared" si="18"/>
        <v>9395446</v>
      </c>
      <c r="AW34" s="10" vm="7252">
        <f t="shared" si="18"/>
        <v>9558439</v>
      </c>
      <c r="AX34" s="10" vm="7365">
        <f t="shared" si="18"/>
        <v>9721454</v>
      </c>
      <c r="AY34" s="10" vm="7478">
        <f t="shared" si="18"/>
        <v>9884781</v>
      </c>
      <c r="AZ34" s="10" vm="7589">
        <f t="shared" si="18"/>
        <v>10048590</v>
      </c>
      <c r="BA34" s="10" vm="6109">
        <f t="shared" si="18"/>
        <v>10212954</v>
      </c>
      <c r="BB34" s="10" vm="5346">
        <f t="shared" si="18"/>
        <v>10377676</v>
      </c>
      <c r="BC34" s="10" vm="6224">
        <f t="shared" si="18"/>
        <v>10542376</v>
      </c>
      <c r="BD34" s="10" vm="5415">
        <f t="shared" si="18"/>
        <v>10706517</v>
      </c>
      <c r="BE34" s="10" vm="6365">
        <f t="shared" si="18"/>
        <v>10869730</v>
      </c>
      <c r="BF34" s="10" vm="6476">
        <f t="shared" si="18"/>
        <v>11031813</v>
      </c>
      <c r="BG34" s="10" vm="6586">
        <f t="shared" si="18"/>
        <v>11192854</v>
      </c>
      <c r="BH34" s="10" vm="6695">
        <f t="shared" si="18"/>
        <v>11353142</v>
      </c>
      <c r="BI34" s="10" vm="6810">
        <f t="shared" si="18"/>
        <v>11513100</v>
      </c>
      <c r="BJ34" s="10"/>
      <c r="BK34" s="17">
        <f t="shared" si="13"/>
        <v>3.3923684528979429E-3</v>
      </c>
      <c r="BL34" s="10">
        <f>GDP!BI34/POP!BI34</f>
        <v>3552.0688745863408</v>
      </c>
      <c r="BM34" s="15">
        <f t="shared" si="14"/>
        <v>1.0373723401843491</v>
      </c>
      <c r="BN34" s="16">
        <f t="shared" si="15"/>
        <v>3.6690919946538107E-2</v>
      </c>
      <c r="BO34" s="18">
        <f t="shared" si="3"/>
        <v>1.2912082160465279E-4</v>
      </c>
      <c r="BP34" s="10"/>
    </row>
    <row r="35" spans="1:68" x14ac:dyDescent="0.45">
      <c r="A35" t="str" vm="87">
        <f t="shared" si="11"/>
        <v>South</v>
      </c>
      <c r="B35" t="str" vm="93">
        <f>CUBEMEMBER("DESKTOP-KSAPEQM AS Model","[Geography].[Blocs].[Country].&amp;[Botswana]")</f>
        <v>Botswana</v>
      </c>
      <c r="C35" s="10" vm="7144">
        <f t="shared" si="17"/>
        <v>512685</v>
      </c>
      <c r="D35" s="10" vm="7253">
        <f t="shared" si="17"/>
        <v>523778</v>
      </c>
      <c r="E35" s="10" vm="7366">
        <f t="shared" si="17"/>
        <v>535685</v>
      </c>
      <c r="F35" s="10" vm="7479">
        <f t="shared" si="17"/>
        <v>547873</v>
      </c>
      <c r="G35" s="10" vm="7590">
        <f t="shared" si="17"/>
        <v>559994</v>
      </c>
      <c r="H35" s="10" vm="6110">
        <f t="shared" si="17"/>
        <v>571964</v>
      </c>
      <c r="I35" s="10" vm="5473">
        <f t="shared" si="17"/>
        <v>584092</v>
      </c>
      <c r="J35" s="10" vm="6225">
        <f t="shared" si="17"/>
        <v>596947</v>
      </c>
      <c r="K35" s="10" vm="5538">
        <f t="shared" si="17"/>
        <v>611300</v>
      </c>
      <c r="L35" s="10" vm="6366">
        <f t="shared" si="17"/>
        <v>627715</v>
      </c>
      <c r="M35" s="10" vm="6477">
        <f t="shared" si="17"/>
        <v>646347</v>
      </c>
      <c r="N35" s="10" vm="6587">
        <f t="shared" si="17"/>
        <v>667092</v>
      </c>
      <c r="O35" s="10" vm="6696">
        <f t="shared" si="17"/>
        <v>689912</v>
      </c>
      <c r="P35" s="10" vm="6811">
        <f t="shared" si="17"/>
        <v>714712</v>
      </c>
      <c r="Q35" s="10" vm="6920">
        <f t="shared" si="17"/>
        <v>741355</v>
      </c>
      <c r="R35" s="10" vm="7033">
        <f t="shared" si="17"/>
        <v>769979</v>
      </c>
      <c r="S35" s="10" vm="7145">
        <f t="shared" si="18"/>
        <v>800529</v>
      </c>
      <c r="T35" s="10" vm="7254">
        <f t="shared" si="18"/>
        <v>832467</v>
      </c>
      <c r="U35" s="10" vm="7367">
        <f t="shared" si="18"/>
        <v>865075</v>
      </c>
      <c r="V35" s="10" vm="7480">
        <f t="shared" si="18"/>
        <v>897868</v>
      </c>
      <c r="W35" s="10" vm="7591">
        <f t="shared" si="18"/>
        <v>930408</v>
      </c>
      <c r="X35" s="10" vm="6111">
        <f t="shared" si="18"/>
        <v>962875</v>
      </c>
      <c r="Y35" s="10" vm="5633">
        <f t="shared" si="18"/>
        <v>996130</v>
      </c>
      <c r="Z35" s="10" vm="6226">
        <f t="shared" si="18"/>
        <v>1031439</v>
      </c>
      <c r="AA35" s="10" vm="5699">
        <f t="shared" si="18"/>
        <v>1069582</v>
      </c>
      <c r="AB35" s="10" vm="6367">
        <f t="shared" si="18"/>
        <v>1110943</v>
      </c>
      <c r="AC35" s="10" vm="6478">
        <f t="shared" si="18"/>
        <v>1154906</v>
      </c>
      <c r="AD35" s="10" vm="6588">
        <f t="shared" si="18"/>
        <v>1200067</v>
      </c>
      <c r="AE35" s="10" vm="6697">
        <f t="shared" si="18"/>
        <v>1244484</v>
      </c>
      <c r="AF35" s="10" vm="6812">
        <f t="shared" si="18"/>
        <v>1286756</v>
      </c>
      <c r="AG35" s="10" vm="6921">
        <f t="shared" si="18"/>
        <v>1326322</v>
      </c>
      <c r="AH35" s="10" vm="7034">
        <f t="shared" si="18"/>
        <v>1363554</v>
      </c>
      <c r="AI35" s="10" vm="7146">
        <f t="shared" si="18"/>
        <v>1399110</v>
      </c>
      <c r="AJ35" s="10" vm="7255">
        <f t="shared" si="18"/>
        <v>1434059</v>
      </c>
      <c r="AK35" s="10" vm="7368">
        <f t="shared" si="18"/>
        <v>1469174</v>
      </c>
      <c r="AL35" s="10" vm="7481">
        <f t="shared" si="18"/>
        <v>1504730</v>
      </c>
      <c r="AM35" s="10" vm="7592">
        <f t="shared" si="18"/>
        <v>1540425</v>
      </c>
      <c r="AN35" s="10" vm="6112">
        <f t="shared" si="18"/>
        <v>1575824</v>
      </c>
      <c r="AO35" s="10" vm="5767">
        <f t="shared" si="18"/>
        <v>1610264</v>
      </c>
      <c r="AP35" s="10" vm="6227">
        <f t="shared" si="18"/>
        <v>1643334</v>
      </c>
      <c r="AQ35" s="10" vm="5835">
        <f t="shared" si="18"/>
        <v>1674678</v>
      </c>
      <c r="AR35" s="10" vm="6368">
        <f t="shared" si="18"/>
        <v>1704642</v>
      </c>
      <c r="AS35" s="10" vm="6479">
        <f t="shared" si="18"/>
        <v>1734398</v>
      </c>
      <c r="AT35" s="10" vm="6589">
        <f t="shared" si="18"/>
        <v>1765527</v>
      </c>
      <c r="AU35" s="10" vm="6698">
        <f t="shared" si="18"/>
        <v>1799078</v>
      </c>
      <c r="AV35" s="10" vm="6813">
        <f t="shared" si="18"/>
        <v>1835908</v>
      </c>
      <c r="AW35" s="10" vm="6922">
        <f t="shared" si="18"/>
        <v>1875459</v>
      </c>
      <c r="AX35" s="10" vm="7035">
        <f t="shared" si="18"/>
        <v>1915639</v>
      </c>
      <c r="AY35" s="10" vm="7147">
        <f t="shared" si="18"/>
        <v>1953498</v>
      </c>
      <c r="AZ35" s="10" vm="7256">
        <f t="shared" si="18"/>
        <v>1987105</v>
      </c>
      <c r="BA35" s="10" vm="7369">
        <f t="shared" si="18"/>
        <v>2015402</v>
      </c>
      <c r="BB35" s="10" vm="7482">
        <f t="shared" si="18"/>
        <v>2039551</v>
      </c>
      <c r="BC35" s="10" vm="7593">
        <f t="shared" si="18"/>
        <v>2062536</v>
      </c>
      <c r="BD35" s="10" vm="6113">
        <f t="shared" si="18"/>
        <v>2088614</v>
      </c>
      <c r="BE35" s="10" vm="5900">
        <f t="shared" si="18"/>
        <v>2120716</v>
      </c>
      <c r="BF35" s="10" vm="6228">
        <f t="shared" si="18"/>
        <v>2159944</v>
      </c>
      <c r="BG35" s="10" vm="5962">
        <f t="shared" si="18"/>
        <v>2205128</v>
      </c>
      <c r="BH35" s="10" vm="6369">
        <f t="shared" si="18"/>
        <v>2254126</v>
      </c>
      <c r="BI35" s="10" vm="6480">
        <f t="shared" si="18"/>
        <v>2303697</v>
      </c>
      <c r="BJ35" s="10"/>
      <c r="BK35" s="17">
        <f t="shared" si="13"/>
        <v>6.7879103176691179E-4</v>
      </c>
      <c r="BL35" s="10">
        <f>GDP!BI35/POP!BI35</f>
        <v>7961.3385545060828</v>
      </c>
      <c r="BM35" s="15">
        <f t="shared" si="14"/>
        <v>2.3250879132375077</v>
      </c>
      <c r="BN35" s="16">
        <f t="shared" si="15"/>
        <v>0.84375785046962315</v>
      </c>
      <c r="BO35" s="18">
        <f t="shared" si="3"/>
        <v>1.3316598348860761E-3</v>
      </c>
      <c r="BP35" s="10"/>
    </row>
    <row r="36" spans="1:68" x14ac:dyDescent="0.45">
      <c r="A36" t="str" vm="87">
        <f t="shared" si="11"/>
        <v>South</v>
      </c>
      <c r="B36" t="str" vm="94">
        <f>CUBEMEMBER("DESKTOP-KSAPEQM AS Model","[Geography].[Blocs].[Country].&amp;[Brazil]")</f>
        <v>Brazil</v>
      </c>
      <c r="C36" s="10" vm="6814">
        <f t="shared" si="17"/>
        <v>74311344</v>
      </c>
      <c r="D36" s="10" vm="6923">
        <f t="shared" si="17"/>
        <v>76514328</v>
      </c>
      <c r="E36" s="10" vm="7036">
        <f t="shared" si="17"/>
        <v>78772656</v>
      </c>
      <c r="F36" s="10" vm="7148">
        <f t="shared" si="17"/>
        <v>81064568</v>
      </c>
      <c r="G36" s="10" vm="7257">
        <f t="shared" si="17"/>
        <v>83373528</v>
      </c>
      <c r="H36" s="10" vm="7370">
        <f t="shared" si="17"/>
        <v>85696504</v>
      </c>
      <c r="I36" s="10" vm="7483">
        <f t="shared" si="17"/>
        <v>88035816</v>
      </c>
      <c r="J36" s="10" vm="7594">
        <f t="shared" si="17"/>
        <v>90387080</v>
      </c>
      <c r="K36" s="10" vm="6114">
        <f t="shared" si="17"/>
        <v>92746616</v>
      </c>
      <c r="L36" s="10" vm="6009">
        <f t="shared" si="17"/>
        <v>95113264</v>
      </c>
      <c r="M36" s="10" vm="6229">
        <f t="shared" si="17"/>
        <v>97482920</v>
      </c>
      <c r="N36" s="10" vm="6063">
        <f t="shared" si="17"/>
        <v>99859384</v>
      </c>
      <c r="O36" s="10" vm="6370">
        <f t="shared" si="17"/>
        <v>102259496</v>
      </c>
      <c r="P36" s="10" vm="6481">
        <f t="shared" si="17"/>
        <v>104706200</v>
      </c>
      <c r="Q36" s="10" vm="6590">
        <f t="shared" si="17"/>
        <v>107216208</v>
      </c>
      <c r="R36" s="10" vm="6699">
        <f t="shared" si="17"/>
        <v>109790936</v>
      </c>
      <c r="S36" s="10" vm="6815">
        <f t="shared" si="18"/>
        <v>112425392</v>
      </c>
      <c r="T36" s="10" vm="6924">
        <f t="shared" si="18"/>
        <v>115121152</v>
      </c>
      <c r="U36" s="10" vm="7037">
        <f t="shared" si="18"/>
        <v>117878408</v>
      </c>
      <c r="V36" s="10" vm="7149">
        <f t="shared" si="18"/>
        <v>120694008</v>
      </c>
      <c r="W36" s="10" vm="7258">
        <f t="shared" si="18"/>
        <v>123570328</v>
      </c>
      <c r="X36" s="10" vm="7371">
        <f t="shared" si="18"/>
        <v>126498312</v>
      </c>
      <c r="Y36" s="10" vm="7484">
        <f t="shared" si="18"/>
        <v>129448816</v>
      </c>
      <c r="Z36" s="10" vm="7595">
        <f t="shared" si="18"/>
        <v>132383568</v>
      </c>
      <c r="AA36" s="10" vm="6115">
        <f t="shared" si="18"/>
        <v>135274080</v>
      </c>
      <c r="AB36" s="10" vm="5169">
        <f t="shared" si="18"/>
        <v>138108912</v>
      </c>
      <c r="AC36" s="10" vm="6230">
        <f t="shared" si="18"/>
        <v>140891600</v>
      </c>
      <c r="AD36" s="10" vm="5035">
        <f t="shared" si="18"/>
        <v>143627504</v>
      </c>
      <c r="AE36" s="10" vm="6371">
        <f t="shared" si="18"/>
        <v>146328304</v>
      </c>
      <c r="AF36" s="10" vm="6482">
        <f t="shared" si="18"/>
        <v>149003216</v>
      </c>
      <c r="AG36" s="10" vm="6591">
        <f t="shared" si="18"/>
        <v>151648016</v>
      </c>
      <c r="AH36" s="10" vm="6700">
        <f t="shared" si="18"/>
        <v>154259376</v>
      </c>
      <c r="AI36" s="10" vm="6816">
        <f t="shared" si="18"/>
        <v>156849072</v>
      </c>
      <c r="AJ36" s="10" vm="6925">
        <f t="shared" si="18"/>
        <v>159432720</v>
      </c>
      <c r="AK36" s="10" vm="7038">
        <f t="shared" si="18"/>
        <v>162019904</v>
      </c>
      <c r="AL36" s="10" vm="7150">
        <f t="shared" si="18"/>
        <v>164614688</v>
      </c>
      <c r="AM36" s="10" vm="7259">
        <f t="shared" si="18"/>
        <v>167209040</v>
      </c>
      <c r="AN36" s="10" vm="7372">
        <f t="shared" si="18"/>
        <v>169785248</v>
      </c>
      <c r="AO36" s="10" vm="7485">
        <f t="shared" si="18"/>
        <v>172318672</v>
      </c>
      <c r="AP36" s="10" vm="7596">
        <f t="shared" si="18"/>
        <v>174790336</v>
      </c>
      <c r="AQ36" s="10" vm="6116">
        <f t="shared" si="18"/>
        <v>177196048</v>
      </c>
      <c r="AR36" s="10" vm="5235">
        <f t="shared" si="18"/>
        <v>179537520</v>
      </c>
      <c r="AS36" s="10" vm="6231">
        <f t="shared" si="18"/>
        <v>181809248</v>
      </c>
      <c r="AT36" s="10" vm="5294">
        <f t="shared" si="18"/>
        <v>184006480</v>
      </c>
      <c r="AU36" s="10" vm="6372">
        <f t="shared" si="18"/>
        <v>186127104</v>
      </c>
      <c r="AV36" s="10" vm="6483">
        <f t="shared" si="18"/>
        <v>188167360</v>
      </c>
      <c r="AW36" s="10" vm="6592">
        <f t="shared" si="18"/>
        <v>190130448</v>
      </c>
      <c r="AX36" s="10" vm="6701">
        <f t="shared" si="18"/>
        <v>192030368</v>
      </c>
      <c r="AY36" s="10" vm="6817">
        <f t="shared" si="18"/>
        <v>193886512</v>
      </c>
      <c r="AZ36" s="10" vm="6926">
        <f t="shared" si="18"/>
        <v>195713632</v>
      </c>
      <c r="BA36" s="10" vm="7039">
        <f t="shared" si="18"/>
        <v>197514528</v>
      </c>
      <c r="BB36" s="10" vm="7151">
        <f t="shared" si="18"/>
        <v>199287296</v>
      </c>
      <c r="BC36" s="10" vm="7260">
        <f t="shared" si="18"/>
        <v>201035904</v>
      </c>
      <c r="BD36" s="10" vm="7373">
        <f t="shared" si="18"/>
        <v>202763728</v>
      </c>
      <c r="BE36" s="10" vm="7486">
        <f t="shared" si="18"/>
        <v>204471776</v>
      </c>
      <c r="BF36" s="10" vm="7597">
        <f t="shared" si="18"/>
        <v>206163056</v>
      </c>
      <c r="BG36" s="10" vm="6117">
        <f t="shared" si="18"/>
        <v>207833824</v>
      </c>
      <c r="BH36" s="10" vm="5347">
        <f t="shared" si="18"/>
        <v>209469328</v>
      </c>
      <c r="BI36" s="10" vm="6232">
        <f t="shared" si="18"/>
        <v>211049520</v>
      </c>
      <c r="BJ36" s="10"/>
      <c r="BK36" s="17">
        <f t="shared" si="13"/>
        <v>6.2186355859608057E-2</v>
      </c>
      <c r="BL36" s="10">
        <f>GDP!BI36/POP!BI36</f>
        <v>8717.1866075791131</v>
      </c>
      <c r="BM36" s="15">
        <f t="shared" si="14"/>
        <v>2.5458313422993855</v>
      </c>
      <c r="BN36" s="16">
        <f t="shared" si="15"/>
        <v>0.93445725375377042</v>
      </c>
      <c r="BO36" s="18">
        <f t="shared" si="3"/>
        <v>0.14793951011256898</v>
      </c>
      <c r="BP36" s="10"/>
    </row>
    <row r="37" spans="1:68" x14ac:dyDescent="0.45">
      <c r="A37" t="str" vm="87">
        <f t="shared" si="11"/>
        <v>South</v>
      </c>
      <c r="B37" t="str" vm="95">
        <f>CUBEMEMBER("DESKTOP-KSAPEQM AS Model","[Geography].[Blocs].[Country].&amp;[Burkina Faso]")</f>
        <v>Burkina Faso</v>
      </c>
      <c r="C37" s="10" vm="6484">
        <f t="shared" si="17"/>
        <v>4894580</v>
      </c>
      <c r="D37" s="10" vm="6593">
        <f t="shared" si="17"/>
        <v>4960326</v>
      </c>
      <c r="E37" s="10" vm="6702">
        <f t="shared" si="17"/>
        <v>5027821</v>
      </c>
      <c r="F37" s="10" vm="6818">
        <f t="shared" si="17"/>
        <v>5098890</v>
      </c>
      <c r="G37" s="10" vm="6927">
        <f t="shared" si="17"/>
        <v>5174870</v>
      </c>
      <c r="H37" s="10" vm="7040">
        <f t="shared" si="17"/>
        <v>5256363</v>
      </c>
      <c r="I37" s="10" vm="7152">
        <f t="shared" si="17"/>
        <v>5343019</v>
      </c>
      <c r="J37" s="10" vm="7261">
        <f t="shared" si="17"/>
        <v>5434041</v>
      </c>
      <c r="K37" s="10" vm="7374">
        <f t="shared" si="17"/>
        <v>5528174</v>
      </c>
      <c r="L37" s="10" vm="7487">
        <f t="shared" si="17"/>
        <v>5624600</v>
      </c>
      <c r="M37" s="10" vm="7598">
        <f t="shared" si="17"/>
        <v>5723381</v>
      </c>
      <c r="N37" s="10" vm="6118">
        <f t="shared" si="17"/>
        <v>5825173</v>
      </c>
      <c r="O37" s="10" vm="5474">
        <f t="shared" si="17"/>
        <v>5930483</v>
      </c>
      <c r="P37" s="10" vm="6233">
        <f t="shared" si="17"/>
        <v>6040041</v>
      </c>
      <c r="Q37" s="10" vm="5539">
        <f t="shared" si="17"/>
        <v>6154545</v>
      </c>
      <c r="R37" s="10" vm="6373">
        <f t="shared" si="17"/>
        <v>6274037</v>
      </c>
      <c r="S37" s="10" vm="6485">
        <f t="shared" si="18"/>
        <v>6398935</v>
      </c>
      <c r="T37" s="10" vm="6594">
        <f t="shared" si="18"/>
        <v>6530819</v>
      </c>
      <c r="U37" s="10" vm="6703">
        <f t="shared" si="18"/>
        <v>6671656</v>
      </c>
      <c r="V37" s="10" vm="6819">
        <f t="shared" si="18"/>
        <v>6822843</v>
      </c>
      <c r="W37" s="10" vm="6928">
        <f t="shared" si="18"/>
        <v>6985160</v>
      </c>
      <c r="X37" s="10" vm="7041">
        <f t="shared" si="18"/>
        <v>7158255</v>
      </c>
      <c r="Y37" s="10" vm="7153">
        <f t="shared" si="18"/>
        <v>7340905</v>
      </c>
      <c r="Z37" s="10" vm="7262">
        <f t="shared" si="18"/>
        <v>7531242</v>
      </c>
      <c r="AA37" s="10" vm="7375">
        <f t="shared" si="18"/>
        <v>7727907</v>
      </c>
      <c r="AB37" s="10" vm="7488">
        <f t="shared" si="18"/>
        <v>7930694</v>
      </c>
      <c r="AC37" s="10" vm="7599">
        <f t="shared" si="18"/>
        <v>8140073</v>
      </c>
      <c r="AD37" s="10" vm="6119">
        <f t="shared" si="18"/>
        <v>8356305</v>
      </c>
      <c r="AE37" s="10" vm="5634">
        <f t="shared" si="18"/>
        <v>8579823</v>
      </c>
      <c r="AF37" s="10" vm="6234">
        <f t="shared" si="18"/>
        <v>8811034</v>
      </c>
      <c r="AG37" s="10" vm="5700">
        <f t="shared" si="18"/>
        <v>9050084</v>
      </c>
      <c r="AH37" s="10" vm="6374">
        <f t="shared" si="18"/>
        <v>9297113</v>
      </c>
      <c r="AI37" s="10" vm="6486">
        <f t="shared" si="18"/>
        <v>9552476</v>
      </c>
      <c r="AJ37" s="10" vm="6595">
        <f t="shared" si="18"/>
        <v>9816588</v>
      </c>
      <c r="AK37" s="10" vm="6704">
        <f t="shared" si="18"/>
        <v>10089878</v>
      </c>
      <c r="AL37" s="10" vm="6820">
        <f t="shared" si="18"/>
        <v>10372745</v>
      </c>
      <c r="AM37" s="10" vm="6929">
        <f t="shared" si="18"/>
        <v>10665546</v>
      </c>
      <c r="AN37" s="10" vm="7042">
        <f t="shared" si="18"/>
        <v>10968724</v>
      </c>
      <c r="AO37" s="10" vm="7154">
        <f t="shared" si="18"/>
        <v>11282701</v>
      </c>
      <c r="AP37" s="10" vm="7263">
        <f t="shared" si="18"/>
        <v>11607942</v>
      </c>
      <c r="AQ37" s="10" vm="7376">
        <f t="shared" si="18"/>
        <v>11944587</v>
      </c>
      <c r="AR37" s="10" vm="7489">
        <f t="shared" si="18"/>
        <v>12293100</v>
      </c>
      <c r="AS37" s="10" vm="7600">
        <f t="shared" si="18"/>
        <v>12654621</v>
      </c>
      <c r="AT37" s="10" vm="6120">
        <f t="shared" si="18"/>
        <v>13030569</v>
      </c>
      <c r="AU37" s="10" vm="5768">
        <f t="shared" si="18"/>
        <v>13421930</v>
      </c>
      <c r="AV37" s="10" vm="6235">
        <f t="shared" si="18"/>
        <v>13829176</v>
      </c>
      <c r="AW37" s="10" vm="5836">
        <f t="shared" si="18"/>
        <v>14252021</v>
      </c>
      <c r="AX37" s="10" vm="6375">
        <f t="shared" si="18"/>
        <v>14689725</v>
      </c>
      <c r="AY37" s="10" vm="6487">
        <f t="shared" si="18"/>
        <v>15141098</v>
      </c>
      <c r="AZ37" s="10" vm="6596">
        <f t="shared" si="18"/>
        <v>15605217</v>
      </c>
      <c r="BA37" s="10" vm="6705">
        <f t="shared" si="18"/>
        <v>16081911</v>
      </c>
      <c r="BB37" s="10" vm="6821">
        <f t="shared" si="18"/>
        <v>16571246</v>
      </c>
      <c r="BC37" s="10" vm="6930">
        <f t="shared" si="18"/>
        <v>17072776</v>
      </c>
      <c r="BD37" s="10" vm="7043">
        <f t="shared" si="18"/>
        <v>17586016</v>
      </c>
      <c r="BE37" s="10" vm="7155">
        <f t="shared" si="18"/>
        <v>18110624</v>
      </c>
      <c r="BF37" s="10" vm="7264">
        <f t="shared" si="18"/>
        <v>18646378</v>
      </c>
      <c r="BG37" s="10" vm="7377">
        <f t="shared" si="18"/>
        <v>19193284</v>
      </c>
      <c r="BH37" s="10" vm="7490">
        <f t="shared" si="18"/>
        <v>19751536</v>
      </c>
      <c r="BI37" s="10" vm="7601">
        <f t="shared" si="18"/>
        <v>20321378</v>
      </c>
      <c r="BJ37" s="10"/>
      <c r="BK37" s="17">
        <f t="shared" si="13"/>
        <v>5.9877532242935691E-3</v>
      </c>
      <c r="BL37" s="10">
        <f>GDP!BI37/POP!BI37</f>
        <v>774.83969994554502</v>
      </c>
      <c r="BM37" s="15">
        <f t="shared" si="14"/>
        <v>0.22628988940814268</v>
      </c>
      <c r="BN37" s="16">
        <f t="shared" si="15"/>
        <v>-1.4859384051659934</v>
      </c>
      <c r="BO37" s="18">
        <f t="shared" si="3"/>
        <v>-2.0133990111539973E-3</v>
      </c>
      <c r="BP37" s="10"/>
    </row>
    <row r="38" spans="1:68" x14ac:dyDescent="0.45">
      <c r="A38" t="str" vm="87">
        <f t="shared" si="11"/>
        <v>South</v>
      </c>
      <c r="B38" t="str" vm="96">
        <f>CUBEMEMBER("DESKTOP-KSAPEQM AS Model","[Geography].[Blocs].[Country].&amp;[Burundi]")</f>
        <v>Burundi</v>
      </c>
      <c r="C38" s="10" vm="6236">
        <f t="shared" si="17"/>
        <v>2852438</v>
      </c>
      <c r="D38" s="10" vm="5963">
        <f t="shared" si="17"/>
        <v>2907321</v>
      </c>
      <c r="E38" s="10" vm="6376">
        <f t="shared" si="17"/>
        <v>2964427</v>
      </c>
      <c r="F38" s="10" vm="6488">
        <f t="shared" si="17"/>
        <v>3026290</v>
      </c>
      <c r="G38" s="10" vm="6597">
        <f t="shared" si="17"/>
        <v>3094379</v>
      </c>
      <c r="H38" s="10" vm="6706">
        <f t="shared" si="17"/>
        <v>3170490</v>
      </c>
      <c r="I38" s="10" vm="6822">
        <f t="shared" si="17"/>
        <v>3253218</v>
      </c>
      <c r="J38" s="10" vm="6931">
        <f t="shared" si="17"/>
        <v>3336927</v>
      </c>
      <c r="K38" s="10" vm="7044">
        <f t="shared" si="17"/>
        <v>3413904</v>
      </c>
      <c r="L38" s="10" vm="7156">
        <f t="shared" si="17"/>
        <v>3479074</v>
      </c>
      <c r="M38" s="10" vm="7265">
        <f t="shared" si="17"/>
        <v>3529997</v>
      </c>
      <c r="N38" s="10" vm="7378">
        <f t="shared" si="17"/>
        <v>3569666</v>
      </c>
      <c r="O38" s="10" vm="7491">
        <f t="shared" si="17"/>
        <v>3605126</v>
      </c>
      <c r="P38" s="10" vm="7602">
        <f t="shared" si="17"/>
        <v>3646431</v>
      </c>
      <c r="Q38" s="10" vm="6121">
        <f t="shared" si="17"/>
        <v>3700880</v>
      </c>
      <c r="R38" s="10" vm="6010">
        <f t="shared" si="17"/>
        <v>3770871</v>
      </c>
      <c r="S38" s="10" vm="6237">
        <f t="shared" si="18"/>
        <v>3854445</v>
      </c>
      <c r="T38" s="10" vm="6064">
        <f t="shared" si="18"/>
        <v>3949266</v>
      </c>
      <c r="U38" s="10" vm="6377">
        <f t="shared" si="18"/>
        <v>4051234</v>
      </c>
      <c r="V38" s="10" vm="6489">
        <f t="shared" si="18"/>
        <v>4157298</v>
      </c>
      <c r="W38" s="10" vm="6598">
        <f t="shared" si="18"/>
        <v>4266520</v>
      </c>
      <c r="X38" s="10" vm="6707">
        <f t="shared" si="18"/>
        <v>4379724</v>
      </c>
      <c r="Y38" s="10" vm="6823">
        <f t="shared" si="18"/>
        <v>4497533</v>
      </c>
      <c r="Z38" s="10" vm="6932">
        <f t="shared" si="18"/>
        <v>4621103</v>
      </c>
      <c r="AA38" s="10" vm="7045">
        <f t="shared" si="18"/>
        <v>4750837</v>
      </c>
      <c r="AB38" s="10" vm="7157">
        <f t="shared" si="18"/>
        <v>4886743</v>
      </c>
      <c r="AC38" s="10" vm="7266">
        <f t="shared" si="18"/>
        <v>5027138</v>
      </c>
      <c r="AD38" s="10" vm="7379">
        <f t="shared" si="18"/>
        <v>5168698</v>
      </c>
      <c r="AE38" s="10" vm="7492">
        <f t="shared" si="18"/>
        <v>5307069</v>
      </c>
      <c r="AF38" s="10" vm="7603">
        <f t="shared" si="18"/>
        <v>5438957</v>
      </c>
      <c r="AG38" s="10" vm="6122">
        <f t="shared" si="18"/>
        <v>5564926</v>
      </c>
      <c r="AH38" s="10" vm="5170">
        <f t="shared" si="18"/>
        <v>5685565</v>
      </c>
      <c r="AI38" s="10" vm="6238">
        <f t="shared" si="18"/>
        <v>5798053</v>
      </c>
      <c r="AJ38" s="10" vm="5038">
        <f t="shared" si="18"/>
        <v>5898967</v>
      </c>
      <c r="AK38" s="10" vm="6378">
        <f t="shared" si="18"/>
        <v>5987043</v>
      </c>
      <c r="AL38" s="10" vm="6490">
        <f t="shared" si="18"/>
        <v>6060111</v>
      </c>
      <c r="AM38" s="10" vm="6599">
        <f t="shared" si="18"/>
        <v>6122130</v>
      </c>
      <c r="AN38" s="10" vm="6708">
        <f t="shared" si="18"/>
        <v>6185562</v>
      </c>
      <c r="AO38" s="10" vm="6824">
        <f t="shared" si="18"/>
        <v>6267124</v>
      </c>
      <c r="AP38" s="10" vm="6933">
        <f t="shared" si="18"/>
        <v>6378871</v>
      </c>
      <c r="AQ38" s="10" vm="7046">
        <f t="shared" si="18"/>
        <v>6525545</v>
      </c>
      <c r="AR38" s="10" vm="7158">
        <f t="shared" si="18"/>
        <v>6704113</v>
      </c>
      <c r="AS38" s="10" vm="7267">
        <f t="shared" si="18"/>
        <v>6909154</v>
      </c>
      <c r="AT38" s="10" vm="7380">
        <f t="shared" si="18"/>
        <v>7131693</v>
      </c>
      <c r="AU38" s="10" vm="7493">
        <f t="shared" si="18"/>
        <v>7364862</v>
      </c>
      <c r="AV38" s="10" vm="7604">
        <f t="shared" si="18"/>
        <v>7607849</v>
      </c>
      <c r="AW38" s="10" vm="6123">
        <f t="shared" si="18"/>
        <v>7862214</v>
      </c>
      <c r="AX38" s="10" vm="5236">
        <f t="shared" si="18"/>
        <v>8126102</v>
      </c>
      <c r="AY38" s="10" vm="6239">
        <f t="shared" si="18"/>
        <v>8397668</v>
      </c>
      <c r="AZ38" s="10" vm="5295">
        <f t="shared" si="18"/>
        <v>8675602</v>
      </c>
      <c r="BA38" s="10" vm="6379">
        <f t="shared" si="18"/>
        <v>8958406</v>
      </c>
      <c r="BB38" s="10" vm="6491">
        <f t="shared" si="18"/>
        <v>9245988</v>
      </c>
      <c r="BC38" s="10" vm="6600">
        <f t="shared" si="18"/>
        <v>9540289</v>
      </c>
      <c r="BD38" s="10" vm="6709">
        <f t="shared" si="18"/>
        <v>9844297</v>
      </c>
      <c r="BE38" s="10" vm="6825">
        <f t="shared" si="18"/>
        <v>10160030</v>
      </c>
      <c r="BF38" s="10" vm="6934">
        <f t="shared" si="18"/>
        <v>10487998</v>
      </c>
      <c r="BG38" s="10" vm="7047">
        <f t="shared" si="18"/>
        <v>10827024</v>
      </c>
      <c r="BH38" s="10" vm="7159">
        <f t="shared" si="18"/>
        <v>11175378</v>
      </c>
      <c r="BI38" s="10" vm="7268">
        <f t="shared" si="18"/>
        <v>11530580</v>
      </c>
      <c r="BJ38" s="10"/>
      <c r="BK38" s="17">
        <f t="shared" si="13"/>
        <v>3.3975189858175439E-3</v>
      </c>
      <c r="BL38" s="10">
        <f>GDP!BI38/POP!BI38</f>
        <v>261.24746959823358</v>
      </c>
      <c r="BM38" s="15">
        <f t="shared" si="14"/>
        <v>7.6296634010487752E-2</v>
      </c>
      <c r="BN38" s="16">
        <f t="shared" si="15"/>
        <v>-2.5731264568615826</v>
      </c>
      <c r="BO38" s="18">
        <f t="shared" si="3"/>
        <v>-6.6700394273605849E-4</v>
      </c>
      <c r="BP38" s="10"/>
    </row>
    <row r="39" spans="1:68" x14ac:dyDescent="0.45">
      <c r="A39" t="str" vm="87">
        <f t="shared" si="11"/>
        <v>South</v>
      </c>
      <c r="B39" t="str" vm="97">
        <f>CUBEMEMBER("DESKTOP-KSAPEQM AS Model","[Geography].[Blocs].[Country].&amp;[Cameroon]")</f>
        <v>Cameroon</v>
      </c>
      <c r="C39" s="10" vm="7605">
        <f t="shared" si="17"/>
        <v>5285017</v>
      </c>
      <c r="D39" s="10" vm="6124">
        <f t="shared" si="17"/>
        <v>5398729</v>
      </c>
      <c r="E39" s="10" vm="5348">
        <f t="shared" si="17"/>
        <v>5518104</v>
      </c>
      <c r="F39" s="10" vm="6240">
        <f t="shared" si="17"/>
        <v>5643036</v>
      </c>
      <c r="G39" s="10" vm="5416">
        <f t="shared" si="17"/>
        <v>5773543</v>
      </c>
      <c r="H39" s="10" vm="6380">
        <f t="shared" si="17"/>
        <v>5909882</v>
      </c>
      <c r="I39" s="10" vm="6492">
        <f t="shared" si="17"/>
        <v>6052420</v>
      </c>
      <c r="J39" s="10" vm="6601">
        <f t="shared" si="17"/>
        <v>6201413</v>
      </c>
      <c r="K39" s="10" vm="6710">
        <f t="shared" si="17"/>
        <v>6357092</v>
      </c>
      <c r="L39" s="10" vm="6826">
        <f t="shared" si="17"/>
        <v>6519762</v>
      </c>
      <c r="M39" s="10" vm="6935">
        <f t="shared" si="17"/>
        <v>6689662</v>
      </c>
      <c r="N39" s="10" vm="7048">
        <f t="shared" si="17"/>
        <v>6867178</v>
      </c>
      <c r="O39" s="10" vm="7160">
        <f t="shared" si="17"/>
        <v>7052849</v>
      </c>
      <c r="P39" s="10" vm="7269">
        <f t="shared" si="17"/>
        <v>7247287</v>
      </c>
      <c r="Q39" s="10" vm="7381">
        <f t="shared" si="17"/>
        <v>7451054</v>
      </c>
      <c r="R39" s="10" vm="7494">
        <f t="shared" si="17"/>
        <v>7664406</v>
      </c>
      <c r="S39" s="10" vm="7606">
        <f t="shared" si="18"/>
        <v>7887560</v>
      </c>
      <c r="T39" s="10" vm="6125">
        <f t="shared" si="18"/>
        <v>8121084</v>
      </c>
      <c r="U39" s="10" vm="5573">
        <f t="shared" si="18"/>
        <v>8365567</v>
      </c>
      <c r="V39" s="10" vm="6241">
        <f t="shared" si="18"/>
        <v>8621406</v>
      </c>
      <c r="W39" s="10" vm="5540">
        <f t="shared" si="18"/>
        <v>8888535</v>
      </c>
      <c r="X39" s="10" vm="6381">
        <f t="shared" si="18"/>
        <v>9166816</v>
      </c>
      <c r="Y39" s="10" vm="6493">
        <f t="shared" si="18"/>
        <v>9456494</v>
      </c>
      <c r="Z39" s="10" vm="6602">
        <f t="shared" si="18"/>
        <v>9757841</v>
      </c>
      <c r="AA39" s="10" vm="6711">
        <f t="shared" si="18"/>
        <v>10070806</v>
      </c>
      <c r="AB39" s="10" vm="6827">
        <f t="shared" si="18"/>
        <v>10395480</v>
      </c>
      <c r="AC39" s="10" vm="6936">
        <f t="shared" si="18"/>
        <v>10731064</v>
      </c>
      <c r="AD39" s="10" vm="7049">
        <f t="shared" si="18"/>
        <v>11075422</v>
      </c>
      <c r="AE39" s="10" vm="7161">
        <f t="shared" si="18"/>
        <v>11425800</v>
      </c>
      <c r="AF39" s="10" vm="7270">
        <f t="shared" si="18"/>
        <v>11780088</v>
      </c>
      <c r="AG39" s="10" vm="7382">
        <f t="shared" si="18"/>
        <v>12137912</v>
      </c>
      <c r="AH39" s="10" vm="7495">
        <f t="shared" si="18"/>
        <v>12499499</v>
      </c>
      <c r="AI39" s="10" vm="7607">
        <f t="shared" si="18"/>
        <v>12864090</v>
      </c>
      <c r="AJ39" s="10" vm="6126">
        <f t="shared" si="18"/>
        <v>13230984</v>
      </c>
      <c r="AK39" s="10" vm="5635">
        <f t="shared" si="18"/>
        <v>13599988</v>
      </c>
      <c r="AL39" s="10" vm="6242">
        <f t="shared" si="18"/>
        <v>13970813</v>
      </c>
      <c r="AM39" s="10" vm="5701">
        <f t="shared" si="18"/>
        <v>14344449</v>
      </c>
      <c r="AN39" s="10" vm="6382">
        <f t="shared" si="18"/>
        <v>14723768</v>
      </c>
      <c r="AO39" s="10" vm="6494">
        <f t="shared" si="18"/>
        <v>15112592</v>
      </c>
      <c r="AP39" s="10" vm="6603">
        <f t="shared" si="18"/>
        <v>15513945</v>
      </c>
      <c r="AQ39" s="10" vm="6712">
        <f t="shared" si="18"/>
        <v>15928910</v>
      </c>
      <c r="AR39" s="10" vm="6828">
        <f t="shared" si="18"/>
        <v>16357602</v>
      </c>
      <c r="AS39" s="10" vm="6937">
        <f t="shared" si="18"/>
        <v>16800864</v>
      </c>
      <c r="AT39" s="10" vm="7050">
        <f t="shared" si="18"/>
        <v>17259322</v>
      </c>
      <c r="AU39" s="10" vm="7162">
        <f t="shared" si="18"/>
        <v>17733410</v>
      </c>
      <c r="AV39" s="10" vm="7271">
        <f t="shared" si="18"/>
        <v>18223674</v>
      </c>
      <c r="AW39" s="10" vm="7383">
        <f t="shared" si="18"/>
        <v>18730282</v>
      </c>
      <c r="AX39" s="10" vm="7496">
        <f t="shared" si="18"/>
        <v>19252666</v>
      </c>
      <c r="AY39" s="10" vm="7608">
        <f t="shared" si="18"/>
        <v>19789920</v>
      </c>
      <c r="AZ39" s="10" vm="6127">
        <f t="shared" si="18"/>
        <v>20341240</v>
      </c>
      <c r="BA39" s="10" vm="5769">
        <f t="shared" si="18"/>
        <v>20906388</v>
      </c>
      <c r="BB39" s="10" vm="6243">
        <f t="shared" si="18"/>
        <v>21485266</v>
      </c>
      <c r="BC39" s="10" vm="5837">
        <f t="shared" si="18"/>
        <v>22077298</v>
      </c>
      <c r="BD39" s="10" vm="6383">
        <f t="shared" si="18"/>
        <v>22681858</v>
      </c>
      <c r="BE39" s="10" vm="6495">
        <f t="shared" si="18"/>
        <v>23298368</v>
      </c>
      <c r="BF39" s="10" vm="6604">
        <f t="shared" si="18"/>
        <v>23926540</v>
      </c>
      <c r="BG39" s="10" vm="6713">
        <f t="shared" ref="BG39:BI39" si="19">CUBEVALUE("DESKTOP-KSAPEQM AS Model",$B$2,$B$3,$B$4,$B$5,$B$6,$A$8,$B39,BG$9)</f>
        <v>24566044</v>
      </c>
      <c r="BH39" s="10" vm="6829">
        <f t="shared" si="19"/>
        <v>25216236</v>
      </c>
      <c r="BI39" s="10" vm="6938">
        <f t="shared" si="19"/>
        <v>25876380</v>
      </c>
      <c r="BJ39" s="10"/>
      <c r="BK39" s="17">
        <f t="shared" si="13"/>
        <v>7.6245507454290569E-3</v>
      </c>
      <c r="BL39" s="10">
        <f>GDP!BI39/POP!BI39</f>
        <v>1497.909231507653</v>
      </c>
      <c r="BM39" s="15">
        <f t="shared" si="14"/>
        <v>0.43746043777199944</v>
      </c>
      <c r="BN39" s="16">
        <f t="shared" si="15"/>
        <v>-0.82676900522303698</v>
      </c>
      <c r="BO39" s="18">
        <f t="shared" si="3"/>
        <v>-2.7576378377559786E-3</v>
      </c>
      <c r="BP39" s="10"/>
    </row>
    <row r="40" spans="1:68" x14ac:dyDescent="0.45">
      <c r="A40" t="str" vm="87">
        <f t="shared" si="11"/>
        <v>South</v>
      </c>
      <c r="B40" t="str" vm="98">
        <f>CUBEMEMBER("DESKTOP-KSAPEQM AS Model","[Geography].[Blocs].[Country].&amp;[Central African Republic]")</f>
        <v>Central African Republic</v>
      </c>
      <c r="C40" s="10" vm="7272">
        <f t="shared" si="17"/>
        <v>1526066</v>
      </c>
      <c r="D40" s="10" vm="7384">
        <f t="shared" si="17"/>
        <v>1551910</v>
      </c>
      <c r="E40" s="10" vm="7497">
        <f t="shared" si="17"/>
        <v>1579370</v>
      </c>
      <c r="F40" s="10" vm="7609">
        <f t="shared" si="17"/>
        <v>1608616</v>
      </c>
      <c r="G40" s="10" vm="6128">
        <f t="shared" si="17"/>
        <v>1639706</v>
      </c>
      <c r="H40" s="10" vm="5901">
        <f t="shared" si="17"/>
        <v>1673019</v>
      </c>
      <c r="I40" s="10" vm="6244">
        <f t="shared" si="17"/>
        <v>1708302</v>
      </c>
      <c r="J40" s="10" vm="5964">
        <f t="shared" si="17"/>
        <v>1744194</v>
      </c>
      <c r="K40" s="10" vm="6384">
        <f t="shared" si="17"/>
        <v>1778861</v>
      </c>
      <c r="L40" s="10" vm="6496">
        <f t="shared" si="17"/>
        <v>1811144</v>
      </c>
      <c r="M40" s="10" vm="6605">
        <f t="shared" si="17"/>
        <v>1840518</v>
      </c>
      <c r="N40" s="10" vm="6714">
        <f t="shared" si="17"/>
        <v>1867782</v>
      </c>
      <c r="O40" s="10" vm="6830">
        <f t="shared" si="17"/>
        <v>1894853</v>
      </c>
      <c r="P40" s="10" vm="6939">
        <f t="shared" si="17"/>
        <v>1924388</v>
      </c>
      <c r="Q40" s="10" vm="7051">
        <f t="shared" si="17"/>
        <v>1958367</v>
      </c>
      <c r="R40" s="10" vm="7163">
        <f t="shared" si="17"/>
        <v>1997014</v>
      </c>
      <c r="S40" s="10" vm="7273">
        <f t="shared" ref="S40:BI45" si="20">CUBEVALUE("DESKTOP-KSAPEQM AS Model",$B$2,$B$3,$B$4,$B$5,$B$6,$A$8,$B40,S$9)</f>
        <v>2039919</v>
      </c>
      <c r="T40" s="10" vm="7385">
        <f t="shared" si="20"/>
        <v>2087663</v>
      </c>
      <c r="U40" s="10" vm="7498">
        <f t="shared" si="20"/>
        <v>2140777</v>
      </c>
      <c r="V40" s="10" vm="7610">
        <f t="shared" si="20"/>
        <v>2199356</v>
      </c>
      <c r="W40" s="10" vm="6129">
        <f t="shared" si="20"/>
        <v>2264442</v>
      </c>
      <c r="X40" s="10" vm="6011">
        <f t="shared" si="20"/>
        <v>2335333</v>
      </c>
      <c r="Y40" s="10" vm="6245">
        <f t="shared" si="20"/>
        <v>2408317</v>
      </c>
      <c r="Z40" s="10" vm="6065">
        <f t="shared" si="20"/>
        <v>2478382</v>
      </c>
      <c r="AA40" s="10" vm="6385">
        <f t="shared" si="20"/>
        <v>2542169</v>
      </c>
      <c r="AB40" s="10" vm="6497">
        <f t="shared" si="20"/>
        <v>2597761</v>
      </c>
      <c r="AC40" s="10" vm="6606">
        <f t="shared" si="20"/>
        <v>2646840</v>
      </c>
      <c r="AD40" s="10" vm="6715">
        <f t="shared" si="20"/>
        <v>2693973</v>
      </c>
      <c r="AE40" s="10" vm="6831">
        <f t="shared" si="20"/>
        <v>2745734</v>
      </c>
      <c r="AF40" s="10" vm="6940">
        <f t="shared" si="20"/>
        <v>2806734</v>
      </c>
      <c r="AG40" s="10" vm="7052">
        <f t="shared" si="20"/>
        <v>2878509</v>
      </c>
      <c r="AH40" s="10" vm="7164">
        <f t="shared" si="20"/>
        <v>2959236</v>
      </c>
      <c r="AI40" s="10" vm="7274">
        <f t="shared" si="20"/>
        <v>3046149</v>
      </c>
      <c r="AJ40" s="10" vm="7386">
        <f t="shared" si="20"/>
        <v>3135015</v>
      </c>
      <c r="AK40" s="10" vm="7499">
        <f t="shared" si="20"/>
        <v>3222656</v>
      </c>
      <c r="AL40" s="10" vm="7611">
        <f t="shared" si="20"/>
        <v>3308233</v>
      </c>
      <c r="AM40" s="10" vm="6130">
        <f t="shared" si="20"/>
        <v>3392436</v>
      </c>
      <c r="AN40" s="10" vm="5171">
        <f t="shared" si="20"/>
        <v>3475492</v>
      </c>
      <c r="AO40" s="10" vm="6246">
        <f t="shared" si="20"/>
        <v>3558014</v>
      </c>
      <c r="AP40" s="10" vm="5041">
        <f t="shared" si="20"/>
        <v>3640427</v>
      </c>
      <c r="AQ40" s="10" vm="6386">
        <f t="shared" si="20"/>
        <v>3722018</v>
      </c>
      <c r="AR40" s="10" vm="6498">
        <f t="shared" si="20"/>
        <v>3802128</v>
      </c>
      <c r="AS40" s="10" vm="6607">
        <f t="shared" si="20"/>
        <v>3881181</v>
      </c>
      <c r="AT40" s="10" vm="6716">
        <f t="shared" si="20"/>
        <v>3959875</v>
      </c>
      <c r="AU40" s="10" vm="6832">
        <f t="shared" si="20"/>
        <v>4038382</v>
      </c>
      <c r="AV40" s="10" vm="6941">
        <f t="shared" si="20"/>
        <v>4118069</v>
      </c>
      <c r="AW40" s="10" vm="7053">
        <f t="shared" si="20"/>
        <v>4198010</v>
      </c>
      <c r="AX40" s="10" vm="7165">
        <f t="shared" si="20"/>
        <v>4273366</v>
      </c>
      <c r="AY40" s="10" vm="7275">
        <f t="shared" si="20"/>
        <v>4337625</v>
      </c>
      <c r="AZ40" s="10" vm="7387">
        <f t="shared" si="20"/>
        <v>4386768</v>
      </c>
      <c r="BA40" s="10" vm="7500">
        <f t="shared" si="20"/>
        <v>4418636</v>
      </c>
      <c r="BB40" s="10" vm="7612">
        <f t="shared" si="20"/>
        <v>4436415</v>
      </c>
      <c r="BC40" s="10" vm="6131">
        <f t="shared" si="20"/>
        <v>4447942</v>
      </c>
      <c r="BD40" s="10" vm="5237">
        <f t="shared" si="20"/>
        <v>4464175</v>
      </c>
      <c r="BE40" s="10" vm="6247">
        <f t="shared" si="20"/>
        <v>4493170</v>
      </c>
      <c r="BF40" s="10" vm="5296">
        <f t="shared" si="20"/>
        <v>4537687</v>
      </c>
      <c r="BG40" s="10" vm="6387">
        <f t="shared" si="20"/>
        <v>4596028</v>
      </c>
      <c r="BH40" s="10" vm="6499">
        <f t="shared" si="20"/>
        <v>4666377</v>
      </c>
      <c r="BI40" s="10" vm="6608">
        <f t="shared" si="20"/>
        <v>4745185</v>
      </c>
      <c r="BJ40" s="10"/>
      <c r="BK40" s="17">
        <f t="shared" si="13"/>
        <v>1.3981825830718508E-3</v>
      </c>
      <c r="BL40" s="10">
        <f>GDP!BI40/POP!BI40</f>
        <v>467.90745903479001</v>
      </c>
      <c r="BM40" s="15">
        <f t="shared" si="14"/>
        <v>0.13665113850731839</v>
      </c>
      <c r="BN40" s="16">
        <f t="shared" si="15"/>
        <v>-1.9903240350853697</v>
      </c>
      <c r="BO40" s="18">
        <f t="shared" si="3"/>
        <v>-3.8027776241143812E-4</v>
      </c>
      <c r="BP40" s="10"/>
    </row>
    <row r="41" spans="1:68" x14ac:dyDescent="0.45">
      <c r="A41" t="str" vm="87">
        <f t="shared" si="11"/>
        <v>South</v>
      </c>
      <c r="B41" t="str" vm="99">
        <f>CUBEMEMBER("DESKTOP-KSAPEQM AS Model","[Geography].[Blocs].[Country].&amp;[Chad]")</f>
        <v>Chad</v>
      </c>
      <c r="C41" s="10" vm="6942">
        <f t="shared" si="17"/>
        <v>3060368</v>
      </c>
      <c r="D41" s="10" vm="7054">
        <f t="shared" si="17"/>
        <v>3121236</v>
      </c>
      <c r="E41" s="10" vm="7166">
        <f t="shared" si="17"/>
        <v>3183572</v>
      </c>
      <c r="F41" s="10" vm="7276">
        <f t="shared" si="17"/>
        <v>3246523</v>
      </c>
      <c r="G41" s="10" vm="7388">
        <f t="shared" si="17"/>
        <v>3309586</v>
      </c>
      <c r="H41" s="10" vm="7501">
        <f t="shared" si="17"/>
        <v>3372189</v>
      </c>
      <c r="I41" s="10" vm="7613">
        <f t="shared" si="17"/>
        <v>3434825</v>
      </c>
      <c r="J41" s="10" vm="6132">
        <f t="shared" si="17"/>
        <v>3499362</v>
      </c>
      <c r="K41" s="10" vm="5349">
        <f t="shared" si="17"/>
        <v>3568398</v>
      </c>
      <c r="L41" s="10" vm="6248">
        <f t="shared" si="17"/>
        <v>3643604</v>
      </c>
      <c r="M41" s="10" vm="5417">
        <f t="shared" si="17"/>
        <v>3726189</v>
      </c>
      <c r="N41" s="10" vm="6388">
        <f t="shared" si="17"/>
        <v>3815260</v>
      </c>
      <c r="O41" s="10" vm="6500">
        <f t="shared" si="17"/>
        <v>3907889</v>
      </c>
      <c r="P41" s="10" vm="6609">
        <f t="shared" si="17"/>
        <v>3999921</v>
      </c>
      <c r="Q41" s="10" vm="6717">
        <f t="shared" si="17"/>
        <v>4088564</v>
      </c>
      <c r="R41" s="10" vm="6833">
        <f t="shared" si="17"/>
        <v>4173135</v>
      </c>
      <c r="S41" s="10" vm="6943">
        <f t="shared" si="20"/>
        <v>4255248</v>
      </c>
      <c r="T41" s="10" vm="7055">
        <f t="shared" si="20"/>
        <v>4337291</v>
      </c>
      <c r="U41" s="10" vm="7167">
        <f t="shared" si="20"/>
        <v>4422745</v>
      </c>
      <c r="V41" s="10" vm="7277">
        <f t="shared" si="20"/>
        <v>4514430</v>
      </c>
      <c r="W41" s="10" vm="7389">
        <f t="shared" si="20"/>
        <v>4612849</v>
      </c>
      <c r="X41" s="10" vm="7502">
        <f t="shared" si="20"/>
        <v>4718162</v>
      </c>
      <c r="Y41" s="10" vm="7614">
        <f t="shared" si="20"/>
        <v>4832321</v>
      </c>
      <c r="Z41" s="10" vm="6133">
        <f t="shared" si="20"/>
        <v>4957558</v>
      </c>
      <c r="AA41" s="10" vm="5441">
        <f t="shared" si="20"/>
        <v>5095401</v>
      </c>
      <c r="AB41" s="10" vm="6249">
        <f t="shared" si="20"/>
        <v>5247283</v>
      </c>
      <c r="AC41" s="10" vm="5541">
        <f t="shared" si="20"/>
        <v>5412847</v>
      </c>
      <c r="AD41" s="10" vm="6389">
        <f t="shared" si="20"/>
        <v>5589626</v>
      </c>
      <c r="AE41" s="10" vm="6501">
        <f t="shared" si="20"/>
        <v>5773920</v>
      </c>
      <c r="AF41" s="10" vm="6610">
        <f t="shared" si="20"/>
        <v>5963252</v>
      </c>
      <c r="AG41" s="10" vm="6718">
        <f t="shared" si="20"/>
        <v>6157079</v>
      </c>
      <c r="AH41" s="10" vm="6834">
        <f t="shared" si="20"/>
        <v>6356748</v>
      </c>
      <c r="AI41" s="10" vm="6944">
        <f t="shared" si="20"/>
        <v>6563922</v>
      </c>
      <c r="AJ41" s="10" vm="7056">
        <f t="shared" si="20"/>
        <v>6781053</v>
      </c>
      <c r="AK41" s="10" vm="7168">
        <f t="shared" si="20"/>
        <v>7010145</v>
      </c>
      <c r="AL41" s="10" vm="7278">
        <f t="shared" si="20"/>
        <v>7250975</v>
      </c>
      <c r="AM41" s="10" vm="7390">
        <f t="shared" si="20"/>
        <v>7503493</v>
      </c>
      <c r="AN41" s="10" vm="7503">
        <f t="shared" si="20"/>
        <v>7770048</v>
      </c>
      <c r="AO41" s="10" vm="7615">
        <f t="shared" si="20"/>
        <v>8053536</v>
      </c>
      <c r="AP41" s="10" vm="6134">
        <f t="shared" si="20"/>
        <v>8355654</v>
      </c>
      <c r="AQ41" s="10" vm="5636">
        <f t="shared" si="20"/>
        <v>8678051</v>
      </c>
      <c r="AR41" s="10" vm="6250">
        <f t="shared" si="20"/>
        <v>9019233</v>
      </c>
      <c r="AS41" s="10" vm="5702">
        <f t="shared" si="20"/>
        <v>9373916</v>
      </c>
      <c r="AT41" s="10" vm="6390">
        <f t="shared" si="20"/>
        <v>9734767</v>
      </c>
      <c r="AU41" s="10" vm="6502">
        <f t="shared" si="20"/>
        <v>10096633</v>
      </c>
      <c r="AV41" s="10" vm="6611">
        <f t="shared" si="20"/>
        <v>10457124</v>
      </c>
      <c r="AW41" s="10" vm="6719">
        <f t="shared" si="20"/>
        <v>10818024</v>
      </c>
      <c r="AX41" s="10" vm="6835">
        <f t="shared" si="20"/>
        <v>11183588</v>
      </c>
      <c r="AY41" s="10" vm="6945">
        <f t="shared" si="20"/>
        <v>11560147</v>
      </c>
      <c r="AZ41" s="10" vm="7057">
        <f t="shared" si="20"/>
        <v>11952136</v>
      </c>
      <c r="BA41" s="10" vm="7169">
        <f t="shared" si="20"/>
        <v>12360989</v>
      </c>
      <c r="BB41" s="10" vm="7279">
        <f t="shared" si="20"/>
        <v>12784750</v>
      </c>
      <c r="BC41" s="10" vm="7391">
        <f t="shared" si="20"/>
        <v>13220424</v>
      </c>
      <c r="BD41" s="10" vm="7504">
        <f t="shared" si="20"/>
        <v>13663559</v>
      </c>
      <c r="BE41" s="10" vm="7616">
        <f t="shared" si="20"/>
        <v>14110975</v>
      </c>
      <c r="BF41" s="10" vm="6135">
        <f t="shared" si="20"/>
        <v>14561666</v>
      </c>
      <c r="BG41" s="10" vm="5770">
        <f t="shared" si="20"/>
        <v>15016773</v>
      </c>
      <c r="BH41" s="10" vm="6251">
        <f t="shared" si="20"/>
        <v>15477751</v>
      </c>
      <c r="BI41" s="10" vm="5838">
        <f t="shared" si="20"/>
        <v>15946876</v>
      </c>
      <c r="BJ41" s="10"/>
      <c r="BK41" s="17">
        <f t="shared" si="13"/>
        <v>4.6987934669789492E-3</v>
      </c>
      <c r="BL41" s="10">
        <f>GDP!BI41/POP!BI41</f>
        <v>709.54029917834691</v>
      </c>
      <c r="BM41" s="15">
        <f t="shared" si="14"/>
        <v>0.20721937175259958</v>
      </c>
      <c r="BN41" s="16">
        <f t="shared" si="15"/>
        <v>-1.5739772799525318</v>
      </c>
      <c r="BO41" s="18">
        <f t="shared" si="3"/>
        <v>-1.5325518194911423E-3</v>
      </c>
      <c r="BP41" s="10"/>
    </row>
    <row r="42" spans="1:68" x14ac:dyDescent="0.45">
      <c r="A42" t="str" vm="87">
        <f t="shared" si="11"/>
        <v>South</v>
      </c>
      <c r="B42" t="str" vm="100">
        <f>CUBEMEMBER("DESKTOP-KSAPEQM AS Model","[Geography].[Blocs].[Country].&amp;[Chile]")</f>
        <v>Chile</v>
      </c>
      <c r="C42" s="10" vm="6612">
        <f t="shared" si="17"/>
        <v>8303811</v>
      </c>
      <c r="D42" s="10" vm="6720">
        <f t="shared" si="17"/>
        <v>8476897</v>
      </c>
      <c r="E42" s="10" vm="6836">
        <f t="shared" si="17"/>
        <v>8650387</v>
      </c>
      <c r="F42" s="10" vm="6946">
        <f t="shared" si="17"/>
        <v>8821858</v>
      </c>
      <c r="G42" s="10" vm="7058">
        <f t="shared" si="17"/>
        <v>8989621</v>
      </c>
      <c r="H42" s="10" vm="7170">
        <f t="shared" si="17"/>
        <v>9152844</v>
      </c>
      <c r="I42" s="10" vm="7280">
        <f t="shared" si="17"/>
        <v>9312095</v>
      </c>
      <c r="J42" s="10" vm="7392">
        <f t="shared" si="17"/>
        <v>9468845</v>
      </c>
      <c r="K42" s="10" vm="7505">
        <f t="shared" si="17"/>
        <v>9625312</v>
      </c>
      <c r="L42" s="10" vm="7617">
        <f t="shared" si="17"/>
        <v>9783134</v>
      </c>
      <c r="M42" s="10" vm="6136">
        <f t="shared" si="17"/>
        <v>9942727</v>
      </c>
      <c r="N42" s="10" vm="5902">
        <f t="shared" si="17"/>
        <v>10103674</v>
      </c>
      <c r="O42" s="10" vm="6252">
        <f t="shared" si="17"/>
        <v>10265829</v>
      </c>
      <c r="P42" s="10" vm="5965">
        <f t="shared" si="17"/>
        <v>10428798</v>
      </c>
      <c r="Q42" s="10" vm="6391">
        <f t="shared" si="17"/>
        <v>10592307</v>
      </c>
      <c r="R42" s="10" vm="6503">
        <f t="shared" si="17"/>
        <v>10756878</v>
      </c>
      <c r="S42" s="10" vm="6613">
        <f t="shared" si="20"/>
        <v>10922779</v>
      </c>
      <c r="T42" s="10" vm="6721">
        <f t="shared" si="20"/>
        <v>11089165</v>
      </c>
      <c r="U42" s="10" vm="6837">
        <f t="shared" si="20"/>
        <v>11254877</v>
      </c>
      <c r="V42" s="10" vm="6947">
        <f t="shared" si="20"/>
        <v>11419348</v>
      </c>
      <c r="W42" s="10" vm="7059">
        <f t="shared" si="20"/>
        <v>11582014</v>
      </c>
      <c r="X42" s="10" vm="7171">
        <f t="shared" si="20"/>
        <v>11743911</v>
      </c>
      <c r="Y42" s="10" vm="7281">
        <f t="shared" si="20"/>
        <v>11907960</v>
      </c>
      <c r="Z42" s="10" vm="7393">
        <f t="shared" si="20"/>
        <v>12078135</v>
      </c>
      <c r="AA42" s="10" vm="7506">
        <f t="shared" si="20"/>
        <v>12257236</v>
      </c>
      <c r="AB42" s="10" vm="7618">
        <f t="shared" si="20"/>
        <v>12445823</v>
      </c>
      <c r="AC42" s="10" vm="6137">
        <f t="shared" si="20"/>
        <v>12642924</v>
      </c>
      <c r="AD42" s="10" vm="6012">
        <f t="shared" si="20"/>
        <v>12847708</v>
      </c>
      <c r="AE42" s="10" vm="6253">
        <f t="shared" si="20"/>
        <v>13058758</v>
      </c>
      <c r="AF42" s="10" vm="6066">
        <f t="shared" si="20"/>
        <v>13274623</v>
      </c>
      <c r="AG42" s="10" vm="6392">
        <f t="shared" si="20"/>
        <v>13495258</v>
      </c>
      <c r="AH42" s="10" vm="6504">
        <f t="shared" si="20"/>
        <v>13719819</v>
      </c>
      <c r="AI42" s="10" vm="6614">
        <f t="shared" si="20"/>
        <v>13944937</v>
      </c>
      <c r="AJ42" s="10" vm="6722">
        <f t="shared" si="20"/>
        <v>14166340</v>
      </c>
      <c r="AK42" s="10" vm="6838">
        <f t="shared" si="20"/>
        <v>14380866</v>
      </c>
      <c r="AL42" s="10" vm="6948">
        <f t="shared" si="20"/>
        <v>14587370</v>
      </c>
      <c r="AM42" s="10" vm="7060">
        <f t="shared" si="20"/>
        <v>14786220</v>
      </c>
      <c r="AN42" s="10" vm="7172">
        <f t="shared" si="20"/>
        <v>14977733</v>
      </c>
      <c r="AO42" s="10" vm="7282">
        <f t="shared" si="20"/>
        <v>15162800</v>
      </c>
      <c r="AP42" s="10" vm="7394">
        <f t="shared" si="20"/>
        <v>15342353</v>
      </c>
      <c r="AQ42" s="10" vm="7507">
        <f t="shared" si="20"/>
        <v>15516113</v>
      </c>
      <c r="AR42" s="10" vm="7619">
        <f t="shared" si="20"/>
        <v>15684409</v>
      </c>
      <c r="AS42" s="10" vm="6138">
        <f t="shared" si="20"/>
        <v>15849652</v>
      </c>
      <c r="AT42" s="10" vm="5172">
        <f t="shared" si="20"/>
        <v>16014971</v>
      </c>
      <c r="AU42" s="10" vm="6254">
        <f t="shared" si="20"/>
        <v>16182721</v>
      </c>
      <c r="AV42" s="10" vm="5029">
        <f t="shared" si="20"/>
        <v>16354504</v>
      </c>
      <c r="AW42" s="10" vm="6393">
        <f t="shared" si="20"/>
        <v>16530195</v>
      </c>
      <c r="AX42" s="10" vm="6505">
        <f t="shared" si="20"/>
        <v>16708258</v>
      </c>
      <c r="AY42" s="10" vm="6615">
        <f t="shared" si="20"/>
        <v>16886186</v>
      </c>
      <c r="AZ42" s="10" vm="6723">
        <f t="shared" si="20"/>
        <v>17062536</v>
      </c>
      <c r="BA42" s="10" vm="6839">
        <f t="shared" si="20"/>
        <v>17233576</v>
      </c>
      <c r="BB42" s="10" vm="6949">
        <f t="shared" si="20"/>
        <v>17400348</v>
      </c>
      <c r="BC42" s="10" vm="7061">
        <f t="shared" si="20"/>
        <v>17571508</v>
      </c>
      <c r="BD42" s="10" vm="7173">
        <f t="shared" si="20"/>
        <v>17758960</v>
      </c>
      <c r="BE42" s="10" vm="7283">
        <f t="shared" si="20"/>
        <v>17969352</v>
      </c>
      <c r="BF42" s="10" vm="7395">
        <f t="shared" si="20"/>
        <v>18209068</v>
      </c>
      <c r="BG42" s="10" vm="7508">
        <f t="shared" si="20"/>
        <v>18470440</v>
      </c>
      <c r="BH42" s="10" vm="7620">
        <f t="shared" si="20"/>
        <v>18729160</v>
      </c>
      <c r="BI42" s="10" vm="6139">
        <f t="shared" si="20"/>
        <v>18952038</v>
      </c>
      <c r="BJ42" s="10"/>
      <c r="BK42" s="17">
        <f t="shared" si="13"/>
        <v>5.5842732043778851E-3</v>
      </c>
      <c r="BL42" s="10">
        <f>GDP!BI42/POP!BI42</f>
        <v>14896.453008800425</v>
      </c>
      <c r="BM42" s="15">
        <f t="shared" si="14"/>
        <v>4.3504697864241431</v>
      </c>
      <c r="BN42" s="16">
        <f t="shared" si="15"/>
        <v>1.4702838361484629</v>
      </c>
      <c r="BO42" s="18">
        <f t="shared" si="3"/>
        <v>3.5719387002055174E-2</v>
      </c>
      <c r="BP42" s="10"/>
    </row>
    <row r="43" spans="1:68" x14ac:dyDescent="0.45">
      <c r="A43" t="str" vm="87">
        <f t="shared" si="11"/>
        <v>South</v>
      </c>
      <c r="B43" t="str" vm="101">
        <f>CUBEMEMBER("DESKTOP-KSAPEQM AS Model","[Geography].[Blocs].[Country].&amp;[Colombia]")</f>
        <v>Colombia</v>
      </c>
      <c r="C43" s="10" vm="5297">
        <f t="shared" si="17"/>
        <v>16567811</v>
      </c>
      <c r="D43" s="10" vm="6394">
        <f t="shared" si="17"/>
        <v>17092918</v>
      </c>
      <c r="E43" s="10" vm="6506">
        <f t="shared" si="17"/>
        <v>17629980</v>
      </c>
      <c r="F43" s="10" vm="6616">
        <f t="shared" si="17"/>
        <v>18175184</v>
      </c>
      <c r="G43" s="10" vm="6724">
        <f t="shared" si="17"/>
        <v>18725244</v>
      </c>
      <c r="H43" s="10" vm="6840">
        <f t="shared" si="17"/>
        <v>19279740</v>
      </c>
      <c r="I43" s="10" vm="6950">
        <f t="shared" si="17"/>
        <v>19837510</v>
      </c>
      <c r="J43" s="10" vm="7062">
        <f t="shared" si="17"/>
        <v>20393700</v>
      </c>
      <c r="K43" s="10" vm="7174">
        <f t="shared" si="17"/>
        <v>20942456</v>
      </c>
      <c r="L43" s="10" vm="7284">
        <f t="shared" si="17"/>
        <v>21480064</v>
      </c>
      <c r="M43" s="10" vm="7396">
        <f t="shared" si="17"/>
        <v>22003980</v>
      </c>
      <c r="N43" s="10" vm="7509">
        <f t="shared" si="17"/>
        <v>22516424</v>
      </c>
      <c r="O43" s="10" vm="7621">
        <f t="shared" si="17"/>
        <v>23024516</v>
      </c>
      <c r="P43" s="10" vm="6140">
        <f t="shared" si="17"/>
        <v>23538386</v>
      </c>
      <c r="Q43" s="10" vm="5350">
        <f t="shared" si="17"/>
        <v>24065508</v>
      </c>
      <c r="R43" s="10" vm="6255">
        <f t="shared" si="17"/>
        <v>24608112</v>
      </c>
      <c r="S43" s="10" vm="5418">
        <f t="shared" si="20"/>
        <v>25164544</v>
      </c>
      <c r="T43" s="10" vm="6395">
        <f t="shared" si="20"/>
        <v>25733672</v>
      </c>
      <c r="U43" s="10" vm="6507">
        <f t="shared" si="20"/>
        <v>26312994</v>
      </c>
      <c r="V43" s="10" vm="6617">
        <f t="shared" si="20"/>
        <v>26900506</v>
      </c>
      <c r="W43" s="10" vm="6725">
        <f t="shared" si="20"/>
        <v>27496616</v>
      </c>
      <c r="X43" s="10" vm="6841">
        <f t="shared" si="20"/>
        <v>28101820</v>
      </c>
      <c r="Y43" s="10" vm="6951">
        <f t="shared" si="20"/>
        <v>28714190</v>
      </c>
      <c r="Z43" s="10" vm="7063">
        <f t="shared" si="20"/>
        <v>29331238</v>
      </c>
      <c r="AA43" s="10" vm="7175">
        <f t="shared" si="20"/>
        <v>29951200</v>
      </c>
      <c r="AB43" s="10" vm="7285">
        <f t="shared" si="20"/>
        <v>30572478</v>
      </c>
      <c r="AC43" s="10" vm="7397">
        <f t="shared" si="20"/>
        <v>31195412</v>
      </c>
      <c r="AD43" s="10" vm="7510">
        <f t="shared" si="20"/>
        <v>31822524</v>
      </c>
      <c r="AE43" s="10" vm="7622">
        <f t="shared" si="20"/>
        <v>32457500</v>
      </c>
      <c r="AF43" s="10" vm="6141">
        <f t="shared" si="20"/>
        <v>33102576</v>
      </c>
      <c r="AG43" s="10" vm="5475">
        <f t="shared" si="20"/>
        <v>33758336</v>
      </c>
      <c r="AH43" s="10" vm="6256">
        <f t="shared" si="20"/>
        <v>34422568</v>
      </c>
      <c r="AI43" s="10" vm="5542">
        <f t="shared" si="20"/>
        <v>35091276</v>
      </c>
      <c r="AJ43" s="10" vm="6396">
        <f t="shared" si="20"/>
        <v>35758980</v>
      </c>
      <c r="AK43" s="10" vm="6508">
        <f t="shared" si="20"/>
        <v>36421440</v>
      </c>
      <c r="AL43" s="10" vm="6618">
        <f t="shared" si="20"/>
        <v>37076388</v>
      </c>
      <c r="AM43" s="10" vm="6726">
        <f t="shared" si="20"/>
        <v>37723800</v>
      </c>
      <c r="AN43" s="10" vm="6842">
        <f t="shared" si="20"/>
        <v>38364308</v>
      </c>
      <c r="AO43" s="10" vm="6952">
        <f t="shared" si="20"/>
        <v>38999472</v>
      </c>
      <c r="AP43" s="10" vm="7064">
        <f t="shared" si="20"/>
        <v>39629968</v>
      </c>
      <c r="AQ43" s="10" vm="7176">
        <f t="shared" si="20"/>
        <v>40255968</v>
      </c>
      <c r="AR43" s="10" vm="7286">
        <f t="shared" si="20"/>
        <v>40875360</v>
      </c>
      <c r="AS43" s="10" vm="7398">
        <f t="shared" si="20"/>
        <v>41483868</v>
      </c>
      <c r="AT43" s="10" vm="7511">
        <f t="shared" si="20"/>
        <v>42075956</v>
      </c>
      <c r="AU43" s="10" vm="7623">
        <f t="shared" si="20"/>
        <v>42647724</v>
      </c>
      <c r="AV43" s="10" vm="6142">
        <f t="shared" si="20"/>
        <v>43200896</v>
      </c>
      <c r="AW43" s="10" vm="5637">
        <f t="shared" si="20"/>
        <v>43737516</v>
      </c>
      <c r="AX43" s="10" vm="6257">
        <f t="shared" si="20"/>
        <v>44254976</v>
      </c>
      <c r="AY43" s="10" vm="5703">
        <f t="shared" si="20"/>
        <v>44750056</v>
      </c>
      <c r="AZ43" s="10" vm="6397">
        <f t="shared" si="20"/>
        <v>45222700</v>
      </c>
      <c r="BA43" s="10" vm="6509">
        <f t="shared" si="20"/>
        <v>45663100</v>
      </c>
      <c r="BB43" s="10" vm="6619">
        <f t="shared" si="20"/>
        <v>46076848</v>
      </c>
      <c r="BC43" s="10" vm="6727">
        <f t="shared" si="20"/>
        <v>46497268</v>
      </c>
      <c r="BD43" s="10" vm="6843">
        <f t="shared" si="20"/>
        <v>46969208</v>
      </c>
      <c r="BE43" s="10" vm="6953">
        <f t="shared" si="20"/>
        <v>47520668</v>
      </c>
      <c r="BF43" s="10" vm="7065">
        <f t="shared" si="20"/>
        <v>48171392</v>
      </c>
      <c r="BG43" s="10" vm="7177">
        <f t="shared" si="20"/>
        <v>48901064</v>
      </c>
      <c r="BH43" s="10" vm="7287">
        <f t="shared" si="20"/>
        <v>49648684</v>
      </c>
      <c r="BI43" s="10" vm="7399">
        <f t="shared" si="20"/>
        <v>50339444</v>
      </c>
      <c r="BJ43" s="10"/>
      <c r="BK43" s="17">
        <f t="shared" si="13"/>
        <v>1.4832663814439434E-2</v>
      </c>
      <c r="BL43" s="10">
        <f>GDP!BI43/POP!BI43</f>
        <v>6432.3871343513447</v>
      </c>
      <c r="BM43" s="15">
        <f t="shared" si="14"/>
        <v>1.8785616861978325</v>
      </c>
      <c r="BN43" s="16">
        <f t="shared" si="15"/>
        <v>0.63050642350062691</v>
      </c>
      <c r="BO43" s="18">
        <f t="shared" si="3"/>
        <v>1.7568477607886608E-2</v>
      </c>
      <c r="BP43" s="10"/>
    </row>
    <row r="44" spans="1:68" x14ac:dyDescent="0.45">
      <c r="A44" t="str" vm="87">
        <f t="shared" si="11"/>
        <v>South</v>
      </c>
      <c r="B44" t="str" vm="102">
        <f>CUBEMEMBER("DESKTOP-KSAPEQM AS Model","[Geography].[Blocs].[Country].&amp;[Congo DR]")</f>
        <v>Congo DR</v>
      </c>
      <c r="C44" s="10" vm="6143">
        <f t="shared" si="17"/>
        <v>15637699</v>
      </c>
      <c r="D44" s="10" vm="5771">
        <f t="shared" si="17"/>
        <v>16041190</v>
      </c>
      <c r="E44" s="10" vm="6258">
        <f t="shared" si="17"/>
        <v>16461830</v>
      </c>
      <c r="F44" s="10" vm="5839">
        <f t="shared" si="17"/>
        <v>16903832</v>
      </c>
      <c r="G44" s="10" vm="6398">
        <f t="shared" si="17"/>
        <v>17369884</v>
      </c>
      <c r="H44" s="10" vm="6510">
        <f t="shared" si="17"/>
        <v>17862048</v>
      </c>
      <c r="I44" s="10" vm="6620">
        <f t="shared" si="17"/>
        <v>18378624</v>
      </c>
      <c r="J44" s="10" vm="6728">
        <f t="shared" si="17"/>
        <v>18913878</v>
      </c>
      <c r="K44" s="10" vm="6844">
        <f t="shared" si="17"/>
        <v>19459816</v>
      </c>
      <c r="L44" s="10" vm="6954">
        <f t="shared" si="17"/>
        <v>20011036</v>
      </c>
      <c r="M44" s="10" vm="7066">
        <f t="shared" si="17"/>
        <v>20564068</v>
      </c>
      <c r="N44" s="10" vm="7178">
        <f t="shared" si="17"/>
        <v>21121364</v>
      </c>
      <c r="O44" s="10" vm="7288">
        <f t="shared" si="17"/>
        <v>21690444</v>
      </c>
      <c r="P44" s="10" vm="7400">
        <f t="shared" si="17"/>
        <v>22282136</v>
      </c>
      <c r="Q44" s="10" vm="7512">
        <f t="shared" si="17"/>
        <v>22903580</v>
      </c>
      <c r="R44" s="10" vm="7624">
        <f t="shared" si="17"/>
        <v>23560464</v>
      </c>
      <c r="S44" s="10" vm="6144">
        <f t="shared" si="20"/>
        <v>24249130</v>
      </c>
      <c r="T44" s="10" vm="5903">
        <f t="shared" si="20"/>
        <v>24956384</v>
      </c>
      <c r="U44" s="10" vm="6259">
        <f t="shared" si="20"/>
        <v>25663592</v>
      </c>
      <c r="V44" s="10" vm="5966">
        <f t="shared" si="20"/>
        <v>26358908</v>
      </c>
      <c r="W44" s="10" vm="6399">
        <f t="shared" si="20"/>
        <v>27040322</v>
      </c>
      <c r="X44" s="10" vm="6511">
        <f t="shared" si="20"/>
        <v>27717292</v>
      </c>
      <c r="Y44" s="10" vm="6621">
        <f t="shared" si="20"/>
        <v>28403852</v>
      </c>
      <c r="Z44" s="10" vm="6729">
        <f t="shared" si="20"/>
        <v>29119672</v>
      </c>
      <c r="AA44" s="10" vm="6845">
        <f t="shared" si="20"/>
        <v>29881228</v>
      </c>
      <c r="AB44" s="10" vm="6955">
        <f t="shared" si="20"/>
        <v>30683868</v>
      </c>
      <c r="AC44" s="10" vm="7067">
        <f t="shared" si="20"/>
        <v>31528708</v>
      </c>
      <c r="AD44" s="10" vm="7179">
        <f t="shared" si="20"/>
        <v>32443780</v>
      </c>
      <c r="AE44" s="10" vm="7289">
        <f t="shared" si="20"/>
        <v>33464764</v>
      </c>
      <c r="AF44" s="10" vm="7401">
        <f t="shared" si="20"/>
        <v>34612024</v>
      </c>
      <c r="AG44" s="10" vm="7513">
        <f t="shared" si="20"/>
        <v>35908244</v>
      </c>
      <c r="AH44" s="10" vm="7625">
        <f t="shared" si="20"/>
        <v>37333912</v>
      </c>
      <c r="AI44" s="10" vm="6145">
        <f t="shared" si="20"/>
        <v>38815832</v>
      </c>
      <c r="AJ44" s="10" vm="6013">
        <f t="shared" si="20"/>
        <v>40252976</v>
      </c>
      <c r="AK44" s="10" vm="6260">
        <f t="shared" si="20"/>
        <v>41576232</v>
      </c>
      <c r="AL44" s="10" vm="6067">
        <f t="shared" si="20"/>
        <v>42757244</v>
      </c>
      <c r="AM44" s="10" vm="6400">
        <f t="shared" si="20"/>
        <v>43827180</v>
      </c>
      <c r="AN44" s="10" vm="6512">
        <f t="shared" si="20"/>
        <v>44849968</v>
      </c>
      <c r="AO44" s="10" vm="6622">
        <f t="shared" si="20"/>
        <v>45919612</v>
      </c>
      <c r="AP44" s="10" vm="6730">
        <f t="shared" si="20"/>
        <v>47105824</v>
      </c>
      <c r="AQ44" s="10" vm="6846">
        <f t="shared" si="20"/>
        <v>48428544</v>
      </c>
      <c r="AR44" s="10" vm="6956">
        <f t="shared" si="20"/>
        <v>49871664</v>
      </c>
      <c r="AS44" s="10" vm="7068">
        <f t="shared" si="20"/>
        <v>51425580</v>
      </c>
      <c r="AT44" s="10" vm="7180">
        <f t="shared" si="20"/>
        <v>53068880</v>
      </c>
      <c r="AU44" s="10" vm="7290">
        <f t="shared" si="20"/>
        <v>54785904</v>
      </c>
      <c r="AV44" s="10" vm="7402">
        <f t="shared" si="20"/>
        <v>56578036</v>
      </c>
      <c r="AW44" s="10" vm="7514">
        <f t="shared" si="20"/>
        <v>58453684</v>
      </c>
      <c r="AX44" s="10" vm="7626">
        <f t="shared" si="20"/>
        <v>60411196</v>
      </c>
      <c r="AY44" s="10" vm="6146">
        <f t="shared" si="20"/>
        <v>62448576</v>
      </c>
      <c r="AZ44" s="10" vm="5173">
        <f t="shared" si="20"/>
        <v>64563856</v>
      </c>
      <c r="BA44" s="10" vm="6261">
        <f t="shared" si="20"/>
        <v>66755152</v>
      </c>
      <c r="BB44" s="10" vm="5046">
        <f t="shared" si="20"/>
        <v>69020744</v>
      </c>
      <c r="BC44" s="10" vm="6401">
        <f t="shared" si="20"/>
        <v>71358808</v>
      </c>
      <c r="BD44" s="10" vm="6513">
        <f t="shared" si="20"/>
        <v>73767448</v>
      </c>
      <c r="BE44" s="10" vm="6623">
        <f t="shared" si="20"/>
        <v>76244544</v>
      </c>
      <c r="BF44" s="10" vm="6731">
        <f t="shared" si="20"/>
        <v>78789128</v>
      </c>
      <c r="BG44" s="10" vm="6847">
        <f t="shared" si="20"/>
        <v>81398768</v>
      </c>
      <c r="BH44" s="10" vm="6957">
        <f t="shared" si="20"/>
        <v>84068088</v>
      </c>
      <c r="BI44" s="10" vm="7069">
        <f t="shared" si="20"/>
        <v>86790568</v>
      </c>
      <c r="BJ44" s="10"/>
      <c r="BK44" s="17">
        <f t="shared" si="13"/>
        <v>2.5573093683916037E-2</v>
      </c>
      <c r="BL44" s="10">
        <f>GDP!BI44/POP!BI44</f>
        <v>545.21622358779814</v>
      </c>
      <c r="BM44" s="15">
        <f t="shared" si="14"/>
        <v>0.15922895916133215</v>
      </c>
      <c r="BN44" s="16">
        <f t="shared" si="15"/>
        <v>-1.8374121178347074</v>
      </c>
      <c r="BO44" s="18">
        <f t="shared" si="3"/>
        <v>-7.4819000483901058E-3</v>
      </c>
      <c r="BP44" s="10"/>
    </row>
    <row r="45" spans="1:68" x14ac:dyDescent="0.45">
      <c r="A45" t="str" vm="87">
        <f t="shared" si="11"/>
        <v>South</v>
      </c>
      <c r="B45" t="str" vm="103">
        <f>CUBEMEMBER("DESKTOP-KSAPEQM AS Model","[Geography].[Blocs].[Country].&amp;[Congo R]")</f>
        <v>Congo R</v>
      </c>
      <c r="C45" s="10" vm="7403">
        <f t="shared" si="17"/>
        <v>1043116</v>
      </c>
      <c r="D45" s="10" vm="7515">
        <f t="shared" si="17"/>
        <v>1069238</v>
      </c>
      <c r="E45" s="10" vm="7627">
        <f t="shared" si="17"/>
        <v>1096638</v>
      </c>
      <c r="F45" s="10" vm="6147">
        <f t="shared" si="17"/>
        <v>1125352</v>
      </c>
      <c r="G45" s="10" vm="5238">
        <f t="shared" si="17"/>
        <v>1155392</v>
      </c>
      <c r="H45" s="10" vm="6262">
        <f t="shared" si="17"/>
        <v>1186785</v>
      </c>
      <c r="I45" s="10" vm="5298">
        <f t="shared" si="17"/>
        <v>1219541</v>
      </c>
      <c r="J45" s="10" vm="6402">
        <f t="shared" si="17"/>
        <v>1253760</v>
      </c>
      <c r="K45" s="10" vm="6514">
        <f t="shared" si="17"/>
        <v>1289522</v>
      </c>
      <c r="L45" s="10" vm="6624">
        <f t="shared" si="17"/>
        <v>1326885</v>
      </c>
      <c r="M45" s="10" vm="6732">
        <f t="shared" si="17"/>
        <v>1365899</v>
      </c>
      <c r="N45" s="10" vm="6848">
        <f t="shared" si="17"/>
        <v>1406522</v>
      </c>
      <c r="O45" s="10" vm="6958">
        <f t="shared" si="17"/>
        <v>1448637</v>
      </c>
      <c r="P45" s="10" vm="7070">
        <f t="shared" si="17"/>
        <v>1492055</v>
      </c>
      <c r="Q45" s="10" vm="7181">
        <f t="shared" si="17"/>
        <v>1536654</v>
      </c>
      <c r="R45" s="10" vm="7291">
        <f t="shared" si="17"/>
        <v>1582358</v>
      </c>
      <c r="S45" s="10" vm="7404">
        <f t="shared" si="20"/>
        <v>1629209</v>
      </c>
      <c r="T45" s="10" vm="7516">
        <f t="shared" si="20"/>
        <v>1677332</v>
      </c>
      <c r="U45" s="10" vm="7628">
        <f t="shared" si="20"/>
        <v>1726866</v>
      </c>
      <c r="V45" s="10" vm="6148">
        <f t="shared" si="20"/>
        <v>1777934</v>
      </c>
      <c r="W45" s="10" vm="5351">
        <f t="shared" si="20"/>
        <v>1830632</v>
      </c>
      <c r="X45" s="10" vm="6263">
        <f t="shared" si="20"/>
        <v>1884875</v>
      </c>
      <c r="Y45" s="10" vm="5419">
        <f t="shared" si="20"/>
        <v>1940443</v>
      </c>
      <c r="Z45" s="10" vm="6403">
        <f t="shared" si="20"/>
        <v>1996995</v>
      </c>
      <c r="AA45" s="10" vm="6515">
        <f t="shared" si="20"/>
        <v>2054312</v>
      </c>
      <c r="AB45" s="10" vm="6625">
        <f t="shared" si="20"/>
        <v>2112361</v>
      </c>
      <c r="AC45" s="10" vm="6733">
        <f t="shared" si="20"/>
        <v>2171321</v>
      </c>
      <c r="AD45" s="10" vm="6849">
        <f t="shared" si="20"/>
        <v>2231465</v>
      </c>
      <c r="AE45" s="10" vm="6959">
        <f t="shared" si="20"/>
        <v>2293166</v>
      </c>
      <c r="AF45" s="10" vm="7071">
        <f t="shared" si="20"/>
        <v>2356737</v>
      </c>
      <c r="AG45" s="10" vm="7182">
        <f t="shared" si="20"/>
        <v>2422305</v>
      </c>
      <c r="AH45" s="10" vm="8048">
        <f t="shared" si="20"/>
        <v>2489952</v>
      </c>
      <c r="AI45" s="10" vm="7292">
        <f t="shared" si="20"/>
        <v>2559873</v>
      </c>
      <c r="AJ45" s="10" vm="7405">
        <f t="shared" si="20"/>
        <v>2632345</v>
      </c>
      <c r="AK45" s="10" vm="7517">
        <f t="shared" si="20"/>
        <v>2707537</v>
      </c>
      <c r="AL45" s="10" vm="7629">
        <f t="shared" si="20"/>
        <v>2785810</v>
      </c>
      <c r="AM45" s="10" vm="6149">
        <f t="shared" si="20"/>
        <v>2867280</v>
      </c>
      <c r="AN45" s="10" vm="5476">
        <f t="shared" si="20"/>
        <v>2951647</v>
      </c>
      <c r="AO45" s="10" vm="6264">
        <f t="shared" si="20"/>
        <v>3038433</v>
      </c>
      <c r="AP45" s="10" vm="5543">
        <f t="shared" si="20"/>
        <v>3127411</v>
      </c>
      <c r="AQ45" s="10" vm="6404">
        <f t="shared" si="20"/>
        <v>3217933</v>
      </c>
      <c r="AR45" s="10" vm="6516">
        <f t="shared" si="20"/>
        <v>3310387</v>
      </c>
      <c r="AS45" s="10" vm="6626">
        <f t="shared" si="20"/>
        <v>3406922</v>
      </c>
      <c r="AT45" s="10" vm="7660">
        <f t="shared" si="20"/>
        <v>3510468</v>
      </c>
      <c r="AU45" s="10" vm="6734">
        <f t="shared" si="20"/>
        <v>3622775</v>
      </c>
      <c r="AV45" s="10" vm="6850">
        <f t="shared" si="20"/>
        <v>3745141</v>
      </c>
      <c r="AW45" s="10" vm="6960">
        <f t="shared" si="20"/>
        <v>3876119</v>
      </c>
      <c r="AX45" s="10" vm="8049">
        <f t="shared" si="20"/>
        <v>4011486</v>
      </c>
      <c r="AY45" s="10" vm="7072">
        <f t="shared" si="20"/>
        <v>4145391</v>
      </c>
      <c r="AZ45" s="10" vm="7183">
        <f t="shared" si="20"/>
        <v>4273731</v>
      </c>
      <c r="BA45" s="10" vm="7293">
        <f t="shared" si="20"/>
        <v>4394844</v>
      </c>
      <c r="BB45" s="10" vm="7406">
        <f t="shared" si="20"/>
        <v>4510198</v>
      </c>
      <c r="BC45" s="10" vm="7518">
        <f t="shared" si="20"/>
        <v>4622761</v>
      </c>
      <c r="BD45" s="10" vm="7630">
        <f t="shared" si="20"/>
        <v>4736974</v>
      </c>
      <c r="BE45" s="10" vm="6150">
        <f t="shared" si="20"/>
        <v>4856095</v>
      </c>
      <c r="BF45" s="10" vm="5638">
        <f t="shared" si="20"/>
        <v>4980999</v>
      </c>
      <c r="BG45" s="10" vm="6265">
        <f t="shared" ref="BG45:BI45" si="21">CUBEVALUE("DESKTOP-KSAPEQM AS Model",$B$2,$B$3,$B$4,$B$5,$B$6,$A$8,$B45,BG$9)</f>
        <v>5110702</v>
      </c>
      <c r="BH45" s="10" vm="5704">
        <f t="shared" si="21"/>
        <v>5244363</v>
      </c>
      <c r="BI45" s="10" vm="6405">
        <f t="shared" si="21"/>
        <v>5380508</v>
      </c>
      <c r="BJ45" s="10"/>
      <c r="BK45" s="17">
        <f t="shared" si="13"/>
        <v>1.5853823557308636E-3</v>
      </c>
      <c r="BL45" s="10">
        <f>GDP!BI45/POP!BI45</f>
        <v>2011.0724890660881</v>
      </c>
      <c r="BM45" s="15">
        <f t="shared" si="14"/>
        <v>0.58732841279881021</v>
      </c>
      <c r="BN45" s="16">
        <f t="shared" si="15"/>
        <v>-0.5321711389437952</v>
      </c>
      <c r="BO45" s="18">
        <f t="shared" si="3"/>
        <v>-4.9552588895448047E-4</v>
      </c>
      <c r="BP45" s="10"/>
    </row>
    <row r="46" spans="1:68" x14ac:dyDescent="0.45">
      <c r="A46" t="str" vm="87">
        <f t="shared" si="11"/>
        <v>South</v>
      </c>
      <c r="B46" t="str" vm="104">
        <f>CUBEMEMBER("DESKTOP-KSAPEQM AS Model","[Geography].[Blocs].[Country].&amp;[Costa Rica]")</f>
        <v>Costa Rica</v>
      </c>
      <c r="C46" s="10" vm="6627">
        <f t="shared" si="17"/>
        <v>1381183</v>
      </c>
      <c r="D46" s="10" vm="6735">
        <f t="shared" si="17"/>
        <v>1433335</v>
      </c>
      <c r="E46" s="10" vm="8050">
        <f t="shared" si="17"/>
        <v>1486553</v>
      </c>
      <c r="F46" s="10" vm="6851">
        <f t="shared" si="17"/>
        <v>1539941</v>
      </c>
      <c r="G46" s="10" vm="6961">
        <f t="shared" si="17"/>
        <v>1592841</v>
      </c>
      <c r="H46" s="10" vm="7073">
        <f t="shared" si="17"/>
        <v>1645083</v>
      </c>
      <c r="I46" s="10" vm="7184">
        <f t="shared" si="17"/>
        <v>1696732</v>
      </c>
      <c r="J46" s="10" vm="7294">
        <f t="shared" si="17"/>
        <v>1747694</v>
      </c>
      <c r="K46" s="10" vm="7407">
        <f t="shared" si="17"/>
        <v>1797893</v>
      </c>
      <c r="L46" s="10" vm="7519">
        <f t="shared" si="17"/>
        <v>1847394</v>
      </c>
      <c r="M46" s="10" vm="7631">
        <f t="shared" si="17"/>
        <v>1896077</v>
      </c>
      <c r="N46" s="10" vm="6151">
        <f t="shared" si="17"/>
        <v>1944169</v>
      </c>
      <c r="O46" s="10" vm="5772">
        <f t="shared" si="17"/>
        <v>1992514</v>
      </c>
      <c r="P46" s="10" vm="6266">
        <f t="shared" si="17"/>
        <v>2042241</v>
      </c>
      <c r="Q46" s="10" vm="7661">
        <f t="shared" si="17"/>
        <v>2094188</v>
      </c>
      <c r="R46" s="10" vm="5840">
        <f t="shared" si="17"/>
        <v>2148677</v>
      </c>
      <c r="S46" s="10" vm="6406">
        <f t="shared" ref="S46:BI48" si="22">CUBEVALUE("DESKTOP-KSAPEQM AS Model",$B$2,$B$3,$B$4,$B$5,$B$6,$A$8,$B46,S$9)</f>
        <v>2205615</v>
      </c>
      <c r="T46" s="10" vm="6517">
        <f t="shared" si="22"/>
        <v>2264946</v>
      </c>
      <c r="U46" s="10" vm="8051">
        <f t="shared" si="22"/>
        <v>2326464</v>
      </c>
      <c r="V46" s="10" vm="6628">
        <f t="shared" si="22"/>
        <v>2389977</v>
      </c>
      <c r="W46" s="10" vm="6736">
        <f t="shared" si="22"/>
        <v>2455588</v>
      </c>
      <c r="X46" s="10" vm="6852">
        <f t="shared" si="22"/>
        <v>2523354</v>
      </c>
      <c r="Y46" s="10" vm="6962">
        <f t="shared" si="22"/>
        <v>2593020</v>
      </c>
      <c r="Z46" s="10" vm="7074">
        <f t="shared" si="22"/>
        <v>2664223</v>
      </c>
      <c r="AA46" s="10" vm="7185">
        <f t="shared" si="22"/>
        <v>2736712</v>
      </c>
      <c r="AB46" s="10" vm="7295">
        <f t="shared" si="22"/>
        <v>2810242</v>
      </c>
      <c r="AC46" s="10" vm="7408">
        <f t="shared" si="22"/>
        <v>2884851</v>
      </c>
      <c r="AD46" s="10" vm="7520">
        <f t="shared" si="22"/>
        <v>2960929</v>
      </c>
      <c r="AE46" s="10" vm="7632">
        <f t="shared" si="22"/>
        <v>3039013</v>
      </c>
      <c r="AF46" s="10" vm="6152">
        <f t="shared" si="22"/>
        <v>3119433</v>
      </c>
      <c r="AG46" s="10" vm="7662">
        <f t="shared" si="22"/>
        <v>3202085</v>
      </c>
      <c r="AH46" s="10" vm="5904">
        <f t="shared" si="22"/>
        <v>3286520</v>
      </c>
      <c r="AI46" s="10" vm="6267">
        <f t="shared" si="22"/>
        <v>3372298</v>
      </c>
      <c r="AJ46" s="10" vm="5967">
        <f t="shared" si="22"/>
        <v>3458834</v>
      </c>
      <c r="AK46" s="10" vm="8052">
        <f t="shared" si="22"/>
        <v>3545534</v>
      </c>
      <c r="AL46" s="10" vm="6407">
        <f t="shared" si="22"/>
        <v>3632362</v>
      </c>
      <c r="AM46" s="10" vm="6518">
        <f t="shared" si="22"/>
        <v>3718949</v>
      </c>
      <c r="AN46" s="10" vm="6629">
        <f t="shared" si="22"/>
        <v>3803887</v>
      </c>
      <c r="AO46" s="10" vm="6737">
        <f t="shared" si="22"/>
        <v>3885430</v>
      </c>
      <c r="AP46" s="10" vm="6853">
        <f t="shared" si="22"/>
        <v>3962372</v>
      </c>
      <c r="AQ46" s="10" vm="6963">
        <f t="shared" si="22"/>
        <v>4034074</v>
      </c>
      <c r="AR46" s="10" vm="7075">
        <f t="shared" si="22"/>
        <v>4100925</v>
      </c>
      <c r="AS46" s="10" vm="7186">
        <f t="shared" si="22"/>
        <v>4164053</v>
      </c>
      <c r="AT46" s="10" vm="7296">
        <f t="shared" si="22"/>
        <v>4225155</v>
      </c>
      <c r="AU46" s="10" vm="7409">
        <f t="shared" si="22"/>
        <v>4285502</v>
      </c>
      <c r="AV46" s="10" vm="7521">
        <f t="shared" si="22"/>
        <v>4345412</v>
      </c>
      <c r="AW46" s="10" vm="7663">
        <f t="shared" si="22"/>
        <v>4404628</v>
      </c>
      <c r="AX46" s="10" vm="7633">
        <f t="shared" si="22"/>
        <v>4463125</v>
      </c>
      <c r="AY46" s="10" vm="6153">
        <f t="shared" si="22"/>
        <v>4520740</v>
      </c>
      <c r="AZ46" s="10" vm="6014">
        <f t="shared" si="22"/>
        <v>4577378</v>
      </c>
      <c r="BA46" s="10" vm="8053">
        <f t="shared" si="22"/>
        <v>4633086</v>
      </c>
      <c r="BB46" s="10" vm="6268">
        <f t="shared" si="22"/>
        <v>4688000</v>
      </c>
      <c r="BC46" s="10" vm="6297">
        <f t="shared" si="22"/>
        <v>4742107</v>
      </c>
      <c r="BD46" s="10" vm="6408">
        <f t="shared" si="22"/>
        <v>4795396</v>
      </c>
      <c r="BE46" s="10" vm="6519">
        <f t="shared" si="22"/>
        <v>4847804</v>
      </c>
      <c r="BF46" s="10" vm="6630">
        <f t="shared" si="22"/>
        <v>4899345</v>
      </c>
      <c r="BG46" s="10" vm="6738">
        <f t="shared" si="22"/>
        <v>4949954</v>
      </c>
      <c r="BH46" s="10" vm="6854">
        <f t="shared" si="22"/>
        <v>4999441</v>
      </c>
      <c r="BI46" s="10" vm="6964">
        <f t="shared" si="22"/>
        <v>5047561</v>
      </c>
      <c r="BJ46" s="10"/>
      <c r="BK46" s="17">
        <f t="shared" si="13"/>
        <v>1.4872785522993801E-3</v>
      </c>
      <c r="BL46" s="10">
        <f>GDP!BI46/POP!BI46</f>
        <v>12238.37468908251</v>
      </c>
      <c r="BM46" s="15">
        <f t="shared" si="14"/>
        <v>3.5741850283646102</v>
      </c>
      <c r="BN46" s="16">
        <f t="shared" si="15"/>
        <v>1.273737186064392</v>
      </c>
      <c r="BO46" s="18">
        <f t="shared" si="3"/>
        <v>6.7709432593120759E-3</v>
      </c>
      <c r="BP46" s="10"/>
    </row>
    <row r="47" spans="1:68" x14ac:dyDescent="0.45">
      <c r="A47" t="str" vm="87">
        <f t="shared" si="11"/>
        <v>South</v>
      </c>
      <c r="B47" t="str" vm="105">
        <f>CUBEMEMBER("DESKTOP-KSAPEQM AS Model","[Geography].[Blocs].[Country].&amp;[Cote d'Ivoire]")</f>
        <v>Cote d'Ivoire</v>
      </c>
      <c r="C47" s="10" vm="7297">
        <f t="shared" si="17"/>
        <v>3631553</v>
      </c>
      <c r="D47" s="10" vm="7664">
        <f t="shared" si="17"/>
        <v>3770766</v>
      </c>
      <c r="E47" s="10" vm="7410">
        <f t="shared" si="17"/>
        <v>3918628</v>
      </c>
      <c r="F47" s="10" vm="7522">
        <f t="shared" si="17"/>
        <v>4071411</v>
      </c>
      <c r="G47" s="10" vm="7634">
        <f t="shared" si="17"/>
        <v>4226844</v>
      </c>
      <c r="H47" s="10" vm="8054">
        <f t="shared" si="17"/>
        <v>4383728</v>
      </c>
      <c r="I47" s="10" vm="6154">
        <f t="shared" si="17"/>
        <v>4544164</v>
      </c>
      <c r="J47" s="10" vm="6068">
        <f t="shared" si="17"/>
        <v>4713135</v>
      </c>
      <c r="K47" s="10" vm="6269">
        <f t="shared" si="17"/>
        <v>4897472</v>
      </c>
      <c r="L47" s="10" vm="6298">
        <f t="shared" si="17"/>
        <v>5102064</v>
      </c>
      <c r="M47" s="10" vm="6409">
        <f t="shared" si="17"/>
        <v>5328744</v>
      </c>
      <c r="N47" s="10" vm="6520">
        <f t="shared" si="17"/>
        <v>5576038</v>
      </c>
      <c r="O47" s="10" vm="6631">
        <f t="shared" si="17"/>
        <v>5841506</v>
      </c>
      <c r="P47" s="10" vm="6739">
        <f t="shared" si="17"/>
        <v>6121285</v>
      </c>
      <c r="Q47" s="10" vm="6855">
        <f t="shared" si="17"/>
        <v>6412403</v>
      </c>
      <c r="R47" s="10" vm="6965">
        <f t="shared" si="17"/>
        <v>6713950</v>
      </c>
      <c r="S47" s="10" vm="7076">
        <f t="shared" si="22"/>
        <v>7026496</v>
      </c>
      <c r="T47" s="10" vm="7665">
        <f t="shared" si="22"/>
        <v>7350270</v>
      </c>
      <c r="U47" s="10" vm="7187">
        <f t="shared" si="22"/>
        <v>7685918</v>
      </c>
      <c r="V47" s="10" vm="7298">
        <f t="shared" si="22"/>
        <v>8033650</v>
      </c>
      <c r="W47" s="10" vm="7411">
        <f t="shared" si="22"/>
        <v>8393691</v>
      </c>
      <c r="X47" s="10" vm="8055">
        <f t="shared" si="22"/>
        <v>8764989</v>
      </c>
      <c r="Y47" s="10" vm="7523">
        <f t="shared" si="22"/>
        <v>9144931</v>
      </c>
      <c r="Z47" s="10" vm="7635">
        <f t="shared" si="22"/>
        <v>9530107</v>
      </c>
      <c r="AA47" s="10" vm="6155">
        <f t="shared" si="22"/>
        <v>9918196</v>
      </c>
      <c r="AB47" s="10" vm="5174">
        <f t="shared" si="22"/>
        <v>10307281</v>
      </c>
      <c r="AC47" s="10" vm="6270">
        <f t="shared" si="22"/>
        <v>10698194</v>
      </c>
      <c r="AD47" s="10" vm="6299">
        <f t="shared" si="22"/>
        <v>11094748</v>
      </c>
      <c r="AE47" s="10" vm="6410">
        <f t="shared" si="22"/>
        <v>11502449</v>
      </c>
      <c r="AF47" s="10" vm="6521">
        <f t="shared" si="22"/>
        <v>11924877</v>
      </c>
      <c r="AG47" s="10" vm="6632">
        <f t="shared" si="22"/>
        <v>12362407</v>
      </c>
      <c r="AH47" s="10" vm="6740">
        <f t="shared" si="22"/>
        <v>12812421</v>
      </c>
      <c r="AI47" s="10" vm="6856">
        <f t="shared" si="22"/>
        <v>13271643</v>
      </c>
      <c r="AJ47" s="10" vm="7666">
        <f t="shared" si="22"/>
        <v>13735433</v>
      </c>
      <c r="AK47" s="10" vm="6966">
        <f t="shared" si="22"/>
        <v>14199762</v>
      </c>
      <c r="AL47" s="10" vm="7077">
        <f t="shared" si="22"/>
        <v>14665127</v>
      </c>
      <c r="AM47" s="10" vm="7188">
        <f t="shared" si="22"/>
        <v>15130663</v>
      </c>
      <c r="AN47" s="10" vm="8056">
        <f t="shared" si="22"/>
        <v>15589414</v>
      </c>
      <c r="AO47" s="10" vm="7299">
        <f t="shared" si="22"/>
        <v>16032573</v>
      </c>
      <c r="AP47" s="10" vm="7412">
        <f t="shared" si="22"/>
        <v>16454668</v>
      </c>
      <c r="AQ47" s="10" vm="7524">
        <f t="shared" si="22"/>
        <v>16853026</v>
      </c>
      <c r="AR47" s="10" vm="7636">
        <f t="shared" si="22"/>
        <v>17231540</v>
      </c>
      <c r="AS47" s="10" vm="6156">
        <f t="shared" si="22"/>
        <v>17599610</v>
      </c>
      <c r="AT47" s="10" vm="5062">
        <f t="shared" si="22"/>
        <v>17970494</v>
      </c>
      <c r="AU47" s="10" vm="6271">
        <f t="shared" si="22"/>
        <v>18354514</v>
      </c>
      <c r="AV47" s="10" vm="6300">
        <f t="shared" si="22"/>
        <v>18754916</v>
      </c>
      <c r="AW47" s="10" vm="6411">
        <f t="shared" si="22"/>
        <v>19171236</v>
      </c>
      <c r="AX47" s="10" vm="6522">
        <f t="shared" si="22"/>
        <v>19605568</v>
      </c>
      <c r="AY47" s="10" vm="6633">
        <f t="shared" si="22"/>
        <v>20059148</v>
      </c>
      <c r="AZ47" s="10" vm="7667">
        <f t="shared" si="22"/>
        <v>20532950</v>
      </c>
      <c r="BA47" s="10" vm="6741">
        <f t="shared" si="22"/>
        <v>21028656</v>
      </c>
      <c r="BB47" s="10" vm="6857">
        <f t="shared" si="22"/>
        <v>21547188</v>
      </c>
      <c r="BC47" s="10" vm="6967">
        <f t="shared" si="22"/>
        <v>22087504</v>
      </c>
      <c r="BD47" s="10" vm="8057">
        <f t="shared" si="22"/>
        <v>22647684</v>
      </c>
      <c r="BE47" s="10" vm="7078">
        <f t="shared" si="22"/>
        <v>23226144</v>
      </c>
      <c r="BF47" s="10" vm="8266">
        <f t="shared" si="22"/>
        <v>23822714</v>
      </c>
      <c r="BG47" s="10" vm="7189">
        <f t="shared" si="22"/>
        <v>24437468</v>
      </c>
      <c r="BH47" s="10" vm="7300">
        <f t="shared" si="22"/>
        <v>25069228</v>
      </c>
      <c r="BI47" s="10" vm="7413">
        <f t="shared" si="22"/>
        <v>25716544</v>
      </c>
      <c r="BJ47" s="10"/>
      <c r="BK47" s="17">
        <f t="shared" si="13"/>
        <v>7.5774546024234895E-3</v>
      </c>
      <c r="BL47" s="10">
        <f>GDP!BI47/POP!BI47</f>
        <v>2286.1628038355389</v>
      </c>
      <c r="BM47" s="15">
        <f t="shared" si="14"/>
        <v>0.66766781320744317</v>
      </c>
      <c r="BN47" s="16">
        <f t="shared" si="15"/>
        <v>-0.40396451475059114</v>
      </c>
      <c r="BO47" s="18">
        <f t="shared" si="3"/>
        <v>-2.0437463800340302E-3</v>
      </c>
      <c r="BP47" s="10"/>
    </row>
    <row r="48" spans="1:68" x14ac:dyDescent="0.45">
      <c r="A48" t="str" vm="87">
        <f t="shared" si="11"/>
        <v>South</v>
      </c>
      <c r="B48" t="str" vm="106">
        <f>CUBEMEMBER("DESKTOP-KSAPEQM AS Model","[Geography].[Blocs].[Country].&amp;[Dominican Republic]")</f>
        <v>Dominican Republic</v>
      </c>
      <c r="C48" s="10" vm="6157">
        <f t="shared" si="17"/>
        <v>3406280</v>
      </c>
      <c r="D48" s="10" vm="5239">
        <f t="shared" si="17"/>
        <v>3521018</v>
      </c>
      <c r="E48" s="10" vm="6272">
        <f t="shared" si="17"/>
        <v>3638109</v>
      </c>
      <c r="F48" s="10" vm="6301">
        <f t="shared" si="17"/>
        <v>3757132</v>
      </c>
      <c r="G48" s="10" vm="7668">
        <f t="shared" si="17"/>
        <v>3877765</v>
      </c>
      <c r="H48" s="10" vm="6412">
        <f t="shared" si="17"/>
        <v>3999796</v>
      </c>
      <c r="I48" s="10" vm="6523">
        <f t="shared" si="17"/>
        <v>4123092</v>
      </c>
      <c r="J48" s="10" vm="6634">
        <f t="shared" si="17"/>
        <v>4247558</v>
      </c>
      <c r="K48" s="10" vm="8058">
        <f t="shared" si="17"/>
        <v>4373124</v>
      </c>
      <c r="L48" s="10" vm="6742">
        <f t="shared" si="17"/>
        <v>4499720</v>
      </c>
      <c r="M48" s="10" vm="8267">
        <f t="shared" si="17"/>
        <v>4627210</v>
      </c>
      <c r="N48" s="10" vm="6858">
        <f t="shared" si="17"/>
        <v>4755459</v>
      </c>
      <c r="O48" s="10" vm="6968">
        <f t="shared" si="17"/>
        <v>4884461</v>
      </c>
      <c r="P48" s="10" vm="7079">
        <f t="shared" si="17"/>
        <v>5014189</v>
      </c>
      <c r="Q48" s="10" vm="7190">
        <f t="shared" si="17"/>
        <v>5144637</v>
      </c>
      <c r="R48" s="10" vm="7301">
        <f t="shared" si="17"/>
        <v>5275770</v>
      </c>
      <c r="S48" s="10" vm="7414">
        <f t="shared" si="22"/>
        <v>5407500</v>
      </c>
      <c r="T48" s="10" vm="7525">
        <f t="shared" si="22"/>
        <v>5539590</v>
      </c>
      <c r="U48" s="10" vm="7637">
        <f t="shared" si="22"/>
        <v>5671797</v>
      </c>
      <c r="V48" s="10" vm="6158">
        <f t="shared" si="22"/>
        <v>5803927</v>
      </c>
      <c r="W48" s="10" vm="7669">
        <f t="shared" si="22"/>
        <v>5935909</v>
      </c>
      <c r="X48" s="10" vm="5299">
        <f t="shared" si="22"/>
        <v>6067770</v>
      </c>
      <c r="Y48" s="10" vm="6273">
        <f t="shared" si="22"/>
        <v>6199661</v>
      </c>
      <c r="Z48" s="10" vm="6302">
        <f t="shared" si="22"/>
        <v>6331764</v>
      </c>
      <c r="AA48" s="10" vm="8059">
        <f t="shared" si="22"/>
        <v>6464229</v>
      </c>
      <c r="AB48" s="10" vm="6413">
        <f t="shared" si="22"/>
        <v>6596962</v>
      </c>
      <c r="AC48" s="10" vm="8268">
        <f t="shared" si="22"/>
        <v>6729933</v>
      </c>
      <c r="AD48" s="10" vm="6524">
        <f t="shared" si="22"/>
        <v>6863441</v>
      </c>
      <c r="AE48" s="10" vm="6635">
        <f t="shared" si="22"/>
        <v>6997888</v>
      </c>
      <c r="AF48" s="10" vm="6743">
        <f t="shared" si="22"/>
        <v>7133494</v>
      </c>
      <c r="AG48" s="10" vm="6859">
        <f t="shared" si="22"/>
        <v>7270409</v>
      </c>
      <c r="AH48" s="10" vm="6969">
        <f t="shared" si="22"/>
        <v>7408342</v>
      </c>
      <c r="AI48" s="10" vm="7080">
        <f t="shared" si="22"/>
        <v>7546463</v>
      </c>
      <c r="AJ48" s="10" vm="7191">
        <f t="shared" si="22"/>
        <v>7683707</v>
      </c>
      <c r="AK48" s="10" vm="7302">
        <f t="shared" si="22"/>
        <v>7819247</v>
      </c>
      <c r="AL48" s="10" vm="7415">
        <f t="shared" si="22"/>
        <v>7952763</v>
      </c>
      <c r="AM48" s="10" vm="7670">
        <f t="shared" si="22"/>
        <v>8084407</v>
      </c>
      <c r="AN48" s="10" vm="7526">
        <f t="shared" si="22"/>
        <v>8214426</v>
      </c>
      <c r="AO48" s="10" vm="7638">
        <f t="shared" si="22"/>
        <v>8343283</v>
      </c>
      <c r="AP48" s="10" vm="6159">
        <f t="shared" si="22"/>
        <v>8471321</v>
      </c>
      <c r="AQ48" s="10" vm="8060">
        <f t="shared" si="22"/>
        <v>8598601</v>
      </c>
      <c r="AR48" s="10" vm="5352">
        <f t="shared" si="22"/>
        <v>8724975</v>
      </c>
      <c r="AS48" s="10" vm="8269">
        <f t="shared" si="22"/>
        <v>8850317</v>
      </c>
      <c r="AT48" s="10" vm="6274">
        <f t="shared" si="22"/>
        <v>8974444</v>
      </c>
      <c r="AU48" s="10" vm="6303">
        <f t="shared" si="22"/>
        <v>9097257</v>
      </c>
      <c r="AV48" s="10" vm="6414">
        <f t="shared" si="22"/>
        <v>9218686</v>
      </c>
      <c r="AW48" s="10" vm="6525">
        <f t="shared" si="22"/>
        <v>9338861</v>
      </c>
      <c r="AX48" s="10" vm="6636">
        <f t="shared" si="22"/>
        <v>9458075</v>
      </c>
      <c r="AY48" s="10" vm="6744">
        <f t="shared" si="22"/>
        <v>9576737</v>
      </c>
      <c r="AZ48" s="10" vm="6860">
        <f t="shared" si="22"/>
        <v>9695121</v>
      </c>
      <c r="BA48" s="10" vm="6970">
        <f t="shared" si="22"/>
        <v>9813210</v>
      </c>
      <c r="BB48" s="10" vm="7081">
        <f t="shared" si="22"/>
        <v>9930911</v>
      </c>
      <c r="BC48" s="10" vm="7671">
        <f t="shared" si="22"/>
        <v>10048224</v>
      </c>
      <c r="BD48" s="10" vm="7192">
        <f t="shared" si="22"/>
        <v>10165178</v>
      </c>
      <c r="BE48" s="10" vm="7303">
        <f t="shared" si="22"/>
        <v>10281680</v>
      </c>
      <c r="BF48" s="10" vm="7416">
        <f t="shared" si="22"/>
        <v>10397743</v>
      </c>
      <c r="BG48" s="10" vm="8061">
        <f t="shared" si="22"/>
        <v>10513131</v>
      </c>
      <c r="BH48" s="10" vm="7527">
        <f t="shared" si="22"/>
        <v>10627165</v>
      </c>
      <c r="BI48" s="10" vm="8270">
        <f t="shared" si="22"/>
        <v>10738958</v>
      </c>
      <c r="BJ48" s="10"/>
      <c r="BK48" s="17">
        <f t="shared" si="13"/>
        <v>3.1642652575063178E-3</v>
      </c>
      <c r="BL48" s="10">
        <f>GDP!BI48/POP!BI48</f>
        <v>8282.1161665778</v>
      </c>
      <c r="BM48" s="15">
        <f t="shared" si="14"/>
        <v>2.4187701682451159</v>
      </c>
      <c r="BN48" s="16">
        <f t="shared" si="15"/>
        <v>0.88325921605374591</v>
      </c>
      <c r="BO48" s="18">
        <f t="shared" si="3"/>
        <v>6.7601395952575768E-3</v>
      </c>
      <c r="BP48" s="10"/>
    </row>
    <row r="49" spans="1:68" x14ac:dyDescent="0.45">
      <c r="A49" t="str" vm="87">
        <f t="shared" si="11"/>
        <v>South</v>
      </c>
      <c r="B49" t="str" vm="107">
        <f>CUBEMEMBER("DESKTOP-KSAPEQM AS Model","[Geography].[Blocs].[Country].&amp;[Ecuador]")</f>
        <v>Ecuador</v>
      </c>
      <c r="C49" s="10" vm="5420">
        <f t="shared" si="17"/>
        <v>4674172</v>
      </c>
      <c r="D49" s="10" vm="6275">
        <f t="shared" si="17"/>
        <v>4809201</v>
      </c>
      <c r="E49" s="10" vm="6304">
        <f t="shared" si="17"/>
        <v>4948986</v>
      </c>
      <c r="F49" s="10" vm="6415">
        <f t="shared" si="17"/>
        <v>5093854</v>
      </c>
      <c r="G49" s="10" vm="6526">
        <f t="shared" si="17"/>
        <v>5243977</v>
      </c>
      <c r="H49" s="10" vm="6637">
        <f t="shared" si="17"/>
        <v>5399422</v>
      </c>
      <c r="I49" s="10" vm="6745">
        <f t="shared" si="17"/>
        <v>5560012</v>
      </c>
      <c r="J49" s="10" vm="7672">
        <f t="shared" si="17"/>
        <v>5725459</v>
      </c>
      <c r="K49" s="10" vm="6861">
        <f t="shared" si="17"/>
        <v>5895367</v>
      </c>
      <c r="L49" s="10" vm="6971">
        <f t="shared" si="17"/>
        <v>6069376</v>
      </c>
      <c r="M49" s="10" vm="7082">
        <f t="shared" si="17"/>
        <v>6247418</v>
      </c>
      <c r="N49" s="10" vm="8062">
        <f t="shared" si="17"/>
        <v>6429379</v>
      </c>
      <c r="O49" s="10" vm="7193">
        <f t="shared" si="17"/>
        <v>6614843</v>
      </c>
      <c r="P49" s="10" vm="8271">
        <f t="shared" si="17"/>
        <v>6803280</v>
      </c>
      <c r="Q49" s="10" vm="7304">
        <f t="shared" si="17"/>
        <v>6994334</v>
      </c>
      <c r="R49" s="10" vm="7417">
        <f t="shared" ref="R49:BI54" si="23">CUBEVALUE("DESKTOP-KSAPEQM AS Model",$B$2,$B$3,$B$4,$B$5,$B$6,$A$8,$B49,R$9)</f>
        <v>7187787</v>
      </c>
      <c r="S49" s="10" vm="7528">
        <f t="shared" si="23"/>
        <v>7383724</v>
      </c>
      <c r="T49" s="10" vm="7639">
        <f t="shared" si="23"/>
        <v>7582353</v>
      </c>
      <c r="U49" s="10" vm="6160">
        <f t="shared" si="23"/>
        <v>7784072</v>
      </c>
      <c r="V49" s="10" vm="5477">
        <f t="shared" si="23"/>
        <v>7989186</v>
      </c>
      <c r="W49" s="10" vm="6276">
        <f t="shared" si="23"/>
        <v>8197652</v>
      </c>
      <c r="X49" s="10" vm="6305">
        <f t="shared" si="23"/>
        <v>8409397</v>
      </c>
      <c r="Y49" s="10" vm="6416">
        <f t="shared" si="23"/>
        <v>8624594</v>
      </c>
      <c r="Z49" s="10" vm="7673">
        <f t="shared" si="23"/>
        <v>8843462</v>
      </c>
      <c r="AA49" s="10" vm="6527">
        <f t="shared" si="23"/>
        <v>9066109</v>
      </c>
      <c r="AB49" s="10" vm="6638">
        <f t="shared" si="23"/>
        <v>9292474</v>
      </c>
      <c r="AC49" s="10" vm="6746">
        <f t="shared" si="23"/>
        <v>9522360</v>
      </c>
      <c r="AD49" s="10" vm="8063">
        <f t="shared" si="23"/>
        <v>9755579</v>
      </c>
      <c r="AE49" s="10" vm="6862">
        <f t="shared" si="23"/>
        <v>9991870</v>
      </c>
      <c r="AF49" s="10" vm="8272">
        <f t="shared" si="23"/>
        <v>10230934</v>
      </c>
      <c r="AG49" s="10" vm="6972">
        <f t="shared" si="23"/>
        <v>10472475</v>
      </c>
      <c r="AH49" s="10" vm="7083">
        <f t="shared" si="23"/>
        <v>10716129</v>
      </c>
      <c r="AI49" s="10" vm="7194">
        <f t="shared" si="23"/>
        <v>10961466</v>
      </c>
      <c r="AJ49" s="10" vm="7305">
        <f t="shared" si="23"/>
        <v>11208001</v>
      </c>
      <c r="AK49" s="10" vm="7418">
        <f t="shared" si="23"/>
        <v>11455204</v>
      </c>
      <c r="AL49" s="10" vm="7529">
        <f t="shared" si="23"/>
        <v>11703174</v>
      </c>
      <c r="AM49" s="10" vm="7640">
        <f t="shared" si="23"/>
        <v>11951452</v>
      </c>
      <c r="AN49" s="10" vm="6161">
        <f t="shared" si="23"/>
        <v>12198449</v>
      </c>
      <c r="AO49" s="10" vm="5544">
        <f t="shared" si="23"/>
        <v>12442115</v>
      </c>
      <c r="AP49" s="10" vm="7674">
        <f t="shared" si="23"/>
        <v>12681123</v>
      </c>
      <c r="AQ49" s="10" vm="6277">
        <f t="shared" si="23"/>
        <v>12914667</v>
      </c>
      <c r="AR49" s="10" vm="6306">
        <f t="shared" si="23"/>
        <v>13143465</v>
      </c>
      <c r="AS49" s="10" vm="6417">
        <f t="shared" si="23"/>
        <v>13369678</v>
      </c>
      <c r="AT49" s="10" vm="8064">
        <f t="shared" si="23"/>
        <v>13596388</v>
      </c>
      <c r="AU49" s="10" vm="6528">
        <f t="shared" si="23"/>
        <v>13825847</v>
      </c>
      <c r="AV49" s="10" vm="8273">
        <f t="shared" si="23"/>
        <v>14059384</v>
      </c>
      <c r="AW49" s="10" vm="6639">
        <f t="shared" si="23"/>
        <v>14296557</v>
      </c>
      <c r="AX49" s="10" vm="6747">
        <f t="shared" si="23"/>
        <v>14535739</v>
      </c>
      <c r="AY49" s="10" vm="6863">
        <f t="shared" si="23"/>
        <v>14774424</v>
      </c>
      <c r="AZ49" s="10" vm="6973">
        <f t="shared" si="23"/>
        <v>15011117</v>
      </c>
      <c r="BA49" s="10" vm="7084">
        <f t="shared" si="23"/>
        <v>15243883</v>
      </c>
      <c r="BB49" s="10" vm="7195">
        <f t="shared" si="23"/>
        <v>15474102</v>
      </c>
      <c r="BC49" s="10" vm="7306">
        <f t="shared" si="23"/>
        <v>15707474</v>
      </c>
      <c r="BD49" s="10" vm="7419">
        <f t="shared" si="23"/>
        <v>15951838</v>
      </c>
      <c r="BE49" s="10" vm="7530">
        <f t="shared" si="23"/>
        <v>16212020</v>
      </c>
      <c r="BF49" s="10" vm="7675">
        <f t="shared" si="23"/>
        <v>16491115</v>
      </c>
      <c r="BG49" s="10" vm="7641">
        <f t="shared" si="23"/>
        <v>16785360</v>
      </c>
      <c r="BH49" s="10" vm="6162">
        <f t="shared" si="23"/>
        <v>17084356</v>
      </c>
      <c r="BI49" s="10" vm="5639">
        <f t="shared" si="23"/>
        <v>17373662</v>
      </c>
      <c r="BJ49" s="10"/>
      <c r="BK49" s="17">
        <f t="shared" si="13"/>
        <v>5.1192001181360174E-3</v>
      </c>
      <c r="BL49" s="10">
        <f>GDP!BI49/POP!BI49</f>
        <v>6183.8237304259746</v>
      </c>
      <c r="BM49" s="15">
        <f t="shared" si="14"/>
        <v>1.8059694000912527</v>
      </c>
      <c r="BN49" s="16">
        <f t="shared" si="15"/>
        <v>0.59109751138018429</v>
      </c>
      <c r="BO49" s="18">
        <f t="shared" si="3"/>
        <v>5.4647666951724988E-3</v>
      </c>
      <c r="BP49" s="10"/>
    </row>
    <row r="50" spans="1:68" x14ac:dyDescent="0.45">
      <c r="A50" t="str" vm="87">
        <f t="shared" si="11"/>
        <v>South</v>
      </c>
      <c r="B50" t="str" vm="108">
        <f>CUBEMEMBER("DESKTOP-KSAPEQM AS Model","[Geography].[Blocs].[Country].&amp;[Fiji]")</f>
        <v>Fiji</v>
      </c>
      <c r="C50" s="10" vm="8274">
        <f t="shared" ref="C50:R65" si="24">CUBEVALUE("DESKTOP-KSAPEQM AS Model",$B$2,$B$3,$B$4,$B$5,$B$6,$A$8,$B50,C$9)</f>
        <v>407249</v>
      </c>
      <c r="D50" s="10" vm="6307">
        <f t="shared" si="24"/>
        <v>421665</v>
      </c>
      <c r="E50" s="10" vm="6418">
        <f t="shared" si="24"/>
        <v>436293</v>
      </c>
      <c r="F50" s="10" vm="6529">
        <f t="shared" si="24"/>
        <v>450542</v>
      </c>
      <c r="G50" s="10" vm="6640">
        <f t="shared" si="24"/>
        <v>463968</v>
      </c>
      <c r="H50" s="10" vm="6748">
        <f t="shared" si="24"/>
        <v>476404</v>
      </c>
      <c r="I50" s="10" vm="6864">
        <f t="shared" si="24"/>
        <v>487981</v>
      </c>
      <c r="J50" s="10" vm="6974">
        <f t="shared" si="24"/>
        <v>498940</v>
      </c>
      <c r="K50" s="10" vm="7085">
        <f t="shared" si="24"/>
        <v>509704</v>
      </c>
      <c r="L50" s="10" vm="7196">
        <f t="shared" si="24"/>
        <v>520562</v>
      </c>
      <c r="M50" s="10" vm="7676">
        <f t="shared" si="24"/>
        <v>531635</v>
      </c>
      <c r="N50" s="10" vm="7307">
        <f t="shared" si="24"/>
        <v>542844</v>
      </c>
      <c r="O50" s="10" vm="7420">
        <f t="shared" si="24"/>
        <v>554138</v>
      </c>
      <c r="P50" s="10" vm="7531">
        <f t="shared" si="24"/>
        <v>565415</v>
      </c>
      <c r="Q50" s="10" vm="8065">
        <f t="shared" si="24"/>
        <v>576626</v>
      </c>
      <c r="R50" s="10" vm="7642">
        <f t="shared" si="24"/>
        <v>587557</v>
      </c>
      <c r="S50" s="10" vm="8275">
        <f t="shared" si="23"/>
        <v>598296</v>
      </c>
      <c r="T50" s="10" vm="6163">
        <f t="shared" si="23"/>
        <v>609383</v>
      </c>
      <c r="U50" s="10" vm="8469">
        <f t="shared" si="23"/>
        <v>621585</v>
      </c>
      <c r="V50" s="10" vm="5705">
        <f t="shared" si="23"/>
        <v>635307</v>
      </c>
      <c r="W50" s="10" vm="8661">
        <f t="shared" si="23"/>
        <v>651021</v>
      </c>
      <c r="X50" s="10" vm="6278">
        <f t="shared" si="23"/>
        <v>668280</v>
      </c>
      <c r="Y50" s="10" vm="6308">
        <f t="shared" si="23"/>
        <v>685497</v>
      </c>
      <c r="Z50" s="10" vm="6419">
        <f t="shared" si="23"/>
        <v>700483</v>
      </c>
      <c r="AA50" s="10" vm="6530">
        <f t="shared" si="23"/>
        <v>711775</v>
      </c>
      <c r="AB50" s="10" vm="6641">
        <f t="shared" si="23"/>
        <v>718639</v>
      </c>
      <c r="AC50" s="10" vm="7677">
        <f t="shared" si="23"/>
        <v>721783</v>
      </c>
      <c r="AD50" s="10" vm="6749">
        <f t="shared" si="23"/>
        <v>722930</v>
      </c>
      <c r="AE50" s="10" vm="6865">
        <f t="shared" si="23"/>
        <v>724594</v>
      </c>
      <c r="AF50" s="10" vm="6975">
        <f t="shared" si="23"/>
        <v>728573</v>
      </c>
      <c r="AG50" s="10" vm="8066">
        <f t="shared" si="23"/>
        <v>735401</v>
      </c>
      <c r="AH50" s="10" vm="7086">
        <f t="shared" si="23"/>
        <v>744469</v>
      </c>
      <c r="AI50" s="10" vm="8276">
        <f t="shared" si="23"/>
        <v>754963</v>
      </c>
      <c r="AJ50" s="10" vm="7197">
        <f t="shared" si="23"/>
        <v>765609</v>
      </c>
      <c r="AK50" s="10" vm="8470">
        <f t="shared" si="23"/>
        <v>775425</v>
      </c>
      <c r="AL50" s="10" vm="7308">
        <f t="shared" si="23"/>
        <v>784386</v>
      </c>
      <c r="AM50" s="10" vm="8662">
        <f t="shared" si="23"/>
        <v>792736</v>
      </c>
      <c r="AN50" s="10" vm="7421">
        <f t="shared" si="23"/>
        <v>800157</v>
      </c>
      <c r="AO50" s="10" vm="7532">
        <f t="shared" si="23"/>
        <v>806303</v>
      </c>
      <c r="AP50" s="10" vm="7643">
        <f t="shared" si="23"/>
        <v>811006</v>
      </c>
      <c r="AQ50" s="10" vm="6164">
        <f t="shared" si="23"/>
        <v>813925</v>
      </c>
      <c r="AR50" s="10" vm="5773">
        <f t="shared" si="23"/>
        <v>815257</v>
      </c>
      <c r="AS50" s="10" vm="7678">
        <f t="shared" si="23"/>
        <v>816076</v>
      </c>
      <c r="AT50" s="10" vm="6279">
        <f t="shared" si="23"/>
        <v>817860</v>
      </c>
      <c r="AU50" s="10" vm="6309">
        <f t="shared" si="23"/>
        <v>821604</v>
      </c>
      <c r="AV50" s="10" vm="6420">
        <f t="shared" si="23"/>
        <v>827870</v>
      </c>
      <c r="AW50" s="10" vm="8067">
        <f t="shared" si="23"/>
        <v>836190</v>
      </c>
      <c r="AX50" s="10" vm="6531">
        <f t="shared" si="23"/>
        <v>845361</v>
      </c>
      <c r="AY50" s="10" vm="8277">
        <f t="shared" si="23"/>
        <v>853637</v>
      </c>
      <c r="AZ50" s="10" vm="6642">
        <f t="shared" si="23"/>
        <v>859818</v>
      </c>
      <c r="BA50" s="10" vm="8471">
        <f t="shared" si="23"/>
        <v>863449</v>
      </c>
      <c r="BB50" s="10" vm="6750">
        <f t="shared" si="23"/>
        <v>865069</v>
      </c>
      <c r="BC50" s="10" vm="8663">
        <f t="shared" si="23"/>
        <v>865608</v>
      </c>
      <c r="BD50" s="10" vm="6866">
        <f t="shared" si="23"/>
        <v>866453</v>
      </c>
      <c r="BE50" s="10" vm="6976">
        <f t="shared" si="23"/>
        <v>868627</v>
      </c>
      <c r="BF50" s="10" vm="7087">
        <f t="shared" si="23"/>
        <v>872399</v>
      </c>
      <c r="BG50" s="10" vm="7198">
        <f t="shared" si="23"/>
        <v>877459</v>
      </c>
      <c r="BH50" s="10" vm="7309">
        <f t="shared" si="23"/>
        <v>883483</v>
      </c>
      <c r="BI50" s="10" vm="7679">
        <f t="shared" si="23"/>
        <v>889953</v>
      </c>
      <c r="BJ50" s="10"/>
      <c r="BK50" s="17">
        <f t="shared" si="13"/>
        <v>2.6222724390145862E-4</v>
      </c>
      <c r="BL50" s="10">
        <f>GDP!BI50/POP!BI50</f>
        <v>6220.0463709881305</v>
      </c>
      <c r="BM50" s="15">
        <f t="shared" si="14"/>
        <v>1.8165481266684496</v>
      </c>
      <c r="BN50" s="16">
        <f t="shared" si="15"/>
        <v>0.59693806650291403</v>
      </c>
      <c r="BO50" s="18">
        <f t="shared" si="3"/>
        <v>2.8435049805358297E-4</v>
      </c>
      <c r="BP50" s="10"/>
    </row>
    <row r="51" spans="1:68" x14ac:dyDescent="0.45">
      <c r="A51" t="str" vm="87">
        <f t="shared" si="11"/>
        <v>South</v>
      </c>
      <c r="B51" t="str" vm="109">
        <f>CUBEMEMBER("DESKTOP-KSAPEQM AS Model","[Geography].[Blocs].[Country].&amp;[Gabon]")</f>
        <v>Gabon</v>
      </c>
      <c r="C51" s="10" vm="7644">
        <f t="shared" si="24"/>
        <v>505799</v>
      </c>
      <c r="D51" s="10" vm="8068">
        <f t="shared" si="24"/>
        <v>511287</v>
      </c>
      <c r="E51" s="10" vm="8167">
        <f t="shared" si="24"/>
        <v>517580</v>
      </c>
      <c r="F51" s="10" vm="8278">
        <f t="shared" si="24"/>
        <v>524895</v>
      </c>
      <c r="G51" s="10" vm="6165">
        <f t="shared" si="24"/>
        <v>533361</v>
      </c>
      <c r="H51" s="10" vm="8472">
        <f t="shared" si="24"/>
        <v>543112</v>
      </c>
      <c r="I51" s="10" vm="5841">
        <f t="shared" si="24"/>
        <v>554059</v>
      </c>
      <c r="J51" s="10" vm="8664">
        <f t="shared" si="24"/>
        <v>565766</v>
      </c>
      <c r="K51" s="10" vm="6280">
        <f t="shared" si="24"/>
        <v>577646</v>
      </c>
      <c r="L51" s="10" vm="6310">
        <f t="shared" si="24"/>
        <v>589314</v>
      </c>
      <c r="M51" s="10" vm="6421">
        <f t="shared" si="24"/>
        <v>600613</v>
      </c>
      <c r="N51" s="10" vm="6532">
        <f t="shared" si="24"/>
        <v>611704</v>
      </c>
      <c r="O51" s="10" vm="6643">
        <f t="shared" si="24"/>
        <v>622920</v>
      </c>
      <c r="P51" s="10" vm="7680">
        <f t="shared" si="24"/>
        <v>634742</v>
      </c>
      <c r="Q51" s="10" vm="6751">
        <f t="shared" si="24"/>
        <v>647536</v>
      </c>
      <c r="R51" s="10" vm="6867">
        <f t="shared" si="24"/>
        <v>661402</v>
      </c>
      <c r="S51" s="10" vm="6977">
        <f t="shared" si="23"/>
        <v>676255</v>
      </c>
      <c r="T51" s="10" vm="8069">
        <f t="shared" si="23"/>
        <v>692077</v>
      </c>
      <c r="U51" s="10" vm="8168">
        <f t="shared" si="23"/>
        <v>708788</v>
      </c>
      <c r="V51" s="10" vm="8279">
        <f t="shared" si="23"/>
        <v>726328</v>
      </c>
      <c r="W51" s="10" vm="7088">
        <f t="shared" si="23"/>
        <v>744696</v>
      </c>
      <c r="X51" s="10" vm="8473">
        <f t="shared" si="23"/>
        <v>763930</v>
      </c>
      <c r="Y51" s="10" vm="7199">
        <f t="shared" si="23"/>
        <v>784061</v>
      </c>
      <c r="Z51" s="10" vm="8665">
        <f t="shared" si="23"/>
        <v>805115</v>
      </c>
      <c r="AA51" s="10" vm="7310">
        <f t="shared" si="23"/>
        <v>827108</v>
      </c>
      <c r="AB51" s="10" vm="7422">
        <f t="shared" si="23"/>
        <v>850048</v>
      </c>
      <c r="AC51" s="10" vm="7533">
        <f t="shared" si="23"/>
        <v>873867</v>
      </c>
      <c r="AD51" s="10" vm="7645">
        <f t="shared" si="23"/>
        <v>898469</v>
      </c>
      <c r="AE51" s="10" vm="6166">
        <f t="shared" si="23"/>
        <v>923711</v>
      </c>
      <c r="AF51" s="10" vm="7681">
        <f t="shared" si="23"/>
        <v>949488</v>
      </c>
      <c r="AG51" s="10" vm="5905">
        <f t="shared" si="23"/>
        <v>975783</v>
      </c>
      <c r="AH51" s="10" vm="6281">
        <f t="shared" si="23"/>
        <v>1002579</v>
      </c>
      <c r="AI51" s="10" vm="6311">
        <f t="shared" si="23"/>
        <v>1029778</v>
      </c>
      <c r="AJ51" s="10" vm="8070">
        <f t="shared" si="23"/>
        <v>1057255</v>
      </c>
      <c r="AK51" s="10" vm="8169">
        <f t="shared" si="23"/>
        <v>1084946</v>
      </c>
      <c r="AL51" s="10" vm="8280">
        <f t="shared" si="23"/>
        <v>1112955</v>
      </c>
      <c r="AM51" s="10" vm="6422">
        <f t="shared" si="23"/>
        <v>1141338</v>
      </c>
      <c r="AN51" s="10" vm="8474">
        <f t="shared" si="23"/>
        <v>1170061</v>
      </c>
      <c r="AO51" s="10" vm="6533">
        <f t="shared" si="23"/>
        <v>1199052</v>
      </c>
      <c r="AP51" s="10" vm="8666">
        <f t="shared" si="23"/>
        <v>1228360</v>
      </c>
      <c r="AQ51" s="10" vm="6644">
        <f t="shared" si="23"/>
        <v>1258003</v>
      </c>
      <c r="AR51" s="10" vm="6752">
        <f t="shared" si="23"/>
        <v>1288315</v>
      </c>
      <c r="AS51" s="10" vm="8925">
        <f t="shared" si="23"/>
        <v>1319953</v>
      </c>
      <c r="AT51" s="10" vm="6868">
        <f t="shared" si="23"/>
        <v>1353795</v>
      </c>
      <c r="AU51" s="10" vm="6978">
        <f t="shared" si="23"/>
        <v>1390549</v>
      </c>
      <c r="AV51" s="10" vm="7682">
        <f t="shared" si="23"/>
        <v>1430152</v>
      </c>
      <c r="AW51" s="10" vm="7089">
        <f t="shared" si="23"/>
        <v>1472575</v>
      </c>
      <c r="AX51" s="10" vm="7200">
        <f t="shared" si="23"/>
        <v>1518540</v>
      </c>
      <c r="AY51" s="10" vm="7953">
        <f t="shared" si="23"/>
        <v>1568928</v>
      </c>
      <c r="AZ51" s="10" vm="8071">
        <f t="shared" si="23"/>
        <v>1624140</v>
      </c>
      <c r="BA51" s="10" vm="8170">
        <f t="shared" si="23"/>
        <v>1684635</v>
      </c>
      <c r="BB51" s="10" vm="8281">
        <f t="shared" si="23"/>
        <v>1749682</v>
      </c>
      <c r="BC51" s="10" vm="7311">
        <f t="shared" si="23"/>
        <v>1817071</v>
      </c>
      <c r="BD51" s="10" vm="8475">
        <f t="shared" si="23"/>
        <v>1883800</v>
      </c>
      <c r="BE51" s="10" vm="7423">
        <f t="shared" si="23"/>
        <v>1947686</v>
      </c>
      <c r="BF51" s="10" vm="8667">
        <f t="shared" si="23"/>
        <v>2007873</v>
      </c>
      <c r="BG51" s="10" vm="7534">
        <f t="shared" si="23"/>
        <v>2064823</v>
      </c>
      <c r="BH51" s="10" vm="7646">
        <f t="shared" si="23"/>
        <v>2119275</v>
      </c>
      <c r="BI51" s="10" vm="8926">
        <f t="shared" si="23"/>
        <v>2172579</v>
      </c>
      <c r="BJ51" s="10"/>
      <c r="BK51" s="17">
        <f t="shared" si="13"/>
        <v>6.4015673111747138E-4</v>
      </c>
      <c r="BL51" s="10">
        <f>GDP!BI51/POP!BI51</f>
        <v>7667.366726825584</v>
      </c>
      <c r="BM51" s="15">
        <f t="shared" si="14"/>
        <v>2.2392342168153903</v>
      </c>
      <c r="BN51" s="16">
        <f t="shared" si="15"/>
        <v>0.80613393992380589</v>
      </c>
      <c r="BO51" s="18">
        <f t="shared" si="3"/>
        <v>1.1555614479308934E-3</v>
      </c>
      <c r="BP51" s="10"/>
    </row>
    <row r="52" spans="1:68" x14ac:dyDescent="0.45">
      <c r="A52" t="str" vm="87">
        <f t="shared" si="11"/>
        <v>South</v>
      </c>
      <c r="B52" t="str" vm="110">
        <f>CUBEMEMBER("DESKTOP-KSAPEQM AS Model","[Geography].[Blocs].[Country].&amp;[Ghana]")</f>
        <v>Ghana</v>
      </c>
      <c r="C52" s="10" vm="7683">
        <f t="shared" si="24"/>
        <v>6848295</v>
      </c>
      <c r="D52" s="10" vm="6282">
        <f t="shared" si="24"/>
        <v>7071971</v>
      </c>
      <c r="E52" s="10" vm="6312">
        <f t="shared" si="24"/>
        <v>7300116</v>
      </c>
      <c r="F52" s="10" vm="7954">
        <f t="shared" si="24"/>
        <v>7524472</v>
      </c>
      <c r="G52" s="10" vm="8072">
        <f t="shared" si="24"/>
        <v>7739473</v>
      </c>
      <c r="H52" s="10" vm="8171">
        <f t="shared" si="24"/>
        <v>7941412</v>
      </c>
      <c r="I52" s="10" vm="8282">
        <f t="shared" si="24"/>
        <v>8132803</v>
      </c>
      <c r="J52" s="10" vm="8376">
        <f t="shared" si="24"/>
        <v>8321770</v>
      </c>
      <c r="K52" s="10" vm="8476">
        <f t="shared" si="24"/>
        <v>8520015</v>
      </c>
      <c r="L52" s="10" vm="8568">
        <f t="shared" si="24"/>
        <v>8735495</v>
      </c>
      <c r="M52" s="10" vm="8668">
        <f t="shared" si="24"/>
        <v>8973244</v>
      </c>
      <c r="N52" s="10" vm="6423">
        <f t="shared" si="24"/>
        <v>9229631</v>
      </c>
      <c r="O52" s="10" vm="6534">
        <f t="shared" si="24"/>
        <v>9493556</v>
      </c>
      <c r="P52" s="10" vm="8927">
        <f t="shared" si="24"/>
        <v>9749104</v>
      </c>
      <c r="Q52" s="10" vm="6645">
        <f t="shared" si="24"/>
        <v>9985946</v>
      </c>
      <c r="R52" s="10" vm="6753">
        <f t="shared" si="24"/>
        <v>10199165</v>
      </c>
      <c r="S52" s="10" vm="7684">
        <f t="shared" si="23"/>
        <v>10395452</v>
      </c>
      <c r="T52" s="10" vm="6869">
        <f t="shared" si="23"/>
        <v>10590261</v>
      </c>
      <c r="U52" s="10" vm="6979">
        <f t="shared" si="23"/>
        <v>10805314</v>
      </c>
      <c r="V52" s="10" vm="7955">
        <f t="shared" si="23"/>
        <v>11056116</v>
      </c>
      <c r="W52" s="10" vm="8073">
        <f t="shared" si="23"/>
        <v>11348289</v>
      </c>
      <c r="X52" s="10" vm="8172">
        <f t="shared" si="23"/>
        <v>11676823</v>
      </c>
      <c r="Y52" s="10" vm="8283">
        <f t="shared" si="23"/>
        <v>12033575</v>
      </c>
      <c r="Z52" s="10" vm="8377">
        <f t="shared" si="23"/>
        <v>12405660</v>
      </c>
      <c r="AA52" s="10" vm="8477">
        <f t="shared" si="23"/>
        <v>12783613</v>
      </c>
      <c r="AB52" s="10" vm="8569">
        <f t="shared" si="23"/>
        <v>13164837</v>
      </c>
      <c r="AC52" s="10" vm="8669">
        <f t="shared" si="23"/>
        <v>13552021</v>
      </c>
      <c r="AD52" s="10" vm="7090">
        <f t="shared" si="23"/>
        <v>13947042</v>
      </c>
      <c r="AE52" s="10" vm="7201">
        <f t="shared" si="23"/>
        <v>14353410</v>
      </c>
      <c r="AF52" s="10" vm="8928">
        <f t="shared" si="23"/>
        <v>14773277</v>
      </c>
      <c r="AG52" s="10" vm="7312">
        <f t="shared" si="23"/>
        <v>15207367</v>
      </c>
      <c r="AH52" s="10" vm="7424">
        <f t="shared" si="23"/>
        <v>15653336</v>
      </c>
      <c r="AI52" s="10" vm="7685">
        <f t="shared" si="23"/>
        <v>16106765</v>
      </c>
      <c r="AJ52" s="10" vm="7535">
        <f t="shared" si="23"/>
        <v>16561674</v>
      </c>
      <c r="AK52" s="10" vm="7647">
        <f t="shared" si="23"/>
        <v>17014056</v>
      </c>
      <c r="AL52" s="10" vm="7956">
        <f t="shared" si="23"/>
        <v>17462496</v>
      </c>
      <c r="AM52" s="10" vm="8074">
        <f t="shared" si="23"/>
        <v>17908984</v>
      </c>
      <c r="AN52" s="10" vm="8173">
        <f t="shared" si="23"/>
        <v>18357156</v>
      </c>
      <c r="AO52" s="10" vm="8284">
        <f t="shared" si="23"/>
        <v>18812360</v>
      </c>
      <c r="AP52" s="10" vm="8378">
        <f t="shared" si="23"/>
        <v>19278856</v>
      </c>
      <c r="AQ52" s="10" vm="8478">
        <f t="shared" si="23"/>
        <v>19756928</v>
      </c>
      <c r="AR52" s="10" vm="8570">
        <f t="shared" si="23"/>
        <v>20246380</v>
      </c>
      <c r="AS52" s="10" vm="8670">
        <f t="shared" si="23"/>
        <v>20750300</v>
      </c>
      <c r="AT52" s="10" vm="6167">
        <f t="shared" si="23"/>
        <v>21272324</v>
      </c>
      <c r="AU52" s="10" vm="6015">
        <f t="shared" si="23"/>
        <v>21814642</v>
      </c>
      <c r="AV52" s="10" vm="8929">
        <f t="shared" si="23"/>
        <v>22379056</v>
      </c>
      <c r="AW52" s="10" vm="6283">
        <f t="shared" si="23"/>
        <v>22963946</v>
      </c>
      <c r="AX52" s="10" vm="6313">
        <f t="shared" si="23"/>
        <v>23563824</v>
      </c>
      <c r="AY52" s="10" vm="7686">
        <f t="shared" si="23"/>
        <v>24170940</v>
      </c>
      <c r="AZ52" s="10" vm="6424">
        <f t="shared" si="23"/>
        <v>24779620</v>
      </c>
      <c r="BA52" s="10" vm="6535">
        <f t="shared" si="23"/>
        <v>25387710</v>
      </c>
      <c r="BB52" s="10" vm="7957">
        <f t="shared" si="23"/>
        <v>25996448</v>
      </c>
      <c r="BC52" s="10" vm="8075">
        <f t="shared" si="23"/>
        <v>26607642</v>
      </c>
      <c r="BD52" s="10" vm="8174">
        <f t="shared" si="23"/>
        <v>27224472</v>
      </c>
      <c r="BE52" s="10" vm="8285">
        <f t="shared" si="23"/>
        <v>27849204</v>
      </c>
      <c r="BF52" s="10" vm="8379">
        <f t="shared" si="23"/>
        <v>28481946</v>
      </c>
      <c r="BG52" s="10" vm="8479">
        <f t="shared" si="23"/>
        <v>29121472</v>
      </c>
      <c r="BH52" s="10" vm="8571">
        <f t="shared" si="23"/>
        <v>29767108</v>
      </c>
      <c r="BI52" s="10" vm="8671">
        <f t="shared" si="23"/>
        <v>30417856</v>
      </c>
      <c r="BJ52" s="10"/>
      <c r="BK52" s="17">
        <f t="shared" si="13"/>
        <v>8.9627098782423861E-3</v>
      </c>
      <c r="BL52" s="10">
        <f>GDP!BI52/POP!BI52</f>
        <v>2202.11552372396</v>
      </c>
      <c r="BM52" s="15">
        <f t="shared" si="14"/>
        <v>0.6431220268688741</v>
      </c>
      <c r="BN52" s="16">
        <f t="shared" si="15"/>
        <v>-0.44142079534892231</v>
      </c>
      <c r="BO52" s="18">
        <f t="shared" si="3"/>
        <v>-2.5444007323852974E-3</v>
      </c>
      <c r="BP52" s="10"/>
    </row>
    <row r="53" spans="1:68" x14ac:dyDescent="0.45">
      <c r="A53" t="str" vm="87">
        <f t="shared" si="11"/>
        <v>South</v>
      </c>
      <c r="B53" t="str" vm="111">
        <f>CUBEMEMBER("DESKTOP-KSAPEQM AS Model","[Geography].[Blocs].[Country].&amp;[Guatemala]")</f>
        <v>Guatemala</v>
      </c>
      <c r="C53" s="10" vm="8930">
        <f t="shared" si="24"/>
        <v>4251911</v>
      </c>
      <c r="D53" s="10" vm="6870">
        <f t="shared" si="24"/>
        <v>4378604</v>
      </c>
      <c r="E53" s="10" vm="6980">
        <f t="shared" si="24"/>
        <v>4508444</v>
      </c>
      <c r="F53" s="10" vm="7687">
        <f t="shared" si="24"/>
        <v>4640795</v>
      </c>
      <c r="G53" s="10" vm="7776">
        <f t="shared" si="24"/>
        <v>4774984</v>
      </c>
      <c r="H53" s="10" vm="7091">
        <f t="shared" si="24"/>
        <v>4910790</v>
      </c>
      <c r="I53" s="10" vm="7958">
        <f t="shared" si="24"/>
        <v>5047435</v>
      </c>
      <c r="J53" s="10" vm="8076">
        <f t="shared" si="24"/>
        <v>5184095</v>
      </c>
      <c r="K53" s="10" vm="8175">
        <f t="shared" si="24"/>
        <v>5320100</v>
      </c>
      <c r="L53" s="10" vm="8286">
        <f t="shared" si="24"/>
        <v>5455197</v>
      </c>
      <c r="M53" s="10" vm="8380">
        <f t="shared" si="24"/>
        <v>5589563</v>
      </c>
      <c r="N53" s="10" vm="8480">
        <f t="shared" si="24"/>
        <v>5723759</v>
      </c>
      <c r="O53" s="10" vm="8572">
        <f t="shared" si="24"/>
        <v>5858466</v>
      </c>
      <c r="P53" s="10" vm="8672">
        <f t="shared" si="24"/>
        <v>5994300</v>
      </c>
      <c r="Q53" s="10" vm="8761">
        <f t="shared" si="24"/>
        <v>6131151</v>
      </c>
      <c r="R53" s="10" vm="7202">
        <f t="shared" si="24"/>
        <v>6269983</v>
      </c>
      <c r="S53" s="10" vm="8931">
        <f t="shared" si="23"/>
        <v>6412667</v>
      </c>
      <c r="T53" s="10" vm="7313">
        <f t="shared" si="23"/>
        <v>6561919</v>
      </c>
      <c r="U53" s="10" vm="7425">
        <f t="shared" si="23"/>
        <v>6720582</v>
      </c>
      <c r="V53" s="10" vm="7688">
        <f t="shared" si="23"/>
        <v>6890346</v>
      </c>
      <c r="W53" s="10" vm="7777">
        <f t="shared" si="23"/>
        <v>7071186</v>
      </c>
      <c r="X53" s="10" vm="7865">
        <f t="shared" si="23"/>
        <v>7262658</v>
      </c>
      <c r="Y53" s="10" vm="7959">
        <f t="shared" si="23"/>
        <v>7462585</v>
      </c>
      <c r="Z53" s="10" vm="8077">
        <f t="shared" si="23"/>
        <v>7669863</v>
      </c>
      <c r="AA53" s="10" vm="8176">
        <f t="shared" si="23"/>
        <v>7884034</v>
      </c>
      <c r="AB53" s="10" vm="8287">
        <f t="shared" si="23"/>
        <v>8104921</v>
      </c>
      <c r="AC53" s="10" vm="8381">
        <f t="shared" si="23"/>
        <v>8332446</v>
      </c>
      <c r="AD53" s="10" vm="8481">
        <f t="shared" si="23"/>
        <v>8566331</v>
      </c>
      <c r="AE53" s="10" vm="8573">
        <f t="shared" si="23"/>
        <v>8805995</v>
      </c>
      <c r="AF53" s="10" vm="8673">
        <f t="shared" si="23"/>
        <v>9050115</v>
      </c>
      <c r="AG53" s="10" vm="8762">
        <f t="shared" si="23"/>
        <v>9296814</v>
      </c>
      <c r="AH53" s="10" vm="7536">
        <f t="shared" si="23"/>
        <v>9544055</v>
      </c>
      <c r="AI53" s="10" vm="8932">
        <f t="shared" si="23"/>
        <v>9790619</v>
      </c>
      <c r="AJ53" s="10" vm="7648">
        <f t="shared" si="23"/>
        <v>10037522</v>
      </c>
      <c r="AK53" s="10" vm="6168">
        <f t="shared" si="23"/>
        <v>10286786</v>
      </c>
      <c r="AL53" s="10" vm="7689">
        <f t="shared" si="23"/>
        <v>10536942</v>
      </c>
      <c r="AM53" s="10" vm="7778">
        <f t="shared" si="23"/>
        <v>10788362</v>
      </c>
      <c r="AN53" s="10" vm="7866">
        <f t="shared" si="23"/>
        <v>11046215</v>
      </c>
      <c r="AO53" s="10" vm="7960">
        <f t="shared" si="23"/>
        <v>11311078</v>
      </c>
      <c r="AP53" s="10" vm="8078">
        <f t="shared" si="23"/>
        <v>11589761</v>
      </c>
      <c r="AQ53" s="10" vm="8177">
        <f t="shared" si="23"/>
        <v>11871565</v>
      </c>
      <c r="AR53" s="10" vm="8288">
        <f t="shared" si="23"/>
        <v>12147518</v>
      </c>
      <c r="AS53" s="10" vm="8382">
        <f t="shared" si="23"/>
        <v>12415334</v>
      </c>
      <c r="AT53" s="10" vm="8482">
        <f t="shared" si="23"/>
        <v>12682108</v>
      </c>
      <c r="AU53" s="10" vm="8574">
        <f t="shared" si="23"/>
        <v>12948292</v>
      </c>
      <c r="AV53" s="10" vm="8674">
        <f t="shared" si="23"/>
        <v>13213330</v>
      </c>
      <c r="AW53" s="10" vm="8763">
        <f t="shared" si="23"/>
        <v>13477017</v>
      </c>
      <c r="AX53" s="10" vm="6069">
        <f t="shared" si="23"/>
        <v>13739299</v>
      </c>
      <c r="AY53" s="10" vm="8933">
        <f t="shared" si="23"/>
        <v>14000190</v>
      </c>
      <c r="AZ53" s="10" vm="6284">
        <f t="shared" si="23"/>
        <v>14259687</v>
      </c>
      <c r="BA53" s="10" vm="6314">
        <f t="shared" si="23"/>
        <v>14521515</v>
      </c>
      <c r="BB53" s="10" vm="7690">
        <f t="shared" si="23"/>
        <v>14781942</v>
      </c>
      <c r="BC53" s="10" vm="7779">
        <f t="shared" si="23"/>
        <v>15043981</v>
      </c>
      <c r="BD53" s="10" vm="7867">
        <f t="shared" si="23"/>
        <v>15306316</v>
      </c>
      <c r="BE53" s="10" vm="7961">
        <f t="shared" si="23"/>
        <v>15567419</v>
      </c>
      <c r="BF53" s="10" vm="8079">
        <f t="shared" si="23"/>
        <v>15827690</v>
      </c>
      <c r="BG53" s="10" vm="8178">
        <f t="shared" si="23"/>
        <v>16087418</v>
      </c>
      <c r="BH53" s="10" vm="8289">
        <f t="shared" si="23"/>
        <v>16346950</v>
      </c>
      <c r="BI53" s="10" vm="8383">
        <f t="shared" si="23"/>
        <v>16604026</v>
      </c>
      <c r="BJ53" s="10"/>
      <c r="BK53" s="17">
        <f t="shared" si="13"/>
        <v>4.892424628770463E-3</v>
      </c>
      <c r="BL53" s="10">
        <f>GDP!BI53/POP!BI53</f>
        <v>4619.9872074399309</v>
      </c>
      <c r="BM53" s="15">
        <f t="shared" si="14"/>
        <v>1.3492550708386388</v>
      </c>
      <c r="BN53" s="16">
        <f t="shared" si="15"/>
        <v>0.2995526407742472</v>
      </c>
      <c r="BO53" s="18">
        <f t="shared" si="3"/>
        <v>1.9773855458775154E-3</v>
      </c>
      <c r="BP53" s="10"/>
    </row>
    <row r="54" spans="1:68" x14ac:dyDescent="0.45">
      <c r="A54" t="str" vm="87">
        <f t="shared" si="11"/>
        <v>South</v>
      </c>
      <c r="B54" t="str" vm="112">
        <f>CUBEMEMBER("DESKTOP-KSAPEQM AS Model","[Geography].[Blocs].[Country].&amp;[Guyana]")</f>
        <v>Guyana</v>
      </c>
      <c r="C54" s="10" vm="8675">
        <f t="shared" si="24"/>
        <v>589274</v>
      </c>
      <c r="D54" s="10" vm="8764">
        <f t="shared" si="24"/>
        <v>606285</v>
      </c>
      <c r="E54" s="10" vm="6425">
        <f t="shared" si="24"/>
        <v>622575</v>
      </c>
      <c r="F54" s="10" vm="8934">
        <f t="shared" si="24"/>
        <v>637845</v>
      </c>
      <c r="G54" s="10" vm="6536">
        <f t="shared" si="24"/>
        <v>651868</v>
      </c>
      <c r="H54" s="10" vm="6646">
        <f t="shared" si="24"/>
        <v>664521</v>
      </c>
      <c r="I54" s="10" vm="7691">
        <f t="shared" si="24"/>
        <v>675871</v>
      </c>
      <c r="J54" s="10" vm="7780">
        <f t="shared" si="24"/>
        <v>686146</v>
      </c>
      <c r="K54" s="10" vm="7868">
        <f t="shared" si="24"/>
        <v>695745</v>
      </c>
      <c r="L54" s="10" vm="7962">
        <f t="shared" si="24"/>
        <v>704934</v>
      </c>
      <c r="M54" s="10" vm="8080">
        <f t="shared" si="24"/>
        <v>713684</v>
      </c>
      <c r="N54" s="10" vm="8179">
        <f t="shared" si="24"/>
        <v>721948</v>
      </c>
      <c r="O54" s="10" vm="8290">
        <f t="shared" si="24"/>
        <v>729916</v>
      </c>
      <c r="P54" s="10" vm="8384">
        <f t="shared" si="24"/>
        <v>737847</v>
      </c>
      <c r="Q54" s="10" vm="8483">
        <f t="shared" si="24"/>
        <v>745841</v>
      </c>
      <c r="R54" s="10" vm="8575">
        <f t="shared" si="24"/>
        <v>754101</v>
      </c>
      <c r="S54" s="10" vm="8676">
        <f t="shared" si="23"/>
        <v>762424</v>
      </c>
      <c r="T54" s="10" vm="8765">
        <f t="shared" si="23"/>
        <v>770125</v>
      </c>
      <c r="U54" s="10" vm="6754">
        <f t="shared" si="23"/>
        <v>776254</v>
      </c>
      <c r="V54" s="10" vm="8935">
        <f t="shared" si="23"/>
        <v>780153</v>
      </c>
      <c r="W54" s="10" vm="6871">
        <f t="shared" si="23"/>
        <v>781732</v>
      </c>
      <c r="X54" s="10" vm="6981">
        <f t="shared" si="23"/>
        <v>781246</v>
      </c>
      <c r="Y54" s="10" vm="7692">
        <f t="shared" si="23"/>
        <v>778948</v>
      </c>
      <c r="Z54" s="10" vm="7781">
        <f t="shared" si="23"/>
        <v>775219</v>
      </c>
      <c r="AA54" s="10" vm="7869">
        <f t="shared" si="23"/>
        <v>770435</v>
      </c>
      <c r="AB54" s="10" vm="7963">
        <f t="shared" si="23"/>
        <v>764446</v>
      </c>
      <c r="AC54" s="10" vm="8081">
        <f t="shared" si="23"/>
        <v>757448</v>
      </c>
      <c r="AD54" s="10" vm="8180">
        <f t="shared" si="23"/>
        <v>750639</v>
      </c>
      <c r="AE54" s="10" vm="8291">
        <f t="shared" si="23"/>
        <v>745585</v>
      </c>
      <c r="AF54" s="10" vm="8385">
        <f t="shared" si="23"/>
        <v>743309</v>
      </c>
      <c r="AG54" s="10" vm="8484">
        <f t="shared" si="23"/>
        <v>744474</v>
      </c>
      <c r="AH54" s="10" vm="8576">
        <f t="shared" si="23"/>
        <v>748602</v>
      </c>
      <c r="AI54" s="10" vm="8677">
        <f t="shared" si="23"/>
        <v>754144</v>
      </c>
      <c r="AJ54" s="10" vm="8766">
        <f t="shared" si="23"/>
        <v>758896</v>
      </c>
      <c r="AK54" s="10" vm="7092">
        <f t="shared" si="23"/>
        <v>761291</v>
      </c>
      <c r="AL54" s="10" vm="8936">
        <f t="shared" si="23"/>
        <v>760795</v>
      </c>
      <c r="AM54" s="10" vm="7203">
        <f t="shared" si="23"/>
        <v>757970</v>
      </c>
      <c r="AN54" s="10" vm="7314">
        <f t="shared" si="23"/>
        <v>753778</v>
      </c>
      <c r="AO54" s="10" vm="7693">
        <f t="shared" si="23"/>
        <v>749674</v>
      </c>
      <c r="AP54" s="10" vm="7782">
        <f t="shared" si="23"/>
        <v>746715</v>
      </c>
      <c r="AQ54" s="10" vm="7870">
        <f t="shared" si="23"/>
        <v>745206</v>
      </c>
      <c r="AR54" s="10" vm="7964">
        <f t="shared" si="23"/>
        <v>744789</v>
      </c>
      <c r="AS54" s="10" vm="8082">
        <f t="shared" si="23"/>
        <v>745143</v>
      </c>
      <c r="AT54" s="10" vm="8181">
        <f t="shared" si="23"/>
        <v>745737</v>
      </c>
      <c r="AU54" s="10" vm="8292">
        <f t="shared" si="23"/>
        <v>746163</v>
      </c>
      <c r="AV54" s="10" vm="8386">
        <f t="shared" si="23"/>
        <v>746343</v>
      </c>
      <c r="AW54" s="10" vm="8485">
        <f t="shared" si="23"/>
        <v>746474</v>
      </c>
      <c r="AX54" s="10" vm="8577">
        <f t="shared" si="23"/>
        <v>746817</v>
      </c>
      <c r="AY54" s="10" vm="8678">
        <f t="shared" si="23"/>
        <v>747718</v>
      </c>
      <c r="AZ54" s="10" vm="8767">
        <f t="shared" si="23"/>
        <v>749436</v>
      </c>
      <c r="BA54" s="10" vm="7426">
        <f t="shared" si="23"/>
        <v>752028</v>
      </c>
      <c r="BB54" s="10" vm="8937">
        <f t="shared" si="23"/>
        <v>755399</v>
      </c>
      <c r="BC54" s="10" vm="7537">
        <f t="shared" si="23"/>
        <v>759285</v>
      </c>
      <c r="BD54" s="10" vm="7649">
        <f t="shared" si="23"/>
        <v>763380</v>
      </c>
      <c r="BE54" s="10" vm="7694">
        <f t="shared" si="23"/>
        <v>767432</v>
      </c>
      <c r="BF54" s="10" vm="7783">
        <f t="shared" ref="BF54:BI54" si="25">CUBEVALUE("DESKTOP-KSAPEQM AS Model",$B$2,$B$3,$B$4,$B$5,$B$6,$A$8,$B54,BF$9)</f>
        <v>771366</v>
      </c>
      <c r="BG54" s="10" vm="7871">
        <f t="shared" si="25"/>
        <v>775221</v>
      </c>
      <c r="BH54" s="10" vm="7965">
        <f t="shared" si="25"/>
        <v>779004</v>
      </c>
      <c r="BI54" s="10" vm="8083">
        <f t="shared" si="25"/>
        <v>782766</v>
      </c>
      <c r="BJ54" s="10"/>
      <c r="BK54" s="17">
        <f t="shared" si="13"/>
        <v>2.3064428211351515E-4</v>
      </c>
      <c r="BL54" s="10">
        <f>GDP!BI54/POP!BI54</f>
        <v>5468.3566327612598</v>
      </c>
      <c r="BM54" s="15">
        <f t="shared" si="14"/>
        <v>1.5970191224827466</v>
      </c>
      <c r="BN54" s="16">
        <f t="shared" si="15"/>
        <v>0.46813884316415977</v>
      </c>
      <c r="BO54" s="18">
        <f t="shared" si="3"/>
        <v>1.7243581993774284E-4</v>
      </c>
      <c r="BP54" s="10"/>
    </row>
    <row r="55" spans="1:68" x14ac:dyDescent="0.45">
      <c r="A55" t="str" vm="87">
        <f t="shared" si="11"/>
        <v>South</v>
      </c>
      <c r="B55" t="str" vm="113">
        <f>CUBEMEMBER("DESKTOP-KSAPEQM AS Model","[Geography].[Blocs].[Country].&amp;[Haiti]")</f>
        <v>Haiti</v>
      </c>
      <c r="C55" s="10" vm="8387">
        <f t="shared" si="24"/>
        <v>3941944</v>
      </c>
      <c r="D55" s="10" vm="8486">
        <f t="shared" si="24"/>
        <v>4019173</v>
      </c>
      <c r="E55" s="10" vm="8578">
        <f t="shared" si="24"/>
        <v>4097755</v>
      </c>
      <c r="F55" s="10" vm="8679">
        <f t="shared" si="24"/>
        <v>4177637</v>
      </c>
      <c r="G55" s="10" vm="8768">
        <f t="shared" si="24"/>
        <v>4258732</v>
      </c>
      <c r="H55" s="10" vm="6169">
        <f t="shared" si="24"/>
        <v>4341318</v>
      </c>
      <c r="I55" s="10" vm="8938">
        <f t="shared" si="24"/>
        <v>4425303</v>
      </c>
      <c r="J55" s="10" vm="5175">
        <f t="shared" si="24"/>
        <v>4509813</v>
      </c>
      <c r="K55" s="10" vm="6285">
        <f t="shared" si="24"/>
        <v>4593669</v>
      </c>
      <c r="L55" s="10" vm="7695">
        <f t="shared" si="24"/>
        <v>4676230</v>
      </c>
      <c r="M55" s="10" vm="7784">
        <f t="shared" si="24"/>
        <v>4757182</v>
      </c>
      <c r="N55" s="10" vm="7872">
        <f t="shared" si="24"/>
        <v>4837332</v>
      </c>
      <c r="O55" s="10" vm="7966">
        <f t="shared" si="24"/>
        <v>4918625</v>
      </c>
      <c r="P55" s="10" vm="8084">
        <f t="shared" si="24"/>
        <v>5003710</v>
      </c>
      <c r="Q55" s="10" vm="8182">
        <f t="shared" si="24"/>
        <v>5094577</v>
      </c>
      <c r="R55" s="10" vm="8293">
        <f t="shared" si="24"/>
        <v>5191632</v>
      </c>
      <c r="S55" s="10" vm="8388">
        <f t="shared" ref="S55:BI60" si="26">CUBEVALUE("DESKTOP-KSAPEQM AS Model",$B$2,$B$3,$B$4,$B$5,$B$6,$A$8,$B55,S$9)</f>
        <v>5294619</v>
      </c>
      <c r="T55" s="10" vm="8487">
        <f t="shared" si="26"/>
        <v>5404019</v>
      </c>
      <c r="U55" s="10" vm="8579">
        <f t="shared" si="26"/>
        <v>5520187</v>
      </c>
      <c r="V55" s="10" vm="8680">
        <f t="shared" si="26"/>
        <v>5643173</v>
      </c>
      <c r="W55" s="10" vm="8769">
        <f t="shared" si="26"/>
        <v>5773366</v>
      </c>
      <c r="X55" s="10" vm="6315">
        <f t="shared" si="26"/>
        <v>5910227</v>
      </c>
      <c r="Y55" s="10" vm="8939">
        <f t="shared" si="26"/>
        <v>6051622</v>
      </c>
      <c r="Z55" s="10" vm="6426">
        <f t="shared" si="26"/>
        <v>6194687</v>
      </c>
      <c r="AA55" s="10" vm="6537">
        <f t="shared" si="26"/>
        <v>6337273</v>
      </c>
      <c r="AB55" s="10" vm="7696">
        <f t="shared" si="26"/>
        <v>6478541</v>
      </c>
      <c r="AC55" s="10" vm="7785">
        <f t="shared" si="26"/>
        <v>6618744</v>
      </c>
      <c r="AD55" s="10" vm="7873">
        <f t="shared" si="26"/>
        <v>6758223</v>
      </c>
      <c r="AE55" s="10" vm="7967">
        <f t="shared" si="26"/>
        <v>6897755</v>
      </c>
      <c r="AF55" s="10" vm="8085">
        <f t="shared" si="26"/>
        <v>7037917</v>
      </c>
      <c r="AG55" s="10" vm="8183">
        <f t="shared" si="26"/>
        <v>7178607</v>
      </c>
      <c r="AH55" s="10" vm="8294">
        <f t="shared" si="26"/>
        <v>7319493</v>
      </c>
      <c r="AI55" s="10" vm="8389">
        <f t="shared" si="26"/>
        <v>7460689</v>
      </c>
      <c r="AJ55" s="10" vm="8488">
        <f t="shared" si="26"/>
        <v>7602320</v>
      </c>
      <c r="AK55" s="10" vm="8580">
        <f t="shared" si="26"/>
        <v>7744503</v>
      </c>
      <c r="AL55" s="10" vm="8681">
        <f t="shared" si="26"/>
        <v>7887304</v>
      </c>
      <c r="AM55" s="10" vm="8770">
        <f t="shared" si="26"/>
        <v>8030726</v>
      </c>
      <c r="AN55" s="10" vm="6647">
        <f t="shared" si="26"/>
        <v>8174680</v>
      </c>
      <c r="AO55" s="10" vm="8940">
        <f t="shared" si="26"/>
        <v>8319057</v>
      </c>
      <c r="AP55" s="10" vm="6755">
        <f t="shared" si="26"/>
        <v>8463806</v>
      </c>
      <c r="AQ55" s="10" vm="6872">
        <f t="shared" si="26"/>
        <v>8608819</v>
      </c>
      <c r="AR55" s="10" vm="7697">
        <f t="shared" si="26"/>
        <v>8754150</v>
      </c>
      <c r="AS55" s="10" vm="7786">
        <f t="shared" si="26"/>
        <v>8900104</v>
      </c>
      <c r="AT55" s="10" vm="7874">
        <f t="shared" si="26"/>
        <v>9047077</v>
      </c>
      <c r="AU55" s="10" vm="7968">
        <f t="shared" si="26"/>
        <v>9195288</v>
      </c>
      <c r="AV55" s="10" vm="8086">
        <f t="shared" si="26"/>
        <v>9344785</v>
      </c>
      <c r="AW55" s="10" vm="8184">
        <f t="shared" si="26"/>
        <v>9495328</v>
      </c>
      <c r="AX55" s="10" vm="8295">
        <f t="shared" si="26"/>
        <v>9646580</v>
      </c>
      <c r="AY55" s="10" vm="8390">
        <f t="shared" si="26"/>
        <v>9798046</v>
      </c>
      <c r="AZ55" s="10" vm="8489">
        <f t="shared" si="26"/>
        <v>9949322</v>
      </c>
      <c r="BA55" s="10" vm="8581">
        <f t="shared" si="26"/>
        <v>10100320</v>
      </c>
      <c r="BB55" s="10" vm="8682">
        <f t="shared" si="26"/>
        <v>10250930</v>
      </c>
      <c r="BC55" s="10" vm="8771">
        <f t="shared" si="26"/>
        <v>10400673</v>
      </c>
      <c r="BD55" s="10" vm="6982">
        <f t="shared" si="26"/>
        <v>10549008</v>
      </c>
      <c r="BE55" s="10" vm="8941">
        <f t="shared" si="26"/>
        <v>10695542</v>
      </c>
      <c r="BF55" s="10" vm="7093">
        <f t="shared" si="26"/>
        <v>10839970</v>
      </c>
      <c r="BG55" s="10" vm="7204">
        <f t="shared" si="26"/>
        <v>10982366</v>
      </c>
      <c r="BH55" s="10" vm="7698">
        <f t="shared" si="26"/>
        <v>11123176</v>
      </c>
      <c r="BI55" s="10" vm="7787">
        <f t="shared" si="26"/>
        <v>11263077</v>
      </c>
      <c r="BJ55" s="10"/>
      <c r="BK55" s="17">
        <f t="shared" si="13"/>
        <v>3.3186984476257834E-3</v>
      </c>
      <c r="BL55" s="10">
        <f>GDP!BI55/POP!BI55</f>
        <v>754.58792370859226</v>
      </c>
      <c r="BM55" s="15">
        <f t="shared" si="14"/>
        <v>0.22037541160673349</v>
      </c>
      <c r="BN55" s="16">
        <f t="shared" si="15"/>
        <v>-1.5124227705098243</v>
      </c>
      <c r="BO55" s="18">
        <f t="shared" si="3"/>
        <v>-1.1061248162720354E-3</v>
      </c>
      <c r="BP55" s="10"/>
    </row>
    <row r="56" spans="1:68" x14ac:dyDescent="0.45">
      <c r="A56" t="str" vm="87">
        <f t="shared" si="11"/>
        <v>South</v>
      </c>
      <c r="B56" t="str" vm="114">
        <f>CUBEMEMBER("DESKTOP-KSAPEQM AS Model","[Geography].[Blocs].[Country].&amp;[Honduras]")</f>
        <v>Honduras</v>
      </c>
      <c r="C56" s="10" vm="8087">
        <f t="shared" si="24"/>
        <v>2096409</v>
      </c>
      <c r="D56" s="10" vm="8185">
        <f t="shared" si="24"/>
        <v>2155647</v>
      </c>
      <c r="E56" s="10" vm="8296">
        <f t="shared" si="24"/>
        <v>2216704</v>
      </c>
      <c r="F56" s="10" vm="8391">
        <f t="shared" si="24"/>
        <v>2280048</v>
      </c>
      <c r="G56" s="10" vm="8490">
        <f t="shared" si="24"/>
        <v>2346015</v>
      </c>
      <c r="H56" s="10" vm="8582">
        <f t="shared" si="24"/>
        <v>2414803</v>
      </c>
      <c r="I56" s="10" vm="8683">
        <f t="shared" si="24"/>
        <v>2486415</v>
      </c>
      <c r="J56" s="10" vm="8772">
        <f t="shared" si="24"/>
        <v>2560727</v>
      </c>
      <c r="K56" s="10" vm="7315">
        <f t="shared" si="24"/>
        <v>2637513</v>
      </c>
      <c r="L56" s="10" vm="8942">
        <f t="shared" si="24"/>
        <v>2716654</v>
      </c>
      <c r="M56" s="10" vm="7427">
        <f t="shared" si="24"/>
        <v>2798123</v>
      </c>
      <c r="N56" s="10" vm="7538">
        <f t="shared" si="24"/>
        <v>2882113</v>
      </c>
      <c r="O56" s="10" vm="7699">
        <f t="shared" si="24"/>
        <v>2968989</v>
      </c>
      <c r="P56" s="10" vm="7788">
        <f t="shared" si="24"/>
        <v>3059239</v>
      </c>
      <c r="Q56" s="10" vm="7875">
        <f t="shared" si="24"/>
        <v>3153253</v>
      </c>
      <c r="R56" s="10" vm="7969">
        <f t="shared" si="24"/>
        <v>3251145</v>
      </c>
      <c r="S56" s="10" vm="8088">
        <f t="shared" si="26"/>
        <v>3352825</v>
      </c>
      <c r="T56" s="10" vm="8186">
        <f t="shared" si="26"/>
        <v>3458095</v>
      </c>
      <c r="U56" s="10" vm="8297">
        <f t="shared" si="26"/>
        <v>3566654</v>
      </c>
      <c r="V56" s="10" vm="8392">
        <f t="shared" si="26"/>
        <v>3678279</v>
      </c>
      <c r="W56" s="10" vm="8491">
        <f t="shared" si="26"/>
        <v>3792919</v>
      </c>
      <c r="X56" s="10" vm="8583">
        <f t="shared" si="26"/>
        <v>3910640</v>
      </c>
      <c r="Y56" s="10" vm="8684">
        <f t="shared" si="26"/>
        <v>4031325</v>
      </c>
      <c r="Z56" s="10" vm="8773">
        <f t="shared" si="26"/>
        <v>4154860</v>
      </c>
      <c r="AA56" s="10" vm="7650">
        <f t="shared" si="26"/>
        <v>4281161</v>
      </c>
      <c r="AB56" s="10" vm="8943">
        <f t="shared" si="26"/>
        <v>4410269</v>
      </c>
      <c r="AC56" s="10" vm="6170">
        <f t="shared" si="26"/>
        <v>4542214</v>
      </c>
      <c r="AD56" s="10" vm="5068">
        <f t="shared" si="26"/>
        <v>4677024</v>
      </c>
      <c r="AE56" s="10" vm="7700">
        <f t="shared" si="26"/>
        <v>4814702</v>
      </c>
      <c r="AF56" s="10" vm="7789">
        <f t="shared" si="26"/>
        <v>4955303</v>
      </c>
      <c r="AG56" s="10" vm="7876">
        <f t="shared" si="26"/>
        <v>5098591</v>
      </c>
      <c r="AH56" s="10" vm="7970">
        <f t="shared" si="26"/>
        <v>5244678</v>
      </c>
      <c r="AI56" s="10" vm="8089">
        <f t="shared" si="26"/>
        <v>5394412</v>
      </c>
      <c r="AJ56" s="10" vm="8187">
        <f t="shared" si="26"/>
        <v>5548960</v>
      </c>
      <c r="AK56" s="10" vm="8298">
        <f t="shared" si="26"/>
        <v>5709014</v>
      </c>
      <c r="AL56" s="10" vm="8393">
        <f t="shared" si="26"/>
        <v>5874809</v>
      </c>
      <c r="AM56" s="10" vm="8492">
        <f t="shared" si="26"/>
        <v>6045699</v>
      </c>
      <c r="AN56" s="10" vm="8584">
        <f t="shared" si="26"/>
        <v>6220406</v>
      </c>
      <c r="AO56" s="10" vm="8685">
        <f t="shared" si="26"/>
        <v>6397151</v>
      </c>
      <c r="AP56" s="10" vm="8774">
        <f t="shared" si="26"/>
        <v>6574509</v>
      </c>
      <c r="AQ56" s="10" vm="6286">
        <f t="shared" si="26"/>
        <v>6751912</v>
      </c>
      <c r="AR56" s="10" vm="8944">
        <f t="shared" si="26"/>
        <v>6929265</v>
      </c>
      <c r="AS56" s="10" vm="6316">
        <f t="shared" si="26"/>
        <v>7106319</v>
      </c>
      <c r="AT56" s="10" vm="6427">
        <f t="shared" si="26"/>
        <v>7282953</v>
      </c>
      <c r="AU56" s="10" vm="7701">
        <f t="shared" si="26"/>
        <v>7458985</v>
      </c>
      <c r="AV56" s="10" vm="7790">
        <f t="shared" si="26"/>
        <v>7634298</v>
      </c>
      <c r="AW56" s="10" vm="7877">
        <f t="shared" si="26"/>
        <v>7808518</v>
      </c>
      <c r="AX56" s="10" vm="7971">
        <f t="shared" si="26"/>
        <v>7980955</v>
      </c>
      <c r="AY56" s="10" vm="8090">
        <f t="shared" si="26"/>
        <v>8150775</v>
      </c>
      <c r="AZ56" s="10" vm="8188">
        <f t="shared" si="26"/>
        <v>8317470</v>
      </c>
      <c r="BA56" s="10" vm="8299">
        <f t="shared" si="26"/>
        <v>8480671</v>
      </c>
      <c r="BB56" s="10" vm="8394">
        <f t="shared" si="26"/>
        <v>8640691</v>
      </c>
      <c r="BC56" s="10" vm="8493">
        <f t="shared" si="26"/>
        <v>8798521</v>
      </c>
      <c r="BD56" s="10" vm="8585">
        <f t="shared" si="26"/>
        <v>8955589</v>
      </c>
      <c r="BE56" s="10" vm="8686">
        <f t="shared" si="26"/>
        <v>9112916</v>
      </c>
      <c r="BF56" s="10" vm="8775">
        <f t="shared" si="26"/>
        <v>9270795</v>
      </c>
      <c r="BG56" s="10" vm="6538">
        <f t="shared" si="26"/>
        <v>9429013</v>
      </c>
      <c r="BH56" s="10" vm="8945">
        <f t="shared" si="26"/>
        <v>9587522</v>
      </c>
      <c r="BI56" s="10" vm="6648">
        <f t="shared" si="26"/>
        <v>9746117</v>
      </c>
      <c r="BJ56" s="10"/>
      <c r="BK56" s="17">
        <f t="shared" si="13"/>
        <v>2.8717217646899917E-3</v>
      </c>
      <c r="BL56" s="10">
        <f>GDP!BI56/POP!BI56</f>
        <v>2574.9121755874671</v>
      </c>
      <c r="BM56" s="15">
        <f t="shared" si="14"/>
        <v>0.75199630515875471</v>
      </c>
      <c r="BN56" s="16">
        <f t="shared" si="15"/>
        <v>-0.2850238683970876</v>
      </c>
      <c r="BO56" s="18">
        <f t="shared" si="3"/>
        <v>-6.1551592897998036E-4</v>
      </c>
      <c r="BP56" s="10"/>
    </row>
    <row r="57" spans="1:68" x14ac:dyDescent="0.45">
      <c r="A57" t="str" vm="87">
        <f t="shared" si="11"/>
        <v>South</v>
      </c>
      <c r="B57" t="str" vm="115">
        <f>CUBEMEMBER("DESKTOP-KSAPEQM AS Model","[Geography].[Blocs].[Country].&amp;[India]")</f>
        <v>India</v>
      </c>
      <c r="C57" s="10" vm="7791">
        <f t="shared" si="24"/>
        <v>459642176</v>
      </c>
      <c r="D57" s="10" vm="7878">
        <f t="shared" si="24"/>
        <v>469077184</v>
      </c>
      <c r="E57" s="10" vm="7972">
        <f t="shared" si="24"/>
        <v>478825600</v>
      </c>
      <c r="F57" s="10" vm="8091">
        <f t="shared" si="24"/>
        <v>488848128</v>
      </c>
      <c r="G57" s="10" vm="8189">
        <f t="shared" si="24"/>
        <v>499123328</v>
      </c>
      <c r="H57" s="10" vm="8300">
        <f t="shared" si="24"/>
        <v>509631488</v>
      </c>
      <c r="I57" s="10" vm="8395">
        <f t="shared" si="24"/>
        <v>520400576</v>
      </c>
      <c r="J57" s="10" vm="8494">
        <f t="shared" si="24"/>
        <v>531513824</v>
      </c>
      <c r="K57" s="10" vm="8586">
        <f t="shared" si="24"/>
        <v>543084352</v>
      </c>
      <c r="L57" s="10" vm="8687">
        <f t="shared" si="24"/>
        <v>555189760</v>
      </c>
      <c r="M57" s="10" vm="8776">
        <f t="shared" si="24"/>
        <v>567868032</v>
      </c>
      <c r="N57" s="10" vm="6873">
        <f t="shared" si="24"/>
        <v>581087232</v>
      </c>
      <c r="O57" s="10" vm="8946">
        <f t="shared" si="24"/>
        <v>594770112</v>
      </c>
      <c r="P57" s="10" vm="6983">
        <f t="shared" si="24"/>
        <v>608802624</v>
      </c>
      <c r="Q57" s="10" vm="7094">
        <f t="shared" si="24"/>
        <v>623102912</v>
      </c>
      <c r="R57" s="10" vm="7702">
        <f t="shared" si="24"/>
        <v>637630080</v>
      </c>
      <c r="S57" s="10" vm="7792">
        <f t="shared" si="26"/>
        <v>652408768</v>
      </c>
      <c r="T57" s="10" vm="7879">
        <f t="shared" si="26"/>
        <v>667499776</v>
      </c>
      <c r="U57" s="10" vm="7973">
        <f t="shared" si="26"/>
        <v>682995328</v>
      </c>
      <c r="V57" s="10" vm="8092">
        <f t="shared" si="26"/>
        <v>698952832</v>
      </c>
      <c r="W57" s="10" vm="8190">
        <f t="shared" si="26"/>
        <v>715385024</v>
      </c>
      <c r="X57" s="10" vm="8301">
        <f t="shared" si="26"/>
        <v>732239488</v>
      </c>
      <c r="Y57" s="10" vm="8396">
        <f t="shared" si="26"/>
        <v>749428928</v>
      </c>
      <c r="Z57" s="10" vm="8495">
        <f t="shared" si="26"/>
        <v>766833408</v>
      </c>
      <c r="AA57" s="10" vm="8587">
        <f t="shared" si="26"/>
        <v>784360000</v>
      </c>
      <c r="AB57" s="10" vm="8688">
        <f t="shared" si="26"/>
        <v>801975232</v>
      </c>
      <c r="AC57" s="10" vm="8777">
        <f t="shared" si="26"/>
        <v>819682112</v>
      </c>
      <c r="AD57" s="10" vm="7205">
        <f t="shared" si="26"/>
        <v>837468928</v>
      </c>
      <c r="AE57" s="10" vm="8947">
        <f t="shared" si="26"/>
        <v>855334656</v>
      </c>
      <c r="AF57" s="10" vm="7316">
        <f t="shared" si="26"/>
        <v>873277824</v>
      </c>
      <c r="AG57" s="10" vm="7428">
        <f t="shared" si="26"/>
        <v>891273216</v>
      </c>
      <c r="AH57" s="10" vm="7703">
        <f t="shared" si="26"/>
        <v>909307008</v>
      </c>
      <c r="AI57" s="10" vm="7793">
        <f t="shared" si="26"/>
        <v>927403840</v>
      </c>
      <c r="AJ57" s="10" vm="7880">
        <f t="shared" si="26"/>
        <v>945601856</v>
      </c>
      <c r="AK57" s="10" vm="7974">
        <f t="shared" si="26"/>
        <v>963922560</v>
      </c>
      <c r="AL57" s="10" vm="8093">
        <f t="shared" si="26"/>
        <v>982365248</v>
      </c>
      <c r="AM57" s="10" vm="8191">
        <f t="shared" si="26"/>
        <v>1000900032</v>
      </c>
      <c r="AN57" s="10" vm="8302">
        <f t="shared" si="26"/>
        <v>1019483584</v>
      </c>
      <c r="AO57" s="10" vm="8397">
        <f t="shared" si="26"/>
        <v>1038058176</v>
      </c>
      <c r="AP57" s="10" vm="8496">
        <f t="shared" si="26"/>
        <v>1056575552</v>
      </c>
      <c r="AQ57" s="10" vm="8588">
        <f t="shared" si="26"/>
        <v>1075000064</v>
      </c>
      <c r="AR57" s="10" vm="8689">
        <f t="shared" si="26"/>
        <v>1093317248</v>
      </c>
      <c r="AS57" s="10" vm="8778">
        <f t="shared" si="26"/>
        <v>1111523200</v>
      </c>
      <c r="AT57" s="10" vm="8852">
        <f t="shared" si="26"/>
        <v>1129623424</v>
      </c>
      <c r="AU57" s="10" vm="8948">
        <f t="shared" si="26"/>
        <v>1147609984</v>
      </c>
      <c r="AV57" s="10" vm="7539">
        <f t="shared" si="26"/>
        <v>1165486336</v>
      </c>
      <c r="AW57" s="10" vm="7651">
        <f t="shared" si="26"/>
        <v>1183209472</v>
      </c>
      <c r="AX57" s="10" vm="7704">
        <f t="shared" si="26"/>
        <v>1200669824</v>
      </c>
      <c r="AY57" s="10" vm="7794">
        <f t="shared" si="26"/>
        <v>1217726208</v>
      </c>
      <c r="AZ57" s="10" vm="7881">
        <f t="shared" si="26"/>
        <v>1234281216</v>
      </c>
      <c r="BA57" s="10" vm="7975">
        <f t="shared" si="26"/>
        <v>1250288768</v>
      </c>
      <c r="BB57" s="10" vm="8094">
        <f t="shared" si="26"/>
        <v>1265782784</v>
      </c>
      <c r="BC57" s="10" vm="8192">
        <f t="shared" si="26"/>
        <v>1280846080</v>
      </c>
      <c r="BD57" s="10" vm="8303">
        <f t="shared" si="26"/>
        <v>1295604224</v>
      </c>
      <c r="BE57" s="10" vm="8398">
        <f t="shared" si="26"/>
        <v>1310152448</v>
      </c>
      <c r="BF57" s="10" vm="8497">
        <f t="shared" si="26"/>
        <v>1324509568</v>
      </c>
      <c r="BG57" s="10" vm="8589">
        <f t="shared" si="26"/>
        <v>1338658816</v>
      </c>
      <c r="BH57" s="10" vm="8690">
        <f t="shared" si="26"/>
        <v>1352617344</v>
      </c>
      <c r="BI57" s="10" vm="8779">
        <f t="shared" si="26"/>
        <v>1366417792</v>
      </c>
      <c r="BJ57" s="10"/>
      <c r="BK57" s="17">
        <f t="shared" si="13"/>
        <v>0.40261898281603248</v>
      </c>
      <c r="BL57" s="10">
        <f>GDP!BI57/POP!BI57</f>
        <v>2104.1459323386798</v>
      </c>
      <c r="BM57" s="15">
        <f t="shared" si="14"/>
        <v>0.61451026626665661</v>
      </c>
      <c r="BN57" s="16">
        <f t="shared" si="15"/>
        <v>-0.48692964341640577</v>
      </c>
      <c r="BO57" s="18">
        <f t="shared" si="3"/>
        <v>-0.12047296652032161</v>
      </c>
      <c r="BP57" s="10"/>
    </row>
    <row r="58" spans="1:68" x14ac:dyDescent="0.45">
      <c r="A58" t="str" vm="87">
        <f t="shared" si="11"/>
        <v>South</v>
      </c>
      <c r="B58" t="str" vm="116">
        <f>CUBEMEMBER("DESKTOP-KSAPEQM AS Model","[Geography].[Blocs].[Country].&amp;[Kenya]")</f>
        <v>Kenya</v>
      </c>
      <c r="C58" s="10" vm="6171">
        <f t="shared" si="24"/>
        <v>8377696</v>
      </c>
      <c r="D58" s="10" vm="5240">
        <f t="shared" si="24"/>
        <v>8647011</v>
      </c>
      <c r="E58" s="10" vm="7705">
        <f t="shared" si="24"/>
        <v>8928511</v>
      </c>
      <c r="F58" s="10" vm="7795">
        <f t="shared" si="24"/>
        <v>9222692</v>
      </c>
      <c r="G58" s="10" vm="7882">
        <f t="shared" si="24"/>
        <v>9530173</v>
      </c>
      <c r="H58" s="10" vm="7976">
        <f t="shared" si="24"/>
        <v>9851444</v>
      </c>
      <c r="I58" s="10" vm="8095">
        <f t="shared" si="24"/>
        <v>10187478</v>
      </c>
      <c r="J58" s="10" vm="8193">
        <f t="shared" si="24"/>
        <v>10539894</v>
      </c>
      <c r="K58" s="10" vm="8304">
        <f t="shared" si="24"/>
        <v>10910675</v>
      </c>
      <c r="L58" s="10" vm="8399">
        <f t="shared" si="24"/>
        <v>11301394</v>
      </c>
      <c r="M58" s="10" vm="8498">
        <f t="shared" si="24"/>
        <v>11713048</v>
      </c>
      <c r="N58" s="10" vm="8590">
        <f t="shared" si="24"/>
        <v>12146068</v>
      </c>
      <c r="O58" s="10" vm="8691">
        <f t="shared" si="24"/>
        <v>12600797</v>
      </c>
      <c r="P58" s="10" vm="8780">
        <f t="shared" si="24"/>
        <v>13077341</v>
      </c>
      <c r="Q58" s="10" vm="8853">
        <f t="shared" si="24"/>
        <v>13575907</v>
      </c>
      <c r="R58" s="10" vm="8949">
        <f t="shared" si="24"/>
        <v>14096263</v>
      </c>
      <c r="S58" s="10" vm="6287">
        <f t="shared" si="26"/>
        <v>14638890</v>
      </c>
      <c r="T58" s="10" vm="6317">
        <f t="shared" si="26"/>
        <v>15205374</v>
      </c>
      <c r="U58" s="10" vm="7706">
        <f t="shared" si="26"/>
        <v>15797776</v>
      </c>
      <c r="V58" s="10" vm="7796">
        <f t="shared" si="26"/>
        <v>16417197</v>
      </c>
      <c r="W58" s="10" vm="7883">
        <f t="shared" si="26"/>
        <v>17063876</v>
      </c>
      <c r="X58" s="10" vm="7977">
        <f t="shared" si="26"/>
        <v>17736326</v>
      </c>
      <c r="Y58" s="10" vm="8096">
        <f t="shared" si="26"/>
        <v>18431760</v>
      </c>
      <c r="Z58" s="10" vm="8194">
        <f t="shared" si="26"/>
        <v>19146400</v>
      </c>
      <c r="AA58" s="10" vm="8305">
        <f t="shared" si="26"/>
        <v>19877084</v>
      </c>
      <c r="AB58" s="10" vm="8400">
        <f t="shared" si="26"/>
        <v>20622560</v>
      </c>
      <c r="AC58" s="10" vm="8499">
        <f t="shared" si="26"/>
        <v>21382112</v>
      </c>
      <c r="AD58" s="10" vm="8591">
        <f t="shared" si="26"/>
        <v>22153676</v>
      </c>
      <c r="AE58" s="10" vm="8692">
        <f t="shared" si="26"/>
        <v>22935092</v>
      </c>
      <c r="AF58" s="10" vm="8781">
        <f t="shared" si="26"/>
        <v>23724580</v>
      </c>
      <c r="AG58" s="10" vm="8854">
        <f t="shared" si="26"/>
        <v>24521704</v>
      </c>
      <c r="AH58" s="10" vm="8950">
        <f t="shared" si="26"/>
        <v>25326078</v>
      </c>
      <c r="AI58" s="10" vm="6428">
        <f t="shared" si="26"/>
        <v>26136216</v>
      </c>
      <c r="AJ58" s="10" vm="6539">
        <f t="shared" si="26"/>
        <v>26950512</v>
      </c>
      <c r="AK58" s="10" vm="7707">
        <f t="shared" si="26"/>
        <v>27768296</v>
      </c>
      <c r="AL58" s="10" vm="7797">
        <f t="shared" si="26"/>
        <v>28589452</v>
      </c>
      <c r="AM58" s="10" vm="7884">
        <f t="shared" si="26"/>
        <v>29415660</v>
      </c>
      <c r="AN58" s="10" vm="7978">
        <f t="shared" si="26"/>
        <v>30250488</v>
      </c>
      <c r="AO58" s="10" vm="8097">
        <f t="shared" si="26"/>
        <v>31098756</v>
      </c>
      <c r="AP58" s="10" vm="8195">
        <f t="shared" si="26"/>
        <v>31964556</v>
      </c>
      <c r="AQ58" s="10" vm="8306">
        <f t="shared" si="26"/>
        <v>32848564</v>
      </c>
      <c r="AR58" s="10" vm="8401">
        <f t="shared" si="26"/>
        <v>33751740</v>
      </c>
      <c r="AS58" s="10" vm="8500">
        <f t="shared" si="26"/>
        <v>34678780</v>
      </c>
      <c r="AT58" s="10" vm="8592">
        <f t="shared" si="26"/>
        <v>35635272</v>
      </c>
      <c r="AU58" s="10" vm="8693">
        <f t="shared" si="26"/>
        <v>36624896</v>
      </c>
      <c r="AV58" s="10" vm="8782">
        <f t="shared" si="26"/>
        <v>37649032</v>
      </c>
      <c r="AW58" s="10" vm="8855">
        <f t="shared" si="26"/>
        <v>38705932</v>
      </c>
      <c r="AX58" s="10" vm="8951">
        <f t="shared" si="26"/>
        <v>39791980</v>
      </c>
      <c r="AY58" s="10" vm="6649">
        <f t="shared" si="26"/>
        <v>40901792</v>
      </c>
      <c r="AZ58" s="10" vm="6756">
        <f t="shared" si="26"/>
        <v>42030676</v>
      </c>
      <c r="BA58" s="10" vm="7708">
        <f t="shared" si="26"/>
        <v>43178256</v>
      </c>
      <c r="BB58" s="10" vm="7798">
        <f t="shared" si="26"/>
        <v>44343408</v>
      </c>
      <c r="BC58" s="10" vm="7885">
        <f t="shared" si="26"/>
        <v>45519888</v>
      </c>
      <c r="BD58" s="10" vm="7979">
        <f t="shared" si="26"/>
        <v>46699980</v>
      </c>
      <c r="BE58" s="10" vm="8098">
        <f t="shared" si="26"/>
        <v>47878336</v>
      </c>
      <c r="BF58" s="10" vm="8196">
        <f t="shared" si="26"/>
        <v>49051688</v>
      </c>
      <c r="BG58" s="10" vm="8307">
        <f t="shared" si="26"/>
        <v>50221472</v>
      </c>
      <c r="BH58" s="10" vm="8402">
        <f t="shared" si="26"/>
        <v>51393008</v>
      </c>
      <c r="BI58" s="10" vm="8501">
        <f t="shared" si="26"/>
        <v>52573972</v>
      </c>
      <c r="BJ58" s="10"/>
      <c r="BK58" s="17">
        <f t="shared" si="13"/>
        <v>1.549107399886562E-2</v>
      </c>
      <c r="BL58" s="10">
        <f>GDP!BI58/POP!BI58</f>
        <v>1816.5469724068023</v>
      </c>
      <c r="BM58" s="15">
        <f t="shared" si="14"/>
        <v>0.53051774905121807</v>
      </c>
      <c r="BN58" s="16">
        <f t="shared" si="15"/>
        <v>-0.63390186427530415</v>
      </c>
      <c r="BO58" s="18">
        <f t="shared" si="3"/>
        <v>-5.2095891672231205E-3</v>
      </c>
      <c r="BP58" s="10"/>
    </row>
    <row r="59" spans="1:68" x14ac:dyDescent="0.45">
      <c r="A59" t="str" vm="87">
        <f t="shared" si="11"/>
        <v>South</v>
      </c>
      <c r="B59" t="str" vm="117">
        <f>CUBEMEMBER("DESKTOP-KSAPEQM AS Model","[Geography].[Blocs].[Country].&amp;[Lesotho]")</f>
        <v>Lesotho</v>
      </c>
      <c r="C59" s="10" vm="8783">
        <f t="shared" si="24"/>
        <v>852890</v>
      </c>
      <c r="D59" s="10" vm="8856">
        <f t="shared" si="24"/>
        <v>869136</v>
      </c>
      <c r="E59" s="10" vm="8952">
        <f t="shared" si="24"/>
        <v>886057</v>
      </c>
      <c r="F59" s="10" vm="6874">
        <f t="shared" si="24"/>
        <v>903763</v>
      </c>
      <c r="G59" s="10" vm="6984">
        <f t="shared" si="24"/>
        <v>922306</v>
      </c>
      <c r="H59" s="10" vm="7709">
        <f t="shared" si="24"/>
        <v>941794</v>
      </c>
      <c r="I59" s="10" vm="7799">
        <f t="shared" si="24"/>
        <v>962273</v>
      </c>
      <c r="J59" s="10" vm="7886">
        <f t="shared" si="24"/>
        <v>983685</v>
      </c>
      <c r="K59" s="10" vm="7980">
        <f t="shared" si="24"/>
        <v>1005909</v>
      </c>
      <c r="L59" s="10" vm="8099">
        <f t="shared" si="24"/>
        <v>1028926</v>
      </c>
      <c r="M59" s="10" vm="8197">
        <f t="shared" si="24"/>
        <v>1052614</v>
      </c>
      <c r="N59" s="10" vm="8308">
        <f t="shared" si="24"/>
        <v>1077095</v>
      </c>
      <c r="O59" s="10" vm="8403">
        <f t="shared" si="24"/>
        <v>1102878</v>
      </c>
      <c r="P59" s="10" vm="8502">
        <f t="shared" si="24"/>
        <v>1130635</v>
      </c>
      <c r="Q59" s="10" vm="8593">
        <f t="shared" si="24"/>
        <v>1160792</v>
      </c>
      <c r="R59" s="10" vm="8694">
        <f t="shared" si="24"/>
        <v>1193521</v>
      </c>
      <c r="S59" s="10" vm="8784">
        <f t="shared" si="26"/>
        <v>1228536</v>
      </c>
      <c r="T59" s="10" vm="8857">
        <f t="shared" si="26"/>
        <v>1265202</v>
      </c>
      <c r="U59" s="10" vm="8953">
        <f t="shared" si="26"/>
        <v>1302667</v>
      </c>
      <c r="V59" s="10" vm="7095">
        <f t="shared" si="26"/>
        <v>1340255</v>
      </c>
      <c r="W59" s="10" vm="7206">
        <f t="shared" si="26"/>
        <v>1377799</v>
      </c>
      <c r="X59" s="10" vm="7710">
        <f t="shared" si="26"/>
        <v>1415367</v>
      </c>
      <c r="Y59" s="10" vm="7800">
        <f t="shared" si="26"/>
        <v>1452728</v>
      </c>
      <c r="Z59" s="10" vm="7887">
        <f t="shared" si="26"/>
        <v>1489691</v>
      </c>
      <c r="AA59" s="10" vm="7981">
        <f t="shared" si="26"/>
        <v>1526131</v>
      </c>
      <c r="AB59" s="10" vm="8100">
        <f t="shared" si="26"/>
        <v>1561692</v>
      </c>
      <c r="AC59" s="10" vm="8198">
        <f t="shared" si="26"/>
        <v>1596394</v>
      </c>
      <c r="AD59" s="10" vm="8309">
        <f t="shared" si="26"/>
        <v>1630996</v>
      </c>
      <c r="AE59" s="10" vm="8404">
        <f t="shared" si="26"/>
        <v>1666563</v>
      </c>
      <c r="AF59" s="10" vm="8503">
        <f t="shared" si="26"/>
        <v>1703747</v>
      </c>
      <c r="AG59" s="10" vm="8594">
        <f t="shared" si="26"/>
        <v>1742539</v>
      </c>
      <c r="AH59" s="10" vm="8695">
        <f t="shared" si="26"/>
        <v>1782285</v>
      </c>
      <c r="AI59" s="10" vm="8785">
        <f t="shared" si="26"/>
        <v>1822236</v>
      </c>
      <c r="AJ59" s="10" vm="8858">
        <f t="shared" si="26"/>
        <v>1861324</v>
      </c>
      <c r="AK59" s="10" vm="8954">
        <f t="shared" si="26"/>
        <v>1898598</v>
      </c>
      <c r="AL59" s="10" vm="7317">
        <f t="shared" si="26"/>
        <v>1934291</v>
      </c>
      <c r="AM59" s="10" vm="7429">
        <f t="shared" si="26"/>
        <v>1968044</v>
      </c>
      <c r="AN59" s="10" vm="7711">
        <f t="shared" si="26"/>
        <v>1997516</v>
      </c>
      <c r="AO59" s="10" vm="7801">
        <f t="shared" si="26"/>
        <v>2019731</v>
      </c>
      <c r="AP59" s="10" vm="7888">
        <f t="shared" si="26"/>
        <v>2032804</v>
      </c>
      <c r="AQ59" s="10" vm="7982">
        <f t="shared" si="26"/>
        <v>2035740</v>
      </c>
      <c r="AR59" s="10" vm="8101">
        <f t="shared" si="26"/>
        <v>2029829</v>
      </c>
      <c r="AS59" s="10" vm="8199">
        <f t="shared" si="26"/>
        <v>2018348</v>
      </c>
      <c r="AT59" s="10" vm="8310">
        <f t="shared" si="26"/>
        <v>2005940</v>
      </c>
      <c r="AU59" s="10" vm="8405">
        <f t="shared" si="26"/>
        <v>1996114</v>
      </c>
      <c r="AV59" s="10" vm="8504">
        <f t="shared" si="26"/>
        <v>1989939</v>
      </c>
      <c r="AW59" s="10" vm="8595">
        <f t="shared" si="26"/>
        <v>1986922</v>
      </c>
      <c r="AX59" s="10" vm="8696">
        <f t="shared" si="26"/>
        <v>1987129</v>
      </c>
      <c r="AY59" s="10" vm="8786">
        <f t="shared" si="26"/>
        <v>1990131</v>
      </c>
      <c r="AZ59" s="10" vm="8859">
        <f t="shared" si="26"/>
        <v>1995581</v>
      </c>
      <c r="BA59" s="10" vm="8955">
        <f t="shared" si="26"/>
        <v>2003787</v>
      </c>
      <c r="BB59" s="10" vm="7540">
        <f t="shared" si="26"/>
        <v>2014990</v>
      </c>
      <c r="BC59" s="10" vm="7652">
        <f t="shared" si="26"/>
        <v>2028519</v>
      </c>
      <c r="BD59" s="10" vm="7712">
        <f t="shared" si="26"/>
        <v>2043437</v>
      </c>
      <c r="BE59" s="10" vm="7802">
        <f t="shared" si="26"/>
        <v>2059021</v>
      </c>
      <c r="BF59" s="10" vm="7889">
        <f t="shared" si="26"/>
        <v>2075001</v>
      </c>
      <c r="BG59" s="10" vm="7983">
        <f t="shared" si="26"/>
        <v>2091412</v>
      </c>
      <c r="BH59" s="10" vm="8102">
        <f t="shared" si="26"/>
        <v>2108132</v>
      </c>
      <c r="BI59" s="10" vm="8200">
        <f t="shared" si="26"/>
        <v>2125268</v>
      </c>
      <c r="BJ59" s="10"/>
      <c r="BK59" s="17">
        <f t="shared" si="13"/>
        <v>6.2621640714955189E-4</v>
      </c>
      <c r="BL59" s="10">
        <f>GDP!BI59/POP!BI59</f>
        <v>1157.5351663884273</v>
      </c>
      <c r="BM59" s="15">
        <f t="shared" si="14"/>
        <v>0.33805509037092712</v>
      </c>
      <c r="BN59" s="16">
        <f t="shared" si="15"/>
        <v>-1.084546407517327</v>
      </c>
      <c r="BO59" s="18">
        <f t="shared" si="3"/>
        <v>-2.2959375030732524E-4</v>
      </c>
      <c r="BP59" s="10"/>
    </row>
    <row r="60" spans="1:68" x14ac:dyDescent="0.45">
      <c r="A60" t="str" vm="87">
        <f t="shared" si="11"/>
        <v>South</v>
      </c>
      <c r="B60" t="str" vm="118">
        <f>CUBEMEMBER("DESKTOP-KSAPEQM AS Model","[Geography].[Blocs].[Country].&amp;[Madagascar]")</f>
        <v>Madagascar</v>
      </c>
      <c r="C60" s="10" vm="8505">
        <f t="shared" si="24"/>
        <v>5223568</v>
      </c>
      <c r="D60" s="10" vm="8596">
        <f t="shared" si="24"/>
        <v>5352503</v>
      </c>
      <c r="E60" s="10" vm="8697">
        <f t="shared" si="24"/>
        <v>5486319</v>
      </c>
      <c r="F60" s="10" vm="8787">
        <f t="shared" si="24"/>
        <v>5625164</v>
      </c>
      <c r="G60" s="10" vm="8860">
        <f t="shared" si="24"/>
        <v>5769218</v>
      </c>
      <c r="H60" s="10" vm="8956">
        <f t="shared" si="24"/>
        <v>5918595</v>
      </c>
      <c r="I60" s="10" vm="6172">
        <f t="shared" si="24"/>
        <v>6073526</v>
      </c>
      <c r="J60" s="10" vm="5300">
        <f t="shared" si="24"/>
        <v>6234465</v>
      </c>
      <c r="K60" s="10" vm="7713">
        <f t="shared" si="24"/>
        <v>6401921</v>
      </c>
      <c r="L60" s="10" vm="7803">
        <f t="shared" si="24"/>
        <v>6576305</v>
      </c>
      <c r="M60" s="10" vm="7890">
        <f t="shared" si="24"/>
        <v>6757850</v>
      </c>
      <c r="N60" s="10" vm="7984">
        <f t="shared" si="24"/>
        <v>6946620</v>
      </c>
      <c r="O60" s="10" vm="8103">
        <f t="shared" si="24"/>
        <v>7142627</v>
      </c>
      <c r="P60" s="10" vm="8201">
        <f t="shared" si="24"/>
        <v>7345780</v>
      </c>
      <c r="Q60" s="10" vm="8311">
        <f t="shared" si="24"/>
        <v>7556026</v>
      </c>
      <c r="R60" s="10" vm="8406">
        <f t="shared" si="24"/>
        <v>7773449</v>
      </c>
      <c r="S60" s="10" vm="8506">
        <f t="shared" si="26"/>
        <v>7998164</v>
      </c>
      <c r="T60" s="10" vm="8597">
        <f t="shared" si="26"/>
        <v>8230218</v>
      </c>
      <c r="U60" s="10" vm="8698">
        <f t="shared" si="26"/>
        <v>8469672</v>
      </c>
      <c r="V60" s="10" vm="8788">
        <f t="shared" si="26"/>
        <v>8716553</v>
      </c>
      <c r="W60" s="10" vm="8861">
        <f t="shared" si="26"/>
        <v>8971345</v>
      </c>
      <c r="X60" s="10" vm="8957">
        <f t="shared" si="26"/>
        <v>9234129</v>
      </c>
      <c r="Y60" s="10" vm="6288">
        <f t="shared" si="26"/>
        <v>9504281</v>
      </c>
      <c r="Z60" s="10" vm="6318">
        <f t="shared" si="26"/>
        <v>9780872</v>
      </c>
      <c r="AA60" s="10" vm="7714">
        <f t="shared" si="26"/>
        <v>10063495</v>
      </c>
      <c r="AB60" s="10" vm="7804">
        <f t="shared" si="26"/>
        <v>10352120</v>
      </c>
      <c r="AC60" s="10" vm="7891">
        <f t="shared" si="26"/>
        <v>10647754</v>
      </c>
      <c r="AD60" s="10" vm="7985">
        <f t="shared" si="26"/>
        <v>10952395</v>
      </c>
      <c r="AE60" s="10" vm="8104">
        <f t="shared" si="26"/>
        <v>11268658</v>
      </c>
      <c r="AF60" s="10" vm="8202">
        <f t="shared" si="26"/>
        <v>11598633</v>
      </c>
      <c r="AG60" s="10" vm="8312">
        <f t="shared" si="26"/>
        <v>11942819</v>
      </c>
      <c r="AH60" s="10" vm="8407">
        <f t="shared" si="26"/>
        <v>12301336</v>
      </c>
      <c r="AI60" s="10" vm="8507">
        <f t="shared" si="26"/>
        <v>12675460</v>
      </c>
      <c r="AJ60" s="10" vm="8598">
        <f t="shared" si="26"/>
        <v>13066543</v>
      </c>
      <c r="AK60" s="10" vm="8699">
        <f t="shared" si="26"/>
        <v>13475400</v>
      </c>
      <c r="AL60" s="10" vm="8789">
        <f t="shared" si="26"/>
        <v>13902688</v>
      </c>
      <c r="AM60" s="10" vm="8862">
        <f t="shared" si="26"/>
        <v>14347854</v>
      </c>
      <c r="AN60" s="10" vm="8958">
        <f t="shared" si="26"/>
        <v>14808791</v>
      </c>
      <c r="AO60" s="10" vm="6429">
        <f t="shared" si="26"/>
        <v>15282521</v>
      </c>
      <c r="AP60" s="10" vm="6540">
        <f t="shared" si="26"/>
        <v>15766806</v>
      </c>
      <c r="AQ60" s="10" vm="7715">
        <f t="shared" si="26"/>
        <v>16260932</v>
      </c>
      <c r="AR60" s="10" vm="7805">
        <f t="shared" si="26"/>
        <v>16765117</v>
      </c>
      <c r="AS60" s="10" vm="7892">
        <f t="shared" si="26"/>
        <v>17279140</v>
      </c>
      <c r="AT60" s="10" vm="7986">
        <f t="shared" si="26"/>
        <v>17802996</v>
      </c>
      <c r="AU60" s="10" vm="8105">
        <f t="shared" si="26"/>
        <v>18336724</v>
      </c>
      <c r="AV60" s="10" vm="8203">
        <f t="shared" si="26"/>
        <v>18880268</v>
      </c>
      <c r="AW60" s="10" vm="8313">
        <f t="shared" si="26"/>
        <v>19433530</v>
      </c>
      <c r="AX60" s="10" vm="8408">
        <f t="shared" si="26"/>
        <v>19996472</v>
      </c>
      <c r="AY60" s="10" vm="8508">
        <f t="shared" si="26"/>
        <v>20569116</v>
      </c>
      <c r="AZ60" s="10" vm="8599">
        <f t="shared" si="26"/>
        <v>21151640</v>
      </c>
      <c r="BA60" s="10" vm="8700">
        <f t="shared" si="26"/>
        <v>21743968</v>
      </c>
      <c r="BB60" s="10" vm="8790">
        <f t="shared" si="26"/>
        <v>22346640</v>
      </c>
      <c r="BC60" s="10" vm="8863">
        <f t="shared" si="26"/>
        <v>22961252</v>
      </c>
      <c r="BD60" s="10" vm="8959">
        <f t="shared" si="26"/>
        <v>23589888</v>
      </c>
      <c r="BE60" s="10" vm="6650">
        <f t="shared" si="26"/>
        <v>24234088</v>
      </c>
      <c r="BF60" s="10" vm="6757">
        <f t="shared" si="26"/>
        <v>24894380</v>
      </c>
      <c r="BG60" s="10" vm="7716">
        <f t="shared" ref="BG60:BI60" si="27">CUBEVALUE("DESKTOP-KSAPEQM AS Model",$B$2,$B$3,$B$4,$B$5,$B$6,$A$8,$B60,BG$9)</f>
        <v>25570540</v>
      </c>
      <c r="BH60" s="10" vm="7806">
        <f t="shared" si="27"/>
        <v>26262368</v>
      </c>
      <c r="BI60" s="10" vm="7893">
        <f t="shared" si="27"/>
        <v>26969308</v>
      </c>
      <c r="BJ60" s="10"/>
      <c r="BK60" s="17">
        <f t="shared" si="13"/>
        <v>7.9465851643508809E-3</v>
      </c>
      <c r="BL60" s="10">
        <f>GDP!BI60/POP!BI60</f>
        <v>522.21979740822417</v>
      </c>
      <c r="BM60" s="15">
        <f t="shared" si="14"/>
        <v>0.15251291358787478</v>
      </c>
      <c r="BN60" s="16">
        <f t="shared" si="15"/>
        <v>-1.8805060072550046</v>
      </c>
      <c r="BO60" s="18">
        <f t="shared" si="3"/>
        <v>-2.2790921491620832E-3</v>
      </c>
      <c r="BP60" s="10"/>
    </row>
    <row r="61" spans="1:68" x14ac:dyDescent="0.45">
      <c r="A61" t="str" vm="87">
        <f t="shared" si="11"/>
        <v>South</v>
      </c>
      <c r="B61" t="str" vm="119">
        <f>CUBEMEMBER("DESKTOP-KSAPEQM AS Model","[Geography].[Blocs].[Country].&amp;[Malawi]")</f>
        <v>Malawi</v>
      </c>
      <c r="C61" s="10" vm="8204">
        <f t="shared" si="24"/>
        <v>3747753</v>
      </c>
      <c r="D61" s="10" vm="8314">
        <f t="shared" si="24"/>
        <v>3839043</v>
      </c>
      <c r="E61" s="10" vm="8409">
        <f t="shared" si="24"/>
        <v>3933908</v>
      </c>
      <c r="F61" s="10" vm="8509">
        <f t="shared" si="24"/>
        <v>4032371</v>
      </c>
      <c r="G61" s="10" vm="8600">
        <f t="shared" si="24"/>
        <v>4134460</v>
      </c>
      <c r="H61" s="10" vm="8701">
        <f t="shared" si="24"/>
        <v>4240429</v>
      </c>
      <c r="I61" s="10" vm="8791">
        <f t="shared" si="24"/>
        <v>4350452</v>
      </c>
      <c r="J61" s="10" vm="8864">
        <f t="shared" si="24"/>
        <v>4464423</v>
      </c>
      <c r="K61" s="10" vm="8960">
        <f t="shared" si="24"/>
        <v>4582198</v>
      </c>
      <c r="L61" s="10" vm="6875">
        <f t="shared" si="24"/>
        <v>4703782</v>
      </c>
      <c r="M61" s="10" vm="6985">
        <f t="shared" si="24"/>
        <v>4829090</v>
      </c>
      <c r="N61" s="10" vm="7717">
        <f t="shared" si="24"/>
        <v>4958549</v>
      </c>
      <c r="O61" s="10" vm="7807">
        <f t="shared" si="24"/>
        <v>5093363</v>
      </c>
      <c r="P61" s="10" vm="7894">
        <f t="shared" si="24"/>
        <v>5235073</v>
      </c>
      <c r="Q61" s="10" vm="7987">
        <f t="shared" si="24"/>
        <v>5384795</v>
      </c>
      <c r="R61" s="10" vm="8106">
        <f t="shared" si="24"/>
        <v>5545651</v>
      </c>
      <c r="S61" s="10" vm="8205">
        <f t="shared" ref="S61:BI66" si="28">CUBEVALUE("DESKTOP-KSAPEQM AS Model",$B$2,$B$3,$B$4,$B$5,$B$6,$A$8,$B61,S$9)</f>
        <v>5717953</v>
      </c>
      <c r="T61" s="10" vm="8315">
        <f t="shared" si="28"/>
        <v>5896865</v>
      </c>
      <c r="U61" s="10" vm="8410">
        <f t="shared" si="28"/>
        <v>6075495</v>
      </c>
      <c r="V61" s="10" vm="8510">
        <f t="shared" si="28"/>
        <v>6250440</v>
      </c>
      <c r="W61" s="10" vm="8601">
        <f t="shared" si="28"/>
        <v>6412384</v>
      </c>
      <c r="X61" s="10" vm="8702">
        <f t="shared" si="28"/>
        <v>6565985</v>
      </c>
      <c r="Y61" s="10" vm="8792">
        <f t="shared" si="28"/>
        <v>6737924</v>
      </c>
      <c r="Z61" s="10" vm="8865">
        <f t="shared" si="28"/>
        <v>6964607</v>
      </c>
      <c r="AA61" s="10" vm="8961">
        <f t="shared" si="28"/>
        <v>7268267</v>
      </c>
      <c r="AB61" s="10" vm="7096">
        <f t="shared" si="28"/>
        <v>7666391</v>
      </c>
      <c r="AC61" s="10" vm="7207">
        <f t="shared" si="28"/>
        <v>8141146</v>
      </c>
      <c r="AD61" s="10" vm="7718">
        <f t="shared" si="28"/>
        <v>8636690</v>
      </c>
      <c r="AE61" s="10" vm="7808">
        <f t="shared" si="28"/>
        <v>9075572</v>
      </c>
      <c r="AF61" s="10" vm="7895">
        <f t="shared" si="28"/>
        <v>9404500</v>
      </c>
      <c r="AG61" s="10" vm="7988">
        <f t="shared" si="28"/>
        <v>9600355</v>
      </c>
      <c r="AH61" s="10" vm="8107">
        <f t="shared" si="28"/>
        <v>9685973</v>
      </c>
      <c r="AI61" s="10" vm="8206">
        <f t="shared" si="28"/>
        <v>9710331</v>
      </c>
      <c r="AJ61" s="10" vm="8316">
        <f t="shared" si="28"/>
        <v>9745690</v>
      </c>
      <c r="AK61" s="10" vm="8411">
        <f t="shared" si="28"/>
        <v>9844415</v>
      </c>
      <c r="AL61" s="10" vm="8511">
        <f t="shared" si="28"/>
        <v>10022789</v>
      </c>
      <c r="AM61" s="10" vm="8602">
        <f t="shared" si="28"/>
        <v>10264906</v>
      </c>
      <c r="AN61" s="10" vm="8703">
        <f t="shared" si="28"/>
        <v>10552338</v>
      </c>
      <c r="AO61" s="10" vm="8793">
        <f t="shared" si="28"/>
        <v>10854322</v>
      </c>
      <c r="AP61" s="10" vm="8866">
        <f t="shared" si="28"/>
        <v>11148758</v>
      </c>
      <c r="AQ61" s="10" vm="8962">
        <f t="shared" si="28"/>
        <v>11432000</v>
      </c>
      <c r="AR61" s="10" vm="7318">
        <f t="shared" si="28"/>
        <v>11713664</v>
      </c>
      <c r="AS61" s="10" vm="7430">
        <f t="shared" si="28"/>
        <v>12000181</v>
      </c>
      <c r="AT61" s="10" vm="7719">
        <f t="shared" si="28"/>
        <v>12301838</v>
      </c>
      <c r="AU61" s="10" vm="7809">
        <f t="shared" si="28"/>
        <v>12625952</v>
      </c>
      <c r="AV61" s="10" vm="7896">
        <f t="shared" si="28"/>
        <v>12973699</v>
      </c>
      <c r="AW61" s="10" vm="7989">
        <f t="shared" si="28"/>
        <v>13341806</v>
      </c>
      <c r="AX61" s="10" vm="8108">
        <f t="shared" si="28"/>
        <v>13727890</v>
      </c>
      <c r="AY61" s="10" vm="8207">
        <f t="shared" si="28"/>
        <v>14128155</v>
      </c>
      <c r="AZ61" s="10" vm="8317">
        <f t="shared" si="28"/>
        <v>14539612</v>
      </c>
      <c r="BA61" s="10" vm="8412">
        <f t="shared" si="28"/>
        <v>14962112</v>
      </c>
      <c r="BB61" s="10" vm="8512">
        <f t="shared" si="28"/>
        <v>15396005</v>
      </c>
      <c r="BC61" s="10" vm="8603">
        <f t="shared" si="28"/>
        <v>15839269</v>
      </c>
      <c r="BD61" s="10" vm="8704">
        <f t="shared" si="28"/>
        <v>16289540</v>
      </c>
      <c r="BE61" s="10" vm="8794">
        <f t="shared" si="28"/>
        <v>16745303</v>
      </c>
      <c r="BF61" s="10" vm="8867">
        <f t="shared" si="28"/>
        <v>17205288</v>
      </c>
      <c r="BG61" s="10" vm="8963">
        <f t="shared" si="28"/>
        <v>17670260</v>
      </c>
      <c r="BH61" s="10" vm="7541">
        <f t="shared" si="28"/>
        <v>18143316</v>
      </c>
      <c r="BI61" s="10" vm="7653">
        <f t="shared" si="28"/>
        <v>18628748</v>
      </c>
      <c r="BJ61" s="10"/>
      <c r="BK61" s="17">
        <f t="shared" si="13"/>
        <v>5.4890148641274419E-3</v>
      </c>
      <c r="BL61" s="10">
        <f>GDP!BI61/POP!BI61</f>
        <v>411.55231602252604</v>
      </c>
      <c r="BM61" s="15">
        <f t="shared" si="14"/>
        <v>0.12019276772337234</v>
      </c>
      <c r="BN61" s="16">
        <f t="shared" si="15"/>
        <v>-2.118658427381984</v>
      </c>
      <c r="BO61" s="18">
        <f t="shared" si="3"/>
        <v>-1.3977634748501696E-3</v>
      </c>
      <c r="BP61" s="10"/>
    </row>
    <row r="62" spans="1:68" x14ac:dyDescent="0.45">
      <c r="A62" t="str" vm="87">
        <f t="shared" si="11"/>
        <v>South</v>
      </c>
      <c r="B62" t="str" vm="120">
        <f>CUBEMEMBER("DESKTOP-KSAPEQM AS Model","[Geography].[Blocs].[Country].&amp;[Malaysia]")</f>
        <v>Malaysia</v>
      </c>
      <c r="C62" s="10" vm="7897">
        <f t="shared" si="24"/>
        <v>8417824</v>
      </c>
      <c r="D62" s="10" vm="7990">
        <f t="shared" si="24"/>
        <v>8692342</v>
      </c>
      <c r="E62" s="10" vm="8109">
        <f t="shared" si="24"/>
        <v>8973788</v>
      </c>
      <c r="F62" s="10" vm="8208">
        <f t="shared" si="24"/>
        <v>9253842</v>
      </c>
      <c r="G62" s="10" vm="8318">
        <f t="shared" si="24"/>
        <v>9526558</v>
      </c>
      <c r="H62" s="10" vm="8413">
        <f t="shared" si="24"/>
        <v>9790084</v>
      </c>
      <c r="I62" s="10" vm="8513">
        <f t="shared" si="24"/>
        <v>10046325</v>
      </c>
      <c r="J62" s="10" vm="8604">
        <f t="shared" si="24"/>
        <v>10297983</v>
      </c>
      <c r="K62" s="10" vm="8705">
        <f t="shared" si="24"/>
        <v>10549399</v>
      </c>
      <c r="L62" s="10" vm="8795">
        <f t="shared" si="24"/>
        <v>10804131</v>
      </c>
      <c r="M62" s="10" vm="8868">
        <f t="shared" si="24"/>
        <v>11062433</v>
      </c>
      <c r="N62" s="10" vm="8964">
        <f t="shared" si="24"/>
        <v>11324277</v>
      </c>
      <c r="O62" s="10" vm="6173">
        <f t="shared" si="24"/>
        <v>11592638</v>
      </c>
      <c r="P62" s="10" vm="5353">
        <f t="shared" si="24"/>
        <v>11871104</v>
      </c>
      <c r="Q62" s="10" vm="7720">
        <f t="shared" si="24"/>
        <v>12162187</v>
      </c>
      <c r="R62" s="10" vm="7810">
        <f t="shared" si="24"/>
        <v>12468689</v>
      </c>
      <c r="S62" s="10" vm="7898">
        <f t="shared" si="28"/>
        <v>12790312</v>
      </c>
      <c r="T62" s="10" vm="7991">
        <f t="shared" si="28"/>
        <v>13122839</v>
      </c>
      <c r="U62" s="10" vm="8110">
        <f t="shared" si="28"/>
        <v>13460031</v>
      </c>
      <c r="V62" s="10" vm="8209">
        <f t="shared" si="28"/>
        <v>13798085</v>
      </c>
      <c r="W62" s="10" vm="8319">
        <f t="shared" si="28"/>
        <v>14134058</v>
      </c>
      <c r="X62" s="10" vm="8414">
        <f t="shared" si="28"/>
        <v>14471211</v>
      </c>
      <c r="Y62" s="10" vm="8514">
        <f t="shared" si="28"/>
        <v>14819424</v>
      </c>
      <c r="Z62" s="10" vm="8605">
        <f t="shared" si="28"/>
        <v>15192298</v>
      </c>
      <c r="AA62" s="10" vm="8706">
        <f t="shared" si="28"/>
        <v>15598927</v>
      </c>
      <c r="AB62" s="10" vm="8796">
        <f t="shared" si="28"/>
        <v>16043731</v>
      </c>
      <c r="AC62" s="10" vm="8869">
        <f t="shared" si="28"/>
        <v>16522000</v>
      </c>
      <c r="AD62" s="10" vm="8965">
        <f t="shared" si="28"/>
        <v>17022464</v>
      </c>
      <c r="AE62" s="10" vm="6289">
        <f t="shared" si="28"/>
        <v>17528960</v>
      </c>
      <c r="AF62" s="10" vm="6319">
        <f t="shared" si="28"/>
        <v>18029824</v>
      </c>
      <c r="AG62" s="10" vm="7721">
        <f t="shared" si="28"/>
        <v>18519936</v>
      </c>
      <c r="AH62" s="10" vm="7811">
        <f t="shared" si="28"/>
        <v>19002656</v>
      </c>
      <c r="AI62" s="10" vm="7899">
        <f t="shared" si="28"/>
        <v>19484898</v>
      </c>
      <c r="AJ62" s="10" vm="7992">
        <f t="shared" si="28"/>
        <v>19977500</v>
      </c>
      <c r="AK62" s="10" vm="8111">
        <f t="shared" si="28"/>
        <v>20487608</v>
      </c>
      <c r="AL62" s="10" vm="8210">
        <f t="shared" si="28"/>
        <v>21017612</v>
      </c>
      <c r="AM62" s="10" vm="8320">
        <f t="shared" si="28"/>
        <v>21562792</v>
      </c>
      <c r="AN62" s="10" vm="8415">
        <f t="shared" si="28"/>
        <v>22114654</v>
      </c>
      <c r="AO62" s="10" vm="8515">
        <f t="shared" si="28"/>
        <v>22661298</v>
      </c>
      <c r="AP62" s="10" vm="8606">
        <f t="shared" si="28"/>
        <v>23194256</v>
      </c>
      <c r="AQ62" s="10" vm="8707">
        <f t="shared" si="28"/>
        <v>23709120</v>
      </c>
      <c r="AR62" s="10" vm="8797">
        <f t="shared" si="28"/>
        <v>24208392</v>
      </c>
      <c r="AS62" s="10" vm="8870">
        <f t="shared" si="28"/>
        <v>24698820</v>
      </c>
      <c r="AT62" s="10" vm="8966">
        <f t="shared" si="28"/>
        <v>25190652</v>
      </c>
      <c r="AU62" s="10" vm="6430">
        <f t="shared" si="28"/>
        <v>25690612</v>
      </c>
      <c r="AV62" s="10" vm="6541">
        <f t="shared" si="28"/>
        <v>26201960</v>
      </c>
      <c r="AW62" s="10" vm="7722">
        <f t="shared" si="28"/>
        <v>26720370</v>
      </c>
      <c r="AX62" s="10" vm="7812">
        <f t="shared" si="28"/>
        <v>27236006</v>
      </c>
      <c r="AY62" s="10" vm="7900">
        <f t="shared" si="28"/>
        <v>27735040</v>
      </c>
      <c r="AZ62" s="10" vm="7993">
        <f t="shared" si="28"/>
        <v>28208036</v>
      </c>
      <c r="BA62" s="10" vm="8112">
        <f t="shared" si="28"/>
        <v>28650956</v>
      </c>
      <c r="BB62" s="10" vm="8211">
        <f t="shared" si="28"/>
        <v>29068160</v>
      </c>
      <c r="BC62" s="10" vm="8321">
        <f t="shared" si="28"/>
        <v>29468872</v>
      </c>
      <c r="BD62" s="10" vm="8416">
        <f t="shared" si="28"/>
        <v>29866560</v>
      </c>
      <c r="BE62" s="10" vm="8516">
        <f t="shared" si="28"/>
        <v>30270962</v>
      </c>
      <c r="BF62" s="10" vm="8607">
        <f t="shared" si="28"/>
        <v>30684804</v>
      </c>
      <c r="BG62" s="10" vm="8708">
        <f t="shared" si="28"/>
        <v>31105028</v>
      </c>
      <c r="BH62" s="10" vm="8798">
        <f t="shared" si="28"/>
        <v>31528584</v>
      </c>
      <c r="BI62" s="10" vm="8871">
        <f t="shared" si="28"/>
        <v>31949776</v>
      </c>
      <c r="BJ62" s="10"/>
      <c r="BK62" s="17">
        <f t="shared" ref="BK62:BK89" si="29">BI62/BI$92</f>
        <v>9.4140945687569665E-3</v>
      </c>
      <c r="BL62" s="10">
        <f>GDP!BI62/POP!BI62</f>
        <v>11414.837956172212</v>
      </c>
      <c r="BM62" s="15">
        <f t="shared" ref="BM62:BM93" si="30">BL62/BL$92</f>
        <v>3.3336732990005733</v>
      </c>
      <c r="BN62" s="16">
        <f t="shared" si="15"/>
        <v>1.2040747888255121</v>
      </c>
      <c r="BO62" s="18">
        <f t="shared" si="3"/>
        <v>3.7788100036829725E-2</v>
      </c>
      <c r="BP62" s="10"/>
    </row>
    <row r="63" spans="1:68" x14ac:dyDescent="0.45">
      <c r="A63" t="str" vm="87">
        <f t="shared" si="11"/>
        <v>South</v>
      </c>
      <c r="B63" t="str" vm="121">
        <f>CUBEMEMBER("DESKTOP-KSAPEQM AS Model","[Geography].[Blocs].[Country].&amp;[Mauritania]")</f>
        <v>Mauritania</v>
      </c>
      <c r="C63" s="10" vm="6758">
        <f t="shared" si="24"/>
        <v>875581</v>
      </c>
      <c r="D63" s="10" vm="7723">
        <f t="shared" si="24"/>
        <v>901686</v>
      </c>
      <c r="E63" s="10" vm="7813">
        <f t="shared" si="24"/>
        <v>928734</v>
      </c>
      <c r="F63" s="10" vm="7901">
        <f t="shared" si="24"/>
        <v>956799</v>
      </c>
      <c r="G63" s="10" vm="7994">
        <f t="shared" si="24"/>
        <v>985910</v>
      </c>
      <c r="H63" s="10" vm="8113">
        <f t="shared" si="24"/>
        <v>1016100</v>
      </c>
      <c r="I63" s="10" vm="8212">
        <f t="shared" si="24"/>
        <v>1047344</v>
      </c>
      <c r="J63" s="10" vm="8322">
        <f t="shared" si="24"/>
        <v>1079580</v>
      </c>
      <c r="K63" s="10" vm="8417">
        <f t="shared" si="24"/>
        <v>1112745</v>
      </c>
      <c r="L63" s="10" vm="8517">
        <f t="shared" si="24"/>
        <v>1146780</v>
      </c>
      <c r="M63" s="10" vm="8608">
        <f t="shared" si="24"/>
        <v>1181674</v>
      </c>
      <c r="N63" s="10" vm="8709">
        <f t="shared" si="24"/>
        <v>1217446</v>
      </c>
      <c r="O63" s="10" vm="8799">
        <f t="shared" si="24"/>
        <v>1254157</v>
      </c>
      <c r="P63" s="10" vm="8872">
        <f t="shared" si="24"/>
        <v>1291855</v>
      </c>
      <c r="Q63" s="10" vm="8967">
        <f t="shared" si="24"/>
        <v>1330598</v>
      </c>
      <c r="R63" s="10" vm="6876">
        <f t="shared" si="24"/>
        <v>1370357</v>
      </c>
      <c r="S63" s="10" vm="6986">
        <f t="shared" si="28"/>
        <v>1411140</v>
      </c>
      <c r="T63" s="10" vm="7724">
        <f t="shared" si="28"/>
        <v>1453032</v>
      </c>
      <c r="U63" s="10" vm="7814">
        <f t="shared" si="28"/>
        <v>1496185</v>
      </c>
      <c r="V63" s="10" vm="7902">
        <f t="shared" si="28"/>
        <v>1540640</v>
      </c>
      <c r="W63" s="10" vm="7995">
        <f t="shared" si="28"/>
        <v>1586493</v>
      </c>
      <c r="X63" s="10" vm="8114">
        <f t="shared" si="28"/>
        <v>1633652</v>
      </c>
      <c r="Y63" s="10" vm="8213">
        <f t="shared" si="28"/>
        <v>1681863</v>
      </c>
      <c r="Z63" s="10" vm="8323">
        <f t="shared" si="28"/>
        <v>1730738</v>
      </c>
      <c r="AA63" s="10" vm="8418">
        <f t="shared" si="28"/>
        <v>1780030</v>
      </c>
      <c r="AB63" s="10" vm="8518">
        <f t="shared" si="28"/>
        <v>1829675</v>
      </c>
      <c r="AC63" s="10" vm="8609">
        <f t="shared" si="28"/>
        <v>1879763</v>
      </c>
      <c r="AD63" s="10" vm="8710">
        <f t="shared" si="28"/>
        <v>1930433</v>
      </c>
      <c r="AE63" s="10" vm="8800">
        <f t="shared" si="28"/>
        <v>1981899</v>
      </c>
      <c r="AF63" s="10" vm="8873">
        <f t="shared" si="28"/>
        <v>2034346</v>
      </c>
      <c r="AG63" s="10" vm="8968">
        <f t="shared" si="28"/>
        <v>2087912</v>
      </c>
      <c r="AH63" s="10" vm="7097">
        <f t="shared" si="28"/>
        <v>2142645</v>
      </c>
      <c r="AI63" s="10" vm="7208">
        <f t="shared" si="28"/>
        <v>2198532</v>
      </c>
      <c r="AJ63" s="10" vm="7725">
        <f t="shared" si="28"/>
        <v>2255516</v>
      </c>
      <c r="AK63" s="10" vm="7815">
        <f t="shared" si="28"/>
        <v>2313630</v>
      </c>
      <c r="AL63" s="10" vm="7903">
        <f t="shared" si="28"/>
        <v>2372901</v>
      </c>
      <c r="AM63" s="10" vm="7996">
        <f t="shared" si="28"/>
        <v>2433563</v>
      </c>
      <c r="AN63" s="10" vm="8115">
        <f t="shared" si="28"/>
        <v>2496216</v>
      </c>
      <c r="AO63" s="10" vm="8214">
        <f t="shared" si="28"/>
        <v>2561585</v>
      </c>
      <c r="AP63" s="10" vm="8324">
        <f t="shared" si="28"/>
        <v>2630219</v>
      </c>
      <c r="AQ63" s="10" vm="8419">
        <f t="shared" si="28"/>
        <v>2702400</v>
      </c>
      <c r="AR63" s="10" vm="8519">
        <f t="shared" si="28"/>
        <v>2778099</v>
      </c>
      <c r="AS63" s="10" vm="8610">
        <f t="shared" si="28"/>
        <v>2857148</v>
      </c>
      <c r="AT63" s="10" vm="8711">
        <f t="shared" si="28"/>
        <v>2939247</v>
      </c>
      <c r="AU63" s="10" vm="8801">
        <f t="shared" si="28"/>
        <v>3024194</v>
      </c>
      <c r="AV63" s="10" vm="8874">
        <f t="shared" si="28"/>
        <v>3111906</v>
      </c>
      <c r="AW63" s="10" vm="8969">
        <f t="shared" si="28"/>
        <v>3202517</v>
      </c>
      <c r="AX63" s="10" vm="7319">
        <f t="shared" si="28"/>
        <v>3296238</v>
      </c>
      <c r="AY63" s="10" vm="7431">
        <f t="shared" si="28"/>
        <v>3393409</v>
      </c>
      <c r="AZ63" s="10" vm="7726">
        <f t="shared" si="28"/>
        <v>3494195</v>
      </c>
      <c r="BA63" s="10" vm="7816">
        <f t="shared" si="28"/>
        <v>3598648</v>
      </c>
      <c r="BB63" s="10" vm="7904">
        <f t="shared" si="28"/>
        <v>3706554</v>
      </c>
      <c r="BC63" s="10" vm="7997">
        <f t="shared" si="28"/>
        <v>3817494</v>
      </c>
      <c r="BD63" s="10" vm="8116">
        <f t="shared" si="28"/>
        <v>3930896</v>
      </c>
      <c r="BE63" s="10" vm="8215">
        <f t="shared" si="28"/>
        <v>4046301</v>
      </c>
      <c r="BF63" s="10" vm="8325">
        <f t="shared" si="28"/>
        <v>4163534</v>
      </c>
      <c r="BG63" s="10" vm="8420">
        <f t="shared" si="28"/>
        <v>4282574</v>
      </c>
      <c r="BH63" s="10" vm="8520">
        <f t="shared" si="28"/>
        <v>4403319</v>
      </c>
      <c r="BI63" s="10" vm="8611">
        <f t="shared" si="28"/>
        <v>4525696</v>
      </c>
      <c r="BJ63" s="10"/>
      <c r="BK63" s="17">
        <f t="shared" si="29"/>
        <v>1.3335095098458633E-3</v>
      </c>
      <c r="BL63" s="10">
        <f>GDP!BI63/POP!BI63</f>
        <v>1677.9192804819413</v>
      </c>
      <c r="BM63" s="15">
        <f t="shared" si="30"/>
        <v>0.49003189749148568</v>
      </c>
      <c r="BN63" s="16">
        <f t="shared" si="15"/>
        <v>-0.7132847930747781</v>
      </c>
      <c r="BO63" s="18">
        <f t="shared" si="3"/>
        <v>-4.6610464685141039E-4</v>
      </c>
      <c r="BP63" s="10"/>
    </row>
    <row r="64" spans="1:68" x14ac:dyDescent="0.45">
      <c r="A64" t="str" vm="87">
        <f t="shared" si="11"/>
        <v>South</v>
      </c>
      <c r="B64" t="str" vm="122">
        <f>CUBEMEMBER("DESKTOP-KSAPEQM AS Model","[Geography].[Blocs].[Country].&amp;[Mexico]")</f>
        <v>Mexico</v>
      </c>
      <c r="C64" s="10" vm="8875">
        <f t="shared" si="24"/>
        <v>38966056</v>
      </c>
      <c r="D64" s="10" vm="8970">
        <f t="shared" si="24"/>
        <v>40195320</v>
      </c>
      <c r="E64" s="10" vm="7542">
        <f t="shared" si="24"/>
        <v>41462368</v>
      </c>
      <c r="F64" s="10" vm="7654">
        <f t="shared" si="24"/>
        <v>42771080</v>
      </c>
      <c r="G64" s="10" vm="7727">
        <f t="shared" si="24"/>
        <v>44123852</v>
      </c>
      <c r="H64" s="10" vm="7817">
        <f t="shared" si="24"/>
        <v>45519736</v>
      </c>
      <c r="I64" s="10" vm="7905">
        <f t="shared" si="24"/>
        <v>46956208</v>
      </c>
      <c r="J64" s="10" vm="7998">
        <f t="shared" si="24"/>
        <v>48431972</v>
      </c>
      <c r="K64" s="10" vm="8117">
        <f t="shared" si="24"/>
        <v>49945280</v>
      </c>
      <c r="L64" s="10" vm="8216">
        <f t="shared" si="24"/>
        <v>51493564</v>
      </c>
      <c r="M64" s="10" vm="8326">
        <f t="shared" si="24"/>
        <v>53076372</v>
      </c>
      <c r="N64" s="10" vm="8421">
        <f t="shared" si="24"/>
        <v>54689944</v>
      </c>
      <c r="O64" s="10" vm="8521">
        <f t="shared" si="24"/>
        <v>56324304</v>
      </c>
      <c r="P64" s="10" vm="8612">
        <f t="shared" si="24"/>
        <v>57966804</v>
      </c>
      <c r="Q64" s="10" vm="8712">
        <f t="shared" si="24"/>
        <v>59607952</v>
      </c>
      <c r="R64" s="10" vm="8802">
        <f t="shared" si="24"/>
        <v>61242192</v>
      </c>
      <c r="S64" s="10" vm="8876">
        <f t="shared" si="28"/>
        <v>62869904</v>
      </c>
      <c r="T64" s="10" vm="8971">
        <f t="shared" si="28"/>
        <v>64494868</v>
      </c>
      <c r="U64" s="10" vm="6174">
        <f t="shared" si="28"/>
        <v>66123896</v>
      </c>
      <c r="V64" s="10" vm="5421">
        <f t="shared" si="28"/>
        <v>67761376</v>
      </c>
      <c r="W64" s="10" vm="7728">
        <f t="shared" si="28"/>
        <v>69407624</v>
      </c>
      <c r="X64" s="10" vm="7818">
        <f t="shared" si="28"/>
        <v>71058656</v>
      </c>
      <c r="Y64" s="10" vm="7906">
        <f t="shared" si="28"/>
        <v>72709296</v>
      </c>
      <c r="Z64" s="10" vm="7999">
        <f t="shared" si="28"/>
        <v>74352632</v>
      </c>
      <c r="AA64" s="10" vm="8118">
        <f t="shared" si="28"/>
        <v>75983488</v>
      </c>
      <c r="AB64" s="10" vm="8217">
        <f t="shared" si="28"/>
        <v>77599096</v>
      </c>
      <c r="AC64" s="10" vm="8327">
        <f t="shared" si="28"/>
        <v>79200080</v>
      </c>
      <c r="AD64" s="10" vm="8422">
        <f t="shared" si="28"/>
        <v>80788720</v>
      </c>
      <c r="AE64" s="10" vm="8522">
        <f t="shared" si="28"/>
        <v>82368928</v>
      </c>
      <c r="AF64" s="10" vm="8613">
        <f t="shared" si="28"/>
        <v>83943136</v>
      </c>
      <c r="AG64" s="10" vm="8713">
        <f t="shared" si="28"/>
        <v>85512624</v>
      </c>
      <c r="AH64" s="10" vm="8803">
        <f t="shared" si="28"/>
        <v>87075136</v>
      </c>
      <c r="AI64" s="10" vm="8877">
        <f t="shared" si="28"/>
        <v>88625440</v>
      </c>
      <c r="AJ64" s="10" vm="8972">
        <f t="shared" si="28"/>
        <v>90156400</v>
      </c>
      <c r="AK64" s="10" vm="6290">
        <f t="shared" si="28"/>
        <v>91663288</v>
      </c>
      <c r="AL64" s="10" vm="6320">
        <f t="shared" si="28"/>
        <v>93147040</v>
      </c>
      <c r="AM64" s="10" vm="7729">
        <f t="shared" si="28"/>
        <v>94611000</v>
      </c>
      <c r="AN64" s="10" vm="7819">
        <f t="shared" si="28"/>
        <v>96056320</v>
      </c>
      <c r="AO64" s="10" vm="7907">
        <f t="shared" si="28"/>
        <v>97484832</v>
      </c>
      <c r="AP64" s="10" vm="8000">
        <f t="shared" si="28"/>
        <v>98899848</v>
      </c>
      <c r="AQ64" s="10" vm="8119">
        <f t="shared" si="28"/>
        <v>100298152</v>
      </c>
      <c r="AR64" s="10" vm="8218">
        <f t="shared" si="28"/>
        <v>101684760</v>
      </c>
      <c r="AS64" s="10" vm="8328">
        <f t="shared" si="28"/>
        <v>103081024</v>
      </c>
      <c r="AT64" s="10" vm="8423">
        <f t="shared" si="28"/>
        <v>104514928</v>
      </c>
      <c r="AU64" s="10" vm="8523">
        <f t="shared" si="28"/>
        <v>106005200</v>
      </c>
      <c r="AV64" s="10" vm="8614">
        <f t="shared" si="28"/>
        <v>107560152</v>
      </c>
      <c r="AW64" s="10" vm="8714">
        <f t="shared" si="28"/>
        <v>109170504</v>
      </c>
      <c r="AX64" s="10" vm="8804">
        <f t="shared" si="28"/>
        <v>110815272</v>
      </c>
      <c r="AY64" s="10" vm="8878">
        <f t="shared" si="28"/>
        <v>112463888</v>
      </c>
      <c r="AZ64" s="10" vm="8973">
        <f t="shared" si="28"/>
        <v>114092960</v>
      </c>
      <c r="BA64" s="10" vm="6431">
        <f t="shared" si="28"/>
        <v>115695472</v>
      </c>
      <c r="BB64" s="10" vm="6542">
        <f t="shared" si="28"/>
        <v>117274152</v>
      </c>
      <c r="BC64" s="10" vm="7730">
        <f t="shared" si="28"/>
        <v>118827160</v>
      </c>
      <c r="BD64" s="10" vm="7820">
        <f t="shared" si="28"/>
        <v>120355128</v>
      </c>
      <c r="BE64" s="10" vm="7908">
        <f t="shared" si="28"/>
        <v>121858256</v>
      </c>
      <c r="BF64" s="10" vm="8001">
        <f t="shared" si="28"/>
        <v>123333376</v>
      </c>
      <c r="BG64" s="10" vm="8120">
        <f t="shared" si="28"/>
        <v>124777328</v>
      </c>
      <c r="BH64" s="10" vm="8219">
        <f t="shared" si="28"/>
        <v>126190784</v>
      </c>
      <c r="BI64" s="10" vm="8329">
        <f t="shared" si="28"/>
        <v>127575528</v>
      </c>
      <c r="BJ64" s="10"/>
      <c r="BK64" s="17">
        <f t="shared" si="29"/>
        <v>3.7590500955346363E-2</v>
      </c>
      <c r="BL64" s="10">
        <f>GDP!BI64/POP!BI64</f>
        <v>9863.072983338936</v>
      </c>
      <c r="BM64" s="15">
        <f t="shared" si="30"/>
        <v>2.8804844341107776</v>
      </c>
      <c r="BN64" s="16">
        <f t="shared" si="15"/>
        <v>1.0579584862912275</v>
      </c>
      <c r="BO64" s="18">
        <f t="shared" si="3"/>
        <v>0.11455453128213064</v>
      </c>
      <c r="BP64" s="10"/>
    </row>
    <row r="65" spans="1:68" x14ac:dyDescent="0.45">
      <c r="A65" t="str" vm="87">
        <f t="shared" si="11"/>
        <v>South</v>
      </c>
      <c r="B65" t="str" vm="123">
        <f>CUBEMEMBER("DESKTOP-KSAPEQM AS Model","[Geography].[Blocs].[Country].&amp;[Nepal]")</f>
        <v>Nepal</v>
      </c>
      <c r="C65" s="10" vm="8615">
        <f t="shared" si="24"/>
        <v>10267264</v>
      </c>
      <c r="D65" s="10" vm="8715">
        <f t="shared" si="24"/>
        <v>10433145</v>
      </c>
      <c r="E65" s="10" vm="8805">
        <f t="shared" si="24"/>
        <v>10604621</v>
      </c>
      <c r="F65" s="10" vm="8879">
        <f t="shared" si="24"/>
        <v>10783967</v>
      </c>
      <c r="G65" s="10" vm="8974">
        <f t="shared" si="24"/>
        <v>10972912</v>
      </c>
      <c r="H65" s="10" vm="6651">
        <f t="shared" si="24"/>
        <v>11172529</v>
      </c>
      <c r="I65" s="10" vm="6759">
        <f t="shared" si="24"/>
        <v>11382967</v>
      </c>
      <c r="J65" s="10" vm="7731">
        <f t="shared" si="24"/>
        <v>11603928</v>
      </c>
      <c r="K65" s="10" vm="7821">
        <f t="shared" si="24"/>
        <v>11834654</v>
      </c>
      <c r="L65" s="10" vm="7909">
        <f t="shared" si="24"/>
        <v>12074626</v>
      </c>
      <c r="M65" s="10" vm="8002">
        <f t="shared" si="24"/>
        <v>12323982</v>
      </c>
      <c r="N65" s="10" vm="8121">
        <f t="shared" si="24"/>
        <v>12583140</v>
      </c>
      <c r="O65" s="10" vm="8220">
        <f t="shared" si="24"/>
        <v>12852206</v>
      </c>
      <c r="P65" s="10" vm="8330">
        <f t="shared" si="24"/>
        <v>13131260</v>
      </c>
      <c r="Q65" s="10" vm="8424">
        <f t="shared" si="24"/>
        <v>13420369</v>
      </c>
      <c r="R65" s="10" vm="8524">
        <f t="shared" ref="R65:S65" si="31">CUBEVALUE("DESKTOP-KSAPEQM AS Model",$B$2,$B$3,$B$4,$B$5,$B$6,$A$8,$B65,R$9)</f>
        <v>13719471</v>
      </c>
      <c r="S65" s="10" vm="8616">
        <f t="shared" si="31"/>
        <v>14028536</v>
      </c>
      <c r="T65" s="10" vm="8716">
        <f t="shared" si="28"/>
        <v>14347641</v>
      </c>
      <c r="U65" s="10" vm="8806">
        <f t="shared" si="28"/>
        <v>14676929</v>
      </c>
      <c r="V65" s="10" vm="8880">
        <f t="shared" si="28"/>
        <v>15016402</v>
      </c>
      <c r="W65" s="10" vm="8975">
        <f t="shared" si="28"/>
        <v>15367230</v>
      </c>
      <c r="X65" s="10" vm="6877">
        <f t="shared" si="28"/>
        <v>15729431</v>
      </c>
      <c r="Y65" s="10" vm="6987">
        <f t="shared" si="28"/>
        <v>16100617</v>
      </c>
      <c r="Z65" s="10" vm="7732">
        <f t="shared" si="28"/>
        <v>16477473</v>
      </c>
      <c r="AA65" s="10" vm="7822">
        <f t="shared" si="28"/>
        <v>16858310</v>
      </c>
      <c r="AB65" s="10" vm="7910">
        <f t="shared" si="28"/>
        <v>17239672</v>
      </c>
      <c r="AC65" s="10" vm="8003">
        <f t="shared" si="28"/>
        <v>17623692</v>
      </c>
      <c r="AD65" s="10" vm="8122">
        <f t="shared" si="28"/>
        <v>18020752</v>
      </c>
      <c r="AE65" s="10" vm="8221">
        <f t="shared" si="28"/>
        <v>18445028</v>
      </c>
      <c r="AF65" s="10" vm="8331">
        <f t="shared" si="28"/>
        <v>18905478</v>
      </c>
      <c r="AG65" s="10" vm="8425">
        <f t="shared" si="28"/>
        <v>19405504</v>
      </c>
      <c r="AH65" s="10" vm="8525">
        <f t="shared" si="28"/>
        <v>19938320</v>
      </c>
      <c r="AI65" s="10" vm="8617">
        <f t="shared" si="28"/>
        <v>20489976</v>
      </c>
      <c r="AJ65" s="10" vm="8717">
        <f t="shared" si="28"/>
        <v>21040904</v>
      </c>
      <c r="AK65" s="10" vm="8807">
        <f t="shared" si="28"/>
        <v>21576072</v>
      </c>
      <c r="AL65" s="10" vm="8881">
        <f t="shared" si="28"/>
        <v>22090352</v>
      </c>
      <c r="AM65" s="10" vm="8976">
        <f t="shared" si="28"/>
        <v>22584776</v>
      </c>
      <c r="AN65" s="10" vm="7098">
        <f t="shared" si="28"/>
        <v>23057884</v>
      </c>
      <c r="AO65" s="10" vm="7209">
        <f t="shared" si="28"/>
        <v>23509964</v>
      </c>
      <c r="AP65" s="10" vm="7733">
        <f t="shared" si="28"/>
        <v>23941110</v>
      </c>
      <c r="AQ65" s="10" vm="7823">
        <f t="shared" si="28"/>
        <v>24347106</v>
      </c>
      <c r="AR65" s="10" vm="7911">
        <f t="shared" si="28"/>
        <v>24725628</v>
      </c>
      <c r="AS65" s="10" vm="8004">
        <f t="shared" si="28"/>
        <v>25080872</v>
      </c>
      <c r="AT65" s="10" vm="8123">
        <f t="shared" si="28"/>
        <v>25419344</v>
      </c>
      <c r="AU65" s="10" vm="8222">
        <f t="shared" si="28"/>
        <v>25744500</v>
      </c>
      <c r="AV65" s="10" vm="8332">
        <f t="shared" si="28"/>
        <v>26066692</v>
      </c>
      <c r="AW65" s="10" vm="8426">
        <f t="shared" si="28"/>
        <v>26382580</v>
      </c>
      <c r="AX65" s="10" vm="8526">
        <f t="shared" si="28"/>
        <v>26666576</v>
      </c>
      <c r="AY65" s="10" vm="8618">
        <f t="shared" si="28"/>
        <v>26883536</v>
      </c>
      <c r="AZ65" s="10" vm="8718">
        <f t="shared" si="28"/>
        <v>27013212</v>
      </c>
      <c r="BA65" s="10" vm="8808">
        <f t="shared" si="28"/>
        <v>27041436</v>
      </c>
      <c r="BB65" s="10" vm="8882">
        <f t="shared" si="28"/>
        <v>26989862</v>
      </c>
      <c r="BC65" s="10" vm="8977">
        <f t="shared" si="28"/>
        <v>26917906</v>
      </c>
      <c r="BD65" s="10" vm="7320">
        <f t="shared" si="28"/>
        <v>26906926</v>
      </c>
      <c r="BE65" s="10" vm="7432">
        <f t="shared" si="28"/>
        <v>27015032</v>
      </c>
      <c r="BF65" s="10" vm="7734">
        <f t="shared" si="28"/>
        <v>27261132</v>
      </c>
      <c r="BG65" s="10" vm="7824">
        <f t="shared" si="28"/>
        <v>27627124</v>
      </c>
      <c r="BH65" s="10" vm="7912">
        <f t="shared" si="28"/>
        <v>28087872</v>
      </c>
      <c r="BI65" s="10" vm="8005">
        <f t="shared" si="28"/>
        <v>28608710</v>
      </c>
      <c r="BJ65" s="10"/>
      <c r="BK65" s="17">
        <f t="shared" si="29"/>
        <v>8.4296397392627457E-3</v>
      </c>
      <c r="BL65" s="10">
        <f>GDP!BI65/POP!BI65</f>
        <v>1071.0507875398787</v>
      </c>
      <c r="BM65" s="15">
        <f t="shared" si="30"/>
        <v>0.31279755577822954</v>
      </c>
      <c r="BN65" s="16">
        <f t="shared" si="15"/>
        <v>-1.1621990843497281</v>
      </c>
      <c r="BO65" s="18">
        <f t="shared" si="3"/>
        <v>-3.0644525007721629E-3</v>
      </c>
      <c r="BP65" s="10"/>
    </row>
    <row r="66" spans="1:68" x14ac:dyDescent="0.45">
      <c r="A66" t="str" vm="87">
        <f t="shared" si="11"/>
        <v>South</v>
      </c>
      <c r="B66" t="str" vm="124">
        <f>CUBEMEMBER("DESKTOP-KSAPEQM AS Model","[Geography].[Blocs].[Country].&amp;[Nicaragua]")</f>
        <v>Nicaragua</v>
      </c>
      <c r="C66" s="10" vm="8333">
        <f t="shared" ref="C66:S80" si="32">CUBEVALUE("DESKTOP-KSAPEQM AS Model",$B$2,$B$3,$B$4,$B$5,$B$6,$A$8,$B66,C$9)</f>
        <v>1829778</v>
      </c>
      <c r="D66" s="10" vm="8427">
        <f t="shared" si="32"/>
        <v>1887425</v>
      </c>
      <c r="E66" s="10" vm="8527">
        <f t="shared" si="32"/>
        <v>1946234</v>
      </c>
      <c r="F66" s="10" vm="8619">
        <f t="shared" si="32"/>
        <v>2006481</v>
      </c>
      <c r="G66" s="10" vm="8719">
        <f t="shared" si="32"/>
        <v>2068381</v>
      </c>
      <c r="H66" s="10" vm="8809">
        <f t="shared" si="32"/>
        <v>2131976</v>
      </c>
      <c r="I66" s="10" vm="8883">
        <f t="shared" si="32"/>
        <v>2197298</v>
      </c>
      <c r="J66" s="10" vm="8978">
        <f t="shared" si="32"/>
        <v>2264623</v>
      </c>
      <c r="K66" s="10" vm="7543">
        <f t="shared" si="32"/>
        <v>2334279</v>
      </c>
      <c r="L66" s="10" vm="7655">
        <f t="shared" si="32"/>
        <v>2406513</v>
      </c>
      <c r="M66" s="10" vm="7735">
        <f t="shared" si="32"/>
        <v>2481341</v>
      </c>
      <c r="N66" s="10" vm="7825">
        <f t="shared" si="32"/>
        <v>2558699</v>
      </c>
      <c r="O66" s="10" vm="7913">
        <f t="shared" si="32"/>
        <v>2638699</v>
      </c>
      <c r="P66" s="10" vm="8006">
        <f t="shared" si="32"/>
        <v>2721415</v>
      </c>
      <c r="Q66" s="10" vm="8124">
        <f t="shared" si="32"/>
        <v>2806857</v>
      </c>
      <c r="R66" s="10" vm="8223">
        <f t="shared" si="32"/>
        <v>2894972</v>
      </c>
      <c r="S66" s="10" vm="8334">
        <f t="shared" si="32"/>
        <v>2985489</v>
      </c>
      <c r="T66" s="10" vm="8428">
        <f t="shared" si="28"/>
        <v>3077866</v>
      </c>
      <c r="U66" s="10" vm="8528">
        <f t="shared" si="28"/>
        <v>3171408</v>
      </c>
      <c r="V66" s="10" vm="8620">
        <f t="shared" si="28"/>
        <v>3265519</v>
      </c>
      <c r="W66" s="10" vm="8720">
        <f t="shared" si="28"/>
        <v>3360140</v>
      </c>
      <c r="X66" s="10" vm="8810">
        <f t="shared" si="28"/>
        <v>3455123</v>
      </c>
      <c r="Y66" s="10" vm="8884">
        <f t="shared" si="28"/>
        <v>3549711</v>
      </c>
      <c r="Z66" s="10" vm="8979">
        <f t="shared" si="28"/>
        <v>3642976</v>
      </c>
      <c r="AA66" s="10" vm="6175">
        <f t="shared" si="28"/>
        <v>3734341</v>
      </c>
      <c r="AB66" s="10" vm="5478">
        <f t="shared" si="28"/>
        <v>3823130</v>
      </c>
      <c r="AC66" s="10" vm="7736">
        <f t="shared" si="28"/>
        <v>3909671</v>
      </c>
      <c r="AD66" s="10" vm="7826">
        <f t="shared" si="28"/>
        <v>3995533</v>
      </c>
      <c r="AE66" s="10" vm="7914">
        <f t="shared" si="28"/>
        <v>4082958</v>
      </c>
      <c r="AF66" s="10" vm="8007">
        <f t="shared" si="28"/>
        <v>4173434</v>
      </c>
      <c r="AG66" s="10" vm="8125">
        <f t="shared" si="28"/>
        <v>4267568</v>
      </c>
      <c r="AH66" s="10" vm="8224">
        <f t="shared" si="28"/>
        <v>4364512</v>
      </c>
      <c r="AI66" s="10" vm="8335">
        <f t="shared" si="28"/>
        <v>4462497</v>
      </c>
      <c r="AJ66" s="10" vm="8429">
        <f t="shared" si="28"/>
        <v>4559006</v>
      </c>
      <c r="AK66" s="10" vm="8529">
        <f t="shared" si="28"/>
        <v>4652185</v>
      </c>
      <c r="AL66" s="10" vm="8621">
        <f t="shared" si="28"/>
        <v>4741578</v>
      </c>
      <c r="AM66" s="10" vm="8721">
        <f t="shared" si="28"/>
        <v>4827661</v>
      </c>
      <c r="AN66" s="10" vm="8811">
        <f t="shared" si="28"/>
        <v>4910647</v>
      </c>
      <c r="AO66" s="10" vm="8885">
        <f t="shared" si="28"/>
        <v>4991040</v>
      </c>
      <c r="AP66" s="10" vm="8980">
        <f t="shared" si="28"/>
        <v>5069302</v>
      </c>
      <c r="AQ66" s="10" vm="6291">
        <f t="shared" si="28"/>
        <v>5145366</v>
      </c>
      <c r="AR66" s="10" vm="6321">
        <f t="shared" si="28"/>
        <v>5219328</v>
      </c>
      <c r="AS66" s="10" vm="7737">
        <f t="shared" si="28"/>
        <v>5292118</v>
      </c>
      <c r="AT66" s="10" vm="7827">
        <f t="shared" si="28"/>
        <v>5364935</v>
      </c>
      <c r="AU66" s="10" vm="7915">
        <f t="shared" si="28"/>
        <v>5438690</v>
      </c>
      <c r="AV66" s="10" vm="8008">
        <f t="shared" si="28"/>
        <v>5513763</v>
      </c>
      <c r="AW66" s="10" vm="8126">
        <f t="shared" si="28"/>
        <v>5590055</v>
      </c>
      <c r="AX66" s="10" vm="8225">
        <f t="shared" si="28"/>
        <v>5667432</v>
      </c>
      <c r="AY66" s="10" vm="8336">
        <f t="shared" si="28"/>
        <v>5745526</v>
      </c>
      <c r="AZ66" s="10" vm="8430">
        <f t="shared" si="28"/>
        <v>5824065</v>
      </c>
      <c r="BA66" s="10" vm="8530">
        <f t="shared" si="28"/>
        <v>5903039</v>
      </c>
      <c r="BB66" s="10" vm="8622">
        <f t="shared" si="28"/>
        <v>5982526</v>
      </c>
      <c r="BC66" s="10" vm="8722">
        <f t="shared" si="28"/>
        <v>6062454</v>
      </c>
      <c r="BD66" s="10" vm="8812">
        <f t="shared" si="28"/>
        <v>6142733</v>
      </c>
      <c r="BE66" s="10" vm="8886">
        <f t="shared" si="28"/>
        <v>6223240</v>
      </c>
      <c r="BF66" s="10" vm="8981">
        <f t="shared" si="28"/>
        <v>6303974</v>
      </c>
      <c r="BG66" s="10" vm="6432">
        <f t="shared" si="28"/>
        <v>6384855</v>
      </c>
      <c r="BH66" s="10" vm="6543">
        <f t="shared" si="28"/>
        <v>6465513</v>
      </c>
      <c r="BI66" s="10" vm="7738">
        <f t="shared" ref="BI66" si="33">CUBEVALUE("DESKTOP-KSAPEQM AS Model",$B$2,$B$3,$B$4,$B$5,$B$6,$A$8,$B66,BI$9)</f>
        <v>6545502</v>
      </c>
      <c r="BJ66" s="10"/>
      <c r="BK66" s="17">
        <f t="shared" si="29"/>
        <v>1.9286512314824324E-3</v>
      </c>
      <c r="BL66" s="10">
        <f>GDP!BI66/POP!BI66</f>
        <v>1912.9036923371195</v>
      </c>
      <c r="BM66" s="15">
        <f t="shared" si="30"/>
        <v>0.55865847480171227</v>
      </c>
      <c r="BN66" s="16">
        <f t="shared" si="15"/>
        <v>-0.58221694995848328</v>
      </c>
      <c r="BO66" s="18">
        <f t="shared" si="3"/>
        <v>-6.2731393517389481E-4</v>
      </c>
      <c r="BP66" s="10"/>
    </row>
    <row r="67" spans="1:68" x14ac:dyDescent="0.45">
      <c r="A67" t="str" vm="87">
        <f t="shared" si="11"/>
        <v>South</v>
      </c>
      <c r="B67" t="str" vm="125">
        <f>CUBEMEMBER("DESKTOP-KSAPEQM AS Model","[Geography].[Blocs].[Country].&amp;[Niger]")</f>
        <v>Niger</v>
      </c>
      <c r="C67" s="10" vm="8009">
        <f t="shared" si="32"/>
        <v>3486326</v>
      </c>
      <c r="D67" s="10" vm="8127">
        <f t="shared" si="32"/>
        <v>3588228</v>
      </c>
      <c r="E67" s="10" vm="8226">
        <f t="shared" si="32"/>
        <v>3693980</v>
      </c>
      <c r="F67" s="10" vm="8337">
        <f t="shared" si="32"/>
        <v>3802803</v>
      </c>
      <c r="G67" s="10" vm="8431">
        <f t="shared" si="32"/>
        <v>3914117</v>
      </c>
      <c r="H67" s="10" vm="8531">
        <f t="shared" si="32"/>
        <v>4027963</v>
      </c>
      <c r="I67" s="10" vm="8623">
        <f t="shared" si="32"/>
        <v>4144592</v>
      </c>
      <c r="J67" s="10" vm="8723">
        <f t="shared" si="32"/>
        <v>4263927</v>
      </c>
      <c r="K67" s="10" vm="8813">
        <f t="shared" si="32"/>
        <v>4385927</v>
      </c>
      <c r="L67" s="10" vm="8887">
        <f t="shared" si="32"/>
        <v>4510644</v>
      </c>
      <c r="M67" s="10" vm="8982">
        <f t="shared" si="32"/>
        <v>4637988</v>
      </c>
      <c r="N67" s="10" vm="6652">
        <f t="shared" si="32"/>
        <v>4768227</v>
      </c>
      <c r="O67" s="10" vm="6760">
        <f t="shared" si="32"/>
        <v>4902151</v>
      </c>
      <c r="P67" s="10" vm="7739">
        <f t="shared" si="32"/>
        <v>5040798</v>
      </c>
      <c r="Q67" s="10" vm="7828">
        <f t="shared" si="32"/>
        <v>5184941</v>
      </c>
      <c r="R67" s="10" vm="7916">
        <f t="shared" si="32"/>
        <v>5335085</v>
      </c>
      <c r="S67" s="10" vm="8010">
        <f t="shared" si="32"/>
        <v>5491153</v>
      </c>
      <c r="T67" s="10" vm="8128">
        <f t="shared" ref="T67:BI73" si="34">CUBEVALUE("DESKTOP-KSAPEQM AS Model",$B$2,$B$3,$B$4,$B$5,$B$6,$A$8,$B67,T$9)</f>
        <v>5652652</v>
      </c>
      <c r="U67" s="10" vm="8227">
        <f t="shared" si="34"/>
        <v>5818763</v>
      </c>
      <c r="V67" s="10" vm="8338">
        <f t="shared" si="34"/>
        <v>5989004</v>
      </c>
      <c r="W67" s="10" vm="8432">
        <f t="shared" si="34"/>
        <v>6163705</v>
      </c>
      <c r="X67" s="10" vm="8532">
        <f t="shared" si="34"/>
        <v>6343523</v>
      </c>
      <c r="Y67" s="10" vm="8624">
        <f t="shared" si="34"/>
        <v>6528641</v>
      </c>
      <c r="Z67" s="10" vm="8724">
        <f t="shared" si="34"/>
        <v>6719309</v>
      </c>
      <c r="AA67" s="10" vm="8814">
        <f t="shared" si="34"/>
        <v>6915997</v>
      </c>
      <c r="AB67" s="10" vm="8888">
        <f t="shared" si="34"/>
        <v>7118883</v>
      </c>
      <c r="AC67" s="10" vm="8983">
        <f t="shared" si="34"/>
        <v>7328943</v>
      </c>
      <c r="AD67" s="10" vm="6878">
        <f t="shared" si="34"/>
        <v>7548433</v>
      </c>
      <c r="AE67" s="10" vm="6988">
        <f t="shared" si="34"/>
        <v>7780245</v>
      </c>
      <c r="AF67" s="10" vm="7740">
        <f t="shared" si="34"/>
        <v>8026591</v>
      </c>
      <c r="AG67" s="10" vm="7829">
        <f t="shared" si="34"/>
        <v>8288735</v>
      </c>
      <c r="AH67" s="10" vm="7917">
        <f t="shared" si="34"/>
        <v>8566770</v>
      </c>
      <c r="AI67" s="10" vm="8011">
        <f t="shared" si="34"/>
        <v>8860287</v>
      </c>
      <c r="AJ67" s="10" vm="8129">
        <f t="shared" si="34"/>
        <v>9168312</v>
      </c>
      <c r="AK67" s="10" vm="8228">
        <f t="shared" si="34"/>
        <v>9490288</v>
      </c>
      <c r="AL67" s="10" vm="8339">
        <f t="shared" si="34"/>
        <v>9826598</v>
      </c>
      <c r="AM67" s="10" vm="8433">
        <f t="shared" si="34"/>
        <v>10178201</v>
      </c>
      <c r="AN67" s="10" vm="8533">
        <f t="shared" si="34"/>
        <v>10545716</v>
      </c>
      <c r="AO67" s="10" vm="8625">
        <f t="shared" si="34"/>
        <v>10929918</v>
      </c>
      <c r="AP67" s="10" vm="8725">
        <f t="shared" si="34"/>
        <v>11331557</v>
      </c>
      <c r="AQ67" s="10" vm="9231">
        <f t="shared" si="34"/>
        <v>11751365</v>
      </c>
      <c r="AR67" s="10" vm="8815">
        <f t="shared" si="34"/>
        <v>12189983</v>
      </c>
      <c r="AS67" s="10" vm="9334">
        <f t="shared" si="34"/>
        <v>12647984</v>
      </c>
      <c r="AT67" s="10" vm="8889">
        <f t="shared" si="34"/>
        <v>13125916</v>
      </c>
      <c r="AU67" s="10" vm="8984">
        <f t="shared" si="34"/>
        <v>13624467</v>
      </c>
      <c r="AV67" s="10" vm="7099">
        <f t="shared" si="34"/>
        <v>14143971</v>
      </c>
      <c r="AW67" s="10" vm="7210">
        <f t="shared" si="34"/>
        <v>14685399</v>
      </c>
      <c r="AX67" s="10" vm="7741">
        <f t="shared" si="34"/>
        <v>15250908</v>
      </c>
      <c r="AY67" s="10" vm="7830">
        <f t="shared" si="34"/>
        <v>15843133</v>
      </c>
      <c r="AZ67" s="10" vm="7918">
        <f t="shared" si="34"/>
        <v>16464025</v>
      </c>
      <c r="BA67" s="10" vm="8012">
        <f t="shared" si="34"/>
        <v>17114760</v>
      </c>
      <c r="BB67" s="10" vm="9020">
        <f t="shared" si="34"/>
        <v>17795192</v>
      </c>
      <c r="BC67" s="10" vm="8130">
        <f t="shared" si="34"/>
        <v>18504256</v>
      </c>
      <c r="BD67" s="10" vm="8229">
        <f t="shared" si="34"/>
        <v>19240156</v>
      </c>
      <c r="BE67" s="10" vm="8340">
        <f t="shared" si="34"/>
        <v>20001664</v>
      </c>
      <c r="BF67" s="10" vm="8434">
        <f t="shared" si="34"/>
        <v>20788838</v>
      </c>
      <c r="BG67" s="10" vm="9232">
        <f t="shared" si="34"/>
        <v>21602472</v>
      </c>
      <c r="BH67" s="10" vm="8534">
        <f t="shared" si="34"/>
        <v>22442948</v>
      </c>
      <c r="BI67" s="10" vm="9335">
        <f t="shared" si="34"/>
        <v>23310716</v>
      </c>
      <c r="BJ67" s="10"/>
      <c r="BK67" s="17">
        <f t="shared" si="29"/>
        <v>6.8685703739968665E-3</v>
      </c>
      <c r="BL67" s="10">
        <f>GDP!BI67/POP!BI67</f>
        <v>554.60095725931365</v>
      </c>
      <c r="BM67" s="15">
        <f t="shared" si="30"/>
        <v>0.16196974586186047</v>
      </c>
      <c r="BN67" s="16">
        <f t="shared" si="15"/>
        <v>-1.8203457151295741</v>
      </c>
      <c r="BO67" s="18">
        <f t="shared" si="3"/>
        <v>-2.025135696485607E-3</v>
      </c>
      <c r="BP67" s="10"/>
    </row>
    <row r="68" spans="1:68" x14ac:dyDescent="0.45">
      <c r="A68" t="str" vm="87">
        <f t="shared" si="11"/>
        <v>South</v>
      </c>
      <c r="B68" t="str" vm="126">
        <f>CUBEMEMBER("DESKTOP-KSAPEQM AS Model","[Geography].[Blocs].[Country].&amp;[Nigeria]")</f>
        <v>Nigeria</v>
      </c>
      <c r="C68" s="10" vm="8816">
        <f t="shared" si="32"/>
        <v>46063564</v>
      </c>
      <c r="D68" s="10" vm="8890">
        <f t="shared" si="32"/>
        <v>47029824</v>
      </c>
      <c r="E68" s="10" vm="8985">
        <f t="shared" si="32"/>
        <v>48032936</v>
      </c>
      <c r="F68" s="10" vm="7321">
        <f t="shared" si="32"/>
        <v>49066760</v>
      </c>
      <c r="G68" s="10" vm="7433">
        <f t="shared" si="32"/>
        <v>50127920</v>
      </c>
      <c r="H68" s="10" vm="7742">
        <f t="shared" si="32"/>
        <v>51217972</v>
      </c>
      <c r="I68" s="10" vm="9021">
        <f t="shared" si="32"/>
        <v>52342232</v>
      </c>
      <c r="J68" s="10" vm="7831">
        <f t="shared" si="32"/>
        <v>53506196</v>
      </c>
      <c r="K68" s="10" vm="7919">
        <f t="shared" si="32"/>
        <v>54717040</v>
      </c>
      <c r="L68" s="10" vm="8013">
        <f t="shared" si="32"/>
        <v>55982144</v>
      </c>
      <c r="M68" s="10" vm="8131">
        <f t="shared" si="32"/>
        <v>57296984</v>
      </c>
      <c r="N68" s="10" vm="9233">
        <f t="shared" si="32"/>
        <v>58665808</v>
      </c>
      <c r="O68" s="10" vm="8230">
        <f t="shared" si="32"/>
        <v>60114624</v>
      </c>
      <c r="P68" s="10" vm="9336">
        <f t="shared" si="32"/>
        <v>61677176</v>
      </c>
      <c r="Q68" s="10" vm="8341">
        <f t="shared" si="32"/>
        <v>63374296</v>
      </c>
      <c r="R68" s="10" vm="8435">
        <f t="shared" si="32"/>
        <v>65221376</v>
      </c>
      <c r="S68" s="10" vm="8535">
        <f t="shared" si="32"/>
        <v>67203128</v>
      </c>
      <c r="T68" s="10" vm="8626">
        <f t="shared" si="34"/>
        <v>69271920</v>
      </c>
      <c r="U68" s="10" vm="8726">
        <f t="shared" si="34"/>
        <v>71361128</v>
      </c>
      <c r="V68" s="10" vm="8817">
        <f t="shared" si="34"/>
        <v>73423632</v>
      </c>
      <c r="W68" s="10" vm="8891">
        <f t="shared" si="34"/>
        <v>75440504</v>
      </c>
      <c r="X68" s="10" vm="8986">
        <f t="shared" si="34"/>
        <v>77427544</v>
      </c>
      <c r="Y68" s="10" vm="9022">
        <f t="shared" si="34"/>
        <v>79414840</v>
      </c>
      <c r="Z68" s="10" vm="7544">
        <f t="shared" si="34"/>
        <v>81448752</v>
      </c>
      <c r="AA68" s="10" vm="7656">
        <f t="shared" si="34"/>
        <v>83562784</v>
      </c>
      <c r="AB68" s="10" vm="7743">
        <f t="shared" si="34"/>
        <v>85766400</v>
      </c>
      <c r="AC68" s="10" vm="7832">
        <f t="shared" si="34"/>
        <v>88048032</v>
      </c>
      <c r="AD68" s="10" vm="9234">
        <f t="shared" si="34"/>
        <v>90395272</v>
      </c>
      <c r="AE68" s="10" vm="7920">
        <f t="shared" si="34"/>
        <v>92788024</v>
      </c>
      <c r="AF68" s="10" vm="9337">
        <f t="shared" si="34"/>
        <v>95212448</v>
      </c>
      <c r="AG68" s="10" vm="8014">
        <f t="shared" si="34"/>
        <v>97667632</v>
      </c>
      <c r="AH68" s="10" vm="8132">
        <f t="shared" si="34"/>
        <v>100161712</v>
      </c>
      <c r="AI68" s="10" vm="8231">
        <f t="shared" si="34"/>
        <v>102700752</v>
      </c>
      <c r="AJ68" s="10" vm="8342">
        <f t="shared" si="34"/>
        <v>105293696</v>
      </c>
      <c r="AK68" s="10" vm="8436">
        <f t="shared" si="34"/>
        <v>107948336</v>
      </c>
      <c r="AL68" s="10" vm="8536">
        <f t="shared" si="34"/>
        <v>110668792</v>
      </c>
      <c r="AM68" s="10" vm="8627">
        <f t="shared" si="34"/>
        <v>113457664</v>
      </c>
      <c r="AN68" s="10" vm="8727">
        <f t="shared" si="34"/>
        <v>116319760</v>
      </c>
      <c r="AO68" s="10" vm="9023">
        <f t="shared" si="34"/>
        <v>119260064</v>
      </c>
      <c r="AP68" s="10" vm="8818">
        <f t="shared" si="34"/>
        <v>122283848</v>
      </c>
      <c r="AQ68" s="10" vm="8892">
        <f t="shared" si="34"/>
        <v>125394048</v>
      </c>
      <c r="AR68" s="10" vm="8987">
        <f t="shared" si="34"/>
        <v>128596080</v>
      </c>
      <c r="AS68" s="10" vm="6176">
        <f t="shared" si="34"/>
        <v>131900632</v>
      </c>
      <c r="AT68" s="10" vm="9235">
        <f t="shared" si="34"/>
        <v>135320416</v>
      </c>
      <c r="AU68" s="10" vm="5545">
        <f t="shared" si="34"/>
        <v>138865024</v>
      </c>
      <c r="AV68" s="10" vm="9338">
        <f t="shared" si="34"/>
        <v>142538304</v>
      </c>
      <c r="AW68" s="10" vm="7744">
        <f t="shared" si="34"/>
        <v>146339984</v>
      </c>
      <c r="AX68" s="10" vm="7833">
        <f t="shared" si="34"/>
        <v>150269616</v>
      </c>
      <c r="AY68" s="10" vm="7921">
        <f t="shared" si="34"/>
        <v>154324928</v>
      </c>
      <c r="AZ68" s="10" vm="8015">
        <f t="shared" si="34"/>
        <v>158503200</v>
      </c>
      <c r="BA68" s="10" vm="8133">
        <f t="shared" si="34"/>
        <v>162805072</v>
      </c>
      <c r="BB68" s="10" vm="8232">
        <f t="shared" si="34"/>
        <v>167228768</v>
      </c>
      <c r="BC68" s="10" vm="8343">
        <f t="shared" si="34"/>
        <v>171765776</v>
      </c>
      <c r="BD68" s="10" vm="8437">
        <f t="shared" si="34"/>
        <v>176404896</v>
      </c>
      <c r="BE68" s="10" vm="9024">
        <f t="shared" si="34"/>
        <v>181137440</v>
      </c>
      <c r="BF68" s="10" vm="8537">
        <f t="shared" si="34"/>
        <v>185960288</v>
      </c>
      <c r="BG68" s="10" vm="8628">
        <f t="shared" si="34"/>
        <v>190873312</v>
      </c>
      <c r="BH68" s="10" vm="8728">
        <f t="shared" si="34"/>
        <v>195874736</v>
      </c>
      <c r="BI68" s="10" vm="8819">
        <f t="shared" si="34"/>
        <v>200963600</v>
      </c>
      <c r="BJ68" s="10"/>
      <c r="BK68" s="17">
        <f t="shared" si="29"/>
        <v>5.921451015111491E-2</v>
      </c>
      <c r="BL68" s="10">
        <f>GDP!BI68/POP!BI68</f>
        <v>2229.8586530097987</v>
      </c>
      <c r="BM68" s="15">
        <f t="shared" si="30"/>
        <v>0.65122433455699258</v>
      </c>
      <c r="BN68" s="16">
        <f t="shared" si="15"/>
        <v>-0.42890109620055189</v>
      </c>
      <c r="BO68" s="18">
        <f t="shared" si="3"/>
        <v>-1.6539254035432289E-2</v>
      </c>
      <c r="BP68" s="10"/>
    </row>
    <row r="69" spans="1:68" x14ac:dyDescent="0.45">
      <c r="A69" t="str" vm="87">
        <f t="shared" si="11"/>
        <v>South</v>
      </c>
      <c r="B69" t="str" vm="127">
        <f>CUBEMEMBER("DESKTOP-KSAPEQM AS Model","[Geography].[Blocs].[Country].&amp;[Pakistan]")</f>
        <v>Pakistan</v>
      </c>
      <c r="C69" s="10" vm="9339">
        <f t="shared" si="32"/>
        <v>46065232</v>
      </c>
      <c r="D69" s="10" vm="8988">
        <f t="shared" si="32"/>
        <v>47198880</v>
      </c>
      <c r="E69" s="10" vm="6292">
        <f t="shared" si="32"/>
        <v>48387300</v>
      </c>
      <c r="F69" s="10" vm="6322">
        <f t="shared" si="32"/>
        <v>49627624</v>
      </c>
      <c r="G69" s="10" vm="7745">
        <f t="shared" si="32"/>
        <v>50917976</v>
      </c>
      <c r="H69" s="10" vm="7834">
        <f t="shared" si="32"/>
        <v>52260188</v>
      </c>
      <c r="I69" s="10" vm="7922">
        <f t="shared" si="32"/>
        <v>53655788</v>
      </c>
      <c r="J69" s="10" vm="8016">
        <f t="shared" si="32"/>
        <v>55102684</v>
      </c>
      <c r="K69" s="10" vm="8134">
        <f t="shared" si="32"/>
        <v>56598144</v>
      </c>
      <c r="L69" s="10" vm="9025">
        <f t="shared" si="32"/>
        <v>58142060</v>
      </c>
      <c r="M69" s="10" vm="8233">
        <f t="shared" si="32"/>
        <v>59734480</v>
      </c>
      <c r="N69" s="10" vm="8344">
        <f t="shared" si="32"/>
        <v>61381988</v>
      </c>
      <c r="O69" s="10" vm="8438">
        <f t="shared" si="32"/>
        <v>63099408</v>
      </c>
      <c r="P69" s="10" vm="8538">
        <f t="shared" si="32"/>
        <v>64906000</v>
      </c>
      <c r="Q69" s="10" vm="9236">
        <f t="shared" si="32"/>
        <v>66816876</v>
      </c>
      <c r="R69" s="10" vm="8629">
        <f t="shared" si="32"/>
        <v>68834328</v>
      </c>
      <c r="S69" s="10" vm="9340">
        <f t="shared" si="32"/>
        <v>70958168</v>
      </c>
      <c r="T69" s="10" vm="8729">
        <f t="shared" si="34"/>
        <v>73197256</v>
      </c>
      <c r="U69" s="10" vm="8820">
        <f t="shared" si="34"/>
        <v>75561128</v>
      </c>
      <c r="V69" s="10" vm="8893">
        <f t="shared" si="34"/>
        <v>78054344</v>
      </c>
      <c r="W69" s="10" vm="8989">
        <f t="shared" si="34"/>
        <v>80680456</v>
      </c>
      <c r="X69" s="10" vm="6433">
        <f t="shared" si="34"/>
        <v>83431608</v>
      </c>
      <c r="Y69" s="10" vm="6544">
        <f t="shared" si="34"/>
        <v>86285936</v>
      </c>
      <c r="Z69" s="10" vm="7746">
        <f t="shared" si="34"/>
        <v>89213704</v>
      </c>
      <c r="AA69" s="10" vm="7835">
        <f t="shared" si="34"/>
        <v>92191512</v>
      </c>
      <c r="AB69" s="10" vm="9026">
        <f t="shared" si="34"/>
        <v>95215376</v>
      </c>
      <c r="AC69" s="10" vm="7923">
        <f t="shared" si="34"/>
        <v>98285752</v>
      </c>
      <c r="AD69" s="10" vm="8017">
        <f t="shared" si="34"/>
        <v>101389600</v>
      </c>
      <c r="AE69" s="10" vm="8135">
        <f t="shared" si="34"/>
        <v>104512880</v>
      </c>
      <c r="AF69" s="10" vm="8234">
        <f t="shared" si="34"/>
        <v>107647920</v>
      </c>
      <c r="AG69" s="10" vm="9237">
        <f t="shared" si="34"/>
        <v>110778648</v>
      </c>
      <c r="AH69" s="10" vm="8345">
        <f t="shared" si="34"/>
        <v>113911128</v>
      </c>
      <c r="AI69" s="10" vm="9341">
        <f t="shared" si="34"/>
        <v>117086688</v>
      </c>
      <c r="AJ69" s="10" vm="8439">
        <f t="shared" si="34"/>
        <v>120362760</v>
      </c>
      <c r="AK69" s="10" vm="8539">
        <f t="shared" si="34"/>
        <v>123776840</v>
      </c>
      <c r="AL69" s="10" vm="8630">
        <f t="shared" si="34"/>
        <v>127349288</v>
      </c>
      <c r="AM69" s="10" vm="8730">
        <f t="shared" si="34"/>
        <v>131057432</v>
      </c>
      <c r="AN69" s="10" vm="8821">
        <f t="shared" si="34"/>
        <v>134843232</v>
      </c>
      <c r="AO69" s="10" vm="8894">
        <f t="shared" si="34"/>
        <v>138624624</v>
      </c>
      <c r="AP69" s="10" vm="8990">
        <f t="shared" si="34"/>
        <v>142343584</v>
      </c>
      <c r="AQ69" s="10" vm="6653">
        <f t="shared" si="34"/>
        <v>145978400</v>
      </c>
      <c r="AR69" s="10" vm="9027">
        <f t="shared" si="34"/>
        <v>149549696</v>
      </c>
      <c r="AS69" s="10" vm="6761">
        <f t="shared" si="34"/>
        <v>153093376</v>
      </c>
      <c r="AT69" s="10" vm="7747">
        <f t="shared" si="34"/>
        <v>156664704</v>
      </c>
      <c r="AU69" s="10" vm="7836">
        <f t="shared" si="34"/>
        <v>160304000</v>
      </c>
      <c r="AV69" s="10" vm="7924">
        <f t="shared" si="34"/>
        <v>164022624</v>
      </c>
      <c r="AW69" s="10" vm="9238">
        <f t="shared" si="34"/>
        <v>167808112</v>
      </c>
      <c r="AX69" s="10" vm="8018">
        <f t="shared" si="34"/>
        <v>171648992</v>
      </c>
      <c r="AY69" s="10" vm="9342">
        <f t="shared" si="34"/>
        <v>175525616</v>
      </c>
      <c r="AZ69" s="10" vm="8136">
        <f t="shared" si="34"/>
        <v>179424640</v>
      </c>
      <c r="BA69" s="10" vm="8235">
        <f t="shared" si="34"/>
        <v>183340592</v>
      </c>
      <c r="BB69" s="10" vm="8346">
        <f t="shared" si="34"/>
        <v>187281472</v>
      </c>
      <c r="BC69" s="10" vm="8440">
        <f t="shared" si="34"/>
        <v>191262912</v>
      </c>
      <c r="BD69" s="10" vm="8540">
        <f t="shared" si="34"/>
        <v>195306832</v>
      </c>
      <c r="BE69" s="10" vm="8631">
        <f t="shared" si="34"/>
        <v>199426960</v>
      </c>
      <c r="BF69" s="10" vm="8731">
        <f t="shared" si="34"/>
        <v>203627280</v>
      </c>
      <c r="BG69" s="10" vm="8822">
        <f t="shared" si="34"/>
        <v>207896688</v>
      </c>
      <c r="BH69" s="10" vm="9028">
        <f t="shared" si="34"/>
        <v>212215024</v>
      </c>
      <c r="BI69" s="10" vm="8895">
        <f t="shared" si="34"/>
        <v>216565312</v>
      </c>
      <c r="BJ69" s="10"/>
      <c r="BK69" s="17">
        <f t="shared" si="29"/>
        <v>6.3811600040024008E-2</v>
      </c>
      <c r="BL69" s="10">
        <f>GDP!BI69/POP!BI69</f>
        <v>1284.7021138454527</v>
      </c>
      <c r="BM69" s="15">
        <f t="shared" si="30"/>
        <v>0.37519386175608427</v>
      </c>
      <c r="BN69" s="16">
        <f t="shared" si="15"/>
        <v>-0.980312421909041</v>
      </c>
      <c r="BO69" s="18">
        <f t="shared" si="3"/>
        <v>-2.3470366149043562E-2</v>
      </c>
      <c r="BP69" s="10"/>
    </row>
    <row r="70" spans="1:68" x14ac:dyDescent="0.45">
      <c r="A70" t="str" vm="87">
        <f t="shared" si="11"/>
        <v>South</v>
      </c>
      <c r="B70" t="str" vm="128">
        <f>CUBEMEMBER("DESKTOP-KSAPEQM AS Model","[Geography].[Blocs].[Country].&amp;[Panama]")</f>
        <v>Panama</v>
      </c>
      <c r="C70" s="10" vm="6989">
        <f t="shared" si="32"/>
        <v>1167113</v>
      </c>
      <c r="D70" s="10" vm="9239">
        <f t="shared" si="32"/>
        <v>1202449</v>
      </c>
      <c r="E70" s="10" vm="7748">
        <f t="shared" si="32"/>
        <v>1238889</v>
      </c>
      <c r="F70" s="10" vm="9343">
        <f t="shared" si="32"/>
        <v>1276331</v>
      </c>
      <c r="G70" s="10" vm="7837">
        <f t="shared" si="32"/>
        <v>1314677</v>
      </c>
      <c r="H70" s="10" vm="7925">
        <f t="shared" si="32"/>
        <v>1353842</v>
      </c>
      <c r="I70" s="10" vm="8019">
        <f t="shared" si="32"/>
        <v>1393825</v>
      </c>
      <c r="J70" s="10" vm="8137">
        <f t="shared" si="32"/>
        <v>1434669</v>
      </c>
      <c r="K70" s="10" vm="8236">
        <f t="shared" si="32"/>
        <v>1476481</v>
      </c>
      <c r="L70" s="10" vm="8347">
        <f t="shared" si="32"/>
        <v>1519285</v>
      </c>
      <c r="M70" s="10" vm="8441">
        <f t="shared" si="32"/>
        <v>1563093</v>
      </c>
      <c r="N70" s="10" vm="8541">
        <f t="shared" si="32"/>
        <v>1607796</v>
      </c>
      <c r="O70" s="10" vm="9029">
        <f t="shared" si="32"/>
        <v>1653212</v>
      </c>
      <c r="P70" s="10" vm="8632">
        <f t="shared" si="32"/>
        <v>1699054</v>
      </c>
      <c r="Q70" s="10" vm="8732">
        <f t="shared" si="32"/>
        <v>1745138</v>
      </c>
      <c r="R70" s="10" vm="8823">
        <f t="shared" si="32"/>
        <v>1791380</v>
      </c>
      <c r="S70" s="10" vm="8896">
        <f t="shared" si="32"/>
        <v>1837800</v>
      </c>
      <c r="T70" s="10" vm="9240">
        <f t="shared" si="34"/>
        <v>1884424</v>
      </c>
      <c r="U70" s="10" vm="8991">
        <f t="shared" si="34"/>
        <v>1931304</v>
      </c>
      <c r="V70" s="10" vm="9344">
        <f t="shared" si="34"/>
        <v>1978487</v>
      </c>
      <c r="W70" s="10" vm="7100">
        <f t="shared" si="34"/>
        <v>2025971</v>
      </c>
      <c r="X70" s="10" vm="7211">
        <f t="shared" si="34"/>
        <v>2073757</v>
      </c>
      <c r="Y70" s="10" vm="7749">
        <f t="shared" si="34"/>
        <v>2121860</v>
      </c>
      <c r="Z70" s="10" vm="7838">
        <f t="shared" si="34"/>
        <v>2170325</v>
      </c>
      <c r="AA70" s="10" vm="7926">
        <f t="shared" si="34"/>
        <v>2219201</v>
      </c>
      <c r="AB70" s="10" vm="8020">
        <f t="shared" si="34"/>
        <v>2268500</v>
      </c>
      <c r="AC70" s="10" vm="8138">
        <f t="shared" si="34"/>
        <v>2318264</v>
      </c>
      <c r="AD70" s="10" vm="8237">
        <f t="shared" si="34"/>
        <v>2368551</v>
      </c>
      <c r="AE70" s="10" vm="9030">
        <f t="shared" si="34"/>
        <v>2419426</v>
      </c>
      <c r="AF70" s="10" vm="8348">
        <f t="shared" si="34"/>
        <v>2470947</v>
      </c>
      <c r="AG70" s="10" vm="8442">
        <f t="shared" si="34"/>
        <v>2523118</v>
      </c>
      <c r="AH70" s="10" vm="8542">
        <f t="shared" si="34"/>
        <v>2575954</v>
      </c>
      <c r="AI70" s="10" vm="8633">
        <f t="shared" si="34"/>
        <v>2629580</v>
      </c>
      <c r="AJ70" s="10" vm="9241">
        <f t="shared" si="34"/>
        <v>2684116</v>
      </c>
      <c r="AK70" s="10" vm="8733">
        <f t="shared" si="34"/>
        <v>2739668</v>
      </c>
      <c r="AL70" s="10" vm="9345">
        <f t="shared" si="34"/>
        <v>2796291</v>
      </c>
      <c r="AM70" s="10" vm="8824">
        <f t="shared" si="34"/>
        <v>2853913</v>
      </c>
      <c r="AN70" s="10" vm="8897">
        <f t="shared" si="34"/>
        <v>2912316</v>
      </c>
      <c r="AO70" s="10" vm="8992">
        <f t="shared" si="34"/>
        <v>2971196</v>
      </c>
      <c r="AP70" s="10" vm="7322">
        <f t="shared" si="34"/>
        <v>3030328</v>
      </c>
      <c r="AQ70" s="10" vm="7434">
        <f t="shared" si="34"/>
        <v>3089648</v>
      </c>
      <c r="AR70" s="10" vm="7750">
        <f t="shared" si="34"/>
        <v>3149188</v>
      </c>
      <c r="AS70" s="10" vm="7839">
        <f t="shared" si="34"/>
        <v>3209048</v>
      </c>
      <c r="AT70" s="10" vm="7927">
        <f t="shared" si="34"/>
        <v>3269356</v>
      </c>
      <c r="AU70" s="10" vm="9031">
        <f t="shared" si="34"/>
        <v>3330217</v>
      </c>
      <c r="AV70" s="10" vm="8021">
        <f t="shared" si="34"/>
        <v>3391666</v>
      </c>
      <c r="AW70" s="10" vm="8139">
        <f t="shared" si="34"/>
        <v>3453675</v>
      </c>
      <c r="AX70" s="10" vm="8238">
        <f t="shared" si="34"/>
        <v>3516204</v>
      </c>
      <c r="AY70" s="10" vm="8349">
        <f t="shared" si="34"/>
        <v>3579215</v>
      </c>
      <c r="AZ70" s="10" vm="9242">
        <f t="shared" si="34"/>
        <v>3642687</v>
      </c>
      <c r="BA70" s="10" vm="8443">
        <f t="shared" si="34"/>
        <v>3706483</v>
      </c>
      <c r="BB70" s="10" vm="9346">
        <f t="shared" si="34"/>
        <v>3770624</v>
      </c>
      <c r="BC70" s="10" vm="8543">
        <f t="shared" si="34"/>
        <v>3835437</v>
      </c>
      <c r="BD70" s="10" vm="8634">
        <f t="shared" si="34"/>
        <v>3901315</v>
      </c>
      <c r="BE70" s="10" vm="8734">
        <f t="shared" si="34"/>
        <v>3968487</v>
      </c>
      <c r="BF70" s="10" vm="8825">
        <f t="shared" si="34"/>
        <v>4037078</v>
      </c>
      <c r="BG70" s="10" vm="8898">
        <f t="shared" si="34"/>
        <v>4106771</v>
      </c>
      <c r="BH70" s="10" vm="8993">
        <f t="shared" si="34"/>
        <v>4176873</v>
      </c>
      <c r="BI70" s="10" vm="7545">
        <f t="shared" si="34"/>
        <v>4246439</v>
      </c>
      <c r="BJ70" s="10"/>
      <c r="BK70" s="17">
        <f t="shared" si="29"/>
        <v>1.2512256213144581E-3</v>
      </c>
      <c r="BL70" s="10">
        <f>GDP!BI70/POP!BI70</f>
        <v>15731.015974561273</v>
      </c>
      <c r="BM70" s="15">
        <f t="shared" si="30"/>
        <v>4.5942016979916929</v>
      </c>
      <c r="BN70" s="16">
        <f t="shared" si="15"/>
        <v>1.5247950079595669</v>
      </c>
      <c r="BO70" s="18">
        <f t="shared" si="3"/>
        <v>8.7651055101361976E-3</v>
      </c>
      <c r="BP70" s="10"/>
    </row>
    <row r="71" spans="1:68" x14ac:dyDescent="0.45">
      <c r="A71" t="str" vm="87">
        <f t="shared" si="11"/>
        <v>South</v>
      </c>
      <c r="B71" t="str" vm="129">
        <f>CUBEMEMBER("DESKTOP-KSAPEQM AS Model","[Geography].[Blocs].[Country].&amp;[Papua New Guinea]")</f>
        <v>Papua New Guinea</v>
      </c>
      <c r="C71" s="10" vm="7751">
        <f t="shared" si="32"/>
        <v>2297059</v>
      </c>
      <c r="D71" s="10" vm="7840">
        <f t="shared" si="32"/>
        <v>2340352</v>
      </c>
      <c r="E71" s="10" vm="7928">
        <f t="shared" si="32"/>
        <v>2385946</v>
      </c>
      <c r="F71" s="10" vm="8022">
        <f t="shared" si="32"/>
        <v>2434223</v>
      </c>
      <c r="G71" s="10" vm="9243">
        <f t="shared" si="32"/>
        <v>2485437</v>
      </c>
      <c r="H71" s="10" vm="8140">
        <f t="shared" si="32"/>
        <v>2539674</v>
      </c>
      <c r="I71" s="10" vm="9347">
        <f t="shared" si="32"/>
        <v>2596820</v>
      </c>
      <c r="J71" s="10" vm="8239">
        <f t="shared" si="32"/>
        <v>2656633</v>
      </c>
      <c r="K71" s="10" vm="8350">
        <f t="shared" si="32"/>
        <v>2718811</v>
      </c>
      <c r="L71" s="10" vm="8444">
        <f t="shared" si="32"/>
        <v>2783121</v>
      </c>
      <c r="M71" s="10" vm="8544">
        <f t="shared" si="32"/>
        <v>2849532</v>
      </c>
      <c r="N71" s="10" vm="8635">
        <f t="shared" si="32"/>
        <v>2918139</v>
      </c>
      <c r="O71" s="10" vm="8735">
        <f t="shared" si="32"/>
        <v>2989202</v>
      </c>
      <c r="P71" s="10" vm="8826">
        <f t="shared" si="32"/>
        <v>3063049</v>
      </c>
      <c r="Q71" s="10" vm="8899">
        <f t="shared" si="32"/>
        <v>3139945</v>
      </c>
      <c r="R71" s="10" vm="9032">
        <f t="shared" si="32"/>
        <v>3219829</v>
      </c>
      <c r="S71" s="10" vm="8994">
        <f t="shared" si="32"/>
        <v>3302633</v>
      </c>
      <c r="T71" s="10" vm="6177">
        <f t="shared" si="34"/>
        <v>3388618</v>
      </c>
      <c r="U71" s="10" vm="5640">
        <f t="shared" si="34"/>
        <v>3478100</v>
      </c>
      <c r="V71" s="10" vm="7752">
        <f t="shared" si="34"/>
        <v>3571205</v>
      </c>
      <c r="W71" s="10" vm="9244">
        <f t="shared" si="34"/>
        <v>3668104</v>
      </c>
      <c r="X71" s="10" vm="7841">
        <f t="shared" si="34"/>
        <v>3768483</v>
      </c>
      <c r="Y71" s="10" vm="9348">
        <f t="shared" si="34"/>
        <v>3871492</v>
      </c>
      <c r="Z71" s="10" vm="7929">
        <f t="shared" si="34"/>
        <v>3975956</v>
      </c>
      <c r="AA71" s="10" vm="8023">
        <f t="shared" si="34"/>
        <v>4081030</v>
      </c>
      <c r="AB71" s="10" vm="8141">
        <f t="shared" si="34"/>
        <v>4186499</v>
      </c>
      <c r="AC71" s="10" vm="8240">
        <f t="shared" si="34"/>
        <v>4292563</v>
      </c>
      <c r="AD71" s="10" vm="8351">
        <f t="shared" si="34"/>
        <v>4399324</v>
      </c>
      <c r="AE71" s="10" vm="8445">
        <f t="shared" si="34"/>
        <v>4506991</v>
      </c>
      <c r="AF71" s="10" vm="8545">
        <f t="shared" si="34"/>
        <v>4615839</v>
      </c>
      <c r="AG71" s="10" vm="8636">
        <f t="shared" si="34"/>
        <v>4725547</v>
      </c>
      <c r="AH71" s="10" vm="9033">
        <f t="shared" si="34"/>
        <v>4836217</v>
      </c>
      <c r="AI71" s="10" vm="8736">
        <f t="shared" si="34"/>
        <v>4949051</v>
      </c>
      <c r="AJ71" s="10" vm="8827">
        <f t="shared" si="34"/>
        <v>5065661</v>
      </c>
      <c r="AK71" s="10" vm="8900">
        <f t="shared" si="34"/>
        <v>5187060</v>
      </c>
      <c r="AL71" s="10" vm="8995">
        <f t="shared" si="34"/>
        <v>5314248</v>
      </c>
      <c r="AM71" s="10" vm="9245">
        <f t="shared" si="34"/>
        <v>5446641</v>
      </c>
      <c r="AN71" s="10" vm="6293">
        <f t="shared" si="34"/>
        <v>5581762</v>
      </c>
      <c r="AO71" s="10" vm="9349">
        <f t="shared" si="34"/>
        <v>5716161</v>
      </c>
      <c r="AP71" s="10" vm="6323">
        <f t="shared" si="34"/>
        <v>5847586</v>
      </c>
      <c r="AQ71" s="10" vm="7753">
        <f t="shared" si="34"/>
        <v>5974629</v>
      </c>
      <c r="AR71" s="10" vm="7842">
        <f t="shared" si="34"/>
        <v>6098621</v>
      </c>
      <c r="AS71" s="10" vm="7930">
        <f t="shared" si="34"/>
        <v>6223377</v>
      </c>
      <c r="AT71" s="10" vm="8024">
        <f t="shared" si="34"/>
        <v>6354245</v>
      </c>
      <c r="AU71" s="10" vm="8142">
        <f t="shared" si="34"/>
        <v>6494903</v>
      </c>
      <c r="AV71" s="10" vm="8241">
        <f t="shared" si="34"/>
        <v>6646895</v>
      </c>
      <c r="AW71" s="10" vm="8352">
        <f t="shared" si="34"/>
        <v>6808514</v>
      </c>
      <c r="AX71" s="10" vm="9034">
        <f t="shared" si="34"/>
        <v>6976201</v>
      </c>
      <c r="AY71" s="10" vm="8446">
        <f t="shared" si="34"/>
        <v>7144776</v>
      </c>
      <c r="AZ71" s="10" vm="8546">
        <f t="shared" si="34"/>
        <v>7310507</v>
      </c>
      <c r="BA71" s="10" vm="8637">
        <f t="shared" si="34"/>
        <v>7472200</v>
      </c>
      <c r="BB71" s="10" vm="8737">
        <f t="shared" si="34"/>
        <v>7631002</v>
      </c>
      <c r="BC71" s="10" vm="9246">
        <f t="shared" si="34"/>
        <v>7788379</v>
      </c>
      <c r="BD71" s="10" vm="8828">
        <f t="shared" si="34"/>
        <v>7946731</v>
      </c>
      <c r="BE71" s="10" vm="9350">
        <f t="shared" si="34"/>
        <v>8107775</v>
      </c>
      <c r="BF71" s="10" vm="8901">
        <f t="shared" si="34"/>
        <v>8271760</v>
      </c>
      <c r="BG71" s="10" vm="8996">
        <f t="shared" si="34"/>
        <v>8438029</v>
      </c>
      <c r="BH71" s="10" vm="6434">
        <f t="shared" si="34"/>
        <v>8606316</v>
      </c>
      <c r="BI71" s="10" vm="6545">
        <f t="shared" si="34"/>
        <v>8776109</v>
      </c>
      <c r="BJ71" s="10"/>
      <c r="BK71" s="17">
        <f t="shared" si="29"/>
        <v>2.5859060818366657E-3</v>
      </c>
      <c r="BL71" s="10">
        <f>GDP!BI71/POP!BI71</f>
        <v>2845.1801662900953</v>
      </c>
      <c r="BM71" s="15">
        <f t="shared" si="30"/>
        <v>0.83092735855077482</v>
      </c>
      <c r="BN71" s="16">
        <f t="shared" si="15"/>
        <v>-0.18521290244722818</v>
      </c>
      <c r="BO71" s="18">
        <f t="shared" si="3"/>
        <v>-3.9796698386935814E-4</v>
      </c>
      <c r="BP71" s="10"/>
    </row>
    <row r="72" spans="1:68" x14ac:dyDescent="0.45">
      <c r="A72" t="str" vm="87">
        <f t="shared" si="11"/>
        <v>South</v>
      </c>
      <c r="B72" t="str" vm="130">
        <f>CUBEMEMBER("DESKTOP-KSAPEQM AS Model","[Geography].[Blocs].[Country].&amp;[Peru]")</f>
        <v>Peru</v>
      </c>
      <c r="C72" s="10" vm="7931">
        <f t="shared" si="32"/>
        <v>10446620</v>
      </c>
      <c r="D72" s="10" vm="8025">
        <f t="shared" si="32"/>
        <v>10749466</v>
      </c>
      <c r="E72" s="10" vm="9035">
        <f t="shared" si="32"/>
        <v>11062300</v>
      </c>
      <c r="F72" s="10" vm="8143">
        <f t="shared" si="32"/>
        <v>11383373</v>
      </c>
      <c r="G72" s="10" vm="8242">
        <f t="shared" si="32"/>
        <v>11711392</v>
      </c>
      <c r="H72" s="10" vm="8353">
        <f t="shared" si="32"/>
        <v>12045787</v>
      </c>
      <c r="I72" s="10" vm="8447">
        <f t="shared" si="32"/>
        <v>12386879</v>
      </c>
      <c r="J72" s="10" vm="9247">
        <f t="shared" si="32"/>
        <v>12735486</v>
      </c>
      <c r="K72" s="10" vm="8547">
        <f t="shared" si="32"/>
        <v>13092852</v>
      </c>
      <c r="L72" s="10" vm="9351">
        <f t="shared" si="32"/>
        <v>13459794</v>
      </c>
      <c r="M72" s="10" vm="8638">
        <f t="shared" si="32"/>
        <v>13836367</v>
      </c>
      <c r="N72" s="10" vm="8738">
        <f t="shared" si="32"/>
        <v>14221961</v>
      </c>
      <c r="O72" s="10" vm="8829">
        <f t="shared" si="32"/>
        <v>14615845</v>
      </c>
      <c r="P72" s="10" vm="8902">
        <f t="shared" si="32"/>
        <v>15017055</v>
      </c>
      <c r="Q72" s="10" vm="8997">
        <f t="shared" si="32"/>
        <v>15424744</v>
      </c>
      <c r="R72" s="10" vm="6654">
        <f t="shared" si="32"/>
        <v>15838572</v>
      </c>
      <c r="S72" s="10" vm="6762">
        <f t="shared" si="32"/>
        <v>16258321</v>
      </c>
      <c r="T72" s="10" vm="7754">
        <f t="shared" si="34"/>
        <v>16683456</v>
      </c>
      <c r="U72" s="10" vm="9036">
        <f t="shared" si="34"/>
        <v>17113388</v>
      </c>
      <c r="V72" s="10" vm="7843">
        <f t="shared" si="34"/>
        <v>17547610</v>
      </c>
      <c r="W72" s="10" vm="7932">
        <f t="shared" si="34"/>
        <v>17985392</v>
      </c>
      <c r="X72" s="10" vm="8026">
        <f t="shared" si="34"/>
        <v>18426416</v>
      </c>
      <c r="Y72" s="10" vm="8144">
        <f t="shared" si="34"/>
        <v>18870992</v>
      </c>
      <c r="Z72" s="10" vm="9248">
        <f t="shared" si="34"/>
        <v>19319746</v>
      </c>
      <c r="AA72" s="10" vm="8243">
        <f t="shared" si="34"/>
        <v>19772872</v>
      </c>
      <c r="AB72" s="10" vm="9352">
        <f t="shared" si="34"/>
        <v>20230384</v>
      </c>
      <c r="AC72" s="10" vm="8354">
        <f t="shared" si="34"/>
        <v>20691284</v>
      </c>
      <c r="AD72" s="10" vm="8448">
        <f t="shared" si="34"/>
        <v>21153460</v>
      </c>
      <c r="AE72" s="10" vm="8548">
        <f t="shared" si="34"/>
        <v>21614192</v>
      </c>
      <c r="AF72" s="10" vm="8639">
        <f t="shared" si="34"/>
        <v>22071432</v>
      </c>
      <c r="AG72" s="10" vm="8739">
        <f t="shared" si="34"/>
        <v>22522378</v>
      </c>
      <c r="AH72" s="10" vm="8830">
        <f t="shared" si="34"/>
        <v>22966818</v>
      </c>
      <c r="AI72" s="10" vm="8903">
        <f t="shared" si="34"/>
        <v>23408132</v>
      </c>
      <c r="AJ72" s="10" vm="8998">
        <f t="shared" si="34"/>
        <v>23851408</v>
      </c>
      <c r="AK72" s="10" vm="9037">
        <f t="shared" si="34"/>
        <v>24299160</v>
      </c>
      <c r="AL72" s="10" vm="6879">
        <f t="shared" si="34"/>
        <v>24753824</v>
      </c>
      <c r="AM72" s="10" vm="6990">
        <f t="shared" si="34"/>
        <v>25210954</v>
      </c>
      <c r="AN72" s="10" vm="7755">
        <f t="shared" si="34"/>
        <v>25658062</v>
      </c>
      <c r="AO72" s="10" vm="7844">
        <f t="shared" si="34"/>
        <v>26078292</v>
      </c>
      <c r="AP72" s="10" vm="9249">
        <f t="shared" si="34"/>
        <v>26459944</v>
      </c>
      <c r="AQ72" s="10" vm="7933">
        <f t="shared" si="34"/>
        <v>26799284</v>
      </c>
      <c r="AR72" s="10" vm="9353">
        <f t="shared" si="34"/>
        <v>27100968</v>
      </c>
      <c r="AS72" s="10" vm="8027">
        <f t="shared" si="34"/>
        <v>27372226</v>
      </c>
      <c r="AT72" s="10" vm="8145">
        <f t="shared" si="34"/>
        <v>27624212</v>
      </c>
      <c r="AU72" s="10" vm="8244">
        <f t="shared" si="34"/>
        <v>27866144</v>
      </c>
      <c r="AV72" s="10" vm="8355">
        <f t="shared" si="34"/>
        <v>28102056</v>
      </c>
      <c r="AW72" s="10" vm="8449">
        <f t="shared" si="34"/>
        <v>28333052</v>
      </c>
      <c r="AX72" s="10" vm="8549">
        <f t="shared" si="34"/>
        <v>28562316</v>
      </c>
      <c r="AY72" s="10" vm="8640">
        <f t="shared" si="34"/>
        <v>28792656</v>
      </c>
      <c r="AZ72" s="10" vm="8740">
        <f t="shared" si="34"/>
        <v>29027674</v>
      </c>
      <c r="BA72" s="10" vm="9038">
        <f t="shared" si="34"/>
        <v>29264318</v>
      </c>
      <c r="BB72" s="10" vm="8831">
        <f t="shared" si="34"/>
        <v>29506788</v>
      </c>
      <c r="BC72" s="10" vm="8904">
        <f t="shared" si="34"/>
        <v>29773988</v>
      </c>
      <c r="BD72" s="10" vm="8999">
        <f t="shared" si="34"/>
        <v>30090360</v>
      </c>
      <c r="BE72" s="10" vm="7101">
        <f t="shared" si="34"/>
        <v>30470734</v>
      </c>
      <c r="BF72" s="10" vm="9250">
        <f t="shared" si="34"/>
        <v>30926032</v>
      </c>
      <c r="BG72" s="10" vm="7212">
        <f t="shared" si="34"/>
        <v>31444296</v>
      </c>
      <c r="BH72" s="10" vm="9354">
        <f t="shared" si="34"/>
        <v>31989256</v>
      </c>
      <c r="BI72" s="10" vm="7756">
        <f t="shared" si="34"/>
        <v>32510452</v>
      </c>
      <c r="BJ72" s="10"/>
      <c r="BK72" s="17">
        <f t="shared" si="29"/>
        <v>9.5792993854177267E-3</v>
      </c>
      <c r="BL72" s="10">
        <f>GDP!BI72/POP!BI72</f>
        <v>6977.6958838960463</v>
      </c>
      <c r="BM72" s="15">
        <f t="shared" si="30"/>
        <v>2.0378176673206831</v>
      </c>
      <c r="BN72" s="16">
        <f t="shared" si="15"/>
        <v>0.71187946432156612</v>
      </c>
      <c r="BO72" s="18">
        <f t="shared" si="3"/>
        <v>1.3896503295278731E-2</v>
      </c>
      <c r="BP72" s="10"/>
    </row>
    <row r="73" spans="1:68" x14ac:dyDescent="0.45">
      <c r="A73" t="str" vm="87">
        <f t="shared" si="11"/>
        <v>South</v>
      </c>
      <c r="B73" t="str" vm="131">
        <f>CUBEMEMBER("DESKTOP-KSAPEQM AS Model","[Geography].[Blocs].[Country].&amp;[Philippines]")</f>
        <v>Philippines</v>
      </c>
      <c r="C73" s="10" vm="8028">
        <f t="shared" si="32"/>
        <v>27161048</v>
      </c>
      <c r="D73" s="10" vm="8146">
        <f t="shared" si="32"/>
        <v>28077340</v>
      </c>
      <c r="E73" s="10" vm="8245">
        <f t="shared" si="32"/>
        <v>29012624</v>
      </c>
      <c r="F73" s="10" vm="8356">
        <f t="shared" si="32"/>
        <v>29958688</v>
      </c>
      <c r="G73" s="10" vm="8450">
        <f t="shared" si="32"/>
        <v>30909988</v>
      </c>
      <c r="H73" s="10" vm="9039">
        <f t="shared" si="32"/>
        <v>31864182</v>
      </c>
      <c r="I73" s="10" vm="8550">
        <f t="shared" si="32"/>
        <v>32823968</v>
      </c>
      <c r="J73" s="10" vm="8641">
        <f t="shared" si="32"/>
        <v>33795192</v>
      </c>
      <c r="K73" s="10" vm="8741">
        <f t="shared" si="32"/>
        <v>34786304</v>
      </c>
      <c r="L73" s="10" vm="8832">
        <f t="shared" si="32"/>
        <v>35803592</v>
      </c>
      <c r="M73" s="10" vm="9251">
        <f t="shared" si="32"/>
        <v>36849676</v>
      </c>
      <c r="N73" s="10" vm="8905">
        <f t="shared" si="32"/>
        <v>37923396</v>
      </c>
      <c r="O73" s="10" vm="9355">
        <f t="shared" si="32"/>
        <v>39022768</v>
      </c>
      <c r="P73" s="10" vm="9000">
        <f t="shared" si="32"/>
        <v>40144248</v>
      </c>
      <c r="Q73" s="10" vm="7323">
        <f t="shared" si="32"/>
        <v>41285744</v>
      </c>
      <c r="R73" s="10" vm="7435">
        <f t="shared" si="32"/>
        <v>42446652</v>
      </c>
      <c r="S73" s="10" vm="7757">
        <f t="shared" si="32"/>
        <v>43629412</v>
      </c>
      <c r="T73" s="10" vm="7845">
        <f t="shared" si="34"/>
        <v>44838484</v>
      </c>
      <c r="U73" s="10" vm="7934">
        <f t="shared" si="34"/>
        <v>46079848</v>
      </c>
      <c r="V73" s="10" vm="8029">
        <f t="shared" si="34"/>
        <v>47357744</v>
      </c>
      <c r="W73" s="10" vm="8147">
        <f t="shared" ref="W73:BI73" si="35">CUBEVALUE("DESKTOP-KSAPEQM AS Model",$B$2,$B$3,$B$4,$B$5,$B$6,$A$8,$B73,W$9)</f>
        <v>48672840</v>
      </c>
      <c r="X73" s="10" vm="9040">
        <f t="shared" si="35"/>
        <v>50023564</v>
      </c>
      <c r="Y73" s="10" vm="8246">
        <f t="shared" si="35"/>
        <v>51408912</v>
      </c>
      <c r="Z73" s="10" vm="8357">
        <f t="shared" si="35"/>
        <v>52827040</v>
      </c>
      <c r="AA73" s="10" vm="8451">
        <f t="shared" si="35"/>
        <v>54275824</v>
      </c>
      <c r="AB73" s="10" vm="9181">
        <f t="shared" si="35"/>
        <v>55755356</v>
      </c>
      <c r="AC73" s="10" vm="9252">
        <f t="shared" si="35"/>
        <v>57263836</v>
      </c>
      <c r="AD73" s="10" vm="8551">
        <f t="shared" si="35"/>
        <v>58795000</v>
      </c>
      <c r="AE73" s="10" vm="9356">
        <f t="shared" si="35"/>
        <v>60340768</v>
      </c>
      <c r="AF73" s="10" vm="8642">
        <f t="shared" si="35"/>
        <v>61895160</v>
      </c>
      <c r="AG73" s="10" vm="8742">
        <f t="shared" si="35"/>
        <v>63454784</v>
      </c>
      <c r="AH73" s="10" vm="8833">
        <f t="shared" si="35"/>
        <v>65020116</v>
      </c>
      <c r="AI73" s="10" vm="8906">
        <f t="shared" si="35"/>
        <v>66593904</v>
      </c>
      <c r="AJ73" s="10" vm="9001">
        <f t="shared" si="35"/>
        <v>68180856</v>
      </c>
      <c r="AK73" s="10" vm="7546">
        <f t="shared" si="35"/>
        <v>69784088</v>
      </c>
      <c r="AL73" s="10" vm="7657">
        <f t="shared" si="35"/>
        <v>71401752</v>
      </c>
      <c r="AM73" s="10" vm="7758">
        <f t="shared" si="35"/>
        <v>73030880</v>
      </c>
      <c r="AN73" s="10" vm="9041">
        <f t="shared" si="35"/>
        <v>74672016</v>
      </c>
      <c r="AO73" s="10" vm="7846">
        <f t="shared" si="35"/>
        <v>76325928</v>
      </c>
      <c r="AP73" s="10" vm="7935">
        <f t="shared" si="35"/>
        <v>77991752</v>
      </c>
      <c r="AQ73" s="10" vm="8030">
        <f t="shared" si="35"/>
        <v>79672872</v>
      </c>
      <c r="AR73" s="10" vm="9182">
        <f t="shared" si="35"/>
        <v>81365256</v>
      </c>
      <c r="AS73" s="10" vm="9253">
        <f t="shared" si="35"/>
        <v>83051968</v>
      </c>
      <c r="AT73" s="10" vm="8148">
        <f t="shared" si="35"/>
        <v>84710544</v>
      </c>
      <c r="AU73" s="10" vm="9357">
        <f t="shared" si="35"/>
        <v>86326248</v>
      </c>
      <c r="AV73" s="10" vm="8247">
        <f t="shared" si="35"/>
        <v>87888672</v>
      </c>
      <c r="AW73" s="10" vm="8358">
        <f t="shared" si="35"/>
        <v>89405480</v>
      </c>
      <c r="AX73" s="10" vm="8452">
        <f t="shared" si="35"/>
        <v>90901968</v>
      </c>
      <c r="AY73" s="10" vm="8552">
        <f t="shared" si="35"/>
        <v>92414160</v>
      </c>
      <c r="AZ73" s="10" vm="8643">
        <f t="shared" si="35"/>
        <v>93966784</v>
      </c>
      <c r="BA73" s="10" vm="8743">
        <f t="shared" si="35"/>
        <v>95570048</v>
      </c>
      <c r="BB73" s="10" vm="8834">
        <f t="shared" si="35"/>
        <v>97212640</v>
      </c>
      <c r="BC73" s="10" vm="8907">
        <f t="shared" si="35"/>
        <v>98871552</v>
      </c>
      <c r="BD73" s="10" vm="9042">
        <f t="shared" si="35"/>
        <v>100513136</v>
      </c>
      <c r="BE73" s="10" vm="9002">
        <f t="shared" si="35"/>
        <v>102113216</v>
      </c>
      <c r="BF73" s="10" vm="6178">
        <f t="shared" si="35"/>
        <v>103663928</v>
      </c>
      <c r="BG73" s="10" vm="5706">
        <f t="shared" si="35"/>
        <v>105173264</v>
      </c>
      <c r="BH73" s="10" vm="9183">
        <f t="shared" si="35"/>
        <v>106651920</v>
      </c>
      <c r="BI73" s="10" vm="9254">
        <f t="shared" si="35"/>
        <v>108116616</v>
      </c>
      <c r="BJ73" s="10"/>
      <c r="BK73" s="17">
        <f t="shared" si="29"/>
        <v>3.1856875850334053E-2</v>
      </c>
      <c r="BL73" s="10">
        <f>GDP!BI73/POP!BI73</f>
        <v>3485.084072997623</v>
      </c>
      <c r="BM73" s="15">
        <f t="shared" si="30"/>
        <v>1.0178096056669999</v>
      </c>
      <c r="BN73" s="16">
        <f t="shared" si="15"/>
        <v>1.7652872804421287E-2</v>
      </c>
      <c r="BO73" s="18">
        <f t="shared" si="3"/>
        <v>5.723808829432471E-4</v>
      </c>
      <c r="BP73" s="10"/>
    </row>
    <row r="74" spans="1:68" x14ac:dyDescent="0.45">
      <c r="A74" t="str" vm="87">
        <f t="shared" si="11"/>
        <v>South</v>
      </c>
      <c r="B74" t="str" vm="132">
        <f>CUBEMEMBER("DESKTOP-KSAPEQM AS Model","[Geography].[Blocs].[Country].&amp;[Puerto Rico]")</f>
        <v>Puerto Rico</v>
      </c>
      <c r="C74" s="10" vm="7847">
        <f t="shared" si="32"/>
        <v>2399722</v>
      </c>
      <c r="D74" s="10" vm="7936">
        <f t="shared" si="32"/>
        <v>2450322</v>
      </c>
      <c r="E74" s="10" vm="8031">
        <f t="shared" si="32"/>
        <v>2504530</v>
      </c>
      <c r="F74" s="10" vm="8149">
        <f t="shared" si="32"/>
        <v>2554066</v>
      </c>
      <c r="G74" s="10" vm="8248">
        <f t="shared" si="32"/>
        <v>2594000</v>
      </c>
      <c r="H74" s="10" vm="8359">
        <f t="shared" si="32"/>
        <v>2624995</v>
      </c>
      <c r="I74" s="10" vm="8453">
        <f t="shared" si="32"/>
        <v>2645674</v>
      </c>
      <c r="J74" s="10" vm="8553">
        <f t="shared" si="32"/>
        <v>2662064</v>
      </c>
      <c r="K74" s="10" vm="9043">
        <f t="shared" si="32"/>
        <v>2684150</v>
      </c>
      <c r="L74" s="10" vm="8644">
        <f t="shared" si="32"/>
        <v>2718000</v>
      </c>
      <c r="M74" s="10" vm="8744">
        <f t="shared" si="32"/>
        <v>2762190</v>
      </c>
      <c r="N74" s="10" vm="8835">
        <f t="shared" si="32"/>
        <v>2817256</v>
      </c>
      <c r="O74" s="10" vm="9184">
        <f t="shared" si="32"/>
        <v>2878786</v>
      </c>
      <c r="P74" s="10" vm="9255">
        <f t="shared" si="32"/>
        <v>2939299</v>
      </c>
      <c r="Q74" s="10" vm="8908">
        <f t="shared" si="32"/>
        <v>2994000</v>
      </c>
      <c r="R74" s="10" vm="9358">
        <f t="shared" si="32"/>
        <v>3043854</v>
      </c>
      <c r="S74" s="10" vm="9003">
        <f t="shared" si="32"/>
        <v>3088690</v>
      </c>
      <c r="T74" s="10" vm="6294">
        <f t="shared" ref="T74:BI80" si="36">CUBEVALUE("DESKTOP-KSAPEQM AS Model",$B$2,$B$3,$B$4,$B$5,$B$6,$A$8,$B74,T$9)</f>
        <v>3129421</v>
      </c>
      <c r="U74" s="10" vm="6324">
        <f t="shared" si="36"/>
        <v>3168088</v>
      </c>
      <c r="V74" s="10" vm="7759">
        <f t="shared" si="36"/>
        <v>3206000</v>
      </c>
      <c r="W74" s="10" vm="7848">
        <f t="shared" si="36"/>
        <v>3242552</v>
      </c>
      <c r="X74" s="10" vm="7937">
        <f t="shared" si="36"/>
        <v>3277453</v>
      </c>
      <c r="Y74" s="10" vm="8032">
        <f t="shared" si="36"/>
        <v>3311138</v>
      </c>
      <c r="Z74" s="10" vm="8150">
        <f t="shared" si="36"/>
        <v>3344190</v>
      </c>
      <c r="AA74" s="10" vm="9044">
        <f t="shared" si="36"/>
        <v>3377000</v>
      </c>
      <c r="AB74" s="10" vm="8249">
        <f t="shared" si="36"/>
        <v>3409554</v>
      </c>
      <c r="AC74" s="10" vm="8360">
        <f t="shared" si="36"/>
        <v>3441850</v>
      </c>
      <c r="AD74" s="10" vm="8454">
        <f t="shared" si="36"/>
        <v>3473898</v>
      </c>
      <c r="AE74" s="10" vm="9185">
        <f t="shared" si="36"/>
        <v>3505650</v>
      </c>
      <c r="AF74" s="10" vm="9256">
        <f t="shared" si="36"/>
        <v>3537000</v>
      </c>
      <c r="AG74" s="10" vm="8554">
        <f t="shared" si="36"/>
        <v>3562110</v>
      </c>
      <c r="AH74" s="10" vm="9359">
        <f t="shared" si="36"/>
        <v>3585176</v>
      </c>
      <c r="AI74" s="10" vm="8645">
        <f t="shared" si="36"/>
        <v>3615497</v>
      </c>
      <c r="AJ74" s="10" vm="8745">
        <f t="shared" si="36"/>
        <v>3649237</v>
      </c>
      <c r="AK74" s="10" vm="8836">
        <f t="shared" si="36"/>
        <v>3683103</v>
      </c>
      <c r="AL74" s="10" vm="8909">
        <f t="shared" si="36"/>
        <v>3724655</v>
      </c>
      <c r="AM74" s="10" vm="9004">
        <f t="shared" si="36"/>
        <v>3759430</v>
      </c>
      <c r="AN74" s="10" vm="6435">
        <f t="shared" si="36"/>
        <v>3781101</v>
      </c>
      <c r="AO74" s="10" vm="6546">
        <f t="shared" si="36"/>
        <v>3800081</v>
      </c>
      <c r="AP74" s="10" vm="7760">
        <f t="shared" si="36"/>
        <v>3810605</v>
      </c>
      <c r="AQ74" s="10" vm="9045">
        <f t="shared" si="36"/>
        <v>3818774</v>
      </c>
      <c r="AR74" s="10" vm="7849">
        <f t="shared" si="36"/>
        <v>3823701</v>
      </c>
      <c r="AS74" s="10" vm="7938">
        <f t="shared" si="36"/>
        <v>3826095</v>
      </c>
      <c r="AT74" s="10" vm="8033">
        <f t="shared" si="36"/>
        <v>3826878</v>
      </c>
      <c r="AU74" s="10" vm="9186">
        <f t="shared" si="36"/>
        <v>3821362</v>
      </c>
      <c r="AV74" s="10" vm="9257">
        <f t="shared" si="36"/>
        <v>3805214</v>
      </c>
      <c r="AW74" s="10" vm="8151">
        <f t="shared" si="36"/>
        <v>3782995</v>
      </c>
      <c r="AX74" s="10" vm="9360">
        <f t="shared" si="36"/>
        <v>3760866</v>
      </c>
      <c r="AY74" s="10" vm="8250">
        <f t="shared" si="36"/>
        <v>3740410</v>
      </c>
      <c r="AZ74" s="10" vm="8361">
        <f t="shared" si="36"/>
        <v>3721525</v>
      </c>
      <c r="BA74" s="10" vm="8455">
        <f t="shared" si="36"/>
        <v>3678732</v>
      </c>
      <c r="BB74" s="10" vm="8555">
        <f t="shared" si="36"/>
        <v>3634488</v>
      </c>
      <c r="BC74" s="10" vm="8646">
        <f t="shared" si="36"/>
        <v>3593077</v>
      </c>
      <c r="BD74" s="10" vm="9560">
        <f t="shared" si="36"/>
        <v>3534874</v>
      </c>
      <c r="BE74" s="10" vm="8746">
        <f t="shared" si="36"/>
        <v>3473232</v>
      </c>
      <c r="BF74" s="10" vm="8837">
        <f t="shared" si="36"/>
        <v>3406672</v>
      </c>
      <c r="BG74" s="10" vm="9046">
        <f t="shared" si="36"/>
        <v>3325286</v>
      </c>
      <c r="BH74" s="10" vm="8910">
        <f t="shared" si="36"/>
        <v>3193354</v>
      </c>
      <c r="BI74" s="10" vm="9005">
        <f t="shared" si="36"/>
        <v>3193694</v>
      </c>
      <c r="BJ74" s="10"/>
      <c r="BK74" s="17">
        <f t="shared" si="29"/>
        <v>9.4103124039654333E-4</v>
      </c>
      <c r="BL74" s="10">
        <f>GDP!BI74/POP!BI74</f>
        <v>32873.718731976202</v>
      </c>
      <c r="BM74" s="15">
        <f t="shared" si="30"/>
        <v>9.6006827951847189</v>
      </c>
      <c r="BN74" s="16">
        <f t="shared" si="15"/>
        <v>2.2618342204429718</v>
      </c>
      <c r="BO74" s="18">
        <f t="shared" si="3"/>
        <v>2.0434637255493784E-2</v>
      </c>
      <c r="BP74" s="10"/>
    </row>
    <row r="75" spans="1:68" x14ac:dyDescent="0.45">
      <c r="A75" t="str" vm="87">
        <f t="shared" si="11"/>
        <v>South</v>
      </c>
      <c r="B75" t="str" vm="133">
        <f>CUBEMEMBER("DESKTOP-KSAPEQM AS Model","[Geography].[Blocs].[Country].&amp;[Rwanda]")</f>
        <v>Rwanda</v>
      </c>
      <c r="C75" s="10" vm="9258">
        <f t="shared" si="32"/>
        <v>2998325</v>
      </c>
      <c r="D75" s="10" vm="6763">
        <f t="shared" si="32"/>
        <v>3052936</v>
      </c>
      <c r="E75" s="10" vm="9361">
        <f t="shared" si="32"/>
        <v>3105419</v>
      </c>
      <c r="F75" s="10" vm="7761">
        <f t="shared" si="32"/>
        <v>3164263</v>
      </c>
      <c r="G75" s="10" vm="7850">
        <f t="shared" si="32"/>
        <v>3235531</v>
      </c>
      <c r="H75" s="10" vm="7939">
        <f t="shared" si="32"/>
        <v>3321679</v>
      </c>
      <c r="I75" s="10" vm="8034">
        <f t="shared" si="32"/>
        <v>3420895</v>
      </c>
      <c r="J75" s="10" vm="8152">
        <f t="shared" si="32"/>
        <v>3529843</v>
      </c>
      <c r="K75" s="10" vm="9561">
        <f t="shared" si="32"/>
        <v>3643237</v>
      </c>
      <c r="L75" s="10" vm="8251">
        <f t="shared" si="32"/>
        <v>3757358</v>
      </c>
      <c r="M75" s="10" vm="8362">
        <f t="shared" si="32"/>
        <v>3871439</v>
      </c>
      <c r="N75" s="10" vm="9047">
        <f t="shared" si="32"/>
        <v>3987224</v>
      </c>
      <c r="O75" s="10" vm="8456">
        <f t="shared" si="32"/>
        <v>4106407</v>
      </c>
      <c r="P75" s="10" vm="8556">
        <f t="shared" si="32"/>
        <v>4231578</v>
      </c>
      <c r="Q75" s="10" vm="8647">
        <f t="shared" si="32"/>
        <v>4364706</v>
      </c>
      <c r="R75" s="10" vm="9187">
        <f t="shared" si="32"/>
        <v>4506109</v>
      </c>
      <c r="S75" s="10" vm="9259">
        <f t="shared" si="32"/>
        <v>4655383</v>
      </c>
      <c r="T75" s="10" vm="8747">
        <f t="shared" si="36"/>
        <v>4812872</v>
      </c>
      <c r="U75" s="10" vm="9362">
        <f t="shared" si="36"/>
        <v>4978817</v>
      </c>
      <c r="V75" s="10" vm="8838">
        <f t="shared" si="36"/>
        <v>5153312</v>
      </c>
      <c r="W75" s="10" vm="8911">
        <f t="shared" si="36"/>
        <v>5329252</v>
      </c>
      <c r="X75" s="10" vm="9006">
        <f t="shared" si="36"/>
        <v>5504842</v>
      </c>
      <c r="Y75" s="10" vm="6880">
        <f t="shared" si="36"/>
        <v>5690980</v>
      </c>
      <c r="Z75" s="10" vm="6991">
        <f t="shared" si="36"/>
        <v>5902843</v>
      </c>
      <c r="AA75" s="10" vm="9562">
        <f t="shared" si="36"/>
        <v>6146891</v>
      </c>
      <c r="AB75" s="10" vm="7762">
        <f t="shared" si="36"/>
        <v>6443751</v>
      </c>
      <c r="AC75" s="10" vm="7851">
        <f t="shared" si="36"/>
        <v>6779983</v>
      </c>
      <c r="AD75" s="10" vm="9048">
        <f t="shared" si="36"/>
        <v>7088191</v>
      </c>
      <c r="AE75" s="10" vm="7940">
        <f t="shared" si="36"/>
        <v>7276985</v>
      </c>
      <c r="AF75" s="10" vm="8035">
        <f t="shared" si="36"/>
        <v>7288882</v>
      </c>
      <c r="AG75" s="10" vm="8153">
        <f t="shared" si="36"/>
        <v>7083935</v>
      </c>
      <c r="AH75" s="10" vm="9188">
        <f t="shared" si="36"/>
        <v>6702244</v>
      </c>
      <c r="AI75" s="10" vm="9260">
        <f t="shared" si="36"/>
        <v>6263757</v>
      </c>
      <c r="AJ75" s="10" vm="8252">
        <f t="shared" si="36"/>
        <v>5936261</v>
      </c>
      <c r="AK75" s="10" vm="9363">
        <f t="shared" si="36"/>
        <v>5836495</v>
      </c>
      <c r="AL75" s="10" vm="8363">
        <f t="shared" si="36"/>
        <v>6013107</v>
      </c>
      <c r="AM75" s="10" vm="8457">
        <f t="shared" si="36"/>
        <v>6419901</v>
      </c>
      <c r="AN75" s="10" vm="8557">
        <f t="shared" si="36"/>
        <v>6962802</v>
      </c>
      <c r="AO75" s="10" vm="8648">
        <f t="shared" si="36"/>
        <v>7501234</v>
      </c>
      <c r="AP75" s="10" vm="8748">
        <f t="shared" si="36"/>
        <v>7933681</v>
      </c>
      <c r="AQ75" s="10" vm="9563">
        <f t="shared" si="36"/>
        <v>8231156</v>
      </c>
      <c r="AR75" s="10" vm="8839">
        <f t="shared" si="36"/>
        <v>8427060</v>
      </c>
      <c r="AS75" s="10" vm="8912">
        <f t="shared" si="36"/>
        <v>8557161</v>
      </c>
      <c r="AT75" s="10" vm="9049">
        <f t="shared" si="36"/>
        <v>8680524</v>
      </c>
      <c r="AU75" s="10" vm="9007">
        <f t="shared" si="36"/>
        <v>8840215</v>
      </c>
      <c r="AV75" s="10" vm="7102">
        <f t="shared" si="36"/>
        <v>9043337</v>
      </c>
      <c r="AW75" s="10" vm="7213">
        <f t="shared" si="36"/>
        <v>9273757</v>
      </c>
      <c r="AX75" s="10" vm="9189">
        <f t="shared" si="36"/>
        <v>9524534</v>
      </c>
      <c r="AY75" s="10" vm="9261">
        <f t="shared" si="36"/>
        <v>9782770</v>
      </c>
      <c r="AZ75" s="10" vm="7763">
        <f t="shared" si="36"/>
        <v>10039338</v>
      </c>
      <c r="BA75" s="10" vm="9364">
        <f t="shared" si="36"/>
        <v>10293331</v>
      </c>
      <c r="BB75" s="10" vm="7852">
        <f t="shared" si="36"/>
        <v>10549678</v>
      </c>
      <c r="BC75" s="10" vm="7941">
        <f t="shared" si="36"/>
        <v>10811543</v>
      </c>
      <c r="BD75" s="10" vm="8036">
        <f t="shared" si="36"/>
        <v>11083635</v>
      </c>
      <c r="BE75" s="10" vm="8154">
        <f t="shared" si="36"/>
        <v>11369071</v>
      </c>
      <c r="BF75" s="10" vm="8253">
        <f t="shared" si="36"/>
        <v>11668818</v>
      </c>
      <c r="BG75" s="10" vm="9564">
        <f t="shared" si="36"/>
        <v>11980937</v>
      </c>
      <c r="BH75" s="10" vm="8364">
        <f t="shared" si="36"/>
        <v>12301939</v>
      </c>
      <c r="BI75" s="10" vm="8458">
        <f t="shared" si="36"/>
        <v>12626950</v>
      </c>
      <c r="BJ75" s="10"/>
      <c r="BK75" s="17">
        <f t="shared" si="29"/>
        <v>3.720567600065984E-3</v>
      </c>
      <c r="BL75" s="10">
        <f>GDP!BI75/POP!BI75</f>
        <v>801.65617571939379</v>
      </c>
      <c r="BM75" s="15">
        <f t="shared" si="30"/>
        <v>0.23412157038371331</v>
      </c>
      <c r="BN75" s="16">
        <f t="shared" si="15"/>
        <v>-1.4519147669798986</v>
      </c>
      <c r="BO75" s="18">
        <f t="shared" ref="BO75:BO89" si="37">BK75*BM75*BN75</f>
        <v>-1.2647123241538286E-3</v>
      </c>
      <c r="BP75" s="10"/>
    </row>
    <row r="76" spans="1:68" x14ac:dyDescent="0.45">
      <c r="A76" t="str" vm="87">
        <f t="shared" si="11"/>
        <v>South</v>
      </c>
      <c r="B76" t="str" vm="134">
        <f>CUBEMEMBER("DESKTOP-KSAPEQM AS Model","[Geography].[Blocs].[Country].&amp;[Senegal]")</f>
        <v>Senegal</v>
      </c>
      <c r="C76" s="10" vm="8649">
        <f t="shared" si="32"/>
        <v>3295278</v>
      </c>
      <c r="D76" s="10" vm="8749">
        <f t="shared" si="32"/>
        <v>3386806</v>
      </c>
      <c r="E76" s="10" vm="9190">
        <f t="shared" si="32"/>
        <v>3481654</v>
      </c>
      <c r="F76" s="10" vm="9262">
        <f t="shared" si="32"/>
        <v>3580239</v>
      </c>
      <c r="G76" s="10" vm="8840">
        <f t="shared" si="32"/>
        <v>3682876</v>
      </c>
      <c r="H76" s="10" vm="9365">
        <f t="shared" si="32"/>
        <v>3789383</v>
      </c>
      <c r="I76" s="10" vm="8913">
        <f t="shared" si="32"/>
        <v>3899644</v>
      </c>
      <c r="J76" s="10" vm="9661">
        <f t="shared" si="32"/>
        <v>4014103</v>
      </c>
      <c r="K76" s="10" vm="9716">
        <f t="shared" si="32"/>
        <v>4133322</v>
      </c>
      <c r="L76" s="10" vm="9008">
        <f t="shared" si="32"/>
        <v>4257505</v>
      </c>
      <c r="M76" s="10" vm="7324">
        <f t="shared" si="32"/>
        <v>4387540</v>
      </c>
      <c r="N76" s="10" vm="7436">
        <f t="shared" si="32"/>
        <v>4522893</v>
      </c>
      <c r="O76" s="10" vm="9771">
        <f t="shared" si="32"/>
        <v>4660725</v>
      </c>
      <c r="P76" s="10" vm="7764">
        <f t="shared" si="32"/>
        <v>4797187</v>
      </c>
      <c r="Q76" s="10" vm="9565">
        <f t="shared" si="32"/>
        <v>4929846</v>
      </c>
      <c r="R76" s="10" vm="7853">
        <f t="shared" si="32"/>
        <v>5057378</v>
      </c>
      <c r="S76" s="10" vm="7942">
        <f t="shared" si="32"/>
        <v>5181514</v>
      </c>
      <c r="T76" s="10" vm="9050">
        <f t="shared" si="36"/>
        <v>5306681</v>
      </c>
      <c r="U76" s="10" vm="8037">
        <f t="shared" si="36"/>
        <v>5439066</v>
      </c>
      <c r="V76" s="10" vm="8155">
        <f t="shared" si="36"/>
        <v>5583165</v>
      </c>
      <c r="W76" s="10" vm="8254">
        <f t="shared" si="36"/>
        <v>5740444</v>
      </c>
      <c r="X76" s="10" vm="9191">
        <f t="shared" si="36"/>
        <v>5909739</v>
      </c>
      <c r="Y76" s="10" vm="9607">
        <f t="shared" si="36"/>
        <v>6089572</v>
      </c>
      <c r="Z76" s="10" vm="9662">
        <f t="shared" si="36"/>
        <v>6277424</v>
      </c>
      <c r="AA76" s="10" vm="9717">
        <f t="shared" si="36"/>
        <v>6471327</v>
      </c>
      <c r="AB76" s="10" vm="9263">
        <f t="shared" si="36"/>
        <v>6670663</v>
      </c>
      <c r="AC76" s="10" vm="8365">
        <f t="shared" si="36"/>
        <v>6875754</v>
      </c>
      <c r="AD76" s="10" vm="9366">
        <f t="shared" si="36"/>
        <v>7086627</v>
      </c>
      <c r="AE76" s="10" vm="9772">
        <f t="shared" si="36"/>
        <v>7303517</v>
      </c>
      <c r="AF76" s="10" vm="8459">
        <f t="shared" si="36"/>
        <v>7526307</v>
      </c>
      <c r="AG76" s="10" vm="8558">
        <f t="shared" si="36"/>
        <v>7755496</v>
      </c>
      <c r="AH76" s="10" vm="8650">
        <f t="shared" si="36"/>
        <v>7990096</v>
      </c>
      <c r="AI76" s="10" vm="8750">
        <f t="shared" si="36"/>
        <v>8226760</v>
      </c>
      <c r="AJ76" s="10" vm="8841">
        <f t="shared" si="36"/>
        <v>8461068</v>
      </c>
      <c r="AK76" s="10" vm="9566">
        <f t="shared" si="36"/>
        <v>8690164</v>
      </c>
      <c r="AL76" s="10" vm="8914">
        <f t="shared" si="36"/>
        <v>8912861</v>
      </c>
      <c r="AM76" s="10" vm="9009">
        <f t="shared" si="36"/>
        <v>9130877</v>
      </c>
      <c r="AN76" s="10" vm="9051">
        <f t="shared" si="36"/>
        <v>9347774</v>
      </c>
      <c r="AO76" s="10" vm="9608">
        <f t="shared" si="36"/>
        <v>9568722</v>
      </c>
      <c r="AP76" s="10" vm="9663">
        <f t="shared" si="36"/>
        <v>9797734</v>
      </c>
      <c r="AQ76" s="10" vm="9718">
        <f t="shared" si="36"/>
        <v>10036104</v>
      </c>
      <c r="AR76" s="10" vm="7547">
        <f t="shared" si="36"/>
        <v>10283699</v>
      </c>
      <c r="AS76" s="10" vm="7658">
        <f t="shared" si="36"/>
        <v>10541467</v>
      </c>
      <c r="AT76" s="10" vm="7765">
        <f t="shared" si="36"/>
        <v>10810083</v>
      </c>
      <c r="AU76" s="10" vm="9773">
        <f t="shared" si="36"/>
        <v>11090116</v>
      </c>
      <c r="AV76" s="10" vm="9192">
        <f t="shared" si="36"/>
        <v>11382268</v>
      </c>
      <c r="AW76" s="10" vm="9264">
        <f t="shared" si="36"/>
        <v>11687080</v>
      </c>
      <c r="AX76" s="10" vm="7854">
        <f t="shared" si="36"/>
        <v>12004701</v>
      </c>
      <c r="AY76" s="10" vm="9367">
        <f t="shared" si="36"/>
        <v>12335084</v>
      </c>
      <c r="AZ76" s="10" vm="7943">
        <f t="shared" si="36"/>
        <v>12678148</v>
      </c>
      <c r="BA76" s="10" vm="8038">
        <f t="shared" si="36"/>
        <v>13033809</v>
      </c>
      <c r="BB76" s="10" vm="8156">
        <f t="shared" si="36"/>
        <v>13401991</v>
      </c>
      <c r="BC76" s="10" vm="8255">
        <f t="shared" si="36"/>
        <v>13782420</v>
      </c>
      <c r="BD76" s="10" vm="8366">
        <f t="shared" si="36"/>
        <v>14174731</v>
      </c>
      <c r="BE76" s="10" vm="9609">
        <f t="shared" si="36"/>
        <v>14578459</v>
      </c>
      <c r="BF76" s="10" vm="9664">
        <f t="shared" si="36"/>
        <v>14993528</v>
      </c>
      <c r="BG76" s="10" vm="9719">
        <f t="shared" si="36"/>
        <v>15419381</v>
      </c>
      <c r="BH76" s="10" vm="9567">
        <f t="shared" si="36"/>
        <v>15854360</v>
      </c>
      <c r="BI76" s="10" vm="8460">
        <f t="shared" si="36"/>
        <v>16296364</v>
      </c>
      <c r="BJ76" s="10"/>
      <c r="BK76" s="17">
        <f t="shared" si="29"/>
        <v>4.8017711242447072E-3</v>
      </c>
      <c r="BL76" s="10">
        <f>GDP!BI76/POP!BI76</f>
        <v>1446.8309205660846</v>
      </c>
      <c r="BM76" s="15">
        <f t="shared" si="30"/>
        <v>0.42254315186765745</v>
      </c>
      <c r="BN76" s="16">
        <f t="shared" si="15"/>
        <v>-0.86146370280228568</v>
      </c>
      <c r="BO76" s="18">
        <f t="shared" si="37"/>
        <v>-1.7478715224904446E-3</v>
      </c>
      <c r="BP76" s="10"/>
    </row>
    <row r="77" spans="1:68" x14ac:dyDescent="0.45">
      <c r="A77" t="str" vm="87">
        <f t="shared" si="11"/>
        <v>South</v>
      </c>
      <c r="B77" t="str" vm="135">
        <f>CUBEMEMBER("DESKTOP-KSAPEQM AS Model","[Geography].[Blocs].[Country].&amp;[Seychelles]")</f>
        <v>Seychelles</v>
      </c>
      <c r="C77" s="10" vm="9052">
        <f t="shared" si="32"/>
        <v>42889</v>
      </c>
      <c r="D77" s="10" vm="8651">
        <f t="shared" si="32"/>
        <v>44042</v>
      </c>
      <c r="E77" s="10" vm="8751">
        <f t="shared" si="32"/>
        <v>45176</v>
      </c>
      <c r="F77" s="10" vm="8842">
        <f t="shared" si="32"/>
        <v>46322</v>
      </c>
      <c r="G77" s="10" vm="9193">
        <f t="shared" si="32"/>
        <v>47500</v>
      </c>
      <c r="H77" s="10" vm="9265">
        <f t="shared" si="32"/>
        <v>48699</v>
      </c>
      <c r="I77" s="10" vm="8915">
        <f t="shared" si="32"/>
        <v>49911</v>
      </c>
      <c r="J77" s="10" vm="9368">
        <f t="shared" si="32"/>
        <v>51134</v>
      </c>
      <c r="K77" s="10" vm="9010">
        <f t="shared" si="32"/>
        <v>52365</v>
      </c>
      <c r="L77" s="10" vm="9610">
        <f t="shared" si="32"/>
        <v>53600</v>
      </c>
      <c r="M77" s="10" vm="9665">
        <f t="shared" si="32"/>
        <v>54695</v>
      </c>
      <c r="N77" s="10" vm="9720">
        <f t="shared" si="32"/>
        <v>56029</v>
      </c>
      <c r="O77" s="10" vm="6179">
        <f t="shared" si="32"/>
        <v>56892</v>
      </c>
      <c r="P77" s="10" vm="5774">
        <f t="shared" si="32"/>
        <v>57937</v>
      </c>
      <c r="Q77" s="10" vm="7766">
        <f t="shared" si="32"/>
        <v>59292</v>
      </c>
      <c r="R77" s="10" vm="9774">
        <f t="shared" si="32"/>
        <v>60504</v>
      </c>
      <c r="S77" s="10" vm="7855">
        <f t="shared" si="32"/>
        <v>61786</v>
      </c>
      <c r="T77" s="10" vm="9568">
        <f t="shared" si="36"/>
        <v>62150</v>
      </c>
      <c r="U77" s="10" vm="7944">
        <f t="shared" si="36"/>
        <v>62686</v>
      </c>
      <c r="V77" s="10" vm="8039">
        <f t="shared" si="36"/>
        <v>63261</v>
      </c>
      <c r="W77" s="10" vm="9053">
        <f t="shared" si="36"/>
        <v>64035</v>
      </c>
      <c r="X77" s="10" vm="8157">
        <f t="shared" si="36"/>
        <v>64413</v>
      </c>
      <c r="Y77" s="10" vm="8256">
        <f t="shared" si="36"/>
        <v>64335</v>
      </c>
      <c r="Z77" s="10" vm="8367">
        <f t="shared" si="36"/>
        <v>64717</v>
      </c>
      <c r="AA77" s="10" vm="9194">
        <f t="shared" si="36"/>
        <v>65244</v>
      </c>
      <c r="AB77" s="10" vm="9611">
        <f t="shared" si="36"/>
        <v>65652</v>
      </c>
      <c r="AC77" s="10" vm="9666">
        <f t="shared" si="36"/>
        <v>68499</v>
      </c>
      <c r="AD77" s="10" vm="9721">
        <f t="shared" si="36"/>
        <v>68755</v>
      </c>
      <c r="AE77" s="10" vm="9266">
        <f t="shared" si="36"/>
        <v>69167</v>
      </c>
      <c r="AF77" s="10" vm="8461">
        <f t="shared" si="36"/>
        <v>69507</v>
      </c>
      <c r="AG77" s="10" vm="9369">
        <f t="shared" si="36"/>
        <v>70439</v>
      </c>
      <c r="AH77" s="10" vm="9775">
        <f t="shared" si="36"/>
        <v>70763</v>
      </c>
      <c r="AI77" s="10" vm="8559">
        <f t="shared" si="36"/>
        <v>72253</v>
      </c>
      <c r="AJ77" s="10" vm="8652">
        <f t="shared" si="36"/>
        <v>74205</v>
      </c>
      <c r="AK77" s="10" vm="8752">
        <f t="shared" si="36"/>
        <v>75304</v>
      </c>
      <c r="AL77" s="10" vm="8843">
        <f t="shared" si="36"/>
        <v>76417</v>
      </c>
      <c r="AM77" s="10" vm="8916">
        <f t="shared" si="36"/>
        <v>77319</v>
      </c>
      <c r="AN77" s="10" vm="9569">
        <f t="shared" si="36"/>
        <v>78846</v>
      </c>
      <c r="AO77" s="10" vm="9011">
        <f t="shared" si="36"/>
        <v>80410</v>
      </c>
      <c r="AP77" s="10" vm="6295">
        <f t="shared" si="36"/>
        <v>81131</v>
      </c>
      <c r="AQ77" s="10" vm="9054">
        <f t="shared" si="36"/>
        <v>81202</v>
      </c>
      <c r="AR77" s="10" vm="9612">
        <f t="shared" si="36"/>
        <v>83723</v>
      </c>
      <c r="AS77" s="10" vm="9667">
        <f t="shared" si="36"/>
        <v>82781</v>
      </c>
      <c r="AT77" s="10" vm="9722">
        <f t="shared" si="36"/>
        <v>82475</v>
      </c>
      <c r="AU77" s="10" vm="6325">
        <f t="shared" si="36"/>
        <v>82858</v>
      </c>
      <c r="AV77" s="10" vm="7767">
        <f t="shared" si="36"/>
        <v>84600</v>
      </c>
      <c r="AW77" s="10" vm="7856">
        <f t="shared" si="36"/>
        <v>85033</v>
      </c>
      <c r="AX77" s="10" vm="9776">
        <f t="shared" si="36"/>
        <v>86956</v>
      </c>
      <c r="AY77" s="10" vm="9195">
        <f t="shared" si="36"/>
        <v>87298</v>
      </c>
      <c r="AZ77" s="10" vm="9267">
        <f t="shared" si="36"/>
        <v>89770</v>
      </c>
      <c r="BA77" s="10" vm="7945">
        <f t="shared" si="36"/>
        <v>87441</v>
      </c>
      <c r="BB77" s="10" vm="9370">
        <f t="shared" si="36"/>
        <v>88303</v>
      </c>
      <c r="BC77" s="10" vm="8040">
        <f t="shared" si="36"/>
        <v>89949</v>
      </c>
      <c r="BD77" s="10" vm="8158">
        <f t="shared" si="36"/>
        <v>91359</v>
      </c>
      <c r="BE77" s="10" vm="8257">
        <f t="shared" si="36"/>
        <v>93419</v>
      </c>
      <c r="BF77" s="10" vm="8368">
        <f t="shared" si="36"/>
        <v>94677</v>
      </c>
      <c r="BG77" s="10" vm="9524">
        <f t="shared" si="36"/>
        <v>95843</v>
      </c>
      <c r="BH77" s="10" vm="9613">
        <f t="shared" si="36"/>
        <v>96762</v>
      </c>
      <c r="BI77" s="10" vm="9668">
        <f t="shared" si="36"/>
        <v>97625</v>
      </c>
      <c r="BJ77" s="10"/>
      <c r="BK77" s="17">
        <f t="shared" si="29"/>
        <v>2.8765490633640086E-5</v>
      </c>
      <c r="BL77" s="10">
        <f>GDP!BI77/POP!BI77</f>
        <v>17401.720952624841</v>
      </c>
      <c r="BM77" s="15">
        <f t="shared" si="30"/>
        <v>5.0821266775019165</v>
      </c>
      <c r="BN77" s="16">
        <f t="shared" si="15"/>
        <v>1.6257298112897702</v>
      </c>
      <c r="BO77" s="18">
        <f t="shared" si="37"/>
        <v>2.3766522544419765E-4</v>
      </c>
      <c r="BP77" s="10"/>
    </row>
    <row r="78" spans="1:68" x14ac:dyDescent="0.45">
      <c r="A78" t="str" vm="87">
        <f t="shared" si="11"/>
        <v>South</v>
      </c>
      <c r="B78" t="str" vm="136">
        <f>CUBEMEMBER("DESKTOP-KSAPEQM AS Model","[Geography].[Blocs].[Country].&amp;[Sierra Leone]")</f>
        <v>Sierra Leone</v>
      </c>
      <c r="C78" s="10" vm="8462">
        <f t="shared" si="32"/>
        <v>2352363</v>
      </c>
      <c r="D78" s="10" vm="8560">
        <f t="shared" si="32"/>
        <v>2388769</v>
      </c>
      <c r="E78" s="10" vm="9777">
        <f t="shared" si="32"/>
        <v>2426857</v>
      </c>
      <c r="F78" s="10" vm="9055">
        <f t="shared" si="32"/>
        <v>2466667</v>
      </c>
      <c r="G78" s="10" vm="8653">
        <f t="shared" si="32"/>
        <v>2508219</v>
      </c>
      <c r="H78" s="10" vm="8753">
        <f t="shared" si="32"/>
        <v>2551578</v>
      </c>
      <c r="I78" s="10" vm="9145">
        <f t="shared" si="32"/>
        <v>2596805</v>
      </c>
      <c r="J78" s="10" vm="9196">
        <f t="shared" si="32"/>
        <v>2644020</v>
      </c>
      <c r="K78" s="10" vm="9268">
        <f t="shared" si="32"/>
        <v>2693348</v>
      </c>
      <c r="L78" s="10" vm="8844">
        <f t="shared" si="32"/>
        <v>2744891</v>
      </c>
      <c r="M78" s="10" vm="9371">
        <f t="shared" si="32"/>
        <v>2798724</v>
      </c>
      <c r="N78" s="10" vm="8917">
        <f t="shared" si="32"/>
        <v>2854872</v>
      </c>
      <c r="O78" s="10" vm="9614">
        <f t="shared" si="32"/>
        <v>2913344</v>
      </c>
      <c r="P78" s="10" vm="9669">
        <f t="shared" si="32"/>
        <v>2974104</v>
      </c>
      <c r="Q78" s="10" vm="9723">
        <f t="shared" si="32"/>
        <v>3037154</v>
      </c>
      <c r="R78" s="10" vm="9012">
        <f t="shared" si="32"/>
        <v>3102592</v>
      </c>
      <c r="S78" s="10" vm="6436">
        <f t="shared" si="32"/>
        <v>3170508</v>
      </c>
      <c r="T78" s="10" vm="6547">
        <f t="shared" si="36"/>
        <v>3240839</v>
      </c>
      <c r="U78" s="10" vm="9778">
        <f t="shared" si="36"/>
        <v>3313504</v>
      </c>
      <c r="V78" s="10" vm="9525">
        <f t="shared" si="36"/>
        <v>3388495</v>
      </c>
      <c r="W78" s="10" vm="9570">
        <f t="shared" si="36"/>
        <v>3464106</v>
      </c>
      <c r="X78" s="10" vm="7768">
        <f t="shared" si="36"/>
        <v>3540170</v>
      </c>
      <c r="Y78" s="10" vm="7857">
        <f t="shared" si="36"/>
        <v>3619847</v>
      </c>
      <c r="Z78" s="10" vm="9056">
        <f t="shared" si="36"/>
        <v>3707510</v>
      </c>
      <c r="AA78" s="10" vm="7946">
        <f t="shared" si="36"/>
        <v>3805311</v>
      </c>
      <c r="AB78" s="10" vm="8041">
        <f t="shared" si="36"/>
        <v>3916685</v>
      </c>
      <c r="AC78" s="10" vm="9146">
        <f t="shared" si="36"/>
        <v>4038144</v>
      </c>
      <c r="AD78" s="10" vm="9197">
        <f t="shared" si="36"/>
        <v>4156634</v>
      </c>
      <c r="AE78" s="10" vm="9615">
        <f t="shared" si="36"/>
        <v>4254444</v>
      </c>
      <c r="AF78" s="10" vm="9670">
        <f t="shared" si="36"/>
        <v>4319762</v>
      </c>
      <c r="AG78" s="10" vm="9724">
        <f t="shared" si="36"/>
        <v>4348660</v>
      </c>
      <c r="AH78" s="10" vm="9269">
        <f t="shared" si="36"/>
        <v>4347724</v>
      </c>
      <c r="AI78" s="10" vm="8159">
        <f t="shared" si="36"/>
        <v>4328957</v>
      </c>
      <c r="AJ78" s="10" vm="9372">
        <f t="shared" si="36"/>
        <v>4309775</v>
      </c>
      <c r="AK78" s="10" vm="9779">
        <f t="shared" si="36"/>
        <v>4303957</v>
      </c>
      <c r="AL78" s="10" vm="8258">
        <f t="shared" si="36"/>
        <v>4312666</v>
      </c>
      <c r="AM78" s="10" vm="8369">
        <f t="shared" si="36"/>
        <v>4335301</v>
      </c>
      <c r="AN78" s="10" vm="8463">
        <f t="shared" si="36"/>
        <v>4381483</v>
      </c>
      <c r="AO78" s="10" vm="8561">
        <f t="shared" si="36"/>
        <v>4462378</v>
      </c>
      <c r="AP78" s="10" vm="9526">
        <f t="shared" si="36"/>
        <v>4584571</v>
      </c>
      <c r="AQ78" s="10" vm="9571">
        <f t="shared" si="36"/>
        <v>4754072</v>
      </c>
      <c r="AR78" s="10" vm="8654">
        <f t="shared" si="36"/>
        <v>4965766</v>
      </c>
      <c r="AS78" s="10" vm="8754">
        <f t="shared" si="36"/>
        <v>5201070</v>
      </c>
      <c r="AT78" s="10" vm="9057">
        <f t="shared" si="36"/>
        <v>5433991</v>
      </c>
      <c r="AU78" s="10" vm="9616">
        <f t="shared" si="36"/>
        <v>5645624</v>
      </c>
      <c r="AV78" s="10" vm="9671">
        <f t="shared" si="36"/>
        <v>5829237</v>
      </c>
      <c r="AW78" s="10" vm="9725">
        <f t="shared" si="36"/>
        <v>5989633</v>
      </c>
      <c r="AX78" s="10" vm="8845">
        <f t="shared" si="36"/>
        <v>6133603</v>
      </c>
      <c r="AY78" s="10" vm="8918">
        <f t="shared" si="36"/>
        <v>6272734</v>
      </c>
      <c r="AZ78" s="10" vm="9147">
        <f t="shared" si="36"/>
        <v>6415634</v>
      </c>
      <c r="BA78" s="10" vm="9780">
        <f t="shared" si="36"/>
        <v>6563240</v>
      </c>
      <c r="BB78" s="10" vm="9198">
        <f t="shared" si="36"/>
        <v>6712581</v>
      </c>
      <c r="BC78" s="10" vm="9270">
        <f t="shared" si="36"/>
        <v>6863980</v>
      </c>
      <c r="BD78" s="10" vm="9013">
        <f t="shared" si="36"/>
        <v>7017144</v>
      </c>
      <c r="BE78" s="10" vm="9373">
        <f t="shared" si="36"/>
        <v>7171914</v>
      </c>
      <c r="BF78" s="10" vm="6655">
        <f t="shared" si="36"/>
        <v>7328838</v>
      </c>
      <c r="BG78" s="10" vm="6764">
        <f t="shared" si="36"/>
        <v>7488431</v>
      </c>
      <c r="BH78" s="10" vm="7769">
        <f t="shared" si="36"/>
        <v>7650154</v>
      </c>
      <c r="BI78" s="10" vm="7858">
        <f t="shared" si="36"/>
        <v>7813215</v>
      </c>
      <c r="BJ78" s="10"/>
      <c r="BK78" s="17">
        <f t="shared" si="29"/>
        <v>2.3021865598065682E-3</v>
      </c>
      <c r="BL78" s="10">
        <f>GDP!BI78/POP!BI78</f>
        <v>504.46254250011037</v>
      </c>
      <c r="BM78" s="15">
        <f t="shared" si="30"/>
        <v>0.14732695415699937</v>
      </c>
      <c r="BN78" s="16">
        <f t="shared" si="15"/>
        <v>-1.9151009840868431</v>
      </c>
      <c r="BO78" s="18">
        <f t="shared" si="37"/>
        <v>-6.4955271733575695E-4</v>
      </c>
      <c r="BP78" s="10"/>
    </row>
    <row r="79" spans="1:68" x14ac:dyDescent="0.45">
      <c r="A79" t="str" vm="87">
        <f t="shared" si="11"/>
        <v>South</v>
      </c>
      <c r="B79" t="str" vm="137">
        <f>CUBEMEMBER("DESKTOP-KSAPEQM AS Model","[Geography].[Blocs].[Country].&amp;[South Africa]")</f>
        <v>South Africa</v>
      </c>
      <c r="C79" s="10" vm="9672">
        <f t="shared" si="32"/>
        <v>17524532</v>
      </c>
      <c r="D79" s="10" vm="9726">
        <f t="shared" si="32"/>
        <v>17965724</v>
      </c>
      <c r="E79" s="10" vm="9572">
        <f t="shared" si="32"/>
        <v>18423160</v>
      </c>
      <c r="F79" s="10" vm="7947">
        <f t="shared" si="32"/>
        <v>18896308</v>
      </c>
      <c r="G79" s="10" vm="8042">
        <f t="shared" si="32"/>
        <v>19384840</v>
      </c>
      <c r="H79" s="10" vm="9781">
        <f t="shared" si="32"/>
        <v>19888250</v>
      </c>
      <c r="I79" s="10" vm="9058">
        <f t="shared" si="32"/>
        <v>20406864</v>
      </c>
      <c r="J79" s="10" vm="8160">
        <f t="shared" si="32"/>
        <v>20942144</v>
      </c>
      <c r="K79" s="10" vm="8259">
        <f t="shared" si="32"/>
        <v>21496076</v>
      </c>
      <c r="L79" s="10" vm="9148">
        <f t="shared" si="32"/>
        <v>22069776</v>
      </c>
      <c r="M79" s="10" vm="9199">
        <f t="shared" si="32"/>
        <v>22665272</v>
      </c>
      <c r="N79" s="10" vm="9271">
        <f t="shared" si="32"/>
        <v>23281508</v>
      </c>
      <c r="O79" s="10" vm="8370">
        <f t="shared" si="32"/>
        <v>23913100</v>
      </c>
      <c r="P79" s="10" vm="9374">
        <f t="shared" si="32"/>
        <v>24552540</v>
      </c>
      <c r="Q79" s="10" vm="8464">
        <f t="shared" si="32"/>
        <v>25195188</v>
      </c>
      <c r="R79" s="10" vm="9617">
        <f t="shared" si="32"/>
        <v>25836888</v>
      </c>
      <c r="S79" s="10" vm="9673">
        <f t="shared" si="32"/>
        <v>26480912</v>
      </c>
      <c r="T79" s="10" vm="9727">
        <f t="shared" si="36"/>
        <v>27138964</v>
      </c>
      <c r="U79" s="10" vm="8562">
        <f t="shared" si="36"/>
        <v>27827320</v>
      </c>
      <c r="V79" s="10" vm="8655">
        <f t="shared" si="36"/>
        <v>28556768</v>
      </c>
      <c r="W79" s="10" vm="8755">
        <f t="shared" si="36"/>
        <v>29333104</v>
      </c>
      <c r="X79" s="10" vm="9782">
        <f t="shared" si="36"/>
        <v>30150448</v>
      </c>
      <c r="Y79" s="10" vm="9527">
        <f t="shared" si="36"/>
        <v>30993758</v>
      </c>
      <c r="Z79" s="10" vm="9573">
        <f t="shared" si="36"/>
        <v>31841592</v>
      </c>
      <c r="AA79" s="10" vm="8846">
        <f t="shared" si="36"/>
        <v>32678874</v>
      </c>
      <c r="AB79" s="10" vm="8919">
        <f t="shared" si="36"/>
        <v>33495952</v>
      </c>
      <c r="AC79" s="10" vm="9059">
        <f t="shared" si="36"/>
        <v>34297728</v>
      </c>
      <c r="AD79" s="10" vm="9014">
        <f t="shared" si="36"/>
        <v>35100908</v>
      </c>
      <c r="AE79" s="10" vm="6881">
        <f t="shared" si="36"/>
        <v>35930048</v>
      </c>
      <c r="AF79" s="10" vm="9149">
        <f t="shared" si="36"/>
        <v>36800508</v>
      </c>
      <c r="AG79" s="10" vm="9200">
        <f t="shared" si="36"/>
        <v>37718952</v>
      </c>
      <c r="AH79" s="10" vm="9618">
        <f t="shared" si="36"/>
        <v>38672608</v>
      </c>
      <c r="AI79" s="10" vm="9674">
        <f t="shared" si="36"/>
        <v>39633752</v>
      </c>
      <c r="AJ79" s="10" vm="9728">
        <f t="shared" si="36"/>
        <v>40564060</v>
      </c>
      <c r="AK79" s="10" vm="9272">
        <f t="shared" si="36"/>
        <v>41435760</v>
      </c>
      <c r="AL79" s="10" vm="6992">
        <f t="shared" si="36"/>
        <v>42241012</v>
      </c>
      <c r="AM79" s="10" vm="9375">
        <f t="shared" si="36"/>
        <v>42987460</v>
      </c>
      <c r="AN79" s="10" vm="9783">
        <f t="shared" si="36"/>
        <v>43682260</v>
      </c>
      <c r="AO79" s="10" vm="9406">
        <f t="shared" si="36"/>
        <v>44338544</v>
      </c>
      <c r="AP79" s="10" vm="7770">
        <f t="shared" si="36"/>
        <v>44967708</v>
      </c>
      <c r="AQ79" s="10" vm="9466">
        <f t="shared" si="36"/>
        <v>45571272</v>
      </c>
      <c r="AR79" s="10" vm="7859">
        <f t="shared" si="36"/>
        <v>46150912</v>
      </c>
      <c r="AS79" s="10" vm="9528">
        <f t="shared" si="36"/>
        <v>46719196</v>
      </c>
      <c r="AT79" s="10" vm="9574">
        <f t="shared" si="36"/>
        <v>47291608</v>
      </c>
      <c r="AU79" s="10" vm="7948">
        <f t="shared" si="36"/>
        <v>47880600</v>
      </c>
      <c r="AV79" s="10" vm="8043">
        <f t="shared" si="36"/>
        <v>48489460</v>
      </c>
      <c r="AW79" s="10" vm="9060">
        <f t="shared" si="36"/>
        <v>49119760</v>
      </c>
      <c r="AX79" s="10" vm="9619">
        <f t="shared" si="36"/>
        <v>49779472</v>
      </c>
      <c r="AY79" s="10" vm="9675">
        <f t="shared" si="36"/>
        <v>50477012</v>
      </c>
      <c r="AZ79" s="10" vm="9729">
        <f t="shared" si="36"/>
        <v>51216964</v>
      </c>
      <c r="BA79" s="10" vm="8161">
        <f t="shared" si="36"/>
        <v>52004172</v>
      </c>
      <c r="BB79" s="10" vm="8260">
        <f t="shared" si="36"/>
        <v>52834004</v>
      </c>
      <c r="BC79" s="10" vm="9150">
        <f t="shared" si="36"/>
        <v>53689236</v>
      </c>
      <c r="BD79" s="10" vm="9784">
        <f t="shared" si="36"/>
        <v>54545992</v>
      </c>
      <c r="BE79" s="10" vm="9201">
        <f t="shared" si="36"/>
        <v>55386368</v>
      </c>
      <c r="BF79" s="10" vm="9273">
        <f t="shared" si="36"/>
        <v>56203656</v>
      </c>
      <c r="BG79" s="10" vm="8371">
        <f t="shared" si="36"/>
        <v>57000452</v>
      </c>
      <c r="BH79" s="10" vm="9376">
        <f t="shared" si="36"/>
        <v>57779624</v>
      </c>
      <c r="BI79" s="10" vm="9407">
        <f t="shared" si="36"/>
        <v>58558272</v>
      </c>
      <c r="BJ79" s="10"/>
      <c r="BK79" s="17">
        <f t="shared" si="29"/>
        <v>1.7254365426255042E-2</v>
      </c>
      <c r="BL79" s="10">
        <f>GDP!BI79/POP!BI79</f>
        <v>6001.4007145566047</v>
      </c>
      <c r="BM79" s="15">
        <f t="shared" si="30"/>
        <v>1.7526932397583725</v>
      </c>
      <c r="BN79" s="16">
        <f t="shared" si="15"/>
        <v>0.56115359904520756</v>
      </c>
      <c r="BO79" s="18">
        <f t="shared" si="37"/>
        <v>1.6970188089798964E-2</v>
      </c>
      <c r="BP79" s="10"/>
    </row>
    <row r="80" spans="1:68" x14ac:dyDescent="0.45">
      <c r="A80" t="str" vm="87">
        <f t="shared" si="11"/>
        <v>South</v>
      </c>
      <c r="B80" t="str" vm="138">
        <f>CUBEMEMBER("DESKTOP-KSAPEQM AS Model","[Geography].[Blocs].[Country].&amp;[Sri Lanka]")</f>
        <v>Sri Lanka</v>
      </c>
      <c r="C80" s="10" vm="8563">
        <f t="shared" si="32"/>
        <v>10111637</v>
      </c>
      <c r="D80" s="10" vm="9529">
        <f t="shared" si="32"/>
        <v>10352179</v>
      </c>
      <c r="E80" s="10" vm="9620">
        <f t="shared" si="32"/>
        <v>10597511</v>
      </c>
      <c r="F80" s="10" vm="9676">
        <f t="shared" si="32"/>
        <v>10849975</v>
      </c>
      <c r="G80" s="10" vm="9730">
        <f t="shared" si="32"/>
        <v>11110820</v>
      </c>
      <c r="H80" s="10" vm="9575">
        <f t="shared" si="32"/>
        <v>11380670</v>
      </c>
      <c r="I80" s="10" vm="8656">
        <f t="shared" si="32"/>
        <v>11657650</v>
      </c>
      <c r="J80" s="10" vm="8756">
        <f t="shared" si="32"/>
        <v>11937600</v>
      </c>
      <c r="K80" s="10" vm="9785">
        <f t="shared" si="32"/>
        <v>12214956</v>
      </c>
      <c r="L80" s="10" vm="9061">
        <f t="shared" si="32"/>
        <v>12485740</v>
      </c>
      <c r="M80" s="10" vm="8847">
        <f t="shared" si="32"/>
        <v>12747821</v>
      </c>
      <c r="N80" s="10" vm="8920">
        <f t="shared" si="32"/>
        <v>13002231</v>
      </c>
      <c r="O80" s="10" vm="9151">
        <f t="shared" si="32"/>
        <v>13252036</v>
      </c>
      <c r="P80" s="10" vm="9202">
        <f t="shared" si="32"/>
        <v>13501935</v>
      </c>
      <c r="Q80" s="10" vm="9274">
        <f t="shared" si="32"/>
        <v>13755146</v>
      </c>
      <c r="R80" s="10" vm="9305">
        <f t="shared" si="32"/>
        <v>14012899</v>
      </c>
      <c r="S80" s="10" vm="9377">
        <f t="shared" si="32"/>
        <v>14273495</v>
      </c>
      <c r="T80" s="10" vm="9408">
        <f t="shared" si="36"/>
        <v>14533690</v>
      </c>
      <c r="U80" s="10" vm="9621">
        <f t="shared" si="36"/>
        <v>14788862</v>
      </c>
      <c r="V80" s="10" vm="9677">
        <f t="shared" si="36"/>
        <v>15035834</v>
      </c>
      <c r="W80" s="10" vm="9731">
        <f t="shared" ref="W80:BI80" si="38">CUBEVALUE("DESKTOP-KSAPEQM AS Model",$B$2,$B$3,$B$4,$B$5,$B$6,$A$8,$B80,W$9)</f>
        <v>15272831</v>
      </c>
      <c r="X80" s="10" vm="9015">
        <f t="shared" si="38"/>
        <v>15501207</v>
      </c>
      <c r="Y80" s="10" vm="9467">
        <f t="shared" si="38"/>
        <v>15724651</v>
      </c>
      <c r="Z80" s="10" vm="7103">
        <f t="shared" si="38"/>
        <v>15948487</v>
      </c>
      <c r="AA80" s="10" vm="9786">
        <f t="shared" si="38"/>
        <v>16176280</v>
      </c>
      <c r="AB80" s="10" vm="9530">
        <f t="shared" si="38"/>
        <v>16408859</v>
      </c>
      <c r="AC80" s="10" vm="9576">
        <f t="shared" si="38"/>
        <v>16643952</v>
      </c>
      <c r="AD80" s="10" vm="7214">
        <f t="shared" si="38"/>
        <v>16878188</v>
      </c>
      <c r="AE80" s="10" vm="7771">
        <f t="shared" si="38"/>
        <v>17106752</v>
      </c>
      <c r="AF80" s="10" vm="9062">
        <f t="shared" si="38"/>
        <v>17325772</v>
      </c>
      <c r="AG80" s="10" vm="7860">
        <f t="shared" si="38"/>
        <v>17535728</v>
      </c>
      <c r="AH80" s="10" vm="7949">
        <f t="shared" si="38"/>
        <v>17736820</v>
      </c>
      <c r="AI80" s="10" vm="9152">
        <f t="shared" si="38"/>
        <v>17924824</v>
      </c>
      <c r="AJ80" s="10" vm="9203">
        <f t="shared" si="38"/>
        <v>18094476</v>
      </c>
      <c r="AK80" s="10" vm="9622">
        <f t="shared" si="38"/>
        <v>18242912</v>
      </c>
      <c r="AL80" s="10" vm="9678">
        <f t="shared" si="38"/>
        <v>18367288</v>
      </c>
      <c r="AM80" s="10" vm="9732">
        <f t="shared" si="38"/>
        <v>18470900</v>
      </c>
      <c r="AN80" s="10" vm="9275">
        <f t="shared" si="38"/>
        <v>18564600</v>
      </c>
      <c r="AO80" s="10" vm="9306">
        <f t="shared" si="38"/>
        <v>18663284</v>
      </c>
      <c r="AP80" s="10" vm="9378">
        <f t="shared" si="38"/>
        <v>18777600</v>
      </c>
      <c r="AQ80" s="10" vm="9787">
        <f t="shared" si="38"/>
        <v>18911730</v>
      </c>
      <c r="AR80" s="10" vm="9409">
        <f t="shared" si="38"/>
        <v>19062482</v>
      </c>
      <c r="AS80" s="10" vm="8044">
        <f t="shared" si="38"/>
        <v>19224036</v>
      </c>
      <c r="AT80" s="10" vm="9468">
        <f t="shared" si="38"/>
        <v>19387152</v>
      </c>
      <c r="AU80" s="10" vm="8162">
        <f t="shared" si="38"/>
        <v>19544988</v>
      </c>
      <c r="AV80" s="10" vm="9531">
        <f t="shared" si="38"/>
        <v>19695972</v>
      </c>
      <c r="AW80" s="10" vm="9577">
        <f t="shared" si="38"/>
        <v>19842044</v>
      </c>
      <c r="AX80" s="10" vm="8261">
        <f t="shared" si="38"/>
        <v>19983984</v>
      </c>
      <c r="AY80" s="10" vm="8372">
        <f t="shared" si="38"/>
        <v>20123508</v>
      </c>
      <c r="AZ80" s="10" vm="9063">
        <f t="shared" si="38"/>
        <v>20261736</v>
      </c>
      <c r="BA80" s="10" vm="9623">
        <f t="shared" si="38"/>
        <v>20398670</v>
      </c>
      <c r="BB80" s="10" vm="9679">
        <f t="shared" si="38"/>
        <v>20425000</v>
      </c>
      <c r="BC80" s="10" vm="9733">
        <f t="shared" si="38"/>
        <v>20585000</v>
      </c>
      <c r="BD80" s="10" vm="8465">
        <f t="shared" si="38"/>
        <v>20778000</v>
      </c>
      <c r="BE80" s="10" vm="8564">
        <f t="shared" si="38"/>
        <v>20970000</v>
      </c>
      <c r="BF80" s="10" vm="9153">
        <f t="shared" si="38"/>
        <v>21203000</v>
      </c>
      <c r="BG80" s="10" vm="9788">
        <f t="shared" si="38"/>
        <v>21444000</v>
      </c>
      <c r="BH80" s="10" vm="9204">
        <f t="shared" si="38"/>
        <v>21670000</v>
      </c>
      <c r="BI80" s="10" vm="9276">
        <f t="shared" si="38"/>
        <v>21803000</v>
      </c>
      <c r="BJ80" s="10"/>
      <c r="BK80" s="17">
        <f t="shared" si="29"/>
        <v>6.424317462589038E-3</v>
      </c>
      <c r="BL80" s="10">
        <f>GDP!BI80/POP!BI80</f>
        <v>3853.0835103426134</v>
      </c>
      <c r="BM80" s="15">
        <f t="shared" si="30"/>
        <v>1.125282870117581</v>
      </c>
      <c r="BN80" s="16">
        <f t="shared" si="15"/>
        <v>0.11803444415513467</v>
      </c>
      <c r="BO80" s="18">
        <f t="shared" si="37"/>
        <v>8.532915811604281E-4</v>
      </c>
      <c r="BP80" s="10"/>
    </row>
    <row r="81" spans="1:68" x14ac:dyDescent="0.45">
      <c r="A81" t="str" vm="87">
        <f t="shared" si="11"/>
        <v>South</v>
      </c>
      <c r="B81" t="str" vm="139">
        <f>CUBEMEMBER("DESKTOP-KSAPEQM AS Model","[Geography].[Blocs].[Country].&amp;[Sudan (Former)]")</f>
        <v>Sudan (Former)</v>
      </c>
      <c r="C81" s="10" vm="9410">
        <f t="shared" ref="C81:R89" si="39">CUBEVALUE("DESKTOP-KSAPEQM AS Model",$B$2,$B$3,$B$4,$B$5,$B$6,$A$8,$B81,C$9)</f>
        <v>7769482</v>
      </c>
      <c r="D81" s="10" vm="9438">
        <f t="shared" si="39"/>
        <v>8004121</v>
      </c>
      <c r="E81" s="10" vm="9469">
        <f t="shared" si="39"/>
        <v>8248812</v>
      </c>
      <c r="F81" s="10" vm="8657">
        <f t="shared" si="39"/>
        <v>8503994</v>
      </c>
      <c r="G81" s="10" vm="9532">
        <f t="shared" si="39"/>
        <v>8770097</v>
      </c>
      <c r="H81" s="10" vm="9624">
        <f t="shared" si="39"/>
        <v>9047798</v>
      </c>
      <c r="I81" s="10" vm="9680">
        <f t="shared" si="39"/>
        <v>9337657</v>
      </c>
      <c r="J81" s="10" vm="9734">
        <f t="shared" si="39"/>
        <v>9639840</v>
      </c>
      <c r="K81" s="10" vm="9578">
        <f t="shared" si="39"/>
        <v>9954410</v>
      </c>
      <c r="L81" s="10" vm="8757">
        <f t="shared" si="39"/>
        <v>10281700</v>
      </c>
      <c r="M81" s="10" vm="8848">
        <f t="shared" si="39"/>
        <v>10621472</v>
      </c>
      <c r="N81" s="10" vm="9789">
        <f t="shared" si="39"/>
        <v>10974622</v>
      </c>
      <c r="O81" s="10" vm="9064">
        <f t="shared" si="39"/>
        <v>11343926</v>
      </c>
      <c r="P81" s="10" vm="9092">
        <f t="shared" si="39"/>
        <v>11732958</v>
      </c>
      <c r="Q81" s="10" vm="8921">
        <f t="shared" si="39"/>
        <v>12144135</v>
      </c>
      <c r="R81" s="10" vm="9154">
        <f t="shared" si="39"/>
        <v>12578407</v>
      </c>
      <c r="S81" s="10" vm="9205">
        <f t="shared" ref="S81:BI86" si="40">CUBEVALUE("DESKTOP-KSAPEQM AS Model",$B$2,$B$3,$B$4,$B$5,$B$6,$A$8,$B81,S$9)</f>
        <v>13034625</v>
      </c>
      <c r="T81" s="10" vm="9277">
        <f t="shared" si="40"/>
        <v>13510421</v>
      </c>
      <c r="U81" s="10" vm="9307">
        <f t="shared" si="40"/>
        <v>14002303</v>
      </c>
      <c r="V81" s="10" vm="9379">
        <f t="shared" si="40"/>
        <v>14507468</v>
      </c>
      <c r="W81" s="10" vm="9411">
        <f t="shared" si="40"/>
        <v>15027248</v>
      </c>
      <c r="X81" s="10" vm="9625">
        <f t="shared" si="40"/>
        <v>15562125</v>
      </c>
      <c r="Y81" s="10" vm="9681">
        <f t="shared" si="40"/>
        <v>16107620</v>
      </c>
      <c r="Z81" s="10" vm="9735">
        <f t="shared" si="40"/>
        <v>16657959</v>
      </c>
      <c r="AA81" s="10" vm="9439">
        <f t="shared" si="40"/>
        <v>17210188</v>
      </c>
      <c r="AB81" s="10" vm="9470">
        <f t="shared" si="40"/>
        <v>17757492</v>
      </c>
      <c r="AC81" s="10" vm="9016">
        <f t="shared" si="40"/>
        <v>18303436</v>
      </c>
      <c r="AD81" s="10" vm="9790">
        <f t="shared" si="40"/>
        <v>18867560</v>
      </c>
      <c r="AE81" s="10" vm="9533">
        <f t="shared" si="40"/>
        <v>19476648</v>
      </c>
      <c r="AF81" s="10" vm="9579">
        <f t="shared" si="40"/>
        <v>20147590</v>
      </c>
      <c r="AG81" s="10" vm="7325">
        <f t="shared" si="40"/>
        <v>20891440</v>
      </c>
      <c r="AH81" s="10" vm="7437">
        <f t="shared" si="40"/>
        <v>21696244</v>
      </c>
      <c r="AI81" s="10" vm="9065">
        <f t="shared" si="40"/>
        <v>22527834</v>
      </c>
      <c r="AJ81" s="10" vm="9093">
        <f t="shared" si="40"/>
        <v>23338464</v>
      </c>
      <c r="AK81" s="10" vm="9119">
        <f t="shared" si="40"/>
        <v>24094748</v>
      </c>
      <c r="AL81" s="10" vm="9155">
        <f t="shared" si="40"/>
        <v>24782384</v>
      </c>
      <c r="AM81" s="10" vm="9206">
        <f t="shared" si="40"/>
        <v>25413916</v>
      </c>
      <c r="AN81" s="10" vm="9626">
        <f t="shared" si="40"/>
        <v>26015520</v>
      </c>
      <c r="AO81" s="10" vm="9682">
        <f t="shared" si="40"/>
        <v>26626520</v>
      </c>
      <c r="AP81" s="10" vm="9736">
        <f t="shared" si="40"/>
        <v>27275016</v>
      </c>
      <c r="AQ81" s="10" vm="9278">
        <f t="shared" si="40"/>
        <v>27971082</v>
      </c>
      <c r="AR81" s="10" vm="9308">
        <f t="shared" si="40"/>
        <v>28704778</v>
      </c>
      <c r="AS81" s="10" vm="9380">
        <f t="shared" si="40"/>
        <v>29460520</v>
      </c>
      <c r="AT81" s="10" vm="9791">
        <f t="shared" si="40"/>
        <v>30214192</v>
      </c>
      <c r="AU81" s="10" vm="9412">
        <f t="shared" si="40"/>
        <v>30949516</v>
      </c>
      <c r="AV81" s="10" vm="9440">
        <f t="shared" si="40"/>
        <v>31661824</v>
      </c>
      <c r="AW81" s="10" vm="9471">
        <f t="shared" si="40"/>
        <v>32360620</v>
      </c>
      <c r="AX81" s="10" vm="9498">
        <f t="shared" si="40"/>
        <v>33060836</v>
      </c>
      <c r="AY81" s="10" vm="9534">
        <f t="shared" si="40"/>
        <v>33783788</v>
      </c>
      <c r="AZ81" s="10" vm="9580">
        <f t="shared" si="40"/>
        <v>34545012</v>
      </c>
      <c r="BA81" s="10" vm="7772">
        <f t="shared" si="40"/>
        <v>35349680</v>
      </c>
      <c r="BB81" s="10" vm="7861">
        <f t="shared" si="40"/>
        <v>36193784</v>
      </c>
      <c r="BC81" s="10" vm="9066">
        <f t="shared" si="40"/>
        <v>37072552</v>
      </c>
      <c r="BD81" s="10" vm="9627">
        <f t="shared" si="40"/>
        <v>37977656</v>
      </c>
      <c r="BE81" s="10" vm="9683">
        <f t="shared" si="40"/>
        <v>38902952</v>
      </c>
      <c r="BF81" s="10" vm="9737">
        <f t="shared" si="40"/>
        <v>39847440</v>
      </c>
      <c r="BG81" s="10" vm="9094">
        <f t="shared" si="40"/>
        <v>40813396</v>
      </c>
      <c r="BH81" s="10" vm="9120">
        <f t="shared" si="40"/>
        <v>41801532</v>
      </c>
      <c r="BI81" s="10" vm="9156">
        <f t="shared" si="40"/>
        <v>42813240</v>
      </c>
      <c r="BJ81" s="10"/>
      <c r="BK81" s="17">
        <f t="shared" si="29"/>
        <v>1.2615045881851833E-2</v>
      </c>
      <c r="BL81" s="10">
        <f>GDP!BI81/POP!BI81</f>
        <v>441.50557836781331</v>
      </c>
      <c r="BM81" s="15">
        <f t="shared" si="30"/>
        <v>0.12894053893850818</v>
      </c>
      <c r="BN81" s="16">
        <f t="shared" si="15"/>
        <v>-2.0484039193464301</v>
      </c>
      <c r="BO81" s="18">
        <f t="shared" si="37"/>
        <v>-3.3319150000862855E-3</v>
      </c>
      <c r="BP81" s="10"/>
    </row>
    <row r="82" spans="1:68" x14ac:dyDescent="0.45">
      <c r="A82" t="str" vm="87">
        <f t="shared" si="11"/>
        <v>South</v>
      </c>
      <c r="B82" t="str" vm="140">
        <f>CUBEMEMBER("DESKTOP-KSAPEQM AS Model","[Geography].[Blocs].[Country].&amp;[Suriname]")</f>
        <v>Suriname</v>
      </c>
      <c r="C82" s="10" vm="9279">
        <f t="shared" si="39"/>
        <v>295916</v>
      </c>
      <c r="D82" s="10" vm="9309">
        <f t="shared" si="39"/>
        <v>303895</v>
      </c>
      <c r="E82" s="10" vm="9381">
        <f t="shared" si="39"/>
        <v>311947</v>
      </c>
      <c r="F82" s="10" vm="9413">
        <f t="shared" si="39"/>
        <v>320270</v>
      </c>
      <c r="G82" s="10" vm="9441">
        <f t="shared" si="39"/>
        <v>328936</v>
      </c>
      <c r="H82" s="10" vm="9472">
        <f t="shared" si="39"/>
        <v>338158</v>
      </c>
      <c r="I82" s="10" vm="9499">
        <f t="shared" si="39"/>
        <v>347660</v>
      </c>
      <c r="J82" s="10" vm="9535">
        <f t="shared" si="39"/>
        <v>356550</v>
      </c>
      <c r="K82" s="10" vm="9628">
        <f t="shared" si="39"/>
        <v>363575</v>
      </c>
      <c r="L82" s="10" vm="9684">
        <f t="shared" si="39"/>
        <v>367931</v>
      </c>
      <c r="M82" s="10" vm="9738">
        <f t="shared" si="39"/>
        <v>369236</v>
      </c>
      <c r="N82" s="10" vm="9581">
        <f t="shared" si="39"/>
        <v>367907</v>
      </c>
      <c r="O82" s="10" vm="7950">
        <f t="shared" si="39"/>
        <v>364915</v>
      </c>
      <c r="P82" s="10" vm="8045">
        <f t="shared" si="39"/>
        <v>361667</v>
      </c>
      <c r="Q82" s="10" vm="9792">
        <f t="shared" si="39"/>
        <v>359226</v>
      </c>
      <c r="R82" s="10" vm="9067">
        <f t="shared" si="39"/>
        <v>357953</v>
      </c>
      <c r="S82" s="10" vm="9095">
        <f t="shared" si="40"/>
        <v>357659</v>
      </c>
      <c r="T82" s="10" vm="9121">
        <f t="shared" si="40"/>
        <v>358099</v>
      </c>
      <c r="U82" s="10" vm="9157">
        <f t="shared" si="40"/>
        <v>358818</v>
      </c>
      <c r="V82" s="10" vm="9207">
        <f t="shared" si="40"/>
        <v>359519</v>
      </c>
      <c r="W82" s="10" vm="9280">
        <f t="shared" si="40"/>
        <v>360143</v>
      </c>
      <c r="X82" s="10" vm="9310">
        <f t="shared" si="40"/>
        <v>360920</v>
      </c>
      <c r="Y82" s="10" vm="9382">
        <f t="shared" si="40"/>
        <v>362276</v>
      </c>
      <c r="Z82" s="10" vm="9414">
        <f t="shared" si="40"/>
        <v>364733</v>
      </c>
      <c r="AA82" s="10" vm="9629">
        <f t="shared" si="40"/>
        <v>368638</v>
      </c>
      <c r="AB82" s="10" vm="9685">
        <f t="shared" si="40"/>
        <v>374140</v>
      </c>
      <c r="AC82" s="10" vm="9739">
        <f t="shared" si="40"/>
        <v>381037</v>
      </c>
      <c r="AD82" s="10" vm="9442">
        <f t="shared" si="40"/>
        <v>388881</v>
      </c>
      <c r="AE82" s="10" vm="9473">
        <f t="shared" si="40"/>
        <v>397085</v>
      </c>
      <c r="AF82" s="10" vm="9500">
        <f t="shared" si="40"/>
        <v>405168</v>
      </c>
      <c r="AG82" s="10" vm="9793">
        <f t="shared" si="40"/>
        <v>413005</v>
      </c>
      <c r="AH82" s="10" vm="9536">
        <f t="shared" si="40"/>
        <v>420655</v>
      </c>
      <c r="AI82" s="10" vm="9582">
        <f t="shared" si="40"/>
        <v>428030</v>
      </c>
      <c r="AJ82" s="10" vm="8163">
        <f t="shared" si="40"/>
        <v>435105</v>
      </c>
      <c r="AK82" s="10" vm="8262">
        <f t="shared" si="40"/>
        <v>441851</v>
      </c>
      <c r="AL82" s="10" vm="9068">
        <f t="shared" si="40"/>
        <v>448213</v>
      </c>
      <c r="AM82" s="10" vm="9096">
        <f t="shared" si="40"/>
        <v>454161</v>
      </c>
      <c r="AN82" s="10" vm="9122">
        <f t="shared" si="40"/>
        <v>459831</v>
      </c>
      <c r="AO82" s="10" vm="9158">
        <f t="shared" si="40"/>
        <v>465385</v>
      </c>
      <c r="AP82" s="10" vm="9208">
        <f t="shared" si="40"/>
        <v>470949</v>
      </c>
      <c r="AQ82" s="10" vm="9630">
        <f t="shared" si="40"/>
        <v>476579</v>
      </c>
      <c r="AR82" s="10" vm="9686">
        <f t="shared" si="40"/>
        <v>482235</v>
      </c>
      <c r="AS82" s="10" vm="9740">
        <f t="shared" si="40"/>
        <v>487942</v>
      </c>
      <c r="AT82" s="10" vm="9281">
        <f t="shared" si="40"/>
        <v>493679</v>
      </c>
      <c r="AU82" s="10" vm="9311">
        <f t="shared" si="40"/>
        <v>499464</v>
      </c>
      <c r="AV82" s="10" vm="9383">
        <f t="shared" si="40"/>
        <v>505295</v>
      </c>
      <c r="AW82" s="10" vm="9794">
        <f t="shared" si="40"/>
        <v>511181</v>
      </c>
      <c r="AX82" s="10" vm="9415">
        <f t="shared" si="40"/>
        <v>517123</v>
      </c>
      <c r="AY82" s="10" vm="9443">
        <f t="shared" si="40"/>
        <v>523111</v>
      </c>
      <c r="AZ82" s="10" vm="9474">
        <f t="shared" si="40"/>
        <v>529131</v>
      </c>
      <c r="BA82" s="10" vm="9501">
        <f t="shared" si="40"/>
        <v>535179</v>
      </c>
      <c r="BB82" s="10" vm="9537">
        <f t="shared" si="40"/>
        <v>541245</v>
      </c>
      <c r="BC82" s="10" vm="9583">
        <f t="shared" si="40"/>
        <v>547291</v>
      </c>
      <c r="BD82" s="10" vm="8373">
        <f t="shared" si="40"/>
        <v>553273</v>
      </c>
      <c r="BE82" s="10" vm="8466">
        <f t="shared" si="40"/>
        <v>559143</v>
      </c>
      <c r="BF82" s="10" vm="9069">
        <f t="shared" si="40"/>
        <v>564888</v>
      </c>
      <c r="BG82" s="10" vm="9631">
        <f t="shared" si="40"/>
        <v>570496</v>
      </c>
      <c r="BH82" s="10" vm="9687">
        <f t="shared" si="40"/>
        <v>575991</v>
      </c>
      <c r="BI82" s="10" vm="9741">
        <f t="shared" si="40"/>
        <v>581372</v>
      </c>
      <c r="BJ82" s="10"/>
      <c r="BK82" s="17">
        <f t="shared" si="29"/>
        <v>1.7130295334863617E-4</v>
      </c>
      <c r="BL82" s="10">
        <f>GDP!BI82/POP!BI82</f>
        <v>6854.9066965729344</v>
      </c>
      <c r="BM82" s="15">
        <f t="shared" si="30"/>
        <v>2.0019574092288286</v>
      </c>
      <c r="BN82" s="16">
        <f t="shared" si="15"/>
        <v>0.69412540655525745</v>
      </c>
      <c r="BO82" s="18">
        <f t="shared" si="37"/>
        <v>2.3804421145192281E-4</v>
      </c>
      <c r="BP82" s="10"/>
    </row>
    <row r="83" spans="1:68" x14ac:dyDescent="0.45">
      <c r="A83" t="str" vm="87">
        <f t="shared" si="11"/>
        <v>South</v>
      </c>
      <c r="B83" t="str" vm="141">
        <f>CUBEMEMBER("DESKTOP-KSAPEQM AS Model","[Geography].[Blocs].[Country].&amp;[Thailand]")</f>
        <v>Thailand</v>
      </c>
      <c r="C83" s="10" vm="9159">
        <f t="shared" si="39"/>
        <v>28224188</v>
      </c>
      <c r="D83" s="10" vm="9795">
        <f t="shared" si="39"/>
        <v>29080938</v>
      </c>
      <c r="E83" s="10" vm="9209">
        <f t="shared" si="39"/>
        <v>29966864</v>
      </c>
      <c r="F83" s="10" vm="9282">
        <f t="shared" si="39"/>
        <v>30881138</v>
      </c>
      <c r="G83" s="10" vm="9312">
        <f t="shared" si="39"/>
        <v>31822660</v>
      </c>
      <c r="H83" s="10" vm="9384">
        <f t="shared" si="39"/>
        <v>32789130</v>
      </c>
      <c r="I83" s="10" vm="9416">
        <f t="shared" si="39"/>
        <v>33778800</v>
      </c>
      <c r="J83" s="10" vm="9444">
        <f t="shared" si="39"/>
        <v>34791408</v>
      </c>
      <c r="K83" s="10" vm="9475">
        <f t="shared" si="39"/>
        <v>35827092</v>
      </c>
      <c r="L83" s="10" vm="9502">
        <f t="shared" si="39"/>
        <v>36884536</v>
      </c>
      <c r="M83" s="10" vm="9538">
        <f t="shared" si="39"/>
        <v>37963280</v>
      </c>
      <c r="N83" s="10" vm="9632">
        <f t="shared" si="39"/>
        <v>39058604</v>
      </c>
      <c r="O83" s="10" vm="9688">
        <f t="shared" si="39"/>
        <v>40159584</v>
      </c>
      <c r="P83" s="10" vm="9742">
        <f t="shared" si="39"/>
        <v>41252324</v>
      </c>
      <c r="Q83" s="10" vm="9584">
        <f t="shared" si="39"/>
        <v>42326312</v>
      </c>
      <c r="R83" s="10" vm="8565">
        <f t="shared" si="39"/>
        <v>43377272</v>
      </c>
      <c r="S83" s="10" vm="8658">
        <f t="shared" si="40"/>
        <v>44405904</v>
      </c>
      <c r="T83" s="10" vm="9796">
        <f t="shared" si="40"/>
        <v>45413080</v>
      </c>
      <c r="U83" s="10" vm="9070">
        <f t="shared" si="40"/>
        <v>46401752</v>
      </c>
      <c r="V83" s="10" vm="9097">
        <f t="shared" si="40"/>
        <v>47374472</v>
      </c>
      <c r="W83" s="10" vm="9123">
        <f t="shared" si="40"/>
        <v>48326272</v>
      </c>
      <c r="X83" s="10" vm="9160">
        <f t="shared" si="40"/>
        <v>49255900</v>
      </c>
      <c r="Y83" s="10" vm="9210">
        <f t="shared" si="40"/>
        <v>50173924</v>
      </c>
      <c r="Z83" s="10" vm="9283">
        <f t="shared" si="40"/>
        <v>51094868</v>
      </c>
      <c r="AA83" s="10" vm="9313">
        <f t="shared" si="40"/>
        <v>52026900</v>
      </c>
      <c r="AB83" s="10" vm="9385">
        <f t="shared" si="40"/>
        <v>52980096</v>
      </c>
      <c r="AC83" s="10" vm="9417">
        <f t="shared" si="40"/>
        <v>53945880</v>
      </c>
      <c r="AD83" s="10" vm="9633">
        <f t="shared" si="40"/>
        <v>54891520</v>
      </c>
      <c r="AE83" s="10" vm="9689">
        <f t="shared" si="40"/>
        <v>55772168</v>
      </c>
      <c r="AF83" s="10" vm="9743">
        <f t="shared" si="40"/>
        <v>56558184</v>
      </c>
      <c r="AG83" s="10" vm="9445">
        <f t="shared" si="40"/>
        <v>57232464</v>
      </c>
      <c r="AH83" s="10" vm="9476">
        <f t="shared" si="40"/>
        <v>57811020</v>
      </c>
      <c r="AI83" s="10" vm="9503">
        <f t="shared" si="40"/>
        <v>58337772</v>
      </c>
      <c r="AJ83" s="10" vm="9797">
        <f t="shared" si="40"/>
        <v>58875268</v>
      </c>
      <c r="AK83" s="10" vm="9539">
        <f t="shared" si="40"/>
        <v>59467272</v>
      </c>
      <c r="AL83" s="10" vm="9585">
        <f t="shared" si="40"/>
        <v>60130184</v>
      </c>
      <c r="AM83" s="10" vm="8758">
        <f t="shared" si="40"/>
        <v>60846584</v>
      </c>
      <c r="AN83" s="10" vm="8849">
        <f t="shared" si="40"/>
        <v>61585104</v>
      </c>
      <c r="AO83" s="10" vm="9071">
        <f t="shared" si="40"/>
        <v>62298572</v>
      </c>
      <c r="AP83" s="10" vm="9098">
        <f t="shared" si="40"/>
        <v>62952640</v>
      </c>
      <c r="AQ83" s="10" vm="9124">
        <f t="shared" si="40"/>
        <v>63539196</v>
      </c>
      <c r="AR83" s="10" vm="9161">
        <f t="shared" si="40"/>
        <v>64069088</v>
      </c>
      <c r="AS83" s="10" vm="9211">
        <f t="shared" si="40"/>
        <v>64549864</v>
      </c>
      <c r="AT83" s="10" vm="9634">
        <f t="shared" si="40"/>
        <v>64995300</v>
      </c>
      <c r="AU83" s="10" vm="9690">
        <f t="shared" si="40"/>
        <v>65416188</v>
      </c>
      <c r="AV83" s="10" vm="9744">
        <f t="shared" si="40"/>
        <v>65812536</v>
      </c>
      <c r="AW83" s="10" vm="9284">
        <f t="shared" si="40"/>
        <v>66182068</v>
      </c>
      <c r="AX83" s="10" vm="9314">
        <f t="shared" si="40"/>
        <v>66530984</v>
      </c>
      <c r="AY83" s="10" vm="9386">
        <f t="shared" si="40"/>
        <v>66866840</v>
      </c>
      <c r="AZ83" s="10" vm="9798">
        <f t="shared" si="40"/>
        <v>67195024</v>
      </c>
      <c r="BA83" s="10" vm="9418">
        <f t="shared" si="40"/>
        <v>67518384</v>
      </c>
      <c r="BB83" s="10" vm="9446">
        <f t="shared" si="40"/>
        <v>67835960</v>
      </c>
      <c r="BC83" s="10" vm="9477">
        <f t="shared" si="40"/>
        <v>68144504</v>
      </c>
      <c r="BD83" s="10" vm="9504">
        <f t="shared" si="40"/>
        <v>68438728</v>
      </c>
      <c r="BE83" s="10" vm="9540">
        <f t="shared" si="40"/>
        <v>68714512</v>
      </c>
      <c r="BF83" s="10" vm="9586">
        <f t="shared" si="40"/>
        <v>68971328</v>
      </c>
      <c r="BG83" s="10" vm="8922">
        <f t="shared" si="40"/>
        <v>69209856</v>
      </c>
      <c r="BH83" s="10" vm="9017">
        <f t="shared" si="40"/>
        <v>69428528</v>
      </c>
      <c r="BI83" s="10" vm="9072">
        <f t="shared" si="40"/>
        <v>69625584</v>
      </c>
      <c r="BJ83" s="10"/>
      <c r="BK83" s="17">
        <f t="shared" si="29"/>
        <v>2.0515381146363341E-2</v>
      </c>
      <c r="BL83" s="10">
        <f>GDP!BI83/POP!BI83</f>
        <v>7808.1928707125817</v>
      </c>
      <c r="BM83" s="15">
        <f t="shared" si="30"/>
        <v>2.2803621204684985</v>
      </c>
      <c r="BN83" s="16">
        <f t="shared" si="15"/>
        <v>0.82433425512191671</v>
      </c>
      <c r="BO83" s="18">
        <f t="shared" si="37"/>
        <v>3.8564415685378141E-2</v>
      </c>
      <c r="BP83" s="10"/>
    </row>
    <row r="84" spans="1:68" x14ac:dyDescent="0.45">
      <c r="A84" t="str" vm="87">
        <f t="shared" si="11"/>
        <v>South</v>
      </c>
      <c r="B84" t="str" vm="142">
        <f>CUBEMEMBER("DESKTOP-KSAPEQM AS Model","[Geography].[Blocs].[Country].&amp;[Togo]")</f>
        <v>Togo</v>
      </c>
      <c r="C84" s="10" vm="9745">
        <f t="shared" si="39"/>
        <v>1597526</v>
      </c>
      <c r="D84" s="10" vm="9099">
        <f t="shared" si="39"/>
        <v>1612755</v>
      </c>
      <c r="E84" s="10" vm="9125">
        <f t="shared" si="39"/>
        <v>1631764</v>
      </c>
      <c r="F84" s="10" vm="9162">
        <f t="shared" si="39"/>
        <v>1662073</v>
      </c>
      <c r="G84" s="10" vm="9799">
        <f t="shared" si="39"/>
        <v>1708630</v>
      </c>
      <c r="H84" s="10" vm="9212">
        <f t="shared" si="39"/>
        <v>1774029</v>
      </c>
      <c r="I84" s="10" vm="9285">
        <f t="shared" si="39"/>
        <v>1855442</v>
      </c>
      <c r="J84" s="10" vm="9315">
        <f t="shared" si="39"/>
        <v>1945780</v>
      </c>
      <c r="K84" s="10" vm="9387">
        <f t="shared" si="39"/>
        <v>2034907</v>
      </c>
      <c r="L84" s="10" vm="9419">
        <f t="shared" si="39"/>
        <v>2115522</v>
      </c>
      <c r="M84" s="10" vm="9447">
        <f t="shared" si="39"/>
        <v>2185662</v>
      </c>
      <c r="N84" s="10" vm="9478">
        <f t="shared" si="39"/>
        <v>2247582</v>
      </c>
      <c r="O84" s="10" vm="9505">
        <f t="shared" si="39"/>
        <v>2303345</v>
      </c>
      <c r="P84" s="10" vm="9541">
        <f t="shared" si="39"/>
        <v>2356622</v>
      </c>
      <c r="Q84" s="10" vm="9635">
        <f t="shared" si="39"/>
        <v>2410446</v>
      </c>
      <c r="R84" s="10" vm="9691">
        <f t="shared" si="39"/>
        <v>2464423</v>
      </c>
      <c r="S84" s="10" vm="9746">
        <f t="shared" si="40"/>
        <v>2518457</v>
      </c>
      <c r="T84" s="10" vm="9587">
        <f t="shared" si="40"/>
        <v>2576292</v>
      </c>
      <c r="U84" s="10" vm="7548">
        <f t="shared" si="40"/>
        <v>2642696</v>
      </c>
      <c r="V84" s="10" vm="7659">
        <f t="shared" si="40"/>
        <v>2720839</v>
      </c>
      <c r="W84" s="10" vm="9800">
        <f t="shared" si="40"/>
        <v>2812307</v>
      </c>
      <c r="X84" s="10" vm="9073">
        <f t="shared" si="40"/>
        <v>2915620</v>
      </c>
      <c r="Y84" s="10" vm="9100">
        <f t="shared" si="40"/>
        <v>3026973</v>
      </c>
      <c r="Z84" s="10" vm="9126">
        <f t="shared" si="40"/>
        <v>3140846</v>
      </c>
      <c r="AA84" s="10" vm="9163">
        <f t="shared" si="40"/>
        <v>3252994</v>
      </c>
      <c r="AB84" s="10" vm="9213">
        <f t="shared" si="40"/>
        <v>3363042</v>
      </c>
      <c r="AC84" s="10" vm="9286">
        <f t="shared" si="40"/>
        <v>3471739</v>
      </c>
      <c r="AD84" s="10" vm="9316">
        <f t="shared" si="40"/>
        <v>3577468</v>
      </c>
      <c r="AE84" s="10" vm="9388">
        <f t="shared" si="40"/>
        <v>3678567</v>
      </c>
      <c r="AF84" s="10" vm="9420">
        <f t="shared" si="40"/>
        <v>3774312</v>
      </c>
      <c r="AG84" s="10" vm="9636">
        <f t="shared" si="40"/>
        <v>3862992</v>
      </c>
      <c r="AH84" s="10" vm="9692">
        <f t="shared" si="40"/>
        <v>3945905</v>
      </c>
      <c r="AI84" s="10" vm="9747">
        <f t="shared" si="40"/>
        <v>4029053</v>
      </c>
      <c r="AJ84" s="10" vm="9448">
        <f t="shared" si="40"/>
        <v>4120616</v>
      </c>
      <c r="AK84" s="10" vm="9479">
        <f t="shared" si="40"/>
        <v>4226291</v>
      </c>
      <c r="AL84" s="10" vm="9506">
        <f t="shared" si="40"/>
        <v>4348805</v>
      </c>
      <c r="AM84" s="10" vm="9801">
        <f t="shared" si="40"/>
        <v>4485951</v>
      </c>
      <c r="AN84" s="10" vm="9542">
        <f t="shared" si="40"/>
        <v>4632446</v>
      </c>
      <c r="AO84" s="10" vm="9588">
        <f t="shared" si="40"/>
        <v>4780448</v>
      </c>
      <c r="AP84" s="10" vm="7773">
        <f t="shared" si="40"/>
        <v>4924402</v>
      </c>
      <c r="AQ84" s="10" vm="7862">
        <f t="shared" si="40"/>
        <v>5062567</v>
      </c>
      <c r="AR84" s="10" vm="9074">
        <f t="shared" si="40"/>
        <v>5197031</v>
      </c>
      <c r="AS84" s="10" vm="9101">
        <f t="shared" si="40"/>
        <v>5330639</v>
      </c>
      <c r="AT84" s="10" vm="9127">
        <f t="shared" si="40"/>
        <v>5467766</v>
      </c>
      <c r="AU84" s="10" vm="9164">
        <f t="shared" si="40"/>
        <v>5611640</v>
      </c>
      <c r="AV84" s="10" vm="9214">
        <f t="shared" si="40"/>
        <v>5762880</v>
      </c>
      <c r="AW84" s="10" vm="9637">
        <f t="shared" si="40"/>
        <v>5920359</v>
      </c>
      <c r="AX84" s="10" vm="9693">
        <f t="shared" si="40"/>
        <v>6083420</v>
      </c>
      <c r="AY84" s="10" vm="9748">
        <f t="shared" si="40"/>
        <v>6250835</v>
      </c>
      <c r="AZ84" s="10" vm="9287">
        <f t="shared" si="40"/>
        <v>6421679</v>
      </c>
      <c r="BA84" s="10" vm="9317">
        <f t="shared" si="40"/>
        <v>6595943</v>
      </c>
      <c r="BB84" s="10" vm="9389">
        <f t="shared" si="40"/>
        <v>6773807</v>
      </c>
      <c r="BC84" s="10" vm="9802">
        <f t="shared" si="40"/>
        <v>6954721</v>
      </c>
      <c r="BD84" s="10" vm="9421">
        <f t="shared" si="40"/>
        <v>7137997</v>
      </c>
      <c r="BE84" s="10" vm="9449">
        <f t="shared" si="40"/>
        <v>7323158</v>
      </c>
      <c r="BF84" s="10" vm="9480">
        <f t="shared" si="40"/>
        <v>7509952</v>
      </c>
      <c r="BG84" s="10" vm="9507">
        <f t="shared" si="40"/>
        <v>7698475</v>
      </c>
      <c r="BH84" s="10" vm="9543">
        <f t="shared" si="40"/>
        <v>7889094</v>
      </c>
      <c r="BI84" s="10" vm="9589">
        <f t="shared" si="40"/>
        <v>8082366</v>
      </c>
      <c r="BJ84" s="10"/>
      <c r="BK84" s="17">
        <f t="shared" si="29"/>
        <v>2.381492685998987E-3</v>
      </c>
      <c r="BL84" s="10">
        <f>GDP!BI84/POP!BI84</f>
        <v>675.54219445147623</v>
      </c>
      <c r="BM84" s="15">
        <f t="shared" si="30"/>
        <v>0.19729031499509128</v>
      </c>
      <c r="BN84" s="16">
        <f t="shared" si="15"/>
        <v>-1.6230789548670181</v>
      </c>
      <c r="BO84" s="18">
        <f t="shared" si="37"/>
        <v>-7.6259624924132283E-4</v>
      </c>
      <c r="BP84" s="10"/>
    </row>
    <row r="85" spans="1:68" x14ac:dyDescent="0.45">
      <c r="A85" t="str" vm="87">
        <f t="shared" si="11"/>
        <v>South</v>
      </c>
      <c r="B85" t="str" vm="143">
        <f>CUBEMEMBER("DESKTOP-KSAPEQM AS Model","[Geography].[Blocs].[Country].&amp;[Trinidad and Tobago]")</f>
        <v>Trinidad and Tobago</v>
      </c>
      <c r="C85" s="10" vm="9075">
        <f t="shared" si="39"/>
        <v>864818</v>
      </c>
      <c r="D85" s="10" vm="9638">
        <f t="shared" si="39"/>
        <v>879441</v>
      </c>
      <c r="E85" s="10" vm="9694">
        <f t="shared" si="39"/>
        <v>891944</v>
      </c>
      <c r="F85" s="10" vm="9749">
        <f t="shared" si="39"/>
        <v>902613</v>
      </c>
      <c r="G85" s="10" vm="9102">
        <f t="shared" si="39"/>
        <v>911737</v>
      </c>
      <c r="H85" s="10" vm="9128">
        <f t="shared" si="39"/>
        <v>919217</v>
      </c>
      <c r="I85" s="10" vm="9165">
        <f t="shared" si="39"/>
        <v>925235</v>
      </c>
      <c r="J85" s="10" vm="9803">
        <f t="shared" si="39"/>
        <v>930795</v>
      </c>
      <c r="K85" s="10" vm="9215">
        <f t="shared" si="39"/>
        <v>937186</v>
      </c>
      <c r="L85" s="10" vm="9288">
        <f t="shared" si="39"/>
        <v>945360</v>
      </c>
      <c r="M85" s="10" vm="9318">
        <f t="shared" si="39"/>
        <v>955741</v>
      </c>
      <c r="N85" s="10" vm="9390">
        <f t="shared" si="39"/>
        <v>968136</v>
      </c>
      <c r="O85" s="10" vm="9422">
        <f t="shared" si="39"/>
        <v>982010</v>
      </c>
      <c r="P85" s="10" vm="9450">
        <f t="shared" si="39"/>
        <v>996493</v>
      </c>
      <c r="Q85" s="10" vm="9481">
        <f t="shared" si="39"/>
        <v>1010936</v>
      </c>
      <c r="R85" s="10" vm="9508">
        <f t="shared" si="39"/>
        <v>1025107</v>
      </c>
      <c r="S85" s="10" vm="9544">
        <f t="shared" si="40"/>
        <v>1039212</v>
      </c>
      <c r="T85" s="10" vm="9639">
        <f t="shared" si="40"/>
        <v>1053558</v>
      </c>
      <c r="U85" s="10" vm="9695">
        <f t="shared" si="40"/>
        <v>1068640</v>
      </c>
      <c r="V85" s="10" vm="9750">
        <f t="shared" si="40"/>
        <v>1084744</v>
      </c>
      <c r="W85" s="10" vm="9590">
        <f t="shared" si="40"/>
        <v>1101983</v>
      </c>
      <c r="X85" s="10" vm="8164">
        <f t="shared" si="40"/>
        <v>1120020</v>
      </c>
      <c r="Y85" s="10" vm="8263">
        <f t="shared" si="40"/>
        <v>1138071</v>
      </c>
      <c r="Z85" s="10" vm="9804">
        <f t="shared" si="40"/>
        <v>1155074</v>
      </c>
      <c r="AA85" s="10" vm="9076">
        <f t="shared" si="40"/>
        <v>1170285</v>
      </c>
      <c r="AB85" s="10" vm="9103">
        <f t="shared" si="40"/>
        <v>1183381</v>
      </c>
      <c r="AC85" s="10" vm="9129">
        <f t="shared" si="40"/>
        <v>1194541</v>
      </c>
      <c r="AD85" s="10" vm="9166">
        <f t="shared" si="40"/>
        <v>1204153</v>
      </c>
      <c r="AE85" s="10" vm="9216">
        <f t="shared" si="40"/>
        <v>1212857</v>
      </c>
      <c r="AF85" s="10" vm="9289">
        <f t="shared" si="40"/>
        <v>1221116</v>
      </c>
      <c r="AG85" s="10" vm="9319">
        <f t="shared" si="40"/>
        <v>1229103</v>
      </c>
      <c r="AH85" s="10" vm="9391">
        <f t="shared" si="40"/>
        <v>1236683</v>
      </c>
      <c r="AI85" s="10" vm="9423">
        <f t="shared" si="40"/>
        <v>1243616</v>
      </c>
      <c r="AJ85" s="10" vm="9640">
        <f t="shared" si="40"/>
        <v>1249520</v>
      </c>
      <c r="AK85" s="10" vm="9696">
        <f t="shared" si="40"/>
        <v>1254200</v>
      </c>
      <c r="AL85" s="10" vm="9751">
        <f t="shared" si="40"/>
        <v>1257549</v>
      </c>
      <c r="AM85" s="10" vm="9451">
        <f t="shared" si="40"/>
        <v>1259848</v>
      </c>
      <c r="AN85" s="10" vm="9482">
        <f t="shared" si="40"/>
        <v>1261695</v>
      </c>
      <c r="AO85" s="10" vm="9509">
        <f t="shared" si="40"/>
        <v>1263933</v>
      </c>
      <c r="AP85" s="10" vm="9805">
        <f t="shared" si="40"/>
        <v>1267153</v>
      </c>
      <c r="AQ85" s="10" vm="9545">
        <f t="shared" si="40"/>
        <v>1271632</v>
      </c>
      <c r="AR85" s="10" vm="9591">
        <f t="shared" si="40"/>
        <v>1277213</v>
      </c>
      <c r="AS85" s="10" vm="8374">
        <f t="shared" si="40"/>
        <v>1283559</v>
      </c>
      <c r="AT85" s="10" vm="8467">
        <f t="shared" si="40"/>
        <v>1290123</v>
      </c>
      <c r="AU85" s="10" vm="9077">
        <f t="shared" si="40"/>
        <v>1296502</v>
      </c>
      <c r="AV85" s="10" vm="9104">
        <f t="shared" si="40"/>
        <v>1302561</v>
      </c>
      <c r="AW85" s="10" vm="9130">
        <f t="shared" si="40"/>
        <v>1308451</v>
      </c>
      <c r="AX85" s="10" vm="9167">
        <f t="shared" si="40"/>
        <v>1314443</v>
      </c>
      <c r="AY85" s="10" vm="9217">
        <f t="shared" si="40"/>
        <v>1320930</v>
      </c>
      <c r="AZ85" s="10" vm="9641">
        <f t="shared" si="40"/>
        <v>1328147</v>
      </c>
      <c r="BA85" s="10" vm="9697">
        <f t="shared" si="40"/>
        <v>1336178</v>
      </c>
      <c r="BB85" s="10" vm="9752">
        <f t="shared" si="40"/>
        <v>1344817</v>
      </c>
      <c r="BC85" s="10" vm="9290">
        <f t="shared" si="40"/>
        <v>1353700</v>
      </c>
      <c r="BD85" s="10" vm="9320">
        <f t="shared" si="40"/>
        <v>1362342</v>
      </c>
      <c r="BE85" s="10" vm="9392">
        <f t="shared" si="40"/>
        <v>1370328</v>
      </c>
      <c r="BF85" s="10" vm="9806">
        <f t="shared" si="40"/>
        <v>1377564</v>
      </c>
      <c r="BG85" s="10" vm="9424">
        <f t="shared" si="40"/>
        <v>1384072</v>
      </c>
      <c r="BH85" s="10" vm="9452">
        <f t="shared" si="40"/>
        <v>1389858</v>
      </c>
      <c r="BI85" s="10" vm="9483">
        <f t="shared" si="40"/>
        <v>1394973</v>
      </c>
      <c r="BJ85" s="10"/>
      <c r="BK85" s="17">
        <f t="shared" si="29"/>
        <v>4.1103285803514275E-4</v>
      </c>
      <c r="BL85" s="10">
        <f>GDP!BI85/POP!BI85</f>
        <v>17276.465204702887</v>
      </c>
      <c r="BM85" s="15">
        <f t="shared" si="30"/>
        <v>5.0455460668969296</v>
      </c>
      <c r="BN85" s="16">
        <f t="shared" si="15"/>
        <v>1.6185058871744786</v>
      </c>
      <c r="BO85" s="18">
        <f t="shared" si="37"/>
        <v>3.3565954382576853E-3</v>
      </c>
      <c r="BP85" s="10"/>
    </row>
    <row r="86" spans="1:68" x14ac:dyDescent="0.45">
      <c r="A86" t="str" vm="87">
        <f t="shared" si="11"/>
        <v>South</v>
      </c>
      <c r="B86" t="str" vm="144">
        <f>CUBEMEMBER("DESKTOP-KSAPEQM AS Model","[Geography].[Blocs].[Country].&amp;[Turkey]")</f>
        <v>Turkey</v>
      </c>
      <c r="C86" s="10" vm="9592">
        <f t="shared" si="39"/>
        <v>28146910</v>
      </c>
      <c r="D86" s="10" vm="8566">
        <f t="shared" si="39"/>
        <v>28832828</v>
      </c>
      <c r="E86" s="10" vm="8659">
        <f t="shared" si="39"/>
        <v>29531364</v>
      </c>
      <c r="F86" s="10" vm="9078">
        <f t="shared" si="39"/>
        <v>30244260</v>
      </c>
      <c r="G86" s="10" vm="9642">
        <f t="shared" si="39"/>
        <v>30972994</v>
      </c>
      <c r="H86" s="10" vm="9698">
        <f t="shared" si="39"/>
        <v>31717508</v>
      </c>
      <c r="I86" s="10" vm="9753">
        <f t="shared" si="39"/>
        <v>32477992</v>
      </c>
      <c r="J86" s="10" vm="9105">
        <f t="shared" si="39"/>
        <v>33256464</v>
      </c>
      <c r="K86" s="10" vm="9131">
        <f t="shared" si="39"/>
        <v>34055392</v>
      </c>
      <c r="L86" s="10" vm="9168">
        <f t="shared" si="39"/>
        <v>34876304</v>
      </c>
      <c r="M86" s="10" vm="9807">
        <f t="shared" si="39"/>
        <v>35720600</v>
      </c>
      <c r="N86" s="10" vm="9218">
        <f t="shared" si="39"/>
        <v>36587260</v>
      </c>
      <c r="O86" s="10" vm="9291">
        <f t="shared" si="39"/>
        <v>37472336</v>
      </c>
      <c r="P86" s="10" vm="9321">
        <f t="shared" si="39"/>
        <v>38370284</v>
      </c>
      <c r="Q86" s="10" vm="9393">
        <f t="shared" si="39"/>
        <v>39277256</v>
      </c>
      <c r="R86" s="10" vm="9425">
        <f t="shared" si="39"/>
        <v>40189568</v>
      </c>
      <c r="S86" s="10" vm="9453">
        <f t="shared" si="40"/>
        <v>41108296</v>
      </c>
      <c r="T86" s="10" vm="9484">
        <f t="shared" si="40"/>
        <v>42039992</v>
      </c>
      <c r="U86" s="10" vm="9510">
        <f t="shared" si="40"/>
        <v>42994040</v>
      </c>
      <c r="V86" s="10" vm="9546">
        <f t="shared" si="40"/>
        <v>43975972</v>
      </c>
      <c r="W86" s="10" vm="9643">
        <f t="shared" si="40"/>
        <v>44988416</v>
      </c>
      <c r="X86" s="10" vm="9699">
        <f t="shared" si="40"/>
        <v>46025412</v>
      </c>
      <c r="Y86" s="10" vm="9754">
        <f t="shared" si="40"/>
        <v>47073472</v>
      </c>
      <c r="Z86" s="10" vm="9593">
        <f t="shared" si="40"/>
        <v>48114156</v>
      </c>
      <c r="AA86" s="10" vm="8759">
        <f t="shared" si="40"/>
        <v>49133936</v>
      </c>
      <c r="AB86" s="10" vm="8850">
        <f t="shared" si="40"/>
        <v>50128540</v>
      </c>
      <c r="AC86" s="10" vm="9808">
        <f t="shared" si="40"/>
        <v>51100924</v>
      </c>
      <c r="AD86" s="10" vm="9079">
        <f t="shared" si="40"/>
        <v>52053764</v>
      </c>
      <c r="AE86" s="10" vm="9106">
        <f t="shared" si="40"/>
        <v>52992488</v>
      </c>
      <c r="AF86" s="10" vm="9132">
        <f t="shared" si="40"/>
        <v>53921760</v>
      </c>
      <c r="AG86" s="10" vm="9169">
        <f t="shared" si="40"/>
        <v>54840592</v>
      </c>
      <c r="AH86" s="10" vm="9219">
        <f t="shared" si="40"/>
        <v>55748948</v>
      </c>
      <c r="AI86" s="10" vm="9292">
        <f t="shared" si="40"/>
        <v>56653804</v>
      </c>
      <c r="AJ86" s="10" vm="9322">
        <f t="shared" si="40"/>
        <v>57564204</v>
      </c>
      <c r="AK86" s="10" vm="9394">
        <f t="shared" si="40"/>
        <v>58486456</v>
      </c>
      <c r="AL86" s="10" vm="9426">
        <f t="shared" si="40"/>
        <v>59423280</v>
      </c>
      <c r="AM86" s="10" vm="9644">
        <f t="shared" si="40"/>
        <v>60372568</v>
      </c>
      <c r="AN86" s="10" vm="9700">
        <f t="shared" si="40"/>
        <v>61329676</v>
      </c>
      <c r="AO86" s="10" vm="9755">
        <f t="shared" si="40"/>
        <v>62287396</v>
      </c>
      <c r="AP86" s="10" vm="9454">
        <f t="shared" si="40"/>
        <v>63240192</v>
      </c>
      <c r="AQ86" s="10" vm="9485">
        <f t="shared" si="40"/>
        <v>64192244</v>
      </c>
      <c r="AR86" s="10" vm="9511">
        <f t="shared" si="40"/>
        <v>65145368</v>
      </c>
      <c r="AS86" s="10" vm="9809">
        <f t="shared" si="40"/>
        <v>66089400</v>
      </c>
      <c r="AT86" s="10" vm="9547">
        <f t="shared" si="40"/>
        <v>67010928</v>
      </c>
      <c r="AU86" s="10" vm="9594">
        <f t="shared" si="40"/>
        <v>67903472</v>
      </c>
      <c r="AV86" s="10" vm="8923">
        <f t="shared" si="40"/>
        <v>68756808</v>
      </c>
      <c r="AW86" s="10" vm="9018">
        <f t="shared" si="40"/>
        <v>69581848</v>
      </c>
      <c r="AX86" s="10" vm="9080">
        <f t="shared" si="40"/>
        <v>70418608</v>
      </c>
      <c r="AY86" s="10" vm="9107">
        <f t="shared" si="40"/>
        <v>71321400</v>
      </c>
      <c r="AZ86" s="10" vm="9133">
        <f t="shared" si="40"/>
        <v>72326992</v>
      </c>
      <c r="BA86" s="10" vm="9170">
        <f t="shared" si="40"/>
        <v>73443864</v>
      </c>
      <c r="BB86" s="10" vm="9220">
        <f t="shared" si="40"/>
        <v>74653016</v>
      </c>
      <c r="BC86" s="10" vm="9645">
        <f t="shared" si="40"/>
        <v>75928560</v>
      </c>
      <c r="BD86" s="10" vm="9701">
        <f t="shared" si="40"/>
        <v>77231904</v>
      </c>
      <c r="BE86" s="10" vm="9756">
        <f t="shared" si="40"/>
        <v>78529408</v>
      </c>
      <c r="BF86" s="10" vm="9293">
        <f t="shared" si="40"/>
        <v>79821728</v>
      </c>
      <c r="BG86" s="10" vm="9323">
        <f t="shared" ref="BG86:BI86" si="41">CUBEVALUE("DESKTOP-KSAPEQM AS Model",$B$2,$B$3,$B$4,$B$5,$B$6,$A$8,$B86,BG$9)</f>
        <v>81101888</v>
      </c>
      <c r="BH86" s="10" vm="9395">
        <f t="shared" si="41"/>
        <v>82319728</v>
      </c>
      <c r="BI86" s="10" vm="9810">
        <f t="shared" si="41"/>
        <v>83429616</v>
      </c>
      <c r="BJ86" s="10"/>
      <c r="BK86" s="17">
        <f t="shared" si="29"/>
        <v>2.4582779386593485E-2</v>
      </c>
      <c r="BL86" s="10">
        <f>GDP!BI86/POP!BI86</f>
        <v>9042.4927788712339</v>
      </c>
      <c r="BM86" s="15">
        <f t="shared" si="30"/>
        <v>2.6408361510755154</v>
      </c>
      <c r="BN86" s="16">
        <f t="shared" si="15"/>
        <v>0.97109559090404163</v>
      </c>
      <c r="BO86" s="18">
        <f t="shared" si="37"/>
        <v>6.3042644490328634E-2</v>
      </c>
      <c r="BP86" s="10"/>
    </row>
    <row r="87" spans="1:68" x14ac:dyDescent="0.45">
      <c r="A87" t="str" vm="87">
        <f t="shared" si="11"/>
        <v>South</v>
      </c>
      <c r="B87" t="str" vm="145">
        <f>CUBEMEMBER("DESKTOP-KSAPEQM AS Model","[Geography].[Blocs].[Country].&amp;[Uruguay]")</f>
        <v>Uruguay</v>
      </c>
      <c r="C87" s="10" vm="9486">
        <f t="shared" si="39"/>
        <v>2571681</v>
      </c>
      <c r="D87" s="10" vm="9512">
        <f t="shared" si="39"/>
        <v>2603882</v>
      </c>
      <c r="E87" s="10" vm="9548">
        <f t="shared" si="39"/>
        <v>2635126</v>
      </c>
      <c r="F87" s="10" vm="9595">
        <f t="shared" si="39"/>
        <v>2665388</v>
      </c>
      <c r="G87" s="10" vm="6180">
        <f t="shared" si="39"/>
        <v>2694536</v>
      </c>
      <c r="H87" s="10" vm="5842">
        <f t="shared" si="39"/>
        <v>2722875</v>
      </c>
      <c r="I87" s="10" vm="9081">
        <f t="shared" si="39"/>
        <v>2750086</v>
      </c>
      <c r="J87" s="10" vm="9646">
        <f t="shared" si="39"/>
        <v>2774759</v>
      </c>
      <c r="K87" s="10" vm="9702">
        <f t="shared" si="39"/>
        <v>2795042</v>
      </c>
      <c r="L87" s="10" vm="9757">
        <f t="shared" si="39"/>
        <v>2809793</v>
      </c>
      <c r="M87" s="10" vm="9108">
        <f t="shared" si="39"/>
        <v>2818281</v>
      </c>
      <c r="N87" s="10" vm="9134">
        <f t="shared" si="39"/>
        <v>2821461</v>
      </c>
      <c r="O87" s="10" vm="9171">
        <f t="shared" si="39"/>
        <v>2822117</v>
      </c>
      <c r="P87" s="10" vm="9811">
        <f t="shared" si="39"/>
        <v>2824095</v>
      </c>
      <c r="Q87" s="10" vm="9221">
        <f t="shared" si="39"/>
        <v>2830176</v>
      </c>
      <c r="R87" s="10" vm="9294">
        <f t="shared" si="39"/>
        <v>2841372</v>
      </c>
      <c r="S87" s="10" vm="9324">
        <f t="shared" ref="S87:BI89" si="42">CUBEVALUE("DESKTOP-KSAPEQM AS Model",$B$2,$B$3,$B$4,$B$5,$B$6,$A$8,$B87,S$9)</f>
        <v>2856958</v>
      </c>
      <c r="T87" s="10" vm="9396">
        <f t="shared" si="42"/>
        <v>2875728</v>
      </c>
      <c r="U87" s="10" vm="9427">
        <f t="shared" si="42"/>
        <v>2895688</v>
      </c>
      <c r="V87" s="10" vm="9455">
        <f t="shared" si="42"/>
        <v>2915389</v>
      </c>
      <c r="W87" s="10" vm="9487">
        <f t="shared" si="42"/>
        <v>2934613</v>
      </c>
      <c r="X87" s="10" vm="9513">
        <f t="shared" si="42"/>
        <v>2953852</v>
      </c>
      <c r="Y87" s="10" vm="9549">
        <f t="shared" si="42"/>
        <v>2973036</v>
      </c>
      <c r="Z87" s="10" vm="9647">
        <f t="shared" si="42"/>
        <v>2992246</v>
      </c>
      <c r="AA87" s="10" vm="9703">
        <f t="shared" si="42"/>
        <v>3011519</v>
      </c>
      <c r="AB87" s="10" vm="9758">
        <f t="shared" si="42"/>
        <v>3030649</v>
      </c>
      <c r="AC87" s="10" vm="9596">
        <f t="shared" si="42"/>
        <v>3049581</v>
      </c>
      <c r="AD87" s="10" vm="7774">
        <f t="shared" si="42"/>
        <v>3068705</v>
      </c>
      <c r="AE87" s="10" vm="7863">
        <f t="shared" si="42"/>
        <v>3088595</v>
      </c>
      <c r="AF87" s="10" vm="9812">
        <f t="shared" si="42"/>
        <v>3109601</v>
      </c>
      <c r="AG87" s="10" vm="9082">
        <f t="shared" si="42"/>
        <v>3131660</v>
      </c>
      <c r="AH87" s="10" vm="9109">
        <f t="shared" si="42"/>
        <v>3154464</v>
      </c>
      <c r="AI87" s="10" vm="9135">
        <f t="shared" si="42"/>
        <v>3177745</v>
      </c>
      <c r="AJ87" s="10" vm="9172">
        <f t="shared" si="42"/>
        <v>3201151</v>
      </c>
      <c r="AK87" s="10" vm="9222">
        <f t="shared" si="42"/>
        <v>3224281</v>
      </c>
      <c r="AL87" s="10" vm="9295">
        <f t="shared" si="42"/>
        <v>3247381</v>
      </c>
      <c r="AM87" s="10" vm="9325">
        <f t="shared" si="42"/>
        <v>3270164</v>
      </c>
      <c r="AN87" s="10" vm="9397">
        <f t="shared" si="42"/>
        <v>3291053</v>
      </c>
      <c r="AO87" s="10" vm="9428">
        <f t="shared" si="42"/>
        <v>3308012</v>
      </c>
      <c r="AP87" s="10" vm="9648">
        <f t="shared" si="42"/>
        <v>3319736</v>
      </c>
      <c r="AQ87" s="10" vm="9704">
        <f t="shared" si="42"/>
        <v>3325473</v>
      </c>
      <c r="AR87" s="10" vm="9759">
        <f t="shared" si="42"/>
        <v>3326040</v>
      </c>
      <c r="AS87" s="10" vm="9456">
        <f t="shared" si="42"/>
        <v>3323668</v>
      </c>
      <c r="AT87" s="10" vm="9488">
        <f t="shared" si="42"/>
        <v>3321476</v>
      </c>
      <c r="AU87" s="10" vm="9514">
        <f t="shared" si="42"/>
        <v>3321803</v>
      </c>
      <c r="AV87" s="10" vm="9813">
        <f t="shared" si="42"/>
        <v>3325401</v>
      </c>
      <c r="AW87" s="10" vm="9550">
        <f t="shared" si="42"/>
        <v>3331749</v>
      </c>
      <c r="AX87" s="10" vm="9597">
        <f t="shared" si="42"/>
        <v>3340221</v>
      </c>
      <c r="AY87" s="10" vm="7951">
        <f t="shared" si="42"/>
        <v>3349676</v>
      </c>
      <c r="AZ87" s="10" vm="8046">
        <f t="shared" si="42"/>
        <v>3359275</v>
      </c>
      <c r="BA87" s="10" vm="9083">
        <f t="shared" si="42"/>
        <v>3368934</v>
      </c>
      <c r="BB87" s="10" vm="9110">
        <f t="shared" si="42"/>
        <v>3378974</v>
      </c>
      <c r="BC87" s="10" vm="9136">
        <f t="shared" si="42"/>
        <v>3389439</v>
      </c>
      <c r="BD87" s="10" vm="9173">
        <f t="shared" si="42"/>
        <v>3400434</v>
      </c>
      <c r="BE87" s="10" vm="9223">
        <f t="shared" si="42"/>
        <v>3412009</v>
      </c>
      <c r="BF87" s="10" vm="9649">
        <f t="shared" si="42"/>
        <v>3424132</v>
      </c>
      <c r="BG87" s="10" vm="9705">
        <f t="shared" si="42"/>
        <v>3436646</v>
      </c>
      <c r="BH87" s="10" vm="9760">
        <f t="shared" si="42"/>
        <v>3449299</v>
      </c>
      <c r="BI87" s="10" vm="9296">
        <f t="shared" si="42"/>
        <v>3461734</v>
      </c>
      <c r="BJ87" s="10"/>
      <c r="BK87" s="17">
        <f t="shared" si="29"/>
        <v>1.020010007202596E-3</v>
      </c>
      <c r="BL87" s="10">
        <f>GDP!BI87/POP!BI87</f>
        <v>16190.126700665043</v>
      </c>
      <c r="BM87" s="15">
        <f t="shared" si="30"/>
        <v>4.7282837738628896</v>
      </c>
      <c r="BN87" s="16">
        <f t="shared" si="15"/>
        <v>1.5535622981552348</v>
      </c>
      <c r="BO87" s="18">
        <f t="shared" si="37"/>
        <v>7.4926705839156388E-3</v>
      </c>
      <c r="BP87" s="10"/>
    </row>
    <row r="88" spans="1:68" x14ac:dyDescent="0.45">
      <c r="A88" t="str" vm="87">
        <f t="shared" si="11"/>
        <v>South</v>
      </c>
      <c r="B88" t="str" vm="146">
        <f>CUBEMEMBER("DESKTOP-KSAPEQM AS Model","[Geography].[Blocs].[Country].&amp;[Zambia]")</f>
        <v>Zambia</v>
      </c>
      <c r="C88" s="10" vm="9814">
        <f t="shared" si="39"/>
        <v>3164329</v>
      </c>
      <c r="D88" s="10" vm="9429">
        <f t="shared" si="39"/>
        <v>3260650</v>
      </c>
      <c r="E88" s="10" vm="9457">
        <f t="shared" si="39"/>
        <v>3360104</v>
      </c>
      <c r="F88" s="10" vm="9489">
        <f t="shared" si="39"/>
        <v>3463213</v>
      </c>
      <c r="G88" s="10" vm="9515">
        <f t="shared" si="39"/>
        <v>3570464</v>
      </c>
      <c r="H88" s="10" vm="9551">
        <f t="shared" si="39"/>
        <v>3681955</v>
      </c>
      <c r="I88" s="10" vm="9598">
        <f t="shared" si="39"/>
        <v>3797873</v>
      </c>
      <c r="J88" s="10" vm="8165">
        <f t="shared" si="39"/>
        <v>3918872</v>
      </c>
      <c r="K88" s="10" vm="8264">
        <f t="shared" si="39"/>
        <v>4045740</v>
      </c>
      <c r="L88" s="10" vm="9084">
        <f t="shared" si="39"/>
        <v>4179067</v>
      </c>
      <c r="M88" s="10" vm="9650">
        <f t="shared" si="39"/>
        <v>4319224</v>
      </c>
      <c r="N88" s="10" vm="9706">
        <f t="shared" si="39"/>
        <v>4466174</v>
      </c>
      <c r="O88" s="10" vm="9761">
        <f t="shared" si="39"/>
        <v>4619546</v>
      </c>
      <c r="P88" s="10" vm="9111">
        <f t="shared" si="39"/>
        <v>4778724</v>
      </c>
      <c r="Q88" s="10" vm="9137">
        <f t="shared" si="39"/>
        <v>4943283</v>
      </c>
      <c r="R88" s="10" vm="9174">
        <f t="shared" si="39"/>
        <v>5112823</v>
      </c>
      <c r="S88" s="10" vm="9815">
        <f t="shared" si="42"/>
        <v>5287548</v>
      </c>
      <c r="T88" s="10" vm="9224">
        <f t="shared" si="42"/>
        <v>5468262</v>
      </c>
      <c r="U88" s="10" vm="9297">
        <f t="shared" si="42"/>
        <v>5656139</v>
      </c>
      <c r="V88" s="10" vm="9326">
        <f t="shared" si="42"/>
        <v>5851825</v>
      </c>
      <c r="W88" s="10" vm="9398">
        <f t="shared" si="42"/>
        <v>6055366</v>
      </c>
      <c r="X88" s="10" vm="9430">
        <f t="shared" si="42"/>
        <v>6265864</v>
      </c>
      <c r="Y88" s="10" vm="9458">
        <f t="shared" si="42"/>
        <v>6481916</v>
      </c>
      <c r="Z88" s="10" vm="9490">
        <f t="shared" si="42"/>
        <v>6701540</v>
      </c>
      <c r="AA88" s="10" vm="9516">
        <f t="shared" si="42"/>
        <v>6923149</v>
      </c>
      <c r="AB88" s="10" vm="9552">
        <f t="shared" si="42"/>
        <v>7146969</v>
      </c>
      <c r="AC88" s="10" vm="9651">
        <f t="shared" si="42"/>
        <v>7372837</v>
      </c>
      <c r="AD88" s="10" vm="9707">
        <f t="shared" si="42"/>
        <v>7598275</v>
      </c>
      <c r="AE88" s="10" vm="9762">
        <f t="shared" si="42"/>
        <v>7820205</v>
      </c>
      <c r="AF88" s="10" vm="9599">
        <f t="shared" si="42"/>
        <v>8036845</v>
      </c>
      <c r="AG88" s="10" vm="8375">
        <f t="shared" si="42"/>
        <v>8246656</v>
      </c>
      <c r="AH88" s="10" vm="8468">
        <f t="shared" si="42"/>
        <v>8451347</v>
      </c>
      <c r="AI88" s="10" vm="9816">
        <f t="shared" si="42"/>
        <v>8656486</v>
      </c>
      <c r="AJ88" s="10" vm="9085">
        <f t="shared" si="42"/>
        <v>8869740</v>
      </c>
      <c r="AK88" s="10" vm="9112">
        <f t="shared" si="42"/>
        <v>9096607</v>
      </c>
      <c r="AL88" s="10" vm="9138">
        <f t="shared" si="42"/>
        <v>9339733</v>
      </c>
      <c r="AM88" s="10" vm="9175">
        <f t="shared" si="42"/>
        <v>9597609</v>
      </c>
      <c r="AN88" s="10" vm="9225">
        <f t="shared" si="42"/>
        <v>9866476</v>
      </c>
      <c r="AO88" s="10" vm="9298">
        <f t="shared" si="42"/>
        <v>10140561</v>
      </c>
      <c r="AP88" s="10" vm="9327">
        <f t="shared" si="42"/>
        <v>10415944</v>
      </c>
      <c r="AQ88" s="10" vm="9399">
        <f t="shared" si="42"/>
        <v>10692193</v>
      </c>
      <c r="AR88" s="10" vm="9431">
        <f t="shared" si="42"/>
        <v>10971698</v>
      </c>
      <c r="AS88" s="10" vm="9652">
        <f t="shared" si="42"/>
        <v>11256743</v>
      </c>
      <c r="AT88" s="10" vm="9708">
        <f t="shared" si="42"/>
        <v>11550642</v>
      </c>
      <c r="AU88" s="10" vm="9763">
        <f t="shared" si="42"/>
        <v>11856247</v>
      </c>
      <c r="AV88" s="10" vm="9459">
        <f t="shared" si="42"/>
        <v>12173514</v>
      </c>
      <c r="AW88" s="10" vm="9491">
        <f t="shared" si="42"/>
        <v>12502958</v>
      </c>
      <c r="AX88" s="10" vm="9517">
        <f t="shared" si="42"/>
        <v>12848530</v>
      </c>
      <c r="AY88" s="10" vm="9817">
        <f t="shared" si="42"/>
        <v>13215139</v>
      </c>
      <c r="AZ88" s="10" vm="9553">
        <f t="shared" si="42"/>
        <v>13605984</v>
      </c>
      <c r="BA88" s="10" vm="9600">
        <f t="shared" si="42"/>
        <v>14023193</v>
      </c>
      <c r="BB88" s="10" vm="8567">
        <f t="shared" si="42"/>
        <v>14465121</v>
      </c>
      <c r="BC88" s="10" vm="8660">
        <f t="shared" si="42"/>
        <v>14926504</v>
      </c>
      <c r="BD88" s="10" vm="9086">
        <f t="shared" si="42"/>
        <v>15399753</v>
      </c>
      <c r="BE88" s="10" vm="9113">
        <f t="shared" si="42"/>
        <v>15879361</v>
      </c>
      <c r="BF88" s="10" vm="9139">
        <f t="shared" si="42"/>
        <v>16363507</v>
      </c>
      <c r="BG88" s="10" vm="9176">
        <f t="shared" si="42"/>
        <v>16853688</v>
      </c>
      <c r="BH88" s="10" vm="9226">
        <f t="shared" si="42"/>
        <v>17351822</v>
      </c>
      <c r="BI88" s="10" vm="9653">
        <f t="shared" si="42"/>
        <v>17861030</v>
      </c>
      <c r="BJ88" s="10"/>
      <c r="BK88" s="17">
        <f t="shared" si="29"/>
        <v>5.2628045190490609E-3</v>
      </c>
      <c r="BL88" s="10">
        <f>GDP!BI88/POP!BI88</f>
        <v>1291.343413901662</v>
      </c>
      <c r="BM88" s="15">
        <f t="shared" si="30"/>
        <v>0.37713343590974663</v>
      </c>
      <c r="BN88" s="16">
        <f t="shared" si="15"/>
        <v>-0.97515621275144593</v>
      </c>
      <c r="BO88" s="18">
        <f t="shared" si="37"/>
        <v>-1.9354701098951985E-3</v>
      </c>
      <c r="BP88" s="10"/>
    </row>
    <row r="89" spans="1:68" x14ac:dyDescent="0.45">
      <c r="A89" t="str" vm="87">
        <f t="shared" si="11"/>
        <v>South</v>
      </c>
      <c r="B89" t="str" vm="147">
        <f>CUBEMEMBER("DESKTOP-KSAPEQM AS Model","[Geography].[Blocs].[Country].&amp;[Zimbabwe]")</f>
        <v>Zimbabwe</v>
      </c>
      <c r="C89" s="10" vm="9299">
        <f t="shared" si="39"/>
        <v>3905034</v>
      </c>
      <c r="D89" s="10" vm="9328">
        <f t="shared" si="39"/>
        <v>4039201</v>
      </c>
      <c r="E89" s="10" vm="9400">
        <f t="shared" si="39"/>
        <v>4178726</v>
      </c>
      <c r="F89" s="10" vm="9818">
        <f t="shared" si="39"/>
        <v>4322861</v>
      </c>
      <c r="G89" s="10" vm="9432">
        <f t="shared" si="39"/>
        <v>4471177</v>
      </c>
      <c r="H89" s="10" vm="9460">
        <f t="shared" si="39"/>
        <v>4623351</v>
      </c>
      <c r="I89" s="10" vm="9492">
        <f t="shared" si="39"/>
        <v>4779827</v>
      </c>
      <c r="J89" s="10" vm="9518">
        <f t="shared" si="39"/>
        <v>4941906</v>
      </c>
      <c r="K89" s="10" vm="9554">
        <f t="shared" si="39"/>
        <v>5111337</v>
      </c>
      <c r="L89" s="10" vm="9601">
        <f t="shared" si="39"/>
        <v>5289303</v>
      </c>
      <c r="M89" s="10" vm="8760">
        <f t="shared" si="39"/>
        <v>5476982</v>
      </c>
      <c r="N89" s="10" vm="8851">
        <f t="shared" si="39"/>
        <v>5673911</v>
      </c>
      <c r="O89" s="10" vm="9087">
        <f t="shared" si="39"/>
        <v>5877726</v>
      </c>
      <c r="P89" s="10" vm="9654">
        <f t="shared" si="39"/>
        <v>6085074</v>
      </c>
      <c r="Q89" s="10" vm="9709">
        <f t="shared" si="39"/>
        <v>6293875</v>
      </c>
      <c r="R89" s="10" vm="9764">
        <f t="shared" si="39"/>
        <v>6502569</v>
      </c>
      <c r="S89" s="10" vm="9114">
        <f t="shared" si="42"/>
        <v>6712827</v>
      </c>
      <c r="T89" s="10" vm="9140">
        <f t="shared" si="42"/>
        <v>6929664</v>
      </c>
      <c r="U89" s="10" vm="9177">
        <f t="shared" si="42"/>
        <v>7160023</v>
      </c>
      <c r="V89" s="10" vm="9819">
        <f t="shared" si="42"/>
        <v>7408624</v>
      </c>
      <c r="W89" s="10" vm="9227">
        <f t="shared" si="42"/>
        <v>7675591</v>
      </c>
      <c r="X89" s="10" vm="9300">
        <f t="shared" si="42"/>
        <v>7958241</v>
      </c>
      <c r="Y89" s="10" vm="9329">
        <f t="shared" si="42"/>
        <v>8254747</v>
      </c>
      <c r="Z89" s="10" vm="9401">
        <f t="shared" si="42"/>
        <v>8562249</v>
      </c>
      <c r="AA89" s="10" vm="9433">
        <f t="shared" si="42"/>
        <v>8877489</v>
      </c>
      <c r="AB89" s="10" vm="9461">
        <f t="shared" si="42"/>
        <v>9200149</v>
      </c>
      <c r="AC89" s="10" vm="9493">
        <f t="shared" si="42"/>
        <v>9527203</v>
      </c>
      <c r="AD89" s="10" vm="9519">
        <f t="shared" si="42"/>
        <v>9849125</v>
      </c>
      <c r="AE89" s="10" vm="9555">
        <f t="shared" si="42"/>
        <v>10153852</v>
      </c>
      <c r="AF89" s="10" vm="9655">
        <f t="shared" si="42"/>
        <v>10432421</v>
      </c>
      <c r="AG89" s="10" vm="9710">
        <f t="shared" si="42"/>
        <v>10680995</v>
      </c>
      <c r="AH89" s="10" vm="9765">
        <f t="shared" si="42"/>
        <v>10900502</v>
      </c>
      <c r="AI89" s="10" vm="9602">
        <f t="shared" si="42"/>
        <v>11092766</v>
      </c>
      <c r="AJ89" s="10" vm="8924">
        <f t="shared" si="42"/>
        <v>11261744</v>
      </c>
      <c r="AK89" s="10" vm="9019">
        <f t="shared" si="42"/>
        <v>11410714</v>
      </c>
      <c r="AL89" s="10" vm="9820">
        <f t="shared" si="42"/>
        <v>11541217</v>
      </c>
      <c r="AM89" s="10" vm="9088">
        <f t="shared" si="42"/>
        <v>11653242</v>
      </c>
      <c r="AN89" s="10" vm="9115">
        <f t="shared" si="42"/>
        <v>11747072</v>
      </c>
      <c r="AO89" s="10" vm="9141">
        <f t="shared" si="42"/>
        <v>11822719</v>
      </c>
      <c r="AP89" s="10" vm="9178">
        <f t="shared" si="42"/>
        <v>11881477</v>
      </c>
      <c r="AQ89" s="10" vm="9228">
        <f t="shared" si="42"/>
        <v>11923914</v>
      </c>
      <c r="AR89" s="10" vm="9301">
        <f t="shared" si="42"/>
        <v>11954290</v>
      </c>
      <c r="AS89" s="10" vm="9330">
        <f t="shared" si="42"/>
        <v>11982224</v>
      </c>
      <c r="AT89" s="10" vm="9402">
        <f t="shared" si="42"/>
        <v>12019912</v>
      </c>
      <c r="AU89" s="10" vm="9434">
        <f t="shared" si="42"/>
        <v>12076699</v>
      </c>
      <c r="AV89" s="10" vm="9656">
        <f t="shared" si="42"/>
        <v>12155491</v>
      </c>
      <c r="AW89" s="10" vm="9711">
        <f t="shared" si="42"/>
        <v>12255922</v>
      </c>
      <c r="AX89" s="10" vm="9766">
        <f t="shared" si="42"/>
        <v>12379549</v>
      </c>
      <c r="AY89" s="10" vm="9462">
        <f t="shared" si="42"/>
        <v>12526968</v>
      </c>
      <c r="AZ89" s="10" vm="9494">
        <f t="shared" si="42"/>
        <v>12697723</v>
      </c>
      <c r="BA89" s="10" vm="9520">
        <f t="shared" si="42"/>
        <v>12894316</v>
      </c>
      <c r="BB89" s="10" vm="9821">
        <f t="shared" si="42"/>
        <v>13115131</v>
      </c>
      <c r="BC89" s="10" vm="9556">
        <f t="shared" si="42"/>
        <v>13350356</v>
      </c>
      <c r="BD89" s="10" vm="9603">
        <f t="shared" si="42"/>
        <v>13586681</v>
      </c>
      <c r="BE89" s="10" vm="6296">
        <f t="shared" si="42"/>
        <v>13814629</v>
      </c>
      <c r="BF89" s="10" vm="6326">
        <f t="shared" si="42"/>
        <v>14030390</v>
      </c>
      <c r="BG89" s="10" vm="9089">
        <f t="shared" si="42"/>
        <v>14236745</v>
      </c>
      <c r="BH89" s="10" vm="9116">
        <f t="shared" si="42"/>
        <v>14439018</v>
      </c>
      <c r="BI89" s="10" vm="9142">
        <f t="shared" si="42"/>
        <v>14645468</v>
      </c>
      <c r="BJ89" s="10"/>
      <c r="BK89" s="17">
        <f t="shared" si="29"/>
        <v>4.3153298087505827E-3</v>
      </c>
      <c r="BL89" s="10">
        <f>GDP!BI89/POP!BI89</f>
        <v>1463.9859790072942</v>
      </c>
      <c r="BM89" s="15">
        <f t="shared" si="30"/>
        <v>0.42755324140969353</v>
      </c>
      <c r="BN89" s="16">
        <f t="shared" si="15"/>
        <v>-0.84967645705072248</v>
      </c>
      <c r="BO89" s="18">
        <f t="shared" si="37"/>
        <v>-1.567681312862301E-3</v>
      </c>
      <c r="BP89" s="10"/>
    </row>
    <row r="90" spans="1:68" x14ac:dyDescent="0.45">
      <c r="B90" t="s">
        <v>48</v>
      </c>
      <c r="C90" s="12">
        <f>SUM(C10:C89)</f>
        <v>2233208864</v>
      </c>
      <c r="D90" s="12">
        <f t="shared" ref="D90:BI90" si="43">SUM(D10:D89)</f>
        <v>2270080115</v>
      </c>
      <c r="E90" s="12">
        <f t="shared" si="43"/>
        <v>2318710637</v>
      </c>
      <c r="F90" s="12">
        <f t="shared" si="43"/>
        <v>2367520263</v>
      </c>
      <c r="G90" s="12">
        <f t="shared" si="43"/>
        <v>2417608510</v>
      </c>
      <c r="H90" s="12">
        <f t="shared" si="43"/>
        <v>2471320604</v>
      </c>
      <c r="I90" s="12">
        <f t="shared" si="43"/>
        <v>2524463885</v>
      </c>
      <c r="J90" s="12">
        <f t="shared" si="43"/>
        <v>2578227753</v>
      </c>
      <c r="K90" s="12">
        <f t="shared" si="43"/>
        <v>2635777985</v>
      </c>
      <c r="L90" s="12">
        <f t="shared" si="43"/>
        <v>2694284559</v>
      </c>
      <c r="M90" s="12">
        <f t="shared" si="43"/>
        <v>2754629537</v>
      </c>
      <c r="N90" s="12">
        <f t="shared" si="43"/>
        <v>2813400989</v>
      </c>
      <c r="O90" s="12">
        <f t="shared" si="43"/>
        <v>2871061217</v>
      </c>
      <c r="P90" s="12">
        <f t="shared" si="43"/>
        <v>2929336392</v>
      </c>
      <c r="Q90" s="12">
        <f t="shared" si="43"/>
        <v>2986067119</v>
      </c>
      <c r="R90" s="12">
        <f t="shared" si="43"/>
        <v>3040845483</v>
      </c>
      <c r="S90" s="12">
        <f t="shared" si="43"/>
        <v>3095236469</v>
      </c>
      <c r="T90" s="12">
        <f t="shared" si="43"/>
        <v>3150586606</v>
      </c>
      <c r="U90" s="12">
        <f t="shared" si="43"/>
        <v>3207130401</v>
      </c>
      <c r="V90" s="12">
        <f t="shared" si="43"/>
        <v>3263706334</v>
      </c>
      <c r="W90" s="12">
        <f t="shared" si="43"/>
        <v>3321696224</v>
      </c>
      <c r="X90" s="12">
        <f t="shared" si="43"/>
        <v>3382416940</v>
      </c>
      <c r="Y90" s="12">
        <f t="shared" si="43"/>
        <v>3443625021</v>
      </c>
      <c r="Z90" s="12">
        <f t="shared" si="43"/>
        <v>3504170277</v>
      </c>
      <c r="AA90" s="12">
        <f t="shared" si="43"/>
        <v>3566005266</v>
      </c>
      <c r="AB90" s="12">
        <f t="shared" si="43"/>
        <v>3630076385</v>
      </c>
      <c r="AC90" s="12">
        <f t="shared" si="43"/>
        <v>3696013863</v>
      </c>
      <c r="AD90" s="12">
        <f t="shared" si="43"/>
        <v>3762736053</v>
      </c>
      <c r="AE90" s="12">
        <f t="shared" si="43"/>
        <v>3829213797</v>
      </c>
      <c r="AF90" s="12">
        <f t="shared" si="43"/>
        <v>3895754082</v>
      </c>
      <c r="AG90" s="12">
        <f t="shared" si="43"/>
        <v>3961986965</v>
      </c>
      <c r="AH90" s="12">
        <f t="shared" si="43"/>
        <v>4026746862</v>
      </c>
      <c r="AI90" s="12">
        <f t="shared" si="43"/>
        <v>4090582251</v>
      </c>
      <c r="AJ90" s="12">
        <f t="shared" si="43"/>
        <v>4154551073</v>
      </c>
      <c r="AK90" s="12">
        <f t="shared" si="43"/>
        <v>4218633993</v>
      </c>
      <c r="AL90" s="12">
        <f t="shared" si="43"/>
        <v>4282794353</v>
      </c>
      <c r="AM90" s="12">
        <f t="shared" si="43"/>
        <v>4347370942</v>
      </c>
      <c r="AN90" s="12">
        <f t="shared" si="43"/>
        <v>4411493411</v>
      </c>
      <c r="AO90" s="12">
        <f t="shared" si="43"/>
        <v>4474542609</v>
      </c>
      <c r="AP90" s="12">
        <f t="shared" si="43"/>
        <v>4536801343</v>
      </c>
      <c r="AQ90" s="12">
        <f t="shared" si="43"/>
        <v>4598166231</v>
      </c>
      <c r="AR90" s="12">
        <f t="shared" si="43"/>
        <v>4658715552</v>
      </c>
      <c r="AS90" s="12">
        <f t="shared" si="43"/>
        <v>4718600409</v>
      </c>
      <c r="AT90" s="12">
        <f t="shared" si="43"/>
        <v>4778384934</v>
      </c>
      <c r="AU90" s="12">
        <f t="shared" si="43"/>
        <v>4838232064</v>
      </c>
      <c r="AV90" s="12">
        <f t="shared" si="43"/>
        <v>4898222305</v>
      </c>
      <c r="AW90" s="12">
        <f t="shared" si="43"/>
        <v>4958019971</v>
      </c>
      <c r="AX90" s="12">
        <f t="shared" si="43"/>
        <v>5018212972</v>
      </c>
      <c r="AY90" s="12">
        <f t="shared" si="43"/>
        <v>5077377540</v>
      </c>
      <c r="AZ90" s="12">
        <f t="shared" si="43"/>
        <v>5135781563</v>
      </c>
      <c r="BA90" s="12">
        <f t="shared" si="43"/>
        <v>5193478606</v>
      </c>
      <c r="BB90" s="12">
        <f t="shared" si="43"/>
        <v>5250953464</v>
      </c>
      <c r="BC90" s="12">
        <f t="shared" si="43"/>
        <v>5308927981</v>
      </c>
      <c r="BD90" s="12">
        <f t="shared" si="43"/>
        <v>5367522877</v>
      </c>
      <c r="BE90" s="12">
        <f t="shared" si="43"/>
        <v>5426081907</v>
      </c>
      <c r="BF90" s="12">
        <f t="shared" si="43"/>
        <v>5485550721</v>
      </c>
      <c r="BG90" s="12">
        <f t="shared" si="43"/>
        <v>5545229845</v>
      </c>
      <c r="BH90" s="12">
        <f t="shared" si="43"/>
        <v>5603228692</v>
      </c>
      <c r="BI90" s="12">
        <f t="shared" si="43"/>
        <v>5659594969</v>
      </c>
    </row>
    <row r="91" spans="1:68" x14ac:dyDescent="0.45">
      <c r="A91" t="str" vm="67">
        <f>CUBEMEMBER("DESKTOP-KSAPEQM AS Model","[Geography].[Blocs].[Major_Blocs].&amp;[North]","North Total")</f>
        <v>North Total</v>
      </c>
      <c r="B91" t="str" vm="67">
        <f>CUBEMEMBER("DESKTOP-KSAPEQM AS Model","[Geography].[Blocs].[Major_Blocs].&amp;[North]","North Total")</f>
        <v>North Total</v>
      </c>
      <c r="C91" s="10" vm="7344">
        <f t="shared" ref="C91:L92" si="44">CUBEVALUE("DESKTOP-KSAPEQM AS Model",$B$2,$B$3,$B$4,$B$5,$B$6,$A$8,$B91,C$9)</f>
        <v>561230199</v>
      </c>
      <c r="D91" s="10" vm="7456">
        <f t="shared" si="44"/>
        <v>568336968</v>
      </c>
      <c r="E91" s="10" vm="7568">
        <f t="shared" si="44"/>
        <v>575280813</v>
      </c>
      <c r="F91" s="10" vm="6088">
        <f t="shared" si="44"/>
        <v>582204706</v>
      </c>
      <c r="G91" s="10" vm="5630">
        <f t="shared" si="44"/>
        <v>588891771</v>
      </c>
      <c r="H91" s="10" vm="6203">
        <f t="shared" si="44"/>
        <v>595107268</v>
      </c>
      <c r="I91" s="10" vm="5696">
        <f t="shared" si="44"/>
        <v>601100431</v>
      </c>
      <c r="J91" s="10" vm="6343">
        <f t="shared" si="44"/>
        <v>606197769</v>
      </c>
      <c r="K91" s="10" vm="6455">
        <f t="shared" si="44"/>
        <v>612830956</v>
      </c>
      <c r="L91" s="10" vm="6565">
        <f t="shared" si="44"/>
        <v>618949139</v>
      </c>
      <c r="M91" s="10" vm="6673">
        <f t="shared" ref="M91:V92" si="45">CUBEVALUE("DESKTOP-KSAPEQM AS Model",$B$2,$B$3,$B$4,$B$5,$B$6,$A$8,$B91,M$9)</f>
        <v>625723991</v>
      </c>
      <c r="N91" s="10" vm="6789">
        <f t="shared" si="45"/>
        <v>632076346</v>
      </c>
      <c r="O91" s="10" vm="6899">
        <f t="shared" si="45"/>
        <v>637527558</v>
      </c>
      <c r="P91" s="10" vm="7011">
        <f t="shared" si="45"/>
        <v>644168213</v>
      </c>
      <c r="Q91" s="10" vm="7122">
        <f t="shared" si="45"/>
        <v>650616497</v>
      </c>
      <c r="R91" s="10" vm="7232">
        <f t="shared" si="45"/>
        <v>655838478</v>
      </c>
      <c r="S91" s="10" vm="7345">
        <f t="shared" si="45"/>
        <v>661186484</v>
      </c>
      <c r="T91" s="10" vm="7457">
        <f t="shared" si="45"/>
        <v>666542725</v>
      </c>
      <c r="U91" s="10" vm="7569">
        <f t="shared" si="45"/>
        <v>671955233</v>
      </c>
      <c r="V91" s="10" vm="6089">
        <f t="shared" si="45"/>
        <v>677022633</v>
      </c>
      <c r="W91" s="10" vm="5764">
        <f t="shared" ref="W91:AF92" si="46">CUBEVALUE("DESKTOP-KSAPEQM AS Model",$B$2,$B$3,$B$4,$B$5,$B$6,$A$8,$B91,W$9)</f>
        <v>682118521</v>
      </c>
      <c r="X91" s="10" vm="6204">
        <f t="shared" si="46"/>
        <v>686933875</v>
      </c>
      <c r="Y91" s="10" vm="5832">
        <f t="shared" si="46"/>
        <v>691476543</v>
      </c>
      <c r="Z91" s="10" vm="6344">
        <f t="shared" si="46"/>
        <v>695808544</v>
      </c>
      <c r="AA91" s="10" vm="6456">
        <f t="shared" si="46"/>
        <v>700122901</v>
      </c>
      <c r="AB91" s="10" vm="6566">
        <f t="shared" si="46"/>
        <v>704555271</v>
      </c>
      <c r="AC91" s="10" vm="6674">
        <f t="shared" si="46"/>
        <v>708828894</v>
      </c>
      <c r="AD91" s="10" vm="6790">
        <f t="shared" si="46"/>
        <v>713184800</v>
      </c>
      <c r="AE91" s="10" vm="6900">
        <f t="shared" si="46"/>
        <v>717725822</v>
      </c>
      <c r="AF91" s="10" vm="7012">
        <f t="shared" si="46"/>
        <v>722816702</v>
      </c>
      <c r="AG91" s="10" vm="7123">
        <f t="shared" ref="AG91:AP92" si="47">CUBEVALUE("DESKTOP-KSAPEQM AS Model",$B$2,$B$3,$B$4,$B$5,$B$6,$A$8,$B91,AG$9)</f>
        <v>728664067</v>
      </c>
      <c r="AH91" s="10" vm="7233">
        <f t="shared" si="47"/>
        <v>734536269</v>
      </c>
      <c r="AI91" s="10" vm="7346">
        <f t="shared" si="47"/>
        <v>740109615</v>
      </c>
      <c r="AJ91" s="10" vm="7458">
        <f t="shared" si="47"/>
        <v>745534654</v>
      </c>
      <c r="AK91" s="10" vm="7570">
        <f t="shared" si="47"/>
        <v>750915744</v>
      </c>
      <c r="AL91" s="10" vm="6090">
        <f t="shared" si="47"/>
        <v>756099581</v>
      </c>
      <c r="AM91" s="10" vm="5897">
        <f t="shared" si="47"/>
        <v>761386850</v>
      </c>
      <c r="AN91" s="10" vm="6205">
        <f t="shared" si="47"/>
        <v>766581760</v>
      </c>
      <c r="AO91" s="10" vm="5959">
        <f t="shared" si="47"/>
        <v>771705868</v>
      </c>
      <c r="AP91" s="10" vm="6345">
        <f t="shared" si="47"/>
        <v>777058003</v>
      </c>
      <c r="AQ91" s="10" vm="6457">
        <f t="shared" ref="AQ91:AZ92" si="48">CUBEVALUE("DESKTOP-KSAPEQM AS Model",$B$2,$B$3,$B$4,$B$5,$B$6,$A$8,$B91,AQ$9)</f>
        <v>782418893</v>
      </c>
      <c r="AR91" s="10" vm="6567">
        <f t="shared" si="48"/>
        <v>787773800</v>
      </c>
      <c r="AS91" s="10" vm="6675">
        <f t="shared" si="48"/>
        <v>793108979</v>
      </c>
      <c r="AT91" s="10" vm="6791">
        <f t="shared" si="48"/>
        <v>798637512</v>
      </c>
      <c r="AU91" s="10" vm="6901">
        <f t="shared" si="48"/>
        <v>804149105</v>
      </c>
      <c r="AV91" s="10" vm="7013">
        <f t="shared" si="48"/>
        <v>810020098</v>
      </c>
      <c r="AW91" s="10" vm="7124">
        <f t="shared" si="48"/>
        <v>816036221</v>
      </c>
      <c r="AX91" s="10" vm="7234">
        <f t="shared" si="48"/>
        <v>822474850</v>
      </c>
      <c r="AY91" s="10" vm="7347">
        <f t="shared" si="48"/>
        <v>828042212</v>
      </c>
      <c r="AZ91" s="10" vm="7459">
        <f t="shared" si="48"/>
        <v>833032550</v>
      </c>
      <c r="BA91" s="10" vm="7571">
        <f t="shared" ref="BA91:BI92" si="49">CUBEVALUE("DESKTOP-KSAPEQM AS Model",$B$2,$B$3,$B$4,$B$5,$B$6,$A$8,$B91,BA$9)</f>
        <v>837434108</v>
      </c>
      <c r="BB91" s="10" vm="6091">
        <f t="shared" si="49"/>
        <v>841623629</v>
      </c>
      <c r="BC91" s="10" vm="6006">
        <f t="shared" si="49"/>
        <v>845963864</v>
      </c>
      <c r="BD91" s="10" vm="6206">
        <f t="shared" si="49"/>
        <v>850434215</v>
      </c>
      <c r="BE91" s="10" vm="6061">
        <f t="shared" si="49"/>
        <v>854434828</v>
      </c>
      <c r="BF91" s="10" vm="6346">
        <f t="shared" si="49"/>
        <v>858379823</v>
      </c>
      <c r="BG91" s="10" vm="6458">
        <f t="shared" si="49"/>
        <v>861912060</v>
      </c>
      <c r="BH91" s="10" vm="6568">
        <f t="shared" si="49"/>
        <v>865099664</v>
      </c>
      <c r="BI91" s="10" vm="6676">
        <f t="shared" si="49"/>
        <v>868056459</v>
      </c>
      <c r="BJ91" s="10"/>
      <c r="BK91" s="10"/>
      <c r="BL91" s="10"/>
      <c r="BM91" s="10"/>
      <c r="BN91" s="10"/>
      <c r="BO91" s="17"/>
      <c r="BP91" s="17"/>
    </row>
    <row r="92" spans="1:68" x14ac:dyDescent="0.45">
      <c r="A92" t="str" vm="87">
        <f>CUBEMEMBER("DESKTOP-KSAPEQM AS Model","[Geography].[Blocs].[Major_Blocs].&amp;[South]","South Total")</f>
        <v>South Total</v>
      </c>
      <c r="B92" t="str" vm="87">
        <f>CUBEMEMBER("DESKTOP-KSAPEQM AS Model","[Geography].[Blocs].[Major_Blocs].&amp;[South]","South Total")</f>
        <v>South Total</v>
      </c>
      <c r="C92" s="10" vm="9657">
        <f t="shared" si="44"/>
        <v>1011648681</v>
      </c>
      <c r="D92" s="10" vm="9712">
        <f t="shared" si="44"/>
        <v>1035973163</v>
      </c>
      <c r="E92" s="10" vm="9767">
        <f t="shared" si="44"/>
        <v>1061094848</v>
      </c>
      <c r="F92" s="10" vm="9302">
        <f t="shared" si="44"/>
        <v>1086960549</v>
      </c>
      <c r="G92" s="10" vm="9331">
        <f t="shared" si="44"/>
        <v>1113531715</v>
      </c>
      <c r="H92" s="10" vm="9403">
        <f t="shared" si="44"/>
        <v>1140813336</v>
      </c>
      <c r="I92" s="10" vm="9822">
        <f t="shared" si="44"/>
        <v>1168813438</v>
      </c>
      <c r="J92" s="10" vm="9435">
        <f t="shared" si="44"/>
        <v>1197519968</v>
      </c>
      <c r="K92" s="10" vm="9463">
        <f t="shared" si="44"/>
        <v>1226922005</v>
      </c>
      <c r="L92" s="10" vm="9495">
        <f t="shared" si="44"/>
        <v>1257020412</v>
      </c>
      <c r="M92" s="10" vm="9521">
        <f t="shared" si="45"/>
        <v>1287800522</v>
      </c>
      <c r="N92" s="10" vm="9557">
        <f t="shared" si="45"/>
        <v>1319294627</v>
      </c>
      <c r="O92" s="10" vm="9604">
        <f t="shared" si="45"/>
        <v>1351593691</v>
      </c>
      <c r="P92" s="10" vm="7775">
        <f t="shared" si="45"/>
        <v>1384818163</v>
      </c>
      <c r="Q92" s="10" vm="7864">
        <f t="shared" si="45"/>
        <v>1419055614</v>
      </c>
      <c r="R92" s="10" vm="9090">
        <f t="shared" si="45"/>
        <v>1454322013</v>
      </c>
      <c r="S92" s="10" vm="9658">
        <f t="shared" si="45"/>
        <v>1490595009</v>
      </c>
      <c r="T92" s="10" vm="9713">
        <f t="shared" si="45"/>
        <v>1527878889</v>
      </c>
      <c r="U92" s="10" vm="9768">
        <f t="shared" si="45"/>
        <v>1566170176</v>
      </c>
      <c r="V92" s="10" vm="9117">
        <f t="shared" si="45"/>
        <v>1605448693</v>
      </c>
      <c r="W92" s="10" vm="9143">
        <f t="shared" si="46"/>
        <v>1645692711</v>
      </c>
      <c r="X92" s="10" vm="9179">
        <f t="shared" si="46"/>
        <v>1686853049</v>
      </c>
      <c r="Y92" s="10" vm="9823">
        <f t="shared" si="46"/>
        <v>1728838462</v>
      </c>
      <c r="Z92" s="10" vm="9229">
        <f t="shared" si="46"/>
        <v>1771536709</v>
      </c>
      <c r="AA92" s="10" vm="9303">
        <f t="shared" si="46"/>
        <v>1814842365</v>
      </c>
      <c r="AB92" s="10" vm="9332">
        <f t="shared" si="46"/>
        <v>1858731098</v>
      </c>
      <c r="AC92" s="10" vm="9404">
        <f t="shared" si="46"/>
        <v>1903150025</v>
      </c>
      <c r="AD92" s="10" vm="9436">
        <f t="shared" si="46"/>
        <v>1947921301</v>
      </c>
      <c r="AE92" s="10" vm="9464">
        <f t="shared" si="46"/>
        <v>1992837991</v>
      </c>
      <c r="AF92" s="10" vm="9496">
        <f t="shared" si="46"/>
        <v>2037752356</v>
      </c>
      <c r="AG92" s="10" vm="9522">
        <f t="shared" si="47"/>
        <v>2082542866</v>
      </c>
      <c r="AH92" s="10" vm="9558">
        <f t="shared" si="47"/>
        <v>2127240609</v>
      </c>
      <c r="AI92" s="10" vm="9659">
        <f t="shared" si="47"/>
        <v>2172032700</v>
      </c>
      <c r="AJ92" s="10" vm="9714">
        <f t="shared" si="47"/>
        <v>2217181411</v>
      </c>
      <c r="AK92" s="10" vm="9769">
        <f t="shared" si="47"/>
        <v>2262863209</v>
      </c>
      <c r="AL92" s="10" vm="9605">
        <f t="shared" si="47"/>
        <v>2309144820</v>
      </c>
      <c r="AM92" s="10" vm="7952">
        <f t="shared" si="47"/>
        <v>2355909084</v>
      </c>
      <c r="AN92" s="10" vm="8047">
        <f t="shared" si="47"/>
        <v>2402976675</v>
      </c>
      <c r="AO92" s="10" vm="9824">
        <f t="shared" si="47"/>
        <v>2450101765</v>
      </c>
      <c r="AP92" s="10" vm="9091">
        <f t="shared" si="47"/>
        <v>2497098348</v>
      </c>
      <c r="AQ92" s="10" vm="9118">
        <f t="shared" si="48"/>
        <v>2543897354</v>
      </c>
      <c r="AR92" s="10" vm="9144">
        <f t="shared" si="48"/>
        <v>2590541752</v>
      </c>
      <c r="AS92" s="10" vm="9180">
        <f t="shared" si="48"/>
        <v>2637091430</v>
      </c>
      <c r="AT92" s="10" vm="9230">
        <f t="shared" si="48"/>
        <v>2683672414</v>
      </c>
      <c r="AU92" s="10" vm="9304">
        <f t="shared" si="48"/>
        <v>2730363023</v>
      </c>
      <c r="AV92" s="10" vm="9333">
        <f t="shared" si="48"/>
        <v>2777182175</v>
      </c>
      <c r="AW92" s="10" vm="9405">
        <f t="shared" si="48"/>
        <v>2824098694</v>
      </c>
      <c r="AX92" s="10" vm="9437">
        <f t="shared" si="48"/>
        <v>2871083146</v>
      </c>
      <c r="AY92" s="10" vm="9660">
        <f t="shared" si="48"/>
        <v>2918075296</v>
      </c>
      <c r="AZ92" s="10" vm="9715">
        <f t="shared" si="48"/>
        <v>2965044053</v>
      </c>
      <c r="BA92" s="10" vm="9770">
        <f t="shared" si="49"/>
        <v>3011914450</v>
      </c>
      <c r="BB92" s="10" vm="9465">
        <f t="shared" si="49"/>
        <v>3058634795</v>
      </c>
      <c r="BC92" s="10" vm="9497">
        <f t="shared" si="49"/>
        <v>3105584149</v>
      </c>
      <c r="BD92" s="10" vm="9523">
        <f t="shared" si="49"/>
        <v>3152818710</v>
      </c>
      <c r="BE92" s="10" vm="9825">
        <f t="shared" si="49"/>
        <v>3200427111</v>
      </c>
      <c r="BF92" s="10" vm="9559">
        <f t="shared" si="49"/>
        <v>3248505938</v>
      </c>
      <c r="BG92" s="10" vm="9606">
        <f t="shared" si="49"/>
        <v>3296922777</v>
      </c>
      <c r="BH92" s="10" vm="8166">
        <f t="shared" si="49"/>
        <v>3345399044</v>
      </c>
      <c r="BI92" s="10" vm="8265">
        <f t="shared" si="49"/>
        <v>3393823566</v>
      </c>
      <c r="BJ92" s="10" t="s">
        <v>54</v>
      </c>
      <c r="BK92" s="10"/>
      <c r="BL92" s="10">
        <f>GDP!BI92/POP!BI92</f>
        <v>3424.1021636986297</v>
      </c>
      <c r="BM92" s="10"/>
      <c r="BN92" s="10"/>
      <c r="BO92" s="10"/>
      <c r="BP92" s="10"/>
    </row>
    <row r="93" spans="1:68" x14ac:dyDescent="0.45">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row>
    <row r="94" spans="1:68" x14ac:dyDescent="0.45">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row>
    <row r="95" spans="1:68" x14ac:dyDescent="0.45">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c r="BG95" s="12"/>
      <c r="BH95" s="12"/>
      <c r="BI95" s="12"/>
      <c r="BJ95" s="12"/>
      <c r="BK95" s="12"/>
      <c r="BL95" s="12"/>
      <c r="BM95" s="12"/>
      <c r="BN95" s="12"/>
      <c r="BO95" s="12"/>
      <c r="BP95" s="12"/>
    </row>
    <row r="97" spans="4:62" x14ac:dyDescent="0.45">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row>
    <row r="98" spans="4:62" x14ac:dyDescent="0.45">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row>
    <row r="99" spans="4:62" x14ac:dyDescent="0.45">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row>
    <row r="101" spans="4:62" x14ac:dyDescent="0.45">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row>
    <row r="102" spans="4:62" x14ac:dyDescent="0.45">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row>
    <row r="103" spans="4:62" x14ac:dyDescent="0.45">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row>
    <row r="107" spans="4:62" x14ac:dyDescent="0.45">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row>
    <row r="108" spans="4:62" x14ac:dyDescent="0.45">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row>
    <row r="109" spans="4:62" x14ac:dyDescent="0.45">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row>
    <row r="112" spans="4:62" x14ac:dyDescent="0.45">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row>
    <row r="113" spans="5:62" x14ac:dyDescent="0.45">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B88ED-8ADC-4209-9727-555BDDBD4E8C}">
  <sheetPr codeName="Sheet8"/>
  <dimension ref="A2:BI89"/>
  <sheetViews>
    <sheetView topLeftCell="A3" workbookViewId="0">
      <selection activeCell="C4" sqref="C4"/>
    </sheetView>
  </sheetViews>
  <sheetFormatPr defaultRowHeight="14.25" x14ac:dyDescent="0.45"/>
  <cols>
    <col min="2" max="2" width="16.73046875" customWidth="1"/>
    <col min="61" max="61" width="10.3984375" bestFit="1" customWidth="1"/>
  </cols>
  <sheetData>
    <row r="2" spans="1:61" x14ac:dyDescent="0.45">
      <c r="A2" t="s">
        <v>40</v>
      </c>
    </row>
    <row r="3" spans="1:61" x14ac:dyDescent="0.45">
      <c r="C3" t="str" vm="6">
        <f>POP!C9</f>
        <v>1961</v>
      </c>
      <c r="D3" t="str" vm="7">
        <f>POP!D9</f>
        <v>1962</v>
      </c>
      <c r="E3" t="str" vm="8">
        <f>POP!E9</f>
        <v>1963</v>
      </c>
      <c r="F3" t="str" vm="9">
        <f>POP!F9</f>
        <v>1964</v>
      </c>
      <c r="G3" t="str" vm="10">
        <f>POP!G9</f>
        <v>1965</v>
      </c>
      <c r="H3" t="str" vm="11">
        <f>POP!H9</f>
        <v>1966</v>
      </c>
      <c r="I3" t="str" vm="12">
        <f>POP!I9</f>
        <v>1967</v>
      </c>
      <c r="J3" t="str" vm="13">
        <f>POP!J9</f>
        <v>1968</v>
      </c>
      <c r="K3" t="str" vm="14">
        <f>POP!K9</f>
        <v>1969</v>
      </c>
      <c r="L3" t="str" vm="15">
        <f>POP!L9</f>
        <v>1970</v>
      </c>
      <c r="M3" t="str" vm="16">
        <f>POP!M9</f>
        <v>1971</v>
      </c>
      <c r="N3" t="str" vm="17">
        <f>POP!N9</f>
        <v>1972</v>
      </c>
      <c r="O3" t="str" vm="18">
        <f>POP!O9</f>
        <v>1973</v>
      </c>
      <c r="P3" t="str" vm="19">
        <f>POP!P9</f>
        <v>1974</v>
      </c>
      <c r="Q3" t="str" vm="20">
        <f>POP!Q9</f>
        <v>1975</v>
      </c>
      <c r="R3" t="str" vm="21">
        <f>POP!R9</f>
        <v>1976</v>
      </c>
      <c r="S3" t="str" vm="22">
        <f>POP!S9</f>
        <v>1977</v>
      </c>
      <c r="T3" t="str" vm="23">
        <f>POP!T9</f>
        <v>1978</v>
      </c>
      <c r="U3" t="str" vm="24">
        <f>POP!U9</f>
        <v>1979</v>
      </c>
      <c r="V3" t="str" vm="25">
        <f>POP!V9</f>
        <v>1980</v>
      </c>
      <c r="W3" t="str" vm="26">
        <f>POP!W9</f>
        <v>1981</v>
      </c>
      <c r="X3" t="str" vm="27">
        <f>POP!X9</f>
        <v>1982</v>
      </c>
      <c r="Y3" t="str" vm="28">
        <f>POP!Y9</f>
        <v>1983</v>
      </c>
      <c r="Z3" t="str" vm="29">
        <f>POP!Z9</f>
        <v>1984</v>
      </c>
      <c r="AA3" t="str" vm="30">
        <f>POP!AA9</f>
        <v>1985</v>
      </c>
      <c r="AB3" t="str" vm="31">
        <f>POP!AB9</f>
        <v>1986</v>
      </c>
      <c r="AC3" t="str" vm="32">
        <f>POP!AC9</f>
        <v>1987</v>
      </c>
      <c r="AD3" t="str" vm="33">
        <f>POP!AD9</f>
        <v>1988</v>
      </c>
      <c r="AE3" t="str" vm="34">
        <f>POP!AE9</f>
        <v>1989</v>
      </c>
      <c r="AF3" t="str" vm="35">
        <f>POP!AF9</f>
        <v>1990</v>
      </c>
      <c r="AG3" t="str" vm="36">
        <f>POP!AG9</f>
        <v>1991</v>
      </c>
      <c r="AH3" t="str" vm="37">
        <f>POP!AH9</f>
        <v>1992</v>
      </c>
      <c r="AI3" t="str" vm="38">
        <f>POP!AI9</f>
        <v>1993</v>
      </c>
      <c r="AJ3" t="str" vm="39">
        <f>POP!AJ9</f>
        <v>1994</v>
      </c>
      <c r="AK3" t="str" vm="40">
        <f>POP!AK9</f>
        <v>1995</v>
      </c>
      <c r="AL3" t="str" vm="41">
        <f>POP!AL9</f>
        <v>1996</v>
      </c>
      <c r="AM3" t="str" vm="42">
        <f>POP!AM9</f>
        <v>1997</v>
      </c>
      <c r="AN3" t="str" vm="43">
        <f>POP!AN9</f>
        <v>1998</v>
      </c>
      <c r="AO3" t="str" vm="44">
        <f>POP!AO9</f>
        <v>1999</v>
      </c>
      <c r="AP3" t="str" vm="45">
        <f>POP!AP9</f>
        <v>2000</v>
      </c>
      <c r="AQ3" t="str" vm="46">
        <f>POP!AQ9</f>
        <v>2001</v>
      </c>
      <c r="AR3" t="str" vm="47">
        <f>POP!AR9</f>
        <v>2002</v>
      </c>
      <c r="AS3" t="str" vm="48">
        <f>POP!AS9</f>
        <v>2003</v>
      </c>
      <c r="AT3" t="str" vm="49">
        <f>POP!AT9</f>
        <v>2004</v>
      </c>
      <c r="AU3" t="str" vm="50">
        <f>POP!AU9</f>
        <v>2005</v>
      </c>
      <c r="AV3" t="str" vm="51">
        <f>POP!AV9</f>
        <v>2006</v>
      </c>
      <c r="AW3" t="str" vm="52">
        <f>POP!AW9</f>
        <v>2007</v>
      </c>
      <c r="AX3" t="str" vm="53">
        <f>POP!AX9</f>
        <v>2008</v>
      </c>
      <c r="AY3" t="str" vm="54">
        <f>POP!AY9</f>
        <v>2009</v>
      </c>
      <c r="AZ3" t="str" vm="55">
        <f>POP!AZ9</f>
        <v>2010</v>
      </c>
      <c r="BA3" t="str" vm="56">
        <f>POP!BA9</f>
        <v>2011</v>
      </c>
      <c r="BB3" t="str" vm="57">
        <f>POP!BB9</f>
        <v>2012</v>
      </c>
      <c r="BC3" t="str" vm="58">
        <f>POP!BC9</f>
        <v>2013</v>
      </c>
      <c r="BD3" t="str" vm="59">
        <f>POP!BD9</f>
        <v>2014</v>
      </c>
      <c r="BE3" t="str" vm="60">
        <f>POP!BE9</f>
        <v>2015</v>
      </c>
      <c r="BF3" t="str" vm="61">
        <f>POP!BF9</f>
        <v>2016</v>
      </c>
      <c r="BG3" t="str" vm="62">
        <f>POP!BG9</f>
        <v>2017</v>
      </c>
      <c r="BH3" t="str" vm="63">
        <f>POP!BH9</f>
        <v>2018</v>
      </c>
      <c r="BI3" t="str" vm="64">
        <f>POP!BI9</f>
        <v>2019</v>
      </c>
    </row>
    <row r="4" spans="1:61" x14ac:dyDescent="0.45">
      <c r="A4">
        <v>1</v>
      </c>
      <c r="B4" t="str" vm="68">
        <f>GDP!B11</f>
        <v>Australia</v>
      </c>
      <c r="C4" cm="1">
        <f t="array" ref="C4">TheilElementSeparateSum(POP!C$11:C$29,GDP!C$11:C$29,POP!C$91,GDP!C$91,$A4)</f>
        <v>2.9275481592451447E-3</v>
      </c>
      <c r="D4" cm="1">
        <f t="array" ref="D4">TheilElementSeparateSum(POP!D$11:D$29,GDP!D$11:D$29,POP!D$91,GDP!D$91,$A4)</f>
        <v>1.1949644721629597E-3</v>
      </c>
      <c r="E4" cm="1">
        <f t="array" ref="E4">TheilElementSeparateSum(POP!E$11:E$29,GDP!E$11:E$29,POP!E$91,GDP!E$91,$A4)</f>
        <v>1.1287186291247186E-3</v>
      </c>
      <c r="F4" cm="1">
        <f t="array" ref="F4">TheilElementSeparateSum(POP!F$11:F$29,GDP!F$11:F$29,POP!F$91,GDP!F$91,$A4)</f>
        <v>1.2538309426241754E-3</v>
      </c>
      <c r="G4" cm="1">
        <f t="array" ref="G4">TheilElementSeparateSum(POP!G$11:G$29,GDP!G$11:G$29,POP!G$91,GDP!G$91,$A4)</f>
        <v>1.1562046021708267E-3</v>
      </c>
      <c r="H4" cm="1">
        <f t="array" ref="H4">TheilElementSeparateSum(POP!H$11:H$29,GDP!H$11:H$29,POP!H$91,GDP!H$91,$A4)</f>
        <v>4.1415292332904231E-5</v>
      </c>
      <c r="I4" cm="1">
        <f t="array" ref="I4">TheilElementSeparateSum(POP!I$11:I$29,GDP!I$11:I$29,POP!I$91,GDP!I$91,$A4)</f>
        <v>7.6316335346518981E-4</v>
      </c>
      <c r="J4" cm="1">
        <f t="array" ref="J4">TheilElementSeparateSum(POP!J$11:J$29,GDP!J$11:J$29,POP!J$91,GDP!J$91,$A4)</f>
        <v>3.5550822163838276E-4</v>
      </c>
      <c r="K4" cm="1">
        <f t="array" ref="K4">TheilElementSeparateSum(POP!K$11:K$29,GDP!K$11:K$29,POP!K$91,GDP!K$91,$A4)</f>
        <v>5.6478557622816029E-4</v>
      </c>
      <c r="L4" cm="1">
        <f t="array" ref="L4">TheilElementSeparateSum(POP!L$11:L$29,GDP!L$11:L$29,POP!L$91,GDP!L$91,$A4)</f>
        <v>1.0493521896995182E-3</v>
      </c>
      <c r="M4" cm="1">
        <f t="array" ref="M4">TheilElementSeparateSum(POP!M$11:M$29,GDP!M$11:M$29,POP!M$91,GDP!M$91,$A4)</f>
        <v>4.1986084658452116E-4</v>
      </c>
      <c r="N4" cm="1">
        <f t="array" ref="N4">TheilElementSeparateSum(POP!N$11:N$29,GDP!N$11:N$29,POP!N$91,GDP!N$91,$A4)</f>
        <v>1.5500756452988852E-4</v>
      </c>
      <c r="O4" cm="1">
        <f t="array" ref="O4">TheilElementSeparateSum(POP!O$11:O$29,GDP!O$11:O$29,POP!O$91,GDP!O$91,$A4)</f>
        <v>6.1367569474603766E-4</v>
      </c>
      <c r="P4" cm="1">
        <f t="array" ref="P4">TheilElementSeparateSum(POP!P$11:P$29,GDP!P$11:P$29,POP!P$91,GDP!P$91,$A4)</f>
        <v>6.4396711581724631E-3</v>
      </c>
      <c r="Q4" cm="1">
        <f t="array" ref="Q4">TheilElementSeparateSum(POP!Q$11:Q$29,GDP!Q$11:Q$29,POP!Q$91,GDP!Q$91,$A4)</f>
        <v>5.4874234827351981E-3</v>
      </c>
      <c r="R4" cm="1">
        <f t="array" ref="R4">TheilElementSeparateSum(POP!R$11:R$29,GDP!R$11:R$29,POP!R$91,GDP!R$91,$A4)</f>
        <v>5.3461511180919134E-3</v>
      </c>
      <c r="S4" cm="1">
        <f t="array" ref="S4">TheilElementSeparateSum(POP!S$11:S$29,GDP!S$11:S$29,POP!S$91,GDP!S$91,$A4)</f>
        <v>3.035428179587428E-3</v>
      </c>
      <c r="T4" cm="1">
        <f t="array" ref="T4">TheilElementSeparateSum(POP!T$11:T$29,GDP!T$11:T$29,POP!T$91,GDP!T$91,$A4)</f>
        <v>1.4451620483959084E-4</v>
      </c>
      <c r="U4" cm="1">
        <f t="array" ref="U4">TheilElementSeparateSum(POP!U$11:U$29,GDP!U$11:U$29,POP!U$91,GDP!U$91,$A4)</f>
        <v>-5.862296078600163E-5</v>
      </c>
      <c r="V4" cm="1">
        <f t="array" ref="V4">TheilElementSeparateSum(POP!V$11:V$29,GDP!V$11:V$29,POP!V$91,GDP!V$91,$A4)</f>
        <v>-1.5114199148008462E-4</v>
      </c>
      <c r="W4" cm="1">
        <f t="array" ref="W4">TheilElementSeparateSum(POP!W$11:W$29,GDP!W$11:W$29,POP!W$91,GDP!W$91,$A4)</f>
        <v>2.8795480014310207E-3</v>
      </c>
      <c r="X4" cm="1">
        <f t="array" ref="X4">TheilElementSeparateSum(POP!X$11:X$29,GDP!X$11:X$29,POP!X$91,GDP!X$91,$A4)</f>
        <v>5.4922373096729692E-3</v>
      </c>
      <c r="Y4" cm="1">
        <f t="array" ref="Y4">TheilElementSeparateSum(POP!Y$11:Y$29,GDP!Y$11:Y$29,POP!Y$91,GDP!Y$91,$A4)</f>
        <v>1.532979461541215E-3</v>
      </c>
      <c r="Z4" cm="1">
        <f t="array" ref="Z4">TheilElementSeparateSum(POP!Z$11:Z$29,GDP!Z$11:Z$29,POP!Z$91,GDP!Z$91,$A4)</f>
        <v>2.2359939440667258E-3</v>
      </c>
      <c r="AA4" cm="1">
        <f t="array" ref="AA4">TheilElementSeparateSum(POP!AA$11:AA$29,GDP!AA$11:AA$29,POP!AA$91,GDP!AA$91,$A4)</f>
        <v>-9.1838265366215352E-4</v>
      </c>
      <c r="AB4" cm="1">
        <f t="array" ref="AB4">TheilElementSeparateSum(POP!AB$11:AB$29,GDP!AB$11:AB$29,POP!AB$91,GDP!AB$91,$A4)</f>
        <v>-4.185250823206102E-3</v>
      </c>
      <c r="AC4" cm="1">
        <f t="array" ref="AC4">TheilElementSeparateSum(POP!AC$11:AC$29,GDP!AC$11:AC$29,POP!AC$91,GDP!AC$91,$A4)</f>
        <v>-5.5750343751459338E-3</v>
      </c>
      <c r="AD4" cm="1">
        <f t="array" ref="AD4">TheilElementSeparateSum(POP!AD$11:AD$29,GDP!AD$11:AD$29,POP!AD$91,GDP!AD$91,$A4)</f>
        <v>-4.5953056934446169E-3</v>
      </c>
      <c r="AE4" cm="1">
        <f t="array" ref="AE4">TheilElementSeparateSum(POP!AE$11:AE$29,GDP!AE$11:AE$29,POP!AE$91,GDP!AE$91,$A4)</f>
        <v>-1.6224331739751051E-3</v>
      </c>
      <c r="AF4" cm="1">
        <f t="array" ref="AF4">TheilElementSeparateSum(POP!AF$11:AF$29,GDP!AF$11:AF$29,POP!AF$91,GDP!AF$91,$A4)</f>
        <v>-3.019468671559639E-3</v>
      </c>
      <c r="AG4" cm="1">
        <f t="array" ref="AG4">TheilElementSeparateSum(POP!AG$11:AG$29,GDP!AG$11:AG$29,POP!AG$91,GDP!AG$91,$A4)</f>
        <v>-3.335653031501956E-3</v>
      </c>
      <c r="AH4" cm="1">
        <f t="array" ref="AH4">TheilElementSeparateSum(POP!AH$11:AH$29,GDP!AH$11:AH$29,POP!AH$91,GDP!AH$91,$A4)</f>
        <v>-4.4881724186566453E-3</v>
      </c>
      <c r="AI4" cm="1">
        <f t="array" ref="AI4">TheilElementSeparateSum(POP!AI$11:AI$29,GDP!AI$11:AI$29,POP!AI$91,GDP!AI$91,$A4)</f>
        <v>-5.249989415919803E-3</v>
      </c>
      <c r="AJ4" cm="1">
        <f t="array" ref="AJ4">TheilElementSeparateSum(POP!AJ$11:AJ$29,GDP!AJ$11:AJ$29,POP!AJ$91,GDP!AJ$91,$A4)</f>
        <v>-5.7501787149428062E-3</v>
      </c>
      <c r="AK4" cm="1">
        <f t="array" ref="AK4">TheilElementSeparateSum(POP!AK$11:AK$29,GDP!AK$11:AK$29,POP!AK$91,GDP!AK$91,$A4)</f>
        <v>-5.4430100819841919E-3</v>
      </c>
      <c r="AL4" cm="1">
        <f t="array" ref="AL4">TheilElementSeparateSum(POP!AL$11:AL$29,GDP!AL$11:AL$29,POP!AL$91,GDP!AL$91,$A4)</f>
        <v>-4.5245152610715747E-3</v>
      </c>
      <c r="AM4" cm="1">
        <f t="array" ref="AM4">TheilElementSeparateSum(POP!AM$11:AM$29,GDP!AM$11:AM$29,POP!AM$91,GDP!AM$91,$A4)</f>
        <v>-3.1514618561876936E-3</v>
      </c>
      <c r="AN4" cm="1">
        <f t="array" ref="AN4">TheilElementSeparateSum(POP!AN$11:AN$29,GDP!AN$11:AN$29,POP!AN$91,GDP!AN$91,$A4)</f>
        <v>-4.6836065756001204E-3</v>
      </c>
      <c r="AO4" cm="1">
        <f t="array" ref="AO4">TheilElementSeparateSum(POP!AO$11:AO$29,GDP!AO$11:AO$29,POP!AO$91,GDP!AO$91,$A4)</f>
        <v>-5.8660395950706351E-3</v>
      </c>
      <c r="AP4" cm="1">
        <f t="array" ref="AP4">TheilElementSeparateSum(POP!AP$11:AP$29,GDP!AP$11:AP$29,POP!AP$91,GDP!AP$91,$A4)</f>
        <v>-5.5112979674980401E-3</v>
      </c>
      <c r="AQ4" cm="1">
        <f t="array" ref="AQ4">TheilElementSeparateSum(POP!AQ$11:AQ$29,GDP!AQ$11:AQ$29,POP!AQ$91,GDP!AQ$91,$A4)</f>
        <v>-6.5555461961743795E-3</v>
      </c>
      <c r="AR4" cm="1">
        <f t="array" ref="AR4">TheilElementSeparateSum(POP!AR$11:AR$29,GDP!AR$11:AR$29,POP!AR$91,GDP!AR$91,$A4)</f>
        <v>-6.6006842957300315E-3</v>
      </c>
      <c r="AS4" cm="1">
        <f t="array" ref="AS4">TheilElementSeparateSum(POP!AS$11:AS$29,GDP!AS$11:AS$29,POP!AS$91,GDP!AS$91,$A4)</f>
        <v>-5.9945484046602633E-3</v>
      </c>
      <c r="AT4" cm="1">
        <f t="array" ref="AT4">TheilElementSeparateSum(POP!AT$11:AT$29,GDP!AT$11:AT$29,POP!AT$91,GDP!AT$91,$A4)</f>
        <v>-3.5647818626668337E-3</v>
      </c>
      <c r="AU4" cm="1">
        <f t="array" ref="AU4">TheilElementSeparateSum(POP!AU$11:AU$29,GDP!AU$11:AU$29,POP!AU$91,GDP!AU$91,$A4)</f>
        <v>-2.2916248862116205E-3</v>
      </c>
      <c r="AV4" cm="1">
        <f t="array" ref="AV4">TheilElementSeparateSum(POP!AV$11:AV$29,GDP!AV$11:AV$29,POP!AV$91,GDP!AV$91,$A4)</f>
        <v>-1.9177133240324341E-3</v>
      </c>
      <c r="AW4" cm="1">
        <f t="array" ref="AW4">TheilElementSeparateSum(POP!AW$11:AW$29,GDP!AW$11:AW$29,POP!AW$91,GDP!AW$91,$A4)</f>
        <v>-6.1277373624646597E-4</v>
      </c>
      <c r="AX4" cm="1">
        <f t="array" ref="AX4">TheilElementSeparateSum(POP!AX$11:AX$29,GDP!AX$11:AX$29,POP!AX$91,GDP!AX$91,$A4)</f>
        <v>3.7005398941320393E-3</v>
      </c>
      <c r="AY4" cm="1">
        <f t="array" ref="AY4">TheilElementSeparateSum(POP!AY$11:AY$29,GDP!AY$11:AY$29,POP!AY$91,GDP!AY$91,$A4)</f>
        <v>9.6401234826791482E-4</v>
      </c>
      <c r="AZ4" cm="1">
        <f t="array" ref="AZ4">TheilElementSeparateSum(POP!AZ$11:AZ$29,GDP!AZ$11:AZ$29,POP!AZ$91,GDP!AZ$91,$A4)</f>
        <v>6.3174674105447451E-3</v>
      </c>
      <c r="BA4" cm="1">
        <f t="array" ref="BA4">TheilElementSeparateSum(POP!BA$11:BA$29,GDP!BA$11:BA$29,POP!BA$91,GDP!BA$91,$A4)</f>
        <v>1.1803104759921195E-2</v>
      </c>
      <c r="BB4" cm="1">
        <f t="array" ref="BB4">TheilElementSeparateSum(POP!BB$11:BB$29,GDP!BB$11:BB$29,POP!BB$91,GDP!BB$91,$A4)</f>
        <v>1.6427228931796014E-2</v>
      </c>
      <c r="BC4" cm="1">
        <f t="array" ref="BC4">TheilElementSeparateSum(POP!BC$11:BC$29,GDP!BC$11:BC$29,POP!BC$91,GDP!BC$91,$A4)</f>
        <v>1.6803310704327265E-2</v>
      </c>
      <c r="BD4" cm="1">
        <f t="array" ref="BD4">TheilElementSeparateSum(POP!BD$11:BD$29,GDP!BD$11:BD$29,POP!BD$91,GDP!BD$91,$A4)</f>
        <v>1.146972183510675E-2</v>
      </c>
      <c r="BE4" cm="1">
        <f t="array" ref="BE4">TheilElementSeparateSum(POP!BE$11:BE$29,GDP!BE$11:BE$29,POP!BE$91,GDP!BE$91,$A4)</f>
        <v>9.1227554788029692E-3</v>
      </c>
      <c r="BF4" cm="1">
        <f t="array" ref="BF4">TheilElementSeparateSum(POP!BF$11:BF$29,GDP!BF$11:BF$29,POP!BF$91,GDP!BF$91,$A4)</f>
        <v>3.4010521014704032E-3</v>
      </c>
      <c r="BG4" cm="1">
        <f t="array" ref="BG4">TheilElementSeparateSum(POP!BG$11:BG$29,GDP!BG$11:BG$29,POP!BG$91,GDP!BG$91,$A4)</f>
        <v>5.1011523231845862E-3</v>
      </c>
      <c r="BH4" cm="1">
        <f t="array" ref="BH4">TheilElementSeparateSum(POP!BH$11:BH$29,GDP!BH$11:BH$29,POP!BH$91,GDP!BH$91,$A4)</f>
        <v>5.4849612679433125E-3</v>
      </c>
      <c r="BI4" cm="1">
        <f t="array" ref="BI4">TheilElementSeparateSum(POP!BI$11:BI$29,GDP!BI$11:BI$29,POP!BI$91,GDP!BI$91,$A4)</f>
        <v>3.4989208621297634E-3</v>
      </c>
    </row>
    <row r="5" spans="1:61" x14ac:dyDescent="0.45">
      <c r="A5">
        <f>A4+1</f>
        <v>2</v>
      </c>
      <c r="B5" t="str" vm="69">
        <f>GDP!B12</f>
        <v>Austria</v>
      </c>
      <c r="C5" cm="1">
        <f t="array" ref="C5">TheilElementSeparateSum(POP!C$11:C$29,GDP!C$11:C$29,POP!C$91,GDP!C$91,$A5)</f>
        <v>-3.6684698831652152E-3</v>
      </c>
      <c r="D5" cm="1">
        <f t="array" ref="D5">TheilElementSeparateSum(POP!D$11:D$29,GDP!D$11:D$29,POP!D$91,GDP!D$91,$A5)</f>
        <v>-3.6951885909538161E-3</v>
      </c>
      <c r="E5" cm="1">
        <f t="array" ref="E5">TheilElementSeparateSum(POP!E$11:E$29,GDP!E$11:E$29,POP!E$91,GDP!E$91,$A5)</f>
        <v>-3.6414586993948382E-3</v>
      </c>
      <c r="F5" cm="1">
        <f t="array" ref="F5">TheilElementSeparateSum(POP!F$11:F$29,GDP!F$11:F$29,POP!F$91,GDP!F$91,$A5)</f>
        <v>-3.5825744419713222E-3</v>
      </c>
      <c r="G5" cm="1">
        <f t="array" ref="G5">TheilElementSeparateSum(POP!G$11:G$29,GDP!G$11:G$29,POP!G$91,GDP!G$91,$A5)</f>
        <v>-3.5361113205774138E-3</v>
      </c>
      <c r="H5" cm="1">
        <f t="array" ref="H5">TheilElementSeparateSum(POP!H$11:H$29,GDP!H$11:H$29,POP!H$91,GDP!H$91,$A5)</f>
        <v>-3.5367615946157983E-3</v>
      </c>
      <c r="I5" cm="1">
        <f t="array" ref="I5">TheilElementSeparateSum(POP!I$11:I$29,GDP!I$11:I$29,POP!I$91,GDP!I$91,$A5)</f>
        <v>-3.5555671908766447E-3</v>
      </c>
      <c r="J5" cm="1">
        <f t="array" ref="J5">TheilElementSeparateSum(POP!J$11:J$29,GDP!J$11:J$29,POP!J$91,GDP!J$91,$A5)</f>
        <v>-3.5755019674715964E-3</v>
      </c>
      <c r="K5" cm="1">
        <f t="array" ref="K5">TheilElementSeparateSum(POP!K$11:K$29,GDP!K$11:K$29,POP!K$91,GDP!K$91,$A5)</f>
        <v>-3.5465031958124204E-3</v>
      </c>
      <c r="L5" cm="1">
        <f t="array" ref="L5">TheilElementSeparateSum(POP!L$11:L$29,GDP!L$11:L$29,POP!L$91,GDP!L$91,$A5)</f>
        <v>-3.3399407120157771E-3</v>
      </c>
      <c r="M5" cm="1">
        <f t="array" ref="M5">TheilElementSeparateSum(POP!M$11:M$29,GDP!M$11:M$29,POP!M$91,GDP!M$91,$A5)</f>
        <v>-3.023842913575514E-3</v>
      </c>
      <c r="N5" cm="1">
        <f t="array" ref="N5">TheilElementSeparateSum(POP!N$11:N$29,GDP!N$11:N$29,POP!N$91,GDP!N$91,$A5)</f>
        <v>-2.6013156153244098E-3</v>
      </c>
      <c r="O5" cm="1">
        <f t="array" ref="O5">TheilElementSeparateSum(POP!O$11:O$29,GDP!O$11:O$29,POP!O$91,GDP!O$91,$A5)</f>
        <v>-1.7397613897641472E-3</v>
      </c>
      <c r="P5" cm="1">
        <f t="array" ref="P5">TheilElementSeparateSum(POP!P$11:P$29,GDP!P$11:P$29,POP!P$91,GDP!P$91,$A5)</f>
        <v>-1.0359275938127206E-3</v>
      </c>
      <c r="Q5" cm="1">
        <f t="array" ref="Q5">TheilElementSeparateSum(POP!Q$11:Q$29,GDP!Q$11:Q$29,POP!Q$91,GDP!Q$91,$A5)</f>
        <v>-7.7538418958903062E-4</v>
      </c>
      <c r="R5" cm="1">
        <f t="array" ref="R5">TheilElementSeparateSum(POP!R$11:R$29,GDP!R$11:R$29,POP!R$91,GDP!R$91,$A5)</f>
        <v>-7.6629939274970517E-4</v>
      </c>
      <c r="S5" cm="1">
        <f t="array" ref="S5">TheilElementSeparateSum(POP!S$11:S$29,GDP!S$11:S$29,POP!S$91,GDP!S$91,$A5)</f>
        <v>-7.1992896807617545E-5</v>
      </c>
      <c r="T5" cm="1">
        <f t="array" ref="T5">TheilElementSeparateSum(POP!T$11:T$29,GDP!T$11:T$29,POP!T$91,GDP!T$91,$A5)</f>
        <v>2.5271057556063267E-5</v>
      </c>
      <c r="U5" cm="1">
        <f t="array" ref="U5">TheilElementSeparateSum(POP!U$11:U$29,GDP!U$11:U$29,POP!U$91,GDP!U$91,$A5)</f>
        <v>6.0295123004088262E-4</v>
      </c>
      <c r="V5" cm="1">
        <f t="array" ref="V5">TheilElementSeparateSum(POP!V$11:V$29,GDP!V$11:V$29,POP!V$91,GDP!V$91,$A5)</f>
        <v>6.7439014332139509E-4</v>
      </c>
      <c r="W5" cm="1">
        <f t="array" ref="W5">TheilElementSeparateSum(POP!W$11:W$29,GDP!W$11:W$29,POP!W$91,GDP!W$91,$A5)</f>
        <v>-1.1353444253211415E-3</v>
      </c>
      <c r="X5" cm="1">
        <f t="array" ref="X5">TheilElementSeparateSum(POP!X$11:X$29,GDP!X$11:X$29,POP!X$91,GDP!X$91,$A5)</f>
        <v>-1.016464440947977E-3</v>
      </c>
      <c r="Y5" cm="1">
        <f t="array" ref="Y5">TheilElementSeparateSum(POP!Y$11:Y$29,GDP!Y$11:Y$29,POP!Y$91,GDP!Y$91,$A5)</f>
        <v>-1.1987046182173526E-3</v>
      </c>
      <c r="Z5" cm="1">
        <f t="array" ref="Z5">TheilElementSeparateSum(POP!Z$11:Z$29,GDP!Z$11:Z$29,POP!Z$91,GDP!Z$91,$A5)</f>
        <v>-2.0036827881447974E-3</v>
      </c>
      <c r="AA5" cm="1">
        <f t="array" ref="AA5">TheilElementSeparateSum(POP!AA$11:AA$29,GDP!AA$11:AA$29,POP!AA$91,GDP!AA$91,$A5)</f>
        <v>-2.1865748070307601E-3</v>
      </c>
      <c r="AB5" cm="1">
        <f t="array" ref="AB5">TheilElementSeparateSum(POP!AB$11:AB$29,GDP!AB$11:AB$29,POP!AB$91,GDP!AB$91,$A5)</f>
        <v>-8.9579747323840098E-4</v>
      </c>
      <c r="AC5" cm="1">
        <f t="array" ref="AC5">TheilElementSeparateSum(POP!AC$11:AC$29,GDP!AC$11:AC$29,POP!AC$91,GDP!AC$91,$A5)</f>
        <v>1.7575200937038652E-5</v>
      </c>
      <c r="AD5" cm="1">
        <f t="array" ref="AD5">TheilElementSeparateSum(POP!AD$11:AD$29,GDP!AD$11:AD$29,POP!AD$91,GDP!AD$91,$A5)</f>
        <v>-4.7202411559587969E-4</v>
      </c>
      <c r="AE5" cm="1">
        <f t="array" ref="AE5">TheilElementSeparateSum(POP!AE$11:AE$29,GDP!AE$11:AE$29,POP!AE$91,GDP!AE$91,$A5)</f>
        <v>-9.0224844466393656E-4</v>
      </c>
      <c r="AF5" cm="1">
        <f t="array" ref="AF5">TheilElementSeparateSum(POP!AF$11:AF$29,GDP!AF$11:AF$29,POP!AF$91,GDP!AF$91,$A5)</f>
        <v>2.8399835963193788E-4</v>
      </c>
      <c r="AG5" cm="1">
        <f t="array" ref="AG5">TheilElementSeparateSum(POP!AG$11:AG$29,GDP!AG$11:AG$29,POP!AG$91,GDP!AG$91,$A5)</f>
        <v>9.1526817216931405E-5</v>
      </c>
      <c r="AH5" cm="1">
        <f t="array" ref="AH5">TheilElementSeparateSum(POP!AH$11:AH$29,GDP!AH$11:AH$29,POP!AH$91,GDP!AH$91,$A5)</f>
        <v>5.9799133564116945E-4</v>
      </c>
      <c r="AI5" cm="1">
        <f t="array" ref="AI5">TheilElementSeparateSum(POP!AI$11:AI$29,GDP!AI$11:AI$29,POP!AI$91,GDP!AI$91,$A5)</f>
        <v>1.7405826322936061E-4</v>
      </c>
      <c r="AJ5" cm="1">
        <f t="array" ref="AJ5">TheilElementSeparateSum(POP!AJ$11:AJ$29,GDP!AJ$11:AJ$29,POP!AJ$91,GDP!AJ$91,$A5)</f>
        <v>1.6780605678948365E-4</v>
      </c>
      <c r="AK5" cm="1">
        <f t="array" ref="AK5">TheilElementSeparateSum(POP!AK$11:AK$29,GDP!AK$11:AK$29,POP!AK$91,GDP!AK$91,$A5)</f>
        <v>1.0776029823966287E-3</v>
      </c>
      <c r="AL5" cm="1">
        <f t="array" ref="AL5">TheilElementSeparateSum(POP!AL$11:AL$29,GDP!AL$11:AL$29,POP!AL$91,GDP!AL$91,$A5)</f>
        <v>8.3107658896911559E-4</v>
      </c>
      <c r="AM5" cm="1">
        <f t="array" ref="AM5">TheilElementSeparateSum(POP!AM$11:AM$29,GDP!AM$11:AM$29,POP!AM$91,GDP!AM$91,$A5)</f>
        <v>-2.1967574515933033E-4</v>
      </c>
      <c r="AN5" cm="1">
        <f t="array" ref="AN5">TheilElementSeparateSum(POP!AN$11:AN$29,GDP!AN$11:AN$29,POP!AN$91,GDP!AN$91,$A5)</f>
        <v>4.5417351117590517E-5</v>
      </c>
      <c r="AO5" cm="1">
        <f t="array" ref="AO5">TheilElementSeparateSum(POP!AO$11:AO$29,GDP!AO$11:AO$29,POP!AO$91,GDP!AO$91,$A5)</f>
        <v>-5.2815870547759001E-4</v>
      </c>
      <c r="AP5" cm="1">
        <f t="array" ref="AP5">TheilElementSeparateSum(POP!AP$11:AP$29,GDP!AP$11:AP$29,POP!AP$91,GDP!AP$91,$A5)</f>
        <v>-1.5336453894052751E-3</v>
      </c>
      <c r="AQ5" cm="1">
        <f t="array" ref="AQ5">TheilElementSeparateSum(POP!AQ$11:AQ$29,GDP!AQ$11:AQ$29,POP!AQ$91,GDP!AQ$91,$A5)</f>
        <v>-1.4024238268669908E-3</v>
      </c>
      <c r="AR5" cm="1">
        <f t="array" ref="AR5">TheilElementSeparateSum(POP!AR$11:AR$29,GDP!AR$11:AR$29,POP!AR$91,GDP!AR$91,$A5)</f>
        <v>-1.0738930153695206E-3</v>
      </c>
      <c r="AS5" cm="1">
        <f t="array" ref="AS5">TheilElementSeparateSum(POP!AS$11:AS$29,GDP!AS$11:AS$29,POP!AS$91,GDP!AS$91,$A5)</f>
        <v>-1.5783181292555076E-4</v>
      </c>
      <c r="AT5" cm="1">
        <f t="array" ref="AT5">TheilElementSeparateSum(POP!AT$11:AT$29,GDP!AT$11:AT$29,POP!AT$91,GDP!AT$91,$A5)</f>
        <v>2.4557695582376986E-4</v>
      </c>
      <c r="AU5" cm="1">
        <f t="array" ref="AU5">TheilElementSeparateSum(POP!AU$11:AU$29,GDP!AU$11:AU$29,POP!AU$91,GDP!AU$91,$A5)</f>
        <v>2.2964189684325772E-4</v>
      </c>
      <c r="AV5" cm="1">
        <f t="array" ref="AV5">TheilElementSeparateSum(POP!AV$11:AV$29,GDP!AV$11:AV$29,POP!AV$91,GDP!AV$91,$A5)</f>
        <v>4.079275955835111E-4</v>
      </c>
      <c r="AW5" cm="1">
        <f t="array" ref="AW5">TheilElementSeparateSum(POP!AW$11:AW$29,GDP!AW$11:AW$29,POP!AW$91,GDP!AW$91,$A5)</f>
        <v>1.2466016602067835E-3</v>
      </c>
      <c r="AX5" cm="1">
        <f t="array" ref="AX5">TheilElementSeparateSum(POP!AX$11:AX$29,GDP!AX$11:AX$29,POP!AX$91,GDP!AX$91,$A5)</f>
        <v>2.0086003004743461E-3</v>
      </c>
      <c r="AY5" cm="1">
        <f t="array" ref="AY5">TheilElementSeparateSum(POP!AY$11:AY$29,GDP!AY$11:AY$29,POP!AY$91,GDP!AY$91,$A5)</f>
        <v>1.7567563759136591E-3</v>
      </c>
      <c r="AZ5" cm="1">
        <f t="array" ref="AZ5">TheilElementSeparateSum(POP!AZ$11:AZ$29,GDP!AZ$11:AZ$29,POP!AZ$91,GDP!AZ$91,$A5)</f>
        <v>1.0096251133639904E-3</v>
      </c>
      <c r="BA5" cm="1">
        <f t="array" ref="BA5">TheilElementSeparateSum(POP!BA$11:BA$29,GDP!BA$11:BA$29,POP!BA$91,GDP!BA$91,$A5)</f>
        <v>1.415159365686392E-3</v>
      </c>
      <c r="BB5" cm="1">
        <f t="array" ref="BB5">TheilElementSeparateSum(POP!BB$11:BB$29,GDP!BB$11:BB$29,POP!BB$91,GDP!BB$91,$A5)</f>
        <v>7.3727264610870167E-4</v>
      </c>
      <c r="BC5" cm="1">
        <f t="array" ref="BC5">TheilElementSeparateSum(POP!BC$11:BC$29,GDP!BC$11:BC$29,POP!BC$91,GDP!BC$91,$A5)</f>
        <v>1.2687763606181823E-3</v>
      </c>
      <c r="BD5" cm="1">
        <f t="array" ref="BD5">TheilElementSeparateSum(POP!BD$11:BD$29,GDP!BD$11:BD$29,POP!BD$91,GDP!BD$91,$A5)</f>
        <v>1.3145944118182499E-3</v>
      </c>
      <c r="BE5" cm="1">
        <f t="array" ref="BE5">TheilElementSeparateSum(POP!BE$11:BE$29,GDP!BE$11:BE$29,POP!BE$91,GDP!BE$91,$A5)</f>
        <v>3.4247532829226947E-5</v>
      </c>
      <c r="BF5" cm="1">
        <f t="array" ref="BF5">TheilElementSeparateSum(POP!BF$11:BF$29,GDP!BF$11:BF$29,POP!BF$91,GDP!BF$91,$A5)</f>
        <v>9.0180249186103887E-5</v>
      </c>
      <c r="BG5" cm="1">
        <f t="array" ref="BG5">TheilElementSeparateSum(POP!BG$11:BG$29,GDP!BG$11:BG$29,POP!BG$91,GDP!BG$91,$A5)</f>
        <v>2.6015152725737727E-4</v>
      </c>
      <c r="BH5" cm="1">
        <f t="array" ref="BH5">TheilElementSeparateSum(POP!BH$11:BH$29,GDP!BH$11:BH$29,POP!BH$91,GDP!BH$91,$A5)</f>
        <v>5.7889705138046627E-4</v>
      </c>
      <c r="BI5" cm="1">
        <f t="array" ref="BI5">TheilElementSeparateSum(POP!BI$11:BI$29,GDP!BI$11:BI$29,POP!BI$91,GDP!BI$91,$A5)</f>
        <v>2.0277913602965688E-4</v>
      </c>
    </row>
    <row r="6" spans="1:61" x14ac:dyDescent="0.45">
      <c r="A6">
        <f t="shared" ref="A6:A22" si="0">A5+1</f>
        <v>3</v>
      </c>
      <c r="B6" t="str" vm="70">
        <f>GDP!B13</f>
        <v>Belgium</v>
      </c>
      <c r="C6" cm="1">
        <f t="array" ref="C6">TheilElementSeparateSum(POP!C$11:C$29,GDP!C$11:C$29,POP!C$91,GDP!C$91,$A6)</f>
        <v>-2.5876479947359223E-3</v>
      </c>
      <c r="D6" cm="1">
        <f t="array" ref="D6">TheilElementSeparateSum(POP!D$11:D$29,GDP!D$11:D$29,POP!D$91,GDP!D$91,$A6)</f>
        <v>-2.5815749027280205E-3</v>
      </c>
      <c r="E6" cm="1">
        <f t="array" ref="E6">TheilElementSeparateSum(POP!E$11:E$29,GDP!E$11:E$29,POP!E$91,GDP!E$91,$A6)</f>
        <v>-2.542086227291069E-3</v>
      </c>
      <c r="F6" cm="1">
        <f t="array" ref="F6">TheilElementSeparateSum(POP!F$11:F$29,GDP!F$11:F$29,POP!F$91,GDP!F$91,$A6)</f>
        <v>-2.2195402654441605E-3</v>
      </c>
      <c r="G6" cm="1">
        <f t="array" ref="G6">TheilElementSeparateSum(POP!G$11:G$29,GDP!G$11:G$29,POP!G$91,GDP!G$91,$A6)</f>
        <v>-2.1822185565306394E-3</v>
      </c>
      <c r="H6" cm="1">
        <f t="array" ref="H6">TheilElementSeparateSum(POP!H$11:H$29,GDP!H$11:H$29,POP!H$91,GDP!H$91,$A6)</f>
        <v>-2.3685306315617376E-3</v>
      </c>
      <c r="I6" cm="1">
        <f t="array" ref="I6">TheilElementSeparateSum(POP!I$11:I$29,GDP!I$11:I$29,POP!I$91,GDP!I$91,$A6)</f>
        <v>-2.3232258724569538E-3</v>
      </c>
      <c r="J6" cm="1">
        <f t="array" ref="J6">TheilElementSeparateSum(POP!J$11:J$29,GDP!J$11:J$29,POP!J$91,GDP!J$91,$A6)</f>
        <v>-2.4338671176614302E-3</v>
      </c>
      <c r="K6" cm="1">
        <f t="array" ref="K6">TheilElementSeparateSum(POP!K$11:K$29,GDP!K$11:K$29,POP!K$91,GDP!K$91,$A6)</f>
        <v>-2.2288811970410582E-3</v>
      </c>
      <c r="L6" cm="1">
        <f t="array" ref="L6">TheilElementSeparateSum(POP!L$11:L$29,GDP!L$11:L$29,POP!L$91,GDP!L$91,$A6)</f>
        <v>-1.7459295010267422E-3</v>
      </c>
      <c r="M6" cm="1">
        <f t="array" ref="M6">TheilElementSeparateSum(POP!M$11:M$29,GDP!M$11:M$29,POP!M$91,GDP!M$91,$A6)</f>
        <v>-1.4502087955118857E-3</v>
      </c>
      <c r="N6" cm="1">
        <f t="array" ref="N6">TheilElementSeparateSum(POP!N$11:N$29,GDP!N$11:N$29,POP!N$91,GDP!N$91,$A6)</f>
        <v>-3.2285529106924828E-4</v>
      </c>
      <c r="O6" cm="1">
        <f t="array" ref="O6">TheilElementSeparateSum(POP!O$11:O$29,GDP!O$11:O$29,POP!O$91,GDP!O$91,$A6)</f>
        <v>9.1938938221974311E-4</v>
      </c>
      <c r="P6" cm="1">
        <f t="array" ref="P6">TheilElementSeparateSum(POP!P$11:P$29,GDP!P$11:P$29,POP!P$91,GDP!P$91,$A6)</f>
        <v>1.9938058346718151E-3</v>
      </c>
      <c r="Q6" cm="1">
        <f t="array" ref="Q6">TheilElementSeparateSum(POP!Q$11:Q$29,GDP!Q$11:Q$29,POP!Q$91,GDP!Q$91,$A6)</f>
        <v>2.9485105622680183E-3</v>
      </c>
      <c r="R6" cm="1">
        <f t="array" ref="R6">TheilElementSeparateSum(POP!R$11:R$29,GDP!R$11:R$29,POP!R$91,GDP!R$91,$A6)</f>
        <v>3.0588880557278772E-3</v>
      </c>
      <c r="S6" cm="1">
        <f t="array" ref="S6">TheilElementSeparateSum(POP!S$11:S$29,GDP!S$11:S$29,POP!S$91,GDP!S$91,$A6)</f>
        <v>3.777060670714278E-3</v>
      </c>
      <c r="T6" cm="1">
        <f t="array" ref="T6">TheilElementSeparateSum(POP!T$11:T$29,GDP!T$11:T$29,POP!T$91,GDP!T$91,$A6)</f>
        <v>4.2406873415244926E-3</v>
      </c>
      <c r="U6" cm="1">
        <f t="array" ref="U6">TheilElementSeparateSum(POP!U$11:U$29,GDP!U$11:U$29,POP!U$91,GDP!U$91,$A6)</f>
        <v>4.4313055723443351E-3</v>
      </c>
      <c r="V6" cm="1">
        <f t="array" ref="V6">TheilElementSeparateSum(POP!V$11:V$29,GDP!V$11:V$29,POP!V$91,GDP!V$91,$A6)</f>
        <v>4.1165110482060266E-3</v>
      </c>
      <c r="W6" cm="1">
        <f t="array" ref="W6">TheilElementSeparateSum(POP!W$11:W$29,GDP!W$11:W$29,POP!W$91,GDP!W$91,$A6)</f>
        <v>1.3271892691418089E-4</v>
      </c>
      <c r="X6" cm="1">
        <f t="array" ref="X6">TheilElementSeparateSum(POP!X$11:X$29,GDP!X$11:X$29,POP!X$91,GDP!X$91,$A6)</f>
        <v>-1.4046000461366052E-3</v>
      </c>
      <c r="Y6" cm="1">
        <f t="array" ref="Y6">TheilElementSeparateSum(POP!Y$11:Y$29,GDP!Y$11:Y$29,POP!Y$91,GDP!Y$91,$A6)</f>
        <v>-2.3275364901156888E-3</v>
      </c>
      <c r="Z6" cm="1">
        <f t="array" ref="Z6">TheilElementSeparateSum(POP!Z$11:Z$29,GDP!Z$11:Z$29,POP!Z$91,GDP!Z$91,$A6)</f>
        <v>-3.1026538669541828E-3</v>
      </c>
      <c r="AA6" cm="1">
        <f t="array" ref="AA6">TheilElementSeparateSum(POP!AA$11:AA$29,GDP!AA$11:AA$29,POP!AA$91,GDP!AA$91,$A6)</f>
        <v>-3.2039790638701371E-3</v>
      </c>
      <c r="AB6" cm="1">
        <f t="array" ref="AB6">TheilElementSeparateSum(POP!AB$11:AB$29,GDP!AB$11:AB$29,POP!AB$91,GDP!AB$91,$A6)</f>
        <v>-1.9452780269653077E-3</v>
      </c>
      <c r="AC6" cm="1">
        <f t="array" ref="AC6">TheilElementSeparateSum(POP!AC$11:AC$29,GDP!AC$11:AC$29,POP!AC$91,GDP!AC$91,$A6)</f>
        <v>-1.0061976256916397E-3</v>
      </c>
      <c r="AD6" cm="1">
        <f t="array" ref="AD6">TheilElementSeparateSum(POP!AD$11:AD$29,GDP!AD$11:AD$29,POP!AD$91,GDP!AD$91,$A6)</f>
        <v>-1.4389044446606501E-3</v>
      </c>
      <c r="AE6" cm="1">
        <f t="array" ref="AE6">TheilElementSeparateSum(POP!AE$11:AE$29,GDP!AE$11:AE$29,POP!AE$91,GDP!AE$91,$A6)</f>
        <v>-1.7759000060543725E-3</v>
      </c>
      <c r="AF6" cm="1">
        <f t="array" ref="AF6">TheilElementSeparateSum(POP!AF$11:AF$29,GDP!AF$11:AF$29,POP!AF$91,GDP!AF$91,$A6)</f>
        <v>-3.3724607497224074E-4</v>
      </c>
      <c r="AG6" cm="1">
        <f t="array" ref="AG6">TheilElementSeparateSum(POP!AG$11:AG$29,GDP!AG$11:AG$29,POP!AG$91,GDP!AG$91,$A6)</f>
        <v>-7.0879441834046579E-4</v>
      </c>
      <c r="AH6" cm="1">
        <f t="array" ref="AH6">TheilElementSeparateSum(POP!AH$11:AH$29,GDP!AH$11:AH$29,POP!AH$91,GDP!AH$91,$A6)</f>
        <v>-1.2711540190736212E-4</v>
      </c>
      <c r="AI6" cm="1">
        <f t="array" ref="AI6">TheilElementSeparateSum(POP!AI$11:AI$29,GDP!AI$11:AI$29,POP!AI$91,GDP!AI$91,$A6)</f>
        <v>-7.8851440879364415E-4</v>
      </c>
      <c r="AJ6" cm="1">
        <f t="array" ref="AJ6">TheilElementSeparateSum(POP!AJ$11:AJ$29,GDP!AJ$11:AJ$29,POP!AJ$91,GDP!AJ$91,$A6)</f>
        <v>-5.4876557365844182E-4</v>
      </c>
      <c r="AK6" cm="1">
        <f t="array" ref="AK6">TheilElementSeparateSum(POP!AK$11:AK$29,GDP!AK$11:AK$29,POP!AK$91,GDP!AK$91,$A6)</f>
        <v>3.838759795542154E-4</v>
      </c>
      <c r="AL6" cm="1">
        <f t="array" ref="AL6">TheilElementSeparateSum(POP!AL$11:AL$29,GDP!AL$11:AL$29,POP!AL$91,GDP!AL$91,$A6)</f>
        <v>-1.0184996671281286E-4</v>
      </c>
      <c r="AM6" cm="1">
        <f t="array" ref="AM6">TheilElementSeparateSum(POP!AM$11:AM$29,GDP!AM$11:AM$29,POP!AM$91,GDP!AM$91,$A6)</f>
        <v>-1.1511079892194279E-3</v>
      </c>
      <c r="AN6" cm="1">
        <f t="array" ref="AN6">TheilElementSeparateSum(POP!AN$11:AN$29,GDP!AN$11:AN$29,POP!AN$91,GDP!AN$91,$A6)</f>
        <v>-8.9726728324298895E-4</v>
      </c>
      <c r="AO6" cm="1">
        <f t="array" ref="AO6">TheilElementSeparateSum(POP!AO$11:AO$29,GDP!AO$11:AO$29,POP!AO$91,GDP!AO$91,$A6)</f>
        <v>-1.4872216414389314E-3</v>
      </c>
      <c r="AP6" cm="1">
        <f t="array" ref="AP6">TheilElementSeparateSum(POP!AP$11:AP$29,GDP!AP$11:AP$29,POP!AP$91,GDP!AP$91,$A6)</f>
        <v>-2.5037933051041241E-3</v>
      </c>
      <c r="AQ6" cm="1">
        <f t="array" ref="AQ6">TheilElementSeparateSum(POP!AQ$11:AQ$29,GDP!AQ$11:AQ$29,POP!AQ$91,GDP!AQ$91,$A6)</f>
        <v>-2.3625325677447593E-3</v>
      </c>
      <c r="AR6" cm="1">
        <f t="array" ref="AR6">TheilElementSeparateSum(POP!AR$11:AR$29,GDP!AR$11:AR$29,POP!AR$91,GDP!AR$91,$A6)</f>
        <v>-1.9433614754776024E-3</v>
      </c>
      <c r="AS6" cm="1">
        <f t="array" ref="AS6">TheilElementSeparateSum(POP!AS$11:AS$29,GDP!AS$11:AS$29,POP!AS$91,GDP!AS$91,$A6)</f>
        <v>-8.2815244016160917E-4</v>
      </c>
      <c r="AT6" cm="1">
        <f t="array" ref="AT6">TheilElementSeparateSum(POP!AT$11:AT$29,GDP!AT$11:AT$29,POP!AT$91,GDP!AT$91,$A6)</f>
        <v>-2.172507208746518E-4</v>
      </c>
      <c r="AU6" cm="1">
        <f t="array" ref="AU6">TheilElementSeparateSum(POP!AU$11:AU$29,GDP!AU$11:AU$29,POP!AU$91,GDP!AU$91,$A6)</f>
        <v>-2.6538183548803897E-4</v>
      </c>
      <c r="AV6" cm="1">
        <f t="array" ref="AV6">TheilElementSeparateSum(POP!AV$11:AV$29,GDP!AV$11:AV$29,POP!AV$91,GDP!AV$91,$A6)</f>
        <v>-1.4228902990592388E-4</v>
      </c>
      <c r="AW6" cm="1">
        <f t="array" ref="AW6">TheilElementSeparateSum(POP!AW$11:AW$29,GDP!AW$11:AW$29,POP!AW$91,GDP!AW$91,$A6)</f>
        <v>7.2685154702466063E-4</v>
      </c>
      <c r="AX6" cm="1">
        <f t="array" ref="AX6">TheilElementSeparateSum(POP!AX$11:AX$29,GDP!AX$11:AX$29,POP!AX$91,GDP!AX$91,$A6)</f>
        <v>1.3704927699658388E-3</v>
      </c>
      <c r="AY6" cm="1">
        <f t="array" ref="AY6">TheilElementSeparateSum(POP!AY$11:AY$29,GDP!AY$11:AY$29,POP!AY$91,GDP!AY$91,$A6)</f>
        <v>1.0841511323484848E-3</v>
      </c>
      <c r="AZ6" cm="1">
        <f t="array" ref="AZ6">TheilElementSeparateSum(POP!AZ$11:AZ$29,GDP!AZ$11:AZ$29,POP!AZ$91,GDP!AZ$91,$A6)</f>
        <v>4.3262001372149485E-4</v>
      </c>
      <c r="BA6" cm="1">
        <f t="array" ref="BA6">TheilElementSeparateSum(POP!BA$11:BA$29,GDP!BA$11:BA$29,POP!BA$91,GDP!BA$91,$A6)</f>
        <v>5.9248755254380373E-4</v>
      </c>
      <c r="BB6" cm="1">
        <f t="array" ref="BB6">TheilElementSeparateSum(POP!BB$11:BB$29,GDP!BB$11:BB$29,POP!BB$91,GDP!BB$91,$A6)</f>
        <v>-1.933189980350143E-4</v>
      </c>
      <c r="BC6" cm="1">
        <f t="array" ref="BC6">TheilElementSeparateSum(POP!BC$11:BC$29,GDP!BC$11:BC$29,POP!BC$91,GDP!BC$91,$A6)</f>
        <v>4.2869202680962602E-4</v>
      </c>
      <c r="BD6" cm="1">
        <f t="array" ref="BD6">TheilElementSeparateSum(POP!BD$11:BD$29,GDP!BD$11:BD$29,POP!BD$91,GDP!BD$91,$A6)</f>
        <v>4.8597038699115728E-4</v>
      </c>
      <c r="BE6" cm="1">
        <f t="array" ref="BE6">TheilElementSeparateSum(POP!BE$11:BE$29,GDP!BE$11:BE$29,POP!BE$91,GDP!BE$91,$A6)</f>
        <v>-8.781230580665743E-4</v>
      </c>
      <c r="BF6" cm="1">
        <f t="array" ref="BF6">TheilElementSeparateSum(POP!BF$11:BF$29,GDP!BF$11:BF$29,POP!BF$91,GDP!BF$91,$A6)</f>
        <v>-8.1007697296780459E-4</v>
      </c>
      <c r="BG6" cm="1">
        <f t="array" ref="BG6">TheilElementSeparateSum(POP!BG$11:BG$29,GDP!BG$11:BG$29,POP!BG$91,GDP!BG$91,$A6)</f>
        <v>-5.8190622012194246E-4</v>
      </c>
      <c r="BH6" cm="1">
        <f t="array" ref="BH6">TheilElementSeparateSum(POP!BH$11:BH$29,GDP!BH$11:BH$29,POP!BH$91,GDP!BH$91,$A6)</f>
        <v>-3.5755898505996085E-4</v>
      </c>
      <c r="BI6" cm="1">
        <f t="array" ref="BI6">TheilElementSeparateSum(POP!BI$11:BI$29,GDP!BI$11:BI$29,POP!BI$91,GDP!BI$91,$A6)</f>
        <v>-8.2814505248075289E-4</v>
      </c>
    </row>
    <row r="7" spans="1:61" x14ac:dyDescent="0.45">
      <c r="A7">
        <f t="shared" si="0"/>
        <v>4</v>
      </c>
      <c r="B7" t="str" vm="71">
        <f>GDP!B14</f>
        <v>Finland</v>
      </c>
      <c r="C7" cm="1">
        <f t="array" ref="C7">TheilElementSeparateSum(POP!C$11:C$29,GDP!C$11:C$29,POP!C$91,GDP!C$91,$A7)</f>
        <v>-1.3454731493235447E-3</v>
      </c>
      <c r="D7" cm="1">
        <f t="array" ref="D7">TheilElementSeparateSum(POP!D$11:D$29,GDP!D$11:D$29,POP!D$91,GDP!D$91,$A7)</f>
        <v>-1.3544109775941193E-3</v>
      </c>
      <c r="E7" cm="1">
        <f t="array" ref="E7">TheilElementSeparateSum(POP!E$11:E$29,GDP!E$11:E$29,POP!E$91,GDP!E$91,$A7)</f>
        <v>-1.2810978479115775E-3</v>
      </c>
      <c r="F7" cm="1">
        <f t="array" ref="F7">TheilElementSeparateSum(POP!F$11:F$29,GDP!F$11:F$29,POP!F$91,GDP!F$91,$A7)</f>
        <v>-1.0579693502476219E-3</v>
      </c>
      <c r="G7" cm="1">
        <f t="array" ref="G7">TheilElementSeparateSum(POP!G$11:G$29,GDP!G$11:G$29,POP!G$91,GDP!G$91,$A7)</f>
        <v>-9.0950686754880377E-4</v>
      </c>
      <c r="H7" cm="1">
        <f t="array" ref="H7">TheilElementSeparateSum(POP!H$11:H$29,GDP!H$11:H$29,POP!H$91,GDP!H$91,$A7)</f>
        <v>-9.9372542270672725E-4</v>
      </c>
      <c r="I7" cm="1">
        <f t="array" ref="I7">TheilElementSeparateSum(POP!I$11:I$29,GDP!I$11:I$29,POP!I$91,GDP!I$91,$A7)</f>
        <v>-1.2486270727766653E-3</v>
      </c>
      <c r="J7" cm="1">
        <f t="array" ref="J7">TheilElementSeparateSum(POP!J$11:J$29,GDP!J$11:J$29,POP!J$91,GDP!J$91,$A7)</f>
        <v>-1.8378046325923116E-3</v>
      </c>
      <c r="K7" cm="1">
        <f t="array" ref="K7">TheilElementSeparateSum(POP!K$11:K$29,GDP!K$11:K$29,POP!K$91,GDP!K$91,$A7)</f>
        <v>-1.6306804758519638E-3</v>
      </c>
      <c r="L7" cm="1">
        <f t="array" ref="L7">TheilElementSeparateSum(POP!L$11:L$29,GDP!L$11:L$29,POP!L$91,GDP!L$91,$A7)</f>
        <v>-1.4138644204354574E-3</v>
      </c>
      <c r="M7" cm="1">
        <f t="array" ref="M7">TheilElementSeparateSum(POP!M$11:M$29,GDP!M$11:M$29,POP!M$91,GDP!M$91,$A7)</f>
        <v>-1.3503535411339565E-3</v>
      </c>
      <c r="N7" cm="1">
        <f t="array" ref="N7">TheilElementSeparateSum(POP!N$11:N$29,GDP!N$11:N$29,POP!N$91,GDP!N$91,$A7)</f>
        <v>-1.2429977201499824E-3</v>
      </c>
      <c r="O7" cm="1">
        <f t="array" ref="O7">TheilElementSeparateSum(POP!O$11:O$29,GDP!O$11:O$29,POP!O$91,GDP!O$91,$A7)</f>
        <v>-6.854735121591787E-4</v>
      </c>
      <c r="P7" cm="1">
        <f t="array" ref="P7">TheilElementSeparateSum(POP!P$11:P$29,GDP!P$11:P$29,POP!P$91,GDP!P$91,$A7)</f>
        <v>2.8585150973568693E-4</v>
      </c>
      <c r="Q7" cm="1">
        <f t="array" ref="Q7">TheilElementSeparateSum(POP!Q$11:Q$29,GDP!Q$11:Q$29,POP!Q$91,GDP!Q$91,$A7)</f>
        <v>7.7381233122714621E-4</v>
      </c>
      <c r="R7" cm="1">
        <f t="array" ref="R7">TheilElementSeparateSum(POP!R$11:R$29,GDP!R$11:R$29,POP!R$91,GDP!R$91,$A7)</f>
        <v>7.9638631116030385E-4</v>
      </c>
      <c r="S7" cm="1">
        <f t="array" ref="S7">TheilElementSeparateSum(POP!S$11:S$29,GDP!S$11:S$29,POP!S$91,GDP!S$91,$A7)</f>
        <v>2.2857412241534178E-4</v>
      </c>
      <c r="T7" cm="1">
        <f t="array" ref="T7">TheilElementSeparateSum(POP!T$11:T$29,GDP!T$11:T$29,POP!T$91,GDP!T$91,$A7)</f>
        <v>-4.6935523727403107E-4</v>
      </c>
      <c r="U7" cm="1">
        <f t="array" ref="U7">TheilElementSeparateSum(POP!U$11:U$29,GDP!U$11:U$29,POP!U$91,GDP!U$91,$A7)</f>
        <v>1.9399558183065129E-5</v>
      </c>
      <c r="V7" cm="1">
        <f t="array" ref="V7">TheilElementSeparateSum(POP!V$11:V$29,GDP!V$11:V$29,POP!V$91,GDP!V$91,$A7)</f>
        <v>6.8850927206836308E-4</v>
      </c>
      <c r="W7" cm="1">
        <f t="array" ref="W7">TheilElementSeparateSum(POP!W$11:W$29,GDP!W$11:W$29,POP!W$91,GDP!W$91,$A7)</f>
        <v>2.7257540666571526E-4</v>
      </c>
      <c r="X7" cm="1">
        <f t="array" ref="X7">TheilElementSeparateSum(POP!X$11:X$29,GDP!X$11:X$29,POP!X$91,GDP!X$91,$A7)</f>
        <v>3.5655177145655259E-4</v>
      </c>
      <c r="Y7" cm="1">
        <f t="array" ref="Y7">TheilElementSeparateSum(POP!Y$11:Y$29,GDP!Y$11:Y$29,POP!Y$91,GDP!Y$91,$A7)</f>
        <v>-1.9239536449330394E-4</v>
      </c>
      <c r="Z7" cm="1">
        <f t="array" ref="Z7">TheilElementSeparateSum(POP!Z$11:Z$29,GDP!Z$11:Z$29,POP!Z$91,GDP!Z$91,$A7)</f>
        <v>-3.0975652842553424E-4</v>
      </c>
      <c r="AA7" cm="1">
        <f t="array" ref="AA7">TheilElementSeparateSum(POP!AA$11:AA$29,GDP!AA$11:AA$29,POP!AA$91,GDP!AA$91,$A7)</f>
        <v>-3.0788179024378E-4</v>
      </c>
      <c r="AB7" cm="1">
        <f t="array" ref="AB7">TheilElementSeparateSum(POP!AB$11:AB$29,GDP!AB$11:AB$29,POP!AB$91,GDP!AB$91,$A7)</f>
        <v>3.0659806240295449E-4</v>
      </c>
      <c r="AC7" cm="1">
        <f t="array" ref="AC7">TheilElementSeparateSum(POP!AC$11:AC$29,GDP!AC$11:AC$29,POP!AC$91,GDP!AC$91,$A7)</f>
        <v>9.9806270432285489E-4</v>
      </c>
      <c r="AD7" cm="1">
        <f t="array" ref="AD7">TheilElementSeparateSum(POP!AD$11:AD$29,GDP!AD$11:AD$29,POP!AD$91,GDP!AD$91,$A7)</f>
        <v>1.4950091360503945E-3</v>
      </c>
      <c r="AE7" cm="1">
        <f t="array" ref="AE7">TheilElementSeparateSum(POP!AE$11:AE$29,GDP!AE$11:AE$29,POP!AE$91,GDP!AE$91,$A7)</f>
        <v>1.9300589879269188E-3</v>
      </c>
      <c r="AF7" cm="1">
        <f t="array" ref="AF7">TheilElementSeparateSum(POP!AF$11:AF$29,GDP!AF$11:AF$29,POP!AF$91,GDP!AF$91,$A7)</f>
        <v>2.7304646240547694E-3</v>
      </c>
      <c r="AG7" cm="1">
        <f t="array" ref="AG7">TheilElementSeparateSum(POP!AG$11:AG$29,GDP!AG$11:AG$29,POP!AG$91,GDP!AG$91,$A7)</f>
        <v>1.0815969824339723E-3</v>
      </c>
      <c r="AH7" cm="1">
        <f t="array" ref="AH7">TheilElementSeparateSum(POP!AH$11:AH$29,GDP!AH$11:AH$29,POP!AH$91,GDP!AH$91,$A7)</f>
        <v>-3.604374564089643E-4</v>
      </c>
      <c r="AI7" cm="1">
        <f t="array" ref="AI7">TheilElementSeparateSum(POP!AI$11:AI$29,GDP!AI$11:AI$29,POP!AI$91,GDP!AI$91,$A7)</f>
        <v>-1.5107358025089144E-3</v>
      </c>
      <c r="AJ7" cm="1">
        <f t="array" ref="AJ7">TheilElementSeparateSum(POP!AJ$11:AJ$29,GDP!AJ$11:AJ$29,POP!AJ$91,GDP!AJ$91,$A7)</f>
        <v>-1.1973206758425284E-3</v>
      </c>
      <c r="AK7" cm="1">
        <f t="array" ref="AK7">TheilElementSeparateSum(POP!AK$11:AK$29,GDP!AK$11:AK$29,POP!AK$91,GDP!AK$91,$A7)</f>
        <v>-3.2797817465154966E-4</v>
      </c>
      <c r="AL7" cm="1">
        <f t="array" ref="AL7">TheilElementSeparateSum(POP!AL$11:AL$29,GDP!AL$11:AL$29,POP!AL$91,GDP!AL$91,$A7)</f>
        <v>-4.5241317959136953E-4</v>
      </c>
      <c r="AM7" cm="1">
        <f t="array" ref="AM7">TheilElementSeparateSum(POP!AM$11:AM$29,GDP!AM$11:AM$29,POP!AM$91,GDP!AM$91,$A7)</f>
        <v>-6.099459523384559E-4</v>
      </c>
      <c r="AN7" cm="1">
        <f t="array" ref="AN7">TheilElementSeparateSum(POP!AN$11:AN$29,GDP!AN$11:AN$29,POP!AN$91,GDP!AN$91,$A7)</f>
        <v>-2.9749557040274706E-4</v>
      </c>
      <c r="AO7" cm="1">
        <f t="array" ref="AO7">TheilElementSeparateSum(POP!AO$11:AO$29,GDP!AO$11:AO$29,POP!AO$91,GDP!AO$91,$A7)</f>
        <v>-5.572083549266509E-4</v>
      </c>
      <c r="AP7" cm="1">
        <f t="array" ref="AP7">TheilElementSeparateSum(POP!AP$11:AP$29,GDP!AP$11:AP$29,POP!AP$91,GDP!AP$91,$A7)</f>
        <v>-1.0426012767775822E-3</v>
      </c>
      <c r="AQ7" cm="1">
        <f t="array" ref="AQ7">TheilElementSeparateSum(POP!AQ$11:AQ$29,GDP!AQ$11:AQ$29,POP!AQ$91,GDP!AQ$91,$A7)</f>
        <v>-8.2488467300808244E-4</v>
      </c>
      <c r="AR7" cm="1">
        <f t="array" ref="AR7">TheilElementSeparateSum(POP!AR$11:AR$29,GDP!AR$11:AR$29,POP!AR$91,GDP!AR$91,$A7)</f>
        <v>-5.9835656403346748E-4</v>
      </c>
      <c r="AS7" cm="1">
        <f t="array" ref="AS7">TheilElementSeparateSum(POP!AS$11:AS$29,GDP!AS$11:AS$29,POP!AS$91,GDP!AS$91,$A7)</f>
        <v>2.4901184870616097E-5</v>
      </c>
      <c r="AT7" cm="1">
        <f t="array" ref="AT7">TheilElementSeparateSum(POP!AT$11:AT$29,GDP!AT$11:AT$29,POP!AT$91,GDP!AT$91,$A7)</f>
        <v>3.2318146563599902E-4</v>
      </c>
      <c r="AU7" cm="1">
        <f t="array" ref="AU7">TheilElementSeparateSum(POP!AU$11:AU$29,GDP!AU$11:AU$29,POP!AU$91,GDP!AU$91,$A7)</f>
        <v>2.6040328417381017E-4</v>
      </c>
      <c r="AV7" cm="1">
        <f t="array" ref="AV7">TheilElementSeparateSum(POP!AV$11:AV$29,GDP!AV$11:AV$29,POP!AV$91,GDP!AV$91,$A7)</f>
        <v>3.5587890317519681E-4</v>
      </c>
      <c r="AW7" cm="1">
        <f t="array" ref="AW7">TheilElementSeparateSum(POP!AW$11:AW$29,GDP!AW$11:AW$29,POP!AW$91,GDP!AW$91,$A7)</f>
        <v>1.0658572332255987E-3</v>
      </c>
      <c r="AX7" cm="1">
        <f t="array" ref="AX7">TheilElementSeparateSum(POP!AX$11:AX$29,GDP!AX$11:AX$29,POP!AX$91,GDP!AX$91,$A7)</f>
        <v>1.605769970852514E-3</v>
      </c>
      <c r="AY7" cm="1">
        <f t="array" ref="AY7">TheilElementSeparateSum(POP!AY$11:AY$29,GDP!AY$11:AY$29,POP!AY$91,GDP!AY$91,$A7)</f>
        <v>1.0046712024684866E-3</v>
      </c>
      <c r="AZ7" cm="1">
        <f t="array" ref="AZ7">TheilElementSeparateSum(POP!AZ$11:AZ$29,GDP!AZ$11:AZ$29,POP!AZ$91,GDP!AZ$91,$A7)</f>
        <v>5.8226461351210384E-4</v>
      </c>
      <c r="BA7" cm="1">
        <f t="array" ref="BA7">TheilElementSeparateSum(POP!BA$11:BA$29,GDP!BA$11:BA$29,POP!BA$91,GDP!BA$91,$A7)</f>
        <v>8.6204799038673975E-4</v>
      </c>
      <c r="BB7" cm="1">
        <f t="array" ref="BB7">TheilElementSeparateSum(POP!BB$11:BB$29,GDP!BB$11:BB$29,POP!BB$91,GDP!BB$91,$A7)</f>
        <v>3.4465087268479314E-4</v>
      </c>
      <c r="BC7" cm="1">
        <f t="array" ref="BC7">TheilElementSeparateSum(POP!BC$11:BC$29,GDP!BC$11:BC$29,POP!BC$91,GDP!BC$91,$A7)</f>
        <v>6.8228589113359978E-4</v>
      </c>
      <c r="BD7" cm="1">
        <f t="array" ref="BD7">TheilElementSeparateSum(POP!BD$11:BD$29,GDP!BD$11:BD$29,POP!BD$91,GDP!BD$91,$A7)</f>
        <v>6.1601515078006837E-4</v>
      </c>
      <c r="BE7" cm="1">
        <f t="array" ref="BE7">TheilElementSeparateSum(POP!BE$11:BE$29,GDP!BE$11:BE$29,POP!BE$91,GDP!BE$91,$A7)</f>
        <v>-1.7868414372676047E-4</v>
      </c>
      <c r="BF7" cm="1">
        <f t="array" ref="BF7">TheilElementSeparateSum(POP!BF$11:BF$29,GDP!BF$11:BF$29,POP!BF$91,GDP!BF$91,$A7)</f>
        <v>-1.4924341024803646E-4</v>
      </c>
      <c r="BG7" cm="1">
        <f t="array" ref="BG7">TheilElementSeparateSum(POP!BG$11:BG$29,GDP!BG$11:BG$29,POP!BG$91,GDP!BG$91,$A7)</f>
        <v>-8.9168874822917175E-6</v>
      </c>
      <c r="BH7" cm="1">
        <f t="array" ref="BH7">TheilElementSeparateSum(POP!BH$11:BH$29,GDP!BH$11:BH$29,POP!BH$91,GDP!BH$91,$A7)</f>
        <v>1.5718729709076845E-4</v>
      </c>
      <c r="BI7" cm="1">
        <f t="array" ref="BI7">TheilElementSeparateSum(POP!BI$11:BI$29,GDP!BI$11:BI$29,POP!BI$91,GDP!BI$91,$A7)</f>
        <v>-7.985372496851302E-5</v>
      </c>
    </row>
    <row r="8" spans="1:61" x14ac:dyDescent="0.45">
      <c r="A8">
        <f t="shared" si="0"/>
        <v>5</v>
      </c>
      <c r="B8" t="str" vm="72">
        <f>GDP!B15</f>
        <v>France</v>
      </c>
      <c r="C8" cm="1">
        <f t="array" ref="C8">TheilElementSeparateSum(POP!C$11:C$29,GDP!C$11:C$29,POP!C$91,GDP!C$91,$A8)</f>
        <v>-9.9571551388647882E-3</v>
      </c>
      <c r="D8" cm="1">
        <f t="array" ref="D8">TheilElementSeparateSum(POP!D$11:D$29,GDP!D$11:D$29,POP!D$91,GDP!D$91,$A8)</f>
        <v>-7.6457150623288044E-3</v>
      </c>
      <c r="E8" cm="1">
        <f t="array" ref="E8">TheilElementSeparateSum(POP!E$11:E$29,GDP!E$11:E$29,POP!E$91,GDP!E$91,$A8)</f>
        <v>-4.9542592945937287E-3</v>
      </c>
      <c r="F8" cm="1">
        <f t="array" ref="F8">TheilElementSeparateSum(POP!F$11:F$29,GDP!F$11:F$29,POP!F$91,GDP!F$91,$A8)</f>
        <v>-3.7825096398905441E-3</v>
      </c>
      <c r="G8" cm="1">
        <f t="array" ref="G8">TheilElementSeparateSum(POP!G$11:G$29,GDP!G$11:G$29,POP!G$91,GDP!G$91,$A8)</f>
        <v>-4.3697834950708241E-3</v>
      </c>
      <c r="H8" cm="1">
        <f t="array" ref="H8">TheilElementSeparateSum(POP!H$11:H$29,GDP!H$11:H$29,POP!H$91,GDP!H$91,$A8)</f>
        <v>-5.2206673163690716E-3</v>
      </c>
      <c r="I8" cm="1">
        <f t="array" ref="I8">TheilElementSeparateSum(POP!I$11:I$29,GDP!I$11:I$29,POP!I$91,GDP!I$91,$A8)</f>
        <v>-4.5797819941889618E-3</v>
      </c>
      <c r="J8" cm="1">
        <f t="array" ref="J8">TheilElementSeparateSum(POP!J$11:J$29,GDP!J$11:J$29,POP!J$91,GDP!J$91,$A8)</f>
        <v>-4.1984716177650358E-3</v>
      </c>
      <c r="K8" cm="1">
        <f t="array" ref="K8">TheilElementSeparateSum(POP!K$11:K$29,GDP!K$11:K$29,POP!K$91,GDP!K$91,$A8)</f>
        <v>-4.3369922174741884E-3</v>
      </c>
      <c r="L8" cm="1">
        <f t="array" ref="L8">TheilElementSeparateSum(POP!L$11:L$29,GDP!L$11:L$29,POP!L$91,GDP!L$91,$A8)</f>
        <v>-7.2235996532570576E-3</v>
      </c>
      <c r="M8" cm="1">
        <f t="array" ref="M8">TheilElementSeparateSum(POP!M$11:M$29,GDP!M$11:M$29,POP!M$91,GDP!M$91,$A8)</f>
        <v>-5.9351401241807579E-3</v>
      </c>
      <c r="N8" cm="1">
        <f t="array" ref="N8">TheilElementSeparateSum(POP!N$11:N$29,GDP!N$11:N$29,POP!N$91,GDP!N$91,$A8)</f>
        <v>-1.2750902932094361E-3</v>
      </c>
      <c r="O8" cm="1">
        <f t="array" ref="O8">TheilElementSeparateSum(POP!O$11:O$29,GDP!O$11:O$29,POP!O$91,GDP!O$91,$A8)</f>
        <v>6.3408797726474866E-3</v>
      </c>
      <c r="P8" cm="1">
        <f t="array" ref="P8">TheilElementSeparateSum(POP!P$11:P$29,GDP!P$11:P$29,POP!P$91,GDP!P$91,$A8)</f>
        <v>3.7859518079075768E-3</v>
      </c>
      <c r="Q8" cm="1">
        <f t="array" ref="Q8">TheilElementSeparateSum(POP!Q$11:Q$29,GDP!Q$11:Q$29,POP!Q$91,GDP!Q$91,$A8)</f>
        <v>1.6041394250096964E-2</v>
      </c>
      <c r="R8" cm="1">
        <f t="array" ref="R8">TheilElementSeparateSum(POP!R$11:R$29,GDP!R$11:R$29,POP!R$91,GDP!R$91,$A8)</f>
        <v>1.1049287635069202E-2</v>
      </c>
      <c r="S8" cm="1">
        <f t="array" ref="S8">TheilElementSeparateSum(POP!S$11:S$29,GDP!S$11:S$29,POP!S$91,GDP!S$91,$A8)</f>
        <v>8.5481119003894442E-3</v>
      </c>
      <c r="T8" cm="1">
        <f t="array" ref="T8">TheilElementSeparateSum(POP!T$11:T$29,GDP!T$11:T$29,POP!T$91,GDP!T$91,$A8)</f>
        <v>1.1480358319278074E-2</v>
      </c>
      <c r="U8" cm="1">
        <f t="array" ref="U8">TheilElementSeparateSum(POP!U$11:U$29,GDP!U$11:U$29,POP!U$91,GDP!U$91,$A8)</f>
        <v>1.7999717096975933E-2</v>
      </c>
      <c r="V8" cm="1">
        <f t="array" ref="V8">TheilElementSeparateSum(POP!V$11:V$29,GDP!V$11:V$29,POP!V$91,GDP!V$91,$A8)</f>
        <v>2.157324561731342E-2</v>
      </c>
      <c r="W8" cm="1">
        <f t="array" ref="W8">TheilElementSeparateSum(POP!W$11:W$29,GDP!W$11:W$29,POP!W$91,GDP!W$91,$A8)</f>
        <v>4.5855283484192155E-3</v>
      </c>
      <c r="X8" cm="1">
        <f t="array" ref="X8">TheilElementSeparateSum(POP!X$11:X$29,GDP!X$11:X$29,POP!X$91,GDP!X$91,$A8)</f>
        <v>5.8622984863793235E-4</v>
      </c>
      <c r="Y8" cm="1">
        <f t="array" ref="Y8">TheilElementSeparateSum(POP!Y$11:Y$29,GDP!Y$11:Y$29,POP!Y$91,GDP!Y$91,$A8)</f>
        <v>-5.8031423000501148E-3</v>
      </c>
      <c r="Z8" cm="1">
        <f t="array" ref="Z8">TheilElementSeparateSum(POP!Z$11:Z$29,GDP!Z$11:Z$29,POP!Z$91,GDP!Z$91,$A8)</f>
        <v>-1.2510033395689528E-2</v>
      </c>
      <c r="AA8" cm="1">
        <f t="array" ref="AA8">TheilElementSeparateSum(POP!AA$11:AA$29,GDP!AA$11:AA$29,POP!AA$91,GDP!AA$91,$A8)</f>
        <v>-1.3295880701738058E-2</v>
      </c>
      <c r="AB8" cm="1">
        <f t="array" ref="AB8">TheilElementSeparateSum(POP!AB$11:AB$29,GDP!AB$11:AB$29,POP!AB$91,GDP!AB$91,$A8)</f>
        <v>-4.3543788443885312E-3</v>
      </c>
      <c r="AC8" cm="1">
        <f t="array" ref="AC8">TheilElementSeparateSum(POP!AC$11:AC$29,GDP!AC$11:AC$29,POP!AC$91,GDP!AC$91,$A8)</f>
        <v>-3.1273575546764582E-4</v>
      </c>
      <c r="AD8" cm="1">
        <f t="array" ref="AD8">TheilElementSeparateSum(POP!AD$11:AD$29,GDP!AD$11:AD$29,POP!AD$91,GDP!AD$91,$A8)</f>
        <v>-3.1606300388686164E-3</v>
      </c>
      <c r="AE8" cm="1">
        <f t="array" ref="AE8">TheilElementSeparateSum(POP!AE$11:AE$29,GDP!AE$11:AE$29,POP!AE$91,GDP!AE$91,$A8)</f>
        <v>-5.9945698389641464E-3</v>
      </c>
      <c r="AF8" cm="1">
        <f t="array" ref="AF8">TheilElementSeparateSum(POP!AF$11:AF$29,GDP!AF$11:AF$29,POP!AF$91,GDP!AF$91,$A8)</f>
        <v>2.5968638014282996E-3</v>
      </c>
      <c r="AG8" cm="1">
        <f t="array" ref="AG8">TheilElementSeparateSum(POP!AG$11:AG$29,GDP!AG$11:AG$29,POP!AG$91,GDP!AG$91,$A8)</f>
        <v>-1.948710235924225E-3</v>
      </c>
      <c r="AH8" cm="1">
        <f t="array" ref="AH8">TheilElementSeparateSum(POP!AH$11:AH$29,GDP!AH$11:AH$29,POP!AH$91,GDP!AH$91,$A8)</f>
        <v>7.5318635113283449E-4</v>
      </c>
      <c r="AI8" cm="1">
        <f t="array" ref="AI8">TheilElementSeparateSum(POP!AI$11:AI$29,GDP!AI$11:AI$29,POP!AI$91,GDP!AI$91,$A8)</f>
        <v>-4.3167816272595017E-3</v>
      </c>
      <c r="AJ8" cm="1">
        <f t="array" ref="AJ8">TheilElementSeparateSum(POP!AJ$11:AJ$29,GDP!AJ$11:AJ$29,POP!AJ$91,GDP!AJ$91,$A8)</f>
        <v>-5.334331090773272E-3</v>
      </c>
      <c r="AK8" cm="1">
        <f t="array" ref="AK8">TheilElementSeparateSum(POP!AK$11:AK$29,GDP!AK$11:AK$29,POP!AK$91,GDP!AK$91,$A8)</f>
        <v>-2.1178042619047748E-3</v>
      </c>
      <c r="AL8" cm="1">
        <f t="array" ref="AL8">TheilElementSeparateSum(POP!AL$11:AL$29,GDP!AL$11:AL$29,POP!AL$91,GDP!AL$91,$A8)</f>
        <v>-2.3281334835966601E-3</v>
      </c>
      <c r="AM8" cm="1">
        <f t="array" ref="AM8">TheilElementSeparateSum(POP!AM$11:AM$29,GDP!AM$11:AM$29,POP!AM$91,GDP!AM$91,$A8)</f>
        <v>-8.3062979385584608E-3</v>
      </c>
      <c r="AN8" cm="1">
        <f t="array" ref="AN8">TheilElementSeparateSum(POP!AN$11:AN$29,GDP!AN$11:AN$29,POP!AN$91,GDP!AN$91,$A8)</f>
        <v>-6.2587283914092599E-3</v>
      </c>
      <c r="AO8" cm="1">
        <f t="array" ref="AO8">TheilElementSeparateSum(POP!AO$11:AO$29,GDP!AO$11:AO$29,POP!AO$91,GDP!AO$91,$A8)</f>
        <v>-1.0142325228851676E-2</v>
      </c>
      <c r="AP8" cm="1">
        <f t="array" ref="AP8">TheilElementSeparateSum(POP!AP$11:AP$29,GDP!AP$11:AP$29,POP!AP$91,GDP!AP$91,$A8)</f>
        <v>-1.6223179459493829E-2</v>
      </c>
      <c r="AQ8" cm="1">
        <f t="array" ref="AQ8">TheilElementSeparateSum(POP!AQ$11:AQ$29,GDP!AQ$11:AQ$29,POP!AQ$91,GDP!AQ$91,$A8)</f>
        <v>-1.5258322161555293E-2</v>
      </c>
      <c r="AR8" cm="1">
        <f t="array" ref="AR8">TheilElementSeparateSum(POP!AR$11:AR$29,GDP!AR$11:AR$29,POP!AR$91,GDP!AR$91,$A8)</f>
        <v>-1.3141475854072337E-2</v>
      </c>
      <c r="AS8" cm="1">
        <f t="array" ref="AS8">TheilElementSeparateSum(POP!AS$11:AS$29,GDP!AS$11:AS$29,POP!AS$91,GDP!AS$91,$A8)</f>
        <v>-7.205235309448531E-3</v>
      </c>
      <c r="AT8" cm="1">
        <f t="array" ref="AT8">TheilElementSeparateSum(POP!AT$11:AT$29,GDP!AT$11:AT$29,POP!AT$91,GDP!AT$91,$A8)</f>
        <v>-4.707711098582752E-3</v>
      </c>
      <c r="AU8" cm="1">
        <f t="array" ref="AU8">TheilElementSeparateSum(POP!AU$11:AU$29,GDP!AU$11:AU$29,POP!AU$91,GDP!AU$91,$A8)</f>
        <v>-5.6489150925284302E-3</v>
      </c>
      <c r="AV8" cm="1">
        <f t="array" ref="AV8">TheilElementSeparateSum(POP!AV$11:AV$29,GDP!AV$11:AV$29,POP!AV$91,GDP!AV$91,$A8)</f>
        <v>-5.1546215564574754E-3</v>
      </c>
      <c r="AW8" cm="1">
        <f t="array" ref="AW8">TheilElementSeparateSum(POP!AW$11:AW$29,GDP!AW$11:AW$29,POP!AW$91,GDP!AW$91,$A8)</f>
        <v>-8.7707841399419742E-4</v>
      </c>
      <c r="AX8" cm="1">
        <f t="array" ref="AX8">TheilElementSeparateSum(POP!AX$11:AX$29,GDP!AX$11:AX$29,POP!AX$91,GDP!AX$91,$A8)</f>
        <v>2.9446682564212134E-3</v>
      </c>
      <c r="AY8" cm="1">
        <f t="array" ref="AY8">TheilElementSeparateSum(POP!AY$11:AY$29,GDP!AY$11:AY$29,POP!AY$91,GDP!AY$91,$A8)</f>
        <v>5.613543055307278E-4</v>
      </c>
      <c r="AZ8" cm="1">
        <f t="array" ref="AZ8">TheilElementSeparateSum(POP!AZ$11:AZ$29,GDP!AZ$11:AZ$29,POP!AZ$91,GDP!AZ$91,$A8)</f>
        <v>-3.7594833101159499E-3</v>
      </c>
      <c r="BA8" cm="1">
        <f t="array" ref="BA8">TheilElementSeparateSum(POP!BA$11:BA$29,GDP!BA$11:BA$29,POP!BA$91,GDP!BA$91,$A8)</f>
        <v>-2.641228003484067E-3</v>
      </c>
      <c r="BB8" cm="1">
        <f t="array" ref="BB8">TheilElementSeparateSum(POP!BB$11:BB$29,GDP!BB$11:BB$29,POP!BB$91,GDP!BB$91,$A8)</f>
        <v>-7.2950999094834089E-3</v>
      </c>
      <c r="BC8" cm="1">
        <f t="array" ref="BC8">TheilElementSeparateSum(POP!BC$11:BC$29,GDP!BC$11:BC$29,POP!BC$91,GDP!BC$91,$A8)</f>
        <v>-4.5132511814042582E-3</v>
      </c>
      <c r="BD8" cm="1">
        <f t="array" ref="BD8">TheilElementSeparateSum(POP!BD$11:BD$29,GDP!BD$11:BD$29,POP!BD$91,GDP!BD$91,$A8)</f>
        <v>-4.9468227033226736E-3</v>
      </c>
      <c r="BE8" cm="1">
        <f t="array" ref="BE8">TheilElementSeparateSum(POP!BE$11:BE$29,GDP!BE$11:BE$29,POP!BE$91,GDP!BE$91,$A8)</f>
        <v>-1.1909893123099253E-2</v>
      </c>
      <c r="BF8" cm="1">
        <f t="array" ref="BF8">TheilElementSeparateSum(POP!BF$11:BF$29,GDP!BF$11:BF$29,POP!BF$91,GDP!BF$91,$A8)</f>
        <v>-1.2277110311375185E-2</v>
      </c>
      <c r="BG8" cm="1">
        <f t="array" ref="BG8">TheilElementSeparateSum(POP!BG$11:BG$29,GDP!BG$11:BG$29,POP!BG$91,GDP!BG$91,$A8)</f>
        <v>-1.1565980386216663E-2</v>
      </c>
      <c r="BH8" cm="1">
        <f t="array" ref="BH8">TheilElementSeparateSum(POP!BH$11:BH$29,GDP!BH$11:BH$29,POP!BH$91,GDP!BH$91,$A8)</f>
        <v>-1.0528208088704695E-2</v>
      </c>
      <c r="BI8" cm="1">
        <f t="array" ref="BI8">TheilElementSeparateSum(POP!BI$11:BI$29,GDP!BI$11:BI$29,POP!BI$91,GDP!BI$91,$A8)</f>
        <v>-1.249521277991622E-2</v>
      </c>
    </row>
    <row r="9" spans="1:61" x14ac:dyDescent="0.45">
      <c r="A9">
        <f t="shared" si="0"/>
        <v>6</v>
      </c>
      <c r="B9" t="str" vm="73">
        <f>GDP!B16</f>
        <v>Greece</v>
      </c>
      <c r="C9" cm="1">
        <f t="array" ref="C9">TheilElementSeparateSum(POP!C$11:C$29,GDP!C$11:C$29,POP!C$91,GDP!C$91,$A9)</f>
        <v>-5.5039296447037629E-3</v>
      </c>
      <c r="D9" cm="1">
        <f t="array" ref="D9">TheilElementSeparateSum(POP!D$11:D$29,GDP!D$11:D$29,POP!D$91,GDP!D$91,$A9)</f>
        <v>-5.4643297607067055E-3</v>
      </c>
      <c r="E9" cm="1">
        <f t="array" ref="E9">TheilElementSeparateSum(POP!E$11:E$29,GDP!E$11:E$29,POP!E$91,GDP!E$91,$A9)</f>
        <v>-5.4216945855911376E-3</v>
      </c>
      <c r="F9" cm="1">
        <f t="array" ref="F9">TheilElementSeparateSum(POP!F$11:F$29,GDP!F$11:F$29,POP!F$91,GDP!F$91,$A9)</f>
        <v>-5.3665463947338453E-3</v>
      </c>
      <c r="G9" cm="1">
        <f t="array" ref="G9">TheilElementSeparateSum(POP!G$11:G$29,GDP!G$11:G$29,POP!G$91,GDP!G$91,$A9)</f>
        <v>-5.2942867093433224E-3</v>
      </c>
      <c r="H9" cm="1">
        <f t="array" ref="H9">TheilElementSeparateSum(POP!H$11:H$29,GDP!H$11:H$29,POP!H$91,GDP!H$91,$A9)</f>
        <v>-5.2592252838532293E-3</v>
      </c>
      <c r="I9" cm="1">
        <f t="array" ref="I9">TheilElementSeparateSum(POP!I$11:I$29,GDP!I$11:I$29,POP!I$91,GDP!I$91,$A9)</f>
        <v>-5.2419725741652658E-3</v>
      </c>
      <c r="J9" cm="1">
        <f t="array" ref="J9">TheilElementSeparateSum(POP!J$11:J$29,GDP!J$11:J$29,POP!J$91,GDP!J$91,$A9)</f>
        <v>-5.2282775538059646E-3</v>
      </c>
      <c r="K9" cm="1">
        <f t="array" ref="K9">TheilElementSeparateSum(POP!K$11:K$29,GDP!K$11:K$29,POP!K$91,GDP!K$91,$A9)</f>
        <v>-5.1271207284859831E-3</v>
      </c>
      <c r="L9" cm="1">
        <f t="array" ref="L9">TheilElementSeparateSum(POP!L$11:L$29,GDP!L$11:L$29,POP!L$91,GDP!L$91,$A9)</f>
        <v>-5.0204225030396708E-3</v>
      </c>
      <c r="M9" cm="1">
        <f t="array" ref="M9">TheilElementSeparateSum(POP!M$11:M$29,GDP!M$11:M$29,POP!M$91,GDP!M$91,$A9)</f>
        <v>-4.9609039466042967E-3</v>
      </c>
      <c r="N9" cm="1">
        <f t="array" ref="N9">TheilElementSeparateSum(POP!N$11:N$29,GDP!N$11:N$29,POP!N$91,GDP!N$91,$A9)</f>
        <v>-4.9342544126789196E-3</v>
      </c>
      <c r="O9" cm="1">
        <f t="array" ref="O9">TheilElementSeparateSum(POP!O$11:O$29,GDP!O$11:O$29,POP!O$91,GDP!O$91,$A9)</f>
        <v>-4.657351507727784E-3</v>
      </c>
      <c r="P9" cm="1">
        <f t="array" ref="P9">TheilElementSeparateSum(POP!P$11:P$29,GDP!P$11:P$29,POP!P$91,GDP!P$91,$A9)</f>
        <v>-4.5489418283534457E-3</v>
      </c>
      <c r="Q9" cm="1">
        <f t="array" ref="Q9">TheilElementSeparateSum(POP!Q$11:Q$29,GDP!Q$11:Q$29,POP!Q$91,GDP!Q$91,$A9)</f>
        <v>-4.541373734802563E-3</v>
      </c>
      <c r="R9" cm="1">
        <f t="array" ref="R9">TheilElementSeparateSum(POP!R$11:R$29,GDP!R$11:R$29,POP!R$91,GDP!R$91,$A9)</f>
        <v>-4.5723946895146039E-3</v>
      </c>
      <c r="S9" cm="1">
        <f t="array" ref="S9">TheilElementSeparateSum(POP!S$11:S$29,GDP!S$11:S$29,POP!S$91,GDP!S$91,$A9)</f>
        <v>-4.5290230329546963E-3</v>
      </c>
      <c r="T9" cm="1">
        <f t="array" ref="T9">TheilElementSeparateSum(POP!T$11:T$29,GDP!T$11:T$29,POP!T$91,GDP!T$91,$A9)</f>
        <v>-4.5117368793648289E-3</v>
      </c>
      <c r="U9" cm="1">
        <f t="array" ref="U9">TheilElementSeparateSum(POP!U$11:U$29,GDP!U$11:U$29,POP!U$91,GDP!U$91,$A9)</f>
        <v>-4.2621678305131919E-3</v>
      </c>
      <c r="V9" cm="1">
        <f t="array" ref="V9">TheilElementSeparateSum(POP!V$11:V$29,GDP!V$11:V$29,POP!V$91,GDP!V$91,$A9)</f>
        <v>-4.5376884317972271E-3</v>
      </c>
      <c r="W9" cm="1">
        <f t="array" ref="W9">TheilElementSeparateSum(POP!W$11:W$29,GDP!W$11:W$29,POP!W$91,GDP!W$91,$A9)</f>
        <v>-4.8929425754505249E-3</v>
      </c>
      <c r="X9" cm="1">
        <f t="array" ref="X9">TheilElementSeparateSum(POP!X$11:X$29,GDP!X$11:X$29,POP!X$91,GDP!X$91,$A9)</f>
        <v>-4.7671020921667478E-3</v>
      </c>
      <c r="Y9" cm="1">
        <f t="array" ref="Y9">TheilElementSeparateSum(POP!Y$11:Y$29,GDP!Y$11:Y$29,POP!Y$91,GDP!Y$91,$A9)</f>
        <v>-5.0705761123498025E-3</v>
      </c>
      <c r="Z9" cm="1">
        <f t="array" ref="Z9">TheilElementSeparateSum(POP!Z$11:Z$29,GDP!Z$11:Z$29,POP!Z$91,GDP!Z$91,$A9)</f>
        <v>-5.166356749734387E-3</v>
      </c>
      <c r="AA9" cm="1">
        <f t="array" ref="AA9">TheilElementSeparateSum(POP!AA$11:AA$29,GDP!AA$11:AA$29,POP!AA$91,GDP!AA$91,$A9)</f>
        <v>-5.1964937048823434E-3</v>
      </c>
      <c r="AB9" cm="1">
        <f t="array" ref="AB9">TheilElementSeparateSum(POP!AB$11:AB$29,GDP!AB$11:AB$29,POP!AB$91,GDP!AB$91,$A9)</f>
        <v>-5.1909077046705457E-3</v>
      </c>
      <c r="AC9" cm="1">
        <f t="array" ref="AC9">TheilElementSeparateSum(POP!AC$11:AC$29,GDP!AC$11:AC$29,POP!AC$91,GDP!AC$91,$A9)</f>
        <v>-5.1696776851050692E-3</v>
      </c>
      <c r="AD9" cm="1">
        <f t="array" ref="AD9">TheilElementSeparateSum(POP!AD$11:AD$29,GDP!AD$11:AD$29,POP!AD$91,GDP!AD$91,$A9)</f>
        <v>-5.1405542919101847E-3</v>
      </c>
      <c r="AE9" cm="1">
        <f t="array" ref="AE9">TheilElementSeparateSum(POP!AE$11:AE$29,GDP!AE$11:AE$29,POP!AE$91,GDP!AE$91,$A9)</f>
        <v>-5.1400848618125775E-3</v>
      </c>
      <c r="AF9" cm="1">
        <f t="array" ref="AF9">TheilElementSeparateSum(POP!AF$11:AF$29,GDP!AF$11:AF$29,POP!AF$91,GDP!AF$91,$A9)</f>
        <v>-5.0560113799775078E-3</v>
      </c>
      <c r="AG9" cm="1">
        <f t="array" ref="AG9">TheilElementSeparateSum(POP!AG$11:AG$29,GDP!AG$11:AG$29,POP!AG$91,GDP!AG$91,$A9)</f>
        <v>-5.0636828250176869E-3</v>
      </c>
      <c r="AH9" cm="1">
        <f t="array" ref="AH9">TheilElementSeparateSum(POP!AH$11:AH$29,GDP!AH$11:AH$29,POP!AH$91,GDP!AH$91,$A9)</f>
        <v>-5.0107628059226422E-3</v>
      </c>
      <c r="AI9" cm="1">
        <f t="array" ref="AI9">TheilElementSeparateSum(POP!AI$11:AI$29,GDP!AI$11:AI$29,POP!AI$91,GDP!AI$91,$A9)</f>
        <v>-5.1081877235310096E-3</v>
      </c>
      <c r="AJ9" cm="1">
        <f t="array" ref="AJ9">TheilElementSeparateSum(POP!AJ$11:AJ$29,GDP!AJ$11:AJ$29,POP!AJ$91,GDP!AJ$91,$A9)</f>
        <v>-5.0957278806159703E-3</v>
      </c>
      <c r="AK9" cm="1">
        <f t="array" ref="AK9">TheilElementSeparateSum(POP!AK$11:AK$29,GDP!AK$11:AK$29,POP!AK$91,GDP!AK$91,$A9)</f>
        <v>-4.9951876062624551E-3</v>
      </c>
      <c r="AL9" cm="1">
        <f t="array" ref="AL9">TheilElementSeparateSum(POP!AL$11:AL$29,GDP!AL$11:AL$29,POP!AL$91,GDP!AL$91,$A9)</f>
        <v>-4.8782822039785305E-3</v>
      </c>
      <c r="AM9" cm="1">
        <f t="array" ref="AM9">TheilElementSeparateSum(POP!AM$11:AM$29,GDP!AM$11:AM$29,POP!AM$91,GDP!AM$91,$A9)</f>
        <v>-4.8857580733760652E-3</v>
      </c>
      <c r="AN9" cm="1">
        <f t="array" ref="AN9">TheilElementSeparateSum(POP!AN$11:AN$29,GDP!AN$11:AN$29,POP!AN$91,GDP!AN$91,$A9)</f>
        <v>-4.869892090531484E-3</v>
      </c>
      <c r="AO9" cm="1">
        <f t="array" ref="AO9">TheilElementSeparateSum(POP!AO$11:AO$29,GDP!AO$11:AO$29,POP!AO$91,GDP!AO$91,$A9)</f>
        <v>-4.9754121004396135E-3</v>
      </c>
      <c r="AP9" cm="1">
        <f t="array" ref="AP9">TheilElementSeparateSum(POP!AP$11:AP$29,GDP!AP$11:AP$29,POP!AP$91,GDP!AP$91,$A9)</f>
        <v>-5.0827438193789794E-3</v>
      </c>
      <c r="AQ9" cm="1">
        <f t="array" ref="AQ9">TheilElementSeparateSum(POP!AQ$11:AQ$29,GDP!AQ$11:AQ$29,POP!AQ$91,GDP!AQ$91,$A9)</f>
        <v>-5.0260561232870378E-3</v>
      </c>
      <c r="AR9" cm="1">
        <f t="array" ref="AR9">TheilElementSeparateSum(POP!AR$11:AR$29,GDP!AR$11:AR$29,POP!AR$91,GDP!AR$91,$A9)</f>
        <v>-4.8933397436231978E-3</v>
      </c>
      <c r="AS9" cm="1">
        <f t="array" ref="AS9">TheilElementSeparateSum(POP!AS$11:AS$29,GDP!AS$11:AS$29,POP!AS$91,GDP!AS$91,$A9)</f>
        <v>-4.4475138148491336E-3</v>
      </c>
      <c r="AT9" cm="1">
        <f t="array" ref="AT9">TheilElementSeparateSum(POP!AT$11:AT$29,GDP!AT$11:AT$29,POP!AT$91,GDP!AT$91,$A9)</f>
        <v>-4.1332627901638627E-3</v>
      </c>
      <c r="AU9" cm="1">
        <f t="array" ref="AU9">TheilElementSeparateSum(POP!AU$11:AU$29,GDP!AU$11:AU$29,POP!AU$91,GDP!AU$91,$A9)</f>
        <v>-4.1859049941334655E-3</v>
      </c>
      <c r="AV9" cm="1">
        <f t="array" ref="AV9">TheilElementSeparateSum(POP!AV$11:AV$29,GDP!AV$11:AV$29,POP!AV$91,GDP!AV$91,$A9)</f>
        <v>-3.9287946100121937E-3</v>
      </c>
      <c r="AW9" cm="1">
        <f t="array" ref="AW9">TheilElementSeparateSum(POP!AW$11:AW$29,GDP!AW$11:AW$29,POP!AW$91,GDP!AW$91,$A9)</f>
        <v>-3.4946180157691604E-3</v>
      </c>
      <c r="AX9" cm="1">
        <f t="array" ref="AX9">TheilElementSeparateSum(POP!AX$11:AX$29,GDP!AX$11:AX$29,POP!AX$91,GDP!AX$91,$A9)</f>
        <v>-3.0768701747312666E-3</v>
      </c>
      <c r="AY9" cm="1">
        <f t="array" ref="AY9">TheilElementSeparateSum(POP!AY$11:AY$29,GDP!AY$11:AY$29,POP!AY$91,GDP!AY$91,$A9)</f>
        <v>-3.1749306771858467E-3</v>
      </c>
      <c r="AZ9" cm="1">
        <f t="array" ref="AZ9">TheilElementSeparateSum(POP!AZ$11:AZ$29,GDP!AZ$11:AZ$29,POP!AZ$91,GDP!AZ$91,$A9)</f>
        <v>-3.8885769406222042E-3</v>
      </c>
      <c r="BA9" cm="1">
        <f t="array" ref="BA9">TheilElementSeparateSum(POP!BA$11:BA$29,GDP!BA$11:BA$29,POP!BA$91,GDP!BA$91,$A9)</f>
        <v>-4.2404625857948878E-3</v>
      </c>
      <c r="BB9" cm="1">
        <f t="array" ref="BB9">TheilElementSeparateSum(POP!BB$11:BB$29,GDP!BB$11:BB$29,POP!BB$91,GDP!BB$91,$A9)</f>
        <v>-4.5851166456522601E-3</v>
      </c>
      <c r="BC9" cm="1">
        <f t="array" ref="BC9">TheilElementSeparateSum(POP!BC$11:BC$29,GDP!BC$11:BC$29,POP!BC$91,GDP!BC$91,$A9)</f>
        <v>-4.5562718069356448E-3</v>
      </c>
      <c r="BD9" cm="1">
        <f t="array" ref="BD9">TheilElementSeparateSum(POP!BD$11:BD$29,GDP!BD$11:BD$29,POP!BD$91,GDP!BD$91,$A9)</f>
        <v>-4.5364266282159867E-3</v>
      </c>
      <c r="BE9" cm="1">
        <f t="array" ref="BE9">TheilElementSeparateSum(POP!BE$11:BE$29,GDP!BE$11:BE$29,POP!BE$91,GDP!BE$91,$A9)</f>
        <v>-4.6258114575729583E-3</v>
      </c>
      <c r="BF9" cm="1">
        <f t="array" ref="BF9">TheilElementSeparateSum(POP!BF$11:BF$29,GDP!BF$11:BF$29,POP!BF$91,GDP!BF$91,$A9)</f>
        <v>-4.5967314292521049E-3</v>
      </c>
      <c r="BG9" cm="1">
        <f t="array" ref="BG9">TheilElementSeparateSum(POP!BG$11:BG$29,GDP!BG$11:BG$29,POP!BG$91,GDP!BG$91,$A9)</f>
        <v>-4.5637491587597083E-3</v>
      </c>
      <c r="BH9" cm="1">
        <f t="array" ref="BH9">TheilElementSeparateSum(POP!BH$11:BH$29,GDP!BH$11:BH$29,POP!BH$91,GDP!BH$91,$A9)</f>
        <v>-4.5263369149070014E-3</v>
      </c>
      <c r="BI9" cm="1">
        <f t="array" ref="BI9">TheilElementSeparateSum(POP!BI$11:BI$29,GDP!BI$11:BI$29,POP!BI$91,GDP!BI$91,$A9)</f>
        <v>-4.5275428824624259E-3</v>
      </c>
    </row>
    <row r="10" spans="1:61" x14ac:dyDescent="0.45">
      <c r="A10">
        <f t="shared" si="0"/>
        <v>7</v>
      </c>
      <c r="B10" t="str" vm="74">
        <f>GDP!B17</f>
        <v>Israel</v>
      </c>
      <c r="C10" cm="1">
        <f t="array" ref="C10">TheilElementSeparateSum(POP!C$11:C$29,GDP!C$11:C$29,POP!C$91,GDP!C$91,$A10)</f>
        <v>-4.4332179323109831E-4</v>
      </c>
      <c r="D10" cm="1">
        <f t="array" ref="D10">TheilElementSeparateSum(POP!D$11:D$29,GDP!D$11:D$29,POP!D$91,GDP!D$91,$A10)</f>
        <v>-1.1800443238403719E-3</v>
      </c>
      <c r="E10" cm="1">
        <f t="array" ref="E10">TheilElementSeparateSum(POP!E$11:E$29,GDP!E$11:E$29,POP!E$91,GDP!E$91,$A10)</f>
        <v>-1.0913049625581495E-3</v>
      </c>
      <c r="F10" cm="1">
        <f t="array" ref="F10">TheilElementSeparateSum(POP!F$11:F$29,GDP!F$11:F$29,POP!F$91,GDP!F$91,$A10)</f>
        <v>-1.0949881105050507E-3</v>
      </c>
      <c r="G10" cm="1">
        <f t="array" ref="G10">TheilElementSeparateSum(POP!G$11:G$29,GDP!G$11:G$29,POP!G$91,GDP!G$91,$A10)</f>
        <v>-1.1832147241826088E-3</v>
      </c>
      <c r="H10" cm="1">
        <f t="array" ref="H10">TheilElementSeparateSum(POP!H$11:H$29,GDP!H$11:H$29,POP!H$91,GDP!H$91,$A10)</f>
        <v>-1.2414969636781038E-3</v>
      </c>
      <c r="I10" cm="1">
        <f t="array" ref="I10">TheilElementSeparateSum(POP!I$11:I$29,GDP!I$11:I$29,POP!I$91,GDP!I$91,$A10)</f>
        <v>-1.4181288297852148E-3</v>
      </c>
      <c r="J10" cm="1">
        <f t="array" ref="J10">TheilElementSeparateSum(POP!J$11:J$29,GDP!J$11:J$29,POP!J$91,GDP!J$91,$A10)</f>
        <v>-1.3786167411295083E-3</v>
      </c>
      <c r="K10" cm="1">
        <f t="array" ref="K10">TheilElementSeparateSum(POP!K$11:K$29,GDP!K$11:K$29,POP!K$91,GDP!K$91,$A10)</f>
        <v>-1.3475535101803377E-3</v>
      </c>
      <c r="L10" cm="1">
        <f t="array" ref="L10">TheilElementSeparateSum(POP!L$11:L$29,GDP!L$11:L$29,POP!L$91,GDP!L$91,$A10)</f>
        <v>-1.0207763531839646E-3</v>
      </c>
      <c r="M10" cm="1">
        <f t="array" ref="M10">TheilElementSeparateSum(POP!M$11:M$29,GDP!M$11:M$29,POP!M$91,GDP!M$91,$A10)</f>
        <v>-1.4029617251355804E-3</v>
      </c>
      <c r="N10" cm="1">
        <f t="array" ref="N10">TheilElementSeparateSum(POP!N$11:N$29,GDP!N$11:N$29,POP!N$91,GDP!N$91,$A10)</f>
        <v>-1.2043161512748381E-3</v>
      </c>
      <c r="O10" cm="1">
        <f t="array" ref="O10">TheilElementSeparateSum(POP!O$11:O$29,GDP!O$11:O$29,POP!O$91,GDP!O$91,$A10)</f>
        <v>-1.1230880425591515E-3</v>
      </c>
      <c r="P10" cm="1">
        <f t="array" ref="P10">TheilElementSeparateSum(POP!P$11:P$29,GDP!P$11:P$29,POP!P$91,GDP!P$91,$A10)</f>
        <v>-2.6240070318449819E-4</v>
      </c>
      <c r="Q10" cm="1">
        <f t="array" ref="Q10">TheilElementSeparateSum(POP!Q$11:Q$29,GDP!Q$11:Q$29,POP!Q$91,GDP!Q$91,$A10)</f>
        <v>-1.0168558214815554E-3</v>
      </c>
      <c r="R10" cm="1">
        <f t="array" ref="R10">TheilElementSeparateSum(POP!R$11:R$29,GDP!R$11:R$29,POP!R$91,GDP!R$91,$A10)</f>
        <v>-1.3285815272139579E-3</v>
      </c>
      <c r="S10" cm="1">
        <f t="array" ref="S10">TheilElementSeparateSum(POP!S$11:S$29,GDP!S$11:S$29,POP!S$91,GDP!S$91,$A10)</f>
        <v>-1.3588152725966204E-3</v>
      </c>
      <c r="T10" cm="1">
        <f t="array" ref="T10">TheilElementSeparateSum(POP!T$11:T$29,GDP!T$11:T$29,POP!T$91,GDP!T$91,$A10)</f>
        <v>-1.8032809431967609E-3</v>
      </c>
      <c r="U10" cm="1">
        <f t="array" ref="U10">TheilElementSeparateSum(POP!U$11:U$29,GDP!U$11:U$29,POP!U$91,GDP!U$91,$A10)</f>
        <v>-1.6972118182080173E-3</v>
      </c>
      <c r="V10" cm="1">
        <f t="array" ref="V10">TheilElementSeparateSum(POP!V$11:V$29,GDP!V$11:V$29,POP!V$91,GDP!V$91,$A10)</f>
        <v>-1.7358562339830053E-3</v>
      </c>
      <c r="W10" cm="1">
        <f t="array" ref="W10">TheilElementSeparateSum(POP!W$11:W$29,GDP!W$11:W$29,POP!W$91,GDP!W$91,$A10)</f>
        <v>-1.7361486555561463E-3</v>
      </c>
      <c r="X10" cm="1">
        <f t="array" ref="X10">TheilElementSeparateSum(POP!X$11:X$29,GDP!X$11:X$29,POP!X$91,GDP!X$91,$A10)</f>
        <v>-1.6002162103779586E-3</v>
      </c>
      <c r="Y10" cm="1">
        <f t="array" ref="Y10">TheilElementSeparateSum(POP!Y$11:Y$29,GDP!Y$11:Y$29,POP!Y$91,GDP!Y$91,$A10)</f>
        <v>-1.4765389934925082E-3</v>
      </c>
      <c r="Z10" cm="1">
        <f t="array" ref="Z10">TheilElementSeparateSum(POP!Z$11:Z$29,GDP!Z$11:Z$29,POP!Z$91,GDP!Z$91,$A10)</f>
        <v>-1.777973542315959E-3</v>
      </c>
      <c r="AA10" cm="1">
        <f t="array" ref="AA10">TheilElementSeparateSum(POP!AA$11:AA$29,GDP!AA$11:AA$29,POP!AA$91,GDP!AA$91,$A10)</f>
        <v>-2.0014133241127779E-3</v>
      </c>
      <c r="AB10" cm="1">
        <f t="array" ref="AB10">TheilElementSeparateSum(POP!AB$11:AB$29,GDP!AB$11:AB$29,POP!AB$91,GDP!AB$91,$A10)</f>
        <v>-1.998112655491836E-3</v>
      </c>
      <c r="AC10" cm="1">
        <f t="array" ref="AC10">TheilElementSeparateSum(POP!AC$11:AC$29,GDP!AC$11:AC$29,POP!AC$91,GDP!AC$91,$A10)</f>
        <v>-1.967040663169408E-3</v>
      </c>
      <c r="AD10" cm="1">
        <f t="array" ref="AD10">TheilElementSeparateSum(POP!AD$11:AD$29,GDP!AD$11:AD$29,POP!AD$91,GDP!AD$91,$A10)</f>
        <v>-1.8702133956237511E-3</v>
      </c>
      <c r="AE10" cm="1">
        <f t="array" ref="AE10">TheilElementSeparateSum(POP!AE$11:AE$29,GDP!AE$11:AE$29,POP!AE$91,GDP!AE$91,$A10)</f>
        <v>-2.0003302518393196E-3</v>
      </c>
      <c r="AF10" cm="1">
        <f t="array" ref="AF10">TheilElementSeparateSum(POP!AF$11:AF$29,GDP!AF$11:AF$29,POP!AF$91,GDP!AF$91,$A10)</f>
        <v>-1.977578815435161E-3</v>
      </c>
      <c r="AG10" cm="1">
        <f t="array" ref="AG10">TheilElementSeparateSum(POP!AG$11:AG$29,GDP!AG$11:AG$29,POP!AG$91,GDP!AG$91,$A10)</f>
        <v>-2.0329100459298968E-3</v>
      </c>
      <c r="AH10" cm="1">
        <f t="array" ref="AH10">TheilElementSeparateSum(POP!AH$11:AH$29,GDP!AH$11:AH$29,POP!AH$91,GDP!AH$91,$A10)</f>
        <v>-2.0467663538262337E-3</v>
      </c>
      <c r="AI10" cm="1">
        <f t="array" ref="AI10">TheilElementSeparateSum(POP!AI$11:AI$29,GDP!AI$11:AI$29,POP!AI$91,GDP!AI$91,$A10)</f>
        <v>-2.1452729113758096E-3</v>
      </c>
      <c r="AJ10" cm="1">
        <f t="array" ref="AJ10">TheilElementSeparateSum(POP!AJ$11:AJ$29,GDP!AJ$11:AJ$29,POP!AJ$91,GDP!AJ$91,$A10)</f>
        <v>-2.0949681740454031E-3</v>
      </c>
      <c r="AK10" cm="1">
        <f t="array" ref="AK10">TheilElementSeparateSum(POP!AK$11:AK$29,GDP!AK$11:AK$29,POP!AK$91,GDP!AK$91,$A10)</f>
        <v>-2.0464620936770906E-3</v>
      </c>
      <c r="AL10" cm="1">
        <f t="array" ref="AL10">TheilElementSeparateSum(POP!AL$11:AL$29,GDP!AL$11:AL$29,POP!AL$91,GDP!AL$91,$A10)</f>
        <v>-1.8910062790837298E-3</v>
      </c>
      <c r="AM10" cm="1">
        <f t="array" ref="AM10">TheilElementSeparateSum(POP!AM$11:AM$29,GDP!AM$11:AM$29,POP!AM$91,GDP!AM$91,$A10)</f>
        <v>-1.8114586844428131E-3</v>
      </c>
      <c r="AN10" cm="1">
        <f t="array" ref="AN10">TheilElementSeparateSum(POP!AN$11:AN$29,GDP!AN$11:AN$29,POP!AN$91,GDP!AN$91,$A10)</f>
        <v>-1.880248037661805E-3</v>
      </c>
      <c r="AO10" cm="1">
        <f t="array" ref="AO10">TheilElementSeparateSum(POP!AO$11:AO$29,GDP!AO$11:AO$29,POP!AO$91,GDP!AO$91,$A10)</f>
        <v>-2.1450470349972197E-3</v>
      </c>
      <c r="AP10" cm="1">
        <f t="array" ref="AP10">TheilElementSeparateSum(POP!AP$11:AP$29,GDP!AP$11:AP$29,POP!AP$91,GDP!AP$91,$A10)</f>
        <v>-1.9293525161587534E-3</v>
      </c>
      <c r="AQ10" cm="1">
        <f t="array" ref="AQ10">TheilElementSeparateSum(POP!AQ$11:AQ$29,GDP!AQ$11:AQ$29,POP!AQ$91,GDP!AQ$91,$A10)</f>
        <v>-2.0273992845869057E-3</v>
      </c>
      <c r="AR10" cm="1">
        <f t="array" ref="AR10">TheilElementSeparateSum(POP!AR$11:AR$29,GDP!AR$11:AR$29,POP!AR$91,GDP!AR$91,$A10)</f>
        <v>-2.4687110852881829E-3</v>
      </c>
      <c r="AS10" cm="1">
        <f t="array" ref="AS10">TheilElementSeparateSum(POP!AS$11:AS$29,GDP!AS$11:AS$29,POP!AS$91,GDP!AS$91,$A10)</f>
        <v>-2.6654703761611305E-3</v>
      </c>
      <c r="AT10" cm="1">
        <f t="array" ref="AT10">TheilElementSeparateSum(POP!AT$11:AT$29,GDP!AT$11:AT$29,POP!AT$91,GDP!AT$91,$A10)</f>
        <v>-2.7923933635006664E-3</v>
      </c>
      <c r="AU10" cm="1">
        <f t="array" ref="AU10">TheilElementSeparateSum(POP!AU$11:AU$29,GDP!AU$11:AU$29,POP!AU$91,GDP!AU$91,$A10)</f>
        <v>-2.842502961715533E-3</v>
      </c>
      <c r="AV10" cm="1">
        <f t="array" ref="AV10">TheilElementSeparateSum(POP!AV$11:AV$29,GDP!AV$11:AV$29,POP!AV$91,GDP!AV$91,$A10)</f>
        <v>-2.8330812764750181E-3</v>
      </c>
      <c r="AW10" cm="1">
        <f t="array" ref="AW10">TheilElementSeparateSum(POP!AW$11:AW$29,GDP!AW$11:AW$29,POP!AW$91,GDP!AW$91,$A10)</f>
        <v>-2.7235470560015565E-3</v>
      </c>
      <c r="AX10" cm="1">
        <f t="array" ref="AX10">TheilElementSeparateSum(POP!AX$11:AX$29,GDP!AX$11:AX$29,POP!AX$91,GDP!AX$91,$A10)</f>
        <v>-2.3504630997298113E-3</v>
      </c>
      <c r="AY10" cm="1">
        <f t="array" ref="AY10">TheilElementSeparateSum(POP!AY$11:AY$29,GDP!AY$11:AY$29,POP!AY$91,GDP!AY$91,$A10)</f>
        <v>-2.4180060177877516E-3</v>
      </c>
      <c r="AZ10" cm="1">
        <f t="array" ref="AZ10">TheilElementSeparateSum(POP!AZ$11:AZ$29,GDP!AZ$11:AZ$29,POP!AZ$91,GDP!AZ$91,$A10)</f>
        <v>-2.1769905378531975E-3</v>
      </c>
      <c r="BA10" cm="1">
        <f t="array" ref="BA10">TheilElementSeparateSum(POP!BA$11:BA$29,GDP!BA$11:BA$29,POP!BA$91,GDP!BA$91,$A10)</f>
        <v>-2.0508067587505638E-3</v>
      </c>
      <c r="BB10" cm="1">
        <f t="array" ref="BB10">TheilElementSeparateSum(POP!BB$11:BB$29,GDP!BB$11:BB$29,POP!BB$91,GDP!BB$91,$A10)</f>
        <v>-2.2418632925083216E-3</v>
      </c>
      <c r="BC10" cm="1">
        <f t="array" ref="BC10">TheilElementSeparateSum(POP!BC$11:BC$29,GDP!BC$11:BC$29,POP!BC$91,GDP!BC$91,$A10)</f>
        <v>-1.6887676769634932E-3</v>
      </c>
      <c r="BD10" cm="1">
        <f t="array" ref="BD10">TheilElementSeparateSum(POP!BD$11:BD$29,GDP!BD$11:BD$29,POP!BD$91,GDP!BD$91,$A10)</f>
        <v>-1.5835357333198578E-3</v>
      </c>
      <c r="BE10" cm="1">
        <f t="array" ref="BE10">TheilElementSeparateSum(POP!BE$11:BE$29,GDP!BE$11:BE$29,POP!BE$91,GDP!BE$91,$A10)</f>
        <v>-1.6541009727616743E-3</v>
      </c>
      <c r="BF10" cm="1">
        <f t="array" ref="BF10">TheilElementSeparateSum(POP!BF$11:BF$29,GDP!BF$11:BF$29,POP!BF$91,GDP!BF$91,$A10)</f>
        <v>-1.5211643030191653E-3</v>
      </c>
      <c r="BG10" cm="1">
        <f t="array" ref="BG10">TheilElementSeparateSum(POP!BG$11:BG$29,GDP!BG$11:BG$29,POP!BG$91,GDP!BG$91,$A10)</f>
        <v>-1.1890855249253565E-3</v>
      </c>
      <c r="BH10" cm="1">
        <f t="array" ref="BH10">TheilElementSeparateSum(POP!BH$11:BH$29,GDP!BH$11:BH$29,POP!BH$91,GDP!BH$91,$A10)</f>
        <v>-1.3808466688195458E-3</v>
      </c>
      <c r="BI10" cm="1">
        <f t="array" ref="BI10">TheilElementSeparateSum(POP!BI$11:BI$29,GDP!BI$11:BI$29,POP!BI$91,GDP!BI$91,$A10)</f>
        <v>-1.1270596353542388E-3</v>
      </c>
    </row>
    <row r="11" spans="1:61" x14ac:dyDescent="0.45">
      <c r="A11">
        <f t="shared" si="0"/>
        <v>8</v>
      </c>
      <c r="B11" t="str" vm="75">
        <f>GDP!B18</f>
        <v>Italy</v>
      </c>
      <c r="C11" cm="1">
        <f t="array" ref="C11">TheilElementSeparateSum(POP!C$11:C$29,GDP!C$11:C$29,POP!C$91,GDP!C$91,$A11)</f>
        <v>-2.9869662658781819E-2</v>
      </c>
      <c r="D11" cm="1">
        <f t="array" ref="D11">TheilElementSeparateSum(POP!D$11:D$29,GDP!D$11:D$29,POP!D$91,GDP!D$91,$A11)</f>
        <v>-2.8779003969208433E-2</v>
      </c>
      <c r="E11" cm="1">
        <f t="array" ref="E11">TheilElementSeparateSum(POP!E$11:E$29,GDP!E$11:E$29,POP!E$91,GDP!E$91,$A11)</f>
        <v>-2.702626031495613E-2</v>
      </c>
      <c r="F11" cm="1">
        <f t="array" ref="F11">TheilElementSeparateSum(POP!F$11:F$29,GDP!F$11:F$29,POP!F$91,GDP!F$91,$A11)</f>
        <v>-2.6721548475484254E-2</v>
      </c>
      <c r="G11" cm="1">
        <f t="array" ref="G11">TheilElementSeparateSum(POP!G$11:G$29,GDP!G$11:G$29,POP!G$91,GDP!G$91,$A11)</f>
        <v>-2.6858475547175999E-2</v>
      </c>
      <c r="H11" cm="1">
        <f t="array" ref="H11">TheilElementSeparateSum(POP!H$11:H$29,GDP!H$11:H$29,POP!H$91,GDP!H$91,$A11)</f>
        <v>-2.7027523720141017E-2</v>
      </c>
      <c r="I11" cm="1">
        <f t="array" ref="I11">TheilElementSeparateSum(POP!I$11:I$29,GDP!I$11:I$29,POP!I$91,GDP!I$91,$A11)</f>
        <v>-2.6173693198170537E-2</v>
      </c>
      <c r="J11" cm="1">
        <f t="array" ref="J11">TheilElementSeparateSum(POP!J$11:J$29,GDP!J$11:J$29,POP!J$91,GDP!J$91,$A11)</f>
        <v>-2.6114165667169408E-2</v>
      </c>
      <c r="K11" cm="1">
        <f t="array" ref="K11">TheilElementSeparateSum(POP!K$11:K$29,GDP!K$11:K$29,POP!K$91,GDP!K$91,$A11)</f>
        <v>-2.5708662050355543E-2</v>
      </c>
      <c r="L11" cm="1">
        <f t="array" ref="L11">TheilElementSeparateSum(POP!L$11:L$29,GDP!L$11:L$29,POP!L$91,GDP!L$91,$A11)</f>
        <v>-2.3289237405941646E-2</v>
      </c>
      <c r="M11" cm="1">
        <f t="array" ref="M11">TheilElementSeparateSum(POP!M$11:M$29,GDP!M$11:M$29,POP!M$91,GDP!M$91,$A11)</f>
        <v>-2.2983163873236564E-2</v>
      </c>
      <c r="N11" cm="1">
        <f t="array" ref="N11">TheilElementSeparateSum(POP!N$11:N$29,GDP!N$11:N$29,POP!N$91,GDP!N$91,$A11)</f>
        <v>-2.2440029130935256E-2</v>
      </c>
      <c r="O11" cm="1">
        <f t="array" ref="O11">TheilElementSeparateSum(POP!O$11:O$29,GDP!O$11:O$29,POP!O$91,GDP!O$91,$A11)</f>
        <v>-2.1866186828979596E-2</v>
      </c>
      <c r="P11" cm="1">
        <f t="array" ref="P11">TheilElementSeparateSum(POP!P$11:P$29,GDP!P$11:P$29,POP!P$91,GDP!P$91,$A11)</f>
        <v>-2.0810843908767165E-2</v>
      </c>
      <c r="Q11" cm="1">
        <f t="array" ref="Q11">TheilElementSeparateSum(POP!Q$11:Q$29,GDP!Q$11:Q$29,POP!Q$91,GDP!Q$91,$A11)</f>
        <v>-1.9959707068340965E-2</v>
      </c>
      <c r="R11" cm="1">
        <f t="array" ref="R11">TheilElementSeparateSum(POP!R$11:R$29,GDP!R$11:R$29,POP!R$91,GDP!R$91,$A11)</f>
        <v>-2.3231580778266394E-2</v>
      </c>
      <c r="S11" cm="1">
        <f t="array" ref="S11">TheilElementSeparateSum(POP!S$11:S$29,GDP!S$11:S$29,POP!S$91,GDP!S$91,$A11)</f>
        <v>-2.262224216171237E-2</v>
      </c>
      <c r="T11" cm="1">
        <f t="array" ref="T11">TheilElementSeparateSum(POP!T$11:T$29,GDP!T$11:T$29,POP!T$91,GDP!T$91,$A11)</f>
        <v>-2.1819579907995677E-2</v>
      </c>
      <c r="U11" cm="1">
        <f t="array" ref="U11">TheilElementSeparateSum(POP!U$11:U$29,GDP!U$11:U$29,POP!U$91,GDP!U$91,$A11)</f>
        <v>-1.8018029776211926E-2</v>
      </c>
      <c r="V11" cm="1">
        <f t="array" ref="V11">TheilElementSeparateSum(POP!V$11:V$29,GDP!V$11:V$29,POP!V$91,GDP!V$91,$A11)</f>
        <v>-1.3311641805004444E-2</v>
      </c>
      <c r="W11" cm="1">
        <f t="array" ref="W11">TheilElementSeparateSum(POP!W$11:W$29,GDP!W$11:W$29,POP!W$91,GDP!W$91,$A11)</f>
        <v>-1.9359945957756312E-2</v>
      </c>
      <c r="X11" cm="1">
        <f t="array" ref="X11">TheilElementSeparateSum(POP!X$11:X$29,GDP!X$11:X$29,POP!X$91,GDP!X$91,$A11)</f>
        <v>-1.9187558674261054E-2</v>
      </c>
      <c r="Y11" cm="1">
        <f t="array" ref="Y11">TheilElementSeparateSum(POP!Y$11:Y$29,GDP!Y$11:Y$29,POP!Y$91,GDP!Y$91,$A11)</f>
        <v>-1.9049441421550659E-2</v>
      </c>
      <c r="Z11" cm="1">
        <f t="array" ref="Z11">TheilElementSeparateSum(POP!Z$11:Z$29,GDP!Z$11:Z$29,POP!Z$91,GDP!Z$91,$A11)</f>
        <v>-2.121767875227706E-2</v>
      </c>
      <c r="AA11" cm="1">
        <f t="array" ref="AA11">TheilElementSeparateSum(POP!AA$11:AA$29,GDP!AA$11:AA$29,POP!AA$91,GDP!AA$91,$A11)</f>
        <v>-2.1712991356176197E-2</v>
      </c>
      <c r="AB11" cm="1">
        <f t="array" ref="AB11">TheilElementSeparateSum(POP!AB$11:AB$29,GDP!AB$11:AB$29,POP!AB$91,GDP!AB$91,$A11)</f>
        <v>-1.4998514845529241E-2</v>
      </c>
      <c r="AC11" cm="1">
        <f t="array" ref="AC11">TheilElementSeparateSum(POP!AC$11:AC$29,GDP!AC$11:AC$29,POP!AC$91,GDP!AC$91,$A11)</f>
        <v>-9.6898431237378325E-3</v>
      </c>
      <c r="AD11" cm="1">
        <f t="array" ref="AD11">TheilElementSeparateSum(POP!AD$11:AD$29,GDP!AD$11:AD$29,POP!AD$91,GDP!AD$91,$A11)</f>
        <v>-1.0636402062905798E-2</v>
      </c>
      <c r="AE11" cm="1">
        <f t="array" ref="AE11">TheilElementSeparateSum(POP!AE$11:AE$29,GDP!AE$11:AE$29,POP!AE$91,GDP!AE$91,$A11)</f>
        <v>-1.0610074009930715E-2</v>
      </c>
      <c r="AF11" cm="1">
        <f t="array" ref="AF11">TheilElementSeparateSum(POP!AF$11:AF$29,GDP!AF$11:AF$29,POP!AF$91,GDP!AF$91,$A11)</f>
        <v>-1.098173359906023E-3</v>
      </c>
      <c r="AG11" cm="1">
        <f t="array" ref="AG11">TheilElementSeparateSum(POP!AG$11:AG$29,GDP!AG$11:AG$29,POP!AG$91,GDP!AG$91,$A11)</f>
        <v>-9.2026284519079878E-4</v>
      </c>
      <c r="AH11" cm="1">
        <f t="array" ref="AH11">TheilElementSeparateSum(POP!AH$11:AH$29,GDP!AH$11:AH$29,POP!AH$91,GDP!AH$91,$A11)</f>
        <v>-1.1368521176781359E-3</v>
      </c>
      <c r="AI11" cm="1">
        <f t="array" ref="AI11">TheilElementSeparateSum(POP!AI$11:AI$29,GDP!AI$11:AI$29,POP!AI$91,GDP!AI$91,$A11)</f>
        <v>-1.4257468220620221E-2</v>
      </c>
      <c r="AJ11" cm="1">
        <f t="array" ref="AJ11">TheilElementSeparateSum(POP!AJ$11:AJ$29,GDP!AJ$11:AJ$29,POP!AJ$91,GDP!AJ$91,$A11)</f>
        <v>-1.5580334624500859E-2</v>
      </c>
      <c r="AK11" cm="1">
        <f t="array" ref="AK11">TheilElementSeparateSum(POP!AK$11:AK$29,GDP!AK$11:AK$29,POP!AK$91,GDP!AK$91,$A11)</f>
        <v>-1.6458571301221019E-2</v>
      </c>
      <c r="AL11" cm="1">
        <f t="array" ref="AL11">TheilElementSeparateSum(POP!AL$11:AL$29,GDP!AL$11:AL$29,POP!AL$91,GDP!AL$91,$A11)</f>
        <v>-1.1430357492111375E-2</v>
      </c>
      <c r="AM11" cm="1">
        <f t="array" ref="AM11">TheilElementSeparateSum(POP!AM$11:AM$29,GDP!AM$11:AM$29,POP!AM$91,GDP!AM$91,$A11)</f>
        <v>-1.3334630516552341E-2</v>
      </c>
      <c r="AN11" cm="1">
        <f t="array" ref="AN11">TheilElementSeparateSum(POP!AN$11:AN$29,GDP!AN$11:AN$29,POP!AN$91,GDP!AN$91,$A11)</f>
        <v>-1.2126656131382354E-2</v>
      </c>
      <c r="AO11" cm="1">
        <f t="array" ref="AO11">TheilElementSeparateSum(POP!AO$11:AO$29,GDP!AO$11:AO$29,POP!AO$91,GDP!AO$91,$A11)</f>
        <v>-1.5001259454921081E-2</v>
      </c>
      <c r="AP11" cm="1">
        <f t="array" ref="AP11">TheilElementSeparateSum(POP!AP$11:AP$29,GDP!AP$11:AP$29,POP!AP$91,GDP!AP$91,$A11)</f>
        <v>-1.9007752904193178E-2</v>
      </c>
      <c r="AQ11" cm="1">
        <f t="array" ref="AQ11">TheilElementSeparateSum(POP!AQ$11:AQ$29,GDP!AQ$11:AQ$29,POP!AQ$91,GDP!AQ$91,$A11)</f>
        <v>-1.7647070923788352E-2</v>
      </c>
      <c r="AR11" cm="1">
        <f t="array" ref="AR11">TheilElementSeparateSum(POP!AR$11:AR$29,GDP!AR$11:AR$29,POP!AR$91,GDP!AR$91,$A11)</f>
        <v>-1.5637750452227376E-2</v>
      </c>
      <c r="AS11" cm="1">
        <f t="array" ref="AS11">TheilElementSeparateSum(POP!AS$11:AS$29,GDP!AS$11:AS$29,POP!AS$91,GDP!AS$91,$A11)</f>
        <v>-1.0635783824778382E-2</v>
      </c>
      <c r="AT11" cm="1">
        <f t="array" ref="AT11">TheilElementSeparateSum(POP!AT$11:AT$29,GDP!AT$11:AT$29,POP!AT$91,GDP!AT$91,$A11)</f>
        <v>-8.807732545909993E-3</v>
      </c>
      <c r="AU11" cm="1">
        <f t="array" ref="AU11">TheilElementSeparateSum(POP!AU$11:AU$29,GDP!AU$11:AU$29,POP!AU$91,GDP!AU$91,$A11)</f>
        <v>-9.7821660610998267E-3</v>
      </c>
      <c r="AV11" cm="1">
        <f t="array" ref="AV11">TheilElementSeparateSum(POP!AV$11:AV$29,GDP!AV$11:AV$29,POP!AV$91,GDP!AV$91,$A11)</f>
        <v>-9.5070739285014957E-3</v>
      </c>
      <c r="AW11" cm="1">
        <f t="array" ref="AW11">TheilElementSeparateSum(POP!AW$11:AW$29,GDP!AW$11:AW$29,POP!AW$91,GDP!AW$91,$A11)</f>
        <v>-6.7291418145618148E-3</v>
      </c>
      <c r="AX11" cm="1">
        <f t="array" ref="AX11">TheilElementSeparateSum(POP!AX$11:AX$29,GDP!AX$11:AX$29,POP!AX$91,GDP!AX$91,$A11)</f>
        <v>-4.6450695744719474E-3</v>
      </c>
      <c r="AY11" cm="1">
        <f t="array" ref="AY11">TheilElementSeparateSum(POP!AY$11:AY$29,GDP!AY$11:AY$29,POP!AY$91,GDP!AY$91,$A11)</f>
        <v>-6.8789215343639546E-3</v>
      </c>
      <c r="AZ11" cm="1">
        <f t="array" ref="AZ11">TheilElementSeparateSum(POP!AZ$11:AZ$29,GDP!AZ$11:AZ$29,POP!AZ$91,GDP!AZ$91,$A11)</f>
        <v>-1.0297373186926535E-2</v>
      </c>
      <c r="BA11" cm="1">
        <f t="array" ref="BA11">TheilElementSeparateSum(POP!BA$11:BA$29,GDP!BA$11:BA$29,POP!BA$91,GDP!BA$91,$A11)</f>
        <v>-9.7310502698290009E-3</v>
      </c>
      <c r="BB11" cm="1">
        <f t="array" ref="BB11">TheilElementSeparateSum(POP!BB$11:BB$29,GDP!BB$11:BB$29,POP!BB$91,GDP!BB$91,$A11)</f>
        <v>-1.4075523011128813E-2</v>
      </c>
      <c r="BC11" cm="1">
        <f t="array" ref="BC11">TheilElementSeparateSum(POP!BC$11:BC$29,GDP!BC$11:BC$29,POP!BC$91,GDP!BC$91,$A11)</f>
        <v>-1.3538569857434549E-2</v>
      </c>
      <c r="BD11" cm="1">
        <f t="array" ref="BD11">TheilElementSeparateSum(POP!BD$11:BD$29,GDP!BD$11:BD$29,POP!BD$91,GDP!BD$91,$A11)</f>
        <v>-1.4301680890446089E-2</v>
      </c>
      <c r="BE11" cm="1">
        <f t="array" ref="BE11">TheilElementSeparateSum(POP!BE$11:BE$29,GDP!BE$11:BE$29,POP!BE$91,GDP!BE$91,$A11)</f>
        <v>-1.8349734259375864E-2</v>
      </c>
      <c r="BF11" cm="1">
        <f t="array" ref="BF11">TheilElementSeparateSum(POP!BF$11:BF$29,GDP!BF$11:BF$29,POP!BF$91,GDP!BF$91,$A11)</f>
        <v>-1.8085127715016577E-2</v>
      </c>
      <c r="BG11" cm="1">
        <f t="array" ref="BG11">TheilElementSeparateSum(POP!BG$11:BG$29,GDP!BG$11:BG$29,POP!BG$91,GDP!BG$91,$A11)</f>
        <v>-1.759452708942175E-2</v>
      </c>
      <c r="BH11" cm="1">
        <f t="array" ref="BH11">TheilElementSeparateSum(POP!BH$11:BH$29,GDP!BH$11:BH$29,POP!BH$91,GDP!BH$91,$A11)</f>
        <v>-1.7124780987539518E-2</v>
      </c>
      <c r="BI11" cm="1">
        <f t="array" ref="BI11">TheilElementSeparateSum(POP!BI$11:BI$29,GDP!BI$11:BI$29,POP!BI$91,GDP!BI$91,$A11)</f>
        <v>-1.8508846375043356E-2</v>
      </c>
    </row>
    <row r="12" spans="1:61" x14ac:dyDescent="0.45">
      <c r="A12">
        <f t="shared" si="0"/>
        <v>9</v>
      </c>
      <c r="B12" t="str" vm="76">
        <f>GDP!B19</f>
        <v>Japan</v>
      </c>
      <c r="C12" cm="1">
        <f t="array" ref="C12">TheilElementSeparateSum(POP!C$11:C$29,GDP!C$11:C$29,POP!C$91,GDP!C$91,$A12)</f>
        <v>-6.2107316977519075E-2</v>
      </c>
      <c r="D12" cm="1">
        <f t="array" ref="D12">TheilElementSeparateSum(POP!D$11:D$29,GDP!D$11:D$29,POP!D$91,GDP!D$91,$A12)</f>
        <v>-6.2026090033754165E-2</v>
      </c>
      <c r="E12" cm="1">
        <f t="array" ref="E12">TheilElementSeparateSum(POP!E$11:E$29,GDP!E$11:E$29,POP!E$91,GDP!E$91,$A12)</f>
        <v>-6.1830636224883058E-2</v>
      </c>
      <c r="F12" cm="1">
        <f t="array" ref="F12">TheilElementSeparateSum(POP!F$11:F$29,GDP!F$11:F$29,POP!F$91,GDP!F$91,$A12)</f>
        <v>-6.12733104657835E-2</v>
      </c>
      <c r="G12" cm="1">
        <f t="array" ref="G12">TheilElementSeparateSum(POP!G$11:G$29,GDP!G$11:G$29,POP!G$91,GDP!G$91,$A12)</f>
        <v>-6.1005909051869735E-2</v>
      </c>
      <c r="H12" cm="1">
        <f t="array" ref="H12">TheilElementSeparateSum(POP!H$11:H$29,GDP!H$11:H$29,POP!H$91,GDP!H$91,$A12)</f>
        <v>-6.0142830655411476E-2</v>
      </c>
      <c r="I12" cm="1">
        <f t="array" ref="I12">TheilElementSeparateSum(POP!I$11:I$29,GDP!I$11:I$29,POP!I$91,GDP!I$91,$A12)</f>
        <v>-5.831691027093483E-2</v>
      </c>
      <c r="J12" cm="1">
        <f t="array" ref="J12">TheilElementSeparateSum(POP!J$11:J$29,GDP!J$11:J$29,POP!J$91,GDP!J$91,$A12)</f>
        <v>-5.5292660140481245E-2</v>
      </c>
      <c r="K12" cm="1">
        <f t="array" ref="K12">TheilElementSeparateSum(POP!K$11:K$29,GDP!K$11:K$29,POP!K$91,GDP!K$91,$A12)</f>
        <v>-5.3617875627776708E-2</v>
      </c>
      <c r="L12" cm="1">
        <f t="array" ref="L12">TheilElementSeparateSum(POP!L$11:L$29,GDP!L$11:L$29,POP!L$91,GDP!L$91,$A12)</f>
        <v>-4.7324055344596133E-2</v>
      </c>
      <c r="M12" cm="1">
        <f t="array" ref="M12">TheilElementSeparateSum(POP!M$11:M$29,GDP!M$11:M$29,POP!M$91,GDP!M$91,$A12)</f>
        <v>-4.5915169291463061E-2</v>
      </c>
      <c r="N12" cm="1">
        <f t="array" ref="N12">TheilElementSeparateSum(POP!N$11:N$29,GDP!N$11:N$29,POP!N$91,GDP!N$91,$A12)</f>
        <v>-3.5626912515701971E-2</v>
      </c>
      <c r="O12" cm="1">
        <f t="array" ref="O12">TheilElementSeparateSum(POP!O$11:O$29,GDP!O$11:O$29,POP!O$91,GDP!O$91,$A12)</f>
        <v>-2.1493157208494554E-2</v>
      </c>
      <c r="P12" cm="1">
        <f t="array" ref="P12">TheilElementSeparateSum(POP!P$11:P$29,GDP!P$11:P$29,POP!P$91,GDP!P$91,$A12)</f>
        <v>-2.3120441634795364E-2</v>
      </c>
      <c r="Q12" cm="1">
        <f t="array" ref="Q12">TheilElementSeparateSum(POP!Q$11:Q$29,GDP!Q$11:Q$29,POP!Q$91,GDP!Q$91,$A12)</f>
        <v>-2.7908516502413452E-2</v>
      </c>
      <c r="R12" cm="1">
        <f t="array" ref="R12">TheilElementSeparateSum(POP!R$11:R$29,GDP!R$11:R$29,POP!R$91,GDP!R$91,$A12)</f>
        <v>-2.3415948042889503E-2</v>
      </c>
      <c r="S12" cm="1">
        <f t="array" ref="S12">TheilElementSeparateSum(POP!S$11:S$29,GDP!S$11:S$29,POP!S$91,GDP!S$91,$A12)</f>
        <v>-1.2512472729080201E-2</v>
      </c>
      <c r="T12" cm="1">
        <f t="array" ref="T12">TheilElementSeparateSum(POP!T$11:T$29,GDP!T$11:T$29,POP!T$91,GDP!T$91,$A12)</f>
        <v>1.3865947652101526E-2</v>
      </c>
      <c r="U12" cm="1">
        <f t="array" ref="U12">TheilElementSeparateSum(POP!U$11:U$29,GDP!U$11:U$29,POP!U$91,GDP!U$91,$A12)</f>
        <v>-3.6959780641856021E-3</v>
      </c>
      <c r="V12" cm="1">
        <f t="array" ref="V12">TheilElementSeparateSum(POP!V$11:V$29,GDP!V$11:V$29,POP!V$91,GDP!V$91,$A12)</f>
        <v>-1.2914595032911598E-2</v>
      </c>
      <c r="W12" cm="1">
        <f t="array" ref="W12">TheilElementSeparateSum(POP!W$11:W$29,GDP!W$11:W$29,POP!W$91,GDP!W$91,$A12)</f>
        <v>-2.6863133852222999E-3</v>
      </c>
      <c r="X12" cm="1">
        <f t="array" ref="X12">TheilElementSeparateSum(POP!X$11:X$29,GDP!X$11:X$29,POP!X$91,GDP!X$91,$A12)</f>
        <v>-1.3379176737256923E-2</v>
      </c>
      <c r="Y12" cm="1">
        <f t="array" ref="Y12">TheilElementSeparateSum(POP!Y$11:Y$29,GDP!Y$11:Y$29,POP!Y$91,GDP!Y$91,$A12)</f>
        <v>-5.8401023139569418E-3</v>
      </c>
      <c r="Z12" cm="1">
        <f t="array" ref="Z12">TheilElementSeparateSum(POP!Z$11:Z$29,GDP!Z$11:Z$29,POP!Z$91,GDP!Z$91,$A12)</f>
        <v>-5.4100568518855767E-3</v>
      </c>
      <c r="AA12" cm="1">
        <f t="array" ref="AA12">TheilElementSeparateSum(POP!AA$11:AA$29,GDP!AA$11:AA$29,POP!AA$91,GDP!AA$91,$A12)</f>
        <v>-4.9903547945876108E-3</v>
      </c>
      <c r="AB12" cm="1">
        <f t="array" ref="AB12">TheilElementSeparateSum(POP!AB$11:AB$29,GDP!AB$11:AB$29,POP!AB$91,GDP!AB$91,$A12)</f>
        <v>3.6455874881845644E-2</v>
      </c>
      <c r="AC12" cm="1">
        <f t="array" ref="AC12">TheilElementSeparateSum(POP!AC$11:AC$29,GDP!AC$11:AC$29,POP!AC$91,GDP!AC$91,$A12)</f>
        <v>5.1771184796823133E-2</v>
      </c>
      <c r="AD12" cm="1">
        <f t="array" ref="AD12">TheilElementSeparateSum(POP!AD$11:AD$29,GDP!AD$11:AD$29,POP!AD$91,GDP!AD$91,$A12)</f>
        <v>7.1982522186541109E-2</v>
      </c>
      <c r="AE12" cm="1">
        <f t="array" ref="AE12">TheilElementSeparateSum(POP!AE$11:AE$29,GDP!AE$11:AE$29,POP!AE$91,GDP!AE$91,$A12)</f>
        <v>5.7186889270360995E-2</v>
      </c>
      <c r="AF12" cm="1">
        <f t="array" ref="AF12">TheilElementSeparateSum(POP!AF$11:AF$29,GDP!AF$11:AF$29,POP!AF$91,GDP!AF$91,$A12)</f>
        <v>3.7499309512823514E-2</v>
      </c>
      <c r="AG12" cm="1">
        <f t="array" ref="AG12">TheilElementSeparateSum(POP!AG$11:AG$29,GDP!AG$11:AG$29,POP!AG$91,GDP!AG$91,$A12)</f>
        <v>5.8374537231014913E-2</v>
      </c>
      <c r="AH12" cm="1">
        <f t="array" ref="AH12">TheilElementSeparateSum(POP!AH$11:AH$29,GDP!AH$11:AH$29,POP!AH$91,GDP!AH$91,$A12)</f>
        <v>6.4939821218610971E-2</v>
      </c>
      <c r="AI12" cm="1">
        <f t="array" ref="AI12">TheilElementSeparateSum(POP!AI$11:AI$29,GDP!AI$11:AI$29,POP!AI$91,GDP!AI$91,$A12)</f>
        <v>0.10452230623209685</v>
      </c>
      <c r="AJ12" cm="1">
        <f t="array" ref="AJ12">TheilElementSeparateSum(POP!AJ$11:AJ$29,GDP!AJ$11:AJ$29,POP!AJ$91,GDP!AJ$91,$A12)</f>
        <v>0.11508585480649233</v>
      </c>
      <c r="AK12" cm="1">
        <f t="array" ref="AK12">TheilElementSeparateSum(POP!AK$11:AK$29,GDP!AK$11:AK$29,POP!AK$91,GDP!AK$91,$A12)</f>
        <v>0.11872006553013302</v>
      </c>
      <c r="AL12" cm="1">
        <f t="array" ref="AL12">TheilElementSeparateSum(POP!AL$11:AL$29,GDP!AL$11:AL$29,POP!AL$91,GDP!AL$91,$A12)</f>
        <v>7.5600206936954018E-2</v>
      </c>
      <c r="AM12" cm="1">
        <f t="array" ref="AM12">TheilElementSeparateSum(POP!AM$11:AM$29,GDP!AM$11:AM$29,POP!AM$91,GDP!AM$91,$A12)</f>
        <v>5.3054535244583985E-2</v>
      </c>
      <c r="AN12" cm="1">
        <f t="array" ref="AN12">TheilElementSeparateSum(POP!AN$11:AN$29,GDP!AN$11:AN$29,POP!AN$91,GDP!AN$91,$A12)</f>
        <v>3.0486481235054524E-2</v>
      </c>
      <c r="AO12" cm="1">
        <f t="array" ref="AO12">TheilElementSeparateSum(POP!AO$11:AO$29,GDP!AO$11:AO$29,POP!AO$91,GDP!AO$91,$A12)</f>
        <v>4.70365926105012E-2</v>
      </c>
      <c r="AP12" cm="1">
        <f t="array" ref="AP12">TheilElementSeparateSum(POP!AP$11:AP$29,GDP!AP$11:AP$29,POP!AP$91,GDP!AP$91,$A12)</f>
        <v>5.8419306997329182E-2</v>
      </c>
      <c r="AQ12" cm="1">
        <f t="array" ref="AQ12">TheilElementSeparateSum(POP!AQ$11:AQ$29,GDP!AQ$11:AQ$29,POP!AQ$91,GDP!AQ$91,$A12)</f>
        <v>3.0844392480149793E-2</v>
      </c>
      <c r="AR12" cm="1">
        <f t="array" ref="AR12">TheilElementSeparateSum(POP!AR$11:AR$29,GDP!AR$11:AR$29,POP!AR$91,GDP!AR$91,$A12)</f>
        <v>1.4694473338359179E-2</v>
      </c>
      <c r="AS12" cm="1">
        <f t="array" ref="AS12">TheilElementSeparateSum(POP!AS$11:AS$29,GDP!AS$11:AS$29,POP!AS$91,GDP!AS$91,$A12)</f>
        <v>1.0536307379205911E-2</v>
      </c>
      <c r="AT12" cm="1">
        <f t="array" ref="AT12">TheilElementSeparateSum(POP!AT$11:AT$29,GDP!AT$11:AT$29,POP!AT$91,GDP!AT$91,$A12)</f>
        <v>7.8318498296067619E-3</v>
      </c>
      <c r="AU12" cm="1">
        <f t="array" ref="AU12">TheilElementSeparateSum(POP!AU$11:AU$29,GDP!AU$11:AU$29,POP!AU$91,GDP!AU$91,$A12)</f>
        <v>-1.4795034700652548E-3</v>
      </c>
      <c r="AV12" cm="1">
        <f t="array" ref="AV12">TheilElementSeparateSum(POP!AV$11:AV$29,GDP!AV$11:AV$29,POP!AV$91,GDP!AV$91,$A12)</f>
        <v>-1.409029605830784E-2</v>
      </c>
      <c r="AW12" cm="1">
        <f t="array" ref="AW12">TheilElementSeparateSum(POP!AW$11:AW$29,GDP!AW$11:AW$29,POP!AW$91,GDP!AW$91,$A12)</f>
        <v>-2.293684622959051E-2</v>
      </c>
      <c r="AX12" cm="1">
        <f t="array" ref="AX12">TheilElementSeparateSum(POP!AX$11:AX$29,GDP!AX$11:AX$29,POP!AX$91,GDP!AX$91,$A12)</f>
        <v>-1.4788887347492426E-2</v>
      </c>
      <c r="AY12" cm="1">
        <f t="array" ref="AY12">TheilElementSeparateSum(POP!AY$11:AY$29,GDP!AY$11:AY$29,POP!AY$91,GDP!AY$91,$A12)</f>
        <v>-1.5829820521848653E-3</v>
      </c>
      <c r="AZ12" cm="1">
        <f t="array" ref="AZ12">TheilElementSeparateSum(POP!AZ$11:AZ$29,GDP!AZ$11:AZ$29,POP!AZ$91,GDP!AZ$91,$A12)</f>
        <v>6.4482076532094328E-3</v>
      </c>
      <c r="BA12" cm="1">
        <f t="array" ref="BA12">TheilElementSeparateSum(POP!BA$11:BA$29,GDP!BA$11:BA$29,POP!BA$91,GDP!BA$91,$A12)</f>
        <v>9.7621830442019778E-3</v>
      </c>
      <c r="BB12" cm="1">
        <f t="array" ref="BB12">TheilElementSeparateSum(POP!BB$11:BB$29,GDP!BB$11:BB$29,POP!BB$91,GDP!BB$91,$A12)</f>
        <v>1.1290145415182423E-2</v>
      </c>
      <c r="BC12" cm="1">
        <f t="array" ref="BC12">TheilElementSeparateSum(POP!BC$11:BC$29,GDP!BC$11:BC$29,POP!BC$91,GDP!BC$91,$A12)</f>
        <v>-1.5208500968462824E-2</v>
      </c>
      <c r="BD12" cm="1">
        <f t="array" ref="BD12">TheilElementSeparateSum(POP!BD$11:BD$29,GDP!BD$11:BD$29,POP!BD$91,GDP!BD$91,$A12)</f>
        <v>-2.3404463777360891E-2</v>
      </c>
      <c r="BE12" cm="1">
        <f t="array" ref="BE12">TheilElementSeparateSum(POP!BE$11:BE$29,GDP!BE$11:BE$29,POP!BE$91,GDP!BE$91,$A12)</f>
        <v>-2.8374607722267096E-2</v>
      </c>
      <c r="BF12" cm="1">
        <f t="array" ref="BF12">TheilElementSeparateSum(POP!BF$11:BF$29,GDP!BF$11:BF$29,POP!BF$91,GDP!BF$91,$A12)</f>
        <v>-1.8634848751124915E-2</v>
      </c>
      <c r="BG12" cm="1">
        <f t="array" ref="BG12">TheilElementSeparateSum(POP!BG$11:BG$29,GDP!BG$11:BG$29,POP!BG$91,GDP!BG$91,$A12)</f>
        <v>-2.3032994946082887E-2</v>
      </c>
      <c r="BH12" cm="1">
        <f t="array" ref="BH12">TheilElementSeparateSum(POP!BH$11:BH$29,GDP!BH$11:BH$29,POP!BH$91,GDP!BH$91,$A12)</f>
        <v>-2.5890370178633507E-2</v>
      </c>
      <c r="BI12" cm="1">
        <f t="array" ref="BI12">TheilElementSeparateSum(POP!BI$11:BI$29,GDP!BI$11:BI$29,POP!BI$91,GDP!BI$91,$A12)</f>
        <v>-2.4109844066706215E-2</v>
      </c>
    </row>
    <row r="13" spans="1:61" x14ac:dyDescent="0.45">
      <c r="A13">
        <f t="shared" si="0"/>
        <v>10</v>
      </c>
      <c r="B13" t="str" vm="77">
        <f>GDP!B20</f>
        <v>Luxemburg</v>
      </c>
      <c r="C13" cm="1">
        <f t="array" ref="C13">TheilElementSeparateSum(POP!C$11:C$29,GDP!C$11:C$29,POP!C$91,GDP!C$91,$A13)</f>
        <v>2.3541112588631639E-4</v>
      </c>
      <c r="D13" cm="1">
        <f t="array" ref="D13">TheilElementSeparateSum(POP!D$11:D$29,GDP!D$11:D$29,POP!D$91,GDP!D$91,$A13)</f>
        <v>2.1043575076331033E-4</v>
      </c>
      <c r="E13" cm="1">
        <f t="array" ref="E13">TheilElementSeparateSum(POP!E$11:E$29,GDP!E$11:E$29,POP!E$91,GDP!E$91,$A13)</f>
        <v>2.0248588660290944E-4</v>
      </c>
      <c r="F13" cm="1">
        <f t="array" ref="F13">TheilElementSeparateSum(POP!F$11:F$29,GDP!F$11:F$29,POP!F$91,GDP!F$91,$A13)</f>
        <v>2.4798252913183535E-4</v>
      </c>
      <c r="G13" cm="1">
        <f t="array" ref="G13">TheilElementSeparateSum(POP!G$11:G$29,GDP!G$11:G$29,POP!G$91,GDP!G$91,$A13)</f>
        <v>1.8604671404763543E-4</v>
      </c>
      <c r="H13" cm="1">
        <f t="array" ref="H13">TheilElementSeparateSum(POP!H$11:H$29,GDP!H$11:H$29,POP!H$91,GDP!H$91,$A13)</f>
        <v>1.5094578874833321E-4</v>
      </c>
      <c r="I13" cm="1">
        <f t="array" ref="I13">TheilElementSeparateSum(POP!I$11:I$29,GDP!I$11:I$29,POP!I$91,GDP!I$91,$A13)</f>
        <v>1.0398710247131585E-4</v>
      </c>
      <c r="J13" cm="1">
        <f t="array" ref="J13">TheilElementSeparateSum(POP!J$11:J$29,GDP!J$11:J$29,POP!J$91,GDP!J$91,$A13)</f>
        <v>1.1348013072376836E-4</v>
      </c>
      <c r="K13" cm="1">
        <f t="array" ref="K13">TheilElementSeparateSum(POP!K$11:K$29,GDP!K$11:K$29,POP!K$91,GDP!K$91,$A13)</f>
        <v>1.5973782079911077E-4</v>
      </c>
      <c r="L13" cm="1">
        <f t="array" ref="L13">TheilElementSeparateSum(POP!L$11:L$29,GDP!L$11:L$29,POP!L$91,GDP!L$91,$A13)</f>
        <v>2.7043911973422132E-4</v>
      </c>
      <c r="M13" cm="1">
        <f t="array" ref="M13">TheilElementSeparateSum(POP!M$11:M$29,GDP!M$11:M$29,POP!M$91,GDP!M$91,$A13)</f>
        <v>2.161434614989346E-4</v>
      </c>
      <c r="N13" cm="1">
        <f t="array" ref="N13">TheilElementSeparateSum(POP!N$11:N$29,GDP!N$11:N$29,POP!N$91,GDP!N$91,$A13)</f>
        <v>2.9614267952260306E-4</v>
      </c>
      <c r="O13" cm="1">
        <f t="array" ref="O13">TheilElementSeparateSum(POP!O$11:O$29,GDP!O$11:O$29,POP!O$91,GDP!O$91,$A13)</f>
        <v>4.6671491107246868E-4</v>
      </c>
      <c r="P13" cm="1">
        <f t="array" ref="P13">TheilElementSeparateSum(POP!P$11:P$29,GDP!P$11:P$29,POP!P$91,GDP!P$91,$A13)</f>
        <v>6.005127403526314E-4</v>
      </c>
      <c r="Q13" cm="1">
        <f t="array" ref="Q13">TheilElementSeparateSum(POP!Q$11:Q$29,GDP!Q$11:Q$29,POP!Q$91,GDP!Q$91,$A13)</f>
        <v>4.0409672209567904E-4</v>
      </c>
      <c r="R13" cm="1">
        <f t="array" ref="R13">TheilElementSeparateSum(POP!R$11:R$29,GDP!R$11:R$29,POP!R$91,GDP!R$91,$A13)</f>
        <v>4.2266002576423818E-4</v>
      </c>
      <c r="S13" cm="1">
        <f t="array" ref="S13">TheilElementSeparateSum(POP!S$11:S$29,GDP!S$11:S$29,POP!S$91,GDP!S$91,$A13)</f>
        <v>3.981188796526221E-4</v>
      </c>
      <c r="T13" cm="1">
        <f t="array" ref="T13">TheilElementSeparateSum(POP!T$11:T$29,GDP!T$11:T$29,POP!T$91,GDP!T$91,$A13)</f>
        <v>4.4725755295932585E-4</v>
      </c>
      <c r="U13" cm="1">
        <f t="array" ref="U13">TheilElementSeparateSum(POP!U$11:U$29,GDP!U$11:U$29,POP!U$91,GDP!U$91,$A13)</f>
        <v>4.799086786187856E-4</v>
      </c>
      <c r="V13" cm="1">
        <f t="array" ref="V13">TheilElementSeparateSum(POP!V$11:V$29,GDP!V$11:V$29,POP!V$91,GDP!V$91,$A13)</f>
        <v>4.5822425953581197E-4</v>
      </c>
      <c r="W13" cm="1">
        <f t="array" ref="W13">TheilElementSeparateSum(POP!W$11:W$29,GDP!W$11:W$29,POP!W$91,GDP!W$91,$A13)</f>
        <v>2.244861420483139E-4</v>
      </c>
      <c r="X13" cm="1">
        <f t="array" ref="X13">TheilElementSeparateSum(POP!X$11:X$29,GDP!X$11:X$29,POP!X$91,GDP!X$91,$A13)</f>
        <v>1.4888773607064947E-4</v>
      </c>
      <c r="Y13" cm="1">
        <f t="array" ref="Y13">TheilElementSeparateSum(POP!Y$11:Y$29,GDP!Y$11:Y$29,POP!Y$91,GDP!Y$91,$A13)</f>
        <v>1.0722571411861368E-4</v>
      </c>
      <c r="Z13" cm="1">
        <f t="array" ref="Z13">TheilElementSeparateSum(POP!Z$11:Z$29,GDP!Z$11:Z$29,POP!Z$91,GDP!Z$91,$A13)</f>
        <v>5.8872633544330138E-5</v>
      </c>
      <c r="AA13" cm="1">
        <f t="array" ref="AA13">TheilElementSeparateSum(POP!AA$11:AA$29,GDP!AA$11:AA$29,POP!AA$91,GDP!AA$91,$A13)</f>
        <v>4.5047535284174927E-5</v>
      </c>
      <c r="AB13" cm="1">
        <f t="array" ref="AB13">TheilElementSeparateSum(POP!AB$11:AB$29,GDP!AB$11:AB$29,POP!AB$91,GDP!AB$91,$A13)</f>
        <v>1.8546972694851669E-4</v>
      </c>
      <c r="AC13" cm="1">
        <f t="array" ref="AC13">TheilElementSeparateSum(POP!AC$11:AC$29,GDP!AC$11:AC$29,POP!AC$91,GDP!AC$91,$A13)</f>
        <v>2.6022687190743981E-4</v>
      </c>
      <c r="AD13" cm="1">
        <f t="array" ref="AD13">TheilElementSeparateSum(POP!AD$11:AD$29,GDP!AD$11:AD$29,POP!AD$91,GDP!AD$91,$A13)</f>
        <v>2.5915360102254383E-4</v>
      </c>
      <c r="AE13" cm="1">
        <f t="array" ref="AE13">TheilElementSeparateSum(POP!AE$11:AE$29,GDP!AE$11:AE$29,POP!AE$91,GDP!AE$91,$A13)</f>
        <v>2.7368745367182547E-4</v>
      </c>
      <c r="AF13" cm="1">
        <f t="array" ref="AF13">TheilElementSeparateSum(POP!AF$11:AF$29,GDP!AF$11:AF$29,POP!AF$91,GDP!AF$91,$A13)</f>
        <v>4.2869139536642122E-4</v>
      </c>
      <c r="AG13" cm="1">
        <f t="array" ref="AG13">TheilElementSeparateSum(POP!AG$11:AG$29,GDP!AG$11:AG$29,POP!AG$91,GDP!AG$91,$A13)</f>
        <v>4.5120089058437764E-4</v>
      </c>
      <c r="AH13" cm="1">
        <f t="array" ref="AH13">TheilElementSeparateSum(POP!AH$11:AH$29,GDP!AH$11:AH$29,POP!AH$91,GDP!AH$91,$A13)</f>
        <v>5.1153776491955896E-4</v>
      </c>
      <c r="AI13" cm="1">
        <f t="array" ref="AI13">TheilElementSeparateSum(POP!AI$11:AI$29,GDP!AI$11:AI$29,POP!AI$91,GDP!AI$91,$A13)</f>
        <v>5.2618756345214584E-4</v>
      </c>
      <c r="AJ13" cm="1">
        <f t="array" ref="AJ13">TheilElementSeparateSum(POP!AJ$11:AJ$29,GDP!AJ$11:AJ$29,POP!AJ$91,GDP!AJ$91,$A13)</f>
        <v>5.7278552861893554E-4</v>
      </c>
      <c r="AK13" cm="1">
        <f t="array" ref="AK13">TheilElementSeparateSum(POP!AK$11:AK$29,GDP!AK$11:AK$29,POP!AK$91,GDP!AK$91,$A13)</f>
        <v>6.7391938203499244E-4</v>
      </c>
      <c r="AL13" cm="1">
        <f t="array" ref="AL13">TheilElementSeparateSum(POP!AL$11:AL$29,GDP!AL$11:AL$29,POP!AL$91,GDP!AL$91,$A13)</f>
        <v>6.6619981442341133E-4</v>
      </c>
      <c r="AM13" cm="1">
        <f t="array" ref="AM13">TheilElementSeparateSum(POP!AM$11:AM$29,GDP!AM$11:AM$29,POP!AM$91,GDP!AM$91,$A13)</f>
        <v>5.1740834631677367E-4</v>
      </c>
      <c r="AN13" cm="1">
        <f t="array" ref="AN13">TheilElementSeparateSum(POP!AN$11:AN$29,GDP!AN$11:AN$29,POP!AN$91,GDP!AN$91,$A13)</f>
        <v>5.3967488896241732E-4</v>
      </c>
      <c r="AO13" cm="1">
        <f t="array" ref="AO13">TheilElementSeparateSum(POP!AO$11:AO$29,GDP!AO$11:AO$29,POP!AO$91,GDP!AO$91,$A13)</f>
        <v>5.9130305049514404E-4</v>
      </c>
      <c r="AP13" cm="1">
        <f t="array" ref="AP13">TheilElementSeparateSum(POP!AP$11:AP$29,GDP!AP$11:AP$29,POP!AP$91,GDP!AP$91,$A13)</f>
        <v>4.732593515709674E-4</v>
      </c>
      <c r="AQ13" cm="1">
        <f t="array" ref="AQ13">TheilElementSeparateSum(POP!AQ$11:AQ$29,GDP!AQ$11:AQ$29,POP!AQ$91,GDP!AQ$91,$A13)</f>
        <v>4.8581041810067928E-4</v>
      </c>
      <c r="AR13" cm="1">
        <f t="array" ref="AR13">TheilElementSeparateSum(POP!AR$11:AR$29,GDP!AR$11:AR$29,POP!AR$91,GDP!AR$91,$A13)</f>
        <v>5.831910033475031E-4</v>
      </c>
      <c r="AS13" cm="1">
        <f t="array" ref="AS13">TheilElementSeparateSum(POP!AS$11:AS$29,GDP!AS$11:AS$29,POP!AS$91,GDP!AS$91,$A13)</f>
        <v>7.8891884865427294E-4</v>
      </c>
      <c r="AT13" cm="1">
        <f t="array" ref="AT13">TheilElementSeparateSum(POP!AT$11:AT$29,GDP!AT$11:AT$29,POP!AT$91,GDP!AT$91,$A13)</f>
        <v>8.9878476436977041E-4</v>
      </c>
      <c r="AU13" cm="1">
        <f t="array" ref="AU13">TheilElementSeparateSum(POP!AU$11:AU$29,GDP!AU$11:AU$29,POP!AU$91,GDP!AU$91,$A13)</f>
        <v>9.3885167616905888E-4</v>
      </c>
      <c r="AV13" cm="1">
        <f t="array" ref="AV13">TheilElementSeparateSum(POP!AV$11:AV$29,GDP!AV$11:AV$29,POP!AV$91,GDP!AV$91,$A13)</f>
        <v>1.1124338953813911E-3</v>
      </c>
      <c r="AW13" cm="1">
        <f t="array" ref="AW13">TheilElementSeparateSum(POP!AW$11:AW$29,GDP!AW$11:AW$29,POP!AW$91,GDP!AW$91,$A13)</f>
        <v>1.3761407910127593E-3</v>
      </c>
      <c r="AX13" cm="1">
        <f t="array" ref="AX13">TheilElementSeparateSum(POP!AX$11:AX$29,GDP!AX$11:AX$29,POP!AX$91,GDP!AX$91,$A13)</f>
        <v>1.4926248139692819E-3</v>
      </c>
      <c r="AY13" cm="1">
        <f t="array" ref="AY13">TheilElementSeparateSum(POP!AY$11:AY$29,GDP!AY$11:AY$29,POP!AY$91,GDP!AY$91,$A13)</f>
        <v>1.3770526227230471E-3</v>
      </c>
      <c r="AZ13" cm="1">
        <f t="array" ref="AZ13">TheilElementSeparateSum(POP!AZ$11:AZ$29,GDP!AZ$11:AZ$29,POP!AZ$91,GDP!AZ$91,$A13)</f>
        <v>1.3421841663402705E-3</v>
      </c>
      <c r="BA13" cm="1">
        <f t="array" ref="BA13">TheilElementSeparateSum(POP!BA$11:BA$29,GDP!BA$11:BA$29,POP!BA$91,GDP!BA$91,$A13)</f>
        <v>1.4804381510697365E-3</v>
      </c>
      <c r="BB13" cm="1">
        <f t="array" ref="BB13">TheilElementSeparateSum(POP!BB$11:BB$29,GDP!BB$11:BB$29,POP!BB$91,GDP!BB$91,$A13)</f>
        <v>1.2717117267090471E-3</v>
      </c>
      <c r="BC13" cm="1">
        <f t="array" ref="BC13">TheilElementSeparateSum(POP!BC$11:BC$29,GDP!BC$11:BC$29,POP!BC$91,GDP!BC$91,$A13)</f>
        <v>1.4818297517265667E-3</v>
      </c>
      <c r="BD13" cm="1">
        <f t="array" ref="BD13">TheilElementSeparateSum(POP!BD$11:BD$29,GDP!BD$11:BD$29,POP!BD$91,GDP!BD$91,$A13)</f>
        <v>1.601224172407041E-3</v>
      </c>
      <c r="BE13" cm="1">
        <f t="array" ref="BE13">TheilElementSeparateSum(POP!BE$11:BE$29,GDP!BE$11:BE$29,POP!BE$91,GDP!BE$91,$A13)</f>
        <v>1.2801179011469504E-3</v>
      </c>
      <c r="BF13" cm="1">
        <f t="array" ref="BF13">TheilElementSeparateSum(POP!BF$11:BF$29,GDP!BF$11:BF$29,POP!BF$91,GDP!BF$91,$A13)</f>
        <v>1.3306355018686937E-3</v>
      </c>
      <c r="BG13" cm="1">
        <f t="array" ref="BG13">TheilElementSeparateSum(POP!BG$11:BG$29,GDP!BG$11:BG$29,POP!BG$91,GDP!BG$91,$A13)</f>
        <v>1.3514489060372501E-3</v>
      </c>
      <c r="BH13" cm="1">
        <f t="array" ref="BH13">TheilElementSeparateSum(POP!BH$11:BH$29,GDP!BH$11:BH$29,POP!BH$91,GDP!BH$91,$A13)</f>
        <v>1.4619598992541229E-3</v>
      </c>
      <c r="BI13" cm="1">
        <f t="array" ref="BI13">TheilElementSeparateSum(POP!BI$11:BI$29,GDP!BI$11:BI$29,POP!BI$91,GDP!BI$91,$A13)</f>
        <v>1.4024872030496697E-3</v>
      </c>
    </row>
    <row r="14" spans="1:61" x14ac:dyDescent="0.45">
      <c r="A14">
        <f t="shared" si="0"/>
        <v>11</v>
      </c>
      <c r="B14" t="str" vm="78">
        <f>GDP!B21</f>
        <v>Netherlands</v>
      </c>
      <c r="C14" cm="1">
        <f t="array" ref="C14">TheilElementSeparateSum(POP!C$11:C$29,GDP!C$11:C$29,POP!C$91,GDP!C$91,$A14)</f>
        <v>-5.0560558793239559E-3</v>
      </c>
      <c r="D14" cm="1">
        <f t="array" ref="D14">TheilElementSeparateSum(POP!D$11:D$29,GDP!D$11:D$29,POP!D$91,GDP!D$91,$A14)</f>
        <v>-5.0362618729786314E-3</v>
      </c>
      <c r="E14" cm="1">
        <f t="array" ref="E14">TheilElementSeparateSum(POP!E$11:E$29,GDP!E$11:E$29,POP!E$91,GDP!E$91,$A14)</f>
        <v>-4.9874143534779196E-3</v>
      </c>
      <c r="F14" cm="1">
        <f t="array" ref="F14">TheilElementSeparateSum(POP!F$11:F$29,GDP!F$11:F$29,POP!F$91,GDP!F$91,$A14)</f>
        <v>-4.1840568371633224E-3</v>
      </c>
      <c r="G14" cm="1">
        <f t="array" ref="G14">TheilElementSeparateSum(POP!G$11:G$29,GDP!G$11:G$29,POP!G$91,GDP!G$91,$A14)</f>
        <v>-3.8308162116320837E-3</v>
      </c>
      <c r="H14" cm="1">
        <f t="array" ref="H14">TheilElementSeparateSum(POP!H$11:H$29,GDP!H$11:H$29,POP!H$91,GDP!H$91,$A14)</f>
        <v>-3.9609271976386359E-3</v>
      </c>
      <c r="I14" cm="1">
        <f t="array" ref="I14">TheilElementSeparateSum(POP!I$11:I$29,GDP!I$11:I$29,POP!I$91,GDP!I$91,$A14)</f>
        <v>-3.701368338582763E-3</v>
      </c>
      <c r="J14" cm="1">
        <f t="array" ref="J14">TheilElementSeparateSum(POP!J$11:J$29,GDP!J$11:J$29,POP!J$91,GDP!J$91,$A14)</f>
        <v>-3.4564171222666263E-3</v>
      </c>
      <c r="K14" cm="1">
        <f t="array" ref="K14">TheilElementSeparateSum(POP!K$11:K$29,GDP!K$11:K$29,POP!K$91,GDP!K$91,$A14)</f>
        <v>-1.8135779334835628E-3</v>
      </c>
      <c r="L14" cm="1">
        <f t="array" ref="L14">TheilElementSeparateSum(POP!L$11:L$29,GDP!L$11:L$29,POP!L$91,GDP!L$91,$A14)</f>
        <v>-1.383038951692409E-3</v>
      </c>
      <c r="M14" cm="1">
        <f t="array" ref="M14">TheilElementSeparateSum(POP!M$11:M$29,GDP!M$11:M$29,POP!M$91,GDP!M$91,$A14)</f>
        <v>-2.6062046693461579E-4</v>
      </c>
      <c r="N14" cm="1">
        <f t="array" ref="N14">TheilElementSeparateSum(POP!N$11:N$29,GDP!N$11:N$29,POP!N$91,GDP!N$91,$A14)</f>
        <v>1.0459838366192675E-3</v>
      </c>
      <c r="O14" cm="1">
        <f t="array" ref="O14">TheilElementSeparateSum(POP!O$11:O$29,GDP!O$11:O$29,POP!O$91,GDP!O$91,$A14)</f>
        <v>3.496840218642468E-3</v>
      </c>
      <c r="P14" cm="1">
        <f t="array" ref="P14">TheilElementSeparateSum(POP!P$11:P$29,GDP!P$11:P$29,POP!P$91,GDP!P$91,$A14)</f>
        <v>6.1922179807671202E-3</v>
      </c>
      <c r="Q14" cm="1">
        <f t="array" ref="Q14">TheilElementSeparateSum(POP!Q$11:Q$29,GDP!Q$11:Q$29,POP!Q$91,GDP!Q$91,$A14)</f>
        <v>6.9543656794708421E-3</v>
      </c>
      <c r="R14" cm="1">
        <f t="array" ref="R14">TheilElementSeparateSum(POP!R$11:R$29,GDP!R$11:R$29,POP!R$91,GDP!R$91,$A14)</f>
        <v>7.1542166379727386E-3</v>
      </c>
      <c r="S14" cm="1">
        <f t="array" ref="S14">TheilElementSeparateSum(POP!S$11:S$29,GDP!S$11:S$29,POP!S$91,GDP!S$91,$A14)</f>
        <v>8.1500415926814354E-3</v>
      </c>
      <c r="T14" cm="1">
        <f t="array" ref="T14">TheilElementSeparateSum(POP!T$11:T$29,GDP!T$11:T$29,POP!T$91,GDP!T$91,$A14)</f>
        <v>8.8964467233400915E-3</v>
      </c>
      <c r="U14" cm="1">
        <f t="array" ref="U14">TheilElementSeparateSum(POP!U$11:U$29,GDP!U$11:U$29,POP!U$91,GDP!U$91,$A14)</f>
        <v>9.15285878941028E-3</v>
      </c>
      <c r="V14" cm="1">
        <f t="array" ref="V14">TheilElementSeparateSum(POP!V$11:V$29,GDP!V$11:V$29,POP!V$91,GDP!V$91,$A14)</f>
        <v>8.2895820162032837E-3</v>
      </c>
      <c r="W14" cm="1">
        <f t="array" ref="W14">TheilElementSeparateSum(POP!W$11:W$29,GDP!W$11:W$29,POP!W$91,GDP!W$91,$A14)</f>
        <v>2.0623147634865422E-3</v>
      </c>
      <c r="X14" cm="1">
        <f t="array" ref="X14">TheilElementSeparateSum(POP!X$11:X$29,GDP!X$11:X$29,POP!X$91,GDP!X$91,$A14)</f>
        <v>1.3408566232843606E-3</v>
      </c>
      <c r="Y14" cm="1">
        <f t="array" ref="Y14">TheilElementSeparateSum(POP!Y$11:Y$29,GDP!Y$11:Y$29,POP!Y$91,GDP!Y$91,$A14)</f>
        <v>-2.2421051529655518E-4</v>
      </c>
      <c r="Z14" cm="1">
        <f t="array" ref="Z14">TheilElementSeparateSum(POP!Z$11:Z$29,GDP!Z$11:Z$29,POP!Z$91,GDP!Z$91,$A14)</f>
        <v>-2.3444740420268417E-3</v>
      </c>
      <c r="AA14" cm="1">
        <f t="array" ref="AA14">TheilElementSeparateSum(POP!AA$11:AA$29,GDP!AA$11:AA$29,POP!AA$91,GDP!AA$91,$A14)</f>
        <v>-3.1729650788029527E-3</v>
      </c>
      <c r="AB14" cm="1">
        <f t="array" ref="AB14">TheilElementSeparateSum(POP!AB$11:AB$29,GDP!AB$11:AB$29,POP!AB$91,GDP!AB$91,$A14)</f>
        <v>-7.7908527322282555E-4</v>
      </c>
      <c r="AC14" cm="1">
        <f t="array" ref="AC14">TheilElementSeparateSum(POP!AC$11:AC$29,GDP!AC$11:AC$29,POP!AC$91,GDP!AC$91,$A14)</f>
        <v>4.3900300097482979E-4</v>
      </c>
      <c r="AD14" cm="1">
        <f t="array" ref="AD14">TheilElementSeparateSum(POP!AD$11:AD$29,GDP!AD$11:AD$29,POP!AD$91,GDP!AD$91,$A14)</f>
        <v>-7.3986341459722407E-4</v>
      </c>
      <c r="AE14" cm="1">
        <f t="array" ref="AE14">TheilElementSeparateSum(POP!AE$11:AE$29,GDP!AE$11:AE$29,POP!AE$91,GDP!AE$91,$A14)</f>
        <v>-1.8278313012608485E-3</v>
      </c>
      <c r="AF14" cm="1">
        <f t="array" ref="AF14">TheilElementSeparateSum(POP!AF$11:AF$29,GDP!AF$11:AF$29,POP!AF$91,GDP!AF$91,$A14)</f>
        <v>1.6451985086329905E-4</v>
      </c>
      <c r="AG14" cm="1">
        <f t="array" ref="AG14">TheilElementSeparateSum(POP!AG$11:AG$29,GDP!AG$11:AG$29,POP!AG$91,GDP!AG$91,$A14)</f>
        <v>-4.4953180586279547E-4</v>
      </c>
      <c r="AH14" cm="1">
        <f t="array" ref="AH14">TheilElementSeparateSum(POP!AH$11:AH$29,GDP!AH$11:AH$29,POP!AH$91,GDP!AH$91,$A14)</f>
        <v>2.743588839378038E-4</v>
      </c>
      <c r="AI14" cm="1">
        <f t="array" ref="AI14">TheilElementSeparateSum(POP!AI$11:AI$29,GDP!AI$11:AI$29,POP!AI$91,GDP!AI$91,$A14)</f>
        <v>-4.9601349920270479E-4</v>
      </c>
      <c r="AJ14" cm="1">
        <f t="array" ref="AJ14">TheilElementSeparateSum(POP!AJ$11:AJ$29,GDP!AJ$11:AJ$29,POP!AJ$91,GDP!AJ$91,$A14)</f>
        <v>-4.8869045914945886E-4</v>
      </c>
      <c r="AK14" cm="1">
        <f t="array" ref="AK14">TheilElementSeparateSum(POP!AK$11:AK$29,GDP!AK$11:AK$29,POP!AK$91,GDP!AK$91,$A14)</f>
        <v>1.240964298510269E-3</v>
      </c>
      <c r="AL14" cm="1">
        <f t="array" ref="AL14">TheilElementSeparateSum(POP!AL$11:AL$29,GDP!AL$11:AL$29,POP!AL$91,GDP!AL$91,$A14)</f>
        <v>9.9122561249771475E-4</v>
      </c>
      <c r="AM14" cm="1">
        <f t="array" ref="AM14">TheilElementSeparateSum(POP!AM$11:AM$29,GDP!AM$11:AM$29,POP!AM$91,GDP!AM$91,$A14)</f>
        <v>-4.3401305757270812E-4</v>
      </c>
      <c r="AN14" cm="1">
        <f t="array" ref="AN14">TheilElementSeparateSum(POP!AN$11:AN$29,GDP!AN$11:AN$29,POP!AN$91,GDP!AN$91,$A14)</f>
        <v>4.88949827409889E-4</v>
      </c>
      <c r="AO14" cm="1">
        <f t="array" ref="AO14">TheilElementSeparateSum(POP!AO$11:AO$29,GDP!AO$11:AO$29,POP!AO$91,GDP!AO$91,$A14)</f>
        <v>-2.9344354091869184E-4</v>
      </c>
      <c r="AP14" cm="1">
        <f t="array" ref="AP14">TheilElementSeparateSum(POP!AP$11:AP$29,GDP!AP$11:AP$29,POP!AP$91,GDP!AP$91,$A14)</f>
        <v>-2.1032357391337214E-3</v>
      </c>
      <c r="AQ14" cm="1">
        <f t="array" ref="AQ14">TheilElementSeparateSum(POP!AQ$11:AQ$29,GDP!AQ$11:AQ$29,POP!AQ$91,GDP!AQ$91,$A14)</f>
        <v>-1.3243859418018533E-3</v>
      </c>
      <c r="AR14" cm="1">
        <f t="array" ref="AR14">TheilElementSeparateSum(POP!AR$11:AR$29,GDP!AR$11:AR$29,POP!AR$91,GDP!AR$91,$A14)</f>
        <v>-3.4024384858158846E-4</v>
      </c>
      <c r="AS14" cm="1">
        <f t="array" ref="AS14">TheilElementSeparateSum(POP!AS$11:AS$29,GDP!AS$11:AS$29,POP!AS$91,GDP!AS$91,$A14)</f>
        <v>1.9182989966391114E-3</v>
      </c>
      <c r="AT14" cm="1">
        <f t="array" ref="AT14">TheilElementSeparateSum(POP!AT$11:AT$29,GDP!AT$11:AT$29,POP!AT$91,GDP!AT$91,$A14)</f>
        <v>2.636861305695451E-3</v>
      </c>
      <c r="AU14" cm="1">
        <f t="array" ref="AU14">TheilElementSeparateSum(POP!AU$11:AU$29,GDP!AU$11:AU$29,POP!AU$91,GDP!AU$91,$A14)</f>
        <v>2.5168618829583397E-3</v>
      </c>
      <c r="AV14" cm="1">
        <f t="array" ref="AV14">TheilElementSeparateSum(POP!AV$11:AV$29,GDP!AV$11:AV$29,POP!AV$91,GDP!AV$91,$A14)</f>
        <v>3.1821214413752029E-3</v>
      </c>
      <c r="AW14" cm="1">
        <f t="array" ref="AW14">TheilElementSeparateSum(POP!AW$11:AW$29,GDP!AW$11:AW$29,POP!AW$91,GDP!AW$91,$A14)</f>
        <v>5.1678822002999367E-3</v>
      </c>
      <c r="AX14" cm="1">
        <f t="array" ref="AX14">TheilElementSeparateSum(POP!AX$11:AX$29,GDP!AX$11:AX$29,POP!AX$91,GDP!AX$91,$A14)</f>
        <v>7.2901564539281085E-3</v>
      </c>
      <c r="AY14" cm="1">
        <f t="array" ref="AY14">TheilElementSeparateSum(POP!AY$11:AY$29,GDP!AY$11:AY$29,POP!AY$91,GDP!AY$91,$A14)</f>
        <v>6.1129325806464586E-3</v>
      </c>
      <c r="AZ14" cm="1">
        <f t="array" ref="AZ14">TheilElementSeparateSum(POP!AZ$11:AZ$29,GDP!AZ$11:AZ$29,POP!AZ$91,GDP!AZ$91,$A14)</f>
        <v>4.1711669668920244E-3</v>
      </c>
      <c r="BA14" cm="1">
        <f t="array" ref="BA14">TheilElementSeparateSum(POP!BA$11:BA$29,GDP!BA$11:BA$29,POP!BA$91,GDP!BA$91,$A14)</f>
        <v>4.2240481931220663E-3</v>
      </c>
      <c r="BB14" cm="1">
        <f t="array" ref="BB14">TheilElementSeparateSum(POP!BB$11:BB$29,GDP!BB$11:BB$29,POP!BB$91,GDP!BB$91,$A14)</f>
        <v>2.1818337470385111E-3</v>
      </c>
      <c r="BC14" cm="1">
        <f t="array" ref="BC14">TheilElementSeparateSum(POP!BC$11:BC$29,GDP!BC$11:BC$29,POP!BC$91,GDP!BC$91,$A14)</f>
        <v>3.2397975765313717E-3</v>
      </c>
      <c r="BD14" cm="1">
        <f t="array" ref="BD14">TheilElementSeparateSum(POP!BD$11:BD$29,GDP!BD$11:BD$29,POP!BD$91,GDP!BD$91,$A14)</f>
        <v>3.1344383692531261E-3</v>
      </c>
      <c r="BE14" cm="1">
        <f t="array" ref="BE14">TheilElementSeparateSum(POP!BE$11:BE$29,GDP!BE$11:BE$29,POP!BE$91,GDP!BE$91,$A14)</f>
        <v>5.2269123501920748E-4</v>
      </c>
      <c r="BF14" cm="1">
        <f t="array" ref="BF14">TheilElementSeparateSum(POP!BF$11:BF$29,GDP!BF$11:BF$29,POP!BF$91,GDP!BF$91,$A14)</f>
        <v>5.2236360215370025E-4</v>
      </c>
      <c r="BG14" cm="1">
        <f t="array" ref="BG14">TheilElementSeparateSum(POP!BG$11:BG$29,GDP!BG$11:BG$29,POP!BG$91,GDP!BG$91,$A14)</f>
        <v>1.0068428840532739E-3</v>
      </c>
      <c r="BH14" cm="1">
        <f t="array" ref="BH14">TheilElementSeparateSum(POP!BH$11:BH$29,GDP!BH$11:BH$29,POP!BH$91,GDP!BH$91,$A14)</f>
        <v>1.7920693336618766E-3</v>
      </c>
      <c r="BI14" cm="1">
        <f t="array" ref="BI14">TheilElementSeparateSum(POP!BI$11:BI$29,GDP!BI$11:BI$29,POP!BI$91,GDP!BI$91,$A14)</f>
        <v>1.3106890091121694E-3</v>
      </c>
    </row>
    <row r="15" spans="1:61" x14ac:dyDescent="0.45">
      <c r="A15">
        <f t="shared" si="0"/>
        <v>12</v>
      </c>
      <c r="B15" t="str" vm="79">
        <f>GDP!B22</f>
        <v>Norway</v>
      </c>
      <c r="C15" cm="1">
        <f t="array" ref="C15">TheilElementSeparateSum(POP!C$11:C$29,GDP!C$11:C$29,POP!C$91,GDP!C$91,$A15)</f>
        <v>-2.8763438429178887E-4</v>
      </c>
      <c r="D15" cm="1">
        <f t="array" ref="D15">TheilElementSeparateSum(POP!D$11:D$29,GDP!D$11:D$29,POP!D$91,GDP!D$91,$A15)</f>
        <v>-2.7801460822150586E-4</v>
      </c>
      <c r="E15" cm="1">
        <f t="array" ref="E15">TheilElementSeparateSum(POP!E$11:E$29,GDP!E$11:E$29,POP!E$91,GDP!E$91,$A15)</f>
        <v>-2.7339919610786542E-4</v>
      </c>
      <c r="F15" cm="1">
        <f t="array" ref="F15">TheilElementSeparateSum(POP!F$11:F$29,GDP!F$11:F$29,POP!F$91,GDP!F$91,$A15)</f>
        <v>-1.9752264644388949E-4</v>
      </c>
      <c r="G15" cm="1">
        <f t="array" ref="G15">TheilElementSeparateSum(POP!G$11:G$29,GDP!G$11:G$29,POP!G$91,GDP!G$91,$A15)</f>
        <v>3.5447200682342415E-5</v>
      </c>
      <c r="H15" cm="1">
        <f t="array" ref="H15">TheilElementSeparateSum(POP!H$11:H$29,GDP!H$11:H$29,POP!H$91,GDP!H$91,$A15)</f>
        <v>-4.9242984219954784E-5</v>
      </c>
      <c r="I15" cm="1">
        <f t="array" ref="I15">TheilElementSeparateSum(POP!I$11:I$29,GDP!I$11:I$29,POP!I$91,GDP!I$91,$A15)</f>
        <v>8.2884052752992161E-5</v>
      </c>
      <c r="J15" cm="1">
        <f t="array" ref="J15">TheilElementSeparateSum(POP!J$11:J$29,GDP!J$11:J$29,POP!J$91,GDP!J$91,$A15)</f>
        <v>-2.4510864485108753E-5</v>
      </c>
      <c r="K15" cm="1">
        <f t="array" ref="K15">TheilElementSeparateSum(POP!K$11:K$29,GDP!K$11:K$29,POP!K$91,GDP!K$91,$A15)</f>
        <v>-6.6207291907969068E-5</v>
      </c>
      <c r="L15" cm="1">
        <f t="array" ref="L15">TheilElementSeparateSum(POP!L$11:L$29,GDP!L$11:L$29,POP!L$91,GDP!L$91,$A15)</f>
        <v>3.3853426065809427E-4</v>
      </c>
      <c r="M15" cm="1">
        <f t="array" ref="M15">TheilElementSeparateSum(POP!M$11:M$29,GDP!M$11:M$29,POP!M$91,GDP!M$91,$A15)</f>
        <v>6.0035384509285678E-4</v>
      </c>
      <c r="N15" cm="1">
        <f t="array" ref="N15">TheilElementSeparateSum(POP!N$11:N$29,GDP!N$11:N$29,POP!N$91,GDP!N$91,$A15)</f>
        <v>8.4128745355253019E-4</v>
      </c>
      <c r="O15" cm="1">
        <f t="array" ref="O15">TheilElementSeparateSum(POP!O$11:O$29,GDP!O$11:O$29,POP!O$91,GDP!O$91,$A15)</f>
        <v>1.5729706735618048E-3</v>
      </c>
      <c r="P15" cm="1">
        <f t="array" ref="P15">TheilElementSeparateSum(POP!P$11:P$29,GDP!P$11:P$29,POP!P$91,GDP!P$91,$A15)</f>
        <v>2.3887941626803892E-3</v>
      </c>
      <c r="Q15" cm="1">
        <f t="array" ref="Q15">TheilElementSeparateSum(POP!Q$11:Q$29,GDP!Q$11:Q$29,POP!Q$91,GDP!Q$91,$A15)</f>
        <v>3.2772015159657085E-3</v>
      </c>
      <c r="R15" cm="1">
        <f t="array" ref="R15">TheilElementSeparateSum(POP!R$11:R$29,GDP!R$11:R$29,POP!R$91,GDP!R$91,$A15)</f>
        <v>3.424787759020382E-3</v>
      </c>
      <c r="S15" cm="1">
        <f t="array" ref="S15">TheilElementSeparateSum(POP!S$11:S$29,GDP!S$11:S$29,POP!S$91,GDP!S$91,$A15)</f>
        <v>3.7007673864846999E-3</v>
      </c>
      <c r="T15" cm="1">
        <f t="array" ref="T15">TheilElementSeparateSum(POP!T$11:T$29,GDP!T$11:T$29,POP!T$91,GDP!T$91,$A15)</f>
        <v>2.8688417040643619E-3</v>
      </c>
      <c r="U15" cm="1">
        <f t="array" ref="U15">TheilElementSeparateSum(POP!U$11:U$29,GDP!U$11:U$29,POP!U$91,GDP!U$91,$A15)</f>
        <v>2.8697549799048209E-3</v>
      </c>
      <c r="V15" cm="1">
        <f t="array" ref="V15">TheilElementSeparateSum(POP!V$11:V$29,GDP!V$11:V$29,POP!V$91,GDP!V$91,$A15)</f>
        <v>3.9811925470121783E-3</v>
      </c>
      <c r="W15" cm="1">
        <f t="array" ref="W15">TheilElementSeparateSum(POP!W$11:W$29,GDP!W$11:W$29,POP!W$91,GDP!W$91,$A15)</f>
        <v>3.4342437451899679E-3</v>
      </c>
      <c r="X15" cm="1">
        <f t="array" ref="X15">TheilElementSeparateSum(POP!X$11:X$29,GDP!X$11:X$29,POP!X$91,GDP!X$91,$A15)</f>
        <v>3.3167154241897537E-3</v>
      </c>
      <c r="Y15" cm="1">
        <f t="array" ref="Y15">TheilElementSeparateSum(POP!Y$11:Y$29,GDP!Y$11:Y$29,POP!Y$91,GDP!Y$91,$A15)</f>
        <v>2.6734347057165522E-3</v>
      </c>
      <c r="Z15" cm="1">
        <f t="array" ref="Z15">TheilElementSeparateSum(POP!Z$11:Z$29,GDP!Z$11:Z$29,POP!Z$91,GDP!Z$91,$A15)</f>
        <v>2.188582731609383E-3</v>
      </c>
      <c r="AA15" cm="1">
        <f t="array" ref="AA15">TheilElementSeparateSum(POP!AA$11:AA$29,GDP!AA$11:AA$29,POP!AA$91,GDP!AA$91,$A15)</f>
        <v>2.1730428197367269E-3</v>
      </c>
      <c r="AB15" cm="1">
        <f t="array" ref="AB15">TheilElementSeparateSum(POP!AB$11:AB$29,GDP!AB$11:AB$29,POP!AB$91,GDP!AB$91,$A15)</f>
        <v>2.147472006429185E-3</v>
      </c>
      <c r="AC15" cm="1">
        <f t="array" ref="AC15">TheilElementSeparateSum(POP!AC$11:AC$29,GDP!AC$11:AC$29,POP!AC$91,GDP!AC$91,$A15)</f>
        <v>2.5877712738167705E-3</v>
      </c>
      <c r="AD15" cm="1">
        <f t="array" ref="AD15">TheilElementSeparateSum(POP!AD$11:AD$29,GDP!AD$11:AD$29,POP!AD$91,GDP!AD$91,$A15)</f>
        <v>2.1218694124730858E-3</v>
      </c>
      <c r="AE15" cm="1">
        <f t="array" ref="AE15">TheilElementSeparateSum(POP!AE$11:AE$29,GDP!AE$11:AE$29,POP!AE$91,GDP!AE$91,$A15)</f>
        <v>1.7595939131855019E-3</v>
      </c>
      <c r="AF15" cm="1">
        <f t="array" ref="AF15">TheilElementSeparateSum(POP!AF$11:AF$29,GDP!AF$11:AF$29,POP!AF$91,GDP!AF$91,$A15)</f>
        <v>2.2788402660950538E-3</v>
      </c>
      <c r="AG15" cm="1">
        <f t="array" ref="AG15">TheilElementSeparateSum(POP!AG$11:AG$29,GDP!AG$11:AG$29,POP!AG$91,GDP!AG$91,$A15)</f>
        <v>1.8989004377213969E-3</v>
      </c>
      <c r="AH15" cm="1">
        <f t="array" ref="AH15">TheilElementSeparateSum(POP!AH$11:AH$29,GDP!AH$11:AH$29,POP!AH$91,GDP!AH$91,$A15)</f>
        <v>1.9445763022165044E-3</v>
      </c>
      <c r="AI15" cm="1">
        <f t="array" ref="AI15">TheilElementSeparateSum(POP!AI$11:AI$29,GDP!AI$11:AI$29,POP!AI$91,GDP!AI$91,$A15)</f>
        <v>1.1377462870035737E-3</v>
      </c>
      <c r="AJ15" cm="1">
        <f t="array" ref="AJ15">TheilElementSeparateSum(POP!AJ$11:AJ$29,GDP!AJ$11:AJ$29,POP!AJ$91,GDP!AJ$91,$A15)</f>
        <v>1.00777451644379E-3</v>
      </c>
      <c r="AK15" cm="1">
        <f t="array" ref="AK15">TheilElementSeparateSum(POP!AK$11:AK$29,GDP!AK$11:AK$29,POP!AK$91,GDP!AK$91,$A15)</f>
        <v>1.7036658152351973E-3</v>
      </c>
      <c r="AL15" cm="1">
        <f t="array" ref="AL15">TheilElementSeparateSum(POP!AL$11:AL$29,GDP!AL$11:AL$29,POP!AL$91,GDP!AL$91,$A15)</f>
        <v>2.3276647226749846E-3</v>
      </c>
      <c r="AM15" cm="1">
        <f t="array" ref="AM15">TheilElementSeparateSum(POP!AM$11:AM$29,GDP!AM$11:AM$29,POP!AM$91,GDP!AM$91,$A15)</f>
        <v>2.28765774473003E-3</v>
      </c>
      <c r="AN15" cm="1">
        <f t="array" ref="AN15">TheilElementSeparateSum(POP!AN$11:AN$29,GDP!AN$11:AN$29,POP!AN$91,GDP!AN$91,$A15)</f>
        <v>1.8046956105269001E-3</v>
      </c>
      <c r="AO15" cm="1">
        <f t="array" ref="AO15">TheilElementSeparateSum(POP!AO$11:AO$29,GDP!AO$11:AO$29,POP!AO$91,GDP!AO$91,$A15)</f>
        <v>1.7429973331817075E-3</v>
      </c>
      <c r="AP15" cm="1">
        <f t="array" ref="AP15">TheilElementSeparateSum(POP!AP$11:AP$29,GDP!AP$11:AP$29,POP!AP$91,GDP!AP$91,$A15)</f>
        <v>1.9683802541480013E-3</v>
      </c>
      <c r="AQ15" cm="1">
        <f t="array" ref="AQ15">TheilElementSeparateSum(POP!AQ$11:AQ$29,GDP!AQ$11:AQ$29,POP!AQ$91,GDP!AQ$91,$A15)</f>
        <v>2.2500834567084575E-3</v>
      </c>
      <c r="AR15" cm="1">
        <f t="array" ref="AR15">TheilElementSeparateSum(POP!AR$11:AR$29,GDP!AR$11:AR$29,POP!AR$91,GDP!AR$91,$A15)</f>
        <v>3.1084161450148644E-3</v>
      </c>
      <c r="AS15" cm="1">
        <f t="array" ref="AS15">TheilElementSeparateSum(POP!AS$11:AS$29,GDP!AS$11:AS$29,POP!AS$91,GDP!AS$91,$A15)</f>
        <v>3.7589829578772546E-3</v>
      </c>
      <c r="AT15" cm="1">
        <f t="array" ref="AT15">TheilElementSeparateSum(POP!AT$11:AT$29,GDP!AT$11:AT$29,POP!AT$91,GDP!AT$91,$A15)</f>
        <v>4.3366084227541343E-3</v>
      </c>
      <c r="AU15" cm="1">
        <f t="array" ref="AU15">TheilElementSeparateSum(POP!AU$11:AU$29,GDP!AU$11:AU$29,POP!AU$91,GDP!AU$91,$A15)</f>
        <v>5.885826967239262E-3</v>
      </c>
      <c r="AV15" cm="1">
        <f t="array" ref="AV15">TheilElementSeparateSum(POP!AV$11:AV$29,GDP!AV$11:AV$29,POP!AV$91,GDP!AV$91,$A15)</f>
        <v>6.9815779879199499E-3</v>
      </c>
      <c r="AW15" cm="1">
        <f t="array" ref="AW15">TheilElementSeparateSum(POP!AW$11:AW$29,GDP!AW$11:AW$29,POP!AW$91,GDP!AW$91,$A15)</f>
        <v>8.2755284759490691E-3</v>
      </c>
      <c r="AX15" cm="1">
        <f t="array" ref="AX15">TheilElementSeparateSum(POP!AX$11:AX$29,GDP!AX$11:AX$29,POP!AX$91,GDP!AX$91,$A15)</f>
        <v>1.0237485982119258E-2</v>
      </c>
      <c r="AY15" cm="1">
        <f t="array" ref="AY15">TheilElementSeparateSum(POP!AY$11:AY$29,GDP!AY$11:AY$29,POP!AY$91,GDP!AY$91,$A15)</f>
        <v>7.4723146148975746E-3</v>
      </c>
      <c r="AZ15" cm="1">
        <f t="array" ref="AZ15">TheilElementSeparateSum(POP!AZ$11:AZ$29,GDP!AZ$11:AZ$29,POP!AZ$91,GDP!AZ$91,$A15)</f>
        <v>8.650129012539514E-3</v>
      </c>
      <c r="BA15" cm="1">
        <f t="array" ref="BA15">TheilElementSeparateSum(POP!BA$11:BA$29,GDP!BA$11:BA$29,POP!BA$91,GDP!BA$91,$A15)</f>
        <v>1.0452037765874894E-2</v>
      </c>
      <c r="BB15" cm="1">
        <f t="array" ref="BB15">TheilElementSeparateSum(POP!BB$11:BB$29,GDP!BB$11:BB$29,POP!BB$91,GDP!BB$91,$A15)</f>
        <v>1.0762021751825949E-2</v>
      </c>
      <c r="BC15" cm="1">
        <f t="array" ref="BC15">TheilElementSeparateSum(POP!BC$11:BC$29,GDP!BC$11:BC$29,POP!BC$91,GDP!BC$91,$A15)</f>
        <v>1.1196162225747775E-2</v>
      </c>
      <c r="BD15" cm="1">
        <f t="array" ref="BD15">TheilElementSeparateSum(POP!BD$11:BD$29,GDP!BD$11:BD$29,POP!BD$91,GDP!BD$91,$A15)</f>
        <v>9.4918595125309552E-3</v>
      </c>
      <c r="BE15" cm="1">
        <f t="array" ref="BE15">TheilElementSeparateSum(POP!BE$11:BE$29,GDP!BE$11:BE$29,POP!BE$91,GDP!BE$91,$A15)</f>
        <v>5.3737669239751016E-3</v>
      </c>
      <c r="BF15" cm="1">
        <f t="array" ref="BF15">TheilElementSeparateSum(POP!BF$11:BF$29,GDP!BF$11:BF$29,POP!BF$91,GDP!BF$91,$A15)</f>
        <v>4.3298595866740498E-3</v>
      </c>
      <c r="BG15" cm="1">
        <f t="array" ref="BG15">TheilElementSeparateSum(POP!BG$11:BG$29,GDP!BG$11:BG$29,POP!BG$91,GDP!BG$91,$A15)</f>
        <v>4.8551466032588338E-3</v>
      </c>
      <c r="BH15" cm="1">
        <f t="array" ref="BH15">TheilElementSeparateSum(POP!BH$11:BH$29,GDP!BH$11:BH$29,POP!BH$91,GDP!BH$91,$A15)</f>
        <v>5.2938991862357286E-3</v>
      </c>
      <c r="BI15" cm="1">
        <f t="array" ref="BI15">TheilElementSeparateSum(POP!BI$11:BI$29,GDP!BI$11:BI$29,POP!BI$91,GDP!BI$91,$A15)</f>
        <v>4.0044526143151096E-3</v>
      </c>
    </row>
    <row r="16" spans="1:61" x14ac:dyDescent="0.45">
      <c r="A16">
        <f t="shared" si="0"/>
        <v>13</v>
      </c>
      <c r="B16" t="str" vm="80">
        <f>GDP!B23</f>
        <v>Portugal</v>
      </c>
      <c r="C16" cm="1">
        <f t="array" ref="C16">TheilElementSeparateSum(POP!C$11:C$29,GDP!C$11:C$29,POP!C$91,GDP!C$91,$A16)</f>
        <v>-5.4078316260102533E-3</v>
      </c>
      <c r="D16" cm="1">
        <f t="array" ref="D16">TheilElementSeparateSum(POP!D$11:D$29,GDP!D$11:D$29,POP!D$91,GDP!D$91,$A16)</f>
        <v>-5.3767436813988972E-3</v>
      </c>
      <c r="E16" cm="1">
        <f t="array" ref="E16">TheilElementSeparateSum(POP!E$11:E$29,GDP!E$11:E$29,POP!E$91,GDP!E$91,$A16)</f>
        <v>-5.3271932186908511E-3</v>
      </c>
      <c r="F16" cm="1">
        <f t="array" ref="F16">TheilElementSeparateSum(POP!F$11:F$29,GDP!F$11:F$29,POP!F$91,GDP!F$91,$A16)</f>
        <v>-5.276273267215679E-3</v>
      </c>
      <c r="G16" cm="1">
        <f t="array" ref="G16">TheilElementSeparateSum(POP!G$11:G$29,GDP!G$11:G$29,POP!G$91,GDP!G$91,$A16)</f>
        <v>-5.2467024812486371E-3</v>
      </c>
      <c r="H16" cm="1">
        <f t="array" ref="H16">TheilElementSeparateSum(POP!H$11:H$29,GDP!H$11:H$29,POP!H$91,GDP!H$91,$A16)</f>
        <v>-5.1787074118829464E-3</v>
      </c>
      <c r="I16" cm="1">
        <f t="array" ref="I16">TheilElementSeparateSum(POP!I$11:I$29,GDP!I$11:I$29,POP!I$91,GDP!I$91,$A16)</f>
        <v>-5.1741700384718035E-3</v>
      </c>
      <c r="J16" cm="1">
        <f t="array" ref="J16">TheilElementSeparateSum(POP!J$11:J$29,GDP!J$11:J$29,POP!J$91,GDP!J$91,$A16)</f>
        <v>-5.1490702178975693E-3</v>
      </c>
      <c r="K16" cm="1">
        <f t="array" ref="K16">TheilElementSeparateSum(POP!K$11:K$29,GDP!K$11:K$29,POP!K$91,GDP!K$91,$A16)</f>
        <v>-5.0685436568487967E-3</v>
      </c>
      <c r="L16" cm="1">
        <f t="array" ref="L16">TheilElementSeparateSum(POP!L$11:L$29,GDP!L$11:L$29,POP!L$91,GDP!L$91,$A16)</f>
        <v>-5.0579598111118217E-3</v>
      </c>
      <c r="M16" cm="1">
        <f t="array" ref="M16">TheilElementSeparateSum(POP!M$11:M$29,GDP!M$11:M$29,POP!M$91,GDP!M$91,$A16)</f>
        <v>-5.0181254226465011E-3</v>
      </c>
      <c r="N16" cm="1">
        <f t="array" ref="N16">TheilElementSeparateSum(POP!N$11:N$29,GDP!N$11:N$29,POP!N$91,GDP!N$91,$A16)</f>
        <v>-4.9992599138462216E-3</v>
      </c>
      <c r="O16" cm="1">
        <f t="array" ref="O16">TheilElementSeparateSum(POP!O$11:O$29,GDP!O$11:O$29,POP!O$91,GDP!O$91,$A16)</f>
        <v>-4.979954305979281E-3</v>
      </c>
      <c r="P16" cm="1">
        <f t="array" ref="P16">TheilElementSeparateSum(POP!P$11:P$29,GDP!P$11:P$29,POP!P$91,GDP!P$91,$A16)</f>
        <v>-4.9888966219013842E-3</v>
      </c>
      <c r="Q16" cm="1">
        <f t="array" ref="Q16">TheilElementSeparateSum(POP!Q$11:Q$29,GDP!Q$11:Q$29,POP!Q$91,GDP!Q$91,$A16)</f>
        <v>-5.1408464072072758E-3</v>
      </c>
      <c r="R16" cm="1">
        <f t="array" ref="R16">TheilElementSeparateSum(POP!R$11:R$29,GDP!R$11:R$29,POP!R$91,GDP!R$91,$A16)</f>
        <v>-5.2453611749898104E-3</v>
      </c>
      <c r="S16" cm="1">
        <f t="array" ref="S16">TheilElementSeparateSum(POP!S$11:S$29,GDP!S$11:S$29,POP!S$91,GDP!S$91,$A16)</f>
        <v>-5.2334246924273459E-3</v>
      </c>
      <c r="T16" cm="1">
        <f t="array" ref="T16">TheilElementSeparateSum(POP!T$11:T$29,GDP!T$11:T$29,POP!T$91,GDP!T$91,$A16)</f>
        <v>-5.1799116453141178E-3</v>
      </c>
      <c r="U16" cm="1">
        <f t="array" ref="U16">TheilElementSeparateSum(POP!U$11:U$29,GDP!U$11:U$29,POP!U$91,GDP!U$91,$A16)</f>
        <v>-5.1813134129115382E-3</v>
      </c>
      <c r="V16" cm="1">
        <f t="array" ref="V16">TheilElementSeparateSum(POP!V$11:V$29,GDP!V$11:V$29,POP!V$91,GDP!V$91,$A16)</f>
        <v>-5.2746058526619809E-3</v>
      </c>
      <c r="W16" cm="1">
        <f t="array" ref="W16">TheilElementSeparateSum(POP!W$11:W$29,GDP!W$11:W$29,POP!W$91,GDP!W$91,$A16)</f>
        <v>-5.2394018306631419E-3</v>
      </c>
      <c r="X16" cm="1">
        <f t="array" ref="X16">TheilElementSeparateSum(POP!X$11:X$29,GDP!X$11:X$29,POP!X$91,GDP!X$91,$A16)</f>
        <v>-5.1979910856383496E-3</v>
      </c>
      <c r="Y16" cm="1">
        <f t="array" ref="Y16">TheilElementSeparateSum(POP!Y$11:Y$29,GDP!Y$11:Y$29,POP!Y$91,GDP!Y$91,$A16)</f>
        <v>-5.0092466372368694E-3</v>
      </c>
      <c r="Z16" cm="1">
        <f t="array" ref="Z16">TheilElementSeparateSum(POP!Z$11:Z$29,GDP!Z$11:Z$29,POP!Z$91,GDP!Z$91,$A16)</f>
        <v>-4.8026219512452128E-3</v>
      </c>
      <c r="AA16" cm="1">
        <f t="array" ref="AA16">TheilElementSeparateSum(POP!AA$11:AA$29,GDP!AA$11:AA$29,POP!AA$91,GDP!AA$91,$A16)</f>
        <v>-4.8166601214501906E-3</v>
      </c>
      <c r="AB16" cm="1">
        <f t="array" ref="AB16">TheilElementSeparateSum(POP!AB$11:AB$29,GDP!AB$11:AB$29,POP!AB$91,GDP!AB$91,$A16)</f>
        <v>-5.0314766245988232E-3</v>
      </c>
      <c r="AC16" cm="1">
        <f t="array" ref="AC16">TheilElementSeparateSum(POP!AC$11:AC$29,GDP!AC$11:AC$29,POP!AC$91,GDP!AC$91,$A16)</f>
        <v>-5.0912463344292957E-3</v>
      </c>
      <c r="AD16" cm="1">
        <f t="array" ref="AD16">TheilElementSeparateSum(POP!AD$11:AD$29,GDP!AD$11:AD$29,POP!AD$91,GDP!AD$91,$A16)</f>
        <v>-5.0891757857895624E-3</v>
      </c>
      <c r="AE16" cm="1">
        <f t="array" ref="AE16">TheilElementSeparateSum(POP!AE$11:AE$29,GDP!AE$11:AE$29,POP!AE$91,GDP!AE$91,$A16)</f>
        <v>-5.0742132091423937E-3</v>
      </c>
      <c r="AF16" cm="1">
        <f t="array" ref="AF16">TheilElementSeparateSum(POP!AF$11:AF$29,GDP!AF$11:AF$29,POP!AF$91,GDP!AF$91,$A16)</f>
        <v>-5.0804434338006764E-3</v>
      </c>
      <c r="AG16" cm="1">
        <f t="array" ref="AG16">TheilElementSeparateSum(POP!AG$11:AG$29,GDP!AG$11:AG$29,POP!AG$91,GDP!AG$91,$A16)</f>
        <v>-5.0061594101592759E-3</v>
      </c>
      <c r="AH16" cm="1">
        <f t="array" ref="AH16">TheilElementSeparateSum(POP!AH$11:AH$29,GDP!AH$11:AH$29,POP!AH$91,GDP!AH$91,$A16)</f>
        <v>-4.8452417562640697E-3</v>
      </c>
      <c r="AI16" cm="1">
        <f t="array" ref="AI16">TheilElementSeparateSum(POP!AI$11:AI$29,GDP!AI$11:AI$29,POP!AI$91,GDP!AI$91,$A16)</f>
        <v>-4.9319753406077884E-3</v>
      </c>
      <c r="AJ16" cm="1">
        <f t="array" ref="AJ16">TheilElementSeparateSum(POP!AJ$11:AJ$29,GDP!AJ$11:AJ$29,POP!AJ$91,GDP!AJ$91,$A16)</f>
        <v>-4.9170663688573278E-3</v>
      </c>
      <c r="AK16" cm="1">
        <f t="array" ref="AK16">TheilElementSeparateSum(POP!AK$11:AK$29,GDP!AK$11:AK$29,POP!AK$91,GDP!AK$91,$A16)</f>
        <v>-4.8530769574340578E-3</v>
      </c>
      <c r="AL16" cm="1">
        <f t="array" ref="AL16">TheilElementSeparateSum(POP!AL$11:AL$29,GDP!AL$11:AL$29,POP!AL$91,GDP!AL$91,$A16)</f>
        <v>-4.8083792568256794E-3</v>
      </c>
      <c r="AM16" cm="1">
        <f t="array" ref="AM16">TheilElementSeparateSum(POP!AM$11:AM$29,GDP!AM$11:AM$29,POP!AM$91,GDP!AM$91,$A16)</f>
        <v>-4.8297307878545264E-3</v>
      </c>
      <c r="AN16" cm="1">
        <f t="array" ref="AN16">TheilElementSeparateSum(POP!AN$11:AN$29,GDP!AN$11:AN$29,POP!AN$91,GDP!AN$91,$A16)</f>
        <v>-4.7683360233951319E-3</v>
      </c>
      <c r="AO16" cm="1">
        <f t="array" ref="AO16">TheilElementSeparateSum(POP!AO$11:AO$29,GDP!AO$11:AO$29,POP!AO$91,GDP!AO$91,$A16)</f>
        <v>-4.7946423104315451E-3</v>
      </c>
      <c r="AP16" cm="1">
        <f t="array" ref="AP16">TheilElementSeparateSum(POP!AP$11:AP$29,GDP!AP$11:AP$29,POP!AP$91,GDP!AP$91,$A16)</f>
        <v>-4.8613637136450238E-3</v>
      </c>
      <c r="AQ16" cm="1">
        <f t="array" ref="AQ16">TheilElementSeparateSum(POP!AQ$11:AQ$29,GDP!AQ$11:AQ$29,POP!AQ$91,GDP!AQ$91,$A16)</f>
        <v>-4.8455850740923567E-3</v>
      </c>
      <c r="AR16" cm="1">
        <f t="array" ref="AR16">TheilElementSeparateSum(POP!AR$11:AR$29,GDP!AR$11:AR$29,POP!AR$91,GDP!AR$91,$A16)</f>
        <v>-4.7926557775991169E-3</v>
      </c>
      <c r="AS16" cm="1">
        <f t="array" ref="AS16">TheilElementSeparateSum(POP!AS$11:AS$29,GDP!AS$11:AS$29,POP!AS$91,GDP!AS$91,$A16)</f>
        <v>-4.6402905357790297E-3</v>
      </c>
      <c r="AT16" cm="1">
        <f t="array" ref="AT16">TheilElementSeparateSum(POP!AT$11:AT$29,GDP!AT$11:AT$29,POP!AT$91,GDP!AT$91,$A16)</f>
        <v>-4.5442673220527233E-3</v>
      </c>
      <c r="AU16" cm="1">
        <f t="array" ref="AU16">TheilElementSeparateSum(POP!AU$11:AU$29,GDP!AU$11:AU$29,POP!AU$91,GDP!AU$91,$A16)</f>
        <v>-4.5279621624490941E-3</v>
      </c>
      <c r="AV16" cm="1">
        <f t="array" ref="AV16">TheilElementSeparateSum(POP!AV$11:AV$29,GDP!AV$11:AV$29,POP!AV$91,GDP!AV$91,$A16)</f>
        <v>-4.4737269081081164E-3</v>
      </c>
      <c r="AW16" cm="1">
        <f t="array" ref="AW16">TheilElementSeparateSum(POP!AW$11:AW$29,GDP!AW$11:AW$29,POP!AW$91,GDP!AW$91,$A16)</f>
        <v>-4.2855240894873045E-3</v>
      </c>
      <c r="AX16" cm="1">
        <f t="array" ref="AX16">TheilElementSeparateSum(POP!AX$11:AX$29,GDP!AX$11:AX$29,POP!AX$91,GDP!AX$91,$A16)</f>
        <v>-4.1223498229630623E-3</v>
      </c>
      <c r="AY16" cm="1">
        <f t="array" ref="AY16">TheilElementSeparateSum(POP!AY$11:AY$29,GDP!AY$11:AY$29,POP!AY$91,GDP!AY$91,$A16)</f>
        <v>-4.1514825390582179E-3</v>
      </c>
      <c r="AZ16" cm="1">
        <f t="array" ref="AZ16">TheilElementSeparateSum(POP!AZ$11:AZ$29,GDP!AZ$11:AZ$29,POP!AZ$91,GDP!AZ$91,$A16)</f>
        <v>-4.2878396506066891E-3</v>
      </c>
      <c r="BA16" cm="1">
        <f t="array" ref="BA16">TheilElementSeparateSum(POP!BA$11:BA$29,GDP!BA$11:BA$29,POP!BA$91,GDP!BA$91,$A16)</f>
        <v>-4.3241507003809682E-3</v>
      </c>
      <c r="BB16" cm="1">
        <f t="array" ref="BB16">TheilElementSeparateSum(POP!BB$11:BB$29,GDP!BB$11:BB$29,POP!BB$91,GDP!BB$91,$A16)</f>
        <v>-4.4801731705991421E-3</v>
      </c>
      <c r="BC16" cm="1">
        <f t="array" ref="BC16">TheilElementSeparateSum(POP!BC$11:BC$29,GDP!BC$11:BC$29,POP!BC$91,GDP!BC$91,$A16)</f>
        <v>-4.361813252302991E-3</v>
      </c>
      <c r="BD16" cm="1">
        <f t="array" ref="BD16">TheilElementSeparateSum(POP!BD$11:BD$29,GDP!BD$11:BD$29,POP!BD$91,GDP!BD$91,$A16)</f>
        <v>-4.3103201456977059E-3</v>
      </c>
      <c r="BE16" cm="1">
        <f t="array" ref="BE16">TheilElementSeparateSum(POP!BE$11:BE$29,GDP!BE$11:BE$29,POP!BE$91,GDP!BE$91,$A16)</f>
        <v>-4.3854190649382464E-3</v>
      </c>
      <c r="BF16" cm="1">
        <f t="array" ref="BF16">TheilElementSeparateSum(POP!BF$11:BF$29,GDP!BF$11:BF$29,POP!BF$91,GDP!BF$91,$A16)</f>
        <v>-4.3329369071162501E-3</v>
      </c>
      <c r="BG16" cm="1">
        <f t="array" ref="BG16">TheilElementSeparateSum(POP!BG$11:BG$29,GDP!BG$11:BG$29,POP!BG$91,GDP!BG$91,$A16)</f>
        <v>-4.2596999223729276E-3</v>
      </c>
      <c r="BH16" cm="1">
        <f t="array" ref="BH16">TheilElementSeparateSum(POP!BH$11:BH$29,GDP!BH$11:BH$29,POP!BH$91,GDP!BH$91,$A16)</f>
        <v>-4.1865584690670699E-3</v>
      </c>
      <c r="BI16" cm="1">
        <f t="array" ref="BI16">TheilElementSeparateSum(POP!BI$11:BI$29,GDP!BI$11:BI$29,POP!BI$91,GDP!BI$91,$A16)</f>
        <v>-4.1998962936881821E-3</v>
      </c>
    </row>
    <row r="17" spans="1:61" x14ac:dyDescent="0.45">
      <c r="A17">
        <f t="shared" si="0"/>
        <v>14</v>
      </c>
      <c r="B17" t="str" vm="81">
        <f>GDP!B24</f>
        <v>Singapore</v>
      </c>
      <c r="C17" cm="1">
        <f t="array" ref="C17">TheilElementSeparateSum(POP!C$11:C$29,GDP!C$11:C$29,POP!C$91,GDP!C$91,$A17)</f>
        <v>-1.0766123552265472E-3</v>
      </c>
      <c r="D17" cm="1">
        <f t="array" ref="D17">TheilElementSeparateSum(POP!D$11:D$29,GDP!D$11:D$29,POP!D$91,GDP!D$91,$A17)</f>
        <v>-1.0892140312249484E-3</v>
      </c>
      <c r="E17" cm="1">
        <f t="array" ref="E17">TheilElementSeparateSum(POP!E$11:E$29,GDP!E$11:E$29,POP!E$91,GDP!E$91,$A17)</f>
        <v>-1.1079920559219363E-3</v>
      </c>
      <c r="F17" cm="1">
        <f t="array" ref="F17">TheilElementSeparateSum(POP!F$11:F$29,GDP!F$11:F$29,POP!F$91,GDP!F$91,$A17)</f>
        <v>-1.0869014205482769E-3</v>
      </c>
      <c r="G17" cm="1">
        <f t="array" ref="G17">TheilElementSeparateSum(POP!G$11:G$29,GDP!G$11:G$29,POP!G$91,GDP!G$91,$A17)</f>
        <v>-1.0974170508590089E-3</v>
      </c>
      <c r="H17" cm="1">
        <f t="array" ref="H17">TheilElementSeparateSum(POP!H$11:H$29,GDP!H$11:H$29,POP!H$91,GDP!H$91,$A17)</f>
        <v>-1.1170125754014781E-3</v>
      </c>
      <c r="I17" cm="1">
        <f t="array" ref="I17">TheilElementSeparateSum(POP!I$11:I$29,GDP!I$11:I$29,POP!I$91,GDP!I$91,$A17)</f>
        <v>-1.1430683440550819E-3</v>
      </c>
      <c r="J17" cm="1">
        <f t="array" ref="J17">TheilElementSeparateSum(POP!J$11:J$29,GDP!J$11:J$29,POP!J$91,GDP!J$91,$A17)</f>
        <v>-1.1682176515110749E-3</v>
      </c>
      <c r="K17" cm="1">
        <f t="array" ref="K17">TheilElementSeparateSum(POP!K$11:K$29,GDP!K$11:K$29,POP!K$91,GDP!K$91,$A17)</f>
        <v>-1.1876276199844914E-3</v>
      </c>
      <c r="L17" cm="1">
        <f t="array" ref="L17">TheilElementSeparateSum(POP!L$11:L$29,GDP!L$11:L$29,POP!L$91,GDP!L$91,$A17)</f>
        <v>-1.2068670519251139E-3</v>
      </c>
      <c r="M17" cm="1">
        <f t="array" ref="M17">TheilElementSeparateSum(POP!M$11:M$29,GDP!M$11:M$29,POP!M$91,GDP!M$91,$A17)</f>
        <v>-1.2277564588442228E-3</v>
      </c>
      <c r="N17" cm="1">
        <f t="array" ref="N17">TheilElementSeparateSum(POP!N$11:N$29,GDP!N$11:N$29,POP!N$91,GDP!N$91,$A17)</f>
        <v>-1.242996721037248E-3</v>
      </c>
      <c r="O17" cm="1">
        <f t="array" ref="O17">TheilElementSeparateSum(POP!O$11:O$29,GDP!O$11:O$29,POP!O$91,GDP!O$91,$A17)</f>
        <v>-1.2653806397786766E-3</v>
      </c>
      <c r="P17" cm="1">
        <f t="array" ref="P17">TheilElementSeparateSum(POP!P$11:P$29,GDP!P$11:P$29,POP!P$91,GDP!P$91,$A17)</f>
        <v>-1.2371897248227418E-3</v>
      </c>
      <c r="Q17" cm="1">
        <f t="array" ref="Q17">TheilElementSeparateSum(POP!Q$11:Q$29,GDP!Q$11:Q$29,POP!Q$91,GDP!Q$91,$A17)</f>
        <v>-1.2571105892648093E-3</v>
      </c>
      <c r="R17" cm="1">
        <f t="array" ref="R17">TheilElementSeparateSum(POP!R$11:R$29,GDP!R$11:R$29,POP!R$91,GDP!R$91,$A17)</f>
        <v>-1.2547578921914149E-3</v>
      </c>
      <c r="S17" cm="1">
        <f t="array" ref="S17">TheilElementSeparateSum(POP!S$11:S$29,GDP!S$11:S$29,POP!S$91,GDP!S$91,$A17)</f>
        <v>-1.2834706678531743E-3</v>
      </c>
      <c r="T17" cm="1">
        <f t="array" ref="T17">TheilElementSeparateSum(POP!T$11:T$29,GDP!T$11:T$29,POP!T$91,GDP!T$91,$A17)</f>
        <v>-1.2966783015666123E-3</v>
      </c>
      <c r="U17" cm="1">
        <f t="array" ref="U17">TheilElementSeparateSum(POP!U$11:U$29,GDP!U$11:U$29,POP!U$91,GDP!U$91,$A17)</f>
        <v>-1.292808113038524E-3</v>
      </c>
      <c r="V17" cm="1">
        <f t="array" ref="V17">TheilElementSeparateSum(POP!V$11:V$29,GDP!V$11:V$29,POP!V$91,GDP!V$91,$A17)</f>
        <v>-1.2561157466816416E-3</v>
      </c>
      <c r="W17" cm="1">
        <f t="array" ref="W17">TheilElementSeparateSum(POP!W$11:W$29,GDP!W$11:W$29,POP!W$91,GDP!W$91,$A17)</f>
        <v>-1.2471708507151439E-3</v>
      </c>
      <c r="X17" cm="1">
        <f t="array" ref="X17">TheilElementSeparateSum(POP!X$11:X$29,GDP!X$11:X$29,POP!X$91,GDP!X$91,$A17)</f>
        <v>-1.2116123267553887E-3</v>
      </c>
      <c r="Y17" cm="1">
        <f t="array" ref="Y17">TheilElementSeparateSum(POP!Y$11:Y$29,GDP!Y$11:Y$29,POP!Y$91,GDP!Y$91,$A17)</f>
        <v>-1.1605363715081495E-3</v>
      </c>
      <c r="Z17" cm="1">
        <f t="array" ref="Z17">TheilElementSeparateSum(POP!Z$11:Z$29,GDP!Z$11:Z$29,POP!Z$91,GDP!Z$91,$A17)</f>
        <v>-1.1279457235855916E-3</v>
      </c>
      <c r="AA17" cm="1">
        <f t="array" ref="AA17">TheilElementSeparateSum(POP!AA$11:AA$29,GDP!AA$11:AA$29,POP!AA$91,GDP!AA$91,$A17)</f>
        <v>-1.2226658965396218E-3</v>
      </c>
      <c r="AB17" cm="1">
        <f t="array" ref="AB17">TheilElementSeparateSum(POP!AB$11:AB$29,GDP!AB$11:AB$29,POP!AB$91,GDP!AB$91,$A17)</f>
        <v>-1.3724709866527042E-3</v>
      </c>
      <c r="AC17" cm="1">
        <f t="array" ref="AC17">TheilElementSeparateSum(POP!AC$11:AC$29,GDP!AC$11:AC$29,POP!AC$91,GDP!AC$91,$A17)</f>
        <v>-1.3977363433027954E-3</v>
      </c>
      <c r="AD17" cm="1">
        <f t="array" ref="AD17">TheilElementSeparateSum(POP!AD$11:AD$29,GDP!AD$11:AD$29,POP!AD$91,GDP!AD$91,$A17)</f>
        <v>-1.401543655345719E-3</v>
      </c>
      <c r="AE17" cm="1">
        <f t="array" ref="AE17">TheilElementSeparateSum(POP!AE$11:AE$29,GDP!AE$11:AE$29,POP!AE$91,GDP!AE$91,$A17)</f>
        <v>-1.3555872813035561E-3</v>
      </c>
      <c r="AF17" cm="1">
        <f t="array" ref="AF17">TheilElementSeparateSum(POP!AF$11:AF$29,GDP!AF$11:AF$29,POP!AF$91,GDP!AF$91,$A17)</f>
        <v>-1.3660683494863335E-3</v>
      </c>
      <c r="AG17" cm="1">
        <f t="array" ref="AG17">TheilElementSeparateSum(POP!AG$11:AG$29,GDP!AG$11:AG$29,POP!AG$91,GDP!AG$91,$A17)</f>
        <v>-1.1982175117653147E-3</v>
      </c>
      <c r="AH17" cm="1">
        <f t="array" ref="AH17">TheilElementSeparateSum(POP!AH$11:AH$29,GDP!AH$11:AH$29,POP!AH$91,GDP!AH$91,$A17)</f>
        <v>-1.1427844316229114E-3</v>
      </c>
      <c r="AI17" cm="1">
        <f t="array" ref="AI17">TheilElementSeparateSum(POP!AI$11:AI$29,GDP!AI$11:AI$29,POP!AI$91,GDP!AI$91,$A17)</f>
        <v>-8.9509849523765816E-4</v>
      </c>
      <c r="AJ17" cm="1">
        <f t="array" ref="AJ17">TheilElementSeparateSum(POP!AJ$11:AJ$29,GDP!AJ$11:AJ$29,POP!AJ$91,GDP!AJ$91,$A17)</f>
        <v>-6.1993711247662457E-4</v>
      </c>
      <c r="AK17" cm="1">
        <f t="array" ref="AK17">TheilElementSeparateSum(POP!AK$11:AK$29,GDP!AK$11:AK$29,POP!AK$91,GDP!AK$91,$A17)</f>
        <v>-4.3904225912947862E-4</v>
      </c>
      <c r="AL17" cm="1">
        <f t="array" ref="AL17">TheilElementSeparateSum(POP!AL$11:AL$29,GDP!AL$11:AL$29,POP!AL$91,GDP!AL$91,$A17)</f>
        <v>-2.5013592749110997E-4</v>
      </c>
      <c r="AM17" cm="1">
        <f t="array" ref="AM17">TheilElementSeparateSum(POP!AM$11:AM$29,GDP!AM$11:AM$29,POP!AM$91,GDP!AM$91,$A17)</f>
        <v>-1.6320195789606986E-4</v>
      </c>
      <c r="AN17" cm="1">
        <f t="array" ref="AN17">TheilElementSeparateSum(POP!AN$11:AN$29,GDP!AN$11:AN$29,POP!AN$91,GDP!AN$91,$A17)</f>
        <v>-9.0945748077401946E-4</v>
      </c>
      <c r="AO17" cm="1">
        <f t="array" ref="AO17">TheilElementSeparateSum(POP!AO$11:AO$29,GDP!AO$11:AO$29,POP!AO$91,GDP!AO$91,$A17)</f>
        <v>-1.0697156671206571E-3</v>
      </c>
      <c r="AP17" cm="1">
        <f t="array" ref="AP17">TheilElementSeparateSum(POP!AP$11:AP$29,GDP!AP$11:AP$29,POP!AP$91,GDP!AP$91,$A17)</f>
        <v>-8.7266885990491762E-4</v>
      </c>
      <c r="AQ17" cm="1">
        <f t="array" ref="AQ17">TheilElementSeparateSum(POP!AQ$11:AQ$29,GDP!AQ$11:AQ$29,POP!AQ$91,GDP!AQ$91,$A17)</f>
        <v>-1.1278726276760589E-3</v>
      </c>
      <c r="AR17" cm="1">
        <f t="array" ref="AR17">TheilElementSeparateSum(POP!AR$11:AR$29,GDP!AR$11:AR$29,POP!AR$91,GDP!AR$91,$A17)</f>
        <v>-1.1584609529892531E-3</v>
      </c>
      <c r="AS17" cm="1">
        <f t="array" ref="AS17">TheilElementSeparateSum(POP!AS$11:AS$29,GDP!AS$11:AS$29,POP!AS$91,GDP!AS$91,$A17)</f>
        <v>-1.2096339190986525E-3</v>
      </c>
      <c r="AT17" cm="1">
        <f t="array" ref="AT17">TheilElementSeparateSum(POP!AT$11:AT$29,GDP!AT$11:AT$29,POP!AT$91,GDP!AT$91,$A17)</f>
        <v>-1.0592780534153237E-3</v>
      </c>
      <c r="AU17" cm="1">
        <f t="array" ref="AU17">TheilElementSeparateSum(POP!AU$11:AU$29,GDP!AU$11:AU$29,POP!AU$91,GDP!AU$91,$A17)</f>
        <v>-9.5725948043256387E-4</v>
      </c>
      <c r="AV17" cm="1">
        <f t="array" ref="AV17">TheilElementSeparateSum(POP!AV$11:AV$29,GDP!AV$11:AV$29,POP!AV$91,GDP!AV$91,$A17)</f>
        <v>-6.8809053677570248E-4</v>
      </c>
      <c r="AW17" cm="1">
        <f t="array" ref="AW17">TheilElementSeparateSum(POP!AW$11:AW$29,GDP!AW$11:AW$29,POP!AW$91,GDP!AW$91,$A17)</f>
        <v>-3.3065546281501245E-4</v>
      </c>
      <c r="AX17" cm="1">
        <f t="array" ref="AX17">TheilElementSeparateSum(POP!AX$11:AX$29,GDP!AX$11:AX$29,POP!AX$91,GDP!AX$91,$A17)</f>
        <v>-4.7766609332561087E-4</v>
      </c>
      <c r="AY17" cm="1">
        <f t="array" ref="AY17">TheilElementSeparateSum(POP!AY$11:AY$29,GDP!AY$11:AY$29,POP!AY$91,GDP!AY$91,$A17)</f>
        <v>-3.3332292596259815E-4</v>
      </c>
      <c r="AZ17" cm="1">
        <f t="array" ref="AZ17">TheilElementSeparateSum(POP!AZ$11:AZ$29,GDP!AZ$11:AZ$29,POP!AZ$91,GDP!AZ$91,$A17)</f>
        <v>6.7204985140849403E-4</v>
      </c>
      <c r="BA17" cm="1">
        <f t="array" ref="BA17">TheilElementSeparateSum(POP!BA$11:BA$29,GDP!BA$11:BA$29,POP!BA$91,GDP!BA$91,$A17)</f>
        <v>1.2685660674356465E-3</v>
      </c>
      <c r="BB17" cm="1">
        <f t="array" ref="BB17">TheilElementSeparateSum(POP!BB$11:BB$29,GDP!BB$11:BB$29,POP!BB$91,GDP!BB$91,$A17)</f>
        <v>1.5695783470332987E-3</v>
      </c>
      <c r="BC17" cm="1">
        <f t="array" ref="BC17">TheilElementSeparateSum(POP!BC$11:BC$29,GDP!BC$11:BC$29,POP!BC$91,GDP!BC$91,$A17)</f>
        <v>1.8403176364760417E-3</v>
      </c>
      <c r="BD17" cm="1">
        <f t="array" ref="BD17">TheilElementSeparateSum(POP!BD$11:BD$29,GDP!BD$11:BD$29,POP!BD$91,GDP!BD$91,$A17)</f>
        <v>1.7976004096246767E-3</v>
      </c>
      <c r="BE17" cm="1">
        <f t="array" ref="BE17">TheilElementSeparateSum(POP!BE$11:BE$29,GDP!BE$11:BE$29,POP!BE$91,GDP!BE$91,$A17)</f>
        <v>1.9171837038348394E-3</v>
      </c>
      <c r="BF17" cm="1">
        <f t="array" ref="BF17">TheilElementSeparateSum(POP!BF$11:BF$29,GDP!BF$11:BF$29,POP!BF$91,GDP!BF$91,$A17)</f>
        <v>1.9610385829492458E-3</v>
      </c>
      <c r="BG17" cm="1">
        <f t="array" ref="BG17">TheilElementSeparateSum(POP!BG$11:BG$29,GDP!BG$11:BG$29,POP!BG$91,GDP!BG$91,$A17)</f>
        <v>2.3307929494502831E-3</v>
      </c>
      <c r="BH17" cm="1">
        <f t="array" ref="BH17">TheilElementSeparateSum(POP!BH$11:BH$29,GDP!BH$11:BH$29,POP!BH$91,GDP!BH$91,$A17)</f>
        <v>2.6869091416665807E-3</v>
      </c>
      <c r="BI17" cm="1">
        <f t="array" ref="BI17">TheilElementSeparateSum(POP!BI$11:BI$29,GDP!BI$11:BI$29,POP!BI$91,GDP!BI$91,$A17)</f>
        <v>2.432700473499061E-3</v>
      </c>
    </row>
    <row r="18" spans="1:61" x14ac:dyDescent="0.45">
      <c r="A18">
        <f t="shared" si="0"/>
        <v>15</v>
      </c>
      <c r="B18" t="str" vm="82">
        <f>GDP!B25</f>
        <v>South Korea</v>
      </c>
      <c r="C18" cm="1">
        <f t="array" ref="C18">TheilElementSeparateSum(POP!C$11:C$29,GDP!C$11:C$29,POP!C$91,GDP!C$91,$A18)</f>
        <v>-7.5289859755601762E-3</v>
      </c>
      <c r="D18" cm="1">
        <f t="array" ref="D18">TheilElementSeparateSum(POP!D$11:D$29,GDP!D$11:D$29,POP!D$91,GDP!D$91,$A18)</f>
        <v>-7.9454442795266131E-3</v>
      </c>
      <c r="E18" cm="1">
        <f t="array" ref="E18">TheilElementSeparateSum(POP!E$11:E$29,GDP!E$11:E$29,POP!E$91,GDP!E$91,$A18)</f>
        <v>-9.4872087848712865E-3</v>
      </c>
      <c r="F18" cm="1">
        <f t="array" ref="F18">TheilElementSeparateSum(POP!F$11:F$29,GDP!F$11:F$29,POP!F$91,GDP!F$91,$A18)</f>
        <v>-8.2663420078763102E-3</v>
      </c>
      <c r="G18" cm="1">
        <f t="array" ref="G18">TheilElementSeparateSum(POP!G$11:G$29,GDP!G$11:G$29,POP!G$91,GDP!G$91,$A18)</f>
        <v>-7.3507369409063017E-3</v>
      </c>
      <c r="H18" cm="1">
        <f t="array" ref="H18">TheilElementSeparateSum(POP!H$11:H$29,GDP!H$11:H$29,POP!H$91,GDP!H$91,$A18)</f>
        <v>-8.0905185194600233E-3</v>
      </c>
      <c r="I18" cm="1">
        <f t="array" ref="I18">TheilElementSeparateSum(POP!I$11:I$29,GDP!I$11:I$29,POP!I$91,GDP!I$91,$A18)</f>
        <v>-8.9008841027389714E-3</v>
      </c>
      <c r="J18" cm="1">
        <f t="array" ref="J18">TheilElementSeparateSum(POP!J$11:J$29,GDP!J$11:J$29,POP!J$91,GDP!J$91,$A18)</f>
        <v>-9.8218256787500763E-3</v>
      </c>
      <c r="K18" cm="1">
        <f t="array" ref="K18">TheilElementSeparateSum(POP!K$11:K$29,GDP!K$11:K$29,POP!K$91,GDP!K$91,$A18)</f>
        <v>-1.0691680820205168E-2</v>
      </c>
      <c r="L18" cm="1">
        <f t="array" ref="L18">TheilElementSeparateSum(POP!L$11:L$29,GDP!L$11:L$29,POP!L$91,GDP!L$91,$A18)</f>
        <v>-1.1209841691757453E-2</v>
      </c>
      <c r="M18" cm="1">
        <f t="array" ref="M18">TheilElementSeparateSum(POP!M$11:M$29,GDP!M$11:M$29,POP!M$91,GDP!M$91,$A18)</f>
        <v>-1.1242044997027434E-2</v>
      </c>
      <c r="N18" cm="1">
        <f t="array" ref="N18">TheilElementSeparateSum(POP!N$11:N$29,GDP!N$11:N$29,POP!N$91,GDP!N$91,$A18)</f>
        <v>-1.0935738040432694E-2</v>
      </c>
      <c r="O18" cm="1">
        <f t="array" ref="O18">TheilElementSeparateSum(POP!O$11:O$29,GDP!O$11:O$29,POP!O$91,GDP!O$91,$A18)</f>
        <v>-1.1431713025226895E-2</v>
      </c>
      <c r="P18" cm="1">
        <f t="array" ref="P18">TheilElementSeparateSum(POP!P$11:P$29,GDP!P$11:P$29,POP!P$91,GDP!P$91,$A18)</f>
        <v>-1.3104676947823083E-2</v>
      </c>
      <c r="Q18" cm="1">
        <f t="array" ref="Q18">TheilElementSeparateSum(POP!Q$11:Q$29,GDP!Q$11:Q$29,POP!Q$91,GDP!Q$91,$A18)</f>
        <v>-1.308451217887722E-2</v>
      </c>
      <c r="R18" cm="1">
        <f t="array" ref="R18">TheilElementSeparateSum(POP!R$11:R$29,GDP!R$11:R$29,POP!R$91,GDP!R$91,$A18)</f>
        <v>-1.487365574751519E-2</v>
      </c>
      <c r="S18" cm="1">
        <f t="array" ref="S18">TheilElementSeparateSum(POP!S$11:S$29,GDP!S$11:S$29,POP!S$91,GDP!S$91,$A18)</f>
        <v>-1.5868663261508261E-2</v>
      </c>
      <c r="T18" cm="1">
        <f t="array" ref="T18">TheilElementSeparateSum(POP!T$11:T$29,GDP!T$11:T$29,POP!T$91,GDP!T$91,$A18)</f>
        <v>-1.6780279054412806E-2</v>
      </c>
      <c r="U18" cm="1">
        <f t="array" ref="U18">TheilElementSeparateSum(POP!U$11:U$29,GDP!U$11:U$29,POP!U$91,GDP!U$91,$A18)</f>
        <v>-1.7685832412420627E-2</v>
      </c>
      <c r="V18" cm="1">
        <f t="array" ref="V18">TheilElementSeparateSum(POP!V$11:V$29,GDP!V$11:V$29,POP!V$91,GDP!V$91,$A18)</f>
        <v>-1.6835095149551303E-2</v>
      </c>
      <c r="W18" cm="1">
        <f t="array" ref="W18">TheilElementSeparateSum(POP!W$11:W$29,GDP!W$11:W$29,POP!W$91,GDP!W$91,$A18)</f>
        <v>-1.7478687390893657E-2</v>
      </c>
      <c r="X18" cm="1">
        <f t="array" ref="X18">TheilElementSeparateSum(POP!X$11:X$29,GDP!X$11:X$29,POP!X$91,GDP!X$91,$A18)</f>
        <v>-1.8109013127975374E-2</v>
      </c>
      <c r="Y18" cm="1">
        <f t="array" ref="Y18">TheilElementSeparateSum(POP!Y$11:Y$29,GDP!Y$11:Y$29,POP!Y$91,GDP!Y$91,$A18)</f>
        <v>-1.8705141052421891E-2</v>
      </c>
      <c r="Z18" cm="1">
        <f t="array" ref="Z18">TheilElementSeparateSum(POP!Z$11:Z$29,GDP!Z$11:Z$29,POP!Z$91,GDP!Z$91,$A18)</f>
        <v>-1.9118267835129703E-2</v>
      </c>
      <c r="AA18" cm="1">
        <f t="array" ref="AA18">TheilElementSeparateSum(POP!AA$11:AA$29,GDP!AA$11:AA$29,POP!AA$91,GDP!AA$91,$A18)</f>
        <v>-1.9035428383845417E-2</v>
      </c>
      <c r="AB18" cm="1">
        <f t="array" ref="AB18">TheilElementSeparateSum(POP!AB$11:AB$29,GDP!AB$11:AB$29,POP!AB$91,GDP!AB$91,$A18)</f>
        <v>-1.8748825411334095E-2</v>
      </c>
      <c r="AC18" cm="1">
        <f t="array" ref="AC18">TheilElementSeparateSum(POP!AC$11:AC$29,GDP!AC$11:AC$29,POP!AC$91,GDP!AC$91,$A18)</f>
        <v>-1.9474040059612282E-2</v>
      </c>
      <c r="AD18" cm="1">
        <f t="array" ref="AD18">TheilElementSeparateSum(POP!AD$11:AD$29,GDP!AD$11:AD$29,POP!AD$91,GDP!AD$91,$A18)</f>
        <v>-2.0597004593326952E-2</v>
      </c>
      <c r="AE18" cm="1">
        <f t="array" ref="AE18">TheilElementSeparateSum(POP!AE$11:AE$29,GDP!AE$11:AE$29,POP!AE$91,GDP!AE$91,$A18)</f>
        <v>-2.1401347080491503E-2</v>
      </c>
      <c r="AF18" cm="1">
        <f t="array" ref="AF18">TheilElementSeparateSum(POP!AF$11:AF$29,GDP!AF$11:AF$29,POP!AF$91,GDP!AF$91,$A18)</f>
        <v>-2.1561860791230548E-2</v>
      </c>
      <c r="AG18" cm="1">
        <f t="array" ref="AG18">TheilElementSeparateSum(POP!AG$11:AG$29,GDP!AG$11:AG$29,POP!AG$91,GDP!AG$91,$A18)</f>
        <v>-2.1810302433163169E-2</v>
      </c>
      <c r="AH18" cm="1">
        <f t="array" ref="AH18">TheilElementSeparateSum(POP!AH$11:AH$29,GDP!AH$11:AH$29,POP!AH$91,GDP!AH$91,$A18)</f>
        <v>-2.1864991303436349E-2</v>
      </c>
      <c r="AI18" cm="1">
        <f t="array" ref="AI18">TheilElementSeparateSum(POP!AI$11:AI$29,GDP!AI$11:AI$29,POP!AI$91,GDP!AI$91,$A18)</f>
        <v>-2.1963421775133444E-2</v>
      </c>
      <c r="AJ18" cm="1">
        <f t="array" ref="AJ18">TheilElementSeparateSum(POP!AJ$11:AJ$29,GDP!AJ$11:AJ$29,POP!AJ$91,GDP!AJ$91,$A18)</f>
        <v>-2.1880540968005888E-2</v>
      </c>
      <c r="AK18" cm="1">
        <f t="array" ref="AK18">TheilElementSeparateSum(POP!AK$11:AK$29,GDP!AK$11:AK$29,POP!AK$91,GDP!AK$91,$A18)</f>
        <v>-2.1520732613994946E-2</v>
      </c>
      <c r="AL18" cm="1">
        <f t="array" ref="AL18">TheilElementSeparateSum(POP!AL$11:AL$29,GDP!AL$11:AL$29,POP!AL$91,GDP!AL$91,$A18)</f>
        <v>-2.1149536134357556E-2</v>
      </c>
      <c r="AM18" cm="1">
        <f t="array" ref="AM18">TheilElementSeparateSum(POP!AM$11:AM$29,GDP!AM$11:AM$29,POP!AM$91,GDP!AM$91,$A18)</f>
        <v>-2.1632292094018107E-2</v>
      </c>
      <c r="AN18" cm="1">
        <f t="array" ref="AN18">TheilElementSeparateSum(POP!AN$11:AN$29,GDP!AN$11:AN$29,POP!AN$91,GDP!AN$91,$A18)</f>
        <v>-2.1856462731025421E-2</v>
      </c>
      <c r="AO18" cm="1">
        <f t="array" ref="AO18">TheilElementSeparateSum(POP!AO$11:AO$29,GDP!AO$11:AO$29,POP!AO$91,GDP!AO$91,$A18)</f>
        <v>-2.2221107499815061E-2</v>
      </c>
      <c r="AP18" cm="1">
        <f t="array" ref="AP18">TheilElementSeparateSum(POP!AP$11:AP$29,GDP!AP$11:AP$29,POP!AP$91,GDP!AP$91,$A18)</f>
        <v>-2.2059050564305203E-2</v>
      </c>
      <c r="AQ18" cm="1">
        <f t="array" ref="AQ18">TheilElementSeparateSum(POP!AQ$11:AQ$29,GDP!AQ$11:AQ$29,POP!AQ$91,GDP!AQ$91,$A18)</f>
        <v>-2.2182584368592693E-2</v>
      </c>
      <c r="AR18" cm="1">
        <f t="array" ref="AR18">TheilElementSeparateSum(POP!AR$11:AR$29,GDP!AR$11:AR$29,POP!AR$91,GDP!AR$91,$A18)</f>
        <v>-2.1811442033684431E-2</v>
      </c>
      <c r="AS18" cm="1">
        <f t="array" ref="AS18">TheilElementSeparateSum(POP!AS$11:AS$29,GDP!AS$11:AS$29,POP!AS$91,GDP!AS$91,$A18)</f>
        <v>-2.1718963180966409E-2</v>
      </c>
      <c r="AT18" cm="1">
        <f t="array" ref="AT18">TheilElementSeparateSum(POP!AT$11:AT$29,GDP!AT$11:AT$29,POP!AT$91,GDP!AT$91,$A18)</f>
        <v>-2.1523987860486225E-2</v>
      </c>
      <c r="AU18" cm="1">
        <f t="array" ref="AU18">TheilElementSeparateSum(POP!AU$11:AU$29,GDP!AU$11:AU$29,POP!AU$91,GDP!AU$91,$A18)</f>
        <v>-2.044820392029266E-2</v>
      </c>
      <c r="AV18" cm="1">
        <f t="array" ref="AV18">TheilElementSeparateSum(POP!AV$11:AV$29,GDP!AV$11:AV$29,POP!AV$91,GDP!AV$91,$A18)</f>
        <v>-1.9514620118746891E-2</v>
      </c>
      <c r="AW18" cm="1">
        <f t="array" ref="AW18">TheilElementSeparateSum(POP!AW$11:AW$29,GDP!AW$11:AW$29,POP!AW$91,GDP!AW$91,$A18)</f>
        <v>-1.9016330356620061E-2</v>
      </c>
      <c r="AX18" cm="1">
        <f t="array" ref="AX18">TheilElementSeparateSum(POP!AX$11:AX$29,GDP!AX$11:AX$29,POP!AX$91,GDP!AX$91,$A18)</f>
        <v>-2.0875541045881851E-2</v>
      </c>
      <c r="AY18" cm="1">
        <f t="array" ref="AY18">TheilElementSeparateSum(POP!AY$11:AY$29,GDP!AY$11:AY$29,POP!AY$91,GDP!AY$91,$A18)</f>
        <v>-2.1219653998383926E-2</v>
      </c>
      <c r="AZ18" cm="1">
        <f t="array" ref="AZ18">TheilElementSeparateSum(POP!AZ$11:AZ$29,GDP!AZ$11:AZ$29,POP!AZ$91,GDP!AZ$91,$A18)</f>
        <v>-1.9792424501788395E-2</v>
      </c>
      <c r="BA18" cm="1">
        <f t="array" ref="BA18">TheilElementSeparateSum(POP!BA$11:BA$29,GDP!BA$11:BA$29,POP!BA$91,GDP!BA$91,$A18)</f>
        <v>-1.9526143911421358E-2</v>
      </c>
      <c r="BB18" cm="1">
        <f t="array" ref="BB18">TheilElementSeparateSum(POP!BB$11:BB$29,GDP!BB$11:BB$29,POP!BB$91,GDP!BB$91,$A18)</f>
        <v>-1.9325453065403415E-2</v>
      </c>
      <c r="BC18" cm="1">
        <f t="array" ref="BC18">TheilElementSeparateSum(POP!BC$11:BC$29,GDP!BC$11:BC$29,POP!BC$91,GDP!BC$91,$A18)</f>
        <v>-1.8267079905139212E-2</v>
      </c>
      <c r="BD18" cm="1">
        <f t="array" ref="BD18">TheilElementSeparateSum(POP!BD$11:BD$29,GDP!BD$11:BD$29,POP!BD$91,GDP!BD$91,$A18)</f>
        <v>-1.7194491106393955E-2</v>
      </c>
      <c r="BE18" cm="1">
        <f t="array" ref="BE18">TheilElementSeparateSum(POP!BE$11:BE$29,GDP!BE$11:BE$29,POP!BE$91,GDP!BE$91,$A18)</f>
        <v>-1.6630523878202835E-2</v>
      </c>
      <c r="BF18" cm="1">
        <f t="array" ref="BF18">TheilElementSeparateSum(POP!BF$11:BF$29,GDP!BF$11:BF$29,POP!BF$91,GDP!BF$91,$A18)</f>
        <v>-1.6600002442118206E-2</v>
      </c>
      <c r="BG18" cm="1">
        <f t="array" ref="BG18">TheilElementSeparateSum(POP!BG$11:BG$29,GDP!BG$11:BG$29,POP!BG$91,GDP!BG$91,$A18)</f>
        <v>-1.5566452287672353E-2</v>
      </c>
      <c r="BH18" cm="1">
        <f t="array" ref="BH18">TheilElementSeparateSum(POP!BH$11:BH$29,GDP!BH$11:BH$29,POP!BH$91,GDP!BH$91,$A18)</f>
        <v>-1.5542871994270737E-2</v>
      </c>
      <c r="BI18" cm="1">
        <f t="array" ref="BI18">TheilElementSeparateSum(POP!BI$11:BI$29,GDP!BI$11:BI$29,POP!BI$91,GDP!BI$91,$A18)</f>
        <v>-1.6876851628152171E-2</v>
      </c>
    </row>
    <row r="19" spans="1:61" x14ac:dyDescent="0.45">
      <c r="A19">
        <f t="shared" si="0"/>
        <v>16</v>
      </c>
      <c r="B19" t="str" vm="83">
        <f>GDP!B26</f>
        <v>Spain</v>
      </c>
      <c r="C19" cm="1">
        <f t="array" ref="C19">TheilElementSeparateSum(POP!C$11:C$29,GDP!C$11:C$29,POP!C$91,GDP!C$91,$A19)</f>
        <v>-1.9448563993269972E-2</v>
      </c>
      <c r="D19" cm="1">
        <f t="array" ref="D19">TheilElementSeparateSum(POP!D$11:D$29,GDP!D$11:D$29,POP!D$91,GDP!D$91,$A19)</f>
        <v>-1.9695236942759167E-2</v>
      </c>
      <c r="E19" cm="1">
        <f t="array" ref="E19">TheilElementSeparateSum(POP!E$11:E$29,GDP!E$11:E$29,POP!E$91,GDP!E$91,$A19)</f>
        <v>-1.9892681397965673E-2</v>
      </c>
      <c r="F19" cm="1">
        <f t="array" ref="F19">TheilElementSeparateSum(POP!F$11:F$29,GDP!F$11:F$29,POP!F$91,GDP!F$91,$A19)</f>
        <v>-1.9902564489338727E-2</v>
      </c>
      <c r="G19" cm="1">
        <f t="array" ref="G19">TheilElementSeparateSum(POP!G$11:G$29,GDP!G$11:G$29,POP!G$91,GDP!G$91,$A19)</f>
        <v>-1.9957103824598775E-2</v>
      </c>
      <c r="H19" cm="1">
        <f t="array" ref="H19">TheilElementSeparateSum(POP!H$11:H$29,GDP!H$11:H$29,POP!H$91,GDP!H$91,$A19)</f>
        <v>-1.9944200670132854E-2</v>
      </c>
      <c r="I19" cm="1">
        <f t="array" ref="I19">TheilElementSeparateSum(POP!I$11:I$29,GDP!I$11:I$29,POP!I$91,GDP!I$91,$A19)</f>
        <v>-1.9966205561620789E-2</v>
      </c>
      <c r="J19" cm="1">
        <f t="array" ref="J19">TheilElementSeparateSum(POP!J$11:J$29,GDP!J$11:J$29,POP!J$91,GDP!J$91,$A19)</f>
        <v>-2.0083969992799881E-2</v>
      </c>
      <c r="K19" cm="1">
        <f t="array" ref="K19">TheilElementSeparateSum(POP!K$11:K$29,GDP!K$11:K$29,POP!K$91,GDP!K$91,$A19)</f>
        <v>-2.0073853461933851E-2</v>
      </c>
      <c r="L19" cm="1">
        <f t="array" ref="L19">TheilElementSeparateSum(POP!L$11:L$29,GDP!L$11:L$29,POP!L$91,GDP!L$91,$A19)</f>
        <v>-2.0074080628673951E-2</v>
      </c>
      <c r="M19" cm="1">
        <f t="array" ref="M19">TheilElementSeparateSum(POP!M$11:M$29,GDP!M$11:M$29,POP!M$91,GDP!M$91,$A19)</f>
        <v>-2.0055109128614849E-2</v>
      </c>
      <c r="N19" cm="1">
        <f t="array" ref="N19">TheilElementSeparateSum(POP!N$11:N$29,GDP!N$11:N$29,POP!N$91,GDP!N$91,$A19)</f>
        <v>-1.9809971710536563E-2</v>
      </c>
      <c r="O19" cm="1">
        <f t="array" ref="O19">TheilElementSeparateSum(POP!O$11:O$29,GDP!O$11:O$29,POP!O$91,GDP!O$91,$A19)</f>
        <v>-1.92545375152029E-2</v>
      </c>
      <c r="P19" cm="1">
        <f t="array" ref="P19">TheilElementSeparateSum(POP!P$11:P$29,GDP!P$11:P$29,POP!P$91,GDP!P$91,$A19)</f>
        <v>-1.829108150867521E-2</v>
      </c>
      <c r="Q19" cm="1">
        <f t="array" ref="Q19">TheilElementSeparateSum(POP!Q$11:Q$29,GDP!Q$11:Q$29,POP!Q$91,GDP!Q$91,$A19)</f>
        <v>-1.7719897760216E-2</v>
      </c>
      <c r="R19" cm="1">
        <f t="array" ref="R19">TheilElementSeparateSum(POP!R$11:R$29,GDP!R$11:R$29,POP!R$91,GDP!R$91,$A19)</f>
        <v>-1.8382036360696859E-2</v>
      </c>
      <c r="S19" cm="1">
        <f t="array" ref="S19">TheilElementSeparateSum(POP!S$11:S$29,GDP!S$11:S$29,POP!S$91,GDP!S$91,$A19)</f>
        <v>-1.8595765083431956E-2</v>
      </c>
      <c r="T19" cm="1">
        <f t="array" ref="T19">TheilElementSeparateSum(POP!T$11:T$29,GDP!T$11:T$29,POP!T$91,GDP!T$91,$A19)</f>
        <v>-1.8567570670911145E-2</v>
      </c>
      <c r="U19" cm="1">
        <f t="array" ref="U19">TheilElementSeparateSum(POP!U$11:U$29,GDP!U$11:U$29,POP!U$91,GDP!U$91,$A19)</f>
        <v>-1.6404176234482985E-2</v>
      </c>
      <c r="V19" cm="1">
        <f t="array" ref="V19">TheilElementSeparateSum(POP!V$11:V$29,GDP!V$11:V$29,POP!V$91,GDP!V$91,$A19)</f>
        <v>-1.6842479469550253E-2</v>
      </c>
      <c r="W19" cm="1">
        <f t="array" ref="W19">TheilElementSeparateSum(POP!W$11:W$29,GDP!W$11:W$29,POP!W$91,GDP!W$91,$A19)</f>
        <v>-1.9004717531516536E-2</v>
      </c>
      <c r="X19" cm="1">
        <f t="array" ref="X19">TheilElementSeparateSum(POP!X$11:X$29,GDP!X$11:X$29,POP!X$91,GDP!X$91,$A19)</f>
        <v>-1.9246866143815492E-2</v>
      </c>
      <c r="Y19" cm="1">
        <f t="array" ref="Y19">TheilElementSeparateSum(POP!Y$11:Y$29,GDP!Y$11:Y$29,POP!Y$91,GDP!Y$91,$A19)</f>
        <v>-2.0149636442749065E-2</v>
      </c>
      <c r="Z19" cm="1">
        <f t="array" ref="Z19">TheilElementSeparateSum(POP!Z$11:Z$29,GDP!Z$11:Z$29,POP!Z$91,GDP!Z$91,$A19)</f>
        <v>-2.0208970725543601E-2</v>
      </c>
      <c r="AA19" cm="1">
        <f t="array" ref="AA19">TheilElementSeparateSum(POP!AA$11:AA$29,GDP!AA$11:AA$29,POP!AA$91,GDP!AA$91,$A19)</f>
        <v>-2.0164890886875311E-2</v>
      </c>
      <c r="AB19" cm="1">
        <f t="array" ref="AB19">TheilElementSeparateSum(POP!AB$11:AB$29,GDP!AB$11:AB$29,POP!AB$91,GDP!AB$91,$A19)</f>
        <v>-1.9628802466113936E-2</v>
      </c>
      <c r="AC19" cm="1">
        <f t="array" ref="AC19">TheilElementSeparateSum(POP!AC$11:AC$29,GDP!AC$11:AC$29,POP!AC$91,GDP!AC$91,$A19)</f>
        <v>-1.8855840229942387E-2</v>
      </c>
      <c r="AD19" cm="1">
        <f t="array" ref="AD19">TheilElementSeparateSum(POP!AD$11:AD$29,GDP!AD$11:AD$29,POP!AD$91,GDP!AD$91,$A19)</f>
        <v>-1.8351371674813197E-2</v>
      </c>
      <c r="AE19" cm="1">
        <f t="array" ref="AE19">TheilElementSeparateSum(POP!AE$11:AE$29,GDP!AE$11:AE$29,POP!AE$91,GDP!AE$91,$A19)</f>
        <v>-1.7633089248976695E-2</v>
      </c>
      <c r="AF19" cm="1">
        <f t="array" ref="AF19">TheilElementSeparateSum(POP!AF$11:AF$29,GDP!AF$11:AF$29,POP!AF$91,GDP!AF$91,$A19)</f>
        <v>-1.4948045060039165E-2</v>
      </c>
      <c r="AG19" cm="1">
        <f t="array" ref="AG19">TheilElementSeparateSum(POP!AG$11:AG$29,GDP!AG$11:AG$29,POP!AG$91,GDP!AG$91,$A19)</f>
        <v>-1.445787013736924E-2</v>
      </c>
      <c r="AH19" cm="1">
        <f t="array" ref="AH19">TheilElementSeparateSum(POP!AH$11:AH$29,GDP!AH$11:AH$29,POP!AH$91,GDP!AH$91,$A19)</f>
        <v>-1.3884324248143974E-2</v>
      </c>
      <c r="AI19" cm="1">
        <f t="array" ref="AI19">TheilElementSeparateSum(POP!AI$11:AI$29,GDP!AI$11:AI$29,POP!AI$91,GDP!AI$91,$A19)</f>
        <v>-1.7203182710763546E-2</v>
      </c>
      <c r="AJ19" cm="1">
        <f t="array" ref="AJ19">TheilElementSeparateSum(POP!AJ$11:AJ$29,GDP!AJ$11:AJ$29,POP!AJ$91,GDP!AJ$91,$A19)</f>
        <v>-1.7825339707194878E-2</v>
      </c>
      <c r="AK19" cm="1">
        <f t="array" ref="AK19">TheilElementSeparateSum(POP!AK$11:AK$29,GDP!AK$11:AK$29,POP!AK$91,GDP!AK$91,$A19)</f>
        <v>-1.7181367764414413E-2</v>
      </c>
      <c r="AL19" cm="1">
        <f t="array" ref="AL19">TheilElementSeparateSum(POP!AL$11:AL$29,GDP!AL$11:AL$29,POP!AL$91,GDP!AL$91,$A19)</f>
        <v>-1.6630995430144568E-2</v>
      </c>
      <c r="AM19" cm="1">
        <f t="array" ref="AM19">TheilElementSeparateSum(POP!AM$11:AM$29,GDP!AM$11:AM$29,POP!AM$91,GDP!AM$91,$A19)</f>
        <v>-1.750789246624115E-2</v>
      </c>
      <c r="AN19" cm="1">
        <f t="array" ref="AN19">TheilElementSeparateSum(POP!AN$11:AN$29,GDP!AN$11:AN$29,POP!AN$91,GDP!AN$91,$A19)</f>
        <v>-1.6924329883083445E-2</v>
      </c>
      <c r="AO19" cm="1">
        <f t="array" ref="AO19">TheilElementSeparateSum(POP!AO$11:AO$29,GDP!AO$11:AO$29,POP!AO$91,GDP!AO$91,$A19)</f>
        <v>-1.7249715168786511E-2</v>
      </c>
      <c r="AP19" cm="1">
        <f t="array" ref="AP19">TheilElementSeparateSum(POP!AP$11:AP$29,GDP!AP$11:AP$29,POP!AP$91,GDP!AP$91,$A19)</f>
        <v>-1.8070124361665187E-2</v>
      </c>
      <c r="AQ19" cm="1">
        <f t="array" ref="AQ19">TheilElementSeparateSum(POP!AQ$11:AQ$29,GDP!AQ$11:AQ$29,POP!AQ$91,GDP!AQ$91,$A19)</f>
        <v>-1.750645409927392E-2</v>
      </c>
      <c r="AR19" cm="1">
        <f t="array" ref="AR19">TheilElementSeparateSum(POP!AR$11:AR$29,GDP!AR$11:AR$29,POP!AR$91,GDP!AR$91,$A19)</f>
        <v>-1.677647784462305E-2</v>
      </c>
      <c r="AS19" cm="1">
        <f t="array" ref="AS19">TheilElementSeparateSum(POP!AS$11:AS$29,GDP!AS$11:AS$29,POP!AS$91,GDP!AS$91,$A19)</f>
        <v>-1.4719133998225159E-2</v>
      </c>
      <c r="AT19" cm="1">
        <f t="array" ref="AT19">TheilElementSeparateSum(POP!AT$11:AT$29,GDP!AT$11:AT$29,POP!AT$91,GDP!AT$91,$A19)</f>
        <v>-1.3719665605979401E-2</v>
      </c>
      <c r="AU19" cm="1">
        <f t="array" ref="AU19">TheilElementSeparateSum(POP!AU$11:AU$29,GDP!AU$11:AU$29,POP!AU$91,GDP!AU$91,$A19)</f>
        <v>-1.3440648292742262E-2</v>
      </c>
      <c r="AV19" cm="1">
        <f t="array" ref="AV19">TheilElementSeparateSum(POP!AV$11:AV$29,GDP!AV$11:AV$29,POP!AV$91,GDP!AV$91,$A19)</f>
        <v>-1.2763554792419852E-2</v>
      </c>
      <c r="AW19" cm="1">
        <f t="array" ref="AW19">TheilElementSeparateSum(POP!AW$11:AW$29,GDP!AW$11:AW$29,POP!AW$91,GDP!AW$91,$A19)</f>
        <v>-1.0933378250507442E-2</v>
      </c>
      <c r="AX19" cm="1">
        <f t="array" ref="AX19">TheilElementSeparateSum(POP!AX$11:AX$29,GDP!AX$11:AX$29,POP!AX$91,GDP!AX$91,$A19)</f>
        <v>-9.5829535277104621E-3</v>
      </c>
      <c r="AY19" cm="1">
        <f t="array" ref="AY19">TheilElementSeparateSum(POP!AY$11:AY$29,GDP!AY$11:AY$29,POP!AY$91,GDP!AY$91,$A19)</f>
        <v>-1.1009438257934018E-2</v>
      </c>
      <c r="AZ19" cm="1">
        <f t="array" ref="AZ19">TheilElementSeparateSum(POP!AZ$11:AZ$29,GDP!AZ$11:AZ$29,POP!AZ$91,GDP!AZ$91,$A19)</f>
        <v>-1.346662117453006E-2</v>
      </c>
      <c r="BA19" cm="1">
        <f t="array" ref="BA19">TheilElementSeparateSum(POP!BA$11:BA$29,GDP!BA$11:BA$29,POP!BA$91,GDP!BA$91,$A19)</f>
        <v>-1.4023322779791309E-2</v>
      </c>
      <c r="BB19" cm="1">
        <f t="array" ref="BB19">TheilElementSeparateSum(POP!BB$11:BB$29,GDP!BB$11:BB$29,POP!BB$91,GDP!BB$91,$A19)</f>
        <v>-1.6334633586643058E-2</v>
      </c>
      <c r="BC19" cm="1">
        <f t="array" ref="BC19">TheilElementSeparateSum(POP!BC$11:BC$29,GDP!BC$11:BC$29,POP!BC$91,GDP!BC$91,$A19)</f>
        <v>-1.5692864882463194E-2</v>
      </c>
      <c r="BD19" cm="1">
        <f t="array" ref="BD19">TheilElementSeparateSum(POP!BD$11:BD$29,GDP!BD$11:BD$29,POP!BD$91,GDP!BD$91,$A19)</f>
        <v>-1.5610661438420137E-2</v>
      </c>
      <c r="BE19" cm="1">
        <f t="array" ref="BE19">TheilElementSeparateSum(POP!BE$11:BE$29,GDP!BE$11:BE$29,POP!BE$91,GDP!BE$91,$A19)</f>
        <v>-1.7063205296658966E-2</v>
      </c>
      <c r="BF19" cm="1">
        <f t="array" ref="BF19">TheilElementSeparateSum(POP!BF$11:BF$29,GDP!BF$11:BF$29,POP!BF$91,GDP!BF$91,$A19)</f>
        <v>-1.683041171180898E-2</v>
      </c>
      <c r="BG19" cm="1">
        <f t="array" ref="BG19">TheilElementSeparateSum(POP!BG$11:BG$29,GDP!BG$11:BG$29,POP!BG$91,GDP!BG$91,$A19)</f>
        <v>-1.6371372258516845E-2</v>
      </c>
      <c r="BH19" cm="1">
        <f t="array" ref="BH19">TheilElementSeparateSum(POP!BH$11:BH$29,GDP!BH$11:BH$29,POP!BH$91,GDP!BH$91,$A19)</f>
        <v>-1.599693790492359E-2</v>
      </c>
      <c r="BI19" cm="1">
        <f t="array" ref="BI19">TheilElementSeparateSum(POP!BI$11:BI$29,GDP!BI$11:BI$29,POP!BI$91,GDP!BI$91,$A19)</f>
        <v>-1.6606743700000946E-2</v>
      </c>
    </row>
    <row r="20" spans="1:61" x14ac:dyDescent="0.45">
      <c r="A20">
        <f t="shared" si="0"/>
        <v>17</v>
      </c>
      <c r="B20" t="str" vm="84">
        <f>GDP!B27</f>
        <v>Sweden</v>
      </c>
      <c r="C20" cm="1">
        <f t="array" ref="C20">TheilElementSeparateSum(POP!C$11:C$29,GDP!C$11:C$29,POP!C$91,GDP!C$91,$A20)</f>
        <v>6.3080291530528384E-3</v>
      </c>
      <c r="D20" cm="1">
        <f t="array" ref="D20">TheilElementSeparateSum(POP!D$11:D$29,GDP!D$11:D$29,POP!D$91,GDP!D$91,$A20)</f>
        <v>6.5337801880988849E-3</v>
      </c>
      <c r="E20" cm="1">
        <f t="array" ref="E20">TheilElementSeparateSum(POP!E$11:E$29,GDP!E$11:E$29,POP!E$91,GDP!E$91,$A20)</f>
        <v>6.7747243988775336E-3</v>
      </c>
      <c r="F20" cm="1">
        <f t="array" ref="F20">TheilElementSeparateSum(POP!F$11:F$29,GDP!F$11:F$29,POP!F$91,GDP!F$91,$A20)</f>
        <v>7.446146911548125E-3</v>
      </c>
      <c r="G20" cm="1">
        <f t="array" ref="G20">TheilElementSeparateSum(POP!G$11:G$29,GDP!G$11:G$29,POP!G$91,GDP!G$91,$A20)</f>
        <v>7.7944839854406298E-3</v>
      </c>
      <c r="H20" cm="1">
        <f t="array" ref="H20">TheilElementSeparateSum(POP!H$11:H$29,GDP!H$11:H$29,POP!H$91,GDP!H$91,$A20)</f>
        <v>7.5959696762112477E-3</v>
      </c>
      <c r="I20" cm="1">
        <f t="array" ref="I20">TheilElementSeparateSum(POP!I$11:I$29,GDP!I$11:I$29,POP!I$91,GDP!I$91,$A20)</f>
        <v>7.950061632230233E-3</v>
      </c>
      <c r="J20" cm="1">
        <f t="array" ref="J20">TheilElementSeparateSum(POP!J$11:J$29,GDP!J$11:J$29,POP!J$91,GDP!J$91,$A20)</f>
        <v>7.3769065530573394E-3</v>
      </c>
      <c r="K20" cm="1">
        <f t="array" ref="K20">TheilElementSeparateSum(POP!K$11:K$29,GDP!K$11:K$29,POP!K$91,GDP!K$91,$A20)</f>
        <v>7.1304839649579017E-3</v>
      </c>
      <c r="L20" cm="1">
        <f t="array" ref="L20">TheilElementSeparateSum(POP!L$11:L$29,GDP!L$11:L$29,POP!L$91,GDP!L$91,$A20)</f>
        <v>8.0496322702313973E-3</v>
      </c>
      <c r="M20" cm="1">
        <f t="array" ref="M20">TheilElementSeparateSum(POP!M$11:M$29,GDP!M$11:M$29,POP!M$91,GDP!M$91,$A20)</f>
        <v>7.8766352117952184E-3</v>
      </c>
      <c r="N20" cm="1">
        <f t="array" ref="N20">TheilElementSeparateSum(POP!N$11:N$29,GDP!N$11:N$29,POP!N$91,GDP!N$91,$A20)</f>
        <v>8.5369460401664449E-3</v>
      </c>
      <c r="O20" cm="1">
        <f t="array" ref="O20">TheilElementSeparateSum(POP!O$11:O$29,GDP!O$11:O$29,POP!O$91,GDP!O$91,$A20)</f>
        <v>9.1658291793433981E-3</v>
      </c>
      <c r="P20" cm="1">
        <f t="array" ref="P20">TheilElementSeparateSum(POP!P$11:P$29,GDP!P$11:P$29,POP!P$91,GDP!P$91,$A20)</f>
        <v>9.2645394905643223E-3</v>
      </c>
      <c r="Q20" cm="1">
        <f t="array" ref="Q20">TheilElementSeparateSum(POP!Q$11:Q$29,GDP!Q$11:Q$29,POP!Q$91,GDP!Q$91,$A20)</f>
        <v>1.2964453668962513E-2</v>
      </c>
      <c r="R20" cm="1">
        <f t="array" ref="R20">TheilElementSeparateSum(POP!R$11:R$29,GDP!R$11:R$29,POP!R$91,GDP!R$91,$A20)</f>
        <v>1.2910882587627291E-2</v>
      </c>
      <c r="S20" cm="1">
        <f t="array" ref="S20">TheilElementSeparateSum(POP!S$11:S$29,GDP!S$11:S$29,POP!S$91,GDP!S$91,$A20)</f>
        <v>1.0695291612904712E-2</v>
      </c>
      <c r="T20" cm="1">
        <f t="array" ref="T20">TheilElementSeparateSum(POP!T$11:T$29,GDP!T$11:T$29,POP!T$91,GDP!T$91,$A20)</f>
        <v>8.2821481976124989E-3</v>
      </c>
      <c r="U20" cm="1">
        <f t="array" ref="U20">TheilElementSeparateSum(POP!U$11:U$29,GDP!U$11:U$29,POP!U$91,GDP!U$91,$A20)</f>
        <v>9.2549268041074734E-3</v>
      </c>
      <c r="V20" cm="1">
        <f t="array" ref="V20">TheilElementSeparateSum(POP!V$11:V$29,GDP!V$11:V$29,POP!V$91,GDP!V$91,$A20)</f>
        <v>1.0428553019230326E-2</v>
      </c>
      <c r="W20" cm="1">
        <f t="array" ref="W20">TheilElementSeparateSum(POP!W$11:W$29,GDP!W$11:W$29,POP!W$91,GDP!W$91,$A20)</f>
        <v>7.0890093326779801E-3</v>
      </c>
      <c r="X20" cm="1">
        <f t="array" ref="X20">TheilElementSeparateSum(POP!X$11:X$29,GDP!X$11:X$29,POP!X$91,GDP!X$91,$A20)</f>
        <v>4.4148734611622713E-3</v>
      </c>
      <c r="Y20" cm="1">
        <f t="array" ref="Y20">TheilElementSeparateSum(POP!Y$11:Y$29,GDP!Y$11:Y$29,POP!Y$91,GDP!Y$91,$A20)</f>
        <v>2.1805887060308399E-3</v>
      </c>
      <c r="Z20" cm="1">
        <f t="array" ref="Z20">TheilElementSeparateSum(POP!Z$11:Z$29,GDP!Z$11:Z$29,POP!Z$91,GDP!Z$91,$A20)</f>
        <v>1.9865140932652735E-3</v>
      </c>
      <c r="AA20" cm="1">
        <f t="array" ref="AA20">TheilElementSeparateSum(POP!AA$11:AA$29,GDP!AA$11:AA$29,POP!AA$91,GDP!AA$91,$A20)</f>
        <v>1.8503717498412169E-3</v>
      </c>
      <c r="AB20" cm="1">
        <f t="array" ref="AB20">TheilElementSeparateSum(POP!AB$11:AB$29,GDP!AB$11:AB$29,POP!AB$91,GDP!AB$91,$A20)</f>
        <v>3.3773900965413731E-3</v>
      </c>
      <c r="AC20" cm="1">
        <f t="array" ref="AC20">TheilElementSeparateSum(POP!AC$11:AC$29,GDP!AC$11:AC$29,POP!AC$91,GDP!AC$91,$A20)</f>
        <v>4.5177389104089846E-3</v>
      </c>
      <c r="AD20" cm="1">
        <f t="array" ref="AD20">TheilElementSeparateSum(POP!AD$11:AD$29,GDP!AD$11:AD$29,POP!AD$91,GDP!AD$91,$A20)</f>
        <v>4.5218184913477875E-3</v>
      </c>
      <c r="AE20" cm="1">
        <f t="array" ref="AE20">TheilElementSeparateSum(POP!AE$11:AE$29,GDP!AE$11:AE$29,POP!AE$91,GDP!AE$91,$A20)</f>
        <v>4.6125945985949187E-3</v>
      </c>
      <c r="AF20" cm="1">
        <f t="array" ref="AF20">TheilElementSeparateSum(POP!AF$11:AF$29,GDP!AF$11:AF$29,POP!AF$91,GDP!AF$91,$A20)</f>
        <v>6.352290450986061E-3</v>
      </c>
      <c r="AG20" cm="1">
        <f t="array" ref="AG20">TheilElementSeparateSum(POP!AG$11:AG$29,GDP!AG$11:AG$29,POP!AG$91,GDP!AG$91,$A20)</f>
        <v>6.0830355237662817E-3</v>
      </c>
      <c r="AH20" cm="1">
        <f t="array" ref="AH20">TheilElementSeparateSum(POP!AH$11:AH$29,GDP!AH$11:AH$29,POP!AH$91,GDP!AH$91,$A20)</f>
        <v>5.4060855369231524E-3</v>
      </c>
      <c r="AI20" cm="1">
        <f t="array" ref="AI20">TheilElementSeparateSum(POP!AI$11:AI$29,GDP!AI$11:AI$29,POP!AI$91,GDP!AI$91,$A20)</f>
        <v>3.6678615314955664E-4</v>
      </c>
      <c r="AJ20" cm="1">
        <f t="array" ref="AJ20">TheilElementSeparateSum(POP!AJ$11:AJ$29,GDP!AJ$11:AJ$29,POP!AJ$91,GDP!AJ$91,$A20)</f>
        <v>3.9433840222981179E-4</v>
      </c>
      <c r="AK20" cm="1">
        <f t="array" ref="AK20">TheilElementSeparateSum(POP!AK$11:AK$29,GDP!AK$11:AK$29,POP!AK$91,GDP!AK$91,$A20)</f>
        <v>1.1768104768945424E-3</v>
      </c>
      <c r="AL20" cm="1">
        <f t="array" ref="AL20">TheilElementSeparateSum(POP!AL$11:AL$29,GDP!AL$11:AL$29,POP!AL$91,GDP!AL$91,$A20)</f>
        <v>2.4380863816134443E-3</v>
      </c>
      <c r="AM20" cm="1">
        <f t="array" ref="AM20">TheilElementSeparateSum(POP!AM$11:AM$29,GDP!AM$11:AM$29,POP!AM$91,GDP!AM$91,$A20)</f>
        <v>1.3584786280627884E-3</v>
      </c>
      <c r="AN20" cm="1">
        <f t="array" ref="AN20">TheilElementSeparateSum(POP!AN$11:AN$29,GDP!AN$11:AN$29,POP!AN$91,GDP!AN$91,$A20)</f>
        <v>1.5052544423824654E-3</v>
      </c>
      <c r="AO20" cm="1">
        <f t="array" ref="AO20">TheilElementSeparateSum(POP!AO$11:AO$29,GDP!AO$11:AO$29,POP!AO$91,GDP!AO$91,$A20)</f>
        <v>9.4118986317427678E-4</v>
      </c>
      <c r="AP20" cm="1">
        <f t="array" ref="AP20">TheilElementSeparateSum(POP!AP$11:AP$29,GDP!AP$11:AP$29,POP!AP$91,GDP!AP$91,$A20)</f>
        <v>1.1114416532897411E-4</v>
      </c>
      <c r="AQ20" cm="1">
        <f t="array" ref="AQ20">TheilElementSeparateSum(POP!AQ$11:AQ$29,GDP!AQ$11:AQ$29,POP!AQ$91,GDP!AQ$91,$A20)</f>
        <v>-5.955590982296428E-4</v>
      </c>
      <c r="AR20" cm="1">
        <f t="array" ref="AR20">TheilElementSeparateSum(POP!AR$11:AR$29,GDP!AR$11:AR$29,POP!AR$91,GDP!AR$91,$A20)</f>
        <v>7.5776767537239116E-5</v>
      </c>
      <c r="AS20" cm="1">
        <f t="array" ref="AS20">TheilElementSeparateSum(POP!AS$11:AS$29,GDP!AS$11:AS$29,POP!AS$91,GDP!AS$91,$A20)</f>
        <v>1.6903097907428907E-3</v>
      </c>
      <c r="AT20" cm="1">
        <f t="array" ref="AT20">TheilElementSeparateSum(POP!AT$11:AT$29,GDP!AT$11:AT$29,POP!AT$91,GDP!AT$91,$A20)</f>
        <v>2.3382165748624629E-3</v>
      </c>
      <c r="AU20" cm="1">
        <f t="array" ref="AU20">TheilElementSeparateSum(POP!AU$11:AU$29,GDP!AU$11:AU$29,POP!AU$91,GDP!AU$91,$A20)</f>
        <v>1.8841662984178215E-3</v>
      </c>
      <c r="AV20" cm="1">
        <f t="array" ref="AV20">TheilElementSeparateSum(POP!AV$11:AV$29,GDP!AV$11:AV$29,POP!AV$91,GDP!AV$91,$A20)</f>
        <v>2.3413807663803295E-3</v>
      </c>
      <c r="AW20" cm="1">
        <f t="array" ref="AW20">TheilElementSeparateSum(POP!AW$11:AW$29,GDP!AW$11:AW$29,POP!AW$91,GDP!AW$91,$A20)</f>
        <v>3.5306281735074103E-3</v>
      </c>
      <c r="AX20" cm="1">
        <f t="array" ref="AX20">TheilElementSeparateSum(POP!AX$11:AX$29,GDP!AX$11:AX$29,POP!AX$91,GDP!AX$91,$A20)</f>
        <v>3.6036495492986391E-3</v>
      </c>
      <c r="AY20" cm="1">
        <f t="array" ref="AY20">TheilElementSeparateSum(POP!AY$11:AY$29,GDP!AY$11:AY$29,POP!AY$91,GDP!AY$91,$A20)</f>
        <v>1.6429014992855161E-3</v>
      </c>
      <c r="AZ20" cm="1">
        <f t="array" ref="AZ20">TheilElementSeparateSum(POP!AZ$11:AZ$29,GDP!AZ$11:AZ$29,POP!AZ$91,GDP!AZ$91,$A20)</f>
        <v>2.9577291575920554E-3</v>
      </c>
      <c r="BA20" cm="1">
        <f t="array" ref="BA20">TheilElementSeparateSum(POP!BA$11:BA$29,GDP!BA$11:BA$29,POP!BA$91,GDP!BA$91,$A20)</f>
        <v>4.419522430995442E-3</v>
      </c>
      <c r="BB20" cm="1">
        <f t="array" ref="BB20">TheilElementSeparateSum(POP!BB$11:BB$29,GDP!BB$11:BB$29,POP!BB$91,GDP!BB$91,$A20)</f>
        <v>3.5738810574029276E-3</v>
      </c>
      <c r="BC20" cm="1">
        <f t="array" ref="BC20">TheilElementSeparateSum(POP!BC$11:BC$29,GDP!BC$11:BC$29,POP!BC$91,GDP!BC$91,$A20)</f>
        <v>4.5905299187486972E-3</v>
      </c>
      <c r="BD20" cm="1">
        <f t="array" ref="BD20">TheilElementSeparateSum(POP!BD$11:BD$29,GDP!BD$11:BD$29,POP!BD$91,GDP!BD$91,$A20)</f>
        <v>3.9442088179773146E-3</v>
      </c>
      <c r="BE20" cm="1">
        <f t="array" ref="BE20">TheilElementSeparateSum(POP!BE$11:BE$29,GDP!BE$11:BE$29,POP!BE$91,GDP!BE$91,$A20)</f>
        <v>2.1161534707702465E-3</v>
      </c>
      <c r="BF20" cm="1">
        <f t="array" ref="BF20">TheilElementSeparateSum(POP!BF$11:BF$29,GDP!BF$11:BF$29,POP!BF$91,GDP!BF$91,$A20)</f>
        <v>1.9749569942774888E-3</v>
      </c>
      <c r="BG20" cm="1">
        <f t="array" ref="BG20">TheilElementSeparateSum(POP!BG$11:BG$29,GDP!BG$11:BG$29,POP!BG$91,GDP!BG$91,$A20)</f>
        <v>2.0058396807815853E-3</v>
      </c>
      <c r="BH20" cm="1">
        <f t="array" ref="BH20">TheilElementSeparateSum(POP!BH$11:BH$29,GDP!BH$11:BH$29,POP!BH$91,GDP!BH$91,$A20)</f>
        <v>1.4654545886491894E-3</v>
      </c>
      <c r="BI20" cm="1">
        <f t="array" ref="BI20">TheilElementSeparateSum(POP!BI$11:BI$29,GDP!BI$11:BI$29,POP!BI$91,GDP!BI$91,$A20)</f>
        <v>5.6565378907723265E-4</v>
      </c>
    </row>
    <row r="21" spans="1:61" x14ac:dyDescent="0.45">
      <c r="A21">
        <f t="shared" si="0"/>
        <v>18</v>
      </c>
      <c r="B21" t="str" vm="85">
        <f>GDP!B28</f>
        <v>United Kingdom</v>
      </c>
      <c r="C21" cm="1">
        <f t="array" ref="C21">TheilElementSeparateSum(POP!C$11:C$29,GDP!C$11:C$29,POP!C$91,GDP!C$91,$A21)</f>
        <v>-8.8842299705951394E-3</v>
      </c>
      <c r="D21" cm="1">
        <f t="array" ref="D21">TheilElementSeparateSum(POP!D$11:D$29,GDP!D$11:D$29,POP!D$91,GDP!D$91,$A21)</f>
        <v>-1.0988374908348801E-2</v>
      </c>
      <c r="E21" cm="1">
        <f t="array" ref="E21">TheilElementSeparateSum(POP!E$11:E$29,GDP!E$11:E$29,POP!E$91,GDP!E$91,$A21)</f>
        <v>-1.1393354374528946E-2</v>
      </c>
      <c r="F21" cm="1">
        <f t="array" ref="F21">TheilElementSeparateSum(POP!F$11:F$29,GDP!F$11:F$29,POP!F$91,GDP!F$91,$A21)</f>
        <v>-1.0947487726349001E-2</v>
      </c>
      <c r="G21" cm="1">
        <f t="array" ref="G21">TheilElementSeparateSum(POP!G$11:G$29,GDP!G$11:G$29,POP!G$91,GDP!G$91,$A21)</f>
        <v>-1.1146442087616445E-2</v>
      </c>
      <c r="H21" cm="1">
        <f t="array" ref="H21">TheilElementSeparateSum(POP!H$11:H$29,GDP!H$11:H$29,POP!H$91,GDP!H$91,$A21)</f>
        <v>-1.2633747147238404E-2</v>
      </c>
      <c r="I21" cm="1">
        <f t="array" ref="I21">TheilElementSeparateSum(POP!I$11:I$29,GDP!I$11:I$29,POP!I$91,GDP!I$91,$A21)</f>
        <v>-1.4164118012060878E-2</v>
      </c>
      <c r="J21" cm="1">
        <f t="array" ref="J21">TheilElementSeparateSum(POP!J$11:J$29,GDP!J$11:J$29,POP!J$91,GDP!J$91,$A21)</f>
        <v>-2.0905568133821734E-2</v>
      </c>
      <c r="K21" cm="1">
        <f t="array" ref="K21">TheilElementSeparateSum(POP!K$11:K$29,GDP!K$11:K$29,POP!K$91,GDP!K$91,$A21)</f>
        <v>-2.1223455495461754E-2</v>
      </c>
      <c r="L21" cm="1">
        <f t="array" ref="L21">TheilElementSeparateSum(POP!L$11:L$29,GDP!L$11:L$29,POP!L$91,GDP!L$91,$A21)</f>
        <v>-1.9566374925662884E-2</v>
      </c>
      <c r="M21" cm="1">
        <f t="array" ref="M21">TheilElementSeparateSum(POP!M$11:M$29,GDP!M$11:M$29,POP!M$91,GDP!M$91,$A21)</f>
        <v>-1.7677606407214906E-2</v>
      </c>
      <c r="N21" cm="1">
        <f t="array" ref="N21">TheilElementSeparateSum(POP!N$11:N$29,GDP!N$11:N$29,POP!N$91,GDP!N$91,$A21)</f>
        <v>-1.7587985681468115E-2</v>
      </c>
      <c r="O21" cm="1">
        <f t="array" ref="O21">TheilElementSeparateSum(POP!O$11:O$29,GDP!O$11:O$29,POP!O$91,GDP!O$91,$A21)</f>
        <v>-1.9640591944453251E-2</v>
      </c>
      <c r="P21" cm="1">
        <f t="array" ref="P21">TheilElementSeparateSum(POP!P$11:P$29,GDP!P$11:P$29,POP!P$91,GDP!P$91,$A21)</f>
        <v>-2.0725740607505781E-2</v>
      </c>
      <c r="Q21" cm="1">
        <f t="array" ref="Q21">TheilElementSeparateSum(POP!Q$11:Q$29,GDP!Q$11:Q$29,POP!Q$91,GDP!Q$91,$A21)</f>
        <v>-1.8190458396540241E-2</v>
      </c>
      <c r="R21" cm="1">
        <f t="array" ref="R21">TheilElementSeparateSum(POP!R$11:R$29,GDP!R$11:R$29,POP!R$91,GDP!R$91,$A21)</f>
        <v>-2.2552227137819535E-2</v>
      </c>
      <c r="S21" cm="1">
        <f t="array" ref="S21">TheilElementSeparateSum(POP!S$11:S$29,GDP!S$11:S$29,POP!S$91,GDP!S$91,$A21)</f>
        <v>-2.2129288802924259E-2</v>
      </c>
      <c r="T21" cm="1">
        <f t="array" ref="T21">TheilElementSeparateSum(POP!T$11:T$29,GDP!T$11:T$29,POP!T$91,GDP!T$91,$A21)</f>
        <v>-1.9367659903914432E-2</v>
      </c>
      <c r="U21" cm="1">
        <f t="array" ref="U21">TheilElementSeparateSum(POP!U$11:U$29,GDP!U$11:U$29,POP!U$91,GDP!U$91,$A21)</f>
        <v>-1.2355552029465944E-2</v>
      </c>
      <c r="V21" cm="1">
        <f t="array" ref="V21">TheilElementSeparateSum(POP!V$11:V$29,GDP!V$11:V$29,POP!V$91,GDP!V$91,$A21)</f>
        <v>-1.8742418369887348E-3</v>
      </c>
      <c r="W21" cm="1">
        <f t="array" ref="W21">TheilElementSeparateSum(POP!W$11:W$29,GDP!W$11:W$29,POP!W$91,GDP!W$91,$A21)</f>
        <v>-6.9446861041763718E-3</v>
      </c>
      <c r="X21" cm="1">
        <f t="array" ref="X21">TheilElementSeparateSum(POP!X$11:X$29,GDP!X$11:X$29,POP!X$91,GDP!X$91,$A21)</f>
        <v>-9.394442550015215E-3</v>
      </c>
      <c r="Y21" cm="1">
        <f t="array" ref="Y21">TheilElementSeparateSum(POP!Y$11:Y$29,GDP!Y$11:Y$29,POP!Y$91,GDP!Y$91,$A21)</f>
        <v>-1.4228274766053336E-2</v>
      </c>
      <c r="Z21" cm="1">
        <f t="array" ref="Z21">TheilElementSeparateSum(POP!Z$11:Z$29,GDP!Z$11:Z$29,POP!Z$91,GDP!Z$91,$A21)</f>
        <v>-1.9132903872087888E-2</v>
      </c>
      <c r="AA21" cm="1">
        <f t="array" ref="AA21">TheilElementSeparateSum(POP!AA$11:AA$29,GDP!AA$11:AA$29,POP!AA$91,GDP!AA$91,$A21)</f>
        <v>-1.8835434284607266E-2</v>
      </c>
      <c r="AB21" cm="1">
        <f t="array" ref="AB21">TheilElementSeparateSum(POP!AB$11:AB$29,GDP!AB$11:AB$29,POP!AB$91,GDP!AB$91,$A21)</f>
        <v>-1.7911662943978838E-2</v>
      </c>
      <c r="AC21" cm="1">
        <f t="array" ref="AC21">TheilElementSeparateSum(POP!AC$11:AC$29,GDP!AC$11:AC$29,POP!AC$91,GDP!AC$91,$A21)</f>
        <v>-1.4206703675463868E-2</v>
      </c>
      <c r="AD21" cm="1">
        <f t="array" ref="AD21">TheilElementSeparateSum(POP!AD$11:AD$29,GDP!AD$11:AD$29,POP!AD$91,GDP!AD$91,$A21)</f>
        <v>-9.7980347521542388E-3</v>
      </c>
      <c r="AE21" cm="1">
        <f t="array" ref="AE21">TheilElementSeparateSum(POP!AE$11:AE$29,GDP!AE$11:AE$29,POP!AE$91,GDP!AE$91,$A21)</f>
        <v>-1.1198178758591857E-2</v>
      </c>
      <c r="AF21" cm="1">
        <f t="array" ref="AF21">TheilElementSeparateSum(POP!AF$11:AF$29,GDP!AF$11:AF$29,POP!AF$91,GDP!AF$91,$A21)</f>
        <v>-7.2266731538922924E-3</v>
      </c>
      <c r="AG21" cm="1">
        <f t="array" ref="AG21">TheilElementSeparateSum(POP!AG$11:AG$29,GDP!AG$11:AG$29,POP!AG$91,GDP!AG$91,$A21)</f>
        <v>-7.7825494489718759E-3</v>
      </c>
      <c r="AH21" cm="1">
        <f t="array" ref="AH21">TheilElementSeparateSum(POP!AH$11:AH$29,GDP!AH$11:AH$29,POP!AH$91,GDP!AH$91,$A21)</f>
        <v>-9.6081359494145872E-3</v>
      </c>
      <c r="AI21" cm="1">
        <f t="array" ref="AI21">TheilElementSeparateSum(POP!AI$11:AI$29,GDP!AI$11:AI$29,POP!AI$91,GDP!AI$91,$A21)</f>
        <v>-1.534981226207092E-2</v>
      </c>
      <c r="AJ21" cm="1">
        <f t="array" ref="AJ21">TheilElementSeparateSum(POP!AJ$11:AJ$29,GDP!AJ$11:AJ$29,POP!AJ$91,GDP!AJ$91,$A21)</f>
        <v>-1.5012223324940505E-2</v>
      </c>
      <c r="AK21" cm="1">
        <f t="array" ref="AK21">TheilElementSeparateSum(POP!AK$11:AK$29,GDP!AK$11:AK$29,POP!AK$91,GDP!AK$91,$A21)</f>
        <v>-1.1530676944601633E-2</v>
      </c>
      <c r="AL21" cm="1">
        <f t="array" ref="AL21">TheilElementSeparateSum(POP!AL$11:AL$29,GDP!AL$11:AL$29,POP!AL$91,GDP!AL$91,$A21)</f>
        <v>-8.7597531405976363E-3</v>
      </c>
      <c r="AM21" cm="1">
        <f t="array" ref="AM21">TheilElementSeparateSum(POP!AM$11:AM$29,GDP!AM$11:AM$29,POP!AM$91,GDP!AM$91,$A21)</f>
        <v>-1.5278342979894426E-3</v>
      </c>
      <c r="AN21" cm="1">
        <f t="array" ref="AN21">TheilElementSeparateSum(POP!AN$11:AN$29,GDP!AN$11:AN$29,POP!AN$91,GDP!AN$91,$A21)</f>
        <v>2.7673753565698933E-3</v>
      </c>
      <c r="AO21" cm="1">
        <f t="array" ref="AO21">TheilElementSeparateSum(POP!AO$11:AO$29,GDP!AO$11:AO$29,POP!AO$91,GDP!AO$91,$A21)</f>
        <v>-1.9215639026473587E-5</v>
      </c>
      <c r="AP21" cm="1">
        <f t="array" ref="AP21">TheilElementSeparateSum(POP!AP$11:AP$29,GDP!AP$11:AP$29,POP!AP$91,GDP!AP$91,$A21)</f>
        <v>-3.012636497226931E-3</v>
      </c>
      <c r="AQ21" cm="1">
        <f t="array" ref="AQ21">TheilElementSeparateSum(POP!AQ$11:AQ$29,GDP!AQ$11:AQ$29,POP!AQ$91,GDP!AQ$91,$A21)</f>
        <v>-2.7151650210373137E-3</v>
      </c>
      <c r="AR21" cm="1">
        <f t="array" ref="AR21">TheilElementSeparateSum(POP!AR$11:AR$29,GDP!AR$11:AR$29,POP!AR$91,GDP!AR$91,$A21)</f>
        <v>9.0715546374244894E-4</v>
      </c>
      <c r="AS21" cm="1">
        <f t="array" ref="AS21">TheilElementSeparateSum(POP!AS$11:AS$29,GDP!AS$11:AS$29,POP!AS$91,GDP!AS$91,$A21)</f>
        <v>3.9763488506020491E-3</v>
      </c>
      <c r="AT21" cm="1">
        <f t="array" ref="AT21">TheilElementSeparateSum(POP!AT$11:AT$29,GDP!AT$11:AT$29,POP!AT$91,GDP!AT$91,$A21)</f>
        <v>9.5473972123283884E-3</v>
      </c>
      <c r="AU21" cm="1">
        <f t="array" ref="AU21">TheilElementSeparateSum(POP!AU$11:AU$29,GDP!AU$11:AU$29,POP!AU$91,GDP!AU$91,$A21)</f>
        <v>9.4289767106805131E-3</v>
      </c>
      <c r="AV21" cm="1">
        <f t="array" ref="AV21">TheilElementSeparateSum(POP!AV$11:AV$29,GDP!AV$11:AV$29,POP!AV$91,GDP!AV$91,$A21)</f>
        <v>1.1270532536640282E-2</v>
      </c>
      <c r="AW21" cm="1">
        <f t="array" ref="AW21">TheilElementSeparateSum(POP!AW$11:AW$29,GDP!AW$11:AW$29,POP!AW$91,GDP!AW$91,$A21)</f>
        <v>1.6844388626272352E-2</v>
      </c>
      <c r="AX21" cm="1">
        <f t="array" ref="AX21">TheilElementSeparateSum(POP!AX$11:AX$29,GDP!AX$11:AX$29,POP!AX$91,GDP!AX$91,$A21)</f>
        <v>6.3770596492002639E-3</v>
      </c>
      <c r="AY21" cm="1">
        <f t="array" ref="AY21">TheilElementSeparateSum(POP!AY$11:AY$29,GDP!AY$11:AY$29,POP!AY$91,GDP!AY$91,$A21)</f>
        <v>-4.528024660087432E-3</v>
      </c>
      <c r="AZ21" cm="1">
        <f t="array" ref="AZ21">TheilElementSeparateSum(POP!AZ$11:AZ$29,GDP!AZ$11:AZ$29,POP!AZ$91,GDP!AZ$91,$A21)</f>
        <v>-5.609087436858928E-3</v>
      </c>
      <c r="BA21" cm="1">
        <f t="array" ref="BA21">TheilElementSeparateSum(POP!BA$11:BA$29,GDP!BA$11:BA$29,POP!BA$91,GDP!BA$91,$A21)</f>
        <v>-5.3138426705163864E-3</v>
      </c>
      <c r="BB21" cm="1">
        <f t="array" ref="BB21">TheilElementSeparateSum(POP!BB$11:BB$29,GDP!BB$11:BB$29,POP!BB$91,GDP!BB$91,$A21)</f>
        <v>-4.6506391769552905E-3</v>
      </c>
      <c r="BC21" cm="1">
        <f t="array" ref="BC21">TheilElementSeparateSum(POP!BC$11:BC$29,GDP!BC$11:BC$29,POP!BC$91,GDP!BC$91,$A21)</f>
        <v>-3.0336673351116549E-3</v>
      </c>
      <c r="BD21" cm="1">
        <f t="array" ref="BD21">TheilElementSeparateSum(POP!BD$11:BD$29,GDP!BD$11:BD$29,POP!BD$91,GDP!BD$91,$A21)</f>
        <v>2.3323182515769506E-3</v>
      </c>
      <c r="BE21" cm="1">
        <f t="array" ref="BE21">TheilElementSeparateSum(POP!BE$11:BE$29,GDP!BE$11:BE$29,POP!BE$91,GDP!BE$91,$A21)</f>
        <v>1.6541922688827974E-3</v>
      </c>
      <c r="BF21" cm="1">
        <f t="array" ref="BF21">TheilElementSeparateSum(POP!BF$11:BF$29,GDP!BF$11:BF$29,POP!BF$91,GDP!BF$91,$A21)</f>
        <v>-6.160765022387861E-3</v>
      </c>
      <c r="BG21" cm="1">
        <f t="array" ref="BG21">TheilElementSeparateSum(POP!BG$11:BG$29,GDP!BG$11:BG$29,POP!BG$91,GDP!BG$91,$A21)</f>
        <v>-9.2722956327326005E-3</v>
      </c>
      <c r="BH21" cm="1">
        <f t="array" ref="BH21">TheilElementSeparateSum(POP!BH$11:BH$29,GDP!BH$11:BH$29,POP!BH$91,GDP!BH$91,$A21)</f>
        <v>-8.5442622943140926E-3</v>
      </c>
      <c r="BI21" cm="1">
        <f t="array" ref="BI21">TheilElementSeparateSum(POP!BI$11:BI$29,GDP!BI$11:BI$29,POP!BI$91,GDP!BI$91,$A21)</f>
        <v>-1.0126216057804685E-2</v>
      </c>
    </row>
    <row r="22" spans="1:61" x14ac:dyDescent="0.45">
      <c r="A22">
        <f t="shared" si="0"/>
        <v>19</v>
      </c>
      <c r="B22" t="str" vm="86">
        <f>GDP!B29</f>
        <v>United States</v>
      </c>
      <c r="C22" cm="1">
        <f t="array" ref="C22">TheilElementSeparateSum(POP!C$11:C$29,GDP!C$11:C$29,POP!C$91,GDP!C$91,$A22)</f>
        <v>0.38595919012615926</v>
      </c>
      <c r="D22" cm="1">
        <f t="array" ref="D22">TheilElementSeparateSum(POP!D$11:D$29,GDP!D$11:D$29,POP!D$91,GDP!D$91,$A22)</f>
        <v>0.37842533611393397</v>
      </c>
      <c r="E22" cm="1">
        <f t="array" ref="E22">TheilElementSeparateSum(POP!E$11:E$29,GDP!E$11:E$29,POP!E$91,GDP!E$91,$A22)</f>
        <v>0.35701441725532362</v>
      </c>
      <c r="F22" cm="1">
        <f t="array" ref="F22">TheilElementSeparateSum(POP!F$11:F$29,GDP!F$11:F$29,POP!F$91,GDP!F$91,$A22)</f>
        <v>0.3413552504433614</v>
      </c>
      <c r="G22" cm="1">
        <f t="array" ref="G22">TheilElementSeparateSum(POP!G$11:G$29,GDP!G$11:G$29,POP!G$91,GDP!G$91,$A22)</f>
        <v>0.33772855320014339</v>
      </c>
      <c r="H22" cm="1">
        <f t="array" ref="H22">TheilElementSeparateSum(POP!H$11:H$29,GDP!H$11:H$29,POP!H$91,GDP!H$91,$A22)</f>
        <v>0.33658010039738268</v>
      </c>
      <c r="I22" cm="1">
        <f t="array" ref="I22">TheilElementSeparateSum(POP!I$11:I$29,GDP!I$11:I$29,POP!I$91,GDP!I$91,$A22)</f>
        <v>0.32242796390732698</v>
      </c>
      <c r="J22" cm="1">
        <f t="array" ref="J22">TheilElementSeparateSum(POP!J$11:J$29,GDP!J$11:J$29,POP!J$91,GDP!J$91,$A22)</f>
        <v>0.32791630121363136</v>
      </c>
      <c r="K22" cm="1">
        <f t="array" ref="K22">TheilElementSeparateSum(POP!K$11:K$29,GDP!K$11:K$29,POP!K$91,GDP!K$91,$A22)</f>
        <v>0.31443407609128227</v>
      </c>
      <c r="L22" cm="1">
        <f t="array" ref="L22">TheilElementSeparateSum(POP!L$11:L$29,GDP!L$11:L$29,POP!L$91,GDP!L$91,$A22)</f>
        <v>0.28201788688759993</v>
      </c>
      <c r="M22" cm="1">
        <f t="array" ref="M22">TheilElementSeparateSum(POP!M$11:M$29,GDP!M$11:M$29,POP!M$91,GDP!M$91,$A22)</f>
        <v>0.26905696757665476</v>
      </c>
      <c r="N22" cm="1">
        <f t="array" ref="N22">TheilElementSeparateSum(POP!N$11:N$29,GDP!N$11:N$29,POP!N$91,GDP!N$91,$A22)</f>
        <v>0.22876491935912338</v>
      </c>
      <c r="O22" cm="1">
        <f t="array" ref="O22">TheilElementSeparateSum(POP!O$11:O$29,GDP!O$11:O$29,POP!O$91,GDP!O$91,$A22)</f>
        <v>0.18032781417331833</v>
      </c>
      <c r="P22" cm="1">
        <f t="array" ref="P22">TheilElementSeparateSum(POP!P$11:P$29,GDP!P$11:P$29,POP!P$91,GDP!P$91,$A22)</f>
        <v>0.16373741953070969</v>
      </c>
      <c r="Q22" cm="1">
        <f t="array" ref="Q22">TheilElementSeparateSum(POP!Q$11:Q$29,GDP!Q$11:Q$29,POP!Q$91,GDP!Q$91,$A22)</f>
        <v>0.14497383393625332</v>
      </c>
      <c r="R22" cm="1">
        <f t="array" ref="R22">TheilElementSeparateSum(POP!R$11:R$29,GDP!R$11:R$29,POP!R$91,GDP!R$91,$A22)</f>
        <v>0.16059655238183473</v>
      </c>
      <c r="S22" cm="1">
        <f t="array" ref="S22">TheilElementSeparateSum(POP!S$11:S$29,GDP!S$11:S$29,POP!S$91,GDP!S$91,$A22)</f>
        <v>0.14768282339609132</v>
      </c>
      <c r="T22" cm="1">
        <f t="array" ref="T22">TheilElementSeparateSum(POP!T$11:T$29,GDP!T$11:T$29,POP!T$91,GDP!T$91,$A22)</f>
        <v>0.10986890834486372</v>
      </c>
      <c r="U22" cm="1">
        <f t="array" ref="U22">TheilElementSeparateSum(POP!U$11:U$29,GDP!U$11:U$29,POP!U$91,GDP!U$91,$A22)</f>
        <v>9.521310702096035E-2</v>
      </c>
      <c r="V22" cm="1">
        <f t="array" ref="V22">TheilElementSeparateSum(POP!V$11:V$29,GDP!V$11:V$29,POP!V$91,GDP!V$91,$A22)</f>
        <v>8.3391936466083935E-2</v>
      </c>
      <c r="W22" cm="1">
        <f t="array" ref="W22">TheilElementSeparateSum(POP!W$11:W$29,GDP!W$11:W$29,POP!W$91,GDP!W$91,$A22)</f>
        <v>0.12659821474364139</v>
      </c>
      <c r="X22" cm="1">
        <f t="array" ref="X22">TheilElementSeparateSum(POP!X$11:X$29,GDP!X$11:X$29,POP!X$91,GDP!X$91,$A22)</f>
        <v>0.15210681499698661</v>
      </c>
      <c r="Y22" cm="1">
        <f t="array" ref="Y22">TheilElementSeparateSum(POP!Y$11:Y$29,GDP!Y$11:Y$29,POP!Y$91,GDP!Y$91,$A22)</f>
        <v>0.17734109254786731</v>
      </c>
      <c r="Z22" cm="1">
        <f t="array" ref="Z22">TheilElementSeparateSum(POP!Z$11:Z$29,GDP!Z$11:Z$29,POP!Z$91,GDP!Z$91,$A22)</f>
        <v>0.21039579036798986</v>
      </c>
      <c r="AA22" cm="1">
        <f t="array" ref="AA22">TheilElementSeparateSum(POP!AA$11:AA$29,GDP!AA$11:AA$29,POP!AA$91,GDP!AA$91,$A22)</f>
        <v>0.22014154913380368</v>
      </c>
      <c r="AB22" cm="1">
        <f t="array" ref="AB22">TheilElementSeparateSum(POP!AB$11:AB$29,GDP!AB$11:AB$29,POP!AB$91,GDP!AB$91,$A22)</f>
        <v>0.1294655517844937</v>
      </c>
      <c r="AC22" cm="1">
        <f t="array" ref="AC22">TheilElementSeparateSum(POP!AC$11:AC$29,GDP!AC$11:AC$29,POP!AC$91,GDP!AC$91,$A22)</f>
        <v>8.4743821489610016E-2</v>
      </c>
      <c r="AD22" cm="1">
        <f t="array" ref="AD22">TheilElementSeparateSum(POP!AD$11:AD$29,GDP!AD$11:AD$29,POP!AD$91,GDP!AD$91,$A22)</f>
        <v>6.0209101623478346E-2</v>
      </c>
      <c r="AE22" cm="1">
        <f t="array" ref="AE22">TheilElementSeparateSum(POP!AE$11:AE$29,GDP!AE$11:AE$29,POP!AE$91,GDP!AE$91,$A22)</f>
        <v>7.1950785880690302E-2</v>
      </c>
      <c r="AF22" cm="1">
        <f t="array" ref="AF22">TheilElementSeparateSum(POP!AF$11:AF$29,GDP!AF$11:AF$29,POP!AF$91,GDP!AF$91,$A22)</f>
        <v>4.8043809299797027E-2</v>
      </c>
      <c r="AG22" cm="1">
        <f t="array" ref="AG22">TheilElementSeparateSum(POP!AG$11:AG$29,GDP!AG$11:AG$29,POP!AG$91,GDP!AG$91,$A22)</f>
        <v>3.46837765565461E-2</v>
      </c>
      <c r="AH22" cm="1">
        <f t="array" ref="AH22">TheilElementSeparateSum(POP!AH$11:AH$29,GDP!AH$11:AH$29,POP!AH$91,GDP!AH$91,$A22)</f>
        <v>2.8048747114914549E-2</v>
      </c>
      <c r="AI22" cm="1">
        <f t="array" ref="AI22">TheilElementSeparateSum(POP!AI$11:AI$29,GDP!AI$11:AI$29,POP!AI$91,GDP!AI$91,$A22)</f>
        <v>4.2025942501962718E-2</v>
      </c>
      <c r="AJ22" cm="1">
        <f t="array" ref="AJ22">TheilElementSeparateSum(POP!AJ$11:AJ$29,GDP!AJ$11:AJ$29,POP!AJ$91,GDP!AJ$91,$A22)</f>
        <v>3.5748280163395568E-2</v>
      </c>
      <c r="AK22" cm="1">
        <f t="array" ref="AK22">TheilElementSeparateSum(POP!AK$11:AK$29,GDP!AK$11:AK$29,POP!AK$91,GDP!AK$91,$A22)</f>
        <v>1.3753980780267305E-2</v>
      </c>
      <c r="AL22" cm="1">
        <f t="array" ref="AL22">TheilElementSeparateSum(POP!AL$11:AL$29,GDP!AL$11:AL$29,POP!AL$91,GDP!AL$91,$A22)</f>
        <v>3.0325560709426849E-2</v>
      </c>
      <c r="AM22" cm="1">
        <f t="array" ref="AM22">TheilElementSeparateSum(POP!AM$11:AM$29,GDP!AM$11:AM$29,POP!AM$91,GDP!AM$91,$A22)</f>
        <v>5.8786356154467409E-2</v>
      </c>
      <c r="AN22" cm="1">
        <f t="array" ref="AN22">TheilElementSeparateSum(POP!AN$11:AN$29,GDP!AN$11:AN$29,POP!AN$91,GDP!AN$91,$A22)</f>
        <v>8.1262176399194155E-2</v>
      </c>
      <c r="AO22" cm="1">
        <f t="array" ref="AO22">TheilElementSeparateSum(POP!AO$11:AO$29,GDP!AO$11:AO$29,POP!AO$91,GDP!AO$91,$A22)</f>
        <v>8.0624245133572123E-2</v>
      </c>
      <c r="AP22" cm="1">
        <f t="array" ref="AP22">TheilElementSeparateSum(POP!AP$11:AP$29,GDP!AP$11:AP$29,POP!AP$91,GDP!AP$91,$A22)</f>
        <v>9.6142764727460403E-2</v>
      </c>
      <c r="AQ22" cm="1">
        <f t="array" ref="AQ22">TheilElementSeparateSum(POP!AQ$11:AQ$29,GDP!AQ$11:AQ$29,POP!AQ$91,GDP!AQ$91,$A22)</f>
        <v>0.1193653699569939</v>
      </c>
      <c r="AR22" cm="1">
        <f t="array" ref="AR22">TheilElementSeparateSum(POP!AR$11:AR$29,GDP!AR$11:AR$29,POP!AR$91,GDP!AR$91,$A22)</f>
        <v>0.11545455172902847</v>
      </c>
      <c r="AS22" cm="1">
        <f t="array" ref="AS22">TheilElementSeparateSum(POP!AS$11:AS$29,GDP!AS$11:AS$29,POP!AS$91,GDP!AS$91,$A22)</f>
        <v>8.2927149852063939E-2</v>
      </c>
      <c r="AT22" cm="1">
        <f t="array" ref="AT22">TheilElementSeparateSum(POP!AT$11:AT$29,GDP!AT$11:AT$29,POP!AT$91,GDP!AT$91,$A22)</f>
        <v>6.2999478572480283E-2</v>
      </c>
      <c r="AU22" cm="1">
        <f t="array" ref="AU22">TheilElementSeparateSum(POP!AU$11:AU$29,GDP!AU$11:AU$29,POP!AU$91,GDP!AU$91,$A22)</f>
        <v>6.9306724327483207E-2</v>
      </c>
      <c r="AV22" cm="1">
        <f t="array" ref="AV22">TheilElementSeparateSum(POP!AV$11:AV$29,GDP!AV$11:AV$29,POP!AV$91,GDP!AV$91,$A22)</f>
        <v>7.3680468425093099E-2</v>
      </c>
      <c r="AW22" cm="1">
        <f t="array" ref="AW22">TheilElementSeparateSum(POP!AW$11:AW$29,GDP!AW$11:AW$29,POP!AW$91,GDP!AW$91,$A22)</f>
        <v>5.6316465967046411E-2</v>
      </c>
      <c r="AX22" cm="1">
        <f t="array" ref="AX22">TheilElementSeparateSum(POP!AX$11:AX$29,GDP!AX$11:AX$29,POP!AX$91,GDP!AX$91,$A22)</f>
        <v>4.1474125448651832E-2</v>
      </c>
      <c r="AY22" cm="1">
        <f t="array" ref="AY22">TheilElementSeparateSum(POP!AY$11:AY$29,GDP!AY$11:AY$29,POP!AY$91,GDP!AY$91,$A22)</f>
        <v>5.5753949796109259E-2</v>
      </c>
      <c r="AZ22" cm="1">
        <f t="array" ref="AZ22">TheilElementSeparateSum(POP!AZ$11:AZ$29,GDP!AZ$11:AZ$29,POP!AZ$91,GDP!AZ$91,$A22)</f>
        <v>5.2840638399515229E-2</v>
      </c>
      <c r="BA22" cm="1">
        <f t="array" ref="BA22">TheilElementSeparateSum(POP!BA$11:BA$29,GDP!BA$11:BA$29,POP!BA$91,GDP!BA$91,$A22)</f>
        <v>3.8989904233290296E-2</v>
      </c>
      <c r="BB22" cm="1">
        <f t="array" ref="BB22">TheilElementSeparateSum(POP!BB$11:BB$29,GDP!BB$11:BB$29,POP!BB$91,GDP!BB$91,$A22)</f>
        <v>5.4959220517918309E-2</v>
      </c>
      <c r="BC22" cm="1">
        <f t="array" ref="BC22">TheilElementSeparateSum(POP!BC$11:BC$29,GDP!BC$11:BC$29,POP!BC$91,GDP!BC$91,$A22)</f>
        <v>6.9779154591223025E-2</v>
      </c>
      <c r="BD22" cm="1">
        <f t="array" ref="BD22">TheilElementSeparateSum(POP!BD$11:BD$29,GDP!BD$11:BD$29,POP!BD$91,GDP!BD$91,$A22)</f>
        <v>8.0044295969655385E-2</v>
      </c>
      <c r="BE22" cm="1">
        <f t="array" ref="BE22">TheilElementSeparateSum(POP!BE$11:BE$29,GDP!BE$11:BE$29,POP!BE$91,GDP!BE$91,$A22)</f>
        <v>0.12353400197686758</v>
      </c>
      <c r="BF22" cm="1">
        <f t="array" ref="BF22">TheilElementSeparateSum(POP!BF$11:BF$29,GDP!BF$11:BF$29,POP!BF$91,GDP!BF$91,$A22)</f>
        <v>0.12443801583105135</v>
      </c>
      <c r="BG22" cm="1">
        <f t="array" ref="BG22">TheilElementSeparateSum(POP!BG$11:BG$29,GDP!BG$11:BG$29,POP!BG$91,GDP!BG$91,$A22)</f>
        <v>0.12513915718550894</v>
      </c>
      <c r="BH22" cm="1">
        <f t="array" ref="BH22">TheilElementSeparateSum(POP!BH$11:BH$29,GDP!BH$11:BH$29,POP!BH$91,GDP!BH$91,$A22)</f>
        <v>0.12256473971100958</v>
      </c>
      <c r="BI22" cm="1">
        <f t="array" ref="BI22">TheilElementSeparateSum(POP!BI$11:BI$29,GDP!BI$11:BI$29,POP!BI$91,GDP!BI$91,$A22)</f>
        <v>0.13887437043540188</v>
      </c>
    </row>
    <row r="23" spans="1:61" x14ac:dyDescent="0.45">
      <c r="A23" t="s">
        <v>41</v>
      </c>
    </row>
    <row r="24" spans="1:61" x14ac:dyDescent="0.45">
      <c r="A24">
        <v>1</v>
      </c>
      <c r="B24" t="str" vm="88">
        <f>GDP!B30</f>
        <v>Bahamas</v>
      </c>
      <c r="C24" cm="1">
        <f t="array" ref="C24">TheilElementSeparateSum(POP!C$30:C$89,GDP!C$30:C$89,POP!C$92,GDP!C$92,$A24)</f>
        <v>3.0717920712168829E-3</v>
      </c>
      <c r="D24" cm="1">
        <f t="array" ref="D24">TheilElementSeparateSum(POP!D$30:D$89,GDP!D$30:D$89,POP!D$92,GDP!D$92,$A24)</f>
        <v>3.1795370470850616E-3</v>
      </c>
      <c r="E24" cm="1">
        <f t="array" ref="E24">TheilElementSeparateSum(POP!E$30:E$89,GDP!E$30:E$89,POP!E$92,GDP!E$92,$A24)</f>
        <v>3.1381233769502397E-3</v>
      </c>
      <c r="F24" cm="1">
        <f t="array" ref="F24">TheilElementSeparateSum(POP!F$30:F$89,GDP!F$30:F$89,POP!F$92,GDP!F$92,$A24)</f>
        <v>3.2713454891338577E-3</v>
      </c>
      <c r="G24" cm="1">
        <f t="array" ref="G24">TheilElementSeparateSum(POP!G$30:G$89,GDP!G$30:G$89,POP!G$92,GDP!G$92,$A24)</f>
        <v>3.4709993897306421E-3</v>
      </c>
      <c r="H24" cm="1">
        <f t="array" ref="H24">TheilElementSeparateSum(POP!H$30:H$89,GDP!H$30:H$89,POP!H$92,GDP!H$92,$A24)</f>
        <v>3.9741911220995598E-3</v>
      </c>
      <c r="I24" cm="1">
        <f t="array" ref="I24">TheilElementSeparateSum(POP!I$30:I$89,GDP!I$30:I$89,POP!I$92,GDP!I$92,$A24)</f>
        <v>4.3521257680833878E-3</v>
      </c>
      <c r="J24" cm="1">
        <f t="array" ref="J24">TheilElementSeparateSum(POP!J$30:J$89,GDP!J$30:J$89,POP!J$92,GDP!J$92,$A24)</f>
        <v>4.7165910774207443E-3</v>
      </c>
      <c r="K24" cm="1">
        <f t="array" ref="K24">TheilElementSeparateSum(POP!K$30:K$89,GDP!K$30:K$89,POP!K$92,GDP!K$92,$A24)</f>
        <v>5.1225070106006992E-3</v>
      </c>
      <c r="L24" cm="1">
        <f t="array" ref="L24">TheilElementSeparateSum(POP!L$30:L$89,GDP!L$30:L$89,POP!L$92,GDP!L$92,$A24)</f>
        <v>4.6940099480557987E-3</v>
      </c>
      <c r="M24" cm="1">
        <f t="array" ref="M24">TheilElementSeparateSum(POP!M$30:M$89,GDP!M$30:M$89,POP!M$92,GDP!M$92,$A24)</f>
        <v>4.6235538336146624E-3</v>
      </c>
      <c r="N24" cm="1">
        <f t="array" ref="N24">TheilElementSeparateSum(POP!N$30:N$89,GDP!N$30:N$89,POP!N$92,GDP!N$92,$A24)</f>
        <v>4.1852214674304332E-3</v>
      </c>
      <c r="O24" cm="1">
        <f t="array" ref="O24">TheilElementSeparateSum(POP!O$30:O$89,GDP!O$30:O$89,POP!O$92,GDP!O$92,$A24)</f>
        <v>3.6611339397771901E-3</v>
      </c>
      <c r="P24" cm="1">
        <f t="array" ref="P24">TheilElementSeparateSum(POP!P$30:P$89,GDP!P$30:P$89,POP!P$92,GDP!P$92,$A24)</f>
        <v>2.3837838140323424E-3</v>
      </c>
      <c r="Q24" cm="1">
        <f t="array" ref="Q24">TheilElementSeparateSum(POP!Q$30:Q$89,GDP!Q$30:Q$89,POP!Q$92,GDP!Q$92,$A24)</f>
        <v>1.8644603836229742E-3</v>
      </c>
      <c r="R24" cm="1">
        <f t="array" ref="R24">TheilElementSeparateSum(POP!R$30:R$89,GDP!R$30:R$89,POP!R$92,GDP!R$92,$A24)</f>
        <v>1.8255895127407508E-3</v>
      </c>
      <c r="S24" cm="1">
        <f t="array" ref="S24">TheilElementSeparateSum(POP!S$30:S$89,GDP!S$30:S$89,POP!S$92,GDP!S$92,$A24)</f>
        <v>1.8167287808437693E-3</v>
      </c>
      <c r="T24" cm="1">
        <f t="array" ref="T24">TheilElementSeparateSum(POP!T$30:T$89,GDP!T$30:T$89,POP!T$92,GDP!T$92,$A24)</f>
        <v>1.8767274349427629E-3</v>
      </c>
      <c r="U24" cm="1">
        <f t="array" ref="U24">TheilElementSeparateSum(POP!U$30:U$89,GDP!U$30:U$89,POP!U$92,GDP!U$92,$A24)</f>
        <v>2.2979074852676842E-3</v>
      </c>
      <c r="V24" cm="1">
        <f t="array" ref="V24">TheilElementSeparateSum(POP!V$30:V$89,GDP!V$30:V$89,POP!V$92,GDP!V$92,$A24)</f>
        <v>2.2556462191409836E-3</v>
      </c>
      <c r="W24" cm="1">
        <f t="array" ref="W24">TheilElementSeparateSum(POP!W$30:W$89,GDP!W$30:W$89,POP!W$92,GDP!W$92,$A24)</f>
        <v>1.930550868847659E-3</v>
      </c>
      <c r="X24" cm="1">
        <f t="array" ref="X24">TheilElementSeparateSum(POP!X$30:X$89,GDP!X$30:X$89,POP!X$92,GDP!X$92,$A24)</f>
        <v>2.4668367454245949E-3</v>
      </c>
      <c r="Y24" cm="1">
        <f t="array" ref="Y24">TheilElementSeparateSum(POP!Y$30:Y$89,GDP!Y$30:Y$89,POP!Y$92,GDP!Y$92,$A24)</f>
        <v>3.3306224855589295E-3</v>
      </c>
      <c r="Z24" cm="1">
        <f t="array" ref="Z24">TheilElementSeparateSum(POP!Z$30:Z$89,GDP!Z$30:Z$89,POP!Z$92,GDP!Z$92,$A24)</f>
        <v>4.1843147512166008E-3</v>
      </c>
      <c r="AA24" cm="1">
        <f t="array" ref="AA24">TheilElementSeparateSum(POP!AA$30:AA$89,GDP!AA$30:AA$89,POP!AA$92,GDP!AA$92,$A24)</f>
        <v>4.8892773598652817E-3</v>
      </c>
      <c r="AB24" cm="1">
        <f t="array" ref="AB24">TheilElementSeparateSum(POP!AB$30:AB$89,GDP!AB$30:AB$89,POP!AB$92,GDP!AB$92,$A24)</f>
        <v>5.2690386182383106E-3</v>
      </c>
      <c r="AC24" cm="1">
        <f t="array" ref="AC24">TheilElementSeparateSum(POP!AC$30:AC$89,GDP!AC$30:AC$89,POP!AC$92,GDP!AC$92,$A24)</f>
        <v>5.1825033981381758E-3</v>
      </c>
      <c r="AD24" cm="1">
        <f t="array" ref="AD24">TheilElementSeparateSum(POP!AD$30:AD$89,GDP!AD$30:AD$89,POP!AD$92,GDP!AD$92,$A24)</f>
        <v>4.8574967543883853E-3</v>
      </c>
      <c r="AE24" cm="1">
        <f t="array" ref="AE24">TheilElementSeparateSum(POP!AE$30:AE$89,GDP!AE$30:AE$89,POP!AE$92,GDP!AE$92,$A24)</f>
        <v>4.6685916188290216E-3</v>
      </c>
      <c r="AF24" cm="1">
        <f t="array" ref="AF24">TheilElementSeparateSum(POP!AF$30:AF$89,GDP!AF$30:AF$89,POP!AF$92,GDP!AF$92,$A24)</f>
        <v>4.1395808367378929E-3</v>
      </c>
      <c r="AG24" cm="1">
        <f t="array" ref="AG24">TheilElementSeparateSum(POP!AG$30:AG$89,GDP!AG$30:AG$89,POP!AG$92,GDP!AG$92,$A24)</f>
        <v>3.5348570602513098E-3</v>
      </c>
      <c r="AH24" cm="1">
        <f t="array" ref="AH24">TheilElementSeparateSum(POP!AH$30:AH$89,GDP!AH$30:AH$89,POP!AH$92,GDP!AH$92,$A24)</f>
        <v>3.677234122811172E-3</v>
      </c>
      <c r="AI24" cm="1">
        <f t="array" ref="AI24">TheilElementSeparateSum(POP!AI$30:AI$89,GDP!AI$30:AI$89,POP!AI$92,GDP!AI$92,$A24)</f>
        <v>3.1706406071755617E-3</v>
      </c>
      <c r="AJ24" cm="1">
        <f t="array" ref="AJ24">TheilElementSeparateSum(POP!AJ$30:AJ$89,GDP!AJ$30:AJ$89,POP!AJ$92,GDP!AJ$92,$A24)</f>
        <v>2.9867768796241756E-3</v>
      </c>
      <c r="AK24" cm="1">
        <f t="array" ref="AK24">TheilElementSeparateSum(POP!AK$30:AK$89,GDP!AK$30:AK$89,POP!AK$92,GDP!AK$92,$A24)</f>
        <v>2.7944030468630516E-3</v>
      </c>
      <c r="AL24" cm="1">
        <f t="array" ref="AL24">TheilElementSeparateSum(POP!AL$30:AL$89,GDP!AL$30:AL$89,POP!AL$92,GDP!AL$92,$A24)</f>
        <v>2.668237371346264E-3</v>
      </c>
      <c r="AM24" cm="1">
        <f t="array" ref="AM24">TheilElementSeparateSum(POP!AM$30:AM$89,GDP!AM$30:AM$89,POP!AM$92,GDP!AM$92,$A24)</f>
        <v>5.4434012486766917E-3</v>
      </c>
      <c r="AN24" cm="1">
        <f t="array" ref="AN24">TheilElementSeparateSum(POP!AN$30:AN$89,GDP!AN$30:AN$89,POP!AN$92,GDP!AN$92,$A24)</f>
        <v>6.0312584945847736E-3</v>
      </c>
      <c r="AO24" cm="1">
        <f t="array" ref="AO24">TheilElementSeparateSum(POP!AO$30:AO$89,GDP!AO$30:AO$89,POP!AO$92,GDP!AO$92,$A24)</f>
        <v>7.5854949007973186E-3</v>
      </c>
      <c r="AP24" cm="1">
        <f t="array" ref="AP24">TheilElementSeparateSum(POP!AP$30:AP$89,GDP!AP$30:AP$89,POP!AP$92,GDP!AP$92,$A24)</f>
        <v>7.2497254389516236E-3</v>
      </c>
      <c r="AQ24" cm="1">
        <f t="array" ref="AQ24">TheilElementSeparateSum(POP!AQ$30:AQ$89,GDP!AQ$30:AQ$89,POP!AQ$92,GDP!AQ$92,$A24)</f>
        <v>7.9502526787307605E-3</v>
      </c>
      <c r="AR24" cm="1">
        <f t="array" ref="AR24">TheilElementSeparateSum(POP!AR$30:AR$89,GDP!AR$30:AR$89,POP!AR$92,GDP!AR$92,$A24)</f>
        <v>8.3528503480500612E-3</v>
      </c>
      <c r="AS24" cm="1">
        <f t="array" ref="AS24">TheilElementSeparateSum(POP!AS$30:AS$89,GDP!AS$30:AS$89,POP!AS$92,GDP!AS$92,$A24)</f>
        <v>7.3547274392880783E-3</v>
      </c>
      <c r="AT24" cm="1">
        <f t="array" ref="AT24">TheilElementSeparateSum(POP!AT$30:AT$89,GDP!AT$30:AT$89,POP!AT$92,GDP!AT$92,$A24)</f>
        <v>6.1457700372347518E-3</v>
      </c>
      <c r="AU24" cm="1">
        <f t="array" ref="AU24">TheilElementSeparateSum(POP!AU$30:AU$89,GDP!AU$30:AU$89,POP!AU$92,GDP!AU$92,$A24)</f>
        <v>5.4553276391024969E-3</v>
      </c>
      <c r="AV24" cm="1">
        <f t="array" ref="AV24">TheilElementSeparateSum(POP!AV$30:AV$89,GDP!AV$30:AV$89,POP!AV$92,GDP!AV$92,$A24)</f>
        <v>4.6747700232545866E-3</v>
      </c>
      <c r="AW24" cm="1">
        <f t="array" ref="AW24">TheilElementSeparateSum(POP!AW$30:AW$89,GDP!AW$30:AW$89,POP!AW$92,GDP!AW$92,$A24)</f>
        <v>3.8891062481530053E-3</v>
      </c>
      <c r="AX24" cm="1">
        <f t="array" ref="AX24">TheilElementSeparateSum(POP!AX$30:AX$89,GDP!AX$30:AX$89,POP!AX$92,GDP!AX$92,$A24)</f>
        <v>3.3107628844353592E-3</v>
      </c>
      <c r="AY24" cm="1">
        <f t="array" ref="AY24">TheilElementSeparateSum(POP!AY$30:AY$89,GDP!AY$30:AY$89,POP!AY$92,GDP!AY$92,$A24)</f>
        <v>3.2573468414439149E-3</v>
      </c>
      <c r="AZ24" cm="1">
        <f t="array" ref="AZ24">TheilElementSeparateSum(POP!AZ$30:AZ$89,GDP!AZ$30:AZ$89,POP!AZ$92,GDP!AZ$92,$A24)</f>
        <v>2.4590398802937846E-3</v>
      </c>
      <c r="BA24" cm="1">
        <f t="array" ref="BA24">TheilElementSeparateSum(POP!BA$30:BA$89,GDP!BA$30:BA$89,POP!BA$92,GDP!BA$92,$A24)</f>
        <v>2.0508121155246579E-3</v>
      </c>
      <c r="BB24" cm="1">
        <f t="array" ref="BB24">TheilElementSeparateSum(POP!BB$30:BB$89,GDP!BB$30:BB$89,POP!BB$92,GDP!BB$92,$A24)</f>
        <v>2.2030134035205297E-3</v>
      </c>
      <c r="BC24" cm="1">
        <f t="array" ref="BC24">TheilElementSeparateSum(POP!BC$30:BC$89,GDP!BC$30:BC$89,POP!BC$92,GDP!BC$92,$A24)</f>
        <v>2.040939090204271E-3</v>
      </c>
      <c r="BD24" cm="1">
        <f t="array" ref="BD24">TheilElementSeparateSum(POP!BD$30:BD$89,GDP!BD$30:BD$89,POP!BD$92,GDP!BD$92,$A24)</f>
        <v>2.0588746297457131E-3</v>
      </c>
      <c r="BE24" cm="1">
        <f t="array" ref="BE24">TheilElementSeparateSum(POP!BE$30:BE$89,GDP!BE$30:BE$89,POP!BE$92,GDP!BE$92,$A24)</f>
        <v>2.6398086608270684E-3</v>
      </c>
      <c r="BF24" cm="1">
        <f t="array" ref="BF24">TheilElementSeparateSum(POP!BF$30:BF$89,GDP!BF$30:BF$89,POP!BF$92,GDP!BF$92,$A24)</f>
        <v>2.6864897898625046E-3</v>
      </c>
      <c r="BG24" cm="1">
        <f t="array" ref="BG24">TheilElementSeparateSum(POP!BG$30:BG$89,GDP!BG$30:BG$89,POP!BG$92,GDP!BG$92,$A24)</f>
        <v>2.4162909642007615E-3</v>
      </c>
      <c r="BH24" cm="1">
        <f t="array" ref="BH24">TheilElementSeparateSum(POP!BH$30:BH$89,GDP!BH$30:BH$89,POP!BH$92,GDP!BH$92,$A24)</f>
        <v>2.4489070696209836E-3</v>
      </c>
      <c r="BI24" cm="1">
        <f t="array" ref="BI24">TheilElementSeparateSum(POP!BI$30:BI$89,GDP!BI$30:BI$89,POP!BI$92,GDP!BI$92,$A24)</f>
        <v>2.4986102339931474E-3</v>
      </c>
    </row>
    <row r="25" spans="1:61" x14ac:dyDescent="0.45">
      <c r="A25">
        <f>A24+1</f>
        <v>2</v>
      </c>
      <c r="B25" t="str" vm="89">
        <f>GDP!B31</f>
        <v>Bangladesh</v>
      </c>
      <c r="C25" cm="1">
        <f t="array" ref="C25">TheilElementSeparateSum(POP!C$30:C$89,GDP!C$30:C$89,POP!C$92,GDP!C$92,$A25)</f>
        <v>-1.3357537112952235E-2</v>
      </c>
      <c r="D25" cm="1">
        <f t="array" ref="D25">TheilElementSeparateSum(POP!D$30:D$89,GDP!D$30:D$89,POP!D$92,GDP!D$92,$A25)</f>
        <v>-1.3934424478968253E-2</v>
      </c>
      <c r="E25" cm="1">
        <f t="array" ref="E25">TheilElementSeparateSum(POP!E$30:E$89,GDP!E$30:E$89,POP!E$92,GDP!E$92,$A25)</f>
        <v>-1.5156963333393428E-2</v>
      </c>
      <c r="F25" cm="1">
        <f t="array" ref="F25">TheilElementSeparateSum(POP!F$30:F$89,GDP!F$30:F$89,POP!F$92,GDP!F$92,$A25)</f>
        <v>-1.6136717375627205E-2</v>
      </c>
      <c r="G25" cm="1">
        <f t="array" ref="G25">TheilElementSeparateSum(POP!G$30:G$89,GDP!G$30:G$89,POP!G$92,GDP!G$92,$A25)</f>
        <v>-1.6050178284364981E-2</v>
      </c>
      <c r="H25" cm="1">
        <f t="array" ref="H25">TheilElementSeparateSum(POP!H$30:H$89,GDP!H$30:H$89,POP!H$92,GDP!H$92,$A25)</f>
        <v>-1.540331903228916E-2</v>
      </c>
      <c r="I25" cm="1">
        <f t="array" ref="I25">TheilElementSeparateSum(POP!I$30:I$89,GDP!I$30:I$89,POP!I$92,GDP!I$92,$A25)</f>
        <v>-1.4848129524793767E-2</v>
      </c>
      <c r="J25" cm="1">
        <f t="array" ref="J25">TheilElementSeparateSum(POP!J$30:J$89,GDP!J$30:J$89,POP!J$92,GDP!J$92,$A25)</f>
        <v>-1.5664801776822248E-2</v>
      </c>
      <c r="K25" cm="1">
        <f t="array" ref="K25">TheilElementSeparateSum(POP!K$30:K$89,GDP!K$30:K$89,POP!K$92,GDP!K$92,$A25)</f>
        <v>-1.5567124905074994E-2</v>
      </c>
      <c r="L25" cm="1">
        <f t="array" ref="L25">TheilElementSeparateSum(POP!L$30:L$89,GDP!L$30:L$89,POP!L$92,GDP!L$92,$A25)</f>
        <v>-1.5885616128714395E-2</v>
      </c>
      <c r="M25" cm="1">
        <f t="array" ref="M25">TheilElementSeparateSum(POP!M$30:M$89,GDP!M$30:M$89,POP!M$92,GDP!M$92,$A25)</f>
        <v>-1.6996422490064344E-2</v>
      </c>
      <c r="N25" cm="1">
        <f t="array" ref="N25">TheilElementSeparateSum(POP!N$30:N$89,GDP!N$30:N$89,POP!N$92,GDP!N$92,$A25)</f>
        <v>-1.8558077601198406E-2</v>
      </c>
      <c r="O25" cm="1">
        <f t="array" ref="O25">TheilElementSeparateSum(POP!O$30:O$89,GDP!O$30:O$89,POP!O$92,GDP!O$92,$A25)</f>
        <v>-1.8408799844090648E-2</v>
      </c>
      <c r="P25" cm="1">
        <f t="array" ref="P25">TheilElementSeparateSum(POP!P$30:P$89,GDP!P$30:P$89,POP!P$92,GDP!P$92,$A25)</f>
        <v>-1.7868429590411853E-2</v>
      </c>
      <c r="Q25" cm="1">
        <f t="array" ref="Q25">TheilElementSeparateSum(POP!Q$30:Q$89,GDP!Q$30:Q$89,POP!Q$92,GDP!Q$92,$A25)</f>
        <v>-1.4449857456281827E-2</v>
      </c>
      <c r="R25" cm="1">
        <f t="array" ref="R25">TheilElementSeparateSum(POP!R$30:R$89,GDP!R$30:R$89,POP!R$92,GDP!R$92,$A25)</f>
        <v>-1.7785071039403525E-2</v>
      </c>
      <c r="S25" cm="1">
        <f t="array" ref="S25">TheilElementSeparateSum(POP!S$30:S$89,GDP!S$30:S$89,POP!S$92,GDP!S$92,$A25)</f>
        <v>-1.7185551029754925E-2</v>
      </c>
      <c r="T25" cm="1">
        <f t="array" ref="T25">TheilElementSeparateSum(POP!T$30:T$89,GDP!T$30:T$89,POP!T$92,GDP!T$92,$A25)</f>
        <v>-1.7903343234868179E-2</v>
      </c>
      <c r="U25" cm="1">
        <f t="array" ref="U25">TheilElementSeparateSum(POP!U$30:U$89,GDP!U$30:U$89,POP!U$92,GDP!U$92,$A25)</f>
        <v>-1.7880477885267823E-2</v>
      </c>
      <c r="V25" cm="1">
        <f t="array" ref="V25">TheilElementSeparateSum(POP!V$30:V$89,GDP!V$30:V$89,POP!V$92,GDP!V$92,$A25)</f>
        <v>-1.7851982441634575E-2</v>
      </c>
      <c r="W25" cm="1">
        <f t="array" ref="W25">TheilElementSeparateSum(POP!W$30:W$89,GDP!W$30:W$89,POP!W$92,GDP!W$92,$A25)</f>
        <v>-1.7652801871665635E-2</v>
      </c>
      <c r="X25" cm="1">
        <f t="array" ref="X25">TheilElementSeparateSum(POP!X$30:X$89,GDP!X$30:X$89,POP!X$92,GDP!X$92,$A25)</f>
        <v>-1.7568952346797881E-2</v>
      </c>
      <c r="Y25" cm="1">
        <f t="array" ref="Y25">TheilElementSeparateSum(POP!Y$30:Y$89,GDP!Y$30:Y$89,POP!Y$92,GDP!Y$92,$A25)</f>
        <v>-1.7836365919322517E-2</v>
      </c>
      <c r="Z25" cm="1">
        <f t="array" ref="Z25">TheilElementSeparateSum(POP!Z$30:Z$89,GDP!Z$30:Z$89,POP!Z$92,GDP!Z$92,$A25)</f>
        <v>-1.8083941637465423E-2</v>
      </c>
      <c r="AA25" cm="1">
        <f t="array" ref="AA25">TheilElementSeparateSum(POP!AA$30:AA$89,GDP!AA$30:AA$89,POP!AA$92,GDP!AA$92,$A25)</f>
        <v>-1.8383868044253845E-2</v>
      </c>
      <c r="AB25" cm="1">
        <f t="array" ref="AB25">TheilElementSeparateSum(POP!AB$30:AB$89,GDP!AB$30:AB$89,POP!AB$92,GDP!AB$92,$A25)</f>
        <v>-1.8393077916644306E-2</v>
      </c>
      <c r="AC25" cm="1">
        <f t="array" ref="AC25">TheilElementSeparateSum(POP!AC$30:AC$89,GDP!AC$30:AC$89,POP!AC$92,GDP!AC$92,$A25)</f>
        <v>-1.8442663402990615E-2</v>
      </c>
      <c r="AD25" cm="1">
        <f t="array" ref="AD25">TheilElementSeparateSum(POP!AD$30:AD$89,GDP!AD$30:AD$89,POP!AD$92,GDP!AD$92,$A25)</f>
        <v>-1.8493244361772337E-2</v>
      </c>
      <c r="AE25" cm="1">
        <f t="array" ref="AE25">TheilElementSeparateSum(POP!AE$30:AE$89,GDP!AE$30:AE$89,POP!AE$92,GDP!AE$92,$A25)</f>
        <v>-1.8481116622634221E-2</v>
      </c>
      <c r="AF25" cm="1">
        <f t="array" ref="AF25">TheilElementSeparateSum(POP!AF$30:AF$89,GDP!AF$30:AF$89,POP!AF$92,GDP!AF$92,$A25)</f>
        <v>-1.8455648243674735E-2</v>
      </c>
      <c r="AG25" cm="1">
        <f t="array" ref="AG25">TheilElementSeparateSum(POP!AG$30:AG$89,GDP!AG$30:AG$89,POP!AG$92,GDP!AG$92,$A25)</f>
        <v>-1.8123063749268194E-2</v>
      </c>
      <c r="AH25" cm="1">
        <f t="array" ref="AH25">TheilElementSeparateSum(POP!AH$30:AH$89,GDP!AH$30:AH$89,POP!AH$92,GDP!AH$92,$A25)</f>
        <v>-1.8319462327243245E-2</v>
      </c>
      <c r="AI25" cm="1">
        <f t="array" ref="AI25">TheilElementSeparateSum(POP!AI$30:AI$89,GDP!AI$30:AI$89,POP!AI$92,GDP!AI$92,$A25)</f>
        <v>-1.8139691597885206E-2</v>
      </c>
      <c r="AJ25" cm="1">
        <f t="array" ref="AJ25">TheilElementSeparateSum(POP!AJ$30:AJ$89,GDP!AJ$30:AJ$89,POP!AJ$92,GDP!AJ$92,$A25)</f>
        <v>-1.7826737276174263E-2</v>
      </c>
      <c r="AK25" cm="1">
        <f t="array" ref="AK25">TheilElementSeparateSum(POP!AK$30:AK$89,GDP!AK$30:AK$89,POP!AK$92,GDP!AK$92,$A25)</f>
        <v>-1.7918838496837636E-2</v>
      </c>
      <c r="AL25" cm="1">
        <f t="array" ref="AL25">TheilElementSeparateSum(POP!AL$30:AL$89,GDP!AL$30:AL$89,POP!AL$92,GDP!AL$92,$A25)</f>
        <v>-1.8381533270937857E-2</v>
      </c>
      <c r="AM25" cm="1">
        <f t="array" ref="AM25">TheilElementSeparateSum(POP!AM$30:AM$89,GDP!AM$30:AM$89,POP!AM$92,GDP!AM$92,$A25)</f>
        <v>-1.834286321869007E-2</v>
      </c>
      <c r="AN25" cm="1">
        <f t="array" ref="AN25">TheilElementSeparateSum(POP!AN$30:AN$89,GDP!AN$30:AN$89,POP!AN$92,GDP!AN$92,$A25)</f>
        <v>-1.8463495139026599E-2</v>
      </c>
      <c r="AO25" cm="1">
        <f t="array" ref="AO25">TheilElementSeparateSum(POP!AO$30:AO$89,GDP!AO$30:AO$89,POP!AO$92,GDP!AO$92,$A25)</f>
        <v>-1.8672155495142749E-2</v>
      </c>
      <c r="AP25" cm="1">
        <f t="array" ref="AP25">TheilElementSeparateSum(POP!AP$30:AP$89,GDP!AP$30:AP$89,POP!AP$92,GDP!AP$92,$A25)</f>
        <v>-1.8575878774184748E-2</v>
      </c>
      <c r="AQ25" cm="1">
        <f t="array" ref="AQ25">TheilElementSeparateSum(POP!AQ$30:AQ$89,GDP!AQ$30:AQ$89,POP!AQ$92,GDP!AQ$92,$A25)</f>
        <v>-1.8696906514563717E-2</v>
      </c>
      <c r="AR25" cm="1">
        <f t="array" ref="AR25">TheilElementSeparateSum(POP!AR$30:AR$89,GDP!AR$30:AR$89,POP!AR$92,GDP!AR$92,$A25)</f>
        <v>-1.8666572391275969E-2</v>
      </c>
      <c r="AS25" cm="1">
        <f t="array" ref="AS25">TheilElementSeparateSum(POP!AS$30:AS$89,GDP!AS$30:AS$89,POP!AS$92,GDP!AS$92,$A25)</f>
        <v>-1.8658167614966355E-2</v>
      </c>
      <c r="AT25" cm="1">
        <f t="array" ref="AT25">TheilElementSeparateSum(POP!AT$30:AT$89,GDP!AT$30:AT$89,POP!AT$92,GDP!AT$92,$A25)</f>
        <v>-1.8436452119513901E-2</v>
      </c>
      <c r="AU25" cm="1">
        <f t="array" ref="AU25">TheilElementSeparateSum(POP!AU$30:AU$89,GDP!AU$30:AU$89,POP!AU$92,GDP!AU$92,$A25)</f>
        <v>-1.8008567121635063E-2</v>
      </c>
      <c r="AV25" cm="1">
        <f t="array" ref="AV25">TheilElementSeparateSum(POP!AV$30:AV$89,GDP!AV$30:AV$89,POP!AV$92,GDP!AV$92,$A25)</f>
        <v>-1.7435410498311904E-2</v>
      </c>
      <c r="AW25" cm="1">
        <f t="array" ref="AW25">TheilElementSeparateSum(POP!AW$30:AW$89,GDP!AW$30:AW$89,POP!AW$92,GDP!AW$92,$A25)</f>
        <v>-1.6992768742873372E-2</v>
      </c>
      <c r="AX25" cm="1">
        <f t="array" ref="AX25">TheilElementSeparateSum(POP!AX$30:AX$89,GDP!AX$30:AX$89,POP!AX$92,GDP!AX$92,$A25)</f>
        <v>-1.7123694847886926E-2</v>
      </c>
      <c r="AY25" cm="1">
        <f t="array" ref="AY25">TheilElementSeparateSum(POP!AY$30:AY$89,GDP!AY$30:AY$89,POP!AY$92,GDP!AY$92,$A25)</f>
        <v>-1.7773930028008002E-2</v>
      </c>
      <c r="AZ25" cm="1">
        <f t="array" ref="AZ25">TheilElementSeparateSum(POP!AZ$30:AZ$89,GDP!AZ$30:AZ$89,POP!AZ$92,GDP!AZ$92,$A25)</f>
        <v>-1.7319922998359903E-2</v>
      </c>
      <c r="BA25" cm="1">
        <f t="array" ref="BA25">TheilElementSeparateSum(POP!BA$30:BA$89,GDP!BA$30:BA$89,POP!BA$92,GDP!BA$92,$A25)</f>
        <v>-1.7206257314363722E-2</v>
      </c>
      <c r="BB25" cm="1">
        <f t="array" ref="BB25">TheilElementSeparateSum(POP!BB$30:BB$89,GDP!BB$30:BB$89,POP!BB$92,GDP!BB$92,$A25)</f>
        <v>-1.7254113074066432E-2</v>
      </c>
      <c r="BC25" cm="1">
        <f t="array" ref="BC25">TheilElementSeparateSum(POP!BC$30:BC$89,GDP!BC$30:BC$89,POP!BC$92,GDP!BC$92,$A25)</f>
        <v>-1.7532373163471865E-2</v>
      </c>
      <c r="BD25" cm="1">
        <f t="array" ref="BD25">TheilElementSeparateSum(POP!BD$30:BD$89,GDP!BD$30:BD$89,POP!BD$92,GDP!BD$92,$A25)</f>
        <v>-1.7832131169394101E-2</v>
      </c>
      <c r="BE25" cm="1">
        <f t="array" ref="BE25">TheilElementSeparateSum(POP!BE$30:BE$89,GDP!BE$30:BE$89,POP!BE$92,GDP!BE$92,$A25)</f>
        <v>-1.792305695885283E-2</v>
      </c>
      <c r="BF25" cm="1">
        <f t="array" ref="BF25">TheilElementSeparateSum(POP!BF$30:BF$89,GDP!BF$30:BF$89,POP!BF$92,GDP!BF$92,$A25)</f>
        <v>-1.7525101539167004E-2</v>
      </c>
      <c r="BG25" cm="1">
        <f t="array" ref="BG25">TheilElementSeparateSum(POP!BG$30:BG$89,GDP!BG$30:BG$89,POP!BG$92,GDP!BG$92,$A25)</f>
        <v>-1.7310960180760598E-2</v>
      </c>
      <c r="BH25" cm="1">
        <f t="array" ref="BH25">TheilElementSeparateSum(POP!BH$30:BH$89,GDP!BH$30:BH$89,POP!BH$92,GDP!BH$92,$A25)</f>
        <v>-1.6738618098814117E-2</v>
      </c>
      <c r="BI25" cm="1">
        <f t="array" ref="BI25">TheilElementSeparateSum(POP!BI$30:BI$89,GDP!BI$30:BI$89,POP!BI$92,GDP!BI$92,$A25)</f>
        <v>-1.5949143870589547E-2</v>
      </c>
    </row>
    <row r="26" spans="1:61" x14ac:dyDescent="0.45">
      <c r="A26">
        <f t="shared" ref="A26:A83" si="1">A25+1</f>
        <v>3</v>
      </c>
      <c r="B26" t="str" vm="90">
        <f>GDP!B32</f>
        <v>Belize</v>
      </c>
      <c r="C26" cm="1">
        <f t="array" ref="C26">TheilElementSeparateSum(POP!C$30:C$89,GDP!C$30:C$89,POP!C$92,GDP!C$92,$A26)</f>
        <v>1.5281319962533855E-4</v>
      </c>
      <c r="D26" cm="1">
        <f t="array" ref="D26">TheilElementSeparateSum(POP!D$30:D$89,GDP!D$30:D$89,POP!D$92,GDP!D$92,$A26)</f>
        <v>1.4614328379685472E-4</v>
      </c>
      <c r="E26" cm="1">
        <f t="array" ref="E26">TheilElementSeparateSum(POP!E$30:E$89,GDP!E$30:E$89,POP!E$92,GDP!E$92,$A26)</f>
        <v>1.265762615544163E-4</v>
      </c>
      <c r="F26" cm="1">
        <f t="array" ref="F26">TheilElementSeparateSum(POP!F$30:F$89,GDP!F$30:F$89,POP!F$92,GDP!F$92,$A26)</f>
        <v>1.231780104340984E-4</v>
      </c>
      <c r="G26" cm="1">
        <f t="array" ref="G26">TheilElementSeparateSum(POP!G$30:G$89,GDP!G$30:G$89,POP!G$92,GDP!G$92,$A26)</f>
        <v>1.320281801235047E-4</v>
      </c>
      <c r="H26" cm="1">
        <f t="array" ref="H26">TheilElementSeparateSum(POP!H$30:H$89,GDP!H$30:H$89,POP!H$92,GDP!H$92,$A26)</f>
        <v>1.5871518980129461E-4</v>
      </c>
      <c r="I26" cm="1">
        <f t="array" ref="I26">TheilElementSeparateSum(POP!I$30:I$89,GDP!I$30:I$89,POP!I$92,GDP!I$92,$A26)</f>
        <v>1.5649152904940707E-4</v>
      </c>
      <c r="J26" cm="1">
        <f t="array" ref="J26">TheilElementSeparateSum(POP!J$30:J$89,GDP!J$30:J$89,POP!J$92,GDP!J$92,$A26)</f>
        <v>1.1511649411085214E-4</v>
      </c>
      <c r="K26" cm="1">
        <f t="array" ref="K26">TheilElementSeparateSum(POP!K$30:K$89,GDP!K$30:K$89,POP!K$92,GDP!K$92,$A26)</f>
        <v>9.8479117581169468E-5</v>
      </c>
      <c r="L26" cm="1">
        <f t="array" ref="L26">TheilElementSeparateSum(POP!L$30:L$89,GDP!L$30:L$89,POP!L$92,GDP!L$92,$A26)</f>
        <v>1.0887946898708843E-4</v>
      </c>
      <c r="M26" cm="1">
        <f t="array" ref="M26">TheilElementSeparateSum(POP!M$30:M$89,GDP!M$30:M$89,POP!M$92,GDP!M$92,$A26)</f>
        <v>1.1921928593373117E-4</v>
      </c>
      <c r="N26" cm="1">
        <f t="array" ref="N26">TheilElementSeparateSum(POP!N$30:N$89,GDP!N$30:N$89,POP!N$92,GDP!N$92,$A26)</f>
        <v>1.2253371786882499E-4</v>
      </c>
      <c r="O26" cm="1">
        <f t="array" ref="O26">TheilElementSeparateSum(POP!O$30:O$89,GDP!O$30:O$89,POP!O$92,GDP!O$92,$A26)</f>
        <v>1.0823093112694006E-4</v>
      </c>
      <c r="P26" cm="1">
        <f t="array" ref="P26">TheilElementSeparateSum(POP!P$30:P$89,GDP!P$30:P$89,POP!P$92,GDP!P$92,$A26)</f>
        <v>1.2025769068330513E-4</v>
      </c>
      <c r="Q26" cm="1">
        <f t="array" ref="Q26">TheilElementSeparateSum(POP!Q$30:Q$89,GDP!Q$30:Q$89,POP!Q$92,GDP!Q$92,$A26)</f>
        <v>1.3042988548406066E-4</v>
      </c>
      <c r="R26" cm="1">
        <f t="array" ref="R26">TheilElementSeparateSum(POP!R$30:R$89,GDP!R$30:R$89,POP!R$92,GDP!R$92,$A26)</f>
        <v>5.8919701547345142E-5</v>
      </c>
      <c r="S26" cm="1">
        <f t="array" ref="S26">TheilElementSeparateSum(POP!S$30:S$89,GDP!S$30:S$89,POP!S$92,GDP!S$92,$A26)</f>
        <v>7.8898463655995341E-5</v>
      </c>
      <c r="T26" cm="1">
        <f t="array" ref="T26">TheilElementSeparateSum(POP!T$30:T$89,GDP!T$30:T$89,POP!T$92,GDP!T$92,$A26)</f>
        <v>8.3549197872133428E-5</v>
      </c>
      <c r="U26" cm="1">
        <f t="array" ref="U26">TheilElementSeparateSum(POP!U$30:U$89,GDP!U$30:U$89,POP!U$92,GDP!U$92,$A26)</f>
        <v>6.8588448431846697E-5</v>
      </c>
      <c r="V26" cm="1">
        <f t="array" ref="V26">TheilElementSeparateSum(POP!V$30:V$89,GDP!V$30:V$89,POP!V$92,GDP!V$92,$A26)</f>
        <v>9.0983104918915996E-5</v>
      </c>
      <c r="W26" cm="1">
        <f t="array" ref="W26">TheilElementSeparateSum(POP!W$30:W$89,GDP!W$30:W$89,POP!W$92,GDP!W$92,$A26)</f>
        <v>5.2097104955753621E-5</v>
      </c>
      <c r="X26" cm="1">
        <f t="array" ref="X26">TheilElementSeparateSum(POP!X$30:X$89,GDP!X$30:X$89,POP!X$92,GDP!X$92,$A26)</f>
        <v>5.0097760454106463E-5</v>
      </c>
      <c r="Y26" cm="1">
        <f t="array" ref="Y26">TheilElementSeparateSum(POP!Y$30:Y$89,GDP!Y$30:Y$89,POP!Y$92,GDP!Y$92,$A26)</f>
        <v>8.4626478495082369E-5</v>
      </c>
      <c r="Z26" cm="1">
        <f t="array" ref="Z26">TheilElementSeparateSum(POP!Z$30:Z$89,GDP!Z$30:Z$89,POP!Z$92,GDP!Z$92,$A26)</f>
        <v>1.1203061953805482E-4</v>
      </c>
      <c r="AA26" cm="1">
        <f t="array" ref="AA26">TheilElementSeparateSum(POP!AA$30:AA$89,GDP!AA$30:AA$89,POP!AA$92,GDP!AA$92,$A26)</f>
        <v>1.0431204968720093E-4</v>
      </c>
      <c r="AB26" cm="1">
        <f t="array" ref="AB26">TheilElementSeparateSum(POP!AB$30:AB$89,GDP!AB$30:AB$89,POP!AB$92,GDP!AB$92,$A26)</f>
        <v>1.2545783645998224E-4</v>
      </c>
      <c r="AC26" cm="1">
        <f t="array" ref="AC26">TheilElementSeparateSum(POP!AC$30:AC$89,GDP!AC$30:AC$89,POP!AC$92,GDP!AC$92,$A26)</f>
        <v>1.5317231162068705E-4</v>
      </c>
      <c r="AD26" cm="1">
        <f t="array" ref="AD26">TheilElementSeparateSum(POP!AD$30:AD$89,GDP!AD$30:AD$89,POP!AD$92,GDP!AD$92,$A26)</f>
        <v>1.6829528834613798E-4</v>
      </c>
      <c r="AE26" cm="1">
        <f t="array" ref="AE26">TheilElementSeparateSum(POP!AE$30:AE$89,GDP!AE$30:AE$89,POP!AE$92,GDP!AE$92,$A26)</f>
        <v>1.7911474980529567E-4</v>
      </c>
      <c r="AF26" cm="1">
        <f t="array" ref="AF26">TheilElementSeparateSum(POP!AF$30:AF$89,GDP!AF$30:AF$89,POP!AF$92,GDP!AF$92,$A26)</f>
        <v>1.747241558718226E-4</v>
      </c>
      <c r="AG26" cm="1">
        <f t="array" ref="AG26">TheilElementSeparateSum(POP!AG$30:AG$89,GDP!AG$30:AG$89,POP!AG$92,GDP!AG$92,$A26)</f>
        <v>1.677058677177187E-4</v>
      </c>
      <c r="AH26" cm="1">
        <f t="array" ref="AH26">TheilElementSeparateSum(POP!AH$30:AH$89,GDP!AH$30:AH$89,POP!AH$92,GDP!AH$92,$A26)</f>
        <v>2.4701951741966849E-4</v>
      </c>
      <c r="AI26" cm="1">
        <f t="array" ref="AI26">TheilElementSeparateSum(POP!AI$30:AI$89,GDP!AI$30:AI$89,POP!AI$92,GDP!AI$92,$A26)</f>
        <v>2.3690371889895253E-4</v>
      </c>
      <c r="AJ26" cm="1">
        <f t="array" ref="AJ26">TheilElementSeparateSum(POP!AJ$30:AJ$89,GDP!AJ$30:AJ$89,POP!AJ$92,GDP!AJ$92,$A26)</f>
        <v>2.1009315140035114E-4</v>
      </c>
      <c r="AK26" cm="1">
        <f t="array" ref="AK26">TheilElementSeparateSum(POP!AK$30:AK$89,GDP!AK$30:AK$89,POP!AK$92,GDP!AK$92,$A26)</f>
        <v>1.9464021240771728E-4</v>
      </c>
      <c r="AL26" cm="1">
        <f t="array" ref="AL26">TheilElementSeparateSum(POP!AL$30:AL$89,GDP!AL$30:AL$89,POP!AL$92,GDP!AL$92,$A26)</f>
        <v>1.7157530886073081E-4</v>
      </c>
      <c r="AM26" cm="1">
        <f t="array" ref="AM26">TheilElementSeparateSum(POP!AM$30:AM$89,GDP!AM$30:AM$89,POP!AM$92,GDP!AM$92,$A26)</f>
        <v>1.5536950125721128E-4</v>
      </c>
      <c r="AN26" cm="1">
        <f t="array" ref="AN26">TheilElementSeparateSum(POP!AN$30:AN$89,GDP!AN$30:AN$89,POP!AN$92,GDP!AN$92,$A26)</f>
        <v>1.6963043698043145E-4</v>
      </c>
      <c r="AO26" cm="1">
        <f t="array" ref="AO26">TheilElementSeparateSum(POP!AO$30:AO$89,GDP!AO$30:AO$89,POP!AO$92,GDP!AO$92,$A26)</f>
        <v>2.1280449629101889E-4</v>
      </c>
      <c r="AP26" cm="1">
        <f t="array" ref="AP26">TheilElementSeparateSum(POP!AP$30:AP$89,GDP!AP$30:AP$89,POP!AP$92,GDP!AP$92,$A26)</f>
        <v>2.2852820273917924E-4</v>
      </c>
      <c r="AQ26" cm="1">
        <f t="array" ref="AQ26">TheilElementSeparateSum(POP!AQ$30:AQ$89,GDP!AQ$30:AQ$89,POP!AQ$92,GDP!AQ$92,$A26)</f>
        <v>2.6677623437085951E-4</v>
      </c>
      <c r="AR26" cm="1">
        <f t="array" ref="AR26">TheilElementSeparateSum(POP!AR$30:AR$89,GDP!AR$30:AR$89,POP!AR$92,GDP!AR$92,$A26)</f>
        <v>2.8304095675510225E-4</v>
      </c>
      <c r="AS26" cm="1">
        <f t="array" ref="AS26">TheilElementSeparateSum(POP!AS$30:AS$89,GDP!AS$30:AS$89,POP!AS$92,GDP!AS$92,$A26)</f>
        <v>2.623204891139127E-4</v>
      </c>
      <c r="AT26" cm="1">
        <f t="array" ref="AT26">TheilElementSeparateSum(POP!AT$30:AT$89,GDP!AT$30:AT$89,POP!AT$92,GDP!AT$92,$A26)</f>
        <v>2.1642377348144064E-4</v>
      </c>
      <c r="AU26" cm="1">
        <f t="array" ref="AU26">TheilElementSeparateSum(POP!AU$30:AU$89,GDP!AU$30:AU$89,POP!AU$92,GDP!AU$92,$A26)</f>
        <v>1.6239505737058796E-4</v>
      </c>
      <c r="AV26" cm="1">
        <f t="array" ref="AV26">TheilElementSeparateSum(POP!AV$30:AV$89,GDP!AV$30:AV$89,POP!AV$92,GDP!AV$92,$A26)</f>
        <v>1.4141781358923252E-4</v>
      </c>
      <c r="AW26" cm="1">
        <f t="array" ref="AW26">TheilElementSeparateSum(POP!AW$30:AW$89,GDP!AW$30:AW$89,POP!AW$92,GDP!AW$92,$A26)</f>
        <v>9.983159654080265E-5</v>
      </c>
      <c r="AX26" cm="1">
        <f t="array" ref="AX26">TheilElementSeparateSum(POP!AX$30:AX$89,GDP!AX$30:AX$89,POP!AX$92,GDP!AX$92,$A26)</f>
        <v>8.6029872170307397E-5</v>
      </c>
      <c r="AY26" cm="1">
        <f t="array" ref="AY26">TheilElementSeparateSum(POP!AY$30:AY$89,GDP!AY$30:AY$89,POP!AY$92,GDP!AY$92,$A26)</f>
        <v>8.8740793135019691E-5</v>
      </c>
      <c r="AZ26" cm="1">
        <f t="array" ref="AZ26">TheilElementSeparateSum(POP!AZ$30:AZ$89,GDP!AZ$30:AZ$89,POP!AZ$92,GDP!AZ$92,$A26)</f>
        <v>4.9382389937548311E-5</v>
      </c>
      <c r="BA26" cm="1">
        <f t="array" ref="BA26">TheilElementSeparateSum(POP!BA$30:BA$89,GDP!BA$30:BA$89,POP!BA$92,GDP!BA$92,$A26)</f>
        <v>3.6195503792115245E-5</v>
      </c>
      <c r="BB26" cm="1">
        <f t="array" ref="BB26">TheilElementSeparateSum(POP!BB$30:BB$89,GDP!BB$30:BB$89,POP!BB$92,GDP!BB$92,$A26)</f>
        <v>3.9860789992019773E-5</v>
      </c>
      <c r="BC26" cm="1">
        <f t="array" ref="BC26">TheilElementSeparateSum(POP!BC$30:BC$89,GDP!BC$30:BC$89,POP!BC$92,GDP!BC$92,$A26)</f>
        <v>3.8341087627497141E-5</v>
      </c>
      <c r="BD26" cm="1">
        <f t="array" ref="BD26">TheilElementSeparateSum(POP!BD$30:BD$89,GDP!BD$30:BD$89,POP!BD$92,GDP!BD$92,$A26)</f>
        <v>4.1620007361944148E-5</v>
      </c>
      <c r="BE26" cm="1">
        <f t="array" ref="BE26">TheilElementSeparateSum(POP!BE$30:BE$89,GDP!BE$30:BE$89,POP!BE$92,GDP!BE$92,$A26)</f>
        <v>6.8592578901208637E-5</v>
      </c>
      <c r="BF26" cm="1">
        <f t="array" ref="BF26">TheilElementSeparateSum(POP!BF$30:BF$89,GDP!BF$30:BF$89,POP!BF$92,GDP!BF$92,$A26)</f>
        <v>7.3528849048885904E-5</v>
      </c>
      <c r="BG26" cm="1">
        <f t="array" ref="BG26">TheilElementSeparateSum(POP!BG$30:BG$89,GDP!BG$30:BG$89,POP!BG$92,GDP!BG$92,$A26)</f>
        <v>5.8954360630509814E-5</v>
      </c>
      <c r="BH26" cm="1">
        <f t="array" ref="BH26">TheilElementSeparateSum(POP!BH$30:BH$89,GDP!BH$30:BH$89,POP!BH$92,GDP!BH$92,$A26)</f>
        <v>5.913796243395271E-5</v>
      </c>
      <c r="BI26" cm="1">
        <f t="array" ref="BI26">TheilElementSeparateSum(POP!BI$30:BI$89,GDP!BI$30:BI$89,POP!BI$92,GDP!BI$92,$A26)</f>
        <v>5.5144061235364963E-5</v>
      </c>
    </row>
    <row r="27" spans="1:61" x14ac:dyDescent="0.45">
      <c r="A27">
        <f t="shared" si="1"/>
        <v>4</v>
      </c>
      <c r="B27" t="str" vm="91">
        <f>GDP!B33</f>
        <v>Benin</v>
      </c>
      <c r="C27" cm="1">
        <f t="array" ref="C27">TheilElementSeparateSum(POP!C$30:C$89,GDP!C$30:C$89,POP!C$92,GDP!C$92,$A27)</f>
        <v>-6.8647126781297646E-4</v>
      </c>
      <c r="D27" cm="1">
        <f t="array" ref="D27">TheilElementSeparateSum(POP!D$30:D$89,GDP!D$30:D$89,POP!D$92,GDP!D$92,$A27)</f>
        <v>-7.3349973486092675E-4</v>
      </c>
      <c r="E27" cm="1">
        <f t="array" ref="E27">TheilElementSeparateSum(POP!E$30:E$89,GDP!E$30:E$89,POP!E$92,GDP!E$92,$A27)</f>
        <v>-7.5189798038121486E-4</v>
      </c>
      <c r="F27" cm="1">
        <f t="array" ref="F27">TheilElementSeparateSum(POP!F$30:F$89,GDP!F$30:F$89,POP!F$92,GDP!F$92,$A27)</f>
        <v>-7.5292316120258238E-4</v>
      </c>
      <c r="G27" cm="1">
        <f t="array" ref="G27">TheilElementSeparateSum(POP!G$30:G$89,GDP!G$30:G$89,POP!G$92,GDP!G$92,$A27)</f>
        <v>-7.4342772159344023E-4</v>
      </c>
      <c r="H27" cm="1">
        <f t="array" ref="H27">TheilElementSeparateSum(POP!H$30:H$89,GDP!H$30:H$89,POP!H$92,GDP!H$92,$A27)</f>
        <v>-7.2113547174412513E-4</v>
      </c>
      <c r="I27" cm="1">
        <f t="array" ref="I27">TheilElementSeparateSum(POP!I$30:I$89,GDP!I$30:I$89,POP!I$92,GDP!I$92,$A27)</f>
        <v>-7.5078044834304373E-4</v>
      </c>
      <c r="J27" cm="1">
        <f t="array" ref="J27">TheilElementSeparateSum(POP!J$30:J$89,GDP!J$30:J$89,POP!J$92,GDP!J$92,$A27)</f>
        <v>-7.488350728219697E-4</v>
      </c>
      <c r="K27" cm="1">
        <f t="array" ref="K27">TheilElementSeparateSum(POP!K$30:K$89,GDP!K$30:K$89,POP!K$92,GDP!K$92,$A27)</f>
        <v>-7.9149745708437789E-4</v>
      </c>
      <c r="L27" cm="1">
        <f t="array" ref="L27">TheilElementSeparateSum(POP!L$30:L$89,GDP!L$30:L$89,POP!L$92,GDP!L$92,$A27)</f>
        <v>-8.1405610500417469E-4</v>
      </c>
      <c r="M27" cm="1">
        <f t="array" ref="M27">TheilElementSeparateSum(POP!M$30:M$89,GDP!M$30:M$89,POP!M$92,GDP!M$92,$A27)</f>
        <v>-8.2942388111036092E-4</v>
      </c>
      <c r="N27" cm="1">
        <f t="array" ref="N27">TheilElementSeparateSum(POP!N$30:N$89,GDP!N$30:N$89,POP!N$92,GDP!N$92,$A27)</f>
        <v>-7.9869418183427709E-4</v>
      </c>
      <c r="O27" cm="1">
        <f t="array" ref="O27">TheilElementSeparateSum(POP!O$30:O$89,GDP!O$30:O$89,POP!O$92,GDP!O$92,$A27)</f>
        <v>-8.0292598659968673E-4</v>
      </c>
      <c r="P27" cm="1">
        <f t="array" ref="P27">TheilElementSeparateSum(POP!P$30:P$89,GDP!P$30:P$89,POP!P$92,GDP!P$92,$A27)</f>
        <v>-8.3629807311528875E-4</v>
      </c>
      <c r="Q27" cm="1">
        <f t="array" ref="Q27">TheilElementSeparateSum(POP!Q$30:Q$89,GDP!Q$30:Q$89,POP!Q$92,GDP!Q$92,$A27)</f>
        <v>-8.1745521216841633E-4</v>
      </c>
      <c r="R27" cm="1">
        <f t="array" ref="R27">TheilElementSeparateSum(POP!R$30:R$89,GDP!R$30:R$89,POP!R$92,GDP!R$92,$A27)</f>
        <v>-8.3062759449788377E-4</v>
      </c>
      <c r="S27" cm="1">
        <f t="array" ref="S27">TheilElementSeparateSum(POP!S$30:S$89,GDP!S$30:S$89,POP!S$92,GDP!S$92,$A27)</f>
        <v>-8.3760476949393714E-4</v>
      </c>
      <c r="T27" cm="1">
        <f t="array" ref="T27">TheilElementSeparateSum(POP!T$30:T$89,GDP!T$30:T$89,POP!T$92,GDP!T$92,$A27)</f>
        <v>-8.2399356831487224E-4</v>
      </c>
      <c r="U27" cm="1">
        <f t="array" ref="U27">TheilElementSeparateSum(POP!U$30:U$89,GDP!U$30:U$89,POP!U$92,GDP!U$92,$A27)</f>
        <v>-8.0762271618716949E-4</v>
      </c>
      <c r="V27" cm="1">
        <f t="array" ref="V27">TheilElementSeparateSum(POP!V$30:V$89,GDP!V$30:V$89,POP!V$92,GDP!V$92,$A27)</f>
        <v>-8.1076741093747057E-4</v>
      </c>
      <c r="W27" cm="1">
        <f t="array" ref="W27">TheilElementSeparateSum(POP!W$30:W$89,GDP!W$30:W$89,POP!W$92,GDP!W$92,$A27)</f>
        <v>-8.5371799998570127E-4</v>
      </c>
      <c r="X27" cm="1">
        <f t="array" ref="X27">TheilElementSeparateSum(POP!X$30:X$89,GDP!X$30:X$89,POP!X$92,GDP!X$92,$A27)</f>
        <v>-8.5464790153241019E-4</v>
      </c>
      <c r="Y27" cm="1">
        <f t="array" ref="Y27">TheilElementSeparateSum(POP!Y$30:Y$89,GDP!Y$30:Y$89,POP!Y$92,GDP!Y$92,$A27)</f>
        <v>-8.5926178997671636E-4</v>
      </c>
      <c r="Z27" cm="1">
        <f t="array" ref="Z27">TheilElementSeparateSum(POP!Z$30:Z$89,GDP!Z$30:Z$89,POP!Z$92,GDP!Z$92,$A27)</f>
        <v>-8.630773512977092E-4</v>
      </c>
      <c r="AA27" cm="1">
        <f t="array" ref="AA27">TheilElementSeparateSum(POP!AA$30:AA$89,GDP!AA$30:AA$89,POP!AA$92,GDP!AA$92,$A27)</f>
        <v>-8.6644038205236924E-4</v>
      </c>
      <c r="AB27" cm="1">
        <f t="array" ref="AB27">TheilElementSeparateSum(POP!AB$30:AB$89,GDP!AB$30:AB$89,POP!AB$92,GDP!AB$92,$A27)</f>
        <v>-8.5483277112136428E-4</v>
      </c>
      <c r="AC27" cm="1">
        <f t="array" ref="AC27">TheilElementSeparateSum(POP!AC$30:AC$89,GDP!AC$30:AC$89,POP!AC$92,GDP!AC$92,$A27)</f>
        <v>-8.4984927666085467E-4</v>
      </c>
      <c r="AD27" cm="1">
        <f t="array" ref="AD27">TheilElementSeparateSum(POP!AD$30:AD$89,GDP!AD$30:AD$89,POP!AD$92,GDP!AD$92,$A27)</f>
        <v>-8.6780150063978751E-4</v>
      </c>
      <c r="AE27" cm="1">
        <f t="array" ref="AE27">TheilElementSeparateSum(POP!AE$30:AE$89,GDP!AE$30:AE$89,POP!AE$92,GDP!AE$92,$A27)</f>
        <v>-8.895064084588159E-4</v>
      </c>
      <c r="AF27" cm="1">
        <f t="array" ref="AF27">TheilElementSeparateSum(POP!AF$30:AF$89,GDP!AF$30:AF$89,POP!AF$92,GDP!AF$92,$A27)</f>
        <v>-8.9298917003284052E-4</v>
      </c>
      <c r="AG27" cm="1">
        <f t="array" ref="AG27">TheilElementSeparateSum(POP!AG$30:AG$89,GDP!AG$30:AG$89,POP!AG$92,GDP!AG$92,$A27)</f>
        <v>-9.0955752328572559E-4</v>
      </c>
      <c r="AH27" cm="1">
        <f t="array" ref="AH27">TheilElementSeparateSum(POP!AH$30:AH$89,GDP!AH$30:AH$89,POP!AH$92,GDP!AH$92,$A27)</f>
        <v>-9.1498878891218454E-4</v>
      </c>
      <c r="AI27" cm="1">
        <f t="array" ref="AI27">TheilElementSeparateSum(POP!AI$30:AI$89,GDP!AI$30:AI$89,POP!AI$92,GDP!AI$92,$A27)</f>
        <v>-9.340003548722074E-4</v>
      </c>
      <c r="AJ27" cm="1">
        <f t="array" ref="AJ27">TheilElementSeparateSum(POP!AJ$30:AJ$89,GDP!AJ$30:AJ$89,POP!AJ$92,GDP!AJ$92,$A27)</f>
        <v>-8.8674203003473256E-4</v>
      </c>
      <c r="AK27" cm="1">
        <f t="array" ref="AK27">TheilElementSeparateSum(POP!AK$30:AK$89,GDP!AK$30:AK$89,POP!AK$92,GDP!AK$92,$A27)</f>
        <v>-9.4044480224990466E-4</v>
      </c>
      <c r="AL27" cm="1">
        <f t="array" ref="AL27">TheilElementSeparateSum(POP!AL$30:AL$89,GDP!AL$30:AL$89,POP!AL$92,GDP!AL$92,$A27)</f>
        <v>-9.489701260615665E-4</v>
      </c>
      <c r="AM27" cm="1">
        <f t="array" ref="AM27">TheilElementSeparateSum(POP!AM$30:AM$89,GDP!AM$30:AM$89,POP!AM$92,GDP!AM$92,$A27)</f>
        <v>-9.3688824287125369E-4</v>
      </c>
      <c r="AN27" cm="1">
        <f t="array" ref="AN27">TheilElementSeparateSum(POP!AN$30:AN$89,GDP!AN$30:AN$89,POP!AN$92,GDP!AN$92,$A27)</f>
        <v>-9.608102576895356E-4</v>
      </c>
      <c r="AO27" cm="1">
        <f t="array" ref="AO27">TheilElementSeparateSum(POP!AO$30:AO$89,GDP!AO$30:AO$89,POP!AO$92,GDP!AO$92,$A27)</f>
        <v>-9.8277106144968878E-4</v>
      </c>
      <c r="AP27" cm="1">
        <f t="array" ref="AP27">TheilElementSeparateSum(POP!AP$30:AP$89,GDP!AP$30:AP$89,POP!AP$92,GDP!AP$92,$A27)</f>
        <v>-1.0108420786520552E-3</v>
      </c>
      <c r="AQ27" cm="1">
        <f t="array" ref="AQ27">TheilElementSeparateSum(POP!AQ$30:AQ$89,GDP!AQ$30:AQ$89,POP!AQ$92,GDP!AQ$92,$A27)</f>
        <v>-1.0172459924126392E-3</v>
      </c>
      <c r="AR27" cm="1">
        <f t="array" ref="AR27">TheilElementSeparateSum(POP!AR$30:AR$89,GDP!AR$30:AR$89,POP!AR$92,GDP!AR$92,$A27)</f>
        <v>-1.0134051347710632E-3</v>
      </c>
      <c r="AS27" cm="1">
        <f t="array" ref="AS27">TheilElementSeparateSum(POP!AS$30:AS$89,GDP!AS$30:AS$89,POP!AS$92,GDP!AS$92,$A27)</f>
        <v>-9.7583109972800041E-4</v>
      </c>
      <c r="AT27" cm="1">
        <f t="array" ref="AT27">TheilElementSeparateSum(POP!AT$30:AT$89,GDP!AT$30:AT$89,POP!AT$92,GDP!AT$92,$A27)</f>
        <v>-9.9798449805250673E-4</v>
      </c>
      <c r="AU27" cm="1">
        <f t="array" ref="AU27">TheilElementSeparateSum(POP!AU$30:AU$89,GDP!AU$30:AU$89,POP!AU$92,GDP!AU$92,$A27)</f>
        <v>-1.0531943630102188E-3</v>
      </c>
      <c r="AV27" cm="1">
        <f t="array" ref="AV27">TheilElementSeparateSum(POP!AV$30:AV$89,GDP!AV$30:AV$89,POP!AV$92,GDP!AV$92,$A27)</f>
        <v>-1.0824610864374421E-3</v>
      </c>
      <c r="AW27" cm="1">
        <f t="array" ref="AW27">TheilElementSeparateSum(POP!AW$30:AW$89,GDP!AW$30:AW$89,POP!AW$92,GDP!AW$92,$A27)</f>
        <v>-1.099086541743913E-3</v>
      </c>
      <c r="AX27" cm="1">
        <f t="array" ref="AX27">TheilElementSeparateSum(POP!AX$30:AX$89,GDP!AX$30:AX$89,POP!AX$92,GDP!AX$92,$A27)</f>
        <v>-1.1051027642394531E-3</v>
      </c>
      <c r="AY27" cm="1">
        <f t="array" ref="AY27">TheilElementSeparateSum(POP!AY$30:AY$89,GDP!AY$30:AY$89,POP!AY$92,GDP!AY$92,$A27)</f>
        <v>-1.113897505274599E-3</v>
      </c>
      <c r="AZ27" cm="1">
        <f t="array" ref="AZ27">TheilElementSeparateSum(POP!AZ$30:AZ$89,GDP!AZ$30:AZ$89,POP!AZ$92,GDP!AZ$92,$A27)</f>
        <v>-1.1371466850460096E-3</v>
      </c>
      <c r="BA27" cm="1">
        <f t="array" ref="BA27">TheilElementSeparateSum(POP!BA$30:BA$89,GDP!BA$30:BA$89,POP!BA$92,GDP!BA$92,$A27)</f>
        <v>-1.1491936892641698E-3</v>
      </c>
      <c r="BB27" cm="1">
        <f t="array" ref="BB27">TheilElementSeparateSum(POP!BB$30:BB$89,GDP!BB$30:BB$89,POP!BB$92,GDP!BB$92,$A27)</f>
        <v>-1.1651740828235422E-3</v>
      </c>
      <c r="BC27" cm="1">
        <f t="array" ref="BC27">TheilElementSeparateSum(POP!BC$30:BC$89,GDP!BC$30:BC$89,POP!BC$92,GDP!BC$92,$A27)</f>
        <v>-1.1845712843107303E-3</v>
      </c>
      <c r="BD27" cm="1">
        <f t="array" ref="BD27">TheilElementSeparateSum(POP!BD$30:BD$89,GDP!BD$30:BD$89,POP!BD$92,GDP!BD$92,$A27)</f>
        <v>-1.2002035313847478E-3</v>
      </c>
      <c r="BE27" cm="1">
        <f t="array" ref="BE27">TheilElementSeparateSum(POP!BE$30:BE$89,GDP!BE$30:BE$89,POP!BE$92,GDP!BE$92,$A27)</f>
        <v>-1.2116056010464001E-3</v>
      </c>
      <c r="BF27" cm="1">
        <f t="array" ref="BF27">TheilElementSeparateSum(POP!BF$30:BF$89,GDP!BF$30:BF$89,POP!BF$92,GDP!BF$92,$A27)</f>
        <v>-1.2287586380609554E-3</v>
      </c>
      <c r="BG27" cm="1">
        <f t="array" ref="BG27">TheilElementSeparateSum(POP!BG$30:BG$89,GDP!BG$30:BG$89,POP!BG$92,GDP!BG$92,$A27)</f>
        <v>-1.2413463820257836E-3</v>
      </c>
      <c r="BH27" cm="1">
        <f t="array" ref="BH27">TheilElementSeparateSum(POP!BH$30:BH$89,GDP!BH$30:BH$89,POP!BH$92,GDP!BH$92,$A27)</f>
        <v>-1.2628983754551125E-3</v>
      </c>
      <c r="BI27" cm="1">
        <f t="array" ref="BI27">TheilElementSeparateSum(POP!BI$30:BI$89,GDP!BI$30:BI$89,POP!BI$92,GDP!BI$92,$A27)</f>
        <v>-1.2785471502724326E-3</v>
      </c>
    </row>
    <row r="28" spans="1:61" x14ac:dyDescent="0.45">
      <c r="A28">
        <f t="shared" si="1"/>
        <v>5</v>
      </c>
      <c r="B28" t="str" vm="92">
        <f>GDP!B34</f>
        <v>Bolivia</v>
      </c>
      <c r="C28" cm="1">
        <f t="array" ref="C28">TheilElementSeparateSum(POP!C$30:C$89,GDP!C$30:C$89,POP!C$92,GDP!C$92,$A28)</f>
        <v>-8.2524150285395866E-4</v>
      </c>
      <c r="D28" cm="1">
        <f t="array" ref="D28">TheilElementSeparateSum(POP!D$30:D$89,GDP!D$30:D$89,POP!D$92,GDP!D$92,$A28)</f>
        <v>-7.922874332919901E-4</v>
      </c>
      <c r="E28" cm="1">
        <f t="array" ref="E28">TheilElementSeparateSum(POP!E$30:E$89,GDP!E$30:E$89,POP!E$92,GDP!E$92,$A28)</f>
        <v>-8.578365987092927E-4</v>
      </c>
      <c r="F28" cm="1">
        <f t="array" ref="F28">TheilElementSeparateSum(POP!F$30:F$89,GDP!F$30:F$89,POP!F$92,GDP!F$92,$A28)</f>
        <v>-7.6946732921860011E-4</v>
      </c>
      <c r="G28" cm="1">
        <f t="array" ref="G28">TheilElementSeparateSum(POP!G$30:G$89,GDP!G$30:G$89,POP!G$92,GDP!G$92,$A28)</f>
        <v>-6.6880391717059873E-4</v>
      </c>
      <c r="H28" cm="1">
        <f t="array" ref="H28">TheilElementSeparateSum(POP!H$30:H$89,GDP!H$30:H$89,POP!H$92,GDP!H$92,$A28)</f>
        <v>-4.635304334413506E-4</v>
      </c>
      <c r="I28" cm="1">
        <f t="array" ref="I28">TheilElementSeparateSum(POP!I$30:I$89,GDP!I$30:I$89,POP!I$92,GDP!I$92,$A28)</f>
        <v>-2.9969327091304489E-4</v>
      </c>
      <c r="J28" cm="1">
        <f t="array" ref="J28">TheilElementSeparateSum(POP!J$30:J$89,GDP!J$30:J$89,POP!J$92,GDP!J$92,$A28)</f>
        <v>-1.0531210427417749E-4</v>
      </c>
      <c r="K28" cm="1">
        <f t="array" ref="K28">TheilElementSeparateSum(POP!K$30:K$89,GDP!K$30:K$89,POP!K$92,GDP!K$92,$A28)</f>
        <v>-1.8802657218060215E-4</v>
      </c>
      <c r="L28" cm="1">
        <f t="array" ref="L28">TheilElementSeparateSum(POP!L$30:L$89,GDP!L$30:L$89,POP!L$92,GDP!L$92,$A28)</f>
        <v>-1.4914521278225852E-4</v>
      </c>
      <c r="M28" cm="1">
        <f t="array" ref="M28">TheilElementSeparateSum(POP!M$30:M$89,GDP!M$30:M$89,POP!M$92,GDP!M$92,$A28)</f>
        <v>-1.3624243128422319E-4</v>
      </c>
      <c r="N28" cm="1">
        <f t="array" ref="N28">TheilElementSeparateSum(POP!N$30:N$89,GDP!N$30:N$89,POP!N$92,GDP!N$92,$A28)</f>
        <v>-5.5294999150570256E-6</v>
      </c>
      <c r="O28" cm="1">
        <f t="array" ref="O28">TheilElementSeparateSum(POP!O$30:O$89,GDP!O$30:O$89,POP!O$92,GDP!O$92,$A28)</f>
        <v>-6.2135951650391639E-4</v>
      </c>
      <c r="P28" cm="1">
        <f t="array" ref="P28">TheilElementSeparateSum(POP!P$30:P$89,GDP!P$30:P$89,POP!P$92,GDP!P$92,$A28)</f>
        <v>1.9507309490083533E-4</v>
      </c>
      <c r="Q28" cm="1">
        <f t="array" ref="Q28">TheilElementSeparateSum(POP!Q$30:Q$89,GDP!Q$30:Q$89,POP!Q$92,GDP!Q$92,$A28)</f>
        <v>3.1651997494585015E-4</v>
      </c>
      <c r="R28" cm="1">
        <f t="array" ref="R28">TheilElementSeparateSum(POP!R$30:R$89,GDP!R$30:R$89,POP!R$92,GDP!R$92,$A28)</f>
        <v>4.9073493257719293E-4</v>
      </c>
      <c r="S28" cm="1">
        <f t="array" ref="S28">TheilElementSeparateSum(POP!S$30:S$89,GDP!S$30:S$89,POP!S$92,GDP!S$92,$A28)</f>
        <v>7.7299898084459391E-4</v>
      </c>
      <c r="T28" cm="1">
        <f t="array" ref="T28">TheilElementSeparateSum(POP!T$30:T$89,GDP!T$30:T$89,POP!T$92,GDP!T$92,$A28)</f>
        <v>8.7569929634577482E-4</v>
      </c>
      <c r="U28" cm="1">
        <f t="array" ref="U28">TheilElementSeparateSum(POP!U$30:U$89,GDP!U$30:U$89,POP!U$92,GDP!U$92,$A28)</f>
        <v>8.0329327616097544E-4</v>
      </c>
      <c r="V28" cm="1">
        <f t="array" ref="V28">TheilElementSeparateSum(POP!V$30:V$89,GDP!V$30:V$89,POP!V$92,GDP!V$92,$A28)</f>
        <v>1.6636530757630839E-4</v>
      </c>
      <c r="W28" cm="1">
        <f t="array" ref="W28">TheilElementSeparateSum(POP!W$30:W$89,GDP!W$30:W$89,POP!W$92,GDP!W$92,$A28)</f>
        <v>5.5063887654415702E-4</v>
      </c>
      <c r="X28" cm="1">
        <f t="array" ref="X28">TheilElementSeparateSum(POP!X$30:X$89,GDP!X$30:X$89,POP!X$92,GDP!X$92,$A28)</f>
        <v>6.3178132012028953E-4</v>
      </c>
      <c r="Y28" cm="1">
        <f t="array" ref="Y28">TheilElementSeparateSum(POP!Y$30:Y$89,GDP!Y$30:Y$89,POP!Y$92,GDP!Y$92,$A28)</f>
        <v>1.0761401067237539E-3</v>
      </c>
      <c r="Z28" cm="1">
        <f t="array" ref="Z28">TheilElementSeparateSum(POP!Z$30:Z$89,GDP!Z$30:Z$89,POP!Z$92,GDP!Z$92,$A28)</f>
        <v>1.8723150851761205E-3</v>
      </c>
      <c r="AA28" cm="1">
        <f t="array" ref="AA28">TheilElementSeparateSum(POP!AA$30:AA$89,GDP!AA$30:AA$89,POP!AA$92,GDP!AA$92,$A28)</f>
        <v>9.6074375826602962E-4</v>
      </c>
      <c r="AB28" cm="1">
        <f t="array" ref="AB28">TheilElementSeparateSum(POP!AB$30:AB$89,GDP!AB$30:AB$89,POP!AB$92,GDP!AB$92,$A28)</f>
        <v>-2.7418937267597308E-4</v>
      </c>
      <c r="AC28" cm="1">
        <f t="array" ref="AC28">TheilElementSeparateSum(POP!AC$30:AC$89,GDP!AC$30:AC$89,POP!AC$92,GDP!AC$92,$A28)</f>
        <v>-3.1788834066965113E-4</v>
      </c>
      <c r="AD28" cm="1">
        <f t="array" ref="AD28">TheilElementSeparateSum(POP!AD$30:AD$89,GDP!AD$30:AD$89,POP!AD$92,GDP!AD$92,$A28)</f>
        <v>-3.7805858888526061E-4</v>
      </c>
      <c r="AE28" cm="1">
        <f t="array" ref="AE28">TheilElementSeparateSum(POP!AE$30:AE$89,GDP!AE$30:AE$89,POP!AE$92,GDP!AE$92,$A28)</f>
        <v>-5.8154157050073843E-4</v>
      </c>
      <c r="AF28" cm="1">
        <f t="array" ref="AF28">TheilElementSeparateSum(POP!AF$30:AF$89,GDP!AF$30:AF$89,POP!AF$92,GDP!AF$92,$A28)</f>
        <v>-7.5254629300675784E-4</v>
      </c>
      <c r="AG28" cm="1">
        <f t="array" ref="AG28">TheilElementSeparateSum(POP!AG$30:AG$89,GDP!AG$30:AG$89,POP!AG$92,GDP!AG$92,$A28)</f>
        <v>-7.5624887579278492E-4</v>
      </c>
      <c r="AH28" cm="1">
        <f t="array" ref="AH28">TheilElementSeparateSum(POP!AH$30:AH$89,GDP!AH$30:AH$89,POP!AH$92,GDP!AH$92,$A28)</f>
        <v>-5.9767648496455409E-4</v>
      </c>
      <c r="AI28" cm="1">
        <f t="array" ref="AI28">TheilElementSeparateSum(POP!AI$30:AI$89,GDP!AI$30:AI$89,POP!AI$92,GDP!AI$92,$A28)</f>
        <v>-7.5837244349112555E-4</v>
      </c>
      <c r="AJ28" cm="1">
        <f t="array" ref="AJ28">TheilElementSeparateSum(POP!AJ$30:AJ$89,GDP!AJ$30:AJ$89,POP!AJ$92,GDP!AJ$92,$A28)</f>
        <v>-8.4499543532974737E-4</v>
      </c>
      <c r="AK28" cm="1">
        <f t="array" ref="AK28">TheilElementSeparateSum(POP!AK$30:AK$89,GDP!AK$30:AK$89,POP!AK$92,GDP!AK$92,$A28)</f>
        <v>-8.1938402071785532E-4</v>
      </c>
      <c r="AL28" cm="1">
        <f t="array" ref="AL28">TheilElementSeparateSum(POP!AL$30:AL$89,GDP!AL$30:AL$89,POP!AL$92,GDP!AL$92,$A28)</f>
        <v>-8.0158703694130872E-4</v>
      </c>
      <c r="AM28" cm="1">
        <f t="array" ref="AM28">TheilElementSeparateSum(POP!AM$30:AM$89,GDP!AM$30:AM$89,POP!AM$92,GDP!AM$92,$A28)</f>
        <v>-7.7820444875476165E-4</v>
      </c>
      <c r="AN28" cm="1">
        <f t="array" ref="AN28">TheilElementSeparateSum(POP!AN$30:AN$89,GDP!AN$30:AN$89,POP!AN$92,GDP!AN$92,$A28)</f>
        <v>-6.5661373034367021E-4</v>
      </c>
      <c r="AO28" cm="1">
        <f t="array" ref="AO28">TheilElementSeparateSum(POP!AO$30:AO$89,GDP!AO$30:AO$89,POP!AO$92,GDP!AO$92,$A28)</f>
        <v>-6.0310759967742704E-4</v>
      </c>
      <c r="AP28" cm="1">
        <f t="array" ref="AP28">TheilElementSeparateSum(POP!AP$30:AP$89,GDP!AP$30:AP$89,POP!AP$92,GDP!AP$92,$A28)</f>
        <v>-7.4200977584962897E-4</v>
      </c>
      <c r="AQ28" cm="1">
        <f t="array" ref="AQ28">TheilElementSeparateSum(POP!AQ$30:AQ$89,GDP!AQ$30:AQ$89,POP!AQ$92,GDP!AQ$92,$A28)</f>
        <v>-7.2873919322032456E-4</v>
      </c>
      <c r="AR28" cm="1">
        <f t="array" ref="AR28">TheilElementSeparateSum(POP!AR$30:AR$89,GDP!AR$30:AR$89,POP!AR$92,GDP!AR$92,$A28)</f>
        <v>-8.2750309360408059E-4</v>
      </c>
      <c r="AS28" cm="1">
        <f t="array" ref="AS28">TheilElementSeparateSum(POP!AS$30:AS$89,GDP!AS$30:AS$89,POP!AS$92,GDP!AS$92,$A28)</f>
        <v>-9.321692830619601E-4</v>
      </c>
      <c r="AT28" cm="1">
        <f t="array" ref="AT28">TheilElementSeparateSum(POP!AT$30:AT$89,GDP!AT$30:AT$89,POP!AT$92,GDP!AT$92,$A28)</f>
        <v>-1.0180052794643932E-3</v>
      </c>
      <c r="AU28" cm="1">
        <f t="array" ref="AU28">TheilElementSeparateSum(POP!AU$30:AU$89,GDP!AU$30:AU$89,POP!AU$92,GDP!AU$92,$A28)</f>
        <v>-1.0979134206572094E-3</v>
      </c>
      <c r="AV28" cm="1">
        <f t="array" ref="AV28">TheilElementSeparateSum(POP!AV$30:AV$89,GDP!AV$30:AV$89,POP!AV$92,GDP!AV$92,$A28)</f>
        <v>-1.0685214071727723E-3</v>
      </c>
      <c r="AW28" cm="1">
        <f t="array" ref="AW28">TheilElementSeparateSum(POP!AW$30:AW$89,GDP!AW$30:AW$89,POP!AW$92,GDP!AW$92,$A28)</f>
        <v>-1.1028108589203531E-3</v>
      </c>
      <c r="AX28" cm="1">
        <f t="array" ref="AX28">TheilElementSeparateSum(POP!AX$30:AX$89,GDP!AX$30:AX$89,POP!AX$92,GDP!AX$92,$A28)</f>
        <v>-9.7264764906699632E-4</v>
      </c>
      <c r="AY28" cm="1">
        <f t="array" ref="AY28">TheilElementSeparateSum(POP!AY$30:AY$89,GDP!AY$30:AY$89,POP!AY$92,GDP!AY$92,$A28)</f>
        <v>-8.6632856472690551E-4</v>
      </c>
      <c r="AZ28" cm="1">
        <f t="array" ref="AZ28">TheilElementSeparateSum(POP!AZ$30:AZ$89,GDP!AZ$30:AZ$89,POP!AZ$92,GDP!AZ$92,$A28)</f>
        <v>-9.7699717486902774E-4</v>
      </c>
      <c r="BA28" cm="1">
        <f t="array" ref="BA28">TheilElementSeparateSum(POP!BA$30:BA$89,GDP!BA$30:BA$89,POP!BA$92,GDP!BA$92,$A28)</f>
        <v>-8.7890135780442473E-4</v>
      </c>
      <c r="BB28" cm="1">
        <f t="array" ref="BB28">TheilElementSeparateSum(POP!BB$30:BB$89,GDP!BB$30:BB$89,POP!BB$92,GDP!BB$92,$A28)</f>
        <v>-7.0275193238008909E-4</v>
      </c>
      <c r="BC28" cm="1">
        <f t="array" ref="BC28">TheilElementSeparateSum(POP!BC$30:BC$89,GDP!BC$30:BC$89,POP!BC$92,GDP!BC$92,$A28)</f>
        <v>-5.2710493204244369E-4</v>
      </c>
      <c r="BD28" cm="1">
        <f t="array" ref="BD28">TheilElementSeparateSum(POP!BD$30:BD$89,GDP!BD$30:BD$89,POP!BD$92,GDP!BD$92,$A28)</f>
        <v>-4.2015114031283618E-4</v>
      </c>
      <c r="BE28" cm="1">
        <f t="array" ref="BE28">TheilElementSeparateSum(POP!BE$30:BE$89,GDP!BE$30:BE$89,POP!BE$92,GDP!BE$92,$A28)</f>
        <v>-1.5411422416664936E-4</v>
      </c>
      <c r="BF28" cm="1">
        <f t="array" ref="BF28">TheilElementSeparateSum(POP!BF$30:BF$89,GDP!BF$30:BF$89,POP!BF$92,GDP!BF$92,$A28)</f>
        <v>-8.0807301808280598E-5</v>
      </c>
      <c r="BG28" cm="1">
        <f t="array" ref="BG28">TheilElementSeparateSum(POP!BG$30:BG$89,GDP!BG$30:BG$89,POP!BG$92,GDP!BG$92,$A28)</f>
        <v>-5.5944860744579993E-5</v>
      </c>
      <c r="BH28" cm="1">
        <f t="array" ref="BH28">TheilElementSeparateSum(POP!BH$30:BH$89,GDP!BH$30:BH$89,POP!BH$92,GDP!BH$92,$A28)</f>
        <v>1.4375347678391735E-4</v>
      </c>
      <c r="BI28" cm="1">
        <f t="array" ref="BI28">TheilElementSeparateSum(POP!BI$30:BI$89,GDP!BI$30:BI$89,POP!BI$92,GDP!BI$92,$A28)</f>
        <v>1.2912082160465279E-4</v>
      </c>
    </row>
    <row r="29" spans="1:61" x14ac:dyDescent="0.45">
      <c r="A29">
        <f t="shared" si="1"/>
        <v>6</v>
      </c>
      <c r="B29" t="str" vm="93">
        <f>GDP!B35</f>
        <v>Botswana</v>
      </c>
      <c r="C29" cm="1">
        <f t="array" ref="C29">TheilElementSeparateSum(POP!C$30:C$89,GDP!C$30:C$89,POP!C$92,GDP!C$92,$A29)</f>
        <v>-1.8354263965143894E-4</v>
      </c>
      <c r="D29" cm="1">
        <f t="array" ref="D29">TheilElementSeparateSum(POP!D$30:D$89,GDP!D$30:D$89,POP!D$92,GDP!D$92,$A29)</f>
        <v>-1.8294960466803731E-4</v>
      </c>
      <c r="E29" cm="1">
        <f t="array" ref="E29">TheilElementSeparateSum(POP!E$30:E$89,GDP!E$30:E$89,POP!E$92,GDP!E$92,$A29)</f>
        <v>-1.8417258039675604E-4</v>
      </c>
      <c r="F29" cm="1">
        <f t="array" ref="F29">TheilElementSeparateSum(POP!F$30:F$89,GDP!F$30:F$89,POP!F$92,GDP!F$92,$A29)</f>
        <v>-1.8355554010910614E-4</v>
      </c>
      <c r="G29" cm="1">
        <f t="array" ref="G29">TheilElementSeparateSum(POP!G$30:G$89,GDP!G$30:G$89,POP!G$92,GDP!G$92,$A29)</f>
        <v>-1.8226516587930094E-4</v>
      </c>
      <c r="H29" cm="1">
        <f t="array" ref="H29">TheilElementSeparateSum(POP!H$30:H$89,GDP!H$30:H$89,POP!H$92,GDP!H$92,$A29)</f>
        <v>-1.7694535877046393E-4</v>
      </c>
      <c r="I29" cm="1">
        <f t="array" ref="I29">TheilElementSeparateSum(POP!I$30:I$89,GDP!I$30:I$89,POP!I$92,GDP!I$92,$A29)</f>
        <v>-1.7154748887746046E-4</v>
      </c>
      <c r="J29" cm="1">
        <f t="array" ref="J29">TheilElementSeparateSum(POP!J$30:J$89,GDP!J$30:J$89,POP!J$92,GDP!J$92,$A29)</f>
        <v>-1.6598910714858144E-4</v>
      </c>
      <c r="K29" cm="1">
        <f t="array" ref="K29">TheilElementSeparateSum(POP!K$30:K$89,GDP!K$30:K$89,POP!K$92,GDP!K$92,$A29)</f>
        <v>-1.6067879607928405E-4</v>
      </c>
      <c r="L29" cm="1">
        <f t="array" ref="L29">TheilElementSeparateSum(POP!L$30:L$89,GDP!L$30:L$89,POP!L$92,GDP!L$92,$A29)</f>
        <v>-1.4064015299784883E-4</v>
      </c>
      <c r="M29" cm="1">
        <f t="array" ref="M29">TheilElementSeparateSum(POP!M$30:M$89,GDP!M$30:M$89,POP!M$92,GDP!M$92,$A29)</f>
        <v>-9.3723545431284851E-5</v>
      </c>
      <c r="N29" cm="1">
        <f t="array" ref="N29">TheilElementSeparateSum(POP!N$30:N$89,GDP!N$30:N$89,POP!N$92,GDP!N$92,$A29)</f>
        <v>-3.8364639128970506E-5</v>
      </c>
      <c r="O29" cm="1">
        <f t="array" ref="O29">TheilElementSeparateSum(POP!O$30:O$89,GDP!O$30:O$89,POP!O$92,GDP!O$92,$A29)</f>
        <v>4.1301790972475007E-5</v>
      </c>
      <c r="P29" cm="1">
        <f t="array" ref="P29">TheilElementSeparateSum(POP!P$30:P$89,GDP!P$30:P$89,POP!P$92,GDP!P$92,$A29)</f>
        <v>2.7025599593837305E-5</v>
      </c>
      <c r="Q29" cm="1">
        <f t="array" ref="Q29">TheilElementSeparateSum(POP!Q$30:Q$89,GDP!Q$30:Q$89,POP!Q$92,GDP!Q$92,$A29)</f>
        <v>4.4726287964355545E-5</v>
      </c>
      <c r="R29" cm="1">
        <f t="array" ref="R29">TheilElementSeparateSum(POP!R$30:R$89,GDP!R$30:R$89,POP!R$92,GDP!R$92,$A29)</f>
        <v>1.2336538317203554E-5</v>
      </c>
      <c r="S29" cm="1">
        <f t="array" ref="S29">TheilElementSeparateSum(POP!S$30:S$89,GDP!S$30:S$89,POP!S$92,GDP!S$92,$A29)</f>
        <v>5.505083398178492E-5</v>
      </c>
      <c r="T29" cm="1">
        <f t="array" ref="T29">TheilElementSeparateSum(POP!T$30:T$89,GDP!T$30:T$89,POP!T$92,GDP!T$92,$A29)</f>
        <v>1.4334020344719726E-4</v>
      </c>
      <c r="U29" cm="1">
        <f t="array" ref="U29">TheilElementSeparateSum(POP!U$30:U$89,GDP!U$30:U$89,POP!U$92,GDP!U$92,$A29)</f>
        <v>2.7241100924651302E-4</v>
      </c>
      <c r="V29" cm="1">
        <f t="array" ref="V29">TheilElementSeparateSum(POP!V$30:V$89,GDP!V$30:V$89,POP!V$92,GDP!V$92,$A29)</f>
        <v>3.5959462597669401E-4</v>
      </c>
      <c r="W29" cm="1">
        <f t="array" ref="W29">TheilElementSeparateSum(POP!W$30:W$89,GDP!W$30:W$89,POP!W$92,GDP!W$92,$A29)</f>
        <v>1.8286074454242098E-4</v>
      </c>
      <c r="X29" cm="1">
        <f t="array" ref="X29">TheilElementSeparateSum(POP!X$30:X$89,GDP!X$30:X$89,POP!X$92,GDP!X$92,$A29)</f>
        <v>1.8244054773803884E-4</v>
      </c>
      <c r="Y29" cm="1">
        <f t="array" ref="Y29">TheilElementSeparateSum(POP!Y$30:Y$89,GDP!Y$30:Y$89,POP!Y$92,GDP!Y$92,$A29)</f>
        <v>4.7231140127768388E-4</v>
      </c>
      <c r="Z29" cm="1">
        <f t="array" ref="Z29">TheilElementSeparateSum(POP!Z$30:Z$89,GDP!Z$30:Z$89,POP!Z$92,GDP!Z$92,$A29)</f>
        <v>5.4266693285096013E-4</v>
      </c>
      <c r="AA29" cm="1">
        <f t="array" ref="AA29">TheilElementSeparateSum(POP!AA$30:AA$89,GDP!AA$30:AA$89,POP!AA$92,GDP!AA$92,$A29)</f>
        <v>3.5870518149138644E-4</v>
      </c>
      <c r="AB29" cm="1">
        <f t="array" ref="AB29">TheilElementSeparateSum(POP!AB$30:AB$89,GDP!AB$30:AB$89,POP!AB$92,GDP!AB$92,$A29)</f>
        <v>6.6030916149658518E-4</v>
      </c>
      <c r="AC29" cm="1">
        <f t="array" ref="AC29">TheilElementSeparateSum(POP!AC$30:AC$89,GDP!AC$30:AC$89,POP!AC$92,GDP!AC$92,$A29)</f>
        <v>1.1456243526988675E-3</v>
      </c>
      <c r="AD29" cm="1">
        <f t="array" ref="AD29">TheilElementSeparateSum(POP!AD$30:AD$89,GDP!AD$30:AD$89,POP!AD$92,GDP!AD$92,$A29)</f>
        <v>1.7481406837964518E-3</v>
      </c>
      <c r="AE29" cm="1">
        <f t="array" ref="AE29">TheilElementSeparateSum(POP!AE$30:AE$89,GDP!AE$30:AE$89,POP!AE$92,GDP!AE$92,$A29)</f>
        <v>1.8674828776008027E-3</v>
      </c>
      <c r="AF29" cm="1">
        <f t="array" ref="AF29">TheilElementSeparateSum(POP!AF$30:AF$89,GDP!AF$30:AF$89,POP!AF$92,GDP!AF$92,$A29)</f>
        <v>2.1758000612341964E-3</v>
      </c>
      <c r="AG29" cm="1">
        <f t="array" ref="AG29">TheilElementSeparateSum(POP!AG$30:AG$89,GDP!AG$30:AG$89,POP!AG$92,GDP!AG$92,$A29)</f>
        <v>1.9356348747332896E-3</v>
      </c>
      <c r="AH29" cm="1">
        <f t="array" ref="AH29">TheilElementSeparateSum(POP!AH$30:AH$89,GDP!AH$30:AH$89,POP!AH$92,GDP!AH$92,$A29)</f>
        <v>2.2365575810207312E-3</v>
      </c>
      <c r="AI29" cm="1">
        <f t="array" ref="AI29">TheilElementSeparateSum(POP!AI$30:AI$89,GDP!AI$30:AI$89,POP!AI$92,GDP!AI$92,$A29)</f>
        <v>1.8473517634508357E-3</v>
      </c>
      <c r="AJ29" cm="1">
        <f t="array" ref="AJ29">TheilElementSeparateSum(POP!AJ$30:AJ$89,GDP!AJ$30:AJ$89,POP!AJ$92,GDP!AJ$92,$A29)</f>
        <v>1.5920726626083217E-3</v>
      </c>
      <c r="AK29" cm="1">
        <f t="array" ref="AK29">TheilElementSeparateSum(POP!AK$30:AK$89,GDP!AK$30:AK$89,POP!AK$92,GDP!AK$92,$A29)</f>
        <v>1.605967533028978E-3</v>
      </c>
      <c r="AL29" cm="1">
        <f t="array" ref="AL29">TheilElementSeparateSum(POP!AL$30:AL$89,GDP!AL$30:AL$89,POP!AL$92,GDP!AL$92,$A29)</f>
        <v>1.4088384972724337E-3</v>
      </c>
      <c r="AM29" cm="1">
        <f t="array" ref="AM29">TheilElementSeparateSum(POP!AM$30:AM$89,GDP!AM$30:AM$89,POP!AM$92,GDP!AM$92,$A29)</f>
        <v>1.3453103805644638E-3</v>
      </c>
      <c r="AN29" cm="1">
        <f t="array" ref="AN29">TheilElementSeparateSum(POP!AN$30:AN$89,GDP!AN$30:AN$89,POP!AN$92,GDP!AN$92,$A29)</f>
        <v>1.2027180524564554E-3</v>
      </c>
      <c r="AO29" cm="1">
        <f t="array" ref="AO29">TheilElementSeparateSum(POP!AO$30:AO$89,GDP!AO$30:AO$89,POP!AO$92,GDP!AO$92,$A29)</f>
        <v>1.7802324992392483E-3</v>
      </c>
      <c r="AP29" cm="1">
        <f t="array" ref="AP29">TheilElementSeparateSum(POP!AP$30:AP$89,GDP!AP$30:AP$89,POP!AP$92,GDP!AP$92,$A29)</f>
        <v>1.6691193277667427E-3</v>
      </c>
      <c r="AQ29" cm="1">
        <f t="array" ref="AQ29">TheilElementSeparateSum(POP!AQ$30:AQ$89,GDP!AQ$30:AQ$89,POP!AQ$92,GDP!AQ$92,$A29)</f>
        <v>1.6220075434601289E-3</v>
      </c>
      <c r="AR29" cm="1">
        <f t="array" ref="AR29">TheilElementSeparateSum(POP!AR$30:AR$89,GDP!AR$30:AR$89,POP!AR$92,GDP!AR$92,$A29)</f>
        <v>1.5002613067179669E-3</v>
      </c>
      <c r="AS29" cm="1">
        <f t="array" ref="AS29">TheilElementSeparateSum(POP!AS$30:AS$89,GDP!AS$30:AS$89,POP!AS$92,GDP!AS$92,$A29)</f>
        <v>2.3559964662822107E-3</v>
      </c>
      <c r="AT29" cm="1">
        <f t="array" ref="AT29">TheilElementSeparateSum(POP!AT$30:AT$89,GDP!AT$30:AT$89,POP!AT$92,GDP!AT$92,$A29)</f>
        <v>2.4515139348842644E-3</v>
      </c>
      <c r="AU29" cm="1">
        <f t="array" ref="AU29">TheilElementSeparateSum(POP!AU$30:AU$89,GDP!AU$30:AU$89,POP!AU$92,GDP!AU$92,$A29)</f>
        <v>2.1561211947605315E-3</v>
      </c>
      <c r="AV29" cm="1">
        <f t="array" ref="AV29">TheilElementSeparateSum(POP!AV$30:AV$89,GDP!AV$30:AV$89,POP!AV$92,GDP!AV$92,$A29)</f>
        <v>1.6757358381477392E-3</v>
      </c>
      <c r="AW29" cm="1">
        <f t="array" ref="AW29">TheilElementSeparateSum(POP!AW$30:AW$89,GDP!AW$30:AW$89,POP!AW$92,GDP!AW$92,$A29)</f>
        <v>1.3557309371146952E-3</v>
      </c>
      <c r="AX29" cm="1">
        <f t="array" ref="AX29">TheilElementSeparateSum(POP!AX$30:AX$89,GDP!AX$30:AX$89,POP!AX$92,GDP!AX$92,$A29)</f>
        <v>1.0652648138576588E-3</v>
      </c>
      <c r="AY29" cm="1">
        <f t="array" ref="AY29">TheilElementSeparateSum(POP!AY$30:AY$89,GDP!AY$30:AY$89,POP!AY$92,GDP!AY$92,$A29)</f>
        <v>1.0066575216741665E-3</v>
      </c>
      <c r="AZ29" cm="1">
        <f t="array" ref="AZ29">TheilElementSeparateSum(POP!AZ$30:AZ$89,GDP!AZ$30:AZ$89,POP!AZ$92,GDP!AZ$92,$A29)</f>
        <v>1.0326716681046419E-3</v>
      </c>
      <c r="BA29" cm="1">
        <f t="array" ref="BA29">TheilElementSeparateSum(POP!BA$30:BA$89,GDP!BA$30:BA$89,POP!BA$92,GDP!BA$92,$A29)</f>
        <v>1.1890754975048894E-3</v>
      </c>
      <c r="BB29" cm="1">
        <f t="array" ref="BB29">TheilElementSeparateSum(POP!BB$30:BB$89,GDP!BB$30:BB$89,POP!BB$92,GDP!BB$92,$A29)</f>
        <v>9.9768248122355206E-4</v>
      </c>
      <c r="BC29" cm="1">
        <f t="array" ref="BC29">TheilElementSeparateSum(POP!BC$30:BC$89,GDP!BC$30:BC$89,POP!BC$92,GDP!BC$92,$A29)</f>
        <v>9.8887203723267442E-4</v>
      </c>
      <c r="BD29" cm="1">
        <f t="array" ref="BD29">TheilElementSeparateSum(POP!BD$30:BD$89,GDP!BD$30:BD$89,POP!BD$92,GDP!BD$92,$A29)</f>
        <v>1.1359668711496921E-3</v>
      </c>
      <c r="BE29" cm="1">
        <f t="array" ref="BE29">TheilElementSeparateSum(POP!BE$30:BE$89,GDP!BE$30:BE$89,POP!BE$92,GDP!BE$92,$A29)</f>
        <v>1.0738133311389614E-3</v>
      </c>
      <c r="BF29" cm="1">
        <f t="array" ref="BF29">TheilElementSeparateSum(POP!BF$30:BF$89,GDP!BF$30:BF$89,POP!BF$92,GDP!BF$92,$A29)</f>
        <v>1.2709981440715058E-3</v>
      </c>
      <c r="BG29" cm="1">
        <f t="array" ref="BG29">TheilElementSeparateSum(POP!BG$30:BG$89,GDP!BG$30:BG$89,POP!BG$92,GDP!BG$92,$A29)</f>
        <v>1.3012593517829974E-3</v>
      </c>
      <c r="BH29" cm="1">
        <f t="array" ref="BH29">TheilElementSeparateSum(POP!BH$30:BH$89,GDP!BH$30:BH$89,POP!BH$92,GDP!BH$92,$A29)</f>
        <v>1.453847177039885E-3</v>
      </c>
      <c r="BI29" cm="1">
        <f t="array" ref="BI29">TheilElementSeparateSum(POP!BI$30:BI$89,GDP!BI$30:BI$89,POP!BI$92,GDP!BI$92,$A29)</f>
        <v>1.3316598348860761E-3</v>
      </c>
    </row>
    <row r="30" spans="1:61" x14ac:dyDescent="0.45">
      <c r="A30">
        <f t="shared" si="1"/>
        <v>7</v>
      </c>
      <c r="B30" t="str" vm="94">
        <f>GDP!B36</f>
        <v>Brazil</v>
      </c>
      <c r="C30" cm="1">
        <f t="array" ref="C30">TheilElementSeparateSum(POP!C$30:C$89,GDP!C$30:C$89,POP!C$92,GDP!C$92,$A30)</f>
        <v>3.3463879147670524E-2</v>
      </c>
      <c r="D30" cm="1">
        <f t="array" ref="D30">TheilElementSeparateSum(POP!D$30:D$89,GDP!D$30:D$89,POP!D$92,GDP!D$92,$A30)</f>
        <v>6.3281569224989301E-2</v>
      </c>
      <c r="E30" cm="1">
        <f t="array" ref="E30">TheilElementSeparateSum(POP!E$30:E$89,GDP!E$30:E$89,POP!E$92,GDP!E$92,$A30)</f>
        <v>6.8263459326480425E-2</v>
      </c>
      <c r="F30" cm="1">
        <f t="array" ref="F30">TheilElementSeparateSum(POP!F$30:F$89,GDP!F$30:F$89,POP!F$92,GDP!F$92,$A30)</f>
        <v>4.0343410800564236E-2</v>
      </c>
      <c r="G30" cm="1">
        <f t="array" ref="G30">TheilElementSeparateSum(POP!G$30:G$89,GDP!G$30:G$89,POP!G$92,GDP!G$92,$A30)</f>
        <v>3.3670504896249759E-2</v>
      </c>
      <c r="H30" cm="1">
        <f t="array" ref="H30">TheilElementSeparateSum(POP!H$30:H$89,GDP!H$30:H$89,POP!H$92,GDP!H$92,$A30)</f>
        <v>6.5058054210912972E-2</v>
      </c>
      <c r="I30" cm="1">
        <f t="array" ref="I30">TheilElementSeparateSum(POP!I$30:I$89,GDP!I$30:I$89,POP!I$92,GDP!I$92,$A30)</f>
        <v>7.5693257232743241E-2</v>
      </c>
      <c r="J30" cm="1">
        <f t="array" ref="J30">TheilElementSeparateSum(POP!J$30:J$89,GDP!J$30:J$89,POP!J$92,GDP!J$92,$A30)</f>
        <v>8.2440623989168516E-2</v>
      </c>
      <c r="K30" cm="1">
        <f t="array" ref="K30">TheilElementSeparateSum(POP!K$30:K$89,GDP!K$30:K$89,POP!K$92,GDP!K$92,$A30)</f>
        <v>8.0444064975923199E-2</v>
      </c>
      <c r="L30" cm="1">
        <f t="array" ref="L30">TheilElementSeparateSum(POP!L$30:L$89,GDP!L$30:L$89,POP!L$92,GDP!L$92,$A30)</f>
        <v>8.9585503415052919E-2</v>
      </c>
      <c r="M30" cm="1">
        <f t="array" ref="M30">TheilElementSeparateSum(POP!M$30:M$89,GDP!M$30:M$89,POP!M$92,GDP!M$92,$A30)</f>
        <v>0.10858448555994273</v>
      </c>
      <c r="N30" cm="1">
        <f t="array" ref="N30">TheilElementSeparateSum(POP!N$30:N$89,GDP!N$30:N$89,POP!N$92,GDP!N$92,$A30)</f>
        <v>0.12848761371783649</v>
      </c>
      <c r="O30" cm="1">
        <f t="array" ref="O30">TheilElementSeparateSum(POP!O$30:O$89,GDP!O$30:O$89,POP!O$92,GDP!O$92,$A30)</f>
        <v>0.15355915979395351</v>
      </c>
      <c r="P30" cm="1">
        <f t="array" ref="P30">TheilElementSeparateSum(POP!P$30:P$89,GDP!P$30:P$89,POP!P$92,GDP!P$92,$A30)</f>
        <v>0.16811691693823508</v>
      </c>
      <c r="Q30" cm="1">
        <f t="array" ref="Q30">TheilElementSeparateSum(POP!Q$30:Q$89,GDP!Q$30:Q$89,POP!Q$92,GDP!Q$92,$A30)</f>
        <v>0.18868543300175825</v>
      </c>
      <c r="R30" cm="1">
        <f t="array" ref="R30">TheilElementSeparateSum(POP!R$30:R$89,GDP!R$30:R$89,POP!R$92,GDP!R$92,$A30)</f>
        <v>0.24007345126311647</v>
      </c>
      <c r="S30" cm="1">
        <f t="array" ref="S30">TheilElementSeparateSum(POP!S$30:S$89,GDP!S$30:S$89,POP!S$92,GDP!S$92,$A30)</f>
        <v>0.25646062955718096</v>
      </c>
      <c r="T30" cm="1">
        <f t="array" ref="T30">TheilElementSeparateSum(POP!T$30:T$89,GDP!T$30:T$89,POP!T$92,GDP!T$92,$A30)</f>
        <v>0.25505551778631252</v>
      </c>
      <c r="U30" cm="1">
        <f t="array" ref="U30">TheilElementSeparateSum(POP!U$30:U$89,GDP!U$30:U$89,POP!U$92,GDP!U$92,$A30)</f>
        <v>0.22502118510547967</v>
      </c>
      <c r="V30" cm="1">
        <f t="array" ref="V30">TheilElementSeparateSum(POP!V$30:V$89,GDP!V$30:V$89,POP!V$92,GDP!V$92,$A30)</f>
        <v>0.17402072499601073</v>
      </c>
      <c r="W30" cm="1">
        <f t="array" ref="W30">TheilElementSeparateSum(POP!W$30:W$89,GDP!W$30:W$89,POP!W$92,GDP!W$92,$A30)</f>
        <v>0.15445602352937782</v>
      </c>
      <c r="X30" cm="1">
        <f t="array" ref="X30">TheilElementSeparateSum(POP!X$30:X$89,GDP!X$30:X$89,POP!X$92,GDP!X$92,$A30)</f>
        <v>0.2026479554245432</v>
      </c>
      <c r="Y30" cm="1">
        <f t="array" ref="Y30">TheilElementSeparateSum(POP!Y$30:Y$89,GDP!Y$30:Y$89,POP!Y$92,GDP!Y$92,$A30)</f>
        <v>0.12937291601310105</v>
      </c>
      <c r="Z30" cm="1">
        <f t="array" ref="Z30">TheilElementSeparateSum(POP!Z$30:Z$89,GDP!Z$30:Z$89,POP!Z$92,GDP!Z$92,$A30)</f>
        <v>0.13728210149707787</v>
      </c>
      <c r="AA30" cm="1">
        <f t="array" ref="AA30">TheilElementSeparateSum(POP!AA$30:AA$89,GDP!AA$30:AA$89,POP!AA$92,GDP!AA$92,$A30)</f>
        <v>0.15277029532731759</v>
      </c>
      <c r="AB30" cm="1">
        <f t="array" ref="AB30">TheilElementSeparateSum(POP!AB$30:AB$89,GDP!AB$30:AB$89,POP!AB$92,GDP!AB$92,$A30)</f>
        <v>0.21922839276328199</v>
      </c>
      <c r="AC30" cm="1">
        <f t="array" ref="AC30">TheilElementSeparateSum(POP!AC$30:AC$89,GDP!AC$30:AC$89,POP!AC$92,GDP!AC$92,$A30)</f>
        <v>0.21381083637697884</v>
      </c>
      <c r="AD30" cm="1">
        <f t="array" ref="AD30">TheilElementSeparateSum(POP!AD$30:AD$89,GDP!AD$30:AD$89,POP!AD$92,GDP!AD$92,$A30)</f>
        <v>0.22758865761758218</v>
      </c>
      <c r="AE30" cm="1">
        <f t="array" ref="AE30">TheilElementSeparateSum(POP!AE$30:AE$89,GDP!AE$30:AE$89,POP!AE$92,GDP!AE$92,$A30)</f>
        <v>0.29711687846756335</v>
      </c>
      <c r="AF30" cm="1">
        <f t="array" ref="AF30">TheilElementSeparateSum(POP!AF$30:AF$89,GDP!AF$30:AF$89,POP!AF$92,GDP!AF$92,$A30)</f>
        <v>0.2772388283120471</v>
      </c>
      <c r="AG30" cm="1">
        <f t="array" ref="AG30">TheilElementSeparateSum(POP!AG$30:AG$89,GDP!AG$30:AG$89,POP!AG$92,GDP!AG$92,$A30)</f>
        <v>0.37737508564273103</v>
      </c>
      <c r="AH30" cm="1">
        <f t="array" ref="AH30">TheilElementSeparateSum(POP!AH$30:AH$89,GDP!AH$30:AH$89,POP!AH$92,GDP!AH$92,$A30)</f>
        <v>0.18585691264502191</v>
      </c>
      <c r="AI30" cm="1">
        <f t="array" ref="AI30">TheilElementSeparateSum(POP!AI$30:AI$89,GDP!AI$30:AI$89,POP!AI$92,GDP!AI$92,$A30)</f>
        <v>0.18244254726543416</v>
      </c>
      <c r="AJ30" cm="1">
        <f t="array" ref="AJ30">TheilElementSeparateSum(POP!AJ$30:AJ$89,GDP!AJ$30:AJ$89,POP!AJ$92,GDP!AJ$92,$A30)</f>
        <v>0.24466238894011685</v>
      </c>
      <c r="AK30" cm="1">
        <f t="array" ref="AK30">TheilElementSeparateSum(POP!AK$30:AK$89,GDP!AK$30:AK$89,POP!AK$92,GDP!AK$92,$A30)</f>
        <v>0.3675675389688014</v>
      </c>
      <c r="AL30" cm="1">
        <f t="array" ref="AL30">TheilElementSeparateSum(POP!AL$30:AL$89,GDP!AL$30:AL$89,POP!AL$92,GDP!AL$92,$A30)</f>
        <v>0.37845284800896312</v>
      </c>
      <c r="AM30" cm="1">
        <f t="array" ref="AM30">TheilElementSeparateSum(POP!AM$30:AM$89,GDP!AM$30:AM$89,POP!AM$92,GDP!AM$92,$A30)</f>
        <v>0.36869857216579482</v>
      </c>
      <c r="AN30" cm="1">
        <f t="array" ref="AN30">TheilElementSeparateSum(POP!AN$30:AN$89,GDP!AN$30:AN$89,POP!AN$92,GDP!AN$92,$A30)</f>
        <v>0.35414125460807522</v>
      </c>
      <c r="AO30" cm="1">
        <f t="array" ref="AO30">TheilElementSeparateSum(POP!AO$30:AO$89,GDP!AO$30:AO$89,POP!AO$92,GDP!AO$92,$A30)</f>
        <v>0.19867509094541252</v>
      </c>
      <c r="AP30" cm="1">
        <f t="array" ref="AP30">TheilElementSeparateSum(POP!AP$30:AP$89,GDP!AP$30:AP$89,POP!AP$92,GDP!AP$92,$A30)</f>
        <v>0.20124354124134286</v>
      </c>
      <c r="AQ30" cm="1">
        <f t="array" ref="AQ30">TheilElementSeparateSum(POP!AQ$30:AQ$89,GDP!AQ$30:AQ$89,POP!AQ$92,GDP!AQ$92,$A30)</f>
        <v>0.15873224689607823</v>
      </c>
      <c r="AR30" cm="1">
        <f t="array" ref="AR30">TheilElementSeparateSum(POP!AR$30:AR$89,GDP!AR$30:AR$89,POP!AR$92,GDP!AR$92,$A30)</f>
        <v>0.12169244722058549</v>
      </c>
      <c r="AS30" cm="1">
        <f t="array" ref="AS30">TheilElementSeparateSum(POP!AS$30:AS$89,GDP!AS$30:AS$89,POP!AS$92,GDP!AS$92,$A30)</f>
        <v>0.12242504218000175</v>
      </c>
      <c r="AT30" cm="1">
        <f t="array" ref="AT30">TheilElementSeparateSum(POP!AT$30:AT$89,GDP!AT$30:AT$89,POP!AT$92,GDP!AT$92,$A30)</f>
        <v>0.13080510081193461</v>
      </c>
      <c r="AU30" cm="1">
        <f t="array" ref="AU30">TheilElementSeparateSum(POP!AU$30:AU$89,GDP!AU$30:AU$89,POP!AU$92,GDP!AU$92,$A30)</f>
        <v>0.16851163528240601</v>
      </c>
      <c r="AV30" cm="1">
        <f t="array" ref="AV30">TheilElementSeparateSum(POP!AV$30:AV$89,GDP!AV$30:AV$89,POP!AV$92,GDP!AV$92,$A30)</f>
        <v>0.19562447897155982</v>
      </c>
      <c r="AW30" cm="1">
        <f t="array" ref="AW30">TheilElementSeparateSum(POP!AW$30:AW$89,GDP!AW$30:AW$89,POP!AW$92,GDP!AW$92,$A30)</f>
        <v>0.21953277862455273</v>
      </c>
      <c r="AX30" cm="1">
        <f t="array" ref="AX30">TheilElementSeparateSum(POP!AX$30:AX$89,GDP!AX$30:AX$89,POP!AX$92,GDP!AX$92,$A30)</f>
        <v>0.26057408563867235</v>
      </c>
      <c r="AY30" cm="1">
        <f t="array" ref="AY30">TheilElementSeparateSum(POP!AY$30:AY$89,GDP!AY$30:AY$89,POP!AY$92,GDP!AY$92,$A30)</f>
        <v>0.27411654330293073</v>
      </c>
      <c r="AZ30" cm="1">
        <f t="array" ref="AZ30">TheilElementSeparateSum(POP!AZ$30:AZ$89,GDP!AZ$30:AZ$89,POP!AZ$92,GDP!AZ$92,$A30)</f>
        <v>0.3143503040598683</v>
      </c>
      <c r="BA30" cm="1">
        <f t="array" ref="BA30">TheilElementSeparateSum(POP!BA$30:BA$89,GDP!BA$30:BA$89,POP!BA$92,GDP!BA$92,$A30)</f>
        <v>0.34291888112778746</v>
      </c>
      <c r="BB30" cm="1">
        <f t="array" ref="BB30">TheilElementSeparateSum(POP!BB$30:BB$89,GDP!BB$30:BB$89,POP!BB$92,GDP!BB$92,$A30)</f>
        <v>0.30218261825619741</v>
      </c>
      <c r="BC30" cm="1">
        <f t="array" ref="BC30">TheilElementSeparateSum(POP!BC$30:BC$89,GDP!BC$30:BC$89,POP!BC$92,GDP!BC$92,$A30)</f>
        <v>0.28489781406885067</v>
      </c>
      <c r="BD30" cm="1">
        <f t="array" ref="BD30">TheilElementSeparateSum(POP!BD$30:BD$89,GDP!BD$30:BD$89,POP!BD$92,GDP!BD$92,$A30)</f>
        <v>0.26867639952799172</v>
      </c>
      <c r="BE30" cm="1">
        <f t="array" ref="BE30">TheilElementSeparateSum(POP!BE$30:BE$89,GDP!BE$30:BE$89,POP!BE$92,GDP!BE$92,$A30)</f>
        <v>0.18008422949312003</v>
      </c>
      <c r="BF30" cm="1">
        <f t="array" ref="BF30">TheilElementSeparateSum(POP!BF$30:BF$89,GDP!BF$30:BF$89,POP!BF$92,GDP!BF$92,$A30)</f>
        <v>0.17819062787324974</v>
      </c>
      <c r="BG30" cm="1">
        <f t="array" ref="BG30">TheilElementSeparateSum(POP!BG$30:BG$89,GDP!BG$30:BG$89,POP!BG$92,GDP!BG$92,$A30)</f>
        <v>0.19628259454838318</v>
      </c>
      <c r="BH30" cm="1">
        <f t="array" ref="BH30">TheilElementSeparateSum(POP!BH$30:BH$89,GDP!BH$30:BH$89,POP!BH$92,GDP!BH$92,$A30)</f>
        <v>0.16070040410561978</v>
      </c>
      <c r="BI30" cm="1">
        <f t="array" ref="BI30">TheilElementSeparateSum(POP!BI$30:BI$89,GDP!BI$30:BI$89,POP!BI$92,GDP!BI$92,$A30)</f>
        <v>0.14793951011256901</v>
      </c>
    </row>
    <row r="31" spans="1:61" x14ac:dyDescent="0.45">
      <c r="A31">
        <f t="shared" si="1"/>
        <v>8</v>
      </c>
      <c r="B31" t="str" vm="95">
        <f>GDP!B37</f>
        <v>Burkina Faso</v>
      </c>
      <c r="C31" cm="1">
        <f t="array" ref="C31">TheilElementSeparateSum(POP!C$30:C$89,GDP!C$30:C$89,POP!C$92,GDP!C$92,$A31)</f>
        <v>-1.698591656586346E-3</v>
      </c>
      <c r="D31" cm="1">
        <f t="array" ref="D31">TheilElementSeparateSum(POP!D$30:D$89,GDP!D$30:D$89,POP!D$92,GDP!D$92,$A31)</f>
        <v>-1.6725732828175839E-3</v>
      </c>
      <c r="E31" cm="1">
        <f t="array" ref="E31">TheilElementSeparateSum(POP!E$30:E$89,GDP!E$30:E$89,POP!E$92,GDP!E$92,$A31)</f>
        <v>-1.6936696928428667E-3</v>
      </c>
      <c r="F31" cm="1">
        <f t="array" ref="F31">TheilElementSeparateSum(POP!F$30:F$89,GDP!F$30:F$89,POP!F$92,GDP!F$92,$A31)</f>
        <v>-1.6889121113005572E-3</v>
      </c>
      <c r="G31" cm="1">
        <f t="array" ref="G31">TheilElementSeparateSum(POP!G$30:G$89,GDP!G$30:G$89,POP!G$92,GDP!G$92,$A31)</f>
        <v>-1.6844819841506211E-3</v>
      </c>
      <c r="H31" cm="1">
        <f t="array" ref="H31">TheilElementSeparateSum(POP!H$30:H$89,GDP!H$30:H$89,POP!H$92,GDP!H$92,$A31)</f>
        <v>-1.6658752324542844E-3</v>
      </c>
      <c r="I31" cm="1">
        <f t="array" ref="I31">TheilElementSeparateSum(POP!I$30:I$89,GDP!I$30:I$89,POP!I$92,GDP!I$92,$A31)</f>
        <v>-1.6597879431193216E-3</v>
      </c>
      <c r="J31" cm="1">
        <f t="array" ref="J31">TheilElementSeparateSum(POP!J$30:J$89,GDP!J$30:J$89,POP!J$92,GDP!J$92,$A31)</f>
        <v>-1.6578908320031322E-3</v>
      </c>
      <c r="K31" cm="1">
        <f t="array" ref="K31">TheilElementSeparateSum(POP!K$30:K$89,GDP!K$30:K$89,POP!K$92,GDP!K$92,$A31)</f>
        <v>-1.6554917111802744E-3</v>
      </c>
      <c r="L31" cm="1">
        <f t="array" ref="L31">TheilElementSeparateSum(POP!L$30:L$89,GDP!L$30:L$89,POP!L$92,GDP!L$92,$A31)</f>
        <v>-1.6425430034783584E-3</v>
      </c>
      <c r="M31" cm="1">
        <f t="array" ref="M31">TheilElementSeparateSum(POP!M$30:M$89,GDP!M$30:M$89,POP!M$92,GDP!M$92,$A31)</f>
        <v>-1.6296879109370004E-3</v>
      </c>
      <c r="N31" cm="1">
        <f t="array" ref="N31">TheilElementSeparateSum(POP!N$30:N$89,GDP!N$30:N$89,POP!N$92,GDP!N$92,$A31)</f>
        <v>-1.6243125037995879E-3</v>
      </c>
      <c r="O31" cm="1">
        <f t="array" ref="O31">TheilElementSeparateSum(POP!O$30:O$89,GDP!O$30:O$89,POP!O$92,GDP!O$92,$A31)</f>
        <v>-1.6114192472244859E-3</v>
      </c>
      <c r="P31" cm="1">
        <f t="array" ref="P31">TheilElementSeparateSum(POP!P$30:P$89,GDP!P$30:P$89,POP!P$92,GDP!P$92,$A31)</f>
        <v>-1.5798617558622809E-3</v>
      </c>
      <c r="Q31" cm="1">
        <f t="array" ref="Q31">TheilElementSeparateSum(POP!Q$30:Q$89,GDP!Q$30:Q$89,POP!Q$92,GDP!Q$92,$A31)</f>
        <v>-1.5923764707838621E-3</v>
      </c>
      <c r="R31" cm="1">
        <f t="array" ref="R31">TheilElementSeparateSum(POP!R$30:R$89,GDP!R$30:R$89,POP!R$92,GDP!R$92,$A31)</f>
        <v>-1.5781397970138669E-3</v>
      </c>
      <c r="S31" cm="1">
        <f t="array" ref="S31">TheilElementSeparateSum(POP!S$30:S$89,GDP!S$30:S$89,POP!S$92,GDP!S$92,$A31)</f>
        <v>-1.5758700827089504E-3</v>
      </c>
      <c r="T31" cm="1">
        <f t="array" ref="T31">TheilElementSeparateSum(POP!T$30:T$89,GDP!T$30:T$89,POP!T$92,GDP!T$92,$A31)</f>
        <v>-1.5685761086727252E-3</v>
      </c>
      <c r="U31" cm="1">
        <f t="array" ref="U31">TheilElementSeparateSum(POP!U$30:U$89,GDP!U$30:U$89,POP!U$92,GDP!U$92,$A31)</f>
        <v>-1.5638986493248051E-3</v>
      </c>
      <c r="V31" cm="1">
        <f t="array" ref="V31">TheilElementSeparateSum(POP!V$30:V$89,GDP!V$30:V$89,POP!V$92,GDP!V$92,$A31)</f>
        <v>-1.5633587790942435E-3</v>
      </c>
      <c r="W31" cm="1">
        <f t="array" ref="W31">TheilElementSeparateSum(POP!W$30:W$89,GDP!W$30:W$89,POP!W$92,GDP!W$92,$A31)</f>
        <v>-1.5165690805619902E-3</v>
      </c>
      <c r="X31" cm="1">
        <f t="array" ref="X31">TheilElementSeparateSum(POP!X$30:X$89,GDP!X$30:X$89,POP!X$92,GDP!X$92,$A31)</f>
        <v>-1.531258849162229E-3</v>
      </c>
      <c r="Y31" cm="1">
        <f t="array" ref="Y31">TheilElementSeparateSum(POP!Y$30:Y$89,GDP!Y$30:Y$89,POP!Y$92,GDP!Y$92,$A31)</f>
        <v>-1.5377002967027838E-3</v>
      </c>
      <c r="Z31" cm="1">
        <f t="array" ref="Z31">TheilElementSeparateSum(POP!Z$30:Z$89,GDP!Z$30:Z$89,POP!Z$92,GDP!Z$92,$A31)</f>
        <v>-1.5118165147468968E-3</v>
      </c>
      <c r="AA31" cm="1">
        <f t="array" ref="AA31">TheilElementSeparateSum(POP!AA$30:AA$89,GDP!AA$30:AA$89,POP!AA$92,GDP!AA$92,$A31)</f>
        <v>-1.5277868062057789E-3</v>
      </c>
      <c r="AB31" cm="1">
        <f t="array" ref="AB31">TheilElementSeparateSum(POP!AB$30:AB$89,GDP!AB$30:AB$89,POP!AB$92,GDP!AB$92,$A31)</f>
        <v>-1.5693731199283116E-3</v>
      </c>
      <c r="AC31" cm="1">
        <f t="array" ref="AC31">TheilElementSeparateSum(POP!AC$30:AC$89,GDP!AC$30:AC$89,POP!AC$92,GDP!AC$92,$A31)</f>
        <v>-1.5704616600398095E-3</v>
      </c>
      <c r="AD31" cm="1">
        <f t="array" ref="AD31">TheilElementSeparateSum(POP!AD$30:AD$89,GDP!AD$30:AD$89,POP!AD$92,GDP!AD$92,$A31)</f>
        <v>-1.5740855244964073E-3</v>
      </c>
      <c r="AE31" cm="1">
        <f t="array" ref="AE31">TheilElementSeparateSum(POP!AE$30:AE$89,GDP!AE$30:AE$89,POP!AE$92,GDP!AE$92,$A31)</f>
        <v>-1.5821403701002134E-3</v>
      </c>
      <c r="AF31" cm="1">
        <f t="array" ref="AF31">TheilElementSeparateSum(POP!AF$30:AF$89,GDP!AF$30:AF$89,POP!AF$92,GDP!AF$92,$A31)</f>
        <v>-1.5906680529837929E-3</v>
      </c>
      <c r="AG31" cm="1">
        <f t="array" ref="AG31">TheilElementSeparateSum(POP!AG$30:AG$89,GDP!AG$30:AG$89,POP!AG$92,GDP!AG$92,$A31)</f>
        <v>-1.5921860345277064E-3</v>
      </c>
      <c r="AH31" cm="1">
        <f t="array" ref="AH31">TheilElementSeparateSum(POP!AH$30:AH$89,GDP!AH$30:AH$89,POP!AH$92,GDP!AH$92,$A31)</f>
        <v>-1.5059796352305376E-3</v>
      </c>
      <c r="AI31" cm="1">
        <f t="array" ref="AI31">TheilElementSeparateSum(POP!AI$30:AI$89,GDP!AI$30:AI$89,POP!AI$92,GDP!AI$92,$A31)</f>
        <v>-1.4851313074769725E-3</v>
      </c>
      <c r="AJ31" cm="1">
        <f t="array" ref="AJ31">TheilElementSeparateSum(POP!AJ$30:AJ$89,GDP!AJ$30:AJ$89,POP!AJ$92,GDP!AJ$92,$A31)</f>
        <v>-1.3276902894686542E-3</v>
      </c>
      <c r="AK31" cm="1">
        <f t="array" ref="AK31">TheilElementSeparateSum(POP!AK$30:AK$89,GDP!AK$30:AK$89,POP!AK$92,GDP!AK$92,$A31)</f>
        <v>-1.407029779605169E-3</v>
      </c>
      <c r="AL31" cm="1">
        <f t="array" ref="AL31">TheilElementSeparateSum(POP!AL$30:AL$89,GDP!AL$30:AL$89,POP!AL$92,GDP!AL$92,$A31)</f>
        <v>-1.4122244141730584E-3</v>
      </c>
      <c r="AM31" cm="1">
        <f t="array" ref="AM31">TheilElementSeparateSum(POP!AM$30:AM$89,GDP!AM$30:AM$89,POP!AM$92,GDP!AM$92,$A31)</f>
        <v>-1.354414627743975E-3</v>
      </c>
      <c r="AN31" cm="1">
        <f t="array" ref="AN31">TheilElementSeparateSum(POP!AN$30:AN$89,GDP!AN$30:AN$89,POP!AN$92,GDP!AN$92,$A31)</f>
        <v>-1.4394305652851572E-3</v>
      </c>
      <c r="AO31" cm="1">
        <f t="array" ref="AO31">TheilElementSeparateSum(POP!AO$30:AO$89,GDP!AO$30:AO$89,POP!AO$92,GDP!AO$92,$A31)</f>
        <v>-1.5724826552932186E-3</v>
      </c>
      <c r="AP31" cm="1">
        <f t="array" ref="AP31">TheilElementSeparateSum(POP!AP$30:AP$89,GDP!AP$30:AP$89,POP!AP$92,GDP!AP$92,$A31)</f>
        <v>-1.466610330803835E-3</v>
      </c>
      <c r="AQ31" cm="1">
        <f t="array" ref="AQ31">TheilElementSeparateSum(POP!AQ$30:AQ$89,GDP!AQ$30:AQ$89,POP!AQ$92,GDP!AQ$92,$A31)</f>
        <v>-1.5409870049180427E-3</v>
      </c>
      <c r="AR31" cm="1">
        <f t="array" ref="AR31">TheilElementSeparateSum(POP!AR$30:AR$89,GDP!AR$30:AR$89,POP!AR$92,GDP!AR$92,$A31)</f>
        <v>-1.6024531088030709E-3</v>
      </c>
      <c r="AS31" cm="1">
        <f t="array" ref="AS31">TheilElementSeparateSum(POP!AS$30:AS$89,GDP!AS$30:AS$89,POP!AS$92,GDP!AS$92,$A31)</f>
        <v>-1.6972851797682387E-3</v>
      </c>
      <c r="AT31" cm="1">
        <f t="array" ref="AT31">TheilElementSeparateSum(POP!AT$30:AT$89,GDP!AT$30:AT$89,POP!AT$92,GDP!AT$92,$A31)</f>
        <v>-1.7064861208280395E-3</v>
      </c>
      <c r="AU31" cm="1">
        <f t="array" ref="AU31">TheilElementSeparateSum(POP!AU$30:AU$89,GDP!AU$30:AU$89,POP!AU$92,GDP!AU$92,$A31)</f>
        <v>-1.6995376381716608E-3</v>
      </c>
      <c r="AV31" cm="1">
        <f t="array" ref="AV31">TheilElementSeparateSum(POP!AV$30:AV$89,GDP!AV$30:AV$89,POP!AV$92,GDP!AV$92,$A31)</f>
        <v>-1.6716839159616108E-3</v>
      </c>
      <c r="AW31" cm="1">
        <f t="array" ref="AW31">TheilElementSeparateSum(POP!AW$30:AW$89,GDP!AW$30:AW$89,POP!AW$92,GDP!AW$92,$A31)</f>
        <v>-1.6730286305371852E-3</v>
      </c>
      <c r="AX31" cm="1">
        <f t="array" ref="AX31">TheilElementSeparateSum(POP!AX$30:AX$89,GDP!AX$30:AX$89,POP!AX$92,GDP!AX$92,$A31)</f>
        <v>-1.7480099434619809E-3</v>
      </c>
      <c r="AY31" cm="1">
        <f t="array" ref="AY31">TheilElementSeparateSum(POP!AY$30:AY$89,GDP!AY$30:AY$89,POP!AY$92,GDP!AY$92,$A31)</f>
        <v>-1.7873370111342864E-3</v>
      </c>
      <c r="AZ31" cm="1">
        <f t="array" ref="AZ31">TheilElementSeparateSum(POP!AZ$30:AZ$89,GDP!AZ$30:AZ$89,POP!AZ$92,GDP!AZ$92,$A31)</f>
        <v>-1.7261535167178283E-3</v>
      </c>
      <c r="BA31" cm="1">
        <f t="array" ref="BA31">TheilElementSeparateSum(POP!BA$30:BA$89,GDP!BA$30:BA$89,POP!BA$92,GDP!BA$92,$A31)</f>
        <v>-1.7766292115405594E-3</v>
      </c>
      <c r="BB31" cm="1">
        <f t="array" ref="BB31">TheilElementSeparateSum(POP!BB$30:BB$89,GDP!BB$30:BB$89,POP!BB$92,GDP!BB$92,$A31)</f>
        <v>-1.808358095115837E-3</v>
      </c>
      <c r="BC31" cm="1">
        <f t="array" ref="BC31">TheilElementSeparateSum(POP!BC$30:BC$89,GDP!BC$30:BC$89,POP!BC$92,GDP!BC$92,$A31)</f>
        <v>-1.8438109319063999E-3</v>
      </c>
      <c r="BD31" cm="1">
        <f t="array" ref="BD31">TheilElementSeparateSum(POP!BD$30:BD$89,GDP!BD$30:BD$89,POP!BD$92,GDP!BD$92,$A31)</f>
        <v>-1.8666584045484021E-3</v>
      </c>
      <c r="BE31" cm="1">
        <f t="array" ref="BE31">TheilElementSeparateSum(POP!BE$30:BE$89,GDP!BE$30:BE$89,POP!BE$92,GDP!BE$92,$A31)</f>
        <v>-1.8390376544854762E-3</v>
      </c>
      <c r="BF31" cm="1">
        <f t="array" ref="BF31">TheilElementSeparateSum(POP!BF$30:BF$89,GDP!BF$30:BF$89,POP!BF$92,GDP!BF$92,$A31)</f>
        <v>-1.9064658691100927E-3</v>
      </c>
      <c r="BG31" cm="1">
        <f t="array" ref="BG31">TheilElementSeparateSum(POP!BG$30:BG$89,GDP!BG$30:BG$89,POP!BG$92,GDP!BG$92,$A31)</f>
        <v>-1.9290238855583148E-3</v>
      </c>
      <c r="BH31" cm="1">
        <f t="array" ref="BH31">TheilElementSeparateSum(POP!BH$30:BH$89,GDP!BH$30:BH$89,POP!BH$92,GDP!BH$92,$A31)</f>
        <v>-2.0239987523642342E-3</v>
      </c>
      <c r="BI31" cm="1">
        <f t="array" ref="BI31">TheilElementSeparateSum(POP!BI$30:BI$89,GDP!BI$30:BI$89,POP!BI$92,GDP!BI$92,$A31)</f>
        <v>-2.0133990111539973E-3</v>
      </c>
    </row>
    <row r="32" spans="1:61" x14ac:dyDescent="0.45">
      <c r="A32">
        <f t="shared" si="1"/>
        <v>9</v>
      </c>
      <c r="B32" t="str" vm="96">
        <f>GDP!B38</f>
        <v>Burundi</v>
      </c>
      <c r="C32" cm="1">
        <f t="array" ref="C32">TheilElementSeparateSum(POP!C$30:C$89,GDP!C$30:C$89,POP!C$92,GDP!C$92,$A32)</f>
        <v>-9.9193205203245566E-4</v>
      </c>
      <c r="D32" cm="1">
        <f t="array" ref="D32">TheilElementSeparateSum(POP!D$30:D$89,GDP!D$30:D$89,POP!D$92,GDP!D$92,$A32)</f>
        <v>-9.9519072849371822E-4</v>
      </c>
      <c r="E32" cm="1">
        <f t="array" ref="E32">TheilElementSeparateSum(POP!E$30:E$89,GDP!E$30:E$89,POP!E$92,GDP!E$92,$A32)</f>
        <v>-9.9807883440386535E-4</v>
      </c>
      <c r="F32" cm="1">
        <f t="array" ref="F32">TheilElementSeparateSum(POP!F$30:F$89,GDP!F$30:F$89,POP!F$92,GDP!F$92,$A32)</f>
        <v>-9.8236459503758312E-4</v>
      </c>
      <c r="G32" cm="1">
        <f t="array" ref="G32">TheilElementSeparateSum(POP!G$30:G$89,GDP!G$30:G$89,POP!G$92,GDP!G$92,$A32)</f>
        <v>-9.8415974180358088E-4</v>
      </c>
      <c r="H32" cm="1">
        <f t="array" ref="H32">TheilElementSeparateSum(POP!H$30:H$89,GDP!H$30:H$89,POP!H$92,GDP!H$92,$A32)</f>
        <v>-9.8825684964610767E-4</v>
      </c>
      <c r="I32" cm="1">
        <f t="array" ref="I32">TheilElementSeparateSum(POP!I$30:I$89,GDP!I$30:I$89,POP!I$92,GDP!I$92,$A32)</f>
        <v>-9.9099123408288034E-4</v>
      </c>
      <c r="J32" cm="1">
        <f t="array" ref="J32">TheilElementSeparateSum(POP!J$30:J$89,GDP!J$30:J$89,POP!J$92,GDP!J$92,$A32)</f>
        <v>-9.8230057806080666E-4</v>
      </c>
      <c r="K32" cm="1">
        <f t="array" ref="K32">TheilElementSeparateSum(POP!K$30:K$89,GDP!K$30:K$89,POP!K$92,GDP!K$92,$A32)</f>
        <v>-9.6308598570078296E-4</v>
      </c>
      <c r="L32" cm="1">
        <f t="array" ref="L32">TheilElementSeparateSum(POP!L$30:L$89,GDP!L$30:L$89,POP!L$92,GDP!L$92,$A32)</f>
        <v>-9.9641140752278071E-4</v>
      </c>
      <c r="M32" cm="1">
        <f t="array" ref="M32">TheilElementSeparateSum(POP!M$30:M$89,GDP!M$30:M$89,POP!M$92,GDP!M$92,$A32)</f>
        <v>-9.8257529491768713E-4</v>
      </c>
      <c r="N32" cm="1">
        <f t="array" ref="N32">TheilElementSeparateSum(POP!N$30:N$89,GDP!N$30:N$89,POP!N$92,GDP!N$92,$A32)</f>
        <v>-9.4481100027671121E-4</v>
      </c>
      <c r="O32" cm="1">
        <f t="array" ref="O32">TheilElementSeparateSum(POP!O$30:O$89,GDP!O$30:O$89,POP!O$92,GDP!O$92,$A32)</f>
        <v>-9.31532116471038E-4</v>
      </c>
      <c r="P32" cm="1">
        <f t="array" ref="P32">TheilElementSeparateSum(POP!P$30:P$89,GDP!P$30:P$89,POP!P$92,GDP!P$92,$A32)</f>
        <v>-8.930351551756381E-4</v>
      </c>
      <c r="Q32" cm="1">
        <f t="array" ref="Q32">TheilElementSeparateSum(POP!Q$30:Q$89,GDP!Q$30:Q$89,POP!Q$92,GDP!Q$92,$A32)</f>
        <v>-9.1064229815307279E-4</v>
      </c>
      <c r="R32" cm="1">
        <f t="array" ref="R32">TheilElementSeparateSum(POP!R$30:R$89,GDP!R$30:R$89,POP!R$92,GDP!R$92,$A32)</f>
        <v>-9.0040504781935574E-4</v>
      </c>
      <c r="S32" cm="1">
        <f t="array" ref="S32">TheilElementSeparateSum(POP!S$30:S$89,GDP!S$30:S$89,POP!S$92,GDP!S$92,$A32)</f>
        <v>-9.1911029960370383E-4</v>
      </c>
      <c r="T32" cm="1">
        <f t="array" ref="T32">TheilElementSeparateSum(POP!T$30:T$89,GDP!T$30:T$89,POP!T$92,GDP!T$92,$A32)</f>
        <v>-9.1338774126841762E-4</v>
      </c>
      <c r="U32" cm="1">
        <f t="array" ref="U32">TheilElementSeparateSum(POP!U$30:U$89,GDP!U$30:U$89,POP!U$92,GDP!U$92,$A32)</f>
        <v>-9.2776535903424428E-4</v>
      </c>
      <c r="V32" cm="1">
        <f t="array" ref="V32">TheilElementSeparateSum(POP!V$30:V$89,GDP!V$30:V$89,POP!V$92,GDP!V$92,$A32)</f>
        <v>-9.2669114257429536E-4</v>
      </c>
      <c r="W32" cm="1">
        <f t="array" ref="W32">TheilElementSeparateSum(POP!W$30:W$89,GDP!W$30:W$89,POP!W$92,GDP!W$92,$A32)</f>
        <v>-9.0152354342409467E-4</v>
      </c>
      <c r="X32" cm="1">
        <f t="array" ref="X32">TheilElementSeparateSum(POP!X$30:X$89,GDP!X$30:X$89,POP!X$92,GDP!X$92,$A32)</f>
        <v>-9.265381911260299E-4</v>
      </c>
      <c r="Y32" cm="1">
        <f t="array" ref="Y32">TheilElementSeparateSum(POP!Y$30:Y$89,GDP!Y$30:Y$89,POP!Y$92,GDP!Y$92,$A32)</f>
        <v>-9.5349203270638416E-4</v>
      </c>
      <c r="Z32" cm="1">
        <f t="array" ref="Z32">TheilElementSeparateSum(POP!Z$30:Z$89,GDP!Z$30:Z$89,POP!Z$92,GDP!Z$92,$A32)</f>
        <v>-9.4489715408152379E-4</v>
      </c>
      <c r="AA32" cm="1">
        <f t="array" ref="AA32">TheilElementSeparateSum(POP!AA$30:AA$89,GDP!AA$30:AA$89,POP!AA$92,GDP!AA$92,$A32)</f>
        <v>-9.616550196528237E-4</v>
      </c>
      <c r="AB32" cm="1">
        <f t="array" ref="AB32">TheilElementSeparateSum(POP!AB$30:AB$89,GDP!AB$30:AB$89,POP!AB$92,GDP!AB$92,$A32)</f>
        <v>-9.6688942984678335E-4</v>
      </c>
      <c r="AC32" cm="1">
        <f t="array" ref="AC32">TheilElementSeparateSum(POP!AC$30:AC$89,GDP!AC$30:AC$89,POP!AC$92,GDP!AC$92,$A32)</f>
        <v>-9.5524438624988511E-4</v>
      </c>
      <c r="AD32" cm="1">
        <f t="array" ref="AD32">TheilElementSeparateSum(POP!AD$30:AD$89,GDP!AD$30:AD$89,POP!AD$92,GDP!AD$92,$A32)</f>
        <v>-9.3290364052772505E-4</v>
      </c>
      <c r="AE32" cm="1">
        <f t="array" ref="AE32">TheilElementSeparateSum(POP!AE$30:AE$89,GDP!AE$30:AE$89,POP!AE$92,GDP!AE$92,$A32)</f>
        <v>-9.139716713054977E-4</v>
      </c>
      <c r="AF32" cm="1">
        <f t="array" ref="AF32">TheilElementSeparateSum(POP!AF$30:AF$89,GDP!AF$30:AF$89,POP!AF$92,GDP!AF$92,$A32)</f>
        <v>-8.8491317715054247E-4</v>
      </c>
      <c r="AG32" cm="1">
        <f t="array" ref="AG32">TheilElementSeparateSum(POP!AG$30:AG$89,GDP!AG$30:AG$89,POP!AG$92,GDP!AG$92,$A32)</f>
        <v>-8.6494833235475194E-4</v>
      </c>
      <c r="AH32" cm="1">
        <f t="array" ref="AH32">TheilElementSeparateSum(POP!AH$30:AH$89,GDP!AH$30:AH$89,POP!AH$92,GDP!AH$92,$A32)</f>
        <v>-8.4971242716600122E-4</v>
      </c>
      <c r="AI32" cm="1">
        <f t="array" ref="AI32">TheilElementSeparateSum(POP!AI$30:AI$89,GDP!AI$30:AI$89,POP!AI$92,GDP!AI$92,$A32)</f>
        <v>-7.644880054869694E-4</v>
      </c>
      <c r="AJ32" cm="1">
        <f t="array" ref="AJ32">TheilElementSeparateSum(POP!AJ$30:AJ$89,GDP!AJ$30:AJ$89,POP!AJ$92,GDP!AJ$92,$A32)</f>
        <v>-7.236284785460817E-4</v>
      </c>
      <c r="AK32" cm="1">
        <f t="array" ref="AK32">TheilElementSeparateSum(POP!AK$30:AK$89,GDP!AK$30:AK$89,POP!AK$92,GDP!AK$92,$A32)</f>
        <v>-7.1429693847163721E-4</v>
      </c>
      <c r="AL32" cm="1">
        <f t="array" ref="AL32">TheilElementSeparateSum(POP!AL$30:AL$89,GDP!AL$30:AL$89,POP!AL$92,GDP!AL$92,$A32)</f>
        <v>-6.3167887931801759E-4</v>
      </c>
      <c r="AM32" cm="1">
        <f t="array" ref="AM32">TheilElementSeparateSum(POP!AM$30:AM$89,GDP!AM$30:AM$89,POP!AM$92,GDP!AM$92,$A32)</f>
        <v>-6.4902877843705793E-4</v>
      </c>
      <c r="AN32" cm="1">
        <f t="array" ref="AN32">TheilElementSeparateSum(POP!AN$30:AN$89,GDP!AN$30:AN$89,POP!AN$92,GDP!AN$92,$A32)</f>
        <v>-6.1617986488629974E-4</v>
      </c>
      <c r="AO32" cm="1">
        <f t="array" ref="AO32">TheilElementSeparateSum(POP!AO$30:AO$89,GDP!AO$30:AO$89,POP!AO$92,GDP!AO$92,$A32)</f>
        <v>-5.9797758002393955E-4</v>
      </c>
      <c r="AP32" cm="1">
        <f t="array" ref="AP32">TheilElementSeparateSum(POP!AP$30:AP$89,GDP!AP$30:AP$89,POP!AP$92,GDP!AP$92,$A32)</f>
        <v>-5.9400810544227745E-4</v>
      </c>
      <c r="AQ32" cm="1">
        <f t="array" ref="AQ32">TheilElementSeparateSum(POP!AQ$30:AQ$89,GDP!AQ$30:AQ$89,POP!AQ$92,GDP!AQ$92,$A32)</f>
        <v>-6.1070662043627606E-4</v>
      </c>
      <c r="AR32" cm="1">
        <f t="array" ref="AR32">TheilElementSeparateSum(POP!AR$30:AR$89,GDP!AR$30:AR$89,POP!AR$92,GDP!AR$92,$A32)</f>
        <v>-5.8306952641007696E-4</v>
      </c>
      <c r="AS32" cm="1">
        <f t="array" ref="AS32">TheilElementSeparateSum(POP!AS$30:AS$89,GDP!AS$30:AS$89,POP!AS$92,GDP!AS$92,$A32)</f>
        <v>-5.381369531989148E-4</v>
      </c>
      <c r="AT32" cm="1">
        <f t="array" ref="AT32">TheilElementSeparateSum(POP!AT$30:AT$89,GDP!AT$30:AT$89,POP!AT$92,GDP!AT$92,$A32)</f>
        <v>-5.4097693717237126E-4</v>
      </c>
      <c r="AU32" cm="1">
        <f t="array" ref="AU32">TheilElementSeparateSum(POP!AU$30:AU$89,GDP!AU$30:AU$89,POP!AU$92,GDP!AU$92,$A32)</f>
        <v>-5.5369782791301063E-4</v>
      </c>
      <c r="AV32" cm="1">
        <f t="array" ref="AV32">TheilElementSeparateSum(POP!AV$30:AV$89,GDP!AV$30:AV$89,POP!AV$92,GDP!AV$92,$A32)</f>
        <v>-5.5216475628639544E-4</v>
      </c>
      <c r="AW32" cm="1">
        <f t="array" ref="AW32">TheilElementSeparateSum(POP!AW$30:AW$89,GDP!AW$30:AW$89,POP!AW$92,GDP!AW$92,$A32)</f>
        <v>-5.1838481546888956E-4</v>
      </c>
      <c r="AX32" cm="1">
        <f t="array" ref="AX32">TheilElementSeparateSum(POP!AX$30:AX$89,GDP!AX$30:AX$89,POP!AX$92,GDP!AX$92,$A32)</f>
        <v>-5.438251005799445E-4</v>
      </c>
      <c r="AY32" cm="1">
        <f t="array" ref="AY32">TheilElementSeparateSum(POP!AY$30:AY$89,GDP!AY$30:AY$89,POP!AY$92,GDP!AY$92,$A32)</f>
        <v>-5.9662198131387898E-4</v>
      </c>
      <c r="AZ32" cm="1">
        <f t="array" ref="AZ32">TheilElementSeparateSum(POP!AZ$30:AZ$89,GDP!AZ$30:AZ$89,POP!AZ$92,GDP!AZ$92,$A32)</f>
        <v>-5.7344452036966532E-4</v>
      </c>
      <c r="BA32" cm="1">
        <f t="array" ref="BA32">TheilElementSeparateSum(POP!BA$30:BA$89,GDP!BA$30:BA$89,POP!BA$92,GDP!BA$92,$A32)</f>
        <v>-5.6759111246848623E-4</v>
      </c>
      <c r="BB32" cm="1">
        <f t="array" ref="BB32">TheilElementSeparateSum(POP!BB$30:BB$89,GDP!BB$30:BB$89,POP!BB$92,GDP!BB$92,$A32)</f>
        <v>-5.8088002106296223E-4</v>
      </c>
      <c r="BC32" cm="1">
        <f t="array" ref="BC32">TheilElementSeparateSum(POP!BC$30:BC$89,GDP!BC$30:BC$89,POP!BC$92,GDP!BC$92,$A32)</f>
        <v>-5.8829694162302031E-4</v>
      </c>
      <c r="BD32" cm="1">
        <f t="array" ref="BD32">TheilElementSeparateSum(POP!BD$30:BD$89,GDP!BD$30:BD$89,POP!BD$92,GDP!BD$92,$A32)</f>
        <v>-6.1801626454916056E-4</v>
      </c>
      <c r="BE32" cm="1">
        <f t="array" ref="BE32">TheilElementSeparateSum(POP!BE$30:BE$89,GDP!BE$30:BE$89,POP!BE$92,GDP!BE$92,$A32)</f>
        <v>-7.1403175280929272E-4</v>
      </c>
      <c r="BF32" cm="1">
        <f t="array" ref="BF32">TheilElementSeparateSum(POP!BF$30:BF$89,GDP!BF$30:BF$89,POP!BF$92,GDP!BF$92,$A32)</f>
        <v>-6.9745215554312362E-4</v>
      </c>
      <c r="BG32" cm="1">
        <f t="array" ref="BG32">TheilElementSeparateSum(POP!BG$30:BG$89,GDP!BG$30:BG$89,POP!BG$92,GDP!BG$92,$A32)</f>
        <v>-6.9279994831299466E-4</v>
      </c>
      <c r="BH32" cm="1">
        <f t="array" ref="BH32">TheilElementSeparateSum(POP!BH$30:BH$89,GDP!BH$30:BH$89,POP!BH$92,GDP!BH$92,$A32)</f>
        <v>-6.7375107774344156E-4</v>
      </c>
      <c r="BI32" cm="1">
        <f t="array" ref="BI32">TheilElementSeparateSum(POP!BI$30:BI$89,GDP!BI$30:BI$89,POP!BI$92,GDP!BI$92,$A32)</f>
        <v>-6.6700394273605859E-4</v>
      </c>
    </row>
    <row r="33" spans="1:61" x14ac:dyDescent="0.45">
      <c r="A33">
        <f t="shared" si="1"/>
        <v>10</v>
      </c>
      <c r="B33" t="str" vm="97">
        <f>GDP!B39</f>
        <v>Cameroon</v>
      </c>
      <c r="C33" cm="1">
        <f t="array" ref="C33">TheilElementSeparateSum(POP!C$30:C$89,GDP!C$30:C$89,POP!C$92,GDP!C$92,$A33)</f>
        <v>-7.5423955610282565E-4</v>
      </c>
      <c r="D33" cm="1">
        <f t="array" ref="D33">TheilElementSeparateSum(POP!D$30:D$89,GDP!D$30:D$89,POP!D$92,GDP!D$92,$A33)</f>
        <v>-8.0237349658681257E-4</v>
      </c>
      <c r="E33" cm="1">
        <f t="array" ref="E33">TheilElementSeparateSum(POP!E$30:E$89,GDP!E$30:E$89,POP!E$92,GDP!E$92,$A33)</f>
        <v>-1.0545753749606228E-3</v>
      </c>
      <c r="F33" cm="1">
        <f t="array" ref="F33">TheilElementSeparateSum(POP!F$30:F$89,GDP!F$30:F$89,POP!F$92,GDP!F$92,$A33)</f>
        <v>-1.0481214852668048E-3</v>
      </c>
      <c r="G33" cm="1">
        <f t="array" ref="G33">TheilElementSeparateSum(POP!G$30:G$89,GDP!G$30:G$89,POP!G$92,GDP!G$92,$A33)</f>
        <v>-1.1308467997882005E-3</v>
      </c>
      <c r="H33" cm="1">
        <f t="array" ref="H33">TheilElementSeparateSum(POP!H$30:H$89,GDP!H$30:H$89,POP!H$92,GDP!H$92,$A33)</f>
        <v>-1.0561998713237771E-3</v>
      </c>
      <c r="I33" cm="1">
        <f t="array" ref="I33">TheilElementSeparateSum(POP!I$30:I$89,GDP!I$30:I$89,POP!I$92,GDP!I$92,$A33)</f>
        <v>-9.859734383145921E-4</v>
      </c>
      <c r="J33" cm="1">
        <f t="array" ref="J33">TheilElementSeparateSum(POP!J$30:J$89,GDP!J$30:J$89,POP!J$92,GDP!J$92,$A33)</f>
        <v>-8.2064491991433669E-4</v>
      </c>
      <c r="K33" cm="1">
        <f t="array" ref="K33">TheilElementSeparateSum(POP!K$30:K$89,GDP!K$30:K$89,POP!K$92,GDP!K$92,$A33)</f>
        <v>-8.8576983705803206E-4</v>
      </c>
      <c r="L33" cm="1">
        <f t="array" ref="L33">TheilElementSeparateSum(POP!L$30:L$89,GDP!L$30:L$89,POP!L$92,GDP!L$92,$A33)</f>
        <v>-1.1156311344972954E-3</v>
      </c>
      <c r="M33" cm="1">
        <f t="array" ref="M33">TheilElementSeparateSum(POP!M$30:M$89,GDP!M$30:M$89,POP!M$92,GDP!M$92,$A33)</f>
        <v>-1.1528809081772734E-3</v>
      </c>
      <c r="N33" cm="1">
        <f t="array" ref="N33">TheilElementSeparateSum(POP!N$30:N$89,GDP!N$30:N$89,POP!N$92,GDP!N$92,$A33)</f>
        <v>-1.0297153325686563E-3</v>
      </c>
      <c r="O33" cm="1">
        <f t="array" ref="O33">TheilElementSeparateSum(POP!O$30:O$89,GDP!O$30:O$89,POP!O$92,GDP!O$92,$A33)</f>
        <v>-1.0897308091375117E-3</v>
      </c>
      <c r="P33" cm="1">
        <f t="array" ref="P33">TheilElementSeparateSum(POP!P$30:P$89,GDP!P$30:P$89,POP!P$92,GDP!P$92,$A33)</f>
        <v>-1.0764863065013425E-3</v>
      </c>
      <c r="Q33" cm="1">
        <f t="array" ref="Q33">TheilElementSeparateSum(POP!Q$30:Q$89,GDP!Q$30:Q$89,POP!Q$92,GDP!Q$92,$A33)</f>
        <v>-7.9220448548068844E-4</v>
      </c>
      <c r="R33" cm="1">
        <f t="array" ref="R33">TheilElementSeparateSum(POP!R$30:R$89,GDP!R$30:R$89,POP!R$92,GDP!R$92,$A33)</f>
        <v>-7.2811691015713088E-4</v>
      </c>
      <c r="S33" cm="1">
        <f t="array" ref="S33">TheilElementSeparateSum(POP!S$30:S$89,GDP!S$30:S$89,POP!S$92,GDP!S$92,$A33)</f>
        <v>-8.1580432225402419E-4</v>
      </c>
      <c r="T33" cm="1">
        <f t="array" ref="T33">TheilElementSeparateSum(POP!T$30:T$89,GDP!T$30:T$89,POP!T$92,GDP!T$92,$A33)</f>
        <v>-2.7334208615944914E-4</v>
      </c>
      <c r="U33" cm="1">
        <f t="array" ref="U33">TheilElementSeparateSum(POP!U$30:U$89,GDP!U$30:U$89,POP!U$92,GDP!U$92,$A33)</f>
        <v>2.0820246362765132E-4</v>
      </c>
      <c r="V33" cm="1">
        <f t="array" ref="V33">TheilElementSeparateSum(POP!V$30:V$89,GDP!V$30:V$89,POP!V$92,GDP!V$92,$A33)</f>
        <v>4.7602856887311279E-5</v>
      </c>
      <c r="W33" cm="1">
        <f t="array" ref="W33">TheilElementSeparateSum(POP!W$30:W$89,GDP!W$30:W$89,POP!W$92,GDP!W$92,$A33)</f>
        <v>-2.2603982340519519E-4</v>
      </c>
      <c r="X33" cm="1">
        <f t="array" ref="X33">TheilElementSeparateSum(POP!X$30:X$89,GDP!X$30:X$89,POP!X$92,GDP!X$92,$A33)</f>
        <v>-1.483552771724158E-4</v>
      </c>
      <c r="Y33" cm="1">
        <f t="array" ref="Y33">TheilElementSeparateSum(POP!Y$30:Y$89,GDP!Y$30:Y$89,POP!Y$92,GDP!Y$92,$A33)</f>
        <v>5.232564919724098E-4</v>
      </c>
      <c r="Z33" cm="1">
        <f t="array" ref="Z33">TheilElementSeparateSum(POP!Z$30:Z$89,GDP!Z$30:Z$89,POP!Z$92,GDP!Z$92,$A33)</f>
        <v>8.4060762936852642E-4</v>
      </c>
      <c r="AA33" cm="1">
        <f t="array" ref="AA33">TheilElementSeparateSum(POP!AA$30:AA$89,GDP!AA$30:AA$89,POP!AA$92,GDP!AA$92,$A33)</f>
        <v>9.8536151317127427E-4</v>
      </c>
      <c r="AB33" cm="1">
        <f t="array" ref="AB33">TheilElementSeparateSum(POP!AB$30:AB$89,GDP!AB$30:AB$89,POP!AB$92,GDP!AB$92,$A33)</f>
        <v>3.3306152210023296E-3</v>
      </c>
      <c r="AC33" cm="1">
        <f t="array" ref="AC33">TheilElementSeparateSum(POP!AC$30:AC$89,GDP!AC$30:AC$89,POP!AC$92,GDP!AC$92,$A33)</f>
        <v>3.7435548689970727E-3</v>
      </c>
      <c r="AD33" cm="1">
        <f t="array" ref="AD33">TheilElementSeparateSum(POP!AD$30:AD$89,GDP!AD$30:AD$89,POP!AD$92,GDP!AD$92,$A33)</f>
        <v>2.8450091188297623E-3</v>
      </c>
      <c r="AE33" cm="1">
        <f t="array" ref="AE33">TheilElementSeparateSum(POP!AE$30:AE$89,GDP!AE$30:AE$89,POP!AE$92,GDP!AE$92,$A33)</f>
        <v>7.4336899130627459E-4</v>
      </c>
      <c r="AF33" cm="1">
        <f t="array" ref="AF33">TheilElementSeparateSum(POP!AF$30:AF$89,GDP!AF$30:AF$89,POP!AF$92,GDP!AF$92,$A33)</f>
        <v>-7.540550254825037E-5</v>
      </c>
      <c r="AG33" cm="1">
        <f t="array" ref="AG33">TheilElementSeparateSum(POP!AG$30:AG$89,GDP!AG$30:AG$89,POP!AG$92,GDP!AG$92,$A33)</f>
        <v>-5.0669043204384086E-5</v>
      </c>
      <c r="AH33" cm="1">
        <f t="array" ref="AH33">TheilElementSeparateSum(POP!AH$30:AH$89,GDP!AH$30:AH$89,POP!AH$92,GDP!AH$92,$A33)</f>
        <v>-4.1350554172405688E-4</v>
      </c>
      <c r="AI33" cm="1">
        <f t="array" ref="AI33">TheilElementSeparateSum(POP!AI$30:AI$89,GDP!AI$30:AI$89,POP!AI$92,GDP!AI$92,$A33)</f>
        <v>8.2798211182417557E-4</v>
      </c>
      <c r="AJ33" cm="1">
        <f t="array" ref="AJ33">TheilElementSeparateSum(POP!AJ$30:AJ$89,GDP!AJ$30:AJ$89,POP!AJ$92,GDP!AJ$92,$A33)</f>
        <v>-1.4969270849227083E-3</v>
      </c>
      <c r="AK33" cm="1">
        <f t="array" ref="AK33">TheilElementSeparateSum(POP!AK$30:AK$89,GDP!AK$30:AK$89,POP!AK$92,GDP!AK$92,$A33)</f>
        <v>-1.9220374762140293E-3</v>
      </c>
      <c r="AL33" cm="1">
        <f t="array" ref="AL33">TheilElementSeparateSum(POP!AL$30:AL$89,GDP!AL$30:AL$89,POP!AL$92,GDP!AL$92,$A33)</f>
        <v>-1.9434175666023798E-3</v>
      </c>
      <c r="AM33" cm="1">
        <f t="array" ref="AM33">TheilElementSeparateSum(POP!AM$30:AM$89,GDP!AM$30:AM$89,POP!AM$92,GDP!AM$92,$A33)</f>
        <v>-2.0001314162678141E-3</v>
      </c>
      <c r="AN33" cm="1">
        <f t="array" ref="AN33">TheilElementSeparateSum(POP!AN$30:AN$89,GDP!AN$30:AN$89,POP!AN$92,GDP!AN$92,$A33)</f>
        <v>-2.0510512664756865E-3</v>
      </c>
      <c r="AO33" cm="1">
        <f t="array" ref="AO33">TheilElementSeparateSum(POP!AO$30:AO$89,GDP!AO$30:AO$89,POP!AO$92,GDP!AO$92,$A33)</f>
        <v>-1.9190838251085213E-3</v>
      </c>
      <c r="AP33" cm="1">
        <f t="array" ref="AP33">TheilElementSeparateSum(POP!AP$30:AP$89,GDP!AP$30:AP$89,POP!AP$92,GDP!AP$92,$A33)</f>
        <v>-2.1809170514271161E-3</v>
      </c>
      <c r="AQ33" cm="1">
        <f t="array" ref="AQ33">TheilElementSeparateSum(POP!AQ$30:AQ$89,GDP!AQ$30:AQ$89,POP!AQ$92,GDP!AQ$92,$A33)</f>
        <v>-2.1412578717085219E-3</v>
      </c>
      <c r="AR33" cm="1">
        <f t="array" ref="AR33">TheilElementSeparateSum(POP!AR$30:AR$89,GDP!AR$30:AR$89,POP!AR$92,GDP!AR$92,$A33)</f>
        <v>-2.0674873760697034E-3</v>
      </c>
      <c r="AS33" cm="1">
        <f t="array" ref="AS33">TheilElementSeparateSum(POP!AS$30:AS$89,GDP!AS$30:AS$89,POP!AS$92,GDP!AS$92,$A33)</f>
        <v>-1.8652630237297923E-3</v>
      </c>
      <c r="AT33" cm="1">
        <f t="array" ref="AT33">TheilElementSeparateSum(POP!AT$30:AT$89,GDP!AT$30:AT$89,POP!AT$92,GDP!AT$92,$A33)</f>
        <v>-1.8461649244226051E-3</v>
      </c>
      <c r="AU33" cm="1">
        <f t="array" ref="AU33">TheilElementSeparateSum(POP!AU$30:AU$89,GDP!AU$30:AU$89,POP!AU$92,GDP!AU$92,$A33)</f>
        <v>-2.1411541099805517E-3</v>
      </c>
      <c r="AV33" cm="1">
        <f t="array" ref="AV33">TheilElementSeparateSum(POP!AV$30:AV$89,GDP!AV$30:AV$89,POP!AV$92,GDP!AV$92,$A33)</f>
        <v>-2.2626954594442811E-3</v>
      </c>
      <c r="AW33" cm="1">
        <f t="array" ref="AW33">TheilElementSeparateSum(POP!AW$30:AW$89,GDP!AW$30:AW$89,POP!AW$92,GDP!AW$92,$A33)</f>
        <v>-2.3279832400152855E-3</v>
      </c>
      <c r="AX33" cm="1">
        <f t="array" ref="AX33">TheilElementSeparateSum(POP!AX$30:AX$89,GDP!AX$30:AX$89,POP!AX$92,GDP!AX$92,$A33)</f>
        <v>-2.3039297302957494E-3</v>
      </c>
      <c r="AY33" cm="1">
        <f t="array" ref="AY33">TheilElementSeparateSum(POP!AY$30:AY$89,GDP!AY$30:AY$89,POP!AY$92,GDP!AY$92,$A33)</f>
        <v>-2.3120140835771307E-3</v>
      </c>
      <c r="AZ33" cm="1">
        <f t="array" ref="AZ33">TheilElementSeparateSum(POP!AZ$30:AZ$89,GDP!AZ$30:AZ$89,POP!AZ$92,GDP!AZ$92,$A33)</f>
        <v>-2.5014604217399958E-3</v>
      </c>
      <c r="BA33" cm="1">
        <f t="array" ref="BA33">TheilElementSeparateSum(POP!BA$30:BA$89,GDP!BA$30:BA$89,POP!BA$92,GDP!BA$92,$A33)</f>
        <v>-2.5372718130126197E-3</v>
      </c>
      <c r="BB33" cm="1">
        <f t="array" ref="BB33">TheilElementSeparateSum(POP!BB$30:BB$89,GDP!BB$30:BB$89,POP!BB$92,GDP!BB$92,$A33)</f>
        <v>-2.5770581296876748E-3</v>
      </c>
      <c r="BC33" cm="1">
        <f t="array" ref="BC33">TheilElementSeparateSum(POP!BC$30:BC$89,GDP!BC$30:BC$89,POP!BC$92,GDP!BC$92,$A33)</f>
        <v>-2.5920641163144405E-3</v>
      </c>
      <c r="BD33" cm="1">
        <f t="array" ref="BD33">TheilElementSeparateSum(POP!BD$30:BD$89,GDP!BD$30:BD$89,POP!BD$92,GDP!BD$92,$A33)</f>
        <v>-2.6062107983634976E-3</v>
      </c>
      <c r="BE33" cm="1">
        <f t="array" ref="BE33">TheilElementSeparateSum(POP!BE$30:BE$89,GDP!BE$30:BE$89,POP!BE$92,GDP!BE$92,$A33)</f>
        <v>-2.6552582860289629E-3</v>
      </c>
      <c r="BF33" cm="1">
        <f t="array" ref="BF33">TheilElementSeparateSum(POP!BF$30:BF$89,GDP!BF$30:BF$89,POP!BF$92,GDP!BF$92,$A33)</f>
        <v>-2.6697140520520416E-3</v>
      </c>
      <c r="BG33" cm="1">
        <f t="array" ref="BG33">TheilElementSeparateSum(POP!BG$30:BG$89,GDP!BG$30:BG$89,POP!BG$92,GDP!BG$92,$A33)</f>
        <v>-2.7166003249934033E-3</v>
      </c>
      <c r="BH33" cm="1">
        <f t="array" ref="BH33">TheilElementSeparateSum(POP!BH$30:BH$89,GDP!BH$30:BH$89,POP!BH$92,GDP!BH$92,$A33)</f>
        <v>-2.7079026107780201E-3</v>
      </c>
      <c r="BI33" cm="1">
        <f t="array" ref="BI33">TheilElementSeparateSum(POP!BI$30:BI$89,GDP!BI$30:BI$89,POP!BI$92,GDP!BI$92,$A33)</f>
        <v>-2.7576378377559786E-3</v>
      </c>
    </row>
    <row r="34" spans="1:61" x14ac:dyDescent="0.45">
      <c r="A34">
        <f t="shared" si="1"/>
        <v>11</v>
      </c>
      <c r="B34" t="str" vm="98">
        <f>GDP!B40</f>
        <v>Central African Republic</v>
      </c>
      <c r="C34" cm="1">
        <f t="array" ref="C34">TheilElementSeparateSum(POP!C$30:C$89,GDP!C$30:C$89,POP!C$92,GDP!C$92,$A34)</f>
        <v>-4.9820400596142572E-4</v>
      </c>
      <c r="D34" cm="1">
        <f t="array" ref="D34">TheilElementSeparateSum(POP!D$30:D$89,GDP!D$30:D$89,POP!D$92,GDP!D$92,$A34)</f>
        <v>-5.1222290468639763E-4</v>
      </c>
      <c r="E34" cm="1">
        <f t="array" ref="E34">TheilElementSeparateSum(POP!E$30:E$89,GDP!E$30:E$89,POP!E$92,GDP!E$92,$A34)</f>
        <v>-5.2450157974863096E-4</v>
      </c>
      <c r="F34" cm="1">
        <f t="array" ref="F34">TheilElementSeparateSum(POP!F$30:F$89,GDP!F$30:F$89,POP!F$92,GDP!F$92,$A34)</f>
        <v>-5.1738372150227779E-4</v>
      </c>
      <c r="G34" cm="1">
        <f t="array" ref="G34">TheilElementSeparateSum(POP!G$30:G$89,GDP!G$30:G$89,POP!G$92,GDP!G$92,$A34)</f>
        <v>-5.162632761514332E-4</v>
      </c>
      <c r="H34" cm="1">
        <f t="array" ref="H34">TheilElementSeparateSum(POP!H$30:H$89,GDP!H$30:H$89,POP!H$92,GDP!H$92,$A34)</f>
        <v>-5.0775732414411006E-4</v>
      </c>
      <c r="I34" cm="1">
        <f t="array" ref="I34">TheilElementSeparateSum(POP!I$30:I$89,GDP!I$30:I$89,POP!I$92,GDP!I$92,$A34)</f>
        <v>-5.1193262670794519E-4</v>
      </c>
      <c r="J34" cm="1">
        <f t="array" ref="J34">TheilElementSeparateSum(POP!J$30:J$89,GDP!J$30:J$89,POP!J$92,GDP!J$92,$A34)</f>
        <v>-4.8775833430216389E-4</v>
      </c>
      <c r="K34" cm="1">
        <f t="array" ref="K34">TheilElementSeparateSum(POP!K$30:K$89,GDP!K$30:K$89,POP!K$92,GDP!K$92,$A34)</f>
        <v>-5.1373564393510389E-4</v>
      </c>
      <c r="L34" cm="1">
        <f t="array" ref="L34">TheilElementSeparateSum(POP!L$30:L$89,GDP!L$30:L$89,POP!L$92,GDP!L$92,$A34)</f>
        <v>-5.2029309167138946E-4</v>
      </c>
      <c r="M34" cm="1">
        <f t="array" ref="M34">TheilElementSeparateSum(POP!M$30:M$89,GDP!M$30:M$89,POP!M$92,GDP!M$92,$A34)</f>
        <v>-5.1631196153565327E-4</v>
      </c>
      <c r="N34" cm="1">
        <f t="array" ref="N34">TheilElementSeparateSum(POP!N$30:N$89,GDP!N$30:N$89,POP!N$92,GDP!N$92,$A34)</f>
        <v>-5.0621057997703753E-4</v>
      </c>
      <c r="O34" cm="1">
        <f t="array" ref="O34">TheilElementSeparateSum(POP!O$30:O$89,GDP!O$30:O$89,POP!O$92,GDP!O$92,$A34)</f>
        <v>-5.0740930993309493E-4</v>
      </c>
      <c r="P34" cm="1">
        <f t="array" ref="P34">TheilElementSeparateSum(POP!P$30:P$89,GDP!P$30:P$89,POP!P$92,GDP!P$92,$A34)</f>
        <v>-5.1106512582712205E-4</v>
      </c>
      <c r="Q34" cm="1">
        <f t="array" ref="Q34">TheilElementSeparateSum(POP!Q$30:Q$89,GDP!Q$30:Q$89,POP!Q$92,GDP!Q$92,$A34)</f>
        <v>-4.9928866945700369E-4</v>
      </c>
      <c r="R34" cm="1">
        <f t="array" ref="R34">TheilElementSeparateSum(POP!R$30:R$89,GDP!R$30:R$89,POP!R$92,GDP!R$92,$A34)</f>
        <v>-4.8436473975776008E-4</v>
      </c>
      <c r="S34" cm="1">
        <f t="array" ref="S34">TheilElementSeparateSum(POP!S$30:S$89,GDP!S$30:S$89,POP!S$92,GDP!S$92,$A34)</f>
        <v>-4.8067089587869191E-4</v>
      </c>
      <c r="T34" cm="1">
        <f t="array" ref="T34">TheilElementSeparateSum(POP!T$30:T$89,GDP!T$30:T$89,POP!T$92,GDP!T$92,$A34)</f>
        <v>-4.6916285807295592E-4</v>
      </c>
      <c r="U34" cm="1">
        <f t="array" ref="U34">TheilElementSeparateSum(POP!U$30:U$89,GDP!U$30:U$89,POP!U$92,GDP!U$92,$A34)</f>
        <v>-4.7808278573440816E-4</v>
      </c>
      <c r="V34" cm="1">
        <f t="array" ref="V34">TheilElementSeparateSum(POP!V$30:V$89,GDP!V$30:V$89,POP!V$92,GDP!V$92,$A34)</f>
        <v>-4.8693205074582668E-4</v>
      </c>
      <c r="W34" cm="1">
        <f t="array" ref="W34">TheilElementSeparateSum(POP!W$30:W$89,GDP!W$30:W$89,POP!W$92,GDP!W$92,$A34)</f>
        <v>-5.0489881303271064E-4</v>
      </c>
      <c r="X34" cm="1">
        <f t="array" ref="X34">TheilElementSeparateSum(POP!X$30:X$89,GDP!X$30:X$89,POP!X$92,GDP!X$92,$A34)</f>
        <v>-5.0840045701810164E-4</v>
      </c>
      <c r="Y34" cm="1">
        <f t="array" ref="Y34">TheilElementSeparateSum(POP!Y$30:Y$89,GDP!Y$30:Y$89,POP!Y$92,GDP!Y$92,$A34)</f>
        <v>-5.1206841604569504E-4</v>
      </c>
      <c r="Z34" cm="1">
        <f t="array" ref="Z34">TheilElementSeparateSum(POP!Z$30:Z$89,GDP!Z$30:Z$89,POP!Z$92,GDP!Z$92,$A34)</f>
        <v>-5.1466378252941578E-4</v>
      </c>
      <c r="AA34" cm="1">
        <f t="array" ref="AA34">TheilElementSeparateSum(POP!AA$30:AA$89,GDP!AA$30:AA$89,POP!AA$92,GDP!AA$92,$A34)</f>
        <v>-4.8973686520526871E-4</v>
      </c>
      <c r="AB34" cm="1">
        <f t="array" ref="AB34">TheilElementSeparateSum(POP!AB$30:AB$89,GDP!AB$30:AB$89,POP!AB$92,GDP!AB$92,$A34)</f>
        <v>-4.0649492291227278E-4</v>
      </c>
      <c r="AC34" cm="1">
        <f t="array" ref="AC34">TheilElementSeparateSum(POP!AC$30:AC$89,GDP!AC$30:AC$89,POP!AC$92,GDP!AC$92,$A34)</f>
        <v>-4.1988636929524777E-4</v>
      </c>
      <c r="AD34" cm="1">
        <f t="array" ref="AD34">TheilElementSeparateSum(POP!AD$30:AD$89,GDP!AD$30:AD$89,POP!AD$92,GDP!AD$92,$A34)</f>
        <v>-4.2934178858053434E-4</v>
      </c>
      <c r="AE34" cm="1">
        <f t="array" ref="AE34">TheilElementSeparateSum(POP!AE$30:AE$89,GDP!AE$30:AE$89,POP!AE$92,GDP!AE$92,$A34)</f>
        <v>-4.6975692288057187E-4</v>
      </c>
      <c r="AF34" cm="1">
        <f t="array" ref="AF34">TheilElementSeparateSum(POP!AF$30:AF$89,GDP!AF$30:AF$89,POP!AF$92,GDP!AF$92,$A34)</f>
        <v>-4.608575685942779E-4</v>
      </c>
      <c r="AG34" cm="1">
        <f t="array" ref="AG34">TheilElementSeparateSum(POP!AG$30:AG$89,GDP!AG$30:AG$89,POP!AG$92,GDP!AG$92,$A34)</f>
        <v>-4.9278421147596826E-4</v>
      </c>
      <c r="AH34" cm="1">
        <f t="array" ref="AH34">TheilElementSeparateSum(POP!AH$30:AH$89,GDP!AH$30:AH$89,POP!AH$92,GDP!AH$92,$A34)</f>
        <v>-4.8819204722693621E-4</v>
      </c>
      <c r="AI34" cm="1">
        <f t="array" ref="AI34">TheilElementSeparateSum(POP!AI$30:AI$89,GDP!AI$30:AI$89,POP!AI$92,GDP!AI$92,$A34)</f>
        <v>-5.1463186197555255E-4</v>
      </c>
      <c r="AJ34" cm="1">
        <f t="array" ref="AJ34">TheilElementSeparateSum(POP!AJ$30:AJ$89,GDP!AJ$30:AJ$89,POP!AJ$92,GDP!AJ$92,$A34)</f>
        <v>-4.8220807646558986E-4</v>
      </c>
      <c r="AK34" cm="1">
        <f t="array" ref="AK34">TheilElementSeparateSum(POP!AK$30:AK$89,GDP!AK$30:AK$89,POP!AK$92,GDP!AK$92,$A34)</f>
        <v>-5.0717239081590336E-4</v>
      </c>
      <c r="AL34" cm="1">
        <f t="array" ref="AL34">TheilElementSeparateSum(POP!AL$30:AL$89,GDP!AL$30:AL$89,POP!AL$92,GDP!AL$92,$A34)</f>
        <v>-4.8427351917302609E-4</v>
      </c>
      <c r="AM34" cm="1">
        <f t="array" ref="AM34">TheilElementSeparateSum(POP!AM$30:AM$89,GDP!AM$30:AM$89,POP!AM$92,GDP!AM$92,$A34)</f>
        <v>-4.6489095969521948E-4</v>
      </c>
      <c r="AN34" cm="1">
        <f t="array" ref="AN34">TheilElementSeparateSum(POP!AN$30:AN$89,GDP!AN$30:AN$89,POP!AN$92,GDP!AN$92,$A34)</f>
        <v>-4.7111690106153229E-4</v>
      </c>
      <c r="AO34" cm="1">
        <f t="array" ref="AO34">TheilElementSeparateSum(POP!AO$30:AO$89,GDP!AO$30:AO$89,POP!AO$92,GDP!AO$92,$A34)</f>
        <v>-4.8653129938004892E-4</v>
      </c>
      <c r="AP34" cm="1">
        <f t="array" ref="AP34">TheilElementSeparateSum(POP!AP$30:AP$89,GDP!AP$30:AP$89,POP!AP$92,GDP!AP$92,$A34)</f>
        <v>-4.5740197470153798E-4</v>
      </c>
      <c r="AQ34" cm="1">
        <f t="array" ref="AQ34">TheilElementSeparateSum(POP!AQ$30:AQ$89,GDP!AQ$30:AQ$89,POP!AQ$92,GDP!AQ$92,$A34)</f>
        <v>-4.6895698345716643E-4</v>
      </c>
      <c r="AR34" cm="1">
        <f t="array" ref="AR34">TheilElementSeparateSum(POP!AR$30:AR$89,GDP!AR$30:AR$89,POP!AR$92,GDP!AR$92,$A34)</f>
        <v>-4.7581978889967594E-4</v>
      </c>
      <c r="AS34" cm="1">
        <f t="array" ref="AS34">TheilElementSeparateSum(POP!AS$30:AS$89,GDP!AS$30:AS$89,POP!AS$92,GDP!AS$92,$A34)</f>
        <v>-4.8445014066694558E-4</v>
      </c>
      <c r="AT34" cm="1">
        <f t="array" ref="AT34">TheilElementSeparateSum(POP!AT$30:AT$89,GDP!AT$30:AT$89,POP!AT$92,GDP!AT$92,$A34)</f>
        <v>-4.7711627607538616E-4</v>
      </c>
      <c r="AU34" cm="1">
        <f t="array" ref="AU34">TheilElementSeparateSum(POP!AU$30:AU$89,GDP!AU$30:AU$89,POP!AU$92,GDP!AU$92,$A34)</f>
        <v>-4.5579166297907175E-4</v>
      </c>
      <c r="AV34" cm="1">
        <f t="array" ref="AV34">TheilElementSeparateSum(POP!AV$30:AV$89,GDP!AV$30:AV$89,POP!AV$92,GDP!AV$92,$A34)</f>
        <v>-4.4533349821837694E-4</v>
      </c>
      <c r="AW34" cm="1">
        <f t="array" ref="AW34">TheilElementSeparateSum(POP!AW$30:AW$89,GDP!AW$30:AW$89,POP!AW$92,GDP!AW$92,$A34)</f>
        <v>-4.4094729512622773E-4</v>
      </c>
      <c r="AX34" cm="1">
        <f t="array" ref="AX34">TheilElementSeparateSum(POP!AX$30:AX$89,GDP!AX$30:AX$89,POP!AX$92,GDP!AX$92,$A34)</f>
        <v>-4.5125077187239433E-4</v>
      </c>
      <c r="AY34" cm="1">
        <f t="array" ref="AY34">TheilElementSeparateSum(POP!AY$30:AY$89,GDP!AY$30:AY$89,POP!AY$92,GDP!AY$92,$A34)</f>
        <v>-4.6589885235795469E-4</v>
      </c>
      <c r="AZ34" cm="1">
        <f t="array" ref="AZ34">TheilElementSeparateSum(POP!AZ$30:AZ$89,GDP!AZ$30:AZ$89,POP!AZ$92,GDP!AZ$92,$A34)</f>
        <v>-4.3213183558465018E-4</v>
      </c>
      <c r="BA34" cm="1">
        <f t="array" ref="BA34">TheilElementSeparateSum(POP!BA$30:BA$89,GDP!BA$30:BA$89,POP!BA$92,GDP!BA$92,$A34)</f>
        <v>-4.3145595470901542E-4</v>
      </c>
      <c r="BB34" cm="1">
        <f t="array" ref="BB34">TheilElementSeparateSum(POP!BB$30:BB$89,GDP!BB$30:BB$89,POP!BB$92,GDP!BB$92,$A34)</f>
        <v>-4.3144369730276522E-4</v>
      </c>
      <c r="BC34" cm="1">
        <f t="array" ref="BC34">TheilElementSeparateSum(POP!BC$30:BC$89,GDP!BC$30:BC$89,POP!BC$92,GDP!BC$92,$A34)</f>
        <v>-3.4502984219323058E-4</v>
      </c>
      <c r="BD34" cm="1">
        <f t="array" ref="BD34">TheilElementSeparateSum(POP!BD$30:BD$89,GDP!BD$30:BD$89,POP!BD$92,GDP!BD$92,$A34)</f>
        <v>-3.5931724408190595E-4</v>
      </c>
      <c r="BE34" cm="1">
        <f t="array" ref="BE34">TheilElementSeparateSum(POP!BE$30:BE$89,GDP!BE$30:BE$89,POP!BE$92,GDP!BE$92,$A34)</f>
        <v>-3.5489426274243238E-4</v>
      </c>
      <c r="BF34" cm="1">
        <f t="array" ref="BF34">TheilElementSeparateSum(POP!BF$30:BF$89,GDP!BF$30:BF$89,POP!BF$92,GDP!BF$92,$A34)</f>
        <v>-3.6692963748982162E-4</v>
      </c>
      <c r="BG34" cm="1">
        <f t="array" ref="BG34">TheilElementSeparateSum(POP!BG$30:BG$89,GDP!BG$30:BG$89,POP!BG$92,GDP!BG$92,$A34)</f>
        <v>-3.7306813633030322E-4</v>
      </c>
      <c r="BH34" cm="1">
        <f t="array" ref="BH34">TheilElementSeparateSum(POP!BH$30:BH$89,GDP!BH$30:BH$89,POP!BH$92,GDP!BH$92,$A34)</f>
        <v>-3.8352911414711176E-4</v>
      </c>
      <c r="BI34" cm="1">
        <f t="array" ref="BI34">TheilElementSeparateSum(POP!BI$30:BI$89,GDP!BI$30:BI$89,POP!BI$92,GDP!BI$92,$A34)</f>
        <v>-3.8027776241143812E-4</v>
      </c>
    </row>
    <row r="35" spans="1:61" x14ac:dyDescent="0.45">
      <c r="A35">
        <f t="shared" si="1"/>
        <v>12</v>
      </c>
      <c r="B35" t="str" vm="99">
        <f>GDP!B41</f>
        <v>Chad</v>
      </c>
      <c r="C35" cm="1">
        <f t="array" ref="C35">TheilElementSeparateSum(POP!C$30:C$89,GDP!C$30:C$89,POP!C$92,GDP!C$92,$A35)</f>
        <v>-6.7630438995606122E-4</v>
      </c>
      <c r="D35" cm="1">
        <f t="array" ref="D35">TheilElementSeparateSum(POP!D$30:D$89,GDP!D$30:D$89,POP!D$92,GDP!D$92,$A35)</f>
        <v>-6.8205263144654256E-4</v>
      </c>
      <c r="E35" cm="1">
        <f t="array" ref="E35">TheilElementSeparateSum(POP!E$30:E$89,GDP!E$30:E$89,POP!E$92,GDP!E$92,$A35)</f>
        <v>-7.7973656245971027E-4</v>
      </c>
      <c r="F35" cm="1">
        <f t="array" ref="F35">TheilElementSeparateSum(POP!F$30:F$89,GDP!F$30:F$89,POP!F$92,GDP!F$92,$A35)</f>
        <v>-8.0096677549684801E-4</v>
      </c>
      <c r="G35" cm="1">
        <f t="array" ref="G35">TheilElementSeparateSum(POP!G$30:G$89,GDP!G$30:G$89,POP!G$92,GDP!G$92,$A35)</f>
        <v>-8.0267772759498905E-4</v>
      </c>
      <c r="H35" cm="1">
        <f t="array" ref="H35">TheilElementSeparateSum(POP!H$30:H$89,GDP!H$30:H$89,POP!H$92,GDP!H$92,$A35)</f>
        <v>-7.7285169245765455E-4</v>
      </c>
      <c r="I35" cm="1">
        <f t="array" ref="I35">TheilElementSeparateSum(POP!I$30:I$89,GDP!I$30:I$89,POP!I$92,GDP!I$92,$A35)</f>
        <v>-7.9605708976307325E-4</v>
      </c>
      <c r="J35" cm="1">
        <f t="array" ref="J35">TheilElementSeparateSum(POP!J$30:J$89,GDP!J$30:J$89,POP!J$92,GDP!J$92,$A35)</f>
        <v>-8.4980337359680204E-4</v>
      </c>
      <c r="K35" cm="1">
        <f t="array" ref="K35">TheilElementSeparateSum(POP!K$30:K$89,GDP!K$30:K$89,POP!K$92,GDP!K$92,$A35)</f>
        <v>-9.0496752638040195E-4</v>
      </c>
      <c r="L35" cm="1">
        <f t="array" ref="L35">TheilElementSeparateSum(POP!L$30:L$89,GDP!L$30:L$89,POP!L$92,GDP!L$92,$A35)</f>
        <v>-9.6046574604545325E-4</v>
      </c>
      <c r="M35" cm="1">
        <f t="array" ref="M35">TheilElementSeparateSum(POP!M$30:M$89,GDP!M$30:M$89,POP!M$92,GDP!M$92,$A35)</f>
        <v>-9.6139313356438454E-4</v>
      </c>
      <c r="N35" cm="1">
        <f t="array" ref="N35">TheilElementSeparateSum(POP!N$30:N$89,GDP!N$30:N$89,POP!N$92,GDP!N$92,$A35)</f>
        <v>-9.26059267667896E-4</v>
      </c>
      <c r="O35" cm="1">
        <f t="array" ref="O35">TheilElementSeparateSum(POP!O$30:O$89,GDP!O$30:O$89,POP!O$92,GDP!O$92,$A35)</f>
        <v>-9.9799550885803752E-4</v>
      </c>
      <c r="P35" cm="1">
        <f t="array" ref="P35">TheilElementSeparateSum(POP!P$30:P$89,GDP!P$30:P$89,POP!P$92,GDP!P$92,$A35)</f>
        <v>-1.0585392163566735E-3</v>
      </c>
      <c r="Q35" cm="1">
        <f t="array" ref="Q35">TheilElementSeparateSum(POP!Q$30:Q$89,GDP!Q$30:Q$89,POP!Q$92,GDP!Q$92,$A35)</f>
        <v>-1.0167788363545189E-3</v>
      </c>
      <c r="R35" cm="1">
        <f t="array" ref="R35">TheilElementSeparateSum(POP!R$30:R$89,GDP!R$30:R$89,POP!R$92,GDP!R$92,$A35)</f>
        <v>-1.0368328283830591E-3</v>
      </c>
      <c r="S35" cm="1">
        <f t="array" ref="S35">TheilElementSeparateSum(POP!S$30:S$89,GDP!S$30:S$89,POP!S$92,GDP!S$92,$A35)</f>
        <v>-1.036973583930259E-3</v>
      </c>
      <c r="T35" cm="1">
        <f t="array" ref="T35">TheilElementSeparateSum(POP!T$30:T$89,GDP!T$30:T$89,POP!T$92,GDP!T$92,$A35)</f>
        <v>-1.0212035761144049E-3</v>
      </c>
      <c r="U35" cm="1">
        <f t="array" ref="U35">TheilElementSeparateSum(POP!U$30:U$89,GDP!U$30:U$89,POP!U$92,GDP!U$92,$A35)</f>
        <v>-1.0356637724494063E-3</v>
      </c>
      <c r="V35" cm="1">
        <f t="array" ref="V35">TheilElementSeparateSum(POP!V$30:V$89,GDP!V$30:V$89,POP!V$92,GDP!V$92,$A35)</f>
        <v>-1.0128176166309816E-3</v>
      </c>
      <c r="W35" cm="1">
        <f t="array" ref="W35">TheilElementSeparateSum(POP!W$30:W$89,GDP!W$30:W$89,POP!W$92,GDP!W$92,$A35)</f>
        <v>-9.214684932322318E-4</v>
      </c>
      <c r="X35" cm="1">
        <f t="array" ref="X35">TheilElementSeparateSum(POP!X$30:X$89,GDP!X$30:X$89,POP!X$92,GDP!X$92,$A35)</f>
        <v>-9.2472258192896715E-4</v>
      </c>
      <c r="Y35" cm="1">
        <f t="array" ref="Y35">TheilElementSeparateSum(POP!Y$30:Y$89,GDP!Y$30:Y$89,POP!Y$92,GDP!Y$92,$A35)</f>
        <v>-9.584040771958729E-4</v>
      </c>
      <c r="Z35" cm="1">
        <f t="array" ref="Z35">TheilElementSeparateSum(POP!Z$30:Z$89,GDP!Z$30:Z$89,POP!Z$92,GDP!Z$92,$A35)</f>
        <v>-9.848496954989528E-4</v>
      </c>
      <c r="AA35" cm="1">
        <f t="array" ref="AA35">TheilElementSeparateSum(POP!AA$30:AA$89,GDP!AA$30:AA$89,POP!AA$92,GDP!AA$92,$A35)</f>
        <v>-1.0091135319754566E-3</v>
      </c>
      <c r="AB35" cm="1">
        <f t="array" ref="AB35">TheilElementSeparateSum(POP!AB$30:AB$89,GDP!AB$30:AB$89,POP!AB$92,GDP!AB$92,$A35)</f>
        <v>-1.0178701683768716E-3</v>
      </c>
      <c r="AC35" cm="1">
        <f t="array" ref="AC35">TheilElementSeparateSum(POP!AC$30:AC$89,GDP!AC$30:AC$89,POP!AC$92,GDP!AC$92,$A35)</f>
        <v>-1.0200403257413506E-3</v>
      </c>
      <c r="AD35" cm="1">
        <f t="array" ref="AD35">TheilElementSeparateSum(POP!AD$30:AD$89,GDP!AD$30:AD$89,POP!AD$92,GDP!AD$92,$A35)</f>
        <v>-1.0511105078078876E-3</v>
      </c>
      <c r="AE35" cm="1">
        <f t="array" ref="AE35">TheilElementSeparateSum(POP!AE$30:AE$89,GDP!AE$30:AE$89,POP!AE$92,GDP!AE$92,$A35)</f>
        <v>-1.0371541013039299E-3</v>
      </c>
      <c r="AF35" cm="1">
        <f t="array" ref="AF35">TheilElementSeparateSum(POP!AF$30:AF$89,GDP!AF$30:AF$89,POP!AF$92,GDP!AF$92,$A35)</f>
        <v>-1.0592643065186131E-3</v>
      </c>
      <c r="AG35" cm="1">
        <f t="array" ref="AG35">TheilElementSeparateSum(POP!AG$30:AG$89,GDP!AG$30:AG$89,POP!AG$92,GDP!AG$92,$A35)</f>
        <v>-1.0647365015611537E-3</v>
      </c>
      <c r="AH35" cm="1">
        <f t="array" ref="AH35">TheilElementSeparateSum(POP!AH$30:AH$89,GDP!AH$30:AH$89,POP!AH$92,GDP!AH$92,$A35)</f>
        <v>-1.0799138821619054E-3</v>
      </c>
      <c r="AI35" cm="1">
        <f t="array" ref="AI35">TheilElementSeparateSum(POP!AI$30:AI$89,GDP!AI$30:AI$89,POP!AI$92,GDP!AI$92,$A35)</f>
        <v>-9.8935177070030161E-4</v>
      </c>
      <c r="AJ35" cm="1">
        <f t="array" ref="AJ35">TheilElementSeparateSum(POP!AJ$30:AJ$89,GDP!AJ$30:AJ$89,POP!AJ$92,GDP!AJ$92,$A35)</f>
        <v>-8.7475337498095387E-4</v>
      </c>
      <c r="AK35" cm="1">
        <f t="array" ref="AK35">TheilElementSeparateSum(POP!AK$30:AK$89,GDP!AK$30:AK$89,POP!AK$92,GDP!AK$92,$A35)</f>
        <v>-9.2396560558786014E-4</v>
      </c>
      <c r="AL35" cm="1">
        <f t="array" ref="AL35">TheilElementSeparateSum(POP!AL$30:AL$89,GDP!AL$30:AL$89,POP!AL$92,GDP!AL$92,$A35)</f>
        <v>-9.3944338815253744E-4</v>
      </c>
      <c r="AM35" cm="1">
        <f t="array" ref="AM35">TheilElementSeparateSum(POP!AM$30:AM$89,GDP!AM$30:AM$89,POP!AM$92,GDP!AM$92,$A35)</f>
        <v>-9.0671023091492165E-4</v>
      </c>
      <c r="AN35" cm="1">
        <f t="array" ref="AN35">TheilElementSeparateSum(POP!AN$30:AN$89,GDP!AN$30:AN$89,POP!AN$92,GDP!AN$92,$A35)</f>
        <v>-9.6540422668434545E-4</v>
      </c>
      <c r="AO35" cm="1">
        <f t="array" ref="AO35">TheilElementSeparateSum(POP!AO$30:AO$89,GDP!AO$30:AO$89,POP!AO$92,GDP!AO$92,$A35)</f>
        <v>-9.407210455739044E-4</v>
      </c>
      <c r="AP35" cm="1">
        <f t="array" ref="AP35">TheilElementSeparateSum(POP!AP$30:AP$89,GDP!AP$30:AP$89,POP!AP$92,GDP!AP$92,$A35)</f>
        <v>-8.6470047915059251E-4</v>
      </c>
      <c r="AQ35" cm="1">
        <f t="array" ref="AQ35">TheilElementSeparateSum(POP!AQ$30:AQ$89,GDP!AQ$30:AQ$89,POP!AQ$92,GDP!AQ$92,$A35)</f>
        <v>-9.875498262606891E-4</v>
      </c>
      <c r="AR35" cm="1">
        <f t="array" ref="AR35">TheilElementSeparateSum(POP!AR$30:AR$89,GDP!AR$30:AR$89,POP!AR$92,GDP!AR$92,$A35)</f>
        <v>-1.054863373876545E-3</v>
      </c>
      <c r="AS35" cm="1">
        <f t="array" ref="AS35">TheilElementSeparateSum(POP!AS$30:AS$89,GDP!AS$30:AS$89,POP!AS$92,GDP!AS$92,$A35)</f>
        <v>-1.1676188612925074E-3</v>
      </c>
      <c r="AT35" cm="1">
        <f t="array" ref="AT35">TheilElementSeparateSum(POP!AT$30:AT$89,GDP!AT$30:AT$89,POP!AT$92,GDP!AT$92,$A35)</f>
        <v>-1.2988322732886705E-3</v>
      </c>
      <c r="AU35" cm="1">
        <f t="array" ref="AU35">TheilElementSeparateSum(POP!AU$30:AU$89,GDP!AU$30:AU$89,POP!AU$92,GDP!AU$92,$A35)</f>
        <v>-1.3597180119701378E-3</v>
      </c>
      <c r="AV35" cm="1">
        <f t="array" ref="AV35">TheilElementSeparateSum(POP!AV$30:AV$89,GDP!AV$30:AV$89,POP!AV$92,GDP!AV$92,$A35)</f>
        <v>-1.3804628690422132E-3</v>
      </c>
      <c r="AW35" cm="1">
        <f t="array" ref="AW35">TheilElementSeparateSum(POP!AW$30:AW$89,GDP!AW$30:AW$89,POP!AW$92,GDP!AW$92,$A35)</f>
        <v>-1.3988564577761947E-3</v>
      </c>
      <c r="AX35" cm="1">
        <f t="array" ref="AX35">TheilElementSeparateSum(POP!AX$30:AX$89,GDP!AX$30:AX$89,POP!AX$92,GDP!AX$92,$A35)</f>
        <v>-1.4298401120601436E-3</v>
      </c>
      <c r="AY35" cm="1">
        <f t="array" ref="AY35">TheilElementSeparateSum(POP!AY$30:AY$89,GDP!AY$30:AY$89,POP!AY$92,GDP!AY$92,$A35)</f>
        <v>-1.4415822830791164E-3</v>
      </c>
      <c r="AZ35" cm="1">
        <f t="array" ref="AZ35">TheilElementSeparateSum(POP!AZ$30:AZ$89,GDP!AZ$30:AZ$89,POP!AZ$92,GDP!AZ$92,$A35)</f>
        <v>-1.4469912723464938E-3</v>
      </c>
      <c r="BA35" cm="1">
        <f t="array" ref="BA35">TheilElementSeparateSum(POP!BA$30:BA$89,GDP!BA$30:BA$89,POP!BA$92,GDP!BA$92,$A35)</f>
        <v>-1.4707570003092395E-3</v>
      </c>
      <c r="BB35" cm="1">
        <f t="array" ref="BB35">TheilElementSeparateSum(POP!BB$30:BB$89,GDP!BB$30:BB$89,POP!BB$92,GDP!BB$92,$A35)</f>
        <v>-1.4925706249882171E-3</v>
      </c>
      <c r="BC35" cm="1">
        <f t="array" ref="BC35">TheilElementSeparateSum(POP!BC$30:BC$89,GDP!BC$30:BC$89,POP!BC$92,GDP!BC$92,$A35)</f>
        <v>-1.516596309819132E-3</v>
      </c>
      <c r="BD35" cm="1">
        <f t="array" ref="BD35">TheilElementSeparateSum(POP!BD$30:BD$89,GDP!BD$30:BD$89,POP!BD$92,GDP!BD$92,$A35)</f>
        <v>-1.5526243190159548E-3</v>
      </c>
      <c r="BE35" cm="1">
        <f t="array" ref="BE35">TheilElementSeparateSum(POP!BE$30:BE$89,GDP!BE$30:BE$89,POP!BE$92,GDP!BE$92,$A35)</f>
        <v>-1.5170443952197291E-3</v>
      </c>
      <c r="BF35" cm="1">
        <f t="array" ref="BF35">TheilElementSeparateSum(POP!BF$30:BF$89,GDP!BF$30:BF$89,POP!BF$92,GDP!BF$92,$A35)</f>
        <v>-1.4930922688861721E-3</v>
      </c>
      <c r="BG35" cm="1">
        <f t="array" ref="BG35">TheilElementSeparateSum(POP!BG$30:BG$89,GDP!BG$30:BG$89,POP!BG$92,GDP!BG$92,$A35)</f>
        <v>-1.4531788973985008E-3</v>
      </c>
      <c r="BH35" cm="1">
        <f t="array" ref="BH35">TheilElementSeparateSum(POP!BH$30:BH$89,GDP!BH$30:BH$89,POP!BH$92,GDP!BH$92,$A35)</f>
        <v>-1.524294373030379E-3</v>
      </c>
      <c r="BI35" cm="1">
        <f t="array" ref="BI35">TheilElementSeparateSum(POP!BI$30:BI$89,GDP!BI$30:BI$89,POP!BI$92,GDP!BI$92,$A35)</f>
        <v>-1.5325518194911423E-3</v>
      </c>
    </row>
    <row r="36" spans="1:61" x14ac:dyDescent="0.45">
      <c r="A36">
        <f t="shared" si="1"/>
        <v>13</v>
      </c>
      <c r="B36" t="str" vm="100">
        <f>GDP!B42</f>
        <v>Chile</v>
      </c>
      <c r="C36" cm="1">
        <f t="array" ref="C36">TheilElementSeparateSum(POP!C$30:C$89,GDP!C$30:C$89,POP!C$92,GDP!C$92,$A36)</f>
        <v>4.085461869768834E-2</v>
      </c>
      <c r="D36" cm="1">
        <f t="array" ref="D36">TheilElementSeparateSum(POP!D$30:D$89,GDP!D$30:D$89,POP!D$92,GDP!D$92,$A36)</f>
        <v>4.7295399765217773E-2</v>
      </c>
      <c r="E36" cm="1">
        <f t="array" ref="E36">TheilElementSeparateSum(POP!E$30:E$89,GDP!E$30:E$89,POP!E$92,GDP!E$92,$A36)</f>
        <v>4.206371326804801E-2</v>
      </c>
      <c r="F36" cm="1">
        <f t="array" ref="F36">TheilElementSeparateSum(POP!F$30:F$89,GDP!F$30:F$89,POP!F$92,GDP!F$92,$A36)</f>
        <v>4.0452383263987327E-2</v>
      </c>
      <c r="G36" cm="1">
        <f t="array" ref="G36">TheilElementSeparateSum(POP!G$30:G$89,GDP!G$30:G$89,POP!G$92,GDP!G$92,$A36)</f>
        <v>3.6308820009486764E-2</v>
      </c>
      <c r="H36" cm="1">
        <f t="array" ref="H36">TheilElementSeparateSum(POP!H$30:H$89,GDP!H$30:H$89,POP!H$92,GDP!H$92,$A36)</f>
        <v>4.6451217453558069E-2</v>
      </c>
      <c r="I36" cm="1">
        <f t="array" ref="I36">TheilElementSeparateSum(POP!I$30:I$89,GDP!I$30:I$89,POP!I$92,GDP!I$92,$A36)</f>
        <v>4.0944626209857879E-2</v>
      </c>
      <c r="J36" cm="1">
        <f t="array" ref="J36">TheilElementSeparateSum(POP!J$30:J$89,GDP!J$30:J$89,POP!J$92,GDP!J$92,$A36)</f>
        <v>3.7886836151597943E-2</v>
      </c>
      <c r="K36" cm="1">
        <f t="array" ref="K36">TheilElementSeparateSum(POP!K$30:K$89,GDP!K$30:K$89,POP!K$92,GDP!K$92,$A36)</f>
        <v>4.1401890079743695E-2</v>
      </c>
      <c r="L36" cm="1">
        <f t="array" ref="L36">TheilElementSeparateSum(POP!L$30:L$89,GDP!L$30:L$89,POP!L$92,GDP!L$92,$A36)</f>
        <v>4.1995284777782839E-2</v>
      </c>
      <c r="M36" cm="1">
        <f t="array" ref="M36">TheilElementSeparateSum(POP!M$30:M$89,GDP!M$30:M$89,POP!M$92,GDP!M$92,$A36)</f>
        <v>5.0311790400167769E-2</v>
      </c>
      <c r="N36" cm="1">
        <f t="array" ref="N36">TheilElementSeparateSum(POP!N$30:N$89,GDP!N$30:N$89,POP!N$92,GDP!N$92,$A36)</f>
        <v>4.9192253877732524E-2</v>
      </c>
      <c r="O36" cm="1">
        <f t="array" ref="O36">TheilElementSeparateSum(POP!O$30:O$89,GDP!O$30:O$89,POP!O$92,GDP!O$92,$A36)</f>
        <v>6.1042541965695508E-2</v>
      </c>
      <c r="P36" cm="1">
        <f t="array" ref="P36">TheilElementSeparateSum(POP!P$30:P$89,GDP!P$30:P$89,POP!P$92,GDP!P$92,$A36)</f>
        <v>3.8477558639251543E-2</v>
      </c>
      <c r="Q36" cm="1">
        <f t="array" ref="Q36">TheilElementSeparateSum(POP!Q$30:Q$89,GDP!Q$30:Q$89,POP!Q$92,GDP!Q$92,$A36)</f>
        <v>5.8963592627754502E-3</v>
      </c>
      <c r="R36" cm="1">
        <f t="array" ref="R36">TheilElementSeparateSum(POP!R$30:R$89,GDP!R$30:R$89,POP!R$92,GDP!R$92,$A36)</f>
        <v>1.0704153920537635E-2</v>
      </c>
      <c r="S36" cm="1">
        <f t="array" ref="S36">TheilElementSeparateSum(POP!S$30:S$89,GDP!S$30:S$89,POP!S$92,GDP!S$92,$A36)</f>
        <v>1.6614557027744798E-2</v>
      </c>
      <c r="T36" cm="1">
        <f t="array" ref="T36">TheilElementSeparateSum(POP!T$30:T$89,GDP!T$30:T$89,POP!T$92,GDP!T$92,$A36)</f>
        <v>1.6835822392071514E-2</v>
      </c>
      <c r="U36" cm="1">
        <f t="array" ref="U36">TheilElementSeparateSum(POP!U$30:U$89,GDP!U$30:U$89,POP!U$92,GDP!U$92,$A36)</f>
        <v>2.2120119036164152E-2</v>
      </c>
      <c r="V36" cm="1">
        <f t="array" ref="V36">TheilElementSeparateSum(POP!V$30:V$89,GDP!V$30:V$89,POP!V$92,GDP!V$92,$A36)</f>
        <v>2.7726490336530345E-2</v>
      </c>
      <c r="W36" cm="1">
        <f t="array" ref="W36">TheilElementSeparateSum(POP!W$30:W$89,GDP!W$30:W$89,POP!W$92,GDP!W$92,$A36)</f>
        <v>2.8035066159227261E-2</v>
      </c>
      <c r="X36" cm="1">
        <f t="array" ref="X36">TheilElementSeparateSum(POP!X$30:X$89,GDP!X$30:X$89,POP!X$92,GDP!X$92,$A36)</f>
        <v>1.763413089260437E-2</v>
      </c>
      <c r="Y36" cm="1">
        <f t="array" ref="Y36">TheilElementSeparateSum(POP!Y$30:Y$89,GDP!Y$30:Y$89,POP!Y$92,GDP!Y$92,$A36)</f>
        <v>1.4348884723720798E-2</v>
      </c>
      <c r="Z36" cm="1">
        <f t="array" ref="Z36">TheilElementSeparateSum(POP!Z$30:Z$89,GDP!Z$30:Z$89,POP!Z$92,GDP!Z$92,$A36)</f>
        <v>1.3339431046289802E-2</v>
      </c>
      <c r="AA36" cm="1">
        <f t="array" ref="AA36">TheilElementSeparateSum(POP!AA$30:AA$89,GDP!AA$30:AA$89,POP!AA$92,GDP!AA$92,$A36)</f>
        <v>1.0277285524957762E-2</v>
      </c>
      <c r="AB36" cm="1">
        <f t="array" ref="AB36">TheilElementSeparateSum(POP!AB$30:AB$89,GDP!AB$30:AB$89,POP!AB$92,GDP!AB$92,$A36)</f>
        <v>1.1794516611143018E-2</v>
      </c>
      <c r="AC36" cm="1">
        <f t="array" ref="AC36">TheilElementSeparateSum(POP!AC$30:AC$89,GDP!AC$30:AC$89,POP!AC$92,GDP!AC$92,$A36)</f>
        <v>1.3505282674336932E-2</v>
      </c>
      <c r="AD36" cm="1">
        <f t="array" ref="AD36">TheilElementSeparateSum(POP!AD$30:AD$89,GDP!AD$30:AD$89,POP!AD$92,GDP!AD$92,$A36)</f>
        <v>1.5804245941973216E-2</v>
      </c>
      <c r="AE36" cm="1">
        <f t="array" ref="AE36">TheilElementSeparateSum(POP!AE$30:AE$89,GDP!AE$30:AE$89,POP!AE$92,GDP!AE$92,$A36)</f>
        <v>1.6725223247889894E-2</v>
      </c>
      <c r="AF36" cm="1">
        <f t="array" ref="AF36">TheilElementSeparateSum(POP!AF$30:AF$89,GDP!AF$30:AF$89,POP!AF$92,GDP!AF$92,$A36)</f>
        <v>1.6190387989766779E-2</v>
      </c>
      <c r="AG36" cm="1">
        <f t="array" ref="AG36">TheilElementSeparateSum(POP!AG$30:AG$89,GDP!AG$30:AG$89,POP!AG$92,GDP!AG$92,$A36)</f>
        <v>1.7544261558625537E-2</v>
      </c>
      <c r="AH36" cm="1">
        <f t="array" ref="AH36">TheilElementSeparateSum(POP!AH$30:AH$89,GDP!AH$30:AH$89,POP!AH$92,GDP!AH$92,$A36)</f>
        <v>2.691982822675134E-2</v>
      </c>
      <c r="AI36" cm="1">
        <f t="array" ref="AI36">TheilElementSeparateSum(POP!AI$30:AI$89,GDP!AI$30:AI$89,POP!AI$92,GDP!AI$92,$A36)</f>
        <v>2.5580559039140312E-2</v>
      </c>
      <c r="AJ36" cm="1">
        <f t="array" ref="AJ36">TheilElementSeparateSum(POP!AJ$30:AJ$89,GDP!AJ$30:AJ$89,POP!AJ$92,GDP!AJ$92,$A36)</f>
        <v>2.8114411948672265E-2</v>
      </c>
      <c r="AK36" cm="1">
        <f t="array" ref="AK36">TheilElementSeparateSum(POP!AK$30:AK$89,GDP!AK$30:AK$89,POP!AK$92,GDP!AK$92,$A36)</f>
        <v>3.6998876174020645E-2</v>
      </c>
      <c r="AL36" cm="1">
        <f t="array" ref="AL36">TheilElementSeparateSum(POP!AL$30:AL$89,GDP!AL$30:AL$89,POP!AL$92,GDP!AL$92,$A36)</f>
        <v>3.562005707727417E-2</v>
      </c>
      <c r="AM36" cm="1">
        <f t="array" ref="AM36">TheilElementSeparateSum(POP!AM$30:AM$89,GDP!AM$30:AM$89,POP!AM$92,GDP!AM$92,$A36)</f>
        <v>3.7675296672934962E-2</v>
      </c>
      <c r="AN36" cm="1">
        <f t="array" ref="AN36">TheilElementSeparateSum(POP!AN$30:AN$89,GDP!AN$30:AN$89,POP!AN$92,GDP!AN$92,$A36)</f>
        <v>3.5167486183819985E-2</v>
      </c>
      <c r="AO36" cm="1">
        <f t="array" ref="AO36">TheilElementSeparateSum(POP!AO$30:AO$89,GDP!AO$30:AO$89,POP!AO$92,GDP!AO$92,$A36)</f>
        <v>3.3580486184489076E-2</v>
      </c>
      <c r="AP36" cm="1">
        <f t="array" ref="AP36">TheilElementSeparateSum(POP!AP$30:AP$89,GDP!AP$30:AP$89,POP!AP$92,GDP!AP$92,$A36)</f>
        <v>3.0942816937324386E-2</v>
      </c>
      <c r="AQ36" cm="1">
        <f t="array" ref="AQ36">TheilElementSeparateSum(POP!AQ$30:AQ$89,GDP!AQ$30:AQ$89,POP!AQ$92,GDP!AQ$92,$A36)</f>
        <v>2.8318496089950813E-2</v>
      </c>
      <c r="AR36" cm="1">
        <f t="array" ref="AR36">TheilElementSeparateSum(POP!AR$30:AR$89,GDP!AR$30:AR$89,POP!AR$92,GDP!AR$92,$A36)</f>
        <v>2.6220160033148403E-2</v>
      </c>
      <c r="AS36" cm="1">
        <f t="array" ref="AS36">TheilElementSeparateSum(POP!AS$30:AS$89,GDP!AS$30:AS$89,POP!AS$92,GDP!AS$92,$A36)</f>
        <v>2.5741569263801889E-2</v>
      </c>
      <c r="AT36" cm="1">
        <f t="array" ref="AT36">TheilElementSeparateSum(POP!AT$30:AT$89,GDP!AT$30:AT$89,POP!AT$92,GDP!AT$92,$A36)</f>
        <v>3.1811070496345996E-2</v>
      </c>
      <c r="AU36" cm="1">
        <f t="array" ref="AU36">TheilElementSeparateSum(POP!AU$30:AU$89,GDP!AU$30:AU$89,POP!AU$92,GDP!AU$92,$A36)</f>
        <v>3.4488453466286303E-2</v>
      </c>
      <c r="AV36" cm="1">
        <f t="array" ref="AV36">TheilElementSeparateSum(POP!AV$30:AV$89,GDP!AV$30:AV$89,POP!AV$92,GDP!AV$92,$A36)</f>
        <v>3.9937549829786742E-2</v>
      </c>
      <c r="AW36" cm="1">
        <f t="array" ref="AW36">TheilElementSeparateSum(POP!AW$30:AW$89,GDP!AW$30:AW$89,POP!AW$92,GDP!AW$92,$A36)</f>
        <v>3.6193991296770402E-2</v>
      </c>
      <c r="AX36" cm="1">
        <f t="array" ref="AX36">TheilElementSeparateSum(POP!AX$30:AX$89,GDP!AX$30:AX$89,POP!AX$92,GDP!AX$92,$A36)</f>
        <v>3.2175220960789765E-2</v>
      </c>
      <c r="AY36" cm="1">
        <f t="array" ref="AY36">TheilElementSeparateSum(POP!AY$30:AY$89,GDP!AY$30:AY$89,POP!AY$92,GDP!AY$92,$A36)</f>
        <v>3.2340264593334472E-2</v>
      </c>
      <c r="AZ36" cm="1">
        <f t="array" ref="AZ36">TheilElementSeparateSum(POP!AZ$30:AZ$89,GDP!AZ$30:AZ$89,POP!AZ$92,GDP!AZ$92,$A36)</f>
        <v>3.4128826612664864E-2</v>
      </c>
      <c r="BA36" cm="1">
        <f t="array" ref="BA36">TheilElementSeparateSum(POP!BA$30:BA$89,GDP!BA$30:BA$89,POP!BA$92,GDP!BA$92,$A36)</f>
        <v>3.5506440158476003E-2</v>
      </c>
      <c r="BB36" cm="1">
        <f t="array" ref="BB36">TheilElementSeparateSum(POP!BB$30:BB$89,GDP!BB$30:BB$89,POP!BB$92,GDP!BB$92,$A36)</f>
        <v>3.8249965921044626E-2</v>
      </c>
      <c r="BC36" cm="1">
        <f t="array" ref="BC36">TheilElementSeparateSum(POP!BC$30:BC$89,GDP!BC$30:BC$89,POP!BC$92,GDP!BC$92,$A36)</f>
        <v>3.854241244608219E-2</v>
      </c>
      <c r="BD36" cm="1">
        <f t="array" ref="BD36">TheilElementSeparateSum(POP!BD$30:BD$89,GDP!BD$30:BD$89,POP!BD$92,GDP!BD$92,$A36)</f>
        <v>3.2957238513683575E-2</v>
      </c>
      <c r="BE36" cm="1">
        <f t="array" ref="BE36">TheilElementSeparateSum(POP!BE$30:BE$89,GDP!BE$30:BE$89,POP!BE$92,GDP!BE$92,$A36)</f>
        <v>3.4710064585334065E-2</v>
      </c>
      <c r="BF36" cm="1">
        <f t="array" ref="BF36">TheilElementSeparateSum(POP!BF$30:BF$89,GDP!BF$30:BF$89,POP!BF$92,GDP!BF$92,$A36)</f>
        <v>3.6022693524375503E-2</v>
      </c>
      <c r="BG36" cm="1">
        <f t="array" ref="BG36">TheilElementSeparateSum(POP!BG$30:BG$89,GDP!BG$30:BG$89,POP!BG$92,GDP!BG$92,$A36)</f>
        <v>3.6543350834594819E-2</v>
      </c>
      <c r="BH36" cm="1">
        <f t="array" ref="BH36">TheilElementSeparateSum(POP!BH$30:BH$89,GDP!BH$30:BH$89,POP!BH$92,GDP!BH$92,$A36)</f>
        <v>4.034924424431665E-2</v>
      </c>
      <c r="BI36" cm="1">
        <f t="array" ref="BI36">TheilElementSeparateSum(POP!BI$30:BI$89,GDP!BI$30:BI$89,POP!BI$92,GDP!BI$92,$A36)</f>
        <v>3.5719387002055174E-2</v>
      </c>
    </row>
    <row r="37" spans="1:61" x14ac:dyDescent="0.45">
      <c r="A37">
        <f t="shared" si="1"/>
        <v>14</v>
      </c>
      <c r="B37" t="str" vm="101">
        <f>GDP!B43</f>
        <v>Colombia</v>
      </c>
      <c r="C37" cm="1">
        <f t="array" ref="C37">TheilElementSeparateSum(POP!C$30:C$89,GDP!C$30:C$89,POP!C$92,GDP!C$92,$A37)</f>
        <v>1.878845640512556E-2</v>
      </c>
      <c r="D37" cm="1">
        <f t="array" ref="D37">TheilElementSeparateSum(POP!D$30:D$89,GDP!D$30:D$89,POP!D$92,GDP!D$92,$A37)</f>
        <v>1.9029000707869934E-2</v>
      </c>
      <c r="E37" cm="1">
        <f t="array" ref="E37">TheilElementSeparateSum(POP!E$30:E$89,GDP!E$30:E$89,POP!E$92,GDP!E$92,$A37)</f>
        <v>1.2649734203864593E-2</v>
      </c>
      <c r="F37" cm="1">
        <f t="array" ref="F37">TheilElementSeparateSum(POP!F$30:F$89,GDP!F$30:F$89,POP!F$92,GDP!F$92,$A37)</f>
        <v>1.8309802213514786E-2</v>
      </c>
      <c r="G37" cm="1">
        <f t="array" ref="G37">TheilElementSeparateSum(POP!G$30:G$89,GDP!G$30:G$89,POP!G$92,GDP!G$92,$A37)</f>
        <v>1.3369079005995162E-2</v>
      </c>
      <c r="H37" cm="1">
        <f t="array" ref="H37">TheilElementSeparateSum(POP!H$30:H$89,GDP!H$30:H$89,POP!H$92,GDP!H$92,$A37)</f>
        <v>1.0151873558983832E-2</v>
      </c>
      <c r="I37" cm="1">
        <f t="array" ref="I37">TheilElementSeparateSum(POP!I$30:I$89,GDP!I$30:I$89,POP!I$92,GDP!I$92,$A37)</f>
        <v>1.0147595114595256E-2</v>
      </c>
      <c r="J37" cm="1">
        <f t="array" ref="J37">TheilElementSeparateSum(POP!J$30:J$89,GDP!J$30:J$89,POP!J$92,GDP!J$92,$A37)</f>
        <v>8.4884957146364598E-3</v>
      </c>
      <c r="K37" cm="1">
        <f t="array" ref="K37">TheilElementSeparateSum(POP!K$30:K$89,GDP!K$30:K$89,POP!K$92,GDP!K$92,$A37)</f>
        <v>7.4877249616832091E-3</v>
      </c>
      <c r="L37" cm="1">
        <f t="array" ref="L37">TheilElementSeparateSum(POP!L$30:L$89,GDP!L$30:L$89,POP!L$92,GDP!L$92,$A37)</f>
        <v>8.37970080127594E-3</v>
      </c>
      <c r="M37" cm="1">
        <f t="array" ref="M37">TheilElementSeparateSum(POP!M$30:M$89,GDP!M$30:M$89,POP!M$92,GDP!M$92,$A37)</f>
        <v>8.6975608828198624E-3</v>
      </c>
      <c r="N37" cm="1">
        <f t="array" ref="N37">TheilElementSeparateSum(POP!N$30:N$89,GDP!N$30:N$89,POP!N$92,GDP!N$92,$A37)</f>
        <v>8.767047809458018E-3</v>
      </c>
      <c r="O37" cm="1">
        <f t="array" ref="O37">TheilElementSeparateSum(POP!O$30:O$89,GDP!O$30:O$89,POP!O$92,GDP!O$92,$A37)</f>
        <v>7.2318285623731915E-3</v>
      </c>
      <c r="P37" cm="1">
        <f t="array" ref="P37">TheilElementSeparateSum(POP!P$30:P$89,GDP!P$30:P$89,POP!P$92,GDP!P$92,$A37)</f>
        <v>5.583616637352678E-3</v>
      </c>
      <c r="Q37" cm="1">
        <f t="array" ref="Q37">TheilElementSeparateSum(POP!Q$30:Q$89,GDP!Q$30:Q$89,POP!Q$92,GDP!Q$92,$A37)</f>
        <v>4.3104177690300241E-3</v>
      </c>
      <c r="R37" cm="1">
        <f t="array" ref="R37">TheilElementSeparateSum(POP!R$30:R$89,GDP!R$30:R$89,POP!R$92,GDP!R$92,$A37)</f>
        <v>6.2028685291767487E-3</v>
      </c>
      <c r="S37" cm="1">
        <f t="array" ref="S37">TheilElementSeparateSum(POP!S$30:S$89,GDP!S$30:S$89,POP!S$92,GDP!S$92,$A37)</f>
        <v>1.0405538988316868E-2</v>
      </c>
      <c r="T37" cm="1">
        <f t="array" ref="T37">TheilElementSeparateSum(POP!T$30:T$89,GDP!T$30:T$89,POP!T$92,GDP!T$92,$A37)</f>
        <v>1.2094285389448834E-2</v>
      </c>
      <c r="U37" cm="1">
        <f t="array" ref="U37">TheilElementSeparateSum(POP!U$30:U$89,GDP!U$30:U$89,POP!U$92,GDP!U$92,$A37)</f>
        <v>1.2314292096216629E-2</v>
      </c>
      <c r="V37" cm="1">
        <f t="array" ref="V37">TheilElementSeparateSum(POP!V$30:V$89,GDP!V$30:V$89,POP!V$92,GDP!V$92,$A37)</f>
        <v>1.2651402736533883E-2</v>
      </c>
      <c r="W37" cm="1">
        <f t="array" ref="W37">TheilElementSeparateSum(POP!W$30:W$89,GDP!W$30:W$89,POP!W$92,GDP!W$92,$A37)</f>
        <v>9.5663682390273244E-3</v>
      </c>
      <c r="X37" cm="1">
        <f t="array" ref="X37">TheilElementSeparateSum(POP!X$30:X$89,GDP!X$30:X$89,POP!X$92,GDP!X$92,$A37)</f>
        <v>1.471687212535908E-2</v>
      </c>
      <c r="Y37" cm="1">
        <f t="array" ref="Y37">TheilElementSeparateSum(POP!Y$30:Y$89,GDP!Y$30:Y$89,POP!Y$92,GDP!Y$92,$A37)</f>
        <v>1.9877779596624089E-2</v>
      </c>
      <c r="Z37" cm="1">
        <f t="array" ref="Z37">TheilElementSeparateSum(POP!Z$30:Z$89,GDP!Z$30:Z$89,POP!Z$92,GDP!Z$92,$A37)</f>
        <v>1.9223219015554391E-2</v>
      </c>
      <c r="AA37" cm="1">
        <f t="array" ref="AA37">TheilElementSeparateSum(POP!AA$30:AA$89,GDP!AA$30:AA$89,POP!AA$92,GDP!AA$92,$A37)</f>
        <v>1.4311027091719894E-2</v>
      </c>
      <c r="AB37" cm="1">
        <f t="array" ref="AB37">TheilElementSeparateSum(POP!AB$30:AB$89,GDP!AB$30:AB$89,POP!AB$92,GDP!AB$92,$A37)</f>
        <v>1.4033353487709862E-2</v>
      </c>
      <c r="AC37" cm="1">
        <f t="array" ref="AC37">TheilElementSeparateSum(POP!AC$30:AC$89,GDP!AC$30:AC$89,POP!AC$92,GDP!AC$92,$A37)</f>
        <v>1.1501988289205987E-2</v>
      </c>
      <c r="AD37" cm="1">
        <f t="array" ref="AD37">TheilElementSeparateSum(POP!AD$30:AD$89,GDP!AD$30:AD$89,POP!AD$92,GDP!AD$92,$A37)</f>
        <v>1.1171576054063291E-2</v>
      </c>
      <c r="AE37" cm="1">
        <f t="array" ref="AE37">TheilElementSeparateSum(POP!AE$30:AE$89,GDP!AE$30:AE$89,POP!AE$92,GDP!AE$92,$A37)</f>
        <v>7.7255890301316842E-3</v>
      </c>
      <c r="AF37" cm="1">
        <f t="array" ref="AF37">TheilElementSeparateSum(POP!AF$30:AF$89,GDP!AF$30:AF$89,POP!AF$92,GDP!AF$92,$A37)</f>
        <v>1.0034098979209935E-2</v>
      </c>
      <c r="AG37" cm="1">
        <f t="array" ref="AG37">TheilElementSeparateSum(POP!AG$30:AG$89,GDP!AG$30:AG$89,POP!AG$92,GDP!AG$92,$A37)</f>
        <v>7.843342885732605E-3</v>
      </c>
      <c r="AH37" cm="1">
        <f t="array" ref="AH37">TheilElementSeparateSum(POP!AH$30:AH$89,GDP!AH$30:AH$89,POP!AH$92,GDP!AH$92,$A37)</f>
        <v>1.5226857450698152E-2</v>
      </c>
      <c r="AI37" cm="1">
        <f t="array" ref="AI37">TheilElementSeparateSum(POP!AI$30:AI$89,GDP!AI$30:AI$89,POP!AI$92,GDP!AI$92,$A37)</f>
        <v>1.6541474483718406E-2</v>
      </c>
      <c r="AJ37" cm="1">
        <f t="array" ref="AJ37">TheilElementSeparateSum(POP!AJ$30:AJ$89,GDP!AJ$30:AJ$89,POP!AJ$92,GDP!AJ$92,$A37)</f>
        <v>2.2116036456078146E-2</v>
      </c>
      <c r="AK37" cm="1">
        <f t="array" ref="AK37">TheilElementSeparateSum(POP!AK$30:AK$89,GDP!AK$30:AK$89,POP!AK$92,GDP!AK$92,$A37)</f>
        <v>2.3590558508696648E-2</v>
      </c>
      <c r="AL37" cm="1">
        <f t="array" ref="AL37">TheilElementSeparateSum(POP!AL$30:AL$89,GDP!AL$30:AL$89,POP!AL$92,GDP!AL$92,$A37)</f>
        <v>2.167574309458109E-2</v>
      </c>
      <c r="AM37" cm="1">
        <f t="array" ref="AM37">TheilElementSeparateSum(POP!AM$30:AM$89,GDP!AM$30:AM$89,POP!AM$92,GDP!AM$92,$A37)</f>
        <v>2.3892028940632169E-2</v>
      </c>
      <c r="AN37" cm="1">
        <f t="array" ref="AN37">TheilElementSeparateSum(POP!AN$30:AN$89,GDP!AN$30:AN$89,POP!AN$92,GDP!AN$92,$A37)</f>
        <v>1.9564707242169726E-2</v>
      </c>
      <c r="AO37" cm="1">
        <f t="array" ref="AO37">TheilElementSeparateSum(POP!AO$30:AO$89,GDP!AO$30:AO$89,POP!AO$92,GDP!AO$92,$A37)</f>
        <v>1.5854803925756934E-2</v>
      </c>
      <c r="AP37" cm="1">
        <f t="array" ref="AP37">TheilElementSeparateSum(POP!AP$30:AP$89,GDP!AP$30:AP$89,POP!AP$92,GDP!AP$92,$A37)</f>
        <v>1.882086339745254E-2</v>
      </c>
      <c r="AQ37" cm="1">
        <f t="array" ref="AQ37">TheilElementSeparateSum(POP!AQ$30:AQ$89,GDP!AQ$30:AQ$89,POP!AQ$92,GDP!AQ$92,$A37)</f>
        <v>2.0010262868940386E-2</v>
      </c>
      <c r="AR37" cm="1">
        <f t="array" ref="AR37">TheilElementSeparateSum(POP!AR$30:AR$89,GDP!AR$30:AR$89,POP!AR$92,GDP!AR$92,$A37)</f>
        <v>1.856256077715274E-2</v>
      </c>
      <c r="AS37" cm="1">
        <f t="array" ref="AS37">TheilElementSeparateSum(POP!AS$30:AS$89,GDP!AS$30:AS$89,POP!AS$92,GDP!AS$92,$A37)</f>
        <v>1.30319827862745E-2</v>
      </c>
      <c r="AT37" cm="1">
        <f t="array" ref="AT37">TheilElementSeparateSum(POP!AT$30:AT$89,GDP!AT$30:AT$89,POP!AT$92,GDP!AT$92,$A37)</f>
        <v>1.5505199265461084E-2</v>
      </c>
      <c r="AU37" cm="1">
        <f t="array" ref="AU37">TheilElementSeparateSum(POP!AU$30:AU$89,GDP!AU$30:AU$89,POP!AU$92,GDP!AU$92,$A37)</f>
        <v>1.7743527377384383E-2</v>
      </c>
      <c r="AV37" cm="1">
        <f t="array" ref="AV37">TheilElementSeparateSum(POP!AV$30:AV$89,GDP!AV$30:AV$89,POP!AV$92,GDP!AV$92,$A37)</f>
        <v>1.5987120150535272E-2</v>
      </c>
      <c r="AW37" cm="1">
        <f t="array" ref="AW37">TheilElementSeparateSum(POP!AW$30:AW$89,GDP!AW$30:AW$89,POP!AW$92,GDP!AW$92,$A37)</f>
        <v>1.9241527060820537E-2</v>
      </c>
      <c r="AX37" cm="1">
        <f t="array" ref="AX37">TheilElementSeparateSum(POP!AX$30:AX$89,GDP!AX$30:AX$89,POP!AX$92,GDP!AX$92,$A37)</f>
        <v>2.2221468222743578E-2</v>
      </c>
      <c r="AY37" cm="1">
        <f t="array" ref="AY37">TheilElementSeparateSum(POP!AY$30:AY$89,GDP!AY$30:AY$89,POP!AY$92,GDP!AY$92,$A37)</f>
        <v>2.2410657263113833E-2</v>
      </c>
      <c r="AZ37" cm="1">
        <f t="array" ref="AZ37">TheilElementSeparateSum(POP!AZ$30:AZ$89,GDP!AZ$30:AZ$89,POP!AZ$92,GDP!AZ$92,$A37)</f>
        <v>2.2661017000046382E-2</v>
      </c>
      <c r="BA37" cm="1">
        <f t="array" ref="BA37">TheilElementSeparateSum(POP!BA$30:BA$89,GDP!BA$30:BA$89,POP!BA$92,GDP!BA$92,$A37)</f>
        <v>2.471725118709801E-2</v>
      </c>
      <c r="BB37" cm="1">
        <f t="array" ref="BB37">TheilElementSeparateSum(POP!BB$30:BB$89,GDP!BB$30:BB$89,POP!BB$92,GDP!BB$92,$A37)</f>
        <v>3.0256941876720303E-2</v>
      </c>
      <c r="BC37" cm="1">
        <f t="array" ref="BC37">TheilElementSeparateSum(POP!BC$30:BC$89,GDP!BC$30:BC$89,POP!BC$92,GDP!BC$92,$A37)</f>
        <v>2.9875402673524086E-2</v>
      </c>
      <c r="BD37" cm="1">
        <f t="array" ref="BD37">TheilElementSeparateSum(POP!BD$30:BD$89,GDP!BD$30:BD$89,POP!BD$92,GDP!BD$92,$A37)</f>
        <v>2.8067682360333922E-2</v>
      </c>
      <c r="BE37" cm="1">
        <f t="array" ref="BE37">TheilElementSeparateSum(POP!BE$30:BE$89,GDP!BE$30:BE$89,POP!BE$92,GDP!BE$92,$A37)</f>
        <v>1.9081571679632845E-2</v>
      </c>
      <c r="BF37" cm="1">
        <f t="array" ref="BF37">TheilElementSeparateSum(POP!BF$30:BF$89,GDP!BF$30:BF$89,POP!BF$92,GDP!BF$92,$A37)</f>
        <v>1.7172823445447315E-2</v>
      </c>
      <c r="BG37" cm="1">
        <f t="array" ref="BG37">TheilElementSeparateSum(POP!BG$30:BG$89,GDP!BG$30:BG$89,POP!BG$92,GDP!BG$92,$A37)</f>
        <v>1.7399215262419505E-2</v>
      </c>
      <c r="BH37" cm="1">
        <f t="array" ref="BH37">TheilElementSeparateSum(POP!BH$30:BH$89,GDP!BH$30:BH$89,POP!BH$92,GDP!BH$92,$A37)</f>
        <v>1.9870731078131736E-2</v>
      </c>
      <c r="BI37" cm="1">
        <f t="array" ref="BI37">TheilElementSeparateSum(POP!BI$30:BI$89,GDP!BI$30:BI$89,POP!BI$92,GDP!BI$92,$A37)</f>
        <v>1.7568477607886608E-2</v>
      </c>
    </row>
    <row r="38" spans="1:61" x14ac:dyDescent="0.45">
      <c r="A38">
        <f t="shared" si="1"/>
        <v>15</v>
      </c>
      <c r="B38" t="str" vm="102">
        <f>GDP!B44</f>
        <v>Congo DR</v>
      </c>
      <c r="C38" cm="1">
        <f t="array" ref="C38">TheilElementSeparateSum(POP!C$30:C$89,GDP!C$30:C$89,POP!C$92,GDP!C$92,$A38)</f>
        <v>5.9937433783728853E-3</v>
      </c>
      <c r="D38" cm="1">
        <f t="array" ref="D38">TheilElementSeparateSum(POP!D$30:D$89,GDP!D$30:D$89,POP!D$92,GDP!D$92,$A38)</f>
        <v>9.6629702509240366E-3</v>
      </c>
      <c r="E38" cm="1">
        <f t="array" ref="E38">TheilElementSeparateSum(POP!E$30:E$89,GDP!E$30:E$89,POP!E$92,GDP!E$92,$A38)</f>
        <v>2.7193308468595703E-2</v>
      </c>
      <c r="F38" cm="1">
        <f t="array" ref="F38">TheilElementSeparateSum(POP!F$30:F$89,GDP!F$30:F$89,POP!F$92,GDP!F$92,$A38)</f>
        <v>-8.2165764654648686E-4</v>
      </c>
      <c r="G38" cm="1">
        <f t="array" ref="G38">TheilElementSeparateSum(POP!G$30:G$89,GDP!G$30:G$89,POP!G$92,GDP!G$92,$A38)</f>
        <v>4.0247449998117683E-3</v>
      </c>
      <c r="H38" cm="1">
        <f t="array" ref="H38">TheilElementSeparateSum(POP!H$30:H$89,GDP!H$30:H$89,POP!H$92,GDP!H$92,$A38)</f>
        <v>6.2834534436574108E-3</v>
      </c>
      <c r="I38" cm="1">
        <f t="array" ref="I38">TheilElementSeparateSum(POP!I$30:I$89,GDP!I$30:I$89,POP!I$92,GDP!I$92,$A38)</f>
        <v>-9.7384350990653437E-4</v>
      </c>
      <c r="J38" cm="1">
        <f t="array" ref="J38">TheilElementSeparateSum(POP!J$30:J$89,GDP!J$30:J$89,POP!J$92,GDP!J$92,$A38)</f>
        <v>7.3452658173311914E-5</v>
      </c>
      <c r="K38" cm="1">
        <f t="array" ref="K38">TheilElementSeparateSum(POP!K$30:K$89,GDP!K$30:K$89,POP!K$92,GDP!K$92,$A38)</f>
        <v>2.6401362154890033E-3</v>
      </c>
      <c r="L38" cm="1">
        <f t="array" ref="L38">TheilElementSeparateSum(POP!L$30:L$89,GDP!L$30:L$89,POP!L$92,GDP!L$92,$A38)</f>
        <v>4.6455499937164587E-4</v>
      </c>
      <c r="M38" cm="1">
        <f t="array" ref="M38">TheilElementSeparateSum(POP!M$30:M$89,GDP!M$30:M$89,POP!M$92,GDP!M$92,$A38)</f>
        <v>1.5571185202623767E-3</v>
      </c>
      <c r="N38" cm="1">
        <f t="array" ref="N38">TheilElementSeparateSum(POP!N$30:N$89,GDP!N$30:N$89,POP!N$92,GDP!N$92,$A38)</f>
        <v>1.4446603645545614E-3</v>
      </c>
      <c r="O38" cm="1">
        <f t="array" ref="O38">TheilElementSeparateSum(POP!O$30:O$89,GDP!O$30:O$89,POP!O$92,GDP!O$92,$A38)</f>
        <v>1.7764314278563948E-3</v>
      </c>
      <c r="P38" cm="1">
        <f t="array" ref="P38">TheilElementSeparateSum(POP!P$30:P$89,GDP!P$30:P$89,POP!P$92,GDP!P$92,$A38)</f>
        <v>9.4693107053451056E-4</v>
      </c>
      <c r="Q38" cm="1">
        <f t="array" ref="Q38">TheilElementSeparateSum(POP!Q$30:Q$89,GDP!Q$30:Q$89,POP!Q$92,GDP!Q$92,$A38)</f>
        <v>1.5851625988497016E-4</v>
      </c>
      <c r="R38" cm="1">
        <f t="array" ref="R38">TheilElementSeparateSum(POP!R$30:R$89,GDP!R$30:R$89,POP!R$92,GDP!R$92,$A38)</f>
        <v>-2.0024271680179869E-3</v>
      </c>
      <c r="S38" cm="1">
        <f t="array" ref="S38">TheilElementSeparateSum(POP!S$30:S$89,GDP!S$30:S$89,POP!S$92,GDP!S$92,$A38)</f>
        <v>-1.5052874245751442E-4</v>
      </c>
      <c r="T38" cm="1">
        <f t="array" ref="T38">TheilElementSeparateSum(POP!T$30:T$89,GDP!T$30:T$89,POP!T$92,GDP!T$92,$A38)</f>
        <v>1.2595077581523167E-3</v>
      </c>
      <c r="U38" cm="1">
        <f t="array" ref="U38">TheilElementSeparateSum(POP!U$30:U$89,GDP!U$30:U$89,POP!U$92,GDP!U$92,$A38)</f>
        <v>-1.8784621888207522E-3</v>
      </c>
      <c r="V38" cm="1">
        <f t="array" ref="V38">TheilElementSeparateSum(POP!V$30:V$89,GDP!V$30:V$89,POP!V$92,GDP!V$92,$A38)</f>
        <v>-4.0499568700429166E-3</v>
      </c>
      <c r="W38" cm="1">
        <f t="array" ref="W38">TheilElementSeparateSum(POP!W$30:W$89,GDP!W$30:W$89,POP!W$92,GDP!W$92,$A38)</f>
        <v>-5.6062819484403257E-3</v>
      </c>
      <c r="X38" cm="1">
        <f t="array" ref="X38">TheilElementSeparateSum(POP!X$30:X$89,GDP!X$30:X$89,POP!X$92,GDP!X$92,$A38)</f>
        <v>-5.0403022553448789E-3</v>
      </c>
      <c r="Y38" cm="1">
        <f t="array" ref="Y38">TheilElementSeparateSum(POP!Y$30:Y$89,GDP!Y$30:Y$89,POP!Y$92,GDP!Y$92,$A38)</f>
        <v>-5.4548206923285226E-3</v>
      </c>
      <c r="Z38" cm="1">
        <f t="array" ref="Z38">TheilElementSeparateSum(POP!Z$30:Z$89,GDP!Z$30:Z$89,POP!Z$92,GDP!Z$92,$A38)</f>
        <v>-6.0400360265842751E-3</v>
      </c>
      <c r="AA38" cm="1">
        <f t="array" ref="AA38">TheilElementSeparateSum(POP!AA$30:AA$89,GDP!AA$30:AA$89,POP!AA$92,GDP!AA$92,$A38)</f>
        <v>-6.0467859094725709E-3</v>
      </c>
      <c r="AB38" cm="1">
        <f t="array" ref="AB38">TheilElementSeparateSum(POP!AB$30:AB$89,GDP!AB$30:AB$89,POP!AB$92,GDP!AB$92,$A38)</f>
        <v>-6.0664611857272821E-3</v>
      </c>
      <c r="AC38" cm="1">
        <f t="array" ref="AC38">TheilElementSeparateSum(POP!AC$30:AC$89,GDP!AC$30:AC$89,POP!AC$92,GDP!AC$92,$A38)</f>
        <v>-6.0539752455570899E-3</v>
      </c>
      <c r="AD38" cm="1">
        <f t="array" ref="AD38">TheilElementSeparateSum(POP!AD$30:AD$89,GDP!AD$30:AD$89,POP!AD$92,GDP!AD$92,$A38)</f>
        <v>-6.1143443674177836E-3</v>
      </c>
      <c r="AE38" cm="1">
        <f t="array" ref="AE38">TheilElementSeparateSum(POP!AE$30:AE$89,GDP!AE$30:AE$89,POP!AE$92,GDP!AE$92,$A38)</f>
        <v>-6.0978511761582126E-3</v>
      </c>
      <c r="AF38" cm="1">
        <f t="array" ref="AF38">TheilElementSeparateSum(POP!AF$30:AF$89,GDP!AF$30:AF$89,POP!AF$92,GDP!AF$92,$A38)</f>
        <v>-6.0614890812788888E-3</v>
      </c>
      <c r="AG38" cm="1">
        <f t="array" ref="AG38">TheilElementSeparateSum(POP!AG$30:AG$89,GDP!AG$30:AG$89,POP!AG$92,GDP!AG$92,$A38)</f>
        <v>-6.0352796777443981E-3</v>
      </c>
      <c r="AH38" cm="1">
        <f t="array" ref="AH38">TheilElementSeparateSum(POP!AH$30:AH$89,GDP!AH$30:AH$89,POP!AH$92,GDP!AH$92,$A38)</f>
        <v>-5.8819201693009558E-3</v>
      </c>
      <c r="AI38" cm="1">
        <f t="array" ref="AI38">TheilElementSeparateSum(POP!AI$30:AI$89,GDP!AI$30:AI$89,POP!AI$92,GDP!AI$92,$A38)</f>
        <v>-6.2531156941090975E-3</v>
      </c>
      <c r="AJ38" cm="1">
        <f t="array" ref="AJ38">TheilElementSeparateSum(POP!AJ$30:AJ$89,GDP!AJ$30:AJ$89,POP!AJ$92,GDP!AJ$92,$A38)</f>
        <v>-4.738697783264233E-3</v>
      </c>
      <c r="AK38" cm="1">
        <f t="array" ref="AK38">TheilElementSeparateSum(POP!AK$30:AK$89,GDP!AK$30:AK$89,POP!AK$92,GDP!AK$92,$A38)</f>
        <v>-4.447076319830749E-3</v>
      </c>
      <c r="AL38" cm="1">
        <f t="array" ref="AL38">TheilElementSeparateSum(POP!AL$30:AL$89,GDP!AL$30:AL$89,POP!AL$92,GDP!AL$92,$A38)</f>
        <v>-4.3093149996616458E-3</v>
      </c>
      <c r="AM38" cm="1">
        <f t="array" ref="AM38">TheilElementSeparateSum(POP!AM$30:AM$89,GDP!AM$30:AM$89,POP!AM$92,GDP!AM$92,$A38)</f>
        <v>-4.3160575917182793E-3</v>
      </c>
      <c r="AN38" cm="1">
        <f t="array" ref="AN38">TheilElementSeparateSum(POP!AN$30:AN$89,GDP!AN$30:AN$89,POP!AN$92,GDP!AN$92,$A38)</f>
        <v>-4.3652189382655344E-3</v>
      </c>
      <c r="AO38" cm="1">
        <f t="array" ref="AO38">TheilElementSeparateSum(POP!AO$30:AO$89,GDP!AO$30:AO$89,POP!AO$92,GDP!AO$92,$A38)</f>
        <v>-3.8364322996349378E-3</v>
      </c>
      <c r="AP38" cm="1">
        <f t="array" ref="AP38">TheilElementSeparateSum(POP!AP$30:AP$89,GDP!AP$30:AP$89,POP!AP$92,GDP!AP$92,$A38)</f>
        <v>-6.8217674557523554E-3</v>
      </c>
      <c r="AQ38" cm="1">
        <f t="array" ref="AQ38">TheilElementSeparateSum(POP!AQ$30:AQ$89,GDP!AQ$30:AQ$89,POP!AQ$92,GDP!AQ$92,$A38)</f>
        <v>-4.871932947125979E-3</v>
      </c>
      <c r="AR38" cm="1">
        <f t="array" ref="AR38">TheilElementSeparateSum(POP!AR$30:AR$89,GDP!AR$30:AR$89,POP!AR$92,GDP!AR$92,$A38)</f>
        <v>-5.2392231851520251E-3</v>
      </c>
      <c r="AS38" cm="1">
        <f t="array" ref="AS38">TheilElementSeparateSum(POP!AS$30:AS$89,GDP!AS$30:AS$89,POP!AS$92,GDP!AS$92,$A38)</f>
        <v>-5.0857690053860974E-3</v>
      </c>
      <c r="AT38" cm="1">
        <f t="array" ref="AT38">TheilElementSeparateSum(POP!AT$30:AT$89,GDP!AT$30:AT$89,POP!AT$92,GDP!AT$92,$A38)</f>
        <v>-5.0853575127297879E-3</v>
      </c>
      <c r="AU38" cm="1">
        <f t="array" ref="AU38">TheilElementSeparateSum(POP!AU$30:AU$89,GDP!AU$30:AU$89,POP!AU$92,GDP!AU$92,$A38)</f>
        <v>-5.0654571413026083E-3</v>
      </c>
      <c r="AV38" cm="1">
        <f t="array" ref="AV38">TheilElementSeparateSum(POP!AV$30:AV$89,GDP!AV$30:AV$89,POP!AV$92,GDP!AV$92,$A38)</f>
        <v>-5.2195477768841227E-3</v>
      </c>
      <c r="AW38" cm="1">
        <f t="array" ref="AW38">TheilElementSeparateSum(POP!AW$30:AW$89,GDP!AW$30:AW$89,POP!AW$92,GDP!AW$92,$A38)</f>
        <v>-5.1780903710382494E-3</v>
      </c>
      <c r="AX38" cm="1">
        <f t="array" ref="AX38">TheilElementSeparateSum(POP!AX$30:AX$89,GDP!AX$30:AX$89,POP!AX$92,GDP!AX$92,$A38)</f>
        <v>-5.3924280552290881E-3</v>
      </c>
      <c r="AY38" cm="1">
        <f t="array" ref="AY38">TheilElementSeparateSum(POP!AY$30:AY$89,GDP!AY$30:AY$89,POP!AY$92,GDP!AY$92,$A38)</f>
        <v>-5.3853778627925312E-3</v>
      </c>
      <c r="AZ38" cm="1">
        <f t="array" ref="AZ38">TheilElementSeparateSum(POP!AZ$30:AZ$89,GDP!AZ$30:AZ$89,POP!AZ$92,GDP!AZ$92,$A38)</f>
        <v>-5.2471966718740243E-3</v>
      </c>
      <c r="BA38" cm="1">
        <f t="array" ref="BA38">TheilElementSeparateSum(POP!BA$30:BA$89,GDP!BA$30:BA$89,POP!BA$92,GDP!BA$92,$A38)</f>
        <v>-5.4606368682044871E-3</v>
      </c>
      <c r="BB38" cm="1">
        <f t="array" ref="BB38">TheilElementSeparateSum(POP!BB$30:BB$89,GDP!BB$30:BB$89,POP!BB$92,GDP!BB$92,$A38)</f>
        <v>-5.84032202235073E-3</v>
      </c>
      <c r="BC38" cm="1">
        <f t="array" ref="BC38">TheilElementSeparateSum(POP!BC$30:BC$89,GDP!BC$30:BC$89,POP!BC$92,GDP!BC$92,$A38)</f>
        <v>-6.1082051808379525E-3</v>
      </c>
      <c r="BD38" cm="1">
        <f t="array" ref="BD38">TheilElementSeparateSum(POP!BD$30:BD$89,GDP!BD$30:BD$89,POP!BD$92,GDP!BD$92,$A38)</f>
        <v>-6.3704186081064741E-3</v>
      </c>
      <c r="BE38" cm="1">
        <f t="array" ref="BE38">TheilElementSeparateSum(POP!BE$30:BE$89,GDP!BE$30:BE$89,POP!BE$92,GDP!BE$92,$A38)</f>
        <v>-6.9087344373909166E-3</v>
      </c>
      <c r="BF38" cm="1">
        <f t="array" ref="BF38">TheilElementSeparateSum(POP!BF$30:BF$89,GDP!BF$30:BF$89,POP!BF$92,GDP!BF$92,$A38)</f>
        <v>-6.8910389630468076E-3</v>
      </c>
      <c r="BG38" cm="1">
        <f t="array" ref="BG38">TheilElementSeparateSum(POP!BG$30:BG$89,GDP!BG$30:BG$89,POP!BG$92,GDP!BG$92,$A38)</f>
        <v>-6.7250371155776886E-3</v>
      </c>
      <c r="BH38" cm="1">
        <f t="array" ref="BH38">TheilElementSeparateSum(POP!BH$30:BH$89,GDP!BH$30:BH$89,POP!BH$92,GDP!BH$92,$A38)</f>
        <v>-7.4405220464413627E-3</v>
      </c>
      <c r="BI38" cm="1">
        <f t="array" ref="BI38">TheilElementSeparateSum(POP!BI$30:BI$89,GDP!BI$30:BI$89,POP!BI$92,GDP!BI$92,$A38)</f>
        <v>-7.4819000483901067E-3</v>
      </c>
    </row>
    <row r="39" spans="1:61" x14ac:dyDescent="0.45">
      <c r="A39">
        <f t="shared" si="1"/>
        <v>16</v>
      </c>
      <c r="B39" t="str" vm="103">
        <f>GDP!B45</f>
        <v>Congo R</v>
      </c>
      <c r="C39" cm="1">
        <f t="array" ref="C39">TheilElementSeparateSum(POP!C$30:C$89,GDP!C$30:C$89,POP!C$92,GDP!C$92,$A39)</f>
        <v>-1.5782565396481209E-5</v>
      </c>
      <c r="D39" cm="1">
        <f t="array" ref="D39">TheilElementSeparateSum(POP!D$30:D$89,GDP!D$30:D$89,POP!D$92,GDP!D$92,$A39)</f>
        <v>-1.1982429754878649E-6</v>
      </c>
      <c r="E39" cm="1">
        <f t="array" ref="E39">TheilElementSeparateSum(POP!E$30:E$89,GDP!E$30:E$89,POP!E$92,GDP!E$92,$A39)</f>
        <v>-7.9568842031348464E-5</v>
      </c>
      <c r="F39" cm="1">
        <f t="array" ref="F39">TheilElementSeparateSum(POP!F$30:F$89,GDP!F$30:F$89,POP!F$92,GDP!F$92,$A39)</f>
        <v>-8.3787192482169583E-5</v>
      </c>
      <c r="G39" cm="1">
        <f t="array" ref="G39">TheilElementSeparateSum(POP!G$30:G$89,GDP!G$30:G$89,POP!G$92,GDP!G$92,$A39)</f>
        <v>-9.0068280157853993E-5</v>
      </c>
      <c r="H39" cm="1">
        <f t="array" ref="H39">TheilElementSeparateSum(POP!H$30:H$89,GDP!H$30:H$89,POP!H$92,GDP!H$92,$A39)</f>
        <v>-1.365608239243163E-5</v>
      </c>
      <c r="I39" cm="1">
        <f t="array" ref="I39">TheilElementSeparateSum(POP!I$30:I$89,GDP!I$30:I$89,POP!I$92,GDP!I$92,$A39)</f>
        <v>-1.0895168600077743E-5</v>
      </c>
      <c r="J39" cm="1">
        <f t="array" ref="J39">TheilElementSeparateSum(POP!J$30:J$89,GDP!J$30:J$89,POP!J$92,GDP!J$92,$A39)</f>
        <v>-2.6939695971831016E-5</v>
      </c>
      <c r="K39" cm="1">
        <f t="array" ref="K39">TheilElementSeparateSum(POP!K$30:K$89,GDP!K$30:K$89,POP!K$92,GDP!K$92,$A39)</f>
        <v>-8.2570217224566179E-5</v>
      </c>
      <c r="L39" cm="1">
        <f t="array" ref="L39">TheilElementSeparateSum(POP!L$30:L$89,GDP!L$30:L$89,POP!L$92,GDP!L$92,$A39)</f>
        <v>-1.2369463684910984E-4</v>
      </c>
      <c r="M39" cm="1">
        <f t="array" ref="M39">TheilElementSeparateSum(POP!M$30:M$89,GDP!M$30:M$89,POP!M$92,GDP!M$92,$A39)</f>
        <v>-5.3992137689836774E-5</v>
      </c>
      <c r="N39" cm="1">
        <f t="array" ref="N39">TheilElementSeparateSum(POP!N$30:N$89,GDP!N$30:N$89,POP!N$92,GDP!N$92,$A39)</f>
        <v>9.4821593354721468E-5</v>
      </c>
      <c r="O39" cm="1">
        <f t="array" ref="O39">TheilElementSeparateSum(POP!O$30:O$89,GDP!O$30:O$89,POP!O$92,GDP!O$92,$A39)</f>
        <v>1.5973710432074873E-4</v>
      </c>
      <c r="P39" cm="1">
        <f t="array" ref="P39">TheilElementSeparateSum(POP!P$30:P$89,GDP!P$30:P$89,POP!P$92,GDP!P$92,$A39)</f>
        <v>-3.9087749217233176E-5</v>
      </c>
      <c r="Q39" cm="1">
        <f t="array" ref="Q39">TheilElementSeparateSum(POP!Q$30:Q$89,GDP!Q$30:Q$89,POP!Q$92,GDP!Q$92,$A39)</f>
        <v>1.4683403250566205E-4</v>
      </c>
      <c r="R39" cm="1">
        <f t="array" ref="R39">TheilElementSeparateSum(POP!R$30:R$89,GDP!R$30:R$89,POP!R$92,GDP!R$92,$A39)</f>
        <v>1.0621518020690788E-5</v>
      </c>
      <c r="S39" cm="1">
        <f t="array" ref="S39">TheilElementSeparateSum(POP!S$30:S$89,GDP!S$30:S$89,POP!S$92,GDP!S$92,$A39)</f>
        <v>-8.9761765747631465E-5</v>
      </c>
      <c r="T39" cm="1">
        <f t="array" ref="T39">TheilElementSeparateSum(POP!T$30:T$89,GDP!T$30:T$89,POP!T$92,GDP!T$92,$A39)</f>
        <v>-9.0411697271281741E-5</v>
      </c>
      <c r="U39" cm="1">
        <f t="array" ref="U39">TheilElementSeparateSum(POP!U$30:U$89,GDP!U$30:U$89,POP!U$92,GDP!U$92,$A39)</f>
        <v>4.2106860465804823E-5</v>
      </c>
      <c r="V39" cm="1">
        <f t="array" ref="V39">TheilElementSeparateSum(POP!V$30:V$89,GDP!V$30:V$89,POP!V$92,GDP!V$92,$A39)</f>
        <v>2.9261656284350053E-4</v>
      </c>
      <c r="W39" cm="1">
        <f t="array" ref="W39">TheilElementSeparateSum(POP!W$30:W$89,GDP!W$30:W$89,POP!W$92,GDP!W$92,$A39)</f>
        <v>2.6097006922471029E-4</v>
      </c>
      <c r="X39" cm="1">
        <f t="array" ref="X39">TheilElementSeparateSum(POP!X$30:X$89,GDP!X$30:X$89,POP!X$92,GDP!X$92,$A39)</f>
        <v>5.1922080634876871E-4</v>
      </c>
      <c r="Y39" cm="1">
        <f t="array" ref="Y39">TheilElementSeparateSum(POP!Y$30:Y$89,GDP!Y$30:Y$89,POP!Y$92,GDP!Y$92,$A39)</f>
        <v>7.0066623448734194E-4</v>
      </c>
      <c r="Z39" cm="1">
        <f t="array" ref="Z39">TheilElementSeparateSum(POP!Z$30:Z$89,GDP!Z$30:Z$89,POP!Z$92,GDP!Z$92,$A39)</f>
        <v>7.9847388511656474E-4</v>
      </c>
      <c r="AA39" cm="1">
        <f t="array" ref="AA39">TheilElementSeparateSum(POP!AA$30:AA$89,GDP!AA$30:AA$89,POP!AA$92,GDP!AA$92,$A39)</f>
        <v>7.1108066176012457E-4</v>
      </c>
      <c r="AB39" cm="1">
        <f t="array" ref="AB39">TheilElementSeparateSum(POP!AB$30:AB$89,GDP!AB$30:AB$89,POP!AB$92,GDP!AB$92,$A39)</f>
        <v>3.5559792605092873E-4</v>
      </c>
      <c r="AC39" cm="1">
        <f t="array" ref="AC39">TheilElementSeparateSum(POP!AC$30:AC$89,GDP!AC$30:AC$89,POP!AC$92,GDP!AC$92,$A39)</f>
        <v>5.6940605835938075E-4</v>
      </c>
      <c r="AD39" cm="1">
        <f t="array" ref="AD39">TheilElementSeparateSum(POP!AD$30:AD$89,GDP!AD$30:AD$89,POP!AD$92,GDP!AD$92,$A39)</f>
        <v>3.1918603028556963E-4</v>
      </c>
      <c r="AE39" cm="1">
        <f t="array" ref="AE39">TheilElementSeparateSum(POP!AE$30:AE$89,GDP!AE$30:AE$89,POP!AE$92,GDP!AE$92,$A39)</f>
        <v>2.5127798979058885E-4</v>
      </c>
      <c r="AF39" cm="1">
        <f t="array" ref="AF39">TheilElementSeparateSum(POP!AF$30:AF$89,GDP!AF$30:AF$89,POP!AF$92,GDP!AF$92,$A39)</f>
        <v>3.0569863875221884E-4</v>
      </c>
      <c r="AG39" cm="1">
        <f t="array" ref="AG39">TheilElementSeparateSum(POP!AG$30:AG$89,GDP!AG$30:AG$89,POP!AG$92,GDP!AG$92,$A39)</f>
        <v>1.073564520334188E-4</v>
      </c>
      <c r="AH39" cm="1">
        <f t="array" ref="AH39">TheilElementSeparateSum(POP!AH$30:AH$89,GDP!AH$30:AH$89,POP!AH$92,GDP!AH$92,$A39)</f>
        <v>2.5276147474327144E-4</v>
      </c>
      <c r="AI39" cm="1">
        <f t="array" ref="AI39">TheilElementSeparateSum(POP!AI$30:AI$89,GDP!AI$30:AI$89,POP!AI$92,GDP!AI$92,$A39)</f>
        <v>-2.9116645460546155E-4</v>
      </c>
      <c r="AJ39" cm="1">
        <f t="array" ref="AJ39">TheilElementSeparateSum(POP!AJ$30:AJ$89,GDP!AJ$30:AJ$89,POP!AJ$92,GDP!AJ$92,$A39)</f>
        <v>-3.7195713521797149E-4</v>
      </c>
      <c r="AK39" cm="1">
        <f t="array" ref="AK39">TheilElementSeparateSum(POP!AK$30:AK$89,GDP!AK$30:AK$89,POP!AK$92,GDP!AK$92,$A39)</f>
        <v>-3.4846084242163937E-4</v>
      </c>
      <c r="AL39" cm="1">
        <f t="array" ref="AL39">TheilElementSeparateSum(POP!AL$30:AL$89,GDP!AL$30:AL$89,POP!AL$92,GDP!AL$92,$A39)</f>
        <v>-3.0997447961610239E-4</v>
      </c>
      <c r="AM39" cm="1">
        <f t="array" ref="AM39">TheilElementSeparateSum(POP!AM$30:AM$89,GDP!AM$30:AM$89,POP!AM$92,GDP!AM$92,$A39)</f>
        <v>-3.7843343089383831E-4</v>
      </c>
      <c r="AN39" cm="1">
        <f t="array" ref="AN39">TheilElementSeparateSum(POP!AN$30:AN$89,GDP!AN$30:AN$89,POP!AN$92,GDP!AN$92,$A39)</f>
        <v>-4.2936181710360809E-4</v>
      </c>
      <c r="AO39" cm="1">
        <f t="array" ref="AO39">TheilElementSeparateSum(POP!AO$30:AO$89,GDP!AO$30:AO$89,POP!AO$92,GDP!AO$92,$A39)</f>
        <v>-3.6933473883937019E-4</v>
      </c>
      <c r="AP39" cm="1">
        <f t="array" ref="AP39">TheilElementSeparateSum(POP!AP$30:AP$89,GDP!AP$30:AP$89,POP!AP$92,GDP!AP$92,$A39)</f>
        <v>-2.5414612213404438E-4</v>
      </c>
      <c r="AQ39" cm="1">
        <f t="array" ref="AQ39">TheilElementSeparateSum(POP!AQ$30:AQ$89,GDP!AQ$30:AQ$89,POP!AQ$92,GDP!AQ$92,$A39)</f>
        <v>-3.2706863460329664E-4</v>
      </c>
      <c r="AR39" cm="1">
        <f t="array" ref="AR39">TheilElementSeparateSum(POP!AR$30:AR$89,GDP!AR$30:AR$89,POP!AR$92,GDP!AR$92,$A39)</f>
        <v>-3.0803711517154921E-4</v>
      </c>
      <c r="AS39" cm="1">
        <f t="array" ref="AS39">TheilElementSeparateSum(POP!AS$30:AS$89,GDP!AS$30:AS$89,POP!AS$92,GDP!AS$92,$A39)</f>
        <v>-2.8535920087013086E-4</v>
      </c>
      <c r="AT39" cm="1">
        <f t="array" ref="AT39">TheilElementSeparateSum(POP!AT$30:AT$89,GDP!AT$30:AT$89,POP!AT$92,GDP!AT$92,$A39)</f>
        <v>-1.9616757150960003E-4</v>
      </c>
      <c r="AU39" cm="1">
        <f t="array" ref="AU39">TheilElementSeparateSum(POP!AU$30:AU$89,GDP!AU$30:AU$89,POP!AU$92,GDP!AU$92,$A39)</f>
        <v>-1.1422593275224786E-4</v>
      </c>
      <c r="AV39" cm="1">
        <f t="array" ref="AV39">TheilElementSeparateSum(POP!AV$30:AV$89,GDP!AV$30:AV$89,POP!AV$92,GDP!AV$92,$A39)</f>
        <v>-2.3145205696291122E-5</v>
      </c>
      <c r="AW39" cm="1">
        <f t="array" ref="AW39">TheilElementSeparateSum(POP!AW$30:AW$89,GDP!AW$30:AW$89,POP!AW$92,GDP!AW$92,$A39)</f>
        <v>-1.5524708254764254E-4</v>
      </c>
      <c r="AX39" cm="1">
        <f t="array" ref="AX39">TheilElementSeparateSum(POP!AX$30:AX$89,GDP!AX$30:AX$89,POP!AX$92,GDP!AX$92,$A39)</f>
        <v>1.4338635951227719E-4</v>
      </c>
      <c r="AY39" cm="1">
        <f t="array" ref="AY39">TheilElementSeparateSum(POP!AY$30:AY$89,GDP!AY$30:AY$89,POP!AY$92,GDP!AY$92,$A39)</f>
        <v>-1.2077162635637641E-4</v>
      </c>
      <c r="AZ39" cm="1">
        <f t="array" ref="AZ39">TheilElementSeparateSum(POP!AZ$30:AZ$89,GDP!AZ$30:AZ$89,POP!AZ$92,GDP!AZ$92,$A39)</f>
        <v>-1.1909432478751545E-4</v>
      </c>
      <c r="BA39" cm="1">
        <f t="array" ref="BA39">TheilElementSeparateSum(POP!BA$30:BA$89,GDP!BA$30:BA$89,POP!BA$92,GDP!BA$92,$A39)</f>
        <v>-5.7955464851326767E-5</v>
      </c>
      <c r="BB39" cm="1">
        <f t="array" ref="BB39">TheilElementSeparateSum(POP!BB$30:BB$89,GDP!BB$30:BB$89,POP!BB$92,GDP!BB$92,$A39)</f>
        <v>-1.5893607943932571E-4</v>
      </c>
      <c r="BC39" cm="1">
        <f t="array" ref="BC39">TheilElementSeparateSum(POP!BC$30:BC$89,GDP!BC$30:BC$89,POP!BC$92,GDP!BC$92,$A39)</f>
        <v>-1.8152798631837594E-4</v>
      </c>
      <c r="BD39" cm="1">
        <f t="array" ref="BD39">TheilElementSeparateSum(POP!BD$30:BD$89,GDP!BD$30:BD$89,POP!BD$92,GDP!BD$92,$A39)</f>
        <v>-2.1617802194367529E-4</v>
      </c>
      <c r="BE39" cm="1">
        <f t="array" ref="BE39">TheilElementSeparateSum(POP!BE$30:BE$89,GDP!BE$30:BE$89,POP!BE$92,GDP!BE$92,$A39)</f>
        <v>-4.9681469949293356E-4</v>
      </c>
      <c r="BF39" cm="1">
        <f t="array" ref="BF39">TheilElementSeparateSum(POP!BF$30:BF$89,GDP!BF$30:BF$89,POP!BF$92,GDP!BF$92,$A39)</f>
        <v>-4.8734178369227001E-4</v>
      </c>
      <c r="BG39" cm="1">
        <f t="array" ref="BG39">TheilElementSeparateSum(POP!BG$30:BG$89,GDP!BG$30:BG$89,POP!BG$92,GDP!BG$92,$A39)</f>
        <v>-5.2776246174489306E-4</v>
      </c>
      <c r="BH39" cm="1">
        <f t="array" ref="BH39">TheilElementSeparateSum(POP!BH$30:BH$89,GDP!BH$30:BH$89,POP!BH$92,GDP!BH$92,$A39)</f>
        <v>-4.3653331123134811E-4</v>
      </c>
      <c r="BI39" cm="1">
        <f t="array" ref="BI39">TheilElementSeparateSum(POP!BI$30:BI$89,GDP!BI$30:BI$89,POP!BI$92,GDP!BI$92,$A39)</f>
        <v>-4.9552588895448047E-4</v>
      </c>
    </row>
    <row r="40" spans="1:61" x14ac:dyDescent="0.45">
      <c r="A40">
        <f t="shared" si="1"/>
        <v>17</v>
      </c>
      <c r="B40" t="str" vm="104">
        <f>GDP!B46</f>
        <v>Costa Rica</v>
      </c>
      <c r="C40" cm="1">
        <f t="array" ref="C40">TheilElementSeparateSum(POP!C$30:C$89,GDP!C$30:C$89,POP!C$92,GDP!C$92,$A40)</f>
        <v>2.8783488573268391E-3</v>
      </c>
      <c r="D40" cm="1">
        <f t="array" ref="D40">TheilElementSeparateSum(POP!D$30:D$89,GDP!D$30:D$89,POP!D$92,GDP!D$92,$A40)</f>
        <v>2.2626883334656007E-3</v>
      </c>
      <c r="E40" cm="1">
        <f t="array" ref="E40">TheilElementSeparateSum(POP!E$30:E$89,GDP!E$30:E$89,POP!E$92,GDP!E$92,$A40)</f>
        <v>1.9813603463263827E-3</v>
      </c>
      <c r="F40" cm="1">
        <f t="array" ref="F40">TheilElementSeparateSum(POP!F$30:F$89,GDP!F$30:F$89,POP!F$92,GDP!F$92,$A40)</f>
        <v>1.8558080941700379E-3</v>
      </c>
      <c r="G40" cm="1">
        <f t="array" ref="G40">TheilElementSeparateSum(POP!G$30:G$89,GDP!G$30:G$89,POP!G$92,GDP!G$92,$A40)</f>
        <v>1.9138626736609468E-3</v>
      </c>
      <c r="H40" cm="1">
        <f t="array" ref="H40">TheilElementSeparateSum(POP!H$30:H$89,GDP!H$30:H$89,POP!H$92,GDP!H$92,$A40)</f>
        <v>2.2185303541858046E-3</v>
      </c>
      <c r="I40" cm="1">
        <f t="array" ref="I40">TheilElementSeparateSum(POP!I$30:I$89,GDP!I$30:I$89,POP!I$92,GDP!I$92,$A40)</f>
        <v>2.2503966403935654E-3</v>
      </c>
      <c r="J40" cm="1">
        <f t="array" ref="J40">TheilElementSeparateSum(POP!J$30:J$89,GDP!J$30:J$89,POP!J$92,GDP!J$92,$A40)</f>
        <v>2.4067987009162087E-3</v>
      </c>
      <c r="K40" cm="1">
        <f t="array" ref="K40">TheilElementSeparateSum(POP!K$30:K$89,GDP!K$30:K$89,POP!K$92,GDP!K$92,$A40)</f>
        <v>2.3358370609794588E-3</v>
      </c>
      <c r="L40" cm="1">
        <f t="array" ref="L40">TheilElementSeparateSum(POP!L$30:L$89,GDP!L$30:L$89,POP!L$92,GDP!L$92,$A40)</f>
        <v>2.6814523398435101E-3</v>
      </c>
      <c r="M40" cm="1">
        <f t="array" ref="M40">TheilElementSeparateSum(POP!M$30:M$89,GDP!M$30:M$89,POP!M$92,GDP!M$92,$A40)</f>
        <v>2.7744455767999172E-3</v>
      </c>
      <c r="N40" cm="1">
        <f t="array" ref="N40">TheilElementSeparateSum(POP!N$30:N$89,GDP!N$30:N$89,POP!N$92,GDP!N$92,$A40)</f>
        <v>3.0072131806273407E-3</v>
      </c>
      <c r="O40" cm="1">
        <f t="array" ref="O40">TheilElementSeparateSum(POP!O$30:O$89,GDP!O$30:O$89,POP!O$92,GDP!O$92,$A40)</f>
        <v>2.9259387707153864E-3</v>
      </c>
      <c r="P40" cm="1">
        <f t="array" ref="P40">TheilElementSeparateSum(POP!P$30:P$89,GDP!P$30:P$89,POP!P$92,GDP!P$92,$A40)</f>
        <v>2.0522238441352302E-3</v>
      </c>
      <c r="Q40" cm="1">
        <f t="array" ref="Q40">TheilElementSeparateSum(POP!Q$30:Q$89,GDP!Q$30:Q$89,POP!Q$92,GDP!Q$92,$A40)</f>
        <v>2.3387502160650631E-3</v>
      </c>
      <c r="R40" cm="1">
        <f t="array" ref="R40">TheilElementSeparateSum(POP!R$30:R$89,GDP!R$30:R$89,POP!R$92,GDP!R$92,$A40)</f>
        <v>3.0421236356503387E-3</v>
      </c>
      <c r="S40" cm="1">
        <f t="array" ref="S40">TheilElementSeparateSum(POP!S$30:S$89,GDP!S$30:S$89,POP!S$92,GDP!S$92,$A40)</f>
        <v>4.00051463042726E-3</v>
      </c>
      <c r="T40" cm="1">
        <f t="array" ref="T40">TheilElementSeparateSum(POP!T$30:T$89,GDP!T$30:T$89,POP!T$92,GDP!T$92,$A40)</f>
        <v>4.0145879571998533E-3</v>
      </c>
      <c r="U40" cm="1">
        <f t="array" ref="U40">TheilElementSeparateSum(POP!U$30:U$89,GDP!U$30:U$89,POP!U$92,GDP!U$92,$A40)</f>
        <v>3.6685747608308688E-3</v>
      </c>
      <c r="V40" cm="1">
        <f t="array" ref="V40">TheilElementSeparateSum(POP!V$30:V$89,GDP!V$30:V$89,POP!V$92,GDP!V$92,$A40)</f>
        <v>3.7227209973976771E-3</v>
      </c>
      <c r="W40" cm="1">
        <f t="array" ref="W40">TheilElementSeparateSum(POP!W$30:W$89,GDP!W$30:W$89,POP!W$92,GDP!W$92,$A40)</f>
        <v>3.097715276214143E-4</v>
      </c>
      <c r="X40" cm="1">
        <f t="array" ref="X40">TheilElementSeparateSum(POP!X$30:X$89,GDP!X$30:X$89,POP!X$92,GDP!X$92,$A40)</f>
        <v>4.3064572524358601E-4</v>
      </c>
      <c r="Y40" cm="1">
        <f t="array" ref="Y40">TheilElementSeparateSum(POP!Y$30:Y$89,GDP!Y$30:Y$89,POP!Y$92,GDP!Y$92,$A40)</f>
        <v>1.3461084530214228E-3</v>
      </c>
      <c r="Z40" cm="1">
        <f t="array" ref="Z40">TheilElementSeparateSum(POP!Z$30:Z$89,GDP!Z$30:Z$89,POP!Z$92,GDP!Z$92,$A40)</f>
        <v>1.9933907081254362E-3</v>
      </c>
      <c r="AA40" cm="1">
        <f t="array" ref="AA40">TheilElementSeparateSum(POP!AA$30:AA$89,GDP!AA$30:AA$89,POP!AA$92,GDP!AA$92,$A40)</f>
        <v>2.2489052380722271E-3</v>
      </c>
      <c r="AB40" cm="1">
        <f t="array" ref="AB40">TheilElementSeparateSum(POP!AB$30:AB$89,GDP!AB$30:AB$89,POP!AB$92,GDP!AB$92,$A40)</f>
        <v>2.8815590616012255E-3</v>
      </c>
      <c r="AC40" cm="1">
        <f t="array" ref="AC40">TheilElementSeparateSum(POP!AC$30:AC$89,GDP!AC$30:AC$89,POP!AC$92,GDP!AC$92,$A40)</f>
        <v>2.3874877878077416E-3</v>
      </c>
      <c r="AD40" cm="1">
        <f t="array" ref="AD40">TheilElementSeparateSum(POP!AD$30:AD$89,GDP!AD$30:AD$89,POP!AD$92,GDP!AD$92,$A40)</f>
        <v>2.0161281575307682E-3</v>
      </c>
      <c r="AE40" cm="1">
        <f t="array" ref="AE40">TheilElementSeparateSum(POP!AE$30:AE$89,GDP!AE$30:AE$89,POP!AE$92,GDP!AE$92,$A40)</f>
        <v>2.0861926455844997E-3</v>
      </c>
      <c r="AF40" cm="1">
        <f t="array" ref="AF40">TheilElementSeparateSum(POP!AF$30:AF$89,GDP!AF$30:AF$89,POP!AF$92,GDP!AF$92,$A40)</f>
        <v>1.8890223055095389E-3</v>
      </c>
      <c r="AG40" cm="1">
        <f t="array" ref="AG40">TheilElementSeparateSum(POP!AG$30:AG$89,GDP!AG$30:AG$89,POP!AG$92,GDP!AG$92,$A40)</f>
        <v>2.5750821447599798E-3</v>
      </c>
      <c r="AH40" cm="1">
        <f t="array" ref="AH40">TheilElementSeparateSum(POP!AH$30:AH$89,GDP!AH$30:AH$89,POP!AH$92,GDP!AH$92,$A40)</f>
        <v>3.9538381646914136E-3</v>
      </c>
      <c r="AI40" cm="1">
        <f t="array" ref="AI40">TheilElementSeparateSum(POP!AI$30:AI$89,GDP!AI$30:AI$89,POP!AI$92,GDP!AI$92,$A40)</f>
        <v>4.0286431633707893E-3</v>
      </c>
      <c r="AJ40" cm="1">
        <f t="array" ref="AJ40">TheilElementSeparateSum(POP!AJ$30:AJ$89,GDP!AJ$30:AJ$89,POP!AJ$92,GDP!AJ$92,$A40)</f>
        <v>3.9627111241454889E-3</v>
      </c>
      <c r="AK40" cm="1">
        <f t="array" ref="AK40">TheilElementSeparateSum(POP!AK$30:AK$89,GDP!AK$30:AK$89,POP!AK$92,GDP!AK$92,$A40)</f>
        <v>3.9433871185705011E-3</v>
      </c>
      <c r="AL40" cm="1">
        <f t="array" ref="AL40">TheilElementSeparateSum(POP!AL$30:AL$89,GDP!AL$30:AL$89,POP!AL$92,GDP!AL$92,$A40)</f>
        <v>3.3491015884702336E-3</v>
      </c>
      <c r="AM40" cm="1">
        <f t="array" ref="AM40">TheilElementSeparateSum(POP!AM$30:AM$89,GDP!AM$30:AM$89,POP!AM$92,GDP!AM$92,$A40)</f>
        <v>3.4997966671032883E-3</v>
      </c>
      <c r="AN40" cm="1">
        <f t="array" ref="AN40">TheilElementSeparateSum(POP!AN$30:AN$89,GDP!AN$30:AN$89,POP!AN$92,GDP!AN$92,$A40)</f>
        <v>4.1061153362030867E-3</v>
      </c>
      <c r="AO40" cm="1">
        <f t="array" ref="AO40">TheilElementSeparateSum(POP!AO$30:AO$89,GDP!AO$30:AO$89,POP!AO$92,GDP!AO$92,$A40)</f>
        <v>4.9321385792659746E-3</v>
      </c>
      <c r="AP40" cm="1">
        <f t="array" ref="AP40">TheilElementSeparateSum(POP!AP$30:AP$89,GDP!AP$30:AP$89,POP!AP$92,GDP!AP$92,$A40)</f>
        <v>4.6176082738029053E-3</v>
      </c>
      <c r="AQ40" cm="1">
        <f t="array" ref="AQ40">TheilElementSeparateSum(POP!AQ$30:AQ$89,GDP!AQ$30:AQ$89,POP!AQ$92,GDP!AQ$92,$A40)</f>
        <v>5.6168352987995707E-3</v>
      </c>
      <c r="AR40" cm="1">
        <f t="array" ref="AR40">TheilElementSeparateSum(POP!AR$30:AR$89,GDP!AR$30:AR$89,POP!AR$92,GDP!AR$92,$A40)</f>
        <v>5.7093860245659971E-3</v>
      </c>
      <c r="AS40" cm="1">
        <f t="array" ref="AS40">TheilElementSeparateSum(POP!AS$30:AS$89,GDP!AS$30:AS$89,POP!AS$92,GDP!AS$92,$A40)</f>
        <v>5.168833167825221E-3</v>
      </c>
      <c r="AT40" cm="1">
        <f t="array" ref="AT40">TheilElementSeparateSum(POP!AT$30:AT$89,GDP!AT$30:AT$89,POP!AT$92,GDP!AT$92,$A40)</f>
        <v>4.435937133055865E-3</v>
      </c>
      <c r="AU40" cm="1">
        <f t="array" ref="AU40">TheilElementSeparateSum(POP!AU$30:AU$89,GDP!AU$30:AU$89,POP!AU$92,GDP!AU$92,$A40)</f>
        <v>3.6564791603762351E-3</v>
      </c>
      <c r="AV40" cm="1">
        <f t="array" ref="AV40">TheilElementSeparateSum(POP!AV$30:AV$89,GDP!AV$30:AV$89,POP!AV$92,GDP!AV$92,$A40)</f>
        <v>3.5126825131367944E-3</v>
      </c>
      <c r="AW40" cm="1">
        <f t="array" ref="AW40">TheilElementSeparateSum(POP!AW$30:AW$89,GDP!AW$30:AW$89,POP!AW$92,GDP!AW$92,$A40)</f>
        <v>3.4689477202543427E-3</v>
      </c>
      <c r="AX40" cm="1">
        <f t="array" ref="AX40">TheilElementSeparateSum(POP!AX$30:AX$89,GDP!AX$30:AX$89,POP!AX$92,GDP!AX$92,$A40)</f>
        <v>3.7031561074300505E-3</v>
      </c>
      <c r="AY40" cm="1">
        <f t="array" ref="AY40">TheilElementSeparateSum(POP!AY$30:AY$89,GDP!AY$30:AY$89,POP!AY$92,GDP!AY$92,$A40)</f>
        <v>4.0344059653359184E-3</v>
      </c>
      <c r="AZ40" cm="1">
        <f t="array" ref="AZ40">TheilElementSeparateSum(POP!AZ$30:AZ$89,GDP!AZ$30:AZ$89,POP!AZ$92,GDP!AZ$92,$A40)</f>
        <v>3.9705461869426507E-3</v>
      </c>
      <c r="BA40" cm="1">
        <f t="array" ref="BA40">TheilElementSeparateSum(POP!BA$30:BA$89,GDP!BA$30:BA$89,POP!BA$92,GDP!BA$92,$A40)</f>
        <v>4.0117839619863834E-3</v>
      </c>
      <c r="BB40" cm="1">
        <f t="array" ref="BB40">TheilElementSeparateSum(POP!BB$30:BB$89,GDP!BB$30:BB$89,POP!BB$92,GDP!BB$92,$A40)</f>
        <v>4.714478277082961E-3</v>
      </c>
      <c r="BC40" cm="1">
        <f t="array" ref="BC40">TheilElementSeparateSum(POP!BC$30:BC$89,GDP!BC$30:BC$89,POP!BC$92,GDP!BC$92,$A40)</f>
        <v>5.0041513494576504E-3</v>
      </c>
      <c r="BD40" cm="1">
        <f t="array" ref="BD40">TheilElementSeparateSum(POP!BD$30:BD$89,GDP!BD$30:BD$89,POP!BD$92,GDP!BD$92,$A40)</f>
        <v>4.9084577389071704E-3</v>
      </c>
      <c r="BE40" cm="1">
        <f t="array" ref="BE40">TheilElementSeparateSum(POP!BE$30:BE$89,GDP!BE$30:BE$89,POP!BE$92,GDP!BE$92,$A40)</f>
        <v>6.8086174124771812E-3</v>
      </c>
      <c r="BF40" cm="1">
        <f t="array" ref="BF40">TheilElementSeparateSum(POP!BF$30:BF$89,GDP!BF$30:BF$89,POP!BF$92,GDP!BF$92,$A40)</f>
        <v>7.3029030743597938E-3</v>
      </c>
      <c r="BG40" cm="1">
        <f t="array" ref="BG40">TheilElementSeparateSum(POP!BG$30:BG$89,GDP!BG$30:BG$89,POP!BG$92,GDP!BG$92,$A40)</f>
        <v>6.4716495803570431E-3</v>
      </c>
      <c r="BH40" cm="1">
        <f t="array" ref="BH40">TheilElementSeparateSum(POP!BH$30:BH$89,GDP!BH$30:BH$89,POP!BH$92,GDP!BH$92,$A40)</f>
        <v>6.7380366244816862E-3</v>
      </c>
      <c r="BI40" cm="1">
        <f t="array" ref="BI40">TheilElementSeparateSum(POP!BI$30:BI$89,GDP!BI$30:BI$89,POP!BI$92,GDP!BI$92,$A40)</f>
        <v>6.7709432593120759E-3</v>
      </c>
    </row>
    <row r="41" spans="1:61" x14ac:dyDescent="0.45">
      <c r="A41">
        <f t="shared" si="1"/>
        <v>18</v>
      </c>
      <c r="B41" t="str" vm="105">
        <f>GDP!B47</f>
        <v>Cote d'Ivoire</v>
      </c>
      <c r="C41" cm="1">
        <f t="array" ref="C41">TheilElementSeparateSum(POP!C$30:C$89,GDP!C$30:C$89,POP!C$92,GDP!C$92,$A41)</f>
        <v>5.8821027147492417E-4</v>
      </c>
      <c r="D41" cm="1">
        <f t="array" ref="D41">TheilElementSeparateSum(POP!D$30:D$89,GDP!D$30:D$89,POP!D$92,GDP!D$92,$A41)</f>
        <v>3.718185807019911E-4</v>
      </c>
      <c r="E41" cm="1">
        <f t="array" ref="E41">TheilElementSeparateSum(POP!E$30:E$89,GDP!E$30:E$89,POP!E$92,GDP!E$92,$A41)</f>
        <v>5.4028403877926336E-4</v>
      </c>
      <c r="F41" cm="1">
        <f t="array" ref="F41">TheilElementSeparateSum(POP!F$30:F$89,GDP!F$30:F$89,POP!F$92,GDP!F$92,$A41)</f>
        <v>1.0676762517722641E-3</v>
      </c>
      <c r="G41" cm="1">
        <f t="array" ref="G41">TheilElementSeparateSum(POP!G$30:G$89,GDP!G$30:G$89,POP!G$92,GDP!G$92,$A41)</f>
        <v>6.1992364588608862E-4</v>
      </c>
      <c r="H41" cm="1">
        <f t="array" ref="H41">TheilElementSeparateSum(POP!H$30:H$89,GDP!H$30:H$89,POP!H$92,GDP!H$92,$A41)</f>
        <v>1.025520843409244E-3</v>
      </c>
      <c r="I41" cm="1">
        <f t="array" ref="I41">TheilElementSeparateSum(POP!I$30:I$89,GDP!I$30:I$89,POP!I$92,GDP!I$92,$A41)</f>
        <v>9.0313154361643263E-4</v>
      </c>
      <c r="J41" cm="1">
        <f t="array" ref="J41">TheilElementSeparateSum(POP!J$30:J$89,GDP!J$30:J$89,POP!J$92,GDP!J$92,$A41)</f>
        <v>1.4484557985562651E-3</v>
      </c>
      <c r="K41" cm="1">
        <f t="array" ref="K41">TheilElementSeparateSum(POP!K$30:K$89,GDP!K$30:K$89,POP!K$92,GDP!K$92,$A41)</f>
        <v>1.072067639119425E-3</v>
      </c>
      <c r="L41" cm="1">
        <f t="array" ref="L41">TheilElementSeparateSum(POP!L$30:L$89,GDP!L$30:L$89,POP!L$92,GDP!L$92,$A41)</f>
        <v>9.0737065601815246E-4</v>
      </c>
      <c r="M41" cm="1">
        <f t="array" ref="M41">TheilElementSeparateSum(POP!M$30:M$89,GDP!M$30:M$89,POP!M$92,GDP!M$92,$A41)</f>
        <v>8.7900940059643757E-4</v>
      </c>
      <c r="N41" cm="1">
        <f t="array" ref="N41">TheilElementSeparateSum(POP!N$30:N$89,GDP!N$30:N$89,POP!N$92,GDP!N$92,$A41)</f>
        <v>1.0912806176332477E-3</v>
      </c>
      <c r="O41" cm="1">
        <f t="array" ref="O41">TheilElementSeparateSum(POP!O$30:O$89,GDP!O$30:O$89,POP!O$92,GDP!O$92,$A41)</f>
        <v>1.5185328097345326E-3</v>
      </c>
      <c r="P41" cm="1">
        <f t="array" ref="P41">TheilElementSeparateSum(POP!P$30:P$89,GDP!P$30:P$89,POP!P$92,GDP!P$92,$A41)</f>
        <v>1.1317277338226133E-3</v>
      </c>
      <c r="Q41" cm="1">
        <f t="array" ref="Q41">TheilElementSeparateSum(POP!Q$30:Q$89,GDP!Q$30:Q$89,POP!Q$92,GDP!Q$92,$A41)</f>
        <v>1.9597321667798322E-3</v>
      </c>
      <c r="R41" cm="1">
        <f t="array" ref="R41">TheilElementSeparateSum(POP!R$30:R$89,GDP!R$30:R$89,POP!R$92,GDP!R$92,$A41)</f>
        <v>2.6166304720076365E-3</v>
      </c>
      <c r="S41" cm="1">
        <f t="array" ref="S41">TheilElementSeparateSum(POP!S$30:S$89,GDP!S$30:S$89,POP!S$92,GDP!S$92,$A41)</f>
        <v>4.5081185843600926E-3</v>
      </c>
      <c r="T41" cm="1">
        <f t="array" ref="T41">TheilElementSeparateSum(POP!T$30:T$89,GDP!T$30:T$89,POP!T$92,GDP!T$92,$A41)</f>
        <v>5.6686306019103298E-3</v>
      </c>
      <c r="U41" cm="1">
        <f t="array" ref="U41">TheilElementSeparateSum(POP!U$30:U$89,GDP!U$30:U$89,POP!U$92,GDP!U$92,$A41)</f>
        <v>5.0205866946091806E-3</v>
      </c>
      <c r="V41" cm="1">
        <f t="array" ref="V41">TheilElementSeparateSum(POP!V$30:V$89,GDP!V$30:V$89,POP!V$92,GDP!V$92,$A41)</f>
        <v>4.0172065949793312E-3</v>
      </c>
      <c r="W41" cm="1">
        <f t="array" ref="W41">TheilElementSeparateSum(POP!W$30:W$89,GDP!W$30:W$89,POP!W$92,GDP!W$92,$A41)</f>
        <v>6.4367618447665773E-4</v>
      </c>
      <c r="X41" cm="1">
        <f t="array" ref="X41">TheilElementSeparateSum(POP!X$30:X$89,GDP!X$30:X$89,POP!X$92,GDP!X$92,$A41)</f>
        <v>2.7054438521420792E-4</v>
      </c>
      <c r="Y41" cm="1">
        <f t="array" ref="Y41">TheilElementSeparateSum(POP!Y$30:Y$89,GDP!Y$30:Y$89,POP!Y$92,GDP!Y$92,$A41)</f>
        <v>2.4687910685732727E-4</v>
      </c>
      <c r="Z41" cm="1">
        <f t="array" ref="Z41">TheilElementSeparateSum(POP!Z$30:Z$89,GDP!Z$30:Z$89,POP!Z$92,GDP!Z$92,$A41)</f>
        <v>1.4250977723467107E-4</v>
      </c>
      <c r="AA41" cm="1">
        <f t="array" ref="AA41">TheilElementSeparateSum(POP!AA$30:AA$89,GDP!AA$30:AA$89,POP!AA$92,GDP!AA$92,$A41)</f>
        <v>6.9971048378660491E-5</v>
      </c>
      <c r="AB41" cm="1">
        <f t="array" ref="AB41">TheilElementSeparateSum(POP!AB$30:AB$89,GDP!AB$30:AB$89,POP!AB$92,GDP!AB$92,$A41)</f>
        <v>1.8676649320531499E-3</v>
      </c>
      <c r="AC41" cm="1">
        <f t="array" ref="AC41">TheilElementSeparateSum(POP!AC$30:AC$89,GDP!AC$30:AC$89,POP!AC$92,GDP!AC$92,$A41)</f>
        <v>1.6788316942568592E-3</v>
      </c>
      <c r="AD41" cm="1">
        <f t="array" ref="AD41">TheilElementSeparateSum(POP!AD$30:AD$89,GDP!AD$30:AD$89,POP!AD$92,GDP!AD$92,$A41)</f>
        <v>1.0137932924219643E-3</v>
      </c>
      <c r="AE41" cm="1">
        <f t="array" ref="AE41">TheilElementSeparateSum(POP!AE$30:AE$89,GDP!AE$30:AE$89,POP!AE$92,GDP!AE$92,$A41)</f>
        <v>-1.3356245313852781E-4</v>
      </c>
      <c r="AF41" cm="1">
        <f t="array" ref="AF41">TheilElementSeparateSum(POP!AF$30:AF$89,GDP!AF$30:AF$89,POP!AF$92,GDP!AF$92,$A41)</f>
        <v>-3.1952231890000572E-4</v>
      </c>
      <c r="AG41" cm="1">
        <f t="array" ref="AG41">TheilElementSeparateSum(POP!AG$30:AG$89,GDP!AG$30:AG$89,POP!AG$92,GDP!AG$92,$A41)</f>
        <v>-9.5988810148647373E-4</v>
      </c>
      <c r="AH41" cm="1">
        <f t="array" ref="AH41">TheilElementSeparateSum(POP!AH$30:AH$89,GDP!AH$30:AH$89,POP!AH$92,GDP!AH$92,$A41)</f>
        <v>-6.5151079723997922E-4</v>
      </c>
      <c r="AI41" cm="1">
        <f t="array" ref="AI41">TheilElementSeparateSum(POP!AI$30:AI$89,GDP!AI$30:AI$89,POP!AI$92,GDP!AI$92,$A41)</f>
        <v>-1.1764525041374511E-3</v>
      </c>
      <c r="AJ41" cm="1">
        <f t="array" ref="AJ41">TheilElementSeparateSum(POP!AJ$30:AJ$89,GDP!AJ$30:AJ$89,POP!AJ$92,GDP!AJ$92,$A41)</f>
        <v>-2.0902452709930541E-3</v>
      </c>
      <c r="AK41" cm="1">
        <f t="array" ref="AK41">TheilElementSeparateSum(POP!AK$30:AK$89,GDP!AK$30:AK$89,POP!AK$92,GDP!AK$92,$A41)</f>
        <v>-1.8459851886463488E-3</v>
      </c>
      <c r="AL41" cm="1">
        <f t="array" ref="AL41">TheilElementSeparateSum(POP!AL$30:AL$89,GDP!AL$30:AL$89,POP!AL$92,GDP!AL$92,$A41)</f>
        <v>-1.8657459638965544E-3</v>
      </c>
      <c r="AM41" cm="1">
        <f t="array" ref="AM41">TheilElementSeparateSum(POP!AM$30:AM$89,GDP!AM$30:AM$89,POP!AM$92,GDP!AM$92,$A41)</f>
        <v>-2.0717541681224997E-3</v>
      </c>
      <c r="AN41" cm="1">
        <f t="array" ref="AN41">TheilElementSeparateSum(POP!AN$30:AN$89,GDP!AN$30:AN$89,POP!AN$92,GDP!AN$92,$A41)</f>
        <v>-1.9878715706775733E-3</v>
      </c>
      <c r="AO41" cm="1">
        <f t="array" ref="AO41">TheilElementSeparateSum(POP!AO$30:AO$89,GDP!AO$30:AO$89,POP!AO$92,GDP!AO$92,$A41)</f>
        <v>-1.9562047718185232E-3</v>
      </c>
      <c r="AP41" cm="1">
        <f t="array" ref="AP41">TheilElementSeparateSum(POP!AP$30:AP$89,GDP!AP$30:AP$89,POP!AP$92,GDP!AP$92,$A41)</f>
        <v>-2.3113749306937974E-3</v>
      </c>
      <c r="AQ41" cm="1">
        <f t="array" ref="AQ41">TheilElementSeparateSum(POP!AQ$30:AQ$89,GDP!AQ$30:AQ$89,POP!AQ$92,GDP!AQ$92,$A41)</f>
        <v>-2.2419564547327053E-3</v>
      </c>
      <c r="AR41" cm="1">
        <f t="array" ref="AR41">TheilElementSeparateSum(POP!AR$30:AR$89,GDP!AR$30:AR$89,POP!AR$92,GDP!AR$92,$A41)</f>
        <v>-2.1593210336611889E-3</v>
      </c>
      <c r="AS41" cm="1">
        <f t="array" ref="AS41">TheilElementSeparateSum(POP!AS$30:AS$89,GDP!AS$30:AS$89,POP!AS$92,GDP!AS$92,$A41)</f>
        <v>-1.9442358637615166E-3</v>
      </c>
      <c r="AT41" cm="1">
        <f t="array" ref="AT41">TheilElementSeparateSum(POP!AT$30:AT$89,GDP!AT$30:AT$89,POP!AT$92,GDP!AT$92,$A41)</f>
        <v>-2.1113837296180406E-3</v>
      </c>
      <c r="AU41" cm="1">
        <f t="array" ref="AU41">TheilElementSeparateSum(POP!AU$30:AU$89,GDP!AU$30:AU$89,POP!AU$92,GDP!AU$92,$A41)</f>
        <v>-2.3214894682869148E-3</v>
      </c>
      <c r="AV41" cm="1">
        <f t="array" ref="AV41">TheilElementSeparateSum(POP!AV$30:AV$89,GDP!AV$30:AV$89,POP!AV$92,GDP!AV$92,$A41)</f>
        <v>-2.4241310961454058E-3</v>
      </c>
      <c r="AW41" cm="1">
        <f t="array" ref="AW41">TheilElementSeparateSum(POP!AW$30:AW$89,GDP!AW$30:AW$89,POP!AW$92,GDP!AW$92,$A41)</f>
        <v>-2.462692606587566E-3</v>
      </c>
      <c r="AX41" cm="1">
        <f t="array" ref="AX41">TheilElementSeparateSum(POP!AX$30:AX$89,GDP!AX$30:AX$89,POP!AX$92,GDP!AX$92,$A41)</f>
        <v>-2.4408576271191108E-3</v>
      </c>
      <c r="AY41" cm="1">
        <f t="array" ref="AY41">TheilElementSeparateSum(POP!AY$30:AY$89,GDP!AY$30:AY$89,POP!AY$92,GDP!AY$92,$A41)</f>
        <v>-2.4283252333197176E-3</v>
      </c>
      <c r="AZ41" cm="1">
        <f t="array" ref="AZ41">TheilElementSeparateSum(POP!AZ$30:AZ$89,GDP!AZ$30:AZ$89,POP!AZ$92,GDP!AZ$92,$A41)</f>
        <v>-2.5412748347601976E-3</v>
      </c>
      <c r="BA41" cm="1">
        <f t="array" ref="BA41">TheilElementSeparateSum(POP!BA$30:BA$89,GDP!BA$30:BA$89,POP!BA$92,GDP!BA$92,$A41)</f>
        <v>-2.5662839242142372E-3</v>
      </c>
      <c r="BB41" cm="1">
        <f t="array" ref="BB41">TheilElementSeparateSum(POP!BB$30:BB$89,GDP!BB$30:BB$89,POP!BB$92,GDP!BB$92,$A41)</f>
        <v>-2.5913733690759951E-3</v>
      </c>
      <c r="BC41" cm="1">
        <f t="array" ref="BC41">TheilElementSeparateSum(POP!BC$30:BC$89,GDP!BC$30:BC$89,POP!BC$92,GDP!BC$92,$A41)</f>
        <v>-2.6043976947647375E-3</v>
      </c>
      <c r="BD41" cm="1">
        <f t="array" ref="BD41">TheilElementSeparateSum(POP!BD$30:BD$89,GDP!BD$30:BD$89,POP!BD$92,GDP!BD$92,$A41)</f>
        <v>-2.5957602091635813E-3</v>
      </c>
      <c r="BE41" cm="1">
        <f t="array" ref="BE41">TheilElementSeparateSum(POP!BE$30:BE$89,GDP!BE$30:BE$89,POP!BE$92,GDP!BE$92,$A41)</f>
        <v>-2.1526859129083371E-3</v>
      </c>
      <c r="BF41" cm="1">
        <f t="array" ref="BF41">TheilElementSeparateSum(POP!BF$30:BF$89,GDP!BF$30:BF$89,POP!BF$92,GDP!BF$92,$A41)</f>
        <v>-2.1001058312553607E-3</v>
      </c>
      <c r="BG41" cm="1">
        <f t="array" ref="BG41">TheilElementSeparateSum(POP!BG$30:BG$89,GDP!BG$30:BG$89,POP!BG$92,GDP!BG$92,$A41)</f>
        <v>-2.1988646671083118E-3</v>
      </c>
      <c r="BH41" cm="1">
        <f t="array" ref="BH41">TheilElementSeparateSum(POP!BH$30:BH$89,GDP!BH$30:BH$89,POP!BH$92,GDP!BH$92,$A41)</f>
        <v>-1.9843772738557569E-3</v>
      </c>
      <c r="BI41" cm="1">
        <f t="array" ref="BI41">TheilElementSeparateSum(POP!BI$30:BI$89,GDP!BI$30:BI$89,POP!BI$92,GDP!BI$92,$A41)</f>
        <v>-2.0437463800340302E-3</v>
      </c>
    </row>
    <row r="42" spans="1:61" x14ac:dyDescent="0.45">
      <c r="A42">
        <f t="shared" si="1"/>
        <v>19</v>
      </c>
      <c r="B42" t="str" vm="106">
        <f>GDP!B48</f>
        <v>Dominican Republic</v>
      </c>
      <c r="C42" cm="1">
        <f t="array" ref="C42">TheilElementSeparateSum(POP!C$30:C$89,GDP!C$30:C$89,POP!C$92,GDP!C$92,$A42)</f>
        <v>1.1495013791563921E-3</v>
      </c>
      <c r="D42" cm="1">
        <f t="array" ref="D42">TheilElementSeparateSum(POP!D$30:D$89,GDP!D$30:D$89,POP!D$92,GDP!D$92,$A42)</f>
        <v>2.0724033596107483E-3</v>
      </c>
      <c r="E42" cm="1">
        <f t="array" ref="E42">TheilElementSeparateSum(POP!E$30:E$89,GDP!E$30:E$89,POP!E$92,GDP!E$92,$A42)</f>
        <v>2.1544251702136038E-3</v>
      </c>
      <c r="F42" cm="1">
        <f t="array" ref="F42">TheilElementSeparateSum(POP!F$30:F$89,GDP!F$30:F$89,POP!F$92,GDP!F$92,$A42)</f>
        <v>2.1720549953836025E-3</v>
      </c>
      <c r="G42" cm="1">
        <f t="array" ref="G42">TheilElementSeparateSum(POP!G$30:G$89,GDP!G$30:G$89,POP!G$92,GDP!G$92,$A42)</f>
        <v>8.1462265418152447E-4</v>
      </c>
      <c r="H42" cm="1">
        <f t="array" ref="H42">TheilElementSeparateSum(POP!H$30:H$89,GDP!H$30:H$89,POP!H$92,GDP!H$92,$A42)</f>
        <v>1.2215362038688928E-3</v>
      </c>
      <c r="I42" cm="1">
        <f t="array" ref="I42">TheilElementSeparateSum(POP!I$30:I$89,GDP!I$30:I$89,POP!I$92,GDP!I$92,$A42)</f>
        <v>1.0960492925378806E-3</v>
      </c>
      <c r="J42" cm="1">
        <f t="array" ref="J42">TheilElementSeparateSum(POP!J$30:J$89,GDP!J$30:J$89,POP!J$92,GDP!J$92,$A42)</f>
        <v>9.2330201313329347E-4</v>
      </c>
      <c r="K42" cm="1">
        <f t="array" ref="K42">TheilElementSeparateSum(POP!K$30:K$89,GDP!K$30:K$89,POP!K$92,GDP!K$92,$A42)</f>
        <v>1.0235641364913755E-3</v>
      </c>
      <c r="L42" cm="1">
        <f t="array" ref="L42">TheilElementSeparateSum(POP!L$30:L$89,GDP!L$30:L$89,POP!L$92,GDP!L$92,$A42)</f>
        <v>1.6545136285138653E-3</v>
      </c>
      <c r="M42" cm="1">
        <f t="array" ref="M42">TheilElementSeparateSum(POP!M$30:M$89,GDP!M$30:M$89,POP!M$92,GDP!M$92,$A42)</f>
        <v>1.9223869206589882E-3</v>
      </c>
      <c r="N42" cm="1">
        <f t="array" ref="N42">TheilElementSeparateSum(POP!N$30:N$89,GDP!N$30:N$89,POP!N$92,GDP!N$92,$A42)</f>
        <v>2.4671477335976542E-3</v>
      </c>
      <c r="O42" cm="1">
        <f t="array" ref="O42">TheilElementSeparateSum(POP!O$30:O$89,GDP!O$30:O$89,POP!O$92,GDP!O$92,$A42)</f>
        <v>2.0086167497473952E-3</v>
      </c>
      <c r="P42" cm="1">
        <f t="array" ref="P42">TheilElementSeparateSum(POP!P$30:P$89,GDP!P$30:P$89,POP!P$92,GDP!P$92,$A42)</f>
        <v>1.8631627041053576E-3</v>
      </c>
      <c r="Q42" cm="1">
        <f t="array" ref="Q42">TheilElementSeparateSum(POP!Q$30:Q$89,GDP!Q$30:Q$89,POP!Q$92,GDP!Q$92,$A42)</f>
        <v>2.6227693758311245E-3</v>
      </c>
      <c r="R42" cm="1">
        <f t="array" ref="R42">TheilElementSeparateSum(POP!R$30:R$89,GDP!R$30:R$89,POP!R$92,GDP!R$92,$A42)</f>
        <v>2.6533604010721403E-3</v>
      </c>
      <c r="S42" cm="1">
        <f t="array" ref="S42">TheilElementSeparateSum(POP!S$30:S$89,GDP!S$30:S$89,POP!S$92,GDP!S$92,$A42)</f>
        <v>3.002225052874031E-3</v>
      </c>
      <c r="T42" cm="1">
        <f t="array" ref="T42">TheilElementSeparateSum(POP!T$30:T$89,GDP!T$30:T$89,POP!T$92,GDP!T$92,$A42)</f>
        <v>2.1578438871721652E-3</v>
      </c>
      <c r="U42" cm="1">
        <f t="array" ref="U42">TheilElementSeparateSum(POP!U$30:U$89,GDP!U$30:U$89,POP!U$92,GDP!U$92,$A42)</f>
        <v>1.9460613611733777E-3</v>
      </c>
      <c r="V42" cm="1">
        <f t="array" ref="V42">TheilElementSeparateSum(POP!V$30:V$89,GDP!V$30:V$89,POP!V$92,GDP!V$92,$A42)</f>
        <v>2.2145889250936089E-3</v>
      </c>
      <c r="W42" cm="1">
        <f t="array" ref="W42">TheilElementSeparateSum(POP!W$30:W$89,GDP!W$30:W$89,POP!W$92,GDP!W$92,$A42)</f>
        <v>1.7924714355532288E-3</v>
      </c>
      <c r="X42" cm="1">
        <f t="array" ref="X42">TheilElementSeparateSum(POP!X$30:X$89,GDP!X$30:X$89,POP!X$92,GDP!X$92,$A42)</f>
        <v>3.0174475812065641E-3</v>
      </c>
      <c r="Y42" cm="1">
        <f t="array" ref="Y42">TheilElementSeparateSum(POP!Y$30:Y$89,GDP!Y$30:Y$89,POP!Y$92,GDP!Y$92,$A42)</f>
        <v>5.4612600556869619E-3</v>
      </c>
      <c r="Z42" cm="1">
        <f t="array" ref="Z42">TheilElementSeparateSum(POP!Z$30:Z$89,GDP!Z$30:Z$89,POP!Z$92,GDP!Z$92,$A42)</f>
        <v>9.0007088581587243E-3</v>
      </c>
      <c r="AA42" cm="1">
        <f t="array" ref="AA42">TheilElementSeparateSum(POP!AA$30:AA$89,GDP!AA$30:AA$89,POP!AA$92,GDP!AA$92,$A42)</f>
        <v>4.654899713397637E-4</v>
      </c>
      <c r="AB42" cm="1">
        <f t="array" ref="AB42">TheilElementSeparateSum(POP!AB$30:AB$89,GDP!AB$30:AB$89,POP!AB$92,GDP!AB$92,$A42)</f>
        <v>1.4575995341823249E-3</v>
      </c>
      <c r="AC42" cm="1">
        <f t="array" ref="AC42">TheilElementSeparateSum(POP!AC$30:AC$89,GDP!AC$30:AC$89,POP!AC$92,GDP!AC$92,$A42)</f>
        <v>6.1908074077128312E-4</v>
      </c>
      <c r="AD42" cm="1">
        <f t="array" ref="AD42">TheilElementSeparateSum(POP!AD$30:AD$89,GDP!AD$30:AD$89,POP!AD$92,GDP!AD$92,$A42)</f>
        <v>-4.5599427692532704E-5</v>
      </c>
      <c r="AE42" cm="1">
        <f t="array" ref="AE42">TheilElementSeparateSum(POP!AE$30:AE$89,GDP!AE$30:AE$89,POP!AE$92,GDP!AE$92,$A42)</f>
        <v>3.6825276346271233E-4</v>
      </c>
      <c r="AF42" cm="1">
        <f t="array" ref="AF42">TheilElementSeparateSum(POP!AF$30:AF$89,GDP!AF$30:AF$89,POP!AF$92,GDP!AF$92,$A42)</f>
        <v>1.2011306768893102E-4</v>
      </c>
      <c r="AG42" cm="1">
        <f t="array" ref="AG42">TheilElementSeparateSum(POP!AG$30:AG$89,GDP!AG$30:AG$89,POP!AG$92,GDP!AG$92,$A42)</f>
        <v>1.1711983136768547E-3</v>
      </c>
      <c r="AH42" cm="1">
        <f t="array" ref="AH42">TheilElementSeparateSum(POP!AH$30:AH$89,GDP!AH$30:AH$89,POP!AH$92,GDP!AH$92,$A42)</f>
        <v>2.4077049750536308E-3</v>
      </c>
      <c r="AI42" cm="1">
        <f t="array" ref="AI42">TheilElementSeparateSum(POP!AI$30:AI$89,GDP!AI$30:AI$89,POP!AI$92,GDP!AI$92,$A42)</f>
        <v>2.7566216423704007E-3</v>
      </c>
      <c r="AJ42" cm="1">
        <f t="array" ref="AJ42">TheilElementSeparateSum(POP!AJ$30:AJ$89,GDP!AJ$30:AJ$89,POP!AJ$92,GDP!AJ$92,$A42)</f>
        <v>2.9320326065007392E-3</v>
      </c>
      <c r="AK42" cm="1">
        <f t="array" ref="AK42">TheilElementSeparateSum(POP!AK$30:AK$89,GDP!AK$30:AK$89,POP!AK$92,GDP!AK$92,$A42)</f>
        <v>3.172568723681898E-3</v>
      </c>
      <c r="AL42" cm="1">
        <f t="array" ref="AL42">TheilElementSeparateSum(POP!AL$30:AL$89,GDP!AL$30:AL$89,POP!AL$92,GDP!AL$92,$A42)</f>
        <v>3.2752178810995436E-3</v>
      </c>
      <c r="AM42" cm="1">
        <f t="array" ref="AM42">TheilElementSeparateSum(POP!AM$30:AM$89,GDP!AM$30:AM$89,POP!AM$92,GDP!AM$92,$A42)</f>
        <v>3.6620334996168907E-3</v>
      </c>
      <c r="AN42" cm="1">
        <f t="array" ref="AN42">TheilElementSeparateSum(POP!AN$30:AN$89,GDP!AN$30:AN$89,POP!AN$92,GDP!AN$92,$A42)</f>
        <v>4.4931732598613603E-3</v>
      </c>
      <c r="AO42" cm="1">
        <f t="array" ref="AO42">TheilElementSeparateSum(POP!AO$30:AO$89,GDP!AO$30:AO$89,POP!AO$92,GDP!AO$92,$A42)</f>
        <v>5.3887848833558735E-3</v>
      </c>
      <c r="AP42" cm="1">
        <f t="array" ref="AP42">TheilElementSeparateSum(POP!AP$30:AP$89,GDP!AP$30:AP$89,POP!AP$92,GDP!AP$92,$A42)</f>
        <v>5.5198946345941212E-3</v>
      </c>
      <c r="AQ42" cm="1">
        <f t="array" ref="AQ42">TheilElementSeparateSum(POP!AQ$30:AQ$89,GDP!AQ$30:AQ$89,POP!AQ$92,GDP!AQ$92,$A42)</f>
        <v>6.7984960201722226E-3</v>
      </c>
      <c r="AR42" cm="1">
        <f t="array" ref="AR42">TheilElementSeparateSum(POP!AR$30:AR$89,GDP!AR$30:AR$89,POP!AR$92,GDP!AR$92,$A42)</f>
        <v>7.4056441267279444E-3</v>
      </c>
      <c r="AS42" cm="1">
        <f t="array" ref="AS42">TheilElementSeparateSum(POP!AS$30:AS$89,GDP!AS$30:AS$89,POP!AS$92,GDP!AS$92,$A42)</f>
        <v>3.3926868795741325E-3</v>
      </c>
      <c r="AT42" cm="1">
        <f t="array" ref="AT42">TheilElementSeparateSum(POP!AT$30:AT$89,GDP!AT$30:AT$89,POP!AT$92,GDP!AT$92,$A42)</f>
        <v>2.4942852946969701E-3</v>
      </c>
      <c r="AU42" cm="1">
        <f t="array" ref="AU42">TheilElementSeparateSum(POP!AU$30:AU$89,GDP!AU$30:AU$89,POP!AU$92,GDP!AU$92,$A42)</f>
        <v>5.4813343493049296E-3</v>
      </c>
      <c r="AV42" cm="1">
        <f t="array" ref="AV42">TheilElementSeparateSum(POP!AV$30:AV$89,GDP!AV$30:AV$89,POP!AV$92,GDP!AV$92,$A42)</f>
        <v>4.4239810864954493E-3</v>
      </c>
      <c r="AW42" cm="1">
        <f t="array" ref="AW42">TheilElementSeparateSum(POP!AW$30:AW$89,GDP!AW$30:AW$89,POP!AW$92,GDP!AW$92,$A42)</f>
        <v>4.0945632483183397E-3</v>
      </c>
      <c r="AX42" cm="1">
        <f t="array" ref="AX42">TheilElementSeparateSum(POP!AX$30:AX$89,GDP!AX$30:AX$89,POP!AX$92,GDP!AX$92,$A42)</f>
        <v>3.9618388339744343E-3</v>
      </c>
      <c r="AY42" cm="1">
        <f t="array" ref="AY42">TheilElementSeparateSum(POP!AY$30:AY$89,GDP!AY$30:AY$89,POP!AY$92,GDP!AY$92,$A42)</f>
        <v>4.4581763121743848E-3</v>
      </c>
      <c r="AZ42" cm="1">
        <f t="array" ref="AZ42">TheilElementSeparateSum(POP!AZ$30:AZ$89,GDP!AZ$30:AZ$89,POP!AZ$92,GDP!AZ$92,$A42)</f>
        <v>3.4827638805416004E-3</v>
      </c>
      <c r="BA42" cm="1">
        <f t="array" ref="BA42">TheilElementSeparateSum(POP!BA$30:BA$89,GDP!BA$30:BA$89,POP!BA$92,GDP!BA$92,$A42)</f>
        <v>3.0705795468647153E-3</v>
      </c>
      <c r="BB42" cm="1">
        <f t="array" ref="BB42">TheilElementSeparateSum(POP!BB$30:BB$89,GDP!BB$30:BB$89,POP!BB$92,GDP!BB$92,$A42)</f>
        <v>3.3530178830546561E-3</v>
      </c>
      <c r="BC42" cm="1">
        <f t="array" ref="BC42">TheilElementSeparateSum(POP!BC$30:BC$89,GDP!BC$30:BC$89,POP!BC$92,GDP!BC$92,$A42)</f>
        <v>3.3143495044256717E-3</v>
      </c>
      <c r="BD42" cm="1">
        <f t="array" ref="BD42">TheilElementSeparateSum(POP!BD$30:BD$89,GDP!BD$30:BD$89,POP!BD$92,GDP!BD$92,$A42)</f>
        <v>3.7175511946606014E-3</v>
      </c>
      <c r="BE42" cm="1">
        <f t="array" ref="BE42">TheilElementSeparateSum(POP!BE$30:BE$89,GDP!BE$30:BE$89,POP!BE$92,GDP!BE$92,$A42)</f>
        <v>5.4230326790384101E-3</v>
      </c>
      <c r="BF42" cm="1">
        <f t="array" ref="BF42">TheilElementSeparateSum(POP!BF$30:BF$89,GDP!BF$30:BF$89,POP!BF$92,GDP!BF$92,$A42)</f>
        <v>6.1874151914763226E-3</v>
      </c>
      <c r="BG42" cm="1">
        <f t="array" ref="BG42">TheilElementSeparateSum(POP!BG$30:BG$89,GDP!BG$30:BG$89,POP!BG$92,GDP!BG$92,$A42)</f>
        <v>5.7199520099843245E-3</v>
      </c>
      <c r="BH42" cm="1">
        <f t="array" ref="BH42">TheilElementSeparateSum(POP!BH$30:BH$89,GDP!BH$30:BH$89,POP!BH$92,GDP!BH$92,$A42)</f>
        <v>6.4541671667190737E-3</v>
      </c>
      <c r="BI42" cm="1">
        <f t="array" ref="BI42">TheilElementSeparateSum(POP!BI$30:BI$89,GDP!BI$30:BI$89,POP!BI$92,GDP!BI$92,$A42)</f>
        <v>6.7601395952575768E-3</v>
      </c>
    </row>
    <row r="43" spans="1:61" x14ac:dyDescent="0.45">
      <c r="A43">
        <f t="shared" si="1"/>
        <v>20</v>
      </c>
      <c r="B43" t="str" vm="107">
        <f>GDP!B49</f>
        <v>Ecuador</v>
      </c>
      <c r="C43" cm="1">
        <f t="array" ref="C43">TheilElementSeparateSum(POP!C$30:C$89,GDP!C$30:C$89,POP!C$92,GDP!C$92,$A43)</f>
        <v>1.0945801660197912E-2</v>
      </c>
      <c r="D43" cm="1">
        <f t="array" ref="D43">TheilElementSeparateSum(POP!D$30:D$89,GDP!D$30:D$89,POP!D$92,GDP!D$92,$A43)</f>
        <v>6.6302256840282047E-3</v>
      </c>
      <c r="E43" cm="1">
        <f t="array" ref="E43">TheilElementSeparateSum(POP!E$30:E$89,GDP!E$30:E$89,POP!E$92,GDP!E$92,$A43)</f>
        <v>7.7471082894963539E-3</v>
      </c>
      <c r="F43" cm="1">
        <f t="array" ref="F43">TheilElementSeparateSum(POP!F$30:F$89,GDP!F$30:F$89,POP!F$92,GDP!F$92,$A43)</f>
        <v>1.0235109134464395E-2</v>
      </c>
      <c r="G43" cm="1">
        <f t="array" ref="G43">TheilElementSeparateSum(POP!G$30:G$89,GDP!G$30:G$89,POP!G$92,GDP!G$92,$A43)</f>
        <v>9.9869023614836943E-3</v>
      </c>
      <c r="H43" cm="1">
        <f t="array" ref="H43">TheilElementSeparateSum(POP!H$30:H$89,GDP!H$30:H$89,POP!H$92,GDP!H$92,$A43)</f>
        <v>9.8412606523272939E-3</v>
      </c>
      <c r="I43" cm="1">
        <f t="array" ref="I43">TheilElementSeparateSum(POP!I$30:I$89,GDP!I$30:I$89,POP!I$92,GDP!I$92,$A43)</f>
        <v>9.4158661557139176E-3</v>
      </c>
      <c r="J43" cm="1">
        <f t="array" ref="J43">TheilElementSeparateSum(POP!J$30:J$89,GDP!J$30:J$89,POP!J$92,GDP!J$92,$A43)</f>
        <v>8.2238816655192948E-3</v>
      </c>
      <c r="K43" cm="1">
        <f t="array" ref="K43">TheilElementSeparateSum(POP!K$30:K$89,GDP!K$30:K$89,POP!K$92,GDP!K$92,$A43)</f>
        <v>9.7171693256757584E-3</v>
      </c>
      <c r="L43" cm="1">
        <f t="array" ref="L43">TheilElementSeparateSum(POP!L$30:L$89,GDP!L$30:L$89,POP!L$92,GDP!L$92,$A43)</f>
        <v>6.616556188608836E-3</v>
      </c>
      <c r="M43" cm="1">
        <f t="array" ref="M43">TheilElementSeparateSum(POP!M$30:M$89,GDP!M$30:M$89,POP!M$92,GDP!M$92,$A43)</f>
        <v>4.9148528492151226E-3</v>
      </c>
      <c r="N43" cm="1">
        <f t="array" ref="N43">TheilElementSeparateSum(POP!N$30:N$89,GDP!N$30:N$89,POP!N$92,GDP!N$92,$A43)</f>
        <v>5.4843480478134676E-3</v>
      </c>
      <c r="O43" cm="1">
        <f t="array" ref="O43">TheilElementSeparateSum(POP!O$30:O$89,GDP!O$30:O$89,POP!O$92,GDP!O$92,$A43)</f>
        <v>5.1179248813154263E-3</v>
      </c>
      <c r="P43" cm="1">
        <f t="array" ref="P43">TheilElementSeparateSum(POP!P$30:P$89,GDP!P$30:P$89,POP!P$92,GDP!P$92,$A43)</f>
        <v>1.0148411631934985E-2</v>
      </c>
      <c r="Q43" cm="1">
        <f t="array" ref="Q43">TheilElementSeparateSum(POP!Q$30:Q$89,GDP!Q$30:Q$89,POP!Q$92,GDP!Q$92,$A43)</f>
        <v>1.1265016575857881E-2</v>
      </c>
      <c r="R43" cm="1">
        <f t="array" ref="R43">TheilElementSeparateSum(POP!R$30:R$89,GDP!R$30:R$89,POP!R$92,GDP!R$92,$A43)</f>
        <v>1.3042022900360769E-2</v>
      </c>
      <c r="S43" cm="1">
        <f t="array" ref="S43">TheilElementSeparateSum(POP!S$30:S$89,GDP!S$30:S$89,POP!S$92,GDP!S$92,$A43)</f>
        <v>1.5358286143716312E-2</v>
      </c>
      <c r="T43" cm="1">
        <f t="array" ref="T43">TheilElementSeparateSum(POP!T$30:T$89,GDP!T$30:T$89,POP!T$92,GDP!T$92,$A43)</f>
        <v>1.3732086932224906E-2</v>
      </c>
      <c r="U43" cm="1">
        <f t="array" ref="U43">TheilElementSeparateSum(POP!U$30:U$89,GDP!U$30:U$89,POP!U$92,GDP!U$92,$A43)</f>
        <v>1.3544013785816766E-2</v>
      </c>
      <c r="V43" cm="1">
        <f t="array" ref="V43">TheilElementSeparateSum(POP!V$30:V$89,GDP!V$30:V$89,POP!V$92,GDP!V$92,$A43)</f>
        <v>1.5241267053585273E-2</v>
      </c>
      <c r="W43" cm="1">
        <f t="array" ref="W43">TheilElementSeparateSum(POP!W$30:W$89,GDP!W$30:W$89,POP!W$92,GDP!W$92,$A43)</f>
        <v>1.6046481154443144E-2</v>
      </c>
      <c r="X43" cm="1">
        <f t="array" ref="X43">TheilElementSeparateSum(POP!X$30:X$89,GDP!X$30:X$89,POP!X$92,GDP!X$92,$A43)</f>
        <v>1.5234092558896005E-2</v>
      </c>
      <c r="Y43" cm="1">
        <f t="array" ref="Y43">TheilElementSeparateSum(POP!Y$30:Y$89,GDP!Y$30:Y$89,POP!Y$92,GDP!Y$92,$A43)</f>
        <v>1.4190683511074352E-2</v>
      </c>
      <c r="Z43" cm="1">
        <f t="array" ref="Z43">TheilElementSeparateSum(POP!Z$30:Z$89,GDP!Z$30:Z$89,POP!Z$92,GDP!Z$92,$A43)</f>
        <v>1.372275065741816E-2</v>
      </c>
      <c r="AA43" cm="1">
        <f t="array" ref="AA43">TheilElementSeparateSum(POP!AA$30:AA$89,GDP!AA$30:AA$89,POP!AA$92,GDP!AA$92,$A43)</f>
        <v>1.3625598968896133E-2</v>
      </c>
      <c r="AB43" cm="1">
        <f t="array" ref="AB43">TheilElementSeparateSum(POP!AB$30:AB$89,GDP!AB$30:AB$89,POP!AB$92,GDP!AB$92,$A43)</f>
        <v>1.0550420633462192E-2</v>
      </c>
      <c r="AC43" cm="1">
        <f t="array" ref="AC43">TheilElementSeparateSum(POP!AC$30:AC$89,GDP!AC$30:AC$89,POP!AC$92,GDP!AC$92,$A43)</f>
        <v>6.6524648507519562E-3</v>
      </c>
      <c r="AD43" cm="1">
        <f t="array" ref="AD43">TheilElementSeparateSum(POP!AD$30:AD$89,GDP!AD$30:AD$89,POP!AD$92,GDP!AD$92,$A43)</f>
        <v>4.4132761799980094E-3</v>
      </c>
      <c r="AE43" cm="1">
        <f t="array" ref="AE43">TheilElementSeparateSum(POP!AE$30:AE$89,GDP!AE$30:AE$89,POP!AE$92,GDP!AE$92,$A43)</f>
        <v>3.7739107335111937E-3</v>
      </c>
      <c r="AF43" cm="1">
        <f t="array" ref="AF43">TheilElementSeparateSum(POP!AF$30:AF$89,GDP!AF$30:AF$89,POP!AF$92,GDP!AF$92,$A43)</f>
        <v>3.4309094158551517E-3</v>
      </c>
      <c r="AG43" cm="1">
        <f t="array" ref="AG43">TheilElementSeparateSum(POP!AG$30:AG$89,GDP!AG$30:AG$89,POP!AG$92,GDP!AG$92,$A43)</f>
        <v>3.5591129387853313E-3</v>
      </c>
      <c r="AH43" cm="1">
        <f t="array" ref="AH43">TheilElementSeparateSum(POP!AH$30:AH$89,GDP!AH$30:AH$89,POP!AH$92,GDP!AH$92,$A43)</f>
        <v>4.6722755745259217E-3</v>
      </c>
      <c r="AI43" cm="1">
        <f t="array" ref="AI43">TheilElementSeparateSum(POP!AI$30:AI$89,GDP!AI$30:AI$89,POP!AI$92,GDP!AI$92,$A43)</f>
        <v>3.9643153934279512E-3</v>
      </c>
      <c r="AJ43" cm="1">
        <f t="array" ref="AJ43">TheilElementSeparateSum(POP!AJ$30:AJ$89,GDP!AJ$30:AJ$89,POP!AJ$92,GDP!AJ$92,$A43)</f>
        <v>5.0742995325231896E-3</v>
      </c>
      <c r="AK43" cm="1">
        <f t="array" ref="AK43">TheilElementSeparateSum(POP!AK$30:AK$89,GDP!AK$30:AK$89,POP!AK$92,GDP!AK$92,$A43)</f>
        <v>4.7112832739724733E-3</v>
      </c>
      <c r="AL43" cm="1">
        <f t="array" ref="AL43">TheilElementSeparateSum(POP!AL$30:AL$89,GDP!AL$30:AL$89,POP!AL$92,GDP!AL$92,$A43)</f>
        <v>4.0166021528831083E-3</v>
      </c>
      <c r="AM43" cm="1">
        <f t="array" ref="AM43">TheilElementSeparateSum(POP!AM$30:AM$89,GDP!AM$30:AM$89,POP!AM$92,GDP!AM$92,$A43)</f>
        <v>4.7197971618918857E-3</v>
      </c>
      <c r="AN43" cm="1">
        <f t="array" ref="AN43">TheilElementSeparateSum(POP!AN$30:AN$89,GDP!AN$30:AN$89,POP!AN$92,GDP!AN$92,$A43)</f>
        <v>4.5926575027111305E-3</v>
      </c>
      <c r="AO43" cm="1">
        <f t="array" ref="AO43">TheilElementSeparateSum(POP!AO$30:AO$89,GDP!AO$30:AO$89,POP!AO$92,GDP!AO$92,$A43)</f>
        <v>1.4661349658460141E-3</v>
      </c>
      <c r="AP43" cm="1">
        <f t="array" ref="AP43">TheilElementSeparateSum(POP!AP$30:AP$89,GDP!AP$30:AP$89,POP!AP$92,GDP!AP$92,$A43)</f>
        <v>4.0958151046556972E-4</v>
      </c>
      <c r="AQ43" cm="1">
        <f t="array" ref="AQ43">TheilElementSeparateSum(POP!AQ$30:AQ$89,GDP!AQ$30:AQ$89,POP!AQ$92,GDP!AQ$92,$A43)</f>
        <v>3.0640811863322038E-3</v>
      </c>
      <c r="AR43" cm="1">
        <f t="array" ref="AR43">TheilElementSeparateSum(POP!AR$30:AR$89,GDP!AR$30:AR$89,POP!AR$92,GDP!AR$92,$A43)</f>
        <v>4.5621170302178604E-3</v>
      </c>
      <c r="AS43" cm="1">
        <f t="array" ref="AS43">TheilElementSeparateSum(POP!AS$30:AS$89,GDP!AS$30:AS$89,POP!AS$92,GDP!AS$92,$A43)</f>
        <v>5.0125141284089649E-3</v>
      </c>
      <c r="AT43" cm="1">
        <f t="array" ref="AT43">TheilElementSeparateSum(POP!AT$30:AT$89,GDP!AT$30:AT$89,POP!AT$92,GDP!AT$92,$A43)</f>
        <v>4.5586392089505511E-3</v>
      </c>
      <c r="AU43" cm="1">
        <f t="array" ref="AU43">TheilElementSeparateSum(POP!AU$30:AU$89,GDP!AU$30:AU$89,POP!AU$92,GDP!AU$92,$A43)</f>
        <v>3.9983155254459321E-3</v>
      </c>
      <c r="AV43" cm="1">
        <f t="array" ref="AV43">TheilElementSeparateSum(POP!AV$30:AV$89,GDP!AV$30:AV$89,POP!AV$92,GDP!AV$92,$A43)</f>
        <v>3.6930839612026251E-3</v>
      </c>
      <c r="AW43" cm="1">
        <f t="array" ref="AW43">TheilElementSeparateSum(POP!AW$30:AW$89,GDP!AW$30:AW$89,POP!AW$92,GDP!AW$92,$A43)</f>
        <v>2.7172827495402325E-3</v>
      </c>
      <c r="AX43" cm="1">
        <f t="array" ref="AX43">TheilElementSeparateSum(POP!AX$30:AX$89,GDP!AX$30:AX$89,POP!AX$92,GDP!AX$92,$A43)</f>
        <v>3.6451126774494835E-3</v>
      </c>
      <c r="AY43" cm="1">
        <f t="array" ref="AY43">TheilElementSeparateSum(POP!AY$30:AY$89,GDP!AY$30:AY$89,POP!AY$92,GDP!AY$92,$A43)</f>
        <v>4.3020909109148632E-3</v>
      </c>
      <c r="AZ43" cm="1">
        <f t="array" ref="AZ43">TheilElementSeparateSum(POP!AZ$30:AZ$89,GDP!AZ$30:AZ$89,POP!AZ$92,GDP!AZ$92,$A43)</f>
        <v>3.1151761391332165E-3</v>
      </c>
      <c r="BA43" cm="1">
        <f t="array" ref="BA43">TheilElementSeparateSum(POP!BA$30:BA$89,GDP!BA$30:BA$89,POP!BA$92,GDP!BA$92,$A43)</f>
        <v>3.207793726573959E-3</v>
      </c>
      <c r="BB43" cm="1">
        <f t="array" ref="BB43">TheilElementSeparateSum(POP!BB$30:BB$89,GDP!BB$30:BB$89,POP!BB$92,GDP!BB$92,$A43)</f>
        <v>4.2483940775034385E-3</v>
      </c>
      <c r="BC43" cm="1">
        <f t="array" ref="BC43">TheilElementSeparateSum(POP!BC$30:BC$89,GDP!BC$30:BC$89,POP!BC$92,GDP!BC$92,$A43)</f>
        <v>4.7716934347704762E-3</v>
      </c>
      <c r="BD43" cm="1">
        <f t="array" ref="BD43">TheilElementSeparateSum(POP!BD$30:BD$89,GDP!BD$30:BD$89,POP!BD$92,GDP!BD$92,$A43)</f>
        <v>5.3052571005536998E-3</v>
      </c>
      <c r="BE43" cm="1">
        <f t="array" ref="BE43">TheilElementSeparateSum(POP!BE$30:BE$89,GDP!BE$30:BE$89,POP!BE$92,GDP!BE$92,$A43)</f>
        <v>6.3742440307451654E-3</v>
      </c>
      <c r="BF43" cm="1">
        <f t="array" ref="BF43">TheilElementSeparateSum(POP!BF$30:BF$89,GDP!BF$30:BF$89,POP!BF$92,GDP!BF$92,$A43)</f>
        <v>6.3770787600794373E-3</v>
      </c>
      <c r="BG43" cm="1">
        <f t="array" ref="BG43">TheilElementSeparateSum(POP!BG$30:BG$89,GDP!BG$30:BG$89,POP!BG$92,GDP!BG$92,$A43)</f>
        <v>5.5760561070473443E-3</v>
      </c>
      <c r="BH43" cm="1">
        <f t="array" ref="BH43">TheilElementSeparateSum(POP!BH$30:BH$89,GDP!BH$30:BH$89,POP!BH$92,GDP!BH$92,$A43)</f>
        <v>5.7943469598547475E-3</v>
      </c>
      <c r="BI43" cm="1">
        <f t="array" ref="BI43">TheilElementSeparateSum(POP!BI$30:BI$89,GDP!BI$30:BI$89,POP!BI$92,GDP!BI$92,$A43)</f>
        <v>5.4647666951724988E-3</v>
      </c>
    </row>
    <row r="44" spans="1:61" x14ac:dyDescent="0.45">
      <c r="A44">
        <f t="shared" si="1"/>
        <v>21</v>
      </c>
      <c r="B44" t="str" vm="108">
        <f>GDP!B50</f>
        <v>Fiji</v>
      </c>
      <c r="C44" cm="1">
        <f t="array" ref="C44">TheilElementSeparateSum(POP!C$30:C$89,GDP!C$30:C$89,POP!C$92,GDP!C$92,$A44)</f>
        <v>5.2096305805547259E-4</v>
      </c>
      <c r="D44" cm="1">
        <f t="array" ref="D44">TheilElementSeparateSum(POP!D$30:D$89,GDP!D$30:D$89,POP!D$92,GDP!D$92,$A44)</f>
        <v>4.760391466602409E-4</v>
      </c>
      <c r="E44" cm="1">
        <f t="array" ref="E44">TheilElementSeparateSum(POP!E$30:E$89,GDP!E$30:E$89,POP!E$92,GDP!E$92,$A44)</f>
        <v>3.9468754508841528E-4</v>
      </c>
      <c r="F44" cm="1">
        <f t="array" ref="F44">TheilElementSeparateSum(POP!F$30:F$89,GDP!F$30:F$89,POP!F$92,GDP!F$92,$A44)</f>
        <v>3.8933434949068105E-4</v>
      </c>
      <c r="G44" cm="1">
        <f t="array" ref="G44">TheilElementSeparateSum(POP!G$30:G$89,GDP!G$30:G$89,POP!G$92,GDP!G$92,$A44)</f>
        <v>3.6232237853388403E-4</v>
      </c>
      <c r="H44" cm="1">
        <f t="array" ref="H44">TheilElementSeparateSum(POP!H$30:H$89,GDP!H$30:H$89,POP!H$92,GDP!H$92,$A44)</f>
        <v>3.6277815319486068E-4</v>
      </c>
      <c r="I44" cm="1">
        <f t="array" ref="I44">TheilElementSeparateSum(POP!I$30:I$89,GDP!I$30:I$89,POP!I$92,GDP!I$92,$A44)</f>
        <v>3.7281143301323895E-4</v>
      </c>
      <c r="J44" cm="1">
        <f t="array" ref="J44">TheilElementSeparateSum(POP!J$30:J$89,GDP!J$30:J$89,POP!J$92,GDP!J$92,$A44)</f>
        <v>3.2947874337815874E-4</v>
      </c>
      <c r="K44" cm="1">
        <f t="array" ref="K44">TheilElementSeparateSum(POP!K$30:K$89,GDP!K$30:K$89,POP!K$92,GDP!K$92,$A44)</f>
        <v>3.1020150662942805E-4</v>
      </c>
      <c r="L44" cm="1">
        <f t="array" ref="L44">TheilElementSeparateSum(POP!L$30:L$89,GDP!L$30:L$89,POP!L$92,GDP!L$92,$A44)</f>
        <v>4.2682698802578157E-4</v>
      </c>
      <c r="M44" cm="1">
        <f t="array" ref="M44">TheilElementSeparateSum(POP!M$30:M$89,GDP!M$30:M$89,POP!M$92,GDP!M$92,$A44)</f>
        <v>4.8500549451040506E-4</v>
      </c>
      <c r="N44" cm="1">
        <f t="array" ref="N44">TheilElementSeparateSum(POP!N$30:N$89,GDP!N$30:N$89,POP!N$92,GDP!N$92,$A44)</f>
        <v>6.90598204056059E-4</v>
      </c>
      <c r="O44" cm="1">
        <f t="array" ref="O44">TheilElementSeparateSum(POP!O$30:O$89,GDP!O$30:O$89,POP!O$92,GDP!O$92,$A44)</f>
        <v>8.1688712229443562E-4</v>
      </c>
      <c r="P44" cm="1">
        <f t="array" ref="P44">TheilElementSeparateSum(POP!P$30:P$89,GDP!P$30:P$89,POP!P$92,GDP!P$92,$A44)</f>
        <v>8.7712802810112312E-4</v>
      </c>
      <c r="Q44" cm="1">
        <f t="array" ref="Q44">TheilElementSeparateSum(POP!Q$30:Q$89,GDP!Q$30:Q$89,POP!Q$92,GDP!Q$92,$A44)</f>
        <v>1.0742440158149683E-3</v>
      </c>
      <c r="R44" cm="1">
        <f t="array" ref="R44">TheilElementSeparateSum(POP!R$30:R$89,GDP!R$30:R$89,POP!R$92,GDP!R$92,$A44)</f>
        <v>9.2783839631264541E-4</v>
      </c>
      <c r="S44" cm="1">
        <f t="array" ref="S44">TheilElementSeparateSum(POP!S$30:S$89,GDP!S$30:S$89,POP!S$92,GDP!S$92,$A44)</f>
        <v>7.9883968236685603E-4</v>
      </c>
      <c r="T44" cm="1">
        <f t="array" ref="T44">TheilElementSeparateSum(POP!T$30:T$89,GDP!T$30:T$89,POP!T$92,GDP!T$92,$A44)</f>
        <v>8.1826837532293867E-4</v>
      </c>
      <c r="U44" cm="1">
        <f t="array" ref="U44">TheilElementSeparateSum(POP!U$30:U$89,GDP!U$30:U$89,POP!U$92,GDP!U$92,$A44)</f>
        <v>8.7276705706424297E-4</v>
      </c>
      <c r="V44" cm="1">
        <f t="array" ref="V44">TheilElementSeparateSum(POP!V$30:V$89,GDP!V$30:V$89,POP!V$92,GDP!V$92,$A44)</f>
        <v>8.6304744486049505E-4</v>
      </c>
      <c r="W44" cm="1">
        <f t="array" ref="W44">TheilElementSeparateSum(POP!W$30:W$89,GDP!W$30:W$89,POP!W$92,GDP!W$92,$A44)</f>
        <v>6.268319092598908E-4</v>
      </c>
      <c r="X44" cm="1">
        <f t="array" ref="X44">TheilElementSeparateSum(POP!X$30:X$89,GDP!X$30:X$89,POP!X$92,GDP!X$92,$A44)</f>
        <v>6.6930512919410098E-4</v>
      </c>
      <c r="Y44" cm="1">
        <f t="array" ref="Y44">TheilElementSeparateSum(POP!Y$30:Y$89,GDP!Y$30:Y$89,POP!Y$92,GDP!Y$92,$A44)</f>
        <v>7.5310821721991474E-4</v>
      </c>
      <c r="Z44" cm="1">
        <f t="array" ref="Z44">TheilElementSeparateSum(POP!Z$30:Z$89,GDP!Z$30:Z$89,POP!Z$92,GDP!Z$92,$A44)</f>
        <v>8.3361516289785212E-4</v>
      </c>
      <c r="AA44" cm="1">
        <f t="array" ref="AA44">TheilElementSeparateSum(POP!AA$30:AA$89,GDP!AA$30:AA$89,POP!AA$92,GDP!AA$92,$A44)</f>
        <v>7.5708823074102953E-4</v>
      </c>
      <c r="AB44" cm="1">
        <f t="array" ref="AB44">TheilElementSeparateSum(POP!AB$30:AB$89,GDP!AB$30:AB$89,POP!AB$92,GDP!AB$92,$A44)</f>
        <v>9.7563394728944594E-4</v>
      </c>
      <c r="AC44" cm="1">
        <f t="array" ref="AC44">TheilElementSeparateSum(POP!AC$30:AC$89,GDP!AC$30:AC$89,POP!AC$92,GDP!AC$92,$A44)</f>
        <v>6.5187062587182152E-4</v>
      </c>
      <c r="AD44" cm="1">
        <f t="array" ref="AD44">TheilElementSeparateSum(POP!AD$30:AD$89,GDP!AD$30:AD$89,POP!AD$92,GDP!AD$92,$A44)</f>
        <v>4.7421298596634552E-4</v>
      </c>
      <c r="AE44" cm="1">
        <f t="array" ref="AE44">TheilElementSeparateSum(POP!AE$30:AE$89,GDP!AE$30:AE$89,POP!AE$92,GDP!AE$92,$A44)</f>
        <v>4.3095715040408821E-4</v>
      </c>
      <c r="AF44" cm="1">
        <f t="array" ref="AF44">TheilElementSeparateSum(POP!AF$30:AF$89,GDP!AF$30:AF$89,POP!AF$92,GDP!AF$92,$A44)</f>
        <v>4.4373291464439225E-4</v>
      </c>
      <c r="AG44" cm="1">
        <f t="array" ref="AG44">TheilElementSeparateSum(POP!AG$30:AG$89,GDP!AG$30:AG$89,POP!AG$92,GDP!AG$92,$A44)</f>
        <v>3.8534662032818585E-4</v>
      </c>
      <c r="AH44" cm="1">
        <f t="array" ref="AH44">TheilElementSeparateSum(POP!AH$30:AH$89,GDP!AH$30:AH$89,POP!AH$92,GDP!AH$92,$A44)</f>
        <v>5.4025682389121624E-4</v>
      </c>
      <c r="AI44" cm="1">
        <f t="array" ref="AI44">TheilElementSeparateSum(POP!AI$30:AI$89,GDP!AI$30:AI$89,POP!AI$92,GDP!AI$92,$A44)</f>
        <v>5.0227072125981053E-4</v>
      </c>
      <c r="AJ44" cm="1">
        <f t="array" ref="AJ44">TheilElementSeparateSum(POP!AJ$30:AJ$89,GDP!AJ$30:AJ$89,POP!AJ$92,GDP!AJ$92,$A44)</f>
        <v>5.2458774949856041E-4</v>
      </c>
      <c r="AK44" cm="1">
        <f t="array" ref="AK44">TheilElementSeparateSum(POP!AK$30:AK$89,GDP!AK$30:AK$89,POP!AK$92,GDP!AK$92,$A44)</f>
        <v>5.0276196372631317E-4</v>
      </c>
      <c r="AL44" cm="1">
        <f t="array" ref="AL44">TheilElementSeparateSum(POP!AL$30:AL$89,GDP!AL$30:AL$89,POP!AL$92,GDP!AL$92,$A44)</f>
        <v>4.9956608877033246E-4</v>
      </c>
      <c r="AM44" cm="1">
        <f t="array" ref="AM44">TheilElementSeparateSum(POP!AM$30:AM$89,GDP!AM$30:AM$89,POP!AM$92,GDP!AM$92,$A44)</f>
        <v>4.2497566192264876E-4</v>
      </c>
      <c r="AN44" cm="1">
        <f t="array" ref="AN44">TheilElementSeparateSum(POP!AN$30:AN$89,GDP!AN$30:AN$89,POP!AN$92,GDP!AN$92,$A44)</f>
        <v>2.195396190766917E-4</v>
      </c>
      <c r="AO44" cm="1">
        <f t="array" ref="AO44">TheilElementSeparateSum(POP!AO$30:AO$89,GDP!AO$30:AO$89,POP!AO$92,GDP!AO$92,$A44)</f>
        <v>4.1168441558347746E-4</v>
      </c>
      <c r="AP44" cm="1">
        <f t="array" ref="AP44">TheilElementSeparateSum(POP!AP$30:AP$89,GDP!AP$30:AP$89,POP!AP$92,GDP!AP$92,$A44)</f>
        <v>2.1989504800207671E-4</v>
      </c>
      <c r="AQ44" cm="1">
        <f t="array" ref="AQ44">TheilElementSeparateSum(POP!AQ$30:AQ$89,GDP!AQ$30:AQ$89,POP!AQ$92,GDP!AQ$92,$A44)</f>
        <v>2.4590877152155745E-4</v>
      </c>
      <c r="AR44" cm="1">
        <f t="array" ref="AR44">TheilElementSeparateSum(POP!AR$30:AR$89,GDP!AR$30:AR$89,POP!AR$92,GDP!AR$92,$A44)</f>
        <v>3.1658534213366724E-4</v>
      </c>
      <c r="AS44" cm="1">
        <f t="array" ref="AS44">TheilElementSeparateSum(POP!AS$30:AS$89,GDP!AS$30:AS$89,POP!AS$92,GDP!AS$92,$A44)</f>
        <v>4.5765885222379506E-4</v>
      </c>
      <c r="AT44" cm="1">
        <f t="array" ref="AT44">TheilElementSeparateSum(POP!AT$30:AT$89,GDP!AT$30:AT$89,POP!AT$92,GDP!AT$92,$A44)</f>
        <v>4.7734129956932399E-4</v>
      </c>
      <c r="AU44" cm="1">
        <f t="array" ref="AU44">TheilElementSeparateSum(POP!AU$30:AU$89,GDP!AU$30:AU$89,POP!AU$92,GDP!AU$92,$A44)</f>
        <v>4.0770078064556966E-4</v>
      </c>
      <c r="AV44" cm="1">
        <f t="array" ref="AV44">TheilElementSeparateSum(POP!AV$30:AV$89,GDP!AV$30:AV$89,POP!AV$92,GDP!AV$92,$A44)</f>
        <v>3.0788076988184497E-4</v>
      </c>
      <c r="AW44" cm="1">
        <f t="array" ref="AW44">TheilElementSeparateSum(POP!AW$30:AW$89,GDP!AW$30:AW$89,POP!AW$92,GDP!AW$92,$A44)</f>
        <v>2.4610783873592313E-4</v>
      </c>
      <c r="AX44" cm="1">
        <f t="array" ref="AX44">TheilElementSeparateSum(POP!AX$30:AX$89,GDP!AX$30:AX$89,POP!AX$92,GDP!AX$92,$A44)</f>
        <v>1.9912136996894908E-4</v>
      </c>
      <c r="AY44" cm="1">
        <f t="array" ref="AY44">TheilElementSeparateSum(POP!AY$30:AY$89,GDP!AY$30:AY$89,POP!AY$92,GDP!AY$92,$A44)</f>
        <v>1.0855272013191253E-4</v>
      </c>
      <c r="AZ44" cm="1">
        <f t="array" ref="AZ44">TheilElementSeparateSum(POP!AZ$30:AZ$89,GDP!AZ$30:AZ$89,POP!AZ$92,GDP!AZ$92,$A44)</f>
        <v>5.8803194466958344E-5</v>
      </c>
      <c r="BA44" cm="1">
        <f t="array" ref="BA44">TheilElementSeparateSum(POP!BA$30:BA$89,GDP!BA$30:BA$89,POP!BA$92,GDP!BA$92,$A44)</f>
        <v>8.9196103868526415E-5</v>
      </c>
      <c r="BB44" cm="1">
        <f t="array" ref="BB44">TheilElementSeparateSum(POP!BB$30:BB$89,GDP!BB$30:BB$89,POP!BB$92,GDP!BB$92,$A44)</f>
        <v>1.111278823222152E-4</v>
      </c>
      <c r="BC44" cm="1">
        <f t="array" ref="BC44">TheilElementSeparateSum(POP!BC$30:BC$89,GDP!BC$30:BC$89,POP!BC$92,GDP!BC$92,$A44)</f>
        <v>1.2398322119554182E-4</v>
      </c>
      <c r="BD44" cm="1">
        <f t="array" ref="BD44">TheilElementSeparateSum(POP!BD$30:BD$89,GDP!BD$30:BD$89,POP!BD$92,GDP!BD$92,$A44)</f>
        <v>1.9741578117503554E-4</v>
      </c>
      <c r="BE44" cm="1">
        <f t="array" ref="BE44">TheilElementSeparateSum(POP!BE$30:BE$89,GDP!BE$30:BE$89,POP!BE$92,GDP!BE$92,$A44)</f>
        <v>2.4196916014898842E-4</v>
      </c>
      <c r="BF44" cm="1">
        <f t="array" ref="BF44">TheilElementSeparateSum(POP!BF$30:BF$89,GDP!BF$30:BF$89,POP!BF$92,GDP!BF$92,$A44)</f>
        <v>2.8097923358183865E-4</v>
      </c>
      <c r="BG44" cm="1">
        <f t="array" ref="BG44">TheilElementSeparateSum(POP!BG$30:BG$89,GDP!BG$30:BG$89,POP!BG$92,GDP!BG$92,$A44)</f>
        <v>2.7750956013188256E-4</v>
      </c>
      <c r="BH44" cm="1">
        <f t="array" ref="BH44">TheilElementSeparateSum(POP!BH$30:BH$89,GDP!BH$30:BH$89,POP!BH$92,GDP!BH$92,$A44)</f>
        <v>2.9602419120528813E-4</v>
      </c>
      <c r="BI44" cm="1">
        <f t="array" ref="BI44">TheilElementSeparateSum(POP!BI$30:BI$89,GDP!BI$30:BI$89,POP!BI$92,GDP!BI$92,$A44)</f>
        <v>2.8435049805358297E-4</v>
      </c>
    </row>
    <row r="45" spans="1:61" x14ac:dyDescent="0.45">
      <c r="A45">
        <f t="shared" si="1"/>
        <v>22</v>
      </c>
      <c r="B45" t="str" vm="109">
        <f>GDP!B51</f>
        <v>Gabon</v>
      </c>
      <c r="C45" cm="1">
        <f t="array" ref="C45">TheilElementSeparateSum(POP!C$30:C$89,GDP!C$30:C$89,POP!C$92,GDP!C$92,$A45)</f>
        <v>9.06991457355193E-4</v>
      </c>
      <c r="D45" cm="1">
        <f t="array" ref="D45">TheilElementSeparateSum(POP!D$30:D$89,GDP!D$30:D$89,POP!D$92,GDP!D$92,$A45)</f>
        <v>9.3912586212204115E-4</v>
      </c>
      <c r="E45" cm="1">
        <f t="array" ref="E45">TheilElementSeparateSum(POP!E$30:E$89,GDP!E$30:E$89,POP!E$92,GDP!E$92,$A45)</f>
        <v>4.7600351989473839E-4</v>
      </c>
      <c r="F45" cm="1">
        <f t="array" ref="F45">TheilElementSeparateSum(POP!F$30:F$89,GDP!F$30:F$89,POP!F$92,GDP!F$92,$A45)</f>
        <v>9.0695711317210917E-4</v>
      </c>
      <c r="G45" cm="1">
        <f t="array" ref="G45">TheilElementSeparateSum(POP!G$30:G$89,GDP!G$30:G$89,POP!G$92,GDP!G$92,$A45)</f>
        <v>8.726225302368221E-4</v>
      </c>
      <c r="H45" cm="1">
        <f t="array" ref="H45">TheilElementSeparateSum(POP!H$30:H$89,GDP!H$30:H$89,POP!H$92,GDP!H$92,$A45)</f>
        <v>1.0029172304110705E-3</v>
      </c>
      <c r="I45" cm="1">
        <f t="array" ref="I45">TheilElementSeparateSum(POP!I$30:I$89,GDP!I$30:I$89,POP!I$92,GDP!I$92,$A45)</f>
        <v>1.0779642078585323E-3</v>
      </c>
      <c r="J45" cm="1">
        <f t="array" ref="J45">TheilElementSeparateSum(POP!J$30:J$89,GDP!J$30:J$89,POP!J$92,GDP!J$92,$A45)</f>
        <v>1.1090712008346164E-3</v>
      </c>
      <c r="K45" cm="1">
        <f t="array" ref="K45">TheilElementSeparateSum(POP!K$30:K$89,GDP!K$30:K$89,POP!K$92,GDP!K$92,$A45)</f>
        <v>1.0423062634689012E-3</v>
      </c>
      <c r="L45" cm="1">
        <f t="array" ref="L45">TheilElementSeparateSum(POP!L$30:L$89,GDP!L$30:L$89,POP!L$92,GDP!L$92,$A45)</f>
        <v>9.1450862247892026E-4</v>
      </c>
      <c r="M45" cm="1">
        <f t="array" ref="M45">TheilElementSeparateSum(POP!M$30:M$89,GDP!M$30:M$89,POP!M$92,GDP!M$92,$A45)</f>
        <v>1.1166524884071115E-3</v>
      </c>
      <c r="N45" cm="1">
        <f t="array" ref="N45">TheilElementSeparateSum(POP!N$30:N$89,GDP!N$30:N$89,POP!N$92,GDP!N$92,$A45)</f>
        <v>1.1666577740316428E-3</v>
      </c>
      <c r="O45" cm="1">
        <f t="array" ref="O45">TheilElementSeparateSum(POP!O$30:O$89,GDP!O$30:O$89,POP!O$92,GDP!O$92,$A45)</f>
        <v>2.0568628755630891E-3</v>
      </c>
      <c r="P45" cm="1">
        <f t="array" ref="P45">TheilElementSeparateSum(POP!P$30:P$89,GDP!P$30:P$89,POP!P$92,GDP!P$92,$A45)</f>
        <v>4.8916077225860857E-3</v>
      </c>
      <c r="Q45" cm="1">
        <f t="array" ref="Q45">TheilElementSeparateSum(POP!Q$30:Q$89,GDP!Q$30:Q$89,POP!Q$92,GDP!Q$92,$A45)</f>
        <v>6.9334611953924246E-3</v>
      </c>
      <c r="R45" cm="1">
        <f t="array" ref="R45">TheilElementSeparateSum(POP!R$30:R$89,GDP!R$30:R$89,POP!R$92,GDP!R$92,$A45)</f>
        <v>9.92597136230698E-3</v>
      </c>
      <c r="S45" cm="1">
        <f t="array" ref="S45">TheilElementSeparateSum(POP!S$30:S$89,GDP!S$30:S$89,POP!S$92,GDP!S$92,$A45)</f>
        <v>7.6657750439373378E-3</v>
      </c>
      <c r="T45" cm="1">
        <f t="array" ref="T45">TheilElementSeparateSum(POP!T$30:T$89,GDP!T$30:T$89,POP!T$92,GDP!T$92,$A45)</f>
        <v>4.8976710523945463E-3</v>
      </c>
      <c r="U45" cm="1">
        <f t="array" ref="U45">TheilElementSeparateSum(POP!U$30:U$89,GDP!U$30:U$89,POP!U$92,GDP!U$92,$A45)</f>
        <v>5.3632112501134878E-3</v>
      </c>
      <c r="V45" cm="1">
        <f t="array" ref="V45">TheilElementSeparateSum(POP!V$30:V$89,GDP!V$30:V$89,POP!V$92,GDP!V$92,$A45)</f>
        <v>6.9769875416667302E-3</v>
      </c>
      <c r="W45" cm="1">
        <f t="array" ref="W45">TheilElementSeparateSum(POP!W$30:W$89,GDP!W$30:W$89,POP!W$92,GDP!W$92,$A45)</f>
        <v>4.5868945750628665E-3</v>
      </c>
      <c r="X45" cm="1">
        <f t="array" ref="X45">TheilElementSeparateSum(POP!X$30:X$89,GDP!X$30:X$89,POP!X$92,GDP!X$92,$A45)</f>
        <v>4.5729283960568778E-3</v>
      </c>
      <c r="Y45" cm="1">
        <f t="array" ref="Y45">TheilElementSeparateSum(POP!Y$30:Y$89,GDP!Y$30:Y$89,POP!Y$92,GDP!Y$92,$A45)</f>
        <v>4.9368957322800831E-3</v>
      </c>
      <c r="Z45" cm="1">
        <f t="array" ref="Z45">TheilElementSeparateSum(POP!Z$30:Z$89,GDP!Z$30:Z$89,POP!Z$92,GDP!Z$92,$A45)</f>
        <v>5.2994417493547556E-3</v>
      </c>
      <c r="AA45" cm="1">
        <f t="array" ref="AA45">TheilElementSeparateSum(POP!AA$30:AA$89,GDP!AA$30:AA$89,POP!AA$92,GDP!AA$92,$A45)</f>
        <v>4.6627235152660648E-3</v>
      </c>
      <c r="AB45" cm="1">
        <f t="array" ref="AB45">TheilElementSeparateSum(POP!AB$30:AB$89,GDP!AB$30:AB$89,POP!AB$92,GDP!AB$92,$A45)</f>
        <v>4.7170671888183396E-3</v>
      </c>
      <c r="AC45" cm="1">
        <f t="array" ref="AC45">TheilElementSeparateSum(POP!AC$30:AC$89,GDP!AC$30:AC$89,POP!AC$92,GDP!AC$92,$A45)</f>
        <v>3.7458734023050637E-3</v>
      </c>
      <c r="AD45" cm="1">
        <f t="array" ref="AD45">TheilElementSeparateSum(POP!AD$30:AD$89,GDP!AD$30:AD$89,POP!AD$92,GDP!AD$92,$A45)</f>
        <v>4.1747893693241302E-3</v>
      </c>
      <c r="AE45" cm="1">
        <f t="array" ref="AE45">TheilElementSeparateSum(POP!AE$30:AE$89,GDP!AE$30:AE$89,POP!AE$92,GDP!AE$92,$A45)</f>
        <v>3.995352213068481E-3</v>
      </c>
      <c r="AF45" cm="1">
        <f t="array" ref="AF45">TheilElementSeparateSum(POP!AF$30:AF$89,GDP!AF$30:AF$89,POP!AF$92,GDP!AF$92,$A45)</f>
        <v>5.7163707665516912E-3</v>
      </c>
      <c r="AG45" cm="1">
        <f t="array" ref="AG45">TheilElementSeparateSum(POP!AG$30:AG$89,GDP!AG$30:AG$89,POP!AG$92,GDP!AG$92,$A45)</f>
        <v>4.2138718471743239E-3</v>
      </c>
      <c r="AH45" cm="1">
        <f t="array" ref="AH45">TheilElementSeparateSum(POP!AH$30:AH$89,GDP!AH$30:AH$89,POP!AH$92,GDP!AH$92,$A45)</f>
        <v>4.6377992778893857E-3</v>
      </c>
      <c r="AI45" cm="1">
        <f t="array" ref="AI45">TheilElementSeparateSum(POP!AI$30:AI$89,GDP!AI$30:AI$89,POP!AI$92,GDP!AI$92,$A45)</f>
        <v>2.6216492389916895E-3</v>
      </c>
      <c r="AJ45" cm="1">
        <f t="array" ref="AJ45">TheilElementSeparateSum(POP!AJ$30:AJ$89,GDP!AJ$30:AJ$89,POP!AJ$92,GDP!AJ$92,$A45)</f>
        <v>2.0418656497743055E-3</v>
      </c>
      <c r="AK45" cm="1">
        <f t="array" ref="AK45">TheilElementSeparateSum(POP!AK$30:AK$89,GDP!AK$30:AK$89,POP!AK$92,GDP!AK$92,$A45)</f>
        <v>2.3019729969544242E-3</v>
      </c>
      <c r="AL45" cm="1">
        <f t="array" ref="AL45">TheilElementSeparateSum(POP!AL$30:AL$89,GDP!AL$30:AL$89,POP!AL$92,GDP!AL$92,$A45)</f>
        <v>2.5158231235382117E-3</v>
      </c>
      <c r="AM45" cm="1">
        <f t="array" ref="AM45">TheilElementSeparateSum(POP!AM$30:AM$89,GDP!AM$30:AM$89,POP!AM$92,GDP!AM$92,$A45)</f>
        <v>2.0196614814408172E-3</v>
      </c>
      <c r="AN45" cm="1">
        <f t="array" ref="AN45">TheilElementSeparateSum(POP!AN$30:AN$89,GDP!AN$30:AN$89,POP!AN$92,GDP!AN$92,$A45)</f>
        <v>1.4460309500961954E-3</v>
      </c>
      <c r="AO45" cm="1">
        <f t="array" ref="AO45">TheilElementSeparateSum(POP!AO$30:AO$89,GDP!AO$30:AO$89,POP!AO$92,GDP!AO$92,$A45)</f>
        <v>1.7147710965591232E-3</v>
      </c>
      <c r="AP45" cm="1">
        <f t="array" ref="AP45">TheilElementSeparateSum(POP!AP$30:AP$89,GDP!AP$30:AP$89,POP!AP$92,GDP!AP$92,$A45)</f>
        <v>1.7006619430766938E-3</v>
      </c>
      <c r="AQ45" cm="1">
        <f t="array" ref="AQ45">TheilElementSeparateSum(POP!AQ$30:AQ$89,GDP!AQ$30:AQ$89,POP!AQ$92,GDP!AQ$92,$A45)</f>
        <v>1.789087035472431E-3</v>
      </c>
      <c r="AR45" cm="1">
        <f t="array" ref="AR45">TheilElementSeparateSum(POP!AR$30:AR$89,GDP!AR$30:AR$89,POP!AR$92,GDP!AR$92,$A45)</f>
        <v>1.8752680841758376E-3</v>
      </c>
      <c r="AS45" cm="1">
        <f t="array" ref="AS45">TheilElementSeparateSum(POP!AS$30:AS$89,GDP!AS$30:AS$89,POP!AS$92,GDP!AS$92,$A45)</f>
        <v>2.2661652662195734E-3</v>
      </c>
      <c r="AT45" cm="1">
        <f t="array" ref="AT45">TheilElementSeparateSum(POP!AT$30:AT$89,GDP!AT$30:AT$89,POP!AT$92,GDP!AT$92,$A45)</f>
        <v>2.3444924532824867E-3</v>
      </c>
      <c r="AU45" cm="1">
        <f t="array" ref="AU45">TheilElementSeparateSum(POP!AU$30:AU$89,GDP!AU$30:AU$89,POP!AU$92,GDP!AU$92,$A45)</f>
        <v>2.500347668164911E-3</v>
      </c>
      <c r="AV45" cm="1">
        <f t="array" ref="AV45">TheilElementSeparateSum(POP!AV$30:AV$89,GDP!AV$30:AV$89,POP!AV$92,GDP!AV$92,$A45)</f>
        <v>2.1822862904815714E-3</v>
      </c>
      <c r="AW45" cm="1">
        <f t="array" ref="AW45">TheilElementSeparateSum(POP!AW$30:AW$89,GDP!AW$30:AW$89,POP!AW$92,GDP!AW$92,$A45)</f>
        <v>2.2038744048002608E-3</v>
      </c>
      <c r="AX45" cm="1">
        <f t="array" ref="AX45">TheilElementSeparateSum(POP!AX$30:AX$89,GDP!AX$30:AX$89,POP!AX$92,GDP!AX$92,$A45)</f>
        <v>2.6746373641340112E-3</v>
      </c>
      <c r="AY45" cm="1">
        <f t="array" ref="AY45">TheilElementSeparateSum(POP!AY$30:AY$89,GDP!AY$30:AY$89,POP!AY$92,GDP!AY$92,$A45)</f>
        <v>1.8023291570901296E-3</v>
      </c>
      <c r="AZ45" cm="1">
        <f t="array" ref="AZ45">TheilElementSeparateSum(POP!AZ$30:AZ$89,GDP!AZ$30:AZ$89,POP!AZ$92,GDP!AZ$92,$A45)</f>
        <v>1.6624215317158743E-3</v>
      </c>
      <c r="BA45" cm="1">
        <f t="array" ref="BA45">TheilElementSeparateSum(POP!BA$30:BA$89,GDP!BA$30:BA$89,POP!BA$92,GDP!BA$92,$A45)</f>
        <v>2.0282284537026553E-3</v>
      </c>
      <c r="BB45" cm="1">
        <f t="array" ref="BB45">TheilElementSeparateSum(POP!BB$30:BB$89,GDP!BB$30:BB$89,POP!BB$92,GDP!BB$92,$A45)</f>
        <v>1.7252892307824635E-3</v>
      </c>
      <c r="BC45" cm="1">
        <f t="array" ref="BC45">TheilElementSeparateSum(POP!BC$30:BC$89,GDP!BC$30:BC$89,POP!BC$92,GDP!BC$92,$A45)</f>
        <v>1.6408182523157213E-3</v>
      </c>
      <c r="BD45" cm="1">
        <f t="array" ref="BD45">TheilElementSeparateSum(POP!BD$30:BD$89,GDP!BD$30:BD$89,POP!BD$92,GDP!BD$92,$A45)</f>
        <v>1.6245122898214434E-3</v>
      </c>
      <c r="BE45" cm="1">
        <f t="array" ref="BE45">TheilElementSeparateSum(POP!BE$30:BE$89,GDP!BE$30:BE$89,POP!BE$92,GDP!BE$92,$A45)</f>
        <v>1.1874812984395901E-3</v>
      </c>
      <c r="BF45" cm="1">
        <f t="array" ref="BF45">TheilElementSeparateSum(POP!BF$30:BF$89,GDP!BF$30:BF$89,POP!BF$92,GDP!BF$92,$A45)</f>
        <v>1.0892675068838468E-3</v>
      </c>
      <c r="BG45" cm="1">
        <f t="array" ref="BG45">TheilElementSeparateSum(POP!BG$30:BG$89,GDP!BG$30:BG$89,POP!BG$92,GDP!BG$92,$A45)</f>
        <v>9.9959685619351534E-4</v>
      </c>
      <c r="BH45" cm="1">
        <f t="array" ref="BH45">TheilElementSeparateSum(POP!BH$30:BH$89,GDP!BH$30:BH$89,POP!BH$92,GDP!BH$92,$A45)</f>
        <v>1.2546894771607519E-3</v>
      </c>
      <c r="BI45" cm="1">
        <f t="array" ref="BI45">TheilElementSeparateSum(POP!BI$30:BI$89,GDP!BI$30:BI$89,POP!BI$92,GDP!BI$92,$A45)</f>
        <v>1.1555614479308934E-3</v>
      </c>
    </row>
    <row r="46" spans="1:61" x14ac:dyDescent="0.45">
      <c r="A46">
        <f t="shared" si="1"/>
        <v>23</v>
      </c>
      <c r="B46" t="str" vm="110">
        <f>GDP!B52</f>
        <v>Ghana</v>
      </c>
      <c r="C46" cm="1">
        <f t="array" ref="C46">TheilElementSeparateSum(POP!C$30:C$89,GDP!C$30:C$89,POP!C$92,GDP!C$92,$A46)</f>
        <v>2.2067657037895681E-3</v>
      </c>
      <c r="D46" cm="1">
        <f t="array" ref="D46">TheilElementSeparateSum(POP!D$30:D$89,GDP!D$30:D$89,POP!D$92,GDP!D$92,$A46)</f>
        <v>1.9358840552818328E-3</v>
      </c>
      <c r="E46" cm="1">
        <f t="array" ref="E46">TheilElementSeparateSum(POP!E$30:E$89,GDP!E$30:E$89,POP!E$92,GDP!E$92,$A46)</f>
        <v>1.8014097572060612E-3</v>
      </c>
      <c r="F46" cm="1">
        <f t="array" ref="F46">TheilElementSeparateSum(POP!F$30:F$89,GDP!F$30:F$89,POP!F$92,GDP!F$92,$A46)</f>
        <v>2.1564360157892439E-3</v>
      </c>
      <c r="G46" cm="1">
        <f t="array" ref="G46">TheilElementSeparateSum(POP!G$30:G$89,GDP!G$30:G$89,POP!G$92,GDP!G$92,$A46)</f>
        <v>3.3202411734201869E-3</v>
      </c>
      <c r="H46" cm="1">
        <f t="array" ref="H46">TheilElementSeparateSum(POP!H$30:H$89,GDP!H$30:H$89,POP!H$92,GDP!H$92,$A46)</f>
        <v>3.4785393338702931E-3</v>
      </c>
      <c r="I46" cm="1">
        <f t="array" ref="I46">TheilElementSeparateSum(POP!I$30:I$89,GDP!I$30:I$89,POP!I$92,GDP!I$92,$A46)</f>
        <v>6.6900235328949578E-4</v>
      </c>
      <c r="J46" cm="1">
        <f t="array" ref="J46">TheilElementSeparateSum(POP!J$30:J$89,GDP!J$30:J$89,POP!J$92,GDP!J$92,$A46)</f>
        <v>-1.8170392432947493E-4</v>
      </c>
      <c r="K46" cm="1">
        <f t="array" ref="K46">TheilElementSeparateSum(POP!K$30:K$89,GDP!K$30:K$89,POP!K$92,GDP!K$92,$A46)</f>
        <v>2.0096580429586618E-4</v>
      </c>
      <c r="L46" cm="1">
        <f t="array" ref="L46">TheilElementSeparateSum(POP!L$30:L$89,GDP!L$30:L$89,POP!L$92,GDP!L$92,$A46)</f>
        <v>5.0461622853836189E-4</v>
      </c>
      <c r="M46" cm="1">
        <f t="array" ref="M46">TheilElementSeparateSum(POP!M$30:M$89,GDP!M$30:M$89,POP!M$92,GDP!M$92,$A46)</f>
        <v>5.975795167685818E-4</v>
      </c>
      <c r="N46" cm="1">
        <f t="array" ref="N46">TheilElementSeparateSum(POP!N$30:N$89,GDP!N$30:N$89,POP!N$92,GDP!N$92,$A46)</f>
        <v>-9.6190926202129566E-4</v>
      </c>
      <c r="O46" cm="1">
        <f t="array" ref="O46">TheilElementSeparateSum(POP!O$30:O$89,GDP!O$30:O$89,POP!O$92,GDP!O$92,$A46)</f>
        <v>-1.301933423655123E-3</v>
      </c>
      <c r="P46" cm="1">
        <f t="array" ref="P46">TheilElementSeparateSum(POP!P$30:P$89,GDP!P$30:P$89,POP!P$92,GDP!P$92,$A46)</f>
        <v>-1.6232625289962521E-3</v>
      </c>
      <c r="Q46" cm="1">
        <f t="array" ref="Q46">TheilElementSeparateSum(POP!Q$30:Q$89,GDP!Q$30:Q$89,POP!Q$92,GDP!Q$92,$A46)</f>
        <v>-2.0264764809174479E-3</v>
      </c>
      <c r="R46" cm="1">
        <f t="array" ref="R46">TheilElementSeparateSum(POP!R$30:R$89,GDP!R$30:R$89,POP!R$92,GDP!R$92,$A46)</f>
        <v>-2.2343327035902623E-3</v>
      </c>
      <c r="S46" cm="1">
        <f t="array" ref="S46">TheilElementSeparateSum(POP!S$30:S$89,GDP!S$30:S$89,POP!S$92,GDP!S$92,$A46)</f>
        <v>-2.1473913892336919E-3</v>
      </c>
      <c r="T46" cm="1">
        <f t="array" ref="T46">TheilElementSeparateSum(POP!T$30:T$89,GDP!T$30:T$89,POP!T$92,GDP!T$92,$A46)</f>
        <v>-2.1134687555594864E-3</v>
      </c>
      <c r="U46" cm="1">
        <f t="array" ref="U46">TheilElementSeparateSum(POP!U$30:U$89,GDP!U$30:U$89,POP!U$92,GDP!U$92,$A46)</f>
        <v>-2.2514560718777466E-3</v>
      </c>
      <c r="V46" cm="1">
        <f t="array" ref="V46">TheilElementSeparateSum(POP!V$30:V$89,GDP!V$30:V$89,POP!V$92,GDP!V$92,$A46)</f>
        <v>-2.3446538924715931E-3</v>
      </c>
      <c r="W46" cm="1">
        <f t="array" ref="W46">TheilElementSeparateSum(POP!W$30:W$89,GDP!W$30:W$89,POP!W$92,GDP!W$92,$A46)</f>
        <v>-2.517193297892227E-3</v>
      </c>
      <c r="X46" cm="1">
        <f t="array" ref="X46">TheilElementSeparateSum(POP!X$30:X$89,GDP!X$30:X$89,POP!X$92,GDP!X$92,$A46)</f>
        <v>-2.5214836851116507E-3</v>
      </c>
      <c r="Y46" cm="1">
        <f t="array" ref="Y46">TheilElementSeparateSum(POP!Y$30:Y$89,GDP!Y$30:Y$89,POP!Y$92,GDP!Y$92,$A46)</f>
        <v>-2.4674650558941785E-3</v>
      </c>
      <c r="Z46" cm="1">
        <f t="array" ref="Z46">TheilElementSeparateSum(POP!Z$30:Z$89,GDP!Z$30:Z$89,POP!Z$92,GDP!Z$92,$A46)</f>
        <v>-2.4084675938771949E-3</v>
      </c>
      <c r="AA46" cm="1">
        <f t="array" ref="AA46">TheilElementSeparateSum(POP!AA$30:AA$89,GDP!AA$30:AA$89,POP!AA$92,GDP!AA$92,$A46)</f>
        <v>-2.4252792125443105E-3</v>
      </c>
      <c r="AB46" cm="1">
        <f t="array" ref="AB46">TheilElementSeparateSum(POP!AB$30:AB$89,GDP!AB$30:AB$89,POP!AB$92,GDP!AB$92,$A46)</f>
        <v>-2.0428961121489752E-3</v>
      </c>
      <c r="AC46" cm="1">
        <f t="array" ref="AC46">TheilElementSeparateSum(POP!AC$30:AC$89,GDP!AC$30:AC$89,POP!AC$92,GDP!AC$92,$A46)</f>
        <v>-2.4617434683577213E-3</v>
      </c>
      <c r="AD46" cm="1">
        <f t="array" ref="AD46">TheilElementSeparateSum(POP!AD$30:AD$89,GDP!AD$30:AD$89,POP!AD$92,GDP!AD$92,$A46)</f>
        <v>-2.5412298461579249E-3</v>
      </c>
      <c r="AE46" cm="1">
        <f t="array" ref="AE46">TheilElementSeparateSum(POP!AE$30:AE$89,GDP!AE$30:AE$89,POP!AE$92,GDP!AE$92,$A46)</f>
        <v>-2.623048586579974E-3</v>
      </c>
      <c r="AF46" cm="1">
        <f t="array" ref="AF46">TheilElementSeparateSum(POP!AF$30:AF$89,GDP!AF$30:AF$89,POP!AF$92,GDP!AF$92,$A46)</f>
        <v>-2.6455436693345181E-3</v>
      </c>
      <c r="AG46" cm="1">
        <f t="array" ref="AG46">TheilElementSeparateSum(POP!AG$30:AG$89,GDP!AG$30:AG$89,POP!AG$92,GDP!AG$92,$A46)</f>
        <v>-2.6608541221268445E-3</v>
      </c>
      <c r="AH46" cm="1">
        <f t="array" ref="AH46">TheilElementSeparateSum(POP!AH$30:AH$89,GDP!AH$30:AH$89,POP!AH$92,GDP!AH$92,$A46)</f>
        <v>-2.6843337531290796E-3</v>
      </c>
      <c r="AI46" cm="1">
        <f t="array" ref="AI46">TheilElementSeparateSum(POP!AI$30:AI$89,GDP!AI$30:AI$89,POP!AI$92,GDP!AI$92,$A46)</f>
        <v>-2.7239199811195762E-3</v>
      </c>
      <c r="AJ46" cm="1">
        <f t="array" ref="AJ46">TheilElementSeparateSum(POP!AJ$30:AJ$89,GDP!AJ$30:AJ$89,POP!AJ$92,GDP!AJ$92,$A46)</f>
        <v>-2.6750902575417802E-3</v>
      </c>
      <c r="AK46" cm="1">
        <f t="array" ref="AK46">TheilElementSeparateSum(POP!AK$30:AK$89,GDP!AK$30:AK$89,POP!AK$92,GDP!AK$92,$A46)</f>
        <v>-2.7247388228911727E-3</v>
      </c>
      <c r="AL46" cm="1">
        <f t="array" ref="AL46">TheilElementSeparateSum(POP!AL$30:AL$89,GDP!AL$30:AL$89,POP!AL$92,GDP!AL$92,$A46)</f>
        <v>-2.7311928622851681E-3</v>
      </c>
      <c r="AM46" cm="1">
        <f t="array" ref="AM46">TheilElementSeparateSum(POP!AM$30:AM$89,GDP!AM$30:AM$89,POP!AM$92,GDP!AM$92,$A46)</f>
        <v>-2.7107702493537676E-3</v>
      </c>
      <c r="AN46" cm="1">
        <f t="array" ref="AN46">TheilElementSeparateSum(POP!AN$30:AN$89,GDP!AN$30:AN$89,POP!AN$92,GDP!AN$92,$A46)</f>
        <v>-2.7628165021026927E-3</v>
      </c>
      <c r="AO46" cm="1">
        <f t="array" ref="AO46">TheilElementSeparateSum(POP!AO$30:AO$89,GDP!AO$30:AO$89,POP!AO$92,GDP!AO$92,$A46)</f>
        <v>-2.8064572440655109E-3</v>
      </c>
      <c r="AP46" cm="1">
        <f t="array" ref="AP46">TheilElementSeparateSum(POP!AP$30:AP$89,GDP!AP$30:AP$89,POP!AP$92,GDP!AP$92,$A46)</f>
        <v>-2.4499214319761214E-3</v>
      </c>
      <c r="AQ46" cm="1">
        <f t="array" ref="AQ46">TheilElementSeparateSum(POP!AQ$30:AQ$89,GDP!AQ$30:AQ$89,POP!AQ$92,GDP!AQ$92,$A46)</f>
        <v>-2.5561615999360222E-3</v>
      </c>
      <c r="AR46" cm="1">
        <f t="array" ref="AR46">TheilElementSeparateSum(POP!AR$30:AR$89,GDP!AR$30:AR$89,POP!AR$92,GDP!AR$92,$A46)</f>
        <v>-2.6704814352567444E-3</v>
      </c>
      <c r="AS46" cm="1">
        <f t="array" ref="AS46">TheilElementSeparateSum(POP!AS$30:AS$89,GDP!AS$30:AS$89,POP!AS$92,GDP!AS$92,$A46)</f>
        <v>-2.7723955469047723E-3</v>
      </c>
      <c r="AT46" cm="1">
        <f t="array" ref="AT46">TheilElementSeparateSum(POP!AT$30:AT$89,GDP!AT$30:AT$89,POP!AT$92,GDP!AT$92,$A46)</f>
        <v>-2.7856296246619072E-3</v>
      </c>
      <c r="AU46" cm="1">
        <f t="array" ref="AU46">TheilElementSeparateSum(POP!AU$30:AU$89,GDP!AU$30:AU$89,POP!AU$92,GDP!AU$92,$A46)</f>
        <v>-2.8152886463799686E-3</v>
      </c>
      <c r="AV46" cm="1">
        <f t="array" ref="AV46">TheilElementSeparateSum(POP!AV$30:AV$89,GDP!AV$30:AV$89,POP!AV$92,GDP!AV$92,$A46)</f>
        <v>-2.919012510749934E-3</v>
      </c>
      <c r="AW46" cm="1">
        <f t="array" ref="AW46">TheilElementSeparateSum(POP!AW$30:AW$89,GDP!AW$30:AW$89,POP!AW$92,GDP!AW$92,$A46)</f>
        <v>-2.9405797392719835E-3</v>
      </c>
      <c r="AX46" cm="1">
        <f t="array" ref="AX46">TheilElementSeparateSum(POP!AX$30:AX$89,GDP!AX$30:AX$89,POP!AX$92,GDP!AX$92,$A46)</f>
        <v>-2.9497214124581369E-3</v>
      </c>
      <c r="AY46" cm="1">
        <f t="array" ref="AY46">TheilElementSeparateSum(POP!AY$30:AY$89,GDP!AY$30:AY$89,POP!AY$92,GDP!AY$92,$A46)</f>
        <v>-3.0145717815602494E-3</v>
      </c>
      <c r="AZ46" cm="1">
        <f t="array" ref="AZ46">TheilElementSeparateSum(POP!AZ$30:AZ$89,GDP!AZ$30:AZ$89,POP!AZ$92,GDP!AZ$92,$A46)</f>
        <v>-3.0426581708028347E-3</v>
      </c>
      <c r="BA46" cm="1">
        <f t="array" ref="BA46">TheilElementSeparateSum(POP!BA$30:BA$89,GDP!BA$30:BA$89,POP!BA$92,GDP!BA$92,$A46)</f>
        <v>-3.0248274549720248E-3</v>
      </c>
      <c r="BB46" cm="1">
        <f t="array" ref="BB46">TheilElementSeparateSum(POP!BB$30:BB$89,GDP!BB$30:BB$89,POP!BB$92,GDP!BB$92,$A46)</f>
        <v>-3.0292165914472813E-3</v>
      </c>
      <c r="BC46" cm="1">
        <f t="array" ref="BC46">TheilElementSeparateSum(POP!BC$30:BC$89,GDP!BC$30:BC$89,POP!BC$92,GDP!BC$92,$A46)</f>
        <v>-2.305246130170348E-3</v>
      </c>
      <c r="BD46" cm="1">
        <f t="array" ref="BD46">TheilElementSeparateSum(POP!BD$30:BD$89,GDP!BD$30:BD$89,POP!BD$92,GDP!BD$92,$A46)</f>
        <v>-2.8234705872386611E-3</v>
      </c>
      <c r="BE46" cm="1">
        <f t="array" ref="BE46">TheilElementSeparateSum(POP!BE$30:BE$89,GDP!BE$30:BE$89,POP!BE$92,GDP!BE$92,$A46)</f>
        <v>-2.8692140436485693E-3</v>
      </c>
      <c r="BF46" cm="1">
        <f t="array" ref="BF46">TheilElementSeparateSum(POP!BF$30:BF$89,GDP!BF$30:BF$89,POP!BF$92,GDP!BF$92,$A46)</f>
        <v>-2.6319152768233649E-3</v>
      </c>
      <c r="BG46" cm="1">
        <f t="array" ref="BG46">TheilElementSeparateSum(POP!BG$30:BG$89,GDP!BG$30:BG$89,POP!BG$92,GDP!BG$92,$A46)</f>
        <v>-2.7307631524617561E-3</v>
      </c>
      <c r="BH46" cm="1">
        <f t="array" ref="BH46">TheilElementSeparateSum(POP!BH$30:BH$89,GDP!BH$30:BH$89,POP!BH$92,GDP!BH$92,$A46)</f>
        <v>-2.5097550146658308E-3</v>
      </c>
      <c r="BI46" cm="1">
        <f t="array" ref="BI46">TheilElementSeparateSum(POP!BI$30:BI$89,GDP!BI$30:BI$89,POP!BI$92,GDP!BI$92,$A46)</f>
        <v>-2.5444007323852974E-3</v>
      </c>
    </row>
    <row r="47" spans="1:61" x14ac:dyDescent="0.45">
      <c r="A47">
        <f t="shared" si="1"/>
        <v>24</v>
      </c>
      <c r="B47" t="str" vm="111">
        <f>GDP!B53</f>
        <v>Guatemala</v>
      </c>
      <c r="C47" cm="1">
        <f t="array" ref="C47">TheilElementSeparateSum(POP!C$30:C$89,GDP!C$30:C$89,POP!C$92,GDP!C$92,$A47)</f>
        <v>3.8858548764120157E-3</v>
      </c>
      <c r="D47" cm="1">
        <f t="array" ref="D47">TheilElementSeparateSum(POP!D$30:D$89,GDP!D$30:D$89,POP!D$92,GDP!D$92,$A47)</f>
        <v>3.6522785387127633E-3</v>
      </c>
      <c r="E47" cm="1">
        <f t="array" ref="E47">TheilElementSeparateSum(POP!E$30:E$89,GDP!E$30:E$89,POP!E$92,GDP!E$92,$A47)</f>
        <v>3.4484051308852201E-3</v>
      </c>
      <c r="F47" cm="1">
        <f t="array" ref="F47">TheilElementSeparateSum(POP!F$30:F$89,GDP!F$30:F$89,POP!F$92,GDP!F$92,$A47)</f>
        <v>2.9181264799112245E-3</v>
      </c>
      <c r="G47" cm="1">
        <f t="array" ref="G47">TheilElementSeparateSum(POP!G$30:G$89,GDP!G$30:G$89,POP!G$92,GDP!G$92,$A47)</f>
        <v>2.4670668964778437E-3</v>
      </c>
      <c r="H47" cm="1">
        <f t="array" ref="H47">TheilElementSeparateSum(POP!H$30:H$89,GDP!H$30:H$89,POP!H$92,GDP!H$92,$A47)</f>
        <v>2.638028594331614E-3</v>
      </c>
      <c r="I47" cm="1">
        <f t="array" ref="I47">TheilElementSeparateSum(POP!I$30:I$89,GDP!I$30:I$89,POP!I$92,GDP!I$92,$A47)</f>
        <v>2.4086458270410715E-3</v>
      </c>
      <c r="J47" cm="1">
        <f t="array" ref="J47">TheilElementSeparateSum(POP!J$30:J$89,GDP!J$30:J$89,POP!J$92,GDP!J$92,$A47)</f>
        <v>2.6928157839895763E-3</v>
      </c>
      <c r="K47" cm="1">
        <f t="array" ref="K47">TheilElementSeparateSum(POP!K$30:K$89,GDP!K$30:K$89,POP!K$92,GDP!K$92,$A47)</f>
        <v>2.2774894147733781E-3</v>
      </c>
      <c r="L47" cm="1">
        <f t="array" ref="L47">TheilElementSeparateSum(POP!L$30:L$89,GDP!L$30:L$89,POP!L$92,GDP!L$92,$A47)</f>
        <v>2.4764072103850565E-3</v>
      </c>
      <c r="M47" cm="1">
        <f t="array" ref="M47">TheilElementSeparateSum(POP!M$30:M$89,GDP!M$30:M$89,POP!M$92,GDP!M$92,$A47)</f>
        <v>2.2018966278320243E-3</v>
      </c>
      <c r="N47" cm="1">
        <f t="array" ref="N47">TheilElementSeparateSum(POP!N$30:N$89,GDP!N$30:N$89,POP!N$92,GDP!N$92,$A47)</f>
        <v>1.8411719314387822E-3</v>
      </c>
      <c r="O47" cm="1">
        <f t="array" ref="O47">TheilElementSeparateSum(POP!O$30:O$89,GDP!O$30:O$89,POP!O$92,GDP!O$92,$A47)</f>
        <v>1.6771727454727178E-3</v>
      </c>
      <c r="P47" cm="1">
        <f t="array" ref="P47">TheilElementSeparateSum(POP!P$30:P$89,GDP!P$30:P$89,POP!P$92,GDP!P$92,$A47)</f>
        <v>1.447184220204929E-3</v>
      </c>
      <c r="Q47" cm="1">
        <f t="array" ref="Q47">TheilElementSeparateSum(POP!Q$30:Q$89,GDP!Q$30:Q$89,POP!Q$92,GDP!Q$92,$A47)</f>
        <v>1.7134016431563492E-3</v>
      </c>
      <c r="R47" cm="1">
        <f t="array" ref="R47">TheilElementSeparateSum(POP!R$30:R$89,GDP!R$30:R$89,POP!R$92,GDP!R$92,$A47)</f>
        <v>2.4668831135788759E-3</v>
      </c>
      <c r="S47" cm="1">
        <f t="array" ref="S47">TheilElementSeparateSum(POP!S$30:S$89,GDP!S$30:S$89,POP!S$92,GDP!S$92,$A47)</f>
        <v>3.6403275833754209E-3</v>
      </c>
      <c r="T47" cm="1">
        <f t="array" ref="T47">TheilElementSeparateSum(POP!T$30:T$89,GDP!T$30:T$89,POP!T$92,GDP!T$92,$A47)</f>
        <v>3.3160052122502672E-3</v>
      </c>
      <c r="U47" cm="1">
        <f t="array" ref="U47">TheilElementSeparateSum(POP!U$30:U$89,GDP!U$30:U$89,POP!U$92,GDP!U$92,$A47)</f>
        <v>2.822943769198092E-3</v>
      </c>
      <c r="V47" cm="1">
        <f t="array" ref="V47">TheilElementSeparateSum(POP!V$30:V$89,GDP!V$30:V$89,POP!V$92,GDP!V$92,$A47)</f>
        <v>2.4625593093724244E-3</v>
      </c>
      <c r="W47" cm="1">
        <f t="array" ref="W47">TheilElementSeparateSum(POP!W$30:W$89,GDP!W$30:W$89,POP!W$92,GDP!W$92,$A47)</f>
        <v>1.7758117126145006E-3</v>
      </c>
      <c r="X47" cm="1">
        <f t="array" ref="X47">TheilElementSeparateSum(POP!X$30:X$89,GDP!X$30:X$89,POP!X$92,GDP!X$92,$A47)</f>
        <v>2.3840098957226487E-3</v>
      </c>
      <c r="Y47" cm="1">
        <f t="array" ref="Y47">TheilElementSeparateSum(POP!Y$30:Y$89,GDP!Y$30:Y$89,POP!Y$92,GDP!Y$92,$A47)</f>
        <v>3.8663065112909773E-3</v>
      </c>
      <c r="Z47" cm="1">
        <f t="array" ref="Z47">TheilElementSeparateSum(POP!Z$30:Z$89,GDP!Z$30:Z$89,POP!Z$92,GDP!Z$92,$A47)</f>
        <v>4.340647062291033E-3</v>
      </c>
      <c r="AA47" cm="1">
        <f t="array" ref="AA47">TheilElementSeparateSum(POP!AA$30:AA$89,GDP!AA$30:AA$89,POP!AA$92,GDP!AA$92,$A47)</f>
        <v>4.4247511598604888E-3</v>
      </c>
      <c r="AB47" cm="1">
        <f t="array" ref="AB47">TheilElementSeparateSum(POP!AB$30:AB$89,GDP!AB$30:AB$89,POP!AB$92,GDP!AB$92,$A47)</f>
        <v>1.4988353471336682E-3</v>
      </c>
      <c r="AC47" cm="1">
        <f t="array" ref="AC47">TheilElementSeparateSum(POP!AC$30:AC$89,GDP!AC$30:AC$89,POP!AC$92,GDP!AC$92,$A47)</f>
        <v>6.6172482257761684E-4</v>
      </c>
      <c r="AD47" cm="1">
        <f t="array" ref="AD47">TheilElementSeparateSum(POP!AD$30:AD$89,GDP!AD$30:AD$89,POP!AD$92,GDP!AD$92,$A47)</f>
        <v>7.2594460169871653E-4</v>
      </c>
      <c r="AE47" cm="1">
        <f t="array" ref="AE47">TheilElementSeparateSum(POP!AE$30:AE$89,GDP!AE$30:AE$89,POP!AE$92,GDP!AE$92,$A47)</f>
        <v>4.611597067909515E-4</v>
      </c>
      <c r="AF47" cm="1">
        <f t="array" ref="AF47">TheilElementSeparateSum(POP!AF$30:AF$89,GDP!AF$30:AF$89,POP!AF$92,GDP!AF$92,$A47)</f>
        <v>-4.9486259807513216E-4</v>
      </c>
      <c r="AG47" cm="1">
        <f t="array" ref="AG47">TheilElementSeparateSum(POP!AG$30:AG$89,GDP!AG$30:AG$89,POP!AG$92,GDP!AG$92,$A47)</f>
        <v>-9.2716019084724426E-5</v>
      </c>
      <c r="AH47" cm="1">
        <f t="array" ref="AH47">TheilElementSeparateSum(POP!AH$30:AH$89,GDP!AH$30:AH$89,POP!AH$92,GDP!AH$92,$A47)</f>
        <v>5.3031326886686435E-4</v>
      </c>
      <c r="AI47" cm="1">
        <f t="array" ref="AI47">TheilElementSeparateSum(POP!AI$30:AI$89,GDP!AI$30:AI$89,POP!AI$92,GDP!AI$92,$A47)</f>
        <v>4.4094754980571351E-4</v>
      </c>
      <c r="AJ47" cm="1">
        <f t="array" ref="AJ47">TheilElementSeparateSum(POP!AJ$30:AJ$89,GDP!AJ$30:AJ$89,POP!AJ$92,GDP!AJ$92,$A47)</f>
        <v>6.1096925745610705E-4</v>
      </c>
      <c r="AK47" cm="1">
        <f t="array" ref="AK47">TheilElementSeparateSum(POP!AK$30:AK$89,GDP!AK$30:AK$89,POP!AK$92,GDP!AK$92,$A47)</f>
        <v>7.2007203726325681E-4</v>
      </c>
      <c r="AL47" cm="1">
        <f t="array" ref="AL47">TheilElementSeparateSum(POP!AL$30:AL$89,GDP!AL$30:AL$89,POP!AL$92,GDP!AL$92,$A47)</f>
        <v>5.9511701532151959E-4</v>
      </c>
      <c r="AM47" cm="1">
        <f t="array" ref="AM47">TheilElementSeparateSum(POP!AM$30:AM$89,GDP!AM$30:AM$89,POP!AM$92,GDP!AM$92,$A47)</f>
        <v>1.015803682067321E-3</v>
      </c>
      <c r="AN47" cm="1">
        <f t="array" ref="AN47">TheilElementSeparateSum(POP!AN$30:AN$89,GDP!AN$30:AN$89,POP!AN$92,GDP!AN$92,$A47)</f>
        <v>1.5828554177271692E-3</v>
      </c>
      <c r="AO47" cm="1">
        <f t="array" ref="AO47">TheilElementSeparateSum(POP!AO$30:AO$89,GDP!AO$30:AO$89,POP!AO$92,GDP!AO$92,$A47)</f>
        <v>1.5182611332119139E-3</v>
      </c>
      <c r="AP47" cm="1">
        <f t="array" ref="AP47">TheilElementSeparateSum(POP!AP$30:AP$89,GDP!AP$30:AP$89,POP!AP$92,GDP!AP$92,$A47)</f>
        <v>1.243797964501356E-3</v>
      </c>
      <c r="AQ47" cm="1">
        <f t="array" ref="AQ47">TheilElementSeparateSum(POP!AQ$30:AQ$89,GDP!AQ$30:AQ$89,POP!AQ$92,GDP!AQ$92,$A47)</f>
        <v>1.2705953985769744E-3</v>
      </c>
      <c r="AR47" cm="1">
        <f t="array" ref="AR47">TheilElementSeparateSum(POP!AR$30:AR$89,GDP!AR$30:AR$89,POP!AR$92,GDP!AR$92,$A47)</f>
        <v>1.8215258948529069E-3</v>
      </c>
      <c r="AS47" cm="1">
        <f t="array" ref="AS47">TheilElementSeparateSum(POP!AS$30:AS$89,GDP!AS$30:AS$89,POP!AS$92,GDP!AS$92,$A47)</f>
        <v>1.4751974472190709E-3</v>
      </c>
      <c r="AT47" cm="1">
        <f t="array" ref="AT47">TheilElementSeparateSum(POP!AT$30:AT$89,GDP!AT$30:AT$89,POP!AT$92,GDP!AT$92,$A47)</f>
        <v>9.9276115785625649E-4</v>
      </c>
      <c r="AU47" cm="1">
        <f t="array" ref="AU47">TheilElementSeparateSum(POP!AU$30:AU$89,GDP!AU$30:AU$89,POP!AU$92,GDP!AU$92,$A47)</f>
        <v>6.9674235606054626E-4</v>
      </c>
      <c r="AV47" cm="1">
        <f t="array" ref="AV47">TheilElementSeparateSum(POP!AV$30:AV$89,GDP!AV$30:AV$89,POP!AV$92,GDP!AV$92,$A47)</f>
        <v>4.4238244836310576E-4</v>
      </c>
      <c r="AW47" cm="1">
        <f t="array" ref="AW47">TheilElementSeparateSum(POP!AW$30:AW$89,GDP!AW$30:AW$89,POP!AW$92,GDP!AW$92,$A47)</f>
        <v>1.3384429067681147E-4</v>
      </c>
      <c r="AX47" cm="1">
        <f t="array" ref="AX47">TheilElementSeparateSum(POP!AX$30:AX$89,GDP!AX$30:AX$89,POP!AX$92,GDP!AX$92,$A47)</f>
        <v>2.8520213718773082E-4</v>
      </c>
      <c r="AY47" cm="1">
        <f t="array" ref="AY47">TheilElementSeparateSum(POP!AY$30:AY$89,GDP!AY$30:AY$89,POP!AY$92,GDP!AY$92,$A47)</f>
        <v>3.0057227484645309E-4</v>
      </c>
      <c r="AZ47" cm="1">
        <f t="array" ref="AZ47">TheilElementSeparateSum(POP!AZ$30:AZ$89,GDP!AZ$30:AZ$89,POP!AZ$92,GDP!AZ$92,$A47)</f>
        <v>-2.724009238141948E-4</v>
      </c>
      <c r="BA47" cm="1">
        <f t="array" ref="BA47">TheilElementSeparateSum(POP!BA$30:BA$89,GDP!BA$30:BA$89,POP!BA$92,GDP!BA$92,$A47)</f>
        <v>-1.9827437878094153E-4</v>
      </c>
      <c r="BB47" cm="1">
        <f t="array" ref="BB47">TheilElementSeparateSum(POP!BB$30:BB$89,GDP!BB$30:BB$89,POP!BB$92,GDP!BB$92,$A47)</f>
        <v>-2.2928739026960953E-5</v>
      </c>
      <c r="BC47" cm="1">
        <f t="array" ref="BC47">TheilElementSeparateSum(POP!BC$30:BC$89,GDP!BC$30:BC$89,POP!BC$92,GDP!BC$92,$A47)</f>
        <v>2.1718454651806455E-5</v>
      </c>
      <c r="BD47" cm="1">
        <f t="array" ref="BD47">TheilElementSeparateSum(POP!BD$30:BD$89,GDP!BD$30:BD$89,POP!BD$92,GDP!BD$92,$A47)</f>
        <v>3.1689290798886529E-4</v>
      </c>
      <c r="BE47" cm="1">
        <f t="array" ref="BE47">TheilElementSeparateSum(POP!BE$30:BE$89,GDP!BE$30:BE$89,POP!BE$92,GDP!BE$92,$A47)</f>
        <v>1.384288712240746E-3</v>
      </c>
      <c r="BF47" cm="1">
        <f t="array" ref="BF47">TheilElementSeparateSum(POP!BF$30:BF$89,GDP!BF$30:BF$89,POP!BF$92,GDP!BF$92,$A47)</f>
        <v>1.8090406100535945E-3</v>
      </c>
      <c r="BG47" cm="1">
        <f t="array" ref="BG47">TheilElementSeparateSum(POP!BG$30:BG$89,GDP!BG$30:BG$89,POP!BG$92,GDP!BG$92,$A47)</f>
        <v>1.702981677955253E-3</v>
      </c>
      <c r="BH47" cm="1">
        <f t="array" ref="BH47">TheilElementSeparateSum(POP!BH$30:BH$89,GDP!BH$30:BH$89,POP!BH$92,GDP!BH$92,$A47)</f>
        <v>1.7458325381678719E-3</v>
      </c>
      <c r="BI47" cm="1">
        <f t="array" ref="BI47">TheilElementSeparateSum(POP!BI$30:BI$89,GDP!BI$30:BI$89,POP!BI$92,GDP!BI$92,$A47)</f>
        <v>1.9773855458775154E-3</v>
      </c>
    </row>
    <row r="48" spans="1:61" x14ac:dyDescent="0.45">
      <c r="A48">
        <f t="shared" si="1"/>
        <v>25</v>
      </c>
      <c r="B48" t="str" vm="112">
        <f>GDP!B54</f>
        <v>Guyana</v>
      </c>
      <c r="C48" cm="1">
        <f t="array" ref="C48">TheilElementSeparateSum(POP!C$30:C$89,GDP!C$30:C$89,POP!C$92,GDP!C$92,$A48)</f>
        <v>9.4378629374022068E-4</v>
      </c>
      <c r="D48" cm="1">
        <f t="array" ref="D48">TheilElementSeparateSum(POP!D$30:D$89,GDP!D$30:D$89,POP!D$92,GDP!D$92,$A48)</f>
        <v>8.7355496444236789E-4</v>
      </c>
      <c r="E48" cm="1">
        <f t="array" ref="E48">TheilElementSeparateSum(POP!E$30:E$89,GDP!E$30:E$89,POP!E$92,GDP!E$92,$A48)</f>
        <v>4.8757193956129748E-4</v>
      </c>
      <c r="F48" cm="1">
        <f t="array" ref="F48">TheilElementSeparateSum(POP!F$30:F$89,GDP!F$30:F$89,POP!F$92,GDP!F$92,$A48)</f>
        <v>5.2395184802814818E-4</v>
      </c>
      <c r="G48" cm="1">
        <f t="array" ref="G48">TheilElementSeparateSum(POP!G$30:G$89,GDP!G$30:G$89,POP!G$92,GDP!G$92,$A48)</f>
        <v>5.5707529418929638E-4</v>
      </c>
      <c r="H48" cm="1">
        <f t="array" ref="H48">TheilElementSeparateSum(POP!H$30:H$89,GDP!H$30:H$89,POP!H$92,GDP!H$92,$A48)</f>
        <v>6.4135153466085202E-4</v>
      </c>
      <c r="I48" cm="1">
        <f t="array" ref="I48">TheilElementSeparateSum(POP!I$30:I$89,GDP!I$30:I$89,POP!I$92,GDP!I$92,$A48)</f>
        <v>6.8774651045149025E-4</v>
      </c>
      <c r="J48" cm="1">
        <f t="array" ref="J48">TheilElementSeparateSum(POP!J$30:J$89,GDP!J$30:J$89,POP!J$92,GDP!J$92,$A48)</f>
        <v>4.5403719301286845E-4</v>
      </c>
      <c r="K48" cm="1">
        <f t="array" ref="K48">TheilElementSeparateSum(POP!K$30:K$89,GDP!K$30:K$89,POP!K$92,GDP!K$92,$A48)</f>
        <v>4.267496927828282E-4</v>
      </c>
      <c r="L48" cm="1">
        <f t="array" ref="L48">TheilElementSeparateSum(POP!L$30:L$89,GDP!L$30:L$89,POP!L$92,GDP!L$92,$A48)</f>
        <v>4.2451292127073341E-4</v>
      </c>
      <c r="M48" cm="1">
        <f t="array" ref="M48">TheilElementSeparateSum(POP!M$30:M$89,GDP!M$30:M$89,POP!M$92,GDP!M$92,$A48)</f>
        <v>4.0709662621874929E-4</v>
      </c>
      <c r="N48" cm="1">
        <f t="array" ref="N48">TheilElementSeparateSum(POP!N$30:N$89,GDP!N$30:N$89,POP!N$92,GDP!N$92,$A48)</f>
        <v>3.0951093734922388E-4</v>
      </c>
      <c r="O48" cm="1">
        <f t="array" ref="O48">TheilElementSeparateSum(POP!O$30:O$89,GDP!O$30:O$89,POP!O$92,GDP!O$92,$A48)</f>
        <v>1.7162843020588329E-4</v>
      </c>
      <c r="P48" cm="1">
        <f t="array" ref="P48">TheilElementSeparateSum(POP!P$30:P$89,GDP!P$30:P$89,POP!P$92,GDP!P$92,$A48)</f>
        <v>2.8246220888266104E-4</v>
      </c>
      <c r="Q48" cm="1">
        <f t="array" ref="Q48">TheilElementSeparateSum(POP!Q$30:Q$89,GDP!Q$30:Q$89,POP!Q$92,GDP!Q$92,$A48)</f>
        <v>3.1870652714737228E-4</v>
      </c>
      <c r="R48" cm="1">
        <f t="array" ref="R48">TheilElementSeparateSum(POP!R$30:R$89,GDP!R$30:R$89,POP!R$92,GDP!R$92,$A48)</f>
        <v>1.6128381391912095E-4</v>
      </c>
      <c r="S48" cm="1">
        <f t="array" ref="S48">TheilElementSeparateSum(POP!S$30:S$89,GDP!S$30:S$89,POP!S$92,GDP!S$92,$A48)</f>
        <v>8.1240703119106166E-5</v>
      </c>
      <c r="T48" cm="1">
        <f t="array" ref="T48">TheilElementSeparateSum(POP!T$30:T$89,GDP!T$30:T$89,POP!T$92,GDP!T$92,$A48)</f>
        <v>8.0133425363889158E-5</v>
      </c>
      <c r="U48" cm="1">
        <f t="array" ref="U48">TheilElementSeparateSum(POP!U$30:U$89,GDP!U$30:U$89,POP!U$92,GDP!U$92,$A48)</f>
        <v>1.0662690234305246E-5</v>
      </c>
      <c r="V48" cm="1">
        <f t="array" ref="V48">TheilElementSeparateSum(POP!V$30:V$89,GDP!V$30:V$89,POP!V$92,GDP!V$92,$A48)</f>
        <v>-1.1529782036683916E-6</v>
      </c>
      <c r="W48" cm="1">
        <f t="array" ref="W48">TheilElementSeparateSum(POP!W$30:W$89,GDP!W$30:W$89,POP!W$92,GDP!W$92,$A48)</f>
        <v>-7.9982016251097752E-5</v>
      </c>
      <c r="X48" cm="1">
        <f t="array" ref="X48">TheilElementSeparateSum(POP!X$30:X$89,GDP!X$30:X$89,POP!X$92,GDP!X$92,$A48)</f>
        <v>-9.9620053976446209E-5</v>
      </c>
      <c r="Y48" cm="1">
        <f t="array" ref="Y48">TheilElementSeparateSum(POP!Y$30:Y$89,GDP!Y$30:Y$89,POP!Y$92,GDP!Y$92,$A48)</f>
        <v>-5.1290876853070898E-5</v>
      </c>
      <c r="Z48" cm="1">
        <f t="array" ref="Z48">TheilElementSeparateSum(POP!Z$30:Z$89,GDP!Z$30:Z$89,POP!Z$92,GDP!Z$92,$A48)</f>
        <v>-7.5750061872105473E-5</v>
      </c>
      <c r="AA48" cm="1">
        <f t="array" ref="AA48">TheilElementSeparateSum(POP!AA$30:AA$89,GDP!AA$30:AA$89,POP!AA$92,GDP!AA$92,$A48)</f>
        <v>-5.9596752590354751E-5</v>
      </c>
      <c r="AB48" cm="1">
        <f t="array" ref="AB48">TheilElementSeparateSum(POP!AB$30:AB$89,GDP!AB$30:AB$89,POP!AB$92,GDP!AB$92,$A48)</f>
        <v>-1.4794272824775644E-5</v>
      </c>
      <c r="AC48" cm="1">
        <f t="array" ref="AC48">TheilElementSeparateSum(POP!AC$30:AC$89,GDP!AC$30:AC$89,POP!AC$92,GDP!AC$92,$A48)</f>
        <v>-1.1615818236879335E-4</v>
      </c>
      <c r="AD48" cm="1">
        <f t="array" ref="AD48">TheilElementSeparateSum(POP!AD$30:AD$89,GDP!AD$30:AD$89,POP!AD$92,GDP!AD$92,$A48)</f>
        <v>-9.7484624194899683E-5</v>
      </c>
      <c r="AE48" cm="1">
        <f t="array" ref="AE48">TheilElementSeparateSum(POP!AE$30:AE$89,GDP!AE$30:AE$89,POP!AE$92,GDP!AE$92,$A48)</f>
        <v>-1.1709944448416953E-4</v>
      </c>
      <c r="AF48" cm="1">
        <f t="array" ref="AF48">TheilElementSeparateSum(POP!AF$30:AF$89,GDP!AF$30:AF$89,POP!AF$92,GDP!AF$92,$A48)</f>
        <v>-1.1901667994230072E-4</v>
      </c>
      <c r="AG48" cm="1">
        <f t="array" ref="AG48">TheilElementSeparateSum(POP!AG$30:AG$89,GDP!AG$30:AG$89,POP!AG$92,GDP!AG$92,$A48)</f>
        <v>-1.282336179008026E-4</v>
      </c>
      <c r="AH48" cm="1">
        <f t="array" ref="AH48">TheilElementSeparateSum(POP!AH$30:AH$89,GDP!AH$30:AH$89,POP!AH$92,GDP!AH$92,$A48)</f>
        <v>-1.2115457960918928E-4</v>
      </c>
      <c r="AI48" cm="1">
        <f t="array" ref="AI48">TheilElementSeparateSum(POP!AI$30:AI$89,GDP!AI$30:AI$89,POP!AI$92,GDP!AI$92,$A48)</f>
        <v>-1.1192131998724977E-4</v>
      </c>
      <c r="AJ48" cm="1">
        <f t="array" ref="AJ48">TheilElementSeparateSum(POP!AJ$30:AJ$89,GDP!AJ$30:AJ$89,POP!AJ$92,GDP!AJ$92,$A48)</f>
        <v>-1.0125027166461453E-4</v>
      </c>
      <c r="AK48" cm="1">
        <f t="array" ref="AK48">TheilElementSeparateSum(POP!AK$30:AK$89,GDP!AK$30:AK$89,POP!AK$92,GDP!AK$92,$A48)</f>
        <v>-9.2666015411003132E-5</v>
      </c>
      <c r="AL48" cm="1">
        <f t="array" ref="AL48">TheilElementSeparateSum(POP!AL$30:AL$89,GDP!AL$30:AL$89,POP!AL$92,GDP!AL$92,$A48)</f>
        <v>-8.2254404025418077E-5</v>
      </c>
      <c r="AM48" cm="1">
        <f t="array" ref="AM48">TheilElementSeparateSum(POP!AM$30:AM$89,GDP!AM$30:AM$89,POP!AM$92,GDP!AM$92,$A48)</f>
        <v>-7.5929624384360781E-5</v>
      </c>
      <c r="AN48" cm="1">
        <f t="array" ref="AN48">TheilElementSeparateSum(POP!AN$30:AN$89,GDP!AN$30:AN$89,POP!AN$92,GDP!AN$92,$A48)</f>
        <v>-7.7063389934841039E-5</v>
      </c>
      <c r="AO48" cm="1">
        <f t="array" ref="AO48">TheilElementSeparateSum(POP!AO$30:AO$89,GDP!AO$30:AO$89,POP!AO$92,GDP!AO$92,$A48)</f>
        <v>-6.8527263603533549E-5</v>
      </c>
      <c r="AP48" cm="1">
        <f t="array" ref="AP48">TheilElementSeparateSum(POP!AP$30:AP$89,GDP!AP$30:AP$89,POP!AP$92,GDP!AP$92,$A48)</f>
        <v>-7.2385334644525177E-5</v>
      </c>
      <c r="AQ48" cm="1">
        <f t="array" ref="AQ48">TheilElementSeparateSum(POP!AQ$30:AQ$89,GDP!AQ$30:AQ$89,POP!AQ$92,GDP!AQ$92,$A48)</f>
        <v>-6.2167379741774934E-5</v>
      </c>
      <c r="AR48" cm="1">
        <f t="array" ref="AR48">TheilElementSeparateSum(POP!AR$30:AR$89,GDP!AR$30:AR$89,POP!AR$92,GDP!AR$92,$A48)</f>
        <v>-5.9505467667205458E-5</v>
      </c>
      <c r="AS48" cm="1">
        <f t="array" ref="AS48">TheilElementSeparateSum(POP!AS$30:AS$89,GDP!AS$30:AS$89,POP!AS$92,GDP!AS$92,$A48)</f>
        <v>-6.6481145782209644E-5</v>
      </c>
      <c r="AT48" cm="1">
        <f t="array" ref="AT48">TheilElementSeparateSum(POP!AT$30:AT$89,GDP!AT$30:AT$89,POP!AT$92,GDP!AT$92,$A48)</f>
        <v>-7.5103592665886801E-5</v>
      </c>
      <c r="AU48" cm="1">
        <f t="array" ref="AU48">TheilElementSeparateSum(POP!AU$30:AU$89,GDP!AU$30:AU$89,POP!AU$92,GDP!AU$92,$A48)</f>
        <v>-8.3954167072903109E-5</v>
      </c>
      <c r="AV48" cm="1">
        <f t="array" ref="AV48">TheilElementSeparateSum(POP!AV$30:AV$89,GDP!AV$30:AV$89,POP!AV$92,GDP!AV$92,$A48)</f>
        <v>-1.8082085526267381E-5</v>
      </c>
      <c r="AW48" cm="1">
        <f t="array" ref="AW48">TheilElementSeparateSum(POP!AW$30:AW$89,GDP!AW$30:AW$89,POP!AW$92,GDP!AW$92,$A48)</f>
        <v>-1.376467458933485E-5</v>
      </c>
      <c r="AX48" cm="1">
        <f t="array" ref="AX48">TheilElementSeparateSum(POP!AX$30:AX$89,GDP!AX$30:AX$89,POP!AX$92,GDP!AX$92,$A48)</f>
        <v>-1.1845204690287372E-5</v>
      </c>
      <c r="AY48" cm="1">
        <f t="array" ref="AY48">TheilElementSeparateSum(POP!AY$30:AY$89,GDP!AY$30:AY$89,POP!AY$92,GDP!AY$92,$A48)</f>
        <v>2.2702715893976377E-5</v>
      </c>
      <c r="AZ48" cm="1">
        <f t="array" ref="AZ48">TheilElementSeparateSum(POP!AZ$30:AZ$89,GDP!AZ$30:AZ$89,POP!AZ$92,GDP!AZ$92,$A48)</f>
        <v>-3.7016781644916819E-6</v>
      </c>
      <c r="BA48" cm="1">
        <f t="array" ref="BA48">TheilElementSeparateSum(POP!BA$30:BA$89,GDP!BA$30:BA$89,POP!BA$92,GDP!BA$92,$A48)</f>
        <v>-1.2692100505603883E-8</v>
      </c>
      <c r="BB48" cm="1">
        <f t="array" ref="BB48">TheilElementSeparateSum(POP!BB$30:BB$89,GDP!BB$30:BB$89,POP!BB$92,GDP!BB$92,$A48)</f>
        <v>2.7521258525642588E-5</v>
      </c>
      <c r="BC48" cm="1">
        <f t="array" ref="BC48">TheilElementSeparateSum(POP!BC$30:BC$89,GDP!BC$30:BC$89,POP!BC$92,GDP!BC$92,$A48)</f>
        <v>3.1570963179765374E-5</v>
      </c>
      <c r="BD48" cm="1">
        <f t="array" ref="BD48">TheilElementSeparateSum(POP!BD$30:BD$89,GDP!BD$30:BD$89,POP!BD$92,GDP!BD$92,$A48)</f>
        <v>3.4580347774171288E-5</v>
      </c>
      <c r="BE48" cm="1">
        <f t="array" ref="BE48">TheilElementSeparateSum(POP!BE$30:BE$89,GDP!BE$30:BE$89,POP!BE$92,GDP!BE$92,$A48)</f>
        <v>8.4360187087684427E-5</v>
      </c>
      <c r="BF48" cm="1">
        <f t="array" ref="BF48">TheilElementSeparateSum(POP!BF$30:BF$89,GDP!BF$30:BF$89,POP!BF$92,GDP!BF$92,$A48)</f>
        <v>1.2497931508612936E-4</v>
      </c>
      <c r="BG48" cm="1">
        <f t="array" ref="BG48">TheilElementSeparateSum(POP!BG$30:BG$89,GDP!BG$30:BG$89,POP!BG$92,GDP!BG$92,$A48)</f>
        <v>9.3971461786086785E-5</v>
      </c>
      <c r="BH48" cm="1">
        <f t="array" ref="BH48">TheilElementSeparateSum(POP!BH$30:BH$89,GDP!BH$30:BH$89,POP!BH$92,GDP!BH$92,$A48)</f>
        <v>1.2908682001023811E-4</v>
      </c>
      <c r="BI48" cm="1">
        <f t="array" ref="BI48">TheilElementSeparateSum(POP!BI$30:BI$89,GDP!BI$30:BI$89,POP!BI$92,GDP!BI$92,$A48)</f>
        <v>1.7243581993774284E-4</v>
      </c>
    </row>
    <row r="49" spans="1:61" x14ac:dyDescent="0.45">
      <c r="A49">
        <f t="shared" si="1"/>
        <v>26</v>
      </c>
      <c r="B49" t="str" vm="113">
        <f>GDP!B55</f>
        <v>Haiti</v>
      </c>
      <c r="C49" cm="1">
        <f t="array" ref="C49">TheilElementSeparateSum(POP!C$30:C$89,GDP!C$30:C$89,POP!C$92,GDP!C$92,$A49)</f>
        <v>-1.386837090575145E-3</v>
      </c>
      <c r="D49" cm="1">
        <f t="array" ref="D49">TheilElementSeparateSum(POP!D$30:D$89,GDP!D$30:D$89,POP!D$92,GDP!D$92,$A49)</f>
        <v>-1.3941834163407028E-3</v>
      </c>
      <c r="E49" cm="1">
        <f t="array" ref="E49">TheilElementSeparateSum(POP!E$30:E$89,GDP!E$30:E$89,POP!E$92,GDP!E$92,$A49)</f>
        <v>-1.4063289746812698E-3</v>
      </c>
      <c r="F49" cm="1">
        <f t="array" ref="F49">TheilElementSeparateSum(POP!F$30:F$89,GDP!F$30:F$89,POP!F$92,GDP!F$92,$A49)</f>
        <v>-1.3936211943467926E-3</v>
      </c>
      <c r="G49" cm="1">
        <f t="array" ref="G49">TheilElementSeparateSum(POP!G$30:G$89,GDP!G$30:G$89,POP!G$92,GDP!G$92,$A49)</f>
        <v>-1.3820624308488597E-3</v>
      </c>
      <c r="H49" cm="1">
        <f t="array" ref="H49">TheilElementSeparateSum(POP!H$30:H$89,GDP!H$30:H$89,POP!H$92,GDP!H$92,$A49)</f>
        <v>-1.3665337424274655E-3</v>
      </c>
      <c r="I49" cm="1">
        <f t="array" ref="I49">TheilElementSeparateSum(POP!I$30:I$89,GDP!I$30:I$89,POP!I$92,GDP!I$92,$A49)</f>
        <v>-1.3774055688176229E-3</v>
      </c>
      <c r="J49" cm="1">
        <f t="array" ref="J49">TheilElementSeparateSum(POP!J$30:J$89,GDP!J$30:J$89,POP!J$92,GDP!J$92,$A49)</f>
        <v>-1.3813190928573073E-3</v>
      </c>
      <c r="K49" cm="1">
        <f t="array" ref="K49">TheilElementSeparateSum(POP!K$30:K$89,GDP!K$30:K$89,POP!K$92,GDP!K$92,$A49)</f>
        <v>-1.3765022347131119E-3</v>
      </c>
      <c r="L49" cm="1">
        <f t="array" ref="L49">TheilElementSeparateSum(POP!L$30:L$89,GDP!L$30:L$89,POP!L$92,GDP!L$92,$A49)</f>
        <v>-1.3428473002692538E-3</v>
      </c>
      <c r="M49" cm="1">
        <f t="array" ref="M49">TheilElementSeparateSum(POP!M$30:M$89,GDP!M$30:M$89,POP!M$92,GDP!M$92,$A49)</f>
        <v>-1.3388710814689585E-3</v>
      </c>
      <c r="N49" cm="1">
        <f t="array" ref="N49">TheilElementSeparateSum(POP!N$30:N$89,GDP!N$30:N$89,POP!N$92,GDP!N$92,$A49)</f>
        <v>-1.3125467187531919E-3</v>
      </c>
      <c r="O49" cm="1">
        <f t="array" ref="O49">TheilElementSeparateSum(POP!O$30:O$89,GDP!O$30:O$89,POP!O$92,GDP!O$92,$A49)</f>
        <v>-1.3056108635520281E-3</v>
      </c>
      <c r="P49" cm="1">
        <f t="array" ref="P49">TheilElementSeparateSum(POP!P$30:P$89,GDP!P$30:P$89,POP!P$92,GDP!P$92,$A49)</f>
        <v>-1.2852388563033385E-3</v>
      </c>
      <c r="Q49" cm="1">
        <f t="array" ref="Q49">TheilElementSeparateSum(POP!Q$30:Q$89,GDP!Q$30:Q$89,POP!Q$92,GDP!Q$92,$A49)</f>
        <v>-1.29827382468624E-3</v>
      </c>
      <c r="R49" cm="1">
        <f t="array" ref="R49">TheilElementSeparateSum(POP!R$30:R$89,GDP!R$30:R$89,POP!R$92,GDP!R$92,$A49)</f>
        <v>-1.3128246981005309E-3</v>
      </c>
      <c r="S49" cm="1">
        <f t="array" ref="S49">TheilElementSeparateSum(POP!S$30:S$89,GDP!S$30:S$89,POP!S$92,GDP!S$92,$A49)</f>
        <v>-1.3047874674219802E-3</v>
      </c>
      <c r="T49" cm="1">
        <f t="array" ref="T49">TheilElementSeparateSum(POP!T$30:T$89,GDP!T$30:T$89,POP!T$92,GDP!T$92,$A49)</f>
        <v>-1.286720909399785E-3</v>
      </c>
      <c r="U49" cm="1">
        <f t="array" ref="U49">TheilElementSeparateSum(POP!U$30:U$89,GDP!U$30:U$89,POP!U$92,GDP!U$92,$A49)</f>
        <v>-1.2674012672785567E-3</v>
      </c>
      <c r="V49" cm="1">
        <f t="array" ref="V49">TheilElementSeparateSum(POP!V$30:V$89,GDP!V$30:V$89,POP!V$92,GDP!V$92,$A49)</f>
        <v>-1.2798041993851274E-3</v>
      </c>
      <c r="W49" cm="1">
        <f t="array" ref="W49">TheilElementSeparateSum(POP!W$30:W$89,GDP!W$30:W$89,POP!W$92,GDP!W$92,$A49)</f>
        <v>-1.2555003298723797E-3</v>
      </c>
      <c r="X49" cm="1">
        <f t="array" ref="X49">TheilElementSeparateSum(POP!X$30:X$89,GDP!X$30:X$89,POP!X$92,GDP!X$92,$A49)</f>
        <v>-1.2680011071052987E-3</v>
      </c>
      <c r="Y49" cm="1">
        <f t="array" ref="Y49">TheilElementSeparateSum(POP!Y$30:Y$89,GDP!Y$30:Y$89,POP!Y$92,GDP!Y$92,$A49)</f>
        <v>-1.2874728937200394E-3</v>
      </c>
      <c r="Z49" cm="1">
        <f t="array" ref="Z49">TheilElementSeparateSum(POP!Z$30:Z$89,GDP!Z$30:Z$89,POP!Z$92,GDP!Z$92,$A49)</f>
        <v>-1.2744794831057128E-3</v>
      </c>
      <c r="AA49" cm="1">
        <f t="array" ref="AA49">TheilElementSeparateSum(POP!AA$30:AA$89,GDP!AA$30:AA$89,POP!AA$92,GDP!AA$92,$A49)</f>
        <v>-1.2500571582372947E-3</v>
      </c>
      <c r="AB49" cm="1">
        <f t="array" ref="AB49">TheilElementSeparateSum(POP!AB$30:AB$89,GDP!AB$30:AB$89,POP!AB$92,GDP!AB$92,$A49)</f>
        <v>-1.1826243100221674E-3</v>
      </c>
      <c r="AC49" cm="1">
        <f t="array" ref="AC49">TheilElementSeparateSum(POP!AC$30:AC$89,GDP!AC$30:AC$89,POP!AC$92,GDP!AC$92,$A49)</f>
        <v>-1.2692086766807702E-3</v>
      </c>
      <c r="AD49" cm="1">
        <f t="array" ref="AD49">TheilElementSeparateSum(POP!AD$30:AD$89,GDP!AD$30:AD$89,POP!AD$92,GDP!AD$92,$A49)</f>
        <v>-1.2151706022802725E-3</v>
      </c>
      <c r="AE49" cm="1">
        <f t="array" ref="AE49">TheilElementSeparateSum(POP!AE$30:AE$89,GDP!AE$30:AE$89,POP!AE$92,GDP!AE$92,$A49)</f>
        <v>-1.2389040086761491E-3</v>
      </c>
      <c r="AF49" cm="1">
        <f t="array" ref="AF49">TheilElementSeparateSum(POP!AF$30:AF$89,GDP!AF$30:AF$89,POP!AF$92,GDP!AF$92,$A49)</f>
        <v>-1.234740664334884E-3</v>
      </c>
      <c r="AG49" cm="1">
        <f t="array" ref="AG49">TheilElementSeparateSum(POP!AG$30:AG$89,GDP!AG$30:AG$89,POP!AG$92,GDP!AG$92,$A49)</f>
        <v>-1.2247156156777038E-3</v>
      </c>
      <c r="AH49" cm="1">
        <f t="array" ref="AH49">TheilElementSeparateSum(POP!AH$30:AH$89,GDP!AH$30:AH$89,POP!AH$92,GDP!AH$92,$A49)</f>
        <v>-1.2512446440363768E-3</v>
      </c>
      <c r="AI49" cm="1">
        <f t="array" ref="AI49">TheilElementSeparateSum(POP!AI$30:AI$89,GDP!AI$30:AI$89,POP!AI$92,GDP!AI$92,$A49)</f>
        <v>-1.1711702801831057E-3</v>
      </c>
      <c r="AJ49" cm="1">
        <f t="array" ref="AJ49">TheilElementSeparateSum(POP!AJ$30:AJ$89,GDP!AJ$30:AJ$89,POP!AJ$92,GDP!AJ$92,$A49)</f>
        <v>-1.1862909103315083E-3</v>
      </c>
      <c r="AK49" cm="1">
        <f t="array" ref="AK49">TheilElementSeparateSum(POP!AK$30:AK$89,GDP!AK$30:AK$89,POP!AK$92,GDP!AK$92,$A49)</f>
        <v>-1.230758218218766E-3</v>
      </c>
      <c r="AL49" cm="1">
        <f t="array" ref="AL49">TheilElementSeparateSum(POP!AL$30:AL$89,GDP!AL$30:AL$89,POP!AL$92,GDP!AL$92,$A49)</f>
        <v>-1.2158636515310814E-3</v>
      </c>
      <c r="AM49" cm="1">
        <f t="array" ref="AM49">TheilElementSeparateSum(POP!AM$30:AM$89,GDP!AM$30:AM$89,POP!AM$92,GDP!AM$92,$A49)</f>
        <v>-1.2333890576799484E-3</v>
      </c>
      <c r="AN49" cm="1">
        <f t="array" ref="AN49">TheilElementSeparateSum(POP!AN$30:AN$89,GDP!AN$30:AN$89,POP!AN$92,GDP!AN$92,$A49)</f>
        <v>-1.2472275897901903E-3</v>
      </c>
      <c r="AO49" cm="1">
        <f t="array" ref="AO49">TheilElementSeparateSum(POP!AO$30:AO$89,GDP!AO$30:AO$89,POP!AO$92,GDP!AO$92,$A49)</f>
        <v>-1.2450692288505519E-3</v>
      </c>
      <c r="AP49" cm="1">
        <f t="array" ref="AP49">TheilElementSeparateSum(POP!AP$30:AP$89,GDP!AP$30:AP$89,POP!AP$92,GDP!AP$92,$A49)</f>
        <v>-1.2451205681364612E-3</v>
      </c>
      <c r="AQ49" cm="1">
        <f t="array" ref="AQ49">TheilElementSeparateSum(POP!AQ$30:AQ$89,GDP!AQ$30:AQ$89,POP!AQ$92,GDP!AQ$92,$A49)</f>
        <v>-1.2381123243513873E-3</v>
      </c>
      <c r="AR49" cm="1">
        <f t="array" ref="AR49">TheilElementSeparateSum(POP!AR$30:AR$89,GDP!AR$30:AR$89,POP!AR$92,GDP!AR$92,$A49)</f>
        <v>-1.2269491281200829E-3</v>
      </c>
      <c r="AS49" cm="1">
        <f t="array" ref="AS49">TheilElementSeparateSum(POP!AS$30:AS$89,GDP!AS$30:AS$89,POP!AS$92,GDP!AS$92,$A49)</f>
        <v>-1.1570584671631054E-3</v>
      </c>
      <c r="AT49" cm="1">
        <f t="array" ref="AT49">TheilElementSeparateSum(POP!AT$30:AT$89,GDP!AT$30:AT$89,POP!AT$92,GDP!AT$92,$A49)</f>
        <v>-1.1641015406728247E-3</v>
      </c>
      <c r="AU49" cm="1">
        <f t="array" ref="AU49">TheilElementSeparateSum(POP!AU$30:AU$89,GDP!AU$30:AU$89,POP!AU$92,GDP!AU$92,$A49)</f>
        <v>-1.1720306099211497E-3</v>
      </c>
      <c r="AV49" cm="1">
        <f t="array" ref="AV49">TheilElementSeparateSum(POP!AV$30:AV$89,GDP!AV$30:AV$89,POP!AV$92,GDP!AV$92,$A49)</f>
        <v>-1.1557310824341881E-3</v>
      </c>
      <c r="AW49" cm="1">
        <f t="array" ref="AW49">TheilElementSeparateSum(POP!AW$30:AW$89,GDP!AW$30:AW$89,POP!AW$92,GDP!AW$92,$A49)</f>
        <v>-1.1673838170287794E-3</v>
      </c>
      <c r="AX49" cm="1">
        <f t="array" ref="AX49">TheilElementSeparateSum(POP!AX$30:AX$89,GDP!AX$30:AX$89,POP!AX$92,GDP!AX$92,$A49)</f>
        <v>-1.1671862057900469E-3</v>
      </c>
      <c r="AY49" cm="1">
        <f t="array" ref="AY49">TheilElementSeparateSum(POP!AY$30:AY$89,GDP!AY$30:AY$89,POP!AY$92,GDP!AY$92,$A49)</f>
        <v>-1.1811291056395019E-3</v>
      </c>
      <c r="AZ49" cm="1">
        <f t="array" ref="AZ49">TheilElementSeparateSum(POP!AZ$30:AZ$89,GDP!AZ$30:AZ$89,POP!AZ$92,GDP!AZ$92,$A49)</f>
        <v>-1.1111016170091475E-3</v>
      </c>
      <c r="BA49" cm="1">
        <f t="array" ref="BA49">TheilElementSeparateSum(POP!BA$30:BA$89,GDP!BA$30:BA$89,POP!BA$92,GDP!BA$92,$A49)</f>
        <v>-1.1122657433140749E-3</v>
      </c>
      <c r="BB49" cm="1">
        <f t="array" ref="BB49">TheilElementSeparateSum(POP!BB$30:BB$89,GDP!BB$30:BB$89,POP!BB$92,GDP!BB$92,$A49)</f>
        <v>-1.1243993277918459E-3</v>
      </c>
      <c r="BC49" cm="1">
        <f t="array" ref="BC49">TheilElementSeparateSum(POP!BC$30:BC$89,GDP!BC$30:BC$89,POP!BC$92,GDP!BC$92,$A49)</f>
        <v>-1.1361272792755519E-3</v>
      </c>
      <c r="BD49" cm="1">
        <f t="array" ref="BD49">TheilElementSeparateSum(POP!BD$30:BD$89,GDP!BD$30:BD$89,POP!BD$92,GDP!BD$92,$A49)</f>
        <v>-1.1372105833949758E-3</v>
      </c>
      <c r="BE49" cm="1">
        <f t="array" ref="BE49">TheilElementSeparateSum(POP!BE$30:BE$89,GDP!BE$30:BE$89,POP!BE$92,GDP!BE$92,$A49)</f>
        <v>-1.1659681029271732E-3</v>
      </c>
      <c r="BF49" cm="1">
        <f t="array" ref="BF49">TheilElementSeparateSum(POP!BF$30:BF$89,GDP!BF$30:BF$89,POP!BF$92,GDP!BF$92,$A49)</f>
        <v>-1.1329576769237833E-3</v>
      </c>
      <c r="BG49" cm="1">
        <f t="array" ref="BG49">TheilElementSeparateSum(POP!BG$30:BG$89,GDP!BG$30:BG$89,POP!BG$92,GDP!BG$92,$A49)</f>
        <v>-1.1175007423442932E-3</v>
      </c>
      <c r="BH49" cm="1">
        <f t="array" ref="BH49">TheilElementSeparateSum(POP!BH$30:BH$89,GDP!BH$30:BH$89,POP!BH$92,GDP!BH$92,$A49)</f>
        <v>-1.1584122592204352E-3</v>
      </c>
      <c r="BI49" cm="1">
        <f t="array" ref="BI49">TheilElementSeparateSum(POP!BI$30:BI$89,GDP!BI$30:BI$89,POP!BI$92,GDP!BI$92,$A49)</f>
        <v>-1.1061248162720354E-3</v>
      </c>
    </row>
    <row r="50" spans="1:61" x14ac:dyDescent="0.45">
      <c r="A50">
        <f t="shared" si="1"/>
        <v>27</v>
      </c>
      <c r="B50" t="str" vm="114">
        <f>GDP!B56</f>
        <v>Honduras</v>
      </c>
      <c r="C50" cm="1">
        <f t="array" ref="C50">TheilElementSeparateSum(POP!C$30:C$89,GDP!C$30:C$89,POP!C$92,GDP!C$92,$A50)</f>
        <v>3.342248034720648E-4</v>
      </c>
      <c r="D50" cm="1">
        <f t="array" ref="D50">TheilElementSeparateSum(POP!D$30:D$89,GDP!D$30:D$89,POP!D$92,GDP!D$92,$A50)</f>
        <v>3.4310722459836502E-4</v>
      </c>
      <c r="E50" cm="1">
        <f t="array" ref="E50">TheilElementSeparateSum(POP!E$30:E$89,GDP!E$30:E$89,POP!E$92,GDP!E$92,$A50)</f>
        <v>1.8180189491338609E-4</v>
      </c>
      <c r="F50" cm="1">
        <f t="array" ref="F50">TheilElementSeparateSum(POP!F$30:F$89,GDP!F$30:F$89,POP!F$92,GDP!F$92,$A50)</f>
        <v>2.4740545485093119E-4</v>
      </c>
      <c r="G50" cm="1">
        <f t="array" ref="G50">TheilElementSeparateSum(POP!G$30:G$89,GDP!G$30:G$89,POP!G$92,GDP!G$92,$A50)</f>
        <v>3.3405455959723522E-4</v>
      </c>
      <c r="H50" cm="1">
        <f t="array" ref="H50">TheilElementSeparateSum(POP!H$30:H$89,GDP!H$30:H$89,POP!H$92,GDP!H$92,$A50)</f>
        <v>4.8555084464858573E-4</v>
      </c>
      <c r="I50" cm="1">
        <f t="array" ref="I50">TheilElementSeparateSum(POP!I$30:I$89,GDP!I$30:I$89,POP!I$92,GDP!I$92,$A50)</f>
        <v>5.2309762020244597E-4</v>
      </c>
      <c r="J50" cm="1">
        <f t="array" ref="J50">TheilElementSeparateSum(POP!J$30:J$89,GDP!J$30:J$89,POP!J$92,GDP!J$92,$A50)</f>
        <v>5.3821125133336973E-4</v>
      </c>
      <c r="K50" cm="1">
        <f t="array" ref="K50">TheilElementSeparateSum(POP!K$30:K$89,GDP!K$30:K$89,POP!K$92,GDP!K$92,$A50)</f>
        <v>2.9973384236669782E-4</v>
      </c>
      <c r="L50" cm="1">
        <f t="array" ref="L50">TheilElementSeparateSum(POP!L$30:L$89,GDP!L$30:L$89,POP!L$92,GDP!L$92,$A50)</f>
        <v>2.8216009032825063E-4</v>
      </c>
      <c r="M50" cm="1">
        <f t="array" ref="M50">TheilElementSeparateSum(POP!M$30:M$89,GDP!M$30:M$89,POP!M$92,GDP!M$92,$A50)</f>
        <v>1.1089063183902032E-4</v>
      </c>
      <c r="N50" cm="1">
        <f t="array" ref="N50">TheilElementSeparateSum(POP!N$30:N$89,GDP!N$30:N$89,POP!N$92,GDP!N$92,$A50)</f>
        <v>7.9433068280326729E-5</v>
      </c>
      <c r="O50" cm="1">
        <f t="array" ref="O50">TheilElementSeparateSum(POP!O$30:O$89,GDP!O$30:O$89,POP!O$92,GDP!O$92,$A50)</f>
        <v>-1.3544972302880379E-4</v>
      </c>
      <c r="P50" cm="1">
        <f t="array" ref="P50">TheilElementSeparateSum(POP!P$30:P$89,GDP!P$30:P$89,POP!P$92,GDP!P$92,$A50)</f>
        <v>-3.4152226882635118E-4</v>
      </c>
      <c r="Q50" cm="1">
        <f t="array" ref="Q50">TheilElementSeparateSum(POP!Q$30:Q$89,GDP!Q$30:Q$89,POP!Q$92,GDP!Q$92,$A50)</f>
        <v>-3.8751835147152923E-4</v>
      </c>
      <c r="R50" cm="1">
        <f t="array" ref="R50">TheilElementSeparateSum(POP!R$30:R$89,GDP!R$30:R$89,POP!R$92,GDP!R$92,$A50)</f>
        <v>-2.5547300472909113E-4</v>
      </c>
      <c r="S50" cm="1">
        <f t="array" ref="S50">TheilElementSeparateSum(POP!S$30:S$89,GDP!S$30:S$89,POP!S$92,GDP!S$92,$A50)</f>
        <v>-6.8535606323502629E-5</v>
      </c>
      <c r="T50" cm="1">
        <f t="array" ref="T50">TheilElementSeparateSum(POP!T$30:T$89,GDP!T$30:T$89,POP!T$92,GDP!T$92,$A50)</f>
        <v>1.5773475640657496E-3</v>
      </c>
      <c r="U50" cm="1">
        <f t="array" ref="U50">TheilElementSeparateSum(POP!U$30:U$89,GDP!U$30:U$89,POP!U$92,GDP!U$92,$A50)</f>
        <v>1.3378310455674663E-3</v>
      </c>
      <c r="V50" cm="1">
        <f t="array" ref="V50">TheilElementSeparateSum(POP!V$30:V$89,GDP!V$30:V$89,POP!V$92,GDP!V$92,$A50)</f>
        <v>1.0547252630012005E-3</v>
      </c>
      <c r="W50" cm="1">
        <f t="array" ref="W50">TheilElementSeparateSum(POP!W$30:W$89,GDP!W$30:W$89,POP!W$92,GDP!W$92,$A50)</f>
        <v>4.714401965769967E-4</v>
      </c>
      <c r="X50" cm="1">
        <f t="array" ref="X50">TheilElementSeparateSum(POP!X$30:X$89,GDP!X$30:X$89,POP!X$92,GDP!X$92,$A50)</f>
        <v>8.7304866086873871E-4</v>
      </c>
      <c r="Y50" cm="1">
        <f t="array" ref="Y50">TheilElementSeparateSum(POP!Y$30:Y$89,GDP!Y$30:Y$89,POP!Y$92,GDP!Y$92,$A50)</f>
        <v>1.5936075457920443E-3</v>
      </c>
      <c r="Z50" cm="1">
        <f t="array" ref="Z50">TheilElementSeparateSum(POP!Z$30:Z$89,GDP!Z$30:Z$89,POP!Z$92,GDP!Z$92,$A50)</f>
        <v>2.0834103336489925E-3</v>
      </c>
      <c r="AA50" cm="1">
        <f t="array" ref="AA50">TheilElementSeparateSum(POP!AA$30:AA$89,GDP!AA$30:AA$89,POP!AA$92,GDP!AA$92,$A50)</f>
        <v>2.4015932481888836E-3</v>
      </c>
      <c r="AB50" cm="1">
        <f t="array" ref="AB50">TheilElementSeparateSum(POP!AB$30:AB$89,GDP!AB$30:AB$89,POP!AB$92,GDP!AB$92,$A50)</f>
        <v>2.8108813870559735E-3</v>
      </c>
      <c r="AC50" cm="1">
        <f t="array" ref="AC50">TheilElementSeparateSum(POP!AC$30:AC$89,GDP!AC$30:AC$89,POP!AC$92,GDP!AC$92,$A50)</f>
        <v>2.6390619588490677E-3</v>
      </c>
      <c r="AD50" cm="1">
        <f t="array" ref="AD50">TheilElementSeparateSum(POP!AD$30:AD$89,GDP!AD$30:AD$89,POP!AD$92,GDP!AD$92,$A50)</f>
        <v>1.7730658233838636E-3</v>
      </c>
      <c r="AE50" cm="1">
        <f t="array" ref="AE50">TheilElementSeparateSum(POP!AE$30:AE$89,GDP!AE$30:AE$89,POP!AE$92,GDP!AE$92,$A50)</f>
        <v>8.2074799335089604E-4</v>
      </c>
      <c r="AF50" cm="1">
        <f t="array" ref="AF50">TheilElementSeparateSum(POP!AF$30:AF$89,GDP!AF$30:AF$89,POP!AF$92,GDP!AF$92,$A50)</f>
        <v>8.833561418380455E-5</v>
      </c>
      <c r="AG50" cm="1">
        <f t="array" ref="AG50">TheilElementSeparateSum(POP!AG$30:AG$89,GDP!AG$30:AG$89,POP!AG$92,GDP!AG$92,$A50)</f>
        <v>-2.7060863991546207E-4</v>
      </c>
      <c r="AH50" cm="1">
        <f t="array" ref="AH50">TheilElementSeparateSum(POP!AH$30:AH$89,GDP!AH$30:AH$89,POP!AH$92,GDP!AH$92,$A50)</f>
        <v>-1.0070539981041608E-4</v>
      </c>
      <c r="AI50" cm="1">
        <f t="array" ref="AI50">TheilElementSeparateSum(POP!AI$30:AI$89,GDP!AI$30:AI$89,POP!AI$92,GDP!AI$92,$A50)</f>
        <v>-3.2683469709447261E-4</v>
      </c>
      <c r="AJ50" cm="1">
        <f t="array" ref="AJ50">TheilElementSeparateSum(POP!AJ$30:AJ$89,GDP!AJ$30:AJ$89,POP!AJ$92,GDP!AJ$92,$A50)</f>
        <v>-5.7658758158358797E-4</v>
      </c>
      <c r="AK50" cm="1">
        <f t="array" ref="AK50">TheilElementSeparateSum(POP!AK$30:AK$89,GDP!AK$30:AK$89,POP!AK$92,GDP!AK$92,$A50)</f>
        <v>-5.358064720492171E-4</v>
      </c>
      <c r="AL50" cm="1">
        <f t="array" ref="AL50">TheilElementSeparateSum(POP!AL$30:AL$89,GDP!AL$30:AL$89,POP!AL$92,GDP!AL$92,$A50)</f>
        <v>-6.8233958772388661E-4</v>
      </c>
      <c r="AM50" cm="1">
        <f t="array" ref="AM50">TheilElementSeparateSum(POP!AM$30:AM$89,GDP!AM$30:AM$89,POP!AM$92,GDP!AM$92,$A50)</f>
        <v>-6.5372077798225804E-4</v>
      </c>
      <c r="AN50" cm="1">
        <f t="array" ref="AN50">TheilElementSeparateSum(POP!AN$30:AN$89,GDP!AN$30:AN$89,POP!AN$92,GDP!AN$92,$A50)</f>
        <v>-5.4131220126155967E-4</v>
      </c>
      <c r="AO50" cm="1">
        <f t="array" ref="AO50">TheilElementSeparateSum(POP!AO$30:AO$89,GDP!AO$30:AO$89,POP!AO$92,GDP!AO$92,$A50)</f>
        <v>-4.6834951920546466E-4</v>
      </c>
      <c r="AP50" cm="1">
        <f t="array" ref="AP50">TheilElementSeparateSum(POP!AP$30:AP$89,GDP!AP$30:AP$89,POP!AP$92,GDP!AP$92,$A50)</f>
        <v>-4.5834727345144005E-4</v>
      </c>
      <c r="AQ50" cm="1">
        <f t="array" ref="AQ50">TheilElementSeparateSum(POP!AQ$30:AQ$89,GDP!AQ$30:AQ$89,POP!AQ$92,GDP!AQ$92,$A50)</f>
        <v>-2.8648473209048328E-4</v>
      </c>
      <c r="AR50" cm="1">
        <f t="array" ref="AR50">TheilElementSeparateSum(POP!AR$30:AR$89,GDP!AR$30:AR$89,POP!AR$92,GDP!AR$92,$A50)</f>
        <v>-3.0739569251113055E-4</v>
      </c>
      <c r="AS50" cm="1">
        <f t="array" ref="AS50">TheilElementSeparateSum(POP!AS$30:AS$89,GDP!AS$30:AS$89,POP!AS$92,GDP!AS$92,$A50)</f>
        <v>-4.185312361405427E-4</v>
      </c>
      <c r="AT50" cm="1">
        <f t="array" ref="AT50">TheilElementSeparateSum(POP!AT$30:AT$89,GDP!AT$30:AT$89,POP!AT$92,GDP!AT$92,$A50)</f>
        <v>-5.656967822949972E-4</v>
      </c>
      <c r="AU50" cm="1">
        <f t="array" ref="AU50">TheilElementSeparateSum(POP!AU$30:AU$89,GDP!AU$30:AU$89,POP!AU$92,GDP!AU$92,$A50)</f>
        <v>-6.7843385352655736E-4</v>
      </c>
      <c r="AV50" cm="1">
        <f t="array" ref="AV50">TheilElementSeparateSum(POP!AV$30:AV$89,GDP!AV$30:AV$89,POP!AV$92,GDP!AV$92,$A50)</f>
        <v>-7.2759129823561977E-4</v>
      </c>
      <c r="AW50" cm="1">
        <f t="array" ref="AW50">TheilElementSeparateSum(POP!AW$30:AW$89,GDP!AW$30:AW$89,POP!AW$92,GDP!AW$92,$A50)</f>
        <v>-7.9239941674886356E-4</v>
      </c>
      <c r="AX50" cm="1">
        <f t="array" ref="AX50">TheilElementSeparateSum(POP!AX$30:AX$89,GDP!AX$30:AX$89,POP!AX$92,GDP!AX$92,$A50)</f>
        <v>-7.9130668308474933E-4</v>
      </c>
      <c r="AY50" cm="1">
        <f t="array" ref="AY50">TheilElementSeparateSum(POP!AY$30:AY$89,GDP!AY$30:AY$89,POP!AY$92,GDP!AY$92,$A50)</f>
        <v>-6.8939423678067988E-4</v>
      </c>
      <c r="AZ50" cm="1">
        <f t="array" ref="AZ50">TheilElementSeparateSum(POP!AZ$30:AZ$89,GDP!AZ$30:AZ$89,POP!AZ$92,GDP!AZ$92,$A50)</f>
        <v>-8.3350650590323632E-4</v>
      </c>
      <c r="BA50" cm="1">
        <f t="array" ref="BA50">TheilElementSeparateSum(POP!BA$30:BA$89,GDP!BA$30:BA$89,POP!BA$92,GDP!BA$92,$A50)</f>
        <v>-8.4953730596087017E-4</v>
      </c>
      <c r="BB50" cm="1">
        <f t="array" ref="BB50">TheilElementSeparateSum(POP!BB$30:BB$89,GDP!BB$30:BB$89,POP!BB$92,GDP!BB$92,$A50)</f>
        <v>-8.2824704295939673E-4</v>
      </c>
      <c r="BC50" cm="1">
        <f t="array" ref="BC50">TheilElementSeparateSum(POP!BC$30:BC$89,GDP!BC$30:BC$89,POP!BC$92,GDP!BC$92,$A50)</f>
        <v>-8.6899557100192934E-4</v>
      </c>
      <c r="BD50" cm="1">
        <f t="array" ref="BD50">TheilElementSeparateSum(POP!BD$30:BD$89,GDP!BD$30:BD$89,POP!BD$92,GDP!BD$92,$A50)</f>
        <v>-8.4095514293542218E-4</v>
      </c>
      <c r="BE50" cm="1">
        <f t="array" ref="BE50">TheilElementSeparateSum(POP!BE$30:BE$89,GDP!BE$30:BE$89,POP!BE$92,GDP!BE$92,$A50)</f>
        <v>-6.6759513786408754E-4</v>
      </c>
      <c r="BF50" cm="1">
        <f t="array" ref="BF50">TheilElementSeparateSum(POP!BF$30:BF$89,GDP!BF$30:BF$89,POP!BF$92,GDP!BF$92,$A50)</f>
        <v>-6.2976031467186196E-4</v>
      </c>
      <c r="BG50" cm="1">
        <f t="array" ref="BG50">TheilElementSeparateSum(POP!BG$30:BG$89,GDP!BG$30:BG$89,POP!BG$92,GDP!BG$92,$A50)</f>
        <v>-6.7636016963622692E-4</v>
      </c>
      <c r="BH50" cm="1">
        <f t="array" ref="BH50">TheilElementSeparateSum(POP!BH$30:BH$89,GDP!BH$30:BH$89,POP!BH$92,GDP!BH$92,$A50)</f>
        <v>-6.4765425420294732E-4</v>
      </c>
      <c r="BI50" cm="1">
        <f t="array" ref="BI50">TheilElementSeparateSum(POP!BI$30:BI$89,GDP!BI$30:BI$89,POP!BI$92,GDP!BI$92,$A50)</f>
        <v>-6.1551592897998036E-4</v>
      </c>
    </row>
    <row r="51" spans="1:61" x14ac:dyDescent="0.45">
      <c r="A51">
        <f t="shared" si="1"/>
        <v>28</v>
      </c>
      <c r="B51" t="str" vm="115">
        <f>GDP!B57</f>
        <v>India</v>
      </c>
      <c r="C51" cm="1">
        <f t="array" ref="C51">TheilElementSeparateSum(POP!C$30:C$89,GDP!C$30:C$89,POP!C$92,GDP!C$92,$A51)</f>
        <v>-0.14397043481016927</v>
      </c>
      <c r="D51" cm="1">
        <f t="array" ref="D51">TheilElementSeparateSum(POP!D$30:D$89,GDP!D$30:D$89,POP!D$92,GDP!D$92,$A51)</f>
        <v>-0.14377913329019165</v>
      </c>
      <c r="E51" cm="1">
        <f t="array" ref="E51">TheilElementSeparateSum(POP!E$30:E$89,GDP!E$30:E$89,POP!E$92,GDP!E$92,$A51)</f>
        <v>-0.14001075720358688</v>
      </c>
      <c r="F51" cm="1">
        <f t="array" ref="F51">TheilElementSeparateSum(POP!F$30:F$89,GDP!F$30:F$89,POP!F$92,GDP!F$92,$A51)</f>
        <v>-0.12822126944281426</v>
      </c>
      <c r="G51" cm="1">
        <f t="array" ref="G51">TheilElementSeparateSum(POP!G$30:G$89,GDP!G$30:G$89,POP!G$92,GDP!G$92,$A51)</f>
        <v>-0.13003095381798846</v>
      </c>
      <c r="H51" cm="1">
        <f t="array" ref="H51">TheilElementSeparateSum(POP!H$30:H$89,GDP!H$30:H$89,POP!H$92,GDP!H$92,$A51)</f>
        <v>-0.15765021078410768</v>
      </c>
      <c r="I51" cm="1">
        <f t="array" ref="I51">TheilElementSeparateSum(POP!I$30:I$89,GDP!I$30:I$89,POP!I$92,GDP!I$92,$A51)</f>
        <v>-0.15566606419885079</v>
      </c>
      <c r="J51" cm="1">
        <f t="array" ref="J51">TheilElementSeparateSum(POP!J$30:J$89,GDP!J$30:J$89,POP!J$92,GDP!J$92,$A51)</f>
        <v>-0.15571805223385812</v>
      </c>
      <c r="K51" cm="1">
        <f t="array" ref="K51">TheilElementSeparateSum(POP!K$30:K$89,GDP!K$30:K$89,POP!K$92,GDP!K$92,$A51)</f>
        <v>-0.15586449030676983</v>
      </c>
      <c r="L51" cm="1">
        <f t="array" ref="L51">TheilElementSeparateSum(POP!L$30:L$89,GDP!L$30:L$89,POP!L$92,GDP!L$92,$A51)</f>
        <v>-0.15623065000921926</v>
      </c>
      <c r="M51" cm="1">
        <f t="array" ref="M51">TheilElementSeparateSum(POP!M$30:M$89,GDP!M$30:M$89,POP!M$92,GDP!M$92,$A51)</f>
        <v>-0.15574529138812943</v>
      </c>
      <c r="N51" cm="1">
        <f t="array" ref="N51">TheilElementSeparateSum(POP!N$30:N$89,GDP!N$30:N$89,POP!N$92,GDP!N$92,$A51)</f>
        <v>-0.15760540155232683</v>
      </c>
      <c r="O51" cm="1">
        <f t="array" ref="O51">TheilElementSeparateSum(POP!O$30:O$89,GDP!O$30:O$89,POP!O$92,GDP!O$92,$A51)</f>
        <v>-0.15911628044515808</v>
      </c>
      <c r="P51" cm="1">
        <f t="array" ref="P51">TheilElementSeparateSum(POP!P$30:P$89,GDP!P$30:P$89,POP!P$92,GDP!P$92,$A51)</f>
        <v>-0.16108187777470714</v>
      </c>
      <c r="Q51" cm="1">
        <f t="array" ref="Q51">TheilElementSeparateSum(POP!Q$30:Q$89,GDP!Q$30:Q$89,POP!Q$92,GDP!Q$92,$A51)</f>
        <v>-0.1614636831631702</v>
      </c>
      <c r="R51" cm="1">
        <f t="array" ref="R51">TheilElementSeparateSum(POP!R$30:R$89,GDP!R$30:R$89,POP!R$92,GDP!R$92,$A51)</f>
        <v>-0.1608544464934803</v>
      </c>
      <c r="S51" cm="1">
        <f t="array" ref="S51">TheilElementSeparateSum(POP!S$30:S$89,GDP!S$30:S$89,POP!S$92,GDP!S$92,$A51)</f>
        <v>-0.16099674986577614</v>
      </c>
      <c r="T51" cm="1">
        <f t="array" ref="T51">TheilElementSeparateSum(POP!T$30:T$89,GDP!T$30:T$89,POP!T$92,GDP!T$92,$A51)</f>
        <v>-0.16066956318234832</v>
      </c>
      <c r="U51" cm="1">
        <f t="array" ref="U51">TheilElementSeparateSum(POP!U$30:U$89,GDP!U$30:U$89,POP!U$92,GDP!U$92,$A51)</f>
        <v>-0.1597599663305799</v>
      </c>
      <c r="V51" cm="1">
        <f t="array" ref="V51">TheilElementSeparateSum(POP!V$30:V$89,GDP!V$30:V$89,POP!V$92,GDP!V$92,$A51)</f>
        <v>-0.15981497548253162</v>
      </c>
      <c r="W51" cm="1">
        <f t="array" ref="W51">TheilElementSeparateSum(POP!W$30:W$89,GDP!W$30:W$89,POP!W$92,GDP!W$92,$A51)</f>
        <v>-0.15712934126461978</v>
      </c>
      <c r="X51" cm="1">
        <f t="array" ref="X51">TheilElementSeparateSum(POP!X$30:X$89,GDP!X$30:X$89,POP!X$92,GDP!X$92,$A51)</f>
        <v>-0.15897684045070315</v>
      </c>
      <c r="Y51" cm="1">
        <f t="array" ref="Y51">TheilElementSeparateSum(POP!Y$30:Y$89,GDP!Y$30:Y$89,POP!Y$92,GDP!Y$92,$A51)</f>
        <v>-0.15858817386815754</v>
      </c>
      <c r="Z51" cm="1">
        <f t="array" ref="Z51">TheilElementSeparateSum(POP!Z$30:Z$89,GDP!Z$30:Z$89,POP!Z$92,GDP!Z$92,$A51)</f>
        <v>-0.15880464091595642</v>
      </c>
      <c r="AA51" cm="1">
        <f t="array" ref="AA51">TheilElementSeparateSum(POP!AA$30:AA$89,GDP!AA$30:AA$89,POP!AA$92,GDP!AA$92,$A51)</f>
        <v>-0.15706120433998805</v>
      </c>
      <c r="AB51" cm="1">
        <f t="array" ref="AB51">TheilElementSeparateSum(POP!AB$30:AB$89,GDP!AB$30:AB$89,POP!AB$92,GDP!AB$92,$A51)</f>
        <v>-0.15476700785618419</v>
      </c>
      <c r="AC51" cm="1">
        <f t="array" ref="AC51">TheilElementSeparateSum(POP!AC$30:AC$89,GDP!AC$30:AC$89,POP!AC$92,GDP!AC$92,$A51)</f>
        <v>-0.15412483905856506</v>
      </c>
      <c r="AD51" cm="1">
        <f t="array" ref="AD51">TheilElementSeparateSum(POP!AD$30:AD$89,GDP!AD$30:AD$89,POP!AD$92,GDP!AD$92,$A51)</f>
        <v>-0.15479274893404632</v>
      </c>
      <c r="AE51" cm="1">
        <f t="array" ref="AE51">TheilElementSeparateSum(POP!AE$30:AE$89,GDP!AE$30:AE$89,POP!AE$92,GDP!AE$92,$A51)</f>
        <v>-0.15736448480227672</v>
      </c>
      <c r="AF51" cm="1">
        <f t="array" ref="AF51">TheilElementSeparateSum(POP!AF$30:AF$89,GDP!AF$30:AF$89,POP!AF$92,GDP!AF$92,$A51)</f>
        <v>-0.15752015970282746</v>
      </c>
      <c r="AG51" cm="1">
        <f t="array" ref="AG51">TheilElementSeparateSum(POP!AG$30:AG$89,GDP!AG$30:AG$89,POP!AG$92,GDP!AG$92,$A51)</f>
        <v>-0.15395828041885651</v>
      </c>
      <c r="AH51" cm="1">
        <f t="array" ref="AH51">TheilElementSeparateSum(POP!AH$30:AH$89,GDP!AH$30:AH$89,POP!AH$92,GDP!AH$92,$A51)</f>
        <v>-0.15598844032247053</v>
      </c>
      <c r="AI51" cm="1">
        <f t="array" ref="AI51">TheilElementSeparateSum(POP!AI$30:AI$89,GDP!AI$30:AI$89,POP!AI$92,GDP!AI$92,$A51)</f>
        <v>-0.15251260052757018</v>
      </c>
      <c r="AJ51" cm="1">
        <f t="array" ref="AJ51">TheilElementSeparateSum(POP!AJ$30:AJ$89,GDP!AJ$30:AJ$89,POP!AJ$92,GDP!AJ$92,$A51)</f>
        <v>-0.15418232653469841</v>
      </c>
      <c r="AK51" cm="1">
        <f t="array" ref="AK51">TheilElementSeparateSum(POP!AK$30:AK$89,GDP!AK$30:AK$89,POP!AK$92,GDP!AK$92,$A51)</f>
        <v>-0.15395906731319894</v>
      </c>
      <c r="AL51" cm="1">
        <f t="array" ref="AL51">TheilElementSeparateSum(POP!AL$30:AL$89,GDP!AL$30:AL$89,POP!AL$92,GDP!AL$92,$A51)</f>
        <v>-0.15382688695028615</v>
      </c>
      <c r="AM51" cm="1">
        <f t="array" ref="AM51">TheilElementSeparateSum(POP!AM$30:AM$89,GDP!AM$30:AM$89,POP!AM$92,GDP!AM$92,$A51)</f>
        <v>-0.15370538398962005</v>
      </c>
      <c r="AN51" cm="1">
        <f t="array" ref="AN51">TheilElementSeparateSum(POP!AN$30:AN$89,GDP!AN$30:AN$89,POP!AN$92,GDP!AN$92,$A51)</f>
        <v>-0.15377981178557196</v>
      </c>
      <c r="AO51" cm="1">
        <f t="array" ref="AO51">TheilElementSeparateSum(POP!AO$30:AO$89,GDP!AO$30:AO$89,POP!AO$92,GDP!AO$92,$A51)</f>
        <v>-0.15571850485540631</v>
      </c>
      <c r="AP51" cm="1">
        <f t="array" ref="AP51">TheilElementSeparateSum(POP!AP$30:AP$89,GDP!AP$30:AP$89,POP!AP$92,GDP!AP$92,$A51)</f>
        <v>-0.15482852331128463</v>
      </c>
      <c r="AQ51" cm="1">
        <f t="array" ref="AQ51">TheilElementSeparateSum(POP!AQ$30:AQ$89,GDP!AQ$30:AQ$89,POP!AQ$92,GDP!AQ$92,$A51)</f>
        <v>-0.15538635669539044</v>
      </c>
      <c r="AR51" cm="1">
        <f t="array" ref="AR51">TheilElementSeparateSum(POP!AR$30:AR$89,GDP!AR$30:AR$89,POP!AR$92,GDP!AR$92,$A51)</f>
        <v>-0.15526048787411917</v>
      </c>
      <c r="AS51" cm="1">
        <f t="array" ref="AS51">TheilElementSeparateSum(POP!AS$30:AS$89,GDP!AS$30:AS$89,POP!AS$92,GDP!AS$92,$A51)</f>
        <v>-0.15462527484342831</v>
      </c>
      <c r="AT51" cm="1">
        <f t="array" ref="AT51">TheilElementSeparateSum(POP!AT$30:AT$89,GDP!AT$30:AT$89,POP!AT$92,GDP!AT$92,$A51)</f>
        <v>-0.15440198415530051</v>
      </c>
      <c r="AU51" cm="1">
        <f t="array" ref="AU51">TheilElementSeparateSum(POP!AU$30:AU$89,GDP!AU$30:AU$89,POP!AU$92,GDP!AU$92,$A51)</f>
        <v>-0.15441863012654936</v>
      </c>
      <c r="AV51" cm="1">
        <f t="array" ref="AV51">TheilElementSeparateSum(POP!AV$30:AV$89,GDP!AV$30:AV$89,POP!AV$92,GDP!AV$92,$A51)</f>
        <v>-0.15423937026103279</v>
      </c>
      <c r="AW51" cm="1">
        <f t="array" ref="AW51">TheilElementSeparateSum(POP!AW$30:AW$89,GDP!AW$30:AW$89,POP!AW$92,GDP!AW$92,$A51)</f>
        <v>-0.15278690576009113</v>
      </c>
      <c r="AX51" cm="1">
        <f t="array" ref="AX51">TheilElementSeparateSum(POP!AX$30:AX$89,GDP!AX$30:AX$89,POP!AX$92,GDP!AX$92,$A51)</f>
        <v>-0.15383995946780521</v>
      </c>
      <c r="AY51" cm="1">
        <f t="array" ref="AY51">TheilElementSeparateSum(POP!AY$30:AY$89,GDP!AY$30:AY$89,POP!AY$92,GDP!AY$92,$A51)</f>
        <v>-0.15119321438131228</v>
      </c>
      <c r="AZ51" cm="1">
        <f t="array" ref="AZ51">TheilElementSeparateSum(POP!AZ$30:AZ$89,GDP!AZ$30:AZ$89,POP!AZ$92,GDP!AZ$92,$A51)</f>
        <v>-0.15030074393957227</v>
      </c>
      <c r="BA51" cm="1">
        <f t="array" ref="BA51">TheilElementSeparateSum(POP!BA$30:BA$89,GDP!BA$30:BA$89,POP!BA$92,GDP!BA$92,$A51)</f>
        <v>-0.15092066090864625</v>
      </c>
      <c r="BB51" cm="1">
        <f t="array" ref="BB51">TheilElementSeparateSum(POP!BB$30:BB$89,GDP!BB$30:BB$89,POP!BB$92,GDP!BB$92,$A51)</f>
        <v>-0.15069555864427223</v>
      </c>
      <c r="BC51" cm="1">
        <f t="array" ref="BC51">TheilElementSeparateSum(POP!BC$30:BC$89,GDP!BC$30:BC$89,POP!BC$92,GDP!BC$92,$A51)</f>
        <v>-0.1506123710688459</v>
      </c>
      <c r="BD51" cm="1">
        <f t="array" ref="BD51">TheilElementSeparateSum(POP!BD$30:BD$89,GDP!BD$30:BD$89,POP!BD$92,GDP!BD$92,$A51)</f>
        <v>-0.1482351022122694</v>
      </c>
      <c r="BE51" cm="1">
        <f t="array" ref="BE51">TheilElementSeparateSum(POP!BE$30:BE$89,GDP!BE$30:BE$89,POP!BE$92,GDP!BE$92,$A51)</f>
        <v>-0.14133072801133503</v>
      </c>
      <c r="BF51" cm="1">
        <f t="array" ref="BF51">TheilElementSeparateSum(POP!BF$30:BF$89,GDP!BF$30:BF$89,POP!BF$92,GDP!BF$92,$A51)</f>
        <v>-0.13413634914814113</v>
      </c>
      <c r="BG51" cm="1">
        <f t="array" ref="BG51">TheilElementSeparateSum(POP!BG$30:BG$89,GDP!BG$30:BG$89,POP!BG$92,GDP!BG$92,$A51)</f>
        <v>-0.12800232374325474</v>
      </c>
      <c r="BH51" cm="1">
        <f t="array" ref="BH51">TheilElementSeparateSum(POP!BH$30:BH$89,GDP!BH$30:BH$89,POP!BH$92,GDP!BH$92,$A51)</f>
        <v>-0.12611061500338921</v>
      </c>
      <c r="BI51" cm="1">
        <f t="array" ref="BI51">TheilElementSeparateSum(POP!BI$30:BI$89,GDP!BI$30:BI$89,POP!BI$92,GDP!BI$92,$A51)</f>
        <v>-0.12047296652032161</v>
      </c>
    </row>
    <row r="52" spans="1:61" x14ac:dyDescent="0.45">
      <c r="A52">
        <f t="shared" si="1"/>
        <v>29</v>
      </c>
      <c r="B52" t="str" vm="116">
        <f>GDP!B58</f>
        <v>Kenya</v>
      </c>
      <c r="C52" cm="1">
        <f t="array" ref="C52">TheilElementSeparateSum(POP!C$30:C$89,GDP!C$30:C$89,POP!C$92,GDP!C$92,$A52)</f>
        <v>-2.3611775860545459E-3</v>
      </c>
      <c r="D52" cm="1">
        <f t="array" ref="D52">TheilElementSeparateSum(POP!D$30:D$89,GDP!D$30:D$89,POP!D$92,GDP!D$92,$A52)</f>
        <v>-2.3659691472209489E-3</v>
      </c>
      <c r="E52" cm="1">
        <f t="array" ref="E52">TheilElementSeparateSum(POP!E$30:E$89,GDP!E$30:E$89,POP!E$92,GDP!E$92,$A52)</f>
        <v>-2.5468229380017316E-3</v>
      </c>
      <c r="F52" cm="1">
        <f t="array" ref="F52">TheilElementSeparateSum(POP!F$30:F$89,GDP!F$30:F$89,POP!F$92,GDP!F$92,$A52)</f>
        <v>-2.5974213579397793E-3</v>
      </c>
      <c r="G52" cm="1">
        <f t="array" ref="G52">TheilElementSeparateSum(POP!G$30:G$89,GDP!G$30:G$89,POP!G$92,GDP!G$92,$A52)</f>
        <v>-2.7985561538488783E-3</v>
      </c>
      <c r="H52" cm="1">
        <f t="array" ref="H52">TheilElementSeparateSum(POP!H$30:H$89,GDP!H$30:H$89,POP!H$92,GDP!H$92,$A52)</f>
        <v>-2.5252290080068603E-3</v>
      </c>
      <c r="I52" cm="1">
        <f t="array" ref="I52">TheilElementSeparateSum(POP!I$30:I$89,GDP!I$30:I$89,POP!I$92,GDP!I$92,$A52)</f>
        <v>-2.6058416825670812E-3</v>
      </c>
      <c r="J52" cm="1">
        <f t="array" ref="J52">TheilElementSeparateSum(POP!J$30:J$89,GDP!J$30:J$89,POP!J$92,GDP!J$92,$A52)</f>
        <v>-2.5900295396786457E-3</v>
      </c>
      <c r="K52" cm="1">
        <f t="array" ref="K52">TheilElementSeparateSum(POP!K$30:K$89,GDP!K$30:K$89,POP!K$92,GDP!K$92,$A52)</f>
        <v>-2.7385947936849268E-3</v>
      </c>
      <c r="L52" cm="1">
        <f t="array" ref="L52">TheilElementSeparateSum(POP!L$30:L$89,GDP!L$30:L$89,POP!L$92,GDP!L$92,$A52)</f>
        <v>-2.7607555530562836E-3</v>
      </c>
      <c r="M52" cm="1">
        <f t="array" ref="M52">TheilElementSeparateSum(POP!M$30:M$89,GDP!M$30:M$89,POP!M$92,GDP!M$92,$A52)</f>
        <v>-2.7418679100068353E-3</v>
      </c>
      <c r="N52" cm="1">
        <f t="array" ref="N52">TheilElementSeparateSum(POP!N$30:N$89,GDP!N$30:N$89,POP!N$92,GDP!N$92,$A52)</f>
        <v>-2.6041638841286562E-3</v>
      </c>
      <c r="O52" cm="1">
        <f t="array" ref="O52">TheilElementSeparateSum(POP!O$30:O$89,GDP!O$30:O$89,POP!O$92,GDP!O$92,$A52)</f>
        <v>-2.8348742231828084E-3</v>
      </c>
      <c r="P52" cm="1">
        <f t="array" ref="P52">TheilElementSeparateSum(POP!P$30:P$89,GDP!P$30:P$89,POP!P$92,GDP!P$92,$A52)</f>
        <v>-3.0737197658492607E-3</v>
      </c>
      <c r="Q52" cm="1">
        <f t="array" ref="Q52">TheilElementSeparateSum(POP!Q$30:Q$89,GDP!Q$30:Q$89,POP!Q$92,GDP!Q$92,$A52)</f>
        <v>-3.1745021971168186E-3</v>
      </c>
      <c r="R52" cm="1">
        <f t="array" ref="R52">TheilElementSeparateSum(POP!R$30:R$89,GDP!R$30:R$89,POP!R$92,GDP!R$92,$A52)</f>
        <v>-3.2894156492551244E-3</v>
      </c>
      <c r="S52" cm="1">
        <f t="array" ref="S52">TheilElementSeparateSum(POP!S$30:S$89,GDP!S$30:S$89,POP!S$92,GDP!S$92,$A52)</f>
        <v>-3.0220477643742492E-3</v>
      </c>
      <c r="T52" cm="1">
        <f t="array" ref="T52">TheilElementSeparateSum(POP!T$30:T$89,GDP!T$30:T$89,POP!T$92,GDP!T$92,$A52)</f>
        <v>-3.0087606137042945E-3</v>
      </c>
      <c r="U52" cm="1">
        <f t="array" ref="U52">TheilElementSeparateSum(POP!U$30:U$89,GDP!U$30:U$89,POP!U$92,GDP!U$92,$A52)</f>
        <v>-3.1409736963832115E-3</v>
      </c>
      <c r="V52" cm="1">
        <f t="array" ref="V52">TheilElementSeparateSum(POP!V$30:V$89,GDP!V$30:V$89,POP!V$92,GDP!V$92,$A52)</f>
        <v>-3.2719500608514593E-3</v>
      </c>
      <c r="W52" cm="1">
        <f t="array" ref="W52">TheilElementSeparateSum(POP!W$30:W$89,GDP!W$30:W$89,POP!W$92,GDP!W$92,$A52)</f>
        <v>-3.7308313985760758E-3</v>
      </c>
      <c r="X52" cm="1">
        <f t="array" ref="X52">TheilElementSeparateSum(POP!X$30:X$89,GDP!X$30:X$89,POP!X$92,GDP!X$92,$A52)</f>
        <v>-3.7955633643062358E-3</v>
      </c>
      <c r="Y52" cm="1">
        <f t="array" ref="Y52">TheilElementSeparateSum(POP!Y$30:Y$89,GDP!Y$30:Y$89,POP!Y$92,GDP!Y$92,$A52)</f>
        <v>-3.8229778789319099E-3</v>
      </c>
      <c r="Z52" cm="1">
        <f t="array" ref="Z52">TheilElementSeparateSum(POP!Z$30:Z$89,GDP!Z$30:Z$89,POP!Z$92,GDP!Z$92,$A52)</f>
        <v>-3.855145814469716E-3</v>
      </c>
      <c r="AA52" cm="1">
        <f t="array" ref="AA52">TheilElementSeparateSum(POP!AA$30:AA$89,GDP!AA$30:AA$89,POP!AA$92,GDP!AA$92,$A52)</f>
        <v>-3.9477270915041739E-3</v>
      </c>
      <c r="AB52" cm="1">
        <f t="array" ref="AB52">TheilElementSeparateSum(POP!AB$30:AB$89,GDP!AB$30:AB$89,POP!AB$92,GDP!AB$92,$A52)</f>
        <v>-3.8018638448886824E-3</v>
      </c>
      <c r="AC52" cm="1">
        <f t="array" ref="AC52">TheilElementSeparateSum(POP!AC$30:AC$89,GDP!AC$30:AC$89,POP!AC$92,GDP!AC$92,$A52)</f>
        <v>-3.891999654179541E-3</v>
      </c>
      <c r="AD52" cm="1">
        <f t="array" ref="AD52">TheilElementSeparateSum(POP!AD$30:AD$89,GDP!AD$30:AD$89,POP!AD$92,GDP!AD$92,$A52)</f>
        <v>-4.02047385881608E-3</v>
      </c>
      <c r="AE52" cm="1">
        <f t="array" ref="AE52">TheilElementSeparateSum(POP!AE$30:AE$89,GDP!AE$30:AE$89,POP!AE$92,GDP!AE$92,$A52)</f>
        <v>-4.1994164517920544E-3</v>
      </c>
      <c r="AF52" cm="1">
        <f t="array" ref="AF52">TheilElementSeparateSum(POP!AF$30:AF$89,GDP!AF$30:AF$89,POP!AF$92,GDP!AF$92,$A52)</f>
        <v>-4.2818289070884093E-3</v>
      </c>
      <c r="AG52" cm="1">
        <f t="array" ref="AG52">TheilElementSeparateSum(POP!AG$30:AG$89,GDP!AG$30:AG$89,POP!AG$92,GDP!AG$92,$A52)</f>
        <v>-4.2960216386957054E-3</v>
      </c>
      <c r="AH52" cm="1">
        <f t="array" ref="AH52">TheilElementSeparateSum(POP!AH$30:AH$89,GDP!AH$30:AH$89,POP!AH$92,GDP!AH$92,$A52)</f>
        <v>-4.3551444977737294E-3</v>
      </c>
      <c r="AI52" cm="1">
        <f t="array" ref="AI52">TheilElementSeparateSum(POP!AI$30:AI$89,GDP!AI$30:AI$89,POP!AI$92,GDP!AI$92,$A52)</f>
        <v>-3.9210147623479907E-3</v>
      </c>
      <c r="AJ52" cm="1">
        <f t="array" ref="AJ52">TheilElementSeparateSum(POP!AJ$30:AJ$89,GDP!AJ$30:AJ$89,POP!AJ$92,GDP!AJ$92,$A52)</f>
        <v>-4.1152524679122816E-3</v>
      </c>
      <c r="AK52" cm="1">
        <f t="array" ref="AK52">TheilElementSeparateSum(POP!AK$30:AK$89,GDP!AK$30:AK$89,POP!AK$92,GDP!AK$92,$A52)</f>
        <v>-4.308397088768086E-3</v>
      </c>
      <c r="AL52" cm="1">
        <f t="array" ref="AL52">TheilElementSeparateSum(POP!AL$30:AL$89,GDP!AL$30:AL$89,POP!AL$92,GDP!AL$92,$A52)</f>
        <v>-4.5109999934947083E-3</v>
      </c>
      <c r="AM52" cm="1">
        <f t="array" ref="AM52">TheilElementSeparateSum(POP!AM$30:AM$89,GDP!AM$30:AM$89,POP!AM$92,GDP!AM$92,$A52)</f>
        <v>-4.5610732998123899E-3</v>
      </c>
      <c r="AN52" cm="1">
        <f t="array" ref="AN52">TheilElementSeparateSum(POP!AN$30:AN$89,GDP!AN$30:AN$89,POP!AN$92,GDP!AN$92,$A52)</f>
        <v>-4.6225030399145136E-3</v>
      </c>
      <c r="AO52" cm="1">
        <f t="array" ref="AO52">TheilElementSeparateSum(POP!AO$30:AO$89,GDP!AO$30:AO$89,POP!AO$92,GDP!AO$92,$A52)</f>
        <v>-4.6443155018198639E-3</v>
      </c>
      <c r="AP52" cm="1">
        <f t="array" ref="AP52">TheilElementSeparateSum(POP!AP$30:AP$89,GDP!AP$30:AP$89,POP!AP$92,GDP!AP$92,$A52)</f>
        <v>-4.6138041277965537E-3</v>
      </c>
      <c r="AQ52" cm="1">
        <f t="array" ref="AQ52">TheilElementSeparateSum(POP!AQ$30:AQ$89,GDP!AQ$30:AQ$89,POP!AQ$92,GDP!AQ$92,$A52)</f>
        <v>-4.6931418815072037E-3</v>
      </c>
      <c r="AR52" cm="1">
        <f t="array" ref="AR52">TheilElementSeparateSum(POP!AR$30:AR$89,GDP!AR$30:AR$89,POP!AR$92,GDP!AR$92,$A52)</f>
        <v>-4.7175237049095434E-3</v>
      </c>
      <c r="AS52" cm="1">
        <f t="array" ref="AS52">TheilElementSeparateSum(POP!AS$30:AS$89,GDP!AS$30:AS$89,POP!AS$92,GDP!AS$92,$A52)</f>
        <v>-4.7769406168074961E-3</v>
      </c>
      <c r="AT52" cm="1">
        <f t="array" ref="AT52">TheilElementSeparateSum(POP!AT$30:AT$89,GDP!AT$30:AT$89,POP!AT$92,GDP!AT$92,$A52)</f>
        <v>-4.7506005930124037E-3</v>
      </c>
      <c r="AU52" cm="1">
        <f t="array" ref="AU52">TheilElementSeparateSum(POP!AU$30:AU$89,GDP!AU$30:AU$89,POP!AU$92,GDP!AU$92,$A52)</f>
        <v>-4.7699406115571663E-3</v>
      </c>
      <c r="AV52" cm="1">
        <f t="array" ref="AV52">TheilElementSeparateSum(POP!AV$30:AV$89,GDP!AV$30:AV$89,POP!AV$92,GDP!AV$92,$A52)</f>
        <v>-4.9544304463669661E-3</v>
      </c>
      <c r="AW52" cm="1">
        <f t="array" ref="AW52">TheilElementSeparateSum(POP!AW$30:AW$89,GDP!AW$30:AW$89,POP!AW$92,GDP!AW$92,$A52)</f>
        <v>-5.021519153940222E-3</v>
      </c>
      <c r="AX52" cm="1">
        <f t="array" ref="AX52">TheilElementSeparateSum(POP!AX$30:AX$89,GDP!AX$30:AX$89,POP!AX$92,GDP!AX$92,$A52)</f>
        <v>-5.077695998305173E-3</v>
      </c>
      <c r="AY52" cm="1">
        <f t="array" ref="AY52">TheilElementSeparateSum(POP!AY$30:AY$89,GDP!AY$30:AY$89,POP!AY$92,GDP!AY$92,$A52)</f>
        <v>-5.1538562110349812E-3</v>
      </c>
      <c r="AZ52" cm="1">
        <f t="array" ref="AZ52">TheilElementSeparateSum(POP!AZ$30:AZ$89,GDP!AZ$30:AZ$89,POP!AZ$92,GDP!AZ$92,$A52)</f>
        <v>-5.1444688707281199E-3</v>
      </c>
      <c r="BA52" cm="1">
        <f t="array" ref="BA52">TheilElementSeparateSum(POP!BA$30:BA$89,GDP!BA$30:BA$89,POP!BA$92,GDP!BA$92,$A52)</f>
        <v>-5.1236198316755863E-3</v>
      </c>
      <c r="BB52" cm="1">
        <f t="array" ref="BB52">TheilElementSeparateSum(POP!BB$30:BB$89,GDP!BB$30:BB$89,POP!BB$92,GDP!BB$92,$A52)</f>
        <v>-5.3070907473544192E-3</v>
      </c>
      <c r="BC52" cm="1">
        <f t="array" ref="BC52">TheilElementSeparateSum(POP!BC$30:BC$89,GDP!BC$30:BC$89,POP!BC$92,GDP!BC$92,$A52)</f>
        <v>-5.3816351046708909E-3</v>
      </c>
      <c r="BD52" cm="1">
        <f t="array" ref="BD52">TheilElementSeparateSum(POP!BD$30:BD$89,GDP!BD$30:BD$89,POP!BD$92,GDP!BD$92,$A52)</f>
        <v>-5.4489749827020964E-3</v>
      </c>
      <c r="BE52" cm="1">
        <f t="array" ref="BE52">TheilElementSeparateSum(POP!BE$30:BE$89,GDP!BE$30:BE$89,POP!BE$92,GDP!BE$92,$A52)</f>
        <v>-5.4509048734742924E-3</v>
      </c>
      <c r="BF52" cm="1">
        <f t="array" ref="BF52">TheilElementSeparateSum(POP!BF$30:BF$89,GDP!BF$30:BF$89,POP!BF$92,GDP!BF$92,$A52)</f>
        <v>-5.43352151661846E-3</v>
      </c>
      <c r="BG52" cm="1">
        <f t="array" ref="BG52">TheilElementSeparateSum(POP!BG$30:BG$89,GDP!BG$30:BG$89,POP!BG$92,GDP!BG$92,$A52)</f>
        <v>-5.4364206998489166E-3</v>
      </c>
      <c r="BH52" cm="1">
        <f t="array" ref="BH52">TheilElementSeparateSum(POP!BH$30:BH$89,GDP!BH$30:BH$89,POP!BH$92,GDP!BH$92,$A52)</f>
        <v>-5.318043383077297E-3</v>
      </c>
      <c r="BI52" cm="1">
        <f t="array" ref="BI52">TheilElementSeparateSum(POP!BI$30:BI$89,GDP!BI$30:BI$89,POP!BI$92,GDP!BI$92,$A52)</f>
        <v>-5.2095891672231205E-3</v>
      </c>
    </row>
    <row r="53" spans="1:61" x14ac:dyDescent="0.45">
      <c r="A53">
        <f t="shared" si="1"/>
        <v>30</v>
      </c>
      <c r="B53" t="str" vm="117">
        <f>GDP!B59</f>
        <v>Lesotho</v>
      </c>
      <c r="C53" cm="1">
        <f t="array" ref="C53">TheilElementSeparateSum(POP!C$30:C$89,GDP!C$30:C$89,POP!C$92,GDP!C$92,$A53)</f>
        <v>-3.0126516362989186E-4</v>
      </c>
      <c r="D53" cm="1">
        <f t="array" ref="D53">TheilElementSeparateSum(POP!D$30:D$89,GDP!D$30:D$89,POP!D$92,GDP!D$92,$A53)</f>
        <v>-3.0443584959201483E-4</v>
      </c>
      <c r="E53" cm="1">
        <f t="array" ref="E53">TheilElementSeparateSum(POP!E$30:E$89,GDP!E$30:E$89,POP!E$92,GDP!E$92,$A53)</f>
        <v>-3.0329952690996822E-4</v>
      </c>
      <c r="F53" cm="1">
        <f t="array" ref="F53">TheilElementSeparateSum(POP!F$30:F$89,GDP!F$30:F$89,POP!F$92,GDP!F$92,$A53)</f>
        <v>-3.0302606650677098E-4</v>
      </c>
      <c r="G53" cm="1">
        <f t="array" ref="G53">TheilElementSeparateSum(POP!G$30:G$89,GDP!G$30:G$89,POP!G$92,GDP!G$92,$A53)</f>
        <v>-3.0140358935399334E-4</v>
      </c>
      <c r="H53" cm="1">
        <f t="array" ref="H53">TheilElementSeparateSum(POP!H$30:H$89,GDP!H$30:H$89,POP!H$92,GDP!H$92,$A53)</f>
        <v>-3.0096130423125643E-4</v>
      </c>
      <c r="I53" cm="1">
        <f t="array" ref="I53">TheilElementSeparateSum(POP!I$30:I$89,GDP!I$30:I$89,POP!I$92,GDP!I$92,$A53)</f>
        <v>-2.9932625074870179E-4</v>
      </c>
      <c r="J53" cm="1">
        <f t="array" ref="J53">TheilElementSeparateSum(POP!J$30:J$89,GDP!J$30:J$89,POP!J$92,GDP!J$92,$A53)</f>
        <v>-2.972774058045977E-4</v>
      </c>
      <c r="K53" cm="1">
        <f t="array" ref="K53">TheilElementSeparateSum(POP!K$30:K$89,GDP!K$30:K$89,POP!K$92,GDP!K$92,$A53)</f>
        <v>-2.9487090731498917E-4</v>
      </c>
      <c r="L53" cm="1">
        <f t="array" ref="L53">TheilElementSeparateSum(POP!L$30:L$89,GDP!L$30:L$89,POP!L$92,GDP!L$92,$A53)</f>
        <v>-2.9218670897201808E-4</v>
      </c>
      <c r="M53" cm="1">
        <f t="array" ref="M53">TheilElementSeparateSum(POP!M$30:M$89,GDP!M$30:M$89,POP!M$92,GDP!M$92,$A53)</f>
        <v>-2.938030983037739E-4</v>
      </c>
      <c r="N53" cm="1">
        <f t="array" ref="N53">TheilElementSeparateSum(POP!N$30:N$89,GDP!N$30:N$89,POP!N$92,GDP!N$92,$A53)</f>
        <v>-2.9083208085684361E-4</v>
      </c>
      <c r="O53" cm="1">
        <f t="array" ref="O53">TheilElementSeparateSum(POP!O$30:O$89,GDP!O$30:O$89,POP!O$92,GDP!O$92,$A53)</f>
        <v>-2.9892573247937611E-4</v>
      </c>
      <c r="P53" cm="1">
        <f t="array" ref="P53">TheilElementSeparateSum(POP!P$30:P$89,GDP!P$30:P$89,POP!P$92,GDP!P$92,$A53)</f>
        <v>-2.9847572278429225E-4</v>
      </c>
      <c r="Q53" cm="1">
        <f t="array" ref="Q53">TheilElementSeparateSum(POP!Q$30:Q$89,GDP!Q$30:Q$89,POP!Q$92,GDP!Q$92,$A53)</f>
        <v>-2.9385696293919399E-4</v>
      </c>
      <c r="R53" cm="1">
        <f t="array" ref="R53">TheilElementSeparateSum(POP!R$30:R$89,GDP!R$30:R$89,POP!R$92,GDP!R$92,$A53)</f>
        <v>-2.8798296662695512E-4</v>
      </c>
      <c r="S53" cm="1">
        <f t="array" ref="S53">TheilElementSeparateSum(POP!S$30:S$89,GDP!S$30:S$89,POP!S$92,GDP!S$92,$A53)</f>
        <v>-2.9868374286534693E-4</v>
      </c>
      <c r="T53" cm="1">
        <f t="array" ref="T53">TheilElementSeparateSum(POP!T$30:T$89,GDP!T$30:T$89,POP!T$92,GDP!T$92,$A53)</f>
        <v>-3.0463247946397101E-4</v>
      </c>
      <c r="U53" cm="1">
        <f t="array" ref="U53">TheilElementSeparateSum(POP!U$30:U$89,GDP!U$30:U$89,POP!U$92,GDP!U$92,$A53)</f>
        <v>-3.0455436584917112E-4</v>
      </c>
      <c r="V53" cm="1">
        <f t="array" ref="V53">TheilElementSeparateSum(POP!V$30:V$89,GDP!V$30:V$89,POP!V$92,GDP!V$92,$A53)</f>
        <v>-3.0464608585519036E-4</v>
      </c>
      <c r="W53" cm="1">
        <f t="array" ref="W53">TheilElementSeparateSum(POP!W$30:W$89,GDP!W$30:W$89,POP!W$92,GDP!W$92,$A53)</f>
        <v>-3.0766947755202689E-4</v>
      </c>
      <c r="X53" cm="1">
        <f t="array" ref="X53">TheilElementSeparateSum(POP!X$30:X$89,GDP!X$30:X$89,POP!X$92,GDP!X$92,$A53)</f>
        <v>-3.0304430135614786E-4</v>
      </c>
      <c r="Y53" cm="1">
        <f t="array" ref="Y53">TheilElementSeparateSum(POP!Y$30:Y$89,GDP!Y$30:Y$89,POP!Y$92,GDP!Y$92,$A53)</f>
        <v>-3.0910436324474184E-4</v>
      </c>
      <c r="Z53" cm="1">
        <f t="array" ref="Z53">TheilElementSeparateSum(POP!Z$30:Z$89,GDP!Z$30:Z$89,POP!Z$92,GDP!Z$92,$A53)</f>
        <v>-3.065706253629204E-4</v>
      </c>
      <c r="AA53" cm="1">
        <f t="array" ref="AA53">TheilElementSeparateSum(POP!AA$30:AA$89,GDP!AA$30:AA$89,POP!AA$92,GDP!AA$92,$A53)</f>
        <v>-2.9251820659735041E-4</v>
      </c>
      <c r="AB53" cm="1">
        <f t="array" ref="AB53">TheilElementSeparateSum(POP!AB$30:AB$89,GDP!AB$30:AB$89,POP!AB$92,GDP!AB$92,$A53)</f>
        <v>-3.0311395287498197E-4</v>
      </c>
      <c r="AC53" cm="1">
        <f t="array" ref="AC53">TheilElementSeparateSum(POP!AC$30:AC$89,GDP!AC$30:AC$89,POP!AC$92,GDP!AC$92,$A53)</f>
        <v>-3.0759007688128199E-4</v>
      </c>
      <c r="AD53" cm="1">
        <f t="array" ref="AD53">TheilElementSeparateSum(POP!AD$30:AD$89,GDP!AD$30:AD$89,POP!AD$92,GDP!AD$92,$A53)</f>
        <v>-3.0800402693131559E-4</v>
      </c>
      <c r="AE53" cm="1">
        <f t="array" ref="AE53">TheilElementSeparateSum(POP!AE$30:AE$89,GDP!AE$30:AE$89,POP!AE$92,GDP!AE$92,$A53)</f>
        <v>-3.0688235477436046E-4</v>
      </c>
      <c r="AF53" cm="1">
        <f t="array" ref="AF53">TheilElementSeparateSum(POP!AF$30:AF$89,GDP!AF$30:AF$89,POP!AF$92,GDP!AF$92,$A53)</f>
        <v>-3.0757091870221392E-4</v>
      </c>
      <c r="AG53" cm="1">
        <f t="array" ref="AG53">TheilElementSeparateSum(POP!AG$30:AG$89,GDP!AG$30:AG$89,POP!AG$92,GDP!AG$92,$A53)</f>
        <v>-3.0721658366399514E-4</v>
      </c>
      <c r="AH53" cm="1">
        <f t="array" ref="AH53">TheilElementSeparateSum(POP!AH$30:AH$89,GDP!AH$30:AH$89,POP!AH$92,GDP!AH$92,$A53)</f>
        <v>-2.9647658679263201E-4</v>
      </c>
      <c r="AI53" cm="1">
        <f t="array" ref="AI53">TheilElementSeparateSum(POP!AI$30:AI$89,GDP!AI$30:AI$89,POP!AI$92,GDP!AI$92,$A53)</f>
        <v>-3.0437408359225356E-4</v>
      </c>
      <c r="AJ53" cm="1">
        <f t="array" ref="AJ53">TheilElementSeparateSum(POP!AJ$30:AJ$89,GDP!AJ$30:AJ$89,POP!AJ$92,GDP!AJ$92,$A53)</f>
        <v>-3.0677437012522339E-4</v>
      </c>
      <c r="AK53" cm="1">
        <f t="array" ref="AK53">TheilElementSeparateSum(POP!AK$30:AK$89,GDP!AK$30:AK$89,POP!AK$92,GDP!AK$92,$A53)</f>
        <v>-3.0509368920995705E-4</v>
      </c>
      <c r="AL53" cm="1">
        <f t="array" ref="AL53">TheilElementSeparateSum(POP!AL$30:AL$89,GDP!AL$30:AL$89,POP!AL$92,GDP!AL$92,$A53)</f>
        <v>-3.0815766051790479E-4</v>
      </c>
      <c r="AM53" cm="1">
        <f t="array" ref="AM53">TheilElementSeparateSum(POP!AM$30:AM$89,GDP!AM$30:AM$89,POP!AM$92,GDP!AM$92,$A53)</f>
        <v>-3.0730937016733273E-4</v>
      </c>
      <c r="AN53" cm="1">
        <f t="array" ref="AN53">TheilElementSeparateSum(POP!AN$30:AN$89,GDP!AN$30:AN$89,POP!AN$92,GDP!AN$92,$A53)</f>
        <v>-3.051922848851616E-4</v>
      </c>
      <c r="AO53" cm="1">
        <f t="array" ref="AO53">TheilElementSeparateSum(POP!AO$30:AO$89,GDP!AO$30:AO$89,POP!AO$92,GDP!AO$92,$A53)</f>
        <v>-3.0319089460223648E-4</v>
      </c>
      <c r="AP53" cm="1">
        <f t="array" ref="AP53">TheilElementSeparateSum(POP!AP$30:AP$89,GDP!AP$30:AP$89,POP!AP$92,GDP!AP$92,$A53)</f>
        <v>-2.9740796303902414E-4</v>
      </c>
      <c r="AQ53" cm="1">
        <f t="array" ref="AQ53">TheilElementSeparateSum(POP!AQ$30:AQ$89,GDP!AQ$30:AQ$89,POP!AQ$92,GDP!AQ$92,$A53)</f>
        <v>-2.9183066127278694E-4</v>
      </c>
      <c r="AR53" cm="1">
        <f t="array" ref="AR53">TheilElementSeparateSum(POP!AR$30:AR$89,GDP!AR$30:AR$89,POP!AR$92,GDP!AR$92,$A53)</f>
        <v>-2.8281794725057994E-4</v>
      </c>
      <c r="AS53" cm="1">
        <f t="array" ref="AS53">TheilElementSeparateSum(POP!AS$30:AS$89,GDP!AS$30:AS$89,POP!AS$92,GDP!AS$92,$A53)</f>
        <v>-2.7932348581732744E-4</v>
      </c>
      <c r="AT53" cm="1">
        <f t="array" ref="AT53">TheilElementSeparateSum(POP!AT$30:AT$89,GDP!AT$30:AT$89,POP!AT$92,GDP!AT$92,$A53)</f>
        <v>-2.6421882365018005E-4</v>
      </c>
      <c r="AU53" cm="1">
        <f t="array" ref="AU53">TheilElementSeparateSum(POP!AU$30:AU$89,GDP!AU$30:AU$89,POP!AU$92,GDP!AU$92,$A53)</f>
        <v>-2.6173443294160971E-4</v>
      </c>
      <c r="AV53" cm="1">
        <f t="array" ref="AV53">TheilElementSeparateSum(POP!AV$30:AV$89,GDP!AV$30:AV$89,POP!AV$92,GDP!AV$92,$A53)</f>
        <v>-2.5996519387459636E-4</v>
      </c>
      <c r="AW53" cm="1">
        <f t="array" ref="AW53">TheilElementSeparateSum(POP!AW$30:AW$89,GDP!AW$30:AW$89,POP!AW$92,GDP!AW$92,$A53)</f>
        <v>-2.5853822290601125E-4</v>
      </c>
      <c r="AX53" cm="1">
        <f t="array" ref="AX53">TheilElementSeparateSum(POP!AX$30:AX$89,GDP!AX$30:AX$89,POP!AX$92,GDP!AX$92,$A53)</f>
        <v>-2.5311637542259992E-4</v>
      </c>
      <c r="AY53" cm="1">
        <f t="array" ref="AY53">TheilElementSeparateSum(POP!AY$30:AY$89,GDP!AY$30:AY$89,POP!AY$92,GDP!AY$92,$A53)</f>
        <v>-2.5061613539081705E-4</v>
      </c>
      <c r="AZ53" cm="1">
        <f t="array" ref="AZ53">TheilElementSeparateSum(POP!AZ$30:AZ$89,GDP!AZ$30:AZ$89,POP!AZ$92,GDP!AZ$92,$A53)</f>
        <v>-2.4759393436401097E-4</v>
      </c>
      <c r="BA53" cm="1">
        <f t="array" ref="BA53">TheilElementSeparateSum(POP!BA$30:BA$89,GDP!BA$30:BA$89,POP!BA$92,GDP!BA$92,$A53)</f>
        <v>-2.4456653350298299E-4</v>
      </c>
      <c r="BB53" cm="1">
        <f t="array" ref="BB53">TheilElementSeparateSum(POP!BB$30:BB$89,GDP!BB$30:BB$89,POP!BB$92,GDP!BB$92,$A53)</f>
        <v>-2.4235128112957231E-4</v>
      </c>
      <c r="BC53" cm="1">
        <f t="array" ref="BC53">TheilElementSeparateSum(POP!BC$30:BC$89,GDP!BC$30:BC$89,POP!BC$92,GDP!BC$92,$A53)</f>
        <v>-2.3960395551113177E-4</v>
      </c>
      <c r="BD53" cm="1">
        <f t="array" ref="BD53">TheilElementSeparateSum(POP!BD$30:BD$89,GDP!BD$30:BD$89,POP!BD$92,GDP!BD$92,$A53)</f>
        <v>-2.3792695013479342E-4</v>
      </c>
      <c r="BE53" cm="1">
        <f t="array" ref="BE53">TheilElementSeparateSum(POP!BE$30:BE$89,GDP!BE$30:BE$89,POP!BE$92,GDP!BE$92,$A53)</f>
        <v>-2.3664639048783431E-4</v>
      </c>
      <c r="BF53" cm="1">
        <f t="array" ref="BF53">TheilElementSeparateSum(POP!BF$30:BF$89,GDP!BF$30:BF$89,POP!BF$92,GDP!BF$92,$A53)</f>
        <v>-2.3376395718708532E-4</v>
      </c>
      <c r="BG53" cm="1">
        <f t="array" ref="BG53">TheilElementSeparateSum(POP!BG$30:BG$89,GDP!BG$30:BG$89,POP!BG$92,GDP!BG$92,$A53)</f>
        <v>-2.3254616571308746E-4</v>
      </c>
      <c r="BH53" cm="1">
        <f t="array" ref="BH53">TheilElementSeparateSum(POP!BH$30:BH$89,GDP!BH$30:BH$89,POP!BH$92,GDP!BH$92,$A53)</f>
        <v>-2.3174837737413123E-4</v>
      </c>
      <c r="BI53" cm="1">
        <f t="array" ref="BI53">TheilElementSeparateSum(POP!BI$30:BI$89,GDP!BI$30:BI$89,POP!BI$92,GDP!BI$92,$A53)</f>
        <v>-2.2959375030732524E-4</v>
      </c>
    </row>
    <row r="54" spans="1:61" x14ac:dyDescent="0.45">
      <c r="A54">
        <f t="shared" si="1"/>
        <v>31</v>
      </c>
      <c r="B54" t="str" vm="118">
        <f>GDP!B60</f>
        <v>Madagascar</v>
      </c>
      <c r="C54" cm="1">
        <f t="array" ref="C54">TheilElementSeparateSum(POP!C$30:C$89,GDP!C$30:C$89,POP!C$92,GDP!C$92,$A54)</f>
        <v>-4.6037031929233708E-4</v>
      </c>
      <c r="D54" cm="1">
        <f t="array" ref="D54">TheilElementSeparateSum(POP!D$30:D$89,GDP!D$30:D$89,POP!D$92,GDP!D$92,$A54)</f>
        <v>-5.5478970898831573E-4</v>
      </c>
      <c r="E54" cm="1">
        <f t="array" ref="E54">TheilElementSeparateSum(POP!E$30:E$89,GDP!E$30:E$89,POP!E$92,GDP!E$92,$A54)</f>
        <v>-8.8050271261849624E-4</v>
      </c>
      <c r="F54" cm="1">
        <f t="array" ref="F54">TheilElementSeparateSum(POP!F$30:F$89,GDP!F$30:F$89,POP!F$92,GDP!F$92,$A54)</f>
        <v>-9.5817572724104291E-4</v>
      </c>
      <c r="G54" cm="1">
        <f t="array" ref="G54">TheilElementSeparateSum(POP!G$30:G$89,GDP!G$30:G$89,POP!G$92,GDP!G$92,$A54)</f>
        <v>-1.0613954792334861E-3</v>
      </c>
      <c r="H54" cm="1">
        <f t="array" ref="H54">TheilElementSeparateSum(POP!H$30:H$89,GDP!H$30:H$89,POP!H$92,GDP!H$92,$A54)</f>
        <v>-8.9595069758367069E-4</v>
      </c>
      <c r="I54" cm="1">
        <f t="array" ref="I54">TheilElementSeparateSum(POP!I$30:I$89,GDP!I$30:I$89,POP!I$92,GDP!I$92,$A54)</f>
        <v>-9.2566387815850898E-4</v>
      </c>
      <c r="J54" cm="1">
        <f t="array" ref="J54">TheilElementSeparateSum(POP!J$30:J$89,GDP!J$30:J$89,POP!J$92,GDP!J$92,$A54)</f>
        <v>-9.1220995471017244E-4</v>
      </c>
      <c r="K54" cm="1">
        <f t="array" ref="K54">TheilElementSeparateSum(POP!K$30:K$89,GDP!K$30:K$89,POP!K$92,GDP!K$92,$A54)</f>
        <v>-1.1735632856083352E-3</v>
      </c>
      <c r="L54" cm="1">
        <f t="array" ref="L54">TheilElementSeparateSum(POP!L$30:L$89,GDP!L$30:L$89,POP!L$92,GDP!L$92,$A54)</f>
        <v>-1.2598104106021253E-3</v>
      </c>
      <c r="M54" cm="1">
        <f t="array" ref="M54">TheilElementSeparateSum(POP!M$30:M$89,GDP!M$30:M$89,POP!M$92,GDP!M$92,$A54)</f>
        <v>-1.2647085620238344E-3</v>
      </c>
      <c r="N54" cm="1">
        <f t="array" ref="N54">TheilElementSeparateSum(POP!N$30:N$89,GDP!N$30:N$89,POP!N$92,GDP!N$92,$A54)</f>
        <v>-1.2526550697612351E-3</v>
      </c>
      <c r="O54" cm="1">
        <f t="array" ref="O54">TheilElementSeparateSum(POP!O$30:O$89,GDP!O$30:O$89,POP!O$92,GDP!O$92,$A54)</f>
        <v>-1.3022389815102382E-3</v>
      </c>
      <c r="P54" cm="1">
        <f t="array" ref="P54">TheilElementSeparateSum(POP!P$30:P$89,GDP!P$30:P$89,POP!P$92,GDP!P$92,$A54)</f>
        <v>-1.5128506565754505E-3</v>
      </c>
      <c r="Q54" cm="1">
        <f t="array" ref="Q54">TheilElementSeparateSum(POP!Q$30:Q$89,GDP!Q$30:Q$89,POP!Q$92,GDP!Q$92,$A54)</f>
        <v>-1.3878922065454469E-3</v>
      </c>
      <c r="R54" cm="1">
        <f t="array" ref="R54">TheilElementSeparateSum(POP!R$30:R$89,GDP!R$30:R$89,POP!R$92,GDP!R$92,$A54)</f>
        <v>-1.6529266037903054E-3</v>
      </c>
      <c r="S54" cm="1">
        <f t="array" ref="S54">TheilElementSeparateSum(POP!S$30:S$89,GDP!S$30:S$89,POP!S$92,GDP!S$92,$A54)</f>
        <v>-1.7098122519062699E-3</v>
      </c>
      <c r="T54" cm="1">
        <f t="array" ref="T54">TheilElementSeparateSum(POP!T$30:T$89,GDP!T$30:T$89,POP!T$92,GDP!T$92,$A54)</f>
        <v>-1.7357613701978749E-3</v>
      </c>
      <c r="U54" cm="1">
        <f t="array" ref="U54">TheilElementSeparateSum(POP!U$30:U$89,GDP!U$30:U$89,POP!U$92,GDP!U$92,$A54)</f>
        <v>-1.6273433619079481E-3</v>
      </c>
      <c r="V54" cm="1">
        <f t="array" ref="V54">TheilElementSeparateSum(POP!V$30:V$89,GDP!V$30:V$89,POP!V$92,GDP!V$92,$A54)</f>
        <v>-1.0926255567841291E-3</v>
      </c>
      <c r="W54" cm="1">
        <f t="array" ref="W54">TheilElementSeparateSum(POP!W$30:W$89,GDP!W$30:W$89,POP!W$92,GDP!W$92,$A54)</f>
        <v>-1.6942585846983983E-3</v>
      </c>
      <c r="X54" cm="1">
        <f t="array" ref="X54">TheilElementSeparateSum(POP!X$30:X$89,GDP!X$30:X$89,POP!X$92,GDP!X$92,$A54)</f>
        <v>-1.5913642817979609E-3</v>
      </c>
      <c r="Y54" cm="1">
        <f t="array" ref="Y54">TheilElementSeparateSum(POP!Y$30:Y$89,GDP!Y$30:Y$89,POP!Y$92,GDP!Y$92,$A54)</f>
        <v>-1.409189285673529E-3</v>
      </c>
      <c r="Z54" cm="1">
        <f t="array" ref="Z54">TheilElementSeparateSum(POP!Z$30:Z$89,GDP!Z$30:Z$89,POP!Z$92,GDP!Z$92,$A54)</f>
        <v>-1.7670317223025523E-3</v>
      </c>
      <c r="AA54" cm="1">
        <f t="array" ref="AA54">TheilElementSeparateSum(POP!AA$30:AA$89,GDP!AA$30:AA$89,POP!AA$92,GDP!AA$92,$A54)</f>
        <v>-1.8366437022188751E-3</v>
      </c>
      <c r="AB54" cm="1">
        <f t="array" ref="AB54">TheilElementSeparateSum(POP!AB$30:AB$89,GDP!AB$30:AB$89,POP!AB$92,GDP!AB$92,$A54)</f>
        <v>-1.6710665345521486E-3</v>
      </c>
      <c r="AC54" cm="1">
        <f t="array" ref="AC54">TheilElementSeparateSum(POP!AC$30:AC$89,GDP!AC$30:AC$89,POP!AC$92,GDP!AC$92,$A54)</f>
        <v>-2.0479946036903759E-3</v>
      </c>
      <c r="AD54" cm="1">
        <f t="array" ref="AD54">TheilElementSeparateSum(POP!AD$30:AD$89,GDP!AD$30:AD$89,POP!AD$92,GDP!AD$92,$A54)</f>
        <v>-2.0684361515869417E-3</v>
      </c>
      <c r="AE54" cm="1">
        <f t="array" ref="AE54">TheilElementSeparateSum(POP!AE$30:AE$89,GDP!AE$30:AE$89,POP!AE$92,GDP!AE$92,$A54)</f>
        <v>-2.0650882101493967E-3</v>
      </c>
      <c r="AF54" cm="1">
        <f t="array" ref="AF54">TheilElementSeparateSum(POP!AF$30:AF$89,GDP!AF$30:AF$89,POP!AF$92,GDP!AF$92,$A54)</f>
        <v>-2.0922689954505007E-3</v>
      </c>
      <c r="AG54" cm="1">
        <f t="array" ref="AG54">TheilElementSeparateSum(POP!AG$30:AG$89,GDP!AG$30:AG$89,POP!AG$92,GDP!AG$92,$A54)</f>
        <v>-2.0157490292483978E-3</v>
      </c>
      <c r="AH54" cm="1">
        <f t="array" ref="AH54">TheilElementSeparateSum(POP!AH$30:AH$89,GDP!AH$30:AH$89,POP!AH$92,GDP!AH$92,$A54)</f>
        <v>-2.0964904406547916E-3</v>
      </c>
      <c r="AI54" cm="1">
        <f t="array" ref="AI54">TheilElementSeparateSum(POP!AI$30:AI$89,GDP!AI$30:AI$89,POP!AI$92,GDP!AI$92,$A54)</f>
        <v>-2.1090943730533436E-3</v>
      </c>
      <c r="AJ54" cm="1">
        <f t="array" ref="AJ54">TheilElementSeparateSum(POP!AJ$30:AJ$89,GDP!AJ$30:AJ$89,POP!AJ$92,GDP!AJ$92,$A54)</f>
        <v>-2.0053680180074072E-3</v>
      </c>
      <c r="AK54" cm="1">
        <f t="array" ref="AK54">TheilElementSeparateSum(POP!AK$30:AK$89,GDP!AK$30:AK$89,POP!AK$92,GDP!AK$92,$A54)</f>
        <v>-2.0115468861157779E-3</v>
      </c>
      <c r="AL54" cm="1">
        <f t="array" ref="AL54">TheilElementSeparateSum(POP!AL$30:AL$89,GDP!AL$30:AL$89,POP!AL$92,GDP!AL$92,$A54)</f>
        <v>-2.1243407505295267E-3</v>
      </c>
      <c r="AM54" cm="1">
        <f t="array" ref="AM54">TheilElementSeparateSum(POP!AM$30:AM$89,GDP!AM$30:AM$89,POP!AM$92,GDP!AM$92,$A54)</f>
        <v>-2.0181236478171681E-3</v>
      </c>
      <c r="AN54" cm="1">
        <f t="array" ref="AN54">TheilElementSeparateSum(POP!AN$30:AN$89,GDP!AN$30:AN$89,POP!AN$92,GDP!AN$92,$A54)</f>
        <v>-2.0544781754586803E-3</v>
      </c>
      <c r="AO54" cm="1">
        <f t="array" ref="AO54">TheilElementSeparateSum(POP!AO$30:AO$89,GDP!AO$30:AO$89,POP!AO$92,GDP!AO$92,$A54)</f>
        <v>-2.0873208594686266E-3</v>
      </c>
      <c r="AP54" cm="1">
        <f t="array" ref="AP54">TheilElementSeparateSum(POP!AP$30:AP$89,GDP!AP$30:AP$89,POP!AP$92,GDP!AP$92,$A54)</f>
        <v>-2.0997895762970174E-3</v>
      </c>
      <c r="AQ54" cm="1">
        <f t="array" ref="AQ54">TheilElementSeparateSum(POP!AQ$30:AQ$89,GDP!AQ$30:AQ$89,POP!AQ$92,GDP!AQ$92,$A54)</f>
        <v>-2.2478770320192411E-3</v>
      </c>
      <c r="AR54" cm="1">
        <f t="array" ref="AR54">TheilElementSeparateSum(POP!AR$30:AR$89,GDP!AR$30:AR$89,POP!AR$92,GDP!AR$92,$A54)</f>
        <v>-2.2418007961958544E-3</v>
      </c>
      <c r="AS54" cm="1">
        <f t="array" ref="AS54">TheilElementSeparateSum(POP!AS$30:AS$89,GDP!AS$30:AS$89,POP!AS$92,GDP!AS$92,$A54)</f>
        <v>-2.3101126499107901E-3</v>
      </c>
      <c r="AT54" cm="1">
        <f t="array" ref="AT54">TheilElementSeparateSum(POP!AT$30:AT$89,GDP!AT$30:AT$89,POP!AT$92,GDP!AT$92,$A54)</f>
        <v>-2.0454577177715766E-3</v>
      </c>
      <c r="AU54" cm="1">
        <f t="array" ref="AU54">TheilElementSeparateSum(POP!AU$30:AU$89,GDP!AU$30:AU$89,POP!AU$92,GDP!AU$92,$A54)</f>
        <v>-2.0384414958985525E-3</v>
      </c>
      <c r="AV54" cm="1">
        <f t="array" ref="AV54">TheilElementSeparateSum(POP!AV$30:AV$89,GDP!AV$30:AV$89,POP!AV$92,GDP!AV$92,$A54)</f>
        <v>-2.0004366413003349E-3</v>
      </c>
      <c r="AW54" cm="1">
        <f t="array" ref="AW54">TheilElementSeparateSum(POP!AW$30:AW$89,GDP!AW$30:AW$89,POP!AW$92,GDP!AW$92,$A54)</f>
        <v>-2.1145678442508085E-3</v>
      </c>
      <c r="AX54" cm="1">
        <f t="array" ref="AX54">TheilElementSeparateSum(POP!AX$30:AX$89,GDP!AX$30:AX$89,POP!AX$92,GDP!AX$92,$A54)</f>
        <v>-2.2384878263060673E-3</v>
      </c>
      <c r="AY54" cm="1">
        <f t="array" ref="AY54">TheilElementSeparateSum(POP!AY$30:AY$89,GDP!AY$30:AY$89,POP!AY$92,GDP!AY$92,$A54)</f>
        <v>-2.1956833588928841E-3</v>
      </c>
      <c r="AZ54" cm="1">
        <f t="array" ref="AZ54">TheilElementSeparateSum(POP!AZ$30:AZ$89,GDP!AZ$30:AZ$89,POP!AZ$92,GDP!AZ$92,$A54)</f>
        <v>-2.0508732063619509E-3</v>
      </c>
      <c r="BA54" cm="1">
        <f t="array" ref="BA54">TheilElementSeparateSum(POP!BA$30:BA$89,GDP!BA$30:BA$89,POP!BA$92,GDP!BA$92,$A54)</f>
        <v>-2.0867136171213133E-3</v>
      </c>
      <c r="BB54" cm="1">
        <f t="array" ref="BB54">TheilElementSeparateSum(POP!BB$30:BB$89,GDP!BB$30:BB$89,POP!BB$92,GDP!BB$92,$A54)</f>
        <v>-2.0874422883594207E-3</v>
      </c>
      <c r="BC54" cm="1">
        <f t="array" ref="BC54">TheilElementSeparateSum(POP!BC$30:BC$89,GDP!BC$30:BC$89,POP!BC$92,GDP!BC$92,$A54)</f>
        <v>-2.1318930606248842E-3</v>
      </c>
      <c r="BD54" cm="1">
        <f t="array" ref="BD54">TheilElementSeparateSum(POP!BD$30:BD$89,GDP!BD$30:BD$89,POP!BD$92,GDP!BD$92,$A54)</f>
        <v>-2.1247753527459234E-3</v>
      </c>
      <c r="BE54" cm="1">
        <f t="array" ref="BE54">TheilElementSeparateSum(POP!BE$30:BE$89,GDP!BE$30:BE$89,POP!BE$92,GDP!BE$92,$A54)</f>
        <v>-2.132425492099512E-3</v>
      </c>
      <c r="BF54" cm="1">
        <f t="array" ref="BF54">TheilElementSeparateSum(POP!BF$30:BF$89,GDP!BF$30:BF$89,POP!BF$92,GDP!BF$92,$A54)</f>
        <v>-2.1874006355290902E-3</v>
      </c>
      <c r="BG54" cm="1">
        <f t="array" ref="BG54">TheilElementSeparateSum(POP!BG$30:BG$89,GDP!BG$30:BG$89,POP!BG$92,GDP!BG$92,$A54)</f>
        <v>-2.2154697211497652E-3</v>
      </c>
      <c r="BH54" cm="1">
        <f t="array" ref="BH54">TheilElementSeparateSum(POP!BH$30:BH$89,GDP!BH$30:BH$89,POP!BH$92,GDP!BH$92,$A54)</f>
        <v>-2.2672961377181449E-3</v>
      </c>
      <c r="BI54" cm="1">
        <f t="array" ref="BI54">TheilElementSeparateSum(POP!BI$30:BI$89,GDP!BI$30:BI$89,POP!BI$92,GDP!BI$92,$A54)</f>
        <v>-2.2790921491620832E-3</v>
      </c>
    </row>
    <row r="55" spans="1:61" x14ac:dyDescent="0.45">
      <c r="A55">
        <f t="shared" si="1"/>
        <v>32</v>
      </c>
      <c r="B55" t="str" vm="119">
        <f>GDP!B61</f>
        <v>Malawi</v>
      </c>
      <c r="C55" cm="1">
        <f t="array" ref="C55">TheilElementSeparateSum(POP!C$30:C$89,GDP!C$30:C$89,POP!C$92,GDP!C$92,$A55)</f>
        <v>-1.3482754309577735E-3</v>
      </c>
      <c r="D55" cm="1">
        <f t="array" ref="D55">TheilElementSeparateSum(POP!D$30:D$89,GDP!D$30:D$89,POP!D$92,GDP!D$92,$A55)</f>
        <v>-1.3427394781796984E-3</v>
      </c>
      <c r="E55" cm="1">
        <f t="array" ref="E55">TheilElementSeparateSum(POP!E$30:E$89,GDP!E$30:E$89,POP!E$92,GDP!E$92,$A55)</f>
        <v>-1.3254135544706828E-3</v>
      </c>
      <c r="F55" cm="1">
        <f t="array" ref="F55">TheilElementSeparateSum(POP!F$30:F$89,GDP!F$30:F$89,POP!F$92,GDP!F$92,$A55)</f>
        <v>-1.3090430980281639E-3</v>
      </c>
      <c r="G55" cm="1">
        <f t="array" ref="G55">TheilElementSeparateSum(POP!G$30:G$89,GDP!G$30:G$89,POP!G$92,GDP!G$92,$A55)</f>
        <v>-1.3362098411226619E-3</v>
      </c>
      <c r="H55" cm="1">
        <f t="array" ref="H55">TheilElementSeparateSum(POP!H$30:H$89,GDP!H$30:H$89,POP!H$92,GDP!H$92,$A55)</f>
        <v>-1.3581878466582017E-3</v>
      </c>
      <c r="I55" cm="1">
        <f t="array" ref="I55">TheilElementSeparateSum(POP!I$30:I$89,GDP!I$30:I$89,POP!I$92,GDP!I$92,$A55)</f>
        <v>-1.3545606140347658E-3</v>
      </c>
      <c r="J55" cm="1">
        <f t="array" ref="J55">TheilElementSeparateSum(POP!J$30:J$89,GDP!J$30:J$89,POP!J$92,GDP!J$92,$A55)</f>
        <v>-1.3142951179515249E-3</v>
      </c>
      <c r="K55" cm="1">
        <f t="array" ref="K55">TheilElementSeparateSum(POP!K$30:K$89,GDP!K$30:K$89,POP!K$92,GDP!K$92,$A55)</f>
        <v>-1.306854319417297E-3</v>
      </c>
      <c r="L55" cm="1">
        <f t="array" ref="L55">TheilElementSeparateSum(POP!L$30:L$89,GDP!L$30:L$89,POP!L$92,GDP!L$92,$A55)</f>
        <v>-1.311488279768953E-3</v>
      </c>
      <c r="M55" cm="1">
        <f t="array" ref="M55">TheilElementSeparateSum(POP!M$30:M$89,GDP!M$30:M$89,POP!M$92,GDP!M$92,$A55)</f>
        <v>-1.3574221859748547E-3</v>
      </c>
      <c r="N55" cm="1">
        <f t="array" ref="N55">TheilElementSeparateSum(POP!N$30:N$89,GDP!N$30:N$89,POP!N$92,GDP!N$92,$A55)</f>
        <v>-1.3608045504211377E-3</v>
      </c>
      <c r="O55" cm="1">
        <f t="array" ref="O55">TheilElementSeparateSum(POP!O$30:O$89,GDP!O$30:O$89,POP!O$92,GDP!O$92,$A55)</f>
        <v>-1.3270937578102637E-3</v>
      </c>
      <c r="P55" cm="1">
        <f t="array" ref="P55">TheilElementSeparateSum(POP!P$30:P$89,GDP!P$30:P$89,POP!P$92,GDP!P$92,$A55)</f>
        <v>-1.3203509128042294E-3</v>
      </c>
      <c r="Q55" cm="1">
        <f t="array" ref="Q55">TheilElementSeparateSum(POP!Q$30:Q$89,GDP!Q$30:Q$89,POP!Q$92,GDP!Q$92,$A55)</f>
        <v>-1.3253778501492578E-3</v>
      </c>
      <c r="R55" cm="1">
        <f t="array" ref="R55">TheilElementSeparateSum(POP!R$30:R$89,GDP!R$30:R$89,POP!R$92,GDP!R$92,$A55)</f>
        <v>-1.3300490765042077E-3</v>
      </c>
      <c r="S55" cm="1">
        <f t="array" ref="S55">TheilElementSeparateSum(POP!S$30:S$89,GDP!S$30:S$89,POP!S$92,GDP!S$92,$A55)</f>
        <v>-1.3612198924547968E-3</v>
      </c>
      <c r="T55" cm="1">
        <f t="array" ref="T55">TheilElementSeparateSum(POP!T$30:T$89,GDP!T$30:T$89,POP!T$92,GDP!T$92,$A55)</f>
        <v>-1.3763953922193053E-3</v>
      </c>
      <c r="U55" cm="1">
        <f t="array" ref="U55">TheilElementSeparateSum(POP!U$30:U$89,GDP!U$30:U$89,POP!U$92,GDP!U$92,$A55)</f>
        <v>-1.3590977665865753E-3</v>
      </c>
      <c r="V55" cm="1">
        <f t="array" ref="V55">TheilElementSeparateSum(POP!V$30:V$89,GDP!V$30:V$89,POP!V$92,GDP!V$92,$A55)</f>
        <v>-1.3573277902698905E-3</v>
      </c>
      <c r="W55" cm="1">
        <f t="array" ref="W55">TheilElementSeparateSum(POP!W$30:W$89,GDP!W$30:W$89,POP!W$92,GDP!W$92,$A55)</f>
        <v>-1.2878176023726749E-3</v>
      </c>
      <c r="X55" cm="1">
        <f t="array" ref="X55">TheilElementSeparateSum(POP!X$30:X$89,GDP!X$30:X$89,POP!X$92,GDP!X$92,$A55)</f>
        <v>-1.2941034123688841E-3</v>
      </c>
      <c r="Y55" cm="1">
        <f t="array" ref="Y55">TheilElementSeparateSum(POP!Y$30:Y$89,GDP!Y$30:Y$89,POP!Y$92,GDP!Y$92,$A55)</f>
        <v>-1.3564186312708493E-3</v>
      </c>
      <c r="Z55" cm="1">
        <f t="array" ref="Z55">TheilElementSeparateSum(POP!Z$30:Z$89,GDP!Z$30:Z$89,POP!Z$92,GDP!Z$92,$A55)</f>
        <v>-1.3593339992091927E-3</v>
      </c>
      <c r="AA55" cm="1">
        <f t="array" ref="AA55">TheilElementSeparateSum(POP!AA$30:AA$89,GDP!AA$30:AA$89,POP!AA$92,GDP!AA$92,$A55)</f>
        <v>-1.3422914566232206E-3</v>
      </c>
      <c r="AB55" cm="1">
        <f t="array" ref="AB55">TheilElementSeparateSum(POP!AB$30:AB$89,GDP!AB$30:AB$89,POP!AB$92,GDP!AB$92,$A55)</f>
        <v>-1.3849040148155509E-3</v>
      </c>
      <c r="AC55" cm="1">
        <f t="array" ref="AC55">TheilElementSeparateSum(POP!AC$30:AC$89,GDP!AC$30:AC$89,POP!AC$92,GDP!AC$92,$A55)</f>
        <v>-1.3639674536455571E-3</v>
      </c>
      <c r="AD55" cm="1">
        <f t="array" ref="AD55">TheilElementSeparateSum(POP!AD$30:AD$89,GDP!AD$30:AD$89,POP!AD$92,GDP!AD$92,$A55)</f>
        <v>-1.4309119061852041E-3</v>
      </c>
      <c r="AE55" cm="1">
        <f t="array" ref="AE55">TheilElementSeparateSum(POP!AE$30:AE$89,GDP!AE$30:AE$89,POP!AE$92,GDP!AE$92,$A55)</f>
        <v>-1.470644226604008E-3</v>
      </c>
      <c r="AF55" cm="1">
        <f t="array" ref="AF55">TheilElementSeparateSum(POP!AF$30:AF$89,GDP!AF$30:AF$89,POP!AF$92,GDP!AF$92,$A55)</f>
        <v>-1.5085972020856865E-3</v>
      </c>
      <c r="AG55" cm="1">
        <f t="array" ref="AG55">TheilElementSeparateSum(POP!AG$30:AG$89,GDP!AG$30:AG$89,POP!AG$92,GDP!AG$92,$A55)</f>
        <v>-1.5405298990490682E-3</v>
      </c>
      <c r="AH55" cm="1">
        <f t="array" ref="AH55">TheilElementSeparateSum(POP!AH$30:AH$89,GDP!AH$30:AH$89,POP!AH$92,GDP!AH$92,$A55)</f>
        <v>-1.4333359017973772E-3</v>
      </c>
      <c r="AI55" cm="1">
        <f t="array" ref="AI55">TheilElementSeparateSum(POP!AI$30:AI$89,GDP!AI$30:AI$89,POP!AI$92,GDP!AI$92,$A55)</f>
        <v>-1.4397846636949911E-3</v>
      </c>
      <c r="AJ55" cm="1">
        <f t="array" ref="AJ55">TheilElementSeparateSum(POP!AJ$30:AJ$89,GDP!AJ$30:AJ$89,POP!AJ$92,GDP!AJ$92,$A55)</f>
        <v>-1.0439075282048524E-3</v>
      </c>
      <c r="AK55" cm="1">
        <f t="array" ref="AK55">TheilElementSeparateSum(POP!AK$30:AK$89,GDP!AK$30:AK$89,POP!AK$92,GDP!AK$92,$A55)</f>
        <v>-1.0789225772247491E-3</v>
      </c>
      <c r="AL55" cm="1">
        <f t="array" ref="AL55">TheilElementSeparateSum(POP!AL$30:AL$89,GDP!AL$30:AL$89,POP!AL$92,GDP!AL$92,$A55)</f>
        <v>-1.3135644617667769E-3</v>
      </c>
      <c r="AM55" cm="1">
        <f t="array" ref="AM55">TheilElementSeparateSum(POP!AM$30:AM$89,GDP!AM$30:AM$89,POP!AM$92,GDP!AM$92,$A55)</f>
        <v>-1.372549019318106E-3</v>
      </c>
      <c r="AN55" cm="1">
        <f t="array" ref="AN55">TheilElementSeparateSum(POP!AN$30:AN$89,GDP!AN$30:AN$89,POP!AN$92,GDP!AN$92,$A55)</f>
        <v>-1.1322315001894392E-3</v>
      </c>
      <c r="AO55" cm="1">
        <f t="array" ref="AO55">TheilElementSeparateSum(POP!AO$30:AO$89,GDP!AO$30:AO$89,POP!AO$92,GDP!AO$92,$A55)</f>
        <v>-1.1766401140211927E-3</v>
      </c>
      <c r="AP55" cm="1">
        <f t="array" ref="AP55">TheilElementSeparateSum(POP!AP$30:AP$89,GDP!AP$30:AP$89,POP!AP$92,GDP!AP$92,$A55)</f>
        <v>-1.1188007115309946E-3</v>
      </c>
      <c r="AQ55" cm="1">
        <f t="array" ref="AQ55">TheilElementSeparateSum(POP!AQ$30:AQ$89,GDP!AQ$30:AQ$89,POP!AQ$92,GDP!AQ$92,$A55)</f>
        <v>-1.1363722433520335E-3</v>
      </c>
      <c r="AR55" cm="1">
        <f t="array" ref="AR55">TheilElementSeparateSum(POP!AR$30:AR$89,GDP!AR$30:AR$89,POP!AR$92,GDP!AR$92,$A55)</f>
        <v>-1.5353741693097595E-3</v>
      </c>
      <c r="AS55" cm="1">
        <f t="array" ref="AS55">TheilElementSeparateSum(POP!AS$30:AS$89,GDP!AS$30:AS$89,POP!AS$92,GDP!AS$92,$A55)</f>
        <v>-1.4464289839715148E-3</v>
      </c>
      <c r="AT55" cm="1">
        <f t="array" ref="AT55">TheilElementSeparateSum(POP!AT$30:AT$89,GDP!AT$30:AT$89,POP!AT$92,GDP!AT$92,$A55)</f>
        <v>-1.4094031146984752E-3</v>
      </c>
      <c r="AU55" cm="1">
        <f t="array" ref="AU55">TheilElementSeparateSum(POP!AU$30:AU$89,GDP!AU$30:AU$89,POP!AU$92,GDP!AU$92,$A55)</f>
        <v>-1.343321278675258E-3</v>
      </c>
      <c r="AV55" cm="1">
        <f t="array" ref="AV55">TheilElementSeparateSum(POP!AV$30:AV$89,GDP!AV$30:AV$89,POP!AV$92,GDP!AV$92,$A55)</f>
        <v>-1.3153442810649046E-3</v>
      </c>
      <c r="AW55" cm="1">
        <f t="array" ref="AW55">TheilElementSeparateSum(POP!AW$30:AW$89,GDP!AW$30:AW$89,POP!AW$92,GDP!AW$92,$A55)</f>
        <v>-1.2766467930591528E-3</v>
      </c>
      <c r="AX55" cm="1">
        <f t="array" ref="AX55">TheilElementSeparateSum(POP!AX$30:AX$89,GDP!AX$30:AX$89,POP!AX$92,GDP!AX$92,$A55)</f>
        <v>-1.3341406108871108E-3</v>
      </c>
      <c r="AY55" cm="1">
        <f t="array" ref="AY55">TheilElementSeparateSum(POP!AY$30:AY$89,GDP!AY$30:AY$89,POP!AY$92,GDP!AY$92,$A55)</f>
        <v>-1.4676283678962995E-3</v>
      </c>
      <c r="AZ55" cm="1">
        <f t="array" ref="AZ55">TheilElementSeparateSum(POP!AZ$30:AZ$89,GDP!AZ$30:AZ$89,POP!AZ$92,GDP!AZ$92,$A55)</f>
        <v>-1.4190468590653791E-3</v>
      </c>
      <c r="BA55" cm="1">
        <f t="array" ref="BA55">TheilElementSeparateSum(POP!BA$30:BA$89,GDP!BA$30:BA$89,POP!BA$92,GDP!BA$92,$A55)</f>
        <v>-1.4404742929495327E-3</v>
      </c>
      <c r="BB55" cm="1">
        <f t="array" ref="BB55">TheilElementSeparateSum(POP!BB$30:BB$89,GDP!BB$30:BB$89,POP!BB$92,GDP!BB$92,$A55)</f>
        <v>-1.24800785415509E-3</v>
      </c>
      <c r="BC55" cm="1">
        <f t="array" ref="BC55">TheilElementSeparateSum(POP!BC$30:BC$89,GDP!BC$30:BC$89,POP!BC$92,GDP!BC$92,$A55)</f>
        <v>-1.1700504698564289E-3</v>
      </c>
      <c r="BD55" cm="1">
        <f t="array" ref="BD55">TheilElementSeparateSum(POP!BD$30:BD$89,GDP!BD$30:BD$89,POP!BD$92,GDP!BD$92,$A55)</f>
        <v>-1.2190971647748478E-3</v>
      </c>
      <c r="BE55" cm="1">
        <f t="array" ref="BE55">TheilElementSeparateSum(POP!BE$30:BE$89,GDP!BE$30:BE$89,POP!BE$92,GDP!BE$92,$A55)</f>
        <v>-1.3285175715808725E-3</v>
      </c>
      <c r="BF55" cm="1">
        <f t="array" ref="BF55">TheilElementSeparateSum(POP!BF$30:BF$89,GDP!BF$30:BF$89,POP!BF$92,GDP!BF$92,$A55)</f>
        <v>-1.2206661751760243E-3</v>
      </c>
      <c r="BG55" cm="1">
        <f t="array" ref="BG55">TheilElementSeparateSum(POP!BG$30:BG$89,GDP!BG$30:BG$89,POP!BG$92,GDP!BG$92,$A55)</f>
        <v>-1.2661814878866247E-3</v>
      </c>
      <c r="BH55" cm="1">
        <f t="array" ref="BH55">TheilElementSeparateSum(POP!BH$30:BH$89,GDP!BH$30:BH$89,POP!BH$92,GDP!BH$92,$A55)</f>
        <v>-1.3291414255840364E-3</v>
      </c>
      <c r="BI55" cm="1">
        <f t="array" ref="BI55">TheilElementSeparateSum(POP!BI$30:BI$89,GDP!BI$30:BI$89,POP!BI$92,GDP!BI$92,$A55)</f>
        <v>-1.3977634748501696E-3</v>
      </c>
    </row>
    <row r="56" spans="1:61" x14ac:dyDescent="0.45">
      <c r="A56">
        <f t="shared" si="1"/>
        <v>33</v>
      </c>
      <c r="B56" t="str" vm="120">
        <f>GDP!B62</f>
        <v>Malaysia</v>
      </c>
      <c r="C56" cm="1">
        <f t="array" ref="C56">TheilElementSeparateSum(POP!C$30:C$89,GDP!C$30:C$89,POP!C$92,GDP!C$92,$A56)</f>
        <v>5.4121512140392902E-3</v>
      </c>
      <c r="D56" cm="1">
        <f t="array" ref="D56">TheilElementSeparateSum(POP!D$30:D$89,GDP!D$30:D$89,POP!D$92,GDP!D$92,$A56)</f>
        <v>4.8309214293462922E-3</v>
      </c>
      <c r="E56" cm="1">
        <f t="array" ref="E56">TheilElementSeparateSum(POP!E$30:E$89,GDP!E$30:E$89,POP!E$92,GDP!E$92,$A56)</f>
        <v>6.8358004987762074E-3</v>
      </c>
      <c r="F56" cm="1">
        <f t="array" ref="F56">TheilElementSeparateSum(POP!F$30:F$89,GDP!F$30:F$89,POP!F$92,GDP!F$92,$A56)</f>
        <v>6.4431447310930052E-3</v>
      </c>
      <c r="G56" cm="1">
        <f t="array" ref="G56">TheilElementSeparateSum(POP!G$30:G$89,GDP!G$30:G$89,POP!G$92,GDP!G$92,$A56)</f>
        <v>6.9828460397843E-3</v>
      </c>
      <c r="H56" cm="1">
        <f t="array" ref="H56">TheilElementSeparateSum(POP!H$30:H$89,GDP!H$30:H$89,POP!H$92,GDP!H$92,$A56)</f>
        <v>7.8002957740207794E-3</v>
      </c>
      <c r="I56" cm="1">
        <f t="array" ref="I56">TheilElementSeparateSum(POP!I$30:I$89,GDP!I$30:I$89,POP!I$92,GDP!I$92,$A56)</f>
        <v>6.6351844177952599E-3</v>
      </c>
      <c r="J56" cm="1">
        <f t="array" ref="J56">TheilElementSeparateSum(POP!J$30:J$89,GDP!J$30:J$89,POP!J$92,GDP!J$92,$A56)</f>
        <v>6.1117937565478243E-3</v>
      </c>
      <c r="K56" cm="1">
        <f t="array" ref="K56">TheilElementSeparateSum(POP!K$30:K$89,GDP!K$30:K$89,POP!K$92,GDP!K$92,$A56)</f>
        <v>5.8590498384148634E-3</v>
      </c>
      <c r="L56" cm="1">
        <f t="array" ref="L56">TheilElementSeparateSum(POP!L$30:L$89,GDP!L$30:L$89,POP!L$92,GDP!L$92,$A56)</f>
        <v>5.3428433604562498E-3</v>
      </c>
      <c r="M56" cm="1">
        <f t="array" ref="M56">TheilElementSeparateSum(POP!M$30:M$89,GDP!M$30:M$89,POP!M$92,GDP!M$92,$A56)</f>
        <v>5.7338717909857315E-3</v>
      </c>
      <c r="N56" cm="1">
        <f t="array" ref="N56">TheilElementSeparateSum(POP!N$30:N$89,GDP!N$30:N$89,POP!N$92,GDP!N$92,$A56)</f>
        <v>7.1640769053441609E-3</v>
      </c>
      <c r="O56" cm="1">
        <f t="array" ref="O56">TheilElementSeparateSum(POP!O$30:O$89,GDP!O$30:O$89,POP!O$92,GDP!O$92,$A56)</f>
        <v>1.2089279442903942E-2</v>
      </c>
      <c r="P56" cm="1">
        <f t="array" ref="P56">TheilElementSeparateSum(POP!P$30:P$89,GDP!P$30:P$89,POP!P$92,GDP!P$92,$A56)</f>
        <v>1.1358166325858727E-2</v>
      </c>
      <c r="Q56" cm="1">
        <f t="array" ref="Q56">TheilElementSeparateSum(POP!Q$30:Q$89,GDP!Q$30:Q$89,POP!Q$92,GDP!Q$92,$A56)</f>
        <v>8.0906349200772481E-3</v>
      </c>
      <c r="R56" cm="1">
        <f t="array" ref="R56">TheilElementSeparateSum(POP!R$30:R$89,GDP!R$30:R$89,POP!R$92,GDP!R$92,$A56)</f>
        <v>1.0126901751393471E-2</v>
      </c>
      <c r="S56" cm="1">
        <f t="array" ref="S56">TheilElementSeparateSum(POP!S$30:S$89,GDP!S$30:S$89,POP!S$92,GDP!S$92,$A56)</f>
        <v>1.188419885072187E-2</v>
      </c>
      <c r="T56" cm="1">
        <f t="array" ref="T56">TheilElementSeparateSum(POP!T$30:T$89,GDP!T$30:T$89,POP!T$92,GDP!T$92,$A56)</f>
        <v>1.4504622131348503E-2</v>
      </c>
      <c r="U56" cm="1">
        <f t="array" ref="U56">TheilElementSeparateSum(POP!U$30:U$89,GDP!U$30:U$89,POP!U$92,GDP!U$92,$A56)</f>
        <v>1.7344080705640304E-2</v>
      </c>
      <c r="V56" cm="1">
        <f t="array" ref="V56">TheilElementSeparateSum(POP!V$30:V$89,GDP!V$30:V$89,POP!V$92,GDP!V$92,$A56)</f>
        <v>1.6305902637636375E-2</v>
      </c>
      <c r="W56" cm="1">
        <f t="array" ref="W56">TheilElementSeparateSum(POP!W$30:W$89,GDP!W$30:W$89,POP!W$92,GDP!W$92,$A56)</f>
        <v>1.1487784996409614E-2</v>
      </c>
      <c r="X56" cm="1">
        <f t="array" ref="X56">TheilElementSeparateSum(POP!X$30:X$89,GDP!X$30:X$89,POP!X$92,GDP!X$92,$A56)</f>
        <v>1.5722137763690591E-2</v>
      </c>
      <c r="Y56" cm="1">
        <f t="array" ref="Y56">TheilElementSeparateSum(POP!Y$30:Y$89,GDP!Y$30:Y$89,POP!Y$92,GDP!Y$92,$A56)</f>
        <v>2.5824072384710479E-2</v>
      </c>
      <c r="Z56" cm="1">
        <f t="array" ref="Z56">TheilElementSeparateSum(POP!Z$30:Z$89,GDP!Z$30:Z$89,POP!Z$92,GDP!Z$92,$A56)</f>
        <v>3.1801337925602996E-2</v>
      </c>
      <c r="AA56" cm="1">
        <f t="array" ref="AA56">TheilElementSeparateSum(POP!AA$30:AA$89,GDP!AA$30:AA$89,POP!AA$92,GDP!AA$92,$A56)</f>
        <v>2.6171079593533608E-2</v>
      </c>
      <c r="AB56" cm="1">
        <f t="array" ref="AB56">TheilElementSeparateSum(POP!AB$30:AB$89,GDP!AB$30:AB$89,POP!AB$92,GDP!AB$92,$A56)</f>
        <v>2.0147832082352178E-2</v>
      </c>
      <c r="AC56" cm="1">
        <f t="array" ref="AC56">TheilElementSeparateSum(POP!AC$30:AC$89,GDP!AC$30:AC$89,POP!AC$92,GDP!AC$92,$A56)</f>
        <v>2.182692772089553E-2</v>
      </c>
      <c r="AD56" cm="1">
        <f t="array" ref="AD56">TheilElementSeparateSum(POP!AD$30:AD$89,GDP!AD$30:AD$89,POP!AD$92,GDP!AD$92,$A56)</f>
        <v>2.1910914356157746E-2</v>
      </c>
      <c r="AE56" cm="1">
        <f t="array" ref="AE56">TheilElementSeparateSum(POP!AE$30:AE$89,GDP!AE$30:AE$89,POP!AE$92,GDP!AE$92,$A56)</f>
        <v>2.1020727988560126E-2</v>
      </c>
      <c r="AF56" cm="1">
        <f t="array" ref="AF56">TheilElementSeparateSum(POP!AF$30:AF$89,GDP!AF$30:AF$89,POP!AF$92,GDP!AF$92,$A56)</f>
        <v>2.104307749384933E-2</v>
      </c>
      <c r="AG56" cm="1">
        <f t="array" ref="AG56">TheilElementSeparateSum(POP!AG$30:AG$89,GDP!AG$30:AG$89,POP!AG$92,GDP!AG$92,$A56)</f>
        <v>2.1532135501853795E-2</v>
      </c>
      <c r="AH56" cm="1">
        <f t="array" ref="AH56">TheilElementSeparateSum(POP!AH$30:AH$89,GDP!AH$30:AH$89,POP!AH$92,GDP!AH$92,$A56)</f>
        <v>3.2581869002165142E-2</v>
      </c>
      <c r="AI56" cm="1">
        <f t="array" ref="AI56">TheilElementSeparateSum(POP!AI$30:AI$89,GDP!AI$30:AI$89,POP!AI$92,GDP!AI$92,$A56)</f>
        <v>3.3864703874124706E-2</v>
      </c>
      <c r="AJ56" cm="1">
        <f t="array" ref="AJ56">TheilElementSeparateSum(POP!AJ$30:AJ$89,GDP!AJ$30:AJ$89,POP!AJ$92,GDP!AJ$92,$A56)</f>
        <v>3.4492619423941211E-2</v>
      </c>
      <c r="AK56" cm="1">
        <f t="array" ref="AK56">TheilElementSeparateSum(POP!AK$30:AK$89,GDP!AK$30:AK$89,POP!AK$92,GDP!AK$92,$A56)</f>
        <v>3.9468216983614593E-2</v>
      </c>
      <c r="AL56" cm="1">
        <f t="array" ref="AL56">TheilElementSeparateSum(POP!AL$30:AL$89,GDP!AL$30:AL$89,POP!AL$92,GDP!AL$92,$A56)</f>
        <v>4.2448500634256682E-2</v>
      </c>
      <c r="AM56" cm="1">
        <f t="array" ref="AM56">TheilElementSeparateSum(POP!AM$30:AM$89,GDP!AM$30:AM$89,POP!AM$92,GDP!AM$92,$A56)</f>
        <v>3.7722020446956668E-2</v>
      </c>
      <c r="AN56" cm="1">
        <f t="array" ref="AN56">TheilElementSeparateSum(POP!AN$30:AN$89,GDP!AN$30:AN$89,POP!AN$92,GDP!AN$92,$A56)</f>
        <v>1.9698415970712101E-2</v>
      </c>
      <c r="AO56" cm="1">
        <f t="array" ref="AO56">TheilElementSeparateSum(POP!AO$30:AO$89,GDP!AO$30:AO$89,POP!AO$92,GDP!AO$92,$A56)</f>
        <v>2.634033163676738E-2</v>
      </c>
      <c r="AP56" cm="1">
        <f t="array" ref="AP56">TheilElementSeparateSum(POP!AP$30:AP$89,GDP!AP$30:AP$89,POP!AP$92,GDP!AP$92,$A56)</f>
        <v>3.0911097327175816E-2</v>
      </c>
      <c r="AQ56" cm="1">
        <f t="array" ref="AQ56">TheilElementSeparateSum(POP!AQ$30:AQ$89,GDP!AQ$30:AQ$89,POP!AQ$92,GDP!AQ$92,$A56)</f>
        <v>3.251974054529367E-2</v>
      </c>
      <c r="AR56" cm="1">
        <f t="array" ref="AR56">TheilElementSeparateSum(POP!AR$30:AR$89,GDP!AR$30:AR$89,POP!AR$92,GDP!AR$92,$A56)</f>
        <v>3.593327503296493E-2</v>
      </c>
      <c r="AS56" cm="1">
        <f t="array" ref="AS56">TheilElementSeparateSum(POP!AS$30:AS$89,GDP!AS$30:AS$89,POP!AS$92,GDP!AS$92,$A56)</f>
        <v>3.546556811309394E-2</v>
      </c>
      <c r="AT56" cm="1">
        <f t="array" ref="AT56">TheilElementSeparateSum(POP!AT$30:AT$89,GDP!AT$30:AT$89,POP!AT$92,GDP!AT$92,$A56)</f>
        <v>3.3431839103654416E-2</v>
      </c>
      <c r="AU56" cm="1">
        <f t="array" ref="AU56">TheilElementSeparateSum(POP!AU$30:AU$89,GDP!AU$30:AU$89,POP!AU$92,GDP!AU$92,$A56)</f>
        <v>3.1505164761020464E-2</v>
      </c>
      <c r="AV56" cm="1">
        <f t="array" ref="AV56">TheilElementSeparateSum(POP!AV$30:AV$89,GDP!AV$30:AV$89,POP!AV$92,GDP!AV$92,$A56)</f>
        <v>3.0221648657950947E-2</v>
      </c>
      <c r="AW56" cm="1">
        <f t="array" ref="AW56">TheilElementSeparateSum(POP!AW$30:AW$89,GDP!AW$30:AW$89,POP!AW$92,GDP!AW$92,$A56)</f>
        <v>3.0014565376001487E-2</v>
      </c>
      <c r="AX56" cm="1">
        <f t="array" ref="AX56">TheilElementSeparateSum(POP!AX$30:AX$89,GDP!AX$30:AX$89,POP!AX$92,GDP!AX$92,$A56)</f>
        <v>3.423587063884214E-2</v>
      </c>
      <c r="AY56" cm="1">
        <f t="array" ref="AY56">TheilElementSeparateSum(POP!AY$30:AY$89,GDP!AY$30:AY$89,POP!AY$92,GDP!AY$92,$A56)</f>
        <v>2.8765761311816768E-2</v>
      </c>
      <c r="AZ56" cm="1">
        <f t="array" ref="AZ56">TheilElementSeparateSum(POP!AZ$30:AZ$89,GDP!AZ$30:AZ$89,POP!AZ$92,GDP!AZ$92,$A56)</f>
        <v>3.0093982979654637E-2</v>
      </c>
      <c r="BA56" cm="1">
        <f t="array" ref="BA56">TheilElementSeparateSum(POP!BA$30:BA$89,GDP!BA$30:BA$89,POP!BA$92,GDP!BA$92,$A56)</f>
        <v>3.2067919153455894E-2</v>
      </c>
      <c r="BB56" cm="1">
        <f t="array" ref="BB56">TheilElementSeparateSum(POP!BB$30:BB$89,GDP!BB$30:BB$89,POP!BB$92,GDP!BB$92,$A56)</f>
        <v>3.451885761945693E-2</v>
      </c>
      <c r="BC56" cm="1">
        <f t="array" ref="BC56">TheilElementSeparateSum(POP!BC$30:BC$89,GDP!BC$30:BC$89,POP!BC$92,GDP!BC$92,$A56)</f>
        <v>3.3848460310251446E-2</v>
      </c>
      <c r="BD56" cm="1">
        <f t="array" ref="BD56">TheilElementSeparateSum(POP!BD$30:BD$89,GDP!BD$30:BD$89,POP!BD$92,GDP!BD$92,$A56)</f>
        <v>3.4938834047274443E-2</v>
      </c>
      <c r="BE56" cm="1">
        <f t="array" ref="BE56">TheilElementSeparateSum(POP!BE$30:BE$89,GDP!BE$30:BE$89,POP!BE$92,GDP!BE$92,$A56)</f>
        <v>3.3713356394626345E-2</v>
      </c>
      <c r="BF56" cm="1">
        <f t="array" ref="BF56">TheilElementSeparateSum(POP!BF$30:BF$89,GDP!BF$30:BF$89,POP!BF$92,GDP!BF$92,$A56)</f>
        <v>3.3415461080232349E-2</v>
      </c>
      <c r="BG56" cm="1">
        <f t="array" ref="BG56">TheilElementSeparateSum(POP!BG$30:BG$89,GDP!BG$30:BG$89,POP!BG$92,GDP!BG$92,$A56)</f>
        <v>3.1274880790337641E-2</v>
      </c>
      <c r="BH56" cm="1">
        <f t="array" ref="BH56">TheilElementSeparateSum(POP!BH$30:BH$89,GDP!BH$30:BH$89,POP!BH$92,GDP!BH$92,$A56)</f>
        <v>3.7920414471336539E-2</v>
      </c>
      <c r="BI56" cm="1">
        <f t="array" ref="BI56">TheilElementSeparateSum(POP!BI$30:BI$89,GDP!BI$30:BI$89,POP!BI$92,GDP!BI$92,$A56)</f>
        <v>3.7788100036829732E-2</v>
      </c>
    </row>
    <row r="57" spans="1:61" x14ac:dyDescent="0.45">
      <c r="A57">
        <f t="shared" si="1"/>
        <v>34</v>
      </c>
      <c r="B57" t="str" vm="121">
        <f>GDP!B63</f>
        <v>Mauritania</v>
      </c>
      <c r="C57" cm="1">
        <f t="array" ref="C57">TheilElementSeparateSum(POP!C$30:C$89,GDP!C$30:C$89,POP!C$92,GDP!C$92,$A57)</f>
        <v>2.2169214408615751E-4</v>
      </c>
      <c r="D57" cm="1">
        <f t="array" ref="D57">TheilElementSeparateSum(POP!D$30:D$89,GDP!D$30:D$89,POP!D$92,GDP!D$92,$A57)</f>
        <v>1.5831494839716481E-4</v>
      </c>
      <c r="E57" cm="1">
        <f t="array" ref="E57">TheilElementSeparateSum(POP!E$30:E$89,GDP!E$30:E$89,POP!E$92,GDP!E$92,$A57)</f>
        <v>5.4475547735311875E-5</v>
      </c>
      <c r="F57" cm="1">
        <f t="array" ref="F57">TheilElementSeparateSum(POP!F$30:F$89,GDP!F$30:F$89,POP!F$92,GDP!F$92,$A57)</f>
        <v>3.0202725916274309E-4</v>
      </c>
      <c r="G57" cm="1">
        <f t="array" ref="G57">TheilElementSeparateSum(POP!G$30:G$89,GDP!G$30:G$89,POP!G$92,GDP!G$92,$A57)</f>
        <v>3.835222709714784E-4</v>
      </c>
      <c r="H57" cm="1">
        <f t="array" ref="H57">TheilElementSeparateSum(POP!H$30:H$89,GDP!H$30:H$89,POP!H$92,GDP!H$92,$A57)</f>
        <v>4.105898103353773E-4</v>
      </c>
      <c r="I57" cm="1">
        <f t="array" ref="I57">TheilElementSeparateSum(POP!I$30:I$89,GDP!I$30:I$89,POP!I$92,GDP!I$92,$A57)</f>
        <v>3.8841539449794405E-4</v>
      </c>
      <c r="J57" cm="1">
        <f t="array" ref="J57">TheilElementSeparateSum(POP!J$30:J$89,GDP!J$30:J$89,POP!J$92,GDP!J$92,$A57)</f>
        <v>4.2687945205787E-4</v>
      </c>
      <c r="K57" cm="1">
        <f t="array" ref="K57">TheilElementSeparateSum(POP!K$30:K$89,GDP!K$30:K$89,POP!K$92,GDP!K$92,$A57)</f>
        <v>1.8170125966155104E-4</v>
      </c>
      <c r="L57" cm="1">
        <f t="array" ref="L57">TheilElementSeparateSum(POP!L$30:L$89,GDP!L$30:L$89,POP!L$92,GDP!L$92,$A57)</f>
        <v>1.3496720404379819E-4</v>
      </c>
      <c r="M57" cm="1">
        <f t="array" ref="M57">TheilElementSeparateSum(POP!M$30:M$89,GDP!M$30:M$89,POP!M$92,GDP!M$92,$A57)</f>
        <v>1.3826716124745657E-4</v>
      </c>
      <c r="N57" cm="1">
        <f t="array" ref="N57">TheilElementSeparateSum(POP!N$30:N$89,GDP!N$30:N$89,POP!N$92,GDP!N$92,$A57)</f>
        <v>1.9748015774794721E-4</v>
      </c>
      <c r="O57" cm="1">
        <f t="array" ref="O57">TheilElementSeparateSum(POP!O$30:O$89,GDP!O$30:O$89,POP!O$92,GDP!O$92,$A57)</f>
        <v>2.0088357075761701E-4</v>
      </c>
      <c r="P57" cm="1">
        <f t="array" ref="P57">TheilElementSeparateSum(POP!P$30:P$89,GDP!P$30:P$89,POP!P$92,GDP!P$92,$A57)</f>
        <v>1.6576434725633368E-4</v>
      </c>
      <c r="Q57" cm="1">
        <f t="array" ref="Q57">TheilElementSeparateSum(POP!Q$30:Q$89,GDP!Q$30:Q$89,POP!Q$92,GDP!Q$92,$A57)</f>
        <v>1.9874735276815495E-4</v>
      </c>
      <c r="R57" cm="1">
        <f t="array" ref="R57">TheilElementSeparateSum(POP!R$30:R$89,GDP!R$30:R$89,POP!R$92,GDP!R$92,$A57)</f>
        <v>2.0347655300808091E-4</v>
      </c>
      <c r="S57" cm="1">
        <f t="array" ref="S57">TheilElementSeparateSum(POP!S$30:S$89,GDP!S$30:S$89,POP!S$92,GDP!S$92,$A57)</f>
        <v>1.0127637439620639E-4</v>
      </c>
      <c r="T57" cm="1">
        <f t="array" ref="T57">TheilElementSeparateSum(POP!T$30:T$89,GDP!T$30:T$89,POP!T$92,GDP!T$92,$A57)</f>
        <v>-3.1886655816990719E-5</v>
      </c>
      <c r="U57" cm="1">
        <f t="array" ref="U57">TheilElementSeparateSum(POP!U$30:U$89,GDP!U$30:U$89,POP!U$92,GDP!U$92,$A57)</f>
        <v>-4.576002393587546E-5</v>
      </c>
      <c r="V57" cm="1">
        <f t="array" ref="V57">TheilElementSeparateSum(POP!V$30:V$89,GDP!V$30:V$89,POP!V$92,GDP!V$92,$A57)</f>
        <v>-1.0992771882531143E-4</v>
      </c>
      <c r="W57" cm="1">
        <f t="array" ref="W57">TheilElementSeparateSum(POP!W$30:W$89,GDP!W$30:W$89,POP!W$92,GDP!W$92,$A57)</f>
        <v>-1.8944143738184642E-4</v>
      </c>
      <c r="X57" cm="1">
        <f t="array" ref="X57">TheilElementSeparateSum(POP!X$30:X$89,GDP!X$30:X$89,POP!X$92,GDP!X$92,$A57)</f>
        <v>-1.5285168741442691E-4</v>
      </c>
      <c r="Y57" cm="1">
        <f t="array" ref="Y57">TheilElementSeparateSum(POP!Y$30:Y$89,GDP!Y$30:Y$89,POP!Y$92,GDP!Y$92,$A57)</f>
        <v>-2.9896835031400345E-5</v>
      </c>
      <c r="Z57" cm="1">
        <f t="array" ref="Z57">TheilElementSeparateSum(POP!Z$30:Z$89,GDP!Z$30:Z$89,POP!Z$92,GDP!Z$92,$A57)</f>
        <v>-1.0364791041677594E-4</v>
      </c>
      <c r="AA57" cm="1">
        <f t="array" ref="AA57">TheilElementSeparateSum(POP!AA$30:AA$89,GDP!AA$30:AA$89,POP!AA$92,GDP!AA$92,$A57)</f>
        <v>-1.6230410046458007E-4</v>
      </c>
      <c r="AB57" cm="1">
        <f t="array" ref="AB57">TheilElementSeparateSum(POP!AB$30:AB$89,GDP!AB$30:AB$89,POP!AB$92,GDP!AB$92,$A57)</f>
        <v>-5.131207310485891E-5</v>
      </c>
      <c r="AC57" cm="1">
        <f t="array" ref="AC57">TheilElementSeparateSum(POP!AC$30:AC$89,GDP!AC$30:AC$89,POP!AC$92,GDP!AC$92,$A57)</f>
        <v>-3.8270381157956811E-5</v>
      </c>
      <c r="AD57" cm="1">
        <f t="array" ref="AD57">TheilElementSeparateSum(POP!AD$30:AD$89,GDP!AD$30:AD$89,POP!AD$92,GDP!AD$92,$A57)</f>
        <v>-7.2498511106328019E-5</v>
      </c>
      <c r="AE57" cm="1">
        <f t="array" ref="AE57">TheilElementSeparateSum(POP!AE$30:AE$89,GDP!AE$30:AE$89,POP!AE$92,GDP!AE$92,$A57)</f>
        <v>-1.4347576660906145E-4</v>
      </c>
      <c r="AF57" cm="1">
        <f t="array" ref="AF57">TheilElementSeparateSum(POP!AF$30:AF$89,GDP!AF$30:AF$89,POP!AF$92,GDP!AF$92,$A57)</f>
        <v>-1.9928122623116116E-4</v>
      </c>
      <c r="AG57" cm="1">
        <f t="array" ref="AG57">TheilElementSeparateSum(POP!AG$30:AG$89,GDP!AG$30:AG$89,POP!AG$92,GDP!AG$92,$A57)</f>
        <v>-1.11142747196344E-5</v>
      </c>
      <c r="AH57" cm="1">
        <f t="array" ref="AH57">TheilElementSeparateSum(POP!AH$30:AH$89,GDP!AH$30:AH$89,POP!AH$92,GDP!AH$92,$A57)</f>
        <v>2.743757627117975E-5</v>
      </c>
      <c r="AI57" cm="1">
        <f t="array" ref="AI57">TheilElementSeparateSum(POP!AI$30:AI$89,GDP!AI$30:AI$89,POP!AI$92,GDP!AI$92,$A57)</f>
        <v>-1.8913090007257981E-4</v>
      </c>
      <c r="AJ57" cm="1">
        <f t="array" ref="AJ57">TheilElementSeparateSum(POP!AJ$30:AJ$89,GDP!AJ$30:AJ$89,POP!AJ$92,GDP!AJ$92,$A57)</f>
        <v>-2.1845622582833914E-4</v>
      </c>
      <c r="AK57" cm="1">
        <f t="array" ref="AK57">TheilElementSeparateSum(POP!AK$30:AK$89,GDP!AK$30:AK$89,POP!AK$92,GDP!AK$92,$A57)</f>
        <v>-2.3595402383876364E-4</v>
      </c>
      <c r="AL57" cm="1">
        <f t="array" ref="AL57">TheilElementSeparateSum(POP!AL$30:AL$89,GDP!AL$30:AL$89,POP!AL$92,GDP!AL$92,$A57)</f>
        <v>-2.7051863892420361E-4</v>
      </c>
      <c r="AM57" cm="1">
        <f t="array" ref="AM57">TheilElementSeparateSum(POP!AM$30:AM$89,GDP!AM$30:AM$89,POP!AM$92,GDP!AM$92,$A57)</f>
        <v>-3.0565405638626831E-4</v>
      </c>
      <c r="AN57" cm="1">
        <f t="array" ref="AN57">TheilElementSeparateSum(POP!AN$30:AN$89,GDP!AN$30:AN$89,POP!AN$92,GDP!AN$92,$A57)</f>
        <v>-3.1634478386366645E-4</v>
      </c>
      <c r="AO57" cm="1">
        <f t="array" ref="AO57">TheilElementSeparateSum(POP!AO$30:AO$89,GDP!AO$30:AO$89,POP!AO$92,GDP!AO$92,$A57)</f>
        <v>-3.1113021860223078E-4</v>
      </c>
      <c r="AP57" cm="1">
        <f t="array" ref="AP57">TheilElementSeparateSum(POP!AP$30:AP$89,GDP!AP$30:AP$89,POP!AP$92,GDP!AP$92,$A57)</f>
        <v>-3.635739063378938E-4</v>
      </c>
      <c r="AQ57" cm="1">
        <f t="array" ref="AQ57">TheilElementSeparateSum(POP!AQ$30:AQ$89,GDP!AQ$30:AQ$89,POP!AQ$92,GDP!AQ$92,$A57)</f>
        <v>-3.6465842124130135E-4</v>
      </c>
      <c r="AR57" cm="1">
        <f t="array" ref="AR57">TheilElementSeparateSum(POP!AR$30:AR$89,GDP!AR$30:AR$89,POP!AR$92,GDP!AR$92,$A57)</f>
        <v>-3.7163909188857845E-4</v>
      </c>
      <c r="AS57" cm="1">
        <f t="array" ref="AS57">TheilElementSeparateSum(POP!AS$30:AS$89,GDP!AS$30:AS$89,POP!AS$92,GDP!AS$92,$A57)</f>
        <v>-3.6854262685606849E-4</v>
      </c>
      <c r="AT57" cm="1">
        <f t="array" ref="AT57">TheilElementSeparateSum(POP!AT$30:AT$89,GDP!AT$30:AT$89,POP!AT$92,GDP!AT$92,$A57)</f>
        <v>-3.7707528735259061E-4</v>
      </c>
      <c r="AU57" cm="1">
        <f t="array" ref="AU57">TheilElementSeparateSum(POP!AU$30:AU$89,GDP!AU$30:AU$89,POP!AU$92,GDP!AU$92,$A57)</f>
        <v>-3.7443999241428385E-4</v>
      </c>
      <c r="AV57" cm="1">
        <f t="array" ref="AV57">TheilElementSeparateSum(POP!AV$30:AV$89,GDP!AV$30:AV$89,POP!AV$92,GDP!AV$92,$A57)</f>
        <v>-3.3604334570080897E-4</v>
      </c>
      <c r="AW57" cm="1">
        <f t="array" ref="AW57">TheilElementSeparateSum(POP!AW$30:AW$89,GDP!AW$30:AW$89,POP!AW$92,GDP!AW$92,$A57)</f>
        <v>-3.7346513472511856E-4</v>
      </c>
      <c r="AX57" cm="1">
        <f t="array" ref="AX57">TheilElementSeparateSum(POP!AX$30:AX$89,GDP!AX$30:AX$89,POP!AX$92,GDP!AX$92,$A57)</f>
        <v>-3.632586844615632E-4</v>
      </c>
      <c r="AY57" cm="1">
        <f t="array" ref="AY57">TheilElementSeparateSum(POP!AY$30:AY$89,GDP!AY$30:AY$89,POP!AY$92,GDP!AY$92,$A57)</f>
        <v>-3.8326914911438321E-4</v>
      </c>
      <c r="AZ57" cm="1">
        <f t="array" ref="AZ57">TheilElementSeparateSum(POP!AZ$30:AZ$89,GDP!AZ$30:AZ$89,POP!AZ$92,GDP!AZ$92,$A57)</f>
        <v>-3.9938808175287219E-4</v>
      </c>
      <c r="BA57" cm="1">
        <f t="array" ref="BA57">TheilElementSeparateSum(POP!BA$30:BA$89,GDP!BA$30:BA$89,POP!BA$92,GDP!BA$92,$A57)</f>
        <v>-3.9346742995352964E-4</v>
      </c>
      <c r="BB57" cm="1">
        <f t="array" ref="BB57">TheilElementSeparateSum(POP!BB$30:BB$89,GDP!BB$30:BB$89,POP!BB$92,GDP!BB$92,$A57)</f>
        <v>-4.0777311877113339E-4</v>
      </c>
      <c r="BC57" cm="1">
        <f t="array" ref="BC57">TheilElementSeparateSum(POP!BC$30:BC$89,GDP!BC$30:BC$89,POP!BC$92,GDP!BC$92,$A57)</f>
        <v>-4.0924894695851868E-4</v>
      </c>
      <c r="BD57" cm="1">
        <f t="array" ref="BD57">TheilElementSeparateSum(POP!BD$30:BD$89,GDP!BD$30:BD$89,POP!BD$92,GDP!BD$92,$A57)</f>
        <v>-4.4187753686989145E-4</v>
      </c>
      <c r="BE57" cm="1">
        <f t="array" ref="BE57">TheilElementSeparateSum(POP!BE$30:BE$89,GDP!BE$30:BE$89,POP!BE$92,GDP!BE$92,$A57)</f>
        <v>-4.4586295040121649E-4</v>
      </c>
      <c r="BF57" cm="1">
        <f t="array" ref="BF57">TheilElementSeparateSum(POP!BF$30:BF$89,GDP!BF$30:BF$89,POP!BF$92,GDP!BF$92,$A57)</f>
        <v>-4.4891362210177147E-4</v>
      </c>
      <c r="BG57" cm="1">
        <f t="array" ref="BG57">TheilElementSeparateSum(POP!BG$30:BG$89,GDP!BG$30:BG$89,POP!BG$92,GDP!BG$92,$A57)</f>
        <v>-4.6308109026156163E-4</v>
      </c>
      <c r="BH57" cm="1">
        <f t="array" ref="BH57">TheilElementSeparateSum(POP!BH$30:BH$89,GDP!BH$30:BH$89,POP!BH$92,GDP!BH$92,$A57)</f>
        <v>-4.6712489637661407E-4</v>
      </c>
      <c r="BI57" cm="1">
        <f t="array" ref="BI57">TheilElementSeparateSum(POP!BI$30:BI$89,GDP!BI$30:BI$89,POP!BI$92,GDP!BI$92,$A57)</f>
        <v>-4.6610464685141033E-4</v>
      </c>
    </row>
    <row r="58" spans="1:61" x14ac:dyDescent="0.45">
      <c r="A58">
        <f t="shared" si="1"/>
        <v>35</v>
      </c>
      <c r="B58" t="str" vm="122">
        <f>GDP!B64</f>
        <v>Mexico</v>
      </c>
      <c r="C58" cm="1">
        <f t="array" ref="C58">TheilElementSeparateSum(POP!C$30:C$89,GDP!C$30:C$89,POP!C$92,GDP!C$92,$A58)</f>
        <v>8.5336929119238514E-2</v>
      </c>
      <c r="D58" cm="1">
        <f t="array" ref="D58">TheilElementSeparateSum(POP!D$30:D$89,GDP!D$30:D$89,POP!D$92,GDP!D$92,$A58)</f>
        <v>8.3369997876885746E-2</v>
      </c>
      <c r="E58" cm="1">
        <f t="array" ref="E58">TheilElementSeparateSum(POP!E$30:E$89,GDP!E$30:E$89,POP!E$92,GDP!E$92,$A58)</f>
        <v>8.1758123389367235E-2</v>
      </c>
      <c r="F58" cm="1">
        <f t="array" ref="F58">TheilElementSeparateSum(POP!F$30:F$89,GDP!F$30:F$89,POP!F$92,GDP!F$92,$A58)</f>
        <v>9.8095794863308799E-2</v>
      </c>
      <c r="G58" cm="1">
        <f t="array" ref="G58">TheilElementSeparateSum(POP!G$30:G$89,GDP!G$30:G$89,POP!G$92,GDP!G$92,$A58)</f>
        <v>0.10007361070341003</v>
      </c>
      <c r="H58" cm="1">
        <f t="array" ref="H58">TheilElementSeparateSum(POP!H$30:H$89,GDP!H$30:H$89,POP!H$92,GDP!H$92,$A58)</f>
        <v>0.11796761096372894</v>
      </c>
      <c r="I58" cm="1">
        <f t="array" ref="I58">TheilElementSeparateSum(POP!I$30:I$89,GDP!I$30:I$89,POP!I$92,GDP!I$92,$A58)</f>
        <v>0.12199404280304826</v>
      </c>
      <c r="J58" cm="1">
        <f t="array" ref="J58">TheilElementSeparateSum(POP!J$30:J$89,GDP!J$30:J$89,POP!J$92,GDP!J$92,$A58)</f>
        <v>0.1287488866570089</v>
      </c>
      <c r="K58" cm="1">
        <f t="array" ref="K58">TheilElementSeparateSum(POP!K$30:K$89,GDP!K$30:K$89,POP!K$92,GDP!K$92,$A58)</f>
        <v>0.12607019639991443</v>
      </c>
      <c r="L58" cm="1">
        <f t="array" ref="L58">TheilElementSeparateSum(POP!L$30:L$89,GDP!L$30:L$89,POP!L$92,GDP!L$92,$A58)</f>
        <v>0.12744649620563156</v>
      </c>
      <c r="M58" cm="1">
        <f t="array" ref="M58">TheilElementSeparateSum(POP!M$30:M$89,GDP!M$30:M$89,POP!M$92,GDP!M$92,$A58)</f>
        <v>0.13306648954237646</v>
      </c>
      <c r="N58" cm="1">
        <f t="array" ref="N58">TheilElementSeparateSum(POP!N$30:N$89,GDP!N$30:N$89,POP!N$92,GDP!N$92,$A58)</f>
        <v>0.14295679804414085</v>
      </c>
      <c r="O58" cm="1">
        <f t="array" ref="O58">TheilElementSeparateSum(POP!O$30:O$89,GDP!O$30:O$89,POP!O$92,GDP!O$92,$A58)</f>
        <v>0.13645653659007026</v>
      </c>
      <c r="P58" cm="1">
        <f t="array" ref="P58">TheilElementSeparateSum(POP!P$30:P$89,GDP!P$30:P$89,POP!P$92,GDP!P$92,$A58)</f>
        <v>0.14227688186245063</v>
      </c>
      <c r="Q58" cm="1">
        <f t="array" ref="Q58">TheilElementSeparateSum(POP!Q$30:Q$89,GDP!Q$30:Q$89,POP!Q$92,GDP!Q$92,$A58)</f>
        <v>0.16874829079707535</v>
      </c>
      <c r="R58" cm="1">
        <f t="array" ref="R58">TheilElementSeparateSum(POP!R$30:R$89,GDP!R$30:R$89,POP!R$92,GDP!R$92,$A58)</f>
        <v>0.14573305878543016</v>
      </c>
      <c r="S58" cm="1">
        <f t="array" ref="S58">TheilElementSeparateSum(POP!S$30:S$89,GDP!S$30:S$89,POP!S$92,GDP!S$92,$A58)</f>
        <v>9.9255833736866098E-2</v>
      </c>
      <c r="T58" cm="1">
        <f t="array" ref="T58">TheilElementSeparateSum(POP!T$30:T$89,GDP!T$30:T$89,POP!T$92,GDP!T$92,$A58)</f>
        <v>0.11930624168899988</v>
      </c>
      <c r="U58" cm="1">
        <f t="array" ref="U58">TheilElementSeparateSum(POP!U$30:U$89,GDP!U$30:U$89,POP!U$92,GDP!U$92,$A58)</f>
        <v>0.14283356572649478</v>
      </c>
      <c r="V58" cm="1">
        <f t="array" ref="V58">TheilElementSeparateSum(POP!V$30:V$89,GDP!V$30:V$89,POP!V$92,GDP!V$92,$A58)</f>
        <v>0.22464294213570848</v>
      </c>
      <c r="W58" cm="1">
        <f t="array" ref="W58">TheilElementSeparateSum(POP!W$30:W$89,GDP!W$30:W$89,POP!W$92,GDP!W$92,$A58)</f>
        <v>0.25804071112524352</v>
      </c>
      <c r="X58" cm="1">
        <f t="array" ref="X58">TheilElementSeparateSum(POP!X$30:X$89,GDP!X$30:X$89,POP!X$92,GDP!X$92,$A58)</f>
        <v>0.15334951134263353</v>
      </c>
      <c r="Y58" cm="1">
        <f t="array" ref="Y58">TheilElementSeparateSum(POP!Y$30:Y$89,GDP!Y$30:Y$89,POP!Y$92,GDP!Y$92,$A58)</f>
        <v>0.1389053699996258</v>
      </c>
      <c r="Z58" cm="1">
        <f t="array" ref="Z58">TheilElementSeparateSum(POP!Z$30:Z$89,GDP!Z$30:Z$89,POP!Z$92,GDP!Z$92,$A58)</f>
        <v>0.18803951898749513</v>
      </c>
      <c r="AA58" cm="1">
        <f t="array" ref="AA58">TheilElementSeparateSum(POP!AA$30:AA$89,GDP!AA$30:AA$89,POP!AA$92,GDP!AA$92,$A58)</f>
        <v>0.20252437401806128</v>
      </c>
      <c r="AB58" cm="1">
        <f t="array" ref="AB58">TheilElementSeparateSum(POP!AB$30:AB$89,GDP!AB$30:AB$89,POP!AB$92,GDP!AB$92,$A58)</f>
        <v>9.8063174489036481E-2</v>
      </c>
      <c r="AC58" cm="1">
        <f t="array" ref="AC58">TheilElementSeparateSum(POP!AC$30:AC$89,GDP!AC$30:AC$89,POP!AC$92,GDP!AC$92,$A58)</f>
        <v>9.5427981921495236E-2</v>
      </c>
      <c r="AD58" cm="1">
        <f t="array" ref="AD58">TheilElementSeparateSum(POP!AD$30:AD$89,GDP!AD$30:AD$89,POP!AD$92,GDP!AD$92,$A58)</f>
        <v>0.12239244940015188</v>
      </c>
      <c r="AE58" cm="1">
        <f t="array" ref="AE58">TheilElementSeparateSum(POP!AE$30:AE$89,GDP!AE$30:AE$89,POP!AE$92,GDP!AE$92,$A58)</f>
        <v>0.14447681537287288</v>
      </c>
      <c r="AF58" cm="1">
        <f t="array" ref="AF58">TheilElementSeparateSum(POP!AF$30:AF$89,GDP!AF$30:AF$89,POP!AF$92,GDP!AF$92,$A58)</f>
        <v>0.1573062657045646</v>
      </c>
      <c r="AG58" cm="1">
        <f t="array" ref="AG58">TheilElementSeparateSum(POP!AG$30:AG$89,GDP!AG$30:AG$89,POP!AG$92,GDP!AG$92,$A58)</f>
        <v>0.18406994033169233</v>
      </c>
      <c r="AH58" cm="1">
        <f t="array" ref="AH58">TheilElementSeparateSum(POP!AH$30:AH$89,GDP!AH$30:AH$89,POP!AH$92,GDP!AH$92,$A58)</f>
        <v>0.25070509906648325</v>
      </c>
      <c r="AI58" cm="1">
        <f t="array" ref="AI58">TheilElementSeparateSum(POP!AI$30:AI$89,GDP!AI$30:AI$89,POP!AI$92,GDP!AI$92,$A58)</f>
        <v>0.36135734318838308</v>
      </c>
      <c r="AJ58" cm="1">
        <f t="array" ref="AJ58">TheilElementSeparateSum(POP!AJ$30:AJ$89,GDP!AJ$30:AJ$89,POP!AJ$92,GDP!AJ$92,$A58)</f>
        <v>0.33806480423868535</v>
      </c>
      <c r="AK58" cm="1">
        <f t="array" ref="AK58">TheilElementSeparateSum(POP!AK$30:AK$89,GDP!AK$30:AK$89,POP!AK$92,GDP!AK$92,$A58)</f>
        <v>0.14773292973733287</v>
      </c>
      <c r="AL58" cm="1">
        <f t="array" ref="AL58">TheilElementSeparateSum(POP!AL$30:AL$89,GDP!AL$30:AL$89,POP!AL$92,GDP!AL$92,$A58)</f>
        <v>0.16168988849216734</v>
      </c>
      <c r="AM58" cm="1">
        <f t="array" ref="AM58">TheilElementSeparateSum(POP!AM$30:AM$89,GDP!AM$30:AM$89,POP!AM$92,GDP!AM$92,$A58)</f>
        <v>0.20911133032450352</v>
      </c>
      <c r="AN58" cm="1">
        <f t="array" ref="AN58">TheilElementSeparateSum(POP!AN$30:AN$89,GDP!AN$30:AN$89,POP!AN$92,GDP!AN$92,$A58)</f>
        <v>0.22800090803750253</v>
      </c>
      <c r="AO58" cm="1">
        <f t="array" ref="AO58">TheilElementSeparateSum(POP!AO$30:AO$89,GDP!AO$30:AO$89,POP!AO$92,GDP!AO$92,$A58)</f>
        <v>0.31041604665775169</v>
      </c>
      <c r="AP58" cm="1">
        <f t="array" ref="AP58">TheilElementSeparateSum(POP!AP$30:AP$89,GDP!AP$30:AP$89,POP!AP$92,GDP!AP$92,$A58)</f>
        <v>0.35402761707530683</v>
      </c>
      <c r="AQ58" cm="1">
        <f t="array" ref="AQ58">TheilElementSeparateSum(POP!AQ$30:AQ$89,GDP!AQ$30:AQ$89,POP!AQ$92,GDP!AQ$92,$A58)</f>
        <v>0.41946448147016685</v>
      </c>
      <c r="AR58" cm="1">
        <f t="array" ref="AR58">TheilElementSeparateSum(POP!AR$30:AR$89,GDP!AR$30:AR$89,POP!AR$92,GDP!AR$92,$A58)</f>
        <v>0.4150049526953109</v>
      </c>
      <c r="AS58" cm="1">
        <f t="array" ref="AS58">TheilElementSeparateSum(POP!AS$30:AS$89,GDP!AS$30:AS$89,POP!AS$92,GDP!AS$92,$A58)</f>
        <v>0.32701969663246561</v>
      </c>
      <c r="AT58" cm="1">
        <f t="array" ref="AT58">TheilElementSeparateSum(POP!AT$30:AT$89,GDP!AT$30:AT$89,POP!AT$92,GDP!AT$92,$A58)</f>
        <v>0.28560870556567708</v>
      </c>
      <c r="AU58" cm="1">
        <f t="array" ref="AU58">TheilElementSeparateSum(POP!AU$30:AU$89,GDP!AU$30:AU$89,POP!AU$92,GDP!AU$92,$A58)</f>
        <v>0.26100531229450114</v>
      </c>
      <c r="AV58" cm="1">
        <f t="array" ref="AV58">TheilElementSeparateSum(POP!AV$30:AV$89,GDP!AV$30:AV$89,POP!AV$92,GDP!AV$92,$A58)</f>
        <v>0.24451351391162252</v>
      </c>
      <c r="AW58" cm="1">
        <f t="array" ref="AW58">TheilElementSeparateSum(POP!AW$30:AW$89,GDP!AW$30:AW$89,POP!AW$92,GDP!AW$92,$A58)</f>
        <v>0.20654556852217193</v>
      </c>
      <c r="AX58" cm="1">
        <f t="array" ref="AX58">TheilElementSeparateSum(POP!AX$30:AX$89,GDP!AX$30:AX$89,POP!AX$92,GDP!AX$92,$A58)</f>
        <v>0.18864468370431703</v>
      </c>
      <c r="AY58" cm="1">
        <f t="array" ref="AY58">TheilElementSeparateSum(POP!AY$30:AY$89,GDP!AY$30:AY$89,POP!AY$92,GDP!AY$92,$A58)</f>
        <v>0.13929377261978906</v>
      </c>
      <c r="AZ58" cm="1">
        <f t="array" ref="AZ58">TheilElementSeparateSum(POP!AZ$30:AZ$89,GDP!AZ$30:AZ$89,POP!AZ$92,GDP!AZ$92,$A58)</f>
        <v>0.12775056661226067</v>
      </c>
      <c r="BA58" cm="1">
        <f t="array" ref="BA58">TheilElementSeparateSum(POP!BA$30:BA$89,GDP!BA$30:BA$89,POP!BA$92,GDP!BA$92,$A58)</f>
        <v>0.12487708613972975</v>
      </c>
      <c r="BB58" cm="1">
        <f t="array" ref="BB58">TheilElementSeparateSum(POP!BB$30:BB$89,GDP!BB$30:BB$89,POP!BB$92,GDP!BB$92,$A58)</f>
        <v>0.12558273218645472</v>
      </c>
      <c r="BC58" cm="1">
        <f t="array" ref="BC58">TheilElementSeparateSum(POP!BC$30:BC$89,GDP!BC$30:BC$89,POP!BC$92,GDP!BC$92,$A58)</f>
        <v>0.13079723240692706</v>
      </c>
      <c r="BD58" cm="1">
        <f t="array" ref="BD58">TheilElementSeparateSum(POP!BD$30:BD$89,GDP!BD$30:BD$89,POP!BD$92,GDP!BD$92,$A58)</f>
        <v>0.13167593338985156</v>
      </c>
      <c r="BE58" cm="1">
        <f t="array" ref="BE58">TheilElementSeparateSum(POP!BE$30:BE$89,GDP!BE$30:BE$89,POP!BE$92,GDP!BE$92,$A58)</f>
        <v>0.12685129062815739</v>
      </c>
      <c r="BF58" cm="1">
        <f t="array" ref="BF58">TheilElementSeparateSum(POP!BF$30:BF$89,GDP!BF$30:BF$89,POP!BF$92,GDP!BF$92,$A58)</f>
        <v>0.1073201474040434</v>
      </c>
      <c r="BG58" cm="1">
        <f t="array" ref="BG58">TheilElementSeparateSum(POP!BG$30:BG$89,GDP!BG$30:BG$89,POP!BG$92,GDP!BG$92,$A58)</f>
        <v>0.10321514907171842</v>
      </c>
      <c r="BH58" cm="1">
        <f t="array" ref="BH58">TheilElementSeparateSum(POP!BH$30:BH$89,GDP!BH$30:BH$89,POP!BH$92,GDP!BH$92,$A58)</f>
        <v>0.11175394186848027</v>
      </c>
      <c r="BI58" cm="1">
        <f t="array" ref="BI58">TheilElementSeparateSum(POP!BI$30:BI$89,GDP!BI$30:BI$89,POP!BI$92,GDP!BI$92,$A58)</f>
        <v>0.11455453128213064</v>
      </c>
    </row>
    <row r="59" spans="1:61" x14ac:dyDescent="0.45">
      <c r="A59">
        <f t="shared" si="1"/>
        <v>36</v>
      </c>
      <c r="B59" t="str" vm="123">
        <f>GDP!B65</f>
        <v>Nepal</v>
      </c>
      <c r="C59" cm="1">
        <f t="array" ref="C59">TheilElementSeparateSum(POP!C$30:C$89,GDP!C$30:C$89,POP!C$92,GDP!C$92,$A59)</f>
        <v>-3.7295473279379547E-3</v>
      </c>
      <c r="D59" cm="1">
        <f t="array" ref="D59">TheilElementSeparateSum(POP!D$30:D$89,GDP!D$30:D$89,POP!D$92,GDP!D$92,$A59)</f>
        <v>-3.7017547404608981E-3</v>
      </c>
      <c r="E59" cm="1">
        <f t="array" ref="E59">TheilElementSeparateSum(POP!E$30:E$89,GDP!E$30:E$89,POP!E$92,GDP!E$92,$A59)</f>
        <v>-3.5463780764455194E-3</v>
      </c>
      <c r="F59" cm="1">
        <f t="array" ref="F59">TheilElementSeparateSum(POP!F$30:F$89,GDP!F$30:F$89,POP!F$92,GDP!F$92,$A59)</f>
        <v>-3.4578358298079192E-3</v>
      </c>
      <c r="G59" cm="1">
        <f t="array" ref="G59">TheilElementSeparateSum(POP!G$30:G$89,GDP!G$30:G$89,POP!G$92,GDP!G$92,$A59)</f>
        <v>-3.622830166460431E-3</v>
      </c>
      <c r="H59" cm="1">
        <f t="array" ref="H59">TheilElementSeparateSum(POP!H$30:H$89,GDP!H$30:H$89,POP!H$92,GDP!H$92,$A59)</f>
        <v>-3.5528122977417937E-3</v>
      </c>
      <c r="I59" cm="1">
        <f t="array" ref="I59">TheilElementSeparateSum(POP!I$30:I$89,GDP!I$30:I$89,POP!I$92,GDP!I$92,$A59)</f>
        <v>-3.5818789961453452E-3</v>
      </c>
      <c r="J59" cm="1">
        <f t="array" ref="J59">TheilElementSeparateSum(POP!J$30:J$89,GDP!J$30:J$89,POP!J$92,GDP!J$92,$A59)</f>
        <v>-3.5376015886716436E-3</v>
      </c>
      <c r="K59" cm="1">
        <f t="array" ref="K59">TheilElementSeparateSum(POP!K$30:K$89,GDP!K$30:K$89,POP!K$92,GDP!K$92,$A59)</f>
        <v>-3.4792300062955694E-3</v>
      </c>
      <c r="L59" cm="1">
        <f t="array" ref="L59">TheilElementSeparateSum(POP!L$30:L$89,GDP!L$30:L$89,POP!L$92,GDP!L$92,$A59)</f>
        <v>-3.4746854079004568E-3</v>
      </c>
      <c r="M59" cm="1">
        <f t="array" ref="M59">TheilElementSeparateSum(POP!M$30:M$89,GDP!M$30:M$89,POP!M$92,GDP!M$92,$A59)</f>
        <v>-3.4304119884324769E-3</v>
      </c>
      <c r="N59" cm="1">
        <f t="array" ref="N59">TheilElementSeparateSum(POP!N$30:N$89,GDP!N$30:N$89,POP!N$92,GDP!N$92,$A59)</f>
        <v>-3.4498225807303366E-3</v>
      </c>
      <c r="O59" cm="1">
        <f t="array" ref="O59">TheilElementSeparateSum(POP!O$30:O$89,GDP!O$30:O$89,POP!O$92,GDP!O$92,$A59)</f>
        <v>-3.2161014919474501E-3</v>
      </c>
      <c r="P59" cm="1">
        <f t="array" ref="P59">TheilElementSeparateSum(POP!P$30:P$89,GDP!P$30:P$89,POP!P$92,GDP!P$92,$A59)</f>
        <v>-3.1948088157630356E-3</v>
      </c>
      <c r="Q59" cm="1">
        <f t="array" ref="Q59">TheilElementSeparateSum(POP!Q$30:Q$89,GDP!Q$30:Q$89,POP!Q$92,GDP!Q$92,$A59)</f>
        <v>-3.329069892994853E-3</v>
      </c>
      <c r="R59" cm="1">
        <f t="array" ref="R59">TheilElementSeparateSum(POP!R$30:R$89,GDP!R$30:R$89,POP!R$92,GDP!R$92,$A59)</f>
        <v>-3.162510380960932E-3</v>
      </c>
      <c r="S59" cm="1">
        <f t="array" ref="S59">TheilElementSeparateSum(POP!S$30:S$89,GDP!S$30:S$89,POP!S$92,GDP!S$92,$A59)</f>
        <v>-2.980608195655867E-3</v>
      </c>
      <c r="T59" cm="1">
        <f t="array" ref="T59">TheilElementSeparateSum(POP!T$30:T$89,GDP!T$30:T$89,POP!T$92,GDP!T$92,$A59)</f>
        <v>-2.99359592270928E-3</v>
      </c>
      <c r="U59" cm="1">
        <f t="array" ref="U59">TheilElementSeparateSum(POP!U$30:U$89,GDP!U$30:U$89,POP!U$92,GDP!U$92,$A59)</f>
        <v>-2.9477355228840836E-3</v>
      </c>
      <c r="V59" cm="1">
        <f t="array" ref="V59">TheilElementSeparateSum(POP!V$30:V$89,GDP!V$30:V$89,POP!V$92,GDP!V$92,$A59)</f>
        <v>-2.7971368103417425E-3</v>
      </c>
      <c r="W59" cm="1">
        <f t="array" ref="W59">TheilElementSeparateSum(POP!W$30:W$89,GDP!W$30:W$89,POP!W$92,GDP!W$92,$A59)</f>
        <v>-2.7760440908541051E-3</v>
      </c>
      <c r="X59" cm="1">
        <f t="array" ref="X59">TheilElementSeparateSum(POP!X$30:X$89,GDP!X$30:X$89,POP!X$92,GDP!X$92,$A59)</f>
        <v>-2.9131783314141585E-3</v>
      </c>
      <c r="Y59" cm="1">
        <f t="array" ref="Y59">TheilElementSeparateSum(POP!Y$30:Y$89,GDP!Y$30:Y$89,POP!Y$92,GDP!Y$92,$A59)</f>
        <v>-3.0653297492321497E-3</v>
      </c>
      <c r="Z59" cm="1">
        <f t="array" ref="Z59">TheilElementSeparateSum(POP!Z$30:Z$89,GDP!Z$30:Z$89,POP!Z$92,GDP!Z$92,$A59)</f>
        <v>-3.1167111859088802E-3</v>
      </c>
      <c r="AA59" cm="1">
        <f t="array" ref="AA59">TheilElementSeparateSum(POP!AA$30:AA$89,GDP!AA$30:AA$89,POP!AA$92,GDP!AA$92,$A59)</f>
        <v>-3.1117183117240674E-3</v>
      </c>
      <c r="AB59" cm="1">
        <f t="array" ref="AB59">TheilElementSeparateSum(POP!AB$30:AB$89,GDP!AB$30:AB$89,POP!AB$92,GDP!AB$92,$A59)</f>
        <v>-3.1819041142557999E-3</v>
      </c>
      <c r="AC59" cm="1">
        <f t="array" ref="AC59">TheilElementSeparateSum(POP!AC$30:AC$89,GDP!AC$30:AC$89,POP!AC$92,GDP!AC$92,$A59)</f>
        <v>-3.1093180834609862E-3</v>
      </c>
      <c r="AD59" cm="1">
        <f t="array" ref="AD59">TheilElementSeparateSum(POP!AD$30:AD$89,GDP!AD$30:AD$89,POP!AD$92,GDP!AD$92,$A59)</f>
        <v>-3.183737296816481E-3</v>
      </c>
      <c r="AE59" cm="1">
        <f t="array" ref="AE59">TheilElementSeparateSum(POP!AE$30:AE$89,GDP!AE$30:AE$89,POP!AE$92,GDP!AE$92,$A59)</f>
        <v>-3.0832562283411094E-3</v>
      </c>
      <c r="AF59" cm="1">
        <f t="array" ref="AF59">TheilElementSeparateSum(POP!AF$30:AF$89,GDP!AF$30:AF$89,POP!AF$92,GDP!AF$92,$A59)</f>
        <v>-2.9865286443925463E-3</v>
      </c>
      <c r="AG59" cm="1">
        <f t="array" ref="AG59">TheilElementSeparateSum(POP!AG$30:AG$89,GDP!AG$30:AG$89,POP!AG$92,GDP!AG$92,$A59)</f>
        <v>-2.9736123225533786E-3</v>
      </c>
      <c r="AH59" cm="1">
        <f t="array" ref="AH59">TheilElementSeparateSum(POP!AH$30:AH$89,GDP!AH$30:AH$89,POP!AH$92,GDP!AH$92,$A59)</f>
        <v>-2.8478377784810901E-3</v>
      </c>
      <c r="AI59" cm="1">
        <f t="array" ref="AI59">TheilElementSeparateSum(POP!AI$30:AI$89,GDP!AI$30:AI$89,POP!AI$92,GDP!AI$92,$A59)</f>
        <v>-2.8252767295978511E-3</v>
      </c>
      <c r="AJ59" cm="1">
        <f t="array" ref="AJ59">TheilElementSeparateSum(POP!AJ$30:AJ$89,GDP!AJ$30:AJ$89,POP!AJ$92,GDP!AJ$92,$A59)</f>
        <v>-2.8471282610875721E-3</v>
      </c>
      <c r="AK59" cm="1">
        <f t="array" ref="AK59">TheilElementSeparateSum(POP!AK$30:AK$89,GDP!AK$30:AK$89,POP!AK$92,GDP!AK$92,$A59)</f>
        <v>-2.8297966284223167E-3</v>
      </c>
      <c r="AL59" cm="1">
        <f t="array" ref="AL59">TheilElementSeparateSum(POP!AL$30:AL$89,GDP!AL$30:AL$89,POP!AL$92,GDP!AL$92,$A59)</f>
        <v>-2.7605892207094801E-3</v>
      </c>
      <c r="AM59" cm="1">
        <f t="array" ref="AM59">TheilElementSeparateSum(POP!AM$30:AM$89,GDP!AM$30:AM$89,POP!AM$92,GDP!AM$92,$A59)</f>
        <v>-2.8014604648341698E-3</v>
      </c>
      <c r="AN59" cm="1">
        <f t="array" ref="AN59">TheilElementSeparateSum(POP!AN$30:AN$89,GDP!AN$30:AN$89,POP!AN$92,GDP!AN$92,$A59)</f>
        <v>-2.7830938240046362E-3</v>
      </c>
      <c r="AO59" cm="1">
        <f t="array" ref="AO59">TheilElementSeparateSum(POP!AO$30:AO$89,GDP!AO$30:AO$89,POP!AO$92,GDP!AO$92,$A59)</f>
        <v>-2.8947982292618062E-3</v>
      </c>
      <c r="AP59" cm="1">
        <f t="array" ref="AP59">TheilElementSeparateSum(POP!AP$30:AP$89,GDP!AP$30:AP$89,POP!AP$92,GDP!AP$92,$A59)</f>
        <v>-2.8963816520636339E-3</v>
      </c>
      <c r="AQ59" cm="1">
        <f t="array" ref="AQ59">TheilElementSeparateSum(POP!AQ$30:AQ$89,GDP!AQ$30:AQ$89,POP!AQ$92,GDP!AQ$92,$A59)</f>
        <v>-3.0503825444379499E-3</v>
      </c>
      <c r="AR59" cm="1">
        <f t="array" ref="AR59">TheilElementSeparateSum(POP!AR$30:AR$89,GDP!AR$30:AR$89,POP!AR$92,GDP!AR$92,$A59)</f>
        <v>-3.0199584010238384E-3</v>
      </c>
      <c r="AS59" cm="1">
        <f t="array" ref="AS59">TheilElementSeparateSum(POP!AS$30:AS$89,GDP!AS$30:AS$89,POP!AS$92,GDP!AS$92,$A59)</f>
        <v>-2.9538452276320144E-3</v>
      </c>
      <c r="AT59" cm="1">
        <f t="array" ref="AT59">TheilElementSeparateSum(POP!AT$30:AT$89,GDP!AT$30:AT$89,POP!AT$92,GDP!AT$92,$A59)</f>
        <v>-2.9276621270867688E-3</v>
      </c>
      <c r="AU59" cm="1">
        <f t="array" ref="AU59">TheilElementSeparateSum(POP!AU$30:AU$89,GDP!AU$30:AU$89,POP!AU$92,GDP!AU$92,$A59)</f>
        <v>-2.8474584432194535E-3</v>
      </c>
      <c r="AV59" cm="1">
        <f t="array" ref="AV59">TheilElementSeparateSum(POP!AV$30:AV$89,GDP!AV$30:AV$89,POP!AV$92,GDP!AV$92,$A59)</f>
        <v>-2.7916223459238101E-3</v>
      </c>
      <c r="AW59" cm="1">
        <f t="array" ref="AW59">TheilElementSeparateSum(POP!AW$30:AW$89,GDP!AW$30:AW$89,POP!AW$92,GDP!AW$92,$A59)</f>
        <v>-2.7305896720484688E-3</v>
      </c>
      <c r="AX59" cm="1">
        <f t="array" ref="AX59">TheilElementSeparateSum(POP!AX$30:AX$89,GDP!AX$30:AX$89,POP!AX$92,GDP!AX$92,$A59)</f>
        <v>-2.8311520665367891E-3</v>
      </c>
      <c r="AY59" cm="1">
        <f t="array" ref="AY59">TheilElementSeparateSum(POP!AY$30:AY$89,GDP!AY$30:AY$89,POP!AY$92,GDP!AY$92,$A59)</f>
        <v>-2.8960001098718774E-3</v>
      </c>
      <c r="AZ59" cm="1">
        <f t="array" ref="AZ59">TheilElementSeparateSum(POP!AZ$30:AZ$89,GDP!AZ$30:AZ$89,POP!AZ$92,GDP!AZ$92,$A59)</f>
        <v>-2.8891698118753933E-3</v>
      </c>
      <c r="BA59" cm="1">
        <f t="array" ref="BA59">TheilElementSeparateSum(POP!BA$30:BA$89,GDP!BA$30:BA$89,POP!BA$92,GDP!BA$92,$A59)</f>
        <v>-2.9124205116876178E-3</v>
      </c>
      <c r="BB59" cm="1">
        <f t="array" ref="BB59">TheilElementSeparateSum(POP!BB$30:BB$89,GDP!BB$30:BB$89,POP!BB$92,GDP!BB$92,$A59)</f>
        <v>-2.8611682394926812E-3</v>
      </c>
      <c r="BC59" cm="1">
        <f t="array" ref="BC59">TheilElementSeparateSum(POP!BC$30:BC$89,GDP!BC$30:BC$89,POP!BC$92,GDP!BC$92,$A59)</f>
        <v>-2.8114688108043526E-3</v>
      </c>
      <c r="BD59" cm="1">
        <f t="array" ref="BD59">TheilElementSeparateSum(POP!BD$30:BD$89,GDP!BD$30:BD$89,POP!BD$92,GDP!BD$92,$A59)</f>
        <v>-2.7928561906782044E-3</v>
      </c>
      <c r="BE59" cm="1">
        <f t="array" ref="BE59">TheilElementSeparateSum(POP!BE$30:BE$89,GDP!BE$30:BE$89,POP!BE$92,GDP!BE$92,$A59)</f>
        <v>-2.9219172626382033E-3</v>
      </c>
      <c r="BF59" cm="1">
        <f t="array" ref="BF59">TheilElementSeparateSum(POP!BF$30:BF$89,GDP!BF$30:BF$89,POP!BF$92,GDP!BF$92,$A59)</f>
        <v>-2.8968921708178597E-3</v>
      </c>
      <c r="BG59" cm="1">
        <f t="array" ref="BG59">TheilElementSeparateSum(POP!BG$30:BG$89,GDP!BG$30:BG$89,POP!BG$92,GDP!BG$92,$A59)</f>
        <v>-2.9557016196138201E-3</v>
      </c>
      <c r="BH59" cm="1">
        <f t="array" ref="BH59">TheilElementSeparateSum(POP!BH$30:BH$89,GDP!BH$30:BH$89,POP!BH$92,GDP!BH$92,$A59)</f>
        <v>-3.0405247144843698E-3</v>
      </c>
      <c r="BI59" cm="1">
        <f t="array" ref="BI59">TheilElementSeparateSum(POP!BI$30:BI$89,GDP!BI$30:BI$89,POP!BI$92,GDP!BI$92,$A59)</f>
        <v>-3.0644525007721629E-3</v>
      </c>
    </row>
    <row r="60" spans="1:61" x14ac:dyDescent="0.45">
      <c r="A60">
        <f t="shared" si="1"/>
        <v>37</v>
      </c>
      <c r="B60" t="str" vm="124">
        <f>GDP!B66</f>
        <v>Nicaragua</v>
      </c>
      <c r="C60" cm="1">
        <f t="array" ref="C60">TheilElementSeparateSum(POP!C$30:C$89,GDP!C$30:C$89,POP!C$92,GDP!C$92,$A60)</f>
        <v>-1.8747212802071474E-4</v>
      </c>
      <c r="D60" cm="1">
        <f t="array" ref="D60">TheilElementSeparateSum(POP!D$30:D$89,GDP!D$30:D$89,POP!D$92,GDP!D$92,$A60)</f>
        <v>-1.703527938013029E-4</v>
      </c>
      <c r="E60" cm="1">
        <f t="array" ref="E60">TheilElementSeparateSum(POP!E$30:E$89,GDP!E$30:E$89,POP!E$92,GDP!E$92,$A60)</f>
        <v>-2.042034707162083E-4</v>
      </c>
      <c r="F60" cm="1">
        <f t="array" ref="F60">TheilElementSeparateSum(POP!F$30:F$89,GDP!F$30:F$89,POP!F$92,GDP!F$92,$A60)</f>
        <v>-9.7843744133257039E-5</v>
      </c>
      <c r="G60" cm="1">
        <f t="array" ref="G60">TheilElementSeparateSum(POP!G$30:G$89,GDP!G$30:G$89,POP!G$92,GDP!G$92,$A60)</f>
        <v>1.0018163830181606E-3</v>
      </c>
      <c r="H60" cm="1">
        <f t="array" ref="H60">TheilElementSeparateSum(POP!H$30:H$89,GDP!H$30:H$89,POP!H$92,GDP!H$92,$A60)</f>
        <v>1.1643786894691786E-3</v>
      </c>
      <c r="I60" cm="1">
        <f t="array" ref="I60">TheilElementSeparateSum(POP!I$30:I$89,GDP!I$30:I$89,POP!I$92,GDP!I$92,$A60)</f>
        <v>1.1972478346196169E-3</v>
      </c>
      <c r="J60" cm="1">
        <f t="array" ref="J60">TheilElementSeparateSum(POP!J$30:J$89,GDP!J$30:J$89,POP!J$92,GDP!J$92,$A60)</f>
        <v>1.1327664345038983E-3</v>
      </c>
      <c r="K60" cm="1">
        <f t="array" ref="K60">TheilElementSeparateSum(POP!K$30:K$89,GDP!K$30:K$89,POP!K$92,GDP!K$92,$A60)</f>
        <v>9.7604991298907062E-4</v>
      </c>
      <c r="L60" cm="1">
        <f t="array" ref="L60">TheilElementSeparateSum(POP!L$30:L$89,GDP!L$30:L$89,POP!L$92,GDP!L$92,$A60)</f>
        <v>8.0558690385118764E-4</v>
      </c>
      <c r="M60" cm="1">
        <f t="array" ref="M60">TheilElementSeparateSum(POP!M$30:M$89,GDP!M$30:M$89,POP!M$92,GDP!M$92,$A60)</f>
        <v>7.5220535863092979E-4</v>
      </c>
      <c r="N60" cm="1">
        <f t="array" ref="N60">TheilElementSeparateSum(POP!N$30:N$89,GDP!N$30:N$89,POP!N$92,GDP!N$92,$A60)</f>
        <v>6.1219517267978708E-4</v>
      </c>
      <c r="O60" cm="1">
        <f t="array" ref="O60">TheilElementSeparateSum(POP!O$30:O$89,GDP!O$30:O$89,POP!O$92,GDP!O$92,$A60)</f>
        <v>5.74515906985182E-4</v>
      </c>
      <c r="P60" cm="1">
        <f t="array" ref="P60">TheilElementSeparateSum(POP!P$30:P$89,GDP!P$30:P$89,POP!P$92,GDP!P$92,$A60)</f>
        <v>8.5232361777819112E-4</v>
      </c>
      <c r="Q60" cm="1">
        <f t="array" ref="Q60">TheilElementSeparateSum(POP!Q$30:Q$89,GDP!Q$30:Q$89,POP!Q$92,GDP!Q$92,$A60)</f>
        <v>6.2517756486418297E-4</v>
      </c>
      <c r="R60" cm="1">
        <f t="array" ref="R60">TheilElementSeparateSum(POP!R$30:R$89,GDP!R$30:R$89,POP!R$92,GDP!R$92,$A60)</f>
        <v>8.1057560074836166E-4</v>
      </c>
      <c r="S60" cm="1">
        <f t="array" ref="S60">TheilElementSeparateSum(POP!S$30:S$89,GDP!S$30:S$89,POP!S$92,GDP!S$92,$A60)</f>
        <v>1.1068234387585857E-3</v>
      </c>
      <c r="T60" cm="1">
        <f t="array" ref="T60">TheilElementSeparateSum(POP!T$30:T$89,GDP!T$30:T$89,POP!T$92,GDP!T$92,$A60)</f>
        <v>4.7411337837934377E-4</v>
      </c>
      <c r="U60" cm="1">
        <f t="array" ref="U60">TheilElementSeparateSum(POP!U$30:U$89,GDP!U$30:U$89,POP!U$92,GDP!U$92,$A60)</f>
        <v>-4.7891722590136368E-4</v>
      </c>
      <c r="V60" cm="1">
        <f t="array" ref="V60">TheilElementSeparateSum(POP!V$30:V$89,GDP!V$30:V$89,POP!V$92,GDP!V$92,$A60)</f>
        <v>-2.5505213038004598E-4</v>
      </c>
      <c r="W60" cm="1">
        <f t="array" ref="W60">TheilElementSeparateSum(POP!W$30:W$89,GDP!W$30:W$89,POP!W$92,GDP!W$92,$A60)</f>
        <v>-3.4555427867674599E-4</v>
      </c>
      <c r="X60" cm="1">
        <f t="array" ref="X60">TheilElementSeparateSum(POP!X$30:X$89,GDP!X$30:X$89,POP!X$92,GDP!X$92,$A60)</f>
        <v>-2.5096966441913823E-4</v>
      </c>
      <c r="Y60" cm="1">
        <f t="array" ref="Y60">TheilElementSeparateSum(POP!Y$30:Y$89,GDP!Y$30:Y$89,POP!Y$92,GDP!Y$92,$A60)</f>
        <v>1.7224189440328121E-4</v>
      </c>
      <c r="Z60" cm="1">
        <f t="array" ref="Z60">TheilElementSeparateSum(POP!Z$30:Z$89,GDP!Z$30:Z$89,POP!Z$92,GDP!Z$92,$A60)</f>
        <v>4.9519027994995998E-4</v>
      </c>
      <c r="AA60" cm="1">
        <f t="array" ref="AA60">TheilElementSeparateSum(POP!AA$30:AA$89,GDP!AA$30:AA$89,POP!AA$92,GDP!AA$92,$A60)</f>
        <v>7.231363277120365E-5</v>
      </c>
      <c r="AB60" cm="1">
        <f t="array" ref="AB60">TheilElementSeparateSum(POP!AB$30:AB$89,GDP!AB$30:AB$89,POP!AB$92,GDP!AB$92,$A60)</f>
        <v>2.1895528220373014E-4</v>
      </c>
      <c r="AC60" cm="1">
        <f t="array" ref="AC60">TheilElementSeparateSum(POP!AC$30:AC$89,GDP!AC$30:AC$89,POP!AC$92,GDP!AC$92,$A60)</f>
        <v>7.5966406455451533E-4</v>
      </c>
      <c r="AD60" cm="1">
        <f t="array" ref="AD60">TheilElementSeparateSum(POP!AD$30:AD$89,GDP!AD$30:AD$89,POP!AD$92,GDP!AD$92,$A60)</f>
        <v>-3.1729731657902647E-4</v>
      </c>
      <c r="AE60" cm="1">
        <f t="array" ref="AE60">TheilElementSeparateSum(POP!AE$30:AE$89,GDP!AE$30:AE$89,POP!AE$92,GDP!AE$92,$A60)</f>
        <v>-7.333192252446173E-4</v>
      </c>
      <c r="AF60" cm="1">
        <f t="array" ref="AF60">TheilElementSeparateSum(POP!AF$30:AF$89,GDP!AF$30:AF$89,POP!AF$92,GDP!AF$92,$A60)</f>
        <v>-7.1148770916146383E-4</v>
      </c>
      <c r="AG60" cm="1">
        <f t="array" ref="AG60">TheilElementSeparateSum(POP!AG$30:AG$89,GDP!AG$30:AG$89,POP!AG$92,GDP!AG$92,$A60)</f>
        <v>-7.5123099139212299E-4</v>
      </c>
      <c r="AH60" cm="1">
        <f t="array" ref="AH60">TheilElementSeparateSum(POP!AH$30:AH$89,GDP!AH$30:AH$89,POP!AH$92,GDP!AH$92,$A60)</f>
        <v>-7.4818705959322129E-4</v>
      </c>
      <c r="AI60" cm="1">
        <f t="array" ref="AI60">TheilElementSeparateSum(POP!AI$30:AI$89,GDP!AI$30:AI$89,POP!AI$92,GDP!AI$92,$A60)</f>
        <v>-7.5580881834440511E-4</v>
      </c>
      <c r="AJ60" cm="1">
        <f t="array" ref="AJ60">TheilElementSeparateSum(POP!AJ$30:AJ$89,GDP!AJ$30:AJ$89,POP!AJ$92,GDP!AJ$92,$A60)</f>
        <v>-4.6039757564025706E-4</v>
      </c>
      <c r="AK60" cm="1">
        <f t="array" ref="AK60">TheilElementSeparateSum(POP!AK$30:AK$89,GDP!AK$30:AK$89,POP!AK$92,GDP!AK$92,$A60)</f>
        <v>-4.9020867529581602E-4</v>
      </c>
      <c r="AL60" cm="1">
        <f t="array" ref="AL60">TheilElementSeparateSum(POP!AL$30:AL$89,GDP!AL$30:AL$89,POP!AL$92,GDP!AL$92,$A60)</f>
        <v>-5.3086731308510328E-4</v>
      </c>
      <c r="AM60" cm="1">
        <f t="array" ref="AM60">TheilElementSeparateSum(POP!AM$30:AM$89,GDP!AM$30:AM$89,POP!AM$92,GDP!AM$92,$A60)</f>
        <v>-5.5817400166346552E-4</v>
      </c>
      <c r="AN60" cm="1">
        <f t="array" ref="AN60">TheilElementSeparateSum(POP!AN$30:AN$89,GDP!AN$30:AN$89,POP!AN$92,GDP!AN$92,$A60)</f>
        <v>-5.0989450178619885E-4</v>
      </c>
      <c r="AO60" cm="1">
        <f t="array" ref="AO60">TheilElementSeparateSum(POP!AO$30:AO$89,GDP!AO$30:AO$89,POP!AO$92,GDP!AO$92,$A60)</f>
        <v>-4.0221869387629082E-4</v>
      </c>
      <c r="AP60" cm="1">
        <f t="array" ref="AP60">TheilElementSeparateSum(POP!AP$30:AP$89,GDP!AP$30:AP$89,POP!AP$92,GDP!AP$92,$A60)</f>
        <v>-4.3617597500523157E-4</v>
      </c>
      <c r="AQ60" cm="1">
        <f t="array" ref="AQ60">TheilElementSeparateSum(POP!AQ$30:AQ$89,GDP!AQ$30:AQ$89,POP!AQ$92,GDP!AQ$92,$A60)</f>
        <v>-3.3356338348447881E-4</v>
      </c>
      <c r="AR60" cm="1">
        <f t="array" ref="AR60">TheilElementSeparateSum(POP!AR$30:AR$89,GDP!AR$30:AR$89,POP!AR$92,GDP!AR$92,$A60)</f>
        <v>-3.8664439808069689E-4</v>
      </c>
      <c r="AS60" cm="1">
        <f t="array" ref="AS60">TheilElementSeparateSum(POP!AS$30:AS$89,GDP!AS$30:AS$89,POP!AS$92,GDP!AS$92,$A60)</f>
        <v>-4.6376134659738586E-4</v>
      </c>
      <c r="AT60" cm="1">
        <f t="array" ref="AT60">TheilElementSeparateSum(POP!AT$30:AT$89,GDP!AT$30:AT$89,POP!AT$92,GDP!AT$92,$A60)</f>
        <v>-5.22080273297063E-4</v>
      </c>
      <c r="AU60" cm="1">
        <f t="array" ref="AU60">TheilElementSeparateSum(POP!AU$30:AU$89,GDP!AU$30:AU$89,POP!AU$92,GDP!AU$92,$A60)</f>
        <v>-5.8057080812644703E-4</v>
      </c>
      <c r="AV60" cm="1">
        <f t="array" ref="AV60">TheilElementSeparateSum(POP!AV$30:AV$89,GDP!AV$30:AV$89,POP!AV$92,GDP!AV$92,$A60)</f>
        <v>-6.2369824051915798E-4</v>
      </c>
      <c r="AW60" cm="1">
        <f t="array" ref="AW60">TheilElementSeparateSum(POP!AW$30:AW$89,GDP!AW$30:AW$89,POP!AW$92,GDP!AW$92,$A60)</f>
        <v>-6.5927458244919256E-4</v>
      </c>
      <c r="AX60" cm="1">
        <f t="array" ref="AX60">TheilElementSeparateSum(POP!AX$30:AX$89,GDP!AX$30:AX$89,POP!AX$92,GDP!AX$92,$A60)</f>
        <v>-6.4355354155835539E-4</v>
      </c>
      <c r="AY60" cm="1">
        <f t="array" ref="AY60">TheilElementSeparateSum(POP!AY$30:AY$89,GDP!AY$30:AY$89,POP!AY$92,GDP!AY$92,$A60)</f>
        <v>-6.3215199491363408E-4</v>
      </c>
      <c r="AZ60" cm="1">
        <f t="array" ref="AZ60">TheilElementSeparateSum(POP!AZ$30:AZ$89,GDP!AZ$30:AZ$89,POP!AZ$92,GDP!AZ$92,$A60)</f>
        <v>-6.8743519652566555E-4</v>
      </c>
      <c r="BA60" cm="1">
        <f t="array" ref="BA60">TheilElementSeparateSum(POP!BA$30:BA$89,GDP!BA$30:BA$89,POP!BA$92,GDP!BA$92,$A60)</f>
        <v>-6.887068871795311E-4</v>
      </c>
      <c r="BB60" cm="1">
        <f t="array" ref="BB60">TheilElementSeparateSum(POP!BB$30:BB$89,GDP!BB$30:BB$89,POP!BB$92,GDP!BB$92,$A60)</f>
        <v>-6.6910330419402999E-4</v>
      </c>
      <c r="BC60" cm="1">
        <f t="array" ref="BC60">TheilElementSeparateSum(POP!BC$30:BC$89,GDP!BC$30:BC$89,POP!BC$92,GDP!BC$92,$A60)</f>
        <v>-6.660983142012804E-4</v>
      </c>
      <c r="BD60" cm="1">
        <f t="array" ref="BD60">TheilElementSeparateSum(POP!BD$30:BD$89,GDP!BD$30:BD$89,POP!BD$92,GDP!BD$92,$A60)</f>
        <v>-6.4518948855233217E-4</v>
      </c>
      <c r="BE60" cm="1">
        <f t="array" ref="BE60">TheilElementSeparateSum(POP!BE$30:BE$89,GDP!BE$30:BE$89,POP!BE$92,GDP!BE$92,$A60)</f>
        <v>-5.5127327414045883E-4</v>
      </c>
      <c r="BF60" cm="1">
        <f t="array" ref="BF60">TheilElementSeparateSum(POP!BF$30:BF$89,GDP!BF$30:BF$89,POP!BF$92,GDP!BF$92,$A60)</f>
        <v>-5.2241674575284256E-4</v>
      </c>
      <c r="BG60" cm="1">
        <f t="array" ref="BG60">TheilElementSeparateSum(POP!BG$30:BG$89,GDP!BG$30:BG$89,POP!BG$92,GDP!BG$92,$A60)</f>
        <v>-5.5993932318036102E-4</v>
      </c>
      <c r="BH60" cm="1">
        <f t="array" ref="BH60">TheilElementSeparateSum(POP!BH$30:BH$89,GDP!BH$30:BH$89,POP!BH$92,GDP!BH$92,$A60)</f>
        <v>-5.988620914686982E-4</v>
      </c>
      <c r="BI60" cm="1">
        <f t="array" ref="BI60">TheilElementSeparateSum(POP!BI$30:BI$89,GDP!BI$30:BI$89,POP!BI$92,GDP!BI$92,$A60)</f>
        <v>-6.2731393517389481E-4</v>
      </c>
    </row>
    <row r="61" spans="1:61" x14ac:dyDescent="0.45">
      <c r="A61">
        <f t="shared" si="1"/>
        <v>38</v>
      </c>
      <c r="B61" t="str" vm="125">
        <f>GDP!B67</f>
        <v>Niger</v>
      </c>
      <c r="C61" cm="1">
        <f t="array" ref="C61">TheilElementSeparateSum(POP!C$30:C$89,GDP!C$30:C$89,POP!C$92,GDP!C$92,$A61)</f>
        <v>-1.8910755099468628E-4</v>
      </c>
      <c r="D61" cm="1">
        <f t="array" ref="D61">TheilElementSeparateSum(POP!D$30:D$89,GDP!D$30:D$89,POP!D$92,GDP!D$92,$A61)</f>
        <v>-1.6739147464728729E-4</v>
      </c>
      <c r="E61" cm="1">
        <f t="array" ref="E61">TheilElementSeparateSum(POP!E$30:E$89,GDP!E$30:E$89,POP!E$92,GDP!E$92,$A61)</f>
        <v>-2.368303683929418E-4</v>
      </c>
      <c r="F61" cm="1">
        <f t="array" ref="F61">TheilElementSeparateSum(POP!F$30:F$89,GDP!F$30:F$89,POP!F$92,GDP!F$92,$A61)</f>
        <v>-4.8269681162675345E-4</v>
      </c>
      <c r="G61" cm="1">
        <f t="array" ref="G61">TheilElementSeparateSum(POP!G$30:G$89,GDP!G$30:G$89,POP!G$92,GDP!G$92,$A61)</f>
        <v>-2.9848183062460682E-4</v>
      </c>
      <c r="H61" cm="1">
        <f t="array" ref="H61">TheilElementSeparateSum(POP!H$30:H$89,GDP!H$30:H$89,POP!H$92,GDP!H$92,$A61)</f>
        <v>-2.5284736795157405E-4</v>
      </c>
      <c r="I61" cm="1">
        <f t="array" ref="I61">TheilElementSeparateSum(POP!I$30:I$89,GDP!I$30:I$89,POP!I$92,GDP!I$92,$A61)</f>
        <v>-5.8746731404796661E-4</v>
      </c>
      <c r="J61" cm="1">
        <f t="array" ref="J61">TheilElementSeparateSum(POP!J$30:J$89,GDP!J$30:J$89,POP!J$92,GDP!J$92,$A61)</f>
        <v>-8.1592410712495484E-4</v>
      </c>
      <c r="K61" cm="1">
        <f t="array" ref="K61">TheilElementSeparateSum(POP!K$30:K$89,GDP!K$30:K$89,POP!K$92,GDP!K$92,$A61)</f>
        <v>-1.0262763035238029E-3</v>
      </c>
      <c r="L61" cm="1">
        <f t="array" ref="L61">TheilElementSeparateSum(POP!L$30:L$89,GDP!L$30:L$89,POP!L$92,GDP!L$92,$A61)</f>
        <v>-1.0853547644763888E-3</v>
      </c>
      <c r="M61" cm="1">
        <f t="array" ref="M61">TheilElementSeparateSum(POP!M$30:M$89,GDP!M$30:M$89,POP!M$92,GDP!M$92,$A61)</f>
        <v>-1.1021926530009017E-3</v>
      </c>
      <c r="N61" cm="1">
        <f t="array" ref="N61">TheilElementSeparateSum(POP!N$30:N$89,GDP!N$30:N$89,POP!N$92,GDP!N$92,$A61)</f>
        <v>-1.1433813680768535E-3</v>
      </c>
      <c r="O61" cm="1">
        <f t="array" ref="O61">TheilElementSeparateSum(POP!O$30:O$89,GDP!O$30:O$89,POP!O$92,GDP!O$92,$A61)</f>
        <v>-1.1323152533570387E-3</v>
      </c>
      <c r="P61" cm="1">
        <f t="array" ref="P61">TheilElementSeparateSum(POP!P$30:P$89,GDP!P$30:P$89,POP!P$92,GDP!P$92,$A61)</f>
        <v>-1.2618844358003429E-3</v>
      </c>
      <c r="Q61" cm="1">
        <f t="array" ref="Q61">TheilElementSeparateSum(POP!Q$30:Q$89,GDP!Q$30:Q$89,POP!Q$92,GDP!Q$92,$A61)</f>
        <v>-1.3076221193699126E-3</v>
      </c>
      <c r="R61" cm="1">
        <f t="array" ref="R61">TheilElementSeparateSum(POP!R$30:R$89,GDP!R$30:R$89,POP!R$92,GDP!R$92,$A61)</f>
        <v>-1.3353523024682117E-3</v>
      </c>
      <c r="S61" cm="1">
        <f t="array" ref="S61">TheilElementSeparateSum(POP!S$30:S$89,GDP!S$30:S$89,POP!S$92,GDP!S$92,$A61)</f>
        <v>-1.3177571474866374E-3</v>
      </c>
      <c r="T61" cm="1">
        <f t="array" ref="T61">TheilElementSeparateSum(POP!T$30:T$89,GDP!T$30:T$89,POP!T$92,GDP!T$92,$A61)</f>
        <v>-1.2201711769858499E-3</v>
      </c>
      <c r="U61" cm="1">
        <f t="array" ref="U61">TheilElementSeparateSum(POP!U$30:U$89,GDP!U$30:U$89,POP!U$92,GDP!U$92,$A61)</f>
        <v>-1.2336826512151981E-3</v>
      </c>
      <c r="V61" cm="1">
        <f t="array" ref="V61">TheilElementSeparateSum(POP!V$30:V$89,GDP!V$30:V$89,POP!V$92,GDP!V$92,$A61)</f>
        <v>-1.2406293013092463E-3</v>
      </c>
      <c r="W61" cm="1">
        <f t="array" ref="W61">TheilElementSeparateSum(POP!W$30:W$89,GDP!W$30:W$89,POP!W$92,GDP!W$92,$A61)</f>
        <v>-1.3748392795921208E-3</v>
      </c>
      <c r="X61" cm="1">
        <f t="array" ref="X61">TheilElementSeparateSum(POP!X$30:X$89,GDP!X$30:X$89,POP!X$92,GDP!X$92,$A61)</f>
        <v>-1.3815747210790276E-3</v>
      </c>
      <c r="Y61" cm="1">
        <f t="array" ref="Y61">TheilElementSeparateSum(POP!Y$30:Y$89,GDP!Y$30:Y$89,POP!Y$92,GDP!Y$92,$A61)</f>
        <v>-1.3875329077221114E-3</v>
      </c>
      <c r="Z61" cm="1">
        <f t="array" ref="Z61">TheilElementSeparateSum(POP!Z$30:Z$89,GDP!Z$30:Z$89,POP!Z$92,GDP!Z$92,$A61)</f>
        <v>-1.3776312886716988E-3</v>
      </c>
      <c r="AA61" cm="1">
        <f t="array" ref="AA61">TheilElementSeparateSum(POP!AA$30:AA$89,GDP!AA$30:AA$89,POP!AA$92,GDP!AA$92,$A61)</f>
        <v>-1.3763085448581232E-3</v>
      </c>
      <c r="AB61" cm="1">
        <f t="array" ref="AB61">TheilElementSeparateSum(POP!AB$30:AB$89,GDP!AB$30:AB$89,POP!AB$92,GDP!AB$92,$A61)</f>
        <v>-1.4063983058549988E-3</v>
      </c>
      <c r="AC61" cm="1">
        <f t="array" ref="AC61">TheilElementSeparateSum(POP!AC$30:AC$89,GDP!AC$30:AC$89,POP!AC$92,GDP!AC$92,$A61)</f>
        <v>-1.408112916878251E-3</v>
      </c>
      <c r="AD61" cm="1">
        <f t="array" ref="AD61">TheilElementSeparateSum(POP!AD$30:AD$89,GDP!AD$30:AD$89,POP!AD$92,GDP!AD$92,$A61)</f>
        <v>-1.4247117931914263E-3</v>
      </c>
      <c r="AE61" cm="1">
        <f t="array" ref="AE61">TheilElementSeparateSum(POP!AE$30:AE$89,GDP!AE$30:AE$89,POP!AE$92,GDP!AE$92,$A61)</f>
        <v>-1.4248376750628467E-3</v>
      </c>
      <c r="AF61" cm="1">
        <f t="array" ref="AF61">TheilElementSeparateSum(POP!AF$30:AF$89,GDP!AF$30:AF$89,POP!AF$92,GDP!AF$92,$A61)</f>
        <v>-1.4076194345088746E-3</v>
      </c>
      <c r="AG61" cm="1">
        <f t="array" ref="AG61">TheilElementSeparateSum(POP!AG$30:AG$89,GDP!AG$30:AG$89,POP!AG$92,GDP!AG$92,$A61)</f>
        <v>-1.4623903976723361E-3</v>
      </c>
      <c r="AH61" cm="1">
        <f t="array" ref="AH61">TheilElementSeparateSum(POP!AH$30:AH$89,GDP!AH$30:AH$89,POP!AH$92,GDP!AH$92,$A61)</f>
        <v>-1.4742900573182778E-3</v>
      </c>
      <c r="AI61" cm="1">
        <f t="array" ref="AI61">TheilElementSeparateSum(POP!AI$30:AI$89,GDP!AI$30:AI$89,POP!AI$92,GDP!AI$92,$A61)</f>
        <v>-1.3898558689133108E-3</v>
      </c>
      <c r="AJ61" cm="1">
        <f t="array" ref="AJ61">TheilElementSeparateSum(POP!AJ$30:AJ$89,GDP!AJ$30:AJ$89,POP!AJ$92,GDP!AJ$92,$A61)</f>
        <v>-1.2911017432215041E-3</v>
      </c>
      <c r="AK61" cm="1">
        <f t="array" ref="AK61">TheilElementSeparateSum(POP!AK$30:AK$89,GDP!AK$30:AK$89,POP!AK$92,GDP!AK$92,$A61)</f>
        <v>-1.3407150789610863E-3</v>
      </c>
      <c r="AL61" cm="1">
        <f t="array" ref="AL61">TheilElementSeparateSum(POP!AL$30:AL$89,GDP!AL$30:AL$89,POP!AL$92,GDP!AL$92,$A61)</f>
        <v>-1.3305183775181094E-3</v>
      </c>
      <c r="AM61" cm="1">
        <f t="array" ref="AM61">TheilElementSeparateSum(POP!AM$30:AM$89,GDP!AM$30:AM$89,POP!AM$92,GDP!AM$92,$A61)</f>
        <v>-1.2830171265881657E-3</v>
      </c>
      <c r="AN61" cm="1">
        <f t="array" ref="AN61">TheilElementSeparateSum(POP!AN$30:AN$89,GDP!AN$30:AN$89,POP!AN$92,GDP!AN$92,$A61)</f>
        <v>-1.3689659896534479E-3</v>
      </c>
      <c r="AO61" cm="1">
        <f t="array" ref="AO61">TheilElementSeparateSum(POP!AO$30:AO$89,GDP!AO$30:AO$89,POP!AO$92,GDP!AO$92,$A61)</f>
        <v>-1.3887544851936861E-3</v>
      </c>
      <c r="AP61" cm="1">
        <f t="array" ref="AP61">TheilElementSeparateSum(POP!AP$30:AP$89,GDP!AP$30:AP$89,POP!AP$92,GDP!AP$92,$A61)</f>
        <v>-1.2801899592337451E-3</v>
      </c>
      <c r="AQ61" cm="1">
        <f t="array" ref="AQ61">TheilElementSeparateSum(POP!AQ$30:AQ$89,GDP!AQ$30:AQ$89,POP!AQ$92,GDP!AQ$92,$A61)</f>
        <v>-1.3710037660974032E-3</v>
      </c>
      <c r="AR61" cm="1">
        <f t="array" ref="AR61">TheilElementSeparateSum(POP!AR$30:AR$89,GDP!AR$30:AR$89,POP!AR$92,GDP!AR$92,$A61)</f>
        <v>-1.4441933850627869E-3</v>
      </c>
      <c r="AS61" cm="1">
        <f t="array" ref="AS61">TheilElementSeparateSum(POP!AS$30:AS$89,GDP!AS$30:AS$89,POP!AS$92,GDP!AS$92,$A61)</f>
        <v>-1.525522577512892E-3</v>
      </c>
      <c r="AT61" cm="1">
        <f t="array" ref="AT61">TheilElementSeparateSum(POP!AT$30:AT$89,GDP!AT$30:AT$89,POP!AT$92,GDP!AT$92,$A61)</f>
        <v>-1.5094322300488838E-3</v>
      </c>
      <c r="AU61" cm="1">
        <f t="array" ref="AU61">TheilElementSeparateSum(POP!AU$30:AU$89,GDP!AU$30:AU$89,POP!AU$92,GDP!AU$92,$A61)</f>
        <v>-1.5177473176485037E-3</v>
      </c>
      <c r="AV61" cm="1">
        <f t="array" ref="AV61">TheilElementSeparateSum(POP!AV$30:AV$89,GDP!AV$30:AV$89,POP!AV$92,GDP!AV$92,$A61)</f>
        <v>-1.4917482138421911E-3</v>
      </c>
      <c r="AW61" cm="1">
        <f t="array" ref="AW61">TheilElementSeparateSum(POP!AW$30:AW$89,GDP!AW$30:AW$89,POP!AW$92,GDP!AW$92,$A61)</f>
        <v>-1.5135206329506866E-3</v>
      </c>
      <c r="AX61" cm="1">
        <f t="array" ref="AX61">TheilElementSeparateSum(POP!AX$30:AX$89,GDP!AX$30:AX$89,POP!AX$92,GDP!AX$92,$A61)</f>
        <v>-1.6234951374020281E-3</v>
      </c>
      <c r="AY61" cm="1">
        <f t="array" ref="AY61">TheilElementSeparateSum(POP!AY$30:AY$89,GDP!AY$30:AY$89,POP!AY$92,GDP!AY$92,$A61)</f>
        <v>-1.6790360874565902E-3</v>
      </c>
      <c r="AZ61" cm="1">
        <f t="array" ref="AZ61">TheilElementSeparateSum(POP!AZ$30:AZ$89,GDP!AZ$30:AZ$89,POP!AZ$92,GDP!AZ$92,$A61)</f>
        <v>-1.5984730438491533E-3</v>
      </c>
      <c r="BA61" cm="1">
        <f t="array" ref="BA61">TheilElementSeparateSum(POP!BA$30:BA$89,GDP!BA$30:BA$89,POP!BA$92,GDP!BA$92,$A61)</f>
        <v>-1.6088648475871632E-3</v>
      </c>
      <c r="BB61" cm="1">
        <f t="array" ref="BB61">TheilElementSeparateSum(POP!BB$30:BB$89,GDP!BB$30:BB$89,POP!BB$92,GDP!BB$92,$A61)</f>
        <v>-1.6745475303811914E-3</v>
      </c>
      <c r="BC61" cm="1">
        <f t="array" ref="BC61">TheilElementSeparateSum(POP!BC$30:BC$89,GDP!BC$30:BC$89,POP!BC$92,GDP!BC$92,$A61)</f>
        <v>-1.7295320162508023E-3</v>
      </c>
      <c r="BD61" cm="1">
        <f t="array" ref="BD61">TheilElementSeparateSum(POP!BD$30:BD$89,GDP!BD$30:BD$89,POP!BD$92,GDP!BD$92,$A61)</f>
        <v>-1.7798202607052318E-3</v>
      </c>
      <c r="BE61" cm="1">
        <f t="array" ref="BE61">TheilElementSeparateSum(POP!BE$30:BE$89,GDP!BE$30:BE$89,POP!BE$92,GDP!BE$92,$A61)</f>
        <v>-1.7885148526764589E-3</v>
      </c>
      <c r="BF61" cm="1">
        <f t="array" ref="BF61">TheilElementSeparateSum(POP!BF$30:BF$89,GDP!BF$30:BF$89,POP!BF$92,GDP!BF$92,$A61)</f>
        <v>-1.8598401630199213E-3</v>
      </c>
      <c r="BG61" cm="1">
        <f t="array" ref="BG61">TheilElementSeparateSum(POP!BG$30:BG$89,GDP!BG$30:BG$89,POP!BG$92,GDP!BG$92,$A61)</f>
        <v>-1.874393166646338E-3</v>
      </c>
      <c r="BH61" cm="1">
        <f t="array" ref="BH61">TheilElementSeparateSum(POP!BH$30:BH$89,GDP!BH$30:BH$89,POP!BH$92,GDP!BH$92,$A61)</f>
        <v>-2.0090599271946757E-3</v>
      </c>
      <c r="BI61" cm="1">
        <f t="array" ref="BI61">TheilElementSeparateSum(POP!BI$30:BI$89,GDP!BI$30:BI$89,POP!BI$92,GDP!BI$92,$A61)</f>
        <v>-2.025135696485607E-3</v>
      </c>
    </row>
    <row r="62" spans="1:61" x14ac:dyDescent="0.45">
      <c r="A62">
        <f t="shared" si="1"/>
        <v>39</v>
      </c>
      <c r="B62" t="str" vm="126">
        <f>GDP!B68</f>
        <v>Nigeria</v>
      </c>
      <c r="C62" cm="1">
        <f t="array" ref="C62">TheilElementSeparateSum(POP!C$30:C$89,GDP!C$30:C$89,POP!C$92,GDP!C$92,$A62)</f>
        <v>-1.2575440629223349E-2</v>
      </c>
      <c r="D62" cm="1">
        <f t="array" ref="D62">TheilElementSeparateSum(POP!D$30:D$89,GDP!D$30:D$89,POP!D$92,GDP!D$92,$A62)</f>
        <v>-1.2194629935085062E-2</v>
      </c>
      <c r="E62" cm="1">
        <f t="array" ref="E62">TheilElementSeparateSum(POP!E$30:E$89,GDP!E$30:E$89,POP!E$92,GDP!E$92,$A62)</f>
        <v>-1.3182813434235628E-2</v>
      </c>
      <c r="F62" cm="1">
        <f t="array" ref="F62">TheilElementSeparateSum(POP!F$30:F$89,GDP!F$30:F$89,POP!F$92,GDP!F$92,$A62)</f>
        <v>-1.3193056257407713E-2</v>
      </c>
      <c r="G62" cm="1">
        <f t="array" ref="G62">TheilElementSeparateSum(POP!G$30:G$89,GDP!G$30:G$89,POP!G$92,GDP!G$92,$A62)</f>
        <v>-1.3329357348777124E-2</v>
      </c>
      <c r="H62" cm="1">
        <f t="array" ref="H62">TheilElementSeparateSum(POP!H$30:H$89,GDP!H$30:H$89,POP!H$92,GDP!H$92,$A62)</f>
        <v>-1.2315607820281696E-2</v>
      </c>
      <c r="I62" cm="1">
        <f t="array" ref="I62">TheilElementSeparateSum(POP!I$30:I$89,GDP!I$30:I$89,POP!I$92,GDP!I$92,$A62)</f>
        <v>-1.5446284398574981E-2</v>
      </c>
      <c r="J62" cm="1">
        <f t="array" ref="J62">TheilElementSeparateSum(POP!J$30:J$89,GDP!J$30:J$89,POP!J$92,GDP!J$92,$A62)</f>
        <v>-1.582889222786504E-2</v>
      </c>
      <c r="K62" cm="1">
        <f t="array" ref="K62">TheilElementSeparateSum(POP!K$30:K$89,GDP!K$30:K$89,POP!K$92,GDP!K$92,$A62)</f>
        <v>-1.4813106867493965E-2</v>
      </c>
      <c r="L62" cm="1">
        <f t="array" ref="L62">TheilElementSeparateSum(POP!L$30:L$89,GDP!L$30:L$89,POP!L$92,GDP!L$92,$A62)</f>
        <v>-2.3448113641200679E-3</v>
      </c>
      <c r="M62" cm="1">
        <f t="array" ref="M62">TheilElementSeparateSum(POP!M$30:M$89,GDP!M$30:M$89,POP!M$92,GDP!M$92,$A62)</f>
        <v>-1.2609976987249629E-2</v>
      </c>
      <c r="N62" cm="1">
        <f t="array" ref="N62">TheilElementSeparateSum(POP!N$30:N$89,GDP!N$30:N$89,POP!N$92,GDP!N$92,$A62)</f>
        <v>-8.691797336881241E-3</v>
      </c>
      <c r="O62" cm="1">
        <f t="array" ref="O62">TheilElementSeparateSum(POP!O$30:O$89,GDP!O$30:O$89,POP!O$92,GDP!O$92,$A62)</f>
        <v>-9.0042306135671435E-3</v>
      </c>
      <c r="P62" cm="1">
        <f t="array" ref="P62">TheilElementSeparateSum(POP!P$30:P$89,GDP!P$30:P$89,POP!P$92,GDP!P$92,$A62)</f>
        <v>-4.927394801505445E-4</v>
      </c>
      <c r="Q62" cm="1">
        <f t="array" ref="Q62">TheilElementSeparateSum(POP!Q$30:Q$89,GDP!Q$30:Q$89,POP!Q$92,GDP!Q$92,$A62)</f>
        <v>-4.3352439434818878E-4</v>
      </c>
      <c r="R62" cm="1">
        <f t="array" ref="R62">TheilElementSeparateSum(POP!R$30:R$89,GDP!R$30:R$89,POP!R$92,GDP!R$92,$A62)</f>
        <v>8.6959518860536249E-3</v>
      </c>
      <c r="S62" cm="1">
        <f t="array" ref="S62">TheilElementSeparateSum(POP!S$30:S$89,GDP!S$30:S$89,POP!S$92,GDP!S$92,$A62)</f>
        <v>2.0051101555947823E-3</v>
      </c>
      <c r="T62" cm="1">
        <f t="array" ref="T62">TheilElementSeparateSum(POP!T$30:T$89,GDP!T$30:T$89,POP!T$92,GDP!T$92,$A62)</f>
        <v>-3.4883309605719531E-3</v>
      </c>
      <c r="U62" cm="1">
        <f t="array" ref="U62">TheilElementSeparateSum(POP!U$30:U$89,GDP!U$30:U$89,POP!U$92,GDP!U$92,$A62)</f>
        <v>-4.624197285836899E-4</v>
      </c>
      <c r="V62" cm="1">
        <f t="array" ref="V62">TheilElementSeparateSum(POP!V$30:V$89,GDP!V$30:V$89,POP!V$92,GDP!V$92,$A62)</f>
        <v>6.2252520286812741E-3</v>
      </c>
      <c r="W62" cm="1">
        <f t="array" ref="W62">TheilElementSeparateSum(POP!W$30:W$89,GDP!W$30:W$89,POP!W$92,GDP!W$92,$A62)</f>
        <v>9.883144264140245E-2</v>
      </c>
      <c r="X62" cm="1">
        <f t="array" ref="X62">TheilElementSeparateSum(POP!X$30:X$89,GDP!X$30:X$89,POP!X$92,GDP!X$92,$A62)</f>
        <v>8.3276127812865919E-2</v>
      </c>
      <c r="Y62" cm="1">
        <f t="array" ref="Y62">TheilElementSeparateSum(POP!Y$30:Y$89,GDP!Y$30:Y$89,POP!Y$92,GDP!Y$92,$A62)</f>
        <v>4.2119855408514942E-2</v>
      </c>
      <c r="Z62" cm="1">
        <f t="array" ref="Z62">TheilElementSeparateSum(POP!Z$30:Z$89,GDP!Z$30:Z$89,POP!Z$92,GDP!Z$92,$A62)</f>
        <v>1.5080435746993772E-2</v>
      </c>
      <c r="AA62" cm="1">
        <f t="array" ref="AA62">TheilElementSeparateSum(POP!AA$30:AA$89,GDP!AA$30:AA$89,POP!AA$92,GDP!AA$92,$A62)</f>
        <v>1.399925700836393E-2</v>
      </c>
      <c r="AB62" cm="1">
        <f t="array" ref="AB62">TheilElementSeparateSum(POP!AB$30:AB$89,GDP!AB$30:AB$89,POP!AB$92,GDP!AB$92,$A62)</f>
        <v>-3.0070764532736634E-3</v>
      </c>
      <c r="AC62" cm="1">
        <f t="array" ref="AC62">TheilElementSeparateSum(POP!AC$30:AC$89,GDP!AC$30:AC$89,POP!AC$92,GDP!AC$92,$A62)</f>
        <v>-8.1409913825398767E-3</v>
      </c>
      <c r="AD62" cm="1">
        <f t="array" ref="AD62">TheilElementSeparateSum(POP!AD$30:AD$89,GDP!AD$30:AD$89,POP!AD$92,GDP!AD$92,$A62)</f>
        <v>-1.1814678605775269E-2</v>
      </c>
      <c r="AE62" cm="1">
        <f t="array" ref="AE62">TheilElementSeparateSum(POP!AE$30:AE$89,GDP!AE$30:AE$89,POP!AE$92,GDP!AE$92,$A62)</f>
        <v>-1.5384720680953737E-2</v>
      </c>
      <c r="AF62" cm="1">
        <f t="array" ref="AF62">TheilElementSeparateSum(POP!AF$30:AF$89,GDP!AF$30:AF$89,POP!AF$92,GDP!AF$92,$A62)</f>
        <v>-1.4509042707404163E-2</v>
      </c>
      <c r="AG62" cm="1">
        <f t="array" ref="AG62">TheilElementSeparateSum(POP!AG$30:AG$89,GDP!AG$30:AG$89,POP!AG$92,GDP!AG$92,$A62)</f>
        <v>-1.6437550104792403E-2</v>
      </c>
      <c r="AH62" cm="1">
        <f t="array" ref="AH62">TheilElementSeparateSum(POP!AH$30:AH$89,GDP!AH$30:AH$89,POP!AH$92,GDP!AH$92,$A62)</f>
        <v>-1.6523178929401288E-2</v>
      </c>
      <c r="AI62" cm="1">
        <f t="array" ref="AI62">TheilElementSeparateSum(POP!AI$30:AI$89,GDP!AI$30:AI$89,POP!AI$92,GDP!AI$92,$A62)</f>
        <v>-1.6455056277013141E-2</v>
      </c>
      <c r="AJ62" cm="1">
        <f t="array" ref="AJ62">TheilElementSeparateSum(POP!AJ$30:AJ$89,GDP!AJ$30:AJ$89,POP!AJ$92,GDP!AJ$92,$A62)</f>
        <v>-1.6927019429802608E-2</v>
      </c>
      <c r="AK62" cm="1">
        <f t="array" ref="AK62">TheilElementSeparateSum(POP!AK$30:AK$89,GDP!AK$30:AK$89,POP!AK$92,GDP!AK$92,$A62)</f>
        <v>-1.7447233109521114E-2</v>
      </c>
      <c r="AL62" cm="1">
        <f t="array" ref="AL62">TheilElementSeparateSum(POP!AL$30:AL$89,GDP!AL$30:AL$89,POP!AL$92,GDP!AL$92,$A62)</f>
        <v>-1.760605228446064E-2</v>
      </c>
      <c r="AM62" cm="1">
        <f t="array" ref="AM62">TheilElementSeparateSum(POP!AM$30:AM$89,GDP!AM$30:AM$89,POP!AM$92,GDP!AM$92,$A62)</f>
        <v>-1.7695438435888937E-2</v>
      </c>
      <c r="AN62" cm="1">
        <f t="array" ref="AN62">TheilElementSeparateSum(POP!AN$30:AN$89,GDP!AN$30:AN$89,POP!AN$92,GDP!AN$92,$A62)</f>
        <v>-1.7781946874339122E-2</v>
      </c>
      <c r="AO62" cm="1">
        <f t="array" ref="AO62">TheilElementSeparateSum(POP!AO$30:AO$89,GDP!AO$30:AO$89,POP!AO$92,GDP!AO$92,$A62)</f>
        <v>-1.7853374692237127E-2</v>
      </c>
      <c r="AP62" cm="1">
        <f t="array" ref="AP62">TheilElementSeparateSum(POP!AP$30:AP$89,GDP!AP$30:AP$89,POP!AP$92,GDP!AP$92,$A62)</f>
        <v>-1.7819003743949416E-2</v>
      </c>
      <c r="AQ62" cm="1">
        <f t="array" ref="AQ62">TheilElementSeparateSum(POP!AQ$30:AQ$89,GDP!AQ$30:AQ$89,POP!AQ$92,GDP!AQ$92,$A62)</f>
        <v>-1.7534786612173319E-2</v>
      </c>
      <c r="AR62" cm="1">
        <f t="array" ref="AR62">TheilElementSeparateSum(POP!AR$30:AR$89,GDP!AR$30:AR$89,POP!AR$92,GDP!AR$92,$A62)</f>
        <v>-1.5686121643523926E-2</v>
      </c>
      <c r="AS62" cm="1">
        <f t="array" ref="AS62">TheilElementSeparateSum(POP!AS$30:AS$89,GDP!AS$30:AS$89,POP!AS$92,GDP!AS$92,$A62)</f>
        <v>-1.5898504642400679E-2</v>
      </c>
      <c r="AT62" cm="1">
        <f t="array" ref="AT62">TheilElementSeparateSum(POP!AT$30:AT$89,GDP!AT$30:AT$89,POP!AT$92,GDP!AT$92,$A62)</f>
        <v>-1.4510834298726384E-2</v>
      </c>
      <c r="AU62" cm="1">
        <f t="array" ref="AU62">TheilElementSeparateSum(POP!AU$30:AU$89,GDP!AU$30:AU$89,POP!AU$92,GDP!AU$92,$A62)</f>
        <v>-1.3125782674415729E-2</v>
      </c>
      <c r="AV62" cm="1">
        <f t="array" ref="AV62">TheilElementSeparateSum(POP!AV$30:AV$89,GDP!AV$30:AV$89,POP!AV$92,GDP!AV$92,$A62)</f>
        <v>-9.6163156705671091E-3</v>
      </c>
      <c r="AW62" cm="1">
        <f t="array" ref="AW62">TheilElementSeparateSum(POP!AW$30:AW$89,GDP!AW$30:AW$89,POP!AW$92,GDP!AW$92,$A62)</f>
        <v>-1.0631002758460408E-2</v>
      </c>
      <c r="AX62" cm="1">
        <f t="array" ref="AX62">TheilElementSeparateSum(POP!AX$30:AX$89,GDP!AX$30:AX$89,POP!AX$92,GDP!AX$92,$A62)</f>
        <v>-7.9656929699326185E-3</v>
      </c>
      <c r="AY62" cm="1">
        <f t="array" ref="AY62">TheilElementSeparateSum(POP!AY$30:AY$89,GDP!AY$30:AY$89,POP!AY$92,GDP!AY$92,$A62)</f>
        <v>-1.1619600400209906E-2</v>
      </c>
      <c r="AZ62" cm="1">
        <f t="array" ref="AZ62">TheilElementSeparateSum(POP!AZ$30:AZ$89,GDP!AZ$30:AZ$89,POP!AZ$92,GDP!AZ$92,$A62)</f>
        <v>-1.1737802471203009E-2</v>
      </c>
      <c r="BA62" cm="1">
        <f t="array" ref="BA62">TheilElementSeparateSum(POP!BA$30:BA$89,GDP!BA$30:BA$89,POP!BA$92,GDP!BA$92,$A62)</f>
        <v>-1.2203892515405082E-2</v>
      </c>
      <c r="BB62" cm="1">
        <f t="array" ref="BB62">TheilElementSeparateSum(POP!BB$30:BB$89,GDP!BB$30:BB$89,POP!BB$92,GDP!BB$92,$A62)</f>
        <v>-9.6740614398272314E-3</v>
      </c>
      <c r="BC62" cm="1">
        <f t="array" ref="BC62">TheilElementSeparateSum(POP!BC$30:BC$89,GDP!BC$30:BC$89,POP!BC$92,GDP!BC$92,$A62)</f>
        <v>-7.4144408906418567E-3</v>
      </c>
      <c r="BD62" cm="1">
        <f t="array" ref="BD62">TheilElementSeparateSum(POP!BD$30:BD$89,GDP!BD$30:BD$89,POP!BD$92,GDP!BD$92,$A62)</f>
        <v>-4.9724901583657263E-3</v>
      </c>
      <c r="BE62" cm="1">
        <f t="array" ref="BE62">TheilElementSeparateSum(POP!BE$30:BE$89,GDP!BE$30:BE$89,POP!BE$92,GDP!BE$92,$A62)</f>
        <v>-7.4581119803026627E-3</v>
      </c>
      <c r="BF62" cm="1">
        <f t="array" ref="BF62">TheilElementSeparateSum(POP!BF$30:BF$89,GDP!BF$30:BF$89,POP!BF$92,GDP!BF$92,$A62)</f>
        <v>-1.4648546167690839E-2</v>
      </c>
      <c r="BG62" cm="1">
        <f t="array" ref="BG62">TheilElementSeparateSum(POP!BG$30:BG$89,GDP!BG$30:BG$89,POP!BG$92,GDP!BG$92,$A62)</f>
        <v>-1.8352374208641397E-2</v>
      </c>
      <c r="BH62" cm="1">
        <f t="array" ref="BH62">TheilElementSeparateSum(POP!BH$30:BH$89,GDP!BH$30:BH$89,POP!BH$92,GDP!BH$92,$A62)</f>
        <v>-1.8042120659284223E-2</v>
      </c>
      <c r="BI62" cm="1">
        <f t="array" ref="BI62">TheilElementSeparateSum(POP!BI$30:BI$89,GDP!BI$30:BI$89,POP!BI$92,GDP!BI$92,$A62)</f>
        <v>-1.6539254035432285E-2</v>
      </c>
    </row>
    <row r="63" spans="1:61" x14ac:dyDescent="0.45">
      <c r="A63">
        <f t="shared" si="1"/>
        <v>40</v>
      </c>
      <c r="B63" t="str" vm="127">
        <f>GDP!B69</f>
        <v>Pakistan</v>
      </c>
      <c r="C63" cm="1">
        <f t="array" ref="C63">TheilElementSeparateSum(POP!C$30:C$89,GDP!C$30:C$89,POP!C$92,GDP!C$92,$A63)</f>
        <v>-1.3834704877839471E-2</v>
      </c>
      <c r="D63" cm="1">
        <f t="array" ref="D63">TheilElementSeparateSum(POP!D$30:D$89,GDP!D$30:D$89,POP!D$92,GDP!D$92,$A63)</f>
        <v>-1.4275162235111809E-2</v>
      </c>
      <c r="E63" cm="1">
        <f t="array" ref="E63">TheilElementSeparateSum(POP!E$30:E$89,GDP!E$30:E$89,POP!E$92,GDP!E$92,$A63)</f>
        <v>-1.4798521609328869E-2</v>
      </c>
      <c r="F63" cm="1">
        <f t="array" ref="F63">TheilElementSeparateSum(POP!F$30:F$89,GDP!F$30:F$89,POP!F$92,GDP!F$92,$A63)</f>
        <v>-1.4387059978875591E-2</v>
      </c>
      <c r="G63" cm="1">
        <f t="array" ref="G63">TheilElementSeparateSum(POP!G$30:G$89,GDP!G$30:G$89,POP!G$92,GDP!G$92,$A63)</f>
        <v>-1.3632794605115746E-2</v>
      </c>
      <c r="H63" cm="1">
        <f t="array" ref="H63">TheilElementSeparateSum(POP!H$30:H$89,GDP!H$30:H$89,POP!H$92,GDP!H$92,$A63)</f>
        <v>-1.2388644654054126E-2</v>
      </c>
      <c r="I63" cm="1">
        <f t="array" ref="I63">TheilElementSeparateSum(POP!I$30:I$89,GDP!I$30:I$89,POP!I$92,GDP!I$92,$A63)</f>
        <v>-1.1248167835218084E-2</v>
      </c>
      <c r="J63" cm="1">
        <f t="array" ref="J63">TheilElementSeparateSum(POP!J$30:J$89,GDP!J$30:J$89,POP!J$92,GDP!J$92,$A63)</f>
        <v>-1.1210303437787027E-2</v>
      </c>
      <c r="K63" cm="1">
        <f t="array" ref="K63">TheilElementSeparateSum(POP!K$30:K$89,GDP!K$30:K$89,POP!K$92,GDP!K$92,$A63)</f>
        <v>-1.1949119062703619E-2</v>
      </c>
      <c r="L63" cm="1">
        <f t="array" ref="L63">TheilElementSeparateSum(POP!L$30:L$89,GDP!L$30:L$89,POP!L$92,GDP!L$92,$A63)</f>
        <v>-1.0692428515429507E-2</v>
      </c>
      <c r="M63" cm="1">
        <f t="array" ref="M63">TheilElementSeparateSum(POP!M$30:M$89,GDP!M$30:M$89,POP!M$92,GDP!M$92,$A63)</f>
        <v>-1.1048104227871579E-2</v>
      </c>
      <c r="N63" cm="1">
        <f t="array" ref="N63">TheilElementSeparateSum(POP!N$30:N$89,GDP!N$30:N$89,POP!N$92,GDP!N$92,$A63)</f>
        <v>-1.4903470721537075E-2</v>
      </c>
      <c r="O63" cm="1">
        <f t="array" ref="O63">TheilElementSeparateSum(POP!O$30:O$89,GDP!O$30:O$89,POP!O$92,GDP!O$92,$A63)</f>
        <v>-1.6935030477831972E-2</v>
      </c>
      <c r="P63" cm="1">
        <f t="array" ref="P63">TheilElementSeparateSum(POP!P$30:P$89,GDP!P$30:P$89,POP!P$92,GDP!P$92,$A63)</f>
        <v>-1.7178060736271258E-2</v>
      </c>
      <c r="Q63" cm="1">
        <f t="array" ref="Q63">TheilElementSeparateSum(POP!Q$30:Q$89,GDP!Q$30:Q$89,POP!Q$92,GDP!Q$92,$A63)</f>
        <v>-1.7312900779638565E-2</v>
      </c>
      <c r="R63" cm="1">
        <f t="array" ref="R63">TheilElementSeparateSum(POP!R$30:R$89,GDP!R$30:R$89,POP!R$92,GDP!R$92,$A63)</f>
        <v>-1.7325920419988212E-2</v>
      </c>
      <c r="S63" cm="1">
        <f t="array" ref="S63">TheilElementSeparateSum(POP!S$30:S$89,GDP!S$30:S$89,POP!S$92,GDP!S$92,$A63)</f>
        <v>-1.7375466683438354E-2</v>
      </c>
      <c r="T63" cm="1">
        <f t="array" ref="T63">TheilElementSeparateSum(POP!T$30:T$89,GDP!T$30:T$89,POP!T$92,GDP!T$92,$A63)</f>
        <v>-1.7425947169303964E-2</v>
      </c>
      <c r="U63" cm="1">
        <f t="array" ref="U63">TheilElementSeparateSum(POP!U$30:U$89,GDP!U$30:U$89,POP!U$92,GDP!U$92,$A63)</f>
        <v>-1.7718765550874861E-2</v>
      </c>
      <c r="V63" cm="1">
        <f t="array" ref="V63">TheilElementSeparateSum(POP!V$30:V$89,GDP!V$30:V$89,POP!V$92,GDP!V$92,$A63)</f>
        <v>-1.78510380834415E-2</v>
      </c>
      <c r="W63" cm="1">
        <f t="array" ref="W63">TheilElementSeparateSum(POP!W$30:W$89,GDP!W$30:W$89,POP!W$92,GDP!W$92,$A63)</f>
        <v>-1.8008707036202967E-2</v>
      </c>
      <c r="X63" cm="1">
        <f t="array" ref="X63">TheilElementSeparateSum(POP!X$30:X$89,GDP!X$30:X$89,POP!X$92,GDP!X$92,$A63)</f>
        <v>-1.7789672903698678E-2</v>
      </c>
      <c r="Y63" cm="1">
        <f t="array" ref="Y63">TheilElementSeparateSum(POP!Y$30:Y$89,GDP!Y$30:Y$89,POP!Y$92,GDP!Y$92,$A63)</f>
        <v>-1.7770934784413939E-2</v>
      </c>
      <c r="Z63" cm="1">
        <f t="array" ref="Z63">TheilElementSeparateSum(POP!Z$30:Z$89,GDP!Z$30:Z$89,POP!Z$92,GDP!Z$92,$A63)</f>
        <v>-1.7466899060256495E-2</v>
      </c>
      <c r="AA63" cm="1">
        <f t="array" ref="AA63">TheilElementSeparateSum(POP!AA$30:AA$89,GDP!AA$30:AA$89,POP!AA$92,GDP!AA$92,$A63)</f>
        <v>-1.7809296734869615E-2</v>
      </c>
      <c r="AB63" cm="1">
        <f t="array" ref="AB63">TheilElementSeparateSum(POP!AB$30:AB$89,GDP!AB$30:AB$89,POP!AB$92,GDP!AB$92,$A63)</f>
        <v>-1.7921871382982488E-2</v>
      </c>
      <c r="AC63" cm="1">
        <f t="array" ref="AC63">TheilElementSeparateSum(POP!AC$30:AC$89,GDP!AC$30:AC$89,POP!AC$92,GDP!AC$92,$A63)</f>
        <v>-1.849687591956909E-2</v>
      </c>
      <c r="AD63" cm="1">
        <f t="array" ref="AD63">TheilElementSeparateSum(POP!AD$30:AD$89,GDP!AD$30:AD$89,POP!AD$92,GDP!AD$92,$A63)</f>
        <v>-1.8361171200662243E-2</v>
      </c>
      <c r="AE63" cm="1">
        <f t="array" ref="AE63">TheilElementSeparateSum(POP!AE$30:AE$89,GDP!AE$30:AE$89,POP!AE$92,GDP!AE$92,$A63)</f>
        <v>-1.8920717108123417E-2</v>
      </c>
      <c r="AF63" cm="1">
        <f t="array" ref="AF63">TheilElementSeparateSum(POP!AF$30:AF$89,GDP!AF$30:AF$89,POP!AF$92,GDP!AF$92,$A63)</f>
        <v>-1.9406808104069355E-2</v>
      </c>
      <c r="AG63" cm="1">
        <f t="array" ref="AG63">TheilElementSeparateSum(POP!AG$30:AG$89,GDP!AG$30:AG$89,POP!AG$92,GDP!AG$92,$A63)</f>
        <v>-1.9502847449126112E-2</v>
      </c>
      <c r="AH63" cm="1">
        <f t="array" ref="AH63">TheilElementSeparateSum(POP!AH$30:AH$89,GDP!AH$30:AH$89,POP!AH$92,GDP!AH$92,$A63)</f>
        <v>-1.9378357776446604E-2</v>
      </c>
      <c r="AI63" cm="1">
        <f t="array" ref="AI63">TheilElementSeparateSum(POP!AI$30:AI$89,GDP!AI$30:AI$89,POP!AI$92,GDP!AI$92,$A63)</f>
        <v>-1.96711129644104E-2</v>
      </c>
      <c r="AJ63" cm="1">
        <f t="array" ref="AJ63">TheilElementSeparateSum(POP!AJ$30:AJ$89,GDP!AJ$30:AJ$89,POP!AJ$92,GDP!AJ$92,$A63)</f>
        <v>-1.9962424581950571E-2</v>
      </c>
      <c r="AK63" cm="1">
        <f t="array" ref="AK63">TheilElementSeparateSum(POP!AK$30:AK$89,GDP!AK$30:AK$89,POP!AK$92,GDP!AK$92,$A63)</f>
        <v>-2.0070380676348119E-2</v>
      </c>
      <c r="AL63" cm="1">
        <f t="array" ref="AL63">TheilElementSeparateSum(POP!AL$30:AL$89,GDP!AL$30:AL$89,POP!AL$92,GDP!AL$92,$A63)</f>
        <v>-2.028433931372111E-2</v>
      </c>
      <c r="AM63" cm="1">
        <f t="array" ref="AM63">TheilElementSeparateSum(POP!AM$30:AM$89,GDP!AM$30:AM$89,POP!AM$92,GDP!AM$92,$A63)</f>
        <v>-2.043257303088486E-2</v>
      </c>
      <c r="AN63" cm="1">
        <f t="array" ref="AN63">TheilElementSeparateSum(POP!AN$30:AN$89,GDP!AN$30:AN$89,POP!AN$92,GDP!AN$92,$A63)</f>
        <v>-2.059189194709786E-2</v>
      </c>
      <c r="AO63" cm="1">
        <f t="array" ref="AO63">TheilElementSeparateSum(POP!AO$30:AO$89,GDP!AO$30:AO$89,POP!AO$92,GDP!AO$92,$A63)</f>
        <v>-2.0811564783815725E-2</v>
      </c>
      <c r="AP63" cm="1">
        <f t="array" ref="AP63">TheilElementSeparateSum(POP!AP$30:AP$89,GDP!AP$30:AP$89,POP!AP$92,GDP!AP$92,$A63)</f>
        <v>-2.0690075239807426E-2</v>
      </c>
      <c r="AQ63" cm="1">
        <f t="array" ref="AQ63">TheilElementSeparateSum(POP!AQ$30:AQ$89,GDP!AQ$30:AQ$89,POP!AQ$92,GDP!AQ$92,$A63)</f>
        <v>-2.0823761844909333E-2</v>
      </c>
      <c r="AR63" cm="1">
        <f t="array" ref="AR63">TheilElementSeparateSum(POP!AR$30:AR$89,GDP!AR$30:AR$89,POP!AR$92,GDP!AR$92,$A63)</f>
        <v>-2.1050774593724376E-2</v>
      </c>
      <c r="AS63" cm="1">
        <f t="array" ref="AS63">TheilElementSeparateSum(POP!AS$30:AS$89,GDP!AS$30:AS$89,POP!AS$92,GDP!AS$92,$A63)</f>
        <v>-2.1032109734909304E-2</v>
      </c>
      <c r="AT63" cm="1">
        <f t="array" ref="AT63">TheilElementSeparateSum(POP!AT$30:AT$89,GDP!AT$30:AT$89,POP!AT$92,GDP!AT$92,$A63)</f>
        <v>-2.1146891151604591E-2</v>
      </c>
      <c r="AU63" cm="1">
        <f t="array" ref="AU63">TheilElementSeparateSum(POP!AU$30:AU$89,GDP!AU$30:AU$89,POP!AU$92,GDP!AU$92,$A63)</f>
        <v>-2.1489597722603206E-2</v>
      </c>
      <c r="AV63" cm="1">
        <f t="array" ref="AV63">TheilElementSeparateSum(POP!AV$30:AV$89,GDP!AV$30:AV$89,POP!AV$92,GDP!AV$92,$A63)</f>
        <v>-2.1654614644697989E-2</v>
      </c>
      <c r="AW63" cm="1">
        <f t="array" ref="AW63">TheilElementSeparateSum(POP!AW$30:AW$89,GDP!AW$30:AW$89,POP!AW$92,GDP!AW$92,$A63)</f>
        <v>-2.185936574363986E-2</v>
      </c>
      <c r="AX63" cm="1">
        <f t="array" ref="AX63">TheilElementSeparateSum(POP!AX$30:AX$89,GDP!AX$30:AX$89,POP!AX$92,GDP!AX$92,$A63)</f>
        <v>-2.1993835878391283E-2</v>
      </c>
      <c r="AY63" cm="1">
        <f t="array" ref="AY63">TheilElementSeparateSum(POP!AY$30:AY$89,GDP!AY$30:AY$89,POP!AY$92,GDP!AY$92,$A63)</f>
        <v>-2.212153339530545E-2</v>
      </c>
      <c r="AZ63" cm="1">
        <f t="array" ref="AZ63">TheilElementSeparateSum(POP!AZ$30:AZ$89,GDP!AZ$30:AZ$89,POP!AZ$92,GDP!AZ$92,$A63)</f>
        <v>-2.2070376623117099E-2</v>
      </c>
      <c r="BA63" cm="1">
        <f t="array" ref="BA63">TheilElementSeparateSum(POP!BA$30:BA$89,GDP!BA$30:BA$89,POP!BA$92,GDP!BA$92,$A63)</f>
        <v>-2.2327857192119792E-2</v>
      </c>
      <c r="BB63" cm="1">
        <f t="array" ref="BB63">TheilElementSeparateSum(POP!BB$30:BB$89,GDP!BB$30:BB$89,POP!BB$92,GDP!BB$92,$A63)</f>
        <v>-2.2497767712703239E-2</v>
      </c>
      <c r="BC63" cm="1">
        <f t="array" ref="BC63">TheilElementSeparateSum(POP!BC$30:BC$89,GDP!BC$30:BC$89,POP!BC$92,GDP!BC$92,$A63)</f>
        <v>-2.2610573022917468E-2</v>
      </c>
      <c r="BD63" cm="1">
        <f t="array" ref="BD63">TheilElementSeparateSum(POP!BD$30:BD$89,GDP!BD$30:BD$89,POP!BD$92,GDP!BD$92,$A63)</f>
        <v>-2.2767346952484523E-2</v>
      </c>
      <c r="BE63" cm="1">
        <f t="array" ref="BE63">TheilElementSeparateSum(POP!BE$30:BE$89,GDP!BE$30:BE$89,POP!BE$92,GDP!BE$92,$A63)</f>
        <v>-2.2650530409354604E-2</v>
      </c>
      <c r="BF63" cm="1">
        <f t="array" ref="BF63">TheilElementSeparateSum(POP!BF$30:BF$89,GDP!BF$30:BF$89,POP!BF$92,GDP!BF$92,$A63)</f>
        <v>-2.2707208355692628E-2</v>
      </c>
      <c r="BG63" cm="1">
        <f t="array" ref="BG63">TheilElementSeparateSum(POP!BG$30:BG$89,GDP!BG$30:BG$89,POP!BG$92,GDP!BG$92,$A63)</f>
        <v>-2.2885106673853406E-2</v>
      </c>
      <c r="BH63" cm="1">
        <f t="array" ref="BH63">TheilElementSeparateSum(POP!BH$30:BH$89,GDP!BH$30:BH$89,POP!BH$92,GDP!BH$92,$A63)</f>
        <v>-2.2969052510658495E-2</v>
      </c>
      <c r="BI63" cm="1">
        <f t="array" ref="BI63">TheilElementSeparateSum(POP!BI$30:BI$89,GDP!BI$30:BI$89,POP!BI$92,GDP!BI$92,$A63)</f>
        <v>-2.3470366149043562E-2</v>
      </c>
    </row>
    <row r="64" spans="1:61" x14ac:dyDescent="0.45">
      <c r="A64">
        <f t="shared" si="1"/>
        <v>41</v>
      </c>
      <c r="B64" t="str" vm="128">
        <f>GDP!B70</f>
        <v>Panama</v>
      </c>
      <c r="C64" cm="1">
        <f t="array" ref="C64">TheilElementSeparateSum(POP!C$30:C$89,GDP!C$30:C$89,POP!C$92,GDP!C$92,$A64)</f>
        <v>4.9945017633007622E-3</v>
      </c>
      <c r="D64" cm="1">
        <f t="array" ref="D64">TheilElementSeparateSum(POP!D$30:D$89,GDP!D$30:D$89,POP!D$92,GDP!D$92,$A64)</f>
        <v>5.032486243731117E-3</v>
      </c>
      <c r="E64" cm="1">
        <f t="array" ref="E64">TheilElementSeparateSum(POP!E$30:E$89,GDP!E$30:E$89,POP!E$92,GDP!E$92,$A64)</f>
        <v>4.900595624351846E-3</v>
      </c>
      <c r="F64" cm="1">
        <f t="array" ref="F64">TheilElementSeparateSum(POP!F$30:F$89,GDP!F$30:F$89,POP!F$92,GDP!F$92,$A64)</f>
        <v>4.8164612677069228E-3</v>
      </c>
      <c r="G64" cm="1">
        <f t="array" ref="G64">TheilElementSeparateSum(POP!G$30:G$89,GDP!G$30:G$89,POP!G$92,GDP!G$92,$A64)</f>
        <v>5.0010231181394924E-3</v>
      </c>
      <c r="H64" cm="1">
        <f t="array" ref="H64">TheilElementSeparateSum(POP!H$30:H$89,GDP!H$30:H$89,POP!H$92,GDP!H$92,$A64)</f>
        <v>5.5862587126484543E-3</v>
      </c>
      <c r="I64" cm="1">
        <f t="array" ref="I64">TheilElementSeparateSum(POP!I$30:I$89,GDP!I$30:I$89,POP!I$92,GDP!I$92,$A64)</f>
        <v>5.9726486049780057E-3</v>
      </c>
      <c r="J64" cm="1">
        <f t="array" ref="J64">TheilElementSeparateSum(POP!J$30:J$89,GDP!J$30:J$89,POP!J$92,GDP!J$92,$A64)</f>
        <v>5.9928605413163269E-3</v>
      </c>
      <c r="K64" cm="1">
        <f t="array" ref="K64">TheilElementSeparateSum(POP!K$30:K$89,GDP!K$30:K$89,POP!K$92,GDP!K$92,$A64)</f>
        <v>5.8099741325991694E-3</v>
      </c>
      <c r="L64" cm="1">
        <f t="array" ref="L64">TheilElementSeparateSum(POP!L$30:L$89,GDP!L$30:L$89,POP!L$92,GDP!L$92,$A64)</f>
        <v>5.9994961155615933E-3</v>
      </c>
      <c r="M64" cm="1">
        <f t="array" ref="M64">TheilElementSeparateSum(POP!M$30:M$89,GDP!M$30:M$89,POP!M$92,GDP!M$92,$A64)</f>
        <v>6.4934269311655978E-3</v>
      </c>
      <c r="N64" cm="1">
        <f t="array" ref="N64">TheilElementSeparateSum(POP!N$30:N$89,GDP!N$30:N$89,POP!N$92,GDP!N$92,$A64)</f>
        <v>6.3798535047532518E-3</v>
      </c>
      <c r="O64" cm="1">
        <f t="array" ref="O64">TheilElementSeparateSum(POP!O$30:O$89,GDP!O$30:O$89,POP!O$92,GDP!O$92,$A64)</f>
        <v>5.436194478558979E-3</v>
      </c>
      <c r="P64" cm="1">
        <f t="array" ref="P64">TheilElementSeparateSum(POP!P$30:P$89,GDP!P$30:P$89,POP!P$92,GDP!P$92,$A64)</f>
        <v>4.4649003501140219E-3</v>
      </c>
      <c r="Q64" cm="1">
        <f t="array" ref="Q64">TheilElementSeparateSum(POP!Q$30:Q$89,GDP!Q$30:Q$89,POP!Q$92,GDP!Q$92,$A64)</f>
        <v>4.4516126898424676E-3</v>
      </c>
      <c r="R64" cm="1">
        <f t="array" ref="R64">TheilElementSeparateSum(POP!R$30:R$89,GDP!R$30:R$89,POP!R$92,GDP!R$92,$A64)</f>
        <v>4.2134771020109884E-3</v>
      </c>
      <c r="S64" cm="1">
        <f t="array" ref="S64">TheilElementSeparateSum(POP!S$30:S$89,GDP!S$30:S$89,POP!S$92,GDP!S$92,$A64)</f>
        <v>3.8059848252523939E-3</v>
      </c>
      <c r="T64" cm="1">
        <f t="array" ref="T64">TheilElementSeparateSum(POP!T$30:T$89,GDP!T$30:T$89,POP!T$92,GDP!T$92,$A64)</f>
        <v>4.0731626571151496E-3</v>
      </c>
      <c r="U64" cm="1">
        <f t="array" ref="U64">TheilElementSeparateSum(POP!U$30:U$89,GDP!U$30:U$89,POP!U$92,GDP!U$92,$A64)</f>
        <v>3.7232757206983685E-3</v>
      </c>
      <c r="V64" cm="1">
        <f t="array" ref="V64">TheilElementSeparateSum(POP!V$30:V$89,GDP!V$30:V$89,POP!V$92,GDP!V$92,$A64)</f>
        <v>4.0852282135726637E-3</v>
      </c>
      <c r="W64" cm="1">
        <f t="array" ref="W64">TheilElementSeparateSum(POP!W$30:W$89,GDP!W$30:W$89,POP!W$92,GDP!W$92,$A64)</f>
        <v>3.7303225664627117E-3</v>
      </c>
      <c r="X64" cm="1">
        <f t="array" ref="X64">TheilElementSeparateSum(POP!X$30:X$89,GDP!X$30:X$89,POP!X$92,GDP!X$92,$A64)</f>
        <v>5.078099854500924E-3</v>
      </c>
      <c r="Y64" cm="1">
        <f t="array" ref="Y64">TheilElementSeparateSum(POP!Y$30:Y$89,GDP!Y$30:Y$89,POP!Y$92,GDP!Y$92,$A64)</f>
        <v>6.5259058612490654E-3</v>
      </c>
      <c r="Z64" cm="1">
        <f t="array" ref="Z64">TheilElementSeparateSum(POP!Z$30:Z$89,GDP!Z$30:Z$89,POP!Z$92,GDP!Z$92,$A64)</f>
        <v>7.0059164689350193E-3</v>
      </c>
      <c r="AA64" cm="1">
        <f t="array" ref="AA64">TheilElementSeparateSum(POP!AA$30:AA$89,GDP!AA$30:AA$89,POP!AA$92,GDP!AA$92,$A64)</f>
        <v>7.4992643704427358E-3</v>
      </c>
      <c r="AB64" cm="1">
        <f t="array" ref="AB64">TheilElementSeparateSum(POP!AB$30:AB$89,GDP!AB$30:AB$89,POP!AB$92,GDP!AB$92,$A64)</f>
        <v>7.8742832772728776E-3</v>
      </c>
      <c r="AC64" cm="1">
        <f t="array" ref="AC64">TheilElementSeparateSum(POP!AC$30:AC$89,GDP!AC$30:AC$89,POP!AC$92,GDP!AC$92,$A64)</f>
        <v>6.6223917853523752E-3</v>
      </c>
      <c r="AD64" cm="1">
        <f t="array" ref="AD64">TheilElementSeparateSum(POP!AD$30:AD$89,GDP!AD$30:AD$89,POP!AD$92,GDP!AD$92,$A64)</f>
        <v>4.3718724769385865E-3</v>
      </c>
      <c r="AE64" cm="1">
        <f t="array" ref="AE64">TheilElementSeparateSum(POP!AE$30:AE$89,GDP!AE$30:AE$89,POP!AE$92,GDP!AE$92,$A64)</f>
        <v>3.5400114158506855E-3</v>
      </c>
      <c r="AF64" cm="1">
        <f t="array" ref="AF64">TheilElementSeparateSum(POP!AF$30:AF$89,GDP!AF$30:AF$89,POP!AF$92,GDP!AF$92,$A64)</f>
        <v>3.286940543779844E-3</v>
      </c>
      <c r="AG64" cm="1">
        <f t="array" ref="AG64">TheilElementSeparateSum(POP!AG$30:AG$89,GDP!AG$30:AG$89,POP!AG$92,GDP!AG$92,$A64)</f>
        <v>3.2810223534416537E-3</v>
      </c>
      <c r="AH64" cm="1">
        <f t="array" ref="AH64">TheilElementSeparateSum(POP!AH$30:AH$89,GDP!AH$30:AH$89,POP!AH$92,GDP!AH$92,$A64)</f>
        <v>4.4390819733353603E-3</v>
      </c>
      <c r="AI64" cm="1">
        <f t="array" ref="AI64">TheilElementSeparateSum(POP!AI$30:AI$89,GDP!AI$30:AI$89,POP!AI$92,GDP!AI$92,$A64)</f>
        <v>4.3415092619974883E-3</v>
      </c>
      <c r="AJ64" cm="1">
        <f t="array" ref="AJ64">TheilElementSeparateSum(POP!AJ$30:AJ$89,GDP!AJ$30:AJ$89,POP!AJ$92,GDP!AJ$92,$A64)</f>
        <v>4.0934408837602068E-3</v>
      </c>
      <c r="AK64" cm="1">
        <f t="array" ref="AK64">TheilElementSeparateSum(POP!AK$30:AK$89,GDP!AK$30:AK$89,POP!AK$92,GDP!AK$92,$A64)</f>
        <v>3.5291577103888894E-3</v>
      </c>
      <c r="AL64" cm="1">
        <f t="array" ref="AL64">TheilElementSeparateSum(POP!AL$30:AL$89,GDP!AL$30:AL$89,POP!AL$92,GDP!AL$92,$A64)</f>
        <v>3.1633524856708932E-3</v>
      </c>
      <c r="AM64" cm="1">
        <f t="array" ref="AM64">TheilElementSeparateSum(POP!AM$30:AM$89,GDP!AM$30:AM$89,POP!AM$92,GDP!AM$92,$A64)</f>
        <v>3.3174393885948726E-3</v>
      </c>
      <c r="AN64" cm="1">
        <f t="array" ref="AN64">TheilElementSeparateSum(POP!AN$30:AN$89,GDP!AN$30:AN$89,POP!AN$92,GDP!AN$92,$A64)</f>
        <v>3.8642618548080944E-3</v>
      </c>
      <c r="AO64" cm="1">
        <f t="array" ref="AO64">TheilElementSeparateSum(POP!AO$30:AO$89,GDP!AO$30:AO$89,POP!AO$92,GDP!AO$92,$A64)</f>
        <v>4.6525358613124929E-3</v>
      </c>
      <c r="AP64" cm="1">
        <f t="array" ref="AP64">TheilElementSeparateSum(POP!AP$30:AP$89,GDP!AP$30:AP$89,POP!AP$92,GDP!AP$92,$A64)</f>
        <v>4.0702828773222545E-3</v>
      </c>
      <c r="AQ64" cm="1">
        <f t="array" ref="AQ64">TheilElementSeparateSum(POP!AQ$30:AQ$89,GDP!AQ$30:AQ$89,POP!AQ$92,GDP!AQ$92,$A64)</f>
        <v>4.5115588132152752E-3</v>
      </c>
      <c r="AR64" cm="1">
        <f t="array" ref="AR64">TheilElementSeparateSum(POP!AR$30:AR$89,GDP!AR$30:AR$89,POP!AR$92,GDP!AR$92,$A64)</f>
        <v>4.5927855699637015E-3</v>
      </c>
      <c r="AS64" cm="1">
        <f t="array" ref="AS64">TheilElementSeparateSum(POP!AS$30:AS$89,GDP!AS$30:AS$89,POP!AS$92,GDP!AS$92,$A64)</f>
        <v>4.239451051690859E-3</v>
      </c>
      <c r="AT64" cm="1">
        <f t="array" ref="AT64">TheilElementSeparateSum(POP!AT$30:AT$89,GDP!AT$30:AT$89,POP!AT$92,GDP!AT$92,$A64)</f>
        <v>3.7569478943336706E-3</v>
      </c>
      <c r="AU64" cm="1">
        <f t="array" ref="AU64">TheilElementSeparateSum(POP!AU$30:AU$89,GDP!AU$30:AU$89,POP!AU$92,GDP!AU$92,$A64)</f>
        <v>3.1792575823176485E-3</v>
      </c>
      <c r="AV64" cm="1">
        <f t="array" ref="AV64">TheilElementSeparateSum(POP!AV$30:AV$89,GDP!AV$30:AV$89,POP!AV$92,GDP!AV$92,$A64)</f>
        <v>2.9062742769761789E-3</v>
      </c>
      <c r="AW64" cm="1">
        <f t="array" ref="AW64">TheilElementSeparateSum(POP!AW$30:AW$89,GDP!AW$30:AW$89,POP!AW$92,GDP!AW$92,$A64)</f>
        <v>2.8095207059661963E-3</v>
      </c>
      <c r="AX64" cm="1">
        <f t="array" ref="AX64">TheilElementSeparateSum(POP!AX$30:AX$89,GDP!AX$30:AX$89,POP!AX$92,GDP!AX$92,$A64)</f>
        <v>3.1801555768887842E-3</v>
      </c>
      <c r="AY64" cm="1">
        <f t="array" ref="AY64">TheilElementSeparateSum(POP!AY$30:AY$89,GDP!AY$30:AY$89,POP!AY$92,GDP!AY$92,$A64)</f>
        <v>3.9961857342055776E-3</v>
      </c>
      <c r="AZ64" cm="1">
        <f t="array" ref="AZ64">TheilElementSeparateSum(POP!AZ$30:AZ$89,GDP!AZ$30:AZ$89,POP!AZ$92,GDP!AZ$92,$A64)</f>
        <v>3.1127192392104873E-3</v>
      </c>
      <c r="BA64" cm="1">
        <f t="array" ref="BA64">TheilElementSeparateSum(POP!BA$30:BA$89,GDP!BA$30:BA$89,POP!BA$92,GDP!BA$92,$A64)</f>
        <v>3.3785709087125293E-3</v>
      </c>
      <c r="BB64" cm="1">
        <f t="array" ref="BB64">TheilElementSeparateSum(POP!BB$30:BB$89,GDP!BB$30:BB$89,POP!BB$92,GDP!BB$92,$A64)</f>
        <v>4.404181886308191E-3</v>
      </c>
      <c r="BC64" cm="1">
        <f t="array" ref="BC64">TheilElementSeparateSum(POP!BC$30:BC$89,GDP!BC$30:BC$89,POP!BC$92,GDP!BC$92,$A64)</f>
        <v>5.1113265304471344E-3</v>
      </c>
      <c r="BD64" cm="1">
        <f t="array" ref="BD64">TheilElementSeparateSum(POP!BD$30:BD$89,GDP!BD$30:BD$89,POP!BD$92,GDP!BD$92,$A64)</f>
        <v>5.7057425671205603E-3</v>
      </c>
      <c r="BE64" cm="1">
        <f t="array" ref="BE64">TheilElementSeparateSum(POP!BE$30:BE$89,GDP!BE$30:BE$89,POP!BE$92,GDP!BE$92,$A64)</f>
        <v>7.7192399655061821E-3</v>
      </c>
      <c r="BF64" cm="1">
        <f t="array" ref="BF64">TheilElementSeparateSum(POP!BF$30:BF$89,GDP!BF$30:BF$89,POP!BF$92,GDP!BF$92,$A64)</f>
        <v>8.5669484550186439E-3</v>
      </c>
      <c r="BG64" cm="1">
        <f t="array" ref="BG64">TheilElementSeparateSum(POP!BG$30:BG$89,GDP!BG$30:BG$89,POP!BG$92,GDP!BG$92,$A64)</f>
        <v>8.2624015922130208E-3</v>
      </c>
      <c r="BH64" cm="1">
        <f t="array" ref="BH64">TheilElementSeparateSum(POP!BH$30:BH$89,GDP!BH$30:BH$89,POP!BH$92,GDP!BH$92,$A64)</f>
        <v>8.6902772100752711E-3</v>
      </c>
      <c r="BI64" cm="1">
        <f t="array" ref="BI64">TheilElementSeparateSum(POP!BI$30:BI$89,GDP!BI$30:BI$89,POP!BI$92,GDP!BI$92,$A64)</f>
        <v>8.7651055101361959E-3</v>
      </c>
    </row>
    <row r="65" spans="1:61" x14ac:dyDescent="0.45">
      <c r="A65">
        <f t="shared" si="1"/>
        <v>42</v>
      </c>
      <c r="B65" t="str" vm="129">
        <f>GDP!B71</f>
        <v>Papua New Guinea</v>
      </c>
      <c r="C65" cm="1">
        <f t="array" ref="C65">TheilElementSeparateSum(POP!C$30:C$89,GDP!C$30:C$89,POP!C$92,GDP!C$92,$A65)</f>
        <v>-5.3444397059708524E-4</v>
      </c>
      <c r="D65" cm="1">
        <f t="array" ref="D65">TheilElementSeparateSum(POP!D$30:D$89,GDP!D$30:D$89,POP!D$92,GDP!D$92,$A65)</f>
        <v>-5.4073417006960474E-4</v>
      </c>
      <c r="E65" cm="1">
        <f t="array" ref="E65">TheilElementSeparateSum(POP!E$30:E$89,GDP!E$30:E$89,POP!E$92,GDP!E$92,$A65)</f>
        <v>-5.9339100132325409E-4</v>
      </c>
      <c r="F65" cm="1">
        <f t="array" ref="F65">TheilElementSeparateSum(POP!F$30:F$89,GDP!F$30:F$89,POP!F$92,GDP!F$92,$A65)</f>
        <v>-5.6517089511572127E-4</v>
      </c>
      <c r="G65" cm="1">
        <f t="array" ref="G65">TheilElementSeparateSum(POP!G$30:G$89,GDP!G$30:G$89,POP!G$92,GDP!G$92,$A65)</f>
        <v>-5.0780962568641047E-4</v>
      </c>
      <c r="H65" cm="1">
        <f t="array" ref="H65">TheilElementSeparateSum(POP!H$30:H$89,GDP!H$30:H$89,POP!H$92,GDP!H$92,$A65)</f>
        <v>-3.6724354056249066E-4</v>
      </c>
      <c r="I65" cm="1">
        <f t="array" ref="I65">TheilElementSeparateSum(POP!I$30:I$89,GDP!I$30:I$89,POP!I$92,GDP!I$92,$A65)</f>
        <v>-2.794181994227302E-4</v>
      </c>
      <c r="J65" cm="1">
        <f t="array" ref="J65">TheilElementSeparateSum(POP!J$30:J$89,GDP!J$30:J$89,POP!J$92,GDP!J$92,$A65)</f>
        <v>-2.3488080630434287E-4</v>
      </c>
      <c r="K65" cm="1">
        <f t="array" ref="K65">TheilElementSeparateSum(POP!K$30:K$89,GDP!K$30:K$89,POP!K$92,GDP!K$92,$A65)</f>
        <v>-1.990994469666552E-4</v>
      </c>
      <c r="L65" cm="1">
        <f t="array" ref="L65">TheilElementSeparateSum(POP!L$30:L$89,GDP!L$30:L$89,POP!L$92,GDP!L$92,$A65)</f>
        <v>-4.6094985400883967E-5</v>
      </c>
      <c r="M65" cm="1">
        <f t="array" ref="M65">TheilElementSeparateSum(POP!M$30:M$89,GDP!M$30:M$89,POP!M$92,GDP!M$92,$A65)</f>
        <v>2.7029580255653034E-5</v>
      </c>
      <c r="N65" cm="1">
        <f t="array" ref="N65">TheilElementSeparateSum(POP!N$30:N$89,GDP!N$30:N$89,POP!N$92,GDP!N$92,$A65)</f>
        <v>2.1746897048846272E-4</v>
      </c>
      <c r="O65" cm="1">
        <f t="array" ref="O65">TheilElementSeparateSum(POP!O$30:O$89,GDP!O$30:O$89,POP!O$92,GDP!O$92,$A65)</f>
        <v>8.2159353665923096E-4</v>
      </c>
      <c r="P65" cm="1">
        <f t="array" ref="P65">TheilElementSeparateSum(POP!P$30:P$89,GDP!P$30:P$89,POP!P$92,GDP!P$92,$A65)</f>
        <v>4.2148463948101747E-4</v>
      </c>
      <c r="Q65" cm="1">
        <f t="array" ref="Q65">TheilElementSeparateSum(POP!Q$30:Q$89,GDP!Q$30:Q$89,POP!Q$92,GDP!Q$92,$A65)</f>
        <v>-5.2378277780407568E-5</v>
      </c>
      <c r="R65" cm="1">
        <f t="array" ref="R65">TheilElementSeparateSum(POP!R$30:R$89,GDP!R$30:R$89,POP!R$92,GDP!R$92,$A65)</f>
        <v>-1.2703921448797966E-5</v>
      </c>
      <c r="S65" cm="1">
        <f t="array" ref="S65">TheilElementSeparateSum(POP!S$30:S$89,GDP!S$30:S$89,POP!S$92,GDP!S$92,$A65)</f>
        <v>-7.2238670434772228E-5</v>
      </c>
      <c r="T65" cm="1">
        <f t="array" ref="T65">TheilElementSeparateSum(POP!T$30:T$89,GDP!T$30:T$89,POP!T$92,GDP!T$92,$A65)</f>
        <v>5.9282820604738787E-6</v>
      </c>
      <c r="U65" cm="1">
        <f t="array" ref="U65">TheilElementSeparateSum(POP!U$30:U$89,GDP!U$30:U$89,POP!U$92,GDP!U$92,$A65)</f>
        <v>-3.1772908824853685E-5</v>
      </c>
      <c r="V65" cm="1">
        <f t="array" ref="V65">TheilElementSeparateSum(POP!V$30:V$89,GDP!V$30:V$89,POP!V$92,GDP!V$92,$A65)</f>
        <v>-1.7090410697781692E-4</v>
      </c>
      <c r="W65" cm="1">
        <f t="array" ref="W65">TheilElementSeparateSum(POP!W$30:W$89,GDP!W$30:W$89,POP!W$92,GDP!W$92,$A65)</f>
        <v>-4.6684947361334172E-4</v>
      </c>
      <c r="X65" cm="1">
        <f t="array" ref="X65">TheilElementSeparateSum(POP!X$30:X$89,GDP!X$30:X$89,POP!X$92,GDP!X$92,$A65)</f>
        <v>-4.5781028122816652E-4</v>
      </c>
      <c r="Y65" cm="1">
        <f t="array" ref="Y65">TheilElementSeparateSum(POP!Y$30:Y$89,GDP!Y$30:Y$89,POP!Y$92,GDP!Y$92,$A65)</f>
        <v>-1.6031655342464059E-4</v>
      </c>
      <c r="Z65" cm="1">
        <f t="array" ref="Z65">TheilElementSeparateSum(POP!Z$30:Z$89,GDP!Z$30:Z$89,POP!Z$92,GDP!Z$92,$A65)</f>
        <v>-1.7699076588100832E-4</v>
      </c>
      <c r="AA65" cm="1">
        <f t="array" ref="AA65">TheilElementSeparateSum(POP!AA$30:AA$89,GDP!AA$30:AA$89,POP!AA$92,GDP!AA$92,$A65)</f>
        <v>-3.0156724995207632E-4</v>
      </c>
      <c r="AB65" cm="1">
        <f t="array" ref="AB65">TheilElementSeparateSum(POP!AB$30:AB$89,GDP!AB$30:AB$89,POP!AB$92,GDP!AB$92,$A65)</f>
        <v>-1.6653267132887172E-4</v>
      </c>
      <c r="AC65" cm="1">
        <f t="array" ref="AC65">TheilElementSeparateSum(POP!AC$30:AC$89,GDP!AC$30:AC$89,POP!AC$92,GDP!AC$92,$A65)</f>
        <v>-3.7211609546385337E-5</v>
      </c>
      <c r="AD65" cm="1">
        <f t="array" ref="AD65">TheilElementSeparateSum(POP!AD$30:AD$89,GDP!AD$30:AD$89,POP!AD$92,GDP!AD$92,$A65)</f>
        <v>1.0971701102055683E-4</v>
      </c>
      <c r="AE65" cm="1">
        <f t="array" ref="AE65">TheilElementSeparateSum(POP!AE$30:AE$89,GDP!AE$30:AE$89,POP!AE$92,GDP!AE$92,$A65)</f>
        <v>-2.0250186731993755E-4</v>
      </c>
      <c r="AF65" cm="1">
        <f t="array" ref="AF65">TheilElementSeparateSum(POP!AF$30:AF$89,GDP!AF$30:AF$89,POP!AF$92,GDP!AF$92,$A65)</f>
        <v>-5.2476364418288729E-4</v>
      </c>
      <c r="AG65" cm="1">
        <f t="array" ref="AG65">TheilElementSeparateSum(POP!AG$30:AG$89,GDP!AG$30:AG$89,POP!AG$92,GDP!AG$92,$A65)</f>
        <v>-4.4734544701956772E-4</v>
      </c>
      <c r="AH65" cm="1">
        <f t="array" ref="AH65">TheilElementSeparateSum(POP!AH$30:AH$89,GDP!AH$30:AH$89,POP!AH$92,GDP!AH$92,$A65)</f>
        <v>-1.7380338746502205E-4</v>
      </c>
      <c r="AI65" cm="1">
        <f t="array" ref="AI65">TheilElementSeparateSum(POP!AI$30:AI$89,GDP!AI$30:AI$89,POP!AI$92,GDP!AI$92,$A65)</f>
        <v>-1.2388041951093178E-4</v>
      </c>
      <c r="AJ65" cm="1">
        <f t="array" ref="AJ65">TheilElementSeparateSum(POP!AJ$30:AJ$89,GDP!AJ$30:AJ$89,POP!AJ$92,GDP!AJ$92,$A65)</f>
        <v>-1.1858906630432402E-4</v>
      </c>
      <c r="AK65" cm="1">
        <f t="array" ref="AK65">TheilElementSeparateSum(POP!AK$30:AK$89,GDP!AK$30:AK$89,POP!AK$92,GDP!AK$92,$A65)</f>
        <v>-5.4190884410689269E-4</v>
      </c>
      <c r="AL65" cm="1">
        <f t="array" ref="AL65">TheilElementSeparateSum(POP!AL$30:AL$89,GDP!AL$30:AL$89,POP!AL$92,GDP!AL$92,$A65)</f>
        <v>-5.2490698300171107E-4</v>
      </c>
      <c r="AM65" cm="1">
        <f t="array" ref="AM65">TheilElementSeparateSum(POP!AM$30:AM$89,GDP!AM$30:AM$89,POP!AM$92,GDP!AM$92,$A65)</f>
        <v>-6.3268917998706884E-4</v>
      </c>
      <c r="AN65" cm="1">
        <f t="array" ref="AN65">TheilElementSeparateSum(POP!AN$30:AN$89,GDP!AN$30:AN$89,POP!AN$92,GDP!AN$92,$A65)</f>
        <v>-8.024137912358663E-4</v>
      </c>
      <c r="AO65" cm="1">
        <f t="array" ref="AO65">TheilElementSeparateSum(POP!AO$30:AO$89,GDP!AO$30:AO$89,POP!AO$92,GDP!AO$92,$A65)</f>
        <v>-8.1901058859993367E-4</v>
      </c>
      <c r="AP65" cm="1">
        <f t="array" ref="AP65">TheilElementSeparateSum(POP!AP$30:AP$89,GDP!AP$30:AP$89,POP!AP$92,GDP!AP$92,$A65)</f>
        <v>-8.4191087541466076E-4</v>
      </c>
      <c r="AQ65" cm="1">
        <f t="array" ref="AQ65">TheilElementSeparateSum(POP!AQ$30:AQ$89,GDP!AQ$30:AQ$89,POP!AQ$92,GDP!AQ$92,$A65)</f>
        <v>-8.5919569465201157E-4</v>
      </c>
      <c r="AR65" cm="1">
        <f t="array" ref="AR65">TheilElementSeparateSum(POP!AR$30:AR$89,GDP!AR$30:AR$89,POP!AR$92,GDP!AR$92,$A65)</f>
        <v>-8.6518549154549179E-4</v>
      </c>
      <c r="AS65" cm="1">
        <f t="array" ref="AS65">TheilElementSeparateSum(POP!AS$30:AS$89,GDP!AS$30:AS$89,POP!AS$92,GDP!AS$92,$A65)</f>
        <v>-8.6234160287224494E-4</v>
      </c>
      <c r="AT65" cm="1">
        <f t="array" ref="AT65">TheilElementSeparateSum(POP!AT$30:AT$89,GDP!AT$30:AT$89,POP!AT$92,GDP!AT$92,$A65)</f>
        <v>-8.694923111525907E-4</v>
      </c>
      <c r="AU65" cm="1">
        <f t="array" ref="AU65">TheilElementSeparateSum(POP!AU$30:AU$89,GDP!AU$30:AU$89,POP!AU$92,GDP!AU$92,$A65)</f>
        <v>-8.7064292140076117E-4</v>
      </c>
      <c r="AV65" cm="1">
        <f t="array" ref="AV65">TheilElementSeparateSum(POP!AV$30:AV$89,GDP!AV$30:AV$89,POP!AV$92,GDP!AV$92,$A65)</f>
        <v>-7.3548248571291973E-4</v>
      </c>
      <c r="AW65" cm="1">
        <f t="array" ref="AW65">TheilElementSeparateSum(POP!AW$30:AW$89,GDP!AW$30:AW$89,POP!AW$92,GDP!AW$92,$A65)</f>
        <v>-7.7331342398644933E-4</v>
      </c>
      <c r="AX65" cm="1">
        <f t="array" ref="AX65">TheilElementSeparateSum(POP!AX$30:AX$89,GDP!AX$30:AX$89,POP!AX$92,GDP!AX$92,$A65)</f>
        <v>-7.1844618195475408E-4</v>
      </c>
      <c r="AY65" cm="1">
        <f t="array" ref="AY65">TheilElementSeparateSum(POP!AY$30:AY$89,GDP!AY$30:AY$89,POP!AY$92,GDP!AY$92,$A65)</f>
        <v>-6.9918245235559972E-4</v>
      </c>
      <c r="AZ65" cm="1">
        <f t="array" ref="AZ65">TheilElementSeparateSum(POP!AZ$30:AZ$89,GDP!AZ$30:AZ$89,POP!AZ$92,GDP!AZ$92,$A65)</f>
        <v>-7.1344507872348134E-4</v>
      </c>
      <c r="BA65" cm="1">
        <f t="array" ref="BA65">TheilElementSeparateSum(POP!BA$30:BA$89,GDP!BA$30:BA$89,POP!BA$92,GDP!BA$92,$A65)</f>
        <v>-6.1521041304981401E-4</v>
      </c>
      <c r="BB65" cm="1">
        <f t="array" ref="BB65">TheilElementSeparateSum(POP!BB$30:BB$89,GDP!BB$30:BB$89,POP!BB$92,GDP!BB$92,$A65)</f>
        <v>-4.1639528211669411E-4</v>
      </c>
      <c r="BC65" cm="1">
        <f t="array" ref="BC65">TheilElementSeparateSum(POP!BC$30:BC$89,GDP!BC$30:BC$89,POP!BC$92,GDP!BC$92,$A65)</f>
        <v>-4.890473612706712E-4</v>
      </c>
      <c r="BD65" cm="1">
        <f t="array" ref="BD65">TheilElementSeparateSum(POP!BD$30:BD$89,GDP!BD$30:BD$89,POP!BD$92,GDP!BD$92,$A65)</f>
        <v>-4.0674055328179635E-4</v>
      </c>
      <c r="BE65" cm="1">
        <f t="array" ref="BE65">TheilElementSeparateSum(POP!BE$30:BE$89,GDP!BE$30:BE$89,POP!BE$92,GDP!BE$92,$A65)</f>
        <v>-3.678456254291888E-4</v>
      </c>
      <c r="BF65" cm="1">
        <f t="array" ref="BF65">TheilElementSeparateSum(POP!BF$30:BF$89,GDP!BF$30:BF$89,POP!BF$92,GDP!BF$92,$A65)</f>
        <v>-4.623421003333841E-4</v>
      </c>
      <c r="BG65" cm="1">
        <f t="array" ref="BG65">TheilElementSeparateSum(POP!BG$30:BG$89,GDP!BG$30:BG$89,POP!BG$92,GDP!BG$92,$A65)</f>
        <v>-4.7481033393246825E-4</v>
      </c>
      <c r="BH65" cm="1">
        <f t="array" ref="BH65">TheilElementSeparateSum(POP!BH$30:BH$89,GDP!BH$30:BH$89,POP!BH$92,GDP!BH$92,$A65)</f>
        <v>-4.6237440069129524E-4</v>
      </c>
      <c r="BI65" cm="1">
        <f t="array" ref="BI65">TheilElementSeparateSum(POP!BI$30:BI$89,GDP!BI$30:BI$89,POP!BI$92,GDP!BI$92,$A65)</f>
        <v>-3.9796698386935819E-4</v>
      </c>
    </row>
    <row r="66" spans="1:61" x14ac:dyDescent="0.45">
      <c r="A66">
        <f t="shared" si="1"/>
        <v>43</v>
      </c>
      <c r="B66" t="str" vm="130">
        <f>GDP!B72</f>
        <v>Peru</v>
      </c>
      <c r="C66" cm="1">
        <f t="array" ref="C66">TheilElementSeparateSum(POP!C$30:C$89,GDP!C$30:C$89,POP!C$92,GDP!C$92,$A66)</f>
        <v>1.2246264991109795E-2</v>
      </c>
      <c r="D66" cm="1">
        <f t="array" ref="D66">TheilElementSeparateSum(POP!D$30:D$89,GDP!D$30:D$89,POP!D$92,GDP!D$92,$A66)</f>
        <v>1.3703682702592897E-2</v>
      </c>
      <c r="E66" cm="1">
        <f t="array" ref="E66">TheilElementSeparateSum(POP!E$30:E$89,GDP!E$30:E$89,POP!E$92,GDP!E$92,$A66)</f>
        <v>1.2819754220636217E-2</v>
      </c>
      <c r="F66" cm="1">
        <f t="array" ref="F66">TheilElementSeparateSum(POP!F$30:F$89,GDP!F$30:F$89,POP!F$92,GDP!F$92,$A66)</f>
        <v>1.6742817013002793E-2</v>
      </c>
      <c r="G66" cm="1">
        <f t="array" ref="G66">TheilElementSeparateSum(POP!G$30:G$89,GDP!G$30:G$89,POP!G$92,GDP!G$92,$A66)</f>
        <v>2.0848631388202688E-2</v>
      </c>
      <c r="H66" cm="1">
        <f t="array" ref="H66">TheilElementSeparateSum(POP!H$30:H$89,GDP!H$30:H$89,POP!H$92,GDP!H$92,$A66)</f>
        <v>2.8194110046838864E-2</v>
      </c>
      <c r="I66" cm="1">
        <f t="array" ref="I66">TheilElementSeparateSum(POP!I$30:I$89,GDP!I$30:I$89,POP!I$92,GDP!I$92,$A66)</f>
        <v>2.5216168693019615E-2</v>
      </c>
      <c r="J66" cm="1">
        <f t="array" ref="J66">TheilElementSeparateSum(POP!J$30:J$89,GDP!J$30:J$89,POP!J$92,GDP!J$92,$A66)</f>
        <v>1.8237722868956262E-2</v>
      </c>
      <c r="K66" cm="1">
        <f t="array" ref="K66">TheilElementSeparateSum(POP!K$30:K$89,GDP!K$30:K$89,POP!K$92,GDP!K$92,$A66)</f>
        <v>1.8326417056038342E-2</v>
      </c>
      <c r="L66" cm="1">
        <f t="array" ref="L66">TheilElementSeparateSum(POP!L$30:L$89,GDP!L$30:L$89,POP!L$92,GDP!L$92,$A66)</f>
        <v>2.111403847028118E-2</v>
      </c>
      <c r="M66" cm="1">
        <f t="array" ref="M66">TheilElementSeparateSum(POP!M$30:M$89,GDP!M$30:M$89,POP!M$92,GDP!M$92,$A66)</f>
        <v>2.2726873413167144E-2</v>
      </c>
      <c r="N66" cm="1">
        <f t="array" ref="N66">TheilElementSeparateSum(POP!N$30:N$89,GDP!N$30:N$89,POP!N$92,GDP!N$92,$A66)</f>
        <v>2.2690214619613056E-2</v>
      </c>
      <c r="O66" cm="1">
        <f t="array" ref="O66">TheilElementSeparateSum(POP!O$30:O$89,GDP!O$30:O$89,POP!O$92,GDP!O$92,$A66)</f>
        <v>2.0547604341795828E-2</v>
      </c>
      <c r="P66" cm="1">
        <f t="array" ref="P66">TheilElementSeparateSum(POP!P$30:P$89,GDP!P$30:P$89,POP!P$92,GDP!P$92,$A66)</f>
        <v>2.0087216228536712E-2</v>
      </c>
      <c r="Q66" cm="1">
        <f t="array" ref="Q66">TheilElementSeparateSum(POP!Q$30:Q$89,GDP!Q$30:Q$89,POP!Q$92,GDP!Q$92,$A66)</f>
        <v>2.4314896749358075E-2</v>
      </c>
      <c r="R66" cm="1">
        <f t="array" ref="R66">TheilElementSeparateSum(POP!R$30:R$89,GDP!R$30:R$89,POP!R$92,GDP!R$92,$A66)</f>
        <v>1.7579172353352334E-2</v>
      </c>
      <c r="S66" cm="1">
        <f t="array" ref="S66">TheilElementSeparateSum(POP!S$30:S$89,GDP!S$30:S$89,POP!S$92,GDP!S$92,$A66)</f>
        <v>1.0682762255212124E-2</v>
      </c>
      <c r="T66" cm="1">
        <f t="array" ref="T66">TheilElementSeparateSum(POP!T$30:T$89,GDP!T$30:T$89,POP!T$92,GDP!T$92,$A66)</f>
        <v>3.8128737601508403E-3</v>
      </c>
      <c r="U66" cm="1">
        <f t="array" ref="U66">TheilElementSeparateSum(POP!U$30:U$89,GDP!U$30:U$89,POP!U$92,GDP!U$92,$A66)</f>
        <v>5.060546328202898E-3</v>
      </c>
      <c r="V66" cm="1">
        <f t="array" ref="V66">TheilElementSeparateSum(POP!V$30:V$89,GDP!V$30:V$89,POP!V$92,GDP!V$92,$A66)</f>
        <v>4.1934998468491098E-3</v>
      </c>
      <c r="W66" cm="1">
        <f t="array" ref="W66">TheilElementSeparateSum(POP!W$30:W$89,GDP!W$30:W$89,POP!W$92,GDP!W$92,$A66)</f>
        <v>4.3022699086255351E-3</v>
      </c>
      <c r="X66" cm="1">
        <f t="array" ref="X66">TheilElementSeparateSum(POP!X$30:X$89,GDP!X$30:X$89,POP!X$92,GDP!X$92,$A66)</f>
        <v>5.7290948748255971E-3</v>
      </c>
      <c r="Y66" cm="1">
        <f t="array" ref="Y66">TheilElementSeparateSum(POP!Y$30:Y$89,GDP!Y$30:Y$89,POP!Y$92,GDP!Y$92,$A66)</f>
        <v>3.5219178766291749E-3</v>
      </c>
      <c r="Z66" cm="1">
        <f t="array" ref="Z66">TheilElementSeparateSum(POP!Z$30:Z$89,GDP!Z$30:Z$89,POP!Z$92,GDP!Z$92,$A66)</f>
        <v>3.7488778438859011E-3</v>
      </c>
      <c r="AA66" cm="1">
        <f t="array" ref="AA66">TheilElementSeparateSum(POP!AA$30:AA$89,GDP!AA$30:AA$89,POP!AA$92,GDP!AA$92,$A66)</f>
        <v>2.445504926753684E-3</v>
      </c>
      <c r="AB66" cm="1">
        <f t="array" ref="AB66">TheilElementSeparateSum(POP!AB$30:AB$89,GDP!AB$30:AB$89,POP!AB$92,GDP!AB$92,$A66)</f>
        <v>1.1364871287471571E-3</v>
      </c>
      <c r="AC66" cm="1">
        <f t="array" ref="AC66">TheilElementSeparateSum(POP!AC$30:AC$89,GDP!AC$30:AC$89,POP!AC$92,GDP!AC$92,$A66)</f>
        <v>4.3113946526848624E-3</v>
      </c>
      <c r="AD66" cm="1">
        <f t="array" ref="AD66">TheilElementSeparateSum(POP!AD$30:AD$89,GDP!AD$30:AD$89,POP!AD$92,GDP!AD$92,$A66)</f>
        <v>-8.3334938140684637E-4</v>
      </c>
      <c r="AE66" cm="1">
        <f t="array" ref="AE66">TheilElementSeparateSum(POP!AE$30:AE$89,GDP!AE$30:AE$89,POP!AE$92,GDP!AE$92,$A66)</f>
        <v>2.3523732425545672E-3</v>
      </c>
      <c r="AF66" cm="1">
        <f t="array" ref="AF66">TheilElementSeparateSum(POP!AF$30:AF$89,GDP!AF$30:AF$89,POP!AF$92,GDP!AF$92,$A66)</f>
        <v>2.9871402923558488E-3</v>
      </c>
      <c r="AG66" cm="1">
        <f t="array" ref="AG66">TheilElementSeparateSum(POP!AG$30:AG$89,GDP!AG$30:AG$89,POP!AG$92,GDP!AG$92,$A66)</f>
        <v>6.2061584501760057E-3</v>
      </c>
      <c r="AH66" cm="1">
        <f t="array" ref="AH66">TheilElementSeparateSum(POP!AH$30:AH$89,GDP!AH$30:AH$89,POP!AH$92,GDP!AH$92,$A66)</f>
        <v>7.9927018193932733E-3</v>
      </c>
      <c r="AI66" cm="1">
        <f t="array" ref="AI66">TheilElementSeparateSum(POP!AI$30:AI$89,GDP!AI$30:AI$89,POP!AI$92,GDP!AI$92,$A66)</f>
        <v>5.0414665728938223E-3</v>
      </c>
      <c r="AJ66" cm="1">
        <f t="array" ref="AJ66">TheilElementSeparateSum(POP!AJ$30:AJ$89,GDP!AJ$30:AJ$89,POP!AJ$92,GDP!AJ$92,$A66)</f>
        <v>8.7249374551848502E-3</v>
      </c>
      <c r="AK66" cm="1">
        <f t="array" ref="AK66">TheilElementSeparateSum(POP!AK$30:AK$89,GDP!AK$30:AK$89,POP!AK$92,GDP!AK$92,$A66)</f>
        <v>1.0816333006072078E-2</v>
      </c>
      <c r="AL66" cm="1">
        <f t="array" ref="AL66">TheilElementSeparateSum(POP!AL$30:AL$89,GDP!AL$30:AL$89,POP!AL$92,GDP!AL$92,$A66)</f>
        <v>9.4279101924521994E-3</v>
      </c>
      <c r="AM66" cm="1">
        <f t="array" ref="AM66">TheilElementSeparateSum(POP!AM$30:AM$89,GDP!AM$30:AM$89,POP!AM$92,GDP!AM$92,$A66)</f>
        <v>9.3596745538886226E-3</v>
      </c>
      <c r="AN66" cm="1">
        <f t="array" ref="AN66">TheilElementSeparateSum(POP!AN$30:AN$89,GDP!AN$30:AN$89,POP!AN$92,GDP!AN$92,$A66)</f>
        <v>8.1036829915261746E-3</v>
      </c>
      <c r="AO66" cm="1">
        <f t="array" ref="AO66">TheilElementSeparateSum(POP!AO$30:AO$89,GDP!AO$30:AO$89,POP!AO$92,GDP!AO$92,$A66)</f>
        <v>6.9753757560037932E-3</v>
      </c>
      <c r="AP66" cm="1">
        <f t="array" ref="AP66">TheilElementSeparateSum(POP!AP$30:AP$89,GDP!AP$30:AP$89,POP!AP$92,GDP!AP$92,$A66)</f>
        <v>5.8288256747608394E-3</v>
      </c>
      <c r="AQ66" cm="1">
        <f t="array" ref="AQ66">TheilElementSeparateSum(POP!AQ$30:AQ$89,GDP!AQ$30:AQ$89,POP!AQ$92,GDP!AQ$92,$A66)</f>
        <v>6.9103144834900118E-3</v>
      </c>
      <c r="AR66" cm="1">
        <f t="array" ref="AR66">TheilElementSeparateSum(POP!AR$30:AR$89,GDP!AR$30:AR$89,POP!AR$92,GDP!AR$92,$A66)</f>
        <v>7.5634737410776622E-3</v>
      </c>
      <c r="AS66" cm="1">
        <f t="array" ref="AS66">TheilElementSeparateSum(POP!AS$30:AS$89,GDP!AS$30:AS$89,POP!AS$92,GDP!AS$92,$A66)</f>
        <v>7.0981193506894297E-3</v>
      </c>
      <c r="AT66" cm="1">
        <f t="array" ref="AT66">TheilElementSeparateSum(POP!AT$30:AT$89,GDP!AT$30:AT$89,POP!AT$92,GDP!AT$92,$A66)</f>
        <v>6.6305802218604194E-3</v>
      </c>
      <c r="AU66" cm="1">
        <f t="array" ref="AU66">TheilElementSeparateSum(POP!AU$30:AU$89,GDP!AU$30:AU$89,POP!AU$92,GDP!AU$92,$A66)</f>
        <v>5.8908369331435225E-3</v>
      </c>
      <c r="AV66" cm="1">
        <f t="array" ref="AV66">TheilElementSeparateSum(POP!AV$30:AV$89,GDP!AV$30:AV$89,POP!AV$92,GDP!AV$92,$A66)</f>
        <v>6.1763543530184506E-3</v>
      </c>
      <c r="AW66" cm="1">
        <f t="array" ref="AW66">TheilElementSeparateSum(POP!AW$30:AW$89,GDP!AW$30:AW$89,POP!AW$92,GDP!AW$92,$A66)</f>
        <v>5.5994126064963607E-3</v>
      </c>
      <c r="AX66" cm="1">
        <f t="array" ref="AX66">TheilElementSeparateSum(POP!AX$30:AX$89,GDP!AX$30:AX$89,POP!AX$92,GDP!AX$92,$A66)</f>
        <v>7.0100758313048654E-3</v>
      </c>
      <c r="AY66" cm="1">
        <f t="array" ref="AY66">TheilElementSeparateSum(POP!AY$30:AY$89,GDP!AY$30:AY$89,POP!AY$92,GDP!AY$92,$A66)</f>
        <v>8.1775145681368313E-3</v>
      </c>
      <c r="AZ66" cm="1">
        <f t="array" ref="AZ66">TheilElementSeparateSum(POP!AZ$30:AZ$89,GDP!AZ$30:AZ$89,POP!AZ$92,GDP!AZ$92,$A66)</f>
        <v>8.1013955345872937E-3</v>
      </c>
      <c r="BA66" cm="1">
        <f t="array" ref="BA66">TheilElementSeparateSum(POP!BA$30:BA$89,GDP!BA$30:BA$89,POP!BA$92,GDP!BA$92,$A66)</f>
        <v>8.9639387567520077E-3</v>
      </c>
      <c r="BB66" cm="1">
        <f t="array" ref="BB66">TheilElementSeparateSum(POP!BB$30:BB$89,GDP!BB$30:BB$89,POP!BB$92,GDP!BB$92,$A66)</f>
        <v>1.1863538994842267E-2</v>
      </c>
      <c r="BC66" cm="1">
        <f t="array" ref="BC66">TheilElementSeparateSum(POP!BC$30:BC$89,GDP!BC$30:BC$89,POP!BC$92,GDP!BC$92,$A66)</f>
        <v>1.2112350317022416E-2</v>
      </c>
      <c r="BD66" cm="1">
        <f t="array" ref="BD66">TheilElementSeparateSum(POP!BD$30:BD$89,GDP!BD$30:BD$89,POP!BD$92,GDP!BD$92,$A66)</f>
        <v>1.1283937376540884E-2</v>
      </c>
      <c r="BE66" cm="1">
        <f t="array" ref="BE66">TheilElementSeparateSum(POP!BE$30:BE$89,GDP!BE$30:BE$89,POP!BE$92,GDP!BE$92,$A66)</f>
        <v>1.2500588423112352E-2</v>
      </c>
      <c r="BF66" cm="1">
        <f t="array" ref="BF66">TheilElementSeparateSum(POP!BF$30:BF$89,GDP!BF$30:BF$89,POP!BF$92,GDP!BF$92,$A66)</f>
        <v>1.2687749205574216E-2</v>
      </c>
      <c r="BG66" cm="1">
        <f t="array" ref="BG66">TheilElementSeparateSum(POP!BG$30:BG$89,GDP!BG$30:BG$89,POP!BG$92,GDP!BG$92,$A66)</f>
        <v>1.2726459715061195E-2</v>
      </c>
      <c r="BH66" cm="1">
        <f t="array" ref="BH66">TheilElementSeparateSum(POP!BH$30:BH$89,GDP!BH$30:BH$89,POP!BH$92,GDP!BH$92,$A66)</f>
        <v>1.3862344685043392E-2</v>
      </c>
      <c r="BI66" cm="1">
        <f t="array" ref="BI66">TheilElementSeparateSum(POP!BI$30:BI$89,GDP!BI$30:BI$89,POP!BI$92,GDP!BI$92,$A66)</f>
        <v>1.3896503295278731E-2</v>
      </c>
    </row>
    <row r="67" spans="1:61" x14ac:dyDescent="0.45">
      <c r="A67">
        <f t="shared" si="1"/>
        <v>44</v>
      </c>
      <c r="B67" t="str" vm="131">
        <f>GDP!B73</f>
        <v>Philippines</v>
      </c>
      <c r="C67" cm="1">
        <f t="array" ref="C67">TheilElementSeparateSum(POP!C$30:C$89,GDP!C$30:C$89,POP!C$92,GDP!C$92,$A67)</f>
        <v>2.87964124114942E-2</v>
      </c>
      <c r="D67" cm="1">
        <f t="array" ref="D67">TheilElementSeparateSum(POP!D$30:D$89,GDP!D$30:D$89,POP!D$92,GDP!D$92,$A67)</f>
        <v>1.3671088261242126E-4</v>
      </c>
      <c r="E67" cm="1">
        <f t="array" ref="E67">TheilElementSeparateSum(POP!E$30:E$89,GDP!E$30:E$89,POP!E$92,GDP!E$92,$A67)</f>
        <v>-4.3333681285950609E-4</v>
      </c>
      <c r="F67" cm="1">
        <f t="array" ref="F67">TheilElementSeparateSum(POP!F$30:F$89,GDP!F$30:F$89,POP!F$92,GDP!F$92,$A67)</f>
        <v>-6.5051272627696089E-4</v>
      </c>
      <c r="G67" cm="1">
        <f t="array" ref="G67">TheilElementSeparateSum(POP!G$30:G$89,GDP!G$30:G$89,POP!G$92,GDP!G$92,$A67)</f>
        <v>-2.5021046761020002E-4</v>
      </c>
      <c r="H67" cm="1">
        <f t="array" ref="H67">TheilElementSeparateSum(POP!H$30:H$89,GDP!H$30:H$89,POP!H$92,GDP!H$92,$A67)</f>
        <v>1.7679821326306207E-3</v>
      </c>
      <c r="I67" cm="1">
        <f t="array" ref="I67">TheilElementSeparateSum(POP!I$30:I$89,GDP!I$30:I$89,POP!I$92,GDP!I$92,$A67)</f>
        <v>1.5708996810762071E-3</v>
      </c>
      <c r="J67" cm="1">
        <f t="array" ref="J67">TheilElementSeparateSum(POP!J$30:J$89,GDP!J$30:J$89,POP!J$92,GDP!J$92,$A67)</f>
        <v>2.7041201994249552E-3</v>
      </c>
      <c r="K67" cm="1">
        <f t="array" ref="K67">TheilElementSeparateSum(POP!K$30:K$89,GDP!K$30:K$89,POP!K$92,GDP!K$92,$A67)</f>
        <v>2.3431132838631821E-3</v>
      </c>
      <c r="L67" cm="1">
        <f t="array" ref="L67">TheilElementSeparateSum(POP!L$30:L$89,GDP!L$30:L$89,POP!L$92,GDP!L$92,$A67)</f>
        <v>-5.3410067899635101E-3</v>
      </c>
      <c r="M67" cm="1">
        <f t="array" ref="M67">TheilElementSeparateSum(POP!M$30:M$89,GDP!M$30:M$89,POP!M$92,GDP!M$92,$A67)</f>
        <v>-4.9317972880579489E-3</v>
      </c>
      <c r="N67" cm="1">
        <f t="array" ref="N67">TheilElementSeparateSum(POP!N$30:N$89,GDP!N$30:N$89,POP!N$92,GDP!N$92,$A67)</f>
        <v>-5.4425306053043319E-3</v>
      </c>
      <c r="O67" cm="1">
        <f t="array" ref="O67">TheilElementSeparateSum(POP!O$30:O$89,GDP!O$30:O$89,POP!O$92,GDP!O$92,$A67)</f>
        <v>-5.4399328816236488E-3</v>
      </c>
      <c r="P67" cm="1">
        <f t="array" ref="P67">TheilElementSeparateSum(POP!P$30:P$89,GDP!P$30:P$89,POP!P$92,GDP!P$92,$A67)</f>
        <v>-4.1814764010908697E-3</v>
      </c>
      <c r="Q67" cm="1">
        <f t="array" ref="Q67">TheilElementSeparateSum(POP!Q$30:Q$89,GDP!Q$30:Q$89,POP!Q$92,GDP!Q$92,$A67)</f>
        <v>-4.8508936737228121E-3</v>
      </c>
      <c r="R67" cm="1">
        <f t="array" ref="R67">TheilElementSeparateSum(POP!R$30:R$89,GDP!R$30:R$89,POP!R$92,GDP!R$92,$A67)</f>
        <v>-3.9604273270990769E-3</v>
      </c>
      <c r="S67" cm="1">
        <f t="array" ref="S67">TheilElementSeparateSum(POP!S$30:S$89,GDP!S$30:S$89,POP!S$92,GDP!S$92,$A67)</f>
        <v>-3.383930537454945E-3</v>
      </c>
      <c r="T67" cm="1">
        <f t="array" ref="T67">TheilElementSeparateSum(POP!T$30:T$89,GDP!T$30:T$89,POP!T$92,GDP!T$92,$A67)</f>
        <v>-3.217332625344676E-3</v>
      </c>
      <c r="U67" cm="1">
        <f t="array" ref="U67">TheilElementSeparateSum(POP!U$30:U$89,GDP!U$30:U$89,POP!U$92,GDP!U$92,$A67)</f>
        <v>-2.9990842494923842E-3</v>
      </c>
      <c r="V67" cm="1">
        <f t="array" ref="V67">TheilElementSeparateSum(POP!V$30:V$89,GDP!V$30:V$89,POP!V$92,GDP!V$92,$A67)</f>
        <v>-3.2117857915158719E-3</v>
      </c>
      <c r="W67" cm="1">
        <f t="array" ref="W67">TheilElementSeparateSum(POP!W$30:W$89,GDP!W$30:W$89,POP!W$92,GDP!W$92,$A67)</f>
        <v>-4.9076015733026321E-3</v>
      </c>
      <c r="X67" cm="1">
        <f t="array" ref="X67">TheilElementSeparateSum(POP!X$30:X$89,GDP!X$30:X$89,POP!X$92,GDP!X$92,$A67)</f>
        <v>-2.7144252700313006E-3</v>
      </c>
      <c r="Y67" cm="1">
        <f t="array" ref="Y67">TheilElementSeparateSum(POP!Y$30:Y$89,GDP!Y$30:Y$89,POP!Y$92,GDP!Y$92,$A67)</f>
        <v>-2.728896268497167E-3</v>
      </c>
      <c r="Z67" cm="1">
        <f t="array" ref="Z67">TheilElementSeparateSum(POP!Z$30:Z$89,GDP!Z$30:Z$89,POP!Z$92,GDP!Z$92,$A67)</f>
        <v>-4.1232051202163139E-3</v>
      </c>
      <c r="AA67" cm="1">
        <f t="array" ref="AA67">TheilElementSeparateSum(POP!AA$30:AA$89,GDP!AA$30:AA$89,POP!AA$92,GDP!AA$92,$A67)</f>
        <v>-4.9828021818017661E-3</v>
      </c>
      <c r="AB67" cm="1">
        <f t="array" ref="AB67">TheilElementSeparateSum(POP!AB$30:AB$89,GDP!AB$30:AB$89,POP!AB$92,GDP!AB$92,$A67)</f>
        <v>-5.7739883286307492E-3</v>
      </c>
      <c r="AC67" cm="1">
        <f t="array" ref="AC67">TheilElementSeparateSum(POP!AC$30:AC$89,GDP!AC$30:AC$89,POP!AC$92,GDP!AC$92,$A67)</f>
        <v>-5.8685660483298839E-3</v>
      </c>
      <c r="AD67" cm="1">
        <f t="array" ref="AD67">TheilElementSeparateSum(POP!AD$30:AD$89,GDP!AD$30:AD$89,POP!AD$92,GDP!AD$92,$A67)</f>
        <v>-5.0996425918161427E-3</v>
      </c>
      <c r="AE67" cm="1">
        <f t="array" ref="AE67">TheilElementSeparateSum(POP!AE$30:AE$89,GDP!AE$30:AE$89,POP!AE$92,GDP!AE$92,$A67)</f>
        <v>-5.113296519440578E-3</v>
      </c>
      <c r="AF67" cm="1">
        <f t="array" ref="AF67">TheilElementSeparateSum(POP!AF$30:AF$89,GDP!AF$30:AF$89,POP!AF$92,GDP!AF$92,$A67)</f>
        <v>-6.6326585838454386E-3</v>
      </c>
      <c r="AG67" cm="1">
        <f t="array" ref="AG67">TheilElementSeparateSum(POP!AG$30:AG$89,GDP!AG$30:AG$89,POP!AG$92,GDP!AG$92,$A67)</f>
        <v>-7.7516999056281262E-3</v>
      </c>
      <c r="AH67" cm="1">
        <f t="array" ref="AH67">TheilElementSeparateSum(POP!AH$30:AH$89,GDP!AH$30:AH$89,POP!AH$92,GDP!AH$92,$A67)</f>
        <v>-4.7692113186225396E-3</v>
      </c>
      <c r="AI67" cm="1">
        <f t="array" ref="AI67">TheilElementSeparateSum(POP!AI$30:AI$89,GDP!AI$30:AI$89,POP!AI$92,GDP!AI$92,$A67)</f>
        <v>-6.2432010696616457E-3</v>
      </c>
      <c r="AJ67" cm="1">
        <f t="array" ref="AJ67">TheilElementSeparateSum(POP!AJ$30:AJ$89,GDP!AJ$30:AJ$89,POP!AJ$92,GDP!AJ$92,$A67)</f>
        <v>-5.0265611534763268E-3</v>
      </c>
      <c r="AK67" cm="1">
        <f t="array" ref="AK67">TheilElementSeparateSum(POP!AK$30:AK$89,GDP!AK$30:AK$89,POP!AK$92,GDP!AK$92,$A67)</f>
        <v>-4.1089748438152768E-3</v>
      </c>
      <c r="AL67" cm="1">
        <f t="array" ref="AL67">TheilElementSeparateSum(POP!AL$30:AL$89,GDP!AL$30:AL$89,POP!AL$92,GDP!AL$92,$A67)</f>
        <v>-3.5853945158652806E-3</v>
      </c>
      <c r="AM67" cm="1">
        <f t="array" ref="AM67">TheilElementSeparateSum(POP!AM$30:AM$89,GDP!AM$30:AM$89,POP!AM$92,GDP!AM$92,$A67)</f>
        <v>-4.9878989315917215E-3</v>
      </c>
      <c r="AN67" cm="1">
        <f t="array" ref="AN67">TheilElementSeparateSum(POP!AN$30:AN$89,GDP!AN$30:AN$89,POP!AN$92,GDP!AN$92,$A67)</f>
        <v>-7.4047955877530195E-3</v>
      </c>
      <c r="AO67" cm="1">
        <f t="array" ref="AO67">TheilElementSeparateSum(POP!AO$30:AO$89,GDP!AO$30:AO$89,POP!AO$92,GDP!AO$92,$A67)</f>
        <v>-3.8721801273622091E-3</v>
      </c>
      <c r="AP67" cm="1">
        <f t="array" ref="AP67">TheilElementSeparateSum(POP!AP$30:AP$89,GDP!AP$30:AP$89,POP!AP$92,GDP!AP$92,$A67)</f>
        <v>-5.5763494098657381E-3</v>
      </c>
      <c r="AQ67" cm="1">
        <f t="array" ref="AQ67">TheilElementSeparateSum(POP!AQ$30:AQ$89,GDP!AQ$30:AQ$89,POP!AQ$92,GDP!AQ$92,$A67)</f>
        <v>-6.0102588351900145E-3</v>
      </c>
      <c r="AR67" cm="1">
        <f t="array" ref="AR67">TheilElementSeparateSum(POP!AR$30:AR$89,GDP!AR$30:AR$89,POP!AR$92,GDP!AR$92,$A67)</f>
        <v>-5.3596517860539372E-3</v>
      </c>
      <c r="AS67" cm="1">
        <f t="array" ref="AS67">TheilElementSeparateSum(POP!AS$30:AS$89,GDP!AS$30:AS$89,POP!AS$92,GDP!AS$92,$A67)</f>
        <v>-6.6002274778021609E-3</v>
      </c>
      <c r="AT67" cm="1">
        <f t="array" ref="AT67">TheilElementSeparateSum(POP!AT$30:AT$89,GDP!AT$30:AT$89,POP!AT$92,GDP!AT$92,$A67)</f>
        <v>-7.7213754941711224E-3</v>
      </c>
      <c r="AU67" cm="1">
        <f t="array" ref="AU67">TheilElementSeparateSum(POP!AU$30:AU$89,GDP!AU$30:AU$89,POP!AU$92,GDP!AU$92,$A67)</f>
        <v>-8.4126077849675518E-3</v>
      </c>
      <c r="AV67" cm="1">
        <f t="array" ref="AV67">TheilElementSeparateSum(POP!AV$30:AV$89,GDP!AV$30:AV$89,POP!AV$92,GDP!AV$92,$A67)</f>
        <v>-8.0746878657959476E-3</v>
      </c>
      <c r="AW67" cm="1">
        <f t="array" ref="AW67">TheilElementSeparateSum(POP!AW$30:AW$89,GDP!AW$30:AW$89,POP!AW$92,GDP!AW$92,$A67)</f>
        <v>-7.7330825691703841E-3</v>
      </c>
      <c r="AX67" cm="1">
        <f t="array" ref="AX67">TheilElementSeparateSum(POP!AX$30:AX$89,GDP!AX$30:AX$89,POP!AX$92,GDP!AX$92,$A67)</f>
        <v>-7.0645229224554594E-3</v>
      </c>
      <c r="AY67" cm="1">
        <f t="array" ref="AY67">TheilElementSeparateSum(POP!AY$30:AY$89,GDP!AY$30:AY$89,POP!AY$92,GDP!AY$92,$A67)</f>
        <v>-6.8295317039403685E-3</v>
      </c>
      <c r="AZ67" cm="1">
        <f t="array" ref="AZ67">TheilElementSeparateSum(POP!AZ$30:AZ$89,GDP!AZ$30:AZ$89,POP!AZ$92,GDP!AZ$92,$A67)</f>
        <v>-7.4900348890628993E-3</v>
      </c>
      <c r="BA67" cm="1">
        <f t="array" ref="BA67">TheilElementSeparateSum(POP!BA$30:BA$89,GDP!BA$30:BA$89,POP!BA$92,GDP!BA$92,$A67)</f>
        <v>-7.6022549375784152E-3</v>
      </c>
      <c r="BB67" cm="1">
        <f t="array" ref="BB67">TheilElementSeparateSum(POP!BB$30:BB$89,GDP!BB$30:BB$89,POP!BB$92,GDP!BB$92,$A67)</f>
        <v>-6.0000042196766438E-3</v>
      </c>
      <c r="BC67" cm="1">
        <f t="array" ref="BC67">TheilElementSeparateSum(POP!BC$30:BC$89,GDP!BC$30:BC$89,POP!BC$92,GDP!BC$92,$A67)</f>
        <v>-5.2126104174740054E-3</v>
      </c>
      <c r="BD67" cm="1">
        <f t="array" ref="BD67">TheilElementSeparateSum(POP!BD$30:BD$89,GDP!BD$30:BD$89,POP!BD$92,GDP!BD$92,$A67)</f>
        <v>-4.8621777872318549E-3</v>
      </c>
      <c r="BE67" cm="1">
        <f t="array" ref="BE67">TheilElementSeparateSum(POP!BE$30:BE$89,GDP!BE$30:BE$89,POP!BE$92,GDP!BE$92,$A67)</f>
        <v>-1.7791620778005066E-3</v>
      </c>
      <c r="BF67" cm="1">
        <f t="array" ref="BF67">TheilElementSeparateSum(POP!BF$30:BF$89,GDP!BF$30:BF$89,POP!BF$92,GDP!BF$92,$A67)</f>
        <v>-7.8899815245347189E-4</v>
      </c>
      <c r="BG67" cm="1">
        <f t="array" ref="BG67">TheilElementSeparateSum(POP!BG$30:BG$89,GDP!BG$30:BG$89,POP!BG$92,GDP!BG$92,$A67)</f>
        <v>-2.549000985600501E-3</v>
      </c>
      <c r="BH67" cm="1">
        <f t="array" ref="BH67">TheilElementSeparateSum(POP!BH$30:BH$89,GDP!BH$30:BH$89,POP!BH$92,GDP!BH$92,$A67)</f>
        <v>-1.4174122576825808E-3</v>
      </c>
      <c r="BI67" cm="1">
        <f t="array" ref="BI67">TheilElementSeparateSum(POP!BI$30:BI$89,GDP!BI$30:BI$89,POP!BI$92,GDP!BI$92,$A67)</f>
        <v>5.723808829432471E-4</v>
      </c>
    </row>
    <row r="68" spans="1:61" x14ac:dyDescent="0.45">
      <c r="A68">
        <f t="shared" si="1"/>
        <v>45</v>
      </c>
      <c r="B68" t="str" vm="132">
        <f>GDP!B74</f>
        <v>Puerto Rico</v>
      </c>
      <c r="C68" cm="1">
        <f t="array" ref="C68">TheilElementSeparateSum(POP!C$30:C$89,GDP!C$30:C$89,POP!C$92,GDP!C$92,$A68)</f>
        <v>2.0730617833706728E-2</v>
      </c>
      <c r="D68" cm="1">
        <f t="array" ref="D68">TheilElementSeparateSum(POP!D$30:D$89,GDP!D$30:D$89,POP!D$92,GDP!D$92,$A68)</f>
        <v>2.2061441538812582E-2</v>
      </c>
      <c r="E68" cm="1">
        <f t="array" ref="E68">TheilElementSeparateSum(POP!E$30:E$89,GDP!E$30:E$89,POP!E$92,GDP!E$92,$A68)</f>
        <v>2.1851472223741647E-2</v>
      </c>
      <c r="F68" cm="1">
        <f t="array" ref="F68">TheilElementSeparateSum(POP!F$30:F$89,GDP!F$30:F$89,POP!F$92,GDP!F$92,$A68)</f>
        <v>2.2561413335969657E-2</v>
      </c>
      <c r="G68" cm="1">
        <f t="array" ref="G68">TheilElementSeparateSum(POP!G$30:G$89,GDP!G$30:G$89,POP!G$92,GDP!G$92,$A68)</f>
        <v>2.428020883155118E-2</v>
      </c>
      <c r="H68" cm="1">
        <f t="array" ref="H68">TheilElementSeparateSum(POP!H$30:H$89,GDP!H$30:H$89,POP!H$92,GDP!H$92,$A68)</f>
        <v>2.7412221205804083E-2</v>
      </c>
      <c r="I68" cm="1">
        <f t="array" ref="I68">TheilElementSeparateSum(POP!I$30:I$89,GDP!I$30:I$89,POP!I$92,GDP!I$92,$A68)</f>
        <v>2.9422896528553972E-2</v>
      </c>
      <c r="J68" cm="1">
        <f t="array" ref="J68">TheilElementSeparateSum(POP!J$30:J$89,GDP!J$30:J$89,POP!J$92,GDP!J$92,$A68)</f>
        <v>3.1571010845639284E-2</v>
      </c>
      <c r="K68" cm="1">
        <f t="array" ref="K68">TheilElementSeparateSum(POP!K$30:K$89,GDP!K$30:K$89,POP!K$92,GDP!K$92,$A68)</f>
        <v>3.2549421358950795E-2</v>
      </c>
      <c r="L68" cm="1">
        <f t="array" ref="L68">TheilElementSeparateSum(POP!L$30:L$89,GDP!L$30:L$89,POP!L$92,GDP!L$92,$A68)</f>
        <v>3.4763329350547524E-2</v>
      </c>
      <c r="M68" cm="1">
        <f t="array" ref="M68">TheilElementSeparateSum(POP!M$30:M$89,GDP!M$30:M$89,POP!M$92,GDP!M$92,$A68)</f>
        <v>3.7108066508285124E-2</v>
      </c>
      <c r="N68" cm="1">
        <f t="array" ref="N68">TheilElementSeparateSum(POP!N$30:N$89,GDP!N$30:N$89,POP!N$92,GDP!N$92,$A68)</f>
        <v>3.7848999184500375E-2</v>
      </c>
      <c r="O68" cm="1">
        <f t="array" ref="O68">TheilElementSeparateSum(POP!O$30:O$89,GDP!O$30:O$89,POP!O$92,GDP!O$92,$A68)</f>
        <v>3.1609279082828887E-2</v>
      </c>
      <c r="P68" cm="1">
        <f t="array" ref="P68">TheilElementSeparateSum(POP!P$30:P$89,GDP!P$30:P$89,POP!P$92,GDP!P$92,$A68)</f>
        <v>2.532416572376231E-2</v>
      </c>
      <c r="Q68" cm="1">
        <f t="array" ref="Q68">TheilElementSeparateSum(POP!Q$30:Q$89,GDP!Q$30:Q$89,POP!Q$92,GDP!Q$92,$A68)</f>
        <v>2.3783897322676117E-2</v>
      </c>
      <c r="R68" cm="1">
        <f t="array" ref="R68">TheilElementSeparateSum(POP!R$30:R$89,GDP!R$30:R$89,POP!R$92,GDP!R$92,$A68)</f>
        <v>2.3907067846775779E-2</v>
      </c>
      <c r="S68" cm="1">
        <f t="array" ref="S68">TheilElementSeparateSum(POP!S$30:S$89,GDP!S$30:S$89,POP!S$92,GDP!S$92,$A68)</f>
        <v>2.3701871931627694E-2</v>
      </c>
      <c r="T68" cm="1">
        <f t="array" ref="T68">TheilElementSeparateSum(POP!T$30:T$89,GDP!T$30:T$89,POP!T$92,GDP!T$92,$A68)</f>
        <v>2.3302790492961179E-2</v>
      </c>
      <c r="U68" cm="1">
        <f t="array" ref="U68">TheilElementSeparateSum(POP!U$30:U$89,GDP!U$30:U$89,POP!U$92,GDP!U$92,$A68)</f>
        <v>2.1830704400264155E-2</v>
      </c>
      <c r="V68" cm="1">
        <f t="array" ref="V68">TheilElementSeparateSum(POP!V$30:V$89,GDP!V$30:V$89,POP!V$92,GDP!V$92,$A68)</f>
        <v>2.0414830489430241E-2</v>
      </c>
      <c r="W68" cm="1">
        <f t="array" ref="W68">TheilElementSeparateSum(POP!W$30:W$89,GDP!W$30:W$89,POP!W$92,GDP!W$92,$A68)</f>
        <v>1.8381271886238303E-2</v>
      </c>
      <c r="X68" cm="1">
        <f t="array" ref="X68">TheilElementSeparateSum(POP!X$30:X$89,GDP!X$30:X$89,POP!X$92,GDP!X$92,$A68)</f>
        <v>2.2119983095546539E-2</v>
      </c>
      <c r="Y68" cm="1">
        <f t="array" ref="Y68">TheilElementSeparateSum(POP!Y$30:Y$89,GDP!Y$30:Y$89,POP!Y$92,GDP!Y$92,$A68)</f>
        <v>2.7772022371841589E-2</v>
      </c>
      <c r="Z68" cm="1">
        <f t="array" ref="Z68">TheilElementSeparateSum(POP!Z$30:Z$89,GDP!Z$30:Z$89,POP!Z$92,GDP!Z$92,$A68)</f>
        <v>3.2515374501527056E-2</v>
      </c>
      <c r="AA68" cm="1">
        <f t="array" ref="AA68">TheilElementSeparateSum(POP!AA$30:AA$89,GDP!AA$30:AA$89,POP!AA$92,GDP!AA$92,$A68)</f>
        <v>3.4719322541316343E-2</v>
      </c>
      <c r="AB68" cm="1">
        <f t="array" ref="AB68">TheilElementSeparateSum(POP!AB$30:AB$89,GDP!AB$30:AB$89,POP!AB$92,GDP!AB$92,$A68)</f>
        <v>3.875469068612241E-2</v>
      </c>
      <c r="AC68" cm="1">
        <f t="array" ref="AC68">TheilElementSeparateSum(POP!AC$30:AC$89,GDP!AC$30:AC$89,POP!AC$92,GDP!AC$92,$A68)</f>
        <v>3.7930685538885317E-2</v>
      </c>
      <c r="AD68" cm="1">
        <f t="array" ref="AD68">TheilElementSeparateSum(POP!AD$30:AD$89,GDP!AD$30:AD$89,POP!AD$92,GDP!AD$92,$A68)</f>
        <v>3.8569312173653017E-2</v>
      </c>
      <c r="AE68" cm="1">
        <f t="array" ref="AE68">TheilElementSeparateSum(POP!AE$30:AE$89,GDP!AE$30:AE$89,POP!AE$92,GDP!AE$92,$A68)</f>
        <v>3.6187500521906606E-2</v>
      </c>
      <c r="AF68" cm="1">
        <f t="array" ref="AF68">TheilElementSeparateSum(POP!AF$30:AF$89,GDP!AF$30:AF$89,POP!AF$92,GDP!AF$92,$A68)</f>
        <v>3.4436098978395835E-2</v>
      </c>
      <c r="AG68" cm="1">
        <f t="array" ref="AG68">TheilElementSeparateSum(POP!AG$30:AG$89,GDP!AG$30:AG$89,POP!AG$92,GDP!AG$92,$A68)</f>
        <v>3.2575254886969766E-2</v>
      </c>
      <c r="AH68" cm="1">
        <f t="array" ref="AH68">TheilElementSeparateSum(POP!AH$30:AH$89,GDP!AH$30:AH$89,POP!AH$92,GDP!AH$92,$A68)</f>
        <v>3.7806669976236884E-2</v>
      </c>
      <c r="AI68" cm="1">
        <f t="array" ref="AI68">TheilElementSeparateSum(POP!AI$30:AI$89,GDP!AI$30:AI$89,POP!AI$92,GDP!AI$92,$A68)</f>
        <v>3.6095596451527004E-2</v>
      </c>
      <c r="AJ68" cm="1">
        <f t="array" ref="AJ68">TheilElementSeparateSum(POP!AJ$30:AJ$89,GDP!AJ$30:AJ$89,POP!AJ$92,GDP!AJ$92,$A68)</f>
        <v>3.5084594295407737E-2</v>
      </c>
      <c r="AK68" cm="1">
        <f t="array" ref="AK68">TheilElementSeparateSum(POP!AK$30:AK$89,GDP!AK$30:AK$89,POP!AK$92,GDP!AK$92,$A68)</f>
        <v>3.3913871434178317E-2</v>
      </c>
      <c r="AL68" cm="1">
        <f t="array" ref="AL68">TheilElementSeparateSum(POP!AL$30:AL$89,GDP!AL$30:AL$89,POP!AL$92,GDP!AL$92,$A68)</f>
        <v>3.2883508215196339E-2</v>
      </c>
      <c r="AM68" cm="1">
        <f t="array" ref="AM68">TheilElementSeparateSum(POP!AM$30:AM$89,GDP!AM$30:AM$89,POP!AM$92,GDP!AM$92,$A68)</f>
        <v>3.3339585531425645E-2</v>
      </c>
      <c r="AN68" cm="1">
        <f t="array" ref="AN68">TheilElementSeparateSum(POP!AN$30:AN$89,GDP!AN$30:AN$89,POP!AN$92,GDP!AN$92,$A68)</f>
        <v>3.9439198667526619E-2</v>
      </c>
      <c r="AO68" cm="1">
        <f t="array" ref="AO68">TheilElementSeparateSum(POP!AO$30:AO$89,GDP!AO$30:AO$89,POP!AO$92,GDP!AO$92,$A68)</f>
        <v>4.693597713251723E-2</v>
      </c>
      <c r="AP68" cm="1">
        <f t="array" ref="AP68">TheilElementSeparateSum(POP!AP$30:AP$89,GDP!AP$30:AP$89,POP!AP$92,GDP!AP$92,$A68)</f>
        <v>4.5898221096869363E-2</v>
      </c>
      <c r="AQ68" cm="1">
        <f t="array" ref="AQ68">TheilElementSeparateSum(POP!AQ$30:AQ$89,GDP!AQ$30:AQ$89,POP!AQ$92,GDP!AQ$92,$A68)</f>
        <v>5.7198833332365528E-2</v>
      </c>
      <c r="AR68" cm="1">
        <f t="array" ref="AR68">TheilElementSeparateSum(POP!AR$30:AR$89,GDP!AR$30:AR$89,POP!AR$92,GDP!AR$92,$A68)</f>
        <v>5.8014722806683947E-2</v>
      </c>
      <c r="AS68" cm="1">
        <f t="array" ref="AS68">TheilElementSeparateSum(POP!AS$30:AS$89,GDP!AS$30:AS$89,POP!AS$92,GDP!AS$92,$A68)</f>
        <v>5.4434246091587417E-2</v>
      </c>
      <c r="AT68" cm="1">
        <f t="array" ref="AT68">TheilElementSeparateSum(POP!AT$30:AT$89,GDP!AT$30:AT$89,POP!AT$92,GDP!AT$92,$A68)</f>
        <v>4.8805008322047191E-2</v>
      </c>
      <c r="AU68" cm="1">
        <f t="array" ref="AU68">TheilElementSeparateSum(POP!AU$30:AU$89,GDP!AU$30:AU$89,POP!AU$92,GDP!AU$92,$A68)</f>
        <v>4.1194959447478322E-2</v>
      </c>
      <c r="AV68" cm="1">
        <f t="array" ref="AV68">TheilElementSeparateSum(POP!AV$30:AV$89,GDP!AV$30:AV$89,POP!AV$92,GDP!AV$92,$A68)</f>
        <v>3.5760153660130467E-2</v>
      </c>
      <c r="AW68" cm="1">
        <f t="array" ref="AW68">TheilElementSeparateSum(POP!AW$30:AW$89,GDP!AW$30:AW$89,POP!AW$92,GDP!AW$92,$A68)</f>
        <v>2.9119972716513971E-2</v>
      </c>
      <c r="AX68" cm="1">
        <f t="array" ref="AX68">TheilElementSeparateSum(POP!AX$30:AX$89,GDP!AX$30:AX$89,POP!AX$92,GDP!AX$92,$A68)</f>
        <v>2.6944027191764811E-2</v>
      </c>
      <c r="AY68" cm="1">
        <f t="array" ref="AY68">TheilElementSeparateSum(POP!AY$30:AY$89,GDP!AY$30:AY$89,POP!AY$92,GDP!AY$92,$A68)</f>
        <v>3.0119356462247227E-2</v>
      </c>
      <c r="AZ68" cm="1">
        <f t="array" ref="AZ68">TheilElementSeparateSum(POP!AZ$30:AZ$89,GDP!AZ$30:AZ$89,POP!AZ$92,GDP!AZ$92,$A68)</f>
        <v>2.3173979729288377E-2</v>
      </c>
      <c r="BA68" cm="1">
        <f t="array" ref="BA68">TheilElementSeparateSum(POP!BA$30:BA$89,GDP!BA$30:BA$89,POP!BA$92,GDP!BA$92,$A68)</f>
        <v>2.0180284498192275E-2</v>
      </c>
      <c r="BB68" cm="1">
        <f t="array" ref="BB68">TheilElementSeparateSum(POP!BB$30:BB$89,GDP!BB$30:BB$89,POP!BB$92,GDP!BB$92,$A68)</f>
        <v>2.0350733605217428E-2</v>
      </c>
      <c r="BC68" cm="1">
        <f t="array" ref="BC68">TheilElementSeparateSum(POP!BC$30:BC$89,GDP!BC$30:BC$89,POP!BC$92,GDP!BC$92,$A68)</f>
        <v>1.9711821926324202E-2</v>
      </c>
      <c r="BD68" cm="1">
        <f t="array" ref="BD68">TheilElementSeparateSum(POP!BD$30:BD$89,GDP!BD$30:BD$89,POP!BD$92,GDP!BD$92,$A68)</f>
        <v>1.9182094216541511E-2</v>
      </c>
      <c r="BE68" cm="1">
        <f t="array" ref="BE68">TheilElementSeparateSum(POP!BE$30:BE$89,GDP!BE$30:BE$89,POP!BE$92,GDP!BE$92,$A68)</f>
        <v>2.2675335939024439E-2</v>
      </c>
      <c r="BF68" cm="1">
        <f t="array" ref="BF68">TheilElementSeparateSum(POP!BF$30:BF$89,GDP!BF$30:BF$89,POP!BF$92,GDP!BF$92,$A68)</f>
        <v>2.3163841264998396E-2</v>
      </c>
      <c r="BG68" cm="1">
        <f t="array" ref="BG68">TheilElementSeparateSum(POP!BG$30:BG$89,GDP!BG$30:BG$89,POP!BG$92,GDP!BG$92,$A68)</f>
        <v>2.0361469633683831E-2</v>
      </c>
      <c r="BH68" cm="1">
        <f t="array" ref="BH68">TheilElementSeparateSum(POP!BH$30:BH$89,GDP!BH$30:BH$89,POP!BH$92,GDP!BH$92,$A68)</f>
        <v>1.9738032256510399E-2</v>
      </c>
      <c r="BI68" cm="1">
        <f t="array" ref="BI68">TheilElementSeparateSum(POP!BI$30:BI$89,GDP!BI$30:BI$89,POP!BI$92,GDP!BI$92,$A68)</f>
        <v>2.0434637255493784E-2</v>
      </c>
    </row>
    <row r="69" spans="1:61" x14ac:dyDescent="0.45">
      <c r="A69">
        <f t="shared" si="1"/>
        <v>46</v>
      </c>
      <c r="B69" t="str" vm="133">
        <f>GDP!B75</f>
        <v>Rwanda</v>
      </c>
      <c r="C69" cm="1">
        <f t="array" ref="C69">TheilElementSeparateSum(POP!C$30:C$89,GDP!C$30:C$89,POP!C$92,GDP!C$92,$A69)</f>
        <v>-1.052653548628742E-3</v>
      </c>
      <c r="D69" cm="1">
        <f t="array" ref="D69">TheilElementSeparateSum(POP!D$30:D$89,GDP!D$30:D$89,POP!D$92,GDP!D$92,$A69)</f>
        <v>-1.034748425512932E-3</v>
      </c>
      <c r="E69" cm="1">
        <f t="array" ref="E69">TheilElementSeparateSum(POP!E$30:E$89,GDP!E$30:E$89,POP!E$92,GDP!E$92,$A69)</f>
        <v>-1.0040884531916042E-3</v>
      </c>
      <c r="F69" cm="1">
        <f t="array" ref="F69">TheilElementSeparateSum(POP!F$30:F$89,GDP!F$30:F$89,POP!F$92,GDP!F$92,$A69)</f>
        <v>-9.8114642412892926E-4</v>
      </c>
      <c r="G69" cm="1">
        <f t="array" ref="G69">TheilElementSeparateSum(POP!G$30:G$89,GDP!G$30:G$89,POP!G$92,GDP!G$92,$A69)</f>
        <v>-9.9950990727122558E-4</v>
      </c>
      <c r="H69" cm="1">
        <f t="array" ref="H69">TheilElementSeparateSum(POP!H$30:H$89,GDP!H$30:H$89,POP!H$92,GDP!H$92,$A69)</f>
        <v>-9.3545939199063909E-4</v>
      </c>
      <c r="I69" cm="1">
        <f t="array" ref="I69">TheilElementSeparateSum(POP!I$30:I$89,GDP!I$30:I$89,POP!I$92,GDP!I$92,$A69)</f>
        <v>-9.9877202111575041E-4</v>
      </c>
      <c r="J69" cm="1">
        <f t="array" ref="J69">TheilElementSeparateSum(POP!J$30:J$89,GDP!J$30:J$89,POP!J$92,GDP!J$92,$A69)</f>
        <v>-1.0058722403125668E-3</v>
      </c>
      <c r="K69" cm="1">
        <f t="array" ref="K69">TheilElementSeparateSum(POP!K$30:K$89,GDP!K$30:K$89,POP!K$92,GDP!K$92,$A69)</f>
        <v>-1.005582154820911E-3</v>
      </c>
      <c r="L69" cm="1">
        <f t="array" ref="L69">TheilElementSeparateSum(POP!L$30:L$89,GDP!L$30:L$89,POP!L$92,GDP!L$92,$A69)</f>
        <v>-1.0324385194628739E-3</v>
      </c>
      <c r="M69" cm="1">
        <f t="array" ref="M69">TheilElementSeparateSum(POP!M$30:M$89,GDP!M$30:M$89,POP!M$92,GDP!M$92,$A69)</f>
        <v>-1.0181790652354346E-3</v>
      </c>
      <c r="N69" cm="1">
        <f t="array" ref="N69">TheilElementSeparateSum(POP!N$30:N$89,GDP!N$30:N$89,POP!N$92,GDP!N$92,$A69)</f>
        <v>-1.0212825768659414E-3</v>
      </c>
      <c r="O69" cm="1">
        <f t="array" ref="O69">TheilElementSeparateSum(POP!O$30:O$89,GDP!O$30:O$89,POP!O$92,GDP!O$92,$A69)</f>
        <v>-1.0051825999639157E-3</v>
      </c>
      <c r="P69" cm="1">
        <f t="array" ref="P69">TheilElementSeparateSum(POP!P$30:P$89,GDP!P$30:P$89,POP!P$92,GDP!P$92,$A69)</f>
        <v>-9.4084274858362456E-4</v>
      </c>
      <c r="Q69" cm="1">
        <f t="array" ref="Q69">TheilElementSeparateSum(POP!Q$30:Q$89,GDP!Q$30:Q$89,POP!Q$92,GDP!Q$92,$A69)</f>
        <v>-1.1083490300948958E-3</v>
      </c>
      <c r="R69" cm="1">
        <f t="array" ref="R69">TheilElementSeparateSum(POP!R$30:R$89,GDP!R$30:R$89,POP!R$92,GDP!R$92,$A69)</f>
        <v>-1.1189276076746166E-3</v>
      </c>
      <c r="S69" cm="1">
        <f t="array" ref="S69">TheilElementSeparateSum(POP!S$30:S$89,GDP!S$30:S$89,POP!S$92,GDP!S$92,$A69)</f>
        <v>-1.1350337628184635E-3</v>
      </c>
      <c r="T69" cm="1">
        <f t="array" ref="T69">TheilElementSeparateSum(POP!T$30:T$89,GDP!T$30:T$89,POP!T$92,GDP!T$92,$A69)</f>
        <v>-1.151849295285209E-3</v>
      </c>
      <c r="U69" cm="1">
        <f t="array" ref="U69">TheilElementSeparateSum(POP!U$30:U$89,GDP!U$30:U$89,POP!U$92,GDP!U$92,$A69)</f>
        <v>-1.1640519549294952E-3</v>
      </c>
      <c r="V69" cm="1">
        <f t="array" ref="V69">TheilElementSeparateSum(POP!V$30:V$89,GDP!V$30:V$89,POP!V$92,GDP!V$92,$A69)</f>
        <v>-1.1676044298473871E-3</v>
      </c>
      <c r="W69" cm="1">
        <f t="array" ref="W69">TheilElementSeparateSum(POP!W$30:W$89,GDP!W$30:W$89,POP!W$92,GDP!W$92,$A69)</f>
        <v>-1.1656159151495992E-3</v>
      </c>
      <c r="X69" cm="1">
        <f t="array" ref="X69">TheilElementSeparateSum(POP!X$30:X$89,GDP!X$30:X$89,POP!X$92,GDP!X$92,$A69)</f>
        <v>-1.1854581087932102E-3</v>
      </c>
      <c r="Y69" cm="1">
        <f t="array" ref="Y69">TheilElementSeparateSum(POP!Y$30:Y$89,GDP!Y$30:Y$89,POP!Y$92,GDP!Y$92,$A69)</f>
        <v>-1.2109005313209022E-3</v>
      </c>
      <c r="Z69" cm="1">
        <f t="array" ref="Z69">TheilElementSeparateSum(POP!Z$30:Z$89,GDP!Z$30:Z$89,POP!Z$92,GDP!Z$92,$A69)</f>
        <v>-1.2245742468986367E-3</v>
      </c>
      <c r="AA69" cm="1">
        <f t="array" ref="AA69">TheilElementSeparateSum(POP!AA$30:AA$89,GDP!AA$30:AA$89,POP!AA$92,GDP!AA$92,$A69)</f>
        <v>-1.2408786166428225E-3</v>
      </c>
      <c r="AB69" cm="1">
        <f t="array" ref="AB69">TheilElementSeparateSum(POP!AB$30:AB$89,GDP!AB$30:AB$89,POP!AB$92,GDP!AB$92,$A69)</f>
        <v>-1.2520443143661829E-3</v>
      </c>
      <c r="AC69" cm="1">
        <f t="array" ref="AC69">TheilElementSeparateSum(POP!AC$30:AC$89,GDP!AC$30:AC$89,POP!AC$92,GDP!AC$92,$A69)</f>
        <v>-1.2943582410424464E-3</v>
      </c>
      <c r="AD69" cm="1">
        <f t="array" ref="AD69">TheilElementSeparateSum(POP!AD$30:AD$89,GDP!AD$30:AD$89,POP!AD$92,GDP!AD$92,$A69)</f>
        <v>-1.3227808400787713E-3</v>
      </c>
      <c r="AE69" cm="1">
        <f t="array" ref="AE69">TheilElementSeparateSum(POP!AE$30:AE$89,GDP!AE$30:AE$89,POP!AE$92,GDP!AE$92,$A69)</f>
        <v>-1.3425578401413279E-3</v>
      </c>
      <c r="AF69" cm="1">
        <f t="array" ref="AF69">TheilElementSeparateSum(POP!AF$30:AF$89,GDP!AF$30:AF$89,POP!AF$92,GDP!AF$92,$A69)</f>
        <v>-1.3158281383055109E-3</v>
      </c>
      <c r="AG69" cm="1">
        <f t="array" ref="AG69">TheilElementSeparateSum(POP!AG$30:AG$89,GDP!AG$30:AG$89,POP!AG$92,GDP!AG$92,$A69)</f>
        <v>-1.1926761472433232E-3</v>
      </c>
      <c r="AH69" cm="1">
        <f t="array" ref="AH69">TheilElementSeparateSum(POP!AH$30:AH$89,GDP!AH$30:AH$89,POP!AH$92,GDP!AH$92,$A69)</f>
        <v>-1.142675709803181E-3</v>
      </c>
      <c r="AI69" cm="1">
        <f t="array" ref="AI69">TheilElementSeparateSum(POP!AI$30:AI$89,GDP!AI$30:AI$89,POP!AI$92,GDP!AI$92,$A69)</f>
        <v>-1.0389399154629045E-3</v>
      </c>
      <c r="AJ69" cm="1">
        <f t="array" ref="AJ69">TheilElementSeparateSum(POP!AJ$30:AJ$89,GDP!AJ$30:AJ$89,POP!AJ$92,GDP!AJ$92,$A69)</f>
        <v>-6.5211647804324019E-4</v>
      </c>
      <c r="AK69" cm="1">
        <f t="array" ref="AK69">TheilElementSeparateSum(POP!AK$30:AK$89,GDP!AK$30:AK$89,POP!AK$92,GDP!AK$92,$A69)</f>
        <v>-7.9348977641048525E-4</v>
      </c>
      <c r="AL69" cm="1">
        <f t="array" ref="AL69">TheilElementSeparateSum(POP!AL$30:AL$89,GDP!AL$30:AL$89,POP!AL$92,GDP!AL$92,$A69)</f>
        <v>-7.9148729306060205E-4</v>
      </c>
      <c r="AM69" cm="1">
        <f t="array" ref="AM69">TheilElementSeparateSum(POP!AM$30:AM$89,GDP!AM$30:AM$89,POP!AM$92,GDP!AM$92,$A69)</f>
        <v>-8.9358857282930164E-4</v>
      </c>
      <c r="AN69" cm="1">
        <f t="array" ref="AN69">TheilElementSeparateSum(POP!AN$30:AN$89,GDP!AN$30:AN$89,POP!AN$92,GDP!AN$92,$A69)</f>
        <v>-9.5278806832234972E-4</v>
      </c>
      <c r="AO69" cm="1">
        <f t="array" ref="AO69">TheilElementSeparateSum(POP!AO$30:AO$89,GDP!AO$30:AO$89,POP!AO$92,GDP!AO$92,$A69)</f>
        <v>-9.7216497743616214E-4</v>
      </c>
      <c r="AP69" cm="1">
        <f t="array" ref="AP69">TheilElementSeparateSum(POP!AP$30:AP$89,GDP!AP$30:AP$89,POP!AP$92,GDP!AP$92,$A69)</f>
        <v>-9.3959794435518988E-4</v>
      </c>
      <c r="AQ69" cm="1">
        <f t="array" ref="AQ69">TheilElementSeparateSum(POP!AQ$30:AQ$89,GDP!AQ$30:AQ$89,POP!AQ$92,GDP!AQ$92,$A69)</f>
        <v>-9.5068283286390675E-4</v>
      </c>
      <c r="AR69" cm="1">
        <f t="array" ref="AR69">TheilElementSeparateSum(POP!AR$30:AR$89,GDP!AR$30:AR$89,POP!AR$92,GDP!AR$92,$A69)</f>
        <v>-9.4178661094177927E-4</v>
      </c>
      <c r="AS69" cm="1">
        <f t="array" ref="AS69">TheilElementSeparateSum(POP!AS$30:AS$89,GDP!AS$30:AS$89,POP!AS$92,GDP!AS$92,$A69)</f>
        <v>-9.4096706550791964E-4</v>
      </c>
      <c r="AT69" cm="1">
        <f t="array" ref="AT69">TheilElementSeparateSum(POP!AT$30:AT$89,GDP!AT$30:AT$89,POP!AT$92,GDP!AT$92,$A69)</f>
        <v>-9.2586614742156119E-4</v>
      </c>
      <c r="AU69" cm="1">
        <f t="array" ref="AU69">TheilElementSeparateSum(POP!AU$30:AU$89,GDP!AU$30:AU$89,POP!AU$92,GDP!AU$92,$A69)</f>
        <v>-9.4417551258090297E-4</v>
      </c>
      <c r="AV69" cm="1">
        <f t="array" ref="AV69">TheilElementSeparateSum(POP!AV$30:AV$89,GDP!AV$30:AV$89,POP!AV$92,GDP!AV$92,$A69)</f>
        <v>-9.939525806565853E-4</v>
      </c>
      <c r="AW69" cm="1">
        <f t="array" ref="AW69">TheilElementSeparateSum(POP!AW$30:AW$89,GDP!AW$30:AW$89,POP!AW$92,GDP!AW$92,$A69)</f>
        <v>-1.010695756125841E-3</v>
      </c>
      <c r="AX69" cm="1">
        <f t="array" ref="AX69">TheilElementSeparateSum(POP!AX$30:AX$89,GDP!AX$30:AX$89,POP!AX$92,GDP!AX$92,$A69)</f>
        <v>-1.0732220593940029E-3</v>
      </c>
      <c r="AY69" cm="1">
        <f t="array" ref="AY69">TheilElementSeparateSum(POP!AY$30:AY$89,GDP!AY$30:AY$89,POP!AY$92,GDP!AY$92,$A69)</f>
        <v>-1.1317932706496024E-3</v>
      </c>
      <c r="AZ69" cm="1">
        <f t="array" ref="AZ69">TheilElementSeparateSum(POP!AZ$30:AZ$89,GDP!AZ$30:AZ$89,POP!AZ$92,GDP!AZ$92,$A69)</f>
        <v>-1.0875957026931693E-3</v>
      </c>
      <c r="BA69" cm="1">
        <f t="array" ref="BA69">TheilElementSeparateSum(POP!BA$30:BA$89,GDP!BA$30:BA$89,POP!BA$92,GDP!BA$92,$A69)</f>
        <v>-1.0916509124679311E-3</v>
      </c>
      <c r="BB69" cm="1">
        <f t="array" ref="BB69">TheilElementSeparateSum(POP!BB$30:BB$89,GDP!BB$30:BB$89,POP!BB$92,GDP!BB$92,$A69)</f>
        <v>-1.1356725384165836E-3</v>
      </c>
      <c r="BC69" cm="1">
        <f t="array" ref="BC69">TheilElementSeparateSum(POP!BC$30:BC$89,GDP!BC$30:BC$89,POP!BC$92,GDP!BC$92,$A69)</f>
        <v>-1.1351466266762468E-3</v>
      </c>
      <c r="BD69" cm="1">
        <f t="array" ref="BD69">TheilElementSeparateSum(POP!BD$30:BD$89,GDP!BD$30:BD$89,POP!BD$92,GDP!BD$92,$A69)</f>
        <v>-1.1524421781006983E-3</v>
      </c>
      <c r="BE69" cm="1">
        <f t="array" ref="BE69">TheilElementSeparateSum(POP!BE$30:BE$89,GDP!BE$30:BE$89,POP!BE$92,GDP!BE$92,$A69)</f>
        <v>-1.2122462497680129E-3</v>
      </c>
      <c r="BF69" cm="1">
        <f t="array" ref="BF69">TheilElementSeparateSum(POP!BF$30:BF$89,GDP!BF$30:BF$89,POP!BF$92,GDP!BF$92,$A69)</f>
        <v>-1.2263070031671805E-3</v>
      </c>
      <c r="BG69" cm="1">
        <f t="array" ref="BG69">TheilElementSeparateSum(POP!BG$30:BG$89,GDP!BG$30:BG$89,POP!BG$92,GDP!BG$92,$A69)</f>
        <v>-1.2225442798975026E-3</v>
      </c>
      <c r="BH69" cm="1">
        <f t="array" ref="BH69">TheilElementSeparateSum(POP!BH$30:BH$89,GDP!BH$30:BH$89,POP!BH$92,GDP!BH$92,$A69)</f>
        <v>-1.2424890625415868E-3</v>
      </c>
      <c r="BI69" cm="1">
        <f t="array" ref="BI69">TheilElementSeparateSum(POP!BI$30:BI$89,GDP!BI$30:BI$89,POP!BI$92,GDP!BI$92,$A69)</f>
        <v>-1.2647123241538286E-3</v>
      </c>
    </row>
    <row r="70" spans="1:61" x14ac:dyDescent="0.45">
      <c r="A70">
        <f t="shared" si="1"/>
        <v>47</v>
      </c>
      <c r="B70" t="str" vm="134">
        <f>GDP!B76</f>
        <v>Senegal</v>
      </c>
      <c r="C70" cm="1">
        <f t="array" ref="C70">TheilElementSeparateSum(POP!C$30:C$89,GDP!C$30:C$89,POP!C$92,GDP!C$92,$A70)</f>
        <v>5.5107968360281765E-3</v>
      </c>
      <c r="D70" cm="1">
        <f t="array" ref="D70">TheilElementSeparateSum(POP!D$30:D$89,GDP!D$30:D$89,POP!D$92,GDP!D$92,$A70)</f>
        <v>4.8421031702496429E-3</v>
      </c>
      <c r="E70" cm="1">
        <f t="array" ref="E70">TheilElementSeparateSum(POP!E$30:E$89,GDP!E$30:E$89,POP!E$92,GDP!E$92,$A70)</f>
        <v>3.9334486009019601E-3</v>
      </c>
      <c r="F70" cm="1">
        <f t="array" ref="F70">TheilElementSeparateSum(POP!F$30:F$89,GDP!F$30:F$89,POP!F$92,GDP!F$92,$A70)</f>
        <v>3.7072880521023528E-3</v>
      </c>
      <c r="G70" cm="1">
        <f t="array" ref="G70">TheilElementSeparateSum(POP!G$30:G$89,GDP!G$30:G$89,POP!G$92,GDP!G$92,$A70)</f>
        <v>3.1867034787503804E-3</v>
      </c>
      <c r="H70" cm="1">
        <f t="array" ref="H70">TheilElementSeparateSum(POP!H$30:H$89,GDP!H$30:H$89,POP!H$92,GDP!H$92,$A70)</f>
        <v>3.2361100759851083E-3</v>
      </c>
      <c r="I70" cm="1">
        <f t="array" ref="I70">TheilElementSeparateSum(POP!I$30:I$89,GDP!I$30:I$89,POP!I$92,GDP!I$92,$A70)</f>
        <v>2.6312380627302677E-3</v>
      </c>
      <c r="J70" cm="1">
        <f t="array" ref="J70">TheilElementSeparateSum(POP!J$30:J$89,GDP!J$30:J$89,POP!J$92,GDP!J$92,$A70)</f>
        <v>2.4486330939007747E-3</v>
      </c>
      <c r="K70" cm="1">
        <f t="array" ref="K70">TheilElementSeparateSum(POP!K$30:K$89,GDP!K$30:K$89,POP!K$92,GDP!K$92,$A70)</f>
        <v>1.3454225418415215E-3</v>
      </c>
      <c r="L70" cm="1">
        <f t="array" ref="L70">TheilElementSeparateSum(POP!L$30:L$89,GDP!L$30:L$89,POP!L$92,GDP!L$92,$A70)</f>
        <v>1.0963009651709329E-3</v>
      </c>
      <c r="M70" cm="1">
        <f t="array" ref="M70">TheilElementSeparateSum(POP!M$30:M$89,GDP!M$30:M$89,POP!M$92,GDP!M$92,$A70)</f>
        <v>8.5467277430183901E-4</v>
      </c>
      <c r="N70" cm="1">
        <f t="array" ref="N70">TheilElementSeparateSum(POP!N$30:N$89,GDP!N$30:N$89,POP!N$92,GDP!N$92,$A70)</f>
        <v>1.3100130102099317E-3</v>
      </c>
      <c r="O70" cm="1">
        <f t="array" ref="O70">TheilElementSeparateSum(POP!O$30:O$89,GDP!O$30:O$89,POP!O$92,GDP!O$92,$A70)</f>
        <v>8.2804147585883439E-4</v>
      </c>
      <c r="P70" cm="1">
        <f t="array" ref="P70">TheilElementSeparateSum(POP!P$30:P$89,GDP!P$30:P$89,POP!P$92,GDP!P$92,$A70)</f>
        <v>2.6640074535884449E-4</v>
      </c>
      <c r="Q70" cm="1">
        <f t="array" ref="Q70">TheilElementSeparateSum(POP!Q$30:Q$89,GDP!Q$30:Q$89,POP!Q$92,GDP!Q$92,$A70)</f>
        <v>1.1719250384000226E-3</v>
      </c>
      <c r="R70" cm="1">
        <f t="array" ref="R70">TheilElementSeparateSum(POP!R$30:R$89,GDP!R$30:R$89,POP!R$92,GDP!R$92,$A70)</f>
        <v>7.6716356333150955E-4</v>
      </c>
      <c r="S70" cm="1">
        <f t="array" ref="S70">TheilElementSeparateSum(POP!S$30:S$89,GDP!S$30:S$89,POP!S$92,GDP!S$92,$A70)</f>
        <v>3.777751312218221E-4</v>
      </c>
      <c r="T70" cm="1">
        <f t="array" ref="T70">TheilElementSeparateSum(POP!T$30:T$89,GDP!T$30:T$89,POP!T$92,GDP!T$92,$A70)</f>
        <v>2.8197484407065803E-4</v>
      </c>
      <c r="U70" cm="1">
        <f t="array" ref="U70">TheilElementSeparateSum(POP!U$30:U$89,GDP!U$30:U$89,POP!U$92,GDP!U$92,$A70)</f>
        <v>4.503202948093051E-4</v>
      </c>
      <c r="V70" cm="1">
        <f t="array" ref="V70">TheilElementSeparateSum(POP!V$30:V$89,GDP!V$30:V$89,POP!V$92,GDP!V$92,$A70)</f>
        <v>8.7848804217952015E-5</v>
      </c>
      <c r="W70" cm="1">
        <f t="array" ref="W70">TheilElementSeparateSum(POP!W$30:W$89,GDP!W$30:W$89,POP!W$92,GDP!W$92,$A70)</f>
        <v>-6.7446902342297181E-4</v>
      </c>
      <c r="X70" cm="1">
        <f t="array" ref="X70">TheilElementSeparateSum(POP!X$30:X$89,GDP!X$30:X$89,POP!X$92,GDP!X$92,$A70)</f>
        <v>-5.9577581396141335E-4</v>
      </c>
      <c r="Y70" cm="1">
        <f t="array" ref="Y70">TheilElementSeparateSum(POP!Y$30:Y$89,GDP!Y$30:Y$89,POP!Y$92,GDP!Y$92,$A70)</f>
        <v>-6.1094242489960959E-4</v>
      </c>
      <c r="Z70" cm="1">
        <f t="array" ref="Z70">TheilElementSeparateSum(POP!Z$30:Z$89,GDP!Z$30:Z$89,POP!Z$92,GDP!Z$92,$A70)</f>
        <v>-6.8696737783807194E-4</v>
      </c>
      <c r="AA70" cm="1">
        <f t="array" ref="AA70">TheilElementSeparateSum(POP!AA$30:AA$89,GDP!AA$30:AA$89,POP!AA$92,GDP!AA$92,$A70)</f>
        <v>-5.3930214961917737E-4</v>
      </c>
      <c r="AB70" cm="1">
        <f t="array" ref="AB70">TheilElementSeparateSum(POP!AB$30:AB$89,GDP!AB$30:AB$89,POP!AB$92,GDP!AB$92,$A70)</f>
        <v>6.1936259223672129E-4</v>
      </c>
      <c r="AC70" cm="1">
        <f t="array" ref="AC70">TheilElementSeparateSum(POP!AC$30:AC$89,GDP!AC$30:AC$89,POP!AC$92,GDP!AC$92,$A70)</f>
        <v>9.9064573592888409E-4</v>
      </c>
      <c r="AD70" cm="1">
        <f t="array" ref="AD70">TheilElementSeparateSum(POP!AD$30:AD$89,GDP!AD$30:AD$89,POP!AD$92,GDP!AD$92,$A70)</f>
        <v>4.719079764125819E-4</v>
      </c>
      <c r="AE70" cm="1">
        <f t="array" ref="AE70">TheilElementSeparateSum(POP!AE$30:AE$89,GDP!AE$30:AE$89,POP!AE$92,GDP!AE$92,$A70)</f>
        <v>-7.1076433280149859E-5</v>
      </c>
      <c r="AF70" cm="1">
        <f t="array" ref="AF70">TheilElementSeparateSum(POP!AF$30:AF$89,GDP!AF$30:AF$89,POP!AF$92,GDP!AF$92,$A70)</f>
        <v>8.9909007706614775E-6</v>
      </c>
      <c r="AG70" cm="1">
        <f t="array" ref="AG70">TheilElementSeparateSum(POP!AG$30:AG$89,GDP!AG$30:AG$89,POP!AG$92,GDP!AG$92,$A70)</f>
        <v>-3.9525892437559056E-4</v>
      </c>
      <c r="AH70" cm="1">
        <f t="array" ref="AH70">TheilElementSeparateSum(POP!AH$30:AH$89,GDP!AH$30:AH$89,POP!AH$92,GDP!AH$92,$A70)</f>
        <v>-1.2103646499903438E-4</v>
      </c>
      <c r="AI70" cm="1">
        <f t="array" ref="AI70">TheilElementSeparateSum(POP!AI$30:AI$89,GDP!AI$30:AI$89,POP!AI$92,GDP!AI$92,$A70)</f>
        <v>-6.1408138440308851E-4</v>
      </c>
      <c r="AJ70" cm="1">
        <f t="array" ref="AJ70">TheilElementSeparateSum(POP!AJ$30:AJ$89,GDP!AJ$30:AJ$89,POP!AJ$92,GDP!AJ$92,$A70)</f>
        <v>-1.3159661715644155E-3</v>
      </c>
      <c r="AK70" cm="1">
        <f t="array" ref="AK70">TheilElementSeparateSum(POP!AK$30:AK$89,GDP!AK$30:AK$89,POP!AK$92,GDP!AK$92,$A70)</f>
        <v>-1.2259509404761936E-3</v>
      </c>
      <c r="AL70" cm="1">
        <f t="array" ref="AL70">TheilElementSeparateSum(POP!AL$30:AL$89,GDP!AL$30:AL$89,POP!AL$92,GDP!AL$92,$A70)</f>
        <v>-1.2794643136562072E-3</v>
      </c>
      <c r="AM70" cm="1">
        <f t="array" ref="AM70">TheilElementSeparateSum(POP!AM$30:AM$89,GDP!AM$30:AM$89,POP!AM$92,GDP!AM$92,$A70)</f>
        <v>-1.3730010344510863E-3</v>
      </c>
      <c r="AN70" cm="1">
        <f t="array" ref="AN70">TheilElementSeparateSum(POP!AN$30:AN$89,GDP!AN$30:AN$89,POP!AN$92,GDP!AN$92,$A70)</f>
        <v>-1.3416483160802162E-3</v>
      </c>
      <c r="AO70" cm="1">
        <f t="array" ref="AO70">TheilElementSeparateSum(POP!AO$30:AO$89,GDP!AO$30:AO$89,POP!AO$92,GDP!AO$92,$A70)</f>
        <v>-1.2961379561163481E-3</v>
      </c>
      <c r="AP70" cm="1">
        <f t="array" ref="AP70">TheilElementSeparateSum(POP!AP$30:AP$89,GDP!AP$30:AP$89,POP!AP$92,GDP!AP$92,$A70)</f>
        <v>-1.4091828581648297E-3</v>
      </c>
      <c r="AQ70" cm="1">
        <f t="array" ref="AQ70">TheilElementSeparateSum(POP!AQ$30:AQ$89,GDP!AQ$30:AQ$89,POP!AQ$92,GDP!AQ$92,$A70)</f>
        <v>-1.3834092679716127E-3</v>
      </c>
      <c r="AR70" cm="1">
        <f t="array" ref="AR70">TheilElementSeparateSum(POP!AR$30:AR$89,GDP!AR$30:AR$89,POP!AR$92,GDP!AR$92,$A70)</f>
        <v>-1.3588510027346173E-3</v>
      </c>
      <c r="AS70" cm="1">
        <f t="array" ref="AS70">TheilElementSeparateSum(POP!AS$30:AS$89,GDP!AS$30:AS$89,POP!AS$92,GDP!AS$92,$A70)</f>
        <v>-1.232436208521624E-3</v>
      </c>
      <c r="AT70" cm="1">
        <f t="array" ref="AT70">TheilElementSeparateSum(POP!AT$30:AT$89,GDP!AT$30:AT$89,POP!AT$92,GDP!AT$92,$A70)</f>
        <v>-1.2470684412004811E-3</v>
      </c>
      <c r="AU70" cm="1">
        <f t="array" ref="AU70">TheilElementSeparateSum(POP!AU$30:AU$89,GDP!AU$30:AU$89,POP!AU$92,GDP!AU$92,$A70)</f>
        <v>-1.3544019292643481E-3</v>
      </c>
      <c r="AV70" cm="1">
        <f t="array" ref="AV70">TheilElementSeparateSum(POP!AV$30:AV$89,GDP!AV$30:AV$89,POP!AV$92,GDP!AV$92,$A70)</f>
        <v>-1.4260068550212086E-3</v>
      </c>
      <c r="AW70" cm="1">
        <f t="array" ref="AW70">TheilElementSeparateSum(POP!AW$30:AW$89,GDP!AW$30:AW$89,POP!AW$92,GDP!AW$92,$A70)</f>
        <v>-1.4389027072734546E-3</v>
      </c>
      <c r="AX70" cm="1">
        <f t="array" ref="AX70">TheilElementSeparateSum(POP!AX$30:AX$89,GDP!AX$30:AX$89,POP!AX$92,GDP!AX$92,$A70)</f>
        <v>-1.4153550688054642E-3</v>
      </c>
      <c r="AY70" cm="1">
        <f t="array" ref="AY70">TheilElementSeparateSum(POP!AY$30:AY$89,GDP!AY$30:AY$89,POP!AY$92,GDP!AY$92,$A70)</f>
        <v>-1.43964142611312E-3</v>
      </c>
      <c r="AZ70" cm="1">
        <f t="array" ref="AZ70">TheilElementSeparateSum(POP!AZ$30:AZ$89,GDP!AZ$30:AZ$89,POP!AZ$92,GDP!AZ$92,$A70)</f>
        <v>-1.560184966166122E-3</v>
      </c>
      <c r="BA70" cm="1">
        <f t="array" ref="BA70">TheilElementSeparateSum(POP!BA$30:BA$89,GDP!BA$30:BA$89,POP!BA$92,GDP!BA$92,$A70)</f>
        <v>-1.5857173138604417E-3</v>
      </c>
      <c r="BB70" cm="1">
        <f t="array" ref="BB70">TheilElementSeparateSum(POP!BB$30:BB$89,GDP!BB$30:BB$89,POP!BB$92,GDP!BB$92,$A70)</f>
        <v>-1.6094934346807983E-3</v>
      </c>
      <c r="BC70" cm="1">
        <f t="array" ref="BC70">TheilElementSeparateSum(POP!BC$30:BC$89,GDP!BC$30:BC$89,POP!BC$92,GDP!BC$92,$A70)</f>
        <v>-1.6290900572289151E-3</v>
      </c>
      <c r="BD70" cm="1">
        <f t="array" ref="BD70">TheilElementSeparateSum(POP!BD$30:BD$89,GDP!BD$30:BD$89,POP!BD$92,GDP!BD$92,$A70)</f>
        <v>-1.6501998483310154E-3</v>
      </c>
      <c r="BE70" cm="1">
        <f t="array" ref="BE70">TheilElementSeparateSum(POP!BE$30:BE$89,GDP!BE$30:BE$89,POP!BE$92,GDP!BE$92,$A70)</f>
        <v>-1.6743649621629303E-3</v>
      </c>
      <c r="BF70" cm="1">
        <f t="array" ref="BF70">TheilElementSeparateSum(POP!BF$30:BF$89,GDP!BF$30:BF$89,POP!BF$92,GDP!BF$92,$A70)</f>
        <v>-1.6905297527103711E-3</v>
      </c>
      <c r="BG70" cm="1">
        <f t="array" ref="BG70">TheilElementSeparateSum(POP!BG$30:BG$89,GDP!BG$30:BG$89,POP!BG$92,GDP!BG$92,$A70)</f>
        <v>-1.7143204049971062E-3</v>
      </c>
      <c r="BH70" cm="1">
        <f t="array" ref="BH70">TheilElementSeparateSum(POP!BH$30:BH$89,GDP!BH$30:BH$89,POP!BH$92,GDP!BH$92,$A70)</f>
        <v>-1.7197613896935929E-3</v>
      </c>
      <c r="BI70" cm="1">
        <f t="array" ref="BI70">TheilElementSeparateSum(POP!BI$30:BI$89,GDP!BI$30:BI$89,POP!BI$92,GDP!BI$92,$A70)</f>
        <v>-1.7478715224904444E-3</v>
      </c>
    </row>
    <row r="71" spans="1:61" x14ac:dyDescent="0.45">
      <c r="A71">
        <f t="shared" si="1"/>
        <v>48</v>
      </c>
      <c r="B71" t="str" vm="135">
        <f>GDP!B77</f>
        <v>Seychelles</v>
      </c>
      <c r="C71" cm="1">
        <f t="array" ref="C71">TheilElementSeparateSum(POP!C$30:C$89,GDP!C$30:C$89,POP!C$92,GDP!C$92,$A71)</f>
        <v>4.6892482914889478E-5</v>
      </c>
      <c r="D71" cm="1">
        <f t="array" ref="D71">TheilElementSeparateSum(POP!D$30:D$89,GDP!D$30:D$89,POP!D$92,GDP!D$92,$A71)</f>
        <v>4.7765149022928499E-5</v>
      </c>
      <c r="E71" cm="1">
        <f t="array" ref="E71">TheilElementSeparateSum(POP!E$30:E$89,GDP!E$30:E$89,POP!E$92,GDP!E$92,$A71)</f>
        <v>4.5365981627991786E-5</v>
      </c>
      <c r="F71" cm="1">
        <f t="array" ref="F71">TheilElementSeparateSum(POP!F$30:F$89,GDP!F$30:F$89,POP!F$92,GDP!F$92,$A71)</f>
        <v>4.8050989261994475E-5</v>
      </c>
      <c r="G71" cm="1">
        <f t="array" ref="G71">TheilElementSeparateSum(POP!G$30:G$89,GDP!G$30:G$89,POP!G$92,GDP!G$92,$A71)</f>
        <v>4.1073042798664214E-5</v>
      </c>
      <c r="H71" cm="1">
        <f t="array" ref="H71">TheilElementSeparateSum(POP!H$30:H$89,GDP!H$30:H$89,POP!H$92,GDP!H$92,$A71)</f>
        <v>4.4647163434535682E-5</v>
      </c>
      <c r="I71" cm="1">
        <f t="array" ref="I71">TheilElementSeparateSum(POP!I$30:I$89,GDP!I$30:I$89,POP!I$92,GDP!I$92,$A71)</f>
        <v>3.8121795680570466E-5</v>
      </c>
      <c r="J71" cm="1">
        <f t="array" ref="J71">TheilElementSeparateSum(POP!J$30:J$89,GDP!J$30:J$89,POP!J$92,GDP!J$92,$A71)</f>
        <v>2.7646516041536237E-5</v>
      </c>
      <c r="K71" cm="1">
        <f t="array" ref="K71">TheilElementSeparateSum(POP!K$30:K$89,GDP!K$30:K$89,POP!K$92,GDP!K$92,$A71)</f>
        <v>2.0289137475736017E-5</v>
      </c>
      <c r="L71" cm="1">
        <f t="array" ref="L71">TheilElementSeparateSum(POP!L$30:L$89,GDP!L$30:L$89,POP!L$92,GDP!L$92,$A71)</f>
        <v>2.3054463054500519E-5</v>
      </c>
      <c r="M71" cm="1">
        <f t="array" ref="M71">TheilElementSeparateSum(POP!M$30:M$89,GDP!M$30:M$89,POP!M$92,GDP!M$92,$A71)</f>
        <v>3.280652817520094E-5</v>
      </c>
      <c r="N71" cm="1">
        <f t="array" ref="N71">TheilElementSeparateSum(POP!N$30:N$89,GDP!N$30:N$89,POP!N$92,GDP!N$92,$A71)</f>
        <v>6.1276841582666593E-5</v>
      </c>
      <c r="O71" cm="1">
        <f t="array" ref="O71">TheilElementSeparateSum(POP!O$30:O$89,GDP!O$30:O$89,POP!O$92,GDP!O$92,$A71)</f>
        <v>5.6621803879982348E-5</v>
      </c>
      <c r="P71" cm="1">
        <f t="array" ref="P71">TheilElementSeparateSum(POP!P$30:P$89,GDP!P$30:P$89,POP!P$92,GDP!P$92,$A71)</f>
        <v>4.61026699916024E-5</v>
      </c>
      <c r="Q71" cm="1">
        <f t="array" ref="Q71">TheilElementSeparateSum(POP!Q$30:Q$89,GDP!Q$30:Q$89,POP!Q$92,GDP!Q$92,$A71)</f>
        <v>4.5630457105687864E-5</v>
      </c>
      <c r="R71" cm="1">
        <f t="array" ref="R71">TheilElementSeparateSum(POP!R$30:R$89,GDP!R$30:R$89,POP!R$92,GDP!R$92,$A71)</f>
        <v>3.9103776507356124E-5</v>
      </c>
      <c r="S71" cm="1">
        <f t="array" ref="S71">TheilElementSeparateSum(POP!S$30:S$89,GDP!S$30:S$89,POP!S$92,GDP!S$92,$A71)</f>
        <v>5.9749795982770595E-5</v>
      </c>
      <c r="T71" cm="1">
        <f t="array" ref="T71">TheilElementSeparateSum(POP!T$30:T$89,GDP!T$30:T$89,POP!T$92,GDP!T$92,$A71)</f>
        <v>8.5545194301660124E-5</v>
      </c>
      <c r="U71" cm="1">
        <f t="array" ref="U71">TheilElementSeparateSum(POP!U$30:U$89,GDP!U$30:U$89,POP!U$92,GDP!U$92,$A71)</f>
        <v>1.3479449337459754E-4</v>
      </c>
      <c r="V71" cm="1">
        <f t="array" ref="V71">TheilElementSeparateSum(POP!V$30:V$89,GDP!V$30:V$89,POP!V$92,GDP!V$92,$A71)</f>
        <v>1.3032635786309078E-4</v>
      </c>
      <c r="W71" cm="1">
        <f t="array" ref="W71">TheilElementSeparateSum(POP!W$30:W$89,GDP!W$30:W$89,POP!W$92,GDP!W$92,$A71)</f>
        <v>1.0398146788082087E-4</v>
      </c>
      <c r="X71" cm="1">
        <f t="array" ref="X71">TheilElementSeparateSum(POP!X$30:X$89,GDP!X$30:X$89,POP!X$92,GDP!X$92,$A71)</f>
        <v>1.096928959936826E-4</v>
      </c>
      <c r="Y71" cm="1">
        <f t="array" ref="Y71">TheilElementSeparateSum(POP!Y$30:Y$89,GDP!Y$30:Y$89,POP!Y$92,GDP!Y$92,$A71)</f>
        <v>1.3761893684108268E-4</v>
      </c>
      <c r="Z71" cm="1">
        <f t="array" ref="Z71">TheilElementSeparateSum(POP!Z$30:Z$89,GDP!Z$30:Z$89,POP!Z$92,GDP!Z$92,$A71)</f>
        <v>1.4730909727575552E-4</v>
      </c>
      <c r="AA71" cm="1">
        <f t="array" ref="AA71">TheilElementSeparateSum(POP!AA$30:AA$89,GDP!AA$30:AA$89,POP!AA$92,GDP!AA$92,$A71)</f>
        <v>1.7621006284311959E-4</v>
      </c>
      <c r="AB71" cm="1">
        <f t="array" ref="AB71">TheilElementSeparateSum(POP!AB$30:AB$89,GDP!AB$30:AB$89,POP!AB$92,GDP!AB$92,$A71)</f>
        <v>2.4973368347968065E-4</v>
      </c>
      <c r="AC71" cm="1">
        <f t="array" ref="AC71">TheilElementSeparateSum(POP!AC$30:AC$89,GDP!AC$30:AC$89,POP!AC$92,GDP!AC$92,$A71)</f>
        <v>2.7897396043511654E-4</v>
      </c>
      <c r="AD71" cm="1">
        <f t="array" ref="AD71">TheilElementSeparateSum(POP!AD$30:AD$89,GDP!AD$30:AD$89,POP!AD$92,GDP!AD$92,$A71)</f>
        <v>3.0290425314856081E-4</v>
      </c>
      <c r="AE71" cm="1">
        <f t="array" ref="AE71">TheilElementSeparateSum(POP!AE$30:AE$89,GDP!AE$30:AE$89,POP!AE$92,GDP!AE$92,$A71)</f>
        <v>2.8599717357127201E-4</v>
      </c>
      <c r="AF71" cm="1">
        <f t="array" ref="AF71">TheilElementSeparateSum(POP!AF$30:AF$89,GDP!AF$30:AF$89,POP!AF$92,GDP!AF$92,$A71)</f>
        <v>3.2241656138067492E-4</v>
      </c>
      <c r="AG71" cm="1">
        <f t="array" ref="AG71">TheilElementSeparateSum(POP!AG$30:AG$89,GDP!AG$30:AG$89,POP!AG$92,GDP!AG$92,$A71)</f>
        <v>2.8484330009988592E-4</v>
      </c>
      <c r="AH71" cm="1">
        <f t="array" ref="AH71">TheilElementSeparateSum(POP!AH$30:AH$89,GDP!AH$30:AH$89,POP!AH$92,GDP!AH$92,$A71)</f>
        <v>3.7914682184174577E-4</v>
      </c>
      <c r="AI71" cm="1">
        <f t="array" ref="AI71">TheilElementSeparateSum(POP!AI$30:AI$89,GDP!AI$30:AI$89,POP!AI$92,GDP!AI$92,$A71)</f>
        <v>3.7257734460487412E-4</v>
      </c>
      <c r="AJ71" cm="1">
        <f t="array" ref="AJ71">TheilElementSeparateSum(POP!AJ$30:AJ$89,GDP!AJ$30:AJ$89,POP!AJ$92,GDP!AJ$92,$A71)</f>
        <v>3.3319827538302806E-4</v>
      </c>
      <c r="AK71" cm="1">
        <f t="array" ref="AK71">TheilElementSeparateSum(POP!AK$30:AK$89,GDP!AK$30:AK$89,POP!AK$92,GDP!AK$92,$A71)</f>
        <v>3.064550791481942E-4</v>
      </c>
      <c r="AL71" cm="1">
        <f t="array" ref="AL71">TheilElementSeparateSum(POP!AL$30:AL$89,GDP!AL$30:AL$89,POP!AL$92,GDP!AL$92,$A71)</f>
        <v>2.6374207501466323E-4</v>
      </c>
      <c r="AM71" cm="1">
        <f t="array" ref="AM71">TheilElementSeparateSum(POP!AM$30:AM$89,GDP!AM$30:AM$89,POP!AM$92,GDP!AM$92,$A71)</f>
        <v>2.9094331300943857E-4</v>
      </c>
      <c r="AN71" cm="1">
        <f t="array" ref="AN71">TheilElementSeparateSum(POP!AN$30:AN$89,GDP!AN$30:AN$89,POP!AN$92,GDP!AN$92,$A71)</f>
        <v>3.2768009202420543E-4</v>
      </c>
      <c r="AO71" cm="1">
        <f t="array" ref="AO71">TheilElementSeparateSum(POP!AO$30:AO$89,GDP!AO$30:AO$89,POP!AO$92,GDP!AO$92,$A71)</f>
        <v>3.6872893252234203E-4</v>
      </c>
      <c r="AP71" cm="1">
        <f t="array" ref="AP71">TheilElementSeparateSum(POP!AP$30:AP$89,GDP!AP$30:AP$89,POP!AP$92,GDP!AP$92,$A71)</f>
        <v>3.1799911408149324E-4</v>
      </c>
      <c r="AQ71" cm="1">
        <f t="array" ref="AQ71">TheilElementSeparateSum(POP!AQ$30:AQ$89,GDP!AQ$30:AQ$89,POP!AQ$92,GDP!AQ$92,$A71)</f>
        <v>3.4795131980107943E-4</v>
      </c>
      <c r="AR71" cm="1">
        <f t="array" ref="AR71">TheilElementSeparateSum(POP!AR$30:AR$89,GDP!AR$30:AR$89,POP!AR$92,GDP!AR$92,$A71)</f>
        <v>3.9444215015322736E-4</v>
      </c>
      <c r="AS71" cm="1">
        <f t="array" ref="AS71">TheilElementSeparateSum(POP!AS$30:AS$89,GDP!AS$30:AS$89,POP!AS$92,GDP!AS$92,$A71)</f>
        <v>3.5252768945606987E-4</v>
      </c>
      <c r="AT71" cm="1">
        <f t="array" ref="AT71">TheilElementSeparateSum(POP!AT$30:AT$89,GDP!AT$30:AT$89,POP!AT$92,GDP!AT$92,$A71)</f>
        <v>3.6709779880368735E-4</v>
      </c>
      <c r="AU71" cm="1">
        <f t="array" ref="AU71">TheilElementSeparateSum(POP!AU$30:AU$89,GDP!AU$30:AU$89,POP!AU$92,GDP!AU$92,$A71)</f>
        <v>3.2673528659749989E-4</v>
      </c>
      <c r="AV71" cm="1">
        <f t="array" ref="AV71">TheilElementSeparateSum(POP!AV$30:AV$89,GDP!AV$30:AV$89,POP!AV$92,GDP!AV$92,$A71)</f>
        <v>3.038115267674488E-4</v>
      </c>
      <c r="AW71" cm="1">
        <f t="array" ref="AW71">TheilElementSeparateSum(POP!AW$30:AW$89,GDP!AW$30:AW$89,POP!AW$92,GDP!AW$92,$A71)</f>
        <v>2.3719327531886598E-4</v>
      </c>
      <c r="AX71" cm="1">
        <f t="array" ref="AX71">TheilElementSeparateSum(POP!AX$30:AX$89,GDP!AX$30:AX$89,POP!AX$92,GDP!AX$92,$A71)</f>
        <v>1.7748493832125676E-4</v>
      </c>
      <c r="AY71" cm="1">
        <f t="array" ref="AY71">TheilElementSeparateSum(POP!AY$30:AY$89,GDP!AY$30:AY$89,POP!AY$92,GDP!AY$92,$A71)</f>
        <v>1.5320907465948429E-4</v>
      </c>
      <c r="AZ71" cm="1">
        <f t="array" ref="AZ71">TheilElementSeparateSum(POP!AZ$30:AZ$89,GDP!AZ$30:AZ$89,POP!AZ$92,GDP!AZ$92,$A71)</f>
        <v>1.334009721102061E-4</v>
      </c>
      <c r="BA71" cm="1">
        <f t="array" ref="BA71">TheilElementSeparateSum(POP!BA$30:BA$89,GDP!BA$30:BA$89,POP!BA$92,GDP!BA$92,$A71)</f>
        <v>1.3111647418631323E-4</v>
      </c>
      <c r="BB71" cm="1">
        <f t="array" ref="BB71">TheilElementSeparateSum(POP!BB$30:BB$89,GDP!BB$30:BB$89,POP!BB$92,GDP!BB$92,$A71)</f>
        <v>1.2694524657798562E-4</v>
      </c>
      <c r="BC71" cm="1">
        <f t="array" ref="BC71">TheilElementSeparateSum(POP!BC$30:BC$89,GDP!BC$30:BC$89,POP!BC$92,GDP!BC$92,$A71)</f>
        <v>1.7529674576297044E-4</v>
      </c>
      <c r="BD71" cm="1">
        <f t="array" ref="BD71">TheilElementSeparateSum(POP!BD$30:BD$89,GDP!BD$30:BD$89,POP!BD$92,GDP!BD$92,$A71)</f>
        <v>1.7012331835621907E-4</v>
      </c>
      <c r="BE71" cm="1">
        <f t="array" ref="BE71">TheilElementSeparateSum(POP!BE$30:BE$89,GDP!BE$30:BE$89,POP!BE$92,GDP!BE$92,$A71)</f>
        <v>2.0720707575961887E-4</v>
      </c>
      <c r="BF71" cm="1">
        <f t="array" ref="BF71">TheilElementSeparateSum(POP!BF$30:BF$89,GDP!BF$30:BF$89,POP!BF$92,GDP!BF$92,$A71)</f>
        <v>2.1792658749760171E-4</v>
      </c>
      <c r="BG71" cm="1">
        <f t="array" ref="BG71">TheilElementSeparateSum(POP!BG$30:BG$89,GDP!BG$30:BG$89,POP!BG$92,GDP!BG$92,$A71)</f>
        <v>2.0905007938809146E-4</v>
      </c>
      <c r="BH71" cm="1">
        <f t="array" ref="BH71">TheilElementSeparateSum(POP!BH$30:BH$89,GDP!BH$30:BH$89,POP!BH$92,GDP!BH$92,$A71)</f>
        <v>2.1857362369051664E-4</v>
      </c>
      <c r="BI71" cm="1">
        <f t="array" ref="BI71">TheilElementSeparateSum(POP!BI$30:BI$89,GDP!BI$30:BI$89,POP!BI$92,GDP!BI$92,$A71)</f>
        <v>2.3766522544419762E-4</v>
      </c>
    </row>
    <row r="72" spans="1:61" x14ac:dyDescent="0.45">
      <c r="A72">
        <f t="shared" si="1"/>
        <v>49</v>
      </c>
      <c r="B72" t="str" vm="136">
        <f>GDP!B78</f>
        <v>Sierra Leone</v>
      </c>
      <c r="C72" cm="1">
        <f t="array" ref="C72">TheilElementSeparateSum(POP!C$30:C$89,GDP!C$30:C$89,POP!C$92,GDP!C$92,$A72)</f>
        <v>-1.2724512860716125E-4</v>
      </c>
      <c r="D72" cm="1">
        <f t="array" ref="D72">TheilElementSeparateSum(POP!D$30:D$89,GDP!D$30:D$89,POP!D$92,GDP!D$92,$A72)</f>
        <v>-1.7652631132724573E-4</v>
      </c>
      <c r="E72" cm="1">
        <f t="array" ref="E72">TheilElementSeparateSum(POP!E$30:E$89,GDP!E$30:E$89,POP!E$92,GDP!E$92,$A72)</f>
        <v>-3.3303473539319606E-4</v>
      </c>
      <c r="F72" cm="1">
        <f t="array" ref="F72">TheilElementSeparateSum(POP!F$30:F$89,GDP!F$30:F$89,POP!F$92,GDP!F$92,$A72)</f>
        <v>-3.393139148148918E-4</v>
      </c>
      <c r="G72" cm="1">
        <f t="array" ref="G72">TheilElementSeparateSum(POP!G$30:G$89,GDP!G$30:G$89,POP!G$92,GDP!G$92,$A72)</f>
        <v>-4.7190455298955729E-4</v>
      </c>
      <c r="H72" cm="1">
        <f t="array" ref="H72">TheilElementSeparateSum(POP!H$30:H$89,GDP!H$30:H$89,POP!H$92,GDP!H$92,$A72)</f>
        <v>-4.3150628611920473E-4</v>
      </c>
      <c r="I72" cm="1">
        <f t="array" ref="I72">TheilElementSeparateSum(POP!I$30:I$89,GDP!I$30:I$89,POP!I$92,GDP!I$92,$A72)</f>
        <v>-5.7887273905607071E-4</v>
      </c>
      <c r="J72" cm="1">
        <f t="array" ref="J72">TheilElementSeparateSum(POP!J$30:J$89,GDP!J$30:J$89,POP!J$92,GDP!J$92,$A72)</f>
        <v>-6.6981324727685405E-4</v>
      </c>
      <c r="K72" cm="1">
        <f t="array" ref="K72">TheilElementSeparateSum(POP!K$30:K$89,GDP!K$30:K$89,POP!K$92,GDP!K$92,$A72)</f>
        <v>-5.7875805023312708E-4</v>
      </c>
      <c r="L72" cm="1">
        <f t="array" ref="L72">TheilElementSeparateSum(POP!L$30:L$89,GDP!L$30:L$89,POP!L$92,GDP!L$92,$A72)</f>
        <v>-5.8858150240804509E-4</v>
      </c>
      <c r="M72" cm="1">
        <f t="array" ref="M72">TheilElementSeparateSum(POP!M$30:M$89,GDP!M$30:M$89,POP!M$92,GDP!M$92,$A72)</f>
        <v>-6.6353129033221018E-4</v>
      </c>
      <c r="N72" cm="1">
        <f t="array" ref="N72">TheilElementSeparateSum(POP!N$30:N$89,GDP!N$30:N$89,POP!N$92,GDP!N$92,$A72)</f>
        <v>-6.568339606561885E-4</v>
      </c>
      <c r="O72" cm="1">
        <f t="array" ref="O72">TheilElementSeparateSum(POP!O$30:O$89,GDP!O$30:O$89,POP!O$92,GDP!O$92,$A72)</f>
        <v>-6.5907962210878454E-4</v>
      </c>
      <c r="P72" cm="1">
        <f t="array" ref="P72">TheilElementSeparateSum(POP!P$30:P$89,GDP!P$30:P$89,POP!P$92,GDP!P$92,$A72)</f>
        <v>-7.1842495518899025E-4</v>
      </c>
      <c r="Q72" cm="1">
        <f t="array" ref="Q72">TheilElementSeparateSum(POP!Q$30:Q$89,GDP!Q$30:Q$89,POP!Q$92,GDP!Q$92,$A72)</f>
        <v>-7.3821158498751569E-4</v>
      </c>
      <c r="R72" cm="1">
        <f t="array" ref="R72">TheilElementSeparateSum(POP!R$30:R$89,GDP!R$30:R$89,POP!R$92,GDP!R$92,$A72)</f>
        <v>-7.8074292307782052E-4</v>
      </c>
      <c r="S72" cm="1">
        <f t="array" ref="S72">TheilElementSeparateSum(POP!S$30:S$89,GDP!S$30:S$89,POP!S$92,GDP!S$92,$A72)</f>
        <v>-7.7361820384845754E-4</v>
      </c>
      <c r="T72" cm="1">
        <f t="array" ref="T72">TheilElementSeparateSum(POP!T$30:T$89,GDP!T$30:T$89,POP!T$92,GDP!T$92,$A72)</f>
        <v>-7.2341076760396646E-4</v>
      </c>
      <c r="U72" cm="1">
        <f t="array" ref="U72">TheilElementSeparateSum(POP!U$30:U$89,GDP!U$30:U$89,POP!U$92,GDP!U$92,$A72)</f>
        <v>-7.3298440460011069E-4</v>
      </c>
      <c r="V72" cm="1">
        <f t="array" ref="V72">TheilElementSeparateSum(POP!V$30:V$89,GDP!V$30:V$89,POP!V$92,GDP!V$92,$A72)</f>
        <v>-7.6924872218515493E-4</v>
      </c>
      <c r="W72" cm="1">
        <f t="array" ref="W72">TheilElementSeparateSum(POP!W$30:W$89,GDP!W$30:W$89,POP!W$92,GDP!W$92,$A72)</f>
        <v>-7.7411893368234267E-4</v>
      </c>
      <c r="X72" cm="1">
        <f t="array" ref="X72">TheilElementSeparateSum(POP!X$30:X$89,GDP!X$30:X$89,POP!X$92,GDP!X$92,$A72)</f>
        <v>-7.5602974411432763E-4</v>
      </c>
      <c r="Y72" cm="1">
        <f t="array" ref="Y72">TheilElementSeparateSum(POP!Y$30:Y$89,GDP!Y$30:Y$89,POP!Y$92,GDP!Y$92,$A72)</f>
        <v>-7.6950015647544892E-4</v>
      </c>
      <c r="Z72" cm="1">
        <f t="array" ref="Z72">TheilElementSeparateSum(POP!Z$30:Z$89,GDP!Z$30:Z$89,POP!Z$92,GDP!Z$92,$A72)</f>
        <v>-7.6272341424308025E-4</v>
      </c>
      <c r="AA72" cm="1">
        <f t="array" ref="AA72">TheilElementSeparateSum(POP!AA$30:AA$89,GDP!AA$30:AA$89,POP!AA$92,GDP!AA$92,$A72)</f>
        <v>-7.6568067488856325E-4</v>
      </c>
      <c r="AB72" cm="1">
        <f t="array" ref="AB72">TheilElementSeparateSum(POP!AB$30:AB$89,GDP!AB$30:AB$89,POP!AB$92,GDP!AB$92,$A72)</f>
        <v>-6.5433476674988441E-4</v>
      </c>
      <c r="AC72" cm="1">
        <f t="array" ref="AC72">TheilElementSeparateSum(POP!AC$30:AC$89,GDP!AC$30:AC$89,POP!AC$92,GDP!AC$92,$A72)</f>
        <v>-7.2035446051495644E-4</v>
      </c>
      <c r="AD72" cm="1">
        <f t="array" ref="AD72">TheilElementSeparateSum(POP!AD$30:AD$89,GDP!AD$30:AD$89,POP!AD$92,GDP!AD$92,$A72)</f>
        <v>-7.780361370383419E-4</v>
      </c>
      <c r="AE72" cm="1">
        <f t="array" ref="AE72">TheilElementSeparateSum(POP!AE$30:AE$89,GDP!AE$30:AE$89,POP!AE$92,GDP!AE$92,$A72)</f>
        <v>-7.4189124266796672E-4</v>
      </c>
      <c r="AF72" cm="1">
        <f t="array" ref="AF72">TheilElementSeparateSum(POP!AF$30:AF$89,GDP!AF$30:AF$89,POP!AF$92,GDP!AF$92,$A72)</f>
        <v>-6.1581835690881182E-4</v>
      </c>
      <c r="AG72" cm="1">
        <f t="array" ref="AG72">TheilElementSeparateSum(POP!AG$30:AG$89,GDP!AG$30:AG$89,POP!AG$92,GDP!AG$92,$A72)</f>
        <v>-6.3467410799491293E-4</v>
      </c>
      <c r="AH72" cm="1">
        <f t="array" ref="AH72">TheilElementSeparateSum(POP!AH$30:AH$89,GDP!AH$30:AH$89,POP!AH$92,GDP!AH$92,$A72)</f>
        <v>-5.9757255213504308E-4</v>
      </c>
      <c r="AI72" cm="1">
        <f t="array" ref="AI72">TheilElementSeparateSum(POP!AI$30:AI$89,GDP!AI$30:AI$89,POP!AI$92,GDP!AI$92,$A72)</f>
        <v>-5.9538468061516364E-4</v>
      </c>
      <c r="AJ72" cm="1">
        <f t="array" ref="AJ72">TheilElementSeparateSum(POP!AJ$30:AJ$89,GDP!AJ$30:AJ$89,POP!AJ$92,GDP!AJ$92,$A72)</f>
        <v>-6.0598153079867889E-4</v>
      </c>
      <c r="AK72" cm="1">
        <f t="array" ref="AK72">TheilElementSeparateSum(POP!AK$30:AK$89,GDP!AK$30:AK$89,POP!AK$92,GDP!AK$92,$A72)</f>
        <v>-5.6241659165131306E-4</v>
      </c>
      <c r="AL72" cm="1">
        <f t="array" ref="AL72">TheilElementSeparateSum(POP!AL$30:AL$89,GDP!AL$30:AL$89,POP!AL$92,GDP!AL$92,$A72)</f>
        <v>-5.5504628186037012E-4</v>
      </c>
      <c r="AM72" cm="1">
        <f t="array" ref="AM72">TheilElementSeparateSum(POP!AM$30:AM$89,GDP!AM$30:AM$89,POP!AM$92,GDP!AM$92,$A72)</f>
        <v>-5.118321037590757E-4</v>
      </c>
      <c r="AN72" cm="1">
        <f t="array" ref="AN72">TheilElementSeparateSum(POP!AN$30:AN$89,GDP!AN$30:AN$89,POP!AN$92,GDP!AN$92,$A72)</f>
        <v>-4.5105080023878657E-4</v>
      </c>
      <c r="AO72" cm="1">
        <f t="array" ref="AO72">TheilElementSeparateSum(POP!AO$30:AO$89,GDP!AO$30:AO$89,POP!AO$92,GDP!AO$92,$A72)</f>
        <v>-4.6240338101531713E-4</v>
      </c>
      <c r="AP72" cm="1">
        <f t="array" ref="AP72">TheilElementSeparateSum(POP!AP$30:AP$89,GDP!AP$30:AP$89,POP!AP$92,GDP!AP$92,$A72)</f>
        <v>-4.3082763223097807E-4</v>
      </c>
      <c r="AQ72" cm="1">
        <f t="array" ref="AQ72">TheilElementSeparateSum(POP!AQ$30:AQ$89,GDP!AQ$30:AQ$89,POP!AQ$92,GDP!AQ$92,$A72)</f>
        <v>-5.7843119191361089E-4</v>
      </c>
      <c r="AR72" cm="1">
        <f t="array" ref="AR72">TheilElementSeparateSum(POP!AR$30:AR$89,GDP!AR$30:AR$89,POP!AR$92,GDP!AR$92,$A72)</f>
        <v>-6.1385449713881443E-4</v>
      </c>
      <c r="AS72" cm="1">
        <f t="array" ref="AS72">TheilElementSeparateSum(POP!AS$30:AS$89,GDP!AS$30:AS$89,POP!AS$92,GDP!AS$92,$A72)</f>
        <v>-6.2603024637141835E-4</v>
      </c>
      <c r="AT72" cm="1">
        <f t="array" ref="AT72">TheilElementSeparateSum(POP!AT$30:AT$89,GDP!AT$30:AT$89,POP!AT$92,GDP!AT$92,$A72)</f>
        <v>-6.0717115381986558E-4</v>
      </c>
      <c r="AU72" cm="1">
        <f t="array" ref="AU72">TheilElementSeparateSum(POP!AU$30:AU$89,GDP!AU$30:AU$89,POP!AU$92,GDP!AU$92,$A72)</f>
        <v>-6.0331171169870001E-4</v>
      </c>
      <c r="AV72" cm="1">
        <f t="array" ref="AV72">TheilElementSeparateSum(POP!AV$30:AV$89,GDP!AV$30:AV$89,POP!AV$92,GDP!AV$92,$A72)</f>
        <v>-6.0461699011344901E-4</v>
      </c>
      <c r="AW72" cm="1">
        <f t="array" ref="AW72">TheilElementSeparateSum(POP!AW$30:AW$89,GDP!AW$30:AW$89,POP!AW$92,GDP!AW$92,$A72)</f>
        <v>-5.9642400738892749E-4</v>
      </c>
      <c r="AX72" cm="1">
        <f t="array" ref="AX72">TheilElementSeparateSum(POP!AX$30:AX$89,GDP!AX$30:AX$89,POP!AX$92,GDP!AX$92,$A72)</f>
        <v>-6.1119391866683943E-4</v>
      </c>
      <c r="AY72" cm="1">
        <f t="array" ref="AY72">TheilElementSeparateSum(POP!AY$30:AY$89,GDP!AY$30:AY$89,POP!AY$92,GDP!AY$92,$A72)</f>
        <v>-6.1926659741511503E-4</v>
      </c>
      <c r="AZ72" cm="1">
        <f t="array" ref="AZ72">TheilElementSeparateSum(POP!AZ$30:AZ$89,GDP!AZ$30:AZ$89,POP!AZ$92,GDP!AZ$92,$A72)</f>
        <v>-5.7506344184737998E-4</v>
      </c>
      <c r="BA72" cm="1">
        <f t="array" ref="BA72">TheilElementSeparateSum(POP!BA$30:BA$89,GDP!BA$30:BA$89,POP!BA$92,GDP!BA$92,$A72)</f>
        <v>-5.7994192199764929E-4</v>
      </c>
      <c r="BB72" cm="1">
        <f t="array" ref="BB72">TheilElementSeparateSum(POP!BB$30:BB$89,GDP!BB$30:BB$89,POP!BB$92,GDP!BB$92,$A72)</f>
        <v>-6.530983675828826E-4</v>
      </c>
      <c r="BC72" cm="1">
        <f t="array" ref="BC72">TheilElementSeparateSum(POP!BC$30:BC$89,GDP!BC$30:BC$89,POP!BC$92,GDP!BC$92,$A72)</f>
        <v>-7.1725353535483842E-4</v>
      </c>
      <c r="BD72" cm="1">
        <f t="array" ref="BD72">TheilElementSeparateSum(POP!BD$30:BD$89,GDP!BD$30:BD$89,POP!BD$92,GDP!BD$92,$A72)</f>
        <v>-7.1785316249308004E-4</v>
      </c>
      <c r="BE72" cm="1">
        <f t="array" ref="BE72">TheilElementSeparateSum(POP!BE$30:BE$89,GDP!BE$30:BE$89,POP!BE$92,GDP!BE$92,$A72)</f>
        <v>-6.9915900406426615E-4</v>
      </c>
      <c r="BF72" cm="1">
        <f t="array" ref="BF72">TheilElementSeparateSum(POP!BF$30:BF$89,GDP!BF$30:BF$89,POP!BF$92,GDP!BF$92,$A72)</f>
        <v>-6.5971367384881846E-4</v>
      </c>
      <c r="BG72" cm="1">
        <f t="array" ref="BG72">TheilElementSeparateSum(POP!BG$30:BG$89,GDP!BG$30:BG$89,POP!BG$92,GDP!BG$92,$A72)</f>
        <v>-6.3921412690481547E-4</v>
      </c>
      <c r="BH72" cm="1">
        <f t="array" ref="BH72">TheilElementSeparateSum(POP!BH$30:BH$89,GDP!BH$30:BH$89,POP!BH$92,GDP!BH$92,$A72)</f>
        <v>-6.6420016164610795E-4</v>
      </c>
      <c r="BI72" cm="1">
        <f t="array" ref="BI72">TheilElementSeparateSum(POP!BI$30:BI$89,GDP!BI$30:BI$89,POP!BI$92,GDP!BI$92,$A72)</f>
        <v>-6.4955271733575706E-4</v>
      </c>
    </row>
    <row r="73" spans="1:61" x14ac:dyDescent="0.45">
      <c r="A73">
        <f t="shared" si="1"/>
        <v>50</v>
      </c>
      <c r="B73" t="str" vm="137">
        <f>GDP!B79</f>
        <v>South Africa</v>
      </c>
      <c r="C73" cm="1">
        <f t="array" ref="C73">TheilElementSeparateSum(POP!C$30:C$89,GDP!C$30:C$89,POP!C$92,GDP!C$92,$A73)</f>
        <v>6.0042855889767037E-2</v>
      </c>
      <c r="D73" cm="1">
        <f t="array" ref="D73">TheilElementSeparateSum(POP!D$30:D$89,GDP!D$30:D$89,POP!D$92,GDP!D$92,$A73)</f>
        <v>5.8385550326421613E-2</v>
      </c>
      <c r="E73" cm="1">
        <f t="array" ref="E73">TheilElementSeparateSum(POP!E$30:E$89,GDP!E$30:E$89,POP!E$92,GDP!E$92,$A73)</f>
        <v>5.7050713289461451E-2</v>
      </c>
      <c r="F73" cm="1">
        <f t="array" ref="F73">TheilElementSeparateSum(POP!F$30:F$89,GDP!F$30:F$89,POP!F$92,GDP!F$92,$A73)</f>
        <v>5.8964088227577961E-2</v>
      </c>
      <c r="G73" cm="1">
        <f t="array" ref="G73">TheilElementSeparateSum(POP!G$30:G$89,GDP!G$30:G$89,POP!G$92,GDP!G$92,$A73)</f>
        <v>6.0915738435239487E-2</v>
      </c>
      <c r="H73" cm="1">
        <f t="array" ref="H73">TheilElementSeparateSum(POP!H$30:H$89,GDP!H$30:H$89,POP!H$92,GDP!H$92,$A73)</f>
        <v>6.8597862883834571E-2</v>
      </c>
      <c r="I73" cm="1">
        <f t="array" ref="I73">TheilElementSeparateSum(POP!I$30:I$89,GDP!I$30:I$89,POP!I$92,GDP!I$92,$A73)</f>
        <v>7.3885184845016966E-2</v>
      </c>
      <c r="J73" cm="1">
        <f t="array" ref="J73">TheilElementSeparateSum(POP!J$30:J$89,GDP!J$30:J$89,POP!J$92,GDP!J$92,$A73)</f>
        <v>7.4972806064694003E-2</v>
      </c>
      <c r="K73" cm="1">
        <f t="array" ref="K73">TheilElementSeparateSum(POP!K$30:K$89,GDP!K$30:K$89,POP!K$92,GDP!K$92,$A73)</f>
        <v>7.6289452829766402E-2</v>
      </c>
      <c r="L73" cm="1">
        <f t="array" ref="L73">TheilElementSeparateSum(POP!L$30:L$89,GDP!L$30:L$89,POP!L$92,GDP!L$92,$A73)</f>
        <v>7.7866597493372575E-2</v>
      </c>
      <c r="M73" cm="1">
        <f t="array" ref="M73">TheilElementSeparateSum(POP!M$30:M$89,GDP!M$30:M$89,POP!M$92,GDP!M$92,$A73)</f>
        <v>8.1364806362937137E-2</v>
      </c>
      <c r="N73" cm="1">
        <f t="array" ref="N73">TheilElementSeparateSum(POP!N$30:N$89,GDP!N$30:N$89,POP!N$92,GDP!N$92,$A73)</f>
        <v>7.382661167969029E-2</v>
      </c>
      <c r="O73" cm="1">
        <f t="array" ref="O73">TheilElementSeparateSum(POP!O$30:O$89,GDP!O$30:O$89,POP!O$92,GDP!O$92,$A73)</f>
        <v>8.695560716156582E-2</v>
      </c>
      <c r="P73" cm="1">
        <f t="array" ref="P73">TheilElementSeparateSum(POP!P$30:P$89,GDP!P$30:P$89,POP!P$92,GDP!P$92,$A73)</f>
        <v>8.5006843040302593E-2</v>
      </c>
      <c r="Q73" cm="1">
        <f t="array" ref="Q73">TheilElementSeparateSum(POP!Q$30:Q$89,GDP!Q$30:Q$89,POP!Q$92,GDP!Q$92,$A73)</f>
        <v>7.4568460344750426E-2</v>
      </c>
      <c r="R73" cm="1">
        <f t="array" ref="R73">TheilElementSeparateSum(POP!R$30:R$89,GDP!R$30:R$89,POP!R$92,GDP!R$92,$A73)</f>
        <v>5.8546085762000717E-2</v>
      </c>
      <c r="S73" cm="1">
        <f t="array" ref="S73">TheilElementSeparateSum(POP!S$30:S$89,GDP!S$30:S$89,POP!S$92,GDP!S$92,$A73)</f>
        <v>5.808687916808123E-2</v>
      </c>
      <c r="T73" cm="1">
        <f t="array" ref="T73">TheilElementSeparateSum(POP!T$30:T$89,GDP!T$30:T$89,POP!T$92,GDP!T$92,$A73)</f>
        <v>5.8689825335344906E-2</v>
      </c>
      <c r="U73" cm="1">
        <f t="array" ref="U73">TheilElementSeparateSum(POP!U$30:U$89,GDP!U$30:U$89,POP!U$92,GDP!U$92,$A73)</f>
        <v>6.2169071413070161E-2</v>
      </c>
      <c r="V73" cm="1">
        <f t="array" ref="V73">TheilElementSeparateSum(POP!V$30:V$89,GDP!V$30:V$89,POP!V$92,GDP!V$92,$A73)</f>
        <v>8.8136689981283836E-2</v>
      </c>
      <c r="W73" cm="1">
        <f t="array" ref="W73">TheilElementSeparateSum(POP!W$30:W$89,GDP!W$30:W$89,POP!W$92,GDP!W$92,$A73)</f>
        <v>6.8118062830888532E-2</v>
      </c>
      <c r="X73" cm="1">
        <f t="array" ref="X73">TheilElementSeparateSum(POP!X$30:X$89,GDP!X$30:X$89,POP!X$92,GDP!X$92,$A73)</f>
        <v>6.5210709723317342E-2</v>
      </c>
      <c r="Y73" cm="1">
        <f t="array" ref="Y73">TheilElementSeparateSum(POP!Y$30:Y$89,GDP!Y$30:Y$89,POP!Y$92,GDP!Y$92,$A73)</f>
        <v>9.7023805802619489E-2</v>
      </c>
      <c r="Z73" cm="1">
        <f t="array" ref="Z73">TheilElementSeparateSum(POP!Z$30:Z$89,GDP!Z$30:Z$89,POP!Z$92,GDP!Z$92,$A73)</f>
        <v>7.7678942656973504E-2</v>
      </c>
      <c r="AA73" cm="1">
        <f t="array" ref="AA73">TheilElementSeparateSum(POP!AA$30:AA$89,GDP!AA$30:AA$89,POP!AA$92,GDP!AA$92,$A73)</f>
        <v>4.4825423089718291E-2</v>
      </c>
      <c r="AB73" cm="1">
        <f t="array" ref="AB73">TheilElementSeparateSum(POP!AB$30:AB$89,GDP!AB$30:AB$89,POP!AB$92,GDP!AB$92,$A73)</f>
        <v>5.7196955118887678E-2</v>
      </c>
      <c r="AC73" cm="1">
        <f t="array" ref="AC73">TheilElementSeparateSum(POP!AC$30:AC$89,GDP!AC$30:AC$89,POP!AC$92,GDP!AC$92,$A73)</f>
        <v>7.7699213416388163E-2</v>
      </c>
      <c r="AD73" cm="1">
        <f t="array" ref="AD73">TheilElementSeparateSum(POP!AD$30:AD$89,GDP!AD$30:AD$89,POP!AD$92,GDP!AD$92,$A73)</f>
        <v>7.5687711972344182E-2</v>
      </c>
      <c r="AE73" cm="1">
        <f t="array" ref="AE73">TheilElementSeparateSum(POP!AE$30:AE$89,GDP!AE$30:AE$89,POP!AE$92,GDP!AE$92,$A73)</f>
        <v>6.6058875977472079E-2</v>
      </c>
      <c r="AF73" cm="1">
        <f t="array" ref="AF73">TheilElementSeparateSum(POP!AF$30:AF$89,GDP!AF$30:AF$89,POP!AF$92,GDP!AF$92,$A73)</f>
        <v>7.0100261177010015E-2</v>
      </c>
      <c r="AG73" cm="1">
        <f t="array" ref="AG73">TheilElementSeparateSum(POP!AG$30:AG$89,GDP!AG$30:AG$89,POP!AG$92,GDP!AG$92,$A73)</f>
        <v>6.661631232848654E-2</v>
      </c>
      <c r="AH73" cm="1">
        <f t="array" ref="AH73">TheilElementSeparateSum(POP!AH$30:AH$89,GDP!AH$30:AH$89,POP!AH$92,GDP!AH$92,$A73)</f>
        <v>8.1225049323875989E-2</v>
      </c>
      <c r="AI73" cm="1">
        <f t="array" ref="AI73">TheilElementSeparateSum(POP!AI$30:AI$89,GDP!AI$30:AI$89,POP!AI$92,GDP!AI$92,$A73)</f>
        <v>6.7235279500860848E-2</v>
      </c>
      <c r="AJ73" cm="1">
        <f t="array" ref="AJ73">TheilElementSeparateSum(POP!AJ$30:AJ$89,GDP!AJ$30:AJ$89,POP!AJ$92,GDP!AJ$92,$A73)</f>
        <v>6.038808107553667E-2</v>
      </c>
      <c r="AK73" cm="1">
        <f t="array" ref="AK73">TheilElementSeparateSum(POP!AK$30:AK$89,GDP!AK$30:AK$89,POP!AK$92,GDP!AK$92,$A73)</f>
        <v>6.1240350905100181E-2</v>
      </c>
      <c r="AL73" cm="1">
        <f t="array" ref="AL73">TheilElementSeparateSum(POP!AL$30:AL$89,GDP!AL$30:AL$89,POP!AL$92,GDP!AL$92,$A73)</f>
        <v>4.6818322060974332E-2</v>
      </c>
      <c r="AM73" cm="1">
        <f t="array" ref="AM73">TheilElementSeparateSum(POP!AM$30:AM$89,GDP!AM$30:AM$89,POP!AM$92,GDP!AM$92,$A73)</f>
        <v>4.4924605045861737E-2</v>
      </c>
      <c r="AN73" cm="1">
        <f t="array" ref="AN73">TheilElementSeparateSum(POP!AN$30:AN$89,GDP!AN$30:AN$89,POP!AN$92,GDP!AN$92,$A73)</f>
        <v>3.6157001787740596E-2</v>
      </c>
      <c r="AO73" cm="1">
        <f t="array" ref="AO73">TheilElementSeparateSum(POP!AO$30:AO$89,GDP!AO$30:AO$89,POP!AO$92,GDP!AO$92,$A73)</f>
        <v>3.9906922593180516E-2</v>
      </c>
      <c r="AP73" cm="1">
        <f t="array" ref="AP73">TheilElementSeparateSum(POP!AP$30:AP$89,GDP!AP$30:AP$89,POP!AP$92,GDP!AP$92,$A73)</f>
        <v>3.3223148113891515E-2</v>
      </c>
      <c r="AQ73" cm="1">
        <f t="array" ref="AQ73">TheilElementSeparateSum(POP!AQ$30:AQ$89,GDP!AQ$30:AQ$89,POP!AQ$92,GDP!AQ$92,$A73)</f>
        <v>2.8112369308366084E-2</v>
      </c>
      <c r="AR73" cm="1">
        <f t="array" ref="AR73">TheilElementSeparateSum(POP!AR$30:AR$89,GDP!AR$30:AR$89,POP!AR$92,GDP!AR$92,$A73)</f>
        <v>2.3385641369275456E-2</v>
      </c>
      <c r="AS73" cm="1">
        <f t="array" ref="AS73">TheilElementSeparateSum(POP!AS$30:AS$89,GDP!AS$30:AS$89,POP!AS$92,GDP!AS$92,$A73)</f>
        <v>4.8056657522717233E-2</v>
      </c>
      <c r="AT73" cm="1">
        <f t="array" ref="AT73">TheilElementSeparateSum(POP!AT$30:AT$89,GDP!AT$30:AT$89,POP!AT$92,GDP!AT$92,$A73)</f>
        <v>5.9957328975264769E-2</v>
      </c>
      <c r="AU73" cm="1">
        <f t="array" ref="AU73">TheilElementSeparateSum(POP!AU$30:AU$89,GDP!AU$30:AU$89,POP!AU$92,GDP!AU$92,$A73)</f>
        <v>5.4684755777303154E-2</v>
      </c>
      <c r="AV73" cm="1">
        <f t="array" ref="AV73">TheilElementSeparateSum(POP!AV$30:AV$89,GDP!AV$30:AV$89,POP!AV$92,GDP!AV$92,$A73)</f>
        <v>4.566893988947715E-2</v>
      </c>
      <c r="AW73" cm="1">
        <f t="array" ref="AW73">TheilElementSeparateSum(POP!AW$30:AW$89,GDP!AW$30:AW$89,POP!AW$92,GDP!AW$92,$A73)</f>
        <v>3.9005671099664144E-2</v>
      </c>
      <c r="AX73" cm="1">
        <f t="array" ref="AX73">TheilElementSeparateSum(POP!AX$30:AX$89,GDP!AX$30:AX$89,POP!AX$92,GDP!AX$92,$A73)</f>
        <v>2.8216468630902936E-2</v>
      </c>
      <c r="AY73" cm="1">
        <f t="array" ref="AY73">TheilElementSeparateSum(POP!AY$30:AY$89,GDP!AY$30:AY$89,POP!AY$92,GDP!AY$92,$A73)</f>
        <v>3.3378495897639804E-2</v>
      </c>
      <c r="AZ73" cm="1">
        <f t="array" ref="AZ73">TheilElementSeparateSum(POP!AZ$30:AZ$89,GDP!AZ$30:AZ$89,POP!AZ$92,GDP!AZ$92,$A73)</f>
        <v>3.5661914089921358E-2</v>
      </c>
      <c r="BA73" cm="1">
        <f t="array" ref="BA73">TheilElementSeparateSum(POP!BA$30:BA$89,GDP!BA$30:BA$89,POP!BA$92,GDP!BA$92,$A73)</f>
        <v>3.4269087062494749E-2</v>
      </c>
      <c r="BB73" cm="1">
        <f t="array" ref="BB73">TheilElementSeparateSum(POP!BB$30:BB$89,GDP!BB$30:BB$89,POP!BB$92,GDP!BB$92,$A73)</f>
        <v>2.965959600450457E-2</v>
      </c>
      <c r="BC73" cm="1">
        <f t="array" ref="BC73">TheilElementSeparateSum(POP!BC$30:BC$89,GDP!BC$30:BC$89,POP!BC$92,GDP!BC$92,$A73)</f>
        <v>2.2461289098493376E-2</v>
      </c>
      <c r="BD73" cm="1">
        <f t="array" ref="BD73">TheilElementSeparateSum(POP!BD$30:BD$89,GDP!BD$30:BD$89,POP!BD$92,GDP!BD$92,$A73)</f>
        <v>1.857468669725253E-2</v>
      </c>
      <c r="BE73" cm="1">
        <f t="array" ref="BE73">TheilElementSeparateSum(POP!BE$30:BE$89,GDP!BE$30:BE$89,POP!BE$92,GDP!BE$92,$A73)</f>
        <v>1.8340497092066168E-2</v>
      </c>
      <c r="BF73" cm="1">
        <f t="array" ref="BF73">TheilElementSeparateSum(POP!BF$30:BF$89,GDP!BF$30:BF$89,POP!BF$92,GDP!BF$92,$A73)</f>
        <v>1.4884298661054953E-2</v>
      </c>
      <c r="BG73" cm="1">
        <f t="array" ref="BG73">TheilElementSeparateSum(POP!BG$30:BG$89,GDP!BG$30:BG$89,POP!BG$92,GDP!BG$92,$A73)</f>
        <v>1.8280135969993196E-2</v>
      </c>
      <c r="BH73" cm="1">
        <f t="array" ref="BH73">TheilElementSeparateSum(POP!BH$30:BH$89,GDP!BH$30:BH$89,POP!BH$92,GDP!BH$92,$A73)</f>
        <v>2.0237964775566577E-2</v>
      </c>
      <c r="BI73" cm="1">
        <f t="array" ref="BI73">TheilElementSeparateSum(POP!BI$30:BI$89,GDP!BI$30:BI$89,POP!BI$92,GDP!BI$92,$A73)</f>
        <v>1.6970188089798964E-2</v>
      </c>
    </row>
    <row r="74" spans="1:61" x14ac:dyDescent="0.45">
      <c r="A74">
        <f t="shared" si="1"/>
        <v>51</v>
      </c>
      <c r="B74" t="str" vm="138">
        <f>GDP!B80</f>
        <v>Sri Lanka</v>
      </c>
      <c r="C74" cm="1">
        <f t="array" ref="C74">TheilElementSeparateSum(POP!C$30:C$89,GDP!C$30:C$89,POP!C$92,GDP!C$92,$A74)</f>
        <v>-3.2256156468600229E-4</v>
      </c>
      <c r="D74" cm="1">
        <f t="array" ref="D74">TheilElementSeparateSum(POP!D$30:D$89,GDP!D$30:D$89,POP!D$92,GDP!D$92,$A74)</f>
        <v>-1.0494929778447043E-3</v>
      </c>
      <c r="E74" cm="1">
        <f t="array" ref="E74">TheilElementSeparateSum(POP!E$30:E$89,GDP!E$30:E$89,POP!E$92,GDP!E$92,$A74)</f>
        <v>-2.5848655836951499E-3</v>
      </c>
      <c r="F74" cm="1">
        <f t="array" ref="F74">TheilElementSeparateSum(POP!F$30:F$89,GDP!F$30:F$89,POP!F$92,GDP!F$92,$A74)</f>
        <v>-2.6803876511384147E-3</v>
      </c>
      <c r="G74" cm="1">
        <f t="array" ref="G74">TheilElementSeparateSum(POP!G$30:G$89,GDP!G$30:G$89,POP!G$92,GDP!G$92,$A74)</f>
        <v>-1.7078050889538889E-3</v>
      </c>
      <c r="H74" cm="1">
        <f t="array" ref="H74">TheilElementSeparateSum(POP!H$30:H$89,GDP!H$30:H$89,POP!H$92,GDP!H$92,$A74)</f>
        <v>-1.6476824914460047E-3</v>
      </c>
      <c r="I74" cm="1">
        <f t="array" ref="I74">TheilElementSeparateSum(POP!I$30:I$89,GDP!I$30:I$89,POP!I$92,GDP!I$92,$A74)</f>
        <v>-1.6960774261448298E-3</v>
      </c>
      <c r="J74" cm="1">
        <f t="array" ref="J74">TheilElementSeparateSum(POP!J$30:J$89,GDP!J$30:J$89,POP!J$92,GDP!J$92,$A74)</f>
        <v>-2.2671313134529076E-3</v>
      </c>
      <c r="K74" cm="1">
        <f t="array" ref="K74">TheilElementSeparateSum(POP!K$30:K$89,GDP!K$30:K$89,POP!K$92,GDP!K$92,$A74)</f>
        <v>-2.3635194170136386E-3</v>
      </c>
      <c r="L74" cm="1">
        <f t="array" ref="L74">TheilElementSeparateSum(POP!L$30:L$89,GDP!L$30:L$89,POP!L$92,GDP!L$92,$A74)</f>
        <v>-1.952617366493551E-3</v>
      </c>
      <c r="M74" cm="1">
        <f t="array" ref="M74">TheilElementSeparateSum(POP!M$30:M$89,GDP!M$30:M$89,POP!M$92,GDP!M$92,$A74)</f>
        <v>-2.1577733316690945E-3</v>
      </c>
      <c r="N74" cm="1">
        <f t="array" ref="N74">TheilElementSeparateSum(POP!N$30:N$89,GDP!N$30:N$89,POP!N$92,GDP!N$92,$A74)</f>
        <v>-2.2629135380567668E-3</v>
      </c>
      <c r="O74" cm="1">
        <f t="array" ref="O74">TheilElementSeparateSum(POP!O$30:O$89,GDP!O$30:O$89,POP!O$92,GDP!O$92,$A74)</f>
        <v>-2.6829297803721681E-3</v>
      </c>
      <c r="P74" cm="1">
        <f t="array" ref="P74">TheilElementSeparateSum(POP!P$30:P$89,GDP!P$30:P$89,POP!P$92,GDP!P$92,$A74)</f>
        <v>-2.730788874356582E-3</v>
      </c>
      <c r="Q74" cm="1">
        <f t="array" ref="Q74">TheilElementSeparateSum(POP!Q$30:Q$89,GDP!Q$30:Q$89,POP!Q$92,GDP!Q$92,$A74)</f>
        <v>-2.8592819185243312E-3</v>
      </c>
      <c r="R74" cm="1">
        <f t="array" ref="R74">TheilElementSeparateSum(POP!R$30:R$89,GDP!R$30:R$89,POP!R$92,GDP!R$92,$A74)</f>
        <v>-3.1961048314184818E-3</v>
      </c>
      <c r="S74" cm="1">
        <f t="array" ref="S74">TheilElementSeparateSum(POP!S$30:S$89,GDP!S$30:S$89,POP!S$92,GDP!S$92,$A74)</f>
        <v>-3.110707475615614E-3</v>
      </c>
      <c r="T74" cm="1">
        <f t="array" ref="T74">TheilElementSeparateSum(POP!T$30:T$89,GDP!T$30:T$89,POP!T$92,GDP!T$92,$A74)</f>
        <v>-3.4780620758653601E-3</v>
      </c>
      <c r="U74" cm="1">
        <f t="array" ref="U74">TheilElementSeparateSum(POP!U$30:U$89,GDP!U$30:U$89,POP!U$92,GDP!U$92,$A74)</f>
        <v>-3.4635563453447203E-3</v>
      </c>
      <c r="V74" cm="1">
        <f t="array" ref="V74">TheilElementSeparateSum(POP!V$30:V$89,GDP!V$30:V$89,POP!V$92,GDP!V$92,$A74)</f>
        <v>-3.4387899753003243E-3</v>
      </c>
      <c r="W74" cm="1">
        <f t="array" ref="W74">TheilElementSeparateSum(POP!W$30:W$89,GDP!W$30:W$89,POP!W$92,GDP!W$92,$A74)</f>
        <v>-3.3865505849432014E-3</v>
      </c>
      <c r="X74" cm="1">
        <f t="array" ref="X74">TheilElementSeparateSum(POP!X$30:X$89,GDP!X$30:X$89,POP!X$92,GDP!X$92,$A74)</f>
        <v>-3.3800657271816992E-3</v>
      </c>
      <c r="Y74" cm="1">
        <f t="array" ref="Y74">TheilElementSeparateSum(POP!Y$30:Y$89,GDP!Y$30:Y$89,POP!Y$92,GDP!Y$92,$A74)</f>
        <v>-3.2497999697894842E-3</v>
      </c>
      <c r="Z74" cm="1">
        <f t="array" ref="Z74">TheilElementSeparateSum(POP!Z$30:Z$89,GDP!Z$30:Z$89,POP!Z$92,GDP!Z$92,$A74)</f>
        <v>-2.9898249800392566E-3</v>
      </c>
      <c r="AA74" cm="1">
        <f t="array" ref="AA74">TheilElementSeparateSum(POP!AA$30:AA$89,GDP!AA$30:AA$89,POP!AA$92,GDP!AA$92,$A74)</f>
        <v>-2.9926088478353765E-3</v>
      </c>
      <c r="AB74" cm="1">
        <f t="array" ref="AB74">TheilElementSeparateSum(POP!AB$30:AB$89,GDP!AB$30:AB$89,POP!AB$92,GDP!AB$92,$A74)</f>
        <v>-2.8299809585777447E-3</v>
      </c>
      <c r="AC74" cm="1">
        <f t="array" ref="AC74">TheilElementSeparateSum(POP!AC$30:AC$89,GDP!AC$30:AC$89,POP!AC$92,GDP!AC$92,$A74)</f>
        <v>-2.9131528633107671E-3</v>
      </c>
      <c r="AD74" cm="1">
        <f t="array" ref="AD74">TheilElementSeparateSum(POP!AD$30:AD$89,GDP!AD$30:AD$89,POP!AD$92,GDP!AD$92,$A74)</f>
        <v>-2.9429438814726002E-3</v>
      </c>
      <c r="AE74" cm="1">
        <f t="array" ref="AE74">TheilElementSeparateSum(POP!AE$30:AE$89,GDP!AE$30:AE$89,POP!AE$92,GDP!AE$92,$A74)</f>
        <v>-3.0456927031098538E-3</v>
      </c>
      <c r="AF74" cm="1">
        <f t="array" ref="AF74">TheilElementSeparateSum(POP!AF$30:AF$89,GDP!AF$30:AF$89,POP!AF$92,GDP!AF$92,$A74)</f>
        <v>-2.9878353864802067E-3</v>
      </c>
      <c r="AG74" cm="1">
        <f t="array" ref="AG74">TheilElementSeparateSum(POP!AG$30:AG$89,GDP!AG$30:AG$89,POP!AG$92,GDP!AG$92,$A74)</f>
        <v>-2.9268380359628609E-3</v>
      </c>
      <c r="AH74" cm="1">
        <f t="array" ref="AH74">TheilElementSeparateSum(POP!AH$30:AH$89,GDP!AH$30:AH$89,POP!AH$92,GDP!AH$92,$A74)</f>
        <v>-2.7207227961331083E-3</v>
      </c>
      <c r="AI74" cm="1">
        <f t="array" ref="AI74">TheilElementSeparateSum(POP!AI$30:AI$89,GDP!AI$30:AI$89,POP!AI$92,GDP!AI$92,$A74)</f>
        <v>-2.7405225773711249E-3</v>
      </c>
      <c r="AJ74" cm="1">
        <f t="array" ref="AJ74">TheilElementSeparateSum(POP!AJ$30:AJ$89,GDP!AJ$30:AJ$89,POP!AJ$92,GDP!AJ$92,$A74)</f>
        <v>-2.6348848855585975E-3</v>
      </c>
      <c r="AK74" cm="1">
        <f t="array" ref="AK74">TheilElementSeparateSum(POP!AK$30:AK$89,GDP!AK$30:AK$89,POP!AK$92,GDP!AK$92,$A74)</f>
        <v>-2.5634455596478898E-3</v>
      </c>
      <c r="AL74" cm="1">
        <f t="array" ref="AL74">TheilElementSeparateSum(POP!AL$30:AL$89,GDP!AL$30:AL$89,POP!AL$92,GDP!AL$92,$A74)</f>
        <v>-2.5441388244359189E-3</v>
      </c>
      <c r="AM74" cm="1">
        <f t="array" ref="AM74">TheilElementSeparateSum(POP!AM$30:AM$89,GDP!AM$30:AM$89,POP!AM$92,GDP!AM$92,$A74)</f>
        <v>-2.4187586482252704E-3</v>
      </c>
      <c r="AN74" cm="1">
        <f t="array" ref="AN74">TheilElementSeparateSum(POP!AN$30:AN$89,GDP!AN$30:AN$89,POP!AN$92,GDP!AN$92,$A74)</f>
        <v>-2.2439116899827679E-3</v>
      </c>
      <c r="AO74" cm="1">
        <f t="array" ref="AO74">TheilElementSeparateSum(POP!AO$30:AO$89,GDP!AO$30:AO$89,POP!AO$92,GDP!AO$92,$A74)</f>
        <v>-2.0513605940207704E-3</v>
      </c>
      <c r="AP74" cm="1">
        <f t="array" ref="AP74">TheilElementSeparateSum(POP!AP$30:AP$89,GDP!AP$30:AP$89,POP!AP$92,GDP!AP$92,$A74)</f>
        <v>-2.1119628072468282E-3</v>
      </c>
      <c r="AQ74" cm="1">
        <f t="array" ref="AQ74">TheilElementSeparateSum(POP!AQ$30:AQ$89,GDP!AQ$30:AQ$89,POP!AQ$92,GDP!AQ$92,$A74)</f>
        <v>-2.0478797095238358E-3</v>
      </c>
      <c r="AR74" cm="1">
        <f t="array" ref="AR74">TheilElementSeparateSum(POP!AR$30:AR$89,GDP!AR$30:AR$89,POP!AR$92,GDP!AR$92,$A74)</f>
        <v>-1.9379317861952178E-3</v>
      </c>
      <c r="AS74" cm="1">
        <f t="array" ref="AS74">TheilElementSeparateSum(POP!AS$30:AS$89,GDP!AS$30:AS$89,POP!AS$92,GDP!AS$92,$A74)</f>
        <v>-1.7679608993406576E-3</v>
      </c>
      <c r="AT74" cm="1">
        <f t="array" ref="AT74">TheilElementSeparateSum(POP!AT$30:AT$89,GDP!AT$30:AT$89,POP!AT$92,GDP!AT$92,$A74)</f>
        <v>-1.92692544418737E-3</v>
      </c>
      <c r="AU74" cm="1">
        <f t="array" ref="AU74">TheilElementSeparateSum(POP!AU$30:AU$89,GDP!AU$30:AU$89,POP!AU$92,GDP!AU$92,$A74)</f>
        <v>-1.8944566707671568E-3</v>
      </c>
      <c r="AV74" cm="1">
        <f t="array" ref="AV74">TheilElementSeparateSum(POP!AV$30:AV$89,GDP!AV$30:AV$89,POP!AV$92,GDP!AV$92,$A74)</f>
        <v>-1.8446327471525821E-3</v>
      </c>
      <c r="AW74" cm="1">
        <f t="array" ref="AW74">TheilElementSeparateSum(POP!AW$30:AW$89,GDP!AW$30:AW$89,POP!AW$92,GDP!AW$92,$A74)</f>
        <v>-1.918831617717176E-3</v>
      </c>
      <c r="AX74" cm="1">
        <f t="array" ref="AX74">TheilElementSeparateSum(POP!AX$30:AX$89,GDP!AX$30:AX$89,POP!AX$92,GDP!AX$92,$A74)</f>
        <v>-1.4685011689662426E-3</v>
      </c>
      <c r="AY74" cm="1">
        <f t="array" ref="AY74">TheilElementSeparateSum(POP!AY$30:AY$89,GDP!AY$30:AY$89,POP!AY$92,GDP!AY$92,$A74)</f>
        <v>-1.1068181005910267E-3</v>
      </c>
      <c r="AZ74" cm="1">
        <f t="array" ref="AZ74">TheilElementSeparateSum(POP!AZ$30:AZ$89,GDP!AZ$30:AZ$89,POP!AZ$92,GDP!AZ$92,$A74)</f>
        <v>-5.9037640517401119E-4</v>
      </c>
      <c r="BA74" cm="1">
        <f t="array" ref="BA74">TheilElementSeparateSum(POP!BA$30:BA$89,GDP!BA$30:BA$89,POP!BA$92,GDP!BA$92,$A74)</f>
        <v>-4.2948849917364958E-4</v>
      </c>
      <c r="BB74" cm="1">
        <f t="array" ref="BB74">TheilElementSeparateSum(POP!BB$30:BB$89,GDP!BB$30:BB$89,POP!BB$92,GDP!BB$92,$A74)</f>
        <v>-1.4375859963170493E-4</v>
      </c>
      <c r="BC74" cm="1">
        <f t="array" ref="BC74">TheilElementSeparateSum(POP!BC$30:BC$89,GDP!BC$30:BC$89,POP!BC$92,GDP!BC$92,$A74)</f>
        <v>1.9789810946748072E-4</v>
      </c>
      <c r="BD74" cm="1">
        <f t="array" ref="BD74">TheilElementSeparateSum(POP!BD$30:BD$89,GDP!BD$30:BD$89,POP!BD$92,GDP!BD$92,$A74)</f>
        <v>5.0850747368020883E-4</v>
      </c>
      <c r="BE74" cm="1">
        <f t="array" ref="BE74">TheilElementSeparateSum(POP!BE$30:BE$89,GDP!BE$30:BE$89,POP!BE$92,GDP!BE$92,$A74)</f>
        <v>1.4897675171681591E-3</v>
      </c>
      <c r="BF74" cm="1">
        <f t="array" ref="BF74">TheilElementSeparateSum(POP!BF$30:BF$89,GDP!BF$30:BF$89,POP!BF$92,GDP!BF$92,$A74)</f>
        <v>1.6834562378210103E-3</v>
      </c>
      <c r="BG74" cm="1">
        <f t="array" ref="BG74">TheilElementSeparateSum(POP!BG$30:BG$89,GDP!BG$30:BG$89,POP!BG$92,GDP!BG$92,$A74)</f>
        <v>1.3954062695829914E-3</v>
      </c>
      <c r="BH74" cm="1">
        <f t="array" ref="BH74">TheilElementSeparateSum(POP!BH$30:BH$89,GDP!BH$30:BH$89,POP!BH$92,GDP!BH$92,$A74)</f>
        <v>1.3991726741156047E-3</v>
      </c>
      <c r="BI74" cm="1">
        <f t="array" ref="BI74">TheilElementSeparateSum(POP!BI$30:BI$89,GDP!BI$30:BI$89,POP!BI$92,GDP!BI$92,$A74)</f>
        <v>8.53291581160428E-4</v>
      </c>
    </row>
    <row r="75" spans="1:61" x14ac:dyDescent="0.45">
      <c r="A75">
        <f t="shared" si="1"/>
        <v>52</v>
      </c>
      <c r="B75" t="str" vm="139">
        <f>GDP!B81</f>
        <v>Sudan (Former)</v>
      </c>
      <c r="C75" cm="1">
        <f t="array" ref="C75">TheilElementSeparateSum(POP!C$30:C$89,GDP!C$30:C$89,POP!C$92,GDP!C$92,$A75)</f>
        <v>2.0202530619352448E-3</v>
      </c>
      <c r="D75" cm="1">
        <f t="array" ref="D75">TheilElementSeparateSum(POP!D$30:D$89,GDP!D$30:D$89,POP!D$92,GDP!D$92,$A75)</f>
        <v>2.0169293552482885E-3</v>
      </c>
      <c r="E75" cm="1">
        <f t="array" ref="E75">TheilElementSeparateSum(POP!E$30:E$89,GDP!E$30:E$89,POP!E$92,GDP!E$92,$A75)</f>
        <v>9.2943779596804969E-4</v>
      </c>
      <c r="F75" cm="1">
        <f t="array" ref="F75">TheilElementSeparateSum(POP!F$30:F$89,GDP!F$30:F$89,POP!F$92,GDP!F$92,$A75)</f>
        <v>4.101081221580227E-4</v>
      </c>
      <c r="G75" cm="1">
        <f t="array" ref="G75">TheilElementSeparateSum(POP!G$30:G$89,GDP!G$30:G$89,POP!G$92,GDP!G$92,$A75)</f>
        <v>1.107468952184451E-4</v>
      </c>
      <c r="H75" cm="1">
        <f t="array" ref="H75">TheilElementSeparateSum(POP!H$30:H$89,GDP!H$30:H$89,POP!H$92,GDP!H$92,$A75)</f>
        <v>8.685447118863743E-5</v>
      </c>
      <c r="I75" cm="1">
        <f t="array" ref="I75">TheilElementSeparateSum(POP!I$30:I$89,GDP!I$30:I$89,POP!I$92,GDP!I$92,$A75)</f>
        <v>1.2580140486380441E-4</v>
      </c>
      <c r="J75" cm="1">
        <f t="array" ref="J75">TheilElementSeparateSum(POP!J$30:J$89,GDP!J$30:J$89,POP!J$92,GDP!J$92,$A75)</f>
        <v>-1.4541450837523304E-4</v>
      </c>
      <c r="K75" cm="1">
        <f t="array" ref="K75">TheilElementSeparateSum(POP!K$30:K$89,GDP!K$30:K$89,POP!K$92,GDP!K$92,$A75)</f>
        <v>-3.0148343052381832E-4</v>
      </c>
      <c r="L75" cm="1">
        <f t="array" ref="L75">TheilElementSeparateSum(POP!L$30:L$89,GDP!L$30:L$89,POP!L$92,GDP!L$92,$A75)</f>
        <v>5.3562913250149218E-6</v>
      </c>
      <c r="M75" cm="1">
        <f t="array" ref="M75">TheilElementSeparateSum(POP!M$30:M$89,GDP!M$30:M$89,POP!M$92,GDP!M$92,$A75)</f>
        <v>4.0183972504862398E-5</v>
      </c>
      <c r="N75" cm="1">
        <f t="array" ref="N75">TheilElementSeparateSum(POP!N$30:N$89,GDP!N$30:N$89,POP!N$92,GDP!N$92,$A75)</f>
        <v>-1.9546853131868392E-4</v>
      </c>
      <c r="O75" cm="1">
        <f t="array" ref="O75">TheilElementSeparateSum(POP!O$30:O$89,GDP!O$30:O$89,POP!O$92,GDP!O$92,$A75)</f>
        <v>-3.3585438761237114E-4</v>
      </c>
      <c r="P75" cm="1">
        <f t="array" ref="P75">TheilElementSeparateSum(POP!P$30:P$89,GDP!P$30:P$89,POP!P$92,GDP!P$92,$A75)</f>
        <v>-3.2115317553800098E-4</v>
      </c>
      <c r="Q75" cm="1">
        <f t="array" ref="Q75">TheilElementSeparateSum(POP!Q$30:Q$89,GDP!Q$30:Q$89,POP!Q$92,GDP!Q$92,$A75)</f>
        <v>3.6129550371109668E-4</v>
      </c>
      <c r="R75" cm="1">
        <f t="array" ref="R75">TheilElementSeparateSum(POP!R$30:R$89,GDP!R$30:R$89,POP!R$92,GDP!R$92,$A75)</f>
        <v>1.6379775390342969E-3</v>
      </c>
      <c r="S75" cm="1">
        <f t="array" ref="S75">TheilElementSeparateSum(POP!S$30:S$89,GDP!S$30:S$89,POP!S$92,GDP!S$92,$A75)</f>
        <v>2.9774595026151448E-3</v>
      </c>
      <c r="T75" cm="1">
        <f t="array" ref="T75">TheilElementSeparateSum(POP!T$30:T$89,GDP!T$30:T$89,POP!T$92,GDP!T$92,$A75)</f>
        <v>-8.5532896064559514E-5</v>
      </c>
      <c r="U75" cm="1">
        <f t="array" ref="U75">TheilElementSeparateSum(POP!U$30:U$89,GDP!U$30:U$89,POP!U$92,GDP!U$92,$A75)</f>
        <v>-3.1531800227283663E-4</v>
      </c>
      <c r="V75" cm="1">
        <f t="array" ref="V75">TheilElementSeparateSum(POP!V$30:V$89,GDP!V$30:V$89,POP!V$92,GDP!V$92,$A75)</f>
        <v>-2.4597186411262207E-3</v>
      </c>
      <c r="W75" cm="1">
        <f t="array" ref="W75">TheilElementSeparateSum(POP!W$30:W$89,GDP!W$30:W$89,POP!W$92,GDP!W$92,$A75)</f>
        <v>-2.0175521782166621E-3</v>
      </c>
      <c r="X75" cm="1">
        <f t="array" ref="X75">TheilElementSeparateSum(POP!X$30:X$89,GDP!X$30:X$89,POP!X$92,GDP!X$92,$A75)</f>
        <v>-2.1654257986701586E-3</v>
      </c>
      <c r="Y75" cm="1">
        <f t="array" ref="Y75">TheilElementSeparateSum(POP!Y$30:Y$89,GDP!Y$30:Y$89,POP!Y$92,GDP!Y$92,$A75)</f>
        <v>-2.2379169448470278E-3</v>
      </c>
      <c r="Z75" cm="1">
        <f t="array" ref="Z75">TheilElementSeparateSum(POP!Z$30:Z$89,GDP!Z$30:Z$89,POP!Z$92,GDP!Z$92,$A75)</f>
        <v>-1.4354185400848548E-3</v>
      </c>
      <c r="AA75" cm="1">
        <f t="array" ref="AA75">TheilElementSeparateSum(POP!AA$30:AA$89,GDP!AA$30:AA$89,POP!AA$92,GDP!AA$92,$A75)</f>
        <v>3.6202968617717762E-4</v>
      </c>
      <c r="AB75" cm="1">
        <f t="array" ref="AB75">TheilElementSeparateSum(POP!AB$30:AB$89,GDP!AB$30:AB$89,POP!AB$92,GDP!AB$92,$A75)</f>
        <v>3.2087770597315009E-3</v>
      </c>
      <c r="AC75" cm="1">
        <f t="array" ref="AC75">TheilElementSeparateSum(POP!AC$30:AC$89,GDP!AC$30:AC$89,POP!AC$92,GDP!AC$92,$A75)</f>
        <v>5.5606185659312392E-3</v>
      </c>
      <c r="AD75" cm="1">
        <f t="array" ref="AD75">TheilElementSeparateSum(POP!AD$30:AD$89,GDP!AD$30:AD$89,POP!AD$92,GDP!AD$92,$A75)</f>
        <v>2.8233772934925305E-4</v>
      </c>
      <c r="AE75" cm="1">
        <f t="array" ref="AE75">TheilElementSeparateSum(POP!AE$30:AE$89,GDP!AE$30:AE$89,POP!AE$92,GDP!AE$92,$A75)</f>
        <v>-8.9291773878603519E-4</v>
      </c>
      <c r="AF75" cm="1">
        <f t="array" ref="AF75">TheilElementSeparateSum(POP!AF$30:AF$89,GDP!AF$30:AF$89,POP!AF$92,GDP!AF$92,$A75)</f>
        <v>-2.8127168276700291E-3</v>
      </c>
      <c r="AG75" cm="1">
        <f t="array" ref="AG75">TheilElementSeparateSum(POP!AG$30:AG$89,GDP!AG$30:AG$89,POP!AG$92,GDP!AG$92,$A75)</f>
        <v>-3.3862265270556443E-3</v>
      </c>
      <c r="AH75" cm="1">
        <f t="array" ref="AH75">TheilElementSeparateSum(POP!AH$30:AH$89,GDP!AH$30:AH$89,POP!AH$92,GDP!AH$92,$A75)</f>
        <v>-3.7310349302682889E-3</v>
      </c>
      <c r="AI75" cm="1">
        <f t="array" ref="AI75">TheilElementSeparateSum(POP!AI$30:AI$89,GDP!AI$30:AI$89,POP!AI$92,GDP!AI$92,$A75)</f>
        <v>-3.8154812520348621E-3</v>
      </c>
      <c r="AJ75" cm="1">
        <f t="array" ref="AJ75">TheilElementSeparateSum(POP!AJ$30:AJ$89,GDP!AJ$30:AJ$89,POP!AJ$92,GDP!AJ$92,$A75)</f>
        <v>-3.7147332750137509E-3</v>
      </c>
      <c r="AK75" cm="1">
        <f t="array" ref="AK75">TheilElementSeparateSum(POP!AK$30:AK$89,GDP!AK$30:AK$89,POP!AK$92,GDP!AK$92,$A75)</f>
        <v>-3.7974765906942137E-3</v>
      </c>
      <c r="AL75" cm="1">
        <f t="array" ref="AL75">TheilElementSeparateSum(POP!AL$30:AL$89,GDP!AL$30:AL$89,POP!AL$92,GDP!AL$92,$A75)</f>
        <v>-3.8093650098387456E-3</v>
      </c>
      <c r="AM75" cm="1">
        <f t="array" ref="AM75">TheilElementSeparateSum(POP!AM$30:AM$89,GDP!AM$30:AM$89,POP!AM$92,GDP!AM$92,$A75)</f>
        <v>-3.9522948017886549E-3</v>
      </c>
      <c r="AN75" cm="1">
        <f t="array" ref="AN75">TheilElementSeparateSum(POP!AN$30:AN$89,GDP!AN$30:AN$89,POP!AN$92,GDP!AN$92,$A75)</f>
        <v>-3.9487140961237451E-3</v>
      </c>
      <c r="AO75" cm="1">
        <f t="array" ref="AO75">TheilElementSeparateSum(POP!AO$30:AO$89,GDP!AO$30:AO$89,POP!AO$92,GDP!AO$92,$A75)</f>
        <v>-3.9619408395272539E-3</v>
      </c>
      <c r="AP75" cm="1">
        <f t="array" ref="AP75">TheilElementSeparateSum(POP!AP$30:AP$89,GDP!AP$30:AP$89,POP!AP$92,GDP!AP$92,$A75)</f>
        <v>-4.0017906110715283E-3</v>
      </c>
      <c r="AQ75" cm="1">
        <f t="array" ref="AQ75">TheilElementSeparateSum(POP!AQ$30:AQ$89,GDP!AQ$30:AQ$89,POP!AQ$92,GDP!AQ$92,$A75)</f>
        <v>-4.0446755375596541E-3</v>
      </c>
      <c r="AR75" cm="1">
        <f t="array" ref="AR75">TheilElementSeparateSum(POP!AR$30:AR$89,GDP!AR$30:AR$89,POP!AR$92,GDP!AR$92,$A75)</f>
        <v>-4.0581449201100295E-3</v>
      </c>
      <c r="AS75" cm="1">
        <f t="array" ref="AS75">TheilElementSeparateSum(POP!AS$30:AS$89,GDP!AS$30:AS$89,POP!AS$92,GDP!AS$92,$A75)</f>
        <v>-4.0478303063049654E-3</v>
      </c>
      <c r="AT75" cm="1">
        <f t="array" ref="AT75">TheilElementSeparateSum(POP!AT$30:AT$89,GDP!AT$30:AT$89,POP!AT$92,GDP!AT$92,$A75)</f>
        <v>-4.0495383945563642E-3</v>
      </c>
      <c r="AU75" cm="1">
        <f t="array" ref="AU75">TheilElementSeparateSum(POP!AU$30:AU$89,GDP!AU$30:AU$89,POP!AU$92,GDP!AU$92,$A75)</f>
        <v>-4.0386381340185426E-3</v>
      </c>
      <c r="AV75" cm="1">
        <f t="array" ref="AV75">TheilElementSeparateSum(POP!AV$30:AV$89,GDP!AV$30:AV$89,POP!AV$92,GDP!AV$92,$A75)</f>
        <v>-3.7996607573940713E-3</v>
      </c>
      <c r="AW75" cm="1">
        <f t="array" ref="AW75">TheilElementSeparateSum(POP!AW$30:AW$89,GDP!AW$30:AW$89,POP!AW$92,GDP!AW$92,$A75)</f>
        <v>-3.6417629756252639E-3</v>
      </c>
      <c r="AX75" cm="1">
        <f t="array" ref="AX75">TheilElementSeparateSum(POP!AX$30:AX$89,GDP!AX$30:AX$89,POP!AX$92,GDP!AX$92,$A75)</f>
        <v>-3.4571206431649034E-3</v>
      </c>
      <c r="AY75" cm="1">
        <f t="array" ref="AY75">TheilElementSeparateSum(POP!AY$30:AY$89,GDP!AY$30:AY$89,POP!AY$92,GDP!AY$92,$A75)</f>
        <v>-3.6470665818066875E-3</v>
      </c>
      <c r="AZ75" cm="1">
        <f t="array" ref="AZ75">TheilElementSeparateSum(POP!AZ$30:AZ$89,GDP!AZ$30:AZ$89,POP!AZ$92,GDP!AZ$92,$A75)</f>
        <v>-3.6782048558173788E-3</v>
      </c>
      <c r="BA75" cm="1">
        <f t="array" ref="BA75">TheilElementSeparateSum(POP!BA$30:BA$89,GDP!BA$30:BA$89,POP!BA$92,GDP!BA$92,$A75)</f>
        <v>-4.1408392075100884E-3</v>
      </c>
      <c r="BB75" cm="1">
        <f t="array" ref="BB75">TheilElementSeparateSum(POP!BB$30:BB$89,GDP!BB$30:BB$89,POP!BB$92,GDP!BB$92,$A75)</f>
        <v>-4.3021580899575019E-3</v>
      </c>
      <c r="BC75" cm="1">
        <f t="array" ref="BC75">TheilElementSeparateSum(POP!BC$30:BC$89,GDP!BC$30:BC$89,POP!BC$92,GDP!BC$92,$A75)</f>
        <v>-4.3033413505550681E-3</v>
      </c>
      <c r="BD75" cm="1">
        <f t="array" ref="BD75">TheilElementSeparateSum(POP!BD$30:BD$89,GDP!BD$30:BD$89,POP!BD$92,GDP!BD$92,$A75)</f>
        <v>-4.2403010021495637E-3</v>
      </c>
      <c r="BE75" cm="1">
        <f t="array" ref="BE75">TheilElementSeparateSum(POP!BE$30:BE$89,GDP!BE$30:BE$89,POP!BE$92,GDP!BE$92,$A75)</f>
        <v>-3.7267891505712676E-3</v>
      </c>
      <c r="BF75" cm="1">
        <f t="array" ref="BF75">TheilElementSeparateSum(POP!BF$30:BF$89,GDP!BF$30:BF$89,POP!BF$92,GDP!BF$92,$A75)</f>
        <v>-4.4811512132566953E-3</v>
      </c>
      <c r="BG75" cm="1">
        <f t="array" ref="BG75">TheilElementSeparateSum(POP!BG$30:BG$89,GDP!BG$30:BG$89,POP!BG$92,GDP!BG$92,$A75)</f>
        <v>-4.5237816946500442E-3</v>
      </c>
      <c r="BH75" cm="1">
        <f t="array" ref="BH75">TheilElementSeparateSum(POP!BH$30:BH$89,GDP!BH$30:BH$89,POP!BH$92,GDP!BH$92,$A75)</f>
        <v>-3.884221897671175E-3</v>
      </c>
      <c r="BI75" cm="1">
        <f t="array" ref="BI75">TheilElementSeparateSum(POP!BI$30:BI$89,GDP!BI$30:BI$89,POP!BI$92,GDP!BI$92,$A75)</f>
        <v>-3.3319150000862851E-3</v>
      </c>
    </row>
    <row r="76" spans="1:61" x14ac:dyDescent="0.45">
      <c r="A76">
        <f t="shared" si="1"/>
        <v>53</v>
      </c>
      <c r="B76" t="str" vm="140">
        <f>GDP!B82</f>
        <v>Suriname</v>
      </c>
      <c r="C76" cm="1">
        <f t="array" ref="C76">TheilElementSeparateSum(POP!C$30:C$89,GDP!C$30:C$89,POP!C$92,GDP!C$92,$A76)</f>
        <v>6.5017974177062807E-4</v>
      </c>
      <c r="D76" cm="1">
        <f t="array" ref="D76">TheilElementSeparateSum(POP!D$30:D$89,GDP!D$30:D$89,POP!D$92,GDP!D$92,$A76)</f>
        <v>6.4472938877194392E-4</v>
      </c>
      <c r="E76" cm="1">
        <f t="array" ref="E76">TheilElementSeparateSum(POP!E$30:E$89,GDP!E$30:E$89,POP!E$92,GDP!E$92,$A76)</f>
        <v>5.9811039811790323E-4</v>
      </c>
      <c r="F76" cm="1">
        <f t="array" ref="F76">TheilElementSeparateSum(POP!F$30:F$89,GDP!F$30:F$89,POP!F$92,GDP!F$92,$A76)</f>
        <v>5.7961165000985524E-4</v>
      </c>
      <c r="G76" cm="1">
        <f t="array" ref="G76">TheilElementSeparateSum(POP!G$30:G$89,GDP!G$30:G$89,POP!G$92,GDP!G$92,$A76)</f>
        <v>6.6625191490518284E-4</v>
      </c>
      <c r="H76" cm="1">
        <f t="array" ref="H76">TheilElementSeparateSum(POP!H$30:H$89,GDP!H$30:H$89,POP!H$92,GDP!H$92,$A76)</f>
        <v>9.6955310620008795E-4</v>
      </c>
      <c r="I76" cm="1">
        <f t="array" ref="I76">TheilElementSeparateSum(POP!I$30:I$89,GDP!I$30:I$89,POP!I$92,GDP!I$92,$A76)</f>
        <v>1.1244613523588433E-3</v>
      </c>
      <c r="J76" cm="1">
        <f t="array" ref="J76">TheilElementSeparateSum(POP!J$30:J$89,GDP!J$30:J$89,POP!J$92,GDP!J$92,$A76)</f>
        <v>1.1664023038908745E-3</v>
      </c>
      <c r="K76" cm="1">
        <f t="array" ref="K76">TheilElementSeparateSum(POP!K$30:K$89,GDP!K$30:K$89,POP!K$92,GDP!K$92,$A76)</f>
        <v>1.0963438712627348E-3</v>
      </c>
      <c r="L76" cm="1">
        <f t="array" ref="L76">TheilElementSeparateSum(POP!L$30:L$89,GDP!L$30:L$89,POP!L$92,GDP!L$92,$A76)</f>
        <v>1.0600705128629528E-3</v>
      </c>
      <c r="M76" cm="1">
        <f t="array" ref="M76">TheilElementSeparateSum(POP!M$30:M$89,GDP!M$30:M$89,POP!M$92,GDP!M$92,$A76)</f>
        <v>1.1144919997269486E-3</v>
      </c>
      <c r="N76" cm="1">
        <f t="array" ref="N76">TheilElementSeparateSum(POP!N$30:N$89,GDP!N$30:N$89,POP!N$92,GDP!N$92,$A76)</f>
        <v>1.0091216888256321E-3</v>
      </c>
      <c r="O76" cm="1">
        <f t="array" ref="O76">TheilElementSeparateSum(POP!O$30:O$89,GDP!O$30:O$89,POP!O$92,GDP!O$92,$A76)</f>
        <v>7.9689366249399403E-4</v>
      </c>
      <c r="P76" cm="1">
        <f t="array" ref="P76">TheilElementSeparateSum(POP!P$30:P$89,GDP!P$30:P$89,POP!P$92,GDP!P$92,$A76)</f>
        <v>7.4325165995525288E-4</v>
      </c>
      <c r="Q76" cm="1">
        <f t="array" ref="Q76">TheilElementSeparateSum(POP!Q$30:Q$89,GDP!Q$30:Q$89,POP!Q$92,GDP!Q$92,$A76)</f>
        <v>7.960135326399644E-4</v>
      </c>
      <c r="R76" cm="1">
        <f t="array" ref="R76">TheilElementSeparateSum(POP!R$30:R$89,GDP!R$30:R$89,POP!R$92,GDP!R$92,$A76)</f>
        <v>8.0618580847923501E-4</v>
      </c>
      <c r="S76" cm="1">
        <f t="array" ref="S76">TheilElementSeparateSum(POP!S$30:S$89,GDP!S$30:S$89,POP!S$92,GDP!S$92,$A76)</f>
        <v>1.0469812612118421E-3</v>
      </c>
      <c r="T76" cm="1">
        <f t="array" ref="T76">TheilElementSeparateSum(POP!T$30:T$89,GDP!T$30:T$89,POP!T$92,GDP!T$92,$A76)</f>
        <v>1.071434340657953E-3</v>
      </c>
      <c r="U76" cm="1">
        <f t="array" ref="U76">TheilElementSeparateSum(POP!U$30:U$89,GDP!U$30:U$89,POP!U$92,GDP!U$92,$A76)</f>
        <v>8.8226869816740948E-4</v>
      </c>
      <c r="V76" cm="1">
        <f t="array" ref="V76">TheilElementSeparateSum(POP!V$30:V$89,GDP!V$30:V$89,POP!V$92,GDP!V$92,$A76)</f>
        <v>6.6988308293970905E-4</v>
      </c>
      <c r="W76" cm="1">
        <f t="array" ref="W76">TheilElementSeparateSum(POP!W$30:W$89,GDP!W$30:W$89,POP!W$92,GDP!W$92,$A76)</f>
        <v>6.0893261422136199E-4</v>
      </c>
      <c r="X76" cm="1">
        <f t="array" ref="X76">TheilElementSeparateSum(POP!X$30:X$89,GDP!X$30:X$89,POP!X$92,GDP!X$92,$A76)</f>
        <v>7.4391033597608069E-4</v>
      </c>
      <c r="Y76" cm="1">
        <f t="array" ref="Y76">TheilElementSeparateSum(POP!Y$30:Y$89,GDP!Y$30:Y$89,POP!Y$92,GDP!Y$92,$A76)</f>
        <v>8.766961597734764E-4</v>
      </c>
      <c r="Z76" cm="1">
        <f t="array" ref="Z76">TheilElementSeparateSum(POP!Z$30:Z$89,GDP!Z$30:Z$89,POP!Z$92,GDP!Z$92,$A76)</f>
        <v>8.5025395889073453E-4</v>
      </c>
      <c r="AA76" cm="1">
        <f t="array" ref="AA76">TheilElementSeparateSum(POP!AA$30:AA$89,GDP!AA$30:AA$89,POP!AA$92,GDP!AA$92,$A76)</f>
        <v>8.4923770936635144E-4</v>
      </c>
      <c r="AB76" cm="1">
        <f t="array" ref="AB76">TheilElementSeparateSum(POP!AB$30:AB$89,GDP!AB$30:AB$89,POP!AB$92,GDP!AB$92,$A76)</f>
        <v>8.7136217492196166E-4</v>
      </c>
      <c r="AC76" cm="1">
        <f t="array" ref="AC76">TheilElementSeparateSum(POP!AC$30:AC$89,GDP!AC$30:AC$89,POP!AC$92,GDP!AC$92,$A76)</f>
        <v>8.5684765392727528E-4</v>
      </c>
      <c r="AD76" cm="1">
        <f t="array" ref="AD76">TheilElementSeparateSum(POP!AD$30:AD$89,GDP!AD$30:AD$89,POP!AD$92,GDP!AD$92,$A76)</f>
        <v>9.9557919198693971E-4</v>
      </c>
      <c r="AE76" cm="1">
        <f t="array" ref="AE76">TheilElementSeparateSum(POP!AE$30:AE$89,GDP!AE$30:AE$89,POP!AE$92,GDP!AE$92,$A76)</f>
        <v>1.4201317579867902E-4</v>
      </c>
      <c r="AF76" cm="1">
        <f t="array" ref="AF76">TheilElementSeparateSum(POP!AF$30:AF$89,GDP!AF$30:AF$89,POP!AF$92,GDP!AF$92,$A76)</f>
        <v>-1.2991803476599014E-7</v>
      </c>
      <c r="AG76" cm="1">
        <f t="array" ref="AG76">TheilElementSeparateSum(POP!AG$30:AG$89,GDP!AG$30:AG$89,POP!AG$92,GDP!AG$92,$A76)</f>
        <v>1.0130470374061327E-5</v>
      </c>
      <c r="AH76" cm="1">
        <f t="array" ref="AH76">TheilElementSeparateSum(POP!AH$30:AH$89,GDP!AH$30:AH$89,POP!AH$92,GDP!AH$92,$A76)</f>
        <v>-4.338814532440151E-6</v>
      </c>
      <c r="AI76" cm="1">
        <f t="array" ref="AI76">TheilElementSeparateSum(POP!AI$30:AI$89,GDP!AI$30:AI$89,POP!AI$92,GDP!AI$92,$A76)</f>
        <v>-1.1312298104683231E-5</v>
      </c>
      <c r="AJ76" cm="1">
        <f t="array" ref="AJ76">TheilElementSeparateSum(POP!AJ$30:AJ$89,GDP!AJ$30:AJ$89,POP!AJ$92,GDP!AJ$92,$A76)</f>
        <v>4.5896352479677914E-5</v>
      </c>
      <c r="AK76" cm="1">
        <f t="array" ref="AK76">TheilElementSeparateSum(POP!AK$30:AK$89,GDP!AK$30:AK$89,POP!AK$92,GDP!AK$92,$A76)</f>
        <v>5.7146794424759908E-5</v>
      </c>
      <c r="AL76" cm="1">
        <f t="array" ref="AL76">TheilElementSeparateSum(POP!AL$30:AL$89,GDP!AL$30:AL$89,POP!AL$92,GDP!AL$92,$A76)</f>
        <v>1.0484358542463923E-4</v>
      </c>
      <c r="AM76" cm="1">
        <f t="array" ref="AM76">TheilElementSeparateSum(POP!AM$30:AM$89,GDP!AM$30:AM$89,POP!AM$92,GDP!AM$92,$A76)</f>
        <v>1.1389766273204463E-4</v>
      </c>
      <c r="AN76" cm="1">
        <f t="array" ref="AN76">TheilElementSeparateSum(POP!AN$30:AN$89,GDP!AN$30:AN$89,POP!AN$92,GDP!AN$92,$A76)</f>
        <v>2.0007851763721772E-4</v>
      </c>
      <c r="AO76" cm="1">
        <f t="array" ref="AO76">TheilElementSeparateSum(POP!AO$30:AO$89,GDP!AO$30:AO$89,POP!AO$92,GDP!AO$92,$A76)</f>
        <v>1.2016252416509316E-4</v>
      </c>
      <c r="AP76" cm="1">
        <f t="array" ref="AP76">TheilElementSeparateSum(POP!AP$30:AP$89,GDP!AP$30:AP$89,POP!AP$92,GDP!AP$92,$A76)</f>
        <v>1.1483562428760221E-4</v>
      </c>
      <c r="AQ76" cm="1">
        <f t="array" ref="AQ76">TheilElementSeparateSum(POP!AQ$30:AQ$89,GDP!AQ$30:AQ$89,POP!AQ$92,GDP!AQ$92,$A76)</f>
        <v>8.3986015520624857E-5</v>
      </c>
      <c r="AR76" cm="1">
        <f t="array" ref="AR76">TheilElementSeparateSum(POP!AR$30:AR$89,GDP!AR$30:AR$89,POP!AR$92,GDP!AR$92,$A76)</f>
        <v>1.889704629553246E-4</v>
      </c>
      <c r="AS76" cm="1">
        <f t="array" ref="AS76">TheilElementSeparateSum(POP!AS$30:AS$89,GDP!AS$30:AS$89,POP!AS$92,GDP!AS$92,$A76)</f>
        <v>2.2269939752117695E-4</v>
      </c>
      <c r="AT76" cm="1">
        <f t="array" ref="AT76">TheilElementSeparateSum(POP!AT$30:AT$89,GDP!AT$30:AT$89,POP!AT$92,GDP!AT$92,$A76)</f>
        <v>2.2351101283627812E-4</v>
      </c>
      <c r="AU76" cm="1">
        <f t="array" ref="AU76">TheilElementSeparateSum(POP!AU$30:AU$89,GDP!AU$30:AU$89,POP!AU$92,GDP!AU$92,$A76)</f>
        <v>2.3641230506367281E-4</v>
      </c>
      <c r="AV76" cm="1">
        <f t="array" ref="AV76">TheilElementSeparateSum(POP!AV$30:AV$89,GDP!AV$30:AV$89,POP!AV$92,GDP!AV$92,$A76)</f>
        <v>4.0783633866973051E-4</v>
      </c>
      <c r="AW76" cm="1">
        <f t="array" ref="AW76">TheilElementSeparateSum(POP!AW$30:AW$89,GDP!AW$30:AW$89,POP!AW$92,GDP!AW$92,$A76)</f>
        <v>3.5753278094617928E-4</v>
      </c>
      <c r="AX76" cm="1">
        <f t="array" ref="AX76">TheilElementSeparateSum(POP!AX$30:AX$89,GDP!AX$30:AX$89,POP!AX$92,GDP!AX$92,$A76)</f>
        <v>4.255630576030849E-4</v>
      </c>
      <c r="AY76" cm="1">
        <f t="array" ref="AY76">TheilElementSeparateSum(POP!AY$30:AY$89,GDP!AY$30:AY$89,POP!AY$92,GDP!AY$92,$A76)</f>
        <v>5.5941586898077401E-4</v>
      </c>
      <c r="AZ76" cm="1">
        <f t="array" ref="AZ76">TheilElementSeparateSum(POP!AZ$30:AZ$89,GDP!AZ$30:AZ$89,POP!AZ$92,GDP!AZ$92,$A76)</f>
        <v>4.720502272784361E-4</v>
      </c>
      <c r="BA76" cm="1">
        <f t="array" ref="BA76">TheilElementSeparateSum(POP!BA$30:BA$89,GDP!BA$30:BA$89,POP!BA$92,GDP!BA$92,$A76)</f>
        <v>3.7740610511348492E-4</v>
      </c>
      <c r="BB76" cm="1">
        <f t="array" ref="BB76">TheilElementSeparateSum(POP!BB$30:BB$89,GDP!BB$30:BB$89,POP!BB$92,GDP!BB$92,$A76)</f>
        <v>4.697560242914851E-4</v>
      </c>
      <c r="BC76" cm="1">
        <f t="array" ref="BC76">TheilElementSeparateSum(POP!BC$30:BC$89,GDP!BC$30:BC$89,POP!BC$92,GDP!BC$92,$A76)</f>
        <v>4.659163926433121E-4</v>
      </c>
      <c r="BD76" cm="1">
        <f t="array" ref="BD76">TheilElementSeparateSum(POP!BD$30:BD$89,GDP!BD$30:BD$89,POP!BD$92,GDP!BD$92,$A76)</f>
        <v>4.5831293282309405E-4</v>
      </c>
      <c r="BE76" cm="1">
        <f t="array" ref="BE76">TheilElementSeparateSum(POP!BE$30:BE$89,GDP!BE$30:BE$89,POP!BE$92,GDP!BE$92,$A76)</f>
        <v>4.6474280903048093E-4</v>
      </c>
      <c r="BF76" cm="1">
        <f t="array" ref="BF76">TheilElementSeparateSum(POP!BF$30:BF$89,GDP!BF$30:BF$89,POP!BF$92,GDP!BF$92,$A76)</f>
        <v>1.7219388953910802E-4</v>
      </c>
      <c r="BG76" cm="1">
        <f t="array" ref="BG76">TheilElementSeparateSum(POP!BG$30:BG$89,GDP!BG$30:BG$89,POP!BG$92,GDP!BG$92,$A76)</f>
        <v>1.4328360320506892E-4</v>
      </c>
      <c r="BH76" cm="1">
        <f t="array" ref="BH76">TheilElementSeparateSum(POP!BH$30:BH$89,GDP!BH$30:BH$89,POP!BH$92,GDP!BH$92,$A76)</f>
        <v>1.7186845990450271E-4</v>
      </c>
      <c r="BI76" cm="1">
        <f t="array" ref="BI76">TheilElementSeparateSum(POP!BI$30:BI$89,GDP!BI$30:BI$89,POP!BI$92,GDP!BI$92,$A76)</f>
        <v>2.3804421145192281E-4</v>
      </c>
    </row>
    <row r="77" spans="1:61" x14ac:dyDescent="0.45">
      <c r="A77">
        <f t="shared" si="1"/>
        <v>54</v>
      </c>
      <c r="B77" t="str" vm="141">
        <f>GDP!B83</f>
        <v>Thailand</v>
      </c>
      <c r="C77" cm="1">
        <f t="array" ref="C77">TheilElementSeparateSum(POP!C$30:C$89,GDP!C$30:C$89,POP!C$92,GDP!C$92,$A77)</f>
        <v>-6.4498040343274549E-3</v>
      </c>
      <c r="D77" cm="1">
        <f t="array" ref="D77">TheilElementSeparateSum(POP!D$30:D$89,GDP!D$30:D$89,POP!D$92,GDP!D$92,$A77)</f>
        <v>-6.4537465336044451E-3</v>
      </c>
      <c r="E77" cm="1">
        <f t="array" ref="E77">TheilElementSeparateSum(POP!E$30:E$89,GDP!E$30:E$89,POP!E$92,GDP!E$92,$A77)</f>
        <v>-7.1981388913272748E-3</v>
      </c>
      <c r="F77" cm="1">
        <f t="array" ref="F77">TheilElementSeparateSum(POP!F$30:F$89,GDP!F$30:F$89,POP!F$92,GDP!F$92,$A77)</f>
        <v>-7.1181163881091618E-3</v>
      </c>
      <c r="G77" cm="1">
        <f t="array" ref="G77">TheilElementSeparateSum(POP!G$30:G$89,GDP!G$30:G$89,POP!G$92,GDP!G$92,$A77)</f>
        <v>-6.5592412417677581E-3</v>
      </c>
      <c r="H77" cm="1">
        <f t="array" ref="H77">TheilElementSeparateSum(POP!H$30:H$89,GDP!H$30:H$89,POP!H$92,GDP!H$92,$A77)</f>
        <v>-3.8574313877510827E-3</v>
      </c>
      <c r="I77" cm="1">
        <f t="array" ref="I77">TheilElementSeparateSum(POP!I$30:I$89,GDP!I$30:I$89,POP!I$92,GDP!I$92,$A77)</f>
        <v>-4.0284628408450793E-3</v>
      </c>
      <c r="J77" cm="1">
        <f t="array" ref="J77">TheilElementSeparateSum(POP!J$30:J$89,GDP!J$30:J$89,POP!J$92,GDP!J$92,$A77)</f>
        <v>-4.0265608281482663E-3</v>
      </c>
      <c r="K77" cm="1">
        <f t="array" ref="K77">TheilElementSeparateSum(POP!K$30:K$89,GDP!K$30:K$89,POP!K$92,GDP!K$92,$A77)</f>
        <v>-4.4048570099551381E-3</v>
      </c>
      <c r="L77" cm="1">
        <f t="array" ref="L77">TheilElementSeparateSum(POP!L$30:L$89,GDP!L$30:L$89,POP!L$92,GDP!L$92,$A77)</f>
        <v>-4.9876089872799689E-3</v>
      </c>
      <c r="M77" cm="1">
        <f t="array" ref="M77">TheilElementSeparateSum(POP!M$30:M$89,GDP!M$30:M$89,POP!M$92,GDP!M$92,$A77)</f>
        <v>-5.6984787041962906E-3</v>
      </c>
      <c r="N77" cm="1">
        <f t="array" ref="N77">TheilElementSeparateSum(POP!N$30:N$89,GDP!N$30:N$89,POP!N$92,GDP!N$92,$A77)</f>
        <v>-5.7745806731155187E-3</v>
      </c>
      <c r="O77" cm="1">
        <f t="array" ref="O77">TheilElementSeparateSum(POP!O$30:O$89,GDP!O$30:O$89,POP!O$92,GDP!O$92,$A77)</f>
        <v>-4.7836023782149538E-3</v>
      </c>
      <c r="P77" cm="1">
        <f t="array" ref="P77">TheilElementSeparateSum(POP!P$30:P$89,GDP!P$30:P$89,POP!P$92,GDP!P$92,$A77)</f>
        <v>-4.9572484741664076E-3</v>
      </c>
      <c r="Q77" cm="1">
        <f t="array" ref="Q77">TheilElementSeparateSum(POP!Q$30:Q$89,GDP!Q$30:Q$89,POP!Q$92,GDP!Q$92,$A77)</f>
        <v>-5.4548595509214823E-3</v>
      </c>
      <c r="R77" cm="1">
        <f t="array" ref="R77">TheilElementSeparateSum(POP!R$30:R$89,GDP!R$30:R$89,POP!R$92,GDP!R$92,$A77)</f>
        <v>-4.6337825549683537E-3</v>
      </c>
      <c r="S77" cm="1">
        <f t="array" ref="S77">TheilElementSeparateSum(POP!S$30:S$89,GDP!S$30:S$89,POP!S$92,GDP!S$92,$A77)</f>
        <v>-3.6902073292381051E-3</v>
      </c>
      <c r="T77" cm="1">
        <f t="array" ref="T77">TheilElementSeparateSum(POP!T$30:T$89,GDP!T$30:T$89,POP!T$92,GDP!T$92,$A77)</f>
        <v>-2.2242877280063259E-3</v>
      </c>
      <c r="U77" cm="1">
        <f t="array" ref="U77">TheilElementSeparateSum(POP!U$30:U$89,GDP!U$30:U$89,POP!U$92,GDP!U$92,$A77)</f>
        <v>-3.2909025997380015E-3</v>
      </c>
      <c r="V77" cm="1">
        <f t="array" ref="V77">TheilElementSeparateSum(POP!V$30:V$89,GDP!V$30:V$89,POP!V$92,GDP!V$92,$A77)</f>
        <v>-3.2892811760972139E-3</v>
      </c>
      <c r="W77" cm="1">
        <f t="array" ref="W77">TheilElementSeparateSum(POP!W$30:W$89,GDP!W$30:W$89,POP!W$92,GDP!W$92,$A77)</f>
        <v>-5.1645410210073902E-3</v>
      </c>
      <c r="X77" cm="1">
        <f t="array" ref="X77">TheilElementSeparateSum(POP!X$30:X$89,GDP!X$30:X$89,POP!X$92,GDP!X$92,$A77)</f>
        <v>-2.6600640896863293E-3</v>
      </c>
      <c r="Y77" cm="1">
        <f t="array" ref="Y77">TheilElementSeparateSum(POP!Y$30:Y$89,GDP!Y$30:Y$89,POP!Y$92,GDP!Y$92,$A77)</f>
        <v>3.5551946459001361E-3</v>
      </c>
      <c r="Z77" cm="1">
        <f t="array" ref="Z77">TheilElementSeparateSum(POP!Z$30:Z$89,GDP!Z$30:Z$89,POP!Z$92,GDP!Z$92,$A77)</f>
        <v>5.274539409472763E-3</v>
      </c>
      <c r="AA77" cm="1">
        <f t="array" ref="AA77">TheilElementSeparateSum(POP!AA$30:AA$89,GDP!AA$30:AA$89,POP!AA$92,GDP!AA$92,$A77)</f>
        <v>2.2694983511110088E-3</v>
      </c>
      <c r="AB77" cm="1">
        <f t="array" ref="AB77">TheilElementSeparateSum(POP!AB$30:AB$89,GDP!AB$30:AB$89,POP!AB$92,GDP!AB$92,$A77)</f>
        <v>5.8018557846620626E-3</v>
      </c>
      <c r="AC77" cm="1">
        <f t="array" ref="AC77">TheilElementSeparateSum(POP!AC$30:AC$89,GDP!AC$30:AC$89,POP!AC$92,GDP!AC$92,$A77)</f>
        <v>8.1770289136987671E-3</v>
      </c>
      <c r="AD77" cm="1">
        <f t="array" ref="AD77">TheilElementSeparateSum(POP!AD$30:AD$89,GDP!AD$30:AD$89,POP!AD$92,GDP!AD$92,$A77)</f>
        <v>1.3880649909192397E-2</v>
      </c>
      <c r="AE77" cm="1">
        <f t="array" ref="AE77">TheilElementSeparateSum(POP!AE$30:AE$89,GDP!AE$30:AE$89,POP!AE$92,GDP!AE$92,$A77)</f>
        <v>1.6683166584010253E-2</v>
      </c>
      <c r="AF77" cm="1">
        <f t="array" ref="AF77">TheilElementSeparateSum(POP!AF$30:AF$89,GDP!AF$30:AF$89,POP!AF$92,GDP!AF$92,$A77)</f>
        <v>1.977914540046842E-2</v>
      </c>
      <c r="AG77" cm="1">
        <f t="array" ref="AG77">TheilElementSeparateSum(POP!AG$30:AG$89,GDP!AG$30:AG$89,POP!AG$92,GDP!AG$92,$A77)</f>
        <v>2.3156845218761952E-2</v>
      </c>
      <c r="AH77" cm="1">
        <f t="array" ref="AH77">TheilElementSeparateSum(POP!AH$30:AH$89,GDP!AH$30:AH$89,POP!AH$92,GDP!AH$92,$A77)</f>
        <v>3.584086088313871E-2</v>
      </c>
      <c r="AI77" cm="1">
        <f t="array" ref="AI77">TheilElementSeparateSum(POP!AI$30:AI$89,GDP!AI$30:AI$89,POP!AI$92,GDP!AI$92,$A77)</f>
        <v>4.0683100741395833E-2</v>
      </c>
      <c r="AJ77" cm="1">
        <f t="array" ref="AJ77">TheilElementSeparateSum(POP!AJ$30:AJ$89,GDP!AJ$30:AJ$89,POP!AJ$92,GDP!AJ$92,$A77)</f>
        <v>4.469571279607383E-2</v>
      </c>
      <c r="AK77" cm="1">
        <f t="array" ref="AK77">TheilElementSeparateSum(POP!AK$30:AK$89,GDP!AK$30:AK$89,POP!AK$92,GDP!AK$92,$A77)</f>
        <v>5.0039310380484071E-2</v>
      </c>
      <c r="AL77" cm="1">
        <f t="array" ref="AL77">TheilElementSeparateSum(POP!AL$30:AL$89,GDP!AL$30:AL$89,POP!AL$92,GDP!AL$92,$A77)</f>
        <v>4.9797758793079482E-2</v>
      </c>
      <c r="AM77" cm="1">
        <f t="array" ref="AM77">TheilElementSeparateSum(POP!AM$30:AM$89,GDP!AM$30:AM$89,POP!AM$92,GDP!AM$92,$A77)</f>
        <v>2.7324626658034652E-2</v>
      </c>
      <c r="AN77" cm="1">
        <f t="array" ref="AN77">TheilElementSeparateSum(POP!AN$30:AN$89,GDP!AN$30:AN$89,POP!AN$92,GDP!AN$92,$A77)</f>
        <v>1.1030848461959121E-2</v>
      </c>
      <c r="AO77" cm="1">
        <f t="array" ref="AO77">TheilElementSeparateSum(POP!AO$30:AO$89,GDP!AO$30:AO$89,POP!AO$92,GDP!AO$92,$A77)</f>
        <v>1.9869975526200512E-2</v>
      </c>
      <c r="AP77" cm="1">
        <f t="array" ref="AP77">TheilElementSeparateSum(POP!AP$30:AP$89,GDP!AP$30:AP$89,POP!AP$92,GDP!AP$92,$A77)</f>
        <v>1.5230802822303781E-2</v>
      </c>
      <c r="AQ77" cm="1">
        <f t="array" ref="AQ77">TheilElementSeparateSum(POP!AQ$30:AQ$89,GDP!AQ$30:AQ$89,POP!AQ$92,GDP!AQ$92,$A77)</f>
        <v>1.5037647988915376E-2</v>
      </c>
      <c r="AR77" cm="1">
        <f t="array" ref="AR77">TheilElementSeparateSum(POP!AR$30:AR$89,GDP!AR$30:AR$89,POP!AR$92,GDP!AR$92,$A77)</f>
        <v>2.0019411251089445E-2</v>
      </c>
      <c r="AS77" cm="1">
        <f t="array" ref="AS77">TheilElementSeparateSum(POP!AS$30:AS$89,GDP!AS$30:AS$89,POP!AS$92,GDP!AS$92,$A77)</f>
        <v>2.2369022375097553E-2</v>
      </c>
      <c r="AT77" cm="1">
        <f t="array" ref="AT77">TheilElementSeparateSum(POP!AT$30:AT$89,GDP!AT$30:AT$89,POP!AT$92,GDP!AT$92,$A77)</f>
        <v>2.1066213317476642E-2</v>
      </c>
      <c r="AU77" cm="1">
        <f t="array" ref="AU77">TheilElementSeparateSum(POP!AU$30:AU$89,GDP!AU$30:AU$89,POP!AU$92,GDP!AU$92,$A77)</f>
        <v>1.6860383677894844E-2</v>
      </c>
      <c r="AV77" cm="1">
        <f t="array" ref="AV77">TheilElementSeparateSum(POP!AV$30:AV$89,GDP!AV$30:AV$89,POP!AV$92,GDP!AV$92,$A77)</f>
        <v>1.7960099252667752E-2</v>
      </c>
      <c r="AW77" cm="1">
        <f t="array" ref="AW77">TheilElementSeparateSum(POP!AW$30:AW$89,GDP!AW$30:AW$89,POP!AW$92,GDP!AW$92,$A77)</f>
        <v>1.8073593246250696E-2</v>
      </c>
      <c r="AX77" cm="1">
        <f t="array" ref="AX77">TheilElementSeparateSum(POP!AX$30:AX$89,GDP!AX$30:AX$89,POP!AX$92,GDP!AX$92,$A77)</f>
        <v>1.8338324789628227E-2</v>
      </c>
      <c r="AY77" cm="1">
        <f t="array" ref="AY77">TheilElementSeparateSum(POP!AY$30:AY$89,GDP!AY$30:AY$89,POP!AY$92,GDP!AY$92,$A77)</f>
        <v>1.9217525297256E-2</v>
      </c>
      <c r="AZ77" cm="1">
        <f t="array" ref="AZ77">TheilElementSeparateSum(POP!AZ$30:AZ$89,GDP!AZ$30:AZ$89,POP!AZ$92,GDP!AZ$92,$A77)</f>
        <v>1.8687163203256356E-2</v>
      </c>
      <c r="BA77" cm="1">
        <f t="array" ref="BA77">TheilElementSeparateSum(POP!BA$30:BA$89,GDP!BA$30:BA$89,POP!BA$92,GDP!BA$92,$A77)</f>
        <v>1.6965066321221477E-2</v>
      </c>
      <c r="BB77" cm="1">
        <f t="array" ref="BB77">TheilElementSeparateSum(POP!BB$30:BB$89,GDP!BB$30:BB$89,POP!BB$92,GDP!BB$92,$A77)</f>
        <v>2.0383532979879833E-2</v>
      </c>
      <c r="BC77" cm="1">
        <f t="array" ref="BC77">TheilElementSeparateSum(POP!BC$30:BC$89,GDP!BC$30:BC$89,POP!BC$92,GDP!BC$92,$A77)</f>
        <v>2.1790617124244599E-2</v>
      </c>
      <c r="BD77" cm="1">
        <f t="array" ref="BD77">TheilElementSeparateSum(POP!BD$30:BD$89,GDP!BD$30:BD$89,POP!BD$92,GDP!BD$92,$A77)</f>
        <v>1.8735574195060608E-2</v>
      </c>
      <c r="BE77" cm="1">
        <f t="array" ref="BE77">TheilElementSeparateSum(POP!BE$30:BE$89,GDP!BE$30:BE$89,POP!BE$92,GDP!BE$92,$A77)</f>
        <v>2.3889531262800665E-2</v>
      </c>
      <c r="BF77" cm="1">
        <f t="array" ref="BF77">TheilElementSeparateSum(POP!BF$30:BF$89,GDP!BF$30:BF$89,POP!BF$92,GDP!BF$92,$A77)</f>
        <v>2.5940062377518325E-2</v>
      </c>
      <c r="BG77" cm="1">
        <f t="array" ref="BG77">TheilElementSeparateSum(POP!BG$30:BG$89,GDP!BG$30:BG$89,POP!BG$92,GDP!BG$92,$A77)</f>
        <v>2.6802454951872279E-2</v>
      </c>
      <c r="BH77" cm="1">
        <f t="array" ref="BH77">TheilElementSeparateSum(POP!BH$30:BH$89,GDP!BH$30:BH$89,POP!BH$92,GDP!BH$92,$A77)</f>
        <v>3.3833716372371425E-2</v>
      </c>
      <c r="BI77" cm="1">
        <f t="array" ref="BI77">TheilElementSeparateSum(POP!BI$30:BI$89,GDP!BI$30:BI$89,POP!BI$92,GDP!BI$92,$A77)</f>
        <v>3.8564415685378148E-2</v>
      </c>
    </row>
    <row r="78" spans="1:61" x14ac:dyDescent="0.45">
      <c r="A78">
        <f t="shared" si="1"/>
        <v>55</v>
      </c>
      <c r="B78" t="str" vm="142">
        <f>GDP!B84</f>
        <v>Togo</v>
      </c>
      <c r="C78" cm="1">
        <f t="array" ref="C78">TheilElementSeparateSum(POP!C$30:C$89,GDP!C$30:C$89,POP!C$92,GDP!C$92,$A78)</f>
        <v>-5.279979237898043E-4</v>
      </c>
      <c r="D78" cm="1">
        <f t="array" ref="D78">TheilElementSeparateSum(POP!D$30:D$89,GDP!D$30:D$89,POP!D$92,GDP!D$92,$A78)</f>
        <v>-5.2614226599421727E-4</v>
      </c>
      <c r="E78" cm="1">
        <f t="array" ref="E78">TheilElementSeparateSum(POP!E$30:E$89,GDP!E$30:E$89,POP!E$92,GDP!E$92,$A78)</f>
        <v>-5.260101348654576E-4</v>
      </c>
      <c r="F78" cm="1">
        <f t="array" ref="F78">TheilElementSeparateSum(POP!F$30:F$89,GDP!F$30:F$89,POP!F$92,GDP!F$92,$A78)</f>
        <v>-5.0004990486099854E-4</v>
      </c>
      <c r="G78" cm="1">
        <f t="array" ref="G78">TheilElementSeparateSum(POP!G$30:G$89,GDP!G$30:G$89,POP!G$92,GDP!G$92,$A78)</f>
        <v>-4.8445918755191255E-4</v>
      </c>
      <c r="H78" cm="1">
        <f t="array" ref="H78">TheilElementSeparateSum(POP!H$30:H$89,GDP!H$30:H$89,POP!H$92,GDP!H$92,$A78)</f>
        <v>-4.3830301359823009E-4</v>
      </c>
      <c r="I78" cm="1">
        <f t="array" ref="I78">TheilElementSeparateSum(POP!I$30:I$89,GDP!I$30:I$89,POP!I$92,GDP!I$92,$A78)</f>
        <v>-4.5796383151328898E-4</v>
      </c>
      <c r="J78" cm="1">
        <f t="array" ref="J78">TheilElementSeparateSum(POP!J$30:J$89,GDP!J$30:J$89,POP!J$92,GDP!J$92,$A78)</f>
        <v>-4.9452959448584126E-4</v>
      </c>
      <c r="K78" cm="1">
        <f t="array" ref="K78">TheilElementSeparateSum(POP!K$30:K$89,GDP!K$30:K$89,POP!K$92,GDP!K$92,$A78)</f>
        <v>-5.1815746154054807E-4</v>
      </c>
      <c r="L78" cm="1">
        <f t="array" ref="L78">TheilElementSeparateSum(POP!L$30:L$89,GDP!L$30:L$89,POP!L$92,GDP!L$92,$A78)</f>
        <v>-5.7973606909325571E-4</v>
      </c>
      <c r="M78" cm="1">
        <f t="array" ref="M78">TheilElementSeparateSum(POP!M$30:M$89,GDP!M$30:M$89,POP!M$92,GDP!M$92,$A78)</f>
        <v>-5.7304039656215662E-4</v>
      </c>
      <c r="N78" cm="1">
        <f t="array" ref="N78">TheilElementSeparateSum(POP!N$30:N$89,GDP!N$30:N$89,POP!N$92,GDP!N$92,$A78)</f>
        <v>-5.5656531066640793E-4</v>
      </c>
      <c r="O78" cm="1">
        <f t="array" ref="O78">TheilElementSeparateSum(POP!O$30:O$89,GDP!O$30:O$89,POP!O$92,GDP!O$92,$A78)</f>
        <v>-5.6861167069233198E-4</v>
      </c>
      <c r="P78" cm="1">
        <f t="array" ref="P78">TheilElementSeparateSum(POP!P$30:P$89,GDP!P$30:P$89,POP!P$92,GDP!P$92,$A78)</f>
        <v>-5.3472065626814197E-4</v>
      </c>
      <c r="Q78" cm="1">
        <f t="array" ref="Q78">TheilElementSeparateSum(POP!Q$30:Q$89,GDP!Q$30:Q$89,POP!Q$92,GDP!Q$92,$A78)</f>
        <v>-5.3777169438411568E-4</v>
      </c>
      <c r="R78" cm="1">
        <f t="array" ref="R78">TheilElementSeparateSum(POP!R$30:R$89,GDP!R$30:R$89,POP!R$92,GDP!R$92,$A78)</f>
        <v>-5.6883875810960385E-4</v>
      </c>
      <c r="S78" cm="1">
        <f t="array" ref="S78">TheilElementSeparateSum(POP!S$30:S$89,GDP!S$30:S$89,POP!S$92,GDP!S$92,$A78)</f>
        <v>-5.1721760436682258E-4</v>
      </c>
      <c r="T78" cm="1">
        <f t="array" ref="T78">TheilElementSeparateSum(POP!T$30:T$89,GDP!T$30:T$89,POP!T$92,GDP!T$92,$A78)</f>
        <v>-5.4887744915581977E-4</v>
      </c>
      <c r="U78" cm="1">
        <f t="array" ref="U78">TheilElementSeparateSum(POP!U$30:U$89,GDP!U$30:U$89,POP!U$92,GDP!U$92,$A78)</f>
        <v>-5.82515683071612E-4</v>
      </c>
      <c r="V78" cm="1">
        <f t="array" ref="V78">TheilElementSeparateSum(POP!V$30:V$89,GDP!V$30:V$89,POP!V$92,GDP!V$92,$A78)</f>
        <v>-5.6461927461706719E-4</v>
      </c>
      <c r="W78" cm="1">
        <f t="array" ref="W78">TheilElementSeparateSum(POP!W$30:W$89,GDP!W$30:W$89,POP!W$92,GDP!W$92,$A78)</f>
        <v>-6.2825418664766073E-4</v>
      </c>
      <c r="X78" cm="1">
        <f t="array" ref="X78">TheilElementSeparateSum(POP!X$30:X$89,GDP!X$30:X$89,POP!X$92,GDP!X$92,$A78)</f>
        <v>-6.3436889182649379E-4</v>
      </c>
      <c r="Y78" cm="1">
        <f t="array" ref="Y78">TheilElementSeparateSum(POP!Y$30:Y$89,GDP!Y$30:Y$89,POP!Y$92,GDP!Y$92,$A78)</f>
        <v>-6.4362837247694093E-4</v>
      </c>
      <c r="Z78" cm="1">
        <f t="array" ref="Z78">TheilElementSeparateSum(POP!Z$30:Z$89,GDP!Z$30:Z$89,POP!Z$92,GDP!Z$92,$A78)</f>
        <v>-6.480105767666882E-4</v>
      </c>
      <c r="AA78" cm="1">
        <f t="array" ref="AA78">TheilElementSeparateSum(POP!AA$30:AA$89,GDP!AA$30:AA$89,POP!AA$92,GDP!AA$92,$A78)</f>
        <v>-6.5706643683086585E-4</v>
      </c>
      <c r="AB78" cm="1">
        <f t="array" ref="AB78">TheilElementSeparateSum(POP!AB$30:AB$89,GDP!AB$30:AB$89,POP!AB$92,GDP!AB$92,$A78)</f>
        <v>-6.4615475568989957E-4</v>
      </c>
      <c r="AC78" cm="1">
        <f t="array" ref="AC78">TheilElementSeparateSum(POP!AC$30:AC$89,GDP!AC$30:AC$89,POP!AC$92,GDP!AC$92,$A78)</f>
        <v>-6.4116504077647624E-4</v>
      </c>
      <c r="AD78" cm="1">
        <f t="array" ref="AD78">TheilElementSeparateSum(POP!AD$30:AD$89,GDP!AD$30:AD$89,POP!AD$92,GDP!AD$92,$A78)</f>
        <v>-6.4412658193761677E-4</v>
      </c>
      <c r="AE78" cm="1">
        <f t="array" ref="AE78">TheilElementSeparateSum(POP!AE$30:AE$89,GDP!AE$30:AE$89,POP!AE$92,GDP!AE$92,$A78)</f>
        <v>-6.7169052321530806E-4</v>
      </c>
      <c r="AF78" cm="1">
        <f t="array" ref="AF78">TheilElementSeparateSum(POP!AF$30:AF$89,GDP!AF$30:AF$89,POP!AF$92,GDP!AF$92,$A78)</f>
        <v>-6.6562696143123822E-4</v>
      </c>
      <c r="AG78" cm="1">
        <f t="array" ref="AG78">TheilElementSeparateSum(POP!AG$30:AG$89,GDP!AG$30:AG$89,POP!AG$92,GDP!AG$92,$A78)</f>
        <v>-6.7965065849932035E-4</v>
      </c>
      <c r="AH78" cm="1">
        <f t="array" ref="AH78">TheilElementSeparateSum(POP!AH$30:AH$89,GDP!AH$30:AH$89,POP!AH$92,GDP!AH$92,$A78)</f>
        <v>-6.7130400491300366E-4</v>
      </c>
      <c r="AI78" cm="1">
        <f t="array" ref="AI78">TheilElementSeparateSum(POP!AI$30:AI$89,GDP!AI$30:AI$89,POP!AI$92,GDP!AI$92,$A78)</f>
        <v>-6.6479638015732949E-4</v>
      </c>
      <c r="AJ78" cm="1">
        <f t="array" ref="AJ78">TheilElementSeparateSum(POP!AJ$30:AJ$89,GDP!AJ$30:AJ$89,POP!AJ$92,GDP!AJ$92,$A78)</f>
        <v>-6.0679181541897114E-4</v>
      </c>
      <c r="AK78" cm="1">
        <f t="array" ref="AK78">TheilElementSeparateSum(POP!AK$30:AK$89,GDP!AK$30:AK$89,POP!AK$92,GDP!AK$92,$A78)</f>
        <v>-6.4702659926466175E-4</v>
      </c>
      <c r="AL78" cm="1">
        <f t="array" ref="AL78">TheilElementSeparateSum(POP!AL$30:AL$89,GDP!AL$30:AL$89,POP!AL$92,GDP!AL$92,$A78)</f>
        <v>-6.5583983387982594E-4</v>
      </c>
      <c r="AM78" cm="1">
        <f t="array" ref="AM78">TheilElementSeparateSum(POP!AM$30:AM$89,GDP!AM$30:AM$89,POP!AM$92,GDP!AM$92,$A78)</f>
        <v>-6.5511903228920084E-4</v>
      </c>
      <c r="AN78" cm="1">
        <f t="array" ref="AN78">TheilElementSeparateSum(POP!AN$30:AN$89,GDP!AN$30:AN$89,POP!AN$92,GDP!AN$92,$A78)</f>
        <v>-6.7118390155232531E-4</v>
      </c>
      <c r="AO78" cm="1">
        <f t="array" ref="AO78">TheilElementSeparateSum(POP!AO$30:AO$89,GDP!AO$30:AO$89,POP!AO$92,GDP!AO$92,$A78)</f>
        <v>-6.851455491508195E-4</v>
      </c>
      <c r="AP78" cm="1">
        <f t="array" ref="AP78">TheilElementSeparateSum(POP!AP$30:AP$89,GDP!AP$30:AP$89,POP!AP$92,GDP!AP$92,$A78)</f>
        <v>-6.6220055835233317E-4</v>
      </c>
      <c r="AQ78" cm="1">
        <f t="array" ref="AQ78">TheilElementSeparateSum(POP!AQ$30:AQ$89,GDP!AQ$30:AQ$89,POP!AQ$92,GDP!AQ$92,$A78)</f>
        <v>-6.7374036311862126E-4</v>
      </c>
      <c r="AR78" cm="1">
        <f t="array" ref="AR78">TheilElementSeparateSum(POP!AR$30:AR$89,GDP!AR$30:AR$89,POP!AR$92,GDP!AR$92,$A78)</f>
        <v>-6.9944466021860225E-4</v>
      </c>
      <c r="AS78" cm="1">
        <f t="array" ref="AS78">TheilElementSeparateSum(POP!AS$30:AS$89,GDP!AS$30:AS$89,POP!AS$92,GDP!AS$92,$A78)</f>
        <v>-7.240141412785424E-4</v>
      </c>
      <c r="AT78" cm="1">
        <f t="array" ref="AT78">TheilElementSeparateSum(POP!AT$30:AT$89,GDP!AT$30:AT$89,POP!AT$92,GDP!AT$92,$A78)</f>
        <v>-7.1386071103862357E-4</v>
      </c>
      <c r="AU78" cm="1">
        <f t="array" ref="AU78">TheilElementSeparateSum(POP!AU$30:AU$89,GDP!AU$30:AU$89,POP!AU$92,GDP!AU$92,$A78)</f>
        <v>-6.8466607421060674E-4</v>
      </c>
      <c r="AV78" cm="1">
        <f t="array" ref="AV78">TheilElementSeparateSum(POP!AV$30:AV$89,GDP!AV$30:AV$89,POP!AV$92,GDP!AV$92,$A78)</f>
        <v>-6.6026500400545867E-4</v>
      </c>
      <c r="AW78" cm="1">
        <f t="array" ref="AW78">TheilElementSeparateSum(POP!AW$30:AW$89,GDP!AW$30:AW$89,POP!AW$92,GDP!AW$92,$A78)</f>
        <v>-6.5056636297268879E-4</v>
      </c>
      <c r="AX78" cm="1">
        <f t="array" ref="AX78">TheilElementSeparateSum(POP!AX$30:AX$89,GDP!AX$30:AX$89,POP!AX$92,GDP!AX$92,$A78)</f>
        <v>-6.847222873874833E-4</v>
      </c>
      <c r="AY78" cm="1">
        <f t="array" ref="AY78">TheilElementSeparateSum(POP!AY$30:AY$89,GDP!AY$30:AY$89,POP!AY$92,GDP!AY$92,$A78)</f>
        <v>-7.0434502258596532E-4</v>
      </c>
      <c r="AZ78" cm="1">
        <f t="array" ref="AZ78">TheilElementSeparateSum(POP!AZ$30:AZ$89,GDP!AZ$30:AZ$89,POP!AZ$92,GDP!AZ$92,$A78)</f>
        <v>-6.5812683408299536E-4</v>
      </c>
      <c r="BA78" cm="1">
        <f t="array" ref="BA78">TheilElementSeparateSum(POP!BA$30:BA$89,GDP!BA$30:BA$89,POP!BA$92,GDP!BA$92,$A78)</f>
        <v>-6.6201310549112824E-4</v>
      </c>
      <c r="BB78" cm="1">
        <f t="array" ref="BB78">TheilElementSeparateSum(POP!BB$30:BB$89,GDP!BB$30:BB$89,POP!BB$92,GDP!BB$92,$A78)</f>
        <v>-6.6184504249902783E-4</v>
      </c>
      <c r="BC78" cm="1">
        <f t="array" ref="BC78">TheilElementSeparateSum(POP!BC$30:BC$89,GDP!BC$30:BC$89,POP!BC$92,GDP!BC$92,$A78)</f>
        <v>-6.8667157271784431E-4</v>
      </c>
      <c r="BD78" cm="1">
        <f t="array" ref="BD78">TheilElementSeparateSum(POP!BD$30:BD$89,GDP!BD$30:BD$89,POP!BD$92,GDP!BD$92,$A78)</f>
        <v>-6.9931941916892288E-4</v>
      </c>
      <c r="BE78" cm="1">
        <f t="array" ref="BE78">TheilElementSeparateSum(POP!BE$30:BE$89,GDP!BE$30:BE$89,POP!BE$92,GDP!BE$92,$A78)</f>
        <v>-7.0514584641323595E-4</v>
      </c>
      <c r="BF78" cm="1">
        <f t="array" ref="BF78">TheilElementSeparateSum(POP!BF$30:BF$89,GDP!BF$30:BF$89,POP!BF$92,GDP!BF$92,$A78)</f>
        <v>-7.2872926718911546E-4</v>
      </c>
      <c r="BG78" cm="1">
        <f t="array" ref="BG78">TheilElementSeparateSum(POP!BG$30:BG$89,GDP!BG$30:BG$89,POP!BG$92,GDP!BG$92,$A78)</f>
        <v>-7.268737610393219E-4</v>
      </c>
      <c r="BH78" cm="1">
        <f t="array" ref="BH78">TheilElementSeparateSum(POP!BH$30:BH$89,GDP!BH$30:BH$89,POP!BH$92,GDP!BH$92,$A78)</f>
        <v>-7.5802508213987038E-4</v>
      </c>
      <c r="BI78" cm="1">
        <f t="array" ref="BI78">TheilElementSeparateSum(POP!BI$30:BI$89,GDP!BI$30:BI$89,POP!BI$92,GDP!BI$92,$A78)</f>
        <v>-7.6259624924132283E-4</v>
      </c>
    </row>
    <row r="79" spans="1:61" x14ac:dyDescent="0.45">
      <c r="A79">
        <f t="shared" si="1"/>
        <v>56</v>
      </c>
      <c r="B79" t="str" vm="143">
        <f>GDP!B85</f>
        <v>Trinidad and Tobago</v>
      </c>
      <c r="C79" cm="1">
        <f t="array" ref="C79">TheilElementSeparateSum(POP!C$30:C$89,GDP!C$30:C$89,POP!C$92,GDP!C$92,$A79)</f>
        <v>5.9578837677490715E-3</v>
      </c>
      <c r="D79" cm="1">
        <f t="array" ref="D79">TheilElementSeparateSum(POP!D$30:D$89,GDP!D$30:D$89,POP!D$92,GDP!D$92,$A79)</f>
        <v>5.7809009595525349E-3</v>
      </c>
      <c r="E79" cm="1">
        <f t="array" ref="E79">TheilElementSeparateSum(POP!E$30:E$89,GDP!E$30:E$89,POP!E$92,GDP!E$92,$A79)</f>
        <v>5.5902459483406844E-3</v>
      </c>
      <c r="F79" cm="1">
        <f t="array" ref="F79">TheilElementSeparateSum(POP!F$30:F$89,GDP!F$30:F$89,POP!F$92,GDP!F$92,$A79)</f>
        <v>5.3626103469078153E-3</v>
      </c>
      <c r="G79" cm="1">
        <f t="array" ref="G79">TheilElementSeparateSum(POP!G$30:G$89,GDP!G$30:G$89,POP!G$92,GDP!G$92,$A79)</f>
        <v>5.0910452205584454E-3</v>
      </c>
      <c r="H79" cm="1">
        <f t="array" ref="H79">TheilElementSeparateSum(POP!H$30:H$89,GDP!H$30:H$89,POP!H$92,GDP!H$92,$A79)</f>
        <v>4.8163940140468087E-3</v>
      </c>
      <c r="I79" cm="1">
        <f t="array" ref="I79">TheilElementSeparateSum(POP!I$30:I$89,GDP!I$30:I$89,POP!I$92,GDP!I$92,$A79)</f>
        <v>4.7448647651035774E-3</v>
      </c>
      <c r="J79" cm="1">
        <f t="array" ref="J79">TheilElementSeparateSum(POP!J$30:J$89,GDP!J$30:J$89,POP!J$92,GDP!J$92,$A79)</f>
        <v>4.2406733584705383E-3</v>
      </c>
      <c r="K79" cm="1">
        <f t="array" ref="K79">TheilElementSeparateSum(POP!K$30:K$89,GDP!K$30:K$89,POP!K$92,GDP!K$92,$A79)</f>
        <v>3.7213391892412673E-3</v>
      </c>
      <c r="L79" cm="1">
        <f t="array" ref="L79">TheilElementSeparateSum(POP!L$30:L$89,GDP!L$30:L$89,POP!L$92,GDP!L$92,$A79)</f>
        <v>3.5872254805486489E-3</v>
      </c>
      <c r="M79" cm="1">
        <f t="array" ref="M79">TheilElementSeparateSum(POP!M$30:M$89,GDP!M$30:M$89,POP!M$92,GDP!M$92,$A79)</f>
        <v>3.7138429955732182E-3</v>
      </c>
      <c r="N79" cm="1">
        <f t="array" ref="N79">TheilElementSeparateSum(POP!N$30:N$89,GDP!N$30:N$89,POP!N$92,GDP!N$92,$A79)</f>
        <v>4.3515968813363261E-3</v>
      </c>
      <c r="O79" cm="1">
        <f t="array" ref="O79">TheilElementSeparateSum(POP!O$30:O$89,GDP!O$30:O$89,POP!O$92,GDP!O$92,$A79)</f>
        <v>4.133313681346353E-3</v>
      </c>
      <c r="P79" cm="1">
        <f t="array" ref="P79">TheilElementSeparateSum(POP!P$30:P$89,GDP!P$30:P$89,POP!P$92,GDP!P$92,$A79)</f>
        <v>5.8474231803798691E-3</v>
      </c>
      <c r="Q79" cm="1">
        <f t="array" ref="Q79">TheilElementSeparateSum(POP!Q$30:Q$89,GDP!Q$30:Q$89,POP!Q$92,GDP!Q$92,$A79)</f>
        <v>6.5998789056654818E-3</v>
      </c>
      <c r="R79" cm="1">
        <f t="array" ref="R79">TheilElementSeparateSum(POP!R$30:R$89,GDP!R$30:R$89,POP!R$92,GDP!R$92,$A79)</f>
        <v>5.9773268278440553E-3</v>
      </c>
      <c r="S79" cm="1">
        <f t="array" ref="S79">TheilElementSeparateSum(POP!S$30:S$89,GDP!S$30:S$89,POP!S$92,GDP!S$92,$A79)</f>
        <v>7.2579722906307275E-3</v>
      </c>
      <c r="T79" cm="1">
        <f t="array" ref="T79">TheilElementSeparateSum(POP!T$30:T$89,GDP!T$30:T$89,POP!T$92,GDP!T$92,$A79)</f>
        <v>7.2166911736555048E-3</v>
      </c>
      <c r="U79" cm="1">
        <f t="array" ref="U79">TheilElementSeparateSum(POP!U$30:U$89,GDP!U$30:U$89,POP!U$92,GDP!U$92,$A79)</f>
        <v>8.1780548153033601E-3</v>
      </c>
      <c r="V79" cm="1">
        <f t="array" ref="V79">TheilElementSeparateSum(POP!V$30:V$89,GDP!V$30:V$89,POP!V$92,GDP!V$92,$A79)</f>
        <v>1.0042567177200552E-2</v>
      </c>
      <c r="W79" cm="1">
        <f t="array" ref="W79">TheilElementSeparateSum(POP!W$30:W$89,GDP!W$30:W$89,POP!W$92,GDP!W$92,$A79)</f>
        <v>9.2584152486707792E-3</v>
      </c>
      <c r="X79" cm="1">
        <f t="array" ref="X79">TheilElementSeparateSum(POP!X$30:X$89,GDP!X$30:X$89,POP!X$92,GDP!X$92,$A79)</f>
        <v>1.2804611015972337E-2</v>
      </c>
      <c r="Y79" cm="1">
        <f t="array" ref="Y79">TheilElementSeparateSum(POP!Y$30:Y$89,GDP!Y$30:Y$89,POP!Y$92,GDP!Y$92,$A79)</f>
        <v>1.4163583794768082E-2</v>
      </c>
      <c r="Z79" cm="1">
        <f t="array" ref="Z79">TheilElementSeparateSum(POP!Z$30:Z$89,GDP!Z$30:Z$89,POP!Z$92,GDP!Z$92,$A79)</f>
        <v>1.4155654577939693E-2</v>
      </c>
      <c r="AA79" cm="1">
        <f t="array" ref="AA79">TheilElementSeparateSum(POP!AA$30:AA$89,GDP!AA$30:AA$89,POP!AA$92,GDP!AA$92,$A79)</f>
        <v>1.2901907965338738E-2</v>
      </c>
      <c r="AB79" cm="1">
        <f t="array" ref="AB79">TheilElementSeparateSum(POP!AB$30:AB$89,GDP!AB$30:AB$89,POP!AB$92,GDP!AB$92,$A79)</f>
        <v>6.6888924090443714E-3</v>
      </c>
      <c r="AC79" cm="1">
        <f t="array" ref="AC79">TheilElementSeparateSum(POP!AC$30:AC$89,GDP!AC$30:AC$89,POP!AC$92,GDP!AC$92,$A79)</f>
        <v>5.7035951712878204E-3</v>
      </c>
      <c r="AD79" cm="1">
        <f t="array" ref="AD79">TheilElementSeparateSum(POP!AD$30:AD$89,GDP!AD$30:AD$89,POP!AD$92,GDP!AD$92,$A79)</f>
        <v>4.5074547906960539E-3</v>
      </c>
      <c r="AE79" cm="1">
        <f t="array" ref="AE79">TheilElementSeparateSum(POP!AE$30:AE$89,GDP!AE$30:AE$89,POP!AE$92,GDP!AE$92,$A79)</f>
        <v>3.5258541633678923E-3</v>
      </c>
      <c r="AF79" cm="1">
        <f t="array" ref="AF79">TheilElementSeparateSum(POP!AF$30:AF$89,GDP!AF$30:AF$89,POP!AF$92,GDP!AF$92,$A79)</f>
        <v>3.7978126745443412E-3</v>
      </c>
      <c r="AG79" cm="1">
        <f t="array" ref="AG79">TheilElementSeparateSum(POP!AG$30:AG$89,GDP!AG$30:AG$89,POP!AG$92,GDP!AG$92,$A79)</f>
        <v>3.5267968116237652E-3</v>
      </c>
      <c r="AH79" cm="1">
        <f t="array" ref="AH79">TheilElementSeparateSum(POP!AH$30:AH$89,GDP!AH$30:AH$89,POP!AH$92,GDP!AH$92,$A79)</f>
        <v>3.8934778787835791E-3</v>
      </c>
      <c r="AI79" cm="1">
        <f t="array" ref="AI79">TheilElementSeparateSum(POP!AI$30:AI$89,GDP!AI$30:AI$89,POP!AI$92,GDP!AI$92,$A79)</f>
        <v>2.5446717140848044E-3</v>
      </c>
      <c r="AJ79" cm="1">
        <f t="array" ref="AJ79">TheilElementSeparateSum(POP!AJ$30:AJ$89,GDP!AJ$30:AJ$89,POP!AJ$92,GDP!AJ$92,$A79)</f>
        <v>2.4081452596508559E-3</v>
      </c>
      <c r="AK79" cm="1">
        <f t="array" ref="AK79">TheilElementSeparateSum(POP!AK$30:AK$89,GDP!AK$30:AK$89,POP!AK$92,GDP!AK$92,$A79)</f>
        <v>2.3354958259791505E-3</v>
      </c>
      <c r="AL79" cm="1">
        <f t="array" ref="AL79">TheilElementSeparateSum(POP!AL$30:AL$89,GDP!AL$30:AL$89,POP!AL$92,GDP!AL$92,$A79)</f>
        <v>2.3362836923776168E-3</v>
      </c>
      <c r="AM79" cm="1">
        <f t="array" ref="AM79">TheilElementSeparateSum(POP!AM$30:AM$89,GDP!AM$30:AM$89,POP!AM$92,GDP!AM$92,$A79)</f>
        <v>2.1319946032420799E-3</v>
      </c>
      <c r="AN79" cm="1">
        <f t="array" ref="AN79">TheilElementSeparateSum(POP!AN$30:AN$89,GDP!AN$30:AN$89,POP!AN$92,GDP!AN$92,$A79)</f>
        <v>2.3657716944466187E-3</v>
      </c>
      <c r="AO79" cm="1">
        <f t="array" ref="AO79">TheilElementSeparateSum(POP!AO$30:AO$89,GDP!AO$30:AO$89,POP!AO$92,GDP!AO$92,$A79)</f>
        <v>3.2255042331609841E-3</v>
      </c>
      <c r="AP79" cm="1">
        <f t="array" ref="AP79">TheilElementSeparateSum(POP!AP$30:AP$89,GDP!AP$30:AP$89,POP!AP$92,GDP!AP$92,$A79)</f>
        <v>3.8188717103332091E-3</v>
      </c>
      <c r="AQ79" cm="1">
        <f t="array" ref="AQ79">TheilElementSeparateSum(POP!AQ$30:AQ$89,GDP!AQ$30:AQ$89,POP!AQ$92,GDP!AQ$92,$A79)</f>
        <v>4.6629083104196599E-3</v>
      </c>
      <c r="AR79" cm="1">
        <f t="array" ref="AR79">TheilElementSeparateSum(POP!AR$30:AR$89,GDP!AR$30:AR$89,POP!AR$92,GDP!AR$92,$A79)</f>
        <v>4.6413415847729993E-3</v>
      </c>
      <c r="AS79" cm="1">
        <f t="array" ref="AS79">TheilElementSeparateSum(POP!AS$30:AS$89,GDP!AS$30:AS$89,POP!AS$92,GDP!AS$92,$A79)</f>
        <v>5.7488519166625411E-3</v>
      </c>
      <c r="AT79" cm="1">
        <f t="array" ref="AT79">TheilElementSeparateSum(POP!AT$30:AT$89,GDP!AT$30:AT$89,POP!AT$92,GDP!AT$92,$A79)</f>
        <v>5.8442101114321854E-3</v>
      </c>
      <c r="AU79" cm="1">
        <f t="array" ref="AU79">TheilElementSeparateSum(POP!AU$30:AU$89,GDP!AU$30:AU$89,POP!AU$92,GDP!AU$92,$A79)</f>
        <v>6.0160846944017649E-3</v>
      </c>
      <c r="AV79" cm="1">
        <f t="array" ref="AV79">TheilElementSeparateSum(POP!AV$30:AV$89,GDP!AV$30:AV$89,POP!AV$92,GDP!AV$92,$A79)</f>
        <v>5.9952325162341133E-3</v>
      </c>
      <c r="AW79" cm="1">
        <f t="array" ref="AW79">TheilElementSeparateSum(POP!AW$30:AW$89,GDP!AW$30:AW$89,POP!AW$92,GDP!AW$92,$A79)</f>
        <v>5.9249742446659971E-3</v>
      </c>
      <c r="AX79" cm="1">
        <f t="array" ref="AX79">TheilElementSeparateSum(POP!AX$30:AX$89,GDP!AX$30:AX$89,POP!AX$92,GDP!AX$92,$A79)</f>
        <v>7.4407821895212702E-3</v>
      </c>
      <c r="AY79" cm="1">
        <f t="array" ref="AY79">TheilElementSeparateSum(POP!AY$30:AY$89,GDP!AY$30:AY$89,POP!AY$92,GDP!AY$92,$A79)</f>
        <v>4.5066139984341475E-3</v>
      </c>
      <c r="AZ79" cm="1">
        <f t="array" ref="AZ79">TheilElementSeparateSum(POP!AZ$30:AZ$89,GDP!AZ$30:AZ$89,POP!AZ$92,GDP!AZ$92,$A79)</f>
        <v>4.1020349514441744E-3</v>
      </c>
      <c r="BA79" cm="1">
        <f t="array" ref="BA79">TheilElementSeparateSum(POP!BA$30:BA$89,GDP!BA$30:BA$89,POP!BA$92,GDP!BA$92,$A79)</f>
        <v>4.2273666690489679E-3</v>
      </c>
      <c r="BB79" cm="1">
        <f t="array" ref="BB79">TheilElementSeparateSum(POP!BB$30:BB$89,GDP!BB$30:BB$89,POP!BB$92,GDP!BB$92,$A79)</f>
        <v>4.2337632805288386E-3</v>
      </c>
      <c r="BC79" cm="1">
        <f t="array" ref="BC79">TheilElementSeparateSum(POP!BC$30:BC$89,GDP!BC$30:BC$89,POP!BC$92,GDP!BC$92,$A79)</f>
        <v>4.37661876745563E-3</v>
      </c>
      <c r="BD79" cm="1">
        <f t="array" ref="BD79">TheilElementSeparateSum(POP!BD$30:BD$89,GDP!BD$30:BD$89,POP!BD$92,GDP!BD$92,$A79)</f>
        <v>4.2899607454113748E-3</v>
      </c>
      <c r="BE79" cm="1">
        <f t="array" ref="BE79">TheilElementSeparateSum(POP!BE$30:BE$89,GDP!BE$30:BE$89,POP!BE$92,GDP!BE$92,$A79)</f>
        <v>4.2998556157600358E-3</v>
      </c>
      <c r="BF79" cm="1">
        <f t="array" ref="BF79">TheilElementSeparateSum(POP!BF$30:BF$89,GDP!BF$30:BF$89,POP!BF$92,GDP!BF$92,$A79)</f>
        <v>3.5585221156290477E-3</v>
      </c>
      <c r="BG79" cm="1">
        <f t="array" ref="BG79">TheilElementSeparateSum(POP!BG$30:BG$89,GDP!BG$30:BG$89,POP!BG$92,GDP!BG$92,$A79)</f>
        <v>3.1232692231707498E-3</v>
      </c>
      <c r="BH79" cm="1">
        <f t="array" ref="BH79">TheilElementSeparateSum(POP!BH$30:BH$89,GDP!BH$30:BH$89,POP!BH$92,GDP!BH$92,$A79)</f>
        <v>3.3732099330175381E-3</v>
      </c>
      <c r="BI79" cm="1">
        <f t="array" ref="BI79">TheilElementSeparateSum(POP!BI$30:BI$89,GDP!BI$30:BI$89,POP!BI$92,GDP!BI$92,$A79)</f>
        <v>3.3565954382576853E-3</v>
      </c>
    </row>
    <row r="80" spans="1:61" x14ac:dyDescent="0.45">
      <c r="A80">
        <f t="shared" si="1"/>
        <v>57</v>
      </c>
      <c r="B80" t="str" vm="144">
        <f>GDP!B86</f>
        <v>Turkey</v>
      </c>
      <c r="C80" cm="1">
        <f t="array" ref="C80">TheilElementSeparateSum(POP!C$30:C$89,GDP!C$30:C$89,POP!C$92,GDP!C$92,$A80)</f>
        <v>3.4932354241913155E-2</v>
      </c>
      <c r="D80" cm="1">
        <f t="array" ref="D80">TheilElementSeparateSum(POP!D$30:D$89,GDP!D$30:D$89,POP!D$92,GDP!D$92,$A80)</f>
        <v>3.7861544978580408E-2</v>
      </c>
      <c r="E80" cm="1">
        <f t="array" ref="E80">TheilElementSeparateSum(POP!E$30:E$89,GDP!E$30:E$89,POP!E$92,GDP!E$92,$A80)</f>
        <v>4.1119421720909786E-2</v>
      </c>
      <c r="F80" cm="1">
        <f t="array" ref="F80">TheilElementSeparateSum(POP!F$30:F$89,GDP!F$30:F$89,POP!F$92,GDP!F$92,$A80)</f>
        <v>4.0958114888705495E-2</v>
      </c>
      <c r="G80" cm="1">
        <f t="array" ref="G80">TheilElementSeparateSum(POP!G$30:G$89,GDP!G$30:G$89,POP!G$92,GDP!G$92,$A80)</f>
        <v>4.0735168723341791E-2</v>
      </c>
      <c r="H80" cm="1">
        <f t="array" ref="H80">TheilElementSeparateSum(POP!H$30:H$89,GDP!H$30:H$89,POP!H$92,GDP!H$92,$A80)</f>
        <v>5.6331926039939001E-2</v>
      </c>
      <c r="I80" cm="1">
        <f t="array" ref="I80">TheilElementSeparateSum(POP!I$30:I$89,GDP!I$30:I$89,POP!I$92,GDP!I$92,$A80)</f>
        <v>6.0927779344937587E-2</v>
      </c>
      <c r="J80" cm="1">
        <f t="array" ref="J80">TheilElementSeparateSum(POP!J$30:J$89,GDP!J$30:J$89,POP!J$92,GDP!J$92,$A80)</f>
        <v>6.6689498815554055E-2</v>
      </c>
      <c r="K80" cm="1">
        <f t="array" ref="K80">TheilElementSeparateSum(POP!K$30:K$89,GDP!K$30:K$89,POP!K$92,GDP!K$92,$A80)</f>
        <v>6.6419205020941854E-2</v>
      </c>
      <c r="L80" cm="1">
        <f t="array" ref="L80">TheilElementSeparateSum(POP!L$30:L$89,GDP!L$30:L$89,POP!L$92,GDP!L$92,$A80)</f>
        <v>4.1679721001057851E-2</v>
      </c>
      <c r="M80" cm="1">
        <f t="array" ref="M80">TheilElementSeparateSum(POP!M$30:M$89,GDP!M$30:M$89,POP!M$92,GDP!M$92,$A80)</f>
        <v>3.0623089383695703E-2</v>
      </c>
      <c r="N80" cm="1">
        <f t="array" ref="N80">TheilElementSeparateSum(POP!N$30:N$89,GDP!N$30:N$89,POP!N$92,GDP!N$92,$A80)</f>
        <v>4.2048050793719774E-2</v>
      </c>
      <c r="O80" cm="1">
        <f t="array" ref="O80">TheilElementSeparateSum(POP!O$30:O$89,GDP!O$30:O$89,POP!O$92,GDP!O$92,$A80)</f>
        <v>4.2775045974517797E-2</v>
      </c>
      <c r="P80" cm="1">
        <f t="array" ref="P80">TheilElementSeparateSum(POP!P$30:P$89,GDP!P$30:P$89,POP!P$92,GDP!P$92,$A80)</f>
        <v>5.1938272677061012E-2</v>
      </c>
      <c r="Q80" cm="1">
        <f t="array" ref="Q80">TheilElementSeparateSum(POP!Q$30:Q$89,GDP!Q$30:Q$89,POP!Q$92,GDP!Q$92,$A80)</f>
        <v>6.699355450270647E-2</v>
      </c>
      <c r="R80" cm="1">
        <f t="array" ref="R80">TheilElementSeparateSum(POP!R$30:R$89,GDP!R$30:R$89,POP!R$92,GDP!R$92,$A80)</f>
        <v>7.4208449307130997E-2</v>
      </c>
      <c r="S80" cm="1">
        <f t="array" ref="S80">TheilElementSeparateSum(POP!S$30:S$89,GDP!S$30:S$89,POP!S$92,GDP!S$92,$A80)</f>
        <v>7.8268507293311945E-2</v>
      </c>
      <c r="T80" cm="1">
        <f t="array" ref="T80">TheilElementSeparateSum(POP!T$30:T$89,GDP!T$30:T$89,POP!T$92,GDP!T$92,$A80)</f>
        <v>7.3950716545500811E-2</v>
      </c>
      <c r="U80" cm="1">
        <f t="array" ref="U80">TheilElementSeparateSum(POP!U$30:U$89,GDP!U$30:U$89,POP!U$92,GDP!U$92,$A80)</f>
        <v>9.6723908569693096E-2</v>
      </c>
      <c r="V80" cm="1">
        <f t="array" ref="V80">TheilElementSeparateSum(POP!V$30:V$89,GDP!V$30:V$89,POP!V$92,GDP!V$92,$A80)</f>
        <v>3.8825098085313543E-2</v>
      </c>
      <c r="W80" cm="1">
        <f t="array" ref="W80">TheilElementSeparateSum(POP!W$30:W$89,GDP!W$30:W$89,POP!W$92,GDP!W$92,$A80)</f>
        <v>2.7172457832625774E-2</v>
      </c>
      <c r="X80" cm="1">
        <f t="array" ref="X80">TheilElementSeparateSum(POP!X$30:X$89,GDP!X$30:X$89,POP!X$92,GDP!X$92,$A80)</f>
        <v>2.4902344378267313E-2</v>
      </c>
      <c r="Y80" cm="1">
        <f t="array" ref="Y80">TheilElementSeparateSum(POP!Y$30:Y$89,GDP!Y$30:Y$89,POP!Y$92,GDP!Y$92,$A80)</f>
        <v>3.0209313015003701E-2</v>
      </c>
      <c r="Z80" cm="1">
        <f t="array" ref="Z80">TheilElementSeparateSum(POP!Z$30:Z$89,GDP!Z$30:Z$89,POP!Z$92,GDP!Z$92,$A80)</f>
        <v>2.7969725918735533E-2</v>
      </c>
      <c r="AA80" cm="1">
        <f t="array" ref="AA80">TheilElementSeparateSum(POP!AA$30:AA$89,GDP!AA$30:AA$89,POP!AA$92,GDP!AA$92,$A80)</f>
        <v>3.615467171311517E-2</v>
      </c>
      <c r="AB80" cm="1">
        <f t="array" ref="AB80">TheilElementSeparateSum(POP!AB$30:AB$89,GDP!AB$30:AB$89,POP!AB$92,GDP!AB$92,$A80)</f>
        <v>4.6998204415145538E-2</v>
      </c>
      <c r="AC80" cm="1">
        <f t="array" ref="AC80">TheilElementSeparateSum(POP!AC$30:AC$89,GDP!AC$30:AC$89,POP!AC$92,GDP!AC$92,$A80)</f>
        <v>5.0968238102881265E-2</v>
      </c>
      <c r="AD80" cm="1">
        <f t="array" ref="AD80">TheilElementSeparateSum(POP!AD$30:AD$89,GDP!AD$30:AD$89,POP!AD$92,GDP!AD$92,$A80)</f>
        <v>4.6350419003232494E-2</v>
      </c>
      <c r="AE80" cm="1">
        <f t="array" ref="AE80">TheilElementSeparateSum(POP!AE$30:AE$89,GDP!AE$30:AE$89,POP!AE$92,GDP!AE$92,$A80)</f>
        <v>5.2292662548483505E-2</v>
      </c>
      <c r="AF80" cm="1">
        <f t="array" ref="AF80">TheilElementSeparateSum(POP!AF$30:AF$89,GDP!AF$30:AF$89,POP!AF$92,GDP!AF$92,$A80)</f>
        <v>8.2419363382804617E-2</v>
      </c>
      <c r="AG80" cm="1">
        <f t="array" ref="AG80">TheilElementSeparateSum(POP!AG$30:AG$89,GDP!AG$30:AG$89,POP!AG$92,GDP!AG$92,$A80)</f>
        <v>6.7861052699589156E-2</v>
      </c>
      <c r="AH80" cm="1">
        <f t="array" ref="AH80">TheilElementSeparateSum(POP!AH$30:AH$89,GDP!AH$30:AH$89,POP!AH$92,GDP!AH$92,$A80)</f>
        <v>8.0355815285564611E-2</v>
      </c>
      <c r="AI80" cm="1">
        <f t="array" ref="AI80">TheilElementSeparateSum(POP!AI$30:AI$89,GDP!AI$30:AI$89,POP!AI$92,GDP!AI$92,$A80)</f>
        <v>8.5245676324693626E-2</v>
      </c>
      <c r="AJ80" cm="1">
        <f t="array" ref="AJ80">TheilElementSeparateSum(POP!AJ$30:AJ$89,GDP!AJ$30:AJ$89,POP!AJ$92,GDP!AJ$92,$A80)</f>
        <v>3.5049018026519517E-2</v>
      </c>
      <c r="AK80" cm="1">
        <f t="array" ref="AK80">TheilElementSeparateSum(POP!AK$30:AK$89,GDP!AK$30:AK$89,POP!AK$92,GDP!AK$92,$A80)</f>
        <v>5.1178067680474344E-2</v>
      </c>
      <c r="AL80" cm="1">
        <f t="array" ref="AL80">TheilElementSeparateSum(POP!AL$30:AL$89,GDP!AL$30:AL$89,POP!AL$92,GDP!AL$92,$A80)</f>
        <v>4.9567408806455021E-2</v>
      </c>
      <c r="AM80" cm="1">
        <f t="array" ref="AM80">TheilElementSeparateSum(POP!AM$30:AM$89,GDP!AM$30:AM$89,POP!AM$92,GDP!AM$92,$A80)</f>
        <v>4.876815214040723E-2</v>
      </c>
      <c r="AN80" cm="1">
        <f t="array" ref="AN80">TheilElementSeparateSum(POP!AN$30:AN$89,GDP!AN$30:AN$89,POP!AN$92,GDP!AN$92,$A80)</f>
        <v>0.10256243101358882</v>
      </c>
      <c r="AO80" cm="1">
        <f t="array" ref="AO80">TheilElementSeparateSum(POP!AO$30:AO$89,GDP!AO$30:AO$89,POP!AO$92,GDP!AO$92,$A80)</f>
        <v>9.8662207028291551E-2</v>
      </c>
      <c r="AP80" cm="1">
        <f t="array" ref="AP80">TheilElementSeparateSum(POP!AP$30:AP$89,GDP!AP$30:AP$89,POP!AP$92,GDP!AP$92,$A80)</f>
        <v>9.5291648487606323E-2</v>
      </c>
      <c r="AQ80" cm="1">
        <f t="array" ref="AQ80">TheilElementSeparateSum(POP!AQ$30:AQ$89,GDP!AQ$30:AQ$89,POP!AQ$92,GDP!AQ$92,$A80)</f>
        <v>5.6087381422770075E-2</v>
      </c>
      <c r="AR80" cm="1">
        <f t="array" ref="AR80">TheilElementSeparateSum(POP!AR$30:AR$89,GDP!AR$30:AR$89,POP!AR$92,GDP!AR$92,$A80)</f>
        <v>7.564273464788332E-2</v>
      </c>
      <c r="AS80" cm="1">
        <f t="array" ref="AS80">TheilElementSeparateSum(POP!AS$30:AS$89,GDP!AS$30:AS$89,POP!AS$92,GDP!AS$92,$A80)</f>
        <v>0.10513320865628845</v>
      </c>
      <c r="AT80" cm="1">
        <f t="array" ref="AT80">TheilElementSeparateSum(POP!AT$30:AT$89,GDP!AT$30:AT$89,POP!AT$92,GDP!AT$92,$A80)</f>
        <v>0.12739161534392918</v>
      </c>
      <c r="AU80" cm="1">
        <f t="array" ref="AU80">TheilElementSeparateSum(POP!AU$30:AU$89,GDP!AU$30:AU$89,POP!AU$92,GDP!AU$92,$A80)</f>
        <v>0.13779016038494918</v>
      </c>
      <c r="AV80" cm="1">
        <f t="array" ref="AV80">TheilElementSeparateSum(POP!AV$30:AV$89,GDP!AV$30:AV$89,POP!AV$92,GDP!AV$92,$A80)</f>
        <v>0.12704728586689981</v>
      </c>
      <c r="AW80" cm="1">
        <f t="array" ref="AW80">TheilElementSeparateSum(POP!AW$30:AW$89,GDP!AW$30:AW$89,POP!AW$92,GDP!AW$92,$A80)</f>
        <v>0.13328494218053277</v>
      </c>
      <c r="AX80" cm="1">
        <f t="array" ref="AX80">TheilElementSeparateSum(POP!AX$30:AX$89,GDP!AX$30:AX$89,POP!AX$92,GDP!AX$92,$A80)</f>
        <v>0.13784080133689533</v>
      </c>
      <c r="AY80" cm="1">
        <f t="array" ref="AY80">TheilElementSeparateSum(POP!AY$30:AY$89,GDP!AY$30:AY$89,POP!AY$92,GDP!AY$92,$A80)</f>
        <v>0.11034683724548808</v>
      </c>
      <c r="AZ80" cm="1">
        <f t="array" ref="AZ80">TheilElementSeparateSum(POP!AZ$30:AZ$89,GDP!AZ$30:AZ$89,POP!AZ$92,GDP!AZ$92,$A80)</f>
        <v>0.10512233155951416</v>
      </c>
      <c r="BA80" cm="1">
        <f t="array" ref="BA80">TheilElementSeparateSum(POP!BA$30:BA$89,GDP!BA$30:BA$89,POP!BA$92,GDP!BA$92,$A80)</f>
        <v>9.6557710388414306E-2</v>
      </c>
      <c r="BB80" cm="1">
        <f t="array" ref="BB80">TheilElementSeparateSum(POP!BB$30:BB$89,GDP!BB$30:BB$89,POP!BB$92,GDP!BB$92,$A80)</f>
        <v>0.10253862412561596</v>
      </c>
      <c r="BC80" cm="1">
        <f t="array" ref="BC80">TheilElementSeparateSum(POP!BC$30:BC$89,GDP!BC$30:BC$89,POP!BC$92,GDP!BC$92,$A80)</f>
        <v>0.11105916494730861</v>
      </c>
      <c r="BD80" cm="1">
        <f t="array" ref="BD80">TheilElementSeparateSum(POP!BD$30:BD$89,GDP!BD$30:BD$89,POP!BD$92,GDP!BD$92,$A80)</f>
        <v>0.10208116798605822</v>
      </c>
      <c r="BE80" cm="1">
        <f t="array" ref="BE80">TheilElementSeparateSum(POP!BE$30:BE$89,GDP!BE$30:BE$89,POP!BE$92,GDP!BE$92,$A80)</f>
        <v>0.10421399455081505</v>
      </c>
      <c r="BF80" cm="1">
        <f t="array" ref="BF80">TheilElementSeparateSum(POP!BF$30:BF$89,GDP!BF$30:BF$89,POP!BF$92,GDP!BF$92,$A80)</f>
        <v>0.10400758659522454</v>
      </c>
      <c r="BG80" cm="1">
        <f t="array" ref="BG80">TheilElementSeparateSum(POP!BG$30:BG$89,GDP!BG$30:BG$89,POP!BG$92,GDP!BG$92,$A80)</f>
        <v>8.550380423575675E-2</v>
      </c>
      <c r="BH80" cm="1">
        <f t="array" ref="BH80">TheilElementSeparateSum(POP!BH$30:BH$89,GDP!BH$30:BH$89,POP!BH$92,GDP!BH$92,$A80)</f>
        <v>6.8460894710869358E-2</v>
      </c>
      <c r="BI80" cm="1">
        <f t="array" ref="BI80">TheilElementSeparateSum(POP!BI$30:BI$89,GDP!BI$30:BI$89,POP!BI$92,GDP!BI$92,$A80)</f>
        <v>6.3042644490328634E-2</v>
      </c>
    </row>
    <row r="81" spans="1:61" x14ac:dyDescent="0.45">
      <c r="A81">
        <f t="shared" si="1"/>
        <v>58</v>
      </c>
      <c r="B81" t="str" vm="145">
        <f>GDP!B87</f>
        <v>Uruguay</v>
      </c>
      <c r="C81" cm="1">
        <f t="array" ref="C81">TheilElementSeparateSum(POP!C$30:C$89,GDP!C$30:C$89,POP!C$92,GDP!C$92,$A81)</f>
        <v>1.454834669199789E-2</v>
      </c>
      <c r="D81" cm="1">
        <f t="array" ref="D81">TheilElementSeparateSum(POP!D$30:D$89,GDP!D$30:D$89,POP!D$92,GDP!D$92,$A81)</f>
        <v>1.522229253244366E-2</v>
      </c>
      <c r="E81" cm="1">
        <f t="array" ref="E81">TheilElementSeparateSum(POP!E$30:E$89,GDP!E$30:E$89,POP!E$92,GDP!E$92,$A81)</f>
        <v>1.0452066748398256E-2</v>
      </c>
      <c r="F81" cm="1">
        <f t="array" ref="F81">TheilElementSeparateSum(POP!F$30:F$89,GDP!F$30:F$89,POP!F$92,GDP!F$92,$A81)</f>
        <v>1.4256960053796737E-2</v>
      </c>
      <c r="G81" cm="1">
        <f t="array" ref="G81">TheilElementSeparateSum(POP!G$30:G$89,GDP!G$30:G$89,POP!G$92,GDP!G$92,$A81)</f>
        <v>1.1801867835967473E-2</v>
      </c>
      <c r="H81" cm="1">
        <f t="array" ref="H81">TheilElementSeparateSum(POP!H$30:H$89,GDP!H$30:H$89,POP!H$92,GDP!H$92,$A81)</f>
        <v>1.0611209989501866E-2</v>
      </c>
      <c r="I81" cm="1">
        <f t="array" ref="I81">TheilElementSeparateSum(POP!I$30:I$89,GDP!I$30:I$89,POP!I$92,GDP!I$92,$A81)</f>
        <v>7.5244808072563512E-3</v>
      </c>
      <c r="J81" cm="1">
        <f t="array" ref="J81">TheilElementSeparateSum(POP!J$30:J$89,GDP!J$30:J$89,POP!J$92,GDP!J$92,$A81)</f>
        <v>6.6393313228480461E-3</v>
      </c>
      <c r="K81" cm="1">
        <f t="array" ref="K81">TheilElementSeparateSum(POP!K$30:K$89,GDP!K$30:K$89,POP!K$92,GDP!K$92,$A81)</f>
        <v>8.4939111131765079E-3</v>
      </c>
      <c r="L81" cm="1">
        <f t="array" ref="L81">TheilElementSeparateSum(POP!L$30:L$89,GDP!L$30:L$89,POP!L$92,GDP!L$92,$A81)</f>
        <v>8.3689898067849187E-3</v>
      </c>
      <c r="M81" cm="1">
        <f t="array" ref="M81">TheilElementSeparateSum(POP!M$30:M$89,GDP!M$30:M$89,POP!M$92,GDP!M$92,$A81)</f>
        <v>1.2149773229544301E-2</v>
      </c>
      <c r="N81" cm="1">
        <f t="array" ref="N81">TheilElementSeparateSum(POP!N$30:N$89,GDP!N$30:N$89,POP!N$92,GDP!N$92,$A81)</f>
        <v>6.5357224538752394E-3</v>
      </c>
      <c r="O81" cm="1">
        <f t="array" ref="O81">TheilElementSeparateSum(POP!O$30:O$89,GDP!O$30:O$89,POP!O$92,GDP!O$92,$A81)</f>
        <v>1.2989396414156118E-2</v>
      </c>
      <c r="P81" cm="1">
        <f t="array" ref="P81">TheilElementSeparateSum(POP!P$30:P$89,GDP!P$30:P$89,POP!P$92,GDP!P$92,$A81)</f>
        <v>9.1962576093135399E-3</v>
      </c>
      <c r="Q81" cm="1">
        <f t="array" ref="Q81">TheilElementSeparateSum(POP!Q$30:Q$89,GDP!Q$30:Q$89,POP!Q$92,GDP!Q$92,$A81)</f>
        <v>5.8485462068185792E-3</v>
      </c>
      <c r="R81" cm="1">
        <f t="array" ref="R81">TheilElementSeparateSum(POP!R$30:R$89,GDP!R$30:R$89,POP!R$92,GDP!R$92,$A81)</f>
        <v>5.367872745629344E-3</v>
      </c>
      <c r="S81" cm="1">
        <f t="array" ref="S81">TheilElementSeparateSum(POP!S$30:S$89,GDP!S$30:S$89,POP!S$92,GDP!S$92,$A81)</f>
        <v>5.536684718463367E-3</v>
      </c>
      <c r="T81" cm="1">
        <f t="array" ref="T81">TheilElementSeparateSum(POP!T$30:T$89,GDP!T$30:T$89,POP!T$92,GDP!T$92,$A81)</f>
        <v>6.1175202139822317E-3</v>
      </c>
      <c r="U81" cm="1">
        <f t="array" ref="U81">TheilElementSeparateSum(POP!U$30:U$89,GDP!U$30:U$89,POP!U$92,GDP!U$92,$A81)</f>
        <v>8.9778131770365862E-3</v>
      </c>
      <c r="V81" cm="1">
        <f t="array" ref="V81">TheilElementSeparateSum(POP!V$30:V$89,GDP!V$30:V$89,POP!V$92,GDP!V$92,$A81)</f>
        <v>1.2281421234606666E-2</v>
      </c>
      <c r="W81" cm="1">
        <f t="array" ref="W81">TheilElementSeparateSum(POP!W$30:W$89,GDP!W$30:W$89,POP!W$92,GDP!W$92,$A81)</f>
        <v>1.0725099669881E-2</v>
      </c>
      <c r="X81" cm="1">
        <f t="array" ref="X81">TheilElementSeparateSum(POP!X$30:X$89,GDP!X$30:X$89,POP!X$92,GDP!X$92,$A81)</f>
        <v>8.8104092449790665E-3</v>
      </c>
      <c r="Y81" cm="1">
        <f t="array" ref="Y81">TheilElementSeparateSum(POP!Y$30:Y$89,GDP!Y$30:Y$89,POP!Y$92,GDP!Y$92,$A81)</f>
        <v>3.6128403397862343E-3</v>
      </c>
      <c r="Z81" cm="1">
        <f t="array" ref="Z81">TheilElementSeparateSum(POP!Z$30:Z$89,GDP!Z$30:Z$89,POP!Z$92,GDP!Z$92,$A81)</f>
        <v>3.2882915525096743E-3</v>
      </c>
      <c r="AA81" cm="1">
        <f t="array" ref="AA81">TheilElementSeparateSum(POP!AA$30:AA$89,GDP!AA$30:AA$89,POP!AA$92,GDP!AA$92,$A81)</f>
        <v>3.0635333284960743E-3</v>
      </c>
      <c r="AB81" cm="1">
        <f t="array" ref="AB81">TheilElementSeparateSum(POP!AB$30:AB$89,GDP!AB$30:AB$89,POP!AB$92,GDP!AB$92,$A81)</f>
        <v>4.804533376858126E-3</v>
      </c>
      <c r="AC81" cm="1">
        <f t="array" ref="AC81">TheilElementSeparateSum(POP!AC$30:AC$89,GDP!AC$30:AC$89,POP!AC$92,GDP!AC$92,$A81)</f>
        <v>6.1163640144561932E-3</v>
      </c>
      <c r="AD81" cm="1">
        <f t="array" ref="AD81">TheilElementSeparateSum(POP!AD$30:AD$89,GDP!AD$30:AD$89,POP!AD$92,GDP!AD$92,$A81)</f>
        <v>6.4626709228925586E-3</v>
      </c>
      <c r="AE81" cm="1">
        <f t="array" ref="AE81">TheilElementSeparateSum(POP!AE$30:AE$89,GDP!AE$30:AE$89,POP!AE$92,GDP!AE$92,$A81)</f>
        <v>5.5867413312754499E-3</v>
      </c>
      <c r="AF81" cm="1">
        <f t="array" ref="AF81">TheilElementSeparateSum(POP!AF$30:AF$89,GDP!AF$30:AF$89,POP!AF$92,GDP!AF$92,$A81)</f>
        <v>5.4089454928295559E-3</v>
      </c>
      <c r="AG81" cm="1">
        <f t="array" ref="AG81">TheilElementSeparateSum(POP!AG$30:AG$89,GDP!AG$30:AG$89,POP!AG$92,GDP!AG$92,$A81)</f>
        <v>6.4666982544429943E-3</v>
      </c>
      <c r="AH81" cm="1">
        <f t="array" ref="AH81">TheilElementSeparateSum(POP!AH$30:AH$89,GDP!AH$30:AH$89,POP!AH$92,GDP!AH$92,$A81)</f>
        <v>8.7590516878656086E-3</v>
      </c>
      <c r="AI81" cm="1">
        <f t="array" ref="AI81">TheilElementSeparateSum(POP!AI$30:AI$89,GDP!AI$30:AI$89,POP!AI$92,GDP!AI$92,$A81)</f>
        <v>9.6609759683977878E-3</v>
      </c>
      <c r="AJ81" cm="1">
        <f t="array" ref="AJ81">TheilElementSeparateSum(POP!AJ$30:AJ$89,GDP!AJ$30:AJ$89,POP!AJ$92,GDP!AJ$92,$A81)</f>
        <v>1.0712049362652772E-2</v>
      </c>
      <c r="AK81" cm="1">
        <f t="array" ref="AK81">TheilElementSeparateSum(POP!AK$30:AK$89,GDP!AK$30:AK$89,POP!AK$92,GDP!AK$92,$A81)</f>
        <v>1.0811054978528366E-2</v>
      </c>
      <c r="AL81" cm="1">
        <f t="array" ref="AL81">TheilElementSeparateSum(POP!AL$30:AL$89,GDP!AL$30:AL$89,POP!AL$92,GDP!AL$92,$A81)</f>
        <v>1.0479345796241995E-2</v>
      </c>
      <c r="AM81" cm="1">
        <f t="array" ref="AM81">TheilElementSeparateSum(POP!AM$30:AM$89,GDP!AM$30:AM$89,POP!AM$92,GDP!AM$92,$A81)</f>
        <v>1.2437496741933052E-2</v>
      </c>
      <c r="AN81" cm="1">
        <f t="array" ref="AN81">TheilElementSeparateSum(POP!AN$30:AN$89,GDP!AN$30:AN$89,POP!AN$92,GDP!AN$92,$A81)</f>
        <v>1.3671042855673431E-2</v>
      </c>
      <c r="AO81" cm="1">
        <f t="array" ref="AO81">TheilElementSeparateSum(POP!AO$30:AO$89,GDP!AO$30:AO$89,POP!AO$92,GDP!AO$92,$A81)</f>
        <v>1.3678024291971491E-2</v>
      </c>
      <c r="AP81" cm="1">
        <f t="array" ref="AP81">TheilElementSeparateSum(POP!AP$30:AP$89,GDP!AP$30:AP$89,POP!AP$92,GDP!AP$92,$A81)</f>
        <v>1.1139292946793465E-2</v>
      </c>
      <c r="AQ81" cm="1">
        <f t="array" ref="AQ81">TheilElementSeparateSum(POP!AQ$30:AQ$89,GDP!AQ$30:AQ$89,POP!AQ$92,GDP!AQ$92,$A81)</f>
        <v>1.0398803220120843E-2</v>
      </c>
      <c r="AR81" cm="1">
        <f t="array" ref="AR81">TheilElementSeparateSum(POP!AR$30:AR$89,GDP!AR$30:AR$89,POP!AR$92,GDP!AR$92,$A81)</f>
        <v>4.7738371982196694E-3</v>
      </c>
      <c r="AS81" cm="1">
        <f t="array" ref="AS81">TheilElementSeparateSum(POP!AS$30:AS$89,GDP!AS$30:AS$89,POP!AS$92,GDP!AS$92,$A81)</f>
        <v>3.1890390083005329E-3</v>
      </c>
      <c r="AT81" cm="1">
        <f t="array" ref="AT81">TheilElementSeparateSum(POP!AT$30:AT$89,GDP!AT$30:AT$89,POP!AT$92,GDP!AT$92,$A81)</f>
        <v>3.0760966968477765E-3</v>
      </c>
      <c r="AU81" cm="1">
        <f t="array" ref="AU81">TheilElementSeparateSum(POP!AU$30:AU$89,GDP!AU$30:AU$89,POP!AU$92,GDP!AU$92,$A81)</f>
        <v>3.5816994817143327E-3</v>
      </c>
      <c r="AV81" cm="1">
        <f t="array" ref="AV81">TheilElementSeparateSum(POP!AV$30:AV$89,GDP!AV$30:AV$89,POP!AV$92,GDP!AV$92,$A81)</f>
        <v>3.4587903691859121E-3</v>
      </c>
      <c r="AW81" cm="1">
        <f t="array" ref="AW81">TheilElementSeparateSum(POP!AW$30:AW$89,GDP!AW$30:AW$89,POP!AW$92,GDP!AW$92,$A81)</f>
        <v>3.5280708311115992E-3</v>
      </c>
      <c r="AX81" cm="1">
        <f t="array" ref="AX81">TheilElementSeparateSum(POP!AX$30:AX$89,GDP!AX$30:AX$89,POP!AX$92,GDP!AX$92,$A81)</f>
        <v>4.7799658929407306E-3</v>
      </c>
      <c r="AY81" cm="1">
        <f t="array" ref="AY81">TheilElementSeparateSum(POP!AY$30:AY$89,GDP!AY$30:AY$89,POP!AY$92,GDP!AY$92,$A81)</f>
        <v>5.6105796033067493E-3</v>
      </c>
      <c r="AZ81" cm="1">
        <f t="array" ref="AZ81">TheilElementSeparateSum(POP!AZ$30:AZ$89,GDP!AZ$30:AZ$89,POP!AZ$92,GDP!AZ$92,$A81)</f>
        <v>6.0006732460213255E-3</v>
      </c>
      <c r="BA81" cm="1">
        <f t="array" ref="BA81">TheilElementSeparateSum(POP!BA$30:BA$89,GDP!BA$30:BA$89,POP!BA$92,GDP!BA$92,$A81)</f>
        <v>6.6221032155066063E-3</v>
      </c>
      <c r="BB81" cm="1">
        <f t="array" ref="BB81">TheilElementSeparateSum(POP!BB$30:BB$89,GDP!BB$30:BB$89,POP!BB$92,GDP!BB$92,$A81)</f>
        <v>7.2829807044003077E-3</v>
      </c>
      <c r="BC81" cm="1">
        <f t="array" ref="BC81">TheilElementSeparateSum(POP!BC$30:BC$89,GDP!BC$30:BC$89,POP!BC$92,GDP!BC$92,$A81)</f>
        <v>8.3293717484565922E-3</v>
      </c>
      <c r="BD81" cm="1">
        <f t="array" ref="BD81">TheilElementSeparateSum(POP!BD$30:BD$89,GDP!BD$30:BD$89,POP!BD$92,GDP!BD$92,$A81)</f>
        <v>7.9418392115683367E-3</v>
      </c>
      <c r="BE81" cm="1">
        <f t="array" ref="BE81">TheilElementSeparateSum(POP!BE$30:BE$89,GDP!BE$30:BE$89,POP!BE$92,GDP!BE$92,$A81)</f>
        <v>8.3128682106411046E-3</v>
      </c>
      <c r="BF81" cm="1">
        <f t="array" ref="BF81">TheilElementSeparateSum(POP!BF$30:BF$89,GDP!BF$30:BF$89,POP!BF$92,GDP!BF$92,$A81)</f>
        <v>8.1558527464588911E-3</v>
      </c>
      <c r="BG81" cm="1">
        <f t="array" ref="BG81">TheilElementSeparateSum(POP!BG$30:BG$89,GDP!BG$30:BG$89,POP!BG$92,GDP!BG$92,$A81)</f>
        <v>8.6151373363636142E-3</v>
      </c>
      <c r="BH81" cm="1">
        <f t="array" ref="BH81">TheilElementSeparateSum(POP!BH$30:BH$89,GDP!BH$30:BH$89,POP!BH$92,GDP!BH$92,$A81)</f>
        <v>8.4888633093640649E-3</v>
      </c>
      <c r="BI81" cm="1">
        <f t="array" ref="BI81">TheilElementSeparateSum(POP!BI$30:BI$89,GDP!BI$30:BI$89,POP!BI$92,GDP!BI$92,$A81)</f>
        <v>7.4926705839156379E-3</v>
      </c>
    </row>
    <row r="82" spans="1:61" x14ac:dyDescent="0.45">
      <c r="A82">
        <f t="shared" si="1"/>
        <v>59</v>
      </c>
      <c r="B82" t="str" vm="146">
        <f>GDP!B88</f>
        <v>Zambia</v>
      </c>
      <c r="C82" cm="1">
        <f t="array" ref="C82">TheilElementSeparateSum(POP!C$30:C$89,GDP!C$30:C$89,POP!C$92,GDP!C$92,$A82)</f>
        <v>1.85828597315852E-3</v>
      </c>
      <c r="D82" cm="1">
        <f t="array" ref="D82">TheilElementSeparateSum(POP!D$30:D$89,GDP!D$30:D$89,POP!D$92,GDP!D$92,$A82)</f>
        <v>1.3301321952168378E-3</v>
      </c>
      <c r="E82" cm="1">
        <f t="array" ref="E82">TheilElementSeparateSum(POP!E$30:E$89,GDP!E$30:E$89,POP!E$92,GDP!E$92,$A82)</f>
        <v>8.9313722043130939E-4</v>
      </c>
      <c r="F82" cm="1">
        <f t="array" ref="F82">TheilElementSeparateSum(POP!F$30:F$89,GDP!F$30:F$89,POP!F$92,GDP!F$92,$A82)</f>
        <v>1.2685915249419271E-3</v>
      </c>
      <c r="G82" cm="1">
        <f t="array" ref="G82">TheilElementSeparateSum(POP!G$30:G$89,GDP!G$30:G$89,POP!G$92,GDP!G$92,$A82)</f>
        <v>2.4394173852932007E-3</v>
      </c>
      <c r="H82" cm="1">
        <f t="array" ref="H82">TheilElementSeparateSum(POP!H$30:H$89,GDP!H$30:H$89,POP!H$92,GDP!H$92,$A82)</f>
        <v>3.5318185166705409E-3</v>
      </c>
      <c r="I82" cm="1">
        <f t="array" ref="I82">TheilElementSeparateSum(POP!I$30:I$89,GDP!I$30:I$89,POP!I$92,GDP!I$92,$A82)</f>
        <v>3.5985377191632096E-3</v>
      </c>
      <c r="J82" cm="1">
        <f t="array" ref="J82">TheilElementSeparateSum(POP!J$30:J$89,GDP!J$30:J$89,POP!J$92,GDP!J$92,$A82)</f>
        <v>4.4897014398153226E-3</v>
      </c>
      <c r="K82" cm="1">
        <f t="array" ref="K82">TheilElementSeparateSum(POP!K$30:K$89,GDP!K$30:K$89,POP!K$92,GDP!K$92,$A82)</f>
        <v>5.5439345204908201E-3</v>
      </c>
      <c r="L82" cm="1">
        <f t="array" ref="L82">TheilElementSeparateSum(POP!L$30:L$89,GDP!L$30:L$89,POP!L$92,GDP!L$92,$A82)</f>
        <v>3.7484373245488829E-3</v>
      </c>
      <c r="M82" cm="1">
        <f t="array" ref="M82">TheilElementSeparateSum(POP!M$30:M$89,GDP!M$30:M$89,POP!M$92,GDP!M$92,$A82)</f>
        <v>2.3729820002493717E-3</v>
      </c>
      <c r="N82" cm="1">
        <f t="array" ref="N82">TheilElementSeparateSum(POP!N$30:N$89,GDP!N$30:N$89,POP!N$92,GDP!N$92,$A82)</f>
        <v>2.4979927371392681E-3</v>
      </c>
      <c r="O82" cm="1">
        <f t="array" ref="O82">TheilElementSeparateSum(POP!O$30:O$89,GDP!O$30:O$89,POP!O$92,GDP!O$92,$A82)</f>
        <v>2.0598999987497856E-3</v>
      </c>
      <c r="P82" cm="1">
        <f t="array" ref="P82">TheilElementSeparateSum(POP!P$30:P$89,GDP!P$30:P$89,POP!P$92,GDP!P$92,$A82)</f>
        <v>2.6132880423311959E-3</v>
      </c>
      <c r="Q82" cm="1">
        <f t="array" ref="Q82">TheilElementSeparateSum(POP!Q$30:Q$89,GDP!Q$30:Q$89,POP!Q$92,GDP!Q$92,$A82)</f>
        <v>7.4878795827336138E-4</v>
      </c>
      <c r="R82" cm="1">
        <f t="array" ref="R82">TheilElementSeparateSum(POP!R$30:R$89,GDP!R$30:R$89,POP!R$92,GDP!R$92,$A82)</f>
        <v>5.1538059347869399E-4</v>
      </c>
      <c r="S82" cm="1">
        <f t="array" ref="S82">TheilElementSeparateSum(POP!S$30:S$89,GDP!S$30:S$89,POP!S$92,GDP!S$92,$A82)</f>
        <v>-2.9192625649146698E-4</v>
      </c>
      <c r="T82" cm="1">
        <f t="array" ref="T82">TheilElementSeparateSum(POP!T$30:T$89,GDP!T$30:T$89,POP!T$92,GDP!T$92,$A82)</f>
        <v>-3.4771776310449912E-4</v>
      </c>
      <c r="U82" cm="1">
        <f t="array" ref="U82">TheilElementSeparateSum(POP!U$30:U$89,GDP!U$30:U$89,POP!U$92,GDP!U$92,$A82)</f>
        <v>-4.1027815667793075E-4</v>
      </c>
      <c r="V82" cm="1">
        <f t="array" ref="V82">TheilElementSeparateSum(POP!V$30:V$89,GDP!V$30:V$89,POP!V$92,GDP!V$92,$A82)</f>
        <v>-5.206186602092199E-4</v>
      </c>
      <c r="W82" cm="1">
        <f t="array" ref="W82">TheilElementSeparateSum(POP!W$30:W$89,GDP!W$30:W$89,POP!W$92,GDP!W$92,$A82)</f>
        <v>-8.8851246261146546E-4</v>
      </c>
      <c r="X82" cm="1">
        <f t="array" ref="X82">TheilElementSeparateSum(POP!X$30:X$89,GDP!X$30:X$89,POP!X$92,GDP!X$92,$A82)</f>
        <v>-7.3104970056897165E-4</v>
      </c>
      <c r="Y82" cm="1">
        <f t="array" ref="Y82">TheilElementSeparateSum(POP!Y$30:Y$89,GDP!Y$30:Y$89,POP!Y$92,GDP!Y$92,$A82)</f>
        <v>-9.5077795206989111E-4</v>
      </c>
      <c r="Z82" cm="1">
        <f t="array" ref="Z82">TheilElementSeparateSum(POP!Z$30:Z$89,GDP!Z$30:Z$89,POP!Z$92,GDP!Z$92,$A82)</f>
        <v>-1.1877061330657149E-3</v>
      </c>
      <c r="AA82" cm="1">
        <f t="array" ref="AA82">TheilElementSeparateSum(POP!AA$30:AA$89,GDP!AA$30:AA$89,POP!AA$92,GDP!AA$92,$A82)</f>
        <v>-1.3495736405976643E-3</v>
      </c>
      <c r="AB82" cm="1">
        <f t="array" ref="AB82">TheilElementSeparateSum(POP!AB$30:AB$89,GDP!AB$30:AB$89,POP!AB$92,GDP!AB$92,$A82)</f>
        <v>-1.4101544610615362E-3</v>
      </c>
      <c r="AC82" cm="1">
        <f t="array" ref="AC82">TheilElementSeparateSum(POP!AC$30:AC$89,GDP!AC$30:AC$89,POP!AC$92,GDP!AC$92,$A82)</f>
        <v>-1.4146983123346859E-3</v>
      </c>
      <c r="AD82" cm="1">
        <f t="array" ref="AD82">TheilElementSeparateSum(POP!AD$30:AD$89,GDP!AD$30:AD$89,POP!AD$92,GDP!AD$92,$A82)</f>
        <v>-1.1641226198052859E-3</v>
      </c>
      <c r="AE82" cm="1">
        <f t="array" ref="AE82">TheilElementSeparateSum(POP!AE$30:AE$89,GDP!AE$30:AE$89,POP!AE$92,GDP!AE$92,$A82)</f>
        <v>-1.2240940521414049E-3</v>
      </c>
      <c r="AF82" cm="1">
        <f t="array" ref="AF82">TheilElementSeparateSum(POP!AF$30:AF$89,GDP!AF$30:AF$89,POP!AF$92,GDP!AF$92,$A82)</f>
        <v>-1.4336046347486954E-3</v>
      </c>
      <c r="AG82" cm="1">
        <f t="array" ref="AG82">TheilElementSeparateSum(POP!AG$30:AG$89,GDP!AG$30:AG$89,POP!AG$92,GDP!AG$92,$A82)</f>
        <v>-1.4524761668786759E-3</v>
      </c>
      <c r="AH82" cm="1">
        <f t="array" ref="AH82">TheilElementSeparateSum(POP!AH$30:AH$89,GDP!AH$30:AH$89,POP!AH$92,GDP!AH$92,$A82)</f>
        <v>-1.460375143966383E-3</v>
      </c>
      <c r="AI82" cm="1">
        <f t="array" ref="AI82">TheilElementSeparateSum(POP!AI$30:AI$89,GDP!AI$30:AI$89,POP!AI$92,GDP!AI$92,$A82)</f>
        <v>-1.4652677840210312E-3</v>
      </c>
      <c r="AJ82" cm="1">
        <f t="array" ref="AJ82">TheilElementSeparateSum(POP!AJ$30:AJ$89,GDP!AJ$30:AJ$89,POP!AJ$92,GDP!AJ$92,$A82)</f>
        <v>-1.4712792566966451E-3</v>
      </c>
      <c r="AK82" cm="1">
        <f t="array" ref="AK82">TheilElementSeparateSum(POP!AK$30:AK$89,GDP!AK$30:AK$89,POP!AK$92,GDP!AK$92,$A82)</f>
        <v>-1.4735752497836033E-3</v>
      </c>
      <c r="AL82" cm="1">
        <f t="array" ref="AL82">TheilElementSeparateSum(POP!AL$30:AL$89,GDP!AL$30:AL$89,POP!AL$92,GDP!AL$92,$A82)</f>
        <v>-1.4527233816367081E-3</v>
      </c>
      <c r="AM82" cm="1">
        <f t="array" ref="AM82">TheilElementSeparateSum(POP!AM$30:AM$89,GDP!AM$30:AM$89,POP!AM$92,GDP!AM$92,$A82)</f>
        <v>-1.489059892333723E-3</v>
      </c>
      <c r="AN82" cm="1">
        <f t="array" ref="AN82">TheilElementSeparateSum(POP!AN$30:AN$89,GDP!AN$30:AN$89,POP!AN$92,GDP!AN$92,$A82)</f>
        <v>-1.4463224136709097E-3</v>
      </c>
      <c r="AO82" cm="1">
        <f t="array" ref="AO82">TheilElementSeparateSum(POP!AO$30:AO$89,GDP!AO$30:AO$89,POP!AO$92,GDP!AO$92,$A82)</f>
        <v>-1.4598725936019092E-3</v>
      </c>
      <c r="AP82" cm="1">
        <f t="array" ref="AP82">TheilElementSeparateSum(POP!AP$30:AP$89,GDP!AP$30:AP$89,POP!AP$92,GDP!AP$92,$A82)</f>
        <v>-1.45765877747948E-3</v>
      </c>
      <c r="AQ82" cm="1">
        <f t="array" ref="AQ82">TheilElementSeparateSum(POP!AQ$30:AQ$89,GDP!AQ$30:AQ$89,POP!AQ$92,GDP!AQ$92,$A82)</f>
        <v>-1.5202269364668983E-3</v>
      </c>
      <c r="AR82" cm="1">
        <f t="array" ref="AR82">TheilElementSeparateSum(POP!AR$30:AR$89,GDP!AR$30:AR$89,POP!AR$92,GDP!AR$92,$A82)</f>
        <v>-1.5287326211247745E-3</v>
      </c>
      <c r="AS82" cm="1">
        <f t="array" ref="AS82">TheilElementSeparateSum(POP!AS$30:AS$89,GDP!AS$30:AS$89,POP!AS$92,GDP!AS$92,$A82)</f>
        <v>-1.553418007324884E-3</v>
      </c>
      <c r="AT82" cm="1">
        <f t="array" ref="AT82">TheilElementSeparateSum(POP!AT$30:AT$89,GDP!AT$30:AT$89,POP!AT$92,GDP!AT$92,$A82)</f>
        <v>-1.5786736129907914E-3</v>
      </c>
      <c r="AU82" cm="1">
        <f t="array" ref="AU82">TheilElementSeparateSum(POP!AU$30:AU$89,GDP!AU$30:AU$89,POP!AU$92,GDP!AU$92,$A82)</f>
        <v>-1.5965418245896677E-3</v>
      </c>
      <c r="AV82" cm="1">
        <f t="array" ref="AV82">TheilElementSeparateSum(POP!AV$30:AV$89,GDP!AV$30:AV$89,POP!AV$92,GDP!AV$92,$A82)</f>
        <v>-1.5207280656650871E-3</v>
      </c>
      <c r="AW82" cm="1">
        <f t="array" ref="AW82">TheilElementSeparateSum(POP!AW$30:AW$89,GDP!AW$30:AW$89,POP!AW$92,GDP!AW$92,$A82)</f>
        <v>-1.5848647210066245E-3</v>
      </c>
      <c r="AX82" cm="1">
        <f t="array" ref="AX82">TheilElementSeparateSum(POP!AX$30:AX$89,GDP!AX$30:AX$89,POP!AX$92,GDP!AX$92,$A82)</f>
        <v>-1.5252163760897349E-3</v>
      </c>
      <c r="AY82" cm="1">
        <f t="array" ref="AY82">TheilElementSeparateSum(POP!AY$30:AY$89,GDP!AY$30:AY$89,POP!AY$92,GDP!AY$92,$A82)</f>
        <v>-1.6211173793334623E-3</v>
      </c>
      <c r="AZ82" cm="1">
        <f t="array" ref="AZ82">TheilElementSeparateSum(POP!AZ$30:AZ$89,GDP!AZ$30:AZ$89,POP!AZ$92,GDP!AZ$92,$A82)</f>
        <v>-1.6119500930447223E-3</v>
      </c>
      <c r="BA82" cm="1">
        <f t="array" ref="BA82">TheilElementSeparateSum(POP!BA$30:BA$89,GDP!BA$30:BA$89,POP!BA$92,GDP!BA$92,$A82)</f>
        <v>-1.6296172138776455E-3</v>
      </c>
      <c r="BB82" cm="1">
        <f t="array" ref="BB82">TheilElementSeparateSum(POP!BB$30:BB$89,GDP!BB$30:BB$89,POP!BB$92,GDP!BB$92,$A82)</f>
        <v>-1.6166098335478438E-3</v>
      </c>
      <c r="BC82" cm="1">
        <f t="array" ref="BC82">TheilElementSeparateSum(POP!BC$30:BC$89,GDP!BC$30:BC$89,POP!BC$92,GDP!BC$92,$A82)</f>
        <v>-1.6070318906789346E-3</v>
      </c>
      <c r="BD82" cm="1">
        <f t="array" ref="BD82">TheilElementSeparateSum(POP!BD$30:BD$89,GDP!BD$30:BD$89,POP!BD$92,GDP!BD$92,$A82)</f>
        <v>-1.6987441015955823E-3</v>
      </c>
      <c r="BE82" cm="1">
        <f t="array" ref="BE82">TheilElementSeparateSum(POP!BE$30:BE$89,GDP!BE$30:BE$89,POP!BE$92,GDP!BE$92,$A82)</f>
        <v>-1.8076622113483427E-3</v>
      </c>
      <c r="BF82" cm="1">
        <f t="array" ref="BF82">TheilElementSeparateSum(POP!BF$30:BF$89,GDP!BF$30:BF$89,POP!BF$92,GDP!BF$92,$A82)</f>
        <v>-1.8433767308785717E-3</v>
      </c>
      <c r="BG82" cm="1">
        <f t="array" ref="BG82">TheilElementSeparateSum(POP!BG$30:BG$89,GDP!BG$30:BG$89,POP!BG$92,GDP!BG$92,$A82)</f>
        <v>-1.8364503641698129E-3</v>
      </c>
      <c r="BH82" cm="1">
        <f t="array" ref="BH82">TheilElementSeparateSum(POP!BH$30:BH$89,GDP!BH$30:BH$89,POP!BH$92,GDP!BH$92,$A82)</f>
        <v>-1.8564015908551763E-3</v>
      </c>
      <c r="BI82" cm="1">
        <f t="array" ref="BI82">TheilElementSeparateSum(POP!BI$30:BI$89,GDP!BI$30:BI$89,POP!BI$92,GDP!BI$92,$A82)</f>
        <v>-1.9354701098951987E-3</v>
      </c>
    </row>
    <row r="83" spans="1:61" x14ac:dyDescent="0.45">
      <c r="A83">
        <f t="shared" si="1"/>
        <v>60</v>
      </c>
      <c r="B83" t="str" vm="147">
        <f>GDP!B89</f>
        <v>Zimbabwe</v>
      </c>
      <c r="C83" cm="1">
        <f t="array" ref="C83">TheilElementSeparateSum(POP!C$30:C$89,GDP!C$30:C$89,POP!C$92,GDP!C$92,$A83)</f>
        <v>4.7172378755761125E-3</v>
      </c>
      <c r="D83" cm="1">
        <f t="array" ref="D83">TheilElementSeparateSum(POP!D$30:D$89,GDP!D$30:D$89,POP!D$92,GDP!D$92,$A83)</f>
        <v>3.9683783993526428E-3</v>
      </c>
      <c r="E83" cm="1">
        <f t="array" ref="E83">TheilElementSeparateSum(POP!E$30:E$89,GDP!E$30:E$89,POP!E$92,GDP!E$92,$A83)</f>
        <v>3.1062830524795308E-3</v>
      </c>
      <c r="F83" cm="1">
        <f t="array" ref="F83">TheilElementSeparateSum(POP!F$30:F$89,GDP!F$30:F$89,POP!F$92,GDP!F$92,$A83)</f>
        <v>2.7700397164006425E-3</v>
      </c>
      <c r="G83" cm="1">
        <f t="array" ref="G83">TheilElementSeparateSum(POP!G$30:G$89,GDP!G$30:G$89,POP!G$92,GDP!G$92,$A83)</f>
        <v>2.7458261859603654E-3</v>
      </c>
      <c r="H83" cm="1">
        <f t="array" ref="H83">TheilElementSeparateSum(POP!H$30:H$89,GDP!H$30:H$89,POP!H$92,GDP!H$92,$A83)</f>
        <v>2.3045238344302685E-3</v>
      </c>
      <c r="I83" cm="1">
        <f t="array" ref="I83">TheilElementSeparateSum(POP!I$30:I$89,GDP!I$30:I$89,POP!I$92,GDP!I$92,$A83)</f>
        <v>2.4051213473870246E-3</v>
      </c>
      <c r="J83" cm="1">
        <f t="array" ref="J83">TheilElementSeparateSum(POP!J$30:J$89,GDP!J$30:J$89,POP!J$92,GDP!J$92,$A83)</f>
        <v>2.2521952243552837E-3</v>
      </c>
      <c r="K83" cm="1">
        <f t="array" ref="K83">TheilElementSeparateSum(POP!K$30:K$89,GDP!K$30:K$89,POP!K$92,GDP!K$92,$A83)</f>
        <v>2.6952840799927915E-3</v>
      </c>
      <c r="L83" cm="1">
        <f t="array" ref="L83">TheilElementSeparateSum(POP!L$30:L$89,GDP!L$30:L$89,POP!L$92,GDP!L$92,$A83)</f>
        <v>2.5799252332567809E-3</v>
      </c>
      <c r="M83" cm="1">
        <f t="array" ref="M83">TheilElementSeparateSum(POP!M$30:M$89,GDP!M$30:M$89,POP!M$92,GDP!M$92,$A83)</f>
        <v>3.1890951262584571E-3</v>
      </c>
      <c r="N83" cm="1">
        <f t="array" ref="N83">TheilElementSeparateSum(POP!N$30:N$89,GDP!N$30:N$89,POP!N$92,GDP!N$92,$A83)</f>
        <v>4.2412788147998901E-3</v>
      </c>
      <c r="O83" cm="1">
        <f t="array" ref="O83">TheilElementSeparateSum(POP!O$30:O$89,GDP!O$30:O$89,POP!O$92,GDP!O$92,$A83)</f>
        <v>4.0241260662898896E-3</v>
      </c>
      <c r="P83" cm="1">
        <f t="array" ref="P83">TheilElementSeparateSum(POP!P$30:P$89,GDP!P$30:P$89,POP!P$92,GDP!P$92,$A83)</f>
        <v>3.3457443662704115E-3</v>
      </c>
      <c r="Q83" cm="1">
        <f t="array" ref="Q83">TheilElementSeparateSum(POP!Q$30:Q$89,GDP!Q$30:Q$89,POP!Q$92,GDP!Q$92,$A83)</f>
        <v>3.1347923180705139E-3</v>
      </c>
      <c r="R83" cm="1">
        <f t="array" ref="R83">TheilElementSeparateSum(POP!R$30:R$89,GDP!R$30:R$89,POP!R$92,GDP!R$92,$A83)</f>
        <v>2.1433927006200221E-3</v>
      </c>
      <c r="S83" cm="1">
        <f t="array" ref="S83">TheilElementSeparateSum(POP!S$30:S$89,GDP!S$30:S$89,POP!S$92,GDP!S$92,$A83)</f>
        <v>1.340728913048767E-3</v>
      </c>
      <c r="T83" cm="1">
        <f t="array" ref="T83">TheilElementSeparateSum(POP!T$30:T$89,GDP!T$30:T$89,POP!T$92,GDP!T$92,$A83)</f>
        <v>4.5228836022102734E-4</v>
      </c>
      <c r="U83" cm="1">
        <f t="array" ref="U83">TheilElementSeparateSum(POP!U$30:U$89,GDP!U$30:U$89,POP!U$92,GDP!U$92,$A83)</f>
        <v>3.8359449434667835E-4</v>
      </c>
      <c r="V83" cm="1">
        <f t="array" ref="V83">TheilElementSeparateSum(POP!V$30:V$89,GDP!V$30:V$89,POP!V$92,GDP!V$92,$A83)</f>
        <v>8.114244801537304E-4</v>
      </c>
      <c r="W83" cm="1">
        <f t="array" ref="W83">TheilElementSeparateSum(POP!W$30:W$89,GDP!W$30:W$89,POP!W$92,GDP!W$92,$A83)</f>
        <v>8.1868349135120534E-4</v>
      </c>
      <c r="X83" cm="1">
        <f t="array" ref="X83">TheilElementSeparateSum(POP!X$30:X$89,GDP!X$30:X$89,POP!X$92,GDP!X$92,$A83)</f>
        <v>1.6453318447842171E-3</v>
      </c>
      <c r="Y83" cm="1">
        <f t="array" ref="Y83">TheilElementSeparateSum(POP!Y$30:Y$89,GDP!Y$30:Y$89,POP!Y$92,GDP!Y$92,$A83)</f>
        <v>1.7209058977244646E-3</v>
      </c>
      <c r="Z83" cm="1">
        <f t="array" ref="Z83">TheilElementSeparateSum(POP!Z$30:Z$89,GDP!Z$30:Z$89,POP!Z$92,GDP!Z$92,$A83)</f>
        <v>3.0070618277373016E-4</v>
      </c>
      <c r="AA83" cm="1">
        <f t="array" ref="AA83">TheilElementSeparateSum(POP!AA$30:AA$89,GDP!AA$30:AA$89,POP!AA$92,GDP!AA$92,$A83)</f>
        <v>-4.0161802721944411E-4</v>
      </c>
      <c r="AB83" cm="1">
        <f t="array" ref="AB83">TheilElementSeparateSum(POP!AB$30:AB$89,GDP!AB$30:AB$89,POP!AB$92,GDP!AB$92,$A83)</f>
        <v>-6.7872458913101588E-5</v>
      </c>
      <c r="AC83" cm="1">
        <f t="array" ref="AC83">TheilElementSeparateSum(POP!AC$30:AC$89,GDP!AC$30:AC$89,POP!AC$92,GDP!AC$92,$A83)</f>
        <v>-2.4374966993748835E-4</v>
      </c>
      <c r="AD83" cm="1">
        <f t="array" ref="AD83">TheilElementSeparateSum(POP!AD$30:AD$89,GDP!AD$30:AD$89,POP!AD$92,GDP!AD$92,$A83)</f>
        <v>5.0596775409687286E-7</v>
      </c>
      <c r="AE83" cm="1">
        <f t="array" ref="AE83">TheilElementSeparateSum(POP!AE$30:AE$89,GDP!AE$30:AE$89,POP!AE$92,GDP!AE$92,$A83)</f>
        <v>-2.9874564906538537E-4</v>
      </c>
      <c r="AF83" cm="1">
        <f t="array" ref="AF83">TheilElementSeparateSum(POP!AF$30:AF$89,GDP!AF$30:AF$89,POP!AF$92,GDP!AF$92,$A83)</f>
        <v>-5.8595621032747928E-4</v>
      </c>
      <c r="AG83" cm="1">
        <f t="array" ref="AG83">TheilElementSeparateSum(POP!AG$30:AG$89,GDP!AG$30:AG$89,POP!AG$92,GDP!AG$92,$A83)</f>
        <v>-9.8288775556013529E-4</v>
      </c>
      <c r="AH83" cm="1">
        <f t="array" ref="AH83">TheilElementSeparateSum(POP!AH$30:AH$89,GDP!AH$30:AH$89,POP!AH$92,GDP!AH$92,$A83)</f>
        <v>-1.4925106449219451E-3</v>
      </c>
      <c r="AI83" cm="1">
        <f t="array" ref="AI83">TheilElementSeparateSum(POP!AI$30:AI$89,GDP!AI$30:AI$89,POP!AI$92,GDP!AI$92,$A83)</f>
        <v>-1.6673192741934989E-3</v>
      </c>
      <c r="AJ83" cm="1">
        <f t="array" ref="AJ83">TheilElementSeparateSum(POP!AJ$30:AJ$89,GDP!AJ$30:AJ$89,POP!AJ$92,GDP!AJ$92,$A83)</f>
        <v>-1.7031133853497075E-3</v>
      </c>
      <c r="AK83" cm="1">
        <f t="array" ref="AK83">TheilElementSeparateSum(POP!AK$30:AK$89,GDP!AK$30:AK$89,POP!AK$92,GDP!AK$92,$A83)</f>
        <v>-1.7442664230256089E-3</v>
      </c>
      <c r="AL83" cm="1">
        <f t="array" ref="AL83">TheilElementSeparateSum(POP!AL$30:AL$89,GDP!AL$30:AL$89,POP!AL$92,GDP!AL$92,$A83)</f>
        <v>-1.6238631114956854E-3</v>
      </c>
      <c r="AM83" cm="1">
        <f t="array" ref="AM83">TheilElementSeparateSum(POP!AM$30:AM$89,GDP!AM$30:AM$89,POP!AM$92,GDP!AM$92,$A83)</f>
        <v>-1.6574784537980978E-3</v>
      </c>
      <c r="AN83" cm="1">
        <f t="array" ref="AN83">TheilElementSeparateSum(POP!AN$30:AN$89,GDP!AN$30:AN$89,POP!AN$92,GDP!AN$92,$A83)</f>
        <v>-1.7898623709177025E-3</v>
      </c>
      <c r="AO83" cm="1">
        <f t="array" ref="AO83">TheilElementSeparateSum(POP!AO$30:AO$89,GDP!AO$30:AO$89,POP!AO$92,GDP!AO$92,$A83)</f>
        <v>-1.7212977299963922E-3</v>
      </c>
      <c r="AP83" cm="1">
        <f t="array" ref="AP83">TheilElementSeparateSum(POP!AP$30:AP$89,GDP!AP$30:AP$89,POP!AP$92,GDP!AP$92,$A83)</f>
        <v>-1.7337091251406977E-3</v>
      </c>
      <c r="AQ83" cm="1">
        <f t="array" ref="AQ83">TheilElementSeparateSum(POP!AQ$30:AQ$89,GDP!AQ$30:AQ$89,POP!AQ$92,GDP!AQ$92,$A83)</f>
        <v>-1.6851973587441902E-3</v>
      </c>
      <c r="AR83" cm="1">
        <f t="array" ref="AR83">TheilElementSeparateSum(POP!AR$30:AR$89,GDP!AR$30:AR$89,POP!AR$92,GDP!AR$92,$A83)</f>
        <v>-1.684379675538955E-3</v>
      </c>
      <c r="AS83" cm="1">
        <f t="array" ref="AS83">TheilElementSeparateSum(POP!AS$30:AS$89,GDP!AS$30:AS$89,POP!AS$92,GDP!AS$92,$A83)</f>
        <v>-1.6685310432072065E-3</v>
      </c>
      <c r="AT83" cm="1">
        <f t="array" ref="AT83">TheilElementSeparateSum(POP!AT$30:AT$89,GDP!AT$30:AT$89,POP!AT$92,GDP!AT$92,$A83)</f>
        <v>-1.6219817758306573E-3</v>
      </c>
      <c r="AU83" cm="1">
        <f t="array" ref="AU83">TheilElementSeparateSum(POP!AU$30:AU$89,GDP!AU$30:AU$89,POP!AU$92,GDP!AU$92,$A83)</f>
        <v>-1.5460729400124558E-3</v>
      </c>
      <c r="AV83" cm="1">
        <f t="array" ref="AV83">TheilElementSeparateSum(POP!AV$30:AV$89,GDP!AV$30:AV$89,POP!AV$92,GDP!AV$92,$A83)</f>
        <v>-1.4421989312935377E-3</v>
      </c>
      <c r="AW83" cm="1">
        <f t="array" ref="AW83">TheilElementSeparateSum(POP!AW$30:AW$89,GDP!AW$30:AW$89,POP!AW$92,GDP!AW$92,$A83)</f>
        <v>-1.3246963147982391E-3</v>
      </c>
      <c r="AX83" cm="1">
        <f t="array" ref="AX83">TheilElementSeparateSum(POP!AX$30:AX$89,GDP!AX$30:AX$89,POP!AX$92,GDP!AX$92,$A83)</f>
        <v>-1.1546275212274903E-3</v>
      </c>
      <c r="AY83" cm="1">
        <f t="array" ref="AY83">TheilElementSeparateSum(POP!AY$30:AY$89,GDP!AY$30:AY$89,POP!AY$92,GDP!AY$92,$A83)</f>
        <v>-1.5536981070709394E-3</v>
      </c>
      <c r="AZ83" cm="1">
        <f t="array" ref="AZ83">TheilElementSeparateSum(POP!AZ$30:AZ$89,GDP!AZ$30:AZ$89,POP!AZ$92,GDP!AZ$92,$A83)</f>
        <v>-1.5533547269207702E-3</v>
      </c>
      <c r="BA83" cm="1">
        <f t="array" ref="BA83">TheilElementSeparateSum(POP!BA$30:BA$89,GDP!BA$30:BA$89,POP!BA$92,GDP!BA$92,$A83)</f>
        <v>-1.5605248456421479E-3</v>
      </c>
      <c r="BB83" cm="1">
        <f t="array" ref="BB83">TheilElementSeparateSum(POP!BB$30:BB$89,GDP!BB$30:BB$89,POP!BB$92,GDP!BB$92,$A83)</f>
        <v>-1.5764392787041188E-3</v>
      </c>
      <c r="BC83" cm="1">
        <f t="array" ref="BC83">TheilElementSeparateSum(POP!BC$30:BC$89,GDP!BC$30:BC$89,POP!BC$92,GDP!BC$92,$A83)</f>
        <v>-1.5724807309597595E-3</v>
      </c>
      <c r="BD83" cm="1">
        <f t="array" ref="BD83">TheilElementSeparateSum(POP!BD$30:BD$89,GDP!BD$30:BD$89,POP!BD$92,GDP!BD$92,$A83)</f>
        <v>-1.5780585571276392E-3</v>
      </c>
      <c r="BE83" cm="1">
        <f t="array" ref="BE83">TheilElementSeparateSum(POP!BE$30:BE$89,GDP!BE$30:BE$89,POP!BE$92,GDP!BE$92,$A83)</f>
        <v>-1.5476091355609194E-3</v>
      </c>
      <c r="BF83" cm="1">
        <f t="array" ref="BF83">TheilElementSeparateSum(POP!BF$30:BF$89,GDP!BF$30:BF$89,POP!BF$92,GDP!BF$92,$A83)</f>
        <v>-1.5382683994674333E-3</v>
      </c>
      <c r="BG83" cm="1">
        <f t="array" ref="BG83">TheilElementSeparateSum(POP!BG$30:BG$89,GDP!BG$30:BG$89,POP!BG$92,GDP!BG$92,$A83)</f>
        <v>-1.5478120177044778E-3</v>
      </c>
      <c r="BH83" cm="1">
        <f t="array" ref="BH83">TheilElementSeparateSum(POP!BH$30:BH$89,GDP!BH$30:BH$89,POP!BH$92,GDP!BH$92,$A83)</f>
        <v>-1.5034051729567765E-3</v>
      </c>
      <c r="BI83" cm="1">
        <f t="array" ref="BI83">TheilElementSeparateSum(POP!BI$30:BI$89,GDP!BI$30:BI$89,POP!BI$92,GDP!BI$92,$A83)</f>
        <v>-1.567681312862301E-3</v>
      </c>
    </row>
    <row r="85" spans="1:61" x14ac:dyDescent="0.45">
      <c r="C85" t="str" vm="6">
        <f t="shared" ref="C85:AH85" si="2">C3</f>
        <v>1961</v>
      </c>
      <c r="D85" t="str" vm="7">
        <f t="shared" si="2"/>
        <v>1962</v>
      </c>
      <c r="E85" t="str" vm="8">
        <f t="shared" si="2"/>
        <v>1963</v>
      </c>
      <c r="F85" t="str" vm="9">
        <f t="shared" si="2"/>
        <v>1964</v>
      </c>
      <c r="G85" t="str" vm="10">
        <f t="shared" si="2"/>
        <v>1965</v>
      </c>
      <c r="H85" t="str" vm="11">
        <f t="shared" si="2"/>
        <v>1966</v>
      </c>
      <c r="I85" t="str" vm="12">
        <f t="shared" si="2"/>
        <v>1967</v>
      </c>
      <c r="J85" t="str" vm="13">
        <f t="shared" si="2"/>
        <v>1968</v>
      </c>
      <c r="K85" t="str" vm="14">
        <f t="shared" si="2"/>
        <v>1969</v>
      </c>
      <c r="L85" t="str" vm="15">
        <f t="shared" si="2"/>
        <v>1970</v>
      </c>
      <c r="M85" t="str" vm="16">
        <f t="shared" si="2"/>
        <v>1971</v>
      </c>
      <c r="N85" t="str" vm="17">
        <f t="shared" si="2"/>
        <v>1972</v>
      </c>
      <c r="O85" t="str" vm="18">
        <f t="shared" si="2"/>
        <v>1973</v>
      </c>
      <c r="P85" t="str" vm="19">
        <f t="shared" si="2"/>
        <v>1974</v>
      </c>
      <c r="Q85" t="str" vm="20">
        <f t="shared" si="2"/>
        <v>1975</v>
      </c>
      <c r="R85" t="str" vm="21">
        <f t="shared" si="2"/>
        <v>1976</v>
      </c>
      <c r="S85" t="str" vm="22">
        <f t="shared" si="2"/>
        <v>1977</v>
      </c>
      <c r="T85" t="str" vm="23">
        <f t="shared" si="2"/>
        <v>1978</v>
      </c>
      <c r="U85" t="str" vm="24">
        <f t="shared" si="2"/>
        <v>1979</v>
      </c>
      <c r="V85" t="str" vm="25">
        <f t="shared" si="2"/>
        <v>1980</v>
      </c>
      <c r="W85" t="str" vm="26">
        <f t="shared" si="2"/>
        <v>1981</v>
      </c>
      <c r="X85" t="str" vm="27">
        <f t="shared" si="2"/>
        <v>1982</v>
      </c>
      <c r="Y85" t="str" vm="28">
        <f t="shared" si="2"/>
        <v>1983</v>
      </c>
      <c r="Z85" t="str" vm="29">
        <f t="shared" si="2"/>
        <v>1984</v>
      </c>
      <c r="AA85" t="str" vm="30">
        <f t="shared" si="2"/>
        <v>1985</v>
      </c>
      <c r="AB85" t="str" vm="31">
        <f t="shared" si="2"/>
        <v>1986</v>
      </c>
      <c r="AC85" t="str" vm="32">
        <f t="shared" si="2"/>
        <v>1987</v>
      </c>
      <c r="AD85" t="str" vm="33">
        <f t="shared" si="2"/>
        <v>1988</v>
      </c>
      <c r="AE85" t="str" vm="34">
        <f t="shared" si="2"/>
        <v>1989</v>
      </c>
      <c r="AF85" t="str" vm="35">
        <f t="shared" si="2"/>
        <v>1990</v>
      </c>
      <c r="AG85" t="str" vm="36">
        <f t="shared" si="2"/>
        <v>1991</v>
      </c>
      <c r="AH85" t="str" vm="37">
        <f t="shared" si="2"/>
        <v>1992</v>
      </c>
      <c r="AI85" t="str" vm="38">
        <f t="shared" ref="AI85:BI85" si="3">AI3</f>
        <v>1993</v>
      </c>
      <c r="AJ85" t="str" vm="39">
        <f t="shared" si="3"/>
        <v>1994</v>
      </c>
      <c r="AK85" t="str" vm="40">
        <f t="shared" si="3"/>
        <v>1995</v>
      </c>
      <c r="AL85" t="str" vm="41">
        <f t="shared" si="3"/>
        <v>1996</v>
      </c>
      <c r="AM85" t="str" vm="42">
        <f t="shared" si="3"/>
        <v>1997</v>
      </c>
      <c r="AN85" t="str" vm="43">
        <f t="shared" si="3"/>
        <v>1998</v>
      </c>
      <c r="AO85" t="str" vm="44">
        <f t="shared" si="3"/>
        <v>1999</v>
      </c>
      <c r="AP85" t="str" vm="45">
        <f t="shared" si="3"/>
        <v>2000</v>
      </c>
      <c r="AQ85" t="str" vm="46">
        <f t="shared" si="3"/>
        <v>2001</v>
      </c>
      <c r="AR85" t="str" vm="47">
        <f t="shared" si="3"/>
        <v>2002</v>
      </c>
      <c r="AS85" t="str" vm="48">
        <f t="shared" si="3"/>
        <v>2003</v>
      </c>
      <c r="AT85" t="str" vm="49">
        <f t="shared" si="3"/>
        <v>2004</v>
      </c>
      <c r="AU85" t="str" vm="50">
        <f t="shared" si="3"/>
        <v>2005</v>
      </c>
      <c r="AV85" t="str" vm="51">
        <f t="shared" si="3"/>
        <v>2006</v>
      </c>
      <c r="AW85" t="str" vm="52">
        <f t="shared" si="3"/>
        <v>2007</v>
      </c>
      <c r="AX85" t="str" vm="53">
        <f t="shared" si="3"/>
        <v>2008</v>
      </c>
      <c r="AY85" t="str" vm="54">
        <f t="shared" si="3"/>
        <v>2009</v>
      </c>
      <c r="AZ85" t="str" vm="55">
        <f t="shared" si="3"/>
        <v>2010</v>
      </c>
      <c r="BA85" t="str" vm="56">
        <f t="shared" si="3"/>
        <v>2011</v>
      </c>
      <c r="BB85" t="str" vm="57">
        <f t="shared" si="3"/>
        <v>2012</v>
      </c>
      <c r="BC85" t="str" vm="58">
        <f t="shared" si="3"/>
        <v>2013</v>
      </c>
      <c r="BD85" t="str" vm="59">
        <f t="shared" si="3"/>
        <v>2014</v>
      </c>
      <c r="BE85" t="str" vm="60">
        <f t="shared" si="3"/>
        <v>2015</v>
      </c>
      <c r="BF85" t="str" vm="61">
        <f t="shared" si="3"/>
        <v>2016</v>
      </c>
      <c r="BG85" t="str" vm="62">
        <f t="shared" si="3"/>
        <v>2017</v>
      </c>
      <c r="BH85" t="str" vm="63">
        <f t="shared" si="3"/>
        <v>2018</v>
      </c>
      <c r="BI85" t="str" vm="64">
        <f t="shared" si="3"/>
        <v>2019</v>
      </c>
    </row>
    <row r="86" spans="1:61" x14ac:dyDescent="0.45">
      <c r="B86" t="s">
        <v>40</v>
      </c>
      <c r="C86">
        <f t="shared" ref="C86:AH86" si="4">SUM(C4:C22)</f>
        <v>0.23225728713974048</v>
      </c>
      <c r="D86">
        <f t="shared" si="4"/>
        <v>0.22322886857938615</v>
      </c>
      <c r="E86">
        <f t="shared" si="4"/>
        <v>0.20486230463118457</v>
      </c>
      <c r="F86">
        <f t="shared" si="4"/>
        <v>0.19534307528767003</v>
      </c>
      <c r="G86">
        <f t="shared" si="4"/>
        <v>0.1929320108333242</v>
      </c>
      <c r="H86">
        <f t="shared" si="4"/>
        <v>0.18760331306036371</v>
      </c>
      <c r="I86">
        <f t="shared" si="4"/>
        <v>0.17542033864736131</v>
      </c>
      <c r="J86">
        <f t="shared" si="4"/>
        <v>0.17509325101944223</v>
      </c>
      <c r="K86">
        <f t="shared" si="4"/>
        <v>0.16461986817046367</v>
      </c>
      <c r="L86">
        <f t="shared" si="4"/>
        <v>0.1428498557736031</v>
      </c>
      <c r="M86">
        <f t="shared" si="4"/>
        <v>0.13566695384950214</v>
      </c>
      <c r="N86">
        <f t="shared" si="4"/>
        <v>0.1154165637358492</v>
      </c>
      <c r="O86">
        <f t="shared" si="4"/>
        <v>9.4766918085226332E-2</v>
      </c>
      <c r="P86">
        <f t="shared" si="4"/>
        <v>8.6562623135920294E-2</v>
      </c>
      <c r="Q86">
        <f t="shared" si="4"/>
        <v>8.4230429500342277E-2</v>
      </c>
      <c r="R86">
        <f t="shared" si="4"/>
        <v>8.9136969768421712E-2</v>
      </c>
      <c r="S86">
        <f t="shared" si="4"/>
        <v>8.2011059139624781E-2</v>
      </c>
      <c r="T86">
        <f t="shared" si="4"/>
        <v>7.0324330554189324E-2</v>
      </c>
      <c r="U86">
        <f t="shared" si="4"/>
        <v>5.9372237078321573E-2</v>
      </c>
      <c r="V86">
        <f t="shared" si="4"/>
        <v>5.8868682838364467E-2</v>
      </c>
      <c r="W86">
        <f t="shared" si="4"/>
        <v>6.7553280703203045E-2</v>
      </c>
      <c r="X86">
        <f t="shared" si="4"/>
        <v>7.3248123736114029E-2</v>
      </c>
      <c r="Y86">
        <f t="shared" si="4"/>
        <v>8.3399837735782301E-2</v>
      </c>
      <c r="Z86">
        <f t="shared" si="4"/>
        <v>9.8632377145429717E-2</v>
      </c>
      <c r="AA86">
        <f t="shared" si="4"/>
        <v>0.10314801439024122</v>
      </c>
      <c r="AB86">
        <f t="shared" si="4"/>
        <v>7.4897792479270184E-2</v>
      </c>
      <c r="AC86">
        <f t="shared" si="4"/>
        <v>6.2589288377732907E-2</v>
      </c>
      <c r="AD86">
        <f t="shared" si="4"/>
        <v>5.7298446531876879E-2</v>
      </c>
      <c r="AE86">
        <f t="shared" si="4"/>
        <v>5.1177722637423435E-2</v>
      </c>
      <c r="AF86">
        <f t="shared" si="4"/>
        <v>3.870721847074679E-2</v>
      </c>
      <c r="AG86">
        <f t="shared" si="4"/>
        <v>3.7949930290087273E-2</v>
      </c>
      <c r="AH86">
        <f t="shared" si="4"/>
        <v>3.7960720265014673E-2</v>
      </c>
      <c r="AI86">
        <f t="shared" ref="AI86:BI86" si="5">SUM(AI4:AI22)</f>
        <v>5.4536572807869235E-2</v>
      </c>
      <c r="AJ86">
        <f t="shared" si="5"/>
        <v>5.6631414798965961E-2</v>
      </c>
      <c r="AK86">
        <f t="shared" si="5"/>
        <v>5.1816975185750569E-2</v>
      </c>
      <c r="AL86">
        <f t="shared" si="5"/>
        <v>3.597466301099693E-2</v>
      </c>
      <c r="AM86">
        <f t="shared" si="5"/>
        <v>3.6439134700754397E-2</v>
      </c>
      <c r="AN86">
        <f t="shared" si="5"/>
        <v>4.342754491270906E-2</v>
      </c>
      <c r="AO86">
        <f t="shared" si="5"/>
        <v>4.4585816048702112E-2</v>
      </c>
      <c r="AP86">
        <f t="shared" si="5"/>
        <v>5.330140912194678E-2</v>
      </c>
      <c r="AQ86">
        <f t="shared" si="5"/>
        <v>5.1543814324237172E-2</v>
      </c>
      <c r="AR86">
        <f t="shared" si="5"/>
        <v>4.3586711503730557E-2</v>
      </c>
      <c r="AS86">
        <f t="shared" si="5"/>
        <v>3.1398660243602196E-2</v>
      </c>
      <c r="AT86">
        <f t="shared" si="5"/>
        <v>2.6087623879924589E-2</v>
      </c>
      <c r="AU86">
        <f t="shared" si="5"/>
        <v>2.4581379886806524E-2</v>
      </c>
      <c r="AV86">
        <f t="shared" si="5"/>
        <v>2.431845941180602E-2</v>
      </c>
      <c r="AW86">
        <f t="shared" si="5"/>
        <v>2.261045124895146E-2</v>
      </c>
      <c r="AX86">
        <f t="shared" si="5"/>
        <v>2.2185372402706897E-2</v>
      </c>
      <c r="AY86">
        <f t="shared" si="5"/>
        <v>2.2433333815242512E-2</v>
      </c>
      <c r="AZ86">
        <f t="shared" si="5"/>
        <v>2.2145685619337399E-2</v>
      </c>
      <c r="BA86">
        <f t="shared" si="5"/>
        <v>2.3418491874559647E-2</v>
      </c>
      <c r="BB86">
        <f t="shared" si="5"/>
        <v>2.9935724157291253E-2</v>
      </c>
      <c r="BC86">
        <f t="shared" si="5"/>
        <v>3.045006981712433E-2</v>
      </c>
      <c r="BD86">
        <f t="shared" si="5"/>
        <v>3.0343844864544368E-2</v>
      </c>
      <c r="BE86">
        <f t="shared" si="5"/>
        <v>4.1505007515458714E-2</v>
      </c>
      <c r="BF86">
        <f t="shared" si="5"/>
        <v>3.8049683473195955E-2</v>
      </c>
      <c r="BG86">
        <f t="shared" si="5"/>
        <v>3.8043551745226806E-2</v>
      </c>
      <c r="BH86">
        <f t="shared" si="5"/>
        <v>3.7407344990651889E-2</v>
      </c>
      <c r="BI86">
        <f t="shared" si="5"/>
        <v>4.2805841326036848E-2</v>
      </c>
    </row>
    <row r="87" spans="1:61" x14ac:dyDescent="0.45">
      <c r="B87" t="s">
        <v>41</v>
      </c>
      <c r="C87">
        <f>SUM(C24:C83)</f>
        <v>0.20566222146582872</v>
      </c>
      <c r="D87">
        <f t="shared" ref="D87:BI87" si="6">SUM(D24:D83)</f>
        <v>0.21120492281397724</v>
      </c>
      <c r="E87">
        <f t="shared" si="6"/>
        <v>0.21139068593773214</v>
      </c>
      <c r="F87">
        <f t="shared" si="6"/>
        <v>0.19923849720981029</v>
      </c>
      <c r="G87">
        <f t="shared" si="6"/>
        <v>0.19690221026831572</v>
      </c>
      <c r="H87">
        <f t="shared" si="6"/>
        <v>0.27377372717145398</v>
      </c>
      <c r="I87">
        <f t="shared" si="6"/>
        <v>0.27697004330185099</v>
      </c>
      <c r="J87">
        <f t="shared" si="6"/>
        <v>0.28555801036689665</v>
      </c>
      <c r="K87">
        <f t="shared" si="6"/>
        <v>0.28853497888374746</v>
      </c>
      <c r="L87">
        <f t="shared" si="6"/>
        <v>0.28006769531341436</v>
      </c>
      <c r="M87">
        <f t="shared" si="6"/>
        <v>0.30147741542144124</v>
      </c>
      <c r="N87">
        <f t="shared" si="6"/>
        <v>0.32846153057566507</v>
      </c>
      <c r="O87">
        <f t="shared" si="6"/>
        <v>0.36787231244405638</v>
      </c>
      <c r="P87">
        <f t="shared" si="6"/>
        <v>0.37158730845206783</v>
      </c>
      <c r="Q87">
        <f t="shared" si="6"/>
        <v>0.39084087335637707</v>
      </c>
      <c r="R87">
        <f t="shared" si="6"/>
        <v>0.4228346631657301</v>
      </c>
      <c r="S87">
        <f t="shared" si="6"/>
        <v>0.40410651436070733</v>
      </c>
      <c r="T87">
        <f t="shared" si="6"/>
        <v>0.40733702680579392</v>
      </c>
      <c r="U87">
        <f t="shared" si="6"/>
        <v>0.43626624580714163</v>
      </c>
      <c r="V87">
        <f t="shared" si="6"/>
        <v>0.44700144725164564</v>
      </c>
      <c r="W87">
        <f t="shared" si="6"/>
        <v>0.49391284354636988</v>
      </c>
      <c r="X87">
        <f t="shared" si="6"/>
        <v>0.43068140288745205</v>
      </c>
      <c r="Y87">
        <f t="shared" si="6"/>
        <v>0.36610281752635021</v>
      </c>
      <c r="Z87">
        <f t="shared" si="6"/>
        <v>0.38986869690163223</v>
      </c>
      <c r="AA87">
        <f t="shared" si="6"/>
        <v>0.3688664078499625</v>
      </c>
      <c r="AB87">
        <f t="shared" si="6"/>
        <v>0.34110495838734733</v>
      </c>
      <c r="AC87">
        <f t="shared" si="6"/>
        <v>0.35233900032135701</v>
      </c>
      <c r="AD87">
        <f t="shared" si="6"/>
        <v>0.37107017861881408</v>
      </c>
      <c r="AE87">
        <f t="shared" si="6"/>
        <v>0.44049987903949334</v>
      </c>
      <c r="AF87">
        <f t="shared" si="6"/>
        <v>0.46529046212057479</v>
      </c>
      <c r="AG87">
        <f t="shared" si="6"/>
        <v>0.57766727996266654</v>
      </c>
      <c r="AH87">
        <f t="shared" si="6"/>
        <v>0.53827899480209518</v>
      </c>
      <c r="AI87">
        <f t="shared" si="6"/>
        <v>0.63521126236456105</v>
      </c>
      <c r="AJ87">
        <f t="shared" si="6"/>
        <v>0.63150676839245101</v>
      </c>
      <c r="AK87">
        <f t="shared" si="6"/>
        <v>0.60161791251796337</v>
      </c>
      <c r="AL87">
        <f t="shared" si="6"/>
        <v>0.60480071337384755</v>
      </c>
      <c r="AM87">
        <f t="shared" si="6"/>
        <v>0.62090814955694862</v>
      </c>
      <c r="AN87">
        <f t="shared" si="6"/>
        <v>0.63480472934567667</v>
      </c>
      <c r="AO87">
        <f t="shared" si="6"/>
        <v>0.58285394690685377</v>
      </c>
      <c r="AP87">
        <f t="shared" si="6"/>
        <v>0.60862432833808422</v>
      </c>
      <c r="AQ87">
        <f t="shared" si="6"/>
        <v>0.60625735535940228</v>
      </c>
      <c r="AR87">
        <f t="shared" si="6"/>
        <v>0.58515004974749307</v>
      </c>
      <c r="AS87">
        <f t="shared" si="6"/>
        <v>0.53852090581500744</v>
      </c>
      <c r="AT87">
        <f t="shared" si="6"/>
        <v>0.53496463718902731</v>
      </c>
      <c r="AU87">
        <f t="shared" si="6"/>
        <v>0.54419650810057441</v>
      </c>
      <c r="AV87">
        <f t="shared" si="6"/>
        <v>0.53425151420178718</v>
      </c>
      <c r="AW87">
        <f t="shared" si="6"/>
        <v>0.50951604255705829</v>
      </c>
      <c r="AX87">
        <f t="shared" si="6"/>
        <v>0.53551052820830036</v>
      </c>
      <c r="AY87">
        <f t="shared" si="6"/>
        <v>0.47425207766479843</v>
      </c>
      <c r="AZ87">
        <f t="shared" si="6"/>
        <v>0.49203427270416611</v>
      </c>
      <c r="BA87">
        <f t="shared" si="6"/>
        <v>0.50830753885165969</v>
      </c>
      <c r="BB87">
        <f t="shared" si="6"/>
        <v>0.49443703431907521</v>
      </c>
      <c r="BC87">
        <f t="shared" si="6"/>
        <v>0.48986549444007288</v>
      </c>
      <c r="BD87">
        <f t="shared" si="6"/>
        <v>0.45647856354449068</v>
      </c>
      <c r="BE87">
        <f t="shared" si="6"/>
        <v>0.38339487649240628</v>
      </c>
      <c r="BF87">
        <f t="shared" si="6"/>
        <v>0.36280649567862333</v>
      </c>
      <c r="BG87">
        <f t="shared" si="6"/>
        <v>0.35552872825387033</v>
      </c>
      <c r="BH87">
        <f t="shared" si="6"/>
        <v>0.34020335653745387</v>
      </c>
      <c r="BI87">
        <f t="shared" si="6"/>
        <v>0.32828909266933565</v>
      </c>
    </row>
    <row r="89" spans="1:61" x14ac:dyDescent="0.45">
      <c r="B89" t="s">
        <v>48</v>
      </c>
      <c r="C89">
        <f>'Global Theil'!C84</f>
        <v>0.94351461810335369</v>
      </c>
      <c r="D89">
        <f>'Global Theil'!D84</f>
        <v>0.95569234660952274</v>
      </c>
      <c r="E89">
        <f>'Global Theil'!E84</f>
        <v>0.93715025900252691</v>
      </c>
      <c r="F89">
        <f>'Global Theil'!F84</f>
        <v>0.92759913996121879</v>
      </c>
      <c r="G89">
        <f>'Global Theil'!G84</f>
        <v>0.92610272061621601</v>
      </c>
      <c r="H89">
        <f>'Global Theil'!H84</f>
        <v>0.95976559245342374</v>
      </c>
      <c r="I89">
        <f>'Global Theil'!I84</f>
        <v>0.9748686691112699</v>
      </c>
      <c r="J89">
        <f>'Global Theil'!J84</f>
        <v>1.002032560976212</v>
      </c>
      <c r="K89">
        <f>'Global Theil'!K84</f>
        <v>0.99627645664634146</v>
      </c>
      <c r="L89">
        <f>'Global Theil'!L84</f>
        <v>0.98095996256326912</v>
      </c>
      <c r="M89">
        <f>'Global Theil'!M84</f>
        <v>0.99504045104418937</v>
      </c>
      <c r="N89">
        <f>'Global Theil'!N84</f>
        <v>1.002477606800213</v>
      </c>
      <c r="O89">
        <f>'Global Theil'!O84</f>
        <v>0.98526010115738827</v>
      </c>
      <c r="P89">
        <f>'Global Theil'!P84</f>
        <v>0.96114507314032982</v>
      </c>
      <c r="Q89">
        <f>'Global Theil'!Q84</f>
        <v>0.97031945835540512</v>
      </c>
      <c r="R89">
        <f>'Global Theil'!R84</f>
        <v>0.99909255315245105</v>
      </c>
      <c r="S89">
        <f>'Global Theil'!S84</f>
        <v>1.0014205429713636</v>
      </c>
      <c r="T89">
        <f>'Global Theil'!T84</f>
        <v>1.0446960560205398</v>
      </c>
      <c r="U89">
        <f>'Global Theil'!U84</f>
        <v>1.0323239574806158</v>
      </c>
      <c r="V89">
        <f>'Global Theil'!V84</f>
        <v>1.0265535670168775</v>
      </c>
      <c r="W89">
        <f>'Global Theil'!W84</f>
        <v>1.0120192714002219</v>
      </c>
      <c r="X89">
        <f>'Global Theil'!X84</f>
        <v>1.0269293459987512</v>
      </c>
      <c r="Y89">
        <f>'Global Theil'!Y84</f>
        <v>1.0708290614736027</v>
      </c>
      <c r="Z89">
        <f>'Global Theil'!Z84</f>
        <v>1.1040258548122408</v>
      </c>
      <c r="AA89">
        <f>'Global Theil'!AA84</f>
        <v>1.1128122200764141</v>
      </c>
      <c r="AB89">
        <f>'Global Theil'!AB84</f>
        <v>1.1636024705150454</v>
      </c>
      <c r="AC89">
        <f>'Global Theil'!AC84</f>
        <v>1.1923156310301559</v>
      </c>
      <c r="AD89">
        <f>'Global Theil'!AD84</f>
        <v>1.2081725482581349</v>
      </c>
      <c r="AE89">
        <f>'Global Theil'!AE84</f>
        <v>1.1976541148846962</v>
      </c>
      <c r="AF89">
        <f>'Global Theil'!AF84</f>
        <v>1.1987820889803931</v>
      </c>
      <c r="AG89">
        <f>'Global Theil'!AG84</f>
        <v>1.2084132660315343</v>
      </c>
      <c r="AH89">
        <f>'Global Theil'!AH84</f>
        <v>1.231090844623747</v>
      </c>
      <c r="AI89">
        <f>'Global Theil'!AI84</f>
        <v>1.238902272567497</v>
      </c>
      <c r="AJ89">
        <f>'Global Theil'!AJ84</f>
        <v>1.226014975270602</v>
      </c>
      <c r="AK89">
        <f>'Global Theil'!AK84</f>
        <v>1.2081739887871654</v>
      </c>
      <c r="AL89">
        <f>'Global Theil'!AL84</f>
        <v>1.1659629023661691</v>
      </c>
      <c r="AM89">
        <f>'Global Theil'!AM84</f>
        <v>1.1452292721136916</v>
      </c>
      <c r="AN89">
        <f>'Global Theil'!AN84</f>
        <v>1.151831782531318</v>
      </c>
      <c r="AO89">
        <f>'Global Theil'!AO84</f>
        <v>1.1795197096019761</v>
      </c>
      <c r="AP89">
        <f>'Global Theil'!AP84</f>
        <v>1.1719405890301655</v>
      </c>
      <c r="AQ89">
        <f>'Global Theil'!AQ84</f>
        <v>1.166708735805758</v>
      </c>
      <c r="AR89">
        <f>'Global Theil'!AR84</f>
        <v>1.1567147685355454</v>
      </c>
      <c r="AS89">
        <f>'Global Theil'!AS84</f>
        <v>1.1456133289489179</v>
      </c>
      <c r="AT89">
        <f>'Global Theil'!AT84</f>
        <v>1.1222848368632095</v>
      </c>
      <c r="AU89">
        <f>'Global Theil'!AU84</f>
        <v>1.0788936541696013</v>
      </c>
      <c r="AV89">
        <f>'Global Theil'!AV84</f>
        <v>1.0326219807458525</v>
      </c>
      <c r="AW89">
        <f>'Global Theil'!AW84</f>
        <v>0.97482114179899215</v>
      </c>
      <c r="AX89">
        <f>'Global Theil'!AX84</f>
        <v>0.9286470925437702</v>
      </c>
      <c r="AY89">
        <f>'Global Theil'!AY84</f>
        <v>0.89089547930335344</v>
      </c>
      <c r="AZ89">
        <f>'Global Theil'!AZ84</f>
        <v>0.82627338516251714</v>
      </c>
      <c r="BA89">
        <f>'Global Theil'!BA84</f>
        <v>0.78944637239604609</v>
      </c>
      <c r="BB89">
        <f>'Global Theil'!BB84</f>
        <v>0.76970885152456103</v>
      </c>
      <c r="BC89">
        <f>'Global Theil'!BC84</f>
        <v>0.74250052104727737</v>
      </c>
      <c r="BD89">
        <f>'Global Theil'!BD84</f>
        <v>0.72500094329693454</v>
      </c>
      <c r="BE89">
        <f>'Global Theil'!BE84</f>
        <v>0.72007020785660381</v>
      </c>
      <c r="BF89">
        <f>'Global Theil'!BF84</f>
        <v>0.72499064163231575</v>
      </c>
      <c r="BG89">
        <f>'Global Theil'!BG84</f>
        <v>0.70311762003716638</v>
      </c>
      <c r="BH89">
        <f>'Global Theil'!BH84</f>
        <v>0.70377055698209723</v>
      </c>
      <c r="BI89">
        <f>'Global Theil'!BI84</f>
        <v>0.70472648574372199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92886-3D8F-40B4-B154-8DC896187C73}">
  <sheetPr codeName="Sheet9"/>
  <dimension ref="A3:BI84"/>
  <sheetViews>
    <sheetView topLeftCell="A45" workbookViewId="0">
      <selection activeCell="C85" sqref="C85"/>
    </sheetView>
  </sheetViews>
  <sheetFormatPr defaultRowHeight="14.25" x14ac:dyDescent="0.45"/>
  <cols>
    <col min="2" max="2" width="15.33203125" customWidth="1"/>
  </cols>
  <sheetData>
    <row r="3" spans="1:61" x14ac:dyDescent="0.45">
      <c r="C3" t="str" vm="6">
        <f>POP!C9</f>
        <v>1961</v>
      </c>
      <c r="D3" t="str" vm="7">
        <f>POP!D9</f>
        <v>1962</v>
      </c>
      <c r="E3" t="str" vm="8">
        <f>POP!E9</f>
        <v>1963</v>
      </c>
      <c r="F3" t="str" vm="9">
        <f>POP!F9</f>
        <v>1964</v>
      </c>
      <c r="G3" t="str" vm="10">
        <f>POP!G9</f>
        <v>1965</v>
      </c>
      <c r="H3" t="str" vm="11">
        <f>POP!H9</f>
        <v>1966</v>
      </c>
      <c r="I3" t="str" vm="12">
        <f>POP!I9</f>
        <v>1967</v>
      </c>
      <c r="J3" t="str" vm="13">
        <f>POP!J9</f>
        <v>1968</v>
      </c>
      <c r="K3" t="str" vm="14">
        <f>POP!K9</f>
        <v>1969</v>
      </c>
      <c r="L3" t="str" vm="15">
        <f>POP!L9</f>
        <v>1970</v>
      </c>
      <c r="M3" t="str" vm="16">
        <f>POP!M9</f>
        <v>1971</v>
      </c>
      <c r="N3" t="str" vm="17">
        <f>POP!N9</f>
        <v>1972</v>
      </c>
      <c r="O3" t="str" vm="18">
        <f>POP!O9</f>
        <v>1973</v>
      </c>
      <c r="P3" t="str" vm="19">
        <f>POP!P9</f>
        <v>1974</v>
      </c>
      <c r="Q3" t="str" vm="20">
        <f>POP!Q9</f>
        <v>1975</v>
      </c>
      <c r="R3" t="str" vm="21">
        <f>POP!R9</f>
        <v>1976</v>
      </c>
      <c r="S3" t="str" vm="22">
        <f>POP!S9</f>
        <v>1977</v>
      </c>
      <c r="T3" t="str" vm="23">
        <f>POP!T9</f>
        <v>1978</v>
      </c>
      <c r="U3" t="str" vm="24">
        <f>POP!U9</f>
        <v>1979</v>
      </c>
      <c r="V3" t="str" vm="25">
        <f>POP!V9</f>
        <v>1980</v>
      </c>
      <c r="W3" t="str" vm="26">
        <f>POP!W9</f>
        <v>1981</v>
      </c>
      <c r="X3" t="str" vm="27">
        <f>POP!X9</f>
        <v>1982</v>
      </c>
      <c r="Y3" t="str" vm="28">
        <f>POP!Y9</f>
        <v>1983</v>
      </c>
      <c r="Z3" t="str" vm="29">
        <f>POP!Z9</f>
        <v>1984</v>
      </c>
      <c r="AA3" t="str" vm="30">
        <f>POP!AA9</f>
        <v>1985</v>
      </c>
      <c r="AB3" t="str" vm="31">
        <f>POP!AB9</f>
        <v>1986</v>
      </c>
      <c r="AC3" t="str" vm="32">
        <f>POP!AC9</f>
        <v>1987</v>
      </c>
      <c r="AD3" t="str" vm="33">
        <f>POP!AD9</f>
        <v>1988</v>
      </c>
      <c r="AE3" t="str" vm="34">
        <f>POP!AE9</f>
        <v>1989</v>
      </c>
      <c r="AF3" t="str" vm="35">
        <f>POP!AF9</f>
        <v>1990</v>
      </c>
      <c r="AG3" t="str" vm="36">
        <f>POP!AG9</f>
        <v>1991</v>
      </c>
      <c r="AH3" t="str" vm="37">
        <f>POP!AH9</f>
        <v>1992</v>
      </c>
      <c r="AI3" t="str" vm="38">
        <f>POP!AI9</f>
        <v>1993</v>
      </c>
      <c r="AJ3" t="str" vm="39">
        <f>POP!AJ9</f>
        <v>1994</v>
      </c>
      <c r="AK3" t="str" vm="40">
        <f>POP!AK9</f>
        <v>1995</v>
      </c>
      <c r="AL3" t="str" vm="41">
        <f>POP!AL9</f>
        <v>1996</v>
      </c>
      <c r="AM3" t="str" vm="42">
        <f>POP!AM9</f>
        <v>1997</v>
      </c>
      <c r="AN3" t="str" vm="43">
        <f>POP!AN9</f>
        <v>1998</v>
      </c>
      <c r="AO3" t="str" vm="44">
        <f>POP!AO9</f>
        <v>1999</v>
      </c>
      <c r="AP3" t="str" vm="45">
        <f>POP!AP9</f>
        <v>2000</v>
      </c>
      <c r="AQ3" t="str" vm="46">
        <f>POP!AQ9</f>
        <v>2001</v>
      </c>
      <c r="AR3" t="str" vm="47">
        <f>POP!AR9</f>
        <v>2002</v>
      </c>
      <c r="AS3" t="str" vm="48">
        <f>POP!AS9</f>
        <v>2003</v>
      </c>
      <c r="AT3" t="str" vm="49">
        <f>POP!AT9</f>
        <v>2004</v>
      </c>
      <c r="AU3" t="str" vm="50">
        <f>POP!AU9</f>
        <v>2005</v>
      </c>
      <c r="AV3" t="str" vm="51">
        <f>POP!AV9</f>
        <v>2006</v>
      </c>
      <c r="AW3" t="str" vm="52">
        <f>POP!AW9</f>
        <v>2007</v>
      </c>
      <c r="AX3" t="str" vm="53">
        <f>POP!AX9</f>
        <v>2008</v>
      </c>
      <c r="AY3" t="str" vm="54">
        <f>POP!AY9</f>
        <v>2009</v>
      </c>
      <c r="AZ3" t="str" vm="55">
        <f>POP!AZ9</f>
        <v>2010</v>
      </c>
      <c r="BA3" t="str" vm="56">
        <f>POP!BA9</f>
        <v>2011</v>
      </c>
      <c r="BB3" t="str" vm="57">
        <f>POP!BB9</f>
        <v>2012</v>
      </c>
      <c r="BC3" t="str" vm="58">
        <f>POP!BC9</f>
        <v>2013</v>
      </c>
      <c r="BD3" t="str" vm="59">
        <f>POP!BD9</f>
        <v>2014</v>
      </c>
      <c r="BE3" t="str" vm="60">
        <f>POP!BE9</f>
        <v>2015</v>
      </c>
      <c r="BF3" t="str" vm="61">
        <f>POP!BF9</f>
        <v>2016</v>
      </c>
      <c r="BG3" t="str" vm="62">
        <f>POP!BG9</f>
        <v>2017</v>
      </c>
      <c r="BH3" t="str" vm="63">
        <f>POP!BH9</f>
        <v>2018</v>
      </c>
      <c r="BI3" t="str" vm="64">
        <f>POP!BI9</f>
        <v>2019</v>
      </c>
    </row>
    <row r="4" spans="1:61" x14ac:dyDescent="0.45">
      <c r="A4">
        <v>1</v>
      </c>
      <c r="B4" t="str" vm="66">
        <f>GDP!B10</f>
        <v>China Mainland</v>
      </c>
      <c r="C4" cm="1">
        <f t="array" ref="C4">TheilElementSeparateSum(POP!C$10:C$89,GDP!C$10:C$89,POP!C$90,GDP!C$90,'Global Theil'!$A4)</f>
        <v>-8.4547436286655619E-2</v>
      </c>
      <c r="D4" cm="1">
        <f t="array" ref="D4">TheilElementSeparateSum(POP!D$10:D$89,GDP!D$10:D$89,POP!D$90,GDP!D$90,'Global Theil'!$A4)</f>
        <v>-7.9019326128151379E-2</v>
      </c>
      <c r="E4" cm="1">
        <f t="array" ref="E4">TheilElementSeparateSum(POP!E$10:E$89,GDP!E$10:E$89,POP!E$90,GDP!E$90,'Global Theil'!$A4)</f>
        <v>-7.8814982740568335E-2</v>
      </c>
      <c r="F4" cm="1">
        <f t="array" ref="F4">TheilElementSeparateSum(POP!F$10:F$89,GDP!F$10:F$89,POP!F$90,GDP!F$90,'Global Theil'!$A4)</f>
        <v>-8.1891667743197574E-2</v>
      </c>
      <c r="G4" cm="1">
        <f t="array" ref="G4">TheilElementSeparateSum(POP!G$10:G$89,GDP!G$10:G$89,POP!G$90,GDP!G$90,'Global Theil'!$A4)</f>
        <v>-8.5172531005937829E-2</v>
      </c>
      <c r="H4" cm="1">
        <f t="array" ref="H4">TheilElementSeparateSum(POP!H$10:H$89,GDP!H$10:H$89,POP!H$90,GDP!H$90,'Global Theil'!$A4)</f>
        <v>-8.5557166066718579E-2</v>
      </c>
      <c r="I4" cm="1">
        <f t="array" ref="I4">TheilElementSeparateSum(POP!I$10:I$89,GDP!I$10:I$89,POP!I$90,GDP!I$90,'Global Theil'!$A4)</f>
        <v>-8.1064613043347E-2</v>
      </c>
      <c r="J4" cm="1">
        <f t="array" ref="J4">TheilElementSeparateSum(POP!J$10:J$89,GDP!J$10:J$89,POP!J$90,GDP!J$90,'Global Theil'!$A4)</f>
        <v>-7.7011676440650934E-2</v>
      </c>
      <c r="K4" cm="1">
        <f t="array" ref="K4">TheilElementSeparateSum(POP!K$10:K$89,GDP!K$10:K$89,POP!K$90,GDP!K$90,'Global Theil'!$A4)</f>
        <v>-7.8041202453174557E-2</v>
      </c>
      <c r="L4" cm="1">
        <f t="array" ref="L4">TheilElementSeparateSum(POP!L$10:L$89,GDP!L$10:L$89,POP!L$90,GDP!L$90,'Global Theil'!$A4)</f>
        <v>-8.0748365648754261E-2</v>
      </c>
      <c r="M4" cm="1">
        <f t="array" ref="M4">TheilElementSeparateSum(POP!M$10:M$89,GDP!M$10:M$89,POP!M$90,GDP!M$90,'Global Theil'!$A4)</f>
        <v>-8.0225164463561704E-2</v>
      </c>
      <c r="N4" cm="1">
        <f t="array" ref="N4">TheilElementSeparateSum(POP!N$10:N$89,GDP!N$10:N$89,POP!N$90,GDP!N$90,'Global Theil'!$A4)</f>
        <v>-7.9997027595914136E-2</v>
      </c>
      <c r="O4" cm="1">
        <f t="array" ref="O4">TheilElementSeparateSum(POP!O$10:O$89,GDP!O$10:O$89,POP!O$90,GDP!O$90,'Global Theil'!$A4)</f>
        <v>-8.0706181465233673E-2</v>
      </c>
      <c r="P4" cm="1">
        <f t="array" ref="P4">TheilElementSeparateSum(POP!P$10:P$89,GDP!P$10:P$89,POP!P$90,GDP!P$90,'Global Theil'!$A4)</f>
        <v>-7.7312502710784006E-2</v>
      </c>
      <c r="Q4" cm="1">
        <f t="array" ref="Q4">TheilElementSeparateSum(POP!Q$10:Q$89,GDP!Q$10:Q$89,POP!Q$90,GDP!Q$90,'Global Theil'!$A4)</f>
        <v>-7.764341101274766E-2</v>
      </c>
      <c r="R4" cm="1">
        <f t="array" ref="R4">TheilElementSeparateSum(POP!R$10:R$89,GDP!R$10:R$89,POP!R$90,GDP!R$90,'Global Theil'!$A4)</f>
        <v>-7.201065421955051E-2</v>
      </c>
      <c r="S4" cm="1">
        <f t="array" ref="S4">TheilElementSeparateSum(POP!S$10:S$89,GDP!S$10:S$89,POP!S$90,GDP!S$90,'Global Theil'!$A4)</f>
        <v>-7.2084228836546832E-2</v>
      </c>
      <c r="T4" cm="1">
        <f t="array" ref="T4">TheilElementSeparateSum(POP!T$10:T$89,GDP!T$10:T$89,POP!T$90,GDP!T$90,'Global Theil'!$A4)</f>
        <v>-5.9443533084484038E-2</v>
      </c>
      <c r="U4" cm="1">
        <f t="array" ref="U4">TheilElementSeparateSum(POP!U$10:U$89,GDP!U$10:U$89,POP!U$90,GDP!U$90,'Global Theil'!$A4)</f>
        <v>-6.0533816165972892E-2</v>
      </c>
      <c r="V4" cm="1">
        <f t="array" ref="V4">TheilElementSeparateSum(POP!V$10:V$89,GDP!V$10:V$89,POP!V$90,GDP!V$90,'Global Theil'!$A4)</f>
        <v>-5.8796755402733672E-2</v>
      </c>
      <c r="W4" cm="1">
        <f t="array" ref="W4">TheilElementSeparateSum(POP!W$10:W$89,GDP!W$10:W$89,POP!W$90,GDP!W$90,'Global Theil'!$A4)</f>
        <v>-5.7620925979551374E-2</v>
      </c>
      <c r="X4" cm="1">
        <f t="array" ref="X4">TheilElementSeparateSum(POP!X$10:X$89,GDP!X$10:X$89,POP!X$90,GDP!X$90,'Global Theil'!$A4)</f>
        <v>-5.9612859618517172E-2</v>
      </c>
      <c r="Y4" cm="1">
        <f t="array" ref="Y4">TheilElementSeparateSum(POP!Y$10:Y$89,GDP!Y$10:Y$89,POP!Y$90,GDP!Y$90,'Global Theil'!$A4)</f>
        <v>-6.3086411549499441E-2</v>
      </c>
      <c r="Z4" cm="1">
        <f t="array" ref="Z4">TheilElementSeparateSum(POP!Z$10:Z$89,GDP!Z$10:Z$89,POP!Z$90,GDP!Z$90,'Global Theil'!$A4)</f>
        <v>-6.5567925890220785E-2</v>
      </c>
      <c r="AA4" cm="1">
        <f t="array" ref="AA4">TheilElementSeparateSum(POP!AA$10:AA$89,GDP!AA$10:AA$89,POP!AA$90,GDP!AA$90,'Global Theil'!$A4)</f>
        <v>-7.0038200901051353E-2</v>
      </c>
      <c r="AB4" cm="1">
        <f t="array" ref="AB4">TheilElementSeparateSum(POP!AB$10:AB$89,GDP!AB$10:AB$89,POP!AB$90,GDP!AB$90,'Global Theil'!$A4)</f>
        <v>-6.2712981380056293E-2</v>
      </c>
      <c r="AC4" cm="1">
        <f t="array" ref="AC4">TheilElementSeparateSum(POP!AC$10:AC$89,GDP!AC$10:AC$89,POP!AC$90,GDP!AC$90,'Global Theil'!$A4)</f>
        <v>-5.4609027531561341E-2</v>
      </c>
      <c r="AD4" cm="1">
        <f t="array" ref="AD4">TheilElementSeparateSum(POP!AD$10:AD$89,GDP!AD$10:AD$89,POP!AD$90,GDP!AD$90,'Global Theil'!$A4)</f>
        <v>-5.5063305442139998E-2</v>
      </c>
      <c r="AE4" cm="1">
        <f t="array" ref="AE4">TheilElementSeparateSum(POP!AE$10:AE$89,GDP!AE$10:AE$89,POP!AE$90,GDP!AE$90,'Global Theil'!$A4)</f>
        <v>-5.6818388354756832E-2</v>
      </c>
      <c r="AF4" cm="1">
        <f t="array" ref="AF4">TheilElementSeparateSum(POP!AF$10:AF$89,GDP!AF$10:AF$89,POP!AF$90,GDP!AF$90,'Global Theil'!$A4)</f>
        <v>-5.4448221763532312E-2</v>
      </c>
      <c r="AG4" cm="1">
        <f t="array" ref="AG4">TheilElementSeparateSum(POP!AG$10:AG$89,GDP!AG$10:AG$89,POP!AG$90,GDP!AG$90,'Global Theil'!$A4)</f>
        <v>-5.4299344281642362E-2</v>
      </c>
      <c r="AH4" cm="1">
        <f t="array" ref="AH4">TheilElementSeparateSum(POP!AH$10:AH$89,GDP!AH$10:AH$89,POP!AH$90,GDP!AH$90,'Global Theil'!$A4)</f>
        <v>-5.5900528914098378E-2</v>
      </c>
      <c r="AI4" cm="1">
        <f t="array" ref="AI4">TheilElementSeparateSum(POP!AI$10:AI$89,GDP!AI$10:AI$89,POP!AI$90,GDP!AI$90,'Global Theil'!$A4)</f>
        <v>-5.6449251215774085E-2</v>
      </c>
      <c r="AJ4" cm="1">
        <f t="array" ref="AJ4">TheilElementSeparateSum(POP!AJ$10:AJ$89,GDP!AJ$10:AJ$89,POP!AJ$90,GDP!AJ$90,'Global Theil'!$A4)</f>
        <v>-6.2041616146117903E-2</v>
      </c>
      <c r="AK4" cm="1">
        <f t="array" ref="AK4">TheilElementSeparateSum(POP!AK$10:AK$89,GDP!AK$10:AK$89,POP!AK$90,GDP!AK$90,'Global Theil'!$A4)</f>
        <v>-6.7891831404265468E-2</v>
      </c>
      <c r="AL4" cm="1">
        <f t="array" ref="AL4">TheilElementSeparateSum(POP!AL$10:AL$89,GDP!AL$10:AL$89,POP!AL$90,GDP!AL$90,'Global Theil'!$A4)</f>
        <v>-7.3021775705799069E-2</v>
      </c>
      <c r="AM4" cm="1">
        <f t="array" ref="AM4">TheilElementSeparateSum(POP!AM$10:AM$89,GDP!AM$10:AM$89,POP!AM$90,GDP!AM$90,'Global Theil'!$A4)</f>
        <v>-7.6808458151892967E-2</v>
      </c>
      <c r="AN4" cm="1">
        <f t="array" ref="AN4">TheilElementSeparateSum(POP!AN$10:AN$89,GDP!AN$10:AN$89,POP!AN$90,GDP!AN$90,'Global Theil'!$A4)</f>
        <v>-7.8910978344324881E-2</v>
      </c>
      <c r="AO4" cm="1">
        <f t="array" ref="AO4">TheilElementSeparateSum(POP!AO$10:AO$89,GDP!AO$10:AO$89,POP!AO$90,GDP!AO$90,'Global Theil'!$A4)</f>
        <v>-7.9311946760903321E-2</v>
      </c>
      <c r="AP4" cm="1">
        <f t="array" ref="AP4">TheilElementSeparateSum(POP!AP$10:AP$89,GDP!AP$10:AP$89,POP!AP$90,GDP!AP$90,'Global Theil'!$A4)</f>
        <v>-8.1391808807263322E-2</v>
      </c>
      <c r="AQ4" cm="1">
        <f t="array" ref="AQ4">TheilElementSeparateSum(POP!AQ$10:AQ$89,GDP!AQ$10:AQ$89,POP!AQ$90,GDP!AQ$90,'Global Theil'!$A4)</f>
        <v>-8.5124856110103328E-2</v>
      </c>
      <c r="AR4" cm="1">
        <f t="array" ref="AR4">TheilElementSeparateSum(POP!AR$10:AR$89,GDP!AR$10:AR$89,POP!AR$90,GDP!AR$90,'Global Theil'!$A4)</f>
        <v>-8.6696787267361561E-2</v>
      </c>
      <c r="AS4" cm="1">
        <f t="array" ref="AS4">TheilElementSeparateSum(POP!AS$10:AS$89,GDP!AS$10:AS$89,POP!AS$90,GDP!AS$90,'Global Theil'!$A4)</f>
        <v>-8.695417615500757E-2</v>
      </c>
      <c r="AT4" cm="1">
        <f t="array" ref="AT4">TheilElementSeparateSum(POP!AT$10:AT$89,GDP!AT$10:AT$89,POP!AT$90,GDP!AT$90,'Global Theil'!$A4)</f>
        <v>-8.8332779292149943E-2</v>
      </c>
      <c r="AU4" cm="1">
        <f t="array" ref="AU4">TheilElementSeparateSum(POP!AU$10:AU$89,GDP!AU$10:AU$89,POP!AU$90,GDP!AU$90,'Global Theil'!$A4)</f>
        <v>-9.056724486043001E-2</v>
      </c>
      <c r="AV4" cm="1">
        <f t="array" ref="AV4">TheilElementSeparateSum(POP!AV$10:AV$89,GDP!AV$10:AV$89,POP!AV$90,GDP!AV$90,'Global Theil'!$A4)</f>
        <v>-9.3304293340562131E-2</v>
      </c>
      <c r="AW4" cm="1">
        <f t="array" ref="AW4">TheilElementSeparateSum(POP!AW$10:AW$89,GDP!AW$10:AW$89,POP!AW$90,GDP!AW$90,'Global Theil'!$A4)</f>
        <v>-9.5919103869567882E-2</v>
      </c>
      <c r="AX4" cm="1">
        <f t="array" ref="AX4">TheilElementSeparateSum(POP!AX$10:AX$89,GDP!AX$10:AX$89,POP!AX$90,GDP!AX$90,'Global Theil'!$A4)</f>
        <v>-9.7089151615696367E-2</v>
      </c>
      <c r="AY4" cm="1">
        <f t="array" ref="AY4">TheilElementSeparateSum(POP!AY$10:AY$89,GDP!AY$10:AY$89,POP!AY$90,GDP!AY$90,'Global Theil'!$A4)</f>
        <v>-9.5642507275993216E-2</v>
      </c>
      <c r="AZ4" cm="1">
        <f t="array" ref="AZ4">TheilElementSeparateSum(POP!AZ$10:AZ$89,GDP!AZ$10:AZ$89,POP!AZ$90,GDP!AZ$90,'Global Theil'!$A4)</f>
        <v>-9.3052139992375132E-2</v>
      </c>
      <c r="BA4" cm="1">
        <f t="array" ref="BA4">TheilElementSeparateSum(POP!BA$10:BA$89,GDP!BA$10:BA$89,POP!BA$90,GDP!BA$90,'Global Theil'!$A4)</f>
        <v>-8.7787101194231068E-2</v>
      </c>
      <c r="BB4" cm="1">
        <f t="array" ref="BB4">TheilElementSeparateSum(POP!BB$10:BB$89,GDP!BB$10:BB$89,POP!BB$90,GDP!BB$90,'Global Theil'!$A4)</f>
        <v>-8.1245491978254369E-2</v>
      </c>
      <c r="BC4" cm="1">
        <f t="array" ref="BC4">TheilElementSeparateSum(POP!BC$10:BC$89,GDP!BC$10:BC$89,POP!BC$90,GDP!BC$90,'Global Theil'!$A4)</f>
        <v>-7.3478839751768055E-2</v>
      </c>
      <c r="BD4" cm="1">
        <f t="array" ref="BD4">TheilElementSeparateSum(POP!BD$10:BD$89,GDP!BD$10:BD$89,POP!BD$90,GDP!BD$90,'Global Theil'!$A4)</f>
        <v>-6.7040156845658214E-2</v>
      </c>
      <c r="BE4" cm="1">
        <f t="array" ref="BE4">TheilElementSeparateSum(POP!BE$10:BE$89,GDP!BE$10:BE$89,POP!BE$90,GDP!BE$90,'Global Theil'!$A4)</f>
        <v>-5.5685289632650216E-2</v>
      </c>
      <c r="BF4" cm="1">
        <f t="array" ref="BF4">TheilElementSeparateSum(POP!BF$10:BF$89,GDP!BF$10:BF$89,POP!BF$90,GDP!BF$90,'Global Theil'!$A4)</f>
        <v>-5.5055043310882908E-2</v>
      </c>
      <c r="BG4" cm="1">
        <f t="array" ref="BG4">TheilElementSeparateSum(POP!BG$10:BG$89,GDP!BG$10:BG$89,POP!BG$90,GDP!BG$90,'Global Theil'!$A4)</f>
        <v>-4.936281385785192E-2</v>
      </c>
      <c r="BH4" cm="1">
        <f t="array" ref="BH4">TheilElementSeparateSum(POP!BH$10:BH$89,GDP!BH$10:BH$89,POP!BH$90,GDP!BH$90,'Global Theil'!$A4)</f>
        <v>-3.8902272022818554E-2</v>
      </c>
      <c r="BI4" cm="1">
        <f t="array" ref="BI4">TheilElementSeparateSum(POP!BI$10:BI$89,GDP!BI$10:BI$89,POP!BI$90,GDP!BI$90,'Global Theil'!$A4)</f>
        <v>-3.5238562895113262E-2</v>
      </c>
    </row>
    <row r="5" spans="1:61" x14ac:dyDescent="0.45">
      <c r="A5">
        <f>A4+1</f>
        <v>2</v>
      </c>
      <c r="B5" t="str" vm="68">
        <f>GDP!B11</f>
        <v>Australia</v>
      </c>
      <c r="C5" cm="1">
        <f t="array" ref="C5">TheilElementSeparateSum(POP!C$10:C$89,GDP!C$10:C$89,POP!C$90,GDP!C$90,'Global Theil'!$A5)</f>
        <v>2.3240016778926228E-2</v>
      </c>
      <c r="D5" cm="1">
        <f t="array" ref="D5">TheilElementSeparateSum(POP!D$10:D$89,GDP!D$10:D$89,POP!D$90,GDP!D$90,'Global Theil'!$A5)</f>
        <v>2.0771482215852184E-2</v>
      </c>
      <c r="E5" cm="1">
        <f t="array" ref="E5">TheilElementSeparateSum(POP!E$10:E$89,GDP!E$10:E$89,POP!E$90,GDP!E$90,'Global Theil'!$A5)</f>
        <v>2.0734707994336708E-2</v>
      </c>
      <c r="F5" cm="1">
        <f t="array" ref="F5">TheilElementSeparateSum(POP!F$10:F$89,GDP!F$10:F$89,POP!F$90,GDP!F$90,'Global Theil'!$A5)</f>
        <v>2.1173627720828918E-2</v>
      </c>
      <c r="G5" cm="1">
        <f t="array" ref="G5">TheilElementSeparateSum(POP!G$10:G$89,GDP!G$10:G$89,POP!G$90,GDP!G$90,'Global Theil'!$A5)</f>
        <v>2.1254084951789941E-2</v>
      </c>
      <c r="H5" cm="1">
        <f t="array" ref="H5">TheilElementSeparateSum(POP!H$10:H$89,GDP!H$10:H$89,POP!H$90,GDP!H$90,'Global Theil'!$A5)</f>
        <v>2.0034173316540779E-2</v>
      </c>
      <c r="I5" cm="1">
        <f t="array" ref="I5">TheilElementSeparateSum(POP!I$10:I$89,GDP!I$10:I$89,POP!I$90,GDP!I$90,'Global Theil'!$A5)</f>
        <v>2.1811889808268453E-2</v>
      </c>
      <c r="J5" cm="1">
        <f t="array" ref="J5">TheilElementSeparateSum(POP!J$10:J$89,GDP!J$10:J$89,POP!J$90,GDP!J$90,'Global Theil'!$A5)</f>
        <v>2.1690840194655055E-2</v>
      </c>
      <c r="K5" cm="1">
        <f t="array" ref="K5">TheilElementSeparateSum(POP!K$10:K$89,GDP!K$10:K$89,POP!K$90,GDP!K$90,'Global Theil'!$A5)</f>
        <v>2.2382506321909256E-2</v>
      </c>
      <c r="L5" cm="1">
        <f t="array" ref="L5">TheilElementSeparateSum(POP!L$10:L$89,GDP!L$10:L$89,POP!L$90,GDP!L$90,'Global Theil'!$A5)</f>
        <v>2.3642525979352548E-2</v>
      </c>
      <c r="M5" cm="1">
        <f t="array" ref="M5">TheilElementSeparateSum(POP!M$10:M$89,GDP!M$10:M$89,POP!M$90,GDP!M$90,'Global Theil'!$A5)</f>
        <v>2.3320422811591333E-2</v>
      </c>
      <c r="N5" cm="1">
        <f t="array" ref="N5">TheilElementSeparateSum(POP!N$10:N$89,GDP!N$10:N$89,POP!N$90,GDP!N$90,'Global Theil'!$A5)</f>
        <v>2.3433577946664612E-2</v>
      </c>
      <c r="O5" cm="1">
        <f t="array" ref="O5">TheilElementSeparateSum(POP!O$10:O$89,GDP!O$10:O$89,POP!O$90,GDP!O$90,'Global Theil'!$A5)</f>
        <v>2.440581021665001E-2</v>
      </c>
      <c r="P5" cm="1">
        <f t="array" ref="P5">TheilElementSeparateSum(POP!P$10:P$89,GDP!P$10:P$89,POP!P$90,GDP!P$90,'Global Theil'!$A5)</f>
        <v>3.4639720952385815E-2</v>
      </c>
      <c r="Q5" cm="1">
        <f t="array" ref="Q5">TheilElementSeparateSum(POP!Q$10:Q$89,GDP!Q$10:Q$89,POP!Q$90,GDP!Q$90,'Global Theil'!$A5)</f>
        <v>3.3323904757415125E-2</v>
      </c>
      <c r="R5" cm="1">
        <f t="array" ref="R5">TheilElementSeparateSum(POP!R$10:R$89,GDP!R$10:R$89,POP!R$90,GDP!R$90,'Global Theil'!$A5)</f>
        <v>3.3533265214230862E-2</v>
      </c>
      <c r="S5" cm="1">
        <f t="array" ref="S5">TheilElementSeparateSum(POP!S$10:S$89,GDP!S$10:S$89,POP!S$90,GDP!S$90,'Global Theil'!$A5)</f>
        <v>2.979806802875444E-2</v>
      </c>
      <c r="T5" cm="1">
        <f t="array" ref="T5">TheilElementSeparateSum(POP!T$10:T$89,GDP!T$10:T$89,POP!T$90,GDP!T$90,'Global Theil'!$A5)</f>
        <v>2.5331983538027278E-2</v>
      </c>
      <c r="U5" cm="1">
        <f t="array" ref="U5">TheilElementSeparateSum(POP!U$10:U$89,GDP!U$10:U$89,POP!U$90,GDP!U$90,'Global Theil'!$A5)</f>
        <v>2.487462068207379E-2</v>
      </c>
      <c r="V5" cm="1">
        <f t="array" ref="V5">TheilElementSeparateSum(POP!V$10:V$89,GDP!V$10:V$89,POP!V$90,GDP!V$90,'Global Theil'!$A5)</f>
        <v>2.4614728671811414E-2</v>
      </c>
      <c r="W5" cm="1">
        <f t="array" ref="W5">TheilElementSeparateSum(POP!W$10:W$89,GDP!W$10:W$89,POP!W$90,GDP!W$90,'Global Theil'!$A5)</f>
        <v>2.9741569478789035E-2</v>
      </c>
      <c r="X5" cm="1">
        <f t="array" ref="X5">TheilElementSeparateSum(POP!X$10:X$89,GDP!X$10:X$89,POP!X$90,GDP!X$90,'Global Theil'!$A5)</f>
        <v>3.5350787471968327E-2</v>
      </c>
      <c r="Y5" cm="1">
        <f t="array" ref="Y5">TheilElementSeparateSum(POP!Y$10:Y$89,GDP!Y$10:Y$89,POP!Y$90,GDP!Y$90,'Global Theil'!$A5)</f>
        <v>2.9541599924360812E-2</v>
      </c>
      <c r="Z5" cm="1">
        <f t="array" ref="Z5">TheilElementSeparateSum(POP!Z$10:Z$89,GDP!Z$10:Z$89,POP!Z$90,GDP!Z$90,'Global Theil'!$A5)</f>
        <v>3.1556731910993133E-2</v>
      </c>
      <c r="AA5" cm="1">
        <f t="array" ref="AA5">TheilElementSeparateSum(POP!AA$10:AA$89,GDP!AA$10:AA$89,POP!AA$90,GDP!AA$90,'Global Theil'!$A5)</f>
        <v>2.5659263949183216E-2</v>
      </c>
      <c r="AB5" cm="1">
        <f t="array" ref="AB5">TheilElementSeparateSum(POP!AB$10:AB$89,GDP!AB$10:AB$89,POP!AB$90,GDP!AB$90,'Global Theil'!$A5)</f>
        <v>1.9684610654811138E-2</v>
      </c>
      <c r="AC5" cm="1">
        <f t="array" ref="AC5">TheilElementSeparateSum(POP!AC$10:AC$89,GDP!AC$10:AC$89,POP!AC$90,GDP!AC$90,'Global Theil'!$A5)</f>
        <v>1.6689592136394177E-2</v>
      </c>
      <c r="AD5" cm="1">
        <f t="array" ref="AD5">TheilElementSeparateSum(POP!AD$10:AD$89,GDP!AD$10:AD$89,POP!AD$90,GDP!AD$90,'Global Theil'!$A5)</f>
        <v>2.0038986329649885E-2</v>
      </c>
      <c r="AE5" cm="1">
        <f t="array" ref="AE5">TheilElementSeparateSum(POP!AE$10:AE$89,GDP!AE$10:AE$89,POP!AE$90,GDP!AE$90,'Global Theil'!$A5)</f>
        <v>2.756121344597327E-2</v>
      </c>
      <c r="AF5" cm="1">
        <f t="array" ref="AF5">TheilElementSeparateSum(POP!AF$10:AF$89,GDP!AF$10:AF$89,POP!AF$90,GDP!AF$90,'Global Theil'!$A5)</f>
        <v>2.4653996513769295E-2</v>
      </c>
      <c r="AG5" cm="1">
        <f t="array" ref="AG5">TheilElementSeparateSum(POP!AG$10:AG$89,GDP!AG$10:AG$89,POP!AG$90,GDP!AG$90,'Global Theil'!$A5)</f>
        <v>2.4003259570098662E-2</v>
      </c>
      <c r="AH5" cm="1">
        <f t="array" ref="AH5">TheilElementSeparateSum(POP!AH$10:AH$89,GDP!AH$10:AH$89,POP!AH$90,GDP!AH$90,'Global Theil'!$A5)</f>
        <v>2.1708405515353465E-2</v>
      </c>
      <c r="AI5" cm="1">
        <f t="array" ref="AI5">TheilElementSeparateSum(POP!AI$10:AI$89,GDP!AI$10:AI$89,POP!AI$90,GDP!AI$90,'Global Theil'!$A5)</f>
        <v>1.9464074863389243E-2</v>
      </c>
      <c r="AJ5" cm="1">
        <f t="array" ref="AJ5">TheilElementSeparateSum(POP!AJ$10:AJ$89,GDP!AJ$10:AJ$89,POP!AJ$90,GDP!AJ$90,'Global Theil'!$A5)</f>
        <v>1.8054529454987634E-2</v>
      </c>
      <c r="AK5" cm="1">
        <f t="array" ref="AK5">TheilElementSeparateSum(POP!AK$10:AK$89,GDP!AK$10:AK$89,POP!AK$90,GDP!AK$90,'Global Theil'!$A5)</f>
        <v>1.9054212760881095E-2</v>
      </c>
      <c r="AL5" cm="1">
        <f t="array" ref="AL5">TheilElementSeparateSum(POP!AL$10:AL$89,GDP!AL$10:AL$89,POP!AL$90,GDP!AL$90,'Global Theil'!$A5)</f>
        <v>2.1342873334406844E-2</v>
      </c>
      <c r="AM5" cm="1">
        <f t="array" ref="AM5">TheilElementSeparateSum(POP!AM$10:AM$89,GDP!AM$10:AM$89,POP!AM$90,GDP!AM$90,'Global Theil'!$A5)</f>
        <v>2.4503183689393727E-2</v>
      </c>
      <c r="AN5" cm="1">
        <f t="array" ref="AN5">TheilElementSeparateSum(POP!AN$10:AN$89,GDP!AN$10:AN$89,POP!AN$90,GDP!AN$90,'Global Theil'!$A5)</f>
        <v>2.0916184530687977E-2</v>
      </c>
      <c r="AO5" cm="1">
        <f t="array" ref="AO5">TheilElementSeparateSum(POP!AO$10:AO$89,GDP!AO$10:AO$89,POP!AO$90,GDP!AO$90,'Global Theil'!$A5)</f>
        <v>1.8483771045679675E-2</v>
      </c>
      <c r="AP5" cm="1">
        <f t="array" ref="AP5">TheilElementSeparateSum(POP!AP$10:AP$89,GDP!AP$10:AP$89,POP!AP$90,GDP!AP$90,'Global Theil'!$A5)</f>
        <v>1.941856660308218E-2</v>
      </c>
      <c r="AQ5" cm="1">
        <f t="array" ref="AQ5">TheilElementSeparateSum(POP!AQ$10:AQ$89,GDP!AQ$10:AQ$89,POP!AQ$90,GDP!AQ$90,'Global Theil'!$A5)</f>
        <v>1.6708342804079072E-2</v>
      </c>
      <c r="AR5" cm="1">
        <f t="array" ref="AR5">TheilElementSeparateSum(POP!AR$10:AR$89,GDP!AR$10:AR$89,POP!AR$90,GDP!AR$90,'Global Theil'!$A5)</f>
        <v>1.6802950660509033E-2</v>
      </c>
      <c r="AS5" cm="1">
        <f t="array" ref="AS5">TheilElementSeparateSum(POP!AS$10:AS$89,GDP!AS$10:AS$89,POP!AS$90,GDP!AS$90,'Global Theil'!$A5)</f>
        <v>1.885811438492889E-2</v>
      </c>
      <c r="AT5" cm="1">
        <f t="array" ref="AT5">TheilElementSeparateSum(POP!AT$10:AT$89,GDP!AT$10:AT$89,POP!AT$90,GDP!AT$90,'Global Theil'!$A5)</f>
        <v>2.5004295395725424E-2</v>
      </c>
      <c r="AU5" cm="1">
        <f t="array" ref="AU5">TheilElementSeparateSum(POP!AU$10:AU$89,GDP!AU$10:AU$89,POP!AU$90,GDP!AU$90,'Global Theil'!$A5)</f>
        <v>2.7290740316489877E-2</v>
      </c>
      <c r="AV5" cm="1">
        <f t="array" ref="AV5">TheilElementSeparateSum(POP!AV$10:AV$89,GDP!AV$10:AV$89,POP!AV$90,GDP!AV$90,'Global Theil'!$A5)</f>
        <v>2.7393992088207111E-2</v>
      </c>
      <c r="AW5" cm="1">
        <f t="array" ref="AW5">TheilElementSeparateSum(POP!AW$10:AW$89,GDP!AW$10:AW$89,POP!AW$90,GDP!AW$90,'Global Theil'!$A5)</f>
        <v>2.8819243073417787E-2</v>
      </c>
      <c r="AX5" cm="1">
        <f t="array" ref="AX5">TheilElementSeparateSum(POP!AX$10:AX$89,GDP!AX$10:AX$89,POP!AX$90,GDP!AX$90,'Global Theil'!$A5)</f>
        <v>3.5801756022996734E-2</v>
      </c>
      <c r="AY5" cm="1">
        <f t="array" ref="AY5">TheilElementSeparateSum(POP!AY$10:AY$89,GDP!AY$10:AY$89,POP!AY$90,GDP!AY$90,'Global Theil'!$A5)</f>
        <v>3.0538137009811825E-2</v>
      </c>
      <c r="AZ5" cm="1">
        <f t="array" ref="AZ5">TheilElementSeparateSum(POP!AZ$10:AZ$89,GDP!AZ$10:AZ$89,POP!AZ$90,GDP!AZ$90,'Global Theil'!$A5)</f>
        <v>3.7419700809517668E-2</v>
      </c>
      <c r="BA5" cm="1">
        <f t="array" ref="BA5">TheilElementSeparateSum(POP!BA$10:BA$89,GDP!BA$10:BA$89,POP!BA$90,GDP!BA$90,'Global Theil'!$A5)</f>
        <v>4.4017953435832959E-2</v>
      </c>
      <c r="BB5" cm="1">
        <f t="array" ref="BB5">TheilElementSeparateSum(POP!BB$10:BB$89,GDP!BB$10:BB$89,POP!BB$90,GDP!BB$90,'Global Theil'!$A5)</f>
        <v>4.954868163569847E-2</v>
      </c>
      <c r="BC5" cm="1">
        <f t="array" ref="BC5">TheilElementSeparateSum(POP!BC$10:BC$89,GDP!BC$10:BC$89,POP!BC$90,GDP!BC$90,'Global Theil'!$A5)</f>
        <v>4.8730399398455575E-2</v>
      </c>
      <c r="BD5" cm="1">
        <f t="array" ref="BD5">TheilElementSeparateSum(POP!BD$10:BD$89,GDP!BD$10:BD$89,POP!BD$90,GDP!BD$90,'Global Theil'!$A5)</f>
        <v>4.1194396083617239E-2</v>
      </c>
      <c r="BE5" cm="1">
        <f t="array" ref="BE5">TheilElementSeparateSum(POP!BE$10:BE$89,GDP!BE$10:BE$89,POP!BE$90,GDP!BE$90,'Global Theil'!$A5)</f>
        <v>3.7989989463321105E-2</v>
      </c>
      <c r="BF5" cm="1">
        <f t="array" ref="BF5">TheilElementSeparateSum(POP!BF$10:BF$89,GDP!BF$10:BF$89,POP!BF$90,GDP!BF$90,'Global Theil'!$A5)</f>
        <v>3.0637009134921591E-2</v>
      </c>
      <c r="BG5" cm="1">
        <f t="array" ref="BG5">TheilElementSeparateSum(POP!BG$10:BG$89,GDP!BG$10:BG$89,POP!BG$90,GDP!BG$90,'Global Theil'!$A5)</f>
        <v>3.2493372136626592E-2</v>
      </c>
      <c r="BH5" cm="1">
        <f t="array" ref="BH5">TheilElementSeparateSum(POP!BH$10:BH$89,GDP!BH$10:BH$89,POP!BH$90,GDP!BH$90,'Global Theil'!$A5)</f>
        <v>3.3134205890310575E-2</v>
      </c>
      <c r="BI5" cm="1">
        <f t="array" ref="BI5">TheilElementSeparateSum(POP!BI$10:BI$89,GDP!BI$10:BI$89,POP!BI$90,GDP!BI$90,'Global Theil'!$A5)</f>
        <v>3.0545995903542879E-2</v>
      </c>
    </row>
    <row r="6" spans="1:61" x14ac:dyDescent="0.45">
      <c r="A6">
        <f t="shared" ref="A6:A69" si="0">A5+1</f>
        <v>3</v>
      </c>
      <c r="B6" t="str" vm="69">
        <f>GDP!B12</f>
        <v>Austria</v>
      </c>
      <c r="C6" cm="1">
        <f t="array" ref="C6">TheilElementSeparateSum(POP!C$10:C$89,GDP!C$10:C$89,POP!C$90,GDP!C$90,'Global Theil'!$A6)</f>
        <v>4.7381335371461022E-3</v>
      </c>
      <c r="D6" cm="1">
        <f t="array" ref="D6">TheilElementSeparateSum(POP!D$10:D$89,GDP!D$10:D$89,POP!D$90,GDP!D$90,'Global Theil'!$A6)</f>
        <v>4.6613328776898503E-3</v>
      </c>
      <c r="E6" cm="1">
        <f t="array" ref="E6">TheilElementSeparateSum(POP!E$10:E$89,GDP!E$10:E$89,POP!E$90,GDP!E$90,'Global Theil'!$A6)</f>
        <v>4.7202338914865208E-3</v>
      </c>
      <c r="F6" cm="1">
        <f t="array" ref="F6">TheilElementSeparateSum(POP!F$10:F$89,GDP!F$10:F$89,POP!F$90,GDP!F$90,'Global Theil'!$A6)</f>
        <v>4.8356716175093992E-3</v>
      </c>
      <c r="G6" cm="1">
        <f t="array" ref="G6">TheilElementSeparateSum(POP!G$10:G$89,GDP!G$10:G$89,POP!G$90,GDP!G$90,'Global Theil'!$A6)</f>
        <v>4.9299964912234142E-3</v>
      </c>
      <c r="H6" cm="1">
        <f t="array" ref="H6">TheilElementSeparateSum(POP!H$10:H$89,GDP!H$10:H$89,POP!H$90,GDP!H$90,'Global Theil'!$A6)</f>
        <v>5.0621583286460476E-3</v>
      </c>
      <c r="I6" cm="1">
        <f t="array" ref="I6">TheilElementSeparateSum(POP!I$10:I$89,GDP!I$10:I$89,POP!I$90,GDP!I$90,'Global Theil'!$A6)</f>
        <v>5.1116319956261164E-3</v>
      </c>
      <c r="J6" cm="1">
        <f t="array" ref="J6">TheilElementSeparateSum(POP!J$10:J$89,GDP!J$10:J$89,POP!J$90,GDP!J$90,'Global Theil'!$A6)</f>
        <v>5.1577233959748904E-3</v>
      </c>
      <c r="K6" cm="1">
        <f t="array" ref="K6">TheilElementSeparateSum(POP!K$10:K$89,GDP!K$10:K$89,POP!K$90,GDP!K$90,'Global Theil'!$A6)</f>
        <v>5.1673649062595412E-3</v>
      </c>
      <c r="L6" cm="1">
        <f t="array" ref="L6">TheilElementSeparateSum(POP!L$10:L$89,GDP!L$10:L$89,POP!L$90,GDP!L$90,'Global Theil'!$A6)</f>
        <v>5.6997382021621709E-3</v>
      </c>
      <c r="M6" cm="1">
        <f t="array" ref="M6">TheilElementSeparateSum(POP!M$10:M$89,GDP!M$10:M$89,POP!M$90,GDP!M$90,'Global Theil'!$A6)</f>
        <v>6.5577526811085966E-3</v>
      </c>
      <c r="N6" cm="1">
        <f t="array" ref="N6">TheilElementSeparateSum(POP!N$10:N$89,GDP!N$10:N$89,POP!N$90,GDP!N$90,'Global Theil'!$A6)</f>
        <v>7.7048645994798179E-3</v>
      </c>
      <c r="O6" cm="1">
        <f t="array" ref="O6">TheilElementSeparateSum(POP!O$10:O$89,GDP!O$10:O$89,POP!O$90,GDP!O$90,'Global Theil'!$A6)</f>
        <v>9.6113298826768483E-3</v>
      </c>
      <c r="P6" cm="1">
        <f t="array" ref="P6">TheilElementSeparateSum(POP!P$10:P$89,GDP!P$10:P$89,POP!P$90,GDP!P$90,'Global Theil'!$A6)</f>
        <v>1.0771231678416508E-2</v>
      </c>
      <c r="Q6" cm="1">
        <f t="array" ref="Q6">TheilElementSeparateSum(POP!Q$10:Q$89,GDP!Q$10:Q$89,POP!Q$90,GDP!Q$90,'Global Theil'!$A6)</f>
        <v>1.1236467294065798E-2</v>
      </c>
      <c r="R6" cm="1">
        <f t="array" ref="R6">TheilElementSeparateSum(POP!R$10:R$89,GDP!R$10:R$89,POP!R$90,GDP!R$90,'Global Theil'!$A6)</f>
        <v>1.1288248317864151E-2</v>
      </c>
      <c r="S6" cm="1">
        <f t="array" ref="S6">TheilElementSeparateSum(POP!S$10:S$89,GDP!S$10:S$89,POP!S$90,GDP!S$90,'Global Theil'!$A6)</f>
        <v>1.2702422783934748E-2</v>
      </c>
      <c r="T6" cm="1">
        <f t="array" ref="T6">TheilElementSeparateSum(POP!T$10:T$89,GDP!T$10:T$89,POP!T$90,GDP!T$90,'Global Theil'!$A6)</f>
        <v>1.3240610082171641E-2</v>
      </c>
      <c r="U6" cm="1">
        <f t="array" ref="U6">TheilElementSeparateSum(POP!U$10:U$89,GDP!U$10:U$89,POP!U$90,GDP!U$90,'Global Theil'!$A6)</f>
        <v>1.418355637167442E-2</v>
      </c>
      <c r="V6" cm="1">
        <f t="array" ref="V6">TheilElementSeparateSum(POP!V$10:V$89,GDP!V$10:V$89,POP!V$90,GDP!V$90,'Global Theil'!$A6)</f>
        <v>1.4113541588285372E-2</v>
      </c>
      <c r="W6" cm="1">
        <f t="array" ref="W6">TheilElementSeparateSum(POP!W$10:W$89,GDP!W$10:W$89,POP!W$90,GDP!W$90,'Global Theil'!$A6)</f>
        <v>1.0100184296716793E-2</v>
      </c>
      <c r="X6" cm="1">
        <f t="array" ref="X6">TheilElementSeparateSum(POP!X$10:X$89,GDP!X$10:X$89,POP!X$90,GDP!X$90,'Global Theil'!$A6)</f>
        <v>1.0518675295743679E-2</v>
      </c>
      <c r="Y6" cm="1">
        <f t="array" ref="Y6">TheilElementSeparateSum(POP!Y$10:Y$89,GDP!Y$10:Y$89,POP!Y$90,GDP!Y$90,'Global Theil'!$A6)</f>
        <v>1.0511230248893576E-2</v>
      </c>
      <c r="Z6" cm="1">
        <f t="array" ref="Z6">TheilElementSeparateSum(POP!Z$10:Z$89,GDP!Z$10:Z$89,POP!Z$90,GDP!Z$90,'Global Theil'!$A6)</f>
        <v>8.7571009600511049E-3</v>
      </c>
      <c r="AA6" cm="1">
        <f t="array" ref="AA6">TheilElementSeparateSum(POP!AA$10:AA$89,GDP!AA$10:AA$89,POP!AA$90,GDP!AA$90,'Global Theil'!$A6)</f>
        <v>8.3352507600570752E-3</v>
      </c>
      <c r="AB6" cm="1">
        <f t="array" ref="AB6">TheilElementSeparateSum(POP!AB$10:AB$89,GDP!AB$10:AB$89,POP!AB$90,GDP!AB$90,'Global Theil'!$A6)</f>
        <v>1.1904185341302553E-2</v>
      </c>
      <c r="AC6" cm="1">
        <f t="array" ref="AC6">TheilElementSeparateSum(POP!AC$10:AC$89,GDP!AC$10:AC$89,POP!AC$90,GDP!AC$90,'Global Theil'!$A6)</f>
        <v>1.4172308527560948E-2</v>
      </c>
      <c r="AD6" cm="1">
        <f t="array" ref="AD6">TheilElementSeparateSum(POP!AD$10:AD$89,GDP!AD$10:AD$89,POP!AD$90,GDP!AD$90,'Global Theil'!$A6)</f>
        <v>1.3202696897012485E-2</v>
      </c>
      <c r="AE6" cm="1">
        <f t="array" ref="AE6">TheilElementSeparateSum(POP!AE$10:AE$89,GDP!AE$10:AE$89,POP!AE$90,GDP!AE$90,'Global Theil'!$A6)</f>
        <v>1.2101501630680297E-2</v>
      </c>
      <c r="AF6" cm="1">
        <f t="array" ref="AF6">TheilElementSeparateSum(POP!AF$10:AF$89,GDP!AF$10:AF$89,POP!AF$90,GDP!AF$90,'Global Theil'!$A6)</f>
        <v>1.485651781011455E-2</v>
      </c>
      <c r="AG6" cm="1">
        <f t="array" ref="AG6">TheilElementSeparateSum(POP!AG$10:AG$89,GDP!AG$10:AG$89,POP!AG$90,GDP!AG$90,'Global Theil'!$A6)</f>
        <v>1.4443420719566901E-2</v>
      </c>
      <c r="AH6" cm="1">
        <f t="array" ref="AH6">TheilElementSeparateSum(POP!AH$10:AH$89,GDP!AH$10:AH$89,POP!AH$90,GDP!AH$90,'Global Theil'!$A6)</f>
        <v>1.5910132845129311E-2</v>
      </c>
      <c r="AI6" cm="1">
        <f t="array" ref="AI6">TheilElementSeparateSum(POP!AI$10:AI$89,GDP!AI$10:AI$89,POP!AI$90,GDP!AI$90,'Global Theil'!$A6)</f>
        <v>1.4816933574625822E-2</v>
      </c>
      <c r="AJ6" cm="1">
        <f t="array" ref="AJ6">TheilElementSeparateSum(POP!AJ$10:AJ$89,GDP!AJ$10:AJ$89,POP!AJ$90,GDP!AJ$90,'Global Theil'!$A6)</f>
        <v>1.466625614698209E-2</v>
      </c>
      <c r="AK6" cm="1">
        <f t="array" ref="AK6">TheilElementSeparateSum(POP!AK$10:AK$89,GDP!AK$10:AK$89,POP!AK$90,GDP!AK$90,'Global Theil'!$A6)</f>
        <v>1.6479318660295717E-2</v>
      </c>
      <c r="AL6" cm="1">
        <f t="array" ref="AL6">TheilElementSeparateSum(POP!AL$10:AL$89,GDP!AL$10:AL$89,POP!AL$90,GDP!AL$90,'Global Theil'!$A6)</f>
        <v>1.5608069790668115E-2</v>
      </c>
      <c r="AM6" cm="1">
        <f t="array" ref="AM6">TheilElementSeparateSum(POP!AM$10:AM$89,GDP!AM$10:AM$89,POP!AM$90,GDP!AM$90,'Global Theil'!$A6)</f>
        <v>1.3099457861343854E-2</v>
      </c>
      <c r="AN6" cm="1">
        <f t="array" ref="AN6">TheilElementSeparateSum(POP!AN$10:AN$89,GDP!AN$10:AN$89,POP!AN$90,GDP!AN$90,'Global Theil'!$A6)</f>
        <v>1.3609910678679763E-2</v>
      </c>
      <c r="AO6" cm="1">
        <f t="array" ref="AO6">TheilElementSeparateSum(POP!AO$10:AO$89,GDP!AO$10:AO$89,POP!AO$90,GDP!AO$90,'Global Theil'!$A6)</f>
        <v>1.2644491638853209E-2</v>
      </c>
      <c r="AP6" cm="1">
        <f t="array" ref="AP6">TheilElementSeparateSum(POP!AP$10:AP$89,GDP!AP$10:AP$89,POP!AP$90,GDP!AP$90,'Global Theil'!$A6)</f>
        <v>1.0102406624265819E-2</v>
      </c>
      <c r="AQ6" cm="1">
        <f t="array" ref="AQ6">TheilElementSeparateSum(POP!AQ$10:AQ$89,GDP!AQ$10:AQ$89,POP!AQ$90,GDP!AQ$90,'Global Theil'!$A6)</f>
        <v>1.0391217419594905E-2</v>
      </c>
      <c r="AR6" cm="1">
        <f t="array" ref="AR6">TheilElementSeparateSum(POP!AR$10:AR$89,GDP!AR$10:AR$89,POP!AR$90,GDP!AR$90,'Global Theil'!$A6)</f>
        <v>1.1156382487489175E-2</v>
      </c>
      <c r="AS6" cm="1">
        <f t="array" ref="AS6">TheilElementSeparateSum(POP!AS$10:AS$89,GDP!AS$10:AS$89,POP!AS$90,GDP!AS$90,'Global Theil'!$A6)</f>
        <v>1.3240601003266173E-2</v>
      </c>
      <c r="AT6" cm="1">
        <f t="array" ref="AT6">TheilElementSeparateSum(POP!AT$10:AT$89,GDP!AT$10:AT$89,POP!AT$90,GDP!AT$90,'Global Theil'!$A6)</f>
        <v>1.3926145853484386E-2</v>
      </c>
      <c r="AU6" cm="1">
        <f t="array" ref="AU6">TheilElementSeparateSum(POP!AU$10:AU$89,GDP!AU$10:AU$89,POP!AU$90,GDP!AU$90,'Global Theil'!$A6)</f>
        <v>1.3461134224786659E-2</v>
      </c>
      <c r="AV6" cm="1">
        <f t="array" ref="AV6">TheilElementSeparateSum(POP!AV$10:AV$89,GDP!AV$10:AV$89,POP!AV$90,GDP!AV$90,'Global Theil'!$A6)</f>
        <v>1.3337772004569154E-2</v>
      </c>
      <c r="AW6" cm="1">
        <f t="array" ref="AW6">TheilElementSeparateSum(POP!AW$10:AW$89,GDP!AW$10:AW$89,POP!AW$90,GDP!AW$90,'Global Theil'!$A6)</f>
        <v>1.4298382936711903E-2</v>
      </c>
      <c r="AX6" cm="1">
        <f t="array" ref="AX6">TheilElementSeparateSum(POP!AX$10:AX$89,GDP!AX$10:AX$89,POP!AX$90,GDP!AX$90,'Global Theil'!$A6)</f>
        <v>1.4986858428390672E-2</v>
      </c>
      <c r="AY6" cm="1">
        <f t="array" ref="AY6">TheilElementSeparateSum(POP!AY$10:AY$89,GDP!AY$10:AY$89,POP!AY$90,GDP!AY$90,'Global Theil'!$A6)</f>
        <v>1.4152991692174717E-2</v>
      </c>
      <c r="AZ6" cm="1">
        <f t="array" ref="AZ6">TheilElementSeparateSum(POP!AZ$10:AZ$89,GDP!AZ$10:AZ$89,POP!AZ$90,GDP!AZ$90,'Global Theil'!$A6)</f>
        <v>1.1988637223356286E-2</v>
      </c>
      <c r="BA6" cm="1">
        <f t="array" ref="BA6">TheilElementSeparateSum(POP!BA$10:BA$89,GDP!BA$10:BA$89,POP!BA$90,GDP!BA$90,'Global Theil'!$A6)</f>
        <v>1.2072226252677828E-2</v>
      </c>
      <c r="BB6" cm="1">
        <f t="array" ref="BB6">TheilElementSeparateSum(POP!BB$10:BB$89,GDP!BB$10:BB$89,POP!BB$90,GDP!BB$90,'Global Theil'!$A6)</f>
        <v>1.0709113319192141E-2</v>
      </c>
      <c r="BC6" cm="1">
        <f t="array" ref="BC6">TheilElementSeparateSum(POP!BC$10:BC$89,GDP!BC$10:BC$89,POP!BC$90,GDP!BC$90,'Global Theil'!$A6)</f>
        <v>1.1134575930003315E-2</v>
      </c>
      <c r="BD6" cm="1">
        <f t="array" ref="BD6">TheilElementSeparateSum(POP!BD$10:BD$89,GDP!BD$10:BD$89,POP!BD$90,GDP!BD$90,'Global Theil'!$A6)</f>
        <v>1.1030253988239197E-2</v>
      </c>
      <c r="BE6" cm="1">
        <f t="array" ref="BE6">TheilElementSeparateSum(POP!BE$10:BE$89,GDP!BE$10:BE$89,POP!BE$90,GDP!BE$90,'Global Theil'!$A6)</f>
        <v>9.1063335376106724E-3</v>
      </c>
      <c r="BF6" cm="1">
        <f t="array" ref="BF6">TheilElementSeparateSum(POP!BF$10:BF$89,GDP!BF$10:BF$89,POP!BF$90,GDP!BF$90,'Global Theil'!$A6)</f>
        <v>9.3607772293195501E-3</v>
      </c>
      <c r="BG6" cm="1">
        <f t="array" ref="BG6">TheilElementSeparateSum(POP!BG$10:BG$89,GDP!BG$10:BG$89,POP!BG$90,GDP!BG$90,'Global Theil'!$A6)</f>
        <v>9.3729848665297568E-3</v>
      </c>
      <c r="BH6" cm="1">
        <f t="array" ref="BH6">TheilElementSeparateSum(POP!BH$10:BH$89,GDP!BH$10:BH$89,POP!BH$90,GDP!BH$90,'Global Theil'!$A6)</f>
        <v>9.7979706635453277E-3</v>
      </c>
      <c r="BI6" cm="1">
        <f t="array" ref="BI6">TheilElementSeparateSum(POP!BI$10:BI$89,GDP!BI$10:BI$89,POP!BI$90,GDP!BI$90,'Global Theil'!$A6)</f>
        <v>9.2174022576612131E-3</v>
      </c>
    </row>
    <row r="7" spans="1:61" x14ac:dyDescent="0.45">
      <c r="A7">
        <f t="shared" si="0"/>
        <v>4</v>
      </c>
      <c r="B7" t="str" vm="70">
        <f>GDP!B13</f>
        <v>Belgium</v>
      </c>
      <c r="C7" cm="1">
        <f t="array" ref="C7">TheilElementSeparateSum(POP!C$10:C$89,GDP!C$10:C$89,POP!C$90,GDP!C$90,'Global Theil'!$A7)</f>
        <v>1.1020504903973371E-2</v>
      </c>
      <c r="D7" cm="1">
        <f t="array" ref="D7">TheilElementSeparateSum(POP!D$10:D$89,GDP!D$10:D$89,POP!D$90,GDP!D$90,'Global Theil'!$A7)</f>
        <v>1.1059246960279061E-2</v>
      </c>
      <c r="E7" cm="1">
        <f t="array" ref="E7">TheilElementSeparateSum(POP!E$10:E$89,GDP!E$10:E$89,POP!E$90,GDP!E$90,'Global Theil'!$A7)</f>
        <v>1.1044095925881948E-2</v>
      </c>
      <c r="F7" cm="1">
        <f t="array" ref="F7">TheilElementSeparateSum(POP!F$10:F$89,GDP!F$10:F$89,POP!F$90,GDP!F$90,'Global Theil'!$A7)</f>
        <v>1.1709588513021332E-2</v>
      </c>
      <c r="G7" cm="1">
        <f t="array" ref="G7">TheilElementSeparateSum(POP!G$10:G$89,GDP!G$10:G$89,POP!G$90,GDP!G$90,'Global Theil'!$A7)</f>
        <v>1.1814611956064491E-2</v>
      </c>
      <c r="H7" cm="1">
        <f t="array" ref="H7">TheilElementSeparateSum(POP!H$10:H$89,GDP!H$10:H$89,POP!H$90,GDP!H$90,'Global Theil'!$A7)</f>
        <v>1.1722403458604591E-2</v>
      </c>
      <c r="I7" cm="1">
        <f t="array" ref="I7">TheilElementSeparateSum(POP!I$10:I$89,GDP!I$10:I$89,POP!I$90,GDP!I$90,'Global Theil'!$A7)</f>
        <v>1.1996948886773908E-2</v>
      </c>
      <c r="J7" cm="1">
        <f t="array" ref="J7">TheilElementSeparateSum(POP!J$10:J$89,GDP!J$10:J$89,POP!J$90,GDP!J$90,'Global Theil'!$A7)</f>
        <v>1.1964672050405918E-2</v>
      </c>
      <c r="K7" cm="1">
        <f t="array" ref="K7">TheilElementSeparateSum(POP!K$10:K$89,GDP!K$10:K$89,POP!K$90,GDP!K$90,'Global Theil'!$A7)</f>
        <v>1.2324830608174514E-2</v>
      </c>
      <c r="L7" cm="1">
        <f t="array" ref="L7">TheilElementSeparateSum(POP!L$10:L$89,GDP!L$10:L$89,POP!L$90,GDP!L$90,'Global Theil'!$A7)</f>
        <v>1.3279499931152397E-2</v>
      </c>
      <c r="M7" cm="1">
        <f t="array" ref="M7">TheilElementSeparateSum(POP!M$10:M$89,GDP!M$10:M$89,POP!M$90,GDP!M$90,'Global Theil'!$A7)</f>
        <v>1.3959317053268297E-2</v>
      </c>
      <c r="N7" cm="1">
        <f t="array" ref="N7">TheilElementSeparateSum(POP!N$10:N$89,GDP!N$10:N$89,POP!N$90,GDP!N$90,'Global Theil'!$A7)</f>
        <v>1.6414052596856053E-2</v>
      </c>
      <c r="O7" cm="1">
        <f t="array" ref="O7">TheilElementSeparateSum(POP!O$10:O$89,GDP!O$10:O$89,POP!O$90,GDP!O$90,'Global Theil'!$A7)</f>
        <v>1.8665654452723907E-2</v>
      </c>
      <c r="P7" cm="1">
        <f t="array" ref="P7">TheilElementSeparateSum(POP!P$10:P$89,GDP!P$10:P$89,POP!P$90,GDP!P$90,'Global Theil'!$A7)</f>
        <v>2.0148636306423814E-2</v>
      </c>
      <c r="Q7" cm="1">
        <f t="array" ref="Q7">TheilElementSeparateSum(POP!Q$10:Q$89,GDP!Q$10:Q$89,POP!Q$90,GDP!Q$90,'Global Theil'!$A7)</f>
        <v>2.1897571324917427E-2</v>
      </c>
      <c r="R7" cm="1">
        <f t="array" ref="R7">TheilElementSeparateSum(POP!R$10:R$89,GDP!R$10:R$89,POP!R$90,GDP!R$90,'Global Theil'!$A7)</f>
        <v>2.226173250636684E-2</v>
      </c>
      <c r="S7" cm="1">
        <f t="array" ref="S7">TheilElementSeparateSum(POP!S$10:S$89,GDP!S$10:S$89,POP!S$90,GDP!S$90,'Global Theil'!$A7)</f>
        <v>2.3637737086827825E-2</v>
      </c>
      <c r="T7" cm="1">
        <f t="array" ref="T7">TheilElementSeparateSum(POP!T$10:T$89,GDP!T$10:T$89,POP!T$90,GDP!T$90,'Global Theil'!$A7)</f>
        <v>2.5138953980156264E-2</v>
      </c>
      <c r="U7" cm="1">
        <f t="array" ref="U7">TheilElementSeparateSum(POP!U$10:U$89,GDP!U$10:U$89,POP!U$90,GDP!U$90,'Global Theil'!$A7)</f>
        <v>2.5224887984937404E-2</v>
      </c>
      <c r="V7" cm="1">
        <f t="array" ref="V7">TheilElementSeparateSum(POP!V$10:V$89,GDP!V$10:V$89,POP!V$90,GDP!V$90,'Global Theil'!$A7)</f>
        <v>2.4361696060191212E-2</v>
      </c>
      <c r="W7" cm="1">
        <f t="array" ref="W7">TheilElementSeparateSum(POP!W$10:W$89,GDP!W$10:W$89,POP!W$90,GDP!W$90,'Global Theil'!$A7)</f>
        <v>1.6356555019157261E-2</v>
      </c>
      <c r="X7" cm="1">
        <f t="array" ref="X7">TheilElementSeparateSum(POP!X$10:X$89,GDP!X$10:X$89,POP!X$90,GDP!X$90,'Global Theil'!$A7)</f>
        <v>1.3516720862298921E-2</v>
      </c>
      <c r="Y7" cm="1">
        <f t="array" ref="Y7">TheilElementSeparateSum(POP!Y$10:Y$89,GDP!Y$10:Y$89,POP!Y$90,GDP!Y$90,'Global Theil'!$A7)</f>
        <v>1.1972400694175309E-2</v>
      </c>
      <c r="Z7" cm="1">
        <f t="array" ref="Z7">TheilElementSeparateSum(POP!Z$10:Z$89,GDP!Z$10:Z$89,POP!Z$90,GDP!Z$90,'Global Theil'!$A7)</f>
        <v>1.0193111338411059E-2</v>
      </c>
      <c r="AA7" cm="1">
        <f t="array" ref="AA7">TheilElementSeparateSum(POP!AA$10:AA$89,GDP!AA$10:AA$89,POP!AA$90,GDP!AA$90,'Global Theil'!$A7)</f>
        <v>9.9545474533990746E-3</v>
      </c>
      <c r="AB7" cm="1">
        <f t="array" ref="AB7">TheilElementSeparateSum(POP!AB$10:AB$89,GDP!AB$10:AB$89,POP!AB$90,GDP!AB$90,'Global Theil'!$A7)</f>
        <v>1.3682562887286033E-2</v>
      </c>
      <c r="AC7" cm="1">
        <f t="array" ref="AC7">TheilElementSeparateSum(POP!AC$10:AC$89,GDP!AC$10:AC$89,POP!AC$90,GDP!AC$90,'Global Theil'!$A7)</f>
        <v>1.6154862089148694E-2</v>
      </c>
      <c r="AD7" cm="1">
        <f t="array" ref="AD7">TheilElementSeparateSum(POP!AD$10:AD$89,GDP!AD$10:AD$89,POP!AD$90,GDP!AD$90,'Global Theil'!$A7)</f>
        <v>1.5312915983972365E-2</v>
      </c>
      <c r="AE7" cm="1">
        <f t="array" ref="AE7">TheilElementSeparateSum(POP!AE$10:AE$89,GDP!AE$10:AE$89,POP!AE$90,GDP!AE$90,'Global Theil'!$A7)</f>
        <v>1.4354611080464583E-2</v>
      </c>
      <c r="AF7" cm="1">
        <f t="array" ref="AF7">TheilElementSeparateSum(POP!AF$10:AF$89,GDP!AF$10:AF$89,POP!AF$90,GDP!AF$90,'Global Theil'!$A7)</f>
        <v>1.7728423596738558E-2</v>
      </c>
      <c r="AG7" cm="1">
        <f t="array" ref="AG7">TheilElementSeparateSum(POP!AG$10:AG$89,GDP!AG$10:AG$89,POP!AG$90,GDP!AG$90,'Global Theil'!$A7)</f>
        <v>1.6786147667011121E-2</v>
      </c>
      <c r="AH7" cm="1">
        <f t="array" ref="AH7">TheilElementSeparateSum(POP!AH$10:AH$89,GDP!AH$10:AH$89,POP!AH$90,GDP!AH$90,'Global Theil'!$A7)</f>
        <v>1.8408932474752737E-2</v>
      </c>
      <c r="AI7" cm="1">
        <f t="array" ref="AI7">TheilElementSeparateSum(POP!AI$10:AI$89,GDP!AI$10:AI$89,POP!AI$90,GDP!AI$90,'Global Theil'!$A7)</f>
        <v>1.6630782807476343E-2</v>
      </c>
      <c r="AJ7" cm="1">
        <f t="array" ref="AJ7">TheilElementSeparateSum(POP!AJ$10:AJ$89,GDP!AJ$10:AJ$89,POP!AJ$90,GDP!AJ$90,'Global Theil'!$A7)</f>
        <v>1.70014790721215E-2</v>
      </c>
      <c r="AK7" cm="1">
        <f t="array" ref="AK7">TheilElementSeparateSum(POP!AK$10:AK$89,GDP!AK$10:AK$89,POP!AK$90,GDP!AK$90,'Global Theil'!$A7)</f>
        <v>1.8919743455509473E-2</v>
      </c>
      <c r="AL7" cm="1">
        <f t="array" ref="AL7">TheilElementSeparateSum(POP!AL$10:AL$89,GDP!AL$10:AL$89,POP!AL$90,GDP!AL$90,'Global Theil'!$A7)</f>
        <v>1.7458329011703695E-2</v>
      </c>
      <c r="AM7" cm="1">
        <f t="array" ref="AM7">TheilElementSeparateSum(POP!AM$10:AM$89,GDP!AM$10:AM$89,POP!AM$90,GDP!AM$90,'Global Theil'!$A7)</f>
        <v>1.4816063332864027E-2</v>
      </c>
      <c r="AN7" cm="1">
        <f t="array" ref="AN7">TheilElementSeparateSum(POP!AN$10:AN$89,GDP!AN$10:AN$89,POP!AN$90,GDP!AN$90,'Global Theil'!$A7)</f>
        <v>1.5331233640863431E-2</v>
      </c>
      <c r="AO7" cm="1">
        <f t="array" ref="AO7">TheilElementSeparateSum(POP!AO$10:AO$89,GDP!AO$10:AO$89,POP!AO$90,GDP!AO$90,'Global Theil'!$A7)</f>
        <v>1.4306732785734438E-2</v>
      </c>
      <c r="AP7" cm="1">
        <f t="array" ref="AP7">TheilElementSeparateSum(POP!AP$10:AP$89,GDP!AP$10:AP$89,POP!AP$90,GDP!AP$90,'Global Theil'!$A7)</f>
        <v>1.1572635082616082E-2</v>
      </c>
      <c r="AQ7" cm="1">
        <f t="array" ref="AQ7">TheilElementSeparateSum(POP!AQ$10:AQ$89,GDP!AQ$10:AQ$89,POP!AQ$90,GDP!AQ$90,'Global Theil'!$A7)</f>
        <v>1.1888746184608499E-2</v>
      </c>
      <c r="AR7" cm="1">
        <f t="array" ref="AR7">TheilElementSeparateSum(POP!AR$10:AR$89,GDP!AR$10:AR$89,POP!AR$90,GDP!AR$90,'Global Theil'!$A7)</f>
        <v>1.2906472377109627E-2</v>
      </c>
      <c r="AS7" cm="1">
        <f t="array" ref="AS7">TheilElementSeparateSum(POP!AS$10:AS$89,GDP!AS$10:AS$89,POP!AS$90,GDP!AS$90,'Global Theil'!$A7)</f>
        <v>1.5529330370380396E-2</v>
      </c>
      <c r="AT7" cm="1">
        <f t="array" ref="AT7">TheilElementSeparateSum(POP!AT$10:AT$89,GDP!AT$10:AT$89,POP!AT$90,GDP!AT$90,'Global Theil'!$A7)</f>
        <v>1.6630286240088193E-2</v>
      </c>
      <c r="AU7" cm="1">
        <f t="array" ref="AU7">TheilElementSeparateSum(POP!AU$10:AU$89,GDP!AU$10:AU$89,POP!AU$90,GDP!AU$90,'Global Theil'!$A7)</f>
        <v>1.5986997216165377E-2</v>
      </c>
      <c r="AV7" cm="1">
        <f t="array" ref="AV7">TheilElementSeparateSum(POP!AV$10:AV$89,GDP!AV$10:AV$89,POP!AV$90,GDP!AV$90,'Global Theil'!$A7)</f>
        <v>1.5691117967163146E-2</v>
      </c>
      <c r="AW7" cm="1">
        <f t="array" ref="AW7">TheilElementSeparateSum(POP!AW$10:AW$89,GDP!AW$10:AW$89,POP!AW$90,GDP!AW$90,'Global Theil'!$A7)</f>
        <v>1.6703197139083605E-2</v>
      </c>
      <c r="AX7" cm="1">
        <f t="array" ref="AX7">TheilElementSeparateSum(POP!AX$10:AX$89,GDP!AX$10:AX$89,POP!AX$90,GDP!AX$90,'Global Theil'!$A7)</f>
        <v>1.7174413346728871E-2</v>
      </c>
      <c r="AY7" cm="1">
        <f t="array" ref="AY7">TheilElementSeparateSum(POP!AY$10:AY$89,GDP!AY$10:AY$89,POP!AY$90,GDP!AY$90,'Global Theil'!$A7)</f>
        <v>1.6270698991151994E-2</v>
      </c>
      <c r="AZ7" cm="1">
        <f t="array" ref="AZ7">TheilElementSeparateSum(POP!AZ$10:AZ$89,GDP!AZ$10:AZ$89,POP!AZ$90,GDP!AZ$90,'Global Theil'!$A7)</f>
        <v>1.4148060382837299E-2</v>
      </c>
      <c r="BA7" cm="1">
        <f t="array" ref="BA7">TheilElementSeparateSum(POP!BA$10:BA$89,GDP!BA$10:BA$89,POP!BA$90,GDP!BA$90,'Global Theil'!$A7)</f>
        <v>1.3871348512059246E-2</v>
      </c>
      <c r="BB7" cm="1">
        <f t="array" ref="BB7">TheilElementSeparateSum(POP!BB$10:BB$89,GDP!BB$10:BB$89,POP!BB$90,GDP!BB$90,'Global Theil'!$A7)</f>
        <v>1.2252881591143846E-2</v>
      </c>
      <c r="BC7" cm="1">
        <f t="array" ref="BC7">TheilElementSeparateSum(POP!BC$10:BC$89,GDP!BC$10:BC$89,POP!BC$90,GDP!BC$90,'Global Theil'!$A7)</f>
        <v>1.2781688693482913E-2</v>
      </c>
      <c r="BD7" cm="1">
        <f t="array" ref="BD7">TheilElementSeparateSum(POP!BD$10:BD$89,GDP!BD$10:BD$89,POP!BD$90,GDP!BD$90,'Global Theil'!$A7)</f>
        <v>1.2632514652368336E-2</v>
      </c>
      <c r="BE7" cm="1">
        <f t="array" ref="BE7">TheilElementSeparateSum(POP!BE$10:BE$89,GDP!BE$10:BE$89,POP!BE$90,GDP!BE$90,'Global Theil'!$A7)</f>
        <v>1.0434624831315433E-2</v>
      </c>
      <c r="BF7" cm="1">
        <f t="array" ref="BF7">TheilElementSeparateSum(POP!BF$10:BF$89,GDP!BF$10:BF$89,POP!BF$90,GDP!BF$90,'Global Theil'!$A7)</f>
        <v>1.0681801186347893E-2</v>
      </c>
      <c r="BG7" cm="1">
        <f t="array" ref="BG7">TheilElementSeparateSum(POP!BG$10:BG$89,GDP!BG$10:BG$89,POP!BG$90,GDP!BG$90,'Global Theil'!$A7)</f>
        <v>1.0724734781567456E-2</v>
      </c>
      <c r="BH7" cm="1">
        <f t="array" ref="BH7">TheilElementSeparateSum(POP!BH$10:BH$89,GDP!BH$10:BH$89,POP!BH$90,GDP!BH$90,'Global Theil'!$A7)</f>
        <v>1.1018111314129306E-2</v>
      </c>
      <c r="BI7" cm="1">
        <f t="array" ref="BI7">TheilElementSeparateSum(POP!BI$10:BI$89,GDP!BI$10:BI$89,POP!BI$90,GDP!BI$90,'Global Theil'!$A7)</f>
        <v>1.0272327459350399E-2</v>
      </c>
    </row>
    <row r="8" spans="1:61" x14ac:dyDescent="0.45">
      <c r="A8">
        <f t="shared" si="0"/>
        <v>5</v>
      </c>
      <c r="B8" t="str" vm="71">
        <f>GDP!B14</f>
        <v>Finland</v>
      </c>
      <c r="C8" cm="1">
        <f t="array" ref="C8">TheilElementSeparateSum(POP!C$10:C$89,GDP!C$10:C$89,POP!C$90,GDP!C$90,'Global Theil'!$A8)</f>
        <v>5.1726617650806129E-3</v>
      </c>
      <c r="D8" cm="1">
        <f t="array" ref="D8">TheilElementSeparateSum(POP!D$10:D$89,GDP!D$10:D$89,POP!D$90,GDP!D$90,'Global Theil'!$A8)</f>
        <v>5.1872217853528389E-3</v>
      </c>
      <c r="E8" cm="1">
        <f t="array" ref="E8">TheilElementSeparateSum(POP!E$10:E$89,GDP!E$10:E$89,POP!E$90,GDP!E$90,'Global Theil'!$A8)</f>
        <v>5.2889931775143059E-3</v>
      </c>
      <c r="F8" cm="1">
        <f t="array" ref="F8">TheilElementSeparateSum(POP!F$10:F$89,GDP!F$10:F$89,POP!F$90,GDP!F$90,'Global Theil'!$A8)</f>
        <v>5.7163712854165216E-3</v>
      </c>
      <c r="G8" cm="1">
        <f t="array" ref="G8">TheilElementSeparateSum(POP!G$10:G$89,GDP!G$10:G$89,POP!G$90,GDP!G$90,'Global Theil'!$A8)</f>
        <v>5.9805129207027427E-3</v>
      </c>
      <c r="H8" cm="1">
        <f t="array" ref="H8">TheilElementSeparateSum(POP!H$10:H$89,GDP!H$10:H$89,POP!H$90,GDP!H$90,'Global Theil'!$A8)</f>
        <v>5.9325767009959255E-3</v>
      </c>
      <c r="I8" cm="1">
        <f t="array" ref="I8">TheilElementSeparateSum(POP!I$10:I$89,GDP!I$10:I$89,POP!I$90,GDP!I$90,'Global Theil'!$A8)</f>
        <v>5.4892762888583916E-3</v>
      </c>
      <c r="J8" cm="1">
        <f t="array" ref="J8">TheilElementSeparateSum(POP!J$10:J$89,GDP!J$10:J$89,POP!J$90,GDP!J$90,'Global Theil'!$A8)</f>
        <v>4.2416008349543989E-3</v>
      </c>
      <c r="K8" cm="1">
        <f t="array" ref="K8">TheilElementSeparateSum(POP!K$10:K$89,GDP!K$10:K$89,POP!K$90,GDP!K$90,'Global Theil'!$A8)</f>
        <v>4.6643090983751606E-3</v>
      </c>
      <c r="L8" cm="1">
        <f t="array" ref="L8">TheilElementSeparateSum(POP!L$10:L$89,GDP!L$10:L$89,POP!L$90,GDP!L$90,'Global Theil'!$A8)</f>
        <v>5.0883848031583086E-3</v>
      </c>
      <c r="M8" cm="1">
        <f t="array" ref="M8">TheilElementSeparateSum(POP!M$10:M$89,GDP!M$10:M$89,POP!M$90,GDP!M$90,'Global Theil'!$A8)</f>
        <v>5.2444670007895499E-3</v>
      </c>
      <c r="N8" cm="1">
        <f t="array" ref="N8">TheilElementSeparateSum(POP!N$10:N$89,GDP!N$10:N$89,POP!N$90,GDP!N$90,'Global Theil'!$A8)</f>
        <v>5.5660709692612722E-3</v>
      </c>
      <c r="O8" cm="1">
        <f t="array" ref="O8">TheilElementSeparateSum(POP!O$10:O$89,GDP!O$10:O$89,POP!O$90,GDP!O$90,'Global Theil'!$A8)</f>
        <v>6.7270658303205891E-3</v>
      </c>
      <c r="P8" cm="1">
        <f t="array" ref="P8">TheilElementSeparateSum(POP!P$10:P$89,GDP!P$10:P$89,POP!P$90,GDP!P$90,'Global Theil'!$A8)</f>
        <v>8.4430264006701318E-3</v>
      </c>
      <c r="Q8" cm="1">
        <f t="array" ref="Q8">TheilElementSeparateSum(POP!Q$10:Q$89,GDP!Q$10:Q$89,POP!Q$90,GDP!Q$90,'Global Theil'!$A8)</f>
        <v>9.3740122025163866E-3</v>
      </c>
      <c r="R8" cm="1">
        <f t="array" ref="R8">TheilElementSeparateSum(POP!R$10:R$89,GDP!R$10:R$89,POP!R$90,GDP!R$90,'Global Theil'!$A8)</f>
        <v>9.4963273488059743E-3</v>
      </c>
      <c r="S8" cm="1">
        <f t="array" ref="S8">TheilElementSeparateSum(POP!S$10:S$89,GDP!S$10:S$89,POP!S$90,GDP!S$90,'Global Theil'!$A8)</f>
        <v>8.4833772110246182E-3</v>
      </c>
      <c r="T8" cm="1">
        <f t="array" ref="T8">TheilElementSeparateSum(POP!T$10:T$89,GDP!T$10:T$89,POP!T$90,GDP!T$90,'Global Theil'!$A8)</f>
        <v>7.3287442231077839E-3</v>
      </c>
      <c r="U8" cm="1">
        <f t="array" ref="U8">TheilElementSeparateSum(POP!U$10:U$89,GDP!U$10:U$89,POP!U$90,GDP!U$90,'Global Theil'!$A8)</f>
        <v>8.2429210492731865E-3</v>
      </c>
      <c r="V8" cm="1">
        <f t="array" ref="V8">TheilElementSeparateSum(POP!V$10:V$89,GDP!V$10:V$89,POP!V$90,GDP!V$90,'Global Theil'!$A8)</f>
        <v>9.4318336381618642E-3</v>
      </c>
      <c r="W8" cm="1">
        <f t="array" ref="W8">TheilElementSeparateSum(POP!W$10:W$89,GDP!W$10:W$89,POP!W$90,GDP!W$90,'Global Theil'!$A8)</f>
        <v>8.3584550370766012E-3</v>
      </c>
      <c r="X8" cm="1">
        <f t="array" ref="X8">TheilElementSeparateSum(POP!X$10:X$89,GDP!X$10:X$89,POP!X$90,GDP!X$90,'Global Theil'!$A8)</f>
        <v>8.6995364788100809E-3</v>
      </c>
      <c r="Y8" cm="1">
        <f t="array" ref="Y8">TheilElementSeparateSum(POP!Y$10:Y$89,GDP!Y$10:Y$89,POP!Y$90,GDP!Y$90,'Global Theil'!$A8)</f>
        <v>7.9763916473328637E-3</v>
      </c>
      <c r="Z8" cm="1">
        <f t="array" ref="Z8">TheilElementSeparateSum(POP!Z$10:Z$89,GDP!Z$10:Z$89,POP!Z$90,GDP!Z$90,'Global Theil'!$A8)</f>
        <v>7.8621953526991119E-3</v>
      </c>
      <c r="AA8" cm="1">
        <f t="array" ref="AA8">TheilElementSeparateSum(POP!AA$10:AA$89,GDP!AA$10:AA$89,POP!AA$90,GDP!AA$90,'Global Theil'!$A8)</f>
        <v>7.9353107136055472E-3</v>
      </c>
      <c r="AB8" cm="1">
        <f t="array" ref="AB8">TheilElementSeparateSum(POP!AB$10:AB$89,GDP!AB$10:AB$89,POP!AB$90,GDP!AB$90,'Global Theil'!$A8)</f>
        <v>9.6791670131091533E-3</v>
      </c>
      <c r="AC8" cm="1">
        <f t="array" ref="AC8">TheilElementSeparateSum(POP!AC$10:AC$89,GDP!AC$10:AC$89,POP!AC$90,GDP!AC$90,'Global Theil'!$A8)</f>
        <v>1.1314228871617279E-2</v>
      </c>
      <c r="AD8" cm="1">
        <f t="array" ref="AD8">TheilElementSeparateSum(POP!AD$10:AD$89,GDP!AD$10:AD$89,POP!AD$90,GDP!AD$90,'Global Theil'!$A8)</f>
        <v>1.2446523207636983E-2</v>
      </c>
      <c r="AE8" cm="1">
        <f t="array" ref="AE8">TheilElementSeparateSum(POP!AE$10:AE$89,GDP!AE$10:AE$89,POP!AE$90,GDP!AE$90,'Global Theil'!$A8)</f>
        <v>1.3197817830088542E-2</v>
      </c>
      <c r="AF8" cm="1">
        <f t="array" ref="AF8">TheilElementSeparateSum(POP!AF$10:AF$89,GDP!AF$10:AF$89,POP!AF$90,GDP!AF$90,'Global Theil'!$A8)</f>
        <v>1.4784458872139113E-2</v>
      </c>
      <c r="AG8" cm="1">
        <f t="array" ref="AG8">TheilElementSeparateSum(POP!AG$10:AG$89,GDP!AG$10:AG$89,POP!AG$90,GDP!AG$90,'Global Theil'!$A8)</f>
        <v>1.1495806526649388E-2</v>
      </c>
      <c r="AH8" cm="1">
        <f t="array" ref="AH8">TheilElementSeparateSum(POP!AH$10:AH$89,GDP!AH$10:AH$89,POP!AH$90,GDP!AH$90,'Global Theil'!$A8)</f>
        <v>8.5620381774476808E-3</v>
      </c>
      <c r="AI8" cm="1">
        <f t="array" ref="AI8">TheilElementSeparateSum(POP!AI$10:AI$89,GDP!AI$10:AI$89,POP!AI$90,GDP!AI$90,'Global Theil'!$A8)</f>
        <v>5.5674018331208419E-3</v>
      </c>
      <c r="AJ8" cm="1">
        <f t="array" ref="AJ8">TheilElementSeparateSum(POP!AJ$10:AJ$89,GDP!AJ$10:AJ$89,POP!AJ$90,GDP!AJ$90,'Global Theil'!$A8)</f>
        <v>6.3428108759934383E-3</v>
      </c>
      <c r="AK8" cm="1">
        <f t="array" ref="AK8">TheilElementSeparateSum(POP!AK$10:AK$89,GDP!AK$10:AK$89,POP!AK$90,GDP!AK$90,'Global Theil'!$A8)</f>
        <v>8.3817015531416506E-3</v>
      </c>
      <c r="AL8" cm="1">
        <f t="array" ref="AL8">TheilElementSeparateSum(POP!AL$10:AL$89,GDP!AL$10:AL$89,POP!AL$90,GDP!AL$90,'Global Theil'!$A8)</f>
        <v>7.921516220888096E-3</v>
      </c>
      <c r="AM8" cm="1">
        <f t="array" ref="AM8">TheilElementSeparateSum(POP!AM$10:AM$89,GDP!AM$10:AM$89,POP!AM$90,GDP!AM$90,'Global Theil'!$A8)</f>
        <v>7.4142526192996008E-3</v>
      </c>
      <c r="AN8" cm="1">
        <f t="array" ref="AN8">TheilElementSeparateSum(POP!AN$10:AN$89,GDP!AN$10:AN$89,POP!AN$90,GDP!AN$90,'Global Theil'!$A8)</f>
        <v>8.0880062705334342E-3</v>
      </c>
      <c r="AO8" cm="1">
        <f t="array" ref="AO8">TheilElementSeparateSum(POP!AO$10:AO$89,GDP!AO$10:AO$89,POP!AO$90,GDP!AO$90,'Global Theil'!$A8)</f>
        <v>7.680200672212918E-3</v>
      </c>
      <c r="AP8" cm="1">
        <f t="array" ref="AP8">TheilElementSeparateSum(POP!AP$10:AP$89,GDP!AP$10:AP$89,POP!AP$90,GDP!AP$90,'Global Theil'!$A8)</f>
        <v>6.4004708457124793E-3</v>
      </c>
      <c r="AQ8" cm="1">
        <f t="array" ref="AQ8">TheilElementSeparateSum(POP!AQ$10:AQ$89,GDP!AQ$10:AQ$89,POP!AQ$90,GDP!AQ$90,'Global Theil'!$A8)</f>
        <v>6.8938273481618691E-3</v>
      </c>
      <c r="AR8" cm="1">
        <f t="array" ref="AR8">TheilElementSeparateSum(POP!AR$10:AR$89,GDP!AR$10:AR$89,POP!AR$90,GDP!AR$90,'Global Theil'!$A8)</f>
        <v>7.3932830973684107E-3</v>
      </c>
      <c r="AS8" cm="1">
        <f t="array" ref="AS8">TheilElementSeparateSum(POP!AS$10:AS$89,GDP!AS$10:AS$89,POP!AS$90,GDP!AS$90,'Global Theil'!$A8)</f>
        <v>8.7721406164809872E-3</v>
      </c>
      <c r="AT8" cm="1">
        <f t="array" ref="AT8">TheilElementSeparateSum(POP!AT$10:AT$89,GDP!AT$10:AT$89,POP!AT$90,GDP!AT$90,'Global Theil'!$A8)</f>
        <v>9.2562345482476403E-3</v>
      </c>
      <c r="AU8" cm="1">
        <f t="array" ref="AU8">TheilElementSeparateSum(POP!AU$10:AU$89,GDP!AU$10:AU$89,POP!AU$90,GDP!AU$90,'Global Theil'!$A8)</f>
        <v>8.8150475723930751E-3</v>
      </c>
      <c r="AV8" cm="1">
        <f t="array" ref="AV8">TheilElementSeparateSum(POP!AV$10:AV$89,GDP!AV$10:AV$89,POP!AV$90,GDP!AV$90,'Global Theil'!$A8)</f>
        <v>8.6831464123271682E-3</v>
      </c>
      <c r="AW8" cm="1">
        <f t="array" ref="AW8">TheilElementSeparateSum(POP!AW$10:AW$89,GDP!AW$10:AW$89,POP!AW$90,GDP!AW$90,'Global Theil'!$A8)</f>
        <v>9.6063665197376052E-3</v>
      </c>
      <c r="AX8" cm="1">
        <f t="array" ref="AX8">TheilElementSeparateSum(POP!AX$10:AX$89,GDP!AX$10:AX$89,POP!AX$90,GDP!AX$90,'Global Theil'!$A8)</f>
        <v>1.0117472203493062E-2</v>
      </c>
      <c r="AY8" cm="1">
        <f t="array" ref="AY8">TheilElementSeparateSum(POP!AY$10:AY$89,GDP!AY$10:AY$89,POP!AY$90,GDP!AY$90,'Global Theil'!$A8)</f>
        <v>8.8541351807921477E-3</v>
      </c>
      <c r="AZ8" cm="1">
        <f t="array" ref="AZ8">TheilElementSeparateSum(POP!AZ$10:AZ$89,GDP!AZ$10:AZ$89,POP!AZ$90,GDP!AZ$90,'Global Theil'!$A8)</f>
        <v>7.581032581671223E-3</v>
      </c>
      <c r="BA8" cm="1">
        <f t="array" ref="BA8">TheilElementSeparateSum(POP!BA$10:BA$89,GDP!BA$10:BA$89,POP!BA$90,GDP!BA$90,'Global Theil'!$A8)</f>
        <v>7.67918703913312E-3</v>
      </c>
      <c r="BB8" cm="1">
        <f t="array" ref="BB8">TheilElementSeparateSum(POP!BB$10:BB$89,GDP!BB$10:BB$89,POP!BB$90,GDP!BB$90,'Global Theil'!$A8)</f>
        <v>6.6759096254819534E-3</v>
      </c>
      <c r="BC8" cm="1">
        <f t="array" ref="BC8">TheilElementSeparateSum(POP!BC$10:BC$89,GDP!BC$10:BC$89,POP!BC$90,GDP!BC$90,'Global Theil'!$A8)</f>
        <v>6.9466794687907136E-3</v>
      </c>
      <c r="BD8" cm="1">
        <f t="array" ref="BD8">TheilElementSeparateSum(POP!BD$10:BD$89,GDP!BD$10:BD$89,POP!BD$90,GDP!BD$90,'Global Theil'!$A8)</f>
        <v>6.721258646036371E-3</v>
      </c>
      <c r="BE8" cm="1">
        <f t="array" ref="BE8">TheilElementSeparateSum(POP!BE$10:BE$89,GDP!BE$10:BE$89,POP!BE$90,GDP!BE$90,'Global Theil'!$A8)</f>
        <v>5.4637665449789128E-3</v>
      </c>
      <c r="BF8" cm="1">
        <f t="array" ref="BF8">TheilElementSeparateSum(POP!BF$10:BF$89,GDP!BF$10:BF$89,POP!BF$90,GDP!BF$90,'Global Theil'!$A8)</f>
        <v>5.5676444445239576E-3</v>
      </c>
      <c r="BG8" cm="1">
        <f t="array" ref="BG8">TheilElementSeparateSum(POP!BG$10:BG$89,GDP!BG$10:BG$89,POP!BG$90,GDP!BG$90,'Global Theil'!$A8)</f>
        <v>5.6109306715879676E-3</v>
      </c>
      <c r="BH8" cm="1">
        <f t="array" ref="BH8">TheilElementSeparateSum(POP!BH$10:BH$89,GDP!BH$10:BH$89,POP!BH$90,GDP!BH$90,'Global Theil'!$A8)</f>
        <v>5.8134695230064861E-3</v>
      </c>
      <c r="BI8" cm="1">
        <f t="array" ref="BI8">TheilElementSeparateSum(POP!BI$10:BI$89,GDP!BI$10:BI$89,POP!BI$90,GDP!BI$90,'Global Theil'!$A8)</f>
        <v>5.4248133414371126E-3</v>
      </c>
    </row>
    <row r="9" spans="1:61" x14ac:dyDescent="0.45">
      <c r="A9">
        <f t="shared" si="0"/>
        <v>6</v>
      </c>
      <c r="B9" t="str" vm="72">
        <f>GDP!B15</f>
        <v>France</v>
      </c>
      <c r="C9" cm="1">
        <f t="array" ref="C9">TheilElementSeparateSum(POP!C$10:C$89,GDP!C$10:C$89,POP!C$90,GDP!C$90,'Global Theil'!$A9)</f>
        <v>6.3340817956013054E-2</v>
      </c>
      <c r="D9" cm="1">
        <f t="array" ref="D9">TheilElementSeparateSum(POP!D$10:D$89,GDP!D$10:D$89,POP!D$90,GDP!D$90,'Global Theil'!$A9)</f>
        <v>6.8880269501009284E-2</v>
      </c>
      <c r="E9" cm="1">
        <f t="array" ref="E9">TheilElementSeparateSum(POP!E$10:E$89,GDP!E$10:E$89,POP!E$90,GDP!E$90,'Global Theil'!$A9)</f>
        <v>7.3988446736925215E-2</v>
      </c>
      <c r="F9" cm="1">
        <f t="array" ref="F9">TheilElementSeparateSum(POP!F$10:F$89,GDP!F$10:F$89,POP!F$90,GDP!F$90,'Global Theil'!$A9)</f>
        <v>7.6590726017267005E-2</v>
      </c>
      <c r="G9" cm="1">
        <f t="array" ref="G9">TheilElementSeparateSum(POP!G$10:G$89,GDP!G$10:G$89,POP!G$90,GDP!G$90,'Global Theil'!$A9)</f>
        <v>7.5922171466776517E-2</v>
      </c>
      <c r="H9" cm="1">
        <f t="array" ref="H9">TheilElementSeparateSum(POP!H$10:H$89,GDP!H$10:H$89,POP!H$90,GDP!H$90,'Global Theil'!$A9)</f>
        <v>7.6397481429024444E-2</v>
      </c>
      <c r="I9" cm="1">
        <f t="array" ref="I9">TheilElementSeparateSum(POP!I$10:I$89,GDP!I$10:I$89,POP!I$90,GDP!I$90,'Global Theil'!$A9)</f>
        <v>7.907961894717383E-2</v>
      </c>
      <c r="J9" cm="1">
        <f t="array" ref="J9">TheilElementSeparateSum(POP!J$10:J$89,GDP!J$10:J$89,POP!J$90,GDP!J$90,'Global Theil'!$A9)</f>
        <v>8.1489226570663251E-2</v>
      </c>
      <c r="K9" cm="1">
        <f t="array" ref="K9">TheilElementSeparateSum(POP!K$10:K$89,GDP!K$10:K$89,POP!K$90,GDP!K$90,'Global Theil'!$A9)</f>
        <v>8.1269317141987374E-2</v>
      </c>
      <c r="L9" cm="1">
        <f t="array" ref="L9">TheilElementSeparateSum(POP!L$10:L$89,GDP!L$10:L$89,POP!L$90,GDP!L$90,'Global Theil'!$A9)</f>
        <v>7.5885765822697543E-2</v>
      </c>
      <c r="M9" cm="1">
        <f t="array" ref="M9">TheilElementSeparateSum(POP!M$10:M$89,GDP!M$10:M$89,POP!M$90,GDP!M$90,'Global Theil'!$A9)</f>
        <v>7.9473073509675557E-2</v>
      </c>
      <c r="N9" cm="1">
        <f t="array" ref="N9">TheilElementSeparateSum(POP!N$10:N$89,GDP!N$10:N$89,POP!N$90,GDP!N$90,'Global Theil'!$A9)</f>
        <v>9.0179075566795996E-2</v>
      </c>
      <c r="O9" cm="1">
        <f t="array" ref="O9">TheilElementSeparateSum(POP!O$10:O$89,GDP!O$10:O$89,POP!O$90,GDP!O$90,'Global Theil'!$A9)</f>
        <v>0.10442313518141547</v>
      </c>
      <c r="P9" cm="1">
        <f t="array" ref="P9">TheilElementSeparateSum(POP!P$10:P$89,GDP!P$10:P$89,POP!P$90,GDP!P$90,'Global Theil'!$A9)</f>
        <v>9.7435971684560835E-2</v>
      </c>
      <c r="Q9" cm="1">
        <f t="array" ref="Q9">TheilElementSeparateSum(POP!Q$10:Q$89,GDP!Q$10:Q$89,POP!Q$90,GDP!Q$90,'Global Theil'!$A9)</f>
        <v>0.1201742437376077</v>
      </c>
      <c r="R9" cm="1">
        <f t="array" ref="R9">TheilElementSeparateSum(POP!R$10:R$89,GDP!R$10:R$89,POP!R$90,GDP!R$90,'Global Theil'!$A9)</f>
        <v>0.11244893734531691</v>
      </c>
      <c r="S9" cm="1">
        <f t="array" ref="S9">TheilElementSeparateSum(POP!S$10:S$89,GDP!S$10:S$89,POP!S$90,GDP!S$90,'Global Theil'!$A9)</f>
        <v>0.10865816773144953</v>
      </c>
      <c r="T9" cm="1">
        <f t="array" ref="T9">TheilElementSeparateSum(POP!T$10:T$89,GDP!T$10:T$89,POP!T$90,GDP!T$90,'Global Theil'!$A9)</f>
        <v>0.11761104017046929</v>
      </c>
      <c r="U9" cm="1">
        <f t="array" ref="U9">TheilElementSeparateSum(POP!U$10:U$89,GDP!U$10:U$89,POP!U$90,GDP!U$90,'Global Theil'!$A9)</f>
        <v>0.12863904247519722</v>
      </c>
      <c r="V9" cm="1">
        <f t="array" ref="V9">TheilElementSeparateSum(POP!V$10:V$89,GDP!V$10:V$89,POP!V$90,GDP!V$90,'Global Theil'!$A9)</f>
        <v>0.1337201616747625</v>
      </c>
      <c r="W9" cm="1">
        <f t="array" ref="W9">TheilElementSeparateSum(POP!W$10:W$89,GDP!W$10:W$89,POP!W$90,GDP!W$90,'Global Theil'!$A9)</f>
        <v>9.9222281444641694E-2</v>
      </c>
      <c r="X9" cm="1">
        <f t="array" ref="X9">TheilElementSeparateSum(POP!X$10:X$89,GDP!X$10:X$89,POP!X$90,GDP!X$90,'Global Theil'!$A9)</f>
        <v>9.3619201515808839E-2</v>
      </c>
      <c r="Y9" cm="1">
        <f t="array" ref="Y9">TheilElementSeparateSum(POP!Y$10:Y$89,GDP!Y$10:Y$89,POP!Y$90,GDP!Y$90,'Global Theil'!$A9)</f>
        <v>8.4524923898286711E-2</v>
      </c>
      <c r="Z9" cm="1">
        <f t="array" ref="Z9">TheilElementSeparateSum(POP!Z$10:Z$89,GDP!Z$10:Z$89,POP!Z$90,GDP!Z$90,'Global Theil'!$A9)</f>
        <v>7.0987481521153251E-2</v>
      </c>
      <c r="AA9" cm="1">
        <f t="array" ref="AA9">TheilElementSeparateSum(POP!AA$10:AA$89,GDP!AA$10:AA$89,POP!AA$90,GDP!AA$90,'Global Theil'!$A9)</f>
        <v>6.9928025675414562E-2</v>
      </c>
      <c r="AB9" cm="1">
        <f t="array" ref="AB9">TheilElementSeparateSum(POP!AB$10:AB$89,GDP!AB$10:AB$89,POP!AB$90,GDP!AB$90,'Global Theil'!$A9)</f>
        <v>9.5000914890953372E-2</v>
      </c>
      <c r="AC9" cm="1">
        <f t="array" ref="AC9">TheilElementSeparateSum(POP!AC$10:AC$89,GDP!AC$10:AC$89,POP!AC$90,GDP!AC$90,'Global Theil'!$A9)</f>
        <v>0.10623607784658065</v>
      </c>
      <c r="AD9" cm="1">
        <f t="array" ref="AD9">TheilElementSeparateSum(POP!AD$10:AD$89,GDP!AD$10:AD$89,POP!AD$90,GDP!AD$90,'Global Theil'!$A9)</f>
        <v>0.10127270067482523</v>
      </c>
      <c r="AE9" cm="1">
        <f t="array" ref="AE9">TheilElementSeparateSum(POP!AE$10:AE$89,GDP!AE$10:AE$89,POP!AE$90,GDP!AE$90,'Global Theil'!$A9)</f>
        <v>9.4038056693713942E-2</v>
      </c>
      <c r="AF9" cm="1">
        <f t="array" ref="AF9">TheilElementSeparateSum(POP!AF$10:AF$89,GDP!AF$10:AF$89,POP!AF$90,GDP!AF$90,'Global Theil'!$A9)</f>
        <v>0.11364641431496333</v>
      </c>
      <c r="AG9" cm="1">
        <f t="array" ref="AG9">TheilElementSeparateSum(POP!AG$10:AG$89,GDP!AG$10:AG$89,POP!AG$90,GDP!AG$90,'Global Theil'!$A9)</f>
        <v>0.10322231342719795</v>
      </c>
      <c r="AH9" cm="1">
        <f t="array" ref="AH9">TheilElementSeparateSum(POP!AH$10:AH$89,GDP!AH$10:AH$89,POP!AH$90,GDP!AH$90,'Global Theil'!$A9)</f>
        <v>0.11120722386828505</v>
      </c>
      <c r="AI9" cm="1">
        <f t="array" ref="AI9">TheilElementSeparateSum(POP!AI$10:AI$89,GDP!AI$10:AI$89,POP!AI$90,GDP!AI$90,'Global Theil'!$A9)</f>
        <v>9.8177070952356768E-2</v>
      </c>
      <c r="AJ9" cm="1">
        <f t="array" ref="AJ9">TheilElementSeparateSum(POP!AJ$10:AJ$89,GDP!AJ$10:AJ$89,POP!AJ$90,GDP!AJ$90,'Global Theil'!$A9)</f>
        <v>9.4882265914896249E-2</v>
      </c>
      <c r="AK9" cm="1">
        <f t="array" ref="AK9">TheilElementSeparateSum(POP!AK$10:AK$89,GDP!AK$10:AK$89,POP!AK$90,GDP!AK$90,'Global Theil'!$A9)</f>
        <v>0.10154051425637048</v>
      </c>
      <c r="AL9" cm="1">
        <f t="array" ref="AL9">TheilElementSeparateSum(POP!AL$10:AL$89,GDP!AL$10:AL$89,POP!AL$90,GDP!AL$90,'Global Theil'!$A9)</f>
        <v>9.8934508273516145E-2</v>
      </c>
      <c r="AM9" cm="1">
        <f t="array" ref="AM9">TheilElementSeparateSum(POP!AM$10:AM$89,GDP!AM$10:AM$89,POP!AM$90,GDP!AM$90,'Global Theil'!$A9)</f>
        <v>8.377664301649454E-2</v>
      </c>
      <c r="AN9" cm="1">
        <f t="array" ref="AN9">TheilElementSeparateSum(POP!AN$10:AN$89,GDP!AN$10:AN$89,POP!AN$90,GDP!AN$90,'Global Theil'!$A9)</f>
        <v>8.8272153771322595E-2</v>
      </c>
      <c r="AO9" cm="1">
        <f t="array" ref="AO9">TheilElementSeparateSum(POP!AO$10:AO$89,GDP!AO$10:AO$89,POP!AO$90,GDP!AO$90,'Global Theil'!$A9)</f>
        <v>8.1421453640295641E-2</v>
      </c>
      <c r="AP9" cm="1">
        <f t="array" ref="AP9">TheilElementSeparateSum(POP!AP$10:AP$89,GDP!AP$10:AP$89,POP!AP$90,GDP!AP$90,'Global Theil'!$A9)</f>
        <v>6.5256216634336658E-2</v>
      </c>
      <c r="AQ9" cm="1">
        <f t="array" ref="AQ9">TheilElementSeparateSum(POP!AQ$10:AQ$89,GDP!AQ$10:AQ$89,POP!AQ$90,GDP!AQ$90,'Global Theil'!$A9)</f>
        <v>6.7925971711186722E-2</v>
      </c>
      <c r="AR9" cm="1">
        <f t="array" ref="AR9">TheilElementSeparateSum(POP!AR$10:AR$89,GDP!AR$10:AR$89,POP!AR$90,GDP!AR$90,'Global Theil'!$A9)</f>
        <v>7.3461479892730761E-2</v>
      </c>
      <c r="AS9" cm="1">
        <f t="array" ref="AS9">TheilElementSeparateSum(POP!AS$10:AS$89,GDP!AS$10:AS$89,POP!AS$90,GDP!AS$90,'Global Theil'!$A9)</f>
        <v>8.805860418229508E-2</v>
      </c>
      <c r="AT9" cm="1">
        <f t="array" ref="AT9">TheilElementSeparateSum(POP!AT$10:AT$89,GDP!AT$10:AT$89,POP!AT$90,GDP!AT$90,'Global Theil'!$A9)</f>
        <v>9.2627621231237189E-2</v>
      </c>
      <c r="AU9" cm="1">
        <f t="array" ref="AU9">TheilElementSeparateSum(POP!AU$10:AU$89,GDP!AU$10:AU$89,POP!AU$90,GDP!AU$90,'Global Theil'!$A9)</f>
        <v>8.7728733009029336E-2</v>
      </c>
      <c r="AV9" cm="1">
        <f t="array" ref="AV9">TheilElementSeparateSum(POP!AV$10:AV$89,GDP!AV$10:AV$89,POP!AV$90,GDP!AV$90,'Global Theil'!$A9)</f>
        <v>8.5768808810223349E-2</v>
      </c>
      <c r="AW9" cm="1">
        <f t="array" ref="AW9">TheilElementSeparateSum(POP!AW$10:AW$89,GDP!AW$10:AW$89,POP!AW$90,GDP!AW$90,'Global Theil'!$A9)</f>
        <v>9.0554912842370938E-2</v>
      </c>
      <c r="AX9" cm="1">
        <f t="array" ref="AX9">TheilElementSeparateSum(POP!AX$10:AX$89,GDP!AX$10:AX$89,POP!AX$90,GDP!AX$90,'Global Theil'!$A9)</f>
        <v>9.3692792933061972E-2</v>
      </c>
      <c r="AY9" cm="1">
        <f t="array" ref="AY9">TheilElementSeparateSum(POP!AY$10:AY$89,GDP!AY$10:AY$89,POP!AY$90,GDP!AY$90,'Global Theil'!$A9)</f>
        <v>8.6911867516250366E-2</v>
      </c>
      <c r="AZ9" cm="1">
        <f t="array" ref="AZ9">TheilElementSeparateSum(POP!AZ$10:AZ$89,GDP!AZ$10:AZ$89,POP!AZ$90,GDP!AZ$90,'Global Theil'!$A9)</f>
        <v>7.343759213637735E-2</v>
      </c>
      <c r="BA9" cm="1">
        <f t="array" ref="BA9">TheilElementSeparateSum(POP!BA$10:BA$89,GDP!BA$10:BA$89,POP!BA$90,GDP!BA$90,'Global Theil'!$A9)</f>
        <v>7.1941528218107537E-2</v>
      </c>
      <c r="BB9" cm="1">
        <f t="array" ref="BB9">TheilElementSeparateSum(POP!BB$10:BB$89,GDP!BB$10:BB$89,POP!BB$90,GDP!BB$90,'Global Theil'!$A9)</f>
        <v>6.210380068688786E-2</v>
      </c>
      <c r="BC9" cm="1">
        <f t="array" ref="BC9">TheilElementSeparateSum(POP!BC$10:BC$89,GDP!BC$10:BC$89,POP!BC$90,GDP!BC$90,'Global Theil'!$A9)</f>
        <v>6.4431046443063716E-2</v>
      </c>
      <c r="BD9" cm="1">
        <f t="array" ref="BD9">TheilElementSeparateSum(POP!BD$10:BD$89,GDP!BD$10:BD$89,POP!BD$90,GDP!BD$90,'Global Theil'!$A9)</f>
        <v>6.2534505010452171E-2</v>
      </c>
      <c r="BE9" cm="1">
        <f t="array" ref="BE9">TheilElementSeparateSum(POP!BE$10:BE$89,GDP!BE$10:BE$89,POP!BE$90,GDP!BE$90,'Global Theil'!$A9)</f>
        <v>5.04007592187398E-2</v>
      </c>
      <c r="BF9" cm="1">
        <f t="array" ref="BF9">TheilElementSeparateSum(POP!BF$10:BF$89,GDP!BF$10:BF$89,POP!BF$90,GDP!BF$90,'Global Theil'!$A9)</f>
        <v>5.0288705524536577E-2</v>
      </c>
      <c r="BG9" cm="1">
        <f t="array" ref="BG9">TheilElementSeparateSum(POP!BG$10:BG$89,GDP!BG$10:BG$89,POP!BG$90,GDP!BG$90,'Global Theil'!$A9)</f>
        <v>4.9853580205566933E-2</v>
      </c>
      <c r="BH9" cm="1">
        <f t="array" ref="BH9">TheilElementSeparateSum(POP!BH$10:BH$89,GDP!BH$10:BH$89,POP!BH$90,GDP!BH$90,'Global Theil'!$A9)</f>
        <v>5.1165384588667269E-2</v>
      </c>
      <c r="BI9" cm="1">
        <f t="array" ref="BI9">TheilElementSeparateSum(POP!BI$10:BI$89,GDP!BI$10:BI$89,POP!BI$90,GDP!BI$90,'Global Theil'!$A9)</f>
        <v>4.7536115440553563E-2</v>
      </c>
    </row>
    <row r="10" spans="1:61" x14ac:dyDescent="0.45">
      <c r="A10">
        <f t="shared" si="0"/>
        <v>7</v>
      </c>
      <c r="B10" t="str" vm="73">
        <f>GDP!B16</f>
        <v>Greece</v>
      </c>
      <c r="C10" cm="1">
        <f t="array" ref="C10">TheilElementSeparateSum(POP!C$10:C$89,GDP!C$10:C$89,POP!C$90,GDP!C$90,'Global Theil'!$A10)</f>
        <v>7.3862830272734836E-4</v>
      </c>
      <c r="D10" cm="1">
        <f t="array" ref="D10">TheilElementSeparateSum(POP!D$10:D$89,GDP!D$10:D$89,POP!D$90,GDP!D$90,'Global Theil'!$A10)</f>
        <v>6.706071353134456E-4</v>
      </c>
      <c r="E10" cm="1">
        <f t="array" ref="E10">TheilElementSeparateSum(POP!E$10:E$89,GDP!E$10:E$89,POP!E$90,GDP!E$90,'Global Theil'!$A10)</f>
        <v>9.745760217670504E-4</v>
      </c>
      <c r="F10" cm="1">
        <f t="array" ref="F10">TheilElementSeparateSum(POP!F$10:F$89,GDP!F$10:F$89,POP!F$90,GDP!F$90,'Global Theil'!$A10)</f>
        <v>1.2531331031908374E-3</v>
      </c>
      <c r="G10" cm="1">
        <f t="array" ref="G10">TheilElementSeparateSum(POP!G$10:G$89,GDP!G$10:G$89,POP!G$90,GDP!G$90,'Global Theil'!$A10)</f>
        <v>1.6859434469843448E-3</v>
      </c>
      <c r="H10" cm="1">
        <f t="array" ref="H10">TheilElementSeparateSum(POP!H$10:H$89,GDP!H$10:H$89,POP!H$90,GDP!H$90,'Global Theil'!$A10)</f>
        <v>1.9543136582748483E-3</v>
      </c>
      <c r="I10" cm="1">
        <f t="array" ref="I10">TheilElementSeparateSum(POP!I$10:I$89,GDP!I$10:I$89,POP!I$90,GDP!I$90,'Global Theil'!$A10)</f>
        <v>2.1047616104242304E-3</v>
      </c>
      <c r="J10" cm="1">
        <f t="array" ref="J10">TheilElementSeparateSum(POP!J$10:J$89,GDP!J$10:J$89,POP!J$90,GDP!J$90,'Global Theil'!$A10)</f>
        <v>2.2365493865310645E-3</v>
      </c>
      <c r="K10" cm="1">
        <f t="array" ref="K10">TheilElementSeparateSum(POP!K$10:K$89,GDP!K$10:K$89,POP!K$90,GDP!K$90,'Global Theil'!$A10)</f>
        <v>2.6723458289345968E-3</v>
      </c>
      <c r="L10" cm="1">
        <f t="array" ref="L10">TheilElementSeparateSum(POP!L$10:L$89,GDP!L$10:L$89,POP!L$90,GDP!L$90,'Global Theil'!$A10)</f>
        <v>3.06833085917997E-3</v>
      </c>
      <c r="M10" cm="1">
        <f t="array" ref="M10">TheilElementSeparateSum(POP!M$10:M$89,GDP!M$10:M$89,POP!M$90,GDP!M$90,'Global Theil'!$A10)</f>
        <v>3.2766500690143787E-3</v>
      </c>
      <c r="N10" cm="1">
        <f t="array" ref="N10">TheilElementSeparateSum(POP!N$10:N$89,GDP!N$10:N$89,POP!N$90,GDP!N$90,'Global Theil'!$A10)</f>
        <v>3.4231914922224411E-3</v>
      </c>
      <c r="O10" cm="1">
        <f t="array" ref="O10">TheilElementSeparateSum(POP!O$10:O$89,GDP!O$10:O$89,POP!O$90,GDP!O$90,'Global Theil'!$A10)</f>
        <v>4.4874746767235591E-3</v>
      </c>
      <c r="P10" cm="1">
        <f t="array" ref="P10">TheilElementSeparateSum(POP!P$10:P$89,GDP!P$10:P$89,POP!P$90,GDP!P$90,'Global Theil'!$A10)</f>
        <v>4.6315923112766003E-3</v>
      </c>
      <c r="Q10" cm="1">
        <f t="array" ref="Q10">TheilElementSeparateSum(POP!Q$10:Q$89,GDP!Q$10:Q$89,POP!Q$90,GDP!Q$90,'Global Theil'!$A10)</f>
        <v>4.7161972402584547E-3</v>
      </c>
      <c r="R10" cm="1">
        <f t="array" ref="R10">TheilElementSeparateSum(POP!R$10:R$89,GDP!R$10:R$89,POP!R$90,GDP!R$90,'Global Theil'!$A10)</f>
        <v>4.8667879778806055E-3</v>
      </c>
      <c r="S10" cm="1">
        <f t="array" ref="S10">TheilElementSeparateSum(POP!S$10:S$89,GDP!S$10:S$89,POP!S$90,GDP!S$90,'Global Theil'!$A10)</f>
        <v>5.2063799136616131E-3</v>
      </c>
      <c r="T10" cm="1">
        <f t="array" ref="T10">TheilElementSeparateSum(POP!T$10:T$89,GDP!T$10:T$89,POP!T$90,GDP!T$90,'Global Theil'!$A10)</f>
        <v>5.6331101802927896E-3</v>
      </c>
      <c r="U10" cm="1">
        <f t="array" ref="U10">TheilElementSeparateSum(POP!U$10:U$89,GDP!U$10:U$89,POP!U$90,GDP!U$90,'Global Theil'!$A10)</f>
        <v>6.5164475093140986E-3</v>
      </c>
      <c r="V10" cm="1">
        <f t="array" ref="V10">TheilElementSeparateSum(POP!V$10:V$89,GDP!V$10:V$89,POP!V$90,GDP!V$90,'Global Theil'!$A10)</f>
        <v>5.6262277308787223E-3</v>
      </c>
      <c r="W10" cm="1">
        <f t="array" ref="W10">TheilElementSeparateSum(POP!W$10:W$89,GDP!W$10:W$89,POP!W$90,GDP!W$90,'Global Theil'!$A10)</f>
        <v>4.1532087599290002E-3</v>
      </c>
      <c r="X10" cm="1">
        <f t="array" ref="X10">TheilElementSeparateSum(POP!X$10:X$89,GDP!X$10:X$89,POP!X$90,GDP!X$90,'Global Theil'!$A10)</f>
        <v>4.7973898766401641E-3</v>
      </c>
      <c r="Y10" cm="1">
        <f t="array" ref="Y10">TheilElementSeparateSum(POP!Y$10:Y$89,GDP!Y$10:Y$89,POP!Y$90,GDP!Y$90,'Global Theil'!$A10)</f>
        <v>3.6527179688034253E-3</v>
      </c>
      <c r="Z10" cm="1">
        <f t="array" ref="Z10">TheilElementSeparateSum(POP!Z$10:Z$89,GDP!Z$10:Z$89,POP!Z$90,GDP!Z$90,'Global Theil'!$A10)</f>
        <v>3.0329629318284145E-3</v>
      </c>
      <c r="AA10" cm="1">
        <f t="array" ref="AA10">TheilElementSeparateSum(POP!AA$10:AA$89,GDP!AA$10:AA$89,POP!AA$90,GDP!AA$90,'Global Theil'!$A10)</f>
        <v>2.6387093223110849E-3</v>
      </c>
      <c r="AB10" cm="1">
        <f t="array" ref="AB10">TheilElementSeparateSum(POP!AB$10:AB$89,GDP!AB$10:AB$89,POP!AB$90,GDP!AB$90,'Global Theil'!$A10)</f>
        <v>2.7272317291880525E-3</v>
      </c>
      <c r="AC10" cm="1">
        <f t="array" ref="AC10">TheilElementSeparateSum(POP!AC$10:AC$89,GDP!AC$10:AC$89,POP!AC$90,GDP!AC$90,'Global Theil'!$A10)</f>
        <v>2.9731726500307788E-3</v>
      </c>
      <c r="AD10" cm="1">
        <f t="array" ref="AD10">TheilElementSeparateSum(POP!AD$10:AD$89,GDP!AD$10:AD$89,POP!AD$90,GDP!AD$90,'Global Theil'!$A10)</f>
        <v>3.2840621863092561E-3</v>
      </c>
      <c r="AE10" cm="1">
        <f t="array" ref="AE10">TheilElementSeparateSum(POP!AE$10:AE$89,GDP!AE$10:AE$89,POP!AE$90,GDP!AE$90,'Global Theil'!$A10)</f>
        <v>3.1983616006250339E-3</v>
      </c>
      <c r="AF10" cm="1">
        <f t="array" ref="AF10">TheilElementSeparateSum(POP!AF$10:AF$89,GDP!AF$10:AF$89,POP!AF$90,GDP!AF$90,'Global Theil'!$A10)</f>
        <v>4.20135536441102E-3</v>
      </c>
      <c r="AG10" cm="1">
        <f t="array" ref="AG10">TheilElementSeparateSum(POP!AG$10:AG$89,GDP!AG$10:AG$89,POP!AG$90,GDP!AG$90,'Global Theil'!$A10)</f>
        <v>4.3121321573419899E-3</v>
      </c>
      <c r="AH10" cm="1">
        <f t="array" ref="AH10">TheilElementSeparateSum(POP!AH$10:AH$89,GDP!AH$10:AH$89,POP!AH$90,GDP!AH$90,'Global Theil'!$A10)</f>
        <v>4.7932040955472729E-3</v>
      </c>
      <c r="AI10" cm="1">
        <f t="array" ref="AI10">TheilElementSeparateSum(POP!AI$10:AI$89,GDP!AI$10:AI$89,POP!AI$90,GDP!AI$90,'Global Theil'!$A10)</f>
        <v>3.9682343430586051E-3</v>
      </c>
      <c r="AJ10" cm="1">
        <f t="array" ref="AJ10">TheilElementSeparateSum(POP!AJ$10:AJ$89,GDP!AJ$10:AJ$89,POP!AJ$90,GDP!AJ$90,'Global Theil'!$A10)</f>
        <v>3.9459741939908829E-3</v>
      </c>
      <c r="AK10" cm="1">
        <f t="array" ref="AK10">TheilElementSeparateSum(POP!AK$10:AK$89,GDP!AK$10:AK$89,POP!AK$90,GDP!AK$90,'Global Theil'!$A10)</f>
        <v>4.5685852053484318E-3</v>
      </c>
      <c r="AL10" cm="1">
        <f t="array" ref="AL10">TheilElementSeparateSum(POP!AL$10:AL$89,GDP!AL$10:AL$89,POP!AL$90,GDP!AL$90,'Global Theil'!$A10)</f>
        <v>5.056651173835529E-3</v>
      </c>
      <c r="AM10" cm="1">
        <f t="array" ref="AM10">TheilElementSeparateSum(POP!AM$10:AM$89,GDP!AM$10:AM$89,POP!AM$90,GDP!AM$90,'Global Theil'!$A10)</f>
        <v>4.8704310554325688E-3</v>
      </c>
      <c r="AN10" cm="1">
        <f t="array" ref="AN10">TheilElementSeparateSum(POP!AN$10:AN$89,GDP!AN$10:AN$89,POP!AN$90,GDP!AN$90,'Global Theil'!$A10)</f>
        <v>4.9375724320567683E-3</v>
      </c>
      <c r="AO10" cm="1">
        <f t="array" ref="AO10">TheilElementSeparateSum(POP!AO$10:AO$89,GDP!AO$10:AO$89,POP!AO$90,GDP!AO$90,'Global Theil'!$A10)</f>
        <v>4.4037002589793935E-3</v>
      </c>
      <c r="AP10" cm="1">
        <f t="array" ref="AP10">TheilElementSeparateSum(POP!AP$10:AP$89,GDP!AP$10:AP$89,POP!AP$90,GDP!AP$90,'Global Theil'!$A10)</f>
        <v>3.2897286978854287E-3</v>
      </c>
      <c r="AQ10" cm="1">
        <f t="array" ref="AQ10">TheilElementSeparateSum(POP!AQ$10:AQ$89,GDP!AQ$10:AQ$89,POP!AQ$90,GDP!AQ$90,'Global Theil'!$A10)</f>
        <v>3.7962311291636318E-3</v>
      </c>
      <c r="AR10" cm="1">
        <f t="array" ref="AR10">TheilElementSeparateSum(POP!AR$10:AR$89,GDP!AR$10:AR$89,POP!AR$90,GDP!AR$90,'Global Theil'!$A10)</f>
        <v>4.6231268968494107E-3</v>
      </c>
      <c r="AS10" cm="1">
        <f t="array" ref="AS10">TheilElementSeparateSum(POP!AS$10:AS$89,GDP!AS$10:AS$89,POP!AS$90,GDP!AS$90,'Global Theil'!$A10)</f>
        <v>6.6245109805826543E-3</v>
      </c>
      <c r="AT10" cm="1">
        <f t="array" ref="AT10">TheilElementSeparateSum(POP!AT$10:AT$89,GDP!AT$10:AT$89,POP!AT$90,GDP!AT$90,'Global Theil'!$A10)</f>
        <v>7.5713618766299184E-3</v>
      </c>
      <c r="AU10" cm="1">
        <f t="array" ref="AU10">TheilElementSeparateSum(POP!AU$10:AU$89,GDP!AU$10:AU$89,POP!AU$90,GDP!AU$90,'Global Theil'!$A10)</f>
        <v>7.0424215754626993E-3</v>
      </c>
      <c r="AV10" cm="1">
        <f t="array" ref="AV10">TheilElementSeparateSum(POP!AV$10:AV$89,GDP!AV$10:AV$89,POP!AV$90,GDP!AV$90,'Global Theil'!$A10)</f>
        <v>7.4976371779514554E-3</v>
      </c>
      <c r="AW10" cm="1">
        <f t="array" ref="AW10">TheilElementSeparateSum(POP!AW$10:AW$89,GDP!AW$10:AW$89,POP!AW$90,GDP!AW$90,'Global Theil'!$A10)</f>
        <v>8.2600986577805856E-3</v>
      </c>
      <c r="AX10" cm="1">
        <f t="array" ref="AX10">TheilElementSeparateSum(POP!AX$10:AX$89,GDP!AX$10:AX$89,POP!AX$90,GDP!AX$90,'Global Theil'!$A10)</f>
        <v>8.8219142609706081E-3</v>
      </c>
      <c r="AY10" cm="1">
        <f t="array" ref="AY10">TheilElementSeparateSum(POP!AY$10:AY$89,GDP!AY$10:AY$89,POP!AY$90,GDP!AY$90,'Global Theil'!$A10)</f>
        <v>8.286773056452118E-3</v>
      </c>
      <c r="AZ10" cm="1">
        <f t="array" ref="AZ10">TheilElementSeparateSum(POP!AZ$10:AZ$89,GDP!AZ$10:AZ$89,POP!AZ$90,GDP!AZ$90,'Global Theil'!$A10)</f>
        <v>5.8930779578735427E-3</v>
      </c>
      <c r="BA10" cm="1">
        <f t="array" ref="BA10">TheilElementSeparateSum(POP!BA$10:BA$89,GDP!BA$10:BA$89,POP!BA$90,GDP!BA$90,'Global Theil'!$A10)</f>
        <v>4.5327523912164283E-3</v>
      </c>
      <c r="BB10" cm="1">
        <f t="array" ref="BB10">TheilElementSeparateSum(POP!BB$10:BB$89,GDP!BB$10:BB$89,POP!BB$90,GDP!BB$90,'Global Theil'!$A10)</f>
        <v>3.0699639102220139E-3</v>
      </c>
      <c r="BC10" cm="1">
        <f t="array" ref="BC10">TheilElementSeparateSum(POP!BC$10:BC$89,GDP!BC$10:BC$89,POP!BC$90,GDP!BC$90,'Global Theil'!$A10)</f>
        <v>2.7785860666957765E-3</v>
      </c>
      <c r="BD10" cm="1">
        <f t="array" ref="BD10">TheilElementSeparateSum(POP!BD$10:BD$89,GDP!BD$10:BD$89,POP!BD$90,GDP!BD$90,'Global Theil'!$A10)</f>
        <v>2.542056314639502E-3</v>
      </c>
      <c r="BE10" cm="1">
        <f t="array" ref="BE10">TheilElementSeparateSum(POP!BE$10:BE$89,GDP!BE$10:BE$89,POP!BE$90,GDP!BE$90,'Global Theil'!$A10)</f>
        <v>1.7214454208854702E-3</v>
      </c>
      <c r="BF10" cm="1">
        <f t="array" ref="BF10">TheilElementSeparateSum(POP!BF$10:BF$89,GDP!BF$10:BF$89,POP!BF$90,GDP!BF$90,'Global Theil'!$A10)</f>
        <v>1.6445622968919232E-3</v>
      </c>
      <c r="BG10" cm="1">
        <f t="array" ref="BG10">TheilElementSeparateSum(POP!BG$10:BG$89,GDP!BG$10:BG$89,POP!BG$90,GDP!BG$90,'Global Theil'!$A10)</f>
        <v>1.6098890992164918E-3</v>
      </c>
      <c r="BH10" cm="1">
        <f t="array" ref="BH10">TheilElementSeparateSum(POP!BH$10:BH$89,GDP!BH$10:BH$89,POP!BH$90,GDP!BH$90,'Global Theil'!$A10)</f>
        <v>1.6875456299163642E-3</v>
      </c>
      <c r="BI10" cm="1">
        <f t="array" ref="BI10">TheilElementSeparateSum(POP!BI$10:BI$89,GDP!BI$10:BI$89,POP!BI$90,GDP!BI$90,'Global Theil'!$A10)</f>
        <v>1.456471370664717E-3</v>
      </c>
    </row>
    <row r="11" spans="1:61" x14ac:dyDescent="0.45">
      <c r="A11">
        <f t="shared" si="0"/>
        <v>8</v>
      </c>
      <c r="B11" t="str" vm="74">
        <f>GDP!B17</f>
        <v>Israel</v>
      </c>
      <c r="C11" cm="1">
        <f t="array" ref="C11">TheilElementSeparateSum(POP!C$10:C$89,GDP!C$10:C$89,POP!C$90,GDP!C$90,'Global Theil'!$A11)</f>
        <v>2.9631451257079184E-3</v>
      </c>
      <c r="D11" cm="1">
        <f t="array" ref="D11">TheilElementSeparateSum(POP!D$10:D$89,GDP!D$10:D$89,POP!D$90,GDP!D$90,'Global Theil'!$A11)</f>
        <v>1.5215147295055513E-3</v>
      </c>
      <c r="E11" cm="1">
        <f t="array" ref="E11">TheilElementSeparateSum(POP!E$10:E$89,GDP!E$10:E$89,POP!E$90,GDP!E$90,'Global Theil'!$A11)</f>
        <v>1.8591316776411378E-3</v>
      </c>
      <c r="F11" cm="1">
        <f t="array" ref="F11">TheilElementSeparateSum(POP!F$10:F$89,GDP!F$10:F$89,POP!F$90,GDP!F$90,'Global Theil'!$A11)</f>
        <v>1.9888208338510391E-3</v>
      </c>
      <c r="G11" cm="1">
        <f t="array" ref="G11">TheilElementSeparateSum(POP!G$10:G$89,GDP!G$10:G$89,POP!G$90,GDP!G$90,'Global Theil'!$A11)</f>
        <v>1.8995634773157112E-3</v>
      </c>
      <c r="H11" cm="1">
        <f t="array" ref="H11">TheilElementSeparateSum(POP!H$10:H$89,GDP!H$10:H$89,POP!H$90,GDP!H$90,'Global Theil'!$A11)</f>
        <v>1.8929353559570545E-3</v>
      </c>
      <c r="I11" cm="1">
        <f t="array" ref="I11">TheilElementSeparateSum(POP!I$10:I$89,GDP!I$10:I$89,POP!I$90,GDP!I$90,'Global Theil'!$A11)</f>
        <v>1.6288139327098473E-3</v>
      </c>
      <c r="J11" cm="1">
        <f t="array" ref="J11">TheilElementSeparateSum(POP!J$10:J$89,GDP!J$10:J$89,POP!J$90,GDP!J$90,'Global Theil'!$A11)</f>
        <v>1.8722529059349419E-3</v>
      </c>
      <c r="K11" cm="1">
        <f t="array" ref="K11">TheilElementSeparateSum(POP!K$10:K$89,GDP!K$10:K$89,POP!K$90,GDP!K$90,'Global Theil'!$A11)</f>
        <v>2.0641165490683511E-3</v>
      </c>
      <c r="L11" cm="1">
        <f t="array" ref="L11">TheilElementSeparateSum(POP!L$10:L$89,GDP!L$10:L$89,POP!L$90,GDP!L$90,'Global Theil'!$A11)</f>
        <v>3.0385980949709157E-3</v>
      </c>
      <c r="M11" cm="1">
        <f t="array" ref="M11">TheilElementSeparateSum(POP!M$10:M$89,GDP!M$10:M$89,POP!M$90,GDP!M$90,'Global Theil'!$A11)</f>
        <v>2.241822836563827E-3</v>
      </c>
      <c r="N11" cm="1">
        <f t="array" ref="N11">TheilElementSeparateSum(POP!N$10:N$89,GDP!N$10:N$89,POP!N$90,GDP!N$90,'Global Theil'!$A11)</f>
        <v>2.9224432020219749E-3</v>
      </c>
      <c r="O11" cm="1">
        <f t="array" ref="O11">TheilElementSeparateSum(POP!O$10:O$89,GDP!O$10:O$89,POP!O$90,GDP!O$90,'Global Theil'!$A11)</f>
        <v>3.3078112697238833E-3</v>
      </c>
      <c r="P11" cm="1">
        <f t="array" ref="P11">TheilElementSeparateSum(POP!P$10:P$89,GDP!P$10:P$89,POP!P$90,GDP!P$90,'Global Theil'!$A11)</f>
        <v>5.18176248206389E-3</v>
      </c>
      <c r="Q11" cm="1">
        <f t="array" ref="Q11">TheilElementSeparateSum(POP!Q$10:Q$89,GDP!Q$10:Q$89,POP!Q$90,GDP!Q$90,'Global Theil'!$A11)</f>
        <v>3.715912986898703E-3</v>
      </c>
      <c r="R11" cm="1">
        <f t="array" ref="R11">TheilElementSeparateSum(POP!R$10:R$89,GDP!R$10:R$89,POP!R$90,GDP!R$90,'Global Theil'!$A11)</f>
        <v>3.1155300047753798E-3</v>
      </c>
      <c r="S11" cm="1">
        <f t="array" ref="S11">TheilElementSeparateSum(POP!S$10:S$89,GDP!S$10:S$89,POP!S$90,GDP!S$90,'Global Theil'!$A11)</f>
        <v>3.1760712139098225E-3</v>
      </c>
      <c r="T11" cm="1">
        <f t="array" ref="T11">TheilElementSeparateSum(POP!T$10:T$89,GDP!T$10:T$89,POP!T$90,GDP!T$90,'Global Theil'!$A11)</f>
        <v>2.0701788897100164E-3</v>
      </c>
      <c r="U11" cm="1">
        <f t="array" ref="U11">TheilElementSeparateSum(POP!U$10:U$89,GDP!U$10:U$89,POP!U$90,GDP!U$90,'Global Theil'!$A11)</f>
        <v>2.5614215380582463E-3</v>
      </c>
      <c r="V11" cm="1">
        <f t="array" ref="V11">TheilElementSeparateSum(POP!V$10:V$89,GDP!V$10:V$89,POP!V$90,GDP!V$90,'Global Theil'!$A11)</f>
        <v>2.5527959008338676E-3</v>
      </c>
      <c r="W11" cm="1">
        <f t="array" ref="W11">TheilElementSeparateSum(POP!W$10:W$89,GDP!W$10:W$89,POP!W$90,GDP!W$90,'Global Theil'!$A11)</f>
        <v>2.5605417835219604E-3</v>
      </c>
      <c r="X11" cm="1">
        <f t="array" ref="X11">TheilElementSeparateSum(POP!X$10:X$89,GDP!X$10:X$89,POP!X$90,GDP!X$90,'Global Theil'!$A11)</f>
        <v>3.123762769532482E-3</v>
      </c>
      <c r="Y11" cm="1">
        <f t="array" ref="Y11">TheilElementSeparateSum(POP!Y$10:Y$89,GDP!Y$10:Y$89,POP!Y$90,GDP!Y$90,'Global Theil'!$A11)</f>
        <v>3.7293647247909271E-3</v>
      </c>
      <c r="Z11" cm="1">
        <f t="array" ref="Z11">TheilElementSeparateSum(POP!Z$10:Z$89,GDP!Z$10:Z$89,POP!Z$90,GDP!Z$90,'Global Theil'!$A11)</f>
        <v>2.9841688335717578E-3</v>
      </c>
      <c r="AA11" cm="1">
        <f t="array" ref="AA11">TheilElementSeparateSum(POP!AA$10:AA$89,GDP!AA$10:AA$89,POP!AA$90,GDP!AA$90,'Global Theil'!$A11)</f>
        <v>2.3489258295169482E-3</v>
      </c>
      <c r="AB11" cm="1">
        <f t="array" ref="AB11">TheilElementSeparateSum(POP!AB$10:AB$89,GDP!AB$10:AB$89,POP!AB$90,GDP!AB$90,'Global Theil'!$A11)</f>
        <v>2.6367373624439018E-3</v>
      </c>
      <c r="AC11" cm="1">
        <f t="array" ref="AC11">TheilElementSeparateSum(POP!AC$10:AC$89,GDP!AC$10:AC$89,POP!AC$90,GDP!AC$90,'Global Theil'!$A11)</f>
        <v>2.9535325284437705E-3</v>
      </c>
      <c r="AD11" cm="1">
        <f t="array" ref="AD11">TheilElementSeparateSum(POP!AD$10:AD$89,GDP!AD$10:AD$89,POP!AD$90,GDP!AD$90,'Global Theil'!$A11)</f>
        <v>3.4775524264197559E-3</v>
      </c>
      <c r="AE11" cm="1">
        <f t="array" ref="AE11">TheilElementSeparateSum(POP!AE$10:AE$89,GDP!AE$10:AE$89,POP!AE$90,GDP!AE$90,'Global Theil'!$A11)</f>
        <v>3.0929222758915831E-3</v>
      </c>
      <c r="AF11" cm="1">
        <f t="array" ref="AF11">TheilElementSeparateSum(POP!AF$10:AF$89,GDP!AF$10:AF$89,POP!AF$90,GDP!AF$90,'Global Theil'!$A11)</f>
        <v>3.462055546229607E-3</v>
      </c>
      <c r="AG11" cm="1">
        <f t="array" ref="AG11">TheilElementSeparateSum(POP!AG$10:AG$89,GDP!AG$10:AG$89,POP!AG$90,GDP!AG$90,'Global Theil'!$A11)</f>
        <v>3.826086570554112E-3</v>
      </c>
      <c r="AH11" cm="1">
        <f t="array" ref="AH11">TheilElementSeparateSum(POP!AH$10:AH$89,GDP!AH$10:AH$89,POP!AH$90,GDP!AH$90,'Global Theil'!$A11)</f>
        <v>4.1770114937332526E-3</v>
      </c>
      <c r="AI11" cm="1">
        <f t="array" ref="AI11">TheilElementSeparateSum(POP!AI$10:AI$89,GDP!AI$10:AI$89,POP!AI$90,GDP!AI$90,'Global Theil'!$A11)</f>
        <v>3.9999899996232009E-3</v>
      </c>
      <c r="AJ11" cm="1">
        <f t="array" ref="AJ11">TheilElementSeparateSum(POP!AJ$10:AJ$89,GDP!AJ$10:AJ$89,POP!AJ$90,GDP!AJ$90,'Global Theil'!$A11)</f>
        <v>4.362476638589693E-3</v>
      </c>
      <c r="AK11" cm="1">
        <f t="array" ref="AK11">TheilElementSeparateSum(POP!AK$10:AK$89,GDP!AK$10:AK$89,POP!AK$90,GDP!AK$90,'Global Theil'!$A11)</f>
        <v>4.7317095394480103E-3</v>
      </c>
      <c r="AL11" cm="1">
        <f t="array" ref="AL11">TheilElementSeparateSum(POP!AL$10:AL$89,GDP!AL$10:AL$89,POP!AL$90,GDP!AL$90,'Global Theil'!$A11)</f>
        <v>5.319048788905158E-3</v>
      </c>
      <c r="AM11" cm="1">
        <f t="array" ref="AM11">TheilElementSeparateSum(POP!AM$10:AM$89,GDP!AM$10:AM$89,POP!AM$90,GDP!AM$90,'Global Theil'!$A11)</f>
        <v>5.6517522748228619E-3</v>
      </c>
      <c r="AN11" cm="1">
        <f t="array" ref="AN11">TheilElementSeparateSum(POP!AN$10:AN$89,GDP!AN$10:AN$89,POP!AN$90,GDP!AN$90,'Global Theil'!$A11)</f>
        <v>5.6479481707761951E-3</v>
      </c>
      <c r="AO11" cm="1">
        <f t="array" ref="AO11">TheilElementSeparateSum(POP!AO$10:AO$89,GDP!AO$10:AO$89,POP!AO$90,GDP!AO$90,'Global Theil'!$A11)</f>
        <v>5.2528522176213564E-3</v>
      </c>
      <c r="AP11" cm="1">
        <f t="array" ref="AP11">TheilElementSeparateSum(POP!AP$10:AP$89,GDP!AP$10:AP$89,POP!AP$90,GDP!AP$90,'Global Theil'!$A11)</f>
        <v>6.0452840556817072E-3</v>
      </c>
      <c r="AQ11" cm="1">
        <f t="array" ref="AQ11">TheilElementSeparateSum(POP!AQ$10:AQ$89,GDP!AQ$10:AQ$89,POP!AQ$90,GDP!AQ$90,'Global Theil'!$A11)</f>
        <v>5.9719008837118663E-3</v>
      </c>
      <c r="AR11" cm="1">
        <f t="array" ref="AR11">TheilElementSeparateSum(POP!AR$10:AR$89,GDP!AR$10:AR$89,POP!AR$90,GDP!AR$90,'Global Theil'!$A11)</f>
        <v>4.7894049560427594E-3</v>
      </c>
      <c r="AS11" cm="1">
        <f t="array" ref="AS11">TheilElementSeparateSum(POP!AS$10:AS$89,GDP!AS$10:AS$89,POP!AS$90,GDP!AS$90,'Global Theil'!$A11)</f>
        <v>4.2741707507077268E-3</v>
      </c>
      <c r="AT11" cm="1">
        <f t="array" ref="AT11">TheilElementSeparateSum(POP!AT$10:AT$89,GDP!AT$10:AT$89,POP!AT$90,GDP!AT$90,'Global Theil'!$A11)</f>
        <v>3.882922500293776E-3</v>
      </c>
      <c r="AU11" cm="1">
        <f t="array" ref="AU11">TheilElementSeparateSum(POP!AU$10:AU$89,GDP!AU$10:AU$89,POP!AU$90,GDP!AU$90,'Global Theil'!$A11)</f>
        <v>3.7010832231663985E-3</v>
      </c>
      <c r="AV11" cm="1">
        <f t="array" ref="AV11">TheilElementSeparateSum(POP!AV$10:AV$89,GDP!AV$10:AV$89,POP!AV$90,GDP!AV$90,'Global Theil'!$A11)</f>
        <v>3.7385368052110686E-3</v>
      </c>
      <c r="AW11" cm="1">
        <f t="array" ref="AW11">TheilElementSeparateSum(POP!AW$10:AW$89,GDP!AW$10:AW$89,POP!AW$90,GDP!AW$90,'Global Theil'!$A11)</f>
        <v>4.0596199037139192E-3</v>
      </c>
      <c r="AX11" cm="1">
        <f t="array" ref="AX11">TheilElementSeparateSum(POP!AX$10:AX$89,GDP!AX$10:AX$89,POP!AX$90,GDP!AX$90,'Global Theil'!$A11)</f>
        <v>5.0250462319181427E-3</v>
      </c>
      <c r="AY11" cm="1">
        <f t="array" ref="AY11">TheilElementSeparateSum(POP!AY$10:AY$89,GDP!AY$10:AY$89,POP!AY$90,GDP!AY$90,'Global Theil'!$A11)</f>
        <v>4.900954279350821E-3</v>
      </c>
      <c r="AZ11" cm="1">
        <f t="array" ref="AZ11">TheilElementSeparateSum(POP!AZ$10:AZ$89,GDP!AZ$10:AZ$89,POP!AZ$90,GDP!AZ$90,'Global Theil'!$A11)</f>
        <v>5.2106338981960576E-3</v>
      </c>
      <c r="BA11" cm="1">
        <f t="array" ref="BA11">TheilElementSeparateSum(POP!BA$10:BA$89,GDP!BA$10:BA$89,POP!BA$90,GDP!BA$90,'Global Theil'!$A11)</f>
        <v>5.3433269419369987E-3</v>
      </c>
      <c r="BB11" cm="1">
        <f t="array" ref="BB11">TheilElementSeparateSum(POP!BB$10:BB$89,GDP!BB$10:BB$89,POP!BB$90,GDP!BB$90,'Global Theil'!$A11)</f>
        <v>4.9213203337411188E-3</v>
      </c>
      <c r="BC11" cm="1">
        <f t="array" ref="BC11">TheilElementSeparateSum(POP!BC$10:BC$89,GDP!BC$10:BC$89,POP!BC$90,GDP!BC$90,'Global Theil'!$A11)</f>
        <v>5.9127274693522927E-3</v>
      </c>
      <c r="BD11" cm="1">
        <f t="array" ref="BD11">TheilElementSeparateSum(POP!BD$10:BD$89,GDP!BD$10:BD$89,POP!BD$90,GDP!BD$90,'Global Theil'!$A11)</f>
        <v>6.1135828158391994E-3</v>
      </c>
      <c r="BE11" cm="1">
        <f t="array" ref="BE11">TheilElementSeparateSum(POP!BE$10:BE$89,GDP!BE$10:BE$89,POP!BE$90,GDP!BE$90,'Global Theil'!$A11)</f>
        <v>6.0763439434027003E-3</v>
      </c>
      <c r="BF11" cm="1">
        <f t="array" ref="BF11">TheilElementSeparateSum(POP!BF$10:BF$89,GDP!BF$10:BF$89,POP!BF$90,GDP!BF$90,'Global Theil'!$A11)</f>
        <v>6.5310574868258963E-3</v>
      </c>
      <c r="BG11" cm="1">
        <f t="array" ref="BG11">TheilElementSeparateSum(POP!BG$10:BG$89,GDP!BG$10:BG$89,POP!BG$90,GDP!BG$90,'Global Theil'!$A11)</f>
        <v>7.0285679283132859E-3</v>
      </c>
      <c r="BH11" cm="1">
        <f t="array" ref="BH11">TheilElementSeparateSum(POP!BH$10:BH$89,GDP!BH$10:BH$89,POP!BH$90,GDP!BH$90,'Global Theil'!$A11)</f>
        <v>6.813034088936752E-3</v>
      </c>
      <c r="BI11" cm="1">
        <f t="array" ref="BI11">TheilElementSeparateSum(POP!BI$10:BI$89,GDP!BI$10:BI$89,POP!BI$90,GDP!BI$90,'Global Theil'!$A11)</f>
        <v>7.3464169811332837E-3</v>
      </c>
    </row>
    <row r="12" spans="1:61" x14ac:dyDescent="0.45">
      <c r="A12">
        <f t="shared" si="0"/>
        <v>9</v>
      </c>
      <c r="B12" t="str" vm="75">
        <f>GDP!B18</f>
        <v>Italy</v>
      </c>
      <c r="C12" cm="1">
        <f t="array" ref="C12">TheilElementSeparateSum(POP!C$10:C$89,GDP!C$10:C$89,POP!C$90,GDP!C$90,'Global Theil'!$A12)</f>
        <v>2.3003835901718526E-2</v>
      </c>
      <c r="D12" cm="1">
        <f t="array" ref="D12">TheilElementSeparateSum(POP!D$10:D$89,GDP!D$10:D$89,POP!D$90,GDP!D$90,'Global Theil'!$A12)</f>
        <v>2.6335530753751821E-2</v>
      </c>
      <c r="E12" cm="1">
        <f t="array" ref="E12">TheilElementSeparateSum(POP!E$10:E$89,GDP!E$10:E$89,POP!E$90,GDP!E$90,'Global Theil'!$A12)</f>
        <v>3.0942887542272986E-2</v>
      </c>
      <c r="F12" cm="1">
        <f t="array" ref="F12">TheilElementSeparateSum(POP!F$10:F$89,GDP!F$10:F$89,POP!F$90,GDP!F$90,'Global Theil'!$A12)</f>
        <v>3.1641919789690692E-2</v>
      </c>
      <c r="G12" cm="1">
        <f t="array" ref="G12">TheilElementSeparateSum(POP!G$10:G$89,GDP!G$10:G$89,POP!G$90,GDP!G$90,'Global Theil'!$A12)</f>
        <v>3.1235540142618829E-2</v>
      </c>
      <c r="H12" cm="1">
        <f t="array" ref="H12">TheilElementSeparateSum(POP!H$10:H$89,GDP!H$10:H$89,POP!H$90,GDP!H$90,'Global Theil'!$A12)</f>
        <v>3.1681823381110807E-2</v>
      </c>
      <c r="I12" cm="1">
        <f t="array" ref="I12">TheilElementSeparateSum(POP!I$10:I$89,GDP!I$10:I$89,POP!I$90,GDP!I$90,'Global Theil'!$A12)</f>
        <v>3.4767205364477485E-2</v>
      </c>
      <c r="J12" cm="1">
        <f t="array" ref="J12">TheilElementSeparateSum(POP!J$10:J$89,GDP!J$10:J$89,POP!J$90,GDP!J$90,'Global Theil'!$A12)</f>
        <v>3.5758028301336071E-2</v>
      </c>
      <c r="K12" cm="1">
        <f t="array" ref="K12">TheilElementSeparateSum(POP!K$10:K$89,GDP!K$10:K$89,POP!K$90,GDP!K$90,'Global Theil'!$A12)</f>
        <v>3.6634677620592054E-2</v>
      </c>
      <c r="L12" cm="1">
        <f t="array" ref="L12">TheilElementSeparateSum(POP!L$10:L$89,GDP!L$10:L$89,POP!L$90,GDP!L$90,'Global Theil'!$A12)</f>
        <v>4.3164505232319947E-2</v>
      </c>
      <c r="M12" cm="1">
        <f t="array" ref="M12">TheilElementSeparateSum(POP!M$10:M$89,GDP!M$10:M$89,POP!M$90,GDP!M$90,'Global Theil'!$A12)</f>
        <v>4.4214600121239227E-2</v>
      </c>
      <c r="N12" cm="1">
        <f t="array" ref="N12">TheilElementSeparateSum(POP!N$10:N$89,GDP!N$10:N$89,POP!N$90,GDP!N$90,'Global Theil'!$A12)</f>
        <v>4.6270547345491499E-2</v>
      </c>
      <c r="O12" cm="1">
        <f t="array" ref="O12">TheilElementSeparateSum(POP!O$10:O$89,GDP!O$10:O$89,POP!O$90,GDP!O$90,'Global Theil'!$A12)</f>
        <v>4.7522947788570087E-2</v>
      </c>
      <c r="P12" cm="1">
        <f t="array" ref="P12">TheilElementSeparateSum(POP!P$10:P$89,GDP!P$10:P$89,POP!P$90,GDP!P$90,'Global Theil'!$A12)</f>
        <v>4.879823517860462E-2</v>
      </c>
      <c r="Q12" cm="1">
        <f t="array" ref="Q12">TheilElementSeparateSum(POP!Q$10:Q$89,GDP!Q$10:Q$89,POP!Q$90,GDP!Q$90,'Global Theil'!$A12)</f>
        <v>5.1060142424649832E-2</v>
      </c>
      <c r="R12" cm="1">
        <f t="array" ref="R12">TheilElementSeparateSum(POP!R$10:R$89,GDP!R$10:R$89,POP!R$90,GDP!R$90,'Global Theil'!$A12)</f>
        <v>4.3163086784372973E-2</v>
      </c>
      <c r="S12" cm="1">
        <f t="array" ref="S12">TheilElementSeparateSum(POP!S$10:S$89,GDP!S$10:S$89,POP!S$90,GDP!S$90,'Global Theil'!$A12)</f>
        <v>4.5044480946374393E-2</v>
      </c>
      <c r="T12" cm="1">
        <f t="array" ref="T12">TheilElementSeparateSum(POP!T$10:T$89,GDP!T$10:T$89,POP!T$90,GDP!T$90,'Global Theil'!$A12)</f>
        <v>4.8750722930487642E-2</v>
      </c>
      <c r="U12" cm="1">
        <f t="array" ref="U12">TheilElementSeparateSum(POP!U$10:U$89,GDP!U$10:U$89,POP!U$90,GDP!U$90,'Global Theil'!$A12)</f>
        <v>5.7771517231576766E-2</v>
      </c>
      <c r="V12" cm="1">
        <f t="array" ref="V12">TheilElementSeparateSum(POP!V$10:V$89,GDP!V$10:V$89,POP!V$90,GDP!V$90,'Global Theil'!$A12)</f>
        <v>6.780077649743034E-2</v>
      </c>
      <c r="W12" cm="1">
        <f t="array" ref="W12">TheilElementSeparateSum(POP!W$10:W$89,GDP!W$10:W$89,POP!W$90,GDP!W$90,'Global Theil'!$A12)</f>
        <v>5.1122049119512923E-2</v>
      </c>
      <c r="X12" cm="1">
        <f t="array" ref="X12">TheilElementSeparateSum(POP!X$10:X$89,GDP!X$10:X$89,POP!X$90,GDP!X$90,'Global Theil'!$A12)</f>
        <v>5.2342788102361343E-2</v>
      </c>
      <c r="Y12" cm="1">
        <f t="array" ref="Y12">TheilElementSeparateSum(POP!Y$10:Y$89,GDP!Y$10:Y$89,POP!Y$90,GDP!Y$90,'Global Theil'!$A12)</f>
        <v>5.4804189350309805E-2</v>
      </c>
      <c r="Z12" cm="1">
        <f t="array" ref="Z12">TheilElementSeparateSum(POP!Z$10:Z$89,GDP!Z$10:Z$89,POP!Z$90,GDP!Z$90,'Global Theil'!$A12)</f>
        <v>4.9418187272605836E-2</v>
      </c>
      <c r="AA12" cm="1">
        <f t="array" ref="AA12">TheilElementSeparateSum(POP!AA$10:AA$89,GDP!AA$10:AA$89,POP!AA$90,GDP!AA$90,'Global Theil'!$A12)</f>
        <v>4.8041823589697309E-2</v>
      </c>
      <c r="AB12" cm="1">
        <f t="array" ref="AB12">TheilElementSeparateSum(POP!AB$10:AB$89,GDP!AB$10:AB$89,POP!AB$90,GDP!AB$90,'Global Theil'!$A12)</f>
        <v>6.9010209674144202E-2</v>
      </c>
      <c r="AC12" cm="1">
        <f t="array" ref="AC12">TheilElementSeparateSum(POP!AC$10:AC$89,GDP!AC$10:AC$89,POP!AC$90,GDP!AC$90,'Global Theil'!$A12)</f>
        <v>8.3405311853562855E-2</v>
      </c>
      <c r="AD12" cm="1">
        <f t="array" ref="AD12">TheilElementSeparateSum(POP!AD$10:AD$89,GDP!AD$10:AD$89,POP!AD$90,GDP!AD$90,'Global Theil'!$A12)</f>
        <v>8.1730181974506474E-2</v>
      </c>
      <c r="AE12" cm="1">
        <f t="array" ref="AE12">TheilElementSeparateSum(POP!AE$10:AE$89,GDP!AE$10:AE$89,POP!AE$90,GDP!AE$90,'Global Theil'!$A12)</f>
        <v>8.068156197356062E-2</v>
      </c>
      <c r="AF12" cm="1">
        <f t="array" ref="AF12">TheilElementSeparateSum(POP!AF$10:AF$89,GDP!AF$10:AF$89,POP!AF$90,GDP!AF$90,'Global Theil'!$A12)</f>
        <v>0.10271828464947745</v>
      </c>
      <c r="AG12" cm="1">
        <f t="array" ref="AG12">TheilElementSeparateSum(POP!AG$10:AG$89,GDP!AG$10:AG$89,POP!AG$90,GDP!AG$90,'Global Theil'!$A12)</f>
        <v>0.10220584599091949</v>
      </c>
      <c r="AH12" cm="1">
        <f t="array" ref="AH12">TheilElementSeparateSum(POP!AH$10:AH$89,GDP!AH$10:AH$89,POP!AH$90,GDP!AH$90,'Global Theil'!$A12)</f>
        <v>0.10314368746322786</v>
      </c>
      <c r="AI12" cm="1">
        <f t="array" ref="AI12">TheilElementSeparateSum(POP!AI$10:AI$89,GDP!AI$10:AI$89,POP!AI$90,GDP!AI$90,'Global Theil'!$A12)</f>
        <v>6.9721963897488262E-2</v>
      </c>
      <c r="AJ12" cm="1">
        <f t="array" ref="AJ12">TheilElementSeparateSum(POP!AJ$10:AJ$89,GDP!AJ$10:AJ$89,POP!AJ$90,GDP!AJ$90,'Global Theil'!$A12)</f>
        <v>6.5056786897809221E-2</v>
      </c>
      <c r="AK12" cm="1">
        <f t="array" ref="AK12">TheilElementSeparateSum(POP!AK$10:AK$89,GDP!AK$10:AK$89,POP!AK$90,GDP!AK$90,'Global Theil'!$A12)</f>
        <v>6.1764918459206029E-2</v>
      </c>
      <c r="AL12" cm="1">
        <f t="array" ref="AL12">TheilElementSeparateSum(POP!AL$10:AL$89,GDP!AL$10:AL$89,POP!AL$90,GDP!AL$90,'Global Theil'!$A12)</f>
        <v>7.2841209935743792E-2</v>
      </c>
      <c r="AM12" cm="1">
        <f t="array" ref="AM12">TheilElementSeparateSum(POP!AM$10:AM$89,GDP!AM$10:AM$89,POP!AM$90,GDP!AM$90,'Global Theil'!$A12)</f>
        <v>6.642179882325247E-2</v>
      </c>
      <c r="AN12" cm="1">
        <f t="array" ref="AN12">TheilElementSeparateSum(POP!AN$10:AN$89,GDP!AN$10:AN$89,POP!AN$90,GDP!AN$90,'Global Theil'!$A12)</f>
        <v>6.8907687116830277E-2</v>
      </c>
      <c r="AO12" cm="1">
        <f t="array" ref="AO12">TheilElementSeparateSum(POP!AO$10:AO$89,GDP!AO$10:AO$89,POP!AO$90,GDP!AO$90,'Global Theil'!$A12)</f>
        <v>6.283136609723991E-2</v>
      </c>
      <c r="AP12" cm="1">
        <f t="array" ref="AP12">TheilElementSeparateSum(POP!AP$10:AP$89,GDP!AP$10:AP$89,POP!AP$90,GDP!AP$90,'Global Theil'!$A12)</f>
        <v>5.0305131446404604E-2</v>
      </c>
      <c r="AQ12" cm="1">
        <f t="array" ref="AQ12">TheilElementSeparateSum(POP!AQ$10:AQ$89,GDP!AQ$10:AQ$89,POP!AQ$90,GDP!AQ$90,'Global Theil'!$A12)</f>
        <v>5.3672105425425623E-2</v>
      </c>
      <c r="AR12" cm="1">
        <f t="array" ref="AR12">TheilElementSeparateSum(POP!AR$10:AR$89,GDP!AR$10:AR$89,POP!AR$90,GDP!AR$90,'Global Theil'!$A12)</f>
        <v>5.8765278679275612E-2</v>
      </c>
      <c r="AS12" cm="1">
        <f t="array" ref="AS12">TheilElementSeparateSum(POP!AS$10:AS$89,GDP!AS$10:AS$89,POP!AS$90,GDP!AS$90,'Global Theil'!$A12)</f>
        <v>7.1601304199393229E-2</v>
      </c>
      <c r="AT12" cm="1">
        <f t="array" ref="AT12">TheilElementSeparateSum(POP!AT$10:AT$89,GDP!AT$10:AT$89,POP!AT$90,GDP!AT$90,'Global Theil'!$A12)</f>
        <v>7.5002372911238846E-2</v>
      </c>
      <c r="AU12" cm="1">
        <f t="array" ref="AU12">TheilElementSeparateSum(POP!AU$10:AU$89,GDP!AU$10:AU$89,POP!AU$90,GDP!AU$90,'Global Theil'!$A12)</f>
        <v>7.0175351464614066E-2</v>
      </c>
      <c r="AV12" cm="1">
        <f t="array" ref="AV12">TheilElementSeparateSum(POP!AV$10:AV$89,GDP!AV$10:AV$89,POP!AV$90,GDP!AV$90,'Global Theil'!$A12)</f>
        <v>6.7984405863267441E-2</v>
      </c>
      <c r="AW12" cm="1">
        <f t="array" ref="AW12">TheilElementSeparateSum(POP!AW$10:AW$89,GDP!AW$10:AW$89,POP!AW$90,GDP!AW$90,'Global Theil'!$A12)</f>
        <v>7.0732893664256918E-2</v>
      </c>
      <c r="AX12" cm="1">
        <f t="array" ref="AX12">TheilElementSeparateSum(POP!AX$10:AX$89,GDP!AX$10:AX$89,POP!AX$90,GDP!AX$90,'Global Theil'!$A12)</f>
        <v>7.1751771206881421E-2</v>
      </c>
      <c r="AY12" cm="1">
        <f t="array" ref="AY12">TheilElementSeparateSum(POP!AY$10:AY$89,GDP!AY$10:AY$89,POP!AY$90,GDP!AY$90,'Global Theil'!$A12)</f>
        <v>6.5421565482435384E-2</v>
      </c>
      <c r="AZ12" cm="1">
        <f t="array" ref="AZ12">TheilElementSeparateSum(POP!AZ$10:AZ$89,GDP!AZ$10:AZ$89,POP!AZ$90,GDP!AZ$90,'Global Theil'!$A12)</f>
        <v>5.4216241417122328E-2</v>
      </c>
      <c r="BA12" cm="1">
        <f t="array" ref="BA12">TheilElementSeparateSum(POP!BA$10:BA$89,GDP!BA$10:BA$89,POP!BA$90,GDP!BA$90,'Global Theil'!$A12)</f>
        <v>5.244638922538436E-2</v>
      </c>
      <c r="BB12" cm="1">
        <f t="array" ref="BB12">TheilElementSeparateSum(POP!BB$10:BB$89,GDP!BB$10:BB$89,POP!BB$90,GDP!BB$90,'Global Theil'!$A12)</f>
        <v>4.2686285536927278E-2</v>
      </c>
      <c r="BC12" cm="1">
        <f t="array" ref="BC12">TheilElementSeparateSum(POP!BC$10:BC$89,GDP!BC$10:BC$89,POP!BC$90,GDP!BC$90,'Global Theil'!$A12)</f>
        <v>4.2495296346619318E-2</v>
      </c>
      <c r="BD12" cm="1">
        <f t="array" ref="BD12">TheilElementSeparateSum(POP!BD$10:BD$89,GDP!BD$10:BD$89,POP!BD$90,GDP!BD$90,'Global Theil'!$A12)</f>
        <v>4.0545649353352829E-2</v>
      </c>
      <c r="BE12" cm="1">
        <f t="array" ref="BE12">TheilElementSeparateSum(POP!BE$10:BE$89,GDP!BE$10:BE$89,POP!BE$90,GDP!BE$90,'Global Theil'!$A12)</f>
        <v>3.1955063254480352E-2</v>
      </c>
      <c r="BF12" cm="1">
        <f t="array" ref="BF12">TheilElementSeparateSum(POP!BF$10:BF$89,GDP!BF$10:BF$89,POP!BF$90,GDP!BF$90,'Global Theil'!$A12)</f>
        <v>3.2543969210479716E-2</v>
      </c>
      <c r="BG12" cm="1">
        <f t="array" ref="BG12">TheilElementSeparateSum(POP!BG$10:BG$89,GDP!BG$10:BG$89,POP!BG$90,GDP!BG$90,'Global Theil'!$A12)</f>
        <v>3.2116247905962653E-2</v>
      </c>
      <c r="BH12" cm="1">
        <f t="array" ref="BH12">TheilElementSeparateSum(POP!BH$10:BH$89,GDP!BH$10:BH$89,POP!BH$90,GDP!BH$90,'Global Theil'!$A12)</f>
        <v>3.2495238403834954E-2</v>
      </c>
      <c r="BI12" cm="1">
        <f t="array" ref="BI12">TheilElementSeparateSum(POP!BI$10:BI$89,GDP!BI$10:BI$89,POP!BI$90,GDP!BI$90,'Global Theil'!$A12)</f>
        <v>2.9243639077904632E-2</v>
      </c>
    </row>
    <row r="13" spans="1:61" x14ac:dyDescent="0.45">
      <c r="A13">
        <f t="shared" si="0"/>
        <v>10</v>
      </c>
      <c r="B13" t="str" vm="76">
        <f>GDP!B19</f>
        <v>Japan</v>
      </c>
      <c r="C13" cm="1">
        <f t="array" ref="C13">TheilElementSeparateSum(POP!C$10:C$89,GDP!C$10:C$89,POP!C$90,GDP!C$90,'Global Theil'!$A13)</f>
        <v>5.709107296799144E-3</v>
      </c>
      <c r="D13" cm="1">
        <f t="array" ref="D13">TheilElementSeparateSum(POP!D$10:D$89,GDP!D$10:D$89,POP!D$90,GDP!D$90,'Global Theil'!$A13)</f>
        <v>9.1529500936344717E-3</v>
      </c>
      <c r="E13" cm="1">
        <f t="array" ref="E13">TheilElementSeparateSum(POP!E$10:E$89,GDP!E$10:E$89,POP!E$90,GDP!E$90,'Global Theil'!$A13)</f>
        <v>1.3201794780720394E-2</v>
      </c>
      <c r="F13" cm="1">
        <f t="array" ref="F13">TheilElementSeparateSum(POP!F$10:F$89,GDP!F$10:F$89,POP!F$90,GDP!F$90,'Global Theil'!$A13)</f>
        <v>1.9052581359980968E-2</v>
      </c>
      <c r="G13" cm="1">
        <f t="array" ref="G13">TheilElementSeparateSum(POP!G$10:G$89,GDP!G$10:G$89,POP!G$90,GDP!G$90,'Global Theil'!$A13)</f>
        <v>2.1265768781004234E-2</v>
      </c>
      <c r="H13" cm="1">
        <f t="array" ref="H13">TheilElementSeparateSum(POP!H$10:H$89,GDP!H$10:H$89,POP!H$90,GDP!H$90,'Global Theil'!$A13)</f>
        <v>2.7760427012684521E-2</v>
      </c>
      <c r="I13" cm="1">
        <f t="array" ref="I13">TheilElementSeparateSum(POP!I$10:I$89,GDP!I$10:I$89,POP!I$90,GDP!I$90,'Global Theil'!$A13)</f>
        <v>3.7760797892139167E-2</v>
      </c>
      <c r="J13" cm="1">
        <f t="array" ref="J13">TheilElementSeparateSum(POP!J$10:J$89,GDP!J$10:J$89,POP!J$90,GDP!J$90,'Global Theil'!$A13)</f>
        <v>4.9774993113364759E-2</v>
      </c>
      <c r="K13" cm="1">
        <f t="array" ref="K13">TheilElementSeparateSum(POP!K$10:K$89,GDP!K$10:K$89,POP!K$90,GDP!K$90,'Global Theil'!$A13)</f>
        <v>5.8293992596116506E-2</v>
      </c>
      <c r="L13" cm="1">
        <f t="array" ref="L13">TheilElementSeparateSum(POP!L$10:L$89,GDP!L$10:L$89,POP!L$90,GDP!L$90,'Global Theil'!$A13)</f>
        <v>7.7884433556730887E-2</v>
      </c>
      <c r="M13" cm="1">
        <f t="array" ref="M13">TheilElementSeparateSum(POP!M$10:M$89,GDP!M$10:M$89,POP!M$90,GDP!M$90,'Global Theil'!$A13)</f>
        <v>8.3795130886282709E-2</v>
      </c>
      <c r="N13" cm="1">
        <f t="array" ref="N13">TheilElementSeparateSum(POP!N$10:N$89,GDP!N$10:N$89,POP!N$90,GDP!N$90,'Global Theil'!$A13)</f>
        <v>0.11265759919119313</v>
      </c>
      <c r="O13" cm="1">
        <f t="array" ref="O13">TheilElementSeparateSum(POP!O$10:O$89,GDP!O$10:O$89,POP!O$90,GDP!O$90,'Global Theil'!$A13)</f>
        <v>0.14402271442592529</v>
      </c>
      <c r="P13" cm="1">
        <f t="array" ref="P13">TheilElementSeparateSum(POP!P$10:P$89,GDP!P$10:P$89,POP!P$90,GDP!P$90,'Global Theil'!$A13)</f>
        <v>0.13940591766619234</v>
      </c>
      <c r="Q13" cm="1">
        <f t="array" ref="Q13">TheilElementSeparateSum(POP!Q$10:Q$89,GDP!Q$10:Q$89,POP!Q$90,GDP!Q$90,'Global Theil'!$A13)</f>
        <v>0.13162083769661034</v>
      </c>
      <c r="R13" cm="1">
        <f t="array" ref="R13">TheilElementSeparateSum(POP!R$10:R$89,GDP!R$10:R$89,POP!R$90,GDP!R$90,'Global Theil'!$A13)</f>
        <v>0.14331200786488058</v>
      </c>
      <c r="S13" cm="1">
        <f t="array" ref="S13">TheilElementSeparateSum(POP!S$10:S$89,GDP!S$10:S$89,POP!S$90,GDP!S$90,'Global Theil'!$A13)</f>
        <v>0.16825060837331141</v>
      </c>
      <c r="T13" cm="1">
        <f t="array" ref="T13">TheilElementSeparateSum(POP!T$10:T$89,GDP!T$10:T$89,POP!T$90,GDP!T$90,'Global Theil'!$A13)</f>
        <v>0.22760788656957034</v>
      </c>
      <c r="U13" cm="1">
        <f t="array" ref="U13">TheilElementSeparateSum(POP!U$10:U$89,GDP!U$10:U$89,POP!U$90,GDP!U$90,'Global Theil'!$A13)</f>
        <v>0.19210207911015009</v>
      </c>
      <c r="V13" cm="1">
        <f t="array" ref="V13">TheilElementSeparateSum(POP!V$10:V$89,GDP!V$10:V$89,POP!V$90,GDP!V$90,'Global Theil'!$A13)</f>
        <v>0.17188498997955076</v>
      </c>
      <c r="W13" cm="1">
        <f t="array" ref="W13">TheilElementSeparateSum(POP!W$10:W$89,GDP!W$10:W$89,POP!W$90,GDP!W$90,'Global Theil'!$A13)</f>
        <v>0.18694804041594962</v>
      </c>
      <c r="X13" cm="1">
        <f t="array" ref="X13">TheilElementSeparateSum(POP!X$10:X$89,GDP!X$10:X$89,POP!X$90,GDP!X$90,'Global Theil'!$A13)</f>
        <v>0.16972119082400805</v>
      </c>
      <c r="Y13" cm="1">
        <f t="array" ref="Y13">TheilElementSeparateSum(POP!Y$10:Y$89,GDP!Y$10:Y$89,POP!Y$90,GDP!Y$90,'Global Theil'!$A13)</f>
        <v>0.19359771249113697</v>
      </c>
      <c r="Z13" cm="1">
        <f t="array" ref="Z13">TheilElementSeparateSum(POP!Z$10:Z$89,GDP!Z$10:Z$89,POP!Z$90,GDP!Z$90,'Global Theil'!$A13)</f>
        <v>0.19792677964769367</v>
      </c>
      <c r="AA13" cm="1">
        <f t="array" ref="AA13">TheilElementSeparateSum(POP!AA$10:AA$89,GDP!AA$10:AA$89,POP!AA$90,GDP!AA$90,'Global Theil'!$A13)</f>
        <v>0.20095404857322152</v>
      </c>
      <c r="AB13" cm="1">
        <f t="array" ref="AB13">TheilElementSeparateSum(POP!AB$10:AB$89,GDP!AB$10:AB$89,POP!AB$90,GDP!AB$90,'Global Theil'!$A13)</f>
        <v>0.29769824002919032</v>
      </c>
      <c r="AC13" cm="1">
        <f t="array" ref="AC13">TheilElementSeparateSum(POP!AC$10:AC$89,GDP!AC$10:AC$89,POP!AC$90,GDP!AC$90,'Global Theil'!$A13)</f>
        <v>0.33396288989192757</v>
      </c>
      <c r="AD13" cm="1">
        <f t="array" ref="AD13">TheilElementSeparateSum(POP!AD$10:AD$89,GDP!AD$10:AD$89,POP!AD$90,GDP!AD$90,'Global Theil'!$A13)</f>
        <v>0.37673334128016955</v>
      </c>
      <c r="AE13" cm="1">
        <f t="array" ref="AE13">TheilElementSeparateSum(POP!AE$10:AE$89,GDP!AE$10:AE$89,POP!AE$90,GDP!AE$90,'Global Theil'!$A13)</f>
        <v>0.34541535362345221</v>
      </c>
      <c r="AF13" cm="1">
        <f t="array" ref="AF13">TheilElementSeparateSum(POP!AF$10:AF$89,GDP!AF$10:AF$89,POP!AF$90,GDP!AF$90,'Global Theil'!$A13)</f>
        <v>0.30751780367149645</v>
      </c>
      <c r="AG13" cm="1">
        <f t="array" ref="AG13">TheilElementSeparateSum(POP!AG$10:AG$89,GDP!AG$10:AG$89,POP!AG$90,GDP!AG$90,'Global Theil'!$A13)</f>
        <v>0.34672717645748546</v>
      </c>
      <c r="AH13" cm="1">
        <f t="array" ref="AH13">TheilElementSeparateSum(POP!AH$10:AH$89,GDP!AH$10:AH$89,POP!AH$90,GDP!AH$90,'Global Theil'!$A13)</f>
        <v>0.36502974215132172</v>
      </c>
      <c r="AI13" cm="1">
        <f t="array" ref="AI13">TheilElementSeparateSum(POP!AI$10:AI$89,GDP!AI$10:AI$89,POP!AI$90,GDP!AI$90,'Global Theil'!$A13)</f>
        <v>0.43346211930546175</v>
      </c>
      <c r="AJ13" cm="1">
        <f t="array" ref="AJ13">TheilElementSeparateSum(POP!AJ$10:AJ$89,GDP!AJ$10:AJ$89,POP!AJ$90,GDP!AJ$90,'Global Theil'!$A13)</f>
        <v>0.44889293644911055</v>
      </c>
      <c r="AK13" cm="1">
        <f t="array" ref="AK13">TheilElementSeparateSum(POP!AK$10:AK$89,GDP!AK$10:AK$89,POP!AK$90,GDP!AK$90,'Global Theil'!$A13)</f>
        <v>0.45314542566469973</v>
      </c>
      <c r="AL13" cm="1">
        <f t="array" ref="AL13">TheilElementSeparateSum(POP!AL$10:AL$89,GDP!AL$10:AL$89,POP!AL$90,GDP!AL$90,'Global Theil'!$A13)</f>
        <v>0.36741043790387101</v>
      </c>
      <c r="AM13" cm="1">
        <f t="array" ref="AM13">TheilElementSeparateSum(POP!AM$10:AM$89,GDP!AM$10:AM$89,POP!AM$90,GDP!AM$90,'Global Theil'!$A13)</f>
        <v>0.31971106936987348</v>
      </c>
      <c r="AN13" cm="1">
        <f t="array" ref="AN13">TheilElementSeparateSum(POP!AN$10:AN$89,GDP!AN$10:AN$89,POP!AN$90,GDP!AN$90,'Global Theil'!$A13)</f>
        <v>0.27606934430105867</v>
      </c>
      <c r="AO13" cm="1">
        <f t="array" ref="AO13">TheilElementSeparateSum(POP!AO$10:AO$89,GDP!AO$10:AO$89,POP!AO$90,GDP!AO$90,'Global Theil'!$A13)</f>
        <v>0.31451821731798218</v>
      </c>
      <c r="AP13" cm="1">
        <f t="array" ref="AP13">TheilElementSeparateSum(POP!AP$10:AP$89,GDP!AP$10:AP$89,POP!AP$90,GDP!AP$90,'Global Theil'!$A13)</f>
        <v>0.33131522362757443</v>
      </c>
      <c r="AQ13" cm="1">
        <f t="array" ref="AQ13">TheilElementSeparateSum(POP!AQ$10:AQ$89,GDP!AQ$10:AQ$89,POP!AQ$90,GDP!AQ$90,'Global Theil'!$A13)</f>
        <v>0.27770177307518051</v>
      </c>
      <c r="AR13" cm="1">
        <f t="array" ref="AR13">TheilElementSeparateSum(POP!AR$10:AR$89,GDP!AR$10:AR$89,POP!AR$90,GDP!AR$90,'Global Theil'!$A13)</f>
        <v>0.24455217127684314</v>
      </c>
      <c r="AS13" cm="1">
        <f t="array" ref="AS13">TheilElementSeparateSum(POP!AS$10:AS$89,GDP!AS$10:AS$89,POP!AS$90,GDP!AS$90,'Global Theil'!$A13)</f>
        <v>0.23590517365248354</v>
      </c>
      <c r="AT13" cm="1">
        <f t="array" ref="AT13">TheilElementSeparateSum(POP!AT$10:AT$89,GDP!AT$10:AT$89,POP!AT$90,GDP!AT$90,'Global Theil'!$A13)</f>
        <v>0.22605854725566102</v>
      </c>
      <c r="AU13" cm="1">
        <f t="array" ref="AU13">TheilElementSeparateSum(POP!AU$10:AU$89,GDP!AU$10:AU$89,POP!AU$90,GDP!AU$90,'Global Theil'!$A13)</f>
        <v>0.19861784425934059</v>
      </c>
      <c r="AV13" cm="1">
        <f t="array" ref="AV13">TheilElementSeparateSum(POP!AV$10:AV$89,GDP!AV$10:AV$89,POP!AV$90,GDP!AV$90,'Global Theil'!$A13)</f>
        <v>0.16442504404279534</v>
      </c>
      <c r="AW13" cm="1">
        <f t="array" ref="AW13">TheilElementSeparateSum(POP!AW$10:AW$89,GDP!AW$10:AW$89,POP!AW$90,GDP!AW$90,'Global Theil'!$A13)</f>
        <v>0.13746237727247099</v>
      </c>
      <c r="AX13" cm="1">
        <f t="array" ref="AX13">TheilElementSeparateSum(POP!AX$10:AX$89,GDP!AX$10:AX$89,POP!AX$90,GDP!AX$90,'Global Theil'!$A13)</f>
        <v>0.14693923363973693</v>
      </c>
      <c r="AY13" cm="1">
        <f t="array" ref="AY13">TheilElementSeparateSum(POP!AY$10:AY$89,GDP!AY$10:AY$89,POP!AY$90,GDP!AY$90,'Global Theil'!$A13)</f>
        <v>0.16705030012654098</v>
      </c>
      <c r="AZ13" cm="1">
        <f t="array" ref="AZ13">TheilElementSeparateSum(POP!AZ$10:AZ$89,GDP!AZ$10:AZ$89,POP!AZ$90,GDP!AZ$90,'Global Theil'!$A13)</f>
        <v>0.16860416765407676</v>
      </c>
      <c r="BA13" cm="1">
        <f t="array" ref="BA13">TheilElementSeparateSum(POP!BA$10:BA$89,GDP!BA$10:BA$89,POP!BA$90,GDP!BA$90,'Global Theil'!$A13)</f>
        <v>0.16531476325525329</v>
      </c>
      <c r="BB13" cm="1">
        <f t="array" ref="BB13">TheilElementSeparateSum(POP!BB$10:BB$89,GDP!BB$10:BB$89,POP!BB$90,GDP!BB$90,'Global Theil'!$A13)</f>
        <v>0.16233397344710143</v>
      </c>
      <c r="BC13" cm="1">
        <f t="array" ref="BC13">TheilElementSeparateSum(POP!BC$10:BC$89,GDP!BC$10:BC$89,POP!BC$90,GDP!BC$90,'Global Theil'!$A13)</f>
        <v>0.11365295182249147</v>
      </c>
      <c r="BD13" cm="1">
        <f t="array" ref="BD13">TheilElementSeparateSum(POP!BD$10:BD$89,GDP!BD$10:BD$89,POP!BD$90,GDP!BD$90,'Global Theil'!$A13)</f>
        <v>9.6698505389509803E-2</v>
      </c>
      <c r="BE13" cm="1">
        <f t="array" ref="BE13">TheilElementSeparateSum(POP!BE$10:BE$89,GDP!BE$10:BE$89,POP!BE$90,GDP!BE$90,'Global Theil'!$A13)</f>
        <v>8.6305308423384158E-2</v>
      </c>
      <c r="BF13" cm="1">
        <f t="array" ref="BF13">TheilElementSeparateSum(POP!BF$10:BF$89,GDP!BF$10:BF$89,POP!BF$90,GDP!BF$90,'Global Theil'!$A13)</f>
        <v>0.1039054556649049</v>
      </c>
      <c r="BG13" cm="1">
        <f t="array" ref="BG13">TheilElementSeparateSum(POP!BG$10:BG$89,GDP!BG$10:BG$89,POP!BG$90,GDP!BG$90,'Global Theil'!$A13)</f>
        <v>9.2648930815213179E-2</v>
      </c>
      <c r="BH13" cm="1">
        <f t="array" ref="BH13">TheilElementSeparateSum(POP!BH$10:BH$89,GDP!BH$10:BH$89,POP!BH$90,GDP!BH$90,'Global Theil'!$A13)</f>
        <v>8.6444748606791535E-2</v>
      </c>
      <c r="BI13" cm="1">
        <f t="array" ref="BI13">TheilElementSeparateSum(POP!BI$10:BI$89,GDP!BI$10:BI$89,POP!BI$90,GDP!BI$90,'Global Theil'!$A13)</f>
        <v>8.8505961371830602E-2</v>
      </c>
    </row>
    <row r="14" spans="1:61" x14ac:dyDescent="0.45">
      <c r="A14">
        <f t="shared" si="0"/>
        <v>11</v>
      </c>
      <c r="B14" t="str" vm="77">
        <f>GDP!B20</f>
        <v>Luxemburg</v>
      </c>
      <c r="C14" cm="1">
        <f t="array" ref="C14">TheilElementSeparateSum(POP!C$10:C$89,GDP!C$10:C$89,POP!C$90,GDP!C$90,'Global Theil'!$A14)</f>
        <v>9.3988865293174475E-4</v>
      </c>
      <c r="D14" cm="1">
        <f t="array" ref="D14">TheilElementSeparateSum(POP!D$10:D$89,GDP!D$10:D$89,POP!D$90,GDP!D$90,'Global Theil'!$A14)</f>
        <v>9.1131892065822342E-4</v>
      </c>
      <c r="E14" cm="1">
        <f t="array" ref="E14">TheilElementSeparateSum(POP!E$10:E$89,GDP!E$10:E$89,POP!E$90,GDP!E$90,'Global Theil'!$A14)</f>
        <v>8.9497251398620793E-4</v>
      </c>
      <c r="F14" cm="1">
        <f t="array" ref="F14">TheilElementSeparateSum(POP!F$10:F$89,GDP!F$10:F$89,POP!F$90,GDP!F$90,'Global Theil'!$A14)</f>
        <v>9.6898960868249803E-4</v>
      </c>
      <c r="G14" cm="1">
        <f t="array" ref="G14">TheilElementSeparateSum(POP!G$10:G$89,GDP!G$10:G$89,POP!G$90,GDP!G$90,'Global Theil'!$A14)</f>
        <v>8.7389086812308741E-4</v>
      </c>
      <c r="H14" cm="1">
        <f t="array" ref="H14">TheilElementSeparateSum(POP!H$10:H$89,GDP!H$10:H$89,POP!H$90,GDP!H$90,'Global Theil'!$A14)</f>
        <v>8.3506552747382781E-4</v>
      </c>
      <c r="I14" cm="1">
        <f t="array" ref="I14">TheilElementSeparateSum(POP!I$10:I$89,GDP!I$10:I$89,POP!I$90,GDP!I$90,'Global Theil'!$A14)</f>
        <v>7.6551258496840237E-4</v>
      </c>
      <c r="J14" cm="1">
        <f t="array" ref="J14">TheilElementSeparateSum(POP!J$10:J$89,GDP!J$10:J$89,POP!J$90,GDP!J$90,'Global Theil'!$A14)</f>
        <v>7.9334377533999605E-4</v>
      </c>
      <c r="K14" cm="1">
        <f t="array" ref="K14">TheilElementSeparateSum(POP!K$10:K$89,GDP!K$10:K$89,POP!K$90,GDP!K$90,'Global Theil'!$A14)</f>
        <v>8.7193040069297764E-4</v>
      </c>
      <c r="L14" cm="1">
        <f t="array" ref="L14">TheilElementSeparateSum(POP!L$10:L$89,GDP!L$10:L$89,POP!L$90,GDP!L$90,'Global Theil'!$A14)</f>
        <v>1.0577858587921783E-3</v>
      </c>
      <c r="M14" cm="1">
        <f t="array" ref="M14">TheilElementSeparateSum(POP!M$10:M$89,GDP!M$10:M$89,POP!M$90,GDP!M$90,'Global Theil'!$A14)</f>
        <v>9.80574022839887E-4</v>
      </c>
      <c r="N14" cm="1">
        <f t="array" ref="N14">TheilElementSeparateSum(POP!N$10:N$89,GDP!N$10:N$89,POP!N$90,GDP!N$90,'Global Theil'!$A14)</f>
        <v>1.13181367915492E-3</v>
      </c>
      <c r="O14" cm="1">
        <f t="array" ref="O14">TheilElementSeparateSum(POP!O$10:O$89,GDP!O$10:O$89,POP!O$90,GDP!O$90,'Global Theil'!$A14)</f>
        <v>1.4026775684391679E-3</v>
      </c>
      <c r="P14" cm="1">
        <f t="array" ref="P14">TheilElementSeparateSum(POP!P$10:P$89,GDP!P$10:P$89,POP!P$90,GDP!P$90,'Global Theil'!$A14)</f>
        <v>1.5826829604903639E-3</v>
      </c>
      <c r="Q14" cm="1">
        <f t="array" ref="Q14">TheilElementSeparateSum(POP!Q$10:Q$89,GDP!Q$10:Q$89,POP!Q$90,GDP!Q$90,'Global Theil'!$A14)</f>
        <v>1.2912890016304915E-3</v>
      </c>
      <c r="R14" cm="1">
        <f t="array" ref="R14">TheilElementSeparateSum(POP!R$10:R$89,GDP!R$10:R$89,POP!R$90,GDP!R$90,'Global Theil'!$A14)</f>
        <v>1.332781260010405E-3</v>
      </c>
      <c r="S14" cm="1">
        <f t="array" ref="S14">TheilElementSeparateSum(POP!S$10:S$89,GDP!S$10:S$89,POP!S$90,GDP!S$90,'Global Theil'!$A14)</f>
        <v>1.3009285651863066E-3</v>
      </c>
      <c r="T14" cm="1">
        <f t="array" ref="T14">TheilElementSeparateSum(POP!T$10:T$89,GDP!T$10:T$89,POP!T$90,GDP!T$90,'Global Theil'!$A14)</f>
        <v>1.4171558043332253E-3</v>
      </c>
      <c r="U14" cm="1">
        <f t="array" ref="U14">TheilElementSeparateSum(POP!U$10:U$89,GDP!U$10:U$89,POP!U$90,GDP!U$90,'Global Theil'!$A14)</f>
        <v>1.4579378242838416E-3</v>
      </c>
      <c r="V14" cm="1">
        <f t="array" ref="V14">TheilElementSeparateSum(POP!V$10:V$89,GDP!V$10:V$89,POP!V$90,GDP!V$90,'Global Theil'!$A14)</f>
        <v>1.4091991953014121E-3</v>
      </c>
      <c r="W14" cm="1">
        <f t="array" ref="W14">TheilElementSeparateSum(POP!W$10:W$89,GDP!W$10:W$89,POP!W$90,GDP!W$90,'Global Theil'!$A14)</f>
        <v>9.9378520753843767E-4</v>
      </c>
      <c r="X14" cm="1">
        <f t="array" ref="X14">TheilElementSeparateSum(POP!X$10:X$89,GDP!X$10:X$89,POP!X$90,GDP!X$90,'Global Theil'!$A14)</f>
        <v>8.8055254051749745E-4</v>
      </c>
      <c r="Y14" cm="1">
        <f t="array" ref="Y14">TheilElementSeparateSum(POP!Y$10:Y$89,GDP!Y$10:Y$89,POP!Y$90,GDP!Y$90,'Global Theil'!$A14)</f>
        <v>8.3730233636881664E-4</v>
      </c>
      <c r="Z14" cm="1">
        <f t="array" ref="Z14">TheilElementSeparateSum(POP!Z$10:Z$89,GDP!Z$10:Z$89,POP!Z$90,GDP!Z$90,'Global Theil'!$A14)</f>
        <v>7.5514745809452061E-4</v>
      </c>
      <c r="AA14" cm="1">
        <f t="array" ref="AA14">TheilElementSeparateSum(POP!AA$10:AA$89,GDP!AA$10:AA$89,POP!AA$90,GDP!AA$90,'Global Theil'!$A14)</f>
        <v>7.3285622967692954E-4</v>
      </c>
      <c r="AB14" cm="1">
        <f t="array" ref="AB14">TheilElementSeparateSum(POP!AB$10:AB$89,GDP!AB$10:AB$89,POP!AB$90,GDP!AB$90,'Global Theil'!$A14)</f>
        <v>1.0465540352543653E-3</v>
      </c>
      <c r="AC14" cm="1">
        <f t="array" ref="AC14">TheilElementSeparateSum(POP!AC$10:AC$89,GDP!AC$10:AC$89,POP!AC$90,GDP!AC$90,'Global Theil'!$A14)</f>
        <v>1.2092731336498595E-3</v>
      </c>
      <c r="AD14" cm="1">
        <f t="array" ref="AD14">TheilElementSeparateSum(POP!AD$10:AD$89,GDP!AD$10:AD$89,POP!AD$90,GDP!AD$90,'Global Theil'!$A14)</f>
        <v>1.2226958566288432E-3</v>
      </c>
      <c r="AE14" cm="1">
        <f t="array" ref="AE14">TheilElementSeparateSum(POP!AE$10:AE$89,GDP!AE$10:AE$89,POP!AE$90,GDP!AE$90,'Global Theil'!$A14)</f>
        <v>1.2437295264281403E-3</v>
      </c>
      <c r="AF14" cm="1">
        <f t="array" ref="AF14">TheilElementSeparateSum(POP!AF$10:AF$89,GDP!AF$10:AF$89,POP!AF$90,GDP!AF$90,'Global Theil'!$A14)</f>
        <v>1.533324422711903E-3</v>
      </c>
      <c r="AG14" cm="1">
        <f t="array" ref="AG14">TheilElementSeparateSum(POP!AG$10:AG$89,GDP!AG$10:AG$89,POP!AG$90,GDP!AG$90,'Global Theil'!$A14)</f>
        <v>1.5738291901188472E-3</v>
      </c>
      <c r="AH14" cm="1">
        <f t="array" ref="AH14">TheilElementSeparateSum(POP!AH$10:AH$89,GDP!AH$10:AH$89,POP!AH$90,GDP!AH$90,'Global Theil'!$A14)</f>
        <v>1.7138987798728253E-3</v>
      </c>
      <c r="AI14" cm="1">
        <f t="array" ref="AI14">TheilElementSeparateSum(POP!AI$10:AI$89,GDP!AI$10:AI$89,POP!AI$90,GDP!AI$90,'Global Theil'!$A14)</f>
        <v>1.7248254824948233E-3</v>
      </c>
      <c r="AJ14" cm="1">
        <f t="array" ref="AJ14">TheilElementSeparateSum(POP!AJ$10:AJ$89,GDP!AJ$10:AJ$89,POP!AJ$90,GDP!AJ$90,'Global Theil'!$A14)</f>
        <v>1.7991546811639957E-3</v>
      </c>
      <c r="AK14" cm="1">
        <f t="array" ref="AK14">TheilElementSeparateSum(POP!AK$10:AK$89,GDP!AK$10:AK$89,POP!AK$90,GDP!AK$90,'Global Theil'!$A14)</f>
        <v>1.969152610701136E-3</v>
      </c>
      <c r="AL14" cm="1">
        <f t="array" ref="AL14">TheilElementSeparateSum(POP!AL$10:AL$89,GDP!AL$10:AL$89,POP!AL$90,GDP!AL$90,'Global Theil'!$A14)</f>
        <v>1.9294901077641651E-3</v>
      </c>
      <c r="AM14" cm="1">
        <f t="array" ref="AM14">TheilElementSeparateSum(POP!AM$10:AM$89,GDP!AM$10:AM$89,POP!AM$90,GDP!AM$90,'Global Theil'!$A14)</f>
        <v>1.6621836350892911E-3</v>
      </c>
      <c r="AN14" cm="1">
        <f t="array" ref="AN14">TheilElementSeparateSum(POP!AN$10:AN$89,GDP!AN$10:AN$89,POP!AN$90,GDP!AN$90,'Global Theil'!$A14)</f>
        <v>1.7047725181931913E-3</v>
      </c>
      <c r="AO14" cm="1">
        <f t="array" ref="AO14">TheilElementSeparateSum(POP!AO$10:AO$89,GDP!AO$10:AO$89,POP!AO$90,GDP!AO$90,'Global Theil'!$A14)</f>
        <v>1.8376348067560076E-3</v>
      </c>
      <c r="AP14" cm="1">
        <f t="array" ref="AP14">TheilElementSeparateSum(POP!AP$10:AP$89,GDP!AP$10:AP$89,POP!AP$90,GDP!AP$90,'Global Theil'!$A14)</f>
        <v>1.6239946142989233E-3</v>
      </c>
      <c r="AQ14" cm="1">
        <f t="array" ref="AQ14">TheilElementSeparateSum(POP!AQ$10:AQ$89,GDP!AQ$10:AQ$89,POP!AQ$90,GDP!AQ$90,'Global Theil'!$A14)</f>
        <v>1.6499244493718573E-3</v>
      </c>
      <c r="AR14" cm="1">
        <f t="array" ref="AR14">TheilElementSeparateSum(POP!AR$10:AR$89,GDP!AR$10:AR$89,POP!AR$90,GDP!AR$90,'Global Theil'!$A14)</f>
        <v>1.8176396553091388E-3</v>
      </c>
      <c r="AS14" cm="1">
        <f t="array" ref="AS14">TheilElementSeparateSum(POP!AS$10:AS$89,GDP!AS$10:AS$89,POP!AS$90,GDP!AS$90,'Global Theil'!$A14)</f>
        <v>2.1653558308093032E-3</v>
      </c>
      <c r="AT14" cm="1">
        <f t="array" ref="AT14">TheilElementSeparateSum(POP!AT$10:AT$89,GDP!AT$10:AT$89,POP!AT$90,GDP!AT$90,'Global Theil'!$A14)</f>
        <v>2.3210633416862049E-3</v>
      </c>
      <c r="AU14" cm="1">
        <f t="array" ref="AU14">TheilElementSeparateSum(POP!AU$10:AU$89,GDP!AU$10:AU$89,POP!AU$90,GDP!AU$90,'Global Theil'!$A14)</f>
        <v>2.3247900955197819E-3</v>
      </c>
      <c r="AV14" cm="1">
        <f t="array" ref="AV14">TheilElementSeparateSum(POP!AV$10:AV$89,GDP!AV$10:AV$89,POP!AV$90,GDP!AV$90,'Global Theil'!$A14)</f>
        <v>2.5183488022379476E-3</v>
      </c>
      <c r="AW14" cm="1">
        <f t="array" ref="AW14">TheilElementSeparateSum(POP!AW$10:AW$89,GDP!AW$10:AW$89,POP!AW$90,GDP!AW$90,'Global Theil'!$A14)</f>
        <v>2.8002210687797509E-3</v>
      </c>
      <c r="AX14" cm="1">
        <f t="array" ref="AX14">TheilElementSeparateSum(POP!AX$10:AX$89,GDP!AX$10:AX$89,POP!AX$90,GDP!AX$90,'Global Theil'!$A14)</f>
        <v>2.8626644510847377E-3</v>
      </c>
      <c r="AY14" cm="1">
        <f t="array" ref="AY14">TheilElementSeparateSum(POP!AY$10:AY$89,GDP!AY$10:AY$89,POP!AY$90,GDP!AY$90,'Global Theil'!$A14)</f>
        <v>2.6597410886285097E-3</v>
      </c>
      <c r="AZ14" cm="1">
        <f t="array" ref="AZ14">TheilElementSeparateSum(POP!AZ$10:AZ$89,GDP!AZ$10:AZ$89,POP!AZ$90,GDP!AZ$90,'Global Theil'!$A14)</f>
        <v>2.4721999807951812E-3</v>
      </c>
      <c r="BA14" cm="1">
        <f t="array" ref="BA14">TheilElementSeparateSum(POP!BA$10:BA$89,GDP!BA$10:BA$89,POP!BA$90,GDP!BA$90,'Global Theil'!$A14)</f>
        <v>2.5530713537745596E-3</v>
      </c>
      <c r="BB14" cm="1">
        <f t="array" ref="BB14">TheilElementSeparateSum(POP!BB$10:BB$89,GDP!BB$10:BB$89,POP!BB$90,GDP!BB$90,'Global Theil'!$A14)</f>
        <v>2.2632464815397621E-3</v>
      </c>
      <c r="BC14" cm="1">
        <f t="array" ref="BC14">TheilElementSeparateSum(POP!BC$10:BC$89,GDP!BC$10:BC$89,POP!BC$90,GDP!BC$90,'Global Theil'!$A14)</f>
        <v>2.4457012322418301E-3</v>
      </c>
      <c r="BD14" cm="1">
        <f t="array" ref="BD14">TheilElementSeparateSum(POP!BD$10:BD$89,GDP!BD$10:BD$89,POP!BD$90,GDP!BD$90,'Global Theil'!$A14)</f>
        <v>2.5536093502261928E-3</v>
      </c>
      <c r="BE14" cm="1">
        <f t="array" ref="BE14">TheilElementSeparateSum(POP!BE$10:BE$89,GDP!BE$10:BE$89,POP!BE$90,GDP!BE$90,'Global Theil'!$A14)</f>
        <v>2.1919132178215154E-3</v>
      </c>
      <c r="BF14" cm="1">
        <f t="array" ref="BF14">TheilElementSeparateSum(POP!BF$10:BF$89,GDP!BF$10:BF$89,POP!BF$90,GDP!BF$90,'Global Theil'!$A14)</f>
        <v>2.2826807031263246E-3</v>
      </c>
      <c r="BG14" cm="1">
        <f t="array" ref="BG14">TheilElementSeparateSum(POP!BG$10:BG$89,GDP!BG$10:BG$89,POP!BG$90,GDP!BG$90,'Global Theil'!$A14)</f>
        <v>2.2634841401151799E-3</v>
      </c>
      <c r="BH14" cm="1">
        <f t="array" ref="BH14">TheilElementSeparateSum(POP!BH$10:BH$89,GDP!BH$10:BH$89,POP!BH$90,GDP!BH$90,'Global Theil'!$A14)</f>
        <v>2.383558230471425E-3</v>
      </c>
      <c r="BI14" cm="1">
        <f t="array" ref="BI14">TheilElementSeparateSum(POP!BI$10:BI$89,GDP!BI$10:BI$89,POP!BI$90,GDP!BI$90,'Global Theil'!$A14)</f>
        <v>2.3213289384187421E-3</v>
      </c>
    </row>
    <row r="15" spans="1:61" x14ac:dyDescent="0.45">
      <c r="A15">
        <f t="shared" si="0"/>
        <v>12</v>
      </c>
      <c r="B15" t="str" vm="78">
        <f>GDP!B21</f>
        <v>Netherlands</v>
      </c>
      <c r="C15" cm="1">
        <f t="array" ref="C15">TheilElementSeparateSum(POP!C$10:C$89,GDP!C$10:C$89,POP!C$90,GDP!C$90,'Global Theil'!$A15)</f>
        <v>1.0152293469949846E-2</v>
      </c>
      <c r="D15" cm="1">
        <f t="array" ref="D15">TheilElementSeparateSum(POP!D$10:D$89,GDP!D$10:D$89,POP!D$90,GDP!D$90,'Global Theil'!$A15)</f>
        <v>1.0406946519638423E-2</v>
      </c>
      <c r="E15" cm="1">
        <f t="array" ref="E15">TheilElementSeparateSum(POP!E$10:E$89,GDP!E$10:E$89,POP!E$90,GDP!E$90,'Global Theil'!$A15)</f>
        <v>1.0537191341735792E-2</v>
      </c>
      <c r="F15" cm="1">
        <f t="array" ref="F15">TheilElementSeparateSum(POP!F$10:F$89,GDP!F$10:F$89,POP!F$90,GDP!F$90,'Global Theil'!$A15)</f>
        <v>1.2420707834167448E-2</v>
      </c>
      <c r="G15" cm="1">
        <f t="array" ref="G15">TheilElementSeparateSum(POP!G$10:G$89,GDP!G$10:G$89,POP!G$90,GDP!G$90,'Global Theil'!$A15)</f>
        <v>1.3306392683310629E-2</v>
      </c>
      <c r="H15" cm="1">
        <f t="array" ref="H15">TheilElementSeparateSum(POP!H$10:H$89,GDP!H$10:H$89,POP!H$90,GDP!H$90,'Global Theil'!$A15)</f>
        <v>1.3497891751904238E-2</v>
      </c>
      <c r="I15" cm="1">
        <f t="array" ref="I15">TheilElementSeparateSum(POP!I$10:I$89,GDP!I$10:I$89,POP!I$90,GDP!I$90,'Global Theil'!$A15)</f>
        <v>1.4401332398730158E-2</v>
      </c>
      <c r="J15" cm="1">
        <f t="array" ref="J15">TheilElementSeparateSum(POP!J$10:J$89,GDP!J$10:J$89,POP!J$90,GDP!J$90,'Global Theil'!$A15)</f>
        <v>1.5328129436596085E-2</v>
      </c>
      <c r="K15" cm="1">
        <f t="array" ref="K15">TheilElementSeparateSum(POP!K$10:K$89,GDP!K$10:K$89,POP!K$90,GDP!K$90,'Global Theil'!$A15)</f>
        <v>1.8847749398769188E-2</v>
      </c>
      <c r="L15" cm="1">
        <f t="array" ref="L15">TheilElementSeparateSum(POP!L$10:L$89,GDP!L$10:L$89,POP!L$90,GDP!L$90,'Global Theil'!$A15)</f>
        <v>1.9903193442763329E-2</v>
      </c>
      <c r="M15" cm="1">
        <f t="array" ref="M15">TheilElementSeparateSum(POP!M$10:M$89,GDP!M$10:M$89,POP!M$90,GDP!M$90,'Global Theil'!$A15)</f>
        <v>2.2461431543946822E-2</v>
      </c>
      <c r="N15" cm="1">
        <f t="array" ref="N15">TheilElementSeparateSum(POP!N$10:N$89,GDP!N$10:N$89,POP!N$90,GDP!N$90,'Global Theil'!$A15)</f>
        <v>2.5411040387729057E-2</v>
      </c>
      <c r="O15" cm="1">
        <f t="array" ref="O15">TheilElementSeparateSum(POP!O$10:O$89,GDP!O$10:O$89,POP!O$90,GDP!O$90,'Global Theil'!$A15)</f>
        <v>2.9851765896996754E-2</v>
      </c>
      <c r="P15" cm="1">
        <f t="array" ref="P15">TheilElementSeparateSum(POP!P$10:P$89,GDP!P$10:P$89,POP!P$90,GDP!P$90,'Global Theil'!$A15)</f>
        <v>3.3911670418448128E-2</v>
      </c>
      <c r="Q15" cm="1">
        <f t="array" ref="Q15">TheilElementSeparateSum(POP!Q$10:Q$89,GDP!Q$10:Q$89,POP!Q$90,GDP!Q$90,'Global Theil'!$A15)</f>
        <v>3.5444680877535981E-2</v>
      </c>
      <c r="R15" cm="1">
        <f t="array" ref="R15">TheilElementSeparateSum(POP!R$10:R$89,GDP!R$10:R$89,POP!R$90,GDP!R$90,'Global Theil'!$A15)</f>
        <v>3.6205952301677224E-2</v>
      </c>
      <c r="S15" cm="1">
        <f t="array" ref="S15">TheilElementSeparateSum(POP!S$10:S$89,GDP!S$10:S$89,POP!S$90,GDP!S$90,'Global Theil'!$A15)</f>
        <v>3.8196546436648209E-2</v>
      </c>
      <c r="T15" cm="1">
        <f t="array" ref="T15">TheilElementSeparateSum(POP!T$10:T$89,GDP!T$10:T$89,POP!T$90,GDP!T$90,'Global Theil'!$A15)</f>
        <v>4.0692757046848368E-2</v>
      </c>
      <c r="U15" cm="1">
        <f t="array" ref="U15">TheilElementSeparateSum(POP!U$10:U$89,GDP!U$10:U$89,POP!U$90,GDP!U$90,'Global Theil'!$A15)</f>
        <v>4.0893814194927547E-2</v>
      </c>
      <c r="V15" cm="1">
        <f t="array" ref="V15">TheilElementSeparateSum(POP!V$10:V$89,GDP!V$10:V$89,POP!V$90,GDP!V$90,'Global Theil'!$A15)</f>
        <v>3.9106090579807906E-2</v>
      </c>
      <c r="W15" cm="1">
        <f t="array" ref="W15">TheilElementSeparateSum(POP!W$10:W$89,GDP!W$10:W$89,POP!W$90,GDP!W$90,'Global Theil'!$A15)</f>
        <v>2.7138128922883094E-2</v>
      </c>
      <c r="X15" cm="1">
        <f t="array" ref="X15">TheilElementSeparateSum(POP!X$10:X$89,GDP!X$10:X$89,POP!X$90,GDP!X$90,'Global Theil'!$A15)</f>
        <v>2.6334318971971676E-2</v>
      </c>
      <c r="Y15" cm="1">
        <f t="array" ref="Y15">TheilElementSeparateSum(POP!Y$10:Y$89,GDP!Y$10:Y$89,POP!Y$90,GDP!Y$90,'Global Theil'!$A15)</f>
        <v>2.4307975154617568E-2</v>
      </c>
      <c r="Z15" cm="1">
        <f t="array" ref="Z15">TheilElementSeparateSum(POP!Z$10:Z$89,GDP!Z$10:Z$89,POP!Z$90,GDP!Z$90,'Global Theil'!$A15)</f>
        <v>2.0131406284328048E-2</v>
      </c>
      <c r="AA15" cm="1">
        <f t="array" ref="AA15">TheilElementSeparateSum(POP!AA$10:AA$89,GDP!AA$10:AA$89,POP!AA$90,GDP!AA$90,'Global Theil'!$A15)</f>
        <v>1.8424706633124611E-2</v>
      </c>
      <c r="AB15" cm="1">
        <f t="array" ref="AB15">TheilElementSeparateSum(POP!AB$10:AB$89,GDP!AB$10:AB$89,POP!AB$90,GDP!AB$90,'Global Theil'!$A15)</f>
        <v>2.5041480893284639E-2</v>
      </c>
      <c r="AC15" cm="1">
        <f t="array" ref="AC15">TheilElementSeparateSum(POP!AC$10:AC$89,GDP!AC$10:AC$89,POP!AC$90,GDP!AC$90,'Global Theil'!$A15)</f>
        <v>2.8321933064686614E-2</v>
      </c>
      <c r="AD15" cm="1">
        <f t="array" ref="AD15">TheilElementSeparateSum(POP!AD$10:AD$89,GDP!AD$10:AD$89,POP!AD$90,GDP!AD$90,'Global Theil'!$A15)</f>
        <v>2.6097351982229459E-2</v>
      </c>
      <c r="AE15" cm="1">
        <f t="array" ref="AE15">TheilElementSeparateSum(POP!AE$10:AE$89,GDP!AE$10:AE$89,POP!AE$90,GDP!AE$90,'Global Theil'!$A15)</f>
        <v>2.3420397352882778E-2</v>
      </c>
      <c r="AF15" cm="1">
        <f t="array" ref="AF15">TheilElementSeparateSum(POP!AF$10:AF$89,GDP!AF$10:AF$89,POP!AF$90,GDP!AF$90,'Global Theil'!$A15)</f>
        <v>2.8081625938024671E-2</v>
      </c>
      <c r="AG15" cm="1">
        <f t="array" ref="AG15">TheilElementSeparateSum(POP!AG$10:AG$89,GDP!AG$10:AG$89,POP!AG$90,GDP!AG$90,'Global Theil'!$A15)</f>
        <v>2.667960777380796E-2</v>
      </c>
      <c r="AH15" cm="1">
        <f t="array" ref="AH15">TheilElementSeparateSum(POP!AH$10:AH$89,GDP!AH$10:AH$89,POP!AH$90,GDP!AH$90,'Global Theil'!$A15)</f>
        <v>2.887056775644848E-2</v>
      </c>
      <c r="AI15" cm="1">
        <f t="array" ref="AI15">TheilElementSeparateSum(POP!AI$10:AI$89,GDP!AI$10:AI$89,POP!AI$90,GDP!AI$90,'Global Theil'!$A15)</f>
        <v>2.6808259945987699E-2</v>
      </c>
      <c r="AJ15" cm="1">
        <f t="array" ref="AJ15">TheilElementSeparateSum(POP!AJ$10:AJ$89,GDP!AJ$10:AJ$89,POP!AJ$90,GDP!AJ$90,'Global Theil'!$A15)</f>
        <v>2.6631496108101321E-2</v>
      </c>
      <c r="AK15" cm="1">
        <f t="array" ref="AK15">TheilElementSeparateSum(POP!AK$10:AK$89,GDP!AK$10:AK$89,POP!AK$90,GDP!AK$90,'Global Theil'!$A15)</f>
        <v>3.0255759347119104E-2</v>
      </c>
      <c r="AL15" cm="1">
        <f t="array" ref="AL15">TheilElementSeparateSum(POP!AL$10:AL$89,GDP!AL$10:AL$89,POP!AL$90,GDP!AL$90,'Global Theil'!$A15)</f>
        <v>2.9142221443222607E-2</v>
      </c>
      <c r="AM15" cm="1">
        <f t="array" ref="AM15">TheilElementSeparateSum(POP!AM$10:AM$89,GDP!AM$10:AM$89,POP!AM$90,GDP!AM$90,'Global Theil'!$A15)</f>
        <v>2.5656066699683448E-2</v>
      </c>
      <c r="AN15" cm="1">
        <f t="array" ref="AN15">TheilElementSeparateSum(POP!AN$10:AN$89,GDP!AN$10:AN$89,POP!AN$90,GDP!AN$90,'Global Theil'!$A15)</f>
        <v>2.7642934194544545E-2</v>
      </c>
      <c r="AO15" cm="1">
        <f t="array" ref="AO15">TheilElementSeparateSum(POP!AO$10:AO$89,GDP!AO$10:AO$89,POP!AO$90,GDP!AO$90,'Global Theil'!$A15)</f>
        <v>2.6685871995924884E-2</v>
      </c>
      <c r="AP15" cm="1">
        <f t="array" ref="AP15">TheilElementSeparateSum(POP!AP$10:AP$89,GDP!AP$10:AP$89,POP!AP$90,GDP!AP$90,'Global Theil'!$A15)</f>
        <v>2.2329151421233921E-2</v>
      </c>
      <c r="AQ15" cm="1">
        <f t="array" ref="AQ15">TheilElementSeparateSum(POP!AQ$10:AQ$89,GDP!AQ$10:AQ$89,POP!AQ$90,GDP!AQ$90,'Global Theil'!$A15)</f>
        <v>2.4153661201192507E-2</v>
      </c>
      <c r="AR15" cm="1">
        <f t="array" ref="AR15">TheilElementSeparateSum(POP!AR$10:AR$89,GDP!AR$10:AR$89,POP!AR$90,GDP!AR$90,'Global Theil'!$A15)</f>
        <v>2.6346303470145542E-2</v>
      </c>
      <c r="AS15" cm="1">
        <f t="array" ref="AS15">TheilElementSeparateSum(POP!AS$10:AS$89,GDP!AS$10:AS$89,POP!AS$90,GDP!AS$90,'Global Theil'!$A15)</f>
        <v>3.1166969706351667E-2</v>
      </c>
      <c r="AT15" cm="1">
        <f t="array" ref="AT15">TheilElementSeparateSum(POP!AT$10:AT$89,GDP!AT$10:AT$89,POP!AT$90,GDP!AT$90,'Global Theil'!$A15)</f>
        <v>3.2141817189649403E-2</v>
      </c>
      <c r="AU15" cm="1">
        <f t="array" ref="AU15">TheilElementSeparateSum(POP!AU$10:AU$89,GDP!AU$10:AU$89,POP!AU$90,GDP!AU$90,'Global Theil'!$A15)</f>
        <v>3.0811096950619649E-2</v>
      </c>
      <c r="AV15" cm="1">
        <f t="array" ref="AV15">TheilElementSeparateSum(POP!AV$10:AV$89,GDP!AV$10:AV$89,POP!AV$90,GDP!AV$90,'Global Theil'!$A15)</f>
        <v>3.0913663853037138E-2</v>
      </c>
      <c r="AW15" cm="1">
        <f t="array" ref="AW15">TheilElementSeparateSum(POP!AW$10:AW$89,GDP!AW$10:AW$89,POP!AW$90,GDP!AW$90,'Global Theil'!$A15)</f>
        <v>3.3050277394055728E-2</v>
      </c>
      <c r="AX15" cm="1">
        <f t="array" ref="AX15">TheilElementSeparateSum(POP!AX$10:AX$89,GDP!AX$10:AX$89,POP!AX$90,GDP!AX$90,'Global Theil'!$A15)</f>
        <v>3.5151738845155218E-2</v>
      </c>
      <c r="AY15" cm="1">
        <f t="array" ref="AY15">TheilElementSeparateSum(POP!AY$10:AY$89,GDP!AY$10:AY$89,POP!AY$90,GDP!AY$90,'Global Theil'!$A15)</f>
        <v>3.2386584301874341E-2</v>
      </c>
      <c r="AZ15" cm="1">
        <f t="array" ref="AZ15">TheilElementSeparateSum(POP!AZ$10:AZ$89,GDP!AZ$10:AZ$89,POP!AZ$90,GDP!AZ$90,'Global Theil'!$A15)</f>
        <v>2.7291920983079272E-2</v>
      </c>
      <c r="BA15" cm="1">
        <f t="array" ref="BA15">TheilElementSeparateSum(POP!BA$10:BA$89,GDP!BA$10:BA$89,POP!BA$90,GDP!BA$90,'Global Theil'!$A15)</f>
        <v>2.6170597592026491E-2</v>
      </c>
      <c r="BB15" cm="1">
        <f t="array" ref="BB15">TheilElementSeparateSum(POP!BB$10:BB$89,GDP!BB$10:BB$89,POP!BB$90,GDP!BB$90,'Global Theil'!$A15)</f>
        <v>2.2392451672356387E-2</v>
      </c>
      <c r="BC15" cm="1">
        <f t="array" ref="BC15">TheilElementSeparateSum(POP!BC$10:BC$89,GDP!BC$10:BC$89,POP!BC$90,GDP!BC$90,'Global Theil'!$A15)</f>
        <v>2.3129251408132098E-2</v>
      </c>
      <c r="BD15" cm="1">
        <f t="array" ref="BD15">TheilElementSeparateSum(POP!BD$10:BD$89,GDP!BD$10:BD$89,POP!BD$90,GDP!BD$90,'Global Theil'!$A15)</f>
        <v>2.2546703917177557E-2</v>
      </c>
      <c r="BE15" cm="1">
        <f t="array" ref="BE15">TheilElementSeparateSum(POP!BE$10:BE$89,GDP!BE$10:BE$89,POP!BE$90,GDP!BE$90,'Global Theil'!$A15)</f>
        <v>1.854168476201511E-2</v>
      </c>
      <c r="BF15" cm="1">
        <f t="array" ref="BF15">TheilElementSeparateSum(POP!BF$10:BF$89,GDP!BF$10:BF$89,POP!BF$90,GDP!BF$90,'Global Theil'!$A15)</f>
        <v>1.8778029403223449E-2</v>
      </c>
      <c r="BG15" cm="1">
        <f t="array" ref="BG15">TheilElementSeparateSum(POP!BG$10:BG$89,GDP!BG$10:BG$89,POP!BG$90,GDP!BG$90,'Global Theil'!$A15)</f>
        <v>1.8991345731974328E-2</v>
      </c>
      <c r="BH15" cm="1">
        <f t="array" ref="BH15">TheilElementSeparateSum(POP!BH$10:BH$89,GDP!BH$10:BH$89,POP!BH$90,GDP!BH$90,'Global Theil'!$A15)</f>
        <v>2.0056651819785359E-2</v>
      </c>
      <c r="BI15" cm="1">
        <f t="array" ref="BI15">TheilElementSeparateSum(POP!BI$10:BI$89,GDP!BI$10:BI$89,POP!BI$90,GDP!BI$90,'Global Theil'!$A15)</f>
        <v>1.9333083786979084E-2</v>
      </c>
    </row>
    <row r="16" spans="1:61" x14ac:dyDescent="0.45">
      <c r="A16">
        <f t="shared" si="0"/>
        <v>13</v>
      </c>
      <c r="B16" t="str" vm="79">
        <f>GDP!B22</f>
        <v>Norway</v>
      </c>
      <c r="C16" cm="1">
        <f t="array" ref="C16">TheilElementSeparateSum(POP!C$10:C$89,GDP!C$10:C$89,POP!C$90,GDP!C$90,'Global Theil'!$A16)</f>
        <v>5.7350364510142752E-3</v>
      </c>
      <c r="D16" cm="1">
        <f t="array" ref="D16">TheilElementSeparateSum(POP!D$10:D$89,GDP!D$10:D$89,POP!D$90,GDP!D$90,'Global Theil'!$A16)</f>
        <v>5.8043187522572965E-3</v>
      </c>
      <c r="E16" cm="1">
        <f t="array" ref="E16">TheilElementSeparateSum(POP!E$10:E$89,GDP!E$10:E$89,POP!E$90,GDP!E$90,'Global Theil'!$A16)</f>
        <v>5.7709763605360087E-3</v>
      </c>
      <c r="F16" cm="1">
        <f t="array" ref="F16">TheilElementSeparateSum(POP!F$10:F$89,GDP!F$10:F$89,POP!F$90,GDP!F$90,'Global Theil'!$A16)</f>
        <v>5.9070400427798774E-3</v>
      </c>
      <c r="G16" cm="1">
        <f t="array" ref="G16">TheilElementSeparateSum(POP!G$10:G$89,GDP!G$10:G$89,POP!G$90,GDP!G$90,'Global Theil'!$A16)</f>
        <v>6.3386486291248049E-3</v>
      </c>
      <c r="H16" cm="1">
        <f t="array" ref="H16">TheilElementSeparateSum(POP!H$10:H$89,GDP!H$10:H$89,POP!H$90,GDP!H$90,'Global Theil'!$A16)</f>
        <v>6.3376829798929991E-3</v>
      </c>
      <c r="I16" cm="1">
        <f t="array" ref="I16">TheilElementSeparateSum(POP!I$10:I$89,GDP!I$10:I$89,POP!I$90,GDP!I$90,'Global Theil'!$A16)</f>
        <v>6.697495415129727E-3</v>
      </c>
      <c r="J16" cm="1">
        <f t="array" ref="J16">TheilElementSeparateSum(POP!J$10:J$89,GDP!J$10:J$89,POP!J$90,GDP!J$90,'Global Theil'!$A16)</f>
        <v>6.6335332114882293E-3</v>
      </c>
      <c r="K16" cm="1">
        <f t="array" ref="K16">TheilElementSeparateSum(POP!K$10:K$89,GDP!K$10:K$89,POP!K$90,GDP!K$90,'Global Theil'!$A16)</f>
        <v>6.5627113585697526E-3</v>
      </c>
      <c r="L16" cm="1">
        <f t="array" ref="L16">TheilElementSeparateSum(POP!L$10:L$89,GDP!L$10:L$89,POP!L$90,GDP!L$90,'Global Theil'!$A16)</f>
        <v>7.3512765667326629E-3</v>
      </c>
      <c r="M16" cm="1">
        <f t="array" ref="M16">TheilElementSeparateSum(POP!M$10:M$89,GDP!M$10:M$89,POP!M$90,GDP!M$90,'Global Theil'!$A16)</f>
        <v>7.9208788356159212E-3</v>
      </c>
      <c r="N16" cm="1">
        <f t="array" ref="N16">TheilElementSeparateSum(POP!N$10:N$89,GDP!N$10:N$89,POP!N$90,GDP!N$90,'Global Theil'!$A16)</f>
        <v>8.4913134277478895E-3</v>
      </c>
      <c r="O16" cm="1">
        <f t="array" ref="O16">TheilElementSeparateSum(POP!O$10:O$89,GDP!O$10:O$89,POP!O$90,GDP!O$90,'Global Theil'!$A16)</f>
        <v>9.7612504617336782E-3</v>
      </c>
      <c r="P16" cm="1">
        <f t="array" ref="P16">TheilElementSeparateSum(POP!P$10:P$89,GDP!P$10:P$89,POP!P$90,GDP!P$90,'Global Theil'!$A16)</f>
        <v>1.0931725807956741E-2</v>
      </c>
      <c r="Q16" cm="1">
        <f t="array" ref="Q16">TheilElementSeparateSum(POP!Q$10:Q$89,GDP!Q$10:Q$89,POP!Q$90,GDP!Q$90,'Global Theil'!$A16)</f>
        <v>1.2445023802190567E-2</v>
      </c>
      <c r="R16" cm="1">
        <f t="array" ref="R16">TheilElementSeparateSum(POP!R$10:R$89,GDP!R$10:R$89,POP!R$90,GDP!R$90,'Global Theil'!$A16)</f>
        <v>1.2803913145565442E-2</v>
      </c>
      <c r="S16" cm="1">
        <f t="array" ref="S16">TheilElementSeparateSum(POP!S$10:S$89,GDP!S$10:S$89,POP!S$90,GDP!S$90,'Global Theil'!$A16)</f>
        <v>1.3341342825751695E-2</v>
      </c>
      <c r="T16" cm="1">
        <f t="array" ref="T16">TheilElementSeparateSum(POP!T$10:T$89,GDP!T$10:T$89,POP!T$90,GDP!T$90,'Global Theil'!$A16)</f>
        <v>1.2326086806848656E-2</v>
      </c>
      <c r="U16" cm="1">
        <f t="array" ref="U16">TheilElementSeparateSum(POP!U$10:U$89,GDP!U$10:U$89,POP!U$90,GDP!U$90,'Global Theil'!$A16)</f>
        <v>1.2229533386975048E-2</v>
      </c>
      <c r="V16" cm="1">
        <f t="array" ref="V16">TheilElementSeparateSum(POP!V$10:V$89,GDP!V$10:V$89,POP!V$90,GDP!V$90,'Global Theil'!$A16)</f>
        <v>1.394389751975148E-2</v>
      </c>
      <c r="W16" cm="1">
        <f t="array" ref="W16">TheilElementSeparateSum(POP!W$10:W$89,GDP!W$10:W$89,POP!W$90,GDP!W$90,'Global Theil'!$A16)</f>
        <v>1.2652365807479573E-2</v>
      </c>
      <c r="X16" cm="1">
        <f t="array" ref="X16">TheilElementSeparateSum(POP!X$10:X$89,GDP!X$10:X$89,POP!X$90,GDP!X$90,'Global Theil'!$A16)</f>
        <v>1.2689978297152089E-2</v>
      </c>
      <c r="Y16" cm="1">
        <f t="array" ref="Y16">TheilElementSeparateSum(POP!Y$10:Y$89,GDP!Y$10:Y$89,POP!Y$90,GDP!Y$90,'Global Theil'!$A16)</f>
        <v>1.2072310767218226E-2</v>
      </c>
      <c r="Z16" cm="1">
        <f t="array" ref="Z16">TheilElementSeparateSum(POP!Z$10:Z$89,GDP!Z$10:Z$89,POP!Z$90,GDP!Z$90,'Global Theil'!$A16)</f>
        <v>1.1369979355417299E-2</v>
      </c>
      <c r="AA16" cm="1">
        <f t="array" ref="AA16">TheilElementSeparateSum(POP!AA$10:AA$89,GDP!AA$10:AA$89,POP!AA$90,GDP!AA$90,'Global Theil'!$A16)</f>
        <v>1.142302280982539E-2</v>
      </c>
      <c r="AB16" cm="1">
        <f t="array" ref="AB16">TheilElementSeparateSum(POP!AB$10:AB$89,GDP!AB$10:AB$89,POP!AB$90,GDP!AB$90,'Global Theil'!$A16)</f>
        <v>1.1932588977314704E-2</v>
      </c>
      <c r="AC16" cm="1">
        <f t="array" ref="AC16">TheilElementSeparateSum(POP!AC$10:AC$89,GDP!AC$10:AC$89,POP!AC$90,GDP!AC$90,'Global Theil'!$A16)</f>
        <v>1.3002212909807884E-2</v>
      </c>
      <c r="AD16" cm="1">
        <f t="array" ref="AD16">TheilElementSeparateSum(POP!AD$10:AD$89,GDP!AD$10:AD$89,POP!AD$90,GDP!AD$90,'Global Theil'!$A16)</f>
        <v>1.2264672189258221E-2</v>
      </c>
      <c r="AE16" cm="1">
        <f t="array" ref="AE16">TheilElementSeparateSum(POP!AE$10:AE$89,GDP!AE$10:AE$89,POP!AE$90,GDP!AE$90,'Global Theil'!$A16)</f>
        <v>1.146421556668884E-2</v>
      </c>
      <c r="AF16" cm="1">
        <f t="array" ref="AF16">TheilElementSeparateSum(POP!AF$10:AF$89,GDP!AF$10:AF$89,POP!AF$90,GDP!AF$90,'Global Theil'!$A16)</f>
        <v>1.2492453101687416E-2</v>
      </c>
      <c r="AG16" cm="1">
        <f t="array" ref="AG16">TheilElementSeparateSum(POP!AG$10:AG$89,GDP!AG$10:AG$89,POP!AG$90,GDP!AG$90,'Global Theil'!$A16)</f>
        <v>1.1714692613094879E-2</v>
      </c>
      <c r="AH16" cm="1">
        <f t="array" ref="AH16">TheilElementSeparateSum(POP!AH$10:AH$89,GDP!AH$10:AH$89,POP!AH$90,GDP!AH$90,'Global Theil'!$A16)</f>
        <v>1.2018450115999906E-2</v>
      </c>
      <c r="AI16" cm="1">
        <f t="array" ref="AI16">TheilElementSeparateSum(POP!AI$10:AI$89,GDP!AI$10:AI$89,POP!AI$90,GDP!AI$90,'Global Theil'!$A16)</f>
        <v>1.0272381607744744E-2</v>
      </c>
      <c r="AJ16" cm="1">
        <f t="array" ref="AJ16">TheilElementSeparateSum(POP!AJ$10:AJ$89,GDP!AJ$10:AJ$89,POP!AJ$90,GDP!AJ$90,'Global Theil'!$A16)</f>
        <v>9.9357773356553644E-3</v>
      </c>
      <c r="AK16" cm="1">
        <f t="array" ref="AK16">TheilElementSeparateSum(POP!AK$10:AK$89,GDP!AK$10:AK$89,POP!AK$90,GDP!AK$90,'Global Theil'!$A16)</f>
        <v>1.126864701487439E-2</v>
      </c>
      <c r="AL16" cm="1">
        <f t="array" ref="AL16">TheilElementSeparateSum(POP!AL$10:AL$89,GDP!AL$10:AL$89,POP!AL$90,GDP!AL$90,'Global Theil'!$A16)</f>
        <v>1.2235589937828108E-2</v>
      </c>
      <c r="AM16" cm="1">
        <f t="array" ref="AM16">TheilElementSeparateSum(POP!AM$10:AM$89,GDP!AM$10:AM$89,POP!AM$90,GDP!AM$90,'Global Theil'!$A16)</f>
        <v>1.1975317978700434E-2</v>
      </c>
      <c r="AN16" cm="1">
        <f t="array" ref="AN16">TheilElementSeparateSum(POP!AN$10:AN$89,GDP!AN$10:AN$89,POP!AN$90,GDP!AN$90,'Global Theil'!$A16)</f>
        <v>1.1084892530735463E-2</v>
      </c>
      <c r="AO16" cm="1">
        <f t="array" ref="AO16">TheilElementSeparateSum(POP!AO$10:AO$89,GDP!AO$10:AO$89,POP!AO$90,GDP!AO$90,'Global Theil'!$A16)</f>
        <v>1.124691898058495E-2</v>
      </c>
      <c r="AP16" cm="1">
        <f t="array" ref="AP16">TheilElementSeparateSum(POP!AP$10:AP$89,GDP!AP$10:AP$89,POP!AP$90,GDP!AP$90,'Global Theil'!$A16)</f>
        <v>1.1543090328402218E-2</v>
      </c>
      <c r="AQ16" cm="1">
        <f t="array" ref="AQ16">TheilElementSeparateSum(POP!AQ$10:AQ$89,GDP!AQ$10:AQ$89,POP!AQ$90,GDP!AQ$90,'Global Theil'!$A16)</f>
        <v>1.2060540252378911E-2</v>
      </c>
      <c r="AR16" cm="1">
        <f t="array" ref="AR16">TheilElementSeparateSum(POP!AR$10:AR$89,GDP!AR$10:AR$89,POP!AR$90,GDP!AR$90,'Global Theil'!$A16)</f>
        <v>1.362063285464717E-2</v>
      </c>
      <c r="AS16" cm="1">
        <f t="array" ref="AS16">TheilElementSeparateSum(POP!AS$10:AS$89,GDP!AS$10:AS$89,POP!AS$90,GDP!AS$90,'Global Theil'!$A16)</f>
        <v>1.481511910938401E-2</v>
      </c>
      <c r="AT16" cm="1">
        <f t="array" ref="AT16">TheilElementSeparateSum(POP!AT$10:AT$89,GDP!AT$10:AT$89,POP!AT$90,GDP!AT$90,'Global Theil'!$A16)</f>
        <v>1.5630343421056261E-2</v>
      </c>
      <c r="AU16" cm="1">
        <f t="array" ref="AU16">TheilElementSeparateSum(POP!AU$10:AU$89,GDP!AU$10:AU$89,POP!AU$90,GDP!AU$90,'Global Theil'!$A16)</f>
        <v>1.7715165458140846E-2</v>
      </c>
      <c r="AV16" cm="1">
        <f t="array" ref="AV16">TheilElementSeparateSum(POP!AV$10:AV$89,GDP!AV$10:AV$89,POP!AV$90,GDP!AV$90,'Global Theil'!$A16)</f>
        <v>1.8880708987633589E-2</v>
      </c>
      <c r="AW16" cm="1">
        <f t="array" ref="AW16">TheilElementSeparateSum(POP!AW$10:AW$89,GDP!AW$10:AW$89,POP!AW$90,GDP!AW$90,'Global Theil'!$A16)</f>
        <v>2.0098001540132325E-2</v>
      </c>
      <c r="AX16" cm="1">
        <f t="array" ref="AX16">TheilElementSeparateSum(POP!AX$10:AX$89,GDP!AX$10:AX$89,POP!AX$90,GDP!AX$90,'Global Theil'!$A16)</f>
        <v>2.2117125986094603E-2</v>
      </c>
      <c r="AY16" cm="1">
        <f t="array" ref="AY16">TheilElementSeparateSum(POP!AY$10:AY$89,GDP!AY$10:AY$89,POP!AY$90,GDP!AY$90,'Global Theil'!$A16)</f>
        <v>1.7887119408543116E-2</v>
      </c>
      <c r="AZ16" cm="1">
        <f t="array" ref="AZ16">TheilElementSeparateSum(POP!AZ$10:AZ$89,GDP!AZ$10:AZ$89,POP!AZ$90,GDP!AZ$90,'Global Theil'!$A16)</f>
        <v>1.8403118178470932E-2</v>
      </c>
      <c r="BA16" cm="1">
        <f t="array" ref="BA16">TheilElementSeparateSum(POP!BA$10:BA$89,GDP!BA$10:BA$89,POP!BA$90,GDP!BA$90,'Global Theil'!$A16)</f>
        <v>1.9948511063746541E-2</v>
      </c>
      <c r="BB16" cm="1">
        <f t="array" ref="BB16">TheilElementSeparateSum(POP!BB$10:BB$89,GDP!BB$10:BB$89,POP!BB$90,GDP!BB$90,'Global Theil'!$A16)</f>
        <v>1.9898196865439213E-2</v>
      </c>
      <c r="BC16" cm="1">
        <f t="array" ref="BC16">TheilElementSeparateSum(POP!BC$10:BC$89,GDP!BC$10:BC$89,POP!BC$90,GDP!BC$90,'Global Theil'!$A16)</f>
        <v>1.9827725399682916E-2</v>
      </c>
      <c r="BD16" cm="1">
        <f t="array" ref="BD16">TheilElementSeparateSum(POP!BD$10:BD$89,GDP!BD$10:BD$89,POP!BD$90,GDP!BD$90,'Global Theil'!$A16)</f>
        <v>1.7592654537105335E-2</v>
      </c>
      <c r="BE16" cm="1">
        <f t="array" ref="BE16">TheilElementSeparateSum(POP!BE$10:BE$89,GDP!BE$10:BE$89,POP!BE$90,GDP!BE$90,'Global Theil'!$A16)</f>
        <v>1.261317896276078E-2</v>
      </c>
      <c r="BF16" cm="1">
        <f t="array" ref="BF16">TheilElementSeparateSum(POP!BF$10:BF$89,GDP!BF$10:BF$89,POP!BF$90,GDP!BF$90,'Global Theil'!$A16)</f>
        <v>1.1460596091472194E-2</v>
      </c>
      <c r="BG16" cm="1">
        <f t="array" ref="BG16">TheilElementSeparateSum(POP!BG$10:BG$89,GDP!BG$10:BG$89,POP!BG$90,GDP!BG$90,'Global Theil'!$A16)</f>
        <v>1.1826186121359654E-2</v>
      </c>
      <c r="BH16" cm="1">
        <f t="array" ref="BH16">TheilElementSeparateSum(POP!BH$10:BH$89,GDP!BH$10:BH$89,POP!BH$90,GDP!BH$90,'Global Theil'!$A16)</f>
        <v>1.2305086953722406E-2</v>
      </c>
      <c r="BI16" cm="1">
        <f t="array" ref="BI16">TheilElementSeparateSum(POP!BI$10:BI$89,GDP!BI$10:BI$89,POP!BI$90,GDP!BI$90,'Global Theil'!$A16)</f>
        <v>1.0708261421484497E-2</v>
      </c>
    </row>
    <row r="17" spans="1:61" x14ac:dyDescent="0.45">
      <c r="A17">
        <f t="shared" si="0"/>
        <v>14</v>
      </c>
      <c r="B17" t="str" vm="80">
        <f>GDP!B23</f>
        <v>Portugal</v>
      </c>
      <c r="C17" cm="1">
        <f t="array" ref="C17">TheilElementSeparateSum(POP!C$10:C$89,GDP!C$10:C$89,POP!C$90,GDP!C$90,'Global Theil'!$A17)</f>
        <v>-8.1919675477434178E-4</v>
      </c>
      <c r="D17" cm="1">
        <f t="array" ref="D17">TheilElementSeparateSum(POP!D$10:D$89,GDP!D$10:D$89,POP!D$90,GDP!D$90,'Global Theil'!$A17)</f>
        <v>-7.9346308025754952E-4</v>
      </c>
      <c r="E17" cm="1">
        <f t="array" ref="E17">TheilElementSeparateSum(POP!E$10:E$89,GDP!E$10:E$89,POP!E$90,GDP!E$90,'Global Theil'!$A17)</f>
        <v>-7.8005018909081984E-4</v>
      </c>
      <c r="F17" cm="1">
        <f t="array" ref="F17">TheilElementSeparateSum(POP!F$10:F$89,GDP!F$10:F$89,POP!F$90,GDP!F$90,'Global Theil'!$A17)</f>
        <v>-7.3625054753691558E-4</v>
      </c>
      <c r="G17" cm="1">
        <f t="array" ref="G17">TheilElementSeparateSum(POP!G$10:G$89,GDP!G$10:G$89,POP!G$90,GDP!G$90,'Global Theil'!$A17)</f>
        <v>-6.2530468116459915E-4</v>
      </c>
      <c r="H17" cm="1">
        <f t="array" ref="H17">TheilElementSeparateSum(POP!H$10:H$89,GDP!H$10:H$89,POP!H$90,GDP!H$90,'Global Theil'!$A17)</f>
        <v>-5.1401831659012162E-4</v>
      </c>
      <c r="I17" cm="1">
        <f t="array" ref="I17">TheilElementSeparateSum(POP!I$10:I$89,GDP!I$10:I$89,POP!I$90,GDP!I$90,'Global Theil'!$A17)</f>
        <v>-3.0190578100871982E-4</v>
      </c>
      <c r="J17" cm="1">
        <f t="array" ref="J17">TheilElementSeparateSum(POP!J$10:J$89,GDP!J$10:J$89,POP!J$90,GDP!J$90,'Global Theil'!$A17)</f>
        <v>-1.4429755718213465E-4</v>
      </c>
      <c r="K17" cm="1">
        <f t="array" ref="K17">TheilElementSeparateSum(POP!K$10:K$89,GDP!K$10:K$89,POP!K$90,GDP!K$90,'Global Theil'!$A17)</f>
        <v>-5.8416011128844006E-5</v>
      </c>
      <c r="L17" cm="1">
        <f t="array" ref="L17">TheilElementSeparateSum(POP!L$10:L$89,GDP!L$10:L$89,POP!L$90,GDP!L$90,'Global Theil'!$A17)</f>
        <v>2.6119667938217823E-4</v>
      </c>
      <c r="M17" cm="1">
        <f t="array" ref="M17">TheilElementSeparateSum(POP!M$10:M$89,GDP!M$10:M$89,POP!M$90,GDP!M$90,'Global Theil'!$A17)</f>
        <v>4.8662270742372022E-4</v>
      </c>
      <c r="N17" cm="1">
        <f t="array" ref="N17">TheilElementSeparateSum(POP!N$10:N$89,GDP!N$10:N$89,POP!N$90,GDP!N$90,'Global Theil'!$A17)</f>
        <v>8.3657327808334895E-4</v>
      </c>
      <c r="O17" cm="1">
        <f t="array" ref="O17">TheilElementSeparateSum(POP!O$10:O$89,GDP!O$10:O$89,POP!O$90,GDP!O$90,'Global Theil'!$A17)</f>
        <v>1.497481476656139E-3</v>
      </c>
      <c r="P17" cm="1">
        <f t="array" ref="P17">TheilElementSeparateSum(POP!P$10:P$89,GDP!P$10:P$89,POP!P$90,GDP!P$90,'Global Theil'!$A17)</f>
        <v>1.6803683487580125E-3</v>
      </c>
      <c r="Q17" cm="1">
        <f t="array" ref="Q17">TheilElementSeparateSum(POP!Q$10:Q$89,GDP!Q$10:Q$89,POP!Q$90,GDP!Q$90,'Global Theil'!$A17)</f>
        <v>1.501746919354092E-3</v>
      </c>
      <c r="R17" cm="1">
        <f t="array" ref="R17">TheilElementSeparateSum(POP!R$10:R$89,GDP!R$10:R$89,POP!R$90,GDP!R$90,'Global Theil'!$A17)</f>
        <v>1.3081538697200103E-3</v>
      </c>
      <c r="S17" cm="1">
        <f t="array" ref="S17">TheilElementSeparateSum(POP!S$10:S$89,GDP!S$10:S$89,POP!S$90,GDP!S$90,'Global Theil'!$A17)</f>
        <v>9.7447166558404933E-4</v>
      </c>
      <c r="T17" cm="1">
        <f t="array" ref="T17">TheilElementSeparateSum(POP!T$10:T$89,GDP!T$10:T$89,POP!T$90,GDP!T$90,'Global Theil'!$A17)</f>
        <v>6.4320481471220696E-4</v>
      </c>
      <c r="U17" cm="1">
        <f t="array" ref="U17">TheilElementSeparateSum(POP!U$10:U$89,GDP!U$10:U$89,POP!U$90,GDP!U$90,'Global Theil'!$A17)</f>
        <v>5.9365749336742399E-4</v>
      </c>
      <c r="V17" cm="1">
        <f t="array" ref="V17">TheilElementSeparateSum(POP!V$10:V$89,GDP!V$10:V$89,POP!V$90,GDP!V$90,'Global Theil'!$A17)</f>
        <v>1.0621450037258584E-3</v>
      </c>
      <c r="W17" cm="1">
        <f t="array" ref="W17">TheilElementSeparateSum(POP!W$10:W$89,GDP!W$10:W$89,POP!W$90,GDP!W$90,'Global Theil'!$A17)</f>
        <v>7.119195485716062E-4</v>
      </c>
      <c r="X17" cm="1">
        <f t="array" ref="X17">TheilElementSeparateSum(POP!X$10:X$89,GDP!X$10:X$89,POP!X$90,GDP!X$90,'Global Theil'!$A17)</f>
        <v>6.0856845198823545E-4</v>
      </c>
      <c r="Y17" cm="1">
        <f t="array" ref="Y17">TheilElementSeparateSum(POP!Y$10:Y$89,GDP!Y$10:Y$89,POP!Y$90,GDP!Y$90,'Global Theil'!$A17)</f>
        <v>1.617852234067113E-4</v>
      </c>
      <c r="Z17" cm="1">
        <f t="array" ref="Z17">TheilElementSeparateSum(POP!Z$10:Z$89,GDP!Z$10:Z$89,POP!Z$90,GDP!Z$90,'Global Theil'!$A17)</f>
        <v>-1.6322985254064719E-4</v>
      </c>
      <c r="AA17" cm="1">
        <f t="array" ref="AA17">TheilElementSeparateSum(POP!AA$10:AA$89,GDP!AA$10:AA$89,POP!AA$90,GDP!AA$90,'Global Theil'!$A17)</f>
        <v>-7.8045694479729057E-5</v>
      </c>
      <c r="AB17" cm="1">
        <f t="array" ref="AB17">TheilElementSeparateSum(POP!AB$10:AB$89,GDP!AB$10:AB$89,POP!AB$90,GDP!AB$90,'Global Theil'!$A17)</f>
        <v>6.0759633592071547E-4</v>
      </c>
      <c r="AC17" cm="1">
        <f t="array" ref="AC17">TheilElementSeparateSum(POP!AC$10:AC$89,GDP!AC$10:AC$89,POP!AC$90,GDP!AC$90,'Global Theil'!$A17)</f>
        <v>1.0498197921931791E-3</v>
      </c>
      <c r="AD17" cm="1">
        <f t="array" ref="AD17">TheilElementSeparateSum(POP!AD$10:AD$89,GDP!AD$10:AD$89,POP!AD$90,GDP!AD$90,'Global Theil'!$A17)</f>
        <v>1.2955119913288643E-3</v>
      </c>
      <c r="AE17" cm="1">
        <f t="array" ref="AE17">TheilElementSeparateSum(POP!AE$10:AE$89,GDP!AE$10:AE$89,POP!AE$90,GDP!AE$90,'Global Theil'!$A17)</f>
        <v>1.4574342406035684E-3</v>
      </c>
      <c r="AF17" cm="1">
        <f t="array" ref="AF17">TheilElementSeparateSum(POP!AF$10:AF$89,GDP!AF$10:AF$89,POP!AF$90,GDP!AF$90,'Global Theil'!$A17)</f>
        <v>2.4970208957427547E-3</v>
      </c>
      <c r="AG17" cm="1">
        <f t="array" ref="AG17">TheilElementSeparateSum(POP!AG$10:AG$89,GDP!AG$10:AG$89,POP!AG$90,GDP!AG$90,'Global Theil'!$A17)</f>
        <v>3.0469177577828856E-3</v>
      </c>
      <c r="AH17" cm="1">
        <f t="array" ref="AH17">TheilElementSeparateSum(POP!AH$10:AH$89,GDP!AH$10:AH$89,POP!AH$90,GDP!AH$90,'Global Theil'!$A17)</f>
        <v>4.2567663414126832E-3</v>
      </c>
      <c r="AI17" cm="1">
        <f t="array" ref="AI17">TheilElementSeparateSum(POP!AI$10:AI$89,GDP!AI$10:AI$89,POP!AI$90,GDP!AI$90,'Global Theil'!$A17)</f>
        <v>3.0574330516054357E-3</v>
      </c>
      <c r="AJ17" cm="1">
        <f t="array" ref="AJ17">TheilElementSeparateSum(POP!AJ$10:AJ$89,GDP!AJ$10:AJ$89,POP!AJ$90,GDP!AJ$90,'Global Theil'!$A17)</f>
        <v>2.8925628296598681E-3</v>
      </c>
      <c r="AK17" cm="1">
        <f t="array" ref="AK17">TheilElementSeparateSum(POP!AK$10:AK$89,GDP!AK$10:AK$89,POP!AK$90,GDP!AK$90,'Global Theil'!$A17)</f>
        <v>3.4792643855860558E-3</v>
      </c>
      <c r="AL17" cm="1">
        <f t="array" ref="AL17">TheilElementSeparateSum(POP!AL$10:AL$89,GDP!AL$10:AL$89,POP!AL$90,GDP!AL$90,'Global Theil'!$A17)</f>
        <v>3.655734707530371E-3</v>
      </c>
      <c r="AM17" cm="1">
        <f t="array" ref="AM17">TheilElementSeparateSum(POP!AM$10:AM$89,GDP!AM$10:AM$89,POP!AM$90,GDP!AM$90,'Global Theil'!$A17)</f>
        <v>3.2853413855660624E-3</v>
      </c>
      <c r="AN17" cm="1">
        <f t="array" ref="AN17">TheilElementSeparateSum(POP!AN$10:AN$89,GDP!AN$10:AN$89,POP!AN$90,GDP!AN$90,'Global Theil'!$A17)</f>
        <v>3.7482589689034527E-3</v>
      </c>
      <c r="AO17" cm="1">
        <f t="array" ref="AO17">TheilElementSeparateSum(POP!AO$10:AO$89,GDP!AO$10:AO$89,POP!AO$90,GDP!AO$90,'Global Theil'!$A17)</f>
        <v>3.6449890047312032E-3</v>
      </c>
      <c r="AP17" cm="1">
        <f t="array" ref="AP17">TheilElementSeparateSum(POP!AP$10:AP$89,GDP!AP$10:AP$89,POP!AP$90,GDP!AP$90,'Global Theil'!$A17)</f>
        <v>2.7905083938724482E-3</v>
      </c>
      <c r="AQ17" cm="1">
        <f t="array" ref="AQ17">TheilElementSeparateSum(POP!AQ$10:AQ$89,GDP!AQ$10:AQ$89,POP!AQ$90,GDP!AQ$90,'Global Theil'!$A17)</f>
        <v>3.0858258949545991E-3</v>
      </c>
      <c r="AR17" cm="1">
        <f t="array" ref="AR17">TheilElementSeparateSum(POP!AR$10:AR$89,GDP!AR$10:AR$89,POP!AR$90,GDP!AR$90,'Global Theil'!$A17)</f>
        <v>3.5958152498655857E-3</v>
      </c>
      <c r="AS17" cm="1">
        <f t="array" ref="AS17">TheilElementSeparateSum(POP!AS$10:AS$89,GDP!AS$10:AS$89,POP!AS$90,GDP!AS$90,'Global Theil'!$A17)</f>
        <v>4.5707032783299899E-3</v>
      </c>
      <c r="AT17" cm="1">
        <f t="array" ref="AT17">TheilElementSeparateSum(POP!AT$10:AT$89,GDP!AT$10:AT$89,POP!AT$90,GDP!AT$90,'Global Theil'!$A17)</f>
        <v>4.885086675608454E-3</v>
      </c>
      <c r="AU17" cm="1">
        <f t="array" ref="AU17">TheilElementSeparateSum(POP!AU$10:AU$89,GDP!AU$10:AU$89,POP!AU$90,GDP!AU$90,'Global Theil'!$A17)</f>
        <v>4.6409666825891344E-3</v>
      </c>
      <c r="AV17" cm="1">
        <f t="array" ref="AV17">TheilElementSeparateSum(POP!AV$10:AV$89,GDP!AV$10:AV$89,POP!AV$90,GDP!AV$90,'Global Theil'!$A17)</f>
        <v>4.5609977424824651E-3</v>
      </c>
      <c r="AW17" cm="1">
        <f t="array" ref="AW17">TheilElementSeparateSum(POP!AW$10:AW$89,GDP!AW$10:AW$89,POP!AW$90,GDP!AW$90,'Global Theil'!$A17)</f>
        <v>4.9664191430651219E-3</v>
      </c>
      <c r="AX17" cm="1">
        <f t="array" ref="AX17">TheilElementSeparateSum(POP!AX$10:AX$89,GDP!AX$10:AX$89,POP!AX$90,GDP!AX$90,'Global Theil'!$A17)</f>
        <v>5.1552011200240826E-3</v>
      </c>
      <c r="AY17" cm="1">
        <f t="array" ref="AY17">TheilElementSeparateSum(POP!AY$10:AY$89,GDP!AY$10:AY$89,POP!AY$90,GDP!AY$90,'Global Theil'!$A17)</f>
        <v>4.7971211616728432E-3</v>
      </c>
      <c r="AZ17" cm="1">
        <f t="array" ref="AZ17">TheilElementSeparateSum(POP!AZ$10:AZ$89,GDP!AZ$10:AZ$89,POP!AZ$90,GDP!AZ$90,'Global Theil'!$A17)</f>
        <v>3.8435189267893594E-3</v>
      </c>
      <c r="BA17" cm="1">
        <f t="array" ref="BA17">TheilElementSeparateSum(POP!BA$10:BA$89,GDP!BA$10:BA$89,POP!BA$90,GDP!BA$90,'Global Theil'!$A17)</f>
        <v>3.3677267410679966E-3</v>
      </c>
      <c r="BB17" cm="1">
        <f t="array" ref="BB17">TheilElementSeparateSum(POP!BB$10:BB$89,GDP!BB$10:BB$89,POP!BB$90,GDP!BB$90,'Global Theil'!$A17)</f>
        <v>2.4055040595813881E-3</v>
      </c>
      <c r="BC17" cm="1">
        <f t="array" ref="BC17">TheilElementSeparateSum(POP!BC$10:BC$89,GDP!BC$10:BC$89,POP!BC$90,GDP!BC$90,'Global Theil'!$A17)</f>
        <v>2.5819766778109737E-3</v>
      </c>
      <c r="BD17" cm="1">
        <f t="array" ref="BD17">TheilElementSeparateSum(POP!BD$10:BD$89,GDP!BD$10:BD$89,POP!BD$90,GDP!BD$90,'Global Theil'!$A17)</f>
        <v>2.5162923427338624E-3</v>
      </c>
      <c r="BE17" cm="1">
        <f t="array" ref="BE17">TheilElementSeparateSum(POP!BE$10:BE$89,GDP!BE$10:BE$89,POP!BE$90,GDP!BE$90,'Global Theil'!$A17)</f>
        <v>1.9398373389611864E-3</v>
      </c>
      <c r="BF17" cm="1">
        <f t="array" ref="BF17">TheilElementSeparateSum(POP!BF$10:BF$89,GDP!BF$10:BF$89,POP!BF$90,GDP!BF$90,'Global Theil'!$A17)</f>
        <v>2.0743046894540541E-3</v>
      </c>
      <c r="BG17" cm="1">
        <f t="array" ref="BG17">TheilElementSeparateSum(POP!BG$10:BG$89,GDP!BG$10:BG$89,POP!BG$90,GDP!BG$90,'Global Theil'!$A17)</f>
        <v>2.1924335885691805E-3</v>
      </c>
      <c r="BH17" cm="1">
        <f t="array" ref="BH17">TheilElementSeparateSum(POP!BH$10:BH$89,GDP!BH$10:BH$89,POP!BH$90,GDP!BH$90,'Global Theil'!$A17)</f>
        <v>2.3793441654171685E-3</v>
      </c>
      <c r="BI17" cm="1">
        <f t="array" ref="BI17">TheilElementSeparateSum(POP!BI$10:BI$89,GDP!BI$10:BI$89,POP!BI$90,GDP!BI$90,'Global Theil'!$A17)</f>
        <v>2.2273603173719198E-3</v>
      </c>
    </row>
    <row r="18" spans="1:61" x14ac:dyDescent="0.45">
      <c r="A18">
        <f t="shared" si="0"/>
        <v>15</v>
      </c>
      <c r="B18" t="str" vm="81">
        <f>GDP!B24</f>
        <v>Singapore</v>
      </c>
      <c r="C18" cm="1">
        <f t="array" ref="C18">TheilElementSeparateSum(POP!C$10:C$89,GDP!C$10:C$89,POP!C$90,GDP!C$90,'Global Theil'!$A18)</f>
        <v>-7.3757455411724938E-5</v>
      </c>
      <c r="D18" cm="1">
        <f t="array" ref="D18">TheilElementSeparateSum(POP!D$10:D$89,GDP!D$10:D$89,POP!D$90,GDP!D$90,'Global Theil'!$A18)</f>
        <v>-7.8050169219644915E-5</v>
      </c>
      <c r="E18" cm="1">
        <f t="array" ref="E18">TheilElementSeparateSum(POP!E$10:E$89,GDP!E$10:E$89,POP!E$90,GDP!E$90,'Global Theil'!$A18)</f>
        <v>-6.5294110233958004E-5</v>
      </c>
      <c r="F18" cm="1">
        <f t="array" ref="F18">TheilElementSeparateSum(POP!F$10:F$89,GDP!F$10:F$89,POP!F$90,GDP!F$90,'Global Theil'!$A18)</f>
        <v>-1.33327613401618E-4</v>
      </c>
      <c r="G18" cm="1">
        <f t="array" ref="G18">TheilElementSeparateSum(POP!G$10:G$89,GDP!G$10:G$89,POP!G$90,GDP!G$90,'Global Theil'!$A18)</f>
        <v>-1.3532758766409772E-4</v>
      </c>
      <c r="H18" cm="1">
        <f t="array" ref="H18">TheilElementSeparateSum(POP!H$10:H$89,GDP!H$10:H$89,POP!H$90,GDP!H$90,'Global Theil'!$A18)</f>
        <v>-1.1911133412787841E-4</v>
      </c>
      <c r="I18" cm="1">
        <f t="array" ref="I18">TheilElementSeparateSum(POP!I$10:I$89,GDP!I$10:I$89,POP!I$90,GDP!I$90,'Global Theil'!$A18)</f>
        <v>-8.7652674162103306E-5</v>
      </c>
      <c r="J18" cm="1">
        <f t="array" ref="J18">TheilElementSeparateSum(POP!J$10:J$89,GDP!J$10:J$89,POP!J$90,GDP!J$90,'Global Theil'!$A18)</f>
        <v>-4.3174701987819684E-5</v>
      </c>
      <c r="K18" cm="1">
        <f t="array" ref="K18">TheilElementSeparateSum(POP!K$10:K$89,GDP!K$10:K$89,POP!K$90,GDP!K$90,'Global Theil'!$A18)</f>
        <v>2.4449495937649587E-6</v>
      </c>
      <c r="L18" cm="1">
        <f t="array" ref="L18">TheilElementSeparateSum(POP!L$10:L$89,GDP!L$10:L$89,POP!L$90,GDP!L$90,'Global Theil'!$A18)</f>
        <v>5.4545424376610452E-5</v>
      </c>
      <c r="M18" cm="1">
        <f t="array" ref="M18">TheilElementSeparateSum(POP!M$10:M$89,GDP!M$10:M$89,POP!M$90,GDP!M$90,'Global Theil'!$A18)</f>
        <v>1.2540846134658881E-4</v>
      </c>
      <c r="N18" cm="1">
        <f t="array" ref="N18">TheilElementSeparateSum(POP!N$10:N$89,GDP!N$10:N$89,POP!N$90,GDP!N$90,'Global Theil'!$A18)</f>
        <v>1.7526325160245176E-4</v>
      </c>
      <c r="O18" cm="1">
        <f t="array" ref="O18">TheilElementSeparateSum(POP!O$10:O$89,GDP!O$10:O$89,POP!O$90,GDP!O$90,'Global Theil'!$A18)</f>
        <v>3.2868714137640351E-4</v>
      </c>
      <c r="P18" cm="1">
        <f t="array" ref="P18">TheilElementSeparateSum(POP!P$10:P$89,GDP!P$10:P$89,POP!P$90,GDP!P$90,'Global Theil'!$A18)</f>
        <v>7.0694468590444689E-4</v>
      </c>
      <c r="Q18" cm="1">
        <f t="array" ref="Q18">TheilElementSeparateSum(POP!Q$10:Q$89,GDP!Q$10:Q$89,POP!Q$90,GDP!Q$90,'Global Theil'!$A18)</f>
        <v>6.3477059671776005E-4</v>
      </c>
      <c r="R18" cm="1">
        <f t="array" ref="R18">TheilElementSeparateSum(POP!R$10:R$89,GDP!R$10:R$89,POP!R$90,GDP!R$90,'Global Theil'!$A18)</f>
        <v>7.189674321402751E-4</v>
      </c>
      <c r="S18" cm="1">
        <f t="array" ref="S18">TheilElementSeparateSum(POP!S$10:S$89,GDP!S$10:S$89,POP!S$90,GDP!S$90,'Global Theil'!$A18)</f>
        <v>5.7586316025180404E-4</v>
      </c>
      <c r="T18" cm="1">
        <f t="array" ref="T18">TheilElementSeparateSum(POP!T$10:T$89,GDP!T$10:T$89,POP!T$90,GDP!T$90,'Global Theil'!$A18)</f>
        <v>5.0987145416043394E-4</v>
      </c>
      <c r="U18" cm="1">
        <f t="array" ref="U18">TheilElementSeparateSum(POP!U$10:U$89,GDP!U$10:U$89,POP!U$90,GDP!U$90,'Global Theil'!$A18)</f>
        <v>6.3918401780750536E-4</v>
      </c>
      <c r="V18" cm="1">
        <f t="array" ref="V18">TheilElementSeparateSum(POP!V$10:V$89,GDP!V$10:V$89,POP!V$90,GDP!V$90,'Global Theil'!$A18)</f>
        <v>9.239337169214411E-4</v>
      </c>
      <c r="W18" cm="1">
        <f t="array" ref="W18">TheilElementSeparateSum(POP!W$10:W$89,GDP!W$10:W$89,POP!W$90,GDP!W$90,'Global Theil'!$A18)</f>
        <v>1.1877869121126683E-3</v>
      </c>
      <c r="X18" cm="1">
        <f t="array" ref="X18">TheilElementSeparateSum(POP!X$10:X$89,GDP!X$10:X$89,POP!X$90,GDP!X$90,'Global Theil'!$A18)</f>
        <v>1.5700466912492844E-3</v>
      </c>
      <c r="Y18" cm="1">
        <f t="array" ref="Y18">TheilElementSeparateSum(POP!Y$10:Y$89,GDP!Y$10:Y$89,POP!Y$90,GDP!Y$90,'Global Theil'!$A18)</f>
        <v>1.8690239207612232E-3</v>
      </c>
      <c r="Z18" cm="1">
        <f t="array" ref="Z18">TheilElementSeparateSum(POP!Z$10:Z$89,GDP!Z$10:Z$89,POP!Z$90,GDP!Z$90,'Global Theil'!$A18)</f>
        <v>2.085123750567314E-3</v>
      </c>
      <c r="AA18" cm="1">
        <f t="array" ref="AA18">TheilElementSeparateSum(POP!AA$10:AA$89,GDP!AA$10:AA$89,POP!AA$90,GDP!AA$90,'Global Theil'!$A18)</f>
        <v>1.7801517931040115E-3</v>
      </c>
      <c r="AB18" cm="1">
        <f t="array" ref="AB18">TheilElementSeparateSum(POP!AB$10:AB$89,GDP!AB$10:AB$89,POP!AB$90,GDP!AB$90,'Global Theil'!$A18)</f>
        <v>1.1922163777278194E-3</v>
      </c>
      <c r="AC18" cm="1">
        <f t="array" ref="AC18">TheilElementSeparateSum(POP!AC$10:AC$89,GDP!AC$10:AC$89,POP!AC$90,GDP!AC$90,'Global Theil'!$A18)</f>
        <v>1.1651221968596538E-3</v>
      </c>
      <c r="AD18" cm="1">
        <f t="array" ref="AD18">TheilElementSeparateSum(POP!AD$10:AD$89,GDP!AD$10:AD$89,POP!AD$90,GDP!AD$90,'Global Theil'!$A18)</f>
        <v>1.3630005167302142E-3</v>
      </c>
      <c r="AE18" cm="1">
        <f t="array" ref="AE18">TheilElementSeparateSum(POP!AE$10:AE$89,GDP!AE$10:AE$89,POP!AE$90,GDP!AE$90,'Global Theil'!$A18)</f>
        <v>1.7714977332778774E-3</v>
      </c>
      <c r="AF18" cm="1">
        <f t="array" ref="AF18">TheilElementSeparateSum(POP!AF$10:AF$89,GDP!AF$10:AF$89,POP!AF$90,GDP!AF$90,'Global Theil'!$A18)</f>
        <v>1.9860868442895621E-3</v>
      </c>
      <c r="AG18" cm="1">
        <f t="array" ref="AG18">TheilElementSeparateSum(POP!AG$10:AG$89,GDP!AG$10:AG$89,POP!AG$90,GDP!AG$90,'Global Theil'!$A18)</f>
        <v>2.7218477541762895E-3</v>
      </c>
      <c r="AH18" cm="1">
        <f t="array" ref="AH18">TheilElementSeparateSum(POP!AH$10:AH$89,GDP!AH$10:AH$89,POP!AH$90,GDP!AH$90,'Global Theil'!$A18)</f>
        <v>3.1143749900022452E-3</v>
      </c>
      <c r="AI18" cm="1">
        <f t="array" ref="AI18">TheilElementSeparateSum(POP!AI$10:AI$89,GDP!AI$10:AI$89,POP!AI$90,GDP!AI$90,'Global Theil'!$A18)</f>
        <v>3.8952894246726639E-3</v>
      </c>
      <c r="AJ18" cm="1">
        <f t="array" ref="AJ18">TheilElementSeparateSum(POP!AJ$10:AJ$89,GDP!AJ$10:AJ$89,POP!AJ$90,GDP!AJ$90,'Global Theil'!$A18)</f>
        <v>4.7257599202800938E-3</v>
      </c>
      <c r="AK18" cm="1">
        <f t="array" ref="AK18">TheilElementSeparateSum(POP!AK$10:AK$89,GDP!AK$10:AK$89,POP!AK$90,GDP!AK$90,'Global Theil'!$A18)</f>
        <v>5.2931125258854862E-3</v>
      </c>
      <c r="AL18" cm="1">
        <f t="array" ref="AL18">TheilElementSeparateSum(POP!AL$10:AL$89,GDP!AL$10:AL$89,POP!AL$90,GDP!AL$90,'Global Theil'!$A18)</f>
        <v>5.8402399762432829E-3</v>
      </c>
      <c r="AM18" cm="1">
        <f t="array" ref="AM18">TheilElementSeparateSum(POP!AM$10:AM$89,GDP!AM$10:AM$89,POP!AM$90,GDP!AM$90,'Global Theil'!$A18)</f>
        <v>6.1138941892356843E-3</v>
      </c>
      <c r="AN18" cm="1">
        <f t="array" ref="AN18">TheilElementSeparateSum(POP!AN$10:AN$89,GDP!AN$10:AN$89,POP!AN$90,GDP!AN$90,'Global Theil'!$A18)</f>
        <v>4.5757727154400272E-3</v>
      </c>
      <c r="AO18" cm="1">
        <f t="array" ref="AO18">TheilElementSeparateSum(POP!AO$10:AO$89,GDP!AO$10:AO$89,POP!AO$90,GDP!AO$90,'Global Theil'!$A18)</f>
        <v>4.2998989041036972E-3</v>
      </c>
      <c r="AP18" cm="1">
        <f t="array" ref="AP18">TheilElementSeparateSum(POP!AP$10:AP$89,GDP!AP$10:AP$89,POP!AP$90,GDP!AP$90,'Global Theil'!$A18)</f>
        <v>4.8285266279062856E-3</v>
      </c>
      <c r="AQ18" cm="1">
        <f t="array" ref="AQ18">TheilElementSeparateSum(POP!AQ$10:AQ$89,GDP!AQ$10:AQ$89,POP!AQ$90,GDP!AQ$90,'Global Theil'!$A18)</f>
        <v>4.3210257517355072E-3</v>
      </c>
      <c r="AR18" cm="1">
        <f t="array" ref="AR18">TheilElementSeparateSum(POP!AR$10:AR$89,GDP!AR$10:AR$89,POP!AR$90,GDP!AR$90,'Global Theil'!$A18)</f>
        <v>4.2631679525294477E-3</v>
      </c>
      <c r="AS18" cm="1">
        <f t="array" ref="AS18">TheilElementSeparateSum(POP!AS$10:AS$89,GDP!AS$10:AS$89,POP!AS$90,GDP!AS$90,'Global Theil'!$A18)</f>
        <v>3.9848755333363765E-3</v>
      </c>
      <c r="AT18" cm="1">
        <f t="array" ref="AT18">TheilElementSeparateSum(POP!AT$10:AT$89,GDP!AT$10:AT$89,POP!AT$90,GDP!AT$90,'Global Theil'!$A18)</f>
        <v>4.3757107106864781E-3</v>
      </c>
      <c r="AU18" cm="1">
        <f t="array" ref="AU18">TheilElementSeparateSum(POP!AU$10:AU$89,GDP!AU$10:AU$89,POP!AU$90,GDP!AU$90,'Global Theil'!$A18)</f>
        <v>4.5997284946617482E-3</v>
      </c>
      <c r="AV18" cm="1">
        <f t="array" ref="AV18">TheilElementSeparateSum(POP!AV$10:AV$89,GDP!AV$10:AV$89,POP!AV$90,GDP!AV$90,'Global Theil'!$A18)</f>
        <v>5.216713362984563E-3</v>
      </c>
      <c r="AW18" cm="1">
        <f t="array" ref="AW18">TheilElementSeparateSum(POP!AW$10:AW$89,GDP!AW$10:AW$89,POP!AW$90,GDP!AW$90,'Global Theil'!$A18)</f>
        <v>5.9589607074857411E-3</v>
      </c>
      <c r="AX18" cm="1">
        <f t="array" ref="AX18">TheilElementSeparateSum(POP!AX$10:AX$89,GDP!AX$10:AX$89,POP!AX$90,GDP!AX$90,'Global Theil'!$A18)</f>
        <v>5.7145626549752852E-3</v>
      </c>
      <c r="AY18" cm="1">
        <f t="array" ref="AY18">TheilElementSeparateSum(POP!AY$10:AY$89,GDP!AY$10:AY$89,POP!AY$90,GDP!AY$90,'Global Theil'!$A18)</f>
        <v>5.9987531710301396E-3</v>
      </c>
      <c r="AZ18" cm="1">
        <f t="array" ref="AZ18">TheilElementSeparateSum(POP!AZ$10:AZ$89,GDP!AZ$10:AZ$89,POP!AZ$90,GDP!AZ$90,'Global Theil'!$A18)</f>
        <v>7.3741579093286741E-3</v>
      </c>
      <c r="BA18" cm="1">
        <f t="array" ref="BA18">TheilElementSeparateSum(POP!BA$10:BA$89,GDP!BA$10:BA$89,POP!BA$90,GDP!BA$90,'Global Theil'!$A18)</f>
        <v>8.0614871088630687E-3</v>
      </c>
      <c r="BB18" cm="1">
        <f t="array" ref="BB18">TheilElementSeparateSum(POP!BB$10:BB$89,GDP!BB$10:BB$89,POP!BB$90,GDP!BB$90,'Global Theil'!$A18)</f>
        <v>8.4114439921950963E-3</v>
      </c>
      <c r="BC18" cm="1">
        <f t="array" ref="BC18">TheilElementSeparateSum(POP!BC$10:BC$89,GDP!BC$10:BC$89,POP!BC$90,GDP!BC$90,'Global Theil'!$A18)</f>
        <v>8.5713804661037458E-3</v>
      </c>
      <c r="BD18" cm="1">
        <f t="array" ref="BD18">TheilElementSeparateSum(POP!BD$10:BD$89,GDP!BD$10:BD$89,POP!BD$90,GDP!BD$90,'Global Theil'!$A18)</f>
        <v>8.4114905403661483E-3</v>
      </c>
      <c r="BE18" cm="1">
        <f t="array" ref="BE18">TheilElementSeparateSum(POP!BE$10:BE$89,GDP!BE$10:BE$89,POP!BE$90,GDP!BE$90,'Global Theil'!$A18)</f>
        <v>8.5533502424593542E-3</v>
      </c>
      <c r="BF18" cm="1">
        <f t="array" ref="BF18">TheilElementSeparateSum(POP!BF$10:BF$89,GDP!BF$10:BF$89,POP!BF$90,GDP!BF$90,'Global Theil'!$A18)</f>
        <v>8.7592271478936171E-3</v>
      </c>
      <c r="BG18" cm="1">
        <f t="array" ref="BG18">TheilElementSeparateSum(POP!BG$10:BG$89,GDP!BG$10:BG$89,POP!BG$90,GDP!BG$90,'Global Theil'!$A18)</f>
        <v>8.9929965483909417E-3</v>
      </c>
      <c r="BH18" cm="1">
        <f t="array" ref="BH18">TheilElementSeparateSum(POP!BH$10:BH$89,GDP!BH$10:BH$89,POP!BH$90,GDP!BH$90,'Global Theil'!$A18)</f>
        <v>9.4118554828639071E-3</v>
      </c>
      <c r="BI18" cm="1">
        <f t="array" ref="BI18">TheilElementSeparateSum(POP!BI$10:BI$89,GDP!BI$10:BI$89,POP!BI$90,GDP!BI$90,'Global Theil'!$A18)</f>
        <v>9.0929126448387378E-3</v>
      </c>
    </row>
    <row r="19" spans="1:61" x14ac:dyDescent="0.45">
      <c r="A19">
        <f t="shared" si="0"/>
        <v>16</v>
      </c>
      <c r="B19" t="str" vm="82">
        <f>GDP!B25</f>
        <v>South Korea</v>
      </c>
      <c r="C19" cm="1">
        <f t="array" ref="C19">TheilElementSeparateSum(POP!C$10:C$89,GDP!C$10:C$89,POP!C$90,GDP!C$90,'Global Theil'!$A19)</f>
        <v>-3.6217563489226424E-3</v>
      </c>
      <c r="D19" cm="1">
        <f t="array" ref="D19">TheilElementSeparateSum(POP!D$10:D$89,GDP!D$10:D$89,POP!D$90,GDP!D$90,'Global Theil'!$A19)</f>
        <v>-3.7647328101099008E-3</v>
      </c>
      <c r="E19" cm="1">
        <f t="array" ref="E19">TheilElementSeparateSum(POP!E$10:E$89,GDP!E$10:E$89,POP!E$90,GDP!E$90,'Global Theil'!$A19)</f>
        <v>-4.1216044553221169E-3</v>
      </c>
      <c r="F19" cm="1">
        <f t="array" ref="F19">TheilElementSeparateSum(POP!F$10:F$89,GDP!F$10:F$89,POP!F$90,GDP!F$90,'Global Theil'!$A19)</f>
        <v>-3.8466931830065834E-3</v>
      </c>
      <c r="G19" cm="1">
        <f t="array" ref="G19">TheilElementSeparateSum(POP!G$10:G$89,GDP!G$10:G$89,POP!G$90,GDP!G$90,'Global Theil'!$A19)</f>
        <v>-3.5744588076352377E-3</v>
      </c>
      <c r="H19" cm="1">
        <f t="array" ref="H19">TheilElementSeparateSum(POP!H$10:H$89,GDP!H$10:H$89,POP!H$90,GDP!H$90,'Global Theil'!$A19)</f>
        <v>-3.8057130476894887E-3</v>
      </c>
      <c r="I19" cm="1">
        <f t="array" ref="I19">TheilElementSeparateSum(POP!I$10:I$89,GDP!I$10:I$89,POP!I$90,GDP!I$90,'Global Theil'!$A19)</f>
        <v>-4.0158463876627326E-3</v>
      </c>
      <c r="J19" cm="1">
        <f t="array" ref="J19">TheilElementSeparateSum(POP!J$10:J$89,GDP!J$10:J$89,POP!J$90,GDP!J$90,'Global Theil'!$A19)</f>
        <v>-4.2057606076122038E-3</v>
      </c>
      <c r="K19" cm="1">
        <f t="array" ref="K19">TheilElementSeparateSum(POP!K$10:K$89,GDP!K$10:K$89,POP!K$90,GDP!K$90,'Global Theil'!$A19)</f>
        <v>-4.3237947617615043E-3</v>
      </c>
      <c r="L19" cm="1">
        <f t="array" ref="L19">TheilElementSeparateSum(POP!L$10:L$89,GDP!L$10:L$89,POP!L$90,GDP!L$90,'Global Theil'!$A19)</f>
        <v>-4.3670151632011706E-3</v>
      </c>
      <c r="M19" cm="1">
        <f t="array" ref="M19">TheilElementSeparateSum(POP!M$10:M$89,GDP!M$10:M$89,POP!M$90,GDP!M$90,'Global Theil'!$A19)</f>
        <v>-4.3588342286222893E-3</v>
      </c>
      <c r="N19" cm="1">
        <f t="array" ref="N19">TheilElementSeparateSum(POP!N$10:N$89,GDP!N$10:N$89,POP!N$90,GDP!N$90,'Global Theil'!$A19)</f>
        <v>-4.3236715518049735E-3</v>
      </c>
      <c r="O19" cm="1">
        <f t="array" ref="O19">TheilElementSeparateSum(POP!O$10:O$89,GDP!O$10:O$89,POP!O$90,GDP!O$90,'Global Theil'!$A19)</f>
        <v>-4.3464762974959161E-3</v>
      </c>
      <c r="P19" cm="1">
        <f t="array" ref="P19">TheilElementSeparateSum(POP!P$10:P$89,GDP!P$10:P$89,POP!P$90,GDP!P$90,'Global Theil'!$A19)</f>
        <v>-4.3250946086422224E-3</v>
      </c>
      <c r="Q19" cm="1">
        <f t="array" ref="Q19">TheilElementSeparateSum(POP!Q$10:Q$89,GDP!Q$10:Q$89,POP!Q$90,GDP!Q$90,'Global Theil'!$A19)</f>
        <v>-4.3176992871352326E-3</v>
      </c>
      <c r="R19" cm="1">
        <f t="array" ref="R19">TheilElementSeparateSum(POP!R$10:R$89,GDP!R$10:R$89,POP!R$90,GDP!R$90,'Global Theil'!$A19)</f>
        <v>-3.9920971681972782E-3</v>
      </c>
      <c r="S19" cm="1">
        <f t="array" ref="S19">TheilElementSeparateSum(POP!S$10:S$89,GDP!S$10:S$89,POP!S$90,GDP!S$90,'Global Theil'!$A19)</f>
        <v>-3.6216048367435521E-3</v>
      </c>
      <c r="T19" cm="1">
        <f t="array" ref="T19">TheilElementSeparateSum(POP!T$10:T$89,GDP!T$10:T$89,POP!T$90,GDP!T$90,'Global Theil'!$A19)</f>
        <v>-3.0538685538737923E-3</v>
      </c>
      <c r="U19" cm="1">
        <f t="array" ref="U19">TheilElementSeparateSum(POP!U$10:U$89,GDP!U$10:U$89,POP!U$90,GDP!U$90,'Global Theil'!$A19)</f>
        <v>-2.4004699952202787E-3</v>
      </c>
      <c r="V19" cm="1">
        <f t="array" ref="V19">TheilElementSeparateSum(POP!V$10:V$89,GDP!V$10:V$89,POP!V$90,GDP!V$90,'Global Theil'!$A19)</f>
        <v>-3.1507741240628028E-3</v>
      </c>
      <c r="W19" cm="1">
        <f t="array" ref="W19">TheilElementSeparateSum(POP!W$10:W$89,GDP!W$10:W$89,POP!W$90,GDP!W$90,'Global Theil'!$A19)</f>
        <v>-2.8602895133784194E-3</v>
      </c>
      <c r="X19" cm="1">
        <f t="array" ref="X19">TheilElementSeparateSum(POP!X$10:X$89,GDP!X$10:X$89,POP!X$90,GDP!X$90,'Global Theil'!$A19)</f>
        <v>-2.3379700921811936E-3</v>
      </c>
      <c r="Y19" cm="1">
        <f t="array" ref="Y19">TheilElementSeparateSum(POP!Y$10:Y$89,GDP!Y$10:Y$89,POP!Y$90,GDP!Y$90,'Global Theil'!$A19)</f>
        <v>-1.6237227134510829E-3</v>
      </c>
      <c r="Z19" cm="1">
        <f t="array" ref="Z19">TheilElementSeparateSum(POP!Z$10:Z$89,GDP!Z$10:Z$89,POP!Z$90,GDP!Z$90,'Global Theil'!$A19)</f>
        <v>-1.0916895638174978E-3</v>
      </c>
      <c r="AA19" cm="1">
        <f t="array" ref="AA19">TheilElementSeparateSum(POP!AA$10:AA$89,GDP!AA$10:AA$89,POP!AA$90,GDP!AA$90,'Global Theil'!$A19)</f>
        <v>-1.1686312511793022E-3</v>
      </c>
      <c r="AB19" cm="1">
        <f t="array" ref="AB19">TheilElementSeparateSum(POP!AB$10:AB$89,GDP!AB$10:AB$89,POP!AB$90,GDP!AB$90,'Global Theil'!$A19)</f>
        <v>-1.2620314922272727E-3</v>
      </c>
      <c r="AC19" cm="1">
        <f t="array" ref="AC19">TheilElementSeparateSum(POP!AC$10:AC$89,GDP!AC$10:AC$89,POP!AC$90,GDP!AC$90,'Global Theil'!$A19)</f>
        <v>-1.2903852927251941E-4</v>
      </c>
      <c r="AD19" cm="1">
        <f t="array" ref="AD19">TheilElementSeparateSum(POP!AD$10:AD$89,GDP!AD$10:AD$89,POP!AD$90,GDP!AD$90,'Global Theil'!$A19)</f>
        <v>2.3370916451925109E-3</v>
      </c>
      <c r="AE19" cm="1">
        <f t="array" ref="AE19">TheilElementSeparateSum(POP!AE$10:AE$89,GDP!AE$10:AE$89,POP!AE$90,GDP!AE$90,'Global Theil'!$A19)</f>
        <v>5.3107220910237462E-3</v>
      </c>
      <c r="AF19" cm="1">
        <f t="array" ref="AF19">TheilElementSeparateSum(POP!AF$10:AF$89,GDP!AF$10:AF$89,POP!AF$90,GDP!AF$90,'Global Theil'!$A19)</f>
        <v>6.1477148054676677E-3</v>
      </c>
      <c r="AG19" cm="1">
        <f t="array" ref="AG19">TheilElementSeparateSum(POP!AG$10:AG$89,GDP!AG$10:AG$89,POP!AG$90,GDP!AG$90,'Global Theil'!$A19)</f>
        <v>8.4712232035072527E-3</v>
      </c>
      <c r="AH19" cm="1">
        <f t="array" ref="AH19">TheilElementSeparateSum(POP!AH$10:AH$89,GDP!AH$10:AH$89,POP!AH$90,GDP!AH$90,'Global Theil'!$A19)</f>
        <v>8.9545961509504869E-3</v>
      </c>
      <c r="AI19" cm="1">
        <f t="array" ref="AI19">TheilElementSeparateSum(POP!AI$10:AI$89,GDP!AI$10:AI$89,POP!AI$90,GDP!AI$90,'Global Theil'!$A19)</f>
        <v>1.1270682075468087E-2</v>
      </c>
      <c r="AJ19" cm="1">
        <f t="array" ref="AJ19">TheilElementSeparateSum(POP!AJ$10:AJ$89,GDP!AJ$10:AJ$89,POP!AJ$90,GDP!AJ$90,'Global Theil'!$A19)</f>
        <v>1.4299459552064769E-2</v>
      </c>
      <c r="AK19" cm="1">
        <f t="array" ref="AK19">TheilElementSeparateSum(POP!AK$10:AK$89,GDP!AK$10:AK$89,POP!AK$90,GDP!AK$90,'Global Theil'!$A19)</f>
        <v>1.8189863277766373E-2</v>
      </c>
      <c r="AL19" cm="1">
        <f t="array" ref="AL19">TheilElementSeparateSum(POP!AL$10:AL$89,GDP!AL$10:AL$89,POP!AL$90,GDP!AL$90,'Global Theil'!$A19)</f>
        <v>2.0527508201130452E-2</v>
      </c>
      <c r="AM19" cm="1">
        <f t="array" ref="AM19">TheilElementSeparateSum(POP!AM$10:AM$89,GDP!AM$10:AM$89,POP!AM$90,GDP!AM$90,'Global Theil'!$A19)</f>
        <v>1.756376712099569E-2</v>
      </c>
      <c r="AN19" cm="1">
        <f t="array" ref="AN19">TheilElementSeparateSum(POP!AN$10:AN$89,GDP!AN$10:AN$89,POP!AN$90,GDP!AN$90,'Global Theil'!$A19)</f>
        <v>5.6893709861362707E-3</v>
      </c>
      <c r="AO19" cm="1">
        <f t="array" ref="AO19">TheilElementSeparateSum(POP!AO$10:AO$89,GDP!AO$10:AO$89,POP!AO$90,GDP!AO$90,'Global Theil'!$A19)</f>
        <v>1.1284701253658328E-2</v>
      </c>
      <c r="AP19" cm="1">
        <f t="array" ref="AP19">TheilElementSeparateSum(POP!AP$10:AP$89,GDP!AP$10:AP$89,POP!AP$90,GDP!AP$90,'Global Theil'!$A19)</f>
        <v>1.4936542453143077E-2</v>
      </c>
      <c r="AQ19" cm="1">
        <f t="array" ref="AQ19">TheilElementSeparateSum(POP!AQ$10:AQ$89,GDP!AQ$10:AQ$89,POP!AQ$90,GDP!AQ$90,'Global Theil'!$A19)</f>
        <v>1.3625776520133553E-2</v>
      </c>
      <c r="AR19" cm="1">
        <f t="array" ref="AR19">TheilElementSeparateSum(POP!AR$10:AR$89,GDP!AR$10:AR$89,POP!AR$90,GDP!AR$90,'Global Theil'!$A19)</f>
        <v>1.7307532384795838E-2</v>
      </c>
      <c r="AS19" cm="1">
        <f t="array" ref="AS19">TheilElementSeparateSum(POP!AS$10:AS$89,GDP!AS$10:AS$89,POP!AS$90,GDP!AS$90,'Global Theil'!$A19)</f>
        <v>1.7871561623459396E-2</v>
      </c>
      <c r="AT19" cm="1">
        <f t="array" ref="AT19">TheilElementSeparateSum(POP!AT$10:AT$89,GDP!AT$10:AT$89,POP!AT$90,GDP!AT$90,'Global Theil'!$A19)</f>
        <v>1.8477426366787338E-2</v>
      </c>
      <c r="AU19" cm="1">
        <f t="array" ref="AU19">TheilElementSeparateSum(POP!AU$10:AU$89,GDP!AU$10:AU$89,POP!AU$90,GDP!AU$90,'Global Theil'!$A19)</f>
        <v>2.2825681304073624E-2</v>
      </c>
      <c r="AV19" cm="1">
        <f t="array" ref="AV19">TheilElementSeparateSum(POP!AV$10:AV$89,GDP!AV$10:AV$89,POP!AV$90,GDP!AV$90,'Global Theil'!$A19)</f>
        <v>2.5449687770852786E-2</v>
      </c>
      <c r="AW19" cm="1">
        <f t="array" ref="AW19">TheilElementSeparateSum(POP!AW$10:AW$89,GDP!AW$10:AW$89,POP!AW$90,GDP!AW$90,'Global Theil'!$A19)</f>
        <v>2.5704491513848401E-2</v>
      </c>
      <c r="AX19" cm="1">
        <f t="array" ref="AX19">TheilElementSeparateSum(POP!AX$10:AX$89,GDP!AX$10:AX$89,POP!AX$90,GDP!AX$90,'Global Theil'!$A19)</f>
        <v>1.7290313762689233E-2</v>
      </c>
      <c r="AY19" cm="1">
        <f t="array" ref="AY19">TheilElementSeparateSum(POP!AY$10:AY$89,GDP!AY$10:AY$89,POP!AY$90,GDP!AY$90,'Global Theil'!$A19)</f>
        <v>1.4818894127336085E-2</v>
      </c>
      <c r="AZ19" cm="1">
        <f t="array" ref="AZ19">TheilElementSeparateSum(POP!AZ$10:AZ$89,GDP!AZ$10:AZ$89,POP!AZ$90,GDP!AZ$90,'Global Theil'!$A19)</f>
        <v>1.9066286178673966E-2</v>
      </c>
      <c r="BA19" cm="1">
        <f t="array" ref="BA19">TheilElementSeparateSum(POP!BA$10:BA$89,GDP!BA$10:BA$89,POP!BA$90,GDP!BA$90,'Global Theil'!$A19)</f>
        <v>1.9016495310569495E-2</v>
      </c>
      <c r="BB19" cm="1">
        <f t="array" ref="BB19">TheilElementSeparateSum(POP!BB$10:BB$89,GDP!BB$10:BB$89,POP!BB$90,GDP!BB$90,'Global Theil'!$A19)</f>
        <v>1.9002516820833006E-2</v>
      </c>
      <c r="BC19" cm="1">
        <f t="array" ref="BC19">TheilElementSeparateSum(POP!BC$10:BC$89,GDP!BC$10:BC$89,POP!BC$90,GDP!BC$90,'Global Theil'!$A19)</f>
        <v>2.0945739785914387E-2</v>
      </c>
      <c r="BD19" cm="1">
        <f t="array" ref="BD19">TheilElementSeparateSum(POP!BD$10:BD$89,GDP!BD$10:BD$89,POP!BD$90,GDP!BD$90,'Global Theil'!$A19)</f>
        <v>2.3135216619934805E-2</v>
      </c>
      <c r="BE19" cm="1">
        <f t="array" ref="BE19">TheilElementSeparateSum(POP!BE$10:BE$89,GDP!BE$10:BE$89,POP!BE$90,GDP!BE$90,'Global Theil'!$A19)</f>
        <v>2.4247393738677334E-2</v>
      </c>
      <c r="BF19" cm="1">
        <f t="array" ref="BF19">TheilElementSeparateSum(POP!BF$10:BF$89,GDP!BF$10:BF$89,POP!BF$90,GDP!BF$90,'Global Theil'!$A19)</f>
        <v>2.4654339952213868E-2</v>
      </c>
      <c r="BG19" cm="1">
        <f t="array" ref="BG19">TheilElementSeparateSum(POP!BG$10:BG$89,GDP!BG$10:BG$89,POP!BG$90,GDP!BG$90,'Global Theil'!$A19)</f>
        <v>2.5953807766192202E-2</v>
      </c>
      <c r="BH19" cm="1">
        <f t="array" ref="BH19">TheilElementSeparateSum(POP!BH$10:BH$89,GDP!BH$10:BH$89,POP!BH$90,GDP!BH$90,'Global Theil'!$A19)</f>
        <v>2.5919881303635262E-2</v>
      </c>
      <c r="BI19" cm="1">
        <f t="array" ref="BI19">TheilElementSeparateSum(POP!BI$10:BI$89,GDP!BI$10:BI$89,POP!BI$90,GDP!BI$90,'Global Theil'!$A19)</f>
        <v>2.2949651469257822E-2</v>
      </c>
    </row>
    <row r="20" spans="1:61" x14ac:dyDescent="0.45">
      <c r="A20">
        <f t="shared" si="0"/>
        <v>17</v>
      </c>
      <c r="B20" t="str" vm="83">
        <f>GDP!B26</f>
        <v>Spain</v>
      </c>
      <c r="C20" cm="1">
        <f t="array" ref="C20">TheilElementSeparateSum(POP!C$10:C$89,GDP!C$10:C$89,POP!C$90,GDP!C$90,'Global Theil'!$A20)</f>
        <v>-1.309621013340689E-3</v>
      </c>
      <c r="D20" cm="1">
        <f t="array" ref="D20">TheilElementSeparateSum(POP!D$10:D$89,GDP!D$10:D$89,POP!D$90,GDP!D$90,'Global Theil'!$A20)</f>
        <v>-2.1948619034459801E-4</v>
      </c>
      <c r="E20" cm="1">
        <f t="array" ref="E20">TheilElementSeparateSum(POP!E$10:E$89,GDP!E$10:E$89,POP!E$90,GDP!E$90,'Global Theil'!$A20)</f>
        <v>1.2224197951993319E-3</v>
      </c>
      <c r="F20" cm="1">
        <f t="array" ref="F20">TheilElementSeparateSum(POP!F$10:F$89,GDP!F$10:F$89,POP!F$90,GDP!F$90,'Global Theil'!$A20)</f>
        <v>1.7723244853738245E-3</v>
      </c>
      <c r="G20" cm="1">
        <f t="array" ref="G20">TheilElementSeparateSum(POP!G$10:G$89,GDP!G$10:G$89,POP!G$90,GDP!G$90,'Global Theil'!$A20)</f>
        <v>3.0451121278457028E-3</v>
      </c>
      <c r="H20" cm="1">
        <f t="array" ref="H20">TheilElementSeparateSum(POP!H$10:H$89,GDP!H$10:H$89,POP!H$90,GDP!H$90,'Global Theil'!$A20)</f>
        <v>4.5801345778680655E-3</v>
      </c>
      <c r="I20" cm="1">
        <f t="array" ref="I20">TheilElementSeparateSum(POP!I$10:I$89,GDP!I$10:I$89,POP!I$90,GDP!I$90,'Global Theil'!$A20)</f>
        <v>5.4510898179847651E-3</v>
      </c>
      <c r="J20" cm="1">
        <f t="array" ref="J20">TheilElementSeparateSum(POP!J$10:J$89,GDP!J$10:J$89,POP!J$90,GDP!J$90,'Global Theil'!$A20)</f>
        <v>3.8191100952808615E-3</v>
      </c>
      <c r="K20" cm="1">
        <f t="array" ref="K20">TheilElementSeparateSum(POP!K$10:K$89,GDP!K$10:K$89,POP!K$90,GDP!K$90,'Global Theil'!$A20)</f>
        <v>4.8162849640246141E-3</v>
      </c>
      <c r="L20" cm="1">
        <f t="array" ref="L20">TheilElementSeparateSum(POP!L$10:L$89,GDP!L$10:L$89,POP!L$90,GDP!L$90,'Global Theil'!$A20)</f>
        <v>5.898618068613231E-3</v>
      </c>
      <c r="M20" cm="1">
        <f t="array" ref="M20">TheilElementSeparateSum(POP!M$10:M$89,GDP!M$10:M$89,POP!M$90,GDP!M$90,'Global Theil'!$A20)</f>
        <v>6.953312652762866E-3</v>
      </c>
      <c r="N20" cm="1">
        <f t="array" ref="N20">TheilElementSeparateSum(POP!N$10:N$89,GDP!N$10:N$89,POP!N$90,GDP!N$90,'Global Theil'!$A20)</f>
        <v>9.8603766087169177E-3</v>
      </c>
      <c r="O20" cm="1">
        <f t="array" ref="O20">TheilElementSeparateSum(POP!O$10:O$89,GDP!O$10:O$89,POP!O$90,GDP!O$90,'Global Theil'!$A20)</f>
        <v>1.3397205974685899E-2</v>
      </c>
      <c r="P20" cm="1">
        <f t="array" ref="P20">TheilElementSeparateSum(POP!P$10:P$89,GDP!P$10:P$89,POP!P$90,GDP!P$90,'Global Theil'!$A20)</f>
        <v>1.7083366593924971E-2</v>
      </c>
      <c r="Q20" cm="1">
        <f t="array" ref="Q20">TheilElementSeparateSum(POP!Q$10:Q$89,GDP!Q$10:Q$89,POP!Q$90,GDP!Q$90,'Global Theil'!$A20)</f>
        <v>1.9431413379906032E-2</v>
      </c>
      <c r="R20" cm="1">
        <f t="array" ref="R20">TheilElementSeparateSum(POP!R$10:R$89,GDP!R$10:R$89,POP!R$90,GDP!R$90,'Global Theil'!$A20)</f>
        <v>1.7696838160912012E-2</v>
      </c>
      <c r="S20" cm="1">
        <f t="array" ref="S20">TheilElementSeparateSum(POP!S$10:S$89,GDP!S$10:S$89,POP!S$90,GDP!S$90,'Global Theil'!$A20)</f>
        <v>1.7393980188673608E-2</v>
      </c>
      <c r="T20" cm="1">
        <f t="array" ref="T20">TheilElementSeparateSum(POP!T$10:T$89,GDP!T$10:T$89,POP!T$90,GDP!T$90,'Global Theil'!$A20)</f>
        <v>1.8583110578795366E-2</v>
      </c>
      <c r="U20" cm="1">
        <f t="array" ref="U20">TheilElementSeparateSum(POP!U$10:U$89,GDP!U$10:U$89,POP!U$90,GDP!U$90,'Global Theil'!$A20)</f>
        <v>2.5989360632204295E-2</v>
      </c>
      <c r="V20" cm="1">
        <f t="array" ref="V20">TheilElementSeparateSum(POP!V$10:V$89,GDP!V$10:V$89,POP!V$90,GDP!V$90,'Global Theil'!$A20)</f>
        <v>2.448917807582919E-2</v>
      </c>
      <c r="W20" cm="1">
        <f t="array" ref="W20">TheilElementSeparateSum(POP!W$10:W$89,GDP!W$10:W$89,POP!W$90,GDP!W$90,'Global Theil'!$A20)</f>
        <v>1.6052135987772543E-2</v>
      </c>
      <c r="X20" cm="1">
        <f t="array" ref="X20">TheilElementSeparateSum(POP!X$10:X$89,GDP!X$10:X$89,POP!X$90,GDP!X$90,'Global Theil'!$A20)</f>
        <v>1.5464457847622648E-2</v>
      </c>
      <c r="Y20" cm="1">
        <f t="array" ref="Y20">TheilElementSeparateSum(POP!Y$10:Y$89,GDP!Y$10:Y$89,POP!Y$90,GDP!Y$90,'Global Theil'!$A20)</f>
        <v>1.0449214975703582E-2</v>
      </c>
      <c r="Z20" cm="1">
        <f t="array" ref="Z20">TheilElementSeparateSum(POP!Z$10:Z$89,GDP!Z$10:Z$89,POP!Z$90,GDP!Z$90,'Global Theil'!$A20)</f>
        <v>9.4474170542408892E-3</v>
      </c>
      <c r="AA20" cm="1">
        <f t="array" ref="AA20">TheilElementSeparateSum(POP!AA$10:AA$89,GDP!AA$10:AA$89,POP!AA$90,GDP!AA$90,'Global Theil'!$A20)</f>
        <v>9.5392684940741913E-3</v>
      </c>
      <c r="AB20" cm="1">
        <f t="array" ref="AB20">TheilElementSeparateSum(POP!AB$10:AB$89,GDP!AB$10:AB$89,POP!AB$90,GDP!AB$90,'Global Theil'!$A20)</f>
        <v>1.5194105155057222E-2</v>
      </c>
      <c r="AC20" cm="1">
        <f t="array" ref="AC20">TheilElementSeparateSum(POP!AC$10:AC$89,GDP!AC$10:AC$89,POP!AC$90,GDP!AC$90,'Global Theil'!$A20)</f>
        <v>1.9884128003301353E-2</v>
      </c>
      <c r="AD20" cm="1">
        <f t="array" ref="AD20">TheilElementSeparateSum(POP!AD$10:AD$89,GDP!AD$10:AD$89,POP!AD$90,GDP!AD$90,'Global Theil'!$A20)</f>
        <v>2.233520204694418E-2</v>
      </c>
      <c r="AE20" cm="1">
        <f t="array" ref="AE20">TheilElementSeparateSum(POP!AE$10:AE$89,GDP!AE$10:AE$89,POP!AE$90,GDP!AE$90,'Global Theil'!$A20)</f>
        <v>2.4831358387411094E-2</v>
      </c>
      <c r="AF20" cm="1">
        <f t="array" ref="AF20">TheilElementSeparateSum(POP!AF$10:AF$89,GDP!AF$10:AF$89,POP!AF$90,GDP!AF$90,'Global Theil'!$A20)</f>
        <v>3.4112293887574419E-2</v>
      </c>
      <c r="AG20" cm="1">
        <f t="array" ref="AG20">TheilElementSeparateSum(POP!AG$10:AG$89,GDP!AG$10:AG$89,POP!AG$90,GDP!AG$90,'Global Theil'!$A20)</f>
        <v>3.5203122576237506E-2</v>
      </c>
      <c r="AH20" cm="1">
        <f t="array" ref="AH20">TheilElementSeparateSum(POP!AH$10:AH$89,GDP!AH$10:AH$89,POP!AH$90,GDP!AH$90,'Global Theil'!$A20)</f>
        <v>3.7645521084110803E-2</v>
      </c>
      <c r="AI20" cm="1">
        <f t="array" ref="AI20">TheilElementSeparateSum(POP!AI$10:AI$89,GDP!AI$10:AI$89,POP!AI$90,GDP!AI$90,'Global Theil'!$A20)</f>
        <v>2.558483043462546E-2</v>
      </c>
      <c r="AJ20" cm="1">
        <f t="array" ref="AJ20">TheilElementSeparateSum(POP!AJ$10:AJ$89,GDP!AJ$10:AJ$89,POP!AJ$90,GDP!AJ$90,'Global Theil'!$A20)</f>
        <v>2.2556497829959936E-2</v>
      </c>
      <c r="AK20" cm="1">
        <f t="array" ref="AK20">TheilElementSeparateSum(POP!AK$10:AK$89,GDP!AK$10:AK$89,POP!AK$90,GDP!AK$90,'Global Theil'!$A20)</f>
        <v>2.4996499181174192E-2</v>
      </c>
      <c r="AL20" cm="1">
        <f t="array" ref="AL20">TheilElementSeparateSum(POP!AL$10:AL$89,GDP!AL$10:AL$89,POP!AL$90,GDP!AL$90,'Global Theil'!$A20)</f>
        <v>2.6370459872713772E-2</v>
      </c>
      <c r="AM20" cm="1">
        <f t="array" ref="AM20">TheilElementSeparateSum(POP!AM$10:AM$89,GDP!AM$10:AM$89,POP!AM$90,GDP!AM$90,'Global Theil'!$A20)</f>
        <v>2.2264166778614994E-2</v>
      </c>
      <c r="AN20" cm="1">
        <f t="array" ref="AN20">TheilElementSeparateSum(POP!AN$10:AN$89,GDP!AN$10:AN$89,POP!AN$90,GDP!AN$90,'Global Theil'!$A20)</f>
        <v>2.4452677153783069E-2</v>
      </c>
      <c r="AO20" cm="1">
        <f t="array" ref="AO20">TheilElementSeparateSum(POP!AO$10:AO$89,GDP!AO$10:AO$89,POP!AO$90,GDP!AO$90,'Global Theil'!$A20)</f>
        <v>2.3735303430804031E-2</v>
      </c>
      <c r="AP20" cm="1">
        <f t="array" ref="AP20">TheilElementSeparateSum(POP!AP$10:AP$89,GDP!AP$10:AP$89,POP!AP$90,GDP!AP$90,'Global Theil'!$A20)</f>
        <v>1.9457620503895618E-2</v>
      </c>
      <c r="AQ20" cm="1">
        <f t="array" ref="AQ20">TheilElementSeparateSum(POP!AQ$10:AQ$89,GDP!AQ$10:AQ$89,POP!AQ$90,GDP!AQ$90,'Global Theil'!$A20)</f>
        <v>2.2178576249251337E-2</v>
      </c>
      <c r="AR20" cm="1">
        <f t="array" ref="AR20">TheilElementSeparateSum(POP!AR$10:AR$89,GDP!AR$10:AR$89,POP!AR$90,GDP!AR$90,'Global Theil'!$A20)</f>
        <v>2.5900250515171155E-2</v>
      </c>
      <c r="AS20" cm="1">
        <f t="array" ref="AS20">TheilElementSeparateSum(POP!AS$10:AS$89,GDP!AS$10:AS$89,POP!AS$90,GDP!AS$90,'Global Theil'!$A20)</f>
        <v>3.4044977838822925E-2</v>
      </c>
      <c r="AT20" cm="1">
        <f t="array" ref="AT20">TheilElementSeparateSum(POP!AT$10:AT$89,GDP!AT$10:AT$89,POP!AT$90,GDP!AT$90,'Global Theil'!$A20)</f>
        <v>3.7388315508088042E-2</v>
      </c>
      <c r="AU20" cm="1">
        <f t="array" ref="AU20">TheilElementSeparateSum(POP!AU$10:AU$89,GDP!AU$10:AU$89,POP!AU$90,GDP!AU$90,'Global Theil'!$A20)</f>
        <v>3.7641048081974091E-2</v>
      </c>
      <c r="AV20" cm="1">
        <f t="array" ref="AV20">TheilElementSeparateSum(POP!AV$10:AV$89,GDP!AV$10:AV$89,POP!AV$90,GDP!AV$90,'Global Theil'!$A20)</f>
        <v>3.8746472575639068E-2</v>
      </c>
      <c r="AW20" cm="1">
        <f t="array" ref="AW20">TheilElementSeparateSum(POP!AW$10:AW$89,GDP!AW$10:AW$89,POP!AW$90,GDP!AW$90,'Global Theil'!$A20)</f>
        <v>4.2173213373441328E-2</v>
      </c>
      <c r="AX20" cm="1">
        <f t="array" ref="AX20">TheilElementSeparateSum(POP!AX$10:AX$89,GDP!AX$10:AX$89,POP!AX$90,GDP!AX$90,'Global Theil'!$A20)</f>
        <v>4.3818736038833149E-2</v>
      </c>
      <c r="AY20" cm="1">
        <f t="array" ref="AY20">TheilElementSeparateSum(POP!AY$10:AY$89,GDP!AY$10:AY$89,POP!AY$90,GDP!AY$90,'Global Theil'!$A20)</f>
        <v>3.9708469693305902E-2</v>
      </c>
      <c r="AZ20" cm="1">
        <f t="array" ref="AZ20">TheilElementSeparateSum(POP!AZ$10:AZ$89,GDP!AZ$10:AZ$89,POP!AZ$90,GDP!AZ$90,'Global Theil'!$A20)</f>
        <v>3.1462383700179578E-2</v>
      </c>
      <c r="BA20" cm="1">
        <f t="array" ref="BA20">TheilElementSeparateSum(POP!BA$10:BA$89,GDP!BA$10:BA$89,POP!BA$90,GDP!BA$90,'Global Theil'!$A20)</f>
        <v>2.8571030962705146E-2</v>
      </c>
      <c r="BB20" cm="1">
        <f t="array" ref="BB20">TheilElementSeparateSum(POP!BB$10:BB$89,GDP!BB$10:BB$89,POP!BB$90,GDP!BB$90,'Global Theil'!$A20)</f>
        <v>2.2156614141935909E-2</v>
      </c>
      <c r="BC20" cm="1">
        <f t="array" ref="BC20">TheilElementSeparateSum(POP!BC$10:BC$89,GDP!BC$10:BC$89,POP!BC$90,GDP!BC$90,'Global Theil'!$A20)</f>
        <v>2.223947224981928E-2</v>
      </c>
      <c r="BD20" cm="1">
        <f t="array" ref="BD20">TheilElementSeparateSum(POP!BD$10:BD$89,GDP!BD$10:BD$89,POP!BD$90,GDP!BD$90,'Global Theil'!$A20)</f>
        <v>2.1506592488135703E-2</v>
      </c>
      <c r="BE20" cm="1">
        <f t="array" ref="BE20">TheilElementSeparateSum(POP!BE$10:BE$89,GDP!BE$10:BE$89,POP!BE$90,GDP!BE$90,'Global Theil'!$A20)</f>
        <v>1.7531328469253975E-2</v>
      </c>
      <c r="BF20" cm="1">
        <f t="array" ref="BF20">TheilElementSeparateSum(POP!BF$10:BF$89,GDP!BF$10:BF$89,POP!BF$90,GDP!BF$90,'Global Theil'!$A20)</f>
        <v>1.8197406790995265E-2</v>
      </c>
      <c r="BG20" cm="1">
        <f t="array" ref="BG20">TheilElementSeparateSum(POP!BG$10:BG$89,GDP!BG$10:BG$89,POP!BG$90,GDP!BG$90,'Global Theil'!$A20)</f>
        <v>1.8592855154882779E-2</v>
      </c>
      <c r="BH20" cm="1">
        <f t="array" ref="BH20">TheilElementSeparateSum(POP!BH$10:BH$89,GDP!BH$10:BH$89,POP!BH$90,GDP!BH$90,'Global Theil'!$A20)</f>
        <v>1.9403875808817545E-2</v>
      </c>
      <c r="BI20" cm="1">
        <f t="array" ref="BI20">TheilElementSeparateSum(POP!BI$10:BI$89,GDP!BI$10:BI$89,POP!BI$90,GDP!BI$90,'Global Theil'!$A20)</f>
        <v>1.8060714826673499E-2</v>
      </c>
    </row>
    <row r="21" spans="1:61" x14ac:dyDescent="0.45">
      <c r="A21">
        <f t="shared" si="0"/>
        <v>18</v>
      </c>
      <c r="B21" t="str" vm="84">
        <f>GDP!B27</f>
        <v>Sweden</v>
      </c>
      <c r="C21" cm="1">
        <f t="array" ref="C21">TheilElementSeparateSum(POP!C$10:C$89,GDP!C$10:C$89,POP!C$90,GDP!C$90,'Global Theil'!$A21)</f>
        <v>2.3430013591212499E-2</v>
      </c>
      <c r="D21" cm="1">
        <f t="array" ref="D21">TheilElementSeparateSum(POP!D$10:D$89,GDP!D$10:D$89,POP!D$90,GDP!D$90,'Global Theil'!$A21)</f>
        <v>2.3963317058165397E-2</v>
      </c>
      <c r="E21" cm="1">
        <f t="array" ref="E21">TheilElementSeparateSum(POP!E$10:E$89,GDP!E$10:E$89,POP!E$90,GDP!E$90,'Global Theil'!$A21)</f>
        <v>2.4174088148970835E-2</v>
      </c>
      <c r="F21" cm="1">
        <f t="array" ref="F21">TheilElementSeparateSum(POP!F$10:F$89,GDP!F$10:F$89,POP!F$90,GDP!F$90,'Global Theil'!$A21)</f>
        <v>2.5207553279918953E-2</v>
      </c>
      <c r="G21" cm="1">
        <f t="array" ref="G21">TheilElementSeparateSum(POP!G$10:G$89,GDP!G$10:G$89,POP!G$90,GDP!G$90,'Global Theil'!$A21)</f>
        <v>2.5795134156873369E-2</v>
      </c>
      <c r="H21" cm="1">
        <f t="array" ref="H21">TheilElementSeparateSum(POP!H$10:H$89,GDP!H$10:H$89,POP!H$90,GDP!H$90,'Global Theil'!$A21)</f>
        <v>2.6060711688102877E-2</v>
      </c>
      <c r="I21" cm="1">
        <f t="array" ref="I21">TheilElementSeparateSum(POP!I$10:I$89,GDP!I$10:I$89,POP!I$90,GDP!I$90,'Global Theil'!$A21)</f>
        <v>2.700462425747505E-2</v>
      </c>
      <c r="J21" cm="1">
        <f t="array" ref="J21">TheilElementSeparateSum(POP!J$10:J$89,GDP!J$10:J$89,POP!J$90,GDP!J$90,'Global Theil'!$A21)</f>
        <v>2.6515447487575929E-2</v>
      </c>
      <c r="K21" cm="1">
        <f t="array" ref="K21">TheilElementSeparateSum(POP!K$10:K$89,GDP!K$10:K$89,POP!K$90,GDP!K$90,'Global Theil'!$A21)</f>
        <v>2.6129146590584105E-2</v>
      </c>
      <c r="L21" cm="1">
        <f t="array" ref="L21">TheilElementSeparateSum(POP!L$10:L$89,GDP!L$10:L$89,POP!L$90,GDP!L$90,'Global Theil'!$A21)</f>
        <v>2.7718347558860611E-2</v>
      </c>
      <c r="M21" cm="1">
        <f t="array" ref="M21">TheilElementSeparateSum(POP!M$10:M$89,GDP!M$10:M$89,POP!M$90,GDP!M$90,'Global Theil'!$A21)</f>
        <v>2.7730625437286483E-2</v>
      </c>
      <c r="N21" cm="1">
        <f t="array" ref="N21">TheilElementSeparateSum(POP!N$10:N$89,GDP!N$10:N$89,POP!N$90,GDP!N$90,'Global Theil'!$A21)</f>
        <v>2.9129802995445132E-2</v>
      </c>
      <c r="O21" cm="1">
        <f t="array" ref="O21">TheilElementSeparateSum(POP!O$10:O$89,GDP!O$10:O$89,POP!O$90,GDP!O$90,'Global Theil'!$A21)</f>
        <v>2.9924943447083064E-2</v>
      </c>
      <c r="P21" cm="1">
        <f t="array" ref="P21">TheilElementSeparateSum(POP!P$10:P$89,GDP!P$10:P$89,POP!P$90,GDP!P$90,'Global Theil'!$A21)</f>
        <v>2.942660768033795E-2</v>
      </c>
      <c r="Q21" cm="1">
        <f t="array" ref="Q21">TheilElementSeparateSum(POP!Q$10:Q$89,GDP!Q$10:Q$89,POP!Q$90,GDP!Q$90,'Global Theil'!$A21)</f>
        <v>3.5246747217890256E-2</v>
      </c>
      <c r="R21" cm="1">
        <f t="array" ref="R21">TheilElementSeparateSum(POP!R$10:R$89,GDP!R$10:R$89,POP!R$90,GDP!R$90,'Global Theil'!$A21)</f>
        <v>3.546630515898002E-2</v>
      </c>
      <c r="S21" cm="1">
        <f t="array" ref="S21">TheilElementSeparateSum(POP!S$10:S$89,GDP!S$10:S$89,POP!S$90,GDP!S$90,'Global Theil'!$A21)</f>
        <v>3.2245694005608332E-2</v>
      </c>
      <c r="T21" cm="1">
        <f t="array" ref="T21">TheilElementSeparateSum(POP!T$10:T$89,GDP!T$10:T$89,POP!T$90,GDP!T$90,'Global Theil'!$A21)</f>
        <v>2.9221912233159706E-2</v>
      </c>
      <c r="U21" cm="1">
        <f t="array" ref="U21">TheilElementSeparateSum(POP!U$10:U$89,GDP!U$10:U$89,POP!U$90,GDP!U$90,'Global Theil'!$A21)</f>
        <v>3.0566000395496878E-2</v>
      </c>
      <c r="V21" cm="1">
        <f t="array" ref="V21">TheilElementSeparateSum(POP!V$10:V$89,GDP!V$10:V$89,POP!V$90,GDP!V$90,'Global Theil'!$A21)</f>
        <v>3.2114414604967612E-2</v>
      </c>
      <c r="W21" cm="1">
        <f t="array" ref="W21">TheilElementSeparateSum(POP!W$10:W$89,GDP!W$10:W$89,POP!W$90,GDP!W$90,'Global Theil'!$A21)</f>
        <v>2.5870471604335678E-2</v>
      </c>
      <c r="X21" cm="1">
        <f t="array" ref="X21">TheilElementSeparateSum(POP!X$10:X$89,GDP!X$10:X$89,POP!X$90,GDP!X$90,'Global Theil'!$A21)</f>
        <v>2.1826804246368906E-2</v>
      </c>
      <c r="Y21" cm="1">
        <f t="array" ref="Y21">TheilElementSeparateSum(POP!Y$10:Y$89,GDP!Y$10:Y$89,POP!Y$90,GDP!Y$90,'Global Theil'!$A21)</f>
        <v>1.8586529232433768E-2</v>
      </c>
      <c r="Z21" cm="1">
        <f t="array" ref="Z21">TheilElementSeparateSum(POP!Z$10:Z$89,GDP!Z$10:Z$89,POP!Z$90,GDP!Z$90,'Global Theil'!$A21)</f>
        <v>1.8440313621312772E-2</v>
      </c>
      <c r="AA21" cm="1">
        <f t="array" ref="AA21">TheilElementSeparateSum(POP!AA$10:AA$89,GDP!AA$10:AA$89,POP!AA$90,GDP!AA$90,'Global Theil'!$A21)</f>
        <v>1.8294482211062474E-2</v>
      </c>
      <c r="AB21" cm="1">
        <f t="array" ref="AB21">TheilElementSeparateSum(POP!AB$10:AB$89,GDP!AB$10:AB$89,POP!AB$90,GDP!AB$90,'Global Theil'!$A21)</f>
        <v>2.2189477670605307E-2</v>
      </c>
      <c r="AC21" cm="1">
        <f t="array" ref="AC21">TheilElementSeparateSum(POP!AC$10:AC$89,GDP!AC$10:AC$89,POP!AC$90,GDP!AC$90,'Global Theil'!$A21)</f>
        <v>2.4808854063711659E-2</v>
      </c>
      <c r="AD21" cm="1">
        <f t="array" ref="AD21">TheilElementSeparateSum(POP!AD$10:AD$89,GDP!AD$10:AD$89,POP!AD$90,GDP!AD$90,'Global Theil'!$A21)</f>
        <v>2.5098323158845498E-2</v>
      </c>
      <c r="AE21" cm="1">
        <f t="array" ref="AE21">TheilElementSeparateSum(POP!AE$10:AE$89,GDP!AE$10:AE$89,POP!AE$90,GDP!AE$90,'Global Theil'!$A21)</f>
        <v>2.5105931182520368E-2</v>
      </c>
      <c r="AF21" cm="1">
        <f t="array" ref="AF21">TheilElementSeparateSum(POP!AF$10:AF$89,GDP!AF$10:AF$89,POP!AF$90,GDP!AF$90,'Global Theil'!$A21)</f>
        <v>2.8497123498799178E-2</v>
      </c>
      <c r="AG21" cm="1">
        <f t="array" ref="AG21">TheilElementSeparateSum(POP!AG$10:AG$89,GDP!AG$10:AG$89,POP!AG$90,GDP!AG$90,'Global Theil'!$A21)</f>
        <v>2.7924751618366089E-2</v>
      </c>
      <c r="AH21" cm="1">
        <f t="array" ref="AH21">TheilElementSeparateSum(POP!AH$10:AH$89,GDP!AH$10:AH$89,POP!AH$90,GDP!AH$90,'Global Theil'!$A21)</f>
        <v>2.7147568105954985E-2</v>
      </c>
      <c r="AI21" cm="1">
        <f t="array" ref="AI21">TheilElementSeparateSum(POP!AI$10:AI$89,GDP!AI$10:AI$89,POP!AI$90,GDP!AI$90,'Global Theil'!$A21)</f>
        <v>1.6722510608955368E-2</v>
      </c>
      <c r="AJ21" cm="1">
        <f t="array" ref="AJ21">TheilElementSeparateSum(POP!AJ$10:AJ$89,GDP!AJ$10:AJ$89,POP!AJ$90,GDP!AJ$90,'Global Theil'!$A21)</f>
        <v>1.6679989679737748E-2</v>
      </c>
      <c r="AK21" cm="1">
        <f t="array" ref="AK21">TheilElementSeparateSum(POP!AK$10:AK$89,GDP!AK$10:AK$89,POP!AK$90,GDP!AK$90,'Global Theil'!$A21)</f>
        <v>1.8259614700062803E-2</v>
      </c>
      <c r="AL21" cm="1">
        <f t="array" ref="AL21">TheilElementSeparateSum(POP!AL$10:AL$89,GDP!AL$10:AL$89,POP!AL$90,GDP!AL$90,'Global Theil'!$A21)</f>
        <v>2.0385757676129688E-2</v>
      </c>
      <c r="AM21" cm="1">
        <f t="array" ref="AM21">TheilElementSeparateSum(POP!AM$10:AM$89,GDP!AM$10:AM$89,POP!AM$90,GDP!AM$90,'Global Theil'!$A21)</f>
        <v>1.7867897692590985E-2</v>
      </c>
      <c r="AN21" cm="1">
        <f t="array" ref="AN21">TheilElementSeparateSum(POP!AN$10:AN$89,GDP!AN$10:AN$89,POP!AN$90,GDP!AN$90,'Global Theil'!$A21)</f>
        <v>1.8089722339034268E-2</v>
      </c>
      <c r="AO21" cm="1">
        <f t="array" ref="AO21">TheilElementSeparateSum(POP!AO$10:AO$89,GDP!AO$10:AO$89,POP!AO$90,GDP!AO$90,'Global Theil'!$A21)</f>
        <v>1.7309221262665465E-2</v>
      </c>
      <c r="AP21" cm="1">
        <f t="array" ref="AP21">TheilElementSeparateSum(POP!AP$10:AP$89,GDP!AP$10:AP$89,POP!AP$90,GDP!AP$90,'Global Theil'!$A21)</f>
        <v>1.5291728708412651E-2</v>
      </c>
      <c r="AQ21" cm="1">
        <f t="array" ref="AQ21">TheilElementSeparateSum(POP!AQ$10:AQ$89,GDP!AQ$10:AQ$89,POP!AQ$90,GDP!AQ$90,'Global Theil'!$A21)</f>
        <v>1.3701227539746166E-2</v>
      </c>
      <c r="AR21" cm="1">
        <f t="array" ref="AR21">TheilElementSeparateSum(POP!AR$10:AR$89,GDP!AR$10:AR$89,POP!AR$90,GDP!AR$90,'Global Theil'!$A21)</f>
        <v>1.5130038578345628E-2</v>
      </c>
      <c r="AS21" cm="1">
        <f t="array" ref="AS21">TheilElementSeparateSum(POP!AS$10:AS$89,GDP!AS$10:AS$89,POP!AS$90,GDP!AS$90,'Global Theil'!$A21)</f>
        <v>1.8486929879933708E-2</v>
      </c>
      <c r="AT21" cm="1">
        <f t="array" ref="AT21">TheilElementSeparateSum(POP!AT$10:AT$89,GDP!AT$10:AT$89,POP!AT$90,GDP!AT$90,'Global Theil'!$A21)</f>
        <v>1.9487908616702604E-2</v>
      </c>
      <c r="AU21" cm="1">
        <f t="array" ref="AU21">TheilElementSeparateSum(POP!AU$10:AU$89,GDP!AU$10:AU$89,POP!AU$90,GDP!AU$90,'Global Theil'!$A21)</f>
        <v>1.7996185619011753E-2</v>
      </c>
      <c r="AV21" cm="1">
        <f t="array" ref="AV21">TheilElementSeparateSum(POP!AV$10:AV$89,GDP!AV$10:AV$89,POP!AV$90,GDP!AV$90,'Global Theil'!$A21)</f>
        <v>1.8233001774635365E-2</v>
      </c>
      <c r="AW21" cm="1">
        <f t="array" ref="AW21">TheilElementSeparateSum(POP!AW$10:AW$89,GDP!AW$10:AW$89,POP!AW$90,GDP!AW$90,'Global Theil'!$A21)</f>
        <v>1.9567416589810194E-2</v>
      </c>
      <c r="AX21" cm="1">
        <f t="array" ref="AX21">TheilElementSeparateSum(POP!AX$10:AX$89,GDP!AX$10:AX$89,POP!AX$90,GDP!AX$90,'Global Theil'!$A21)</f>
        <v>1.8915367925931594E-2</v>
      </c>
      <c r="AY21" cm="1">
        <f t="array" ref="AY21">TheilElementSeparateSum(POP!AY$10:AY$89,GDP!AY$10:AY$89,POP!AY$90,GDP!AY$90,'Global Theil'!$A21)</f>
        <v>1.5238916680430002E-2</v>
      </c>
      <c r="AZ21" cm="1">
        <f t="array" ref="AZ21">TheilElementSeparateSum(POP!AZ$10:AZ$89,GDP!AZ$10:AZ$89,POP!AZ$90,GDP!AZ$90,'Global Theil'!$A21)</f>
        <v>1.6345061584556595E-2</v>
      </c>
      <c r="BA21" cm="1">
        <f t="array" ref="BA21">TheilElementSeparateSum(POP!BA$10:BA$89,GDP!BA$10:BA$89,POP!BA$90,GDP!BA$90,'Global Theil'!$A21)</f>
        <v>1.7799731699050199E-2</v>
      </c>
      <c r="BB21" cm="1">
        <f t="array" ref="BB21">TheilElementSeparateSum(POP!BB$10:BB$89,GDP!BB$10:BB$89,POP!BB$90,GDP!BB$90,'Global Theil'!$A21)</f>
        <v>1.6172521194696234E-2</v>
      </c>
      <c r="BC21" cm="1">
        <f t="array" ref="BC21">TheilElementSeparateSum(POP!BC$10:BC$89,GDP!BC$10:BC$89,POP!BC$90,GDP!BC$90,'Global Theil'!$A21)</f>
        <v>1.705738526346191E-2</v>
      </c>
      <c r="BD21" cm="1">
        <f t="array" ref="BD21">TheilElementSeparateSum(POP!BD$10:BD$89,GDP!BD$10:BD$89,POP!BD$90,GDP!BD$90,'Global Theil'!$A21)</f>
        <v>1.5947627049469889E-2</v>
      </c>
      <c r="BE21" cm="1">
        <f t="array" ref="BE21">TheilElementSeparateSum(POP!BE$10:BE$89,GDP!BE$10:BE$89,POP!BE$90,GDP!BE$90,'Global Theil'!$A21)</f>
        <v>1.3370016591959312E-2</v>
      </c>
      <c r="BF21" cm="1">
        <f t="array" ref="BF21">TheilElementSeparateSum(POP!BF$10:BF$89,GDP!BF$10:BF$89,POP!BF$90,GDP!BF$90,'Global Theil'!$A21)</f>
        <v>1.3405213054994026E-2</v>
      </c>
      <c r="BG21" cm="1">
        <f t="array" ref="BG21">TheilElementSeparateSum(POP!BG$10:BG$89,GDP!BG$10:BG$89,POP!BG$90,GDP!BG$90,'Global Theil'!$A21)</f>
        <v>1.3172914063254808E-2</v>
      </c>
      <c r="BH21" cm="1">
        <f t="array" ref="BH21">TheilElementSeparateSum(POP!BH$10:BH$89,GDP!BH$10:BH$89,POP!BH$90,GDP!BH$90,'Global Theil'!$A21)</f>
        <v>1.2422916021123475E-2</v>
      </c>
      <c r="BI21" cm="1">
        <f t="array" ref="BI21">TheilElementSeparateSum(POP!BI$10:BI$89,GDP!BI$10:BI$89,POP!BI$90,GDP!BI$90,'Global Theil'!$A21)</f>
        <v>1.1164857686489739E-2</v>
      </c>
    </row>
    <row r="22" spans="1:61" x14ac:dyDescent="0.45">
      <c r="A22">
        <f t="shared" si="0"/>
        <v>19</v>
      </c>
      <c r="B22" t="str" vm="85">
        <f>GDP!B28</f>
        <v>United Kingdom</v>
      </c>
      <c r="C22" cm="1">
        <f t="array" ref="C22">TheilElementSeparateSum(POP!C$10:C$89,GDP!C$10:C$89,POP!C$90,GDP!C$90,'Global Theil'!$A22)</f>
        <v>7.5120980259923378E-2</v>
      </c>
      <c r="D22" cm="1">
        <f t="array" ref="D22">TheilElementSeparateSum(POP!D$10:D$89,GDP!D$10:D$89,POP!D$90,GDP!D$90,'Global Theil'!$A22)</f>
        <v>7.1728259420673623E-2</v>
      </c>
      <c r="E22" cm="1">
        <f t="array" ref="E22">TheilElementSeparateSum(POP!E$10:E$89,GDP!E$10:E$89,POP!E$90,GDP!E$90,'Global Theil'!$A22)</f>
        <v>7.0358087294709354E-2</v>
      </c>
      <c r="F22" cm="1">
        <f t="array" ref="F22">TheilElementSeparateSum(POP!F$10:F$89,GDP!F$10:F$89,POP!F$90,GDP!F$90,'Global Theil'!$A22)</f>
        <v>7.1053835731504575E-2</v>
      </c>
      <c r="G22" cm="1">
        <f t="array" ref="G22">TheilElementSeparateSum(POP!G$10:G$89,GDP!G$10:G$89,POP!G$90,GDP!G$90,'Global Theil'!$A22)</f>
        <v>7.0599319851983672E-2</v>
      </c>
      <c r="H22" cm="1">
        <f t="array" ref="H22">TheilElementSeparateSum(POP!H$10:H$89,GDP!H$10:H$89,POP!H$90,GDP!H$90,'Global Theil'!$A22)</f>
        <v>6.9189633164769976E-2</v>
      </c>
      <c r="I22" cm="1">
        <f t="array" ref="I22">TheilElementSeparateSum(POP!I$10:I$89,GDP!I$10:I$89,POP!I$90,GDP!I$90,'Global Theil'!$A22)</f>
        <v>6.7032772988633402E-2</v>
      </c>
      <c r="J22" cm="1">
        <f t="array" ref="J22">TheilElementSeparateSum(POP!J$10:J$89,GDP!J$10:J$89,POP!J$90,GDP!J$90,'Global Theil'!$A22)</f>
        <v>5.3092853388550416E-2</v>
      </c>
      <c r="K22" cm="1">
        <f t="array" ref="K22">TheilElementSeparateSum(POP!K$10:K$89,GDP!K$10:K$89,POP!K$90,GDP!K$90,'Global Theil'!$A22)</f>
        <v>5.196835081500159E-2</v>
      </c>
      <c r="L22" cm="1">
        <f t="array" ref="L22">TheilElementSeparateSum(POP!L$10:L$89,GDP!L$10:L$89,POP!L$90,GDP!L$90,'Global Theil'!$A22)</f>
        <v>5.5795965334903816E-2</v>
      </c>
      <c r="M22" cm="1">
        <f t="array" ref="M22">TheilElementSeparateSum(POP!M$10:M$89,GDP!M$10:M$89,POP!M$90,GDP!M$90,'Global Theil'!$A22)</f>
        <v>6.0575182995752166E-2</v>
      </c>
      <c r="N22" cm="1">
        <f t="array" ref="N22">TheilElementSeparateSum(POP!N$10:N$89,GDP!N$10:N$89,POP!N$90,GDP!N$90,'Global Theil'!$A22)</f>
        <v>6.1428307665295168E-2</v>
      </c>
      <c r="O22" cm="1">
        <f t="array" ref="O22">TheilElementSeparateSum(POP!O$10:O$89,GDP!O$10:O$89,POP!O$90,GDP!O$90,'Global Theil'!$A22)</f>
        <v>5.5771888958188277E-2</v>
      </c>
      <c r="P22" cm="1">
        <f t="array" ref="P22">TheilElementSeparateSum(POP!P$10:P$89,GDP!P$10:P$89,POP!P$90,GDP!P$90,'Global Theil'!$A22)</f>
        <v>5.1037363560790361E-2</v>
      </c>
      <c r="Q22" cm="1">
        <f t="array" ref="Q22">TheilElementSeparateSum(POP!Q$10:Q$89,GDP!Q$10:Q$89,POP!Q$90,GDP!Q$90,'Global Theil'!$A22)</f>
        <v>5.6685283563718131E-2</v>
      </c>
      <c r="R22" cm="1">
        <f t="array" ref="R22">TheilElementSeparateSum(POP!R$10:R$89,GDP!R$10:R$89,POP!R$90,GDP!R$90,'Global Theil'!$A22)</f>
        <v>4.5915940240742255E-2</v>
      </c>
      <c r="S22" cm="1">
        <f t="array" ref="S22">TheilElementSeparateSum(POP!S$10:S$89,GDP!S$10:S$89,POP!S$90,GDP!S$90,'Global Theil'!$A22)</f>
        <v>4.6807017040493525E-2</v>
      </c>
      <c r="T22" cm="1">
        <f t="array" ref="T22">TheilElementSeparateSum(POP!T$10:T$89,GDP!T$10:T$89,POP!T$90,GDP!T$90,'Global Theil'!$A22)</f>
        <v>5.5251174574976865E-2</v>
      </c>
      <c r="U22" cm="1">
        <f t="array" ref="U22">TheilElementSeparateSum(POP!U$10:U$89,GDP!U$10:U$89,POP!U$90,GDP!U$90,'Global Theil'!$A22)</f>
        <v>7.089001309851542E-2</v>
      </c>
      <c r="V22" cm="1">
        <f t="array" ref="V22">TheilElementSeparateSum(POP!V$10:V$89,GDP!V$10:V$89,POP!V$90,GDP!V$90,'Global Theil'!$A22)</f>
        <v>9.176530735028833E-2</v>
      </c>
      <c r="W22" cm="1">
        <f t="array" ref="W22">TheilElementSeparateSum(POP!W$10:W$89,GDP!W$10:W$89,POP!W$90,GDP!W$90,'Global Theil'!$A22)</f>
        <v>7.8267639118157886E-2</v>
      </c>
      <c r="X22" cm="1">
        <f t="array" ref="X22">TheilElementSeparateSum(POP!X$10:X$89,GDP!X$10:X$89,POP!X$90,GDP!X$90,'Global Theil'!$A22)</f>
        <v>7.4333303062806638E-2</v>
      </c>
      <c r="Y22" cm="1">
        <f t="array" ref="Y22">TheilElementSeparateSum(POP!Y$10:Y$89,GDP!Y$10:Y$89,POP!Y$90,GDP!Y$90,'Global Theil'!$A22)</f>
        <v>6.6268763520661356E-2</v>
      </c>
      <c r="Z22" cm="1">
        <f t="array" ref="Z22">TheilElementSeparateSum(POP!Z$10:Z$89,GDP!Z$10:Z$89,POP!Z$90,GDP!Z$90,'Global Theil'!$A22)</f>
        <v>5.4794570241171188E-2</v>
      </c>
      <c r="AA22" cm="1">
        <f t="array" ref="AA22">TheilElementSeparateSum(POP!AA$10:AA$89,GDP!AA$10:AA$89,POP!AA$90,GDP!AA$90,'Global Theil'!$A22)</f>
        <v>5.5900351517545181E-2</v>
      </c>
      <c r="AB22" cm="1">
        <f t="array" ref="AB22">TheilElementSeparateSum(POP!AB$10:AB$89,GDP!AB$10:AB$89,POP!AB$90,GDP!AB$90,'Global Theil'!$A22)</f>
        <v>6.1505454485303063E-2</v>
      </c>
      <c r="AC22" cm="1">
        <f t="array" ref="AC22">TheilElementSeparateSum(POP!AC$10:AC$89,GDP!AC$10:AC$89,POP!AC$90,GDP!AC$90,'Global Theil'!$A22)</f>
        <v>7.2559302742465873E-2</v>
      </c>
      <c r="AD22" cm="1">
        <f t="array" ref="AD22">TheilElementSeparateSum(POP!AD$10:AD$89,GDP!AD$10:AD$89,POP!AD$90,GDP!AD$90,'Global Theil'!$A22)</f>
        <v>8.4355228622646314E-2</v>
      </c>
      <c r="AE22" cm="1">
        <f t="array" ref="AE22">TheilElementSeparateSum(POP!AE$10:AE$89,GDP!AE$10:AE$89,POP!AE$90,GDP!AE$90,'Global Theil'!$A22)</f>
        <v>7.9998651915498084E-2</v>
      </c>
      <c r="AF22" cm="1">
        <f t="array" ref="AF22">TheilElementSeparateSum(POP!AF$10:AF$89,GDP!AF$10:AF$89,POP!AF$90,GDP!AF$90,'Global Theil'!$A22)</f>
        <v>8.9668682993286758E-2</v>
      </c>
      <c r="AG22" cm="1">
        <f t="array" ref="AG22">TheilElementSeparateSum(POP!AG$10:AG$89,GDP!AG$10:AG$89,POP!AG$90,GDP!AG$90,'Global Theil'!$A22)</f>
        <v>8.7724673700838821E-2</v>
      </c>
      <c r="AH22" cm="1">
        <f t="array" ref="AH22">TheilElementSeparateSum(POP!AH$10:AH$89,GDP!AH$10:AH$89,POP!AH$90,GDP!AH$90,'Global Theil'!$A22)</f>
        <v>8.4664625730238197E-2</v>
      </c>
      <c r="AI22" cm="1">
        <f t="array" ref="AI22">TheilElementSeparateSum(POP!AI$10:AI$89,GDP!AI$10:AI$89,POP!AI$90,GDP!AI$90,'Global Theil'!$A22)</f>
        <v>6.8503041196706804E-2</v>
      </c>
      <c r="AJ22" cm="1">
        <f t="array" ref="AJ22">TheilElementSeparateSum(POP!AJ$10:AJ$89,GDP!AJ$10:AJ$89,POP!AJ$90,GDP!AJ$90,'Global Theil'!$A22)</f>
        <v>6.8489212308929501E-2</v>
      </c>
      <c r="AK22" cm="1">
        <f t="array" ref="AK22">TheilElementSeparateSum(POP!AK$10:AK$89,GDP!AK$10:AK$89,POP!AK$90,GDP!AK$90,'Global Theil'!$A22)</f>
        <v>7.6748964748335063E-2</v>
      </c>
      <c r="AL22" cm="1">
        <f t="array" ref="AL22">TheilElementSeparateSum(POP!AL$10:AL$89,GDP!AL$10:AL$89,POP!AL$90,GDP!AL$90,'Global Theil'!$A22)</f>
        <v>8.1558504689361669E-2</v>
      </c>
      <c r="AM22" cm="1">
        <f t="array" ref="AM22">TheilElementSeparateSum(POP!AM$10:AM$89,GDP!AM$10:AM$89,POP!AM$90,GDP!AM$90,'Global Theil'!$A22)</f>
        <v>9.6045448236235967E-2</v>
      </c>
      <c r="AN22" cm="1">
        <f t="array" ref="AN22">TheilElementSeparateSum(POP!AN$10:AN$89,GDP!AN$10:AN$89,POP!AN$90,GDP!AN$90,'Global Theil'!$A22)</f>
        <v>0.10491152540680385</v>
      </c>
      <c r="AO22" cm="1">
        <f t="array" ref="AO22">TheilElementSeparateSum(POP!AO$10:AO$89,GDP!AO$10:AO$89,POP!AO$90,GDP!AO$90,'Global Theil'!$A22)</f>
        <v>0.10137533252587079</v>
      </c>
      <c r="AP22" cm="1">
        <f t="array" ref="AP22">TheilElementSeparateSum(POP!AP$10:AP$89,GDP!AP$10:AP$89,POP!AP$90,GDP!AP$90,'Global Theil'!$A22)</f>
        <v>9.3356832693729255E-2</v>
      </c>
      <c r="AQ22" cm="1">
        <f t="array" ref="AQ22">TheilElementSeparateSum(POP!AQ$10:AQ$89,GDP!AQ$10:AQ$89,POP!AQ$90,GDP!AQ$90,'Global Theil'!$A22)</f>
        <v>9.380714962449338E-2</v>
      </c>
      <c r="AR22" cm="1">
        <f t="array" ref="AR22">TheilElementSeparateSum(POP!AR$10:AR$89,GDP!AR$10:AR$89,POP!AR$90,GDP!AR$90,'Global Theil'!$A22)</f>
        <v>0.10151009318876891</v>
      </c>
      <c r="AS22" cm="1">
        <f t="array" ref="AS22">TheilElementSeparateSum(POP!AS$10:AS$89,GDP!AS$10:AS$89,POP!AS$90,GDP!AS$90,'Global Theil'!$A22)</f>
        <v>0.1082032583244724</v>
      </c>
      <c r="AT22" cm="1">
        <f t="array" ref="AT22">TheilElementSeparateSum(POP!AT$10:AT$89,GDP!AT$10:AT$89,POP!AT$90,GDP!AT$90,'Global Theil'!$A22)</f>
        <v>0.11808680910569457</v>
      </c>
      <c r="AU22" cm="1">
        <f t="array" ref="AU22">TheilElementSeparateSum(POP!AU$10:AU$89,GDP!AU$10:AU$89,POP!AU$90,GDP!AU$90,'Global Theil'!$A22)</f>
        <v>0.11425611920660425</v>
      </c>
      <c r="AV22" cm="1">
        <f t="array" ref="AV22">TheilElementSeparateSum(POP!AV$10:AV$89,GDP!AV$10:AV$89,POP!AV$90,GDP!AV$90,'Global Theil'!$A22)</f>
        <v>0.11399963274231344</v>
      </c>
      <c r="AW22" cm="1">
        <f t="array" ref="AW22">TheilElementSeparateSum(POP!AW$10:AW$89,GDP!AW$10:AW$89,POP!AW$90,GDP!AW$90,'Global Theil'!$A22)</f>
        <v>0.11934890234653078</v>
      </c>
      <c r="AX22" cm="1">
        <f t="array" ref="AX22">TheilElementSeparateSum(POP!AX$10:AX$89,GDP!AX$10:AX$89,POP!AX$90,GDP!AX$90,'Global Theil'!$A22)</f>
        <v>9.6383356261044273E-2</v>
      </c>
      <c r="AY22" cm="1">
        <f t="array" ref="AY22">TheilElementSeparateSum(POP!AY$10:AY$89,GDP!AY$10:AY$89,POP!AY$90,GDP!AY$90,'Global Theil'!$A22)</f>
        <v>7.4205550349566093E-2</v>
      </c>
      <c r="AZ22" cm="1">
        <f t="array" ref="AZ22">TheilElementSeparateSum(POP!AZ$10:AZ$89,GDP!AZ$10:AZ$89,POP!AZ$90,GDP!AZ$90,'Global Theil'!$A22)</f>
        <v>6.7323809684025557E-2</v>
      </c>
      <c r="BA22" cm="1">
        <f t="array" ref="BA22">TheilElementSeparateSum(POP!BA$10:BA$89,GDP!BA$10:BA$89,POP!BA$90,GDP!BA$90,'Global Theil'!$A22)</f>
        <v>6.4916011240543511E-2</v>
      </c>
      <c r="BB22" cm="1">
        <f t="array" ref="BB22">TheilElementSeparateSum(POP!BB$10:BB$89,GDP!BB$10:BB$89,POP!BB$90,GDP!BB$90,'Global Theil'!$A22)</f>
        <v>6.439460615069191E-2</v>
      </c>
      <c r="BC22" cm="1">
        <f t="array" ref="BC22">TheilElementSeparateSum(POP!BC$10:BC$89,GDP!BC$10:BC$89,POP!BC$90,GDP!BC$90,'Global Theil'!$A22)</f>
        <v>6.4795081978451213E-2</v>
      </c>
      <c r="BD22" cm="1">
        <f t="array" ref="BD22">TheilElementSeparateSum(POP!BD$10:BD$89,GDP!BD$10:BD$89,POP!BD$90,GDP!BD$90,'Global Theil'!$A22)</f>
        <v>7.209548868706564E-2</v>
      </c>
      <c r="BE22" cm="1">
        <f t="array" ref="BE22">TheilElementSeparateSum(POP!BE$10:BE$89,GDP!BE$10:BE$89,POP!BE$90,GDP!BE$90,'Global Theil'!$A22)</f>
        <v>7.0735980159494602E-2</v>
      </c>
      <c r="BF22" cm="1">
        <f t="array" ref="BF22">TheilElementSeparateSum(POP!BF$10:BF$89,GDP!BF$10:BF$89,POP!BF$90,GDP!BF$90,'Global Theil'!$A22)</f>
        <v>5.9463658292814268E-2</v>
      </c>
      <c r="BG22" cm="1">
        <f t="array" ref="BG22">TheilElementSeparateSum(POP!BG$10:BG$89,GDP!BG$10:BG$89,POP!BG$90,GDP!BG$90,'Global Theil'!$A22)</f>
        <v>5.286186294952866E-2</v>
      </c>
      <c r="BH22" cm="1">
        <f t="array" ref="BH22">TheilElementSeparateSum(POP!BH$10:BH$89,GDP!BH$10:BH$89,POP!BH$90,GDP!BH$90,'Global Theil'!$A22)</f>
        <v>5.3914463730197336E-2</v>
      </c>
      <c r="BI22" cm="1">
        <f t="array" ref="BI22">TheilElementSeparateSum(POP!BI$10:BI$89,GDP!BI$10:BI$89,POP!BI$90,GDP!BI$90,'Global Theil'!$A22)</f>
        <v>5.1283796151870065E-2</v>
      </c>
    </row>
    <row r="23" spans="1:61" x14ac:dyDescent="0.45">
      <c r="A23">
        <f t="shared" si="0"/>
        <v>20</v>
      </c>
      <c r="B23" t="str" vm="86">
        <f>GDP!B29</f>
        <v>United States</v>
      </c>
      <c r="C23" cm="1">
        <f t="array" ref="C23">TheilElementSeparateSum(POP!C$10:C$89,GDP!C$10:C$89,POP!C$90,GDP!C$90,'Global Theil'!$A23)</f>
        <v>0.9142387049186298</v>
      </c>
      <c r="D23" cm="1">
        <f t="array" ref="D23">TheilElementSeparateSum(POP!D$10:D$89,GDP!D$10:D$89,POP!D$90,GDP!D$90,'Global Theil'!$A23)</f>
        <v>0.91442768741858294</v>
      </c>
      <c r="E23" cm="1">
        <f t="array" ref="E23">TheilElementSeparateSum(POP!E$10:E$89,GDP!E$10:E$89,POP!E$90,GDP!E$90,'Global Theil'!$A23)</f>
        <v>0.88145707498946346</v>
      </c>
      <c r="F23" cm="1">
        <f t="array" ref="F23">TheilElementSeparateSum(POP!F$10:F$89,GDP!F$10:F$89,POP!F$90,GDP!F$90,'Global Theil'!$A23)</f>
        <v>0.86130104405864538</v>
      </c>
      <c r="G23" cm="1">
        <f t="array" ref="G23">TheilElementSeparateSum(POP!G$10:G$89,GDP!G$10:G$89,POP!G$90,GDP!G$90,'Global Theil'!$A23)</f>
        <v>0.85878142719613071</v>
      </c>
      <c r="H23" cm="1">
        <f t="array" ref="H23">TheilElementSeparateSum(POP!H$10:H$89,GDP!H$10:H$89,POP!H$90,GDP!H$90,'Global Theil'!$A23)</f>
        <v>0.87596464810241625</v>
      </c>
      <c r="I23" cm="1">
        <f t="array" ref="I23">TheilElementSeparateSum(POP!I$10:I$89,GDP!I$10:I$89,POP!I$90,GDP!I$90,'Global Theil'!$A23)</f>
        <v>0.86835157468691437</v>
      </c>
      <c r="J23" cm="1">
        <f t="array" ref="J23">TheilElementSeparateSum(POP!J$10:J$89,GDP!J$10:J$89,POP!J$90,GDP!J$90,'Global Theil'!$A23)</f>
        <v>0.89148850835985294</v>
      </c>
      <c r="K23" cm="1">
        <f t="array" ref="K23">TheilElementSeparateSum(POP!K$10:K$89,GDP!K$10:K$89,POP!K$90,GDP!K$90,'Global Theil'!$A23)</f>
        <v>0.87235037761740619</v>
      </c>
      <c r="L23" cm="1">
        <f t="array" ref="L23">TheilElementSeparateSum(POP!L$10:L$89,GDP!L$10:L$89,POP!L$90,GDP!L$90,'Global Theil'!$A23)</f>
        <v>0.82697484639696217</v>
      </c>
      <c r="M23" cm="1">
        <f t="array" ref="M23">TheilElementSeparateSum(POP!M$10:M$89,GDP!M$10:M$89,POP!M$90,GDP!M$90,'Global Theil'!$A23)</f>
        <v>0.81751160488784647</v>
      </c>
      <c r="N23" cm="1">
        <f t="array" ref="N23">TheilElementSeparateSum(POP!N$10:N$89,GDP!N$10:N$89,POP!N$90,GDP!N$90,'Global Theil'!$A23)</f>
        <v>0.76592187396859124</v>
      </c>
      <c r="O23" cm="1">
        <f t="array" ref="O23">TheilElementSeparateSum(POP!O$10:O$89,GDP!O$10:O$89,POP!O$90,GDP!O$90,'Global Theil'!$A23)</f>
        <v>0.68495045046013514</v>
      </c>
      <c r="P23" cm="1">
        <f t="array" ref="P23">TheilElementSeparateSum(POP!P$10:P$89,GDP!P$10:P$89,POP!P$90,GDP!P$90,'Global Theil'!$A23)</f>
        <v>0.64511331440987341</v>
      </c>
      <c r="Q23" cm="1">
        <f t="array" ref="Q23">TheilElementSeparateSum(POP!Q$10:Q$89,GDP!Q$10:Q$89,POP!Q$90,GDP!Q$90,'Global Theil'!$A23)</f>
        <v>0.61885593838989694</v>
      </c>
      <c r="R23" cm="1">
        <f t="array" ref="R23">TheilElementSeparateSum(POP!R$10:R$89,GDP!R$10:R$89,POP!R$90,GDP!R$90,'Global Theil'!$A23)</f>
        <v>0.65257442864951165</v>
      </c>
      <c r="S23" cm="1">
        <f t="array" ref="S23">TheilElementSeparateSum(POP!S$10:S$89,GDP!S$10:S$89,POP!S$90,GDP!S$90,'Global Theil'!$A23)</f>
        <v>0.63772459910793511</v>
      </c>
      <c r="T23" cm="1">
        <f t="array" ref="T23">TheilElementSeparateSum(POP!T$10:T$89,GDP!T$10:T$89,POP!T$90,GDP!T$90,'Global Theil'!$A23)</f>
        <v>0.59346270334815865</v>
      </c>
      <c r="U23" cm="1">
        <f t="array" ref="U23">TheilElementSeparateSum(POP!U$10:U$89,GDP!U$10:U$89,POP!U$90,GDP!U$90,'Global Theil'!$A23)</f>
        <v>0.56569882472154487</v>
      </c>
      <c r="V23" cm="1">
        <f t="array" ref="V23">TheilElementSeparateSum(POP!V$10:V$89,GDP!V$10:V$89,POP!V$90,GDP!V$90,'Global Theil'!$A23)</f>
        <v>0.54109091988182456</v>
      </c>
      <c r="W23" cm="1">
        <f t="array" ref="W23">TheilElementSeparateSum(POP!W$10:W$89,GDP!W$10:W$89,POP!W$90,GDP!W$90,'Global Theil'!$A23)</f>
        <v>0.60025051827121334</v>
      </c>
      <c r="X23" cm="1">
        <f t="array" ref="X23">TheilElementSeparateSum(POP!X$10:X$89,GDP!X$10:X$89,POP!X$90,GDP!X$90,'Global Theil'!$A23)</f>
        <v>0.65693556931027364</v>
      </c>
      <c r="Y23" cm="1">
        <f t="array" ref="Y23">TheilElementSeparateSum(POP!Y$10:Y$89,GDP!Y$10:Y$89,POP!Y$90,GDP!Y$90,'Global Theil'!$A23)</f>
        <v>0.72834035977257827</v>
      </c>
      <c r="Z23" cm="1">
        <f t="array" ref="Z23">TheilElementSeparateSum(POP!Z$10:Z$89,GDP!Z$10:Z$89,POP!Z$90,GDP!Z$90,'Global Theil'!$A23)</f>
        <v>0.79690256743929466</v>
      </c>
      <c r="AA23" cm="1">
        <f t="array" ref="AA23">TheilElementSeparateSum(POP!AA$10:AA$89,GDP!AA$10:AA$89,POP!AA$90,GDP!AA$90,'Global Theil'!$A23)</f>
        <v>0.82165184663912105</v>
      </c>
      <c r="AB23" cm="1">
        <f t="array" ref="AB23">TheilElementSeparateSum(POP!AB$10:AB$89,GDP!AB$10:AB$89,POP!AB$90,GDP!AB$90,'Global Theil'!$A23)</f>
        <v>0.69831427756049214</v>
      </c>
      <c r="AC23" cm="1">
        <f t="array" ref="AC23">TheilElementSeparateSum(POP!AC$10:AC$89,GDP!AC$10:AC$89,POP!AC$90,GDP!AC$90,'Global Theil'!$A23)</f>
        <v>0.62752929374952793</v>
      </c>
      <c r="AD23" cm="1">
        <f t="array" ref="AD23">TheilElementSeparateSum(POP!AD$10:AD$89,GDP!AD$10:AD$89,POP!AD$90,GDP!AD$90,'Global Theil'!$A23)</f>
        <v>0.58747732523163509</v>
      </c>
      <c r="AE23" cm="1">
        <f t="array" ref="AE23">TheilElementSeparateSum(POP!AE$10:AE$89,GDP!AE$10:AE$89,POP!AE$90,GDP!AE$90,'Global Theil'!$A23)</f>
        <v>0.60864525372511724</v>
      </c>
      <c r="AF23" cm="1">
        <f t="array" ref="AF23">TheilElementSeparateSum(POP!AF$10:AF$89,GDP!AF$10:AF$89,POP!AF$90,GDP!AF$90,'Global Theil'!$A23)</f>
        <v>0.56508175229198188</v>
      </c>
      <c r="AG23" cm="1">
        <f t="array" ref="AG23">TheilElementSeparateSum(POP!AG$10:AG$89,GDP!AG$10:AG$89,POP!AG$90,GDP!AG$90,'Global Theil'!$A23)</f>
        <v>0.53896405183180229</v>
      </c>
      <c r="AH23" cm="1">
        <f t="array" ref="AH23">TheilElementSeparateSum(POP!AH$10:AH$89,GDP!AH$10:AH$89,POP!AH$90,GDP!AH$90,'Global Theil'!$A23)</f>
        <v>0.53882137142564412</v>
      </c>
      <c r="AI23" cm="1">
        <f t="array" ref="AI23">TheilElementSeparateSum(POP!AI$10:AI$89,GDP!AI$10:AI$89,POP!AI$90,GDP!AI$90,'Global Theil'!$A23)</f>
        <v>0.56468801590106166</v>
      </c>
      <c r="AJ23" cm="1">
        <f t="array" ref="AJ23">TheilElementSeparateSum(POP!AJ$10:AJ$89,GDP!AJ$10:AJ$89,POP!AJ$90,GDP!AJ$90,'Global Theil'!$A23)</f>
        <v>0.5506260555781165</v>
      </c>
      <c r="AK23" cm="1">
        <f t="array" ref="AK23">TheilElementSeparateSum(POP!AK$10:AK$89,GDP!AK$10:AK$89,POP!AK$90,GDP!AK$90,'Global Theil'!$A23)</f>
        <v>0.50488871692734094</v>
      </c>
      <c r="AL23" cm="1">
        <f t="array" ref="AL23">TheilElementSeparateSum(POP!AL$10:AL$89,GDP!AL$10:AL$89,POP!AL$90,GDP!AL$90,'Global Theil'!$A23)</f>
        <v>0.53283104984718077</v>
      </c>
      <c r="AM23" cm="1">
        <f t="array" ref="AM23">TheilElementSeparateSum(POP!AM$10:AM$89,GDP!AM$10:AM$89,POP!AM$90,GDP!AM$90,'Global Theil'!$A23)</f>
        <v>0.5843213067855153</v>
      </c>
      <c r="AN23" cm="1">
        <f t="array" ref="AN23">TheilElementSeparateSum(POP!AN$10:AN$89,GDP!AN$10:AN$89,POP!AN$90,GDP!AN$90,'Global Theil'!$A23)</f>
        <v>0.63103172489101156</v>
      </c>
      <c r="AO23" cm="1">
        <f t="array" ref="AO23">TheilElementSeparateSum(POP!AO$10:AO$89,GDP!AO$10:AO$89,POP!AO$90,GDP!AO$90,'Global Theil'!$A23)</f>
        <v>0.64824466345273957</v>
      </c>
      <c r="AP23" cm="1">
        <f t="array" ref="AP23">TheilElementSeparateSum(POP!AP$10:AP$89,GDP!AP$10:AP$89,POP!AP$90,GDP!AP$90,'Global Theil'!$A23)</f>
        <v>0.67298548957723681</v>
      </c>
      <c r="AQ23" cm="1">
        <f t="array" ref="AQ23">TheilElementSeparateSum(POP!AQ$10:AQ$89,GDP!AQ$10:AQ$89,POP!AQ$90,GDP!AQ$90,'Global Theil'!$A23)</f>
        <v>0.7190286405064199</v>
      </c>
      <c r="AR23" cm="1">
        <f t="array" ref="AR23">TheilElementSeparateSum(POP!AR$10:AR$89,GDP!AR$10:AR$89,POP!AR$90,GDP!AR$90,'Global Theil'!$A23)</f>
        <v>0.71335911966787302</v>
      </c>
      <c r="AS23" cm="1">
        <f t="array" ref="AS23">TheilElementSeparateSum(POP!AS$10:AS$89,GDP!AS$10:AS$89,POP!AS$90,GDP!AS$90,'Global Theil'!$A23)</f>
        <v>0.65433229593919751</v>
      </c>
      <c r="AT23" cm="1">
        <f t="array" ref="AT23">TheilElementSeparateSum(POP!AT$10:AT$89,GDP!AT$10:AT$89,POP!AT$90,GDP!AT$90,'Global Theil'!$A23)</f>
        <v>0.60887136037106693</v>
      </c>
      <c r="AU23" cm="1">
        <f t="array" ref="AU23">TheilElementSeparateSum(POP!AU$10:AU$89,GDP!AU$10:AU$89,POP!AU$90,GDP!AU$90,'Global Theil'!$A23)</f>
        <v>0.60353775880441418</v>
      </c>
      <c r="AV23" cm="1">
        <f t="array" ref="AV23">TheilElementSeparateSum(POP!AV$10:AV$89,GDP!AV$10:AV$89,POP!AV$90,GDP!AV$90,'Global Theil'!$A23)</f>
        <v>0.59315537082027525</v>
      </c>
      <c r="AW23" cm="1">
        <f t="array" ref="AW23">TheilElementSeparateSum(POP!AW$10:AW$89,GDP!AW$10:AW$89,POP!AW$90,GDP!AW$90,'Global Theil'!$A23)</f>
        <v>0.5392528380234175</v>
      </c>
      <c r="AX23" cm="1">
        <f t="array" ref="AX23">TheilElementSeparateSum(POP!AX$10:AX$89,GDP!AX$10:AX$89,POP!AX$90,GDP!AX$90,'Global Theil'!$A23)</f>
        <v>0.49217781147096817</v>
      </c>
      <c r="AY23" cm="1">
        <f t="array" ref="AY23">TheilElementSeparateSum(POP!AY$10:AY$89,GDP!AY$10:AY$89,POP!AY$90,GDP!AY$90,'Global Theil'!$A23)</f>
        <v>0.50539961054110316</v>
      </c>
      <c r="AZ23" cm="1">
        <f t="array" ref="AZ23">TheilElementSeparateSum(POP!AZ$10:AZ$89,GDP!AZ$10:AZ$89,POP!AZ$90,GDP!AZ$90,'Global Theil'!$A23)</f>
        <v>0.46859232340826085</v>
      </c>
      <c r="BA23" cm="1">
        <f t="array" ref="BA23">TheilElementSeparateSum(POP!BA$10:BA$89,GDP!BA$10:BA$89,POP!BA$90,GDP!BA$90,'Global Theil'!$A23)</f>
        <v>0.42704296247957446</v>
      </c>
      <c r="BB23" cm="1">
        <f t="array" ref="BB23">TheilElementSeparateSum(POP!BB$10:BB$89,GDP!BB$10:BB$89,POP!BB$90,GDP!BB$90,'Global Theil'!$A23)</f>
        <v>0.44087301745313046</v>
      </c>
      <c r="BC23" cm="1">
        <f t="array" ref="BC23">TheilElementSeparateSum(POP!BC$10:BC$89,GDP!BC$10:BC$89,POP!BC$90,GDP!BC$90,'Global Theil'!$A23)</f>
        <v>0.44777148213207774</v>
      </c>
      <c r="BD23" cm="1">
        <f t="array" ref="BD23">TheilElementSeparateSum(POP!BD$10:BD$89,GDP!BD$10:BD$89,POP!BD$90,GDP!BD$90,'Global Theil'!$A23)</f>
        <v>0.45523978134167276</v>
      </c>
      <c r="BE23" cm="1">
        <f t="array" ref="BE23">TheilElementSeparateSum(POP!BE$10:BE$89,GDP!BE$10:BE$89,POP!BE$90,GDP!BE$90,'Global Theil'!$A23)</f>
        <v>0.51242584047929585</v>
      </c>
      <c r="BF23" cm="1">
        <f t="array" ref="BF23">TheilElementSeparateSum(POP!BF$10:BF$89,GDP!BF$10:BF$89,POP!BF$90,GDP!BF$90,'Global Theil'!$A23)</f>
        <v>0.52020628983100881</v>
      </c>
      <c r="BG23" cm="1">
        <f t="array" ref="BG23">TheilElementSeparateSum(POP!BG$10:BG$89,GDP!BG$10:BG$89,POP!BG$90,GDP!BG$90,'Global Theil'!$A23)</f>
        <v>0.50772687056273769</v>
      </c>
      <c r="BH23" cm="1">
        <f t="array" ref="BH23">TheilElementSeparateSum(POP!BH$10:BH$89,GDP!BH$10:BH$89,POP!BH$90,GDP!BH$90,'Global Theil'!$A23)</f>
        <v>0.50192373483612929</v>
      </c>
      <c r="BI23" cm="1">
        <f t="array" ref="BI23">TheilElementSeparateSum(POP!BI$10:BI$89,GDP!BI$10:BI$89,POP!BI$90,GDP!BI$90,'Global Theil'!$A23)</f>
        <v>0.52182575192280412</v>
      </c>
    </row>
    <row r="24" spans="1:61" x14ac:dyDescent="0.45">
      <c r="A24">
        <f t="shared" si="0"/>
        <v>21</v>
      </c>
      <c r="B24" t="str" vm="88">
        <f>GDP!B30</f>
        <v>Bahamas</v>
      </c>
      <c r="C24" cm="1">
        <f t="array" ref="C24">TheilElementSeparateSum(POP!C$10:C$89,GDP!C$10:C$89,POP!C$90,GDP!C$90,'Global Theil'!$A24)</f>
        <v>2.0320155701320693E-4</v>
      </c>
      <c r="D24" cm="1">
        <f t="array" ref="D24">TheilElementSeparateSum(POP!D$10:D$89,GDP!D$10:D$89,POP!D$90,GDP!D$90,'Global Theil'!$A24)</f>
        <v>2.119197841514685E-4</v>
      </c>
      <c r="E24" cm="1">
        <f t="array" ref="E24">TheilElementSeparateSum(POP!E$10:E$89,GDP!E$10:E$89,POP!E$90,GDP!E$90,'Global Theil'!$A24)</f>
        <v>2.1993036350835215E-4</v>
      </c>
      <c r="F24" cm="1">
        <f t="array" ref="F24">TheilElementSeparateSum(POP!F$10:F$89,GDP!F$10:F$89,POP!F$90,GDP!F$90,'Global Theil'!$A24)</f>
        <v>2.254197079692076E-4</v>
      </c>
      <c r="G24" cm="1">
        <f t="array" ref="G24">TheilElementSeparateSum(POP!G$10:G$89,GDP!G$10:G$89,POP!G$90,GDP!G$90,'Global Theil'!$A24)</f>
        <v>2.3450168881316782E-4</v>
      </c>
      <c r="H24" cm="1">
        <f t="array" ref="H24">TheilElementSeparateSum(POP!H$10:H$89,GDP!H$10:H$89,POP!H$90,GDP!H$90,'Global Theil'!$A24)</f>
        <v>2.4825931109756131E-4</v>
      </c>
      <c r="I24" cm="1">
        <f t="array" ref="I24">TheilElementSeparateSum(POP!I$10:I$89,GDP!I$10:I$89,POP!I$90,GDP!I$90,'Global Theil'!$A24)</f>
        <v>2.7832310259362627E-4</v>
      </c>
      <c r="J24" cm="1">
        <f t="array" ref="J24">TheilElementSeparateSum(POP!J$10:J$89,GDP!J$10:J$89,POP!J$90,GDP!J$90,'Global Theil'!$A24)</f>
        <v>3.0243311543244123E-4</v>
      </c>
      <c r="K24" cm="1">
        <f t="array" ref="K24">TheilElementSeparateSum(POP!K$10:K$89,GDP!K$10:K$89,POP!K$90,GDP!K$90,'Global Theil'!$A24)</f>
        <v>3.4092851802346939E-4</v>
      </c>
      <c r="L24" cm="1">
        <f t="array" ref="L24">TheilElementSeparateSum(POP!L$10:L$89,GDP!L$10:L$89,POP!L$90,GDP!L$90,'Global Theil'!$A24)</f>
        <v>2.9982388182755895E-4</v>
      </c>
      <c r="M24" cm="1">
        <f t="array" ref="M24">TheilElementSeparateSum(POP!M$10:M$89,GDP!M$10:M$89,POP!M$90,GDP!M$90,'Global Theil'!$A24)</f>
        <v>2.8347006155226889E-4</v>
      </c>
      <c r="N24" cm="1">
        <f t="array" ref="N24">TheilElementSeparateSum(POP!N$10:N$89,GDP!N$10:N$89,POP!N$90,GDP!N$90,'Global Theil'!$A24)</f>
        <v>2.3201534689378382E-4</v>
      </c>
      <c r="O24" cm="1">
        <f t="array" ref="O24">TheilElementSeparateSum(POP!O$10:O$89,GDP!O$10:O$89,POP!O$90,GDP!O$90,'Global Theil'!$A24)</f>
        <v>2.0872662677691521E-4</v>
      </c>
      <c r="P24" cm="1">
        <f t="array" ref="P24">TheilElementSeparateSum(POP!P$10:P$89,GDP!P$10:P$89,POP!P$90,GDP!P$90,'Global Theil'!$A24)</f>
        <v>1.4541067699516788E-4</v>
      </c>
      <c r="Q24" cm="1">
        <f t="array" ref="Q24">TheilElementSeparateSum(POP!Q$10:Q$89,GDP!Q$10:Q$89,POP!Q$90,GDP!Q$90,'Global Theil'!$A24)</f>
        <v>9.8696400345247694E-5</v>
      </c>
      <c r="R24" cm="1">
        <f t="array" ref="R24">TheilElementSeparateSum(POP!R$10:R$89,GDP!R$10:R$89,POP!R$90,GDP!R$90,'Global Theil'!$A24)</f>
        <v>9.7861149285139105E-5</v>
      </c>
      <c r="S24" cm="1">
        <f t="array" ref="S24">TheilElementSeparateSum(POP!S$10:S$89,GDP!S$10:S$89,POP!S$90,GDP!S$90,'Global Theil'!$A24)</f>
        <v>9.326988522038677E-5</v>
      </c>
      <c r="T24" cm="1">
        <f t="array" ref="T24">TheilElementSeparateSum(POP!T$10:T$89,GDP!T$10:T$89,POP!T$90,GDP!T$90,'Global Theil'!$A24)</f>
        <v>8.9509362812034593E-5</v>
      </c>
      <c r="U24" cm="1">
        <f t="array" ref="U24">TheilElementSeparateSum(POP!U$10:U$89,GDP!U$10:U$89,POP!U$90,GDP!U$90,'Global Theil'!$A24)</f>
        <v>1.3165073539221474E-4</v>
      </c>
      <c r="V24" cm="1">
        <f t="array" ref="V24">TheilElementSeparateSum(POP!V$10:V$89,GDP!V$10:V$89,POP!V$90,GDP!V$90,'Global Theil'!$A24)</f>
        <v>1.4383936123266616E-4</v>
      </c>
      <c r="W24" cm="1">
        <f t="array" ref="W24">TheilElementSeparateSum(POP!W$10:W$89,GDP!W$10:W$89,POP!W$90,GDP!W$90,'Global Theil'!$A24)</f>
        <v>1.467080231835613E-4</v>
      </c>
      <c r="X24" cm="1">
        <f t="array" ref="X24">TheilElementSeparateSum(POP!X$10:X$89,GDP!X$10:X$89,POP!X$90,GDP!X$90,'Global Theil'!$A24)</f>
        <v>1.8383018716920899E-4</v>
      </c>
      <c r="Y24" cm="1">
        <f t="array" ref="Y24">TheilElementSeparateSum(POP!Y$10:Y$89,GDP!Y$10:Y$89,POP!Y$90,GDP!Y$90,'Global Theil'!$A24)</f>
        <v>2.1099663819875025E-4</v>
      </c>
      <c r="Z24" cm="1">
        <f t="array" ref="Z24">TheilElementSeparateSum(POP!Z$10:Z$89,GDP!Z$10:Z$89,POP!Z$90,GDP!Z$90,'Global Theil'!$A24)</f>
        <v>2.6014516321556713E-4</v>
      </c>
      <c r="AA24" cm="1">
        <f t="array" ref="AA24">TheilElementSeparateSum(POP!AA$10:AA$89,GDP!AA$10:AA$89,POP!AA$90,GDP!AA$90,'Global Theil'!$A24)</f>
        <v>2.9647068869894993E-4</v>
      </c>
      <c r="AB24" cm="1">
        <f t="array" ref="AB24">TheilElementSeparateSum(POP!AB$10:AB$89,GDP!AB$10:AB$89,POP!AB$90,GDP!AB$90,'Global Theil'!$A24)</f>
        <v>2.4745106587773251E-4</v>
      </c>
      <c r="AC24" cm="1">
        <f t="array" ref="AC24">TheilElementSeparateSum(POP!AC$10:AC$89,GDP!AC$10:AC$89,POP!AC$90,GDP!AC$90,'Global Theil'!$A24)</f>
        <v>2.3118677152155867E-4</v>
      </c>
      <c r="AD24" cm="1">
        <f t="array" ref="AD24">TheilElementSeparateSum(POP!AD$10:AD$89,GDP!AD$10:AD$89,POP!AD$90,GDP!AD$90,'Global Theil'!$A24)</f>
        <v>1.974094164455589E-4</v>
      </c>
      <c r="AE24" cm="1">
        <f t="array" ref="AE24">TheilElementSeparateSum(POP!AE$10:AE$89,GDP!AE$10:AE$89,POP!AE$90,GDP!AE$90,'Global Theil'!$A24)</f>
        <v>2.0842662303809093E-4</v>
      </c>
      <c r="AF24" cm="1">
        <f t="array" ref="AF24">TheilElementSeparateSum(POP!AF$10:AF$89,GDP!AF$10:AF$89,POP!AF$90,GDP!AF$90,'Global Theil'!$A24)</f>
        <v>1.8132406288226007E-4</v>
      </c>
      <c r="AG24" cm="1">
        <f t="array" ref="AG24">TheilElementSeparateSum(POP!AG$10:AG$89,GDP!AG$10:AG$89,POP!AG$90,GDP!AG$90,'Global Theil'!$A24)</f>
        <v>1.5366988981245885E-4</v>
      </c>
      <c r="AH24" cm="1">
        <f t="array" ref="AH24">TheilElementSeparateSum(POP!AH$10:AH$89,GDP!AH$10:AH$89,POP!AH$90,GDP!AH$90,'Global Theil'!$A24)</f>
        <v>1.352100015502567E-4</v>
      </c>
      <c r="AI24" cm="1">
        <f t="array" ref="AI24">TheilElementSeparateSum(POP!AI$10:AI$89,GDP!AI$10:AI$89,POP!AI$90,GDP!AI$90,'Global Theil'!$A24)</f>
        <v>1.2681053068223564E-4</v>
      </c>
      <c r="AJ24" cm="1">
        <f t="array" ref="AJ24">TheilElementSeparateSum(POP!AJ$10:AJ$89,GDP!AJ$10:AJ$89,POP!AJ$90,GDP!AJ$90,'Global Theil'!$A24)</f>
        <v>1.1967547991657085E-4</v>
      </c>
      <c r="AK24" cm="1">
        <f t="array" ref="AK24">TheilElementSeparateSum(POP!AK$10:AK$89,GDP!AK$10:AK$89,POP!AK$90,GDP!AK$90,'Global Theil'!$A24)</f>
        <v>1.0637175459751615E-4</v>
      </c>
      <c r="AL24" cm="1">
        <f t="array" ref="AL24">TheilElementSeparateSum(POP!AL$10:AL$89,GDP!AL$10:AL$89,POP!AL$90,GDP!AL$90,'Global Theil'!$A24)</f>
        <v>1.1369487558966184E-4</v>
      </c>
      <c r="AM24" cm="1">
        <f t="array" ref="AM24">TheilElementSeparateSum(POP!AM$10:AM$89,GDP!AM$10:AM$89,POP!AM$90,GDP!AM$90,'Global Theil'!$A24)</f>
        <v>3.4108107375071156E-4</v>
      </c>
      <c r="AN24" cm="1">
        <f t="array" ref="AN24">TheilElementSeparateSum(POP!AN$10:AN$89,GDP!AN$10:AN$89,POP!AN$90,GDP!AN$90,'Global Theil'!$A24)</f>
        <v>3.8492684618070825E-4</v>
      </c>
      <c r="AO24" cm="1">
        <f t="array" ref="AO24">TheilElementSeparateSum(POP!AO$10:AO$89,GDP!AO$10:AO$89,POP!AO$90,GDP!AO$90,'Global Theil'!$A24)</f>
        <v>4.3590436683492261E-4</v>
      </c>
      <c r="AP24" cm="1">
        <f t="array" ref="AP24">TheilElementSeparateSum(POP!AP$10:AP$89,GDP!AP$10:AP$89,POP!AP$90,GDP!AP$90,'Global Theil'!$A24)</f>
        <v>4.4356502546139285E-4</v>
      </c>
      <c r="AQ24" cm="1">
        <f t="array" ref="AQ24">TheilElementSeparateSum(POP!AQ$10:AQ$89,GDP!AQ$10:AQ$89,POP!AQ$90,GDP!AQ$90,'Global Theil'!$A24)</f>
        <v>4.7283281237023376E-4</v>
      </c>
      <c r="AR24" cm="1">
        <f t="array" ref="AR24">TheilElementSeparateSum(POP!AR$10:AR$89,GDP!AR$10:AR$89,POP!AR$90,GDP!AR$90,'Global Theil'!$A24)</f>
        <v>4.9247802719608596E-4</v>
      </c>
      <c r="AS24" cm="1">
        <f t="array" ref="AS24">TheilElementSeparateSum(POP!AS$10:AS$89,GDP!AS$10:AS$89,POP!AS$90,GDP!AS$90,'Global Theil'!$A24)</f>
        <v>4.1222692469133356E-4</v>
      </c>
      <c r="AT24" cm="1">
        <f t="array" ref="AT24">TheilElementSeparateSum(POP!AT$10:AT$89,GDP!AT$10:AT$89,POP!AT$90,GDP!AT$90,'Global Theil'!$A24)</f>
        <v>3.5173373396417548E-4</v>
      </c>
      <c r="AU24" cm="1">
        <f t="array" ref="AU24">TheilElementSeparateSum(POP!AU$10:AU$89,GDP!AU$10:AU$89,POP!AU$90,GDP!AU$90,'Global Theil'!$A24)</f>
        <v>3.567582003814342E-4</v>
      </c>
      <c r="AV24" cm="1">
        <f t="array" ref="AV24">TheilElementSeparateSum(POP!AV$10:AV$89,GDP!AV$10:AV$89,POP!AV$90,GDP!AV$90,'Global Theil'!$A24)</f>
        <v>3.3290528752880994E-4</v>
      </c>
      <c r="AW24" cm="1">
        <f t="array" ref="AW24">TheilElementSeparateSum(POP!AW$10:AW$89,GDP!AW$10:AW$89,POP!AW$90,GDP!AW$90,'Global Theil'!$A24)</f>
        <v>2.9620336014318452E-4</v>
      </c>
      <c r="AX24" cm="1">
        <f t="array" ref="AX24">TheilElementSeparateSum(POP!AX$10:AX$89,GDP!AX$10:AX$89,POP!AX$90,GDP!AX$90,'Global Theil'!$A24)</f>
        <v>2.5243352050541155E-4</v>
      </c>
      <c r="AY24" cm="1">
        <f t="array" ref="AY24">TheilElementSeparateSum(POP!AY$10:AY$89,GDP!AY$10:AY$89,POP!AY$90,GDP!AY$90,'Global Theil'!$A24)</f>
        <v>2.4215722190637636E-4</v>
      </c>
      <c r="AZ24" cm="1">
        <f t="array" ref="AZ24">TheilElementSeparateSum(POP!AZ$10:AZ$89,GDP!AZ$10:AZ$89,POP!AZ$90,GDP!AZ$90,'Global Theil'!$A24)</f>
        <v>2.0969026285044831E-4</v>
      </c>
      <c r="BA24" cm="1">
        <f t="array" ref="BA24">TheilElementSeparateSum(POP!BA$10:BA$89,GDP!BA$10:BA$89,POP!BA$90,GDP!BA$90,'Global Theil'!$A24)</f>
        <v>1.7259261897647631E-4</v>
      </c>
      <c r="BB24" cm="1">
        <f t="array" ref="BB24">TheilElementSeparateSum(POP!BB$10:BB$89,GDP!BB$10:BB$89,POP!BB$90,GDP!BB$90,'Global Theil'!$A24)</f>
        <v>1.8682650867337709E-4</v>
      </c>
      <c r="BC24" cm="1">
        <f t="array" ref="BC24">TheilElementSeparateSum(POP!BC$10:BC$89,GDP!BC$10:BC$89,POP!BC$90,GDP!BC$90,'Global Theil'!$A24)</f>
        <v>1.7158374186599867E-4</v>
      </c>
      <c r="BD24" cm="1">
        <f t="array" ref="BD24">TheilElementSeparateSum(POP!BD$10:BD$89,GDP!BD$10:BD$89,POP!BD$90,GDP!BD$90,'Global Theil'!$A24)</f>
        <v>1.7129422507974269E-4</v>
      </c>
      <c r="BE24" cm="1">
        <f t="array" ref="BE24">TheilElementSeparateSum(POP!BE$10:BE$89,GDP!BE$10:BE$89,POP!BE$90,GDP!BE$90,'Global Theil'!$A24)</f>
        <v>2.1217350383896048E-4</v>
      </c>
      <c r="BF24" cm="1">
        <f t="array" ref="BF24">TheilElementSeparateSum(POP!BF$10:BF$89,GDP!BF$10:BF$89,POP!BF$90,GDP!BF$90,'Global Theil'!$A24)</f>
        <v>2.1125777059411059E-4</v>
      </c>
      <c r="BG24" cm="1">
        <f t="array" ref="BG24">TheilElementSeparateSum(POP!BG$10:BG$89,GDP!BG$10:BG$89,POP!BG$90,GDP!BG$90,'Global Theil'!$A24)</f>
        <v>1.9546096863412311E-4</v>
      </c>
      <c r="BH24" cm="1">
        <f t="array" ref="BH24">TheilElementSeparateSum(POP!BH$10:BH$89,GDP!BH$10:BH$89,POP!BH$90,GDP!BH$90,'Global Theil'!$A24)</f>
        <v>1.808706964343334E-4</v>
      </c>
      <c r="BI24" cm="1">
        <f t="array" ref="BI24">TheilElementSeparateSum(POP!BI$10:BI$89,GDP!BI$10:BI$89,POP!BI$90,GDP!BI$90,'Global Theil'!$A24)</f>
        <v>1.859926715246453E-4</v>
      </c>
    </row>
    <row r="25" spans="1:61" x14ac:dyDescent="0.45">
      <c r="A25">
        <f t="shared" si="0"/>
        <v>22</v>
      </c>
      <c r="B25" t="str" vm="89">
        <f>GDP!B31</f>
        <v>Bangladesh</v>
      </c>
      <c r="C25" cm="1">
        <f t="array" ref="C25">TheilElementSeparateSum(POP!C$10:C$89,GDP!C$10:C$89,POP!C$90,GDP!C$90,'Global Theil'!$A25)</f>
        <v>-7.0475156970333823E-3</v>
      </c>
      <c r="D25" cm="1">
        <f t="array" ref="D25">TheilElementSeparateSum(POP!D$10:D$89,GDP!D$10:D$89,POP!D$90,GDP!D$90,'Global Theil'!$A25)</f>
        <v>-7.044870066781098E-3</v>
      </c>
      <c r="E25" cm="1">
        <f t="array" ref="E25">TheilElementSeparateSum(POP!E$10:E$89,GDP!E$10:E$89,POP!E$90,GDP!E$90,'Global Theil'!$A25)</f>
        <v>-6.9765629498194518E-3</v>
      </c>
      <c r="F25" cm="1">
        <f t="array" ref="F25">TheilElementSeparateSum(POP!F$10:F$89,GDP!F$10:F$89,POP!F$90,GDP!F$90,'Global Theil'!$A25)</f>
        <v>-6.7848136119822797E-3</v>
      </c>
      <c r="G25" cm="1">
        <f t="array" ref="G25">TheilElementSeparateSum(POP!G$10:G$89,GDP!G$10:G$89,POP!G$90,GDP!G$90,'Global Theil'!$A25)</f>
        <v>-6.8387210309159441E-3</v>
      </c>
      <c r="H25" cm="1">
        <f t="array" ref="H25">TheilElementSeparateSum(POP!H$10:H$89,GDP!H$10:H$89,POP!H$90,GDP!H$90,'Global Theil'!$A25)</f>
        <v>-6.8868675388172934E-3</v>
      </c>
      <c r="I25" cm="1">
        <f t="array" ref="I25">TheilElementSeparateSum(POP!I$10:I$89,GDP!I$10:I$89,POP!I$90,GDP!I$90,'Global Theil'!$A25)</f>
        <v>-7.0952079708745501E-3</v>
      </c>
      <c r="J25" cm="1">
        <f t="array" ref="J25">TheilElementSeparateSum(POP!J$10:J$89,GDP!J$10:J$89,POP!J$90,GDP!J$90,'Global Theil'!$A25)</f>
        <v>-6.9957486949573872E-3</v>
      </c>
      <c r="K25" cm="1">
        <f t="array" ref="K25">TheilElementSeparateSum(POP!K$10:K$89,GDP!K$10:K$89,POP!K$90,GDP!K$90,'Global Theil'!$A25)</f>
        <v>-7.1043663668192624E-3</v>
      </c>
      <c r="L25" cm="1">
        <f t="array" ref="L25">TheilElementSeparateSum(POP!L$10:L$89,GDP!L$10:L$89,POP!L$90,GDP!L$90,'Global Theil'!$A25)</f>
        <v>-7.021617603580544E-3</v>
      </c>
      <c r="M25" cm="1">
        <f t="array" ref="M25">TheilElementSeparateSum(POP!M$10:M$89,GDP!M$10:M$89,POP!M$90,GDP!M$90,'Global Theil'!$A25)</f>
        <v>-6.631008797253435E-3</v>
      </c>
      <c r="N25" cm="1">
        <f t="array" ref="N25">TheilElementSeparateSum(POP!N$10:N$89,GDP!N$10:N$89,POP!N$90,GDP!N$90,'Global Theil'!$A25)</f>
        <v>-5.1396334143698685E-3</v>
      </c>
      <c r="O25" cm="1">
        <f t="array" ref="O25">TheilElementSeparateSum(POP!O$10:O$89,GDP!O$10:O$89,POP!O$90,GDP!O$90,'Global Theil'!$A25)</f>
        <v>-5.3354538320350723E-3</v>
      </c>
      <c r="P25" cm="1">
        <f t="array" ref="P25">TheilElementSeparateSum(POP!P$10:P$89,GDP!P$10:P$89,POP!P$90,GDP!P$90,'Global Theil'!$A25)</f>
        <v>-6.3081765005844033E-3</v>
      </c>
      <c r="Q25" cm="1">
        <f t="array" ref="Q25">TheilElementSeparateSum(POP!Q$10:Q$89,GDP!Q$10:Q$89,POP!Q$90,GDP!Q$90,'Global Theil'!$A25)</f>
        <v>-7.3214497106990489E-3</v>
      </c>
      <c r="R25" cm="1">
        <f t="array" ref="R25">TheilElementSeparateSum(POP!R$10:R$89,GDP!R$10:R$89,POP!R$90,GDP!R$90,'Global Theil'!$A25)</f>
        <v>-5.0633685555856395E-3</v>
      </c>
      <c r="S25" cm="1">
        <f t="array" ref="S25">TheilElementSeparateSum(POP!S$10:S$89,GDP!S$10:S$89,POP!S$90,GDP!S$90,'Global Theil'!$A25)</f>
        <v>-4.5845245128410556E-3</v>
      </c>
      <c r="T25" cm="1">
        <f t="array" ref="T25">TheilElementSeparateSum(POP!T$10:T$89,GDP!T$10:T$89,POP!T$90,GDP!T$90,'Global Theil'!$A25)</f>
        <v>-5.0372585773199984E-3</v>
      </c>
      <c r="U25" cm="1">
        <f t="array" ref="U25">TheilElementSeparateSum(POP!U$10:U$89,GDP!U$10:U$89,POP!U$90,GDP!U$90,'Global Theil'!$A25)</f>
        <v>-5.103442996147331E-3</v>
      </c>
      <c r="V25" cm="1">
        <f t="array" ref="V25">TheilElementSeparateSum(POP!V$10:V$89,GDP!V$10:V$89,POP!V$90,GDP!V$90,'Global Theil'!$A25)</f>
        <v>-5.241211041281434E-3</v>
      </c>
      <c r="W25" cm="1">
        <f t="array" ref="W25">TheilElementSeparateSum(POP!W$10:W$89,GDP!W$10:W$89,POP!W$90,GDP!W$90,'Global Theil'!$A25)</f>
        <v>-5.4346342123447857E-3</v>
      </c>
      <c r="X25" cm="1">
        <f t="array" ref="X25">TheilElementSeparateSum(POP!X$10:X$89,GDP!X$10:X$89,POP!X$90,GDP!X$90,'Global Theil'!$A25)</f>
        <v>-5.2110459951344177E-3</v>
      </c>
      <c r="Y25" cm="1">
        <f t="array" ref="Y25">TheilElementSeparateSum(POP!Y$10:Y$89,GDP!Y$10:Y$89,POP!Y$90,GDP!Y$90,'Global Theil'!$A25)</f>
        <v>-5.0084711818125368E-3</v>
      </c>
      <c r="Z25" cm="1">
        <f t="array" ref="Z25">TheilElementSeparateSum(POP!Z$10:Z$89,GDP!Z$10:Z$89,POP!Z$90,GDP!Z$90,'Global Theil'!$A25)</f>
        <v>-5.0914525575091931E-3</v>
      </c>
      <c r="AA25" cm="1">
        <f t="array" ref="AA25">TheilElementSeparateSum(POP!AA$10:AA$89,GDP!AA$10:AA$89,POP!AA$90,GDP!AA$90,'Global Theil'!$A25)</f>
        <v>-5.4502280513920075E-3</v>
      </c>
      <c r="AB25" cm="1">
        <f t="array" ref="AB25">TheilElementSeparateSum(POP!AB$10:AB$89,GDP!AB$10:AB$89,POP!AB$90,GDP!AB$90,'Global Theil'!$A25)</f>
        <v>-4.8905105974888403E-3</v>
      </c>
      <c r="AC25" cm="1">
        <f t="array" ref="AC25">TheilElementSeparateSum(POP!AC$10:AC$89,GDP!AC$10:AC$89,POP!AC$90,GDP!AC$90,'Global Theil'!$A25)</f>
        <v>-4.8452585489675926E-3</v>
      </c>
      <c r="AD25" cm="1">
        <f t="array" ref="AD25">TheilElementSeparateSum(POP!AD$10:AD$89,GDP!AD$10:AD$89,POP!AD$90,GDP!AD$90,'Global Theil'!$A25)</f>
        <v>-4.7676354036938137E-3</v>
      </c>
      <c r="AE25" cm="1">
        <f t="array" ref="AE25">TheilElementSeparateSum(POP!AE$10:AE$89,GDP!AE$10:AE$89,POP!AE$90,GDP!AE$90,'Global Theil'!$A25)</f>
        <v>-4.8549975137515307E-3</v>
      </c>
      <c r="AF25" cm="1">
        <f t="array" ref="AF25">TheilElementSeparateSum(POP!AF$10:AF$89,GDP!AF$10:AF$89,POP!AF$90,GDP!AF$90,'Global Theil'!$A25)</f>
        <v>-4.8346255861190183E-3</v>
      </c>
      <c r="AG25" cm="1">
        <f t="array" ref="AG25">TheilElementSeparateSum(POP!AG$10:AG$89,GDP!AG$10:AG$89,POP!AG$90,GDP!AG$90,'Global Theil'!$A25)</f>
        <v>-4.5960321068327648E-3</v>
      </c>
      <c r="AH25" cm="1">
        <f t="array" ref="AH25">TheilElementSeparateSum(POP!AH$10:AH$89,GDP!AH$10:AH$89,POP!AH$90,GDP!AH$90,'Global Theil'!$A25)</f>
        <v>-4.5058476983407796E-3</v>
      </c>
      <c r="AI25" cm="1">
        <f t="array" ref="AI25">TheilElementSeparateSum(POP!AI$10:AI$89,GDP!AI$10:AI$89,POP!AI$90,GDP!AI$90,'Global Theil'!$A25)</f>
        <v>-4.581779382743411E-3</v>
      </c>
      <c r="AJ25" cm="1">
        <f t="array" ref="AJ25">TheilElementSeparateSum(POP!AJ$10:AJ$89,GDP!AJ$10:AJ$89,POP!AJ$90,GDP!AJ$90,'Global Theil'!$A25)</f>
        <v>-4.4174733396895914E-3</v>
      </c>
      <c r="AK25" cm="1">
        <f t="array" ref="AK25">TheilElementSeparateSum(POP!AK$10:AK$89,GDP!AK$10:AK$89,POP!AK$90,GDP!AK$90,'Global Theil'!$A25)</f>
        <v>-4.4678190792863236E-3</v>
      </c>
      <c r="AL25" cm="1">
        <f t="array" ref="AL25">TheilElementSeparateSum(POP!AL$10:AL$89,GDP!AL$10:AL$89,POP!AL$90,GDP!AL$90,'Global Theil'!$A25)</f>
        <v>-5.0208070510110786E-3</v>
      </c>
      <c r="AM25" cm="1">
        <f t="array" ref="AM25">TheilElementSeparateSum(POP!AM$10:AM$89,GDP!AM$10:AM$89,POP!AM$90,GDP!AM$90,'Global Theil'!$A25)</f>
        <v>-5.1411304922076096E-3</v>
      </c>
      <c r="AN25" cm="1">
        <f t="array" ref="AN25">TheilElementSeparateSum(POP!AN$10:AN$89,GDP!AN$10:AN$89,POP!AN$90,GDP!AN$90,'Global Theil'!$A25)</f>
        <v>-5.2436660467042682E-3</v>
      </c>
      <c r="AO25" cm="1">
        <f t="array" ref="AO25">TheilElementSeparateSum(POP!AO$10:AO$89,GDP!AO$10:AO$89,POP!AO$90,GDP!AO$90,'Global Theil'!$A25)</f>
        <v>-5.1931914506527354E-3</v>
      </c>
      <c r="AP25" cm="1">
        <f t="array" ref="AP25">TheilElementSeparateSum(POP!AP$10:AP$89,GDP!AP$10:AP$89,POP!AP$90,GDP!AP$90,'Global Theil'!$A25)</f>
        <v>-5.2062807919087259E-3</v>
      </c>
      <c r="AQ25" cm="1">
        <f t="array" ref="AQ25">TheilElementSeparateSum(POP!AQ$10:AQ$89,GDP!AQ$10:AQ$89,POP!AQ$90,GDP!AQ$90,'Global Theil'!$A25)</f>
        <v>-5.2870251151689879E-3</v>
      </c>
      <c r="AR25" cm="1">
        <f t="array" ref="AR25">TheilElementSeparateSum(POP!AR$10:AR$89,GDP!AR$10:AR$89,POP!AR$90,GDP!AR$90,'Global Theil'!$A25)</f>
        <v>-5.2119274652997916E-3</v>
      </c>
      <c r="AS25" cm="1">
        <f t="array" ref="AS25">TheilElementSeparateSum(POP!AS$10:AS$89,GDP!AS$10:AS$89,POP!AS$90,GDP!AS$90,'Global Theil'!$A25)</f>
        <v>-5.1910853275216875E-3</v>
      </c>
      <c r="AT25" cm="1">
        <f t="array" ref="AT25">TheilElementSeparateSum(POP!AT$10:AT$89,GDP!AT$10:AT$89,POP!AT$90,GDP!AT$90,'Global Theil'!$A25)</f>
        <v>-5.0940641591022649E-3</v>
      </c>
      <c r="AU25" cm="1">
        <f t="array" ref="AU25">TheilElementSeparateSum(POP!AU$10:AU$89,GDP!AU$10:AU$89,POP!AU$90,GDP!AU$90,'Global Theil'!$A25)</f>
        <v>-5.0742542613409448E-3</v>
      </c>
      <c r="AV25" cm="1">
        <f t="array" ref="AV25">TheilElementSeparateSum(POP!AV$10:AV$89,GDP!AV$10:AV$89,POP!AV$90,GDP!AV$90,'Global Theil'!$A25)</f>
        <v>-4.9601573952031876E-3</v>
      </c>
      <c r="AW25" cm="1">
        <f t="array" ref="AW25">TheilElementSeparateSum(POP!AW$10:AW$89,GDP!AW$10:AW$89,POP!AW$90,GDP!AW$90,'Global Theil'!$A25)</f>
        <v>-4.9507690446042776E-3</v>
      </c>
      <c r="AX25" cm="1">
        <f t="array" ref="AX25">TheilElementSeparateSum(POP!AX$10:AX$89,GDP!AX$10:AX$89,POP!AX$90,GDP!AX$90,'Global Theil'!$A25)</f>
        <v>-5.1585573579888333E-3</v>
      </c>
      <c r="AY25" cm="1">
        <f t="array" ref="AY25">TheilElementSeparateSum(POP!AY$10:AY$89,GDP!AY$10:AY$89,POP!AY$90,GDP!AY$90,'Global Theil'!$A25)</f>
        <v>-5.6450408381187485E-3</v>
      </c>
      <c r="AZ25" cm="1">
        <f t="array" ref="AZ25">TheilElementSeparateSum(POP!AZ$10:AZ$89,GDP!AZ$10:AZ$89,POP!AZ$90,GDP!AZ$90,'Global Theil'!$A25)</f>
        <v>-5.758966745698737E-3</v>
      </c>
      <c r="BA25" cm="1">
        <f t="array" ref="BA25">TheilElementSeparateSum(POP!BA$10:BA$89,GDP!BA$10:BA$89,POP!BA$90,GDP!BA$90,'Global Theil'!$A25)</f>
        <v>-5.813609038115862E-3</v>
      </c>
      <c r="BB25" cm="1">
        <f t="array" ref="BB25">TheilElementSeparateSum(POP!BB$10:BB$89,GDP!BB$10:BB$89,POP!BB$90,GDP!BB$90,'Global Theil'!$A25)</f>
        <v>-5.8594101251090791E-3</v>
      </c>
      <c r="BC25" cm="1">
        <f t="array" ref="BC25">TheilElementSeparateSum(POP!BC$10:BC$89,GDP!BC$10:BC$89,POP!BC$90,GDP!BC$90,'Global Theil'!$A25)</f>
        <v>-6.1821419754951295E-3</v>
      </c>
      <c r="BD25" cm="1">
        <f t="array" ref="BD25">TheilElementSeparateSum(POP!BD$10:BD$89,GDP!BD$10:BD$89,POP!BD$90,GDP!BD$90,'Global Theil'!$A25)</f>
        <v>-6.5806016237262297E-3</v>
      </c>
      <c r="BE25" cm="1">
        <f t="array" ref="BE25">TheilElementSeparateSum(POP!BE$10:BE$89,GDP!BE$10:BE$89,POP!BE$90,GDP!BE$90,'Global Theil'!$A25)</f>
        <v>-7.1648474621971705E-3</v>
      </c>
      <c r="BF25" cm="1">
        <f t="array" ref="BF25">TheilElementSeparateSum(POP!BF$10:BF$89,GDP!BF$10:BF$89,POP!BF$90,GDP!BF$90,'Global Theil'!$A25)</f>
        <v>-7.5841806011674971E-3</v>
      </c>
      <c r="BG25" cm="1">
        <f t="array" ref="BG25">TheilElementSeparateSum(POP!BG$10:BG$89,GDP!BG$10:BG$89,POP!BG$90,GDP!BG$90,'Global Theil'!$A25)</f>
        <v>-7.8278026417644524E-3</v>
      </c>
      <c r="BH25" cm="1">
        <f t="array" ref="BH25">TheilElementSeparateSum(POP!BH$10:BH$89,GDP!BH$10:BH$89,POP!BH$90,GDP!BH$90,'Global Theil'!$A25)</f>
        <v>-7.9515798387212282E-3</v>
      </c>
      <c r="BI25" cm="1">
        <f t="array" ref="BI25">TheilElementSeparateSum(POP!BI$10:BI$89,GDP!BI$10:BI$89,POP!BI$90,GDP!BI$90,'Global Theil'!$A25)</f>
        <v>-8.2679096476533098E-3</v>
      </c>
    </row>
    <row r="26" spans="1:61" x14ac:dyDescent="0.45">
      <c r="A26">
        <f t="shared" si="0"/>
        <v>23</v>
      </c>
      <c r="B26" t="str" vm="90">
        <f>GDP!B32</f>
        <v>Belize</v>
      </c>
      <c r="C26" cm="1">
        <f t="array" ref="C26">TheilElementSeparateSum(POP!C$10:C$89,GDP!C$10:C$89,POP!C$90,GDP!C$90,'Global Theil'!$A26)</f>
        <v>-1.2287030854314657E-5</v>
      </c>
      <c r="D26" cm="1">
        <f t="array" ref="D26">TheilElementSeparateSum(POP!D$10:D$89,GDP!D$10:D$89,POP!D$90,GDP!D$90,'Global Theil'!$A26)</f>
        <v>-1.2744455488065045E-5</v>
      </c>
      <c r="E26" cm="1">
        <f t="array" ref="E26">TheilElementSeparateSum(POP!E$10:E$89,GDP!E$10:E$89,POP!E$90,GDP!E$90,'Global Theil'!$A26)</f>
        <v>-1.3221700259328057E-5</v>
      </c>
      <c r="F26" cm="1">
        <f t="array" ref="F26">TheilElementSeparateSum(POP!F$10:F$89,GDP!F$10:F$89,POP!F$90,GDP!F$90,'Global Theil'!$A26)</f>
        <v>-1.3650898668720204E-5</v>
      </c>
      <c r="G26" cm="1">
        <f t="array" ref="G26">TheilElementSeparateSum(POP!G$10:G$89,GDP!G$10:G$89,POP!G$90,GDP!G$90,'Global Theil'!$A26)</f>
        <v>-1.3672527527152292E-5</v>
      </c>
      <c r="H26" cm="1">
        <f t="array" ref="H26">TheilElementSeparateSum(POP!H$10:H$89,GDP!H$10:H$89,POP!H$90,GDP!H$90,'Global Theil'!$A26)</f>
        <v>-1.3629211201987949E-5</v>
      </c>
      <c r="I26" cm="1">
        <f t="array" ref="I26">TheilElementSeparateSum(POP!I$10:I$89,GDP!I$10:I$89,POP!I$90,GDP!I$90,'Global Theil'!$A26)</f>
        <v>-1.3865825548149269E-5</v>
      </c>
      <c r="J26" cm="1">
        <f t="array" ref="J26">TheilElementSeparateSum(POP!J$10:J$89,GDP!J$10:J$89,POP!J$90,GDP!J$90,'Global Theil'!$A26)</f>
        <v>-1.5384652055409532E-5</v>
      </c>
      <c r="K26" cm="1">
        <f t="array" ref="K26">TheilElementSeparateSum(POP!K$10:K$89,GDP!K$10:K$89,POP!K$90,GDP!K$90,'Global Theil'!$A26)</f>
        <v>-1.5820648323457129E-5</v>
      </c>
      <c r="L26" cm="1">
        <f t="array" ref="L26">TheilElementSeparateSum(POP!L$10:L$89,GDP!L$10:L$89,POP!L$90,GDP!L$90,'Global Theil'!$A26)</f>
        <v>-1.5676382669979404E-5</v>
      </c>
      <c r="M26" cm="1">
        <f t="array" ref="M26">TheilElementSeparateSum(POP!M$10:M$89,GDP!M$10:M$89,POP!M$90,GDP!M$90,'Global Theil'!$A26)</f>
        <v>-1.5552563208674721E-5</v>
      </c>
      <c r="N26" cm="1">
        <f t="array" ref="N26">TheilElementSeparateSum(POP!N$10:N$89,GDP!N$10:N$89,POP!N$90,GDP!N$90,'Global Theil'!$A26)</f>
        <v>-1.570874103388082E-5</v>
      </c>
      <c r="O26" cm="1">
        <f t="array" ref="O26">TheilElementSeparateSum(POP!O$10:O$89,GDP!O$10:O$89,POP!O$90,GDP!O$90,'Global Theil'!$A26)</f>
        <v>-1.5711715542171453E-5</v>
      </c>
      <c r="P26" cm="1">
        <f t="array" ref="P26">TheilElementSeparateSum(POP!P$10:P$89,GDP!P$10:P$89,POP!P$90,GDP!P$90,'Global Theil'!$A26)</f>
        <v>-1.4233239219609124E-5</v>
      </c>
      <c r="Q26" cm="1">
        <f t="array" ref="Q26">TheilElementSeparateSum(POP!Q$10:Q$89,GDP!Q$10:Q$89,POP!Q$90,GDP!Q$90,'Global Theil'!$A26)</f>
        <v>-1.3896157652116665E-5</v>
      </c>
      <c r="R26" cm="1">
        <f t="array" ref="R26">TheilElementSeparateSum(POP!R$10:R$89,GDP!R$10:R$89,POP!R$90,GDP!R$90,'Global Theil'!$A26)</f>
        <v>-1.5965700187128567E-5</v>
      </c>
      <c r="S26" cm="1">
        <f t="array" ref="S26">TheilElementSeparateSum(POP!S$10:S$89,GDP!S$10:S$89,POP!S$90,GDP!S$90,'Global Theil'!$A26)</f>
        <v>-1.5523150303913603E-5</v>
      </c>
      <c r="T26" cm="1">
        <f t="array" ref="T26">TheilElementSeparateSum(POP!T$10:T$89,GDP!T$10:T$89,POP!T$90,GDP!T$90,'Global Theil'!$A26)</f>
        <v>-1.5577784151499433E-5</v>
      </c>
      <c r="U26" cm="1">
        <f t="array" ref="U26">TheilElementSeparateSum(POP!U$10:U$89,GDP!U$10:U$89,POP!U$90,GDP!U$90,'Global Theil'!$A26)</f>
        <v>-1.5732235643318461E-5</v>
      </c>
      <c r="V26" cm="1">
        <f t="array" ref="V26">TheilElementSeparateSum(POP!V$10:V$89,GDP!V$10:V$89,POP!V$90,GDP!V$90,'Global Theil'!$A26)</f>
        <v>-1.4790467660445899E-5</v>
      </c>
      <c r="W26" cm="1">
        <f t="array" ref="W26">TheilElementSeparateSum(POP!W$10:W$89,GDP!W$10:W$89,POP!W$90,GDP!W$90,'Global Theil'!$A26)</f>
        <v>-1.5415923155301331E-5</v>
      </c>
      <c r="X26" cm="1">
        <f t="array" ref="X26">TheilElementSeparateSum(POP!X$10:X$89,GDP!X$10:X$89,POP!X$90,GDP!X$90,'Global Theil'!$A26)</f>
        <v>-1.5949050292613094E-5</v>
      </c>
      <c r="Y26" cm="1">
        <f t="array" ref="Y26">TheilElementSeparateSum(POP!Y$10:Y$89,GDP!Y$10:Y$89,POP!Y$90,GDP!Y$90,'Global Theil'!$A26)</f>
        <v>-1.5997830365274309E-5</v>
      </c>
      <c r="Z26" cm="1">
        <f t="array" ref="Z26">TheilElementSeparateSum(POP!Z$10:Z$89,GDP!Z$10:Z$89,POP!Z$90,GDP!Z$90,'Global Theil'!$A26)</f>
        <v>-1.5876910833463775E-5</v>
      </c>
      <c r="AA26" cm="1">
        <f t="array" ref="AA26">TheilElementSeparateSum(POP!AA$10:AA$89,GDP!AA$10:AA$89,POP!AA$90,GDP!AA$90,'Global Theil'!$A26)</f>
        <v>-1.6486366443293245E-5</v>
      </c>
      <c r="AB26" cm="1">
        <f t="array" ref="AB26">TheilElementSeparateSum(POP!AB$10:AB$89,GDP!AB$10:AB$89,POP!AB$90,GDP!AB$90,'Global Theil'!$A26)</f>
        <v>-1.698866207359922E-5</v>
      </c>
      <c r="AC26" cm="1">
        <f t="array" ref="AC26">TheilElementSeparateSum(POP!AC$10:AC$89,GDP!AC$10:AC$89,POP!AC$90,GDP!AC$90,'Global Theil'!$A26)</f>
        <v>-1.6962589478857672E-5</v>
      </c>
      <c r="AD26" cm="1">
        <f t="array" ref="AD26">TheilElementSeparateSum(POP!AD$10:AD$89,GDP!AD$10:AD$89,POP!AD$90,GDP!AD$90,'Global Theil'!$A26)</f>
        <v>-1.7108285641155561E-5</v>
      </c>
      <c r="AE26" cm="1">
        <f t="array" ref="AE26">TheilElementSeparateSum(POP!AE$10:AE$89,GDP!AE$10:AE$89,POP!AE$90,GDP!AE$90,'Global Theil'!$A26)</f>
        <v>-1.6797790855869455E-5</v>
      </c>
      <c r="AF26" cm="1">
        <f t="array" ref="AF26">TheilElementSeparateSum(POP!AF$10:AF$89,GDP!AF$10:AF$89,POP!AF$90,GDP!AF$90,'Global Theil'!$A26)</f>
        <v>-1.6871660763868403E-5</v>
      </c>
      <c r="AG26" cm="1">
        <f t="array" ref="AG26">TheilElementSeparateSum(POP!AG$10:AG$89,GDP!AG$10:AG$89,POP!AG$90,GDP!AG$90,'Global Theil'!$A26)</f>
        <v>-1.6830298018461322E-5</v>
      </c>
      <c r="AH26" cm="1">
        <f t="array" ref="AH26">TheilElementSeparateSum(POP!AH$10:AH$89,GDP!AH$10:AH$89,POP!AH$90,GDP!AH$90,'Global Theil'!$A26)</f>
        <v>-1.6038553791755483E-5</v>
      </c>
      <c r="AI26" cm="1">
        <f t="array" ref="AI26">TheilElementSeparateSum(POP!AI$10:AI$89,GDP!AI$10:AI$89,POP!AI$90,GDP!AI$90,'Global Theil'!$A26)</f>
        <v>-1.5459185002610957E-5</v>
      </c>
      <c r="AJ26" cm="1">
        <f t="array" ref="AJ26">TheilElementSeparateSum(POP!AJ$10:AJ$89,GDP!AJ$10:AJ$89,POP!AJ$90,GDP!AJ$90,'Global Theil'!$A26)</f>
        <v>-1.6048577150250714E-5</v>
      </c>
      <c r="AK26" cm="1">
        <f t="array" ref="AK26">TheilElementSeparateSum(POP!AK$10:AK$89,GDP!AK$10:AK$89,POP!AK$90,GDP!AK$90,'Global Theil'!$A26)</f>
        <v>-1.6677921952471228E-5</v>
      </c>
      <c r="AL26" cm="1">
        <f t="array" ref="AL26">TheilElementSeparateSum(POP!AL$10:AL$89,GDP!AL$10:AL$89,POP!AL$90,GDP!AL$90,'Global Theil'!$A26)</f>
        <v>-1.7015506949507782E-5</v>
      </c>
      <c r="AM26" cm="1">
        <f t="array" ref="AM26">TheilElementSeparateSum(POP!AM$10:AM$89,GDP!AM$10:AM$89,POP!AM$90,GDP!AM$90,'Global Theil'!$A26)</f>
        <v>-1.7432146801420546E-5</v>
      </c>
      <c r="AN26" cm="1">
        <f t="array" ref="AN26">TheilElementSeparateSum(POP!AN$10:AN$89,GDP!AN$10:AN$89,POP!AN$90,GDP!AN$90,'Global Theil'!$A26)</f>
        <v>-1.7658680278018456E-5</v>
      </c>
      <c r="AO26" cm="1">
        <f t="array" ref="AO26">TheilElementSeparateSum(POP!AO$10:AO$89,GDP!AO$10:AO$89,POP!AO$90,GDP!AO$90,'Global Theil'!$A26)</f>
        <v>-1.8131302964957432E-5</v>
      </c>
      <c r="AP26" cm="1">
        <f t="array" ref="AP26">TheilElementSeparateSum(POP!AP$10:AP$89,GDP!AP$10:AP$89,POP!AP$90,GDP!AP$90,'Global Theil'!$A26)</f>
        <v>-1.7748664690568926E-5</v>
      </c>
      <c r="AQ26" cm="1">
        <f t="array" ref="AQ26">TheilElementSeparateSum(POP!AQ$10:AQ$89,GDP!AQ$10:AQ$89,POP!AQ$90,GDP!AQ$90,'Global Theil'!$A26)</f>
        <v>-1.7580590630625653E-5</v>
      </c>
      <c r="AR26" cm="1">
        <f t="array" ref="AR26">TheilElementSeparateSum(POP!AR$10:AR$89,GDP!AR$10:AR$89,POP!AR$90,GDP!AR$90,'Global Theil'!$A26)</f>
        <v>-1.7721170913869478E-5</v>
      </c>
      <c r="AS26" cm="1">
        <f t="array" ref="AS26">TheilElementSeparateSum(POP!AS$10:AS$89,GDP!AS$10:AS$89,POP!AS$90,GDP!AS$90,'Global Theil'!$A26)</f>
        <v>-1.8752468570330509E-5</v>
      </c>
      <c r="AT26" cm="1">
        <f t="array" ref="AT26">TheilElementSeparateSum(POP!AT$10:AT$89,GDP!AT$10:AT$89,POP!AT$90,GDP!AT$90,'Global Theil'!$A26)</f>
        <v>-1.9674683021549281E-5</v>
      </c>
      <c r="AU26" cm="1">
        <f t="array" ref="AU26">TheilElementSeparateSum(POP!AU$10:AU$89,GDP!AU$10:AU$89,POP!AU$90,GDP!AU$90,'Global Theil'!$A26)</f>
        <v>-2.0320710870353913E-5</v>
      </c>
      <c r="AV26" cm="1">
        <f t="array" ref="AV26">TheilElementSeparateSum(POP!AV$10:AV$89,GDP!AV$10:AV$89,POP!AV$90,GDP!AV$90,'Global Theil'!$A26)</f>
        <v>-2.051299858688719E-5</v>
      </c>
      <c r="AW26" cm="1">
        <f t="array" ref="AW26">TheilElementSeparateSum(POP!AW$10:AW$89,GDP!AW$10:AW$89,POP!AW$90,GDP!AW$90,'Global Theil'!$A26)</f>
        <v>-2.1387242712834647E-5</v>
      </c>
      <c r="AX26" cm="1">
        <f t="array" ref="AX26">TheilElementSeparateSum(POP!AX$10:AX$89,GDP!AX$10:AX$89,POP!AX$90,GDP!AX$90,'Global Theil'!$A26)</f>
        <v>-2.1870298071463154E-5</v>
      </c>
      <c r="AY26" cm="1">
        <f t="array" ref="AY26">TheilElementSeparateSum(POP!AY$10:AY$89,GDP!AY$10:AY$89,POP!AY$90,GDP!AY$90,'Global Theil'!$A26)</f>
        <v>-2.2201533620915558E-5</v>
      </c>
      <c r="AZ26" cm="1">
        <f t="array" ref="AZ26">TheilElementSeparateSum(POP!AZ$10:AZ$89,GDP!AZ$10:AZ$89,POP!AZ$90,GDP!AZ$90,'Global Theil'!$A26)</f>
        <v>-2.2770861261600748E-5</v>
      </c>
      <c r="BA26" cm="1">
        <f t="array" ref="BA26">TheilElementSeparateSum(POP!BA$10:BA$89,GDP!BA$10:BA$89,POP!BA$90,GDP!BA$90,'Global Theil'!$A26)</f>
        <v>-2.3235109156285655E-5</v>
      </c>
      <c r="BB26" cm="1">
        <f t="array" ref="BB26">TheilElementSeparateSum(POP!BB$10:BB$89,GDP!BB$10:BB$89,POP!BB$90,GDP!BB$90,'Global Theil'!$A26)</f>
        <v>-2.3502596183485822E-5</v>
      </c>
      <c r="BC26" cm="1">
        <f t="array" ref="BC26">TheilElementSeparateSum(POP!BC$10:BC$89,GDP!BC$10:BC$89,POP!BC$90,GDP!BC$90,'Global Theil'!$A26)</f>
        <v>-2.3785766941029171E-5</v>
      </c>
      <c r="BD26" cm="1">
        <f t="array" ref="BD26">TheilElementSeparateSum(POP!BD$10:BD$89,GDP!BD$10:BD$89,POP!BD$90,GDP!BD$90,'Global Theil'!$A26)</f>
        <v>-2.4026662790739904E-5</v>
      </c>
      <c r="BE26" cm="1">
        <f t="array" ref="BE26">TheilElementSeparateSum(POP!BE$10:BE$89,GDP!BE$10:BE$89,POP!BE$90,GDP!BE$90,'Global Theil'!$A26)</f>
        <v>-2.4026181508108951E-5</v>
      </c>
      <c r="BF26" cm="1">
        <f t="array" ref="BF26">TheilElementSeparateSum(POP!BF$10:BF$89,GDP!BF$10:BF$89,POP!BF$90,GDP!BF$90,'Global Theil'!$A26)</f>
        <v>-2.4250307467804533E-5</v>
      </c>
      <c r="BG26" cm="1">
        <f t="array" ref="BG26">TheilElementSeparateSum(POP!BG$10:BG$89,GDP!BG$10:BG$89,POP!BG$90,GDP!BG$90,'Global Theil'!$A26)</f>
        <v>-2.4626555225336232E-5</v>
      </c>
      <c r="BH26" cm="1">
        <f t="array" ref="BH26">TheilElementSeparateSum(POP!BH$10:BH$89,GDP!BH$10:BH$89,POP!BH$90,GDP!BH$90,'Global Theil'!$A26)</f>
        <v>-2.5024834629585787E-5</v>
      </c>
      <c r="BI26" cm="1">
        <f t="array" ref="BI26">TheilElementSeparateSum(POP!BI$10:BI$89,GDP!BI$10:BI$89,POP!BI$90,GDP!BI$90,'Global Theil'!$A26)</f>
        <v>-2.5299528851777383E-5</v>
      </c>
    </row>
    <row r="27" spans="1:61" x14ac:dyDescent="0.45">
      <c r="A27">
        <f t="shared" si="0"/>
        <v>24</v>
      </c>
      <c r="B27" t="str" vm="91">
        <f>GDP!B33</f>
        <v>Benin</v>
      </c>
      <c r="C27" cm="1">
        <f t="array" ref="C27">TheilElementSeparateSum(POP!C$10:C$89,GDP!C$10:C$89,POP!C$90,GDP!C$90,'Global Theil'!$A27)</f>
        <v>-3.4917192832601519E-4</v>
      </c>
      <c r="D27" cm="1">
        <f t="array" ref="D27">TheilElementSeparateSum(POP!D$10:D$89,GDP!D$10:D$89,POP!D$90,GDP!D$90,'Global Theil'!$A27)</f>
        <v>-3.3925041838321819E-4</v>
      </c>
      <c r="E27" cm="1">
        <f t="array" ref="E27">TheilElementSeparateSum(POP!E$10:E$89,GDP!E$10:E$89,POP!E$90,GDP!E$90,'Global Theil'!$A27)</f>
        <v>-3.3698436479682618E-4</v>
      </c>
      <c r="F27" cm="1">
        <f t="array" ref="F27">TheilElementSeparateSum(POP!F$10:F$89,GDP!F$10:F$89,POP!F$90,GDP!F$90,'Global Theil'!$A27)</f>
        <v>-3.322424945948809E-4</v>
      </c>
      <c r="G27" cm="1">
        <f t="array" ref="G27">TheilElementSeparateSum(POP!G$10:G$89,GDP!G$10:G$89,POP!G$90,GDP!G$90,'Global Theil'!$A27)</f>
        <v>-3.2963422714307457E-4</v>
      </c>
      <c r="H27" cm="1">
        <f t="array" ref="H27">TheilElementSeparateSum(POP!H$10:H$89,GDP!H$10:H$89,POP!H$90,GDP!H$90,'Global Theil'!$A27)</f>
        <v>-3.2352083175733536E-4</v>
      </c>
      <c r="I27" cm="1">
        <f t="array" ref="I27">TheilElementSeparateSum(POP!I$10:I$89,GDP!I$10:I$89,POP!I$90,GDP!I$90,'Global Theil'!$A27)</f>
        <v>-3.1541737485379885E-4</v>
      </c>
      <c r="J27" cm="1">
        <f t="array" ref="J27">TheilElementSeparateSum(POP!J$10:J$89,GDP!J$10:J$89,POP!J$90,GDP!J$90,'Global Theil'!$A27)</f>
        <v>-3.1341280795380884E-4</v>
      </c>
      <c r="K27" cm="1">
        <f t="array" ref="K27">TheilElementSeparateSum(POP!K$10:K$89,GDP!K$10:K$89,POP!K$90,GDP!K$90,'Global Theil'!$A27)</f>
        <v>-3.0101860676492602E-4</v>
      </c>
      <c r="L27" cm="1">
        <f t="array" ref="L27">TheilElementSeparateSum(POP!L$10:L$89,GDP!L$10:L$89,POP!L$90,GDP!L$90,'Global Theil'!$A27)</f>
        <v>-2.8916894417478601E-4</v>
      </c>
      <c r="M27" cm="1">
        <f t="array" ref="M27">TheilElementSeparateSum(POP!M$10:M$89,GDP!M$10:M$89,POP!M$90,GDP!M$90,'Global Theil'!$A27)</f>
        <v>-2.7623633763132385E-4</v>
      </c>
      <c r="N27" cm="1">
        <f t="array" ref="N27">TheilElementSeparateSum(POP!N$10:N$89,GDP!N$10:N$89,POP!N$90,GDP!N$90,'Global Theil'!$A27)</f>
        <v>-2.8566308928431504E-4</v>
      </c>
      <c r="O27" cm="1">
        <f t="array" ref="O27">TheilElementSeparateSum(POP!O$10:O$89,GDP!O$10:O$89,POP!O$90,GDP!O$90,'Global Theil'!$A27)</f>
        <v>-2.8943306969314228E-4</v>
      </c>
      <c r="P27" cm="1">
        <f t="array" ref="P27">TheilElementSeparateSum(POP!P$10:P$89,GDP!P$10:P$89,POP!P$90,GDP!P$90,'Global Theil'!$A27)</f>
        <v>-2.8587606284900943E-4</v>
      </c>
      <c r="Q27" cm="1">
        <f t="array" ref="Q27">TheilElementSeparateSum(POP!Q$10:Q$89,GDP!Q$10:Q$89,POP!Q$90,GDP!Q$90,'Global Theil'!$A27)</f>
        <v>-2.9886245706023807E-4</v>
      </c>
      <c r="R27" cm="1">
        <f t="array" ref="R27">TheilElementSeparateSum(POP!R$10:R$89,GDP!R$10:R$89,POP!R$90,GDP!R$90,'Global Theil'!$A27)</f>
        <v>-2.931860429489014E-4</v>
      </c>
      <c r="S27" cm="1">
        <f t="array" ref="S27">TheilElementSeparateSum(POP!S$10:S$89,GDP!S$10:S$89,POP!S$90,GDP!S$90,'Global Theil'!$A27)</f>
        <v>-2.8659340437246588E-4</v>
      </c>
      <c r="T27" cm="1">
        <f t="array" ref="T27">TheilElementSeparateSum(POP!T$10:T$89,GDP!T$10:T$89,POP!T$90,GDP!T$90,'Global Theil'!$A27)</f>
        <v>-2.9443384132731275E-4</v>
      </c>
      <c r="U27" cm="1">
        <f t="array" ref="U27">TheilElementSeparateSum(POP!U$10:U$89,GDP!U$10:U$89,POP!U$90,GDP!U$90,'Global Theil'!$A27)</f>
        <v>-3.1117125777147496E-4</v>
      </c>
      <c r="V27" cm="1">
        <f t="array" ref="V27">TheilElementSeparateSum(POP!V$10:V$89,GDP!V$10:V$89,POP!V$90,GDP!V$90,'Global Theil'!$A27)</f>
        <v>-3.2114509445930692E-4</v>
      </c>
      <c r="W27" cm="1">
        <f t="array" ref="W27">TheilElementSeparateSum(POP!W$10:W$89,GDP!W$10:W$89,POP!W$90,GDP!W$90,'Global Theil'!$A27)</f>
        <v>-3.0116229045535893E-4</v>
      </c>
      <c r="X27" cm="1">
        <f t="array" ref="X27">TheilElementSeparateSum(POP!X$10:X$89,GDP!X$10:X$89,POP!X$90,GDP!X$90,'Global Theil'!$A27)</f>
        <v>-3.0154823535188745E-4</v>
      </c>
      <c r="Y27" cm="1">
        <f t="array" ref="Y27">TheilElementSeparateSum(POP!Y$10:Y$89,GDP!Y$10:Y$89,POP!Y$90,GDP!Y$90,'Global Theil'!$A27)</f>
        <v>-2.7691535383202621E-4</v>
      </c>
      <c r="Z27" cm="1">
        <f t="array" ref="Z27">TheilElementSeparateSum(POP!Z$10:Z$89,GDP!Z$10:Z$89,POP!Z$90,GDP!Z$90,'Global Theil'!$A27)</f>
        <v>-2.6417605571751239E-4</v>
      </c>
      <c r="AA27" cm="1">
        <f t="array" ref="AA27">TheilElementSeparateSum(POP!AA$10:AA$89,GDP!AA$10:AA$89,POP!AA$90,GDP!AA$90,'Global Theil'!$A27)</f>
        <v>-2.5627334683489561E-4</v>
      </c>
      <c r="AB27" cm="1">
        <f t="array" ref="AB27">TheilElementSeparateSum(POP!AB$10:AB$89,GDP!AB$10:AB$89,POP!AB$90,GDP!AB$90,'Global Theil'!$A27)</f>
        <v>-2.7021765487764051E-4</v>
      </c>
      <c r="AC27" cm="1">
        <f t="array" ref="AC27">TheilElementSeparateSum(POP!AC$10:AC$89,GDP!AC$10:AC$89,POP!AC$90,GDP!AC$90,'Global Theil'!$A27)</f>
        <v>-2.7572120408799698E-4</v>
      </c>
      <c r="AD27" cm="1">
        <f t="array" ref="AD27">TheilElementSeparateSum(POP!AD$10:AD$89,GDP!AD$10:AD$89,POP!AD$90,GDP!AD$90,'Global Theil'!$A27)</f>
        <v>-2.6387767624145973E-4</v>
      </c>
      <c r="AE27" cm="1">
        <f t="array" ref="AE27">TheilElementSeparateSum(POP!AE$10:AE$89,GDP!AE$10:AE$89,POP!AE$90,GDP!AE$90,'Global Theil'!$A27)</f>
        <v>-2.4520244270898609E-4</v>
      </c>
      <c r="AF27" cm="1">
        <f t="array" ref="AF27">TheilElementSeparateSum(POP!AF$10:AF$89,GDP!AF$10:AF$89,POP!AF$90,GDP!AF$90,'Global Theil'!$A27)</f>
        <v>-2.718921808404936E-4</v>
      </c>
      <c r="AG27" cm="1">
        <f t="array" ref="AG27">TheilElementSeparateSum(POP!AG$10:AG$89,GDP!AG$10:AG$89,POP!AG$90,GDP!AG$90,'Global Theil'!$A27)</f>
        <v>-2.6579694170909661E-4</v>
      </c>
      <c r="AH27" cm="1">
        <f t="array" ref="AH27">TheilElementSeparateSum(POP!AH$10:AH$89,GDP!AH$10:AH$89,POP!AH$90,GDP!AH$90,'Global Theil'!$A27)</f>
        <v>-2.3410976242214606E-4</v>
      </c>
      <c r="AI27" cm="1">
        <f t="array" ref="AI27">TheilElementSeparateSum(POP!AI$10:AI$89,GDP!AI$10:AI$89,POP!AI$90,GDP!AI$90,'Global Theil'!$A27)</f>
        <v>-2.7889417617001983E-4</v>
      </c>
      <c r="AJ27" cm="1">
        <f t="array" ref="AJ27">TheilElementSeparateSum(POP!AJ$10:AJ$89,GDP!AJ$10:AJ$89,POP!AJ$90,GDP!AJ$90,'Global Theil'!$A27)</f>
        <v>-2.1405343922307573E-4</v>
      </c>
      <c r="AK27" cm="1">
        <f t="array" ref="AK27">TheilElementSeparateSum(POP!AK$10:AK$89,GDP!AK$10:AK$89,POP!AK$90,GDP!AK$90,'Global Theil'!$A27)</f>
        <v>-2.4575773625257397E-4</v>
      </c>
      <c r="AL27" cm="1">
        <f t="array" ref="AL27">TheilElementSeparateSum(POP!AL$10:AL$89,GDP!AL$10:AL$89,POP!AL$90,GDP!AL$90,'Global Theil'!$A27)</f>
        <v>-2.5704644062745258E-4</v>
      </c>
      <c r="AM27" cm="1">
        <f t="array" ref="AM27">TheilElementSeparateSum(POP!AM$10:AM$89,GDP!AM$10:AM$89,POP!AM$90,GDP!AM$90,'Global Theil'!$A27)</f>
        <v>-2.513554929548926E-4</v>
      </c>
      <c r="AN27" cm="1">
        <f t="array" ref="AN27">TheilElementSeparateSum(POP!AN$10:AN$89,GDP!AN$10:AN$89,POP!AN$90,GDP!AN$90,'Global Theil'!$A27)</f>
        <v>-2.6449951279573601E-4</v>
      </c>
      <c r="AO27" cm="1">
        <f t="array" ref="AO27">TheilElementSeparateSum(POP!AO$10:AO$89,GDP!AO$10:AO$89,POP!AO$90,GDP!AO$90,'Global Theil'!$A27)</f>
        <v>-3.3071835829886993E-4</v>
      </c>
      <c r="AP27" cm="1">
        <f t="array" ref="AP27">TheilElementSeparateSum(POP!AP$10:AP$89,GDP!AP$10:AP$89,POP!AP$90,GDP!AP$90,'Global Theil'!$A27)</f>
        <v>-3.1666539188743927E-4</v>
      </c>
      <c r="AQ27" cm="1">
        <f t="array" ref="AQ27">TheilElementSeparateSum(POP!AQ$10:AQ$89,GDP!AQ$10:AQ$89,POP!AQ$90,GDP!AQ$90,'Global Theil'!$A27)</f>
        <v>-3.2883369482486355E-4</v>
      </c>
      <c r="AR27" cm="1">
        <f t="array" ref="AR27">TheilElementSeparateSum(POP!AR$10:AR$89,GDP!AR$10:AR$89,POP!AR$90,GDP!AR$90,'Global Theil'!$A27)</f>
        <v>-3.4931713191930011E-4</v>
      </c>
      <c r="AS27" cm="1">
        <f t="array" ref="AS27">TheilElementSeparateSum(POP!AS$10:AS$89,GDP!AS$10:AS$89,POP!AS$90,GDP!AS$90,'Global Theil'!$A27)</f>
        <v>-3.8136691624720008E-4</v>
      </c>
      <c r="AT27" cm="1">
        <f t="array" ref="AT27">TheilElementSeparateSum(POP!AT$10:AT$89,GDP!AT$10:AT$89,POP!AT$90,GDP!AT$90,'Global Theil'!$A27)</f>
        <v>-3.9195021327027537E-4</v>
      </c>
      <c r="AU27" cm="1">
        <f t="array" ref="AU27">TheilElementSeparateSum(POP!AU$10:AU$89,GDP!AU$10:AU$89,POP!AU$90,GDP!AU$90,'Global Theil'!$A27)</f>
        <v>-3.9248855224442112E-4</v>
      </c>
      <c r="AV27" cm="1">
        <f t="array" ref="AV27">TheilElementSeparateSum(POP!AV$10:AV$89,GDP!AV$10:AV$89,POP!AV$90,GDP!AV$90,'Global Theil'!$A27)</f>
        <v>-3.9499863879951088E-4</v>
      </c>
      <c r="AW27" cm="1">
        <f t="array" ref="AW27">TheilElementSeparateSum(POP!AW$10:AW$89,GDP!AW$10:AW$89,POP!AW$90,GDP!AW$90,'Global Theil'!$A27)</f>
        <v>-4.0753109615427734E-4</v>
      </c>
      <c r="AX27" cm="1">
        <f t="array" ref="AX27">TheilElementSeparateSum(POP!AX$10:AX$89,GDP!AX$10:AX$89,POP!AX$90,GDP!AX$90,'Global Theil'!$A27)</f>
        <v>-4.3406258305590556E-4</v>
      </c>
      <c r="AY27" cm="1">
        <f t="array" ref="AY27">TheilElementSeparateSum(POP!AY$10:AY$89,GDP!AY$10:AY$89,POP!AY$90,GDP!AY$90,'Global Theil'!$A27)</f>
        <v>-4.4406231934965995E-4</v>
      </c>
      <c r="AZ27" cm="1">
        <f t="array" ref="AZ27">TheilElementSeparateSum(POP!AZ$10:AZ$89,GDP!AZ$10:AZ$89,POP!AZ$90,GDP!AZ$90,'Global Theil'!$A27)</f>
        <v>-4.2328893341758375E-4</v>
      </c>
      <c r="BA27" cm="1">
        <f t="array" ref="BA27">TheilElementSeparateSum(POP!BA$10:BA$89,GDP!BA$10:BA$89,POP!BA$90,GDP!BA$90,'Global Theil'!$A27)</f>
        <v>-4.3133608879220101E-4</v>
      </c>
      <c r="BB27" cm="1">
        <f t="array" ref="BB27">TheilElementSeparateSum(POP!BB$10:BB$89,GDP!BB$10:BB$89,POP!BB$90,GDP!BB$90,'Global Theil'!$A27)</f>
        <v>-4.3889291126176231E-4</v>
      </c>
      <c r="BC27" cm="1">
        <f t="array" ref="BC27">TheilElementSeparateSum(POP!BC$10:BC$89,GDP!BC$10:BC$89,POP!BC$90,GDP!BC$90,'Global Theil'!$A27)</f>
        <v>-4.6431722907591514E-4</v>
      </c>
      <c r="BD27" cm="1">
        <f t="array" ref="BD27">TheilElementSeparateSum(POP!BD$10:BD$89,GDP!BD$10:BD$89,POP!BD$90,GDP!BD$90,'Global Theil'!$A27)</f>
        <v>-4.7433092651801782E-4</v>
      </c>
      <c r="BE27" cm="1">
        <f t="array" ref="BE27">TheilElementSeparateSum(POP!BE$10:BE$89,GDP!BE$10:BE$89,POP!BE$90,GDP!BE$90,'Global Theil'!$A27)</f>
        <v>-4.4687680089168893E-4</v>
      </c>
      <c r="BF27" cm="1">
        <f t="array" ref="BF27">TheilElementSeparateSum(POP!BF$10:BF$89,GDP!BF$10:BF$89,POP!BF$90,GDP!BF$90,'Global Theil'!$A27)</f>
        <v>-4.5496892191551169E-4</v>
      </c>
      <c r="BG27" cm="1">
        <f t="array" ref="BG27">TheilElementSeparateSum(POP!BG$10:BG$89,GDP!BG$10:BG$89,POP!BG$90,GDP!BG$90,'Global Theil'!$A27)</f>
        <v>-4.6198168580017553E-4</v>
      </c>
      <c r="BH27" cm="1">
        <f t="array" ref="BH27">TheilElementSeparateSum(POP!BH$10:BH$89,GDP!BH$10:BH$89,POP!BH$90,GDP!BH$90,'Global Theil'!$A27)</f>
        <v>-4.7974063994707215E-4</v>
      </c>
      <c r="BI27" cm="1">
        <f t="array" ref="BI27">TheilElementSeparateSum(POP!BI$10:BI$89,GDP!BI$10:BI$89,POP!BI$90,GDP!BI$90,'Global Theil'!$A27)</f>
        <v>-4.8110469856053699E-4</v>
      </c>
    </row>
    <row r="28" spans="1:61" x14ac:dyDescent="0.45">
      <c r="A28">
        <f t="shared" si="0"/>
        <v>25</v>
      </c>
      <c r="B28" t="str" vm="92">
        <f>GDP!B34</f>
        <v>Bolivia</v>
      </c>
      <c r="C28" cm="1">
        <f t="array" ref="C28">TheilElementSeparateSum(POP!C$10:C$89,GDP!C$10:C$89,POP!C$90,GDP!C$90,'Global Theil'!$A28)</f>
        <v>-5.5449292957897355E-4</v>
      </c>
      <c r="D28" cm="1">
        <f t="array" ref="D28">TheilElementSeparateSum(POP!D$10:D$89,GDP!D$10:D$89,POP!D$90,GDP!D$90,'Global Theil'!$A28)</f>
        <v>-5.5901121897526142E-4</v>
      </c>
      <c r="E28" cm="1">
        <f t="array" ref="E28">TheilElementSeparateSum(POP!E$10:E$89,GDP!E$10:E$89,POP!E$90,GDP!E$90,'Global Theil'!$A28)</f>
        <v>-5.5738366899651763E-4</v>
      </c>
      <c r="F28" cm="1">
        <f t="array" ref="F28">TheilElementSeparateSum(POP!F$10:F$89,GDP!F$10:F$89,POP!F$90,GDP!F$90,'Global Theil'!$A28)</f>
        <v>-5.6280569912912773E-4</v>
      </c>
      <c r="G28" cm="1">
        <f t="array" ref="G28">TheilElementSeparateSum(POP!G$10:G$89,GDP!G$10:G$89,POP!G$90,GDP!G$90,'Global Theil'!$A28)</f>
        <v>-5.6753155725427877E-4</v>
      </c>
      <c r="H28" cm="1">
        <f t="array" ref="H28">TheilElementSeparateSum(POP!H$10:H$89,GDP!H$10:H$89,POP!H$90,GDP!H$90,'Global Theil'!$A28)</f>
        <v>-5.7032785433763073E-4</v>
      </c>
      <c r="I28" cm="1">
        <f t="array" ref="I28">TheilElementSeparateSum(POP!I$10:I$89,GDP!I$10:I$89,POP!I$90,GDP!I$90,'Global Theil'!$A28)</f>
        <v>-5.7946555533499092E-4</v>
      </c>
      <c r="J28" cm="1">
        <f t="array" ref="J28">TheilElementSeparateSum(POP!J$10:J$89,GDP!J$10:J$89,POP!J$90,GDP!J$90,'Global Theil'!$A28)</f>
        <v>-5.869733397718172E-4</v>
      </c>
      <c r="K28" cm="1">
        <f t="array" ref="K28">TheilElementSeparateSum(POP!K$10:K$89,GDP!K$10:K$89,POP!K$90,GDP!K$90,'Global Theil'!$A28)</f>
        <v>-5.840611676795961E-4</v>
      </c>
      <c r="L28" cm="1">
        <f t="array" ref="L28">TheilElementSeparateSum(POP!L$10:L$89,GDP!L$10:L$89,POP!L$90,GDP!L$90,'Global Theil'!$A28)</f>
        <v>-5.8390661370298321E-4</v>
      </c>
      <c r="M28" cm="1">
        <f t="array" ref="M28">TheilElementSeparateSum(POP!M$10:M$89,GDP!M$10:M$89,POP!M$90,GDP!M$90,'Global Theil'!$A28)</f>
        <v>-5.8091293891232413E-4</v>
      </c>
      <c r="N28" cm="1">
        <f t="array" ref="N28">TheilElementSeparateSum(POP!N$10:N$89,GDP!N$10:N$89,POP!N$90,GDP!N$90,'Global Theil'!$A28)</f>
        <v>-5.8100014474527656E-4</v>
      </c>
      <c r="O28" cm="1">
        <f t="array" ref="O28">TheilElementSeparateSum(POP!O$10:O$89,GDP!O$10:O$89,POP!O$90,GDP!O$90,'Global Theil'!$A28)</f>
        <v>-5.5034241882359191E-4</v>
      </c>
      <c r="P28" cm="1">
        <f t="array" ref="P28">TheilElementSeparateSum(POP!P$10:P$89,GDP!P$10:P$89,POP!P$90,GDP!P$90,'Global Theil'!$A28)</f>
        <v>-6.0767928757835953E-4</v>
      </c>
      <c r="Q28" cm="1">
        <f t="array" ref="Q28">TheilElementSeparateSum(POP!Q$10:Q$89,GDP!Q$10:Q$89,POP!Q$90,GDP!Q$90,'Global Theil'!$A28)</f>
        <v>-6.1072757528334617E-4</v>
      </c>
      <c r="R28" cm="1">
        <f t="array" ref="R28">TheilElementSeparateSum(POP!R$10:R$89,GDP!R$10:R$89,POP!R$90,GDP!R$90,'Global Theil'!$A28)</f>
        <v>-6.1617624390017519E-4</v>
      </c>
      <c r="S28" cm="1">
        <f t="array" ref="S28">TheilElementSeparateSum(POP!S$10:S$89,GDP!S$10:S$89,POP!S$90,GDP!S$90,'Global Theil'!$A28)</f>
        <v>-6.205757464855362E-4</v>
      </c>
      <c r="T28" cm="1">
        <f t="array" ref="T28">TheilElementSeparateSum(POP!T$10:T$89,GDP!T$10:T$89,POP!T$90,GDP!T$90,'Global Theil'!$A28)</f>
        <v>-6.2248790269096312E-4</v>
      </c>
      <c r="U28" cm="1">
        <f t="array" ref="U28">TheilElementSeparateSum(POP!U$10:U$89,GDP!U$10:U$89,POP!U$90,GDP!U$90,'Global Theil'!$A28)</f>
        <v>-6.2555195401182604E-4</v>
      </c>
      <c r="V28" cm="1">
        <f t="array" ref="V28">TheilElementSeparateSum(POP!V$10:V$89,GDP!V$10:V$89,POP!V$90,GDP!V$90,'Global Theil'!$A28)</f>
        <v>-6.2232441773442447E-4</v>
      </c>
      <c r="W28" cm="1">
        <f t="array" ref="W28">TheilElementSeparateSum(POP!W$10:W$89,GDP!W$10:W$89,POP!W$90,GDP!W$90,'Global Theil'!$A28)</f>
        <v>-6.3013878921389403E-4</v>
      </c>
      <c r="X28" cm="1">
        <f t="array" ref="X28">TheilElementSeparateSum(POP!X$10:X$89,GDP!X$10:X$89,POP!X$90,GDP!X$90,'Global Theil'!$A28)</f>
        <v>-6.3235144489429444E-4</v>
      </c>
      <c r="Y28" cm="1">
        <f t="array" ref="Y28">TheilElementSeparateSum(POP!Y$10:Y$89,GDP!Y$10:Y$89,POP!Y$90,GDP!Y$90,'Global Theil'!$A28)</f>
        <v>-6.3322209716432435E-4</v>
      </c>
      <c r="Z28" cm="1">
        <f t="array" ref="Z28">TheilElementSeparateSum(POP!Z$10:Z$89,GDP!Z$10:Z$89,POP!Z$90,GDP!Z$90,'Global Theil'!$A28)</f>
        <v>-6.3523416115841618E-4</v>
      </c>
      <c r="AA28" cm="1">
        <f t="array" ref="AA28">TheilElementSeparateSum(POP!AA$10:AA$89,GDP!AA$10:AA$89,POP!AA$90,GDP!AA$90,'Global Theil'!$A28)</f>
        <v>-6.299069773126239E-4</v>
      </c>
      <c r="AB28" cm="1">
        <f t="array" ref="AB28">TheilElementSeparateSum(POP!AB$10:AB$89,GDP!AB$10:AB$89,POP!AB$90,GDP!AB$90,'Global Theil'!$A28)</f>
        <v>-5.5414253326551766E-4</v>
      </c>
      <c r="AC28" cm="1">
        <f t="array" ref="AC28">TheilElementSeparateSum(POP!AC$10:AC$89,GDP!AC$10:AC$89,POP!AC$90,GDP!AC$90,'Global Theil'!$A28)</f>
        <v>-5.4609064744896201E-4</v>
      </c>
      <c r="AD28" cm="1">
        <f t="array" ref="AD28">TheilElementSeparateSum(POP!AD$10:AD$89,GDP!AD$10:AD$89,POP!AD$90,GDP!AD$90,'Global Theil'!$A28)</f>
        <v>-5.3390046989608333E-4</v>
      </c>
      <c r="AE28" cm="1">
        <f t="array" ref="AE28">TheilElementSeparateSum(POP!AE$10:AE$89,GDP!AE$10:AE$89,POP!AE$90,GDP!AE$90,'Global Theil'!$A28)</f>
        <v>-5.2817772526096349E-4</v>
      </c>
      <c r="AF28" cm="1">
        <f t="array" ref="AF28">TheilElementSeparateSum(POP!AF$10:AF$89,GDP!AF$10:AF$89,POP!AF$90,GDP!AF$90,'Global Theil'!$A28)</f>
        <v>-5.1236912535396651E-4</v>
      </c>
      <c r="AG28" cm="1">
        <f t="array" ref="AG28">TheilElementSeparateSum(POP!AG$10:AG$89,GDP!AG$10:AG$89,POP!AG$90,GDP!AG$90,'Global Theil'!$A28)</f>
        <v>-5.2069731820148944E-4</v>
      </c>
      <c r="AH28" cm="1">
        <f t="array" ref="AH28">TheilElementSeparateSum(POP!AH$10:AH$89,GDP!AH$10:AH$89,POP!AH$90,GDP!AH$90,'Global Theil'!$A28)</f>
        <v>-5.212682627069253E-4</v>
      </c>
      <c r="AI28" cm="1">
        <f t="array" ref="AI28">TheilElementSeparateSum(POP!AI$10:AI$89,GDP!AI$10:AI$89,POP!AI$90,GDP!AI$90,'Global Theil'!$A28)</f>
        <v>-5.2125311635271626E-4</v>
      </c>
      <c r="AJ28" cm="1">
        <f t="array" ref="AJ28">TheilElementSeparateSum(POP!AJ$10:AJ$89,GDP!AJ$10:AJ$89,POP!AJ$90,GDP!AJ$90,'Global Theil'!$A28)</f>
        <v>-5.1420224763019224E-4</v>
      </c>
      <c r="AK28" cm="1">
        <f t="array" ref="AK28">TheilElementSeparateSum(POP!AK$10:AK$89,GDP!AK$10:AK$89,POP!AK$90,GDP!AK$90,'Global Theil'!$A28)</f>
        <v>-5.1891607329387782E-4</v>
      </c>
      <c r="AL28" cm="1">
        <f t="array" ref="AL28">TheilElementSeparateSum(POP!AL$10:AL$89,GDP!AL$10:AL$89,POP!AL$90,GDP!AL$90,'Global Theil'!$A28)</f>
        <v>-5.3820963750911125E-4</v>
      </c>
      <c r="AM28" cm="1">
        <f t="array" ref="AM28">TheilElementSeparateSum(POP!AM$10:AM$89,GDP!AM$10:AM$89,POP!AM$90,GDP!AM$90,'Global Theil'!$A28)</f>
        <v>-5.5537077546501199E-4</v>
      </c>
      <c r="AN28" cm="1">
        <f t="array" ref="AN28">TheilElementSeparateSum(POP!AN$10:AN$89,GDP!AN$10:AN$89,POP!AN$90,GDP!AN$90,'Global Theil'!$A28)</f>
        <v>-5.7177375234672098E-4</v>
      </c>
      <c r="AO28" cm="1">
        <f t="array" ref="AO28">TheilElementSeparateSum(POP!AO$10:AO$89,GDP!AO$10:AO$89,POP!AO$90,GDP!AO$90,'Global Theil'!$A28)</f>
        <v>-5.5689570791022085E-4</v>
      </c>
      <c r="AP28" cm="1">
        <f t="array" ref="AP28">TheilElementSeparateSum(POP!AP$10:AP$89,GDP!AP$10:AP$89,POP!AP$90,GDP!AP$90,'Global Theil'!$A28)</f>
        <v>-5.522776209893397E-4</v>
      </c>
      <c r="AQ28" cm="1">
        <f t="array" ref="AQ28">TheilElementSeparateSum(POP!AQ$10:AQ$89,GDP!AQ$10:AQ$89,POP!AQ$90,GDP!AQ$90,'Global Theil'!$A28)</f>
        <v>-5.4875436792074762E-4</v>
      </c>
      <c r="AR28" cm="1">
        <f t="array" ref="AR28">TheilElementSeparateSum(POP!AR$10:AR$89,GDP!AR$10:AR$89,POP!AR$90,GDP!AR$90,'Global Theil'!$A28)</f>
        <v>-5.3315285897986993E-4</v>
      </c>
      <c r="AS28" cm="1">
        <f t="array" ref="AS28">TheilElementSeparateSum(POP!AS$10:AS$89,GDP!AS$10:AS$89,POP!AS$90,GDP!AS$90,'Global Theil'!$A28)</f>
        <v>-5.1394035349022836E-4</v>
      </c>
      <c r="AT28" cm="1">
        <f t="array" ref="AT28">TheilElementSeparateSum(POP!AT$10:AT$89,GDP!AT$10:AT$89,POP!AT$90,GDP!AT$90,'Global Theil'!$A28)</f>
        <v>-5.0794194472943512E-4</v>
      </c>
      <c r="AU28" cm="1">
        <f t="array" ref="AU28">TheilElementSeparateSum(POP!AU$10:AU$89,GDP!AU$10:AU$89,POP!AU$90,GDP!AU$90,'Global Theil'!$A28)</f>
        <v>-5.1258773304831856E-4</v>
      </c>
      <c r="AV28" cm="1">
        <f t="array" ref="AV28">TheilElementSeparateSum(POP!AV$10:AV$89,GDP!AV$10:AV$89,POP!AV$90,GDP!AV$90,'Global Theil'!$A28)</f>
        <v>-5.4288593659655845E-4</v>
      </c>
      <c r="AW28" cm="1">
        <f t="array" ref="AW28">TheilElementSeparateSum(POP!AW$10:AW$89,GDP!AW$10:AW$89,POP!AW$90,GDP!AW$90,'Global Theil'!$A28)</f>
        <v>-5.5209864681440358E-4</v>
      </c>
      <c r="AX28" cm="1">
        <f t="array" ref="AX28">TheilElementSeparateSum(POP!AX$10:AX$89,GDP!AX$10:AX$89,POP!AX$90,GDP!AX$90,'Global Theil'!$A28)</f>
        <v>-5.95542447408071E-4</v>
      </c>
      <c r="AY28" cm="1">
        <f t="array" ref="AY28">TheilElementSeparateSum(POP!AY$10:AY$89,GDP!AY$10:AY$89,POP!AY$90,GDP!AY$90,'Global Theil'!$A28)</f>
        <v>-6.1524341410239671E-4</v>
      </c>
      <c r="AZ28" cm="1">
        <f t="array" ref="AZ28">TheilElementSeparateSum(POP!AZ$10:AZ$89,GDP!AZ$10:AZ$89,POP!AZ$90,GDP!AZ$90,'Global Theil'!$A28)</f>
        <v>-6.2689161372426506E-4</v>
      </c>
      <c r="BA28" cm="1">
        <f t="array" ref="BA28">TheilElementSeparateSum(POP!BA$10:BA$89,GDP!BA$10:BA$89,POP!BA$90,GDP!BA$90,'Global Theil'!$A28)</f>
        <v>-6.5320854043309808E-4</v>
      </c>
      <c r="BB28" cm="1">
        <f t="array" ref="BB28">TheilElementSeparateSum(POP!BB$10:BB$89,GDP!BB$10:BB$89,POP!BB$90,GDP!BB$90,'Global Theil'!$A28)</f>
        <v>-6.7667157728515989E-4</v>
      </c>
      <c r="BC28" cm="1">
        <f t="array" ref="BC28">TheilElementSeparateSum(POP!BC$10:BC$89,GDP!BC$10:BC$89,POP!BC$90,GDP!BC$90,'Global Theil'!$A28)</f>
        <v>-6.9730706346513114E-4</v>
      </c>
      <c r="BD28" cm="1">
        <f t="array" ref="BD28">TheilElementSeparateSum(POP!BD$10:BD$89,GDP!BD$10:BD$89,POP!BD$90,GDP!BD$90,'Global Theil'!$A28)</f>
        <v>-7.0634142391852873E-4</v>
      </c>
      <c r="BE28" cm="1">
        <f t="array" ref="BE28">TheilElementSeparateSum(POP!BE$10:BE$89,GDP!BE$10:BE$89,POP!BE$90,GDP!BE$90,'Global Theil'!$A28)</f>
        <v>-7.1391589604213727E-4</v>
      </c>
      <c r="BF28" cm="1">
        <f t="array" ref="BF28">TheilElementSeparateSum(POP!BF$10:BF$89,GDP!BF$10:BF$89,POP!BF$90,GDP!BF$90,'Global Theil'!$A28)</f>
        <v>-7.1759123441905205E-4</v>
      </c>
      <c r="BG28" cm="1">
        <f t="array" ref="BG28">TheilElementSeparateSum(POP!BG$10:BG$89,GDP!BG$10:BG$89,POP!BG$90,GDP!BG$90,'Global Theil'!$A28)</f>
        <v>-7.2579261819206054E-4</v>
      </c>
      <c r="BH28" cm="1">
        <f t="array" ref="BH28">TheilElementSeparateSum(POP!BH$10:BH$89,GDP!BH$10:BH$89,POP!BH$90,GDP!BH$90,'Global Theil'!$A28)</f>
        <v>-7.2942180473164282E-4</v>
      </c>
      <c r="BI28" cm="1">
        <f t="array" ref="BI28">TheilElementSeparateSum(POP!BI$10:BI$89,GDP!BI$10:BI$89,POP!BI$90,GDP!BI$90,'Global Theil'!$A28)</f>
        <v>-7.3138000575866786E-4</v>
      </c>
    </row>
    <row r="29" spans="1:61" x14ac:dyDescent="0.45">
      <c r="A29">
        <f t="shared" si="0"/>
        <v>26</v>
      </c>
      <c r="B29" t="str" vm="93">
        <f>GDP!B35</f>
        <v>Botswana</v>
      </c>
      <c r="C29" cm="1">
        <f t="array" ref="C29">TheilElementSeparateSum(POP!C$10:C$89,GDP!C$10:C$89,POP!C$90,GDP!C$90,'Global Theil'!$A29)</f>
        <v>-6.0477706359808363E-5</v>
      </c>
      <c r="D29" cm="1">
        <f t="array" ref="D29">TheilElementSeparateSum(POP!D$10:D$89,GDP!D$10:D$89,POP!D$90,GDP!D$90,'Global Theil'!$A29)</f>
        <v>-6.088195747740805E-5</v>
      </c>
      <c r="E29" cm="1">
        <f t="array" ref="E29">TheilElementSeparateSum(POP!E$10:E$89,GDP!E$10:E$89,POP!E$90,GDP!E$90,'Global Theil'!$A29)</f>
        <v>-6.0498168368708992E-5</v>
      </c>
      <c r="F29" cm="1">
        <f t="array" ref="F29">TheilElementSeparateSum(POP!F$10:F$89,GDP!F$10:F$89,POP!F$90,GDP!F$90,'Global Theil'!$A29)</f>
        <v>-6.0541269413322599E-5</v>
      </c>
      <c r="G29" cm="1">
        <f t="array" ref="G29">TheilElementSeparateSum(POP!G$10:G$89,GDP!G$10:G$89,POP!G$90,GDP!G$90,'Global Theil'!$A29)</f>
        <v>-6.0872243524508064E-5</v>
      </c>
      <c r="H29" cm="1">
        <f t="array" ref="H29">TheilElementSeparateSum(POP!H$10:H$89,GDP!H$10:H$89,POP!H$90,GDP!H$90,'Global Theil'!$A29)</f>
        <v>-6.1920049646839255E-5</v>
      </c>
      <c r="I29" cm="1">
        <f t="array" ref="I29">TheilElementSeparateSum(POP!I$10:I$89,GDP!I$10:I$89,POP!I$90,GDP!I$90,'Global Theil'!$A29)</f>
        <v>-6.3964623136185338E-5</v>
      </c>
      <c r="J29" cm="1">
        <f t="array" ref="J29">TheilElementSeparateSum(POP!J$10:J$89,GDP!J$10:J$89,POP!J$90,GDP!J$90,'Global Theil'!$A29)</f>
        <v>-6.5403416342604961E-5</v>
      </c>
      <c r="K29" cm="1">
        <f t="array" ref="K29">TheilElementSeparateSum(POP!K$10:K$89,GDP!K$10:K$89,POP!K$90,GDP!K$90,'Global Theil'!$A29)</f>
        <v>-6.7259420707012373E-5</v>
      </c>
      <c r="L29" cm="1">
        <f t="array" ref="L29">TheilElementSeparateSum(POP!L$10:L$89,GDP!L$10:L$89,POP!L$90,GDP!L$90,'Global Theil'!$A29)</f>
        <v>-7.1401269100388704E-5</v>
      </c>
      <c r="M29" cm="1">
        <f t="array" ref="M29">TheilElementSeparateSum(POP!M$10:M$89,GDP!M$10:M$89,POP!M$90,GDP!M$90,'Global Theil'!$A29)</f>
        <v>-7.7067041748701961E-5</v>
      </c>
      <c r="N29" cm="1">
        <f t="array" ref="N29">TheilElementSeparateSum(POP!N$10:N$89,GDP!N$10:N$89,POP!N$90,GDP!N$90,'Global Theil'!$A29)</f>
        <v>-8.0885550243371668E-5</v>
      </c>
      <c r="O29" cm="1">
        <f t="array" ref="O29">TheilElementSeparateSum(POP!O$10:O$89,GDP!O$10:O$89,POP!O$90,GDP!O$90,'Global Theil'!$A29)</f>
        <v>-8.6115977344197216E-5</v>
      </c>
      <c r="P29" cm="1">
        <f t="array" ref="P29">TheilElementSeparateSum(POP!P$10:P$89,GDP!P$10:P$89,POP!P$90,GDP!P$90,'Global Theil'!$A29)</f>
        <v>-8.874442257603077E-5</v>
      </c>
      <c r="Q29" cm="1">
        <f t="array" ref="Q29">TheilElementSeparateSum(POP!Q$10:Q$89,GDP!Q$10:Q$89,POP!Q$90,GDP!Q$90,'Global Theil'!$A29)</f>
        <v>-9.0487483172775325E-5</v>
      </c>
      <c r="R29" cm="1">
        <f t="array" ref="R29">TheilElementSeparateSum(POP!R$10:R$89,GDP!R$10:R$89,POP!R$90,GDP!R$90,'Global Theil'!$A29)</f>
        <v>-9.1635250832234011E-5</v>
      </c>
      <c r="S29" cm="1">
        <f t="array" ref="S29">TheilElementSeparateSum(POP!S$10:S$89,GDP!S$10:S$89,POP!S$90,GDP!S$90,'Global Theil'!$A29)</f>
        <v>-9.4268392565356361E-5</v>
      </c>
      <c r="T29" cm="1">
        <f t="array" ref="T29">TheilElementSeparateSum(POP!T$10:T$89,GDP!T$10:T$89,POP!T$90,GDP!T$90,'Global Theil'!$A29)</f>
        <v>-9.7005632851472693E-5</v>
      </c>
      <c r="U29" cm="1">
        <f t="array" ref="U29">TheilElementSeparateSum(POP!U$10:U$89,GDP!U$10:U$89,POP!U$90,GDP!U$90,'Global Theil'!$A29)</f>
        <v>-9.8705017087366933E-5</v>
      </c>
      <c r="V29" cm="1">
        <f t="array" ref="V29">TheilElementSeparateSum(POP!V$10:V$89,GDP!V$10:V$89,POP!V$90,GDP!V$90,'Global Theil'!$A29)</f>
        <v>-9.8276741984067265E-5</v>
      </c>
      <c r="W29" cm="1">
        <f t="array" ref="W29">TheilElementSeparateSum(POP!W$10:W$89,GDP!W$10:W$89,POP!W$90,GDP!W$90,'Global Theil'!$A29)</f>
        <v>-1.0151440550043482E-4</v>
      </c>
      <c r="X29" cm="1">
        <f t="array" ref="X29">TheilElementSeparateSum(POP!X$10:X$89,GDP!X$10:X$89,POP!X$90,GDP!X$90,'Global Theil'!$A29)</f>
        <v>-1.0413945408923917E-4</v>
      </c>
      <c r="Y29" cm="1">
        <f t="array" ref="Y29">TheilElementSeparateSum(POP!Y$10:Y$89,GDP!Y$10:Y$89,POP!Y$90,GDP!Y$90,'Global Theil'!$A29)</f>
        <v>-1.037255675903824E-4</v>
      </c>
      <c r="Z29" cm="1">
        <f t="array" ref="Z29">TheilElementSeparateSum(POP!Z$10:Z$89,GDP!Z$10:Z$89,POP!Z$90,GDP!Z$90,'Global Theil'!$A29)</f>
        <v>-1.0584236057650044E-4</v>
      </c>
      <c r="AA29" cm="1">
        <f t="array" ref="AA29">TheilElementSeparateSum(POP!AA$10:AA$89,GDP!AA$10:AA$89,POP!AA$90,GDP!AA$90,'Global Theil'!$A29)</f>
        <v>-1.1032382639706807E-4</v>
      </c>
      <c r="AB29" cm="1">
        <f t="array" ref="AB29">TheilElementSeparateSum(POP!AB$10:AB$89,GDP!AB$10:AB$89,POP!AB$90,GDP!AB$90,'Global Theil'!$A29)</f>
        <v>-1.1238922122591313E-4</v>
      </c>
      <c r="AC29" cm="1">
        <f t="array" ref="AC29">TheilElementSeparateSum(POP!AC$10:AC$89,GDP!AC$10:AC$89,POP!AC$90,GDP!AC$90,'Global Theil'!$A29)</f>
        <v>-1.1063552118934033E-4</v>
      </c>
      <c r="AD29" cm="1">
        <f t="array" ref="AD29">TheilElementSeparateSum(POP!AD$10:AD$89,GDP!AD$10:AD$89,POP!AD$90,GDP!AD$90,'Global Theil'!$A29)</f>
        <v>-1.0446738072504347E-4</v>
      </c>
      <c r="AE29" cm="1">
        <f t="array" ref="AE29">TheilElementSeparateSum(POP!AE$10:AE$89,GDP!AE$10:AE$89,POP!AE$90,GDP!AE$90,'Global Theil'!$A29)</f>
        <v>-9.9780215443954449E-5</v>
      </c>
      <c r="AF29" cm="1">
        <f t="array" ref="AF29">TheilElementSeparateSum(POP!AF$10:AF$89,GDP!AF$10:AF$89,POP!AF$90,GDP!AF$90,'Global Theil'!$A29)</f>
        <v>-9.1985550284798639E-5</v>
      </c>
      <c r="AG29" cm="1">
        <f t="array" ref="AG29">TheilElementSeparateSum(POP!AG$10:AG$89,GDP!AG$10:AG$89,POP!AG$90,GDP!AG$90,'Global Theil'!$A29)</f>
        <v>-9.7635960406863164E-5</v>
      </c>
      <c r="AH29" cm="1">
        <f t="array" ref="AH29">TheilElementSeparateSum(POP!AH$10:AH$89,GDP!AH$10:AH$89,POP!AH$90,GDP!AH$90,'Global Theil'!$A29)</f>
        <v>-1.0090607597204712E-4</v>
      </c>
      <c r="AI29" cm="1">
        <f t="array" ref="AI29">TheilElementSeparateSum(POP!AI$10:AI$89,GDP!AI$10:AI$89,POP!AI$90,GDP!AI$90,'Global Theil'!$A29)</f>
        <v>-1.0495667932508737E-4</v>
      </c>
      <c r="AJ29" cm="1">
        <f t="array" ref="AJ29">TheilElementSeparateSum(POP!AJ$10:AJ$89,GDP!AJ$10:AJ$89,POP!AJ$90,GDP!AJ$90,'Global Theil'!$A29)</f>
        <v>-1.1170537946935281E-4</v>
      </c>
      <c r="AK29" cm="1">
        <f t="array" ref="AK29">TheilElementSeparateSum(POP!AK$10:AK$89,GDP!AK$10:AK$89,POP!AK$90,GDP!AK$90,'Global Theil'!$A29)</f>
        <v>-1.1321587253165639E-4</v>
      </c>
      <c r="AL29" cm="1">
        <f t="array" ref="AL29">TheilElementSeparateSum(POP!AL$10:AL$89,GDP!AL$10:AL$89,POP!AL$90,GDP!AL$90,'Global Theil'!$A29)</f>
        <v>-1.148289806417731E-4</v>
      </c>
      <c r="AM29" cm="1">
        <f t="array" ref="AM29">TheilElementSeparateSum(POP!AM$10:AM$89,GDP!AM$10:AM$89,POP!AM$90,GDP!AM$90,'Global Theil'!$A29)</f>
        <v>-1.1391915479027481E-4</v>
      </c>
      <c r="AN29" cm="1">
        <f t="array" ref="AN29">TheilElementSeparateSum(POP!AN$10:AN$89,GDP!AN$10:AN$89,POP!AN$90,GDP!AN$90,'Global Theil'!$A29)</f>
        <v>-1.1977701831817722E-4</v>
      </c>
      <c r="AO29" cm="1">
        <f t="array" ref="AO29">TheilElementSeparateSum(POP!AO$10:AO$89,GDP!AO$10:AO$89,POP!AO$90,GDP!AO$90,'Global Theil'!$A29)</f>
        <v>-1.1378654443616122E-4</v>
      </c>
      <c r="AP29" cm="1">
        <f t="array" ref="AP29">TheilElementSeparateSum(POP!AP$10:AP$89,GDP!AP$10:AP$89,POP!AP$90,GDP!AP$90,'Global Theil'!$A29)</f>
        <v>-1.137642028507906E-4</v>
      </c>
      <c r="AQ29" cm="1">
        <f t="array" ref="AQ29">TheilElementSeparateSum(POP!AQ$10:AQ$89,GDP!AQ$10:AQ$89,POP!AQ$90,GDP!AQ$90,'Global Theil'!$A29)</f>
        <v>-1.1881147849335996E-4</v>
      </c>
      <c r="AR29" cm="1">
        <f t="array" ref="AR29">TheilElementSeparateSum(POP!AR$10:AR$89,GDP!AR$10:AR$89,POP!AR$90,GDP!AR$90,'Global Theil'!$A29)</f>
        <v>-1.2346177172921059E-4</v>
      </c>
      <c r="AS29" cm="1">
        <f t="array" ref="AS29">TheilElementSeparateSum(POP!AS$10:AS$89,GDP!AS$10:AS$89,POP!AS$90,GDP!AS$90,'Global Theil'!$A29)</f>
        <v>-1.0214752106259542E-4</v>
      </c>
      <c r="AT29" cm="1">
        <f t="array" ref="AT29">TheilElementSeparateSum(POP!AT$10:AT$89,GDP!AT$10:AT$89,POP!AT$90,GDP!AT$90,'Global Theil'!$A29)</f>
        <v>-9.3668570064737045E-5</v>
      </c>
      <c r="AU29" cm="1">
        <f t="array" ref="AU29">TheilElementSeparateSum(POP!AU$10:AU$89,GDP!AU$10:AU$89,POP!AU$90,GDP!AU$90,'Global Theil'!$A29)</f>
        <v>-9.006751791577345E-5</v>
      </c>
      <c r="AV29" cm="1">
        <f t="array" ref="AV29">TheilElementSeparateSum(POP!AV$10:AV$89,GDP!AV$10:AV$89,POP!AV$90,GDP!AV$90,'Global Theil'!$A29)</f>
        <v>-1.0031968747785709E-4</v>
      </c>
      <c r="AW29" cm="1">
        <f t="array" ref="AW29">TheilElementSeparateSum(POP!AW$10:AW$89,GDP!AW$10:AW$89,POP!AW$90,GDP!AW$90,'Global Theil'!$A29)</f>
        <v>-1.0676840569702996E-4</v>
      </c>
      <c r="AX29" cm="1">
        <f t="array" ref="AX29">TheilElementSeparateSum(POP!AX$10:AX$89,GDP!AX$10:AX$89,POP!AX$90,GDP!AX$90,'Global Theil'!$A29)</f>
        <v>-1.1813960951824266E-4</v>
      </c>
      <c r="AY29" cm="1">
        <f t="array" ref="AY29">TheilElementSeparateSum(POP!AY$10:AY$89,GDP!AY$10:AY$89,POP!AY$90,GDP!AY$90,'Global Theil'!$A29)</f>
        <v>-1.2302871942802298E-4</v>
      </c>
      <c r="AZ29" cm="1">
        <f t="array" ref="AZ29">TheilElementSeparateSum(POP!AZ$10:AZ$89,GDP!AZ$10:AZ$89,POP!AZ$90,GDP!AZ$90,'Global Theil'!$A29)</f>
        <v>-1.0829746422542322E-4</v>
      </c>
      <c r="BA29" cm="1">
        <f t="array" ref="BA29">TheilElementSeparateSum(POP!BA$10:BA$89,GDP!BA$10:BA$89,POP!BA$90,GDP!BA$90,'Global Theil'!$A29)</f>
        <v>-9.4787476709159532E-5</v>
      </c>
      <c r="BB29" cm="1">
        <f t="array" ref="BB29">TheilElementSeparateSum(POP!BB$10:BB$89,GDP!BB$10:BB$89,POP!BB$90,GDP!BB$90,'Global Theil'!$A29)</f>
        <v>-1.0889075551138632E-4</v>
      </c>
      <c r="BC29" cm="1">
        <f t="array" ref="BC29">TheilElementSeparateSum(POP!BC$10:BC$89,GDP!BC$10:BC$89,POP!BC$90,GDP!BC$90,'Global Theil'!$A29)</f>
        <v>-1.0821972553482002E-4</v>
      </c>
      <c r="BD29" cm="1">
        <f t="array" ref="BD29">TheilElementSeparateSum(POP!BD$10:BD$89,GDP!BD$10:BD$89,POP!BD$90,GDP!BD$90,'Global Theil'!$A29)</f>
        <v>-1.0047162000660574E-4</v>
      </c>
      <c r="BE29" cm="1">
        <f t="array" ref="BE29">TheilElementSeparateSum(POP!BE$10:BE$89,GDP!BE$10:BE$89,POP!BE$90,GDP!BE$90,'Global Theil'!$A29)</f>
        <v>-1.1444986960321706E-4</v>
      </c>
      <c r="BF29" cm="1">
        <f t="array" ref="BF29">TheilElementSeparateSum(POP!BF$10:BF$89,GDP!BF$10:BF$89,POP!BF$90,GDP!BF$90,'Global Theil'!$A29)</f>
        <v>-1.0737077872686322E-4</v>
      </c>
      <c r="BG29" cm="1">
        <f t="array" ref="BG29">TheilElementSeparateSum(POP!BG$10:BG$89,GDP!BG$10:BG$89,POP!BG$90,GDP!BG$90,'Global Theil'!$A29)</f>
        <v>-1.0205379085394869E-4</v>
      </c>
      <c r="BH29" cm="1">
        <f t="array" ref="BH29">TheilElementSeparateSum(POP!BH$10:BH$89,GDP!BH$10:BH$89,POP!BH$90,GDP!BH$90,'Global Theil'!$A29)</f>
        <v>-1.0377776850508453E-4</v>
      </c>
      <c r="BI29" cm="1">
        <f t="array" ref="BI29">TheilElementSeparateSum(POP!BI$10:BI$89,GDP!BI$10:BI$89,POP!BI$90,GDP!BI$90,'Global Theil'!$A29)</f>
        <v>-1.1275539642374667E-4</v>
      </c>
    </row>
    <row r="30" spans="1:61" x14ac:dyDescent="0.45">
      <c r="A30">
        <f t="shared" si="0"/>
        <v>27</v>
      </c>
      <c r="B30" t="str" vm="94">
        <f>GDP!B36</f>
        <v>Brazil</v>
      </c>
      <c r="C30" cm="1">
        <f t="array" ref="C30">TheilElementSeparateSum(POP!C$10:C$89,GDP!C$10:C$89,POP!C$90,GDP!C$90,'Global Theil'!$A30)</f>
        <v>-1.2164533736254412E-2</v>
      </c>
      <c r="D30" cm="1">
        <f t="array" ref="D30">TheilElementSeparateSum(POP!D$10:D$89,GDP!D$10:D$89,POP!D$90,GDP!D$90,'Global Theil'!$A30)</f>
        <v>-1.1756985308535013E-2</v>
      </c>
      <c r="E30" cm="1">
        <f t="array" ref="E30">TheilElementSeparateSum(POP!E$10:E$89,GDP!E$10:E$89,POP!E$90,GDP!E$90,'Global Theil'!$A30)</f>
        <v>-1.1538282963565117E-2</v>
      </c>
      <c r="F30" cm="1">
        <f t="array" ref="F30">TheilElementSeparateSum(POP!F$10:F$89,GDP!F$10:F$89,POP!F$90,GDP!F$90,'Global Theil'!$A30)</f>
        <v>-1.2392338097543447E-2</v>
      </c>
      <c r="G30" cm="1">
        <f t="array" ref="G30">TheilElementSeparateSum(POP!G$10:G$89,GDP!G$10:G$89,POP!G$90,GDP!G$90,'Global Theil'!$A30)</f>
        <v>-1.2613466079053505E-2</v>
      </c>
      <c r="H30" cm="1">
        <f t="array" ref="H30">TheilElementSeparateSum(POP!H$10:H$89,GDP!H$10:H$89,POP!H$90,GDP!H$90,'Global Theil'!$A30)</f>
        <v>-1.2353877186557867E-2</v>
      </c>
      <c r="I30" cm="1">
        <f t="array" ref="I30">TheilElementSeparateSum(POP!I$10:I$89,GDP!I$10:I$89,POP!I$90,GDP!I$90,'Global Theil'!$A30)</f>
        <v>-1.2201077624484503E-2</v>
      </c>
      <c r="J30" cm="1">
        <f t="array" ref="J30">TheilElementSeparateSum(POP!J$10:J$89,GDP!J$10:J$89,POP!J$90,GDP!J$90,'Global Theil'!$A30)</f>
        <v>-1.2163300207189153E-2</v>
      </c>
      <c r="K30" cm="1">
        <f t="array" ref="K30">TheilElementSeparateSum(POP!K$10:K$89,GDP!K$10:K$89,POP!K$90,GDP!K$90,'Global Theil'!$A30)</f>
        <v>-1.2210748633832005E-2</v>
      </c>
      <c r="L30" cm="1">
        <f t="array" ref="L30">TheilElementSeparateSum(POP!L$10:L$89,GDP!L$10:L$89,POP!L$90,GDP!L$90,'Global Theil'!$A30)</f>
        <v>-1.2080468886249078E-2</v>
      </c>
      <c r="M30" cm="1">
        <f t="array" ref="M30">TheilElementSeparateSum(POP!M$10:M$89,GDP!M$10:M$89,POP!M$90,GDP!M$90,'Global Theil'!$A30)</f>
        <v>-1.1735367864017297E-2</v>
      </c>
      <c r="N30" cm="1">
        <f t="array" ref="N30">TheilElementSeparateSum(POP!N$10:N$89,GDP!N$10:N$89,POP!N$90,GDP!N$90,'Global Theil'!$A30)</f>
        <v>-1.1519015115367119E-2</v>
      </c>
      <c r="O30" cm="1">
        <f t="array" ref="O30">TheilElementSeparateSum(POP!O$10:O$89,GDP!O$10:O$89,POP!O$90,GDP!O$90,'Global Theil'!$A30)</f>
        <v>-1.0370875388709825E-2</v>
      </c>
      <c r="P30" cm="1">
        <f t="array" ref="P30">TheilElementSeparateSum(POP!P$10:P$89,GDP!P$10:P$89,POP!P$90,GDP!P$90,'Global Theil'!$A30)</f>
        <v>-8.0542510927853871E-3</v>
      </c>
      <c r="Q30" cm="1">
        <f t="array" ref="Q30">TheilElementSeparateSum(POP!Q$10:Q$89,GDP!Q$10:Q$89,POP!Q$90,GDP!Q$90,'Global Theil'!$A30)</f>
        <v>-7.2750773784191923E-3</v>
      </c>
      <c r="R30" cm="1">
        <f t="array" ref="R30">TheilElementSeparateSum(POP!R$10:R$89,GDP!R$10:R$89,POP!R$90,GDP!R$90,'Global Theil'!$A30)</f>
        <v>-4.2608364206730967E-3</v>
      </c>
      <c r="S30" cm="1">
        <f t="array" ref="S30">TheilElementSeparateSum(POP!S$10:S$89,GDP!S$10:S$89,POP!S$90,GDP!S$90,'Global Theil'!$A30)</f>
        <v>-3.8860244146015016E-3</v>
      </c>
      <c r="T30" cm="1">
        <f t="array" ref="T30">TheilElementSeparateSum(POP!T$10:T$89,GDP!T$10:T$89,POP!T$90,GDP!T$90,'Global Theil'!$A30)</f>
        <v>-5.1174910084891808E-3</v>
      </c>
      <c r="U30" cm="1">
        <f t="array" ref="U30">TheilElementSeparateSum(POP!U$10:U$89,GDP!U$10:U$89,POP!U$90,GDP!U$90,'Global Theil'!$A30)</f>
        <v>-6.0314698379200539E-3</v>
      </c>
      <c r="V30" cm="1">
        <f t="array" ref="V30">TheilElementSeparateSum(POP!V$10:V$89,GDP!V$10:V$89,POP!V$90,GDP!V$90,'Global Theil'!$A30)</f>
        <v>-7.7701251796031918E-3</v>
      </c>
      <c r="W30" cm="1">
        <f t="array" ref="W30">TheilElementSeparateSum(POP!W$10:W$89,GDP!W$10:W$89,POP!W$90,GDP!W$90,'Global Theil'!$A30)</f>
        <v>-6.6338555458349095E-3</v>
      </c>
      <c r="X30" cm="1">
        <f t="array" ref="X30">TheilElementSeparateSum(POP!X$10:X$89,GDP!X$10:X$89,POP!X$90,GDP!X$90,'Global Theil'!$A30)</f>
        <v>-4.8264679894836782E-3</v>
      </c>
      <c r="Y30" cm="1">
        <f t="array" ref="Y30">TheilElementSeparateSum(POP!Y$10:Y$89,GDP!Y$10:Y$89,POP!Y$90,GDP!Y$90,'Global Theil'!$A30)</f>
        <v>-1.1420856212392021E-2</v>
      </c>
      <c r="Z30" cm="1">
        <f t="array" ref="Z30">TheilElementSeparateSum(POP!Z$10:Z$89,GDP!Z$10:Z$89,POP!Z$90,GDP!Z$90,'Global Theil'!$A30)</f>
        <v>-1.1779355987996903E-2</v>
      </c>
      <c r="AA30" cm="1">
        <f t="array" ref="AA30">TheilElementSeparateSum(POP!AA$10:AA$89,GDP!AA$10:AA$89,POP!AA$90,GDP!AA$90,'Global Theil'!$A30)</f>
        <v>-1.1771867271797744E-2</v>
      </c>
      <c r="AB30" cm="1">
        <f t="array" ref="AB30">TheilElementSeparateSum(POP!AB$10:AB$89,GDP!AB$10:AB$89,POP!AB$90,GDP!AB$90,'Global Theil'!$A30)</f>
        <v>-1.1591227720434518E-2</v>
      </c>
      <c r="AC30" cm="1">
        <f t="array" ref="AC30">TheilElementSeparateSum(POP!AC$10:AC$89,GDP!AC$10:AC$89,POP!AC$90,GDP!AC$90,'Global Theil'!$A30)</f>
        <v>-1.2035914082876317E-2</v>
      </c>
      <c r="AD30" cm="1">
        <f t="array" ref="AD30">TheilElementSeparateSum(POP!AD$10:AD$89,GDP!AD$10:AD$89,POP!AD$90,GDP!AD$90,'Global Theil'!$A30)</f>
        <v>-1.2105028587953653E-2</v>
      </c>
      <c r="AE30" cm="1">
        <f t="array" ref="AE30">TheilElementSeparateSum(POP!AE$10:AE$89,GDP!AE$10:AE$89,POP!AE$90,GDP!AE$90,'Global Theil'!$A30)</f>
        <v>-9.4672611410442677E-3</v>
      </c>
      <c r="AF30" cm="1">
        <f t="array" ref="AF30">TheilElementSeparateSum(POP!AF$10:AF$89,GDP!AF$10:AF$89,POP!AF$90,GDP!AF$90,'Global Theil'!$A30)</f>
        <v>-9.8676753048572707E-3</v>
      </c>
      <c r="AG30" cm="1">
        <f t="array" ref="AG30">TheilElementSeparateSum(POP!AG$10:AG$89,GDP!AG$10:AG$89,POP!AG$90,GDP!AG$90,'Global Theil'!$A30)</f>
        <v>-5.5722895177832375E-3</v>
      </c>
      <c r="AH30" cm="1">
        <f t="array" ref="AH30">TheilElementSeparateSum(POP!AH$10:AH$89,GDP!AH$10:AH$89,POP!AH$90,GDP!AH$90,'Global Theil'!$A30)</f>
        <v>-1.293432996042259E-2</v>
      </c>
      <c r="AI30" cm="1">
        <f t="array" ref="AI30">TheilElementSeparateSum(POP!AI$10:AI$89,GDP!AI$10:AI$89,POP!AI$90,GDP!AI$90,'Global Theil'!$A30)</f>
        <v>-1.240915827440209E-2</v>
      </c>
      <c r="AJ30" cm="1">
        <f t="array" ref="AJ30">TheilElementSeparateSum(POP!AJ$10:AJ$89,GDP!AJ$10:AJ$89,POP!AJ$90,GDP!AJ$90,'Global Theil'!$A30)</f>
        <v>-1.0455682026905716E-2</v>
      </c>
      <c r="AK30" cm="1">
        <f t="array" ref="AK30">TheilElementSeparateSum(POP!AK$10:AK$89,GDP!AK$10:AK$89,POP!AK$90,GDP!AK$90,'Global Theil'!$A30)</f>
        <v>-6.1133707104589173E-3</v>
      </c>
      <c r="AL30" cm="1">
        <f t="array" ref="AL30">TheilElementSeparateSum(POP!AL$10:AL$89,GDP!AL$10:AL$89,POP!AL$90,GDP!AL$90,'Global Theil'!$A30)</f>
        <v>-3.9940282142982174E-3</v>
      </c>
      <c r="AM30" cm="1">
        <f t="array" ref="AM30">TheilElementSeparateSum(POP!AM$10:AM$89,GDP!AM$10:AM$89,POP!AM$90,GDP!AM$90,'Global Theil'!$A30)</f>
        <v>-2.9588604166809916E-3</v>
      </c>
      <c r="AN30" cm="1">
        <f t="array" ref="AN30">TheilElementSeparateSum(POP!AN$10:AN$89,GDP!AN$10:AN$89,POP!AN$90,GDP!AN$90,'Global Theil'!$A30)</f>
        <v>-3.9154227367130907E-3</v>
      </c>
      <c r="AO30" cm="1">
        <f t="array" ref="AO30">TheilElementSeparateSum(POP!AO$10:AO$89,GDP!AO$10:AO$89,POP!AO$90,GDP!AO$90,'Global Theil'!$A30)</f>
        <v>-1.195556368997875E-2</v>
      </c>
      <c r="AP30" cm="1">
        <f t="array" ref="AP30">TheilElementSeparateSum(POP!AP$10:AP$89,GDP!AP$10:AP$89,POP!AP$90,GDP!AP$90,'Global Theil'!$A30)</f>
        <v>-1.1382680545024733E-2</v>
      </c>
      <c r="AQ30" cm="1">
        <f t="array" ref="AQ30">TheilElementSeparateSum(POP!AQ$10:AQ$89,GDP!AQ$10:AQ$89,POP!AQ$90,GDP!AQ$90,'Global Theil'!$A30)</f>
        <v>-1.2884402268047199E-2</v>
      </c>
      <c r="AR30" cm="1">
        <f t="array" ref="AR30">TheilElementSeparateSum(POP!AR$10:AR$89,GDP!AR$10:AR$89,POP!AR$90,GDP!AR$90,'Global Theil'!$A30)</f>
        <v>-1.3697077250360217E-2</v>
      </c>
      <c r="AS30" cm="1">
        <f t="array" ref="AS30">TheilElementSeparateSum(POP!AS$10:AS$89,GDP!AS$10:AS$89,POP!AS$90,GDP!AS$90,'Global Theil'!$A30)</f>
        <v>-1.373249698226039E-2</v>
      </c>
      <c r="AT30" cm="1">
        <f t="array" ref="AT30">TheilElementSeparateSum(POP!AT$10:AT$89,GDP!AT$10:AT$89,POP!AT$90,GDP!AT$90,'Global Theil'!$A30)</f>
        <v>-1.3374554348423849E-2</v>
      </c>
      <c r="AU30" cm="1">
        <f t="array" ref="AU30">TheilElementSeparateSum(POP!AU$10:AU$89,GDP!AU$10:AU$89,POP!AU$90,GDP!AU$90,'Global Theil'!$A30)</f>
        <v>-1.145382915879717E-2</v>
      </c>
      <c r="AV30" cm="1">
        <f t="array" ref="AV30">TheilElementSeparateSum(POP!AV$10:AV$89,GDP!AV$10:AV$89,POP!AV$90,GDP!AV$90,'Global Theil'!$A30)</f>
        <v>-9.1843581463592096E-3</v>
      </c>
      <c r="AW30" cm="1">
        <f t="array" ref="AW30">TheilElementSeparateSum(POP!AW$10:AW$89,GDP!AW$10:AW$89,POP!AW$90,GDP!AW$90,'Global Theil'!$A30)</f>
        <v>-6.4280905486684527E-3</v>
      </c>
      <c r="AX30" cm="1">
        <f t="array" ref="AX30">TheilElementSeparateSum(POP!AX$10:AX$89,GDP!AX$10:AX$89,POP!AX$90,GDP!AX$90,'Global Theil'!$A30)</f>
        <v>-3.0107206058016026E-3</v>
      </c>
      <c r="AY30" cm="1">
        <f t="array" ref="AY30">TheilElementSeparateSum(POP!AY$10:AY$89,GDP!AY$10:AY$89,POP!AY$90,GDP!AY$90,'Global Theil'!$A30)</f>
        <v>-2.4049019490379807E-3</v>
      </c>
      <c r="AZ30" cm="1">
        <f t="array" ref="AZ30">TheilElementSeparateSum(POP!AZ$10:AZ$89,GDP!AZ$10:AZ$89,POP!AZ$90,GDP!AZ$90,'Global Theil'!$A30)</f>
        <v>5.7090898255867349E-3</v>
      </c>
      <c r="BA30" cm="1">
        <f t="array" ref="BA30">TheilElementSeparateSum(POP!BA$10:BA$89,GDP!BA$10:BA$89,POP!BA$90,GDP!BA$90,'Global Theil'!$A30)</f>
        <v>9.7627567692749728E-3</v>
      </c>
      <c r="BB30" cm="1">
        <f t="array" ref="BB30">TheilElementSeparateSum(POP!BB$10:BB$89,GDP!BB$10:BB$89,POP!BB$90,GDP!BB$90,'Global Theil'!$A30)</f>
        <v>5.5050854940799391E-3</v>
      </c>
      <c r="BC30" cm="1">
        <f t="array" ref="BC30">TheilElementSeparateSum(POP!BC$10:BC$89,GDP!BC$10:BC$89,POP!BC$90,GDP!BC$90,'Global Theil'!$A30)</f>
        <v>4.4259293185999514E-3</v>
      </c>
      <c r="BD30" cm="1">
        <f t="array" ref="BD30">TheilElementSeparateSum(POP!BD$10:BD$89,GDP!BD$10:BD$89,POP!BD$90,GDP!BD$90,'Global Theil'!$A30)</f>
        <v>2.6855003384332436E-3</v>
      </c>
      <c r="BE30" cm="1">
        <f t="array" ref="BE30">TheilElementSeparateSum(POP!BE$10:BE$89,GDP!BE$10:BE$89,POP!BE$90,GDP!BE$90,'Global Theil'!$A30)</f>
        <v>-6.3613178797533891E-3</v>
      </c>
      <c r="BF30" cm="1">
        <f t="array" ref="BF30">TheilElementSeparateSum(POP!BF$10:BF$89,GDP!BF$10:BF$89,POP!BF$90,GDP!BF$90,'Global Theil'!$A30)</f>
        <v>-6.8029630770006164E-3</v>
      </c>
      <c r="BG30" cm="1">
        <f t="array" ref="BG30">TheilElementSeparateSum(POP!BG$10:BG$89,GDP!BG$10:BG$89,POP!BG$90,GDP!BG$90,'Global Theil'!$A30)</f>
        <v>-4.6553927479391806E-3</v>
      </c>
      <c r="BH30" cm="1">
        <f t="array" ref="BH30">TheilElementSeparateSum(POP!BH$10:BH$89,GDP!BH$10:BH$89,POP!BH$90,GDP!BH$90,'Global Theil'!$A30)</f>
        <v>-8.1513083327954365E-3</v>
      </c>
      <c r="BI30" cm="1">
        <f t="array" ref="BI30">TheilElementSeparateSum(POP!BI$10:BI$89,GDP!BI$10:BI$89,POP!BI$90,GDP!BI$90,'Global Theil'!$A30)</f>
        <v>-8.8840866759515875E-3</v>
      </c>
    </row>
    <row r="31" spans="1:61" x14ac:dyDescent="0.45">
      <c r="A31">
        <f t="shared" si="0"/>
        <v>28</v>
      </c>
      <c r="B31" t="str" vm="95">
        <f>GDP!B37</f>
        <v>Burkina Faso</v>
      </c>
      <c r="C31" cm="1">
        <f t="array" ref="C31">TheilElementSeparateSum(POP!C$10:C$89,GDP!C$10:C$89,POP!C$90,GDP!C$90,'Global Theil'!$A31)</f>
        <v>-6.0965567630835195E-4</v>
      </c>
      <c r="D31" cm="1">
        <f t="array" ref="D31">TheilElementSeparateSum(POP!D$10:D$89,GDP!D$10:D$89,POP!D$90,GDP!D$90,'Global Theil'!$A31)</f>
        <v>-6.1124001422429241E-4</v>
      </c>
      <c r="E31" cm="1">
        <f t="array" ref="E31">TheilElementSeparateSum(POP!E$10:E$89,GDP!E$10:E$89,POP!E$90,GDP!E$90,'Global Theil'!$A31)</f>
        <v>-5.9635420440618111E-4</v>
      </c>
      <c r="F31" cm="1">
        <f t="array" ref="F31">TheilElementSeparateSum(POP!F$10:F$89,GDP!F$10:F$89,POP!F$90,GDP!F$90,'Global Theil'!$A31)</f>
        <v>-5.8026394416386962E-4</v>
      </c>
      <c r="G31" cm="1">
        <f t="array" ref="G31">TheilElementSeparateSum(POP!G$10:G$89,GDP!G$10:G$89,POP!G$90,GDP!G$90,'Global Theil'!$A31)</f>
        <v>-5.6235686219286373E-4</v>
      </c>
      <c r="H31" cm="1">
        <f t="array" ref="H31">TheilElementSeparateSum(POP!H$10:H$89,GDP!H$10:H$89,POP!H$90,GDP!H$90,'Global Theil'!$A31)</f>
        <v>-5.4428737992074771E-4</v>
      </c>
      <c r="I31" cm="1">
        <f t="array" ref="I31">TheilElementSeparateSum(POP!I$10:I$89,GDP!I$10:I$89,POP!I$90,GDP!I$90,'Global Theil'!$A31)</f>
        <v>-5.3535901715478238E-4</v>
      </c>
      <c r="J31" cm="1">
        <f t="array" ref="J31">TheilElementSeparateSum(POP!J$10:J$89,GDP!J$10:J$89,POP!J$90,GDP!J$90,'Global Theil'!$A31)</f>
        <v>-5.187010077360736E-4</v>
      </c>
      <c r="K31" cm="1">
        <f t="array" ref="K31">TheilElementSeparateSum(POP!K$10:K$89,GDP!K$10:K$89,POP!K$90,GDP!K$90,'Global Theil'!$A31)</f>
        <v>-5.0103250606692881E-4</v>
      </c>
      <c r="L31" cm="1">
        <f t="array" ref="L31">TheilElementSeparateSum(POP!L$10:L$89,GDP!L$10:L$89,POP!L$90,GDP!L$90,'Global Theil'!$A31)</f>
        <v>-4.6417604282687704E-4</v>
      </c>
      <c r="M31" cm="1">
        <f t="array" ref="M31">TheilElementSeparateSum(POP!M$10:M$89,GDP!M$10:M$89,POP!M$90,GDP!M$90,'Global Theil'!$A31)</f>
        <v>-4.5220578550975664E-4</v>
      </c>
      <c r="N31" cm="1">
        <f t="array" ref="N31">TheilElementSeparateSum(POP!N$10:N$89,GDP!N$10:N$89,POP!N$90,GDP!N$90,'Global Theil'!$A31)</f>
        <v>-4.6286926095264234E-4</v>
      </c>
      <c r="O31" cm="1">
        <f t="array" ref="O31">TheilElementSeparateSum(POP!O$10:O$89,GDP!O$10:O$89,POP!O$90,GDP!O$90,'Global Theil'!$A31)</f>
        <v>-4.5466145119014669E-4</v>
      </c>
      <c r="P31" cm="1">
        <f t="array" ref="P31">TheilElementSeparateSum(POP!P$10:P$89,GDP!P$10:P$89,POP!P$90,GDP!P$90,'Global Theil'!$A31)</f>
        <v>-4.5032228434190681E-4</v>
      </c>
      <c r="Q31" cm="1">
        <f t="array" ref="Q31">TheilElementSeparateSum(POP!Q$10:Q$89,GDP!Q$10:Q$89,POP!Q$90,GDP!Q$90,'Global Theil'!$A31)</f>
        <v>-4.7905555126908402E-4</v>
      </c>
      <c r="R31" cm="1">
        <f t="array" ref="R31">TheilElementSeparateSum(POP!R$10:R$89,GDP!R$10:R$89,POP!R$90,GDP!R$90,'Global Theil'!$A31)</f>
        <v>-4.6907796791864219E-4</v>
      </c>
      <c r="S31" cm="1">
        <f t="array" ref="S31">TheilElementSeparateSum(POP!S$10:S$89,GDP!S$10:S$89,POP!S$90,GDP!S$90,'Global Theil'!$A31)</f>
        <v>-4.7599058484796636E-4</v>
      </c>
      <c r="T31" cm="1">
        <f t="array" ref="T31">TheilElementSeparateSum(POP!T$10:T$89,GDP!T$10:T$89,POP!T$90,GDP!T$90,'Global Theil'!$A31)</f>
        <v>-5.028177263559665E-4</v>
      </c>
      <c r="U31" cm="1">
        <f t="array" ref="U31">TheilElementSeparateSum(POP!U$10:U$89,GDP!U$10:U$89,POP!U$90,GDP!U$90,'Global Theil'!$A31)</f>
        <v>-5.1098290264817452E-4</v>
      </c>
      <c r="V31" cm="1">
        <f t="array" ref="V31">TheilElementSeparateSum(POP!V$10:V$89,GDP!V$10:V$89,POP!V$90,GDP!V$90,'Global Theil'!$A31)</f>
        <v>-5.0762942614605193E-4</v>
      </c>
      <c r="W31" cm="1">
        <f t="array" ref="W31">TheilElementSeparateSum(POP!W$10:W$89,GDP!W$10:W$89,POP!W$90,GDP!W$90,'Global Theil'!$A31)</f>
        <v>-4.7134166742173443E-4</v>
      </c>
      <c r="X31" cm="1">
        <f t="array" ref="X31">TheilElementSeparateSum(POP!X$10:X$89,GDP!X$10:X$89,POP!X$90,GDP!X$90,'Global Theil'!$A31)</f>
        <v>-4.7250884815590067E-4</v>
      </c>
      <c r="Y31" cm="1">
        <f t="array" ref="Y31">TheilElementSeparateSum(POP!Y$10:Y$89,GDP!Y$10:Y$89,POP!Y$90,GDP!Y$90,'Global Theil'!$A31)</f>
        <v>-4.436413223085054E-4</v>
      </c>
      <c r="Z31" cm="1">
        <f t="array" ref="Z31">TheilElementSeparateSum(POP!Z$10:Z$89,GDP!Z$10:Z$89,POP!Z$90,GDP!Z$90,'Global Theil'!$A31)</f>
        <v>-4.0821325346180579E-4</v>
      </c>
      <c r="AA31" cm="1">
        <f t="array" ref="AA31">TheilElementSeparateSum(POP!AA$10:AA$89,GDP!AA$10:AA$89,POP!AA$90,GDP!AA$90,'Global Theil'!$A31)</f>
        <v>-4.1113632072983043E-4</v>
      </c>
      <c r="AB31" cm="1">
        <f t="array" ref="AB31">TheilElementSeparateSum(POP!AB$10:AB$89,GDP!AB$10:AB$89,POP!AB$90,GDP!AB$90,'Global Theil'!$A31)</f>
        <v>-4.4091210583768021E-4</v>
      </c>
      <c r="AC31" cm="1">
        <f t="array" ref="AC31">TheilElementSeparateSum(POP!AC$10:AC$89,GDP!AC$10:AC$89,POP!AC$90,GDP!AC$90,'Global Theil'!$A31)</f>
        <v>-4.4822162430039941E-4</v>
      </c>
      <c r="AD31" cm="1">
        <f t="array" ref="AD31">TheilElementSeparateSum(POP!AD$10:AD$89,GDP!AD$10:AD$89,POP!AD$90,GDP!AD$90,'Global Theil'!$A31)</f>
        <v>-4.4388339777901655E-4</v>
      </c>
      <c r="AE31" cm="1">
        <f t="array" ref="AE31">TheilElementSeparateSum(POP!AE$10:AE$89,GDP!AE$10:AE$89,POP!AE$90,GDP!AE$90,'Global Theil'!$A31)</f>
        <v>-4.3056810854676618E-4</v>
      </c>
      <c r="AF31" cm="1">
        <f t="array" ref="AF31">TheilElementSeparateSum(POP!AF$10:AF$89,GDP!AF$10:AF$89,POP!AF$90,GDP!AF$90,'Global Theil'!$A31)</f>
        <v>-4.4997208419253921E-4</v>
      </c>
      <c r="AG31" cm="1">
        <f t="array" ref="AG31">TheilElementSeparateSum(POP!AG$10:AG$89,GDP!AG$10:AG$89,POP!AG$90,GDP!AG$90,'Global Theil'!$A31)</f>
        <v>-4.3749610097554916E-4</v>
      </c>
      <c r="AH31" cm="1">
        <f t="array" ref="AH31">TheilElementSeparateSum(POP!AH$10:AH$89,GDP!AH$10:AH$89,POP!AH$90,GDP!AH$90,'Global Theil'!$A31)</f>
        <v>-3.4065891428049043E-4</v>
      </c>
      <c r="AI31" cm="1">
        <f t="array" ref="AI31">TheilElementSeparateSum(POP!AI$10:AI$89,GDP!AI$10:AI$89,POP!AI$90,GDP!AI$90,'Global Theil'!$A31)</f>
        <v>-3.4604786418817278E-4</v>
      </c>
      <c r="AJ31" cm="1">
        <f t="array" ref="AJ31">TheilElementSeparateSum(POP!AJ$10:AJ$89,GDP!AJ$10:AJ$89,POP!AJ$90,GDP!AJ$90,'Global Theil'!$A31)</f>
        <v>-2.8588113446457482E-4</v>
      </c>
      <c r="AK31" cm="1">
        <f t="array" ref="AK31">TheilElementSeparateSum(POP!AK$10:AK$89,GDP!AK$10:AK$89,POP!AK$90,GDP!AK$90,'Global Theil'!$A31)</f>
        <v>-3.1294620916003693E-4</v>
      </c>
      <c r="AL31" cm="1">
        <f t="array" ref="AL31">TheilElementSeparateSum(POP!AL$10:AL$89,GDP!AL$10:AL$89,POP!AL$90,GDP!AL$90,'Global Theil'!$A31)</f>
        <v>-3.2742332520260288E-4</v>
      </c>
      <c r="AM31" cm="1">
        <f t="array" ref="AM31">TheilElementSeparateSum(POP!AM$10:AM$89,GDP!AM$10:AM$89,POP!AM$90,GDP!AM$90,'Global Theil'!$A31)</f>
        <v>-3.1567138296575487E-4</v>
      </c>
      <c r="AN31" cm="1">
        <f t="array" ref="AN31">TheilElementSeparateSum(POP!AN$10:AN$89,GDP!AN$10:AN$89,POP!AN$90,GDP!AN$90,'Global Theil'!$A31)</f>
        <v>-3.4619367792508511E-4</v>
      </c>
      <c r="AO31" cm="1">
        <f t="array" ref="AO31">TheilElementSeparateSum(POP!AO$10:AO$89,GDP!AO$10:AO$89,POP!AO$90,GDP!AO$90,'Global Theil'!$A31)</f>
        <v>-3.8140381355497338E-4</v>
      </c>
      <c r="AP31" cm="1">
        <f t="array" ref="AP31">TheilElementSeparateSum(POP!AP$10:AP$89,GDP!AP$10:AP$89,POP!AP$90,GDP!AP$90,'Global Theil'!$A31)</f>
        <v>-3.4198159491613501E-4</v>
      </c>
      <c r="AQ31" cm="1">
        <f t="array" ref="AQ31">TheilElementSeparateSum(POP!AQ$10:AQ$89,GDP!AQ$10:AQ$89,POP!AQ$90,GDP!AQ$90,'Global Theil'!$A31)</f>
        <v>-3.6409909299940196E-4</v>
      </c>
      <c r="AR31" cm="1">
        <f t="array" ref="AR31">TheilElementSeparateSum(POP!AR$10:AR$89,GDP!AR$10:AR$89,POP!AR$90,GDP!AR$90,'Global Theil'!$A31)</f>
        <v>-3.8718956467747857E-4</v>
      </c>
      <c r="AS31" cm="1">
        <f t="array" ref="AS31">TheilElementSeparateSum(POP!AS$10:AS$89,GDP!AS$10:AS$89,POP!AS$90,GDP!AS$90,'Global Theil'!$A31)</f>
        <v>-4.3499160309655883E-4</v>
      </c>
      <c r="AT31" cm="1">
        <f t="array" ref="AT31">TheilElementSeparateSum(POP!AT$10:AT$89,GDP!AT$10:AT$89,POP!AT$90,GDP!AT$90,'Global Theil'!$A31)</f>
        <v>-4.4592201719817346E-4</v>
      </c>
      <c r="AU31" cm="1">
        <f t="array" ref="AU31">TheilElementSeparateSum(POP!AU$10:AU$89,GDP!AU$10:AU$89,POP!AU$90,GDP!AU$90,'Global Theil'!$A31)</f>
        <v>-4.6321280292858469E-4</v>
      </c>
      <c r="AV31" cm="1">
        <f t="array" ref="AV31">TheilElementSeparateSum(POP!AV$10:AV$89,GDP!AV$10:AV$89,POP!AV$90,GDP!AV$90,'Global Theil'!$A31)</f>
        <v>-4.63906204568045E-4</v>
      </c>
      <c r="AW31" cm="1">
        <f t="array" ref="AW31">TheilElementSeparateSum(POP!AW$10:AW$89,GDP!AW$10:AW$89,POP!AW$90,GDP!AW$90,'Global Theil'!$A31)</f>
        <v>-4.8097108898477345E-4</v>
      </c>
      <c r="AX31" cm="1">
        <f t="array" ref="AX31">TheilElementSeparateSum(POP!AX$10:AX$89,GDP!AX$10:AX$89,POP!AX$90,GDP!AX$90,'Global Theil'!$A31)</f>
        <v>-5.2816169675010214E-4</v>
      </c>
      <c r="AY31" cm="1">
        <f t="array" ref="AY31">TheilElementSeparateSum(POP!AY$10:AY$89,GDP!AY$10:AY$89,POP!AY$90,GDP!AY$90,'Global Theil'!$A31)</f>
        <v>-5.4308029883654713E-4</v>
      </c>
      <c r="AZ31" cm="1">
        <f t="array" ref="AZ31">TheilElementSeparateSum(POP!AZ$10:AZ$89,GDP!AZ$10:AZ$89,POP!AZ$90,GDP!AZ$90,'Global Theil'!$A31)</f>
        <v>-5.4226444893165214E-4</v>
      </c>
      <c r="BA31" cm="1">
        <f t="array" ref="BA31">TheilElementSeparateSum(POP!BA$10:BA$89,GDP!BA$10:BA$89,POP!BA$90,GDP!BA$90,'Global Theil'!$A31)</f>
        <v>-5.7565847885334798E-4</v>
      </c>
      <c r="BB31" cm="1">
        <f t="array" ref="BB31">TheilElementSeparateSum(POP!BB$10:BB$89,GDP!BB$10:BB$89,POP!BB$90,GDP!BB$90,'Global Theil'!$A31)</f>
        <v>-5.8547201000864167E-4</v>
      </c>
      <c r="BC31" cm="1">
        <f t="array" ref="BC31">TheilElementSeparateSum(POP!BC$10:BC$89,GDP!BC$10:BC$89,POP!BC$90,GDP!BC$90,'Global Theil'!$A31)</f>
        <v>-6.0458891753270322E-4</v>
      </c>
      <c r="BD31" cm="1">
        <f t="array" ref="BD31">TheilElementSeparateSum(POP!BD$10:BD$89,GDP!BD$10:BD$89,POP!BD$90,GDP!BD$90,'Global Theil'!$A31)</f>
        <v>-6.0966478212513223E-4</v>
      </c>
      <c r="BE31" cm="1">
        <f t="array" ref="BE31">TheilElementSeparateSum(POP!BE$10:BE$89,GDP!BE$10:BE$89,POP!BE$90,GDP!BE$90,'Global Theil'!$A31)</f>
        <v>-5.6472418065731176E-4</v>
      </c>
      <c r="BF31" cm="1">
        <f t="array" ref="BF31">TheilElementSeparateSum(POP!BF$10:BF$89,GDP!BF$10:BF$89,POP!BF$90,GDP!BF$90,'Global Theil'!$A31)</f>
        <v>-5.9147666726610962E-4</v>
      </c>
      <c r="BG31" cm="1">
        <f t="array" ref="BG31">TheilElementSeparateSum(POP!BG$10:BG$89,GDP!BG$10:BG$89,POP!BG$90,GDP!BG$90,'Global Theil'!$A31)</f>
        <v>-6.1163354081306945E-4</v>
      </c>
      <c r="BH31" cm="1">
        <f t="array" ref="BH31">TheilElementSeparateSum(POP!BH$10:BH$89,GDP!BH$10:BH$89,POP!BH$90,GDP!BH$90,'Global Theil'!$A31)</f>
        <v>-6.4464242684913488E-4</v>
      </c>
      <c r="BI31" cm="1">
        <f t="array" ref="BI31">TheilElementSeparateSum(POP!BI$10:BI$89,GDP!BI$10:BI$89,POP!BI$90,GDP!BI$90,'Global Theil'!$A31)</f>
        <v>-6.3024436371735286E-4</v>
      </c>
    </row>
    <row r="32" spans="1:61" x14ac:dyDescent="0.45">
      <c r="A32">
        <f t="shared" si="0"/>
        <v>29</v>
      </c>
      <c r="B32" t="str" vm="96">
        <f>GDP!B38</f>
        <v>Burundi</v>
      </c>
      <c r="C32" cm="1">
        <f t="array" ref="C32">TheilElementSeparateSum(POP!C$10:C$89,GDP!C$10:C$89,POP!C$90,GDP!C$90,'Global Theil'!$A32)</f>
        <v>-3.5434625051914716E-4</v>
      </c>
      <c r="D32" cm="1">
        <f t="array" ref="D32">TheilElementSeparateSum(POP!D$10:D$89,GDP!D$10:D$89,POP!D$90,GDP!D$90,'Global Theil'!$A32)</f>
        <v>-3.5113209480106266E-4</v>
      </c>
      <c r="E32" cm="1">
        <f t="array" ref="E32">TheilElementSeparateSum(POP!E$10:E$89,GDP!E$10:E$89,POP!E$90,GDP!E$90,'Global Theil'!$A32)</f>
        <v>-3.5192686612388053E-4</v>
      </c>
      <c r="F32" cm="1">
        <f t="array" ref="F32">TheilElementSeparateSum(POP!F$10:F$89,GDP!F$10:F$89,POP!F$90,GDP!F$90,'Global Theil'!$A32)</f>
        <v>-3.5620814992207871E-4</v>
      </c>
      <c r="G32" cm="1">
        <f t="array" ref="G32">TheilElementSeparateSum(POP!G$10:G$89,GDP!G$10:G$89,POP!G$90,GDP!G$90,'Global Theil'!$A32)</f>
        <v>-2.5907400248805851E-4</v>
      </c>
      <c r="H32" cm="1">
        <f t="array" ref="H32">TheilElementSeparateSum(POP!H$10:H$89,GDP!H$10:H$89,POP!H$90,GDP!H$90,'Global Theil'!$A32)</f>
        <v>-2.5266194920397616E-4</v>
      </c>
      <c r="I32" cm="1">
        <f t="array" ref="I32">TheilElementSeparateSum(POP!I$10:I$89,GDP!I$10:I$89,POP!I$90,GDP!I$90,'Global Theil'!$A32)</f>
        <v>-2.5461820708510115E-4</v>
      </c>
      <c r="J32" cm="1">
        <f t="array" ref="J32">TheilElementSeparateSum(POP!J$10:J$89,GDP!J$10:J$89,POP!J$90,GDP!J$90,'Global Theil'!$A32)</f>
        <v>-2.4741773251489612E-4</v>
      </c>
      <c r="K32" cm="1">
        <f t="array" ref="K32">TheilElementSeparateSum(POP!K$10:K$89,GDP!K$10:K$89,POP!K$90,GDP!K$90,'Global Theil'!$A32)</f>
        <v>-2.3845103667348856E-4</v>
      </c>
      <c r="L32" cm="1">
        <f t="array" ref="L32">TheilElementSeparateSum(POP!L$10:L$89,GDP!L$10:L$89,POP!L$90,GDP!L$90,'Global Theil'!$A32)</f>
        <v>-2.6194838515232683E-4</v>
      </c>
      <c r="M32" cm="1">
        <f t="array" ref="M32">TheilElementSeparateSum(POP!M$10:M$89,GDP!M$10:M$89,POP!M$90,GDP!M$90,'Global Theil'!$A32)</f>
        <v>-2.5308088414737509E-4</v>
      </c>
      <c r="N32" cm="1">
        <f t="array" ref="N32">TheilElementSeparateSum(POP!N$10:N$89,GDP!N$10:N$89,POP!N$90,GDP!N$90,'Global Theil'!$A32)</f>
        <v>-2.2782253879834045E-4</v>
      </c>
      <c r="O32" cm="1">
        <f t="array" ref="O32">TheilElementSeparateSum(POP!O$10:O$89,GDP!O$10:O$89,POP!O$90,GDP!O$90,'Global Theil'!$A32)</f>
        <v>-2.3076784368182145E-4</v>
      </c>
      <c r="P32" cm="1">
        <f t="array" ref="P32">TheilElementSeparateSum(POP!P$10:P$89,GDP!P$10:P$89,POP!P$90,GDP!P$90,'Global Theil'!$A32)</f>
        <v>-2.3055809290677281E-4</v>
      </c>
      <c r="Q32" cm="1">
        <f t="array" ref="Q32">TheilElementSeparateSum(POP!Q$10:Q$89,GDP!Q$10:Q$89,POP!Q$90,GDP!Q$90,'Global Theil'!$A32)</f>
        <v>-2.4220847353721399E-4</v>
      </c>
      <c r="R32" cm="1">
        <f t="array" ref="R32">TheilElementSeparateSum(POP!R$10:R$89,GDP!R$10:R$89,POP!R$90,GDP!R$90,'Global Theil'!$A32)</f>
        <v>-2.4033090618203064E-4</v>
      </c>
      <c r="S32" cm="1">
        <f t="array" ref="S32">TheilElementSeparateSum(POP!S$10:S$89,GDP!S$10:S$89,POP!S$90,GDP!S$90,'Global Theil'!$A32)</f>
        <v>-2.5227257761623072E-4</v>
      </c>
      <c r="T32" cm="1">
        <f t="array" ref="T32">TheilElementSeparateSum(POP!T$10:T$89,GDP!T$10:T$89,POP!T$90,GDP!T$90,'Global Theil'!$A32)</f>
        <v>-2.4370759055048822E-4</v>
      </c>
      <c r="U32" cm="1">
        <f t="array" ref="U32">TheilElementSeparateSum(POP!U$10:U$89,GDP!U$10:U$89,POP!U$90,GDP!U$90,'Global Theil'!$A32)</f>
        <v>-2.6060409688251156E-4</v>
      </c>
      <c r="V32" cm="1">
        <f t="array" ref="V32">TheilElementSeparateSum(POP!V$10:V$89,GDP!V$10:V$89,POP!V$90,GDP!V$90,'Global Theil'!$A32)</f>
        <v>-2.6895194136110535E-4</v>
      </c>
      <c r="W32" cm="1">
        <f t="array" ref="W32">TheilElementSeparateSum(POP!W$10:W$89,GDP!W$10:W$89,POP!W$90,GDP!W$90,'Global Theil'!$A32)</f>
        <v>-2.695418013077917E-4</v>
      </c>
      <c r="X32" cm="1">
        <f t="array" ref="X32">TheilElementSeparateSum(POP!X$10:X$89,GDP!X$10:X$89,POP!X$90,GDP!X$90,'Global Theil'!$A32)</f>
        <v>-2.7956710305532641E-4</v>
      </c>
      <c r="Y32" cm="1">
        <f t="array" ref="Y32">TheilElementSeparateSum(POP!Y$10:Y$89,GDP!Y$10:Y$89,POP!Y$90,GDP!Y$90,'Global Theil'!$A32)</f>
        <v>-2.8816458160009636E-4</v>
      </c>
      <c r="Z32" cm="1">
        <f t="array" ref="Z32">TheilElementSeparateSum(POP!Z$10:Z$89,GDP!Z$10:Z$89,POP!Z$90,GDP!Z$90,'Global Theil'!$A32)</f>
        <v>-2.6581967594277884E-4</v>
      </c>
      <c r="AA32" cm="1">
        <f t="array" ref="AA32">TheilElementSeparateSum(POP!AA$10:AA$89,GDP!AA$10:AA$89,POP!AA$90,GDP!AA$90,'Global Theil'!$A32)</f>
        <v>-2.8294662116515405E-4</v>
      </c>
      <c r="AB32" cm="1">
        <f t="array" ref="AB32">TheilElementSeparateSum(POP!AB$10:AB$89,GDP!AB$10:AB$89,POP!AB$90,GDP!AB$90,'Global Theil'!$A32)</f>
        <v>-2.6464774940349078E-4</v>
      </c>
      <c r="AC32" cm="1">
        <f t="array" ref="AC32">TheilElementSeparateSum(POP!AC$10:AC$89,GDP!AC$10:AC$89,POP!AC$90,GDP!AC$90,'Global Theil'!$A32)</f>
        <v>-2.359101458626776E-4</v>
      </c>
      <c r="AD32" cm="1">
        <f t="array" ref="AD32">TheilElementSeparateSum(POP!AD$10:AD$89,GDP!AD$10:AD$89,POP!AD$90,GDP!AD$90,'Global Theil'!$A32)</f>
        <v>-2.1269091626924795E-4</v>
      </c>
      <c r="AE32" cm="1">
        <f t="array" ref="AE32">TheilElementSeparateSum(POP!AE$10:AE$89,GDP!AE$10:AE$89,POP!AE$90,GDP!AE$90,'Global Theil'!$A32)</f>
        <v>-2.0961185998093882E-4</v>
      </c>
      <c r="AF32" cm="1">
        <f t="array" ref="AF32">TheilElementSeparateSum(POP!AF$10:AF$89,GDP!AF$10:AF$89,POP!AF$90,GDP!AF$90,'Global Theil'!$A32)</f>
        <v>-1.9808011747655052E-4</v>
      </c>
      <c r="AG32" cm="1">
        <f t="array" ref="AG32">TheilElementSeparateSum(POP!AG$10:AG$89,GDP!AG$10:AG$89,POP!AG$90,GDP!AG$90,'Global Theil'!$A32)</f>
        <v>-1.9417781609563453E-4</v>
      </c>
      <c r="AH32" cm="1">
        <f t="array" ref="AH32">TheilElementSeparateSum(POP!AH$10:AH$89,GDP!AH$10:AH$89,POP!AH$90,GDP!AH$90,'Global Theil'!$A32)</f>
        <v>-1.7751387220532949E-4</v>
      </c>
      <c r="AI32" cm="1">
        <f t="array" ref="AI32">TheilElementSeparateSum(POP!AI$10:AI$89,GDP!AI$10:AI$89,POP!AI$90,GDP!AI$90,'Global Theil'!$A32)</f>
        <v>-1.5828054376079351E-4</v>
      </c>
      <c r="AJ32" cm="1">
        <f t="array" ref="AJ32">TheilElementSeparateSum(POP!AJ$10:AJ$89,GDP!AJ$10:AJ$89,POP!AJ$90,GDP!AJ$90,'Global Theil'!$A32)</f>
        <v>-1.4830139888187313E-4</v>
      </c>
      <c r="AK32" cm="1">
        <f t="array" ref="AK32">TheilElementSeparateSum(POP!AK$10:AK$89,GDP!AK$10:AK$89,POP!AK$90,GDP!AK$90,'Global Theil'!$A32)</f>
        <v>-1.4575906722764782E-4</v>
      </c>
      <c r="AL32" cm="1">
        <f t="array" ref="AL32">TheilElementSeparateSum(POP!AL$10:AL$89,GDP!AL$10:AL$89,POP!AL$90,GDP!AL$90,'Global Theil'!$A32)</f>
        <v>-1.2934304725913424E-4</v>
      </c>
      <c r="AM32" cm="1">
        <f t="array" ref="AM32">TheilElementSeparateSum(POP!AM$10:AM$89,GDP!AM$10:AM$89,POP!AM$90,GDP!AM$90,'Global Theil'!$A32)</f>
        <v>-1.3979384760106332E-4</v>
      </c>
      <c r="AN32" cm="1">
        <f t="array" ref="AN32">TheilElementSeparateSum(POP!AN$10:AN$89,GDP!AN$10:AN$89,POP!AN$90,GDP!AN$90,'Global Theil'!$A32)</f>
        <v>-1.3059775208710362E-4</v>
      </c>
      <c r="AO32" cm="1">
        <f t="array" ref="AO32">TheilElementSeparateSum(POP!AO$10:AO$89,GDP!AO$10:AO$89,POP!AO$90,GDP!AO$90,'Global Theil'!$A32)</f>
        <v>-1.1736045661545987E-4</v>
      </c>
      <c r="AP32" cm="1">
        <f t="array" ref="AP32">TheilElementSeparateSum(POP!AP$10:AP$89,GDP!AP$10:AP$89,POP!AP$90,GDP!AP$90,'Global Theil'!$A32)</f>
        <v>-1.2053823759132009E-4</v>
      </c>
      <c r="AQ32" cm="1">
        <f t="array" ref="AQ32">TheilElementSeparateSum(POP!AQ$10:AQ$89,GDP!AQ$10:AQ$89,POP!AQ$90,GDP!AQ$90,'Global Theil'!$A32)</f>
        <v>-1.2235846237998994E-4</v>
      </c>
      <c r="AR32" cm="1">
        <f t="array" ref="AR32">TheilElementSeparateSum(POP!AR$10:AR$89,GDP!AR$10:AR$89,POP!AR$90,GDP!AR$90,'Global Theil'!$A32)</f>
        <v>-1.14063832600653E-4</v>
      </c>
      <c r="AS32" cm="1">
        <f t="array" ref="AS32">TheilElementSeparateSum(POP!AS$10:AS$89,GDP!AS$10:AS$89,POP!AS$90,GDP!AS$90,'Global Theil'!$A32)</f>
        <v>-1.0205786613432922E-4</v>
      </c>
      <c r="AT32" cm="1">
        <f t="array" ref="AT32">TheilElementSeparateSum(POP!AT$10:AT$89,GDP!AT$10:AT$89,POP!AT$90,GDP!AT$90,'Global Theil'!$A32)</f>
        <v>-1.0591250167501046E-4</v>
      </c>
      <c r="AU32" cm="1">
        <f t="array" ref="AU32">TheilElementSeparateSum(POP!AU$10:AU$89,GDP!AU$10:AU$89,POP!AU$90,GDP!AU$90,'Global Theil'!$A32)</f>
        <v>-1.1709233323023562E-4</v>
      </c>
      <c r="AV32" cm="1">
        <f t="array" ref="AV32">TheilElementSeparateSum(POP!AV$10:AV$89,GDP!AV$10:AV$89,POP!AV$90,GDP!AV$90,'Global Theil'!$A32)</f>
        <v>-1.2316261550189201E-4</v>
      </c>
      <c r="AW32" cm="1">
        <f t="array" ref="AW32">TheilElementSeparateSum(POP!AW$10:AW$89,GDP!AW$10:AW$89,POP!AW$90,GDP!AW$90,'Global Theil'!$A32)</f>
        <v>-1.1990781080330677E-4</v>
      </c>
      <c r="AX32" cm="1">
        <f t="array" ref="AX32">TheilElementSeparateSum(POP!AX$10:AX$89,GDP!AX$10:AX$89,POP!AX$90,GDP!AX$90,'Global Theil'!$A32)</f>
        <v>-1.2958511412943164E-4</v>
      </c>
      <c r="AY32" cm="1">
        <f t="array" ref="AY32">TheilElementSeparateSum(POP!AY$10:AY$89,GDP!AY$10:AY$89,POP!AY$90,GDP!AY$90,'Global Theil'!$A32)</f>
        <v>-1.4379990535461366E-4</v>
      </c>
      <c r="AZ32" cm="1">
        <f t="array" ref="AZ32">TheilElementSeparateSum(POP!AZ$10:AZ$89,GDP!AZ$10:AZ$89,POP!AZ$90,GDP!AZ$90,'Global Theil'!$A32)</f>
        <v>-1.4967335702790487E-4</v>
      </c>
      <c r="BA32" cm="1">
        <f t="array" ref="BA32">TheilElementSeparateSum(POP!BA$10:BA$89,GDP!BA$10:BA$89,POP!BA$90,GDP!BA$90,'Global Theil'!$A32)</f>
        <v>-1.5065379712140826E-4</v>
      </c>
      <c r="BB32" cm="1">
        <f t="array" ref="BB32">TheilElementSeparateSum(POP!BB$10:BB$89,GDP!BB$10:BB$89,POP!BB$90,GDP!BB$90,'Global Theil'!$A32)</f>
        <v>-1.5364450848292694E-4</v>
      </c>
      <c r="BC32" cm="1">
        <f t="array" ref="BC32">TheilElementSeparateSum(POP!BC$10:BC$89,GDP!BC$10:BC$89,POP!BC$90,GDP!BC$90,'Global Theil'!$A32)</f>
        <v>-1.5695600228107741E-4</v>
      </c>
      <c r="BD32" cm="1">
        <f t="array" ref="BD32">TheilElementSeparateSum(POP!BD$10:BD$89,GDP!BD$10:BD$89,POP!BD$90,GDP!BD$90,'Global Theil'!$A32)</f>
        <v>-1.6543313958421247E-4</v>
      </c>
      <c r="BE32" cm="1">
        <f t="array" ref="BE32">TheilElementSeparateSum(POP!BE$10:BE$89,GDP!BE$10:BE$89,POP!BE$90,GDP!BE$90,'Global Theil'!$A32)</f>
        <v>-1.8824042982900775E-4</v>
      </c>
      <c r="BF32" cm="1">
        <f t="array" ref="BF32">TheilElementSeparateSum(POP!BF$10:BF$89,GDP!BF$10:BF$89,POP!BF$90,GDP!BF$90,'Global Theil'!$A32)</f>
        <v>-1.8048331985906572E-4</v>
      </c>
      <c r="BG32" cm="1">
        <f t="array" ref="BG32">TheilElementSeparateSum(POP!BG$10:BG$89,GDP!BG$10:BG$89,POP!BG$90,GDP!BG$90,'Global Theil'!$A32)</f>
        <v>-1.8308159883871777E-4</v>
      </c>
      <c r="BH32" cm="1">
        <f t="array" ref="BH32">TheilElementSeparateSum(POP!BH$10:BH$89,GDP!BH$10:BH$89,POP!BH$90,GDP!BH$90,'Global Theil'!$A32)</f>
        <v>-1.7052267367368307E-4</v>
      </c>
      <c r="BI32" cm="1">
        <f t="array" ref="BI32">TheilElementSeparateSum(POP!BI$10:BI$89,GDP!BI$10:BI$89,POP!BI$90,GDP!BI$90,'Global Theil'!$A32)</f>
        <v>-1.6819664611402287E-4</v>
      </c>
    </row>
    <row r="33" spans="1:61" x14ac:dyDescent="0.45">
      <c r="A33">
        <f t="shared" si="0"/>
        <v>30</v>
      </c>
      <c r="B33" t="str" vm="97">
        <f>GDP!B39</f>
        <v>Cameroon</v>
      </c>
      <c r="C33" cm="1">
        <f t="array" ref="C33">TheilElementSeparateSum(POP!C$10:C$89,GDP!C$10:C$89,POP!C$90,GDP!C$90,'Global Theil'!$A33)</f>
        <v>-8.1901319372644304E-4</v>
      </c>
      <c r="D33" cm="1">
        <f t="array" ref="D33">TheilElementSeparateSum(POP!D$10:D$89,GDP!D$10:D$89,POP!D$90,GDP!D$90,'Global Theil'!$A33)</f>
        <v>-8.1950448564730761E-4</v>
      </c>
      <c r="E33" cm="1">
        <f t="array" ref="E33">TheilElementSeparateSum(POP!E$10:E$89,GDP!E$10:E$89,POP!E$90,GDP!E$90,'Global Theil'!$A33)</f>
        <v>-8.0867076789610894E-4</v>
      </c>
      <c r="F33" cm="1">
        <f t="array" ref="F33">TheilElementSeparateSum(POP!F$10:F$89,GDP!F$10:F$89,POP!F$90,GDP!F$90,'Global Theil'!$A33)</f>
        <v>-8.0684777647164747E-4</v>
      </c>
      <c r="G33" cm="1">
        <f t="array" ref="G33">TheilElementSeparateSum(POP!G$10:G$89,GDP!G$10:G$89,POP!G$90,GDP!G$90,'Global Theil'!$A33)</f>
        <v>-7.9573393781555055E-4</v>
      </c>
      <c r="H33" cm="1">
        <f t="array" ref="H33">TheilElementSeparateSum(POP!H$10:H$89,GDP!H$10:H$89,POP!H$90,GDP!H$90,'Global Theil'!$A33)</f>
        <v>-7.8666111384354605E-4</v>
      </c>
      <c r="I33" cm="1">
        <f t="array" ref="I33">TheilElementSeparateSum(POP!I$10:I$89,GDP!I$10:I$89,POP!I$90,GDP!I$90,'Global Theil'!$A33)</f>
        <v>-7.9502120650548451E-4</v>
      </c>
      <c r="J33" cm="1">
        <f t="array" ref="J33">TheilElementSeparateSum(POP!J$10:J$89,GDP!J$10:J$89,POP!J$90,GDP!J$90,'Global Theil'!$A33)</f>
        <v>-8.0843588073162796E-4</v>
      </c>
      <c r="K33" cm="1">
        <f t="array" ref="K33">TheilElementSeparateSum(POP!K$10:K$89,GDP!K$10:K$89,POP!K$90,GDP!K$90,'Global Theil'!$A33)</f>
        <v>-8.0799970702149625E-4</v>
      </c>
      <c r="L33" cm="1">
        <f t="array" ref="L33">TheilElementSeparateSum(POP!L$10:L$89,GDP!L$10:L$89,POP!L$90,GDP!L$90,'Global Theil'!$A33)</f>
        <v>-7.8664153088259009E-4</v>
      </c>
      <c r="M33" cm="1">
        <f t="array" ref="M33">TheilElementSeparateSum(POP!M$10:M$89,GDP!M$10:M$89,POP!M$90,GDP!M$90,'Global Theil'!$A33)</f>
        <v>-7.7934202374206737E-4</v>
      </c>
      <c r="N33" cm="1">
        <f t="array" ref="N33">TheilElementSeparateSum(POP!N$10:N$89,GDP!N$10:N$89,POP!N$90,GDP!N$90,'Global Theil'!$A33)</f>
        <v>-7.8449176018802365E-4</v>
      </c>
      <c r="O33" cm="1">
        <f t="array" ref="O33">TheilElementSeparateSum(POP!O$10:O$89,GDP!O$10:O$89,POP!O$90,GDP!O$90,'Global Theil'!$A33)</f>
        <v>-7.9455131666476136E-4</v>
      </c>
      <c r="P33" cm="1">
        <f t="array" ref="P33">TheilElementSeparateSum(POP!P$10:P$89,GDP!P$10:P$89,POP!P$90,GDP!P$90,'Global Theil'!$A33)</f>
        <v>-8.3422835109159678E-4</v>
      </c>
      <c r="Q33" cm="1">
        <f t="array" ref="Q33">TheilElementSeparateSum(POP!Q$10:Q$89,GDP!Q$10:Q$89,POP!Q$90,GDP!Q$90,'Global Theil'!$A33)</f>
        <v>-8.6081410506015893E-4</v>
      </c>
      <c r="R33" cm="1">
        <f t="array" ref="R33">TheilElementSeparateSum(POP!R$10:R$89,GDP!R$10:R$89,POP!R$90,GDP!R$90,'Global Theil'!$A33)</f>
        <v>-8.7563606920423821E-4</v>
      </c>
      <c r="S33" cm="1">
        <f t="array" ref="S33">TheilElementSeparateSum(POP!S$10:S$89,GDP!S$10:S$89,POP!S$90,GDP!S$90,'Global Theil'!$A33)</f>
        <v>-8.7431409042764048E-4</v>
      </c>
      <c r="T33" cm="1">
        <f t="array" ref="T33">TheilElementSeparateSum(POP!T$10:T$89,GDP!T$10:T$89,POP!T$90,GDP!T$90,'Global Theil'!$A33)</f>
        <v>-9.062133117424963E-4</v>
      </c>
      <c r="U33" cm="1">
        <f t="array" ref="U33">TheilElementSeparateSum(POP!U$10:U$89,GDP!U$10:U$89,POP!U$90,GDP!U$90,'Global Theil'!$A33)</f>
        <v>-9.4098201907003812E-4</v>
      </c>
      <c r="V33" cm="1">
        <f t="array" ref="V33">TheilElementSeparateSum(POP!V$10:V$89,GDP!V$10:V$89,POP!V$90,GDP!V$90,'Global Theil'!$A33)</f>
        <v>-9.5635901426232195E-4</v>
      </c>
      <c r="W33" cm="1">
        <f t="array" ref="W33">TheilElementSeparateSum(POP!W$10:W$89,GDP!W$10:W$89,POP!W$90,GDP!W$90,'Global Theil'!$A33)</f>
        <v>-9.7653421103758426E-4</v>
      </c>
      <c r="X33" cm="1">
        <f t="array" ref="X33">TheilElementSeparateSum(POP!X$10:X$89,GDP!X$10:X$89,POP!X$90,GDP!X$90,'Global Theil'!$A33)</f>
        <v>-9.8339785951487464E-4</v>
      </c>
      <c r="Y33" cm="1">
        <f t="array" ref="Y33">TheilElementSeparateSum(POP!Y$10:Y$89,GDP!Y$10:Y$89,POP!Y$90,GDP!Y$90,'Global Theil'!$A33)</f>
        <v>-9.9237243289479709E-4</v>
      </c>
      <c r="Z33" cm="1">
        <f t="array" ref="Z33">TheilElementSeparateSum(POP!Z$10:Z$89,GDP!Z$10:Z$89,POP!Z$90,GDP!Z$90,'Global Theil'!$A33)</f>
        <v>-1.0047725022301641E-3</v>
      </c>
      <c r="AA33" cm="1">
        <f t="array" ref="AA33">TheilElementSeparateSum(POP!AA$10:AA$89,GDP!AA$10:AA$89,POP!AA$90,GDP!AA$90,'Global Theil'!$A33)</f>
        <v>-1.0142550664499833E-3</v>
      </c>
      <c r="AB33" cm="1">
        <f t="array" ref="AB33">TheilElementSeparateSum(POP!AB$10:AB$89,GDP!AB$10:AB$89,POP!AB$90,GDP!AB$90,'Global Theil'!$A33)</f>
        <v>-1.0432227549255801E-3</v>
      </c>
      <c r="AC33" cm="1">
        <f t="array" ref="AC33">TheilElementSeparateSum(POP!AC$10:AC$89,GDP!AC$10:AC$89,POP!AC$90,GDP!AC$90,'Global Theil'!$A33)</f>
        <v>-1.0581500606624326E-3</v>
      </c>
      <c r="AD33" cm="1">
        <f t="array" ref="AD33">TheilElementSeparateSum(POP!AD$10:AD$89,GDP!AD$10:AD$89,POP!AD$90,GDP!AD$90,'Global Theil'!$A33)</f>
        <v>-1.0515970057565138E-3</v>
      </c>
      <c r="AE33" cm="1">
        <f t="array" ref="AE33">TheilElementSeparateSum(POP!AE$10:AE$89,GDP!AE$10:AE$89,POP!AE$90,GDP!AE$90,'Global Theil'!$A33)</f>
        <v>-1.0163381684135579E-3</v>
      </c>
      <c r="AF33" cm="1">
        <f t="array" ref="AF33">TheilElementSeparateSum(POP!AF$10:AF$89,GDP!AF$10:AF$89,POP!AF$90,GDP!AF$90,'Global Theil'!$A33)</f>
        <v>-9.9056016254943564E-4</v>
      </c>
      <c r="AG33" cm="1">
        <f t="array" ref="AG33">TheilElementSeparateSum(POP!AG$10:AG$89,GDP!AG$10:AG$89,POP!AG$90,GDP!AG$90,'Global Theil'!$A33)</f>
        <v>-1.0152875763149395E-3</v>
      </c>
      <c r="AH33" cm="1">
        <f t="array" ref="AH33">TheilElementSeparateSum(POP!AH$10:AH$89,GDP!AH$10:AH$89,POP!AH$90,GDP!AH$90,'Global Theil'!$A33)</f>
        <v>-9.6892708065588428E-4</v>
      </c>
      <c r="AI33" cm="1">
        <f t="array" ref="AI33">TheilElementSeparateSum(POP!AI$10:AI$89,GDP!AI$10:AI$89,POP!AI$90,GDP!AI$90,'Global Theil'!$A33)</f>
        <v>-1.0808382248998847E-3</v>
      </c>
      <c r="AJ33" cm="1">
        <f t="array" ref="AJ33">TheilElementSeparateSum(POP!AJ$10:AJ$89,GDP!AJ$10:AJ$89,POP!AJ$90,GDP!AJ$90,'Global Theil'!$A33)</f>
        <v>-9.1121622684547064E-4</v>
      </c>
      <c r="AK33" cm="1">
        <f t="array" ref="AK33">TheilElementSeparateSum(POP!AK$10:AK$89,GDP!AK$10:AK$89,POP!AK$90,GDP!AK$90,'Global Theil'!$A33)</f>
        <v>-8.3137607027059337E-4</v>
      </c>
      <c r="AL33" cm="1">
        <f t="array" ref="AL33">TheilElementSeparateSum(POP!AL$10:AL$89,GDP!AL$10:AL$89,POP!AL$90,GDP!AL$90,'Global Theil'!$A33)</f>
        <v>-8.6386658014750732E-4</v>
      </c>
      <c r="AM33" cm="1">
        <f t="array" ref="AM33">TheilElementSeparateSum(POP!AM$10:AM$89,GDP!AM$10:AM$89,POP!AM$90,GDP!AM$90,'Global Theil'!$A33)</f>
        <v>-8.8029665928993995E-4</v>
      </c>
      <c r="AN33" cm="1">
        <f t="array" ref="AN33">TheilElementSeparateSum(POP!AN$10:AN$89,GDP!AN$10:AN$89,POP!AN$90,GDP!AN$90,'Global Theil'!$A33)</f>
        <v>-8.7263431179534807E-4</v>
      </c>
      <c r="AO33" cm="1">
        <f t="array" ref="AO33">TheilElementSeparateSum(POP!AO$10:AO$89,GDP!AO$10:AO$89,POP!AO$90,GDP!AO$90,'Global Theil'!$A33)</f>
        <v>-8.8179966653974772E-4</v>
      </c>
      <c r="AP33" cm="1">
        <f t="array" ref="AP33">TheilElementSeparateSum(POP!AP$10:AP$89,GDP!AP$10:AP$89,POP!AP$90,GDP!AP$90,'Global Theil'!$A33)</f>
        <v>-8.210435850608943E-4</v>
      </c>
      <c r="AQ33" cm="1">
        <f t="array" ref="AQ33">TheilElementSeparateSum(POP!AQ$10:AQ$89,GDP!AQ$10:AQ$89,POP!AQ$90,GDP!AQ$90,'Global Theil'!$A33)</f>
        <v>-8.4321672175464892E-4</v>
      </c>
      <c r="AR33" cm="1">
        <f t="array" ref="AR33">TheilElementSeparateSum(POP!AR$10:AR$89,GDP!AR$10:AR$89,POP!AR$90,GDP!AR$90,'Global Theil'!$A33)</f>
        <v>-8.8150162040810816E-4</v>
      </c>
      <c r="AS33" cm="1">
        <f t="array" ref="AS33">TheilElementSeparateSum(POP!AS$10:AS$89,GDP!AS$10:AS$89,POP!AS$90,GDP!AS$90,'Global Theil'!$A33)</f>
        <v>-9.4695497904329128E-4</v>
      </c>
      <c r="AT33" cm="1">
        <f t="array" ref="AT33">TheilElementSeparateSum(POP!AT$10:AT$89,GDP!AT$10:AT$89,POP!AT$90,GDP!AT$90,'Global Theil'!$A33)</f>
        <v>-9.8769873328692485E-4</v>
      </c>
      <c r="AU33" cm="1">
        <f t="array" ref="AU33">TheilElementSeparateSum(POP!AU$10:AU$89,GDP!AU$10:AU$89,POP!AU$90,GDP!AU$90,'Global Theil'!$A33)</f>
        <v>-9.7370619010843753E-4</v>
      </c>
      <c r="AV33" cm="1">
        <f t="array" ref="AV33">TheilElementSeparateSum(POP!AV$10:AV$89,GDP!AV$10:AV$89,POP!AV$90,GDP!AV$90,'Global Theil'!$A33)</f>
        <v>-9.8376677179165496E-4</v>
      </c>
      <c r="AW33" cm="1">
        <f t="array" ref="AW33">TheilElementSeparateSum(POP!AW$10:AW$89,GDP!AW$10:AW$89,POP!AW$90,GDP!AW$90,'Global Theil'!$A33)</f>
        <v>-1.0107607050631612E-3</v>
      </c>
      <c r="AX33" cm="1">
        <f t="array" ref="AX33">TheilElementSeparateSum(POP!AX$10:AX$89,GDP!AX$10:AX$89,POP!AX$90,GDP!AX$90,'Global Theil'!$A33)</f>
        <v>-1.0654797044501885E-3</v>
      </c>
      <c r="AY33" cm="1">
        <f t="array" ref="AY33">TheilElementSeparateSum(POP!AY$10:AY$89,GDP!AY$10:AY$89,POP!AY$90,GDP!AY$90,'Global Theil'!$A33)</f>
        <v>-1.0838362631417514E-3</v>
      </c>
      <c r="AZ33" cm="1">
        <f t="array" ref="AZ33">TheilElementSeparateSum(POP!AZ$10:AZ$89,GDP!AZ$10:AZ$89,POP!AZ$90,GDP!AZ$90,'Global Theil'!$A33)</f>
        <v>-1.0504590334053108E-3</v>
      </c>
      <c r="BA33" cm="1">
        <f t="array" ref="BA33">TheilElementSeparateSum(POP!BA$10:BA$89,GDP!BA$10:BA$89,POP!BA$90,GDP!BA$90,'Global Theil'!$A33)</f>
        <v>-1.070440202123029E-3</v>
      </c>
      <c r="BB33" cm="1">
        <f t="array" ref="BB33">TheilElementSeparateSum(POP!BB$10:BB$89,GDP!BB$10:BB$89,POP!BB$90,GDP!BB$90,'Global Theil'!$A33)</f>
        <v>-1.0609580152495691E-3</v>
      </c>
      <c r="BC33" cm="1">
        <f t="array" ref="BC33">TheilElementSeparateSum(POP!BC$10:BC$89,GDP!BC$10:BC$89,POP!BC$90,GDP!BC$90,'Global Theil'!$A33)</f>
        <v>-1.1131377661913516E-3</v>
      </c>
      <c r="BD33" cm="1">
        <f t="array" ref="BD33">TheilElementSeparateSum(POP!BD$10:BD$89,GDP!BD$10:BD$89,POP!BD$90,GDP!BD$90,'Global Theil'!$A33)</f>
        <v>-1.1470783739383913E-3</v>
      </c>
      <c r="BE33" cm="1">
        <f t="array" ref="BE33">TheilElementSeparateSum(POP!BE$10:BE$89,GDP!BE$10:BE$89,POP!BE$90,GDP!BE$90,'Global Theil'!$A33)</f>
        <v>-1.1036933163461385E-3</v>
      </c>
      <c r="BF33" cm="1">
        <f t="array" ref="BF33">TheilElementSeparateSum(POP!BF$10:BF$89,GDP!BF$10:BF$89,POP!BF$90,GDP!BF$90,'Global Theil'!$A33)</f>
        <v>-1.1328306556673297E-3</v>
      </c>
      <c r="BG33" cm="1">
        <f t="array" ref="BG33">TheilElementSeparateSum(POP!BG$10:BG$89,GDP!BG$10:BG$89,POP!BG$90,GDP!BG$90,'Global Theil'!$A33)</f>
        <v>-1.1486753898365292E-3</v>
      </c>
      <c r="BH33" cm="1">
        <f t="array" ref="BH33">TheilElementSeparateSum(POP!BH$10:BH$89,GDP!BH$10:BH$89,POP!BH$90,GDP!BH$90,'Global Theil'!$A33)</f>
        <v>-1.1808850066666553E-3</v>
      </c>
      <c r="BI33" cm="1">
        <f t="array" ref="BI33">TheilElementSeparateSum(POP!BI$10:BI$89,GDP!BI$10:BI$89,POP!BI$90,GDP!BI$90,'Global Theil'!$A33)</f>
        <v>-1.1798906902230476E-3</v>
      </c>
    </row>
    <row r="34" spans="1:61" x14ac:dyDescent="0.45">
      <c r="A34">
        <f t="shared" si="0"/>
        <v>31</v>
      </c>
      <c r="B34" t="str" vm="98">
        <f>GDP!B40</f>
        <v>Central African Republic</v>
      </c>
      <c r="C34" cm="1">
        <f t="array" ref="C34">TheilElementSeparateSum(POP!C$10:C$89,GDP!C$10:C$89,POP!C$90,GDP!C$90,'Global Theil'!$A34)</f>
        <v>-2.0109901085299127E-4</v>
      </c>
      <c r="D34" cm="1">
        <f t="array" ref="D34">TheilElementSeparateSum(POP!D$10:D$89,GDP!D$10:D$89,POP!D$90,GDP!D$90,'Global Theil'!$A34)</f>
        <v>-1.9557544061313078E-4</v>
      </c>
      <c r="E34" cm="1">
        <f t="array" ref="E34">TheilElementSeparateSum(POP!E$10:E$89,GDP!E$10:E$89,POP!E$90,GDP!E$90,'Global Theil'!$A34)</f>
        <v>-1.9140320479496837E-4</v>
      </c>
      <c r="F34" cm="1">
        <f t="array" ref="F34">TheilElementSeparateSum(POP!F$10:F$89,GDP!F$10:F$89,POP!F$90,GDP!F$90,'Global Theil'!$A34)</f>
        <v>-1.9157950192135671E-4</v>
      </c>
      <c r="G34" cm="1">
        <f t="array" ref="G34">TheilElementSeparateSum(POP!G$10:G$89,GDP!G$10:G$89,POP!G$90,GDP!G$90,'Global Theil'!$A34)</f>
        <v>-1.888829065155949E-4</v>
      </c>
      <c r="H34" cm="1">
        <f t="array" ref="H34">TheilElementSeparateSum(POP!H$10:H$89,GDP!H$10:H$89,POP!H$90,GDP!H$90,'Global Theil'!$A34)</f>
        <v>-1.8551165666089332E-4</v>
      </c>
      <c r="I34" cm="1">
        <f t="array" ref="I34">TheilElementSeparateSum(POP!I$10:I$89,GDP!I$10:I$89,POP!I$90,GDP!I$90,'Global Theil'!$A34)</f>
        <v>-1.828711003097872E-4</v>
      </c>
      <c r="J34" cm="1">
        <f t="array" ref="J34">TheilElementSeparateSum(POP!J$10:J$89,GDP!J$10:J$89,POP!J$90,GDP!J$90,'Global Theil'!$A34)</f>
        <v>-1.9024694077375171E-4</v>
      </c>
      <c r="K34" cm="1">
        <f t="array" ref="K34">TheilElementSeparateSum(POP!K$10:K$89,GDP!K$10:K$89,POP!K$90,GDP!K$90,'Global Theil'!$A34)</f>
        <v>-1.7933819068976476E-4</v>
      </c>
      <c r="L34" cm="1">
        <f t="array" ref="L34">TheilElementSeparateSum(POP!L$10:L$89,GDP!L$10:L$89,POP!L$90,GDP!L$90,'Global Theil'!$A34)</f>
        <v>-1.7141743183497592E-4</v>
      </c>
      <c r="M34" cm="1">
        <f t="array" ref="M34">TheilElementSeparateSum(POP!M$10:M$89,GDP!M$10:M$89,POP!M$90,GDP!M$90,'Global Theil'!$A34)</f>
        <v>-1.6828599635170687E-4</v>
      </c>
      <c r="N34" cm="1">
        <f t="array" ref="N34">TheilElementSeparateSum(POP!N$10:N$89,GDP!N$10:N$89,POP!N$90,GDP!N$90,'Global Theil'!$A34)</f>
        <v>-1.6732454484324924E-4</v>
      </c>
      <c r="O34" cm="1">
        <f t="array" ref="O34">TheilElementSeparateSum(POP!O$10:O$89,GDP!O$10:O$89,POP!O$90,GDP!O$90,'Global Theil'!$A34)</f>
        <v>-1.6512140730230555E-4</v>
      </c>
      <c r="P34" cm="1">
        <f t="array" ref="P34">TheilElementSeparateSum(POP!P$10:P$89,GDP!P$10:P$89,POP!P$90,GDP!P$90,'Global Theil'!$A34)</f>
        <v>-1.5729278223272235E-4</v>
      </c>
      <c r="Q34" cm="1">
        <f t="array" ref="Q34">TheilElementSeparateSum(POP!Q$10:Q$89,GDP!Q$10:Q$89,POP!Q$90,GDP!Q$90,'Global Theil'!$A34)</f>
        <v>-1.7307120226449485E-4</v>
      </c>
      <c r="R34" cm="1">
        <f t="array" ref="R34">TheilElementSeparateSum(POP!R$10:R$89,GDP!R$10:R$89,POP!R$90,GDP!R$90,'Global Theil'!$A34)</f>
        <v>-1.8198332736355525E-4</v>
      </c>
      <c r="S34" cm="1">
        <f t="array" ref="S34">TheilElementSeparateSum(POP!S$10:S$89,GDP!S$10:S$89,POP!S$90,GDP!S$90,'Global Theil'!$A34)</f>
        <v>-1.8182339917939547E-4</v>
      </c>
      <c r="T34" cm="1">
        <f t="array" ref="T34">TheilElementSeparateSum(POP!T$10:T$89,GDP!T$10:T$89,POP!T$90,GDP!T$90,'Global Theil'!$A34)</f>
        <v>-1.8375169177320825E-4</v>
      </c>
      <c r="U34" cm="1">
        <f t="array" ref="U34">TheilElementSeparateSum(POP!U$10:U$89,GDP!U$10:U$89,POP!U$90,GDP!U$90,'Global Theil'!$A34)</f>
        <v>-1.839614546671256E-4</v>
      </c>
      <c r="V34" cm="1">
        <f t="array" ref="V34">TheilElementSeparateSum(POP!V$10:V$89,GDP!V$10:V$89,POP!V$90,GDP!V$90,'Global Theil'!$A34)</f>
        <v>-1.8616777075454466E-4</v>
      </c>
      <c r="W34" cm="1">
        <f t="array" ref="W34">TheilElementSeparateSum(POP!W$10:W$89,GDP!W$10:W$89,POP!W$90,GDP!W$90,'Global Theil'!$A34)</f>
        <v>-1.6965500040581576E-4</v>
      </c>
      <c r="X34" cm="1">
        <f t="array" ref="X34">TheilElementSeparateSum(POP!X$10:X$89,GDP!X$10:X$89,POP!X$90,GDP!X$90,'Global Theil'!$A34)</f>
        <v>-1.7861440250078905E-4</v>
      </c>
      <c r="Y34" cm="1">
        <f t="array" ref="Y34">TheilElementSeparateSum(POP!Y$10:Y$89,GDP!Y$10:Y$89,POP!Y$90,GDP!Y$90,'Global Theil'!$A34)</f>
        <v>-1.6587849648932369E-4</v>
      </c>
      <c r="Z34" cm="1">
        <f t="array" ref="Z34">TheilElementSeparateSum(POP!Z$10:Z$89,GDP!Z$10:Z$89,POP!Z$90,GDP!Z$90,'Global Theil'!$A34)</f>
        <v>-1.5910681784060395E-4</v>
      </c>
      <c r="AA34" cm="1">
        <f t="array" ref="AA34">TheilElementSeparateSum(POP!AA$10:AA$89,GDP!AA$10:AA$89,POP!AA$90,GDP!AA$90,'Global Theil'!$A34)</f>
        <v>-1.8313743207179207E-4</v>
      </c>
      <c r="AB34" cm="1">
        <f t="array" ref="AB34">TheilElementSeparateSum(POP!AB$10:AB$89,GDP!AB$10:AB$89,POP!AB$90,GDP!AB$90,'Global Theil'!$A34)</f>
        <v>-1.9298034764152742E-4</v>
      </c>
      <c r="AC34" cm="1">
        <f t="array" ref="AC34">TheilElementSeparateSum(POP!AC$10:AC$89,GDP!AC$10:AC$89,POP!AC$90,GDP!AC$90,'Global Theil'!$A34)</f>
        <v>-1.8705234330724613E-4</v>
      </c>
      <c r="AD34" cm="1">
        <f t="array" ref="AD34">TheilElementSeparateSum(POP!AD$10:AD$89,GDP!AD$10:AD$89,POP!AD$90,GDP!AD$90,'Global Theil'!$A34)</f>
        <v>-1.8042489462993222E-4</v>
      </c>
      <c r="AE34" cm="1">
        <f t="array" ref="AE34">TheilElementSeparateSum(POP!AE$10:AE$89,GDP!AE$10:AE$89,POP!AE$90,GDP!AE$90,'Global Theil'!$A34)</f>
        <v>-1.7289886627143644E-4</v>
      </c>
      <c r="AF34" cm="1">
        <f t="array" ref="AF34">TheilElementSeparateSum(POP!AF$10:AF$89,GDP!AF$10:AF$89,POP!AF$90,GDP!AF$90,'Global Theil'!$A34)</f>
        <v>-1.7812152834635373E-4</v>
      </c>
      <c r="AG34" cm="1">
        <f t="array" ref="AG34">TheilElementSeparateSum(POP!AG$10:AG$89,GDP!AG$10:AG$89,POP!AG$90,GDP!AG$90,'Global Theil'!$A34)</f>
        <v>-1.6845335155946025E-4</v>
      </c>
      <c r="AH34" cm="1">
        <f t="array" ref="AH34">TheilElementSeparateSum(POP!AH$10:AH$89,GDP!AH$10:AH$89,POP!AH$90,GDP!AH$90,'Global Theil'!$A34)</f>
        <v>-1.6610668253594469E-4</v>
      </c>
      <c r="AI34" cm="1">
        <f t="array" ref="AI34">TheilElementSeparateSum(POP!AI$10:AI$89,GDP!AI$10:AI$89,POP!AI$90,GDP!AI$90,'Global Theil'!$A34)</f>
        <v>-1.556039936997727E-4</v>
      </c>
      <c r="AJ34" cm="1">
        <f t="array" ref="AJ34">TheilElementSeparateSum(POP!AJ$10:AJ$89,GDP!AJ$10:AJ$89,POP!AJ$90,GDP!AJ$90,'Global Theil'!$A34)</f>
        <v>-1.1515930597764119E-4</v>
      </c>
      <c r="AK34" cm="1">
        <f t="array" ref="AK34">TheilElementSeparateSum(POP!AK$10:AK$89,GDP!AK$10:AK$89,POP!AK$90,GDP!AK$90,'Global Theil'!$A34)</f>
        <v>-1.2908119929416271E-4</v>
      </c>
      <c r="AL34" cm="1">
        <f t="array" ref="AL34">TheilElementSeparateSum(POP!AL$10:AL$89,GDP!AL$10:AL$89,POP!AL$90,GDP!AL$90,'Global Theil'!$A34)</f>
        <v>-1.1945926493349052E-4</v>
      </c>
      <c r="AM34" cm="1">
        <f t="array" ref="AM34">TheilElementSeparateSum(POP!AM$10:AM$89,GDP!AM$10:AM$89,POP!AM$90,GDP!AM$90,'Global Theil'!$A34)</f>
        <v>-1.1395050615776619E-4</v>
      </c>
      <c r="AN34" cm="1">
        <f t="array" ref="AN34">TheilElementSeparateSum(POP!AN$10:AN$89,GDP!AN$10:AN$89,POP!AN$90,GDP!AN$90,'Global Theil'!$A34)</f>
        <v>-1.1613436502525476E-4</v>
      </c>
      <c r="AO34" cm="1">
        <f t="array" ref="AO34">TheilElementSeparateSum(POP!AO$10:AO$89,GDP!AO$10:AO$89,POP!AO$90,GDP!AO$90,'Global Theil'!$A34)</f>
        <v>-1.1556496953519469E-4</v>
      </c>
      <c r="AP34" cm="1">
        <f t="array" ref="AP34">TheilElementSeparateSum(POP!AP$10:AP$89,GDP!AP$10:AP$89,POP!AP$90,GDP!AP$90,'Global Theil'!$A34)</f>
        <v>-1.0623632995078195E-4</v>
      </c>
      <c r="AQ34" cm="1">
        <f t="array" ref="AQ34">TheilElementSeparateSum(POP!AQ$10:AQ$89,GDP!AQ$10:AQ$89,POP!AQ$90,GDP!AQ$90,'Global Theil'!$A34)</f>
        <v>-1.0863408840618633E-4</v>
      </c>
      <c r="AR34" cm="1">
        <f t="array" ref="AR34">TheilElementSeparateSum(POP!AR$10:AR$89,GDP!AR$10:AR$89,POP!AR$90,GDP!AR$90,'Global Theil'!$A34)</f>
        <v>-1.1060519950647943E-4</v>
      </c>
      <c r="AS34" cm="1">
        <f t="array" ref="AS34">TheilElementSeparateSum(POP!AS$10:AS$89,GDP!AS$10:AS$89,POP!AS$90,GDP!AS$90,'Global Theil'!$A34)</f>
        <v>-1.1360934649188728E-4</v>
      </c>
      <c r="AT34" cm="1">
        <f t="array" ref="AT34">TheilElementSeparateSum(POP!AT$10:AT$89,GDP!AT$10:AT$89,POP!AT$90,GDP!AT$90,'Global Theil'!$A34)</f>
        <v>-1.136700944176761E-4</v>
      </c>
      <c r="AU34" cm="1">
        <f t="array" ref="AU34">TheilElementSeparateSum(POP!AU$10:AU$89,GDP!AU$10:AU$89,POP!AU$90,GDP!AU$90,'Global Theil'!$A34)</f>
        <v>-1.1236123407131152E-4</v>
      </c>
      <c r="AV34" cm="1">
        <f t="array" ref="AV34">TheilElementSeparateSum(POP!AV$10:AV$89,GDP!AV$10:AV$89,POP!AV$90,GDP!AV$90,'Global Theil'!$A34)</f>
        <v>-1.1402446579477484E-4</v>
      </c>
      <c r="AW34" cm="1">
        <f t="array" ref="AW34">TheilElementSeparateSum(POP!AW$10:AW$89,GDP!AW$10:AW$89,POP!AW$90,GDP!AW$90,'Global Theil'!$A34)</f>
        <v>-1.1778070143547199E-4</v>
      </c>
      <c r="AX34" cm="1">
        <f t="array" ref="AX34">TheilElementSeparateSum(POP!AX$10:AX$89,GDP!AX$10:AX$89,POP!AX$90,GDP!AX$90,'Global Theil'!$A34)</f>
        <v>-1.2461256153939709E-4</v>
      </c>
      <c r="AY34" cm="1">
        <f t="array" ref="AY34">TheilElementSeparateSum(POP!AY$10:AY$89,GDP!AY$10:AY$89,POP!AY$90,GDP!AY$90,'Global Theil'!$A34)</f>
        <v>-1.306944075376159E-4</v>
      </c>
      <c r="AZ34" cm="1">
        <f t="array" ref="AZ34">TheilElementSeparateSum(POP!AZ$10:AZ$89,GDP!AZ$10:AZ$89,POP!AZ$90,GDP!AZ$90,'Global Theil'!$A34)</f>
        <v>-1.2683202935045797E-4</v>
      </c>
      <c r="BA34" cm="1">
        <f t="array" ref="BA34">TheilElementSeparateSum(POP!BA$10:BA$89,GDP!BA$10:BA$89,POP!BA$90,GDP!BA$90,'Global Theil'!$A34)</f>
        <v>-1.2964506208326218E-4</v>
      </c>
      <c r="BB34" cm="1">
        <f t="array" ref="BB34">TheilElementSeparateSum(POP!BB$10:BB$89,GDP!BB$10:BB$89,POP!BB$90,GDP!BB$90,'Global Theil'!$A34)</f>
        <v>-1.2983782702592308E-4</v>
      </c>
      <c r="BC34" cm="1">
        <f t="array" ref="BC34">TheilElementSeparateSum(POP!BC$10:BC$89,GDP!BC$10:BC$89,POP!BC$90,GDP!BC$90,'Global Theil'!$A34)</f>
        <v>-9.7014752177269719E-5</v>
      </c>
      <c r="BD34" cm="1">
        <f t="array" ref="BD34">TheilElementSeparateSum(POP!BD$10:BD$89,GDP!BD$10:BD$89,POP!BD$90,GDP!BD$90,'Global Theil'!$A34)</f>
        <v>-1.0231463588226905E-4</v>
      </c>
      <c r="BE34" cm="1">
        <f t="array" ref="BE34">TheilElementSeparateSum(POP!BE$10:BE$89,GDP!BE$10:BE$89,POP!BE$90,GDP!BE$90,'Global Theil'!$A34)</f>
        <v>-9.6744097950238151E-5</v>
      </c>
      <c r="BF34" cm="1">
        <f t="array" ref="BF34">TheilElementSeparateSum(POP!BF$10:BF$89,GDP!BF$10:BF$89,POP!BF$90,GDP!BF$90,'Global Theil'!$A34)</f>
        <v>-1.005084189019127E-4</v>
      </c>
      <c r="BG34" cm="1">
        <f t="array" ref="BG34">TheilElementSeparateSum(POP!BG$10:BG$89,GDP!BG$10:BG$89,POP!BG$90,GDP!BG$90,'Global Theil'!$A34)</f>
        <v>-1.0553735169149208E-4</v>
      </c>
      <c r="BH34" cm="1">
        <f t="array" ref="BH34">TheilElementSeparateSum(POP!BH$10:BH$89,GDP!BH$10:BH$89,POP!BH$90,GDP!BH$90,'Global Theil'!$A34)</f>
        <v>-1.0627736730275924E-4</v>
      </c>
      <c r="BI34" cm="1">
        <f t="array" ref="BI34">TheilElementSeparateSum(POP!BI$10:BI$89,GDP!BI$10:BI$89,POP!BI$90,GDP!BI$90,'Global Theil'!$A34)</f>
        <v>-1.0515576336285213E-4</v>
      </c>
    </row>
    <row r="35" spans="1:61" x14ac:dyDescent="0.45">
      <c r="A35">
        <f t="shared" si="0"/>
        <v>32</v>
      </c>
      <c r="B35" t="str" vm="99">
        <f>GDP!B41</f>
        <v>Chad</v>
      </c>
      <c r="C35" cm="1">
        <f t="array" ref="C35">TheilElementSeparateSum(POP!C$10:C$89,GDP!C$10:C$89,POP!C$90,GDP!C$90,'Global Theil'!$A35)</f>
        <v>-4.5517101747049026E-4</v>
      </c>
      <c r="D35" cm="1">
        <f t="array" ref="D35">TheilElementSeparateSum(POP!D$10:D$89,GDP!D$10:D$89,POP!D$90,GDP!D$90,'Global Theil'!$A35)</f>
        <v>-4.556348633181784E-4</v>
      </c>
      <c r="E35" cm="1">
        <f t="array" ref="E35">TheilElementSeparateSum(POP!E$10:E$89,GDP!E$10:E$89,POP!E$90,GDP!E$90,'Global Theil'!$A35)</f>
        <v>-4.4861987599149639E-4</v>
      </c>
      <c r="F35" cm="1">
        <f t="array" ref="F35">TheilElementSeparateSum(POP!F$10:F$89,GDP!F$10:F$89,POP!F$90,GDP!F$90,'Global Theil'!$A35)</f>
        <v>-4.4250576600002371E-4</v>
      </c>
      <c r="G35" cm="1">
        <f t="array" ref="G35">TheilElementSeparateSum(POP!G$10:G$89,GDP!G$10:G$89,POP!G$90,GDP!G$90,'Global Theil'!$A35)</f>
        <v>-4.3786500548317485E-4</v>
      </c>
      <c r="H35" cm="1">
        <f t="array" ref="H35">TheilElementSeparateSum(POP!H$10:H$89,GDP!H$10:H$89,POP!H$90,GDP!H$90,'Global Theil'!$A35)</f>
        <v>-4.2931653446020207E-4</v>
      </c>
      <c r="I35" cm="1">
        <f t="array" ref="I35">TheilElementSeparateSum(POP!I$10:I$89,GDP!I$10:I$89,POP!I$90,GDP!I$90,'Global Theil'!$A35)</f>
        <v>-4.2402170173098415E-4</v>
      </c>
      <c r="J35" cm="1">
        <f t="array" ref="J35">TheilElementSeparateSum(POP!J$10:J$89,GDP!J$10:J$89,POP!J$90,GDP!J$90,'Global Theil'!$A35)</f>
        <v>-4.1160286667942436E-4</v>
      </c>
      <c r="K35" cm="1">
        <f t="array" ref="K35">TheilElementSeparateSum(POP!K$10:K$89,GDP!K$10:K$89,POP!K$90,GDP!K$90,'Global Theil'!$A35)</f>
        <v>-4.0046611673462618E-4</v>
      </c>
      <c r="L35" cm="1">
        <f t="array" ref="L35">TheilElementSeparateSum(POP!L$10:L$89,GDP!L$10:L$89,POP!L$90,GDP!L$90,'Global Theil'!$A35)</f>
        <v>-3.831870094612451E-4</v>
      </c>
      <c r="M35" cm="1">
        <f t="array" ref="M35">TheilElementSeparateSum(POP!M$10:M$89,GDP!M$10:M$89,POP!M$90,GDP!M$90,'Global Theil'!$A35)</f>
        <v>-3.7859107967243809E-4</v>
      </c>
      <c r="N35" cm="1">
        <f t="array" ref="N35">TheilElementSeparateSum(POP!N$10:N$89,GDP!N$10:N$89,POP!N$90,GDP!N$90,'Global Theil'!$A35)</f>
        <v>-3.8182063832744564E-4</v>
      </c>
      <c r="O35" cm="1">
        <f t="array" ref="O35">TheilElementSeparateSum(POP!O$10:O$89,GDP!O$10:O$89,POP!O$90,GDP!O$90,'Global Theil'!$A35)</f>
        <v>-3.673371096552549E-4</v>
      </c>
      <c r="P35" cm="1">
        <f t="array" ref="P35">TheilElementSeparateSum(POP!P$10:P$89,GDP!P$10:P$89,POP!P$90,GDP!P$90,'Global Theil'!$A35)</f>
        <v>-3.4686888390456473E-4</v>
      </c>
      <c r="Q35" cm="1">
        <f t="array" ref="Q35">TheilElementSeparateSum(POP!Q$10:Q$89,GDP!Q$10:Q$89,POP!Q$90,GDP!Q$90,'Global Theil'!$A35)</f>
        <v>-3.7791567105247779E-4</v>
      </c>
      <c r="R35" cm="1">
        <f t="array" ref="R35">TheilElementSeparateSum(POP!R$10:R$89,GDP!R$10:R$89,POP!R$90,GDP!R$90,'Global Theil'!$A35)</f>
        <v>-3.6452805739366266E-4</v>
      </c>
      <c r="S35" cm="1">
        <f t="array" ref="S35">TheilElementSeparateSum(POP!S$10:S$89,GDP!S$10:S$89,POP!S$90,GDP!S$90,'Global Theil'!$A35)</f>
        <v>-3.5634048333065449E-4</v>
      </c>
      <c r="T35" cm="1">
        <f t="array" ref="T35">TheilElementSeparateSum(POP!T$10:T$89,GDP!T$10:T$89,POP!T$90,GDP!T$90,'Global Theil'!$A35)</f>
        <v>-3.5756377582906189E-4</v>
      </c>
      <c r="U35" cm="1">
        <f t="array" ref="U35">TheilElementSeparateSum(POP!U$10:U$89,GDP!U$10:U$89,POP!U$90,GDP!U$90,'Global Theil'!$A35)</f>
        <v>-3.1275031432512348E-4</v>
      </c>
      <c r="V35" cm="1">
        <f t="array" ref="V35">TheilElementSeparateSum(POP!V$10:V$89,GDP!V$10:V$89,POP!V$90,GDP!V$90,'Global Theil'!$A35)</f>
        <v>-2.979211009903588E-4</v>
      </c>
      <c r="W35" cm="1">
        <f t="array" ref="W35">TheilElementSeparateSum(POP!W$10:W$89,GDP!W$10:W$89,POP!W$90,GDP!W$90,'Global Theil'!$A35)</f>
        <v>-2.6154530018623461E-4</v>
      </c>
      <c r="X35" cm="1">
        <f t="array" ref="X35">TheilElementSeparateSum(POP!X$10:X$89,GDP!X$10:X$89,POP!X$90,GDP!X$90,'Global Theil'!$A35)</f>
        <v>-2.5583526035454938E-4</v>
      </c>
      <c r="Y35" cm="1">
        <f t="array" ref="Y35">TheilElementSeparateSum(POP!Y$10:Y$89,GDP!Y$10:Y$89,POP!Y$90,GDP!Y$90,'Global Theil'!$A35)</f>
        <v>-2.5270972965352851E-4</v>
      </c>
      <c r="Z35" cm="1">
        <f t="array" ref="Z35">TheilElementSeparateSum(POP!Z$10:Z$89,GDP!Z$10:Z$89,POP!Z$90,GDP!Z$90,'Global Theil'!$A35)</f>
        <v>-2.6136069794174485E-4</v>
      </c>
      <c r="AA35" cm="1">
        <f t="array" ref="AA35">TheilElementSeparateSum(POP!AA$10:AA$89,GDP!AA$10:AA$89,POP!AA$90,GDP!AA$90,'Global Theil'!$A35)</f>
        <v>-2.7262627983663085E-4</v>
      </c>
      <c r="AB35" cm="1">
        <f t="array" ref="AB35">TheilElementSeparateSum(POP!AB$10:AB$89,GDP!AB$10:AB$89,POP!AB$90,GDP!AB$90,'Global Theil'!$A35)</f>
        <v>-2.5247740489686666E-4</v>
      </c>
      <c r="AC35" cm="1">
        <f t="array" ref="AC35">TheilElementSeparateSum(POP!AC$10:AC$89,GDP!AC$10:AC$89,POP!AC$90,GDP!AC$90,'Global Theil'!$A35)</f>
        <v>-2.4660650913449554E-4</v>
      </c>
      <c r="AD35" cm="1">
        <f t="array" ref="AD35">TheilElementSeparateSum(POP!AD$10:AD$89,GDP!AD$10:AD$89,POP!AD$90,GDP!AD$90,'Global Theil'!$A35)</f>
        <v>-2.6795702888052106E-4</v>
      </c>
      <c r="AE35" cm="1">
        <f t="array" ref="AE35">TheilElementSeparateSum(POP!AE$10:AE$89,GDP!AE$10:AE$89,POP!AE$90,GDP!AE$90,'Global Theil'!$A35)</f>
        <v>-2.5457541002195741E-4</v>
      </c>
      <c r="AF35" cm="1">
        <f t="array" ref="AF35">TheilElementSeparateSum(POP!AF$10:AF$89,GDP!AF$10:AF$89,POP!AF$90,GDP!AF$90,'Global Theil'!$A35)</f>
        <v>-2.7087960605599501E-4</v>
      </c>
      <c r="AG35" cm="1">
        <f t="array" ref="AG35">TheilElementSeparateSum(POP!AG$10:AG$89,GDP!AG$10:AG$89,POP!AG$90,GDP!AG$90,'Global Theil'!$A35)</f>
        <v>-2.7475759685540585E-4</v>
      </c>
      <c r="AH35" cm="1">
        <f t="array" ref="AH35">TheilElementSeparateSum(POP!AH$10:AH$89,GDP!AH$10:AH$89,POP!AH$90,GDP!AH$90,'Global Theil'!$A35)</f>
        <v>-2.6664162301343546E-4</v>
      </c>
      <c r="AI35" cm="1">
        <f t="array" ref="AI35">TheilElementSeparateSum(POP!AI$10:AI$89,GDP!AI$10:AI$89,POP!AI$90,GDP!AI$90,'Global Theil'!$A35)</f>
        <v>-2.2368206983804727E-4</v>
      </c>
      <c r="AJ35" cm="1">
        <f t="array" ref="AJ35">TheilElementSeparateSum(POP!AJ$10:AJ$89,GDP!AJ$10:AJ$89,POP!AJ$90,GDP!AJ$90,'Global Theil'!$A35)</f>
        <v>-1.8356087213018975E-4</v>
      </c>
      <c r="AK35" cm="1">
        <f t="array" ref="AK35">TheilElementSeparateSum(POP!AK$10:AK$89,GDP!AK$10:AK$89,POP!AK$90,GDP!AK$90,'Global Theil'!$A35)</f>
        <v>-1.9813551497320121E-4</v>
      </c>
      <c r="AL35" cm="1">
        <f t="array" ref="AL35">TheilElementSeparateSum(POP!AL$10:AL$89,GDP!AL$10:AL$89,POP!AL$90,GDP!AL$90,'Global Theil'!$A35)</f>
        <v>-2.1107651415934448E-4</v>
      </c>
      <c r="AM35" cm="1">
        <f t="array" ref="AM35">TheilElementSeparateSum(POP!AM$10:AM$89,GDP!AM$10:AM$89,POP!AM$90,GDP!AM$90,'Global Theil'!$A35)</f>
        <v>-2.0593891299568463E-4</v>
      </c>
      <c r="AN35" cm="1">
        <f t="array" ref="AN35">TheilElementSeparateSum(POP!AN$10:AN$89,GDP!AN$10:AN$89,POP!AN$90,GDP!AN$90,'Global Theil'!$A35)</f>
        <v>-2.2436559636105624E-4</v>
      </c>
      <c r="AO35" cm="1">
        <f t="array" ref="AO35">TheilElementSeparateSum(POP!AO$10:AO$89,GDP!AO$10:AO$89,POP!AO$90,GDP!AO$90,'Global Theil'!$A35)</f>
        <v>-2.0009265853117978E-4</v>
      </c>
      <c r="AP35" cm="1">
        <f t="array" ref="AP35">TheilElementSeparateSum(POP!AP$10:AP$89,GDP!AP$10:AP$89,POP!AP$90,GDP!AP$90,'Global Theil'!$A35)</f>
        <v>-1.8194588336293695E-4</v>
      </c>
      <c r="AQ35" cm="1">
        <f t="array" ref="AQ35">TheilElementSeparateSum(POP!AQ$10:AQ$89,GDP!AQ$10:AQ$89,POP!AQ$90,GDP!AQ$90,'Global Theil'!$A35)</f>
        <v>-2.1440839949850998E-4</v>
      </c>
      <c r="AR35" cm="1">
        <f t="array" ref="AR35">TheilElementSeparateSum(POP!AR$10:AR$89,GDP!AR$10:AR$89,POP!AR$90,GDP!AR$90,'Global Theil'!$A35)</f>
        <v>-2.3361462863772479E-4</v>
      </c>
      <c r="AS35" cm="1">
        <f t="array" ref="AS35">TheilElementSeparateSum(POP!AS$10:AS$89,GDP!AS$10:AS$89,POP!AS$90,GDP!AS$90,'Global Theil'!$A35)</f>
        <v>-2.7330086339814077E-4</v>
      </c>
      <c r="AT35" cm="1">
        <f t="array" ref="AT35">TheilElementSeparateSum(POP!AT$10:AT$89,GDP!AT$10:AT$89,POP!AT$90,GDP!AT$90,'Global Theil'!$A35)</f>
        <v>-3.5134765989721094E-4</v>
      </c>
      <c r="AU35" cm="1">
        <f t="array" ref="AU35">TheilElementSeparateSum(POP!AU$10:AU$89,GDP!AU$10:AU$89,POP!AU$90,GDP!AU$90,'Global Theil'!$A35)</f>
        <v>-4.3678580090588136E-4</v>
      </c>
      <c r="AV35" cm="1">
        <f t="array" ref="AV35">TheilElementSeparateSum(POP!AV$10:AV$89,GDP!AV$10:AV$89,POP!AV$90,GDP!AV$90,'Global Theil'!$A35)</f>
        <v>-4.5154095109946969E-4</v>
      </c>
      <c r="AW35" cm="1">
        <f t="array" ref="AW35">TheilElementSeparateSum(POP!AW$10:AW$89,GDP!AW$10:AW$89,POP!AW$90,GDP!AW$90,'Global Theil'!$A35)</f>
        <v>-4.6805497791719495E-4</v>
      </c>
      <c r="AX35" cm="1">
        <f t="array" ref="AX35">TheilElementSeparateSum(POP!AX$10:AX$89,GDP!AX$10:AX$89,POP!AX$90,GDP!AX$90,'Global Theil'!$A35)</f>
        <v>-5.019777062152302E-4</v>
      </c>
      <c r="AY35" cm="1">
        <f t="array" ref="AY35">TheilElementSeparateSum(POP!AY$10:AY$89,GDP!AY$10:AY$89,POP!AY$90,GDP!AY$90,'Global Theil'!$A35)</f>
        <v>-4.8379732511009168E-4</v>
      </c>
      <c r="AZ35" cm="1">
        <f t="array" ref="AZ35">TheilElementSeparateSum(POP!AZ$10:AZ$89,GDP!AZ$10:AZ$89,POP!AZ$90,GDP!AZ$90,'Global Theil'!$A35)</f>
        <v>-5.0495907945466597E-4</v>
      </c>
      <c r="BA35" cm="1">
        <f t="array" ref="BA35">TheilElementSeparateSum(POP!BA$10:BA$89,GDP!BA$10:BA$89,POP!BA$90,GDP!BA$90,'Global Theil'!$A35)</f>
        <v>-5.2103624231521792E-4</v>
      </c>
      <c r="BB35" cm="1">
        <f t="array" ref="BB35">TheilElementSeparateSum(POP!BB$10:BB$89,GDP!BB$10:BB$89,POP!BB$90,GDP!BB$90,'Global Theil'!$A35)</f>
        <v>-5.236879170058777E-4</v>
      </c>
      <c r="BC35" cm="1">
        <f t="array" ref="BC35">TheilElementSeparateSum(POP!BC$10:BC$89,GDP!BC$10:BC$89,POP!BC$90,GDP!BC$90,'Global Theil'!$A35)</f>
        <v>-5.3436014891979891E-4</v>
      </c>
      <c r="BD35" cm="1">
        <f t="array" ref="BD35">TheilElementSeparateSum(POP!BD$10:BD$89,GDP!BD$10:BD$89,POP!BD$90,GDP!BD$90,'Global Theil'!$A35)</f>
        <v>-5.5176669728669288E-4</v>
      </c>
      <c r="BE35" cm="1">
        <f t="array" ref="BE35">TheilElementSeparateSum(POP!BE$10:BE$89,GDP!BE$10:BE$89,POP!BE$90,GDP!BE$90,'Global Theil'!$A35)</f>
        <v>-4.9062789699642754E-4</v>
      </c>
      <c r="BF35" cm="1">
        <f t="array" ref="BF35">TheilElementSeparateSum(POP!BF$10:BF$89,GDP!BF$10:BF$89,POP!BF$90,GDP!BF$90,'Global Theil'!$A35)</f>
        <v>-4.6437928040836526E-4</v>
      </c>
      <c r="BG35" cm="1">
        <f t="array" ref="BG35">TheilElementSeparateSum(POP!BG$10:BG$89,GDP!BG$10:BG$89,POP!BG$90,GDP!BG$90,'Global Theil'!$A35)</f>
        <v>-4.4789136346755956E-4</v>
      </c>
      <c r="BH35" cm="1">
        <f t="array" ref="BH35">TheilElementSeparateSum(POP!BH$10:BH$89,GDP!BH$10:BH$89,POP!BH$90,GDP!BH$90,'Global Theil'!$A35)</f>
        <v>-4.6751276701217307E-4</v>
      </c>
      <c r="BI35" cm="1">
        <f t="array" ref="BI35">TheilElementSeparateSum(POP!BI$10:BI$89,GDP!BI$10:BI$89,POP!BI$90,GDP!BI$90,'Global Theil'!$A35)</f>
        <v>-4.6738009427108355E-4</v>
      </c>
    </row>
    <row r="36" spans="1:61" x14ac:dyDescent="0.45">
      <c r="A36">
        <f t="shared" si="0"/>
        <v>33</v>
      </c>
      <c r="B36" t="str" vm="100">
        <f>GDP!B42</f>
        <v>Chile</v>
      </c>
      <c r="C36" cm="1">
        <f t="array" ref="C36">TheilElementSeparateSum(POP!C$10:C$89,GDP!C$10:C$89,POP!C$90,GDP!C$90,'Global Theil'!$A36)</f>
        <v>4.2948077172874389E-4</v>
      </c>
      <c r="D36" cm="1">
        <f t="array" ref="D36">TheilElementSeparateSum(POP!D$10:D$89,GDP!D$10:D$89,POP!D$90,GDP!D$90,'Global Theil'!$A36)</f>
        <v>8.5402976386959558E-4</v>
      </c>
      <c r="E36" cm="1">
        <f t="array" ref="E36">TheilElementSeparateSum(POP!E$10:E$89,GDP!E$10:E$89,POP!E$90,GDP!E$90,'Global Theil'!$A36)</f>
        <v>6.7887388616620918E-4</v>
      </c>
      <c r="F36" cm="1">
        <f t="array" ref="F36">TheilElementSeparateSum(POP!F$10:F$89,GDP!F$10:F$89,POP!F$90,GDP!F$90,'Global Theil'!$A36)</f>
        <v>5.1471492034710071E-4</v>
      </c>
      <c r="G36" cm="1">
        <f t="array" ref="G36">TheilElementSeparateSum(POP!G$10:G$89,GDP!G$10:G$89,POP!G$90,GDP!G$90,'Global Theil'!$A36)</f>
        <v>1.7807714009321956E-4</v>
      </c>
      <c r="H36" cm="1">
        <f t="array" ref="H36">TheilElementSeparateSum(POP!H$10:H$89,GDP!H$10:H$89,POP!H$90,GDP!H$90,'Global Theil'!$A36)</f>
        <v>5.3516389519985799E-4</v>
      </c>
      <c r="I36" cm="1">
        <f t="array" ref="I36">TheilElementSeparateSum(POP!I$10:I$89,GDP!I$10:I$89,POP!I$90,GDP!I$90,'Global Theil'!$A36)</f>
        <v>2.258188892298601E-4</v>
      </c>
      <c r="J36" cm="1">
        <f t="array" ref="J36">TheilElementSeparateSum(POP!J$10:J$89,GDP!J$10:J$89,POP!J$90,GDP!J$90,'Global Theil'!$A36)</f>
        <v>2.6931209186306166E-5</v>
      </c>
      <c r="K36" cm="1">
        <f t="array" ref="K36">TheilElementSeparateSum(POP!K$10:K$89,GDP!K$10:K$89,POP!K$90,GDP!K$90,'Global Theil'!$A36)</f>
        <v>2.8114617274840826E-4</v>
      </c>
      <c r="L36" cm="1">
        <f t="array" ref="L36">TheilElementSeparateSum(POP!L$10:L$89,GDP!L$10:L$89,POP!L$90,GDP!L$90,'Global Theil'!$A36)</f>
        <v>2.8888120405990103E-4</v>
      </c>
      <c r="M36" cm="1">
        <f t="array" ref="M36">TheilElementSeparateSum(POP!M$10:M$89,GDP!M$10:M$89,POP!M$90,GDP!M$90,'Global Theil'!$A36)</f>
        <v>6.942700203282717E-4</v>
      </c>
      <c r="N36" cm="1">
        <f t="array" ref="N36">TheilElementSeparateSum(POP!N$10:N$89,GDP!N$10:N$89,POP!N$90,GDP!N$90,'Global Theil'!$A36)</f>
        <v>4.6201001761141965E-4</v>
      </c>
      <c r="O36" cm="1">
        <f t="array" ref="O36">TheilElementSeparateSum(POP!O$10:O$89,GDP!O$10:O$89,POP!O$90,GDP!O$90,'Global Theil'!$A36)</f>
        <v>1.3669986063332236E-3</v>
      </c>
      <c r="P36" cm="1">
        <f t="array" ref="P36">TheilElementSeparateSum(POP!P$10:P$89,GDP!P$10:P$89,POP!P$90,GDP!P$90,'Global Theil'!$A36)</f>
        <v>5.3161326030390496E-4</v>
      </c>
      <c r="Q36" cm="1">
        <f t="array" ref="Q36">TheilElementSeparateSum(POP!Q$10:Q$89,GDP!Q$10:Q$89,POP!Q$90,GDP!Q$90,'Global Theil'!$A36)</f>
        <v>-1.2505930469409285E-3</v>
      </c>
      <c r="R36" cm="1">
        <f t="array" ref="R36">TheilElementSeparateSum(POP!R$10:R$89,GDP!R$10:R$89,POP!R$90,GDP!R$90,'Global Theil'!$A36)</f>
        <v>-1.0772368214195193E-3</v>
      </c>
      <c r="S36" cm="1">
        <f t="array" ref="S36">TheilElementSeparateSum(POP!S$10:S$89,GDP!S$10:S$89,POP!S$90,GDP!S$90,'Global Theil'!$A36)</f>
        <v>-8.2750511942270358E-4</v>
      </c>
      <c r="T36" cm="1">
        <f t="array" ref="T36">TheilElementSeparateSum(POP!T$10:T$89,GDP!T$10:T$89,POP!T$90,GDP!T$90,'Global Theil'!$A36)</f>
        <v>-8.7699170708917999E-4</v>
      </c>
      <c r="U36" cm="1">
        <f t="array" ref="U36">TheilElementSeparateSum(POP!U$10:U$89,GDP!U$10:U$89,POP!U$90,GDP!U$90,'Global Theil'!$A36)</f>
        <v>-5.4093322755684604E-4</v>
      </c>
      <c r="V36" cm="1">
        <f t="array" ref="V36">TheilElementSeparateSum(POP!V$10:V$89,GDP!V$10:V$89,POP!V$90,GDP!V$90,'Global Theil'!$A36)</f>
        <v>-3.6084126837124986E-5</v>
      </c>
      <c r="W36" cm="1">
        <f t="array" ref="W36">TheilElementSeparateSum(POP!W$10:W$89,GDP!W$10:W$89,POP!W$90,GDP!W$90,'Global Theil'!$A36)</f>
        <v>4.3454493584552833E-4</v>
      </c>
      <c r="X36" cm="1">
        <f t="array" ref="X36">TheilElementSeparateSum(POP!X$10:X$89,GDP!X$10:X$89,POP!X$90,GDP!X$90,'Global Theil'!$A36)</f>
        <v>-5.2673308061315443E-4</v>
      </c>
      <c r="Y36" cm="1">
        <f t="array" ref="Y36">TheilElementSeparateSum(POP!Y$10:Y$89,GDP!Y$10:Y$89,POP!Y$90,GDP!Y$90,'Global Theil'!$A36)</f>
        <v>-9.5040689744238928E-4</v>
      </c>
      <c r="Z36" cm="1">
        <f t="array" ref="Z36">TheilElementSeparateSum(POP!Z$10:Z$89,GDP!Z$10:Z$89,POP!Z$90,GDP!Z$90,'Global Theil'!$A36)</f>
        <v>-1.0462045920998273E-3</v>
      </c>
      <c r="AA36" cm="1">
        <f t="array" ref="AA36">TheilElementSeparateSum(POP!AA$10:AA$89,GDP!AA$10:AA$89,POP!AA$90,GDP!AA$90,'Global Theil'!$A36)</f>
        <v>-1.1701656705784863E-3</v>
      </c>
      <c r="AB36" cm="1">
        <f t="array" ref="AB36">TheilElementSeparateSum(POP!AB$10:AB$89,GDP!AB$10:AB$89,POP!AB$90,GDP!AB$90,'Global Theil'!$A36)</f>
        <v>-1.2149663502753474E-3</v>
      </c>
      <c r="AC36" cm="1">
        <f t="array" ref="AC36">TheilElementSeparateSum(POP!AC$10:AC$89,GDP!AC$10:AC$89,POP!AC$90,GDP!AC$90,'Global Theil'!$A36)</f>
        <v>-1.1961511339940644E-3</v>
      </c>
      <c r="AD36" cm="1">
        <f t="array" ref="AD36">TheilElementSeparateSum(POP!AD$10:AD$89,GDP!AD$10:AD$89,POP!AD$90,GDP!AD$90,'Global Theil'!$A36)</f>
        <v>-1.1739573537263518E-3</v>
      </c>
      <c r="AE36" cm="1">
        <f t="array" ref="AE36">TheilElementSeparateSum(POP!AE$10:AE$89,GDP!AE$10:AE$89,POP!AE$90,GDP!AE$90,'Global Theil'!$A36)</f>
        <v>-1.1169966516530233E-3</v>
      </c>
      <c r="AF36" cm="1">
        <f t="array" ref="AF36">TheilElementSeparateSum(POP!AF$10:AF$89,GDP!AF$10:AF$89,POP!AF$90,GDP!AF$90,'Global Theil'!$A36)</f>
        <v>-1.116733369239703E-3</v>
      </c>
      <c r="AG36" cm="1">
        <f t="array" ref="AG36">TheilElementSeparateSum(POP!AG$10:AG$89,GDP!AG$10:AG$89,POP!AG$90,GDP!AG$90,'Global Theil'!$A36)</f>
        <v>-1.0552779847454597E-3</v>
      </c>
      <c r="AH36" cm="1">
        <f t="array" ref="AH36">TheilElementSeparateSum(POP!AH$10:AH$89,GDP!AH$10:AH$89,POP!AH$90,GDP!AH$90,'Global Theil'!$A36)</f>
        <v>-8.9427496086913558E-4</v>
      </c>
      <c r="AI36" cm="1">
        <f t="array" ref="AI36">TheilElementSeparateSum(POP!AI$10:AI$89,GDP!AI$10:AI$89,POP!AI$90,GDP!AI$90,'Global Theil'!$A36)</f>
        <v>-8.2341322763816532E-4</v>
      </c>
      <c r="AJ36" cm="1">
        <f t="array" ref="AJ36">TheilElementSeparateSum(POP!AJ$10:AJ$89,GDP!AJ$10:AJ$89,POP!AJ$90,GDP!AJ$90,'Global Theil'!$A36)</f>
        <v>-7.0571275670204905E-4</v>
      </c>
      <c r="AK36" cm="1">
        <f t="array" ref="AK36">TheilElementSeparateSum(POP!AK$10:AK$89,GDP!AK$10:AK$89,POP!AK$90,GDP!AK$90,'Global Theil'!$A36)</f>
        <v>-3.6329607879624236E-4</v>
      </c>
      <c r="AL36" cm="1">
        <f t="array" ref="AL36">TheilElementSeparateSum(POP!AL$10:AL$89,GDP!AL$10:AL$89,POP!AL$90,GDP!AL$90,'Global Theil'!$A36)</f>
        <v>-2.5689210983757192E-4</v>
      </c>
      <c r="AM36" cm="1">
        <f t="array" ref="AM36">TheilElementSeparateSum(POP!AM$10:AM$89,GDP!AM$10:AM$89,POP!AM$90,GDP!AM$90,'Global Theil'!$A36)</f>
        <v>1.5246621884747017E-6</v>
      </c>
      <c r="AN36" cm="1">
        <f t="array" ref="AN36">TheilElementSeparateSum(POP!AN$10:AN$89,GDP!AN$10:AN$89,POP!AN$90,GDP!AN$90,'Global Theil'!$A36)</f>
        <v>-1.4838455243507934E-4</v>
      </c>
      <c r="AO36" cm="1">
        <f t="array" ref="AO36">TheilElementSeparateSum(POP!AO$10:AO$89,GDP!AO$10:AO$89,POP!AO$90,GDP!AO$90,'Global Theil'!$A36)</f>
        <v>-4.8643934469840168E-4</v>
      </c>
      <c r="AP36" cm="1">
        <f t="array" ref="AP36">TheilElementSeparateSum(POP!AP$10:AP$89,GDP!AP$10:AP$89,POP!AP$90,GDP!AP$90,'Global Theil'!$A36)</f>
        <v>-4.9100872877750256E-4</v>
      </c>
      <c r="AQ36" cm="1">
        <f t="array" ref="AQ36">TheilElementSeparateSum(POP!AQ$10:AQ$89,GDP!AQ$10:AQ$89,POP!AQ$90,GDP!AQ$90,'Global Theil'!$A36)</f>
        <v>-6.6304598069520063E-4</v>
      </c>
      <c r="AR36" cm="1">
        <f t="array" ref="AR36">TheilElementSeparateSum(POP!AR$10:AR$89,GDP!AR$10:AR$89,POP!AR$90,GDP!AR$90,'Global Theil'!$A36)</f>
        <v>-7.618606676018069E-4</v>
      </c>
      <c r="AS36" cm="1">
        <f t="array" ref="AS36">TheilElementSeparateSum(POP!AS$10:AS$89,GDP!AS$10:AS$89,POP!AS$90,GDP!AS$90,'Global Theil'!$A36)</f>
        <v>-7.9371343203447897E-4</v>
      </c>
      <c r="AT36" cm="1">
        <f t="array" ref="AT36">TheilElementSeparateSum(POP!AT$10:AT$89,GDP!AT$10:AT$89,POP!AT$90,GDP!AT$90,'Global Theil'!$A36)</f>
        <v>-4.7035445472555769E-4</v>
      </c>
      <c r="AU36" cm="1">
        <f t="array" ref="AU36">TheilElementSeparateSum(POP!AU$10:AU$89,GDP!AU$10:AU$89,POP!AU$90,GDP!AU$90,'Global Theil'!$A36)</f>
        <v>-6.8474841592189352E-5</v>
      </c>
      <c r="AV36" cm="1">
        <f t="array" ref="AV36">TheilElementSeparateSum(POP!AV$10:AV$89,GDP!AV$10:AV$89,POP!AV$90,GDP!AV$90,'Global Theil'!$A36)</f>
        <v>5.4237444707873599E-4</v>
      </c>
      <c r="AW36" cm="1">
        <f t="array" ref="AW36">TheilElementSeparateSum(POP!AW$10:AW$89,GDP!AW$10:AW$89,POP!AW$90,GDP!AW$90,'Global Theil'!$A36)</f>
        <v>5.8641396201357637E-4</v>
      </c>
      <c r="AX36" cm="1">
        <f t="array" ref="AX36">TheilElementSeparateSum(POP!AX$10:AX$89,GDP!AX$10:AX$89,POP!AX$90,GDP!AX$90,'Global Theil'!$A36)</f>
        <v>4.1318507740899522E-4</v>
      </c>
      <c r="AY36" cm="1">
        <f t="array" ref="AY36">TheilElementSeparateSum(POP!AY$10:AY$89,GDP!AY$10:AY$89,POP!AY$90,GDP!AY$90,'Global Theil'!$A36)</f>
        <v>3.8531249877347566E-4</v>
      </c>
      <c r="AZ36" cm="1">
        <f t="array" ref="AZ36">TheilElementSeparateSum(POP!AZ$10:AZ$89,GDP!AZ$10:AZ$89,POP!AZ$90,GDP!AZ$90,'Global Theil'!$A36)</f>
        <v>1.1086789104021047E-3</v>
      </c>
      <c r="BA36" cm="1">
        <f t="array" ref="BA36">TheilElementSeparateSum(POP!BA$10:BA$89,GDP!BA$10:BA$89,POP!BA$90,GDP!BA$90,'Global Theil'!$A36)</f>
        <v>1.3925414774915786E-3</v>
      </c>
      <c r="BB36" cm="1">
        <f t="array" ref="BB36">TheilElementSeparateSum(POP!BB$10:BB$89,GDP!BB$10:BB$89,POP!BB$90,GDP!BB$90,'Global Theil'!$A36)</f>
        <v>1.6054936938359049E-3</v>
      </c>
      <c r="BC36" cm="1">
        <f t="array" ref="BC36">TheilElementSeparateSum(POP!BC$10:BC$89,GDP!BC$10:BC$89,POP!BC$90,GDP!BC$90,'Global Theil'!$A36)</f>
        <v>1.6969389249533737E-3</v>
      </c>
      <c r="BD36" cm="1">
        <f t="array" ref="BD36">TheilElementSeparateSum(POP!BD$10:BD$89,GDP!BD$10:BD$89,POP!BD$90,GDP!BD$90,'Global Theil'!$A36)</f>
        <v>1.1056381446099954E-3</v>
      </c>
      <c r="BE36" cm="1">
        <f t="array" ref="BE36">TheilElementSeparateSum(POP!BE$10:BE$89,GDP!BE$10:BE$89,POP!BE$90,GDP!BE$90,'Global Theil'!$A36)</f>
        <v>9.2819648204792843E-4</v>
      </c>
      <c r="BF36" cm="1">
        <f t="array" ref="BF36">TheilElementSeparateSum(POP!BF$10:BF$89,GDP!BF$10:BF$89,POP!BF$90,GDP!BF$90,'Global Theil'!$A36)</f>
        <v>9.5904610130345214E-4</v>
      </c>
      <c r="BG36" cm="1">
        <f t="array" ref="BG36">TheilElementSeparateSum(POP!BG$10:BG$89,GDP!BG$10:BG$89,POP!BG$90,GDP!BG$90,'Global Theil'!$A36)</f>
        <v>1.1756341377615396E-3</v>
      </c>
      <c r="BH36" cm="1">
        <f t="array" ref="BH36">TheilElementSeparateSum(POP!BH$10:BH$89,GDP!BH$10:BH$89,POP!BH$90,GDP!BH$90,'Global Theil'!$A36)</f>
        <v>1.2300756879811625E-3</v>
      </c>
      <c r="BI36" cm="1">
        <f t="array" ref="BI36">TheilElementSeparateSum(POP!BI$10:BI$89,GDP!BI$10:BI$89,POP!BI$90,GDP!BI$90,'Global Theil'!$A36)</f>
        <v>8.3651108931975294E-4</v>
      </c>
    </row>
    <row r="37" spans="1:61" x14ac:dyDescent="0.45">
      <c r="A37">
        <f t="shared" si="0"/>
        <v>34</v>
      </c>
      <c r="B37" t="str" vm="101">
        <f>GDP!B43</f>
        <v>Colombia</v>
      </c>
      <c r="C37" cm="1">
        <f t="array" ref="C37">TheilElementSeparateSum(POP!C$10:C$89,GDP!C$10:C$89,POP!C$90,GDP!C$90,'Global Theil'!$A37)</f>
        <v>-2.4458556406686477E-3</v>
      </c>
      <c r="D37" cm="1">
        <f t="array" ref="D37">TheilElementSeparateSum(POP!D$10:D$89,GDP!D$10:D$89,POP!D$90,GDP!D$90,'Global Theil'!$A37)</f>
        <v>-2.4809880023952107E-3</v>
      </c>
      <c r="E37" cm="1">
        <f t="array" ref="E37">TheilElementSeparateSum(POP!E$10:E$89,GDP!E$10:E$89,POP!E$90,GDP!E$90,'Global Theil'!$A37)</f>
        <v>-2.659459663922544E-3</v>
      </c>
      <c r="F37" cm="1">
        <f t="array" ref="F37">TheilElementSeparateSum(POP!F$10:F$89,GDP!F$10:F$89,POP!F$90,GDP!F$90,'Global Theil'!$A37)</f>
        <v>-2.5314035477969937E-3</v>
      </c>
      <c r="G37" cm="1">
        <f t="array" ref="G37">TheilElementSeparateSum(POP!G$10:G$89,GDP!G$10:G$89,POP!G$90,GDP!G$90,'Global Theil'!$A37)</f>
        <v>-2.7279329793374659E-3</v>
      </c>
      <c r="H37" cm="1">
        <f t="array" ref="H37">TheilElementSeparateSum(POP!H$10:H$89,GDP!H$10:H$89,POP!H$90,GDP!H$90,'Global Theil'!$A37)</f>
        <v>-2.848470521004245E-3</v>
      </c>
      <c r="I37" cm="1">
        <f t="array" ref="I37">TheilElementSeparateSum(POP!I$10:I$89,GDP!I$10:I$89,POP!I$90,GDP!I$90,'Global Theil'!$A37)</f>
        <v>-2.8698470316999352E-3</v>
      </c>
      <c r="J37" cm="1">
        <f t="array" ref="J37">TheilElementSeparateSum(POP!J$10:J$89,GDP!J$10:J$89,POP!J$90,GDP!J$90,'Global Theil'!$A37)</f>
        <v>-2.9052351338591798E-3</v>
      </c>
      <c r="K37" cm="1">
        <f t="array" ref="K37">TheilElementSeparateSum(POP!K$10:K$89,GDP!K$10:K$89,POP!K$90,GDP!K$90,'Global Theil'!$A37)</f>
        <v>-2.9213537329781992E-3</v>
      </c>
      <c r="L37" cm="1">
        <f t="array" ref="L37">TheilElementSeparateSum(POP!L$10:L$89,GDP!L$10:L$89,POP!L$90,GDP!L$90,'Global Theil'!$A37)</f>
        <v>-2.9290936500471149E-3</v>
      </c>
      <c r="M37" cm="1">
        <f t="array" ref="M37">TheilElementSeparateSum(POP!M$10:M$89,GDP!M$10:M$89,POP!M$90,GDP!M$90,'Global Theil'!$A37)</f>
        <v>-2.9363974310106468E-3</v>
      </c>
      <c r="N37" cm="1">
        <f t="array" ref="N37">TheilElementSeparateSum(POP!N$10:N$89,GDP!N$10:N$89,POP!N$90,GDP!N$90,'Global Theil'!$A37)</f>
        <v>-2.9442398242147455E-3</v>
      </c>
      <c r="O37" cm="1">
        <f t="array" ref="O37">TheilElementSeparateSum(POP!O$10:O$89,GDP!O$10:O$89,POP!O$90,GDP!O$90,'Global Theil'!$A37)</f>
        <v>-2.9500480531617608E-3</v>
      </c>
      <c r="P37" cm="1">
        <f t="array" ref="P37">TheilElementSeparateSum(POP!P$10:P$89,GDP!P$10:P$89,POP!P$90,GDP!P$90,'Global Theil'!$A37)</f>
        <v>-2.9527536841299959E-3</v>
      </c>
      <c r="Q37" cm="1">
        <f t="array" ref="Q37">TheilElementSeparateSum(POP!Q$10:Q$89,GDP!Q$10:Q$89,POP!Q$90,GDP!Q$90,'Global Theil'!$A37)</f>
        <v>-2.9645020193104694E-3</v>
      </c>
      <c r="R37" cm="1">
        <f t="array" ref="R37">TheilElementSeparateSum(POP!R$10:R$89,GDP!R$10:R$89,POP!R$90,GDP!R$90,'Global Theil'!$A37)</f>
        <v>-2.970980990412697E-3</v>
      </c>
      <c r="S37" cm="1">
        <f t="array" ref="S37">TheilElementSeparateSum(POP!S$10:S$89,GDP!S$10:S$89,POP!S$90,GDP!S$90,'Global Theil'!$A37)</f>
        <v>-2.9402482513875006E-3</v>
      </c>
      <c r="T37" cm="1">
        <f t="array" ref="T37">TheilElementSeparateSum(POP!T$10:T$89,GDP!T$10:T$89,POP!T$90,GDP!T$90,'Global Theil'!$A37)</f>
        <v>-2.9514465083440924E-3</v>
      </c>
      <c r="U37" cm="1">
        <f t="array" ref="U37">TheilElementSeparateSum(POP!U$10:U$89,GDP!U$10:U$89,POP!U$90,GDP!U$90,'Global Theil'!$A37)</f>
        <v>-2.9391358535247767E-3</v>
      </c>
      <c r="V37" cm="1">
        <f t="array" ref="V37">TheilElementSeparateSum(POP!V$10:V$89,GDP!V$10:V$89,POP!V$90,GDP!V$90,'Global Theil'!$A37)</f>
        <v>-2.8966152619291008E-3</v>
      </c>
      <c r="W37" cm="1">
        <f t="array" ref="W37">TheilElementSeparateSum(POP!W$10:W$89,GDP!W$10:W$89,POP!W$90,GDP!W$90,'Global Theil'!$A37)</f>
        <v>-2.8776286340099553E-3</v>
      </c>
      <c r="X37" cm="1">
        <f t="array" ref="X37">TheilElementSeparateSum(POP!X$10:X$89,GDP!X$10:X$89,POP!X$90,GDP!X$90,'Global Theil'!$A37)</f>
        <v>-2.7770269270104087E-3</v>
      </c>
      <c r="Y37" cm="1">
        <f t="array" ref="Y37">TheilElementSeparateSum(POP!Y$10:Y$89,GDP!Y$10:Y$89,POP!Y$90,GDP!Y$90,'Global Theil'!$A37)</f>
        <v>-2.8355541149036921E-3</v>
      </c>
      <c r="Z37" cm="1">
        <f t="array" ref="Z37">TheilElementSeparateSum(POP!Z$10:Z$89,GDP!Z$10:Z$89,POP!Z$90,GDP!Z$90,'Global Theil'!$A37)</f>
        <v>-2.9341624289661657E-3</v>
      </c>
      <c r="AA37" cm="1">
        <f t="array" ref="AA37">TheilElementSeparateSum(POP!AA$10:AA$89,GDP!AA$10:AA$89,POP!AA$90,GDP!AA$90,'Global Theil'!$A37)</f>
        <v>-3.0618155503548353E-3</v>
      </c>
      <c r="AB37" cm="1">
        <f t="array" ref="AB37">TheilElementSeparateSum(POP!AB$10:AB$89,GDP!AB$10:AB$89,POP!AB$90,GDP!AB$90,'Global Theil'!$A37)</f>
        <v>-3.0964758046480717E-3</v>
      </c>
      <c r="AC37" cm="1">
        <f t="array" ref="AC37">TheilElementSeparateSum(POP!AC$10:AC$89,GDP!AC$10:AC$89,POP!AC$90,GDP!AC$90,'Global Theil'!$A37)</f>
        <v>-3.0822427357992776E-3</v>
      </c>
      <c r="AD37" cm="1">
        <f t="array" ref="AD37">TheilElementSeparateSum(POP!AD$10:AD$89,GDP!AD$10:AD$89,POP!AD$90,GDP!AD$90,'Global Theil'!$A37)</f>
        <v>-3.0695145104425018E-3</v>
      </c>
      <c r="AE37" cm="1">
        <f t="array" ref="AE37">TheilElementSeparateSum(POP!AE$10:AE$89,GDP!AE$10:AE$89,POP!AE$90,GDP!AE$90,'Global Theil'!$A37)</f>
        <v>-3.0515165722042824E-3</v>
      </c>
      <c r="AF37" cm="1">
        <f t="array" ref="AF37">TheilElementSeparateSum(POP!AF$10:AF$89,GDP!AF$10:AF$89,POP!AF$90,GDP!AF$90,'Global Theil'!$A37)</f>
        <v>-3.0984538178440301E-3</v>
      </c>
      <c r="AG37" cm="1">
        <f t="array" ref="AG37">TheilElementSeparateSum(POP!AG$10:AG$89,GDP!AG$10:AG$89,POP!AG$90,GDP!AG$90,'Global Theil'!$A37)</f>
        <v>-3.0908412086251055E-3</v>
      </c>
      <c r="AH37" cm="1">
        <f t="array" ref="AH37">TheilElementSeparateSum(POP!AH$10:AH$89,GDP!AH$10:AH$89,POP!AH$90,GDP!AH$90,'Global Theil'!$A37)</f>
        <v>-3.1382004309675939E-3</v>
      </c>
      <c r="AI37" cm="1">
        <f t="array" ref="AI37">TheilElementSeparateSum(POP!AI$10:AI$89,GDP!AI$10:AI$89,POP!AI$90,GDP!AI$90,'Global Theil'!$A37)</f>
        <v>-3.1536985706953416E-3</v>
      </c>
      <c r="AJ37" cm="1">
        <f t="array" ref="AJ37">TheilElementSeparateSum(POP!AJ$10:AJ$89,GDP!AJ$10:AJ$89,POP!AJ$90,GDP!AJ$90,'Global Theil'!$A37)</f>
        <v>-3.119821300856607E-3</v>
      </c>
      <c r="AK37" cm="1">
        <f t="array" ref="AK37">TheilElementSeparateSum(POP!AK$10:AK$89,GDP!AK$10:AK$89,POP!AK$90,GDP!AK$90,'Global Theil'!$A37)</f>
        <v>-3.1171307859647196E-3</v>
      </c>
      <c r="AL37" cm="1">
        <f t="array" ref="AL37">TheilElementSeparateSum(POP!AL$10:AL$89,GDP!AL$10:AL$89,POP!AL$90,GDP!AL$90,'Global Theil'!$A37)</f>
        <v>-3.1083731263702699E-3</v>
      </c>
      <c r="AM37" cm="1">
        <f t="array" ref="AM37">TheilElementSeparateSum(POP!AM$10:AM$89,GDP!AM$10:AM$89,POP!AM$90,GDP!AM$90,'Global Theil'!$A37)</f>
        <v>-3.0272492319527613E-3</v>
      </c>
      <c r="AN37" cm="1">
        <f t="array" ref="AN37">TheilElementSeparateSum(POP!AN$10:AN$89,GDP!AN$10:AN$89,POP!AN$90,GDP!AN$90,'Global Theil'!$A37)</f>
        <v>-3.1247801110290893E-3</v>
      </c>
      <c r="AO37" cm="1">
        <f t="array" ref="AO37">TheilElementSeparateSum(POP!AO$10:AO$89,GDP!AO$10:AO$89,POP!AO$90,GDP!AO$90,'Global Theil'!$A37)</f>
        <v>-3.2056096335781087E-3</v>
      </c>
      <c r="AP37" cm="1">
        <f t="array" ref="AP37">TheilElementSeparateSum(POP!AP$10:AP$89,GDP!AP$10:AP$89,POP!AP$90,GDP!AP$90,'Global Theil'!$A37)</f>
        <v>-3.1850088914927304E-3</v>
      </c>
      <c r="AQ37" cm="1">
        <f t="array" ref="AQ37">TheilElementSeparateSum(POP!AQ$10:AQ$89,GDP!AQ$10:AQ$89,POP!AQ$90,GDP!AQ$90,'Global Theil'!$A37)</f>
        <v>-3.1963234341210569E-3</v>
      </c>
      <c r="AR37" cm="1">
        <f t="array" ref="AR37">TheilElementSeparateSum(POP!AR$10:AR$89,GDP!AR$10:AR$89,POP!AR$90,GDP!AR$90,'Global Theil'!$A37)</f>
        <v>-3.2184411691299104E-3</v>
      </c>
      <c r="AS37" cm="1">
        <f t="array" ref="AS37">TheilElementSeparateSum(POP!AS$10:AS$89,GDP!AS$10:AS$89,POP!AS$90,GDP!AS$90,'Global Theil'!$A37)</f>
        <v>-3.2274673157394822E-3</v>
      </c>
      <c r="AT37" cm="1">
        <f t="array" ref="AT37">TheilElementSeparateSum(POP!AT$10:AT$89,GDP!AT$10:AT$89,POP!AT$90,GDP!AT$90,'Global Theil'!$A37)</f>
        <v>-3.2374318863998366E-3</v>
      </c>
      <c r="AU37" cm="1">
        <f t="array" ref="AU37">TheilElementSeparateSum(POP!AU$10:AU$89,GDP!AU$10:AU$89,POP!AU$90,GDP!AU$90,'Global Theil'!$A37)</f>
        <v>-3.1840596376807159E-3</v>
      </c>
      <c r="AV37" cm="1">
        <f t="array" ref="AV37">TheilElementSeparateSum(POP!AV$10:AV$89,GDP!AV$10:AV$89,POP!AV$90,GDP!AV$90,'Global Theil'!$A37)</f>
        <v>-3.1597420479833999E-3</v>
      </c>
      <c r="AW37" cm="1">
        <f t="array" ref="AW37">TheilElementSeparateSum(POP!AW$10:AW$89,GDP!AW$10:AW$89,POP!AW$90,GDP!AW$90,'Global Theil'!$A37)</f>
        <v>-2.993166049349003E-3</v>
      </c>
      <c r="AX37" cm="1">
        <f t="array" ref="AX37">TheilElementSeparateSum(POP!AX$10:AX$89,GDP!AX$10:AX$89,POP!AX$90,GDP!AX$90,'Global Theil'!$A37)</f>
        <v>-2.8303045110787892E-3</v>
      </c>
      <c r="AY37" cm="1">
        <f t="array" ref="AY37">TheilElementSeparateSum(POP!AY$10:AY$89,GDP!AY$10:AY$89,POP!AY$90,GDP!AY$90,'Global Theil'!$A37)</f>
        <v>-2.8443326646913794E-3</v>
      </c>
      <c r="AZ37" cm="1">
        <f t="array" ref="AZ37">TheilElementSeparateSum(POP!AZ$10:AZ$89,GDP!AZ$10:AZ$89,POP!AZ$90,GDP!AZ$90,'Global Theil'!$A37)</f>
        <v>-2.5136847273833428E-3</v>
      </c>
      <c r="BA37" cm="1">
        <f t="array" ref="BA37">TheilElementSeparateSum(POP!BA$10:BA$89,GDP!BA$10:BA$89,POP!BA$90,GDP!BA$90,'Global Theil'!$A37)</f>
        <v>-2.2944530307369587E-3</v>
      </c>
      <c r="BB37" cm="1">
        <f t="array" ref="BB37">TheilElementSeparateSum(POP!BB$10:BB$89,GDP!BB$10:BB$89,POP!BB$90,GDP!BB$90,'Global Theil'!$A37)</f>
        <v>-1.9589546573996514E-3</v>
      </c>
      <c r="BC37" cm="1">
        <f t="array" ref="BC37">TheilElementSeparateSum(POP!BC$10:BC$89,GDP!BC$10:BC$89,POP!BC$90,GDP!BC$90,'Global Theil'!$A37)</f>
        <v>-1.9377881038118152E-3</v>
      </c>
      <c r="BD37" cm="1">
        <f t="array" ref="BD37">TheilElementSeparateSum(POP!BD$10:BD$89,GDP!BD$10:BD$89,POP!BD$90,GDP!BD$90,'Global Theil'!$A37)</f>
        <v>-2.0933544236333562E-3</v>
      </c>
      <c r="BE37" cm="1">
        <f t="array" ref="BE37">TheilElementSeparateSum(POP!BE$10:BE$89,GDP!BE$10:BE$89,POP!BE$90,GDP!BE$90,'Global Theil'!$A37)</f>
        <v>-2.8090678814782469E-3</v>
      </c>
      <c r="BF37" cm="1">
        <f t="array" ref="BF37">TheilElementSeparateSum(POP!BF$10:BF$89,GDP!BF$10:BF$89,POP!BF$90,GDP!BF$90,'Global Theil'!$A37)</f>
        <v>-2.9317205044241865E-3</v>
      </c>
      <c r="BG37" cm="1">
        <f t="array" ref="BG37">TheilElementSeparateSum(POP!BG$10:BG$89,GDP!BG$10:BG$89,POP!BG$90,GDP!BG$90,'Global Theil'!$A37)</f>
        <v>-2.8753026720302693E-3</v>
      </c>
      <c r="BH37" cm="1">
        <f t="array" ref="BH37">TheilElementSeparateSum(POP!BH$10:BH$89,GDP!BH$10:BH$89,POP!BH$90,GDP!BH$90,'Global Theil'!$A37)</f>
        <v>-2.8866686439309084E-3</v>
      </c>
      <c r="BI37" cm="1">
        <f t="array" ref="BI37">TheilElementSeparateSum(POP!BI$10:BI$89,GDP!BI$10:BI$89,POP!BI$90,GDP!BI$90,'Global Theil'!$A37)</f>
        <v>-2.9948436159412603E-3</v>
      </c>
    </row>
    <row r="38" spans="1:61" x14ac:dyDescent="0.45">
      <c r="A38">
        <f t="shared" si="0"/>
        <v>35</v>
      </c>
      <c r="B38" t="str" vm="102">
        <f>GDP!B44</f>
        <v>Congo DR</v>
      </c>
      <c r="C38" cm="1">
        <f t="array" ref="C38">TheilElementSeparateSum(POP!C$10:C$89,GDP!C$10:C$89,POP!C$90,GDP!C$90,'Global Theil'!$A38)</f>
        <v>-2.5693925873200561E-3</v>
      </c>
      <c r="D38" cm="1">
        <f t="array" ref="D38">TheilElementSeparateSum(POP!D$10:D$89,GDP!D$10:D$89,POP!D$90,GDP!D$90,'Global Theil'!$A38)</f>
        <v>-2.5452175293015264E-3</v>
      </c>
      <c r="E38" cm="1">
        <f t="array" ref="E38">TheilElementSeparateSum(POP!E$10:E$89,GDP!E$10:E$89,POP!E$90,GDP!E$90,'Global Theil'!$A38)</f>
        <v>-1.8918419351541789E-3</v>
      </c>
      <c r="F38" cm="1">
        <f t="array" ref="F38">TheilElementSeparateSum(POP!F$10:F$89,GDP!F$10:F$89,POP!F$90,GDP!F$90,'Global Theil'!$A38)</f>
        <v>-2.5525850024835624E-3</v>
      </c>
      <c r="G38" cm="1">
        <f t="array" ref="G38">TheilElementSeparateSum(POP!G$10:G$89,GDP!G$10:G$89,POP!G$90,GDP!G$90,'Global Theil'!$A38)</f>
        <v>-2.6429320863522385E-3</v>
      </c>
      <c r="H38" cm="1">
        <f t="array" ref="H38">TheilElementSeparateSum(POP!H$10:H$89,GDP!H$10:H$89,POP!H$90,GDP!H$90,'Global Theil'!$A38)</f>
        <v>-2.658683104259125E-3</v>
      </c>
      <c r="I38" cm="1">
        <f t="array" ref="I38">TheilElementSeparateSum(POP!I$10:I$89,GDP!I$10:I$89,POP!I$90,GDP!I$90,'Global Theil'!$A38)</f>
        <v>-2.5473514440737576E-3</v>
      </c>
      <c r="J38" cm="1">
        <f t="array" ref="J38">TheilElementSeparateSum(POP!J$10:J$89,GDP!J$10:J$89,POP!J$90,GDP!J$90,'Global Theil'!$A38)</f>
        <v>-2.6046407878898112E-3</v>
      </c>
      <c r="K38" cm="1">
        <f t="array" ref="K38">TheilElementSeparateSum(POP!K$10:K$89,GDP!K$10:K$89,POP!K$90,GDP!K$90,'Global Theil'!$A38)</f>
        <v>-2.6911490655471626E-3</v>
      </c>
      <c r="L38" cm="1">
        <f t="array" ref="L38">TheilElementSeparateSum(POP!L$10:L$89,GDP!L$10:L$89,POP!L$90,GDP!L$90,'Global Theil'!$A38)</f>
        <v>-2.6499608093744319E-3</v>
      </c>
      <c r="M38" cm="1">
        <f t="array" ref="M38">TheilElementSeparateSum(POP!M$10:M$89,GDP!M$10:M$89,POP!M$90,GDP!M$90,'Global Theil'!$A38)</f>
        <v>-2.6845069117234499E-3</v>
      </c>
      <c r="N38" cm="1">
        <f t="array" ref="N38">TheilElementSeparateSum(POP!N$10:N$89,GDP!N$10:N$89,POP!N$90,GDP!N$90,'Global Theil'!$A38)</f>
        <v>-2.6746830259469622E-3</v>
      </c>
      <c r="O38" cm="1">
        <f t="array" ref="O38">TheilElementSeparateSum(POP!O$10:O$89,GDP!O$10:O$89,POP!O$90,GDP!O$90,'Global Theil'!$A38)</f>
        <v>-2.7203487614541944E-3</v>
      </c>
      <c r="P38" cm="1">
        <f t="array" ref="P38">TheilElementSeparateSum(POP!P$10:P$89,GDP!P$10:P$89,POP!P$90,GDP!P$90,'Global Theil'!$A38)</f>
        <v>-2.7689055296010721E-3</v>
      </c>
      <c r="Q38" cm="1">
        <f t="array" ref="Q38">TheilElementSeparateSum(POP!Q$10:Q$89,GDP!Q$10:Q$89,POP!Q$90,GDP!Q$90,'Global Theil'!$A38)</f>
        <v>-2.766514323187115E-3</v>
      </c>
      <c r="R38" cm="1">
        <f t="array" ref="R38">TheilElementSeparateSum(POP!R$10:R$89,GDP!R$10:R$89,POP!R$90,GDP!R$90,'Global Theil'!$A38)</f>
        <v>-2.7062266999850915E-3</v>
      </c>
      <c r="S38" cm="1">
        <f t="array" ref="S38">TheilElementSeparateSum(POP!S$10:S$89,GDP!S$10:S$89,POP!S$90,GDP!S$90,'Global Theil'!$A38)</f>
        <v>-2.8084719455429129E-3</v>
      </c>
      <c r="T38" cm="1">
        <f t="array" ref="T38">TheilElementSeparateSum(POP!T$10:T$89,GDP!T$10:T$89,POP!T$90,GDP!T$90,'Global Theil'!$A38)</f>
        <v>-2.8600402505004584E-3</v>
      </c>
      <c r="U38" cm="1">
        <f t="array" ref="U38">TheilElementSeparateSum(POP!U$10:U$89,GDP!U$10:U$89,POP!U$90,GDP!U$90,'Global Theil'!$A38)</f>
        <v>-2.7786545472752036E-3</v>
      </c>
      <c r="V38" cm="1">
        <f t="array" ref="V38">TheilElementSeparateSum(POP!V$10:V$89,GDP!V$10:V$89,POP!V$90,GDP!V$90,'Global Theil'!$A38)</f>
        <v>-2.6583163295693713E-3</v>
      </c>
      <c r="W38" cm="1">
        <f t="array" ref="W38">TheilElementSeparateSum(POP!W$10:W$89,GDP!W$10:W$89,POP!W$90,GDP!W$90,'Global Theil'!$A38)</f>
        <v>-2.4767421778706801E-3</v>
      </c>
      <c r="X38" cm="1">
        <f t="array" ref="X38">TheilElementSeparateSum(POP!X$10:X$89,GDP!X$10:X$89,POP!X$90,GDP!X$90,'Global Theil'!$A38)</f>
        <v>-2.587805481699559E-3</v>
      </c>
      <c r="Y38" cm="1">
        <f t="array" ref="Y38">TheilElementSeparateSum(POP!Y$10:Y$89,GDP!Y$10:Y$89,POP!Y$90,GDP!Y$90,'Global Theil'!$A38)</f>
        <v>-2.3425749280507752E-3</v>
      </c>
      <c r="Z38" cm="1">
        <f t="array" ref="Z38">TheilElementSeparateSum(POP!Z$10:Z$89,GDP!Z$10:Z$89,POP!Z$90,GDP!Z$90,'Global Theil'!$A38)</f>
        <v>-1.9205042970345679E-3</v>
      </c>
      <c r="AA38" cm="1">
        <f t="array" ref="AA38">TheilElementSeparateSum(POP!AA$10:AA$89,GDP!AA$10:AA$89,POP!AA$90,GDP!AA$90,'Global Theil'!$A38)</f>
        <v>-1.7741177433899281E-3</v>
      </c>
      <c r="AB38" cm="1">
        <f t="array" ref="AB38">TheilElementSeparateSum(POP!AB$10:AB$89,GDP!AB$10:AB$89,POP!AB$90,GDP!AB$90,'Global Theil'!$A38)</f>
        <v>-1.7340216068768269E-3</v>
      </c>
      <c r="AC38" cm="1">
        <f t="array" ref="AC38">TheilElementSeparateSum(POP!AC$10:AC$89,GDP!AC$10:AC$89,POP!AC$90,GDP!AC$90,'Global Theil'!$A38)</f>
        <v>-1.5532528286180251E-3</v>
      </c>
      <c r="AD38" cm="1">
        <f t="array" ref="AD38">TheilElementSeparateSum(POP!AD$10:AD$89,GDP!AD$10:AD$89,POP!AD$90,GDP!AD$90,'Global Theil'!$A38)</f>
        <v>-1.5842257125607579E-3</v>
      </c>
      <c r="AE38" cm="1">
        <f t="array" ref="AE38">TheilElementSeparateSum(POP!AE$10:AE$89,GDP!AE$10:AE$89,POP!AE$90,GDP!AE$90,'Global Theil'!$A38)</f>
        <v>-1.5551414250450642E-3</v>
      </c>
      <c r="AF38" cm="1">
        <f t="array" ref="AF38">TheilElementSeparateSum(POP!AF$10:AF$89,GDP!AF$10:AF$89,POP!AF$90,GDP!AF$90,'Global Theil'!$A38)</f>
        <v>-1.4972989239551539E-3</v>
      </c>
      <c r="AG38" cm="1">
        <f t="array" ref="AG38">TheilElementSeparateSum(POP!AG$10:AG$89,GDP!AG$10:AG$89,POP!AG$90,GDP!AG$90,'Global Theil'!$A38)</f>
        <v>-1.4750319630453773E-3</v>
      </c>
      <c r="AH38" cm="1">
        <f t="array" ref="AH38">TheilElementSeparateSum(POP!AH$10:AH$89,GDP!AH$10:AH$89,POP!AH$90,GDP!AH$90,'Global Theil'!$A38)</f>
        <v>-1.2880916094303847E-3</v>
      </c>
      <c r="AI38" cm="1">
        <f t="array" ref="AI38">TheilElementSeparateSum(POP!AI$10:AI$89,GDP!AI$10:AI$89,POP!AI$90,GDP!AI$90,'Global Theil'!$A38)</f>
        <v>-1.5243122933045884E-3</v>
      </c>
      <c r="AJ38" cm="1">
        <f t="array" ref="AJ38">TheilElementSeparateSum(POP!AJ$10:AJ$89,GDP!AJ$10:AJ$89,POP!AJ$90,GDP!AJ$90,'Global Theil'!$A38)</f>
        <v>-9.546500665187956E-4</v>
      </c>
      <c r="AK38" cm="1">
        <f t="array" ref="AK38">TheilElementSeparateSum(POP!AK$10:AK$89,GDP!AK$10:AK$89,POP!AK$90,GDP!AK$90,'Global Theil'!$A38)</f>
        <v>-8.7051060434710276E-4</v>
      </c>
      <c r="AL38" cm="1">
        <f t="array" ref="AL38">TheilElementSeparateSum(POP!AL$10:AL$89,GDP!AL$10:AL$89,POP!AL$90,GDP!AL$90,'Global Theil'!$A38)</f>
        <v>-8.7304205882008583E-4</v>
      </c>
      <c r="AM38" cm="1">
        <f t="array" ref="AM38">TheilElementSeparateSum(POP!AM$10:AM$89,GDP!AM$10:AM$89,POP!AM$90,GDP!AM$90,'Global Theil'!$A38)</f>
        <v>-9.0789358792163011E-4</v>
      </c>
      <c r="AN38" cm="1">
        <f t="array" ref="AN38">TheilElementSeparateSum(POP!AN$10:AN$89,GDP!AN$10:AN$89,POP!AN$90,GDP!AN$90,'Global Theil'!$A38)</f>
        <v>-9.1853619479826841E-4</v>
      </c>
      <c r="AO38" cm="1">
        <f t="array" ref="AO38">TheilElementSeparateSum(POP!AO$10:AO$89,GDP!AO$10:AO$89,POP!AO$90,GDP!AO$90,'Global Theil'!$A38)</f>
        <v>-7.2517353893269975E-4</v>
      </c>
      <c r="AP38" cm="1">
        <f t="array" ref="AP38">TheilElementSeparateSum(POP!AP$10:AP$89,GDP!AP$10:AP$89,POP!AP$90,GDP!AP$90,'Global Theil'!$A38)</f>
        <v>-1.8838449034116844E-3</v>
      </c>
      <c r="AQ38" cm="1">
        <f t="array" ref="AQ38">TheilElementSeparateSum(POP!AQ$10:AQ$89,GDP!AQ$10:AQ$89,POP!AQ$90,GDP!AQ$90,'Global Theil'!$A38)</f>
        <v>-1.0012947178595153E-3</v>
      </c>
      <c r="AR38" cm="1">
        <f t="array" ref="AR38">TheilElementSeparateSum(POP!AR$10:AR$89,GDP!AR$10:AR$89,POP!AR$90,GDP!AR$90,'Global Theil'!$A38)</f>
        <v>-1.0972315517530297E-3</v>
      </c>
      <c r="AS38" cm="1">
        <f t="array" ref="AS38">TheilElementSeparateSum(POP!AS$10:AS$89,GDP!AS$10:AS$89,POP!AS$90,GDP!AS$90,'Global Theil'!$A38)</f>
        <v>-1.0408450942842953E-3</v>
      </c>
      <c r="AT38" cm="1">
        <f t="array" ref="AT38">TheilElementSeparateSum(POP!AT$10:AT$89,GDP!AT$10:AT$89,POP!AT$90,GDP!AT$90,'Global Theil'!$A38)</f>
        <v>-1.0697500571673346E-3</v>
      </c>
      <c r="AU38" cm="1">
        <f t="array" ref="AU38">TheilElementSeparateSum(POP!AU$10:AU$89,GDP!AU$10:AU$89,POP!AU$90,GDP!AU$90,'Global Theil'!$A38)</f>
        <v>-1.1379151362296751E-3</v>
      </c>
      <c r="AV38" cm="1">
        <f t="array" ref="AV38">TheilElementSeparateSum(POP!AV$10:AV$89,GDP!AV$10:AV$89,POP!AV$90,GDP!AV$90,'Global Theil'!$A38)</f>
        <v>-1.2460683388558467E-3</v>
      </c>
      <c r="AW38" cm="1">
        <f t="array" ref="AW38">TheilElementSeparateSum(POP!AW$10:AW$89,GDP!AW$10:AW$89,POP!AW$90,GDP!AW$90,'Global Theil'!$A38)</f>
        <v>-1.2903201527046746E-3</v>
      </c>
      <c r="AX38" cm="1">
        <f t="array" ref="AX38">TheilElementSeparateSum(POP!AX$10:AX$89,GDP!AX$10:AX$89,POP!AX$90,GDP!AX$90,'Global Theil'!$A38)</f>
        <v>-1.3853214818255958E-3</v>
      </c>
      <c r="AY38" cm="1">
        <f t="array" ref="AY38">TheilElementSeparateSum(POP!AY$10:AY$89,GDP!AY$10:AY$89,POP!AY$90,GDP!AY$90,'Global Theil'!$A38)</f>
        <v>-1.368752989339868E-3</v>
      </c>
      <c r="AZ38" cm="1">
        <f t="array" ref="AZ38">TheilElementSeparateSum(POP!AZ$10:AZ$89,GDP!AZ$10:AZ$89,POP!AZ$90,GDP!AZ$90,'Global Theil'!$A38)</f>
        <v>-1.437814549187113E-3</v>
      </c>
      <c r="BA38" cm="1">
        <f t="array" ref="BA38">TheilElementSeparateSum(POP!BA$10:BA$89,GDP!BA$10:BA$89,POP!BA$90,GDP!BA$90,'Global Theil'!$A38)</f>
        <v>-1.5380812778019984E-3</v>
      </c>
      <c r="BB38" cm="1">
        <f t="array" ref="BB38">TheilElementSeparateSum(POP!BB$10:BB$89,GDP!BB$10:BB$89,POP!BB$90,GDP!BB$90,'Global Theil'!$A38)</f>
        <v>-1.6630529069847832E-3</v>
      </c>
      <c r="BC38" cm="1">
        <f t="array" ref="BC38">TheilElementSeparateSum(POP!BC$10:BC$89,GDP!BC$10:BC$89,POP!BC$90,GDP!BC$90,'Global Theil'!$A38)</f>
        <v>-1.7709569364456335E-3</v>
      </c>
      <c r="BD38" cm="1">
        <f t="array" ref="BD38">TheilElementSeparateSum(POP!BD$10:BD$89,GDP!BD$10:BD$89,POP!BD$90,GDP!BD$90,'Global Theil'!$A38)</f>
        <v>-1.8580944270768305E-3</v>
      </c>
      <c r="BE38" cm="1">
        <f t="array" ref="BE38">TheilElementSeparateSum(POP!BE$10:BE$89,GDP!BE$10:BE$89,POP!BE$90,GDP!BE$90,'Global Theil'!$A38)</f>
        <v>-1.9854684096926307E-3</v>
      </c>
      <c r="BF38" cm="1">
        <f t="array" ref="BF38">TheilElementSeparateSum(POP!BF$10:BF$89,GDP!BF$10:BF$89,POP!BF$90,GDP!BF$90,'Global Theil'!$A38)</f>
        <v>-1.9468889824095388E-3</v>
      </c>
      <c r="BG38" cm="1">
        <f t="array" ref="BG38">TheilElementSeparateSum(POP!BG$10:BG$89,GDP!BG$10:BG$89,POP!BG$90,GDP!BG$90,'Global Theil'!$A38)</f>
        <v>-1.9150915910820928E-3</v>
      </c>
      <c r="BH38" cm="1">
        <f t="array" ref="BH38">TheilElementSeparateSum(POP!BH$10:BH$89,GDP!BH$10:BH$89,POP!BH$90,GDP!BH$90,'Global Theil'!$A38)</f>
        <v>-2.1318381903593052E-3</v>
      </c>
      <c r="BI38" cm="1">
        <f t="array" ref="BI38">TheilElementSeparateSum(POP!BI$10:BI$89,GDP!BI$10:BI$89,POP!BI$90,GDP!BI$90,'Global Theil'!$A38)</f>
        <v>-2.1358786140250772E-3</v>
      </c>
    </row>
    <row r="39" spans="1:61" x14ac:dyDescent="0.45">
      <c r="A39">
        <f t="shared" si="0"/>
        <v>36</v>
      </c>
      <c r="B39" t="str" vm="103">
        <f>GDP!B45</f>
        <v>Congo R</v>
      </c>
      <c r="C39" cm="1">
        <f t="array" ref="C39">TheilElementSeparateSum(POP!C$10:C$89,GDP!C$10:C$89,POP!C$90,GDP!C$90,'Global Theil'!$A39)</f>
        <v>-1.6775197659174841E-4</v>
      </c>
      <c r="D39" cm="1">
        <f t="array" ref="D39">TheilElementSeparateSum(POP!D$10:D$89,GDP!D$10:D$89,POP!D$90,GDP!D$90,'Global Theil'!$A39)</f>
        <v>-1.6957704677794509E-4</v>
      </c>
      <c r="E39" cm="1">
        <f t="array" ref="E39">TheilElementSeparateSum(POP!E$10:E$89,GDP!E$10:E$89,POP!E$90,GDP!E$90,'Global Theil'!$A39)</f>
        <v>-1.6858427668037869E-4</v>
      </c>
      <c r="F39" cm="1">
        <f t="array" ref="F39">TheilElementSeparateSum(POP!F$10:F$89,GDP!F$10:F$89,POP!F$90,GDP!F$90,'Global Theil'!$A39)</f>
        <v>-1.6874760251263932E-4</v>
      </c>
      <c r="G39" cm="1">
        <f t="array" ref="G39">TheilElementSeparateSum(POP!G$10:G$89,GDP!G$10:G$89,POP!G$90,GDP!G$90,'Global Theil'!$A39)</f>
        <v>-1.686538477182483E-4</v>
      </c>
      <c r="H39" cm="1">
        <f t="array" ref="H39">TheilElementSeparateSum(POP!H$10:H$89,GDP!H$10:H$89,POP!H$90,GDP!H$90,'Global Theil'!$A39)</f>
        <v>-1.7023570282535277E-4</v>
      </c>
      <c r="I39" cm="1">
        <f t="array" ref="I39">TheilElementSeparateSum(POP!I$10:I$89,GDP!I$10:I$89,POP!I$90,GDP!I$90,'Global Theil'!$A39)</f>
        <v>-1.7134310356491672E-4</v>
      </c>
      <c r="J39" cm="1">
        <f t="array" ref="J39">TheilElementSeparateSum(POP!J$10:J$89,GDP!J$10:J$89,POP!J$90,GDP!J$90,'Global Theil'!$A39)</f>
        <v>-1.7140420841584044E-4</v>
      </c>
      <c r="K39" cm="1">
        <f t="array" ref="K39">TheilElementSeparateSum(POP!K$10:K$89,GDP!K$10:K$89,POP!K$90,GDP!K$90,'Global Theil'!$A39)</f>
        <v>-1.7024356112137407E-4</v>
      </c>
      <c r="L39" cm="1">
        <f t="array" ref="L39">TheilElementSeparateSum(POP!L$10:L$89,GDP!L$10:L$89,POP!L$90,GDP!L$90,'Global Theil'!$A39)</f>
        <v>-1.6850395908724427E-4</v>
      </c>
      <c r="M39" cm="1">
        <f t="array" ref="M39">TheilElementSeparateSum(POP!M$10:M$89,GDP!M$10:M$89,POP!M$90,GDP!M$90,'Global Theil'!$A39)</f>
        <v>-1.725400683579111E-4</v>
      </c>
      <c r="N39" cm="1">
        <f t="array" ref="N39">TheilElementSeparateSum(POP!N$10:N$89,GDP!N$10:N$89,POP!N$90,GDP!N$90,'Global Theil'!$A39)</f>
        <v>-1.7807110162388541E-4</v>
      </c>
      <c r="O39" cm="1">
        <f t="array" ref="O39">TheilElementSeparateSum(POP!O$10:O$89,GDP!O$10:O$89,POP!O$90,GDP!O$90,'Global Theil'!$A39)</f>
        <v>-1.8263708001272239E-4</v>
      </c>
      <c r="P39" cm="1">
        <f t="array" ref="P39">TheilElementSeparateSum(POP!P$10:P$89,GDP!P$10:P$89,POP!P$90,GDP!P$90,'Global Theil'!$A39)</f>
        <v>-1.8256720872185394E-4</v>
      </c>
      <c r="Q39" cm="1">
        <f t="array" ref="Q39">TheilElementSeparateSum(POP!Q$10:Q$89,GDP!Q$10:Q$89,POP!Q$90,GDP!Q$90,'Global Theil'!$A39)</f>
        <v>-1.8840025913671911E-4</v>
      </c>
      <c r="R39" cm="1">
        <f t="array" ref="R39">TheilElementSeparateSum(POP!R$10:R$89,GDP!R$10:R$89,POP!R$90,GDP!R$90,'Global Theil'!$A39)</f>
        <v>-1.8790759052031317E-4</v>
      </c>
      <c r="S39" cm="1">
        <f t="array" ref="S39">TheilElementSeparateSum(POP!S$10:S$89,GDP!S$10:S$89,POP!S$90,GDP!S$90,'Global Theil'!$A39)</f>
        <v>-1.8535257972169094E-4</v>
      </c>
      <c r="T39" cm="1">
        <f t="array" ref="T39">TheilElementSeparateSum(POP!T$10:T$89,GDP!T$10:T$89,POP!T$90,GDP!T$90,'Global Theil'!$A39)</f>
        <v>-1.8543922988285586E-4</v>
      </c>
      <c r="U39" cm="1">
        <f t="array" ref="U39">TheilElementSeparateSum(POP!U$10:U$89,GDP!U$10:U$89,POP!U$90,GDP!U$90,'Global Theil'!$A39)</f>
        <v>-1.9421774781066983E-4</v>
      </c>
      <c r="V39" cm="1">
        <f t="array" ref="V39">TheilElementSeparateSum(POP!V$10:V$89,GDP!V$10:V$89,POP!V$90,GDP!V$90,'Global Theil'!$A39)</f>
        <v>-2.003832132105119E-4</v>
      </c>
      <c r="W39" cm="1">
        <f t="array" ref="W39">TheilElementSeparateSum(POP!W$10:W$89,GDP!W$10:W$89,POP!W$90,GDP!W$90,'Global Theil'!$A39)</f>
        <v>-2.0154613284810419E-4</v>
      </c>
      <c r="X39" cm="1">
        <f t="array" ref="X39">TheilElementSeparateSum(POP!X$10:X$89,GDP!X$10:X$89,POP!X$90,GDP!X$90,'Global Theil'!$A39)</f>
        <v>-2.0098229915710848E-4</v>
      </c>
      <c r="Y39" cm="1">
        <f t="array" ref="Y39">TheilElementSeparateSum(POP!Y$10:Y$89,GDP!Y$10:Y$89,POP!Y$90,GDP!Y$90,'Global Theil'!$A39)</f>
        <v>-2.0555038941371594E-4</v>
      </c>
      <c r="Z39" cm="1">
        <f t="array" ref="Z39">TheilElementSeparateSum(POP!Z$10:Z$89,GDP!Z$10:Z$89,POP!Z$90,GDP!Z$90,'Global Theil'!$A39)</f>
        <v>-2.0834343549158121E-4</v>
      </c>
      <c r="AA39" cm="1">
        <f t="array" ref="AA39">TheilElementSeparateSum(POP!AA$10:AA$89,GDP!AA$10:AA$89,POP!AA$90,GDP!AA$90,'Global Theil'!$A39)</f>
        <v>-2.1185113920522362E-4</v>
      </c>
      <c r="AB39" cm="1">
        <f t="array" ref="AB39">TheilElementSeparateSum(POP!AB$10:AB$89,GDP!AB$10:AB$89,POP!AB$90,GDP!AB$90,'Global Theil'!$A39)</f>
        <v>-2.0611056533036999E-4</v>
      </c>
      <c r="AC39" cm="1">
        <f t="array" ref="AC39">TheilElementSeparateSum(POP!AC$10:AC$89,GDP!AC$10:AC$89,POP!AC$90,GDP!AC$90,'Global Theil'!$A39)</f>
        <v>-2.1147349862478643E-4</v>
      </c>
      <c r="AD39" cm="1">
        <f t="array" ref="AD39">TheilElementSeparateSum(POP!AD$10:AD$89,GDP!AD$10:AD$89,POP!AD$90,GDP!AD$90,'Global Theil'!$A39)</f>
        <v>-2.0527203218975601E-4</v>
      </c>
      <c r="AE39" cm="1">
        <f t="array" ref="AE39">TheilElementSeparateSum(POP!AE$10:AE$89,GDP!AE$10:AE$89,POP!AE$90,GDP!AE$90,'Global Theil'!$A39)</f>
        <v>-2.0797643049876664E-4</v>
      </c>
      <c r="AF39" cm="1">
        <f t="array" ref="AF39">TheilElementSeparateSum(POP!AF$10:AF$89,GDP!AF$10:AF$89,POP!AF$90,GDP!AF$90,'Global Theil'!$A39)</f>
        <v>-2.1251768381033893E-4</v>
      </c>
      <c r="AG39" cm="1">
        <f t="array" ref="AG39">TheilElementSeparateSum(POP!AG$10:AG$89,GDP!AG$10:AG$89,POP!AG$90,GDP!AG$90,'Global Theil'!$A39)</f>
        <v>-2.0887490709785368E-4</v>
      </c>
      <c r="AH39" cm="1">
        <f t="array" ref="AH39">TheilElementSeparateSum(POP!AH$10:AH$89,GDP!AH$10:AH$89,POP!AH$90,GDP!AH$90,'Global Theil'!$A39)</f>
        <v>-2.1152047400517746E-4</v>
      </c>
      <c r="AI39" cm="1">
        <f t="array" ref="AI39">TheilElementSeparateSum(POP!AI$10:AI$89,GDP!AI$10:AI$89,POP!AI$90,GDP!AI$90,'Global Theil'!$A39)</f>
        <v>-1.78685581304248E-4</v>
      </c>
      <c r="AJ39" cm="1">
        <f t="array" ref="AJ39">TheilElementSeparateSum(POP!AJ$10:AJ$89,GDP!AJ$10:AJ$89,POP!AJ$90,GDP!AJ$90,'Global Theil'!$A39)</f>
        <v>-1.6626087325884655E-4</v>
      </c>
      <c r="AK39" cm="1">
        <f t="array" ref="AK39">TheilElementSeparateSum(POP!AK$10:AK$89,GDP!AK$10:AK$89,POP!AK$90,GDP!AK$90,'Global Theil'!$A39)</f>
        <v>-1.739468901308782E-4</v>
      </c>
      <c r="AL39" cm="1">
        <f t="array" ref="AL39">TheilElementSeparateSum(POP!AL$10:AL$89,GDP!AL$10:AL$89,POP!AL$90,GDP!AL$90,'Global Theil'!$A39)</f>
        <v>-1.8912477262942142E-4</v>
      </c>
      <c r="AM39" cm="1">
        <f t="array" ref="AM39">TheilElementSeparateSum(POP!AM$10:AM$89,GDP!AM$10:AM$89,POP!AM$90,GDP!AM$90,'Global Theil'!$A39)</f>
        <v>-1.8221573761513594E-4</v>
      </c>
      <c r="AN39" cm="1">
        <f t="array" ref="AN39">TheilElementSeparateSum(POP!AN$10:AN$89,GDP!AN$10:AN$89,POP!AN$90,GDP!AN$90,'Global Theil'!$A39)</f>
        <v>-1.6706907490397451E-4</v>
      </c>
      <c r="AO39" cm="1">
        <f t="array" ref="AO39">TheilElementSeparateSum(POP!AO$10:AO$89,GDP!AO$10:AO$89,POP!AO$90,GDP!AO$90,'Global Theil'!$A39)</f>
        <v>-1.8137258842942344E-4</v>
      </c>
      <c r="AP39" cm="1">
        <f t="array" ref="AP39">TheilElementSeparateSum(POP!AP$10:AP$89,GDP!AP$10:AP$89,POP!AP$90,GDP!AP$90,'Global Theil'!$A39)</f>
        <v>-2.080379006166407E-4</v>
      </c>
      <c r="AQ39" cm="1">
        <f t="array" ref="AQ39">TheilElementSeparateSum(POP!AQ$10:AQ$89,GDP!AQ$10:AQ$89,POP!AQ$90,GDP!AQ$90,'Global Theil'!$A39)</f>
        <v>-1.97485444694092E-4</v>
      </c>
      <c r="AR39" cm="1">
        <f t="array" ref="AR39">TheilElementSeparateSum(POP!AR$10:AR$89,GDP!AR$10:AR$89,POP!AR$90,GDP!AR$90,'Global Theil'!$A39)</f>
        <v>-2.0272106264461137E-4</v>
      </c>
      <c r="AS39" cm="1">
        <f t="array" ref="AS39">TheilElementSeparateSum(POP!AS$10:AS$89,GDP!AS$10:AS$89,POP!AS$90,GDP!AS$90,'Global Theil'!$A39)</f>
        <v>-2.085638698306946E-4</v>
      </c>
      <c r="AT39" cm="1">
        <f t="array" ref="AT39">TheilElementSeparateSum(POP!AT$10:AT$89,GDP!AT$10:AT$89,POP!AT$90,GDP!AT$90,'Global Theil'!$A39)</f>
        <v>-2.273548730476678E-4</v>
      </c>
      <c r="AU39" cm="1">
        <f t="array" ref="AU39">TheilElementSeparateSum(POP!AU$10:AU$89,GDP!AU$10:AU$89,POP!AU$90,GDP!AU$90,'Global Theil'!$A39)</f>
        <v>-2.4807560637022356E-4</v>
      </c>
      <c r="AV39" cm="1">
        <f t="array" ref="AV39">TheilElementSeparateSum(POP!AV$10:AV$89,GDP!AV$10:AV$89,POP!AV$90,GDP!AV$90,'Global Theil'!$A39)</f>
        <v>-2.6532751403308789E-4</v>
      </c>
      <c r="AW39" cm="1">
        <f t="array" ref="AW39">TheilElementSeparateSum(POP!AW$10:AW$89,GDP!AW$10:AW$89,POP!AW$90,GDP!AW$90,'Global Theil'!$A39)</f>
        <v>-2.6772735529761733E-4</v>
      </c>
      <c r="AX39" cm="1">
        <f t="array" ref="AX39">TheilElementSeparateSum(POP!AX$10:AX$89,GDP!AX$10:AX$89,POP!AX$90,GDP!AX$90,'Global Theil'!$A39)</f>
        <v>-2.8984546717676792E-4</v>
      </c>
      <c r="AY39" cm="1">
        <f t="array" ref="AY39">TheilElementSeparateSum(POP!AY$10:AY$89,GDP!AY$10:AY$89,POP!AY$90,GDP!AY$90,'Global Theil'!$A39)</f>
        <v>-2.8346756145650713E-4</v>
      </c>
      <c r="AZ39" cm="1">
        <f t="array" ref="AZ39">TheilElementSeparateSum(POP!AZ$10:AZ$89,GDP!AZ$10:AZ$89,POP!AZ$90,GDP!AZ$90,'Global Theil'!$A39)</f>
        <v>-2.9752558511080511E-4</v>
      </c>
      <c r="BA39" cm="1">
        <f t="array" ref="BA39">TheilElementSeparateSum(POP!BA$10:BA$89,GDP!BA$10:BA$89,POP!BA$90,GDP!BA$90,'Global Theil'!$A39)</f>
        <v>-3.0657672184955222E-4</v>
      </c>
      <c r="BB39" cm="1">
        <f t="array" ref="BB39">TheilElementSeparateSum(POP!BB$10:BB$89,GDP!BB$10:BB$89,POP!BB$90,GDP!BB$90,'Global Theil'!$A39)</f>
        <v>-3.0580091140816926E-4</v>
      </c>
      <c r="BC39" cm="1">
        <f t="array" ref="BC39">TheilElementSeparateSum(POP!BC$10:BC$89,GDP!BC$10:BC$89,POP!BC$90,GDP!BC$90,'Global Theil'!$A39)</f>
        <v>-3.0920663520112127E-4</v>
      </c>
      <c r="BD39" cm="1">
        <f t="array" ref="BD39">TheilElementSeparateSum(POP!BD$10:BD$89,GDP!BD$10:BD$89,POP!BD$90,GDP!BD$90,'Global Theil'!$A39)</f>
        <v>-3.1042121096994709E-4</v>
      </c>
      <c r="BE39" cm="1">
        <f t="array" ref="BE39">TheilElementSeparateSum(POP!BE$10:BE$89,GDP!BE$10:BE$89,POP!BE$90,GDP!BE$90,'Global Theil'!$A39)</f>
        <v>-2.6418671791234065E-4</v>
      </c>
      <c r="BF39" cm="1">
        <f t="array" ref="BF39">TheilElementSeparateSum(POP!BF$10:BF$89,GDP!BF$10:BF$89,POP!BF$90,GDP!BF$90,'Global Theil'!$A39)</f>
        <v>-2.7072121321690005E-4</v>
      </c>
      <c r="BG39" cm="1">
        <f t="array" ref="BG39">TheilElementSeparateSum(POP!BG$10:BG$89,GDP!BG$10:BG$89,POP!BG$90,GDP!BG$90,'Global Theil'!$A39)</f>
        <v>-2.6579198157474529E-4</v>
      </c>
      <c r="BH39" cm="1">
        <f t="array" ref="BH39">TheilElementSeparateSum(POP!BH$10:BH$89,GDP!BH$10:BH$89,POP!BH$90,GDP!BH$90,'Global Theil'!$A39)</f>
        <v>-2.9185435122233803E-4</v>
      </c>
      <c r="BI39" cm="1">
        <f t="array" ref="BI39">TheilElementSeparateSum(POP!BI$10:BI$89,GDP!BI$10:BI$89,POP!BI$90,GDP!BI$90,'Global Theil'!$A39)</f>
        <v>-2.8302931753329899E-4</v>
      </c>
    </row>
    <row r="40" spans="1:61" x14ac:dyDescent="0.45">
      <c r="A40">
        <f t="shared" si="0"/>
        <v>37</v>
      </c>
      <c r="B40" t="str" vm="104">
        <f>GDP!B46</f>
        <v>Costa Rica</v>
      </c>
      <c r="C40" cm="1">
        <f t="array" ref="C40">TheilElementSeparateSum(POP!C$10:C$89,GDP!C$10:C$89,POP!C$90,GDP!C$90,'Global Theil'!$A40)</f>
        <v>-1.5053898232035478E-4</v>
      </c>
      <c r="D40" cm="1">
        <f t="array" ref="D40">TheilElementSeparateSum(POP!D$10:D$89,GDP!D$10:D$89,POP!D$90,GDP!D$90,'Global Theil'!$A40)</f>
        <v>-1.8302459243899221E-4</v>
      </c>
      <c r="E40" cm="1">
        <f t="array" ref="E40">TheilElementSeparateSum(POP!E$10:E$89,GDP!E$10:E$89,POP!E$90,GDP!E$90,'Global Theil'!$A40)</f>
        <v>-1.9197473558010689E-4</v>
      </c>
      <c r="F40" cm="1">
        <f t="array" ref="F40">TheilElementSeparateSum(POP!F$10:F$89,GDP!F$10:F$89,POP!F$90,GDP!F$90,'Global Theil'!$A40)</f>
        <v>-2.0336261603608812E-4</v>
      </c>
      <c r="G40" cm="1">
        <f t="array" ref="G40">TheilElementSeparateSum(POP!G$10:G$89,GDP!G$10:G$89,POP!G$90,GDP!G$90,'Global Theil'!$A40)</f>
        <v>-2.0776474569944535E-4</v>
      </c>
      <c r="H40" cm="1">
        <f t="array" ref="H40">TheilElementSeparateSum(POP!H$10:H$89,GDP!H$10:H$89,POP!H$90,GDP!H$90,'Global Theil'!$A40)</f>
        <v>-2.1082645696334098E-4</v>
      </c>
      <c r="I40" cm="1">
        <f t="array" ref="I40">TheilElementSeparateSum(POP!I$10:I$89,GDP!I$10:I$89,POP!I$90,GDP!I$90,'Global Theil'!$A40)</f>
        <v>-2.1237187662255131E-4</v>
      </c>
      <c r="J40" cm="1">
        <f t="array" ref="J40">TheilElementSeparateSum(POP!J$10:J$89,GDP!J$10:J$89,POP!J$90,GDP!J$90,'Global Theil'!$A40)</f>
        <v>-2.1126063098067123E-4</v>
      </c>
      <c r="K40" cm="1">
        <f t="array" ref="K40">TheilElementSeparateSum(POP!K$10:K$89,GDP!K$10:K$89,POP!K$90,GDP!K$90,'Global Theil'!$A40)</f>
        <v>-2.1360015819686136E-4</v>
      </c>
      <c r="L40" cm="1">
        <f t="array" ref="L40">TheilElementSeparateSum(POP!L$10:L$89,GDP!L$10:L$89,POP!L$90,GDP!L$90,'Global Theil'!$A40)</f>
        <v>-2.0489651007366607E-4</v>
      </c>
      <c r="M40" cm="1">
        <f t="array" ref="M40">TheilElementSeparateSum(POP!M$10:M$89,GDP!M$10:M$89,POP!M$90,GDP!M$90,'Global Theil'!$A40)</f>
        <v>-2.0717653384681029E-4</v>
      </c>
      <c r="N40" cm="1">
        <f t="array" ref="N40">TheilElementSeparateSum(POP!N$10:N$89,GDP!N$10:N$89,POP!N$90,GDP!N$90,'Global Theil'!$A40)</f>
        <v>-2.0876265577090365E-4</v>
      </c>
      <c r="O40" cm="1">
        <f t="array" ref="O40">TheilElementSeparateSum(POP!O$10:O$89,GDP!O$10:O$89,POP!O$90,GDP!O$90,'Global Theil'!$A40)</f>
        <v>-2.0446018171867814E-4</v>
      </c>
      <c r="P40" cm="1">
        <f t="array" ref="P40">TheilElementSeparateSum(POP!P$10:P$89,GDP!P$10:P$89,POP!P$90,GDP!P$90,'Global Theil'!$A40)</f>
        <v>-2.1420085324913051E-4</v>
      </c>
      <c r="Q40" cm="1">
        <f t="array" ref="Q40">TheilElementSeparateSum(POP!Q$10:Q$89,GDP!Q$10:Q$89,POP!Q$90,GDP!Q$90,'Global Theil'!$A40)</f>
        <v>-2.0662507441034062E-4</v>
      </c>
      <c r="R40" cm="1">
        <f t="array" ref="R40">TheilElementSeparateSum(POP!R$10:R$89,GDP!R$10:R$89,POP!R$90,GDP!R$90,'Global Theil'!$A40)</f>
        <v>-1.739528480349005E-4</v>
      </c>
      <c r="S40" cm="1">
        <f t="array" ref="S40">TheilElementSeparateSum(POP!S$10:S$89,GDP!S$10:S$89,POP!S$90,GDP!S$90,'Global Theil'!$A40)</f>
        <v>-1.3385499012721547E-4</v>
      </c>
      <c r="T40" cm="1">
        <f t="array" ref="T40">TheilElementSeparateSum(POP!T$10:T$89,GDP!T$10:T$89,POP!T$90,GDP!T$90,'Global Theil'!$A40)</f>
        <v>-1.5202319314038307E-4</v>
      </c>
      <c r="U40" cm="1">
        <f t="array" ref="U40">TheilElementSeparateSum(POP!U$10:U$89,GDP!U$10:U$89,POP!U$90,GDP!U$90,'Global Theil'!$A40)</f>
        <v>-1.5973013534928589E-4</v>
      </c>
      <c r="V40" cm="1">
        <f t="array" ref="V40">TheilElementSeparateSum(POP!V$10:V$89,GDP!V$10:V$89,POP!V$90,GDP!V$90,'Global Theil'!$A40)</f>
        <v>-1.3816643377430684E-4</v>
      </c>
      <c r="W40" cm="1">
        <f t="array" ref="W40">TheilElementSeparateSum(POP!W$10:W$89,GDP!W$10:W$89,POP!W$90,GDP!W$90,'Global Theil'!$A40)</f>
        <v>-2.7089361809117229E-4</v>
      </c>
      <c r="X40" cm="1">
        <f t="array" ref="X40">TheilElementSeparateSum(POP!X$10:X$89,GDP!X$10:X$89,POP!X$90,GDP!X$90,'Global Theil'!$A40)</f>
        <v>-2.7347140787662393E-4</v>
      </c>
      <c r="Y40" cm="1">
        <f t="array" ref="Y40">TheilElementSeparateSum(POP!Y$10:Y$89,GDP!Y$10:Y$89,POP!Y$90,GDP!Y$90,'Global Theil'!$A40)</f>
        <v>-2.6760772837122255E-4</v>
      </c>
      <c r="Z40" cm="1">
        <f t="array" ref="Z40">TheilElementSeparateSum(POP!Z$10:Z$89,GDP!Z$10:Z$89,POP!Z$90,GDP!Z$90,'Global Theil'!$A40)</f>
        <v>-2.6046872599253776E-4</v>
      </c>
      <c r="AA40" cm="1">
        <f t="array" ref="AA40">TheilElementSeparateSum(POP!AA$10:AA$89,GDP!AA$10:AA$89,POP!AA$90,GDP!AA$90,'Global Theil'!$A40)</f>
        <v>-2.6240856657733496E-4</v>
      </c>
      <c r="AB40" cm="1">
        <f t="array" ref="AB40">TheilElementSeparateSum(POP!AB$10:AB$89,GDP!AB$10:AB$89,POP!AB$90,GDP!AB$90,'Global Theil'!$A40)</f>
        <v>-2.7082838412154607E-4</v>
      </c>
      <c r="AC40" cm="1">
        <f t="array" ref="AC40">TheilElementSeparateSum(POP!AC$10:AC$89,GDP!AC$10:AC$89,POP!AC$90,GDP!AC$90,'Global Theil'!$A40)</f>
        <v>-2.8236982528856788E-4</v>
      </c>
      <c r="AD40" cm="1">
        <f t="array" ref="AD40">TheilElementSeparateSum(POP!AD$10:AD$89,GDP!AD$10:AD$89,POP!AD$90,GDP!AD$90,'Global Theil'!$A40)</f>
        <v>-2.8891871824195516E-4</v>
      </c>
      <c r="AE40" cm="1">
        <f t="array" ref="AE40">TheilElementSeparateSum(POP!AE$10:AE$89,GDP!AE$10:AE$89,POP!AE$90,GDP!AE$90,'Global Theil'!$A40)</f>
        <v>-2.8940663469308181E-4</v>
      </c>
      <c r="AF40" cm="1">
        <f t="array" ref="AF40">TheilElementSeparateSum(POP!AF$10:AF$89,GDP!AF$10:AF$89,POP!AF$90,GDP!AF$90,'Global Theil'!$A40)</f>
        <v>-2.9306790055546456E-4</v>
      </c>
      <c r="AG40" cm="1">
        <f t="array" ref="AG40">TheilElementSeparateSum(POP!AG$10:AG$89,GDP!AG$10:AG$89,POP!AG$90,GDP!AG$90,'Global Theil'!$A40)</f>
        <v>-2.8606171857068754E-4</v>
      </c>
      <c r="AH40" cm="1">
        <f t="array" ref="AH40">TheilElementSeparateSum(POP!AH$10:AH$89,GDP!AH$10:AH$89,POP!AH$90,GDP!AH$90,'Global Theil'!$A40)</f>
        <v>-2.7568061974742953E-4</v>
      </c>
      <c r="AI40" cm="1">
        <f t="array" ref="AI40">TheilElementSeparateSum(POP!AI$10:AI$89,GDP!AI$10:AI$89,POP!AI$90,GDP!AI$90,'Global Theil'!$A40)</f>
        <v>-2.6415465318008793E-4</v>
      </c>
      <c r="AJ40" cm="1">
        <f t="array" ref="AJ40">TheilElementSeparateSum(POP!AJ$10:AJ$89,GDP!AJ$10:AJ$89,POP!AJ$90,GDP!AJ$90,'Global Theil'!$A40)</f>
        <v>-2.6628042665299834E-4</v>
      </c>
      <c r="AK40" cm="1">
        <f t="array" ref="AK40">TheilElementSeparateSum(POP!AK$10:AK$89,GDP!AK$10:AK$89,POP!AK$90,GDP!AK$90,'Global Theil'!$A40)</f>
        <v>-2.7153146378023469E-4</v>
      </c>
      <c r="AL40" cm="1">
        <f t="array" ref="AL40">TheilElementSeparateSum(POP!AL$10:AL$89,GDP!AL$10:AL$89,POP!AL$90,GDP!AL$90,'Global Theil'!$A40)</f>
        <v>-2.7856916045202362E-4</v>
      </c>
      <c r="AM40" cm="1">
        <f t="array" ref="AM40">TheilElementSeparateSum(POP!AM$10:AM$89,GDP!AM$10:AM$89,POP!AM$90,GDP!AM$90,'Global Theil'!$A40)</f>
        <v>-2.6722073497606301E-4</v>
      </c>
      <c r="AN40" cm="1">
        <f t="array" ref="AN40">TheilElementSeparateSum(POP!AN$10:AN$89,GDP!AN$10:AN$89,POP!AN$90,GDP!AN$90,'Global Theil'!$A40)</f>
        <v>-2.5197319765644829E-4</v>
      </c>
      <c r="AO40" cm="1">
        <f t="array" ref="AO40">TheilElementSeparateSum(POP!AO$10:AO$89,GDP!AO$10:AO$89,POP!AO$90,GDP!AO$90,'Global Theil'!$A40)</f>
        <v>-2.5662770517324987E-4</v>
      </c>
      <c r="AP40" cm="1">
        <f t="array" ref="AP40">TheilElementSeparateSum(POP!AP$10:AP$89,GDP!AP$10:AP$89,POP!AP$90,GDP!AP$90,'Global Theil'!$A40)</f>
        <v>-2.5626979318668072E-4</v>
      </c>
      <c r="AQ40" cm="1">
        <f t="array" ref="AQ40">TheilElementSeparateSum(POP!AQ$10:AQ$89,GDP!AQ$10:AQ$89,POP!AQ$90,GDP!AQ$90,'Global Theil'!$A40)</f>
        <v>-2.3566258697277486E-4</v>
      </c>
      <c r="AR40" cm="1">
        <f t="array" ref="AR40">TheilElementSeparateSum(POP!AR$10:AR$89,GDP!AR$10:AR$89,POP!AR$90,GDP!AR$90,'Global Theil'!$A40)</f>
        <v>-2.3865564159528257E-4</v>
      </c>
      <c r="AS40" cm="1">
        <f t="array" ref="AS40">TheilElementSeparateSum(POP!AS$10:AS$89,GDP!AS$10:AS$89,POP!AS$90,GDP!AS$90,'Global Theil'!$A40)</f>
        <v>-2.6002351011241229E-4</v>
      </c>
      <c r="AT40" cm="1">
        <f t="array" ref="AT40">TheilElementSeparateSum(POP!AT$10:AT$89,GDP!AT$10:AT$89,POP!AT$90,GDP!AT$90,'Global Theil'!$A40)</f>
        <v>-2.7107033917881187E-4</v>
      </c>
      <c r="AU40" cm="1">
        <f t="array" ref="AU40">TheilElementSeparateSum(POP!AU$10:AU$89,GDP!AU$10:AU$89,POP!AU$90,GDP!AU$90,'Global Theil'!$A40)</f>
        <v>-2.7151421139848708E-4</v>
      </c>
      <c r="AV40" cm="1">
        <f t="array" ref="AV40">TheilElementSeparateSum(POP!AV$10:AV$89,GDP!AV$10:AV$89,POP!AV$90,GDP!AV$90,'Global Theil'!$A40)</f>
        <v>-2.5686866572995271E-4</v>
      </c>
      <c r="AW40" cm="1">
        <f t="array" ref="AW40">TheilElementSeparateSum(POP!AW$10:AW$89,GDP!AW$10:AW$89,POP!AW$90,GDP!AW$90,'Global Theil'!$A40)</f>
        <v>-2.3703120626704616E-4</v>
      </c>
      <c r="AX40" cm="1">
        <f t="array" ref="AX40">TheilElementSeparateSum(POP!AX$10:AX$89,GDP!AX$10:AX$89,POP!AX$90,GDP!AX$90,'Global Theil'!$A40)</f>
        <v>-2.1457010756106574E-4</v>
      </c>
      <c r="AY40" cm="1">
        <f t="array" ref="AY40">TheilElementSeparateSum(POP!AY$10:AY$89,GDP!AY$10:AY$89,POP!AY$90,GDP!AY$90,'Global Theil'!$A40)</f>
        <v>-2.0144482439636273E-4</v>
      </c>
      <c r="AZ40" cm="1">
        <f t="array" ref="AZ40">TheilElementSeparateSum(POP!AZ$10:AZ$89,GDP!AZ$10:AZ$89,POP!AZ$90,GDP!AZ$90,'Global Theil'!$A40)</f>
        <v>-1.4311837834094928E-4</v>
      </c>
      <c r="BA40" cm="1">
        <f t="array" ref="BA40">TheilElementSeparateSum(POP!BA$10:BA$89,GDP!BA$10:BA$89,POP!BA$90,GDP!BA$90,'Global Theil'!$A40)</f>
        <v>-1.2453738123454616E-4</v>
      </c>
      <c r="BB40" cm="1">
        <f t="array" ref="BB40">TheilElementSeparateSum(POP!BB$10:BB$89,GDP!BB$10:BB$89,POP!BB$90,GDP!BB$90,'Global Theil'!$A40)</f>
        <v>-7.6202352854569985E-5</v>
      </c>
      <c r="BC40" cm="1">
        <f t="array" ref="BC40">TheilElementSeparateSum(POP!BC$10:BC$89,GDP!BC$10:BC$89,POP!BC$90,GDP!BC$90,'Global Theil'!$A40)</f>
        <v>-4.5689375427036961E-5</v>
      </c>
      <c r="BD40" cm="1">
        <f t="array" ref="BD40">TheilElementSeparateSum(POP!BD$10:BD$89,GDP!BD$10:BD$89,POP!BD$90,GDP!BD$90,'Global Theil'!$A40)</f>
        <v>-5.9759736320709586E-5</v>
      </c>
      <c r="BE40" cm="1">
        <f t="array" ref="BE40">TheilElementSeparateSum(POP!BE$10:BE$89,GDP!BE$10:BE$89,POP!BE$90,GDP!BE$90,'Global Theil'!$A40)</f>
        <v>3.7760888054499408E-5</v>
      </c>
      <c r="BF40" cm="1">
        <f t="array" ref="BF40">TheilElementSeparateSum(POP!BF$10:BF$89,GDP!BF$10:BF$89,POP!BF$90,GDP!BF$90,'Global Theil'!$A40)</f>
        <v>6.2008049895215353E-5</v>
      </c>
      <c r="BG40" cm="1">
        <f t="array" ref="BG40">TheilElementSeparateSum(POP!BG$10:BG$89,GDP!BG$10:BG$89,POP!BG$90,GDP!BG$90,'Global Theil'!$A40)</f>
        <v>2.8434798432450654E-5</v>
      </c>
      <c r="BH40" cm="1">
        <f t="array" ref="BH40">TheilElementSeparateSum(POP!BH$10:BH$89,GDP!BH$10:BH$89,POP!BH$90,GDP!BH$90,'Global Theil'!$A40)</f>
        <v>4.3650775109896952E-6</v>
      </c>
      <c r="BI40" cm="1">
        <f t="array" ref="BI40">TheilElementSeparateSum(POP!BI$10:BI$89,GDP!BI$10:BI$89,POP!BI$90,GDP!BI$90,'Global Theil'!$A40)</f>
        <v>6.4764653863824144E-6</v>
      </c>
    </row>
    <row r="41" spans="1:61" x14ac:dyDescent="0.45">
      <c r="A41">
        <f t="shared" si="0"/>
        <v>38</v>
      </c>
      <c r="B41" t="str" vm="105">
        <f>GDP!B47</f>
        <v>Cote d'Ivoire</v>
      </c>
      <c r="C41" cm="1">
        <f t="array" ref="C41">TheilElementSeparateSum(POP!C$10:C$89,GDP!C$10:C$89,POP!C$90,GDP!C$90,'Global Theil'!$A41)</f>
        <v>-5.9650701031366228E-4</v>
      </c>
      <c r="D41" cm="1">
        <f t="array" ref="D41">TheilElementSeparateSum(POP!D$10:D$89,GDP!D$10:D$89,POP!D$90,GDP!D$90,'Global Theil'!$A41)</f>
        <v>-6.0646614703087907E-4</v>
      </c>
      <c r="E41" cm="1">
        <f t="array" ref="E41">TheilElementSeparateSum(POP!E$10:E$89,GDP!E$10:E$89,POP!E$90,GDP!E$90,'Global Theil'!$A41)</f>
        <v>-6.2063012518892438E-4</v>
      </c>
      <c r="F41" cm="1">
        <f t="array" ref="F41">TheilElementSeparateSum(POP!F$10:F$89,GDP!F$10:F$89,POP!F$90,GDP!F$90,'Global Theil'!$A41)</f>
        <v>-6.3244806571836031E-4</v>
      </c>
      <c r="G41" cm="1">
        <f t="array" ref="G41">TheilElementSeparateSum(POP!G$10:G$89,GDP!G$10:G$89,POP!G$90,GDP!G$90,'Global Theil'!$A41)</f>
        <v>-6.4125928342126013E-4</v>
      </c>
      <c r="H41" cm="1">
        <f t="array" ref="H41">TheilElementSeparateSum(POP!H$10:H$89,GDP!H$10:H$89,POP!H$90,GDP!H$90,'Global Theil'!$A41)</f>
        <v>-6.5107484364988755E-4</v>
      </c>
      <c r="I41" cm="1">
        <f t="array" ref="I41">TheilElementSeparateSum(POP!I$10:I$89,GDP!I$10:I$89,POP!I$90,GDP!I$90,'Global Theil'!$A41)</f>
        <v>-6.5951644582147063E-4</v>
      </c>
      <c r="J41" cm="1">
        <f t="array" ref="J41">TheilElementSeparateSum(POP!J$10:J$89,GDP!J$10:J$89,POP!J$90,GDP!J$90,'Global Theil'!$A41)</f>
        <v>-6.7241003555043317E-4</v>
      </c>
      <c r="K41" cm="1">
        <f t="array" ref="K41">TheilElementSeparateSum(POP!K$10:K$89,GDP!K$10:K$89,POP!K$90,GDP!K$90,'Global Theil'!$A41)</f>
        <v>-6.8196333234881161E-4</v>
      </c>
      <c r="L41" cm="1">
        <f t="array" ref="L41">TheilElementSeparateSum(POP!L$10:L$89,GDP!L$10:L$89,POP!L$90,GDP!L$90,'Global Theil'!$A41)</f>
        <v>-6.9265808693074696E-4</v>
      </c>
      <c r="M41" cm="1">
        <f t="array" ref="M41">TheilElementSeparateSum(POP!M$10:M$89,GDP!M$10:M$89,POP!M$90,GDP!M$90,'Global Theil'!$A41)</f>
        <v>-7.0527884913634895E-4</v>
      </c>
      <c r="N41" cm="1">
        <f t="array" ref="N41">TheilElementSeparateSum(POP!N$10:N$89,GDP!N$10:N$89,POP!N$90,GDP!N$90,'Global Theil'!$A41)</f>
        <v>-7.218198313891928E-4</v>
      </c>
      <c r="O41" cm="1">
        <f t="array" ref="O41">TheilElementSeparateSum(POP!O$10:O$89,GDP!O$10:O$89,POP!O$90,GDP!O$90,'Global Theil'!$A41)</f>
        <v>-7.4747447382523624E-4</v>
      </c>
      <c r="P41" cm="1">
        <f t="array" ref="P41">TheilElementSeparateSum(POP!P$10:P$89,GDP!P$10:P$89,POP!P$90,GDP!P$90,'Global Theil'!$A41)</f>
        <v>-7.6873891655280266E-4</v>
      </c>
      <c r="Q41" cm="1">
        <f t="array" ref="Q41">TheilElementSeparateSum(POP!Q$10:Q$89,GDP!Q$10:Q$89,POP!Q$90,GDP!Q$90,'Global Theil'!$A41)</f>
        <v>-7.8625807257144415E-4</v>
      </c>
      <c r="R41" cm="1">
        <f t="array" ref="R41">TheilElementSeparateSum(POP!R$10:R$89,GDP!R$10:R$89,POP!R$90,GDP!R$90,'Global Theil'!$A41)</f>
        <v>-7.990215918161586E-4</v>
      </c>
      <c r="S41" cm="1">
        <f t="array" ref="S41">TheilElementSeparateSum(POP!S$10:S$89,GDP!S$10:S$89,POP!S$90,GDP!S$90,'Global Theil'!$A41)</f>
        <v>-7.837182445678732E-4</v>
      </c>
      <c r="T41" cm="1">
        <f t="array" ref="T41">TheilElementSeparateSum(POP!T$10:T$89,GDP!T$10:T$89,POP!T$90,GDP!T$90,'Global Theil'!$A41)</f>
        <v>-7.9137354453766339E-4</v>
      </c>
      <c r="U41" cm="1">
        <f t="array" ref="U41">TheilElementSeparateSum(POP!U$10:U$89,GDP!U$10:U$89,POP!U$90,GDP!U$90,'Global Theil'!$A41)</f>
        <v>-8.2294056469469582E-4</v>
      </c>
      <c r="V41" cm="1">
        <f t="array" ref="V41">TheilElementSeparateSum(POP!V$10:V$89,GDP!V$10:V$89,POP!V$90,GDP!V$90,'Global Theil'!$A41)</f>
        <v>-8.5828628569979931E-4</v>
      </c>
      <c r="W41" cm="1">
        <f t="array" ref="W41">TheilElementSeparateSum(POP!W$10:W$89,GDP!W$10:W$89,POP!W$90,GDP!W$90,'Global Theil'!$A41)</f>
        <v>-9.2932608259646543E-4</v>
      </c>
      <c r="X41" cm="1">
        <f t="array" ref="X41">TheilElementSeparateSum(POP!X$10:X$89,GDP!X$10:X$89,POP!X$90,GDP!X$90,'Global Theil'!$A41)</f>
        <v>-9.4905880392083021E-4</v>
      </c>
      <c r="Y41" cm="1">
        <f t="array" ref="Y41">TheilElementSeparateSum(POP!Y$10:Y$89,GDP!Y$10:Y$89,POP!Y$90,GDP!Y$90,'Global Theil'!$A41)</f>
        <v>-9.5220072402485737E-4</v>
      </c>
      <c r="Z41" cm="1">
        <f t="array" ref="Z41">TheilElementSeparateSum(POP!Z$10:Z$89,GDP!Z$10:Z$89,POP!Z$90,GDP!Z$90,'Global Theil'!$A41)</f>
        <v>-9.5955827014459084E-4</v>
      </c>
      <c r="AA41" cm="1">
        <f t="array" ref="AA41">TheilElementSeparateSum(POP!AA$10:AA$89,GDP!AA$10:AA$89,POP!AA$90,GDP!AA$90,'Global Theil'!$A41)</f>
        <v>-9.6683155809037104E-4</v>
      </c>
      <c r="AB41" cm="1">
        <f t="array" ref="AB41">TheilElementSeparateSum(POP!AB$10:AB$89,GDP!AB$10:AB$89,POP!AB$90,GDP!AB$90,'Global Theil'!$A41)</f>
        <v>-1.0091088797549929E-3</v>
      </c>
      <c r="AC41" cm="1">
        <f t="array" ref="AC41">TheilElementSeparateSum(POP!AC$10:AC$89,GDP!AC$10:AC$89,POP!AC$90,GDP!AC$90,'Global Theil'!$A41)</f>
        <v>-1.0159714987720569E-3</v>
      </c>
      <c r="AD41" cm="1">
        <f t="array" ref="AD41">TheilElementSeparateSum(POP!AD$10:AD$89,GDP!AD$10:AD$89,POP!AD$90,GDP!AD$90,'Global Theil'!$A41)</f>
        <v>-9.9944437988484791E-4</v>
      </c>
      <c r="AE41" cm="1">
        <f t="array" ref="AE41">TheilElementSeparateSum(POP!AE$10:AE$89,GDP!AE$10:AE$89,POP!AE$90,GDP!AE$90,'Global Theil'!$A41)</f>
        <v>-9.7593127371750762E-4</v>
      </c>
      <c r="AF41" cm="1">
        <f t="array" ref="AF41">TheilElementSeparateSum(POP!AF$10:AF$89,GDP!AF$10:AF$89,POP!AF$90,GDP!AF$90,'Global Theil'!$A41)</f>
        <v>-9.8636618029716871E-4</v>
      </c>
      <c r="AG41" cm="1">
        <f t="array" ref="AG41">TheilElementSeparateSum(POP!AG$10:AG$89,GDP!AG$10:AG$89,POP!AG$90,GDP!AG$90,'Global Theil'!$A41)</f>
        <v>-9.6214273058381743E-4</v>
      </c>
      <c r="AH41" cm="1">
        <f t="array" ref="AH41">TheilElementSeparateSum(POP!AH$10:AH$89,GDP!AH$10:AH$89,POP!AH$90,GDP!AH$90,'Global Theil'!$A41)</f>
        <v>-9.7425904950391149E-4</v>
      </c>
      <c r="AI41" cm="1">
        <f t="array" ref="AI41">TheilElementSeparateSum(POP!AI$10:AI$89,GDP!AI$10:AI$89,POP!AI$90,GDP!AI$90,'Global Theil'!$A41)</f>
        <v>-9.7161297568491899E-4</v>
      </c>
      <c r="AJ41" cm="1">
        <f t="array" ref="AJ41">TheilElementSeparateSum(POP!AJ$10:AJ$89,GDP!AJ$10:AJ$89,POP!AJ$90,GDP!AJ$90,'Global Theil'!$A41)</f>
        <v>-8.2092987028675399E-4</v>
      </c>
      <c r="AK41" cm="1">
        <f t="array" ref="AK41">TheilElementSeparateSum(POP!AK$10:AK$89,GDP!AK$10:AK$89,POP!AK$90,GDP!AK$90,'Global Theil'!$A41)</f>
        <v>-9.0825819508847305E-4</v>
      </c>
      <c r="AL41" cm="1">
        <f t="array" ref="AL41">TheilElementSeparateSum(POP!AL$10:AL$89,GDP!AL$10:AL$89,POP!AL$90,GDP!AL$90,'Global Theil'!$A41)</f>
        <v>-9.50940665873247E-4</v>
      </c>
      <c r="AM41" cm="1">
        <f t="array" ref="AM41">TheilElementSeparateSum(POP!AM$10:AM$89,GDP!AM$10:AM$89,POP!AM$90,GDP!AM$90,'Global Theil'!$A41)</f>
        <v>-9.4054353676016372E-4</v>
      </c>
      <c r="AN41" cm="1">
        <f t="array" ref="AN41">TheilElementSeparateSum(POP!AN$10:AN$89,GDP!AN$10:AN$89,POP!AN$90,GDP!AN$90,'Global Theil'!$A41)</f>
        <v>-9.7912294203903339E-4</v>
      </c>
      <c r="AO41" cm="1">
        <f t="array" ref="AO41">TheilElementSeparateSum(POP!AO$10:AO$89,GDP!AO$10:AO$89,POP!AO$90,GDP!AO$90,'Global Theil'!$A41)</f>
        <v>-9.5530977310990172E-4</v>
      </c>
      <c r="AP41" cm="1">
        <f t="array" ref="AP41">TheilElementSeparateSum(POP!AP$10:AP$89,GDP!AP$10:AP$89,POP!AP$90,GDP!AP$90,'Global Theil'!$A41)</f>
        <v>-8.7179883616538207E-4</v>
      </c>
      <c r="AQ41" cm="1">
        <f t="array" ref="AQ41">TheilElementSeparateSum(POP!AQ$10:AQ$89,GDP!AQ$10:AQ$89,POP!AQ$90,GDP!AQ$90,'Global Theil'!$A41)</f>
        <v>-9.0180124229777292E-4</v>
      </c>
      <c r="AR41" cm="1">
        <f t="array" ref="AR41">TheilElementSeparateSum(POP!AR$10:AR$89,GDP!AR$10:AR$89,POP!AR$90,GDP!AR$90,'Global Theil'!$A41)</f>
        <v>-9.3461837611533464E-4</v>
      </c>
      <c r="AS41" cm="1">
        <f t="array" ref="AS41">TheilElementSeparateSum(POP!AS$10:AS$89,GDP!AS$10:AS$89,POP!AS$90,GDP!AS$90,'Global Theil'!$A41)</f>
        <v>-9.9415770209178213E-4</v>
      </c>
      <c r="AT41" cm="1">
        <f t="array" ref="AT41">TheilElementSeparateSum(POP!AT$10:AT$89,GDP!AT$10:AT$89,POP!AT$90,GDP!AT$90,'Global Theil'!$A41)</f>
        <v>-9.8161740143883633E-4</v>
      </c>
      <c r="AU41" cm="1">
        <f t="array" ref="AU41">TheilElementSeparateSum(POP!AU$10:AU$89,GDP!AU$10:AU$89,POP!AU$90,GDP!AU$90,'Global Theil'!$A41)</f>
        <v>-9.6508233293901948E-4</v>
      </c>
      <c r="AV41" cm="1">
        <f t="array" ref="AV41">TheilElementSeparateSum(POP!AV$10:AV$89,GDP!AV$10:AV$89,POP!AV$90,GDP!AV$90,'Global Theil'!$A41)</f>
        <v>-9.5446401159724956E-4</v>
      </c>
      <c r="AW41" cm="1">
        <f t="array" ref="AW41">TheilElementSeparateSum(POP!AW$10:AW$89,GDP!AW$10:AW$89,POP!AW$90,GDP!AW$90,'Global Theil'!$A41)</f>
        <v>-9.7302824951987711E-4</v>
      </c>
      <c r="AX41" cm="1">
        <f t="array" ref="AX41">TheilElementSeparateSum(POP!AX$10:AX$89,GDP!AX$10:AX$89,POP!AX$90,GDP!AX$90,'Global Theil'!$A41)</f>
        <v>-1.0297727377774012E-3</v>
      </c>
      <c r="AY41" cm="1">
        <f t="array" ref="AY41">TheilElementSeparateSum(POP!AY$10:AY$89,GDP!AY$10:AY$89,POP!AY$90,GDP!AY$90,'Global Theil'!$A41)</f>
        <v>-1.0543550366562586E-3</v>
      </c>
      <c r="AZ41" cm="1">
        <f t="array" ref="AZ41">TheilElementSeparateSum(POP!AZ$10:AZ$89,GDP!AZ$10:AZ$89,POP!AZ$90,GDP!AZ$90,'Global Theil'!$A41)</f>
        <v>-1.0286499092372649E-3</v>
      </c>
      <c r="BA41" cm="1">
        <f t="array" ref="BA41">TheilElementSeparateSum(POP!BA$10:BA$89,GDP!BA$10:BA$89,POP!BA$90,GDP!BA$90,'Global Theil'!$A41)</f>
        <v>-9.9467462314389702E-4</v>
      </c>
      <c r="BB41" cm="1">
        <f t="array" ref="BB41">TheilElementSeparateSum(POP!BB$10:BB$89,GDP!BB$10:BB$89,POP!BB$90,GDP!BB$90,'Global Theil'!$A41)</f>
        <v>-1.0167766412713876E-3</v>
      </c>
      <c r="BC41" cm="1">
        <f t="array" ref="BC41">TheilElementSeparateSum(POP!BC$10:BC$89,GDP!BC$10:BC$89,POP!BC$90,GDP!BC$90,'Global Theil'!$A41)</f>
        <v>-1.0942168023983184E-3</v>
      </c>
      <c r="BD41" cm="1">
        <f t="array" ref="BD41">TheilElementSeparateSum(POP!BD$10:BD$89,GDP!BD$10:BD$89,POP!BD$90,GDP!BD$90,'Global Theil'!$A41)</f>
        <v>-1.1522825371218573E-3</v>
      </c>
      <c r="BE41" cm="1">
        <f t="array" ref="BE41">TheilElementSeparateSum(POP!BE$10:BE$89,GDP!BE$10:BE$89,POP!BE$90,GDP!BE$90,'Global Theil'!$A41)</f>
        <v>-1.3267098089634235E-3</v>
      </c>
      <c r="BF41" cm="1">
        <f t="array" ref="BF41">TheilElementSeparateSum(POP!BF$10:BF$89,GDP!BF$10:BF$89,POP!BF$90,GDP!BF$90,'Global Theil'!$A41)</f>
        <v>-1.3532319922833372E-3</v>
      </c>
      <c r="BG41" cm="1">
        <f t="array" ref="BG41">TheilElementSeparateSum(POP!BG$10:BG$89,GDP!BG$10:BG$89,POP!BG$90,GDP!BG$90,'Global Theil'!$A41)</f>
        <v>-1.3735324606440212E-3</v>
      </c>
      <c r="BH41" cm="1">
        <f t="array" ref="BH41">TheilElementSeparateSum(POP!BH$10:BH$89,GDP!BH$10:BH$89,POP!BH$90,GDP!BH$90,'Global Theil'!$A41)</f>
        <v>-1.4147919598896529E-3</v>
      </c>
      <c r="BI41" cm="1">
        <f t="array" ref="BI41">TheilElementSeparateSum(POP!BI$10:BI$89,GDP!BI$10:BI$89,POP!BI$90,GDP!BI$90,'Global Theil'!$A41)</f>
        <v>-1.4281906183798009E-3</v>
      </c>
    </row>
    <row r="42" spans="1:61" x14ac:dyDescent="0.45">
      <c r="A42">
        <f t="shared" si="0"/>
        <v>39</v>
      </c>
      <c r="B42" t="str" vm="106">
        <f>GDP!B48</f>
        <v>Dominican Republic</v>
      </c>
      <c r="C42" cm="1">
        <f t="array" ref="C42">TheilElementSeparateSum(POP!C$10:C$89,GDP!C$10:C$89,POP!C$90,GDP!C$90,'Global Theil'!$A42)</f>
        <v>-5.605992411274836E-4</v>
      </c>
      <c r="D42" cm="1">
        <f t="array" ref="D42">TheilElementSeparateSum(POP!D$10:D$89,GDP!D$10:D$89,POP!D$90,GDP!D$90,'Global Theil'!$A42)</f>
        <v>-5.595455997044964E-4</v>
      </c>
      <c r="E42" cm="1">
        <f t="array" ref="E42">TheilElementSeparateSum(POP!E$10:E$89,GDP!E$10:E$89,POP!E$90,GDP!E$90,'Global Theil'!$A42)</f>
        <v>-5.6005341413642863E-4</v>
      </c>
      <c r="F42" cm="1">
        <f t="array" ref="F42">TheilElementSeparateSum(POP!F$10:F$89,GDP!F$10:F$89,POP!F$90,GDP!F$90,'Global Theil'!$A42)</f>
        <v>-5.6863300602806555E-4</v>
      </c>
      <c r="G42" cm="1">
        <f t="array" ref="G42">TheilElementSeparateSum(POP!G$10:G$89,GDP!G$10:G$89,POP!G$90,GDP!G$90,'Global Theil'!$A42)</f>
        <v>-5.8983484744618074E-4</v>
      </c>
      <c r="H42" cm="1">
        <f t="array" ref="H42">TheilElementSeparateSum(POP!H$10:H$89,GDP!H$10:H$89,POP!H$90,GDP!H$90,'Global Theil'!$A42)</f>
        <v>-5.9531826409143878E-4</v>
      </c>
      <c r="I42" cm="1">
        <f t="array" ref="I42">TheilElementSeparateSum(POP!I$10:I$89,GDP!I$10:I$89,POP!I$90,GDP!I$90,'Global Theil'!$A42)</f>
        <v>-6.0034713157035844E-4</v>
      </c>
      <c r="J42" cm="1">
        <f t="array" ref="J42">TheilElementSeparateSum(POP!J$10:J$89,GDP!J$10:J$89,POP!J$90,GDP!J$90,'Global Theil'!$A42)</f>
        <v>-6.0402875888680425E-4</v>
      </c>
      <c r="K42" cm="1">
        <f t="array" ref="K42">TheilElementSeparateSum(POP!K$10:K$89,GDP!K$10:K$89,POP!K$90,GDP!K$90,'Global Theil'!$A42)</f>
        <v>-6.0939233492081813E-4</v>
      </c>
      <c r="L42" cm="1">
        <f t="array" ref="L42">TheilElementSeparateSum(POP!L$10:L$89,GDP!L$10:L$89,POP!L$90,GDP!L$90,'Global Theil'!$A42)</f>
        <v>-6.1400679255086267E-4</v>
      </c>
      <c r="M42" cm="1">
        <f t="array" ref="M42">TheilElementSeparateSum(POP!M$10:M$89,GDP!M$10:M$89,POP!M$90,GDP!M$90,'Global Theil'!$A42)</f>
        <v>-6.1710788354139227E-4</v>
      </c>
      <c r="N42" cm="1">
        <f t="array" ref="N42">TheilElementSeparateSum(POP!N$10:N$89,GDP!N$10:N$89,POP!N$90,GDP!N$90,'Global Theil'!$A42)</f>
        <v>-6.1958671946632385E-4</v>
      </c>
      <c r="O42" cm="1">
        <f t="array" ref="O42">TheilElementSeparateSum(POP!O$10:O$89,GDP!O$10:O$89,POP!O$90,GDP!O$90,'Global Theil'!$A42)</f>
        <v>-6.2475497549114168E-4</v>
      </c>
      <c r="P42" cm="1">
        <f t="array" ref="P42">TheilElementSeparateSum(POP!P$10:P$89,GDP!P$10:P$89,POP!P$90,GDP!P$90,'Global Theil'!$A42)</f>
        <v>-6.2174157475931586E-4</v>
      </c>
      <c r="Q42" cm="1">
        <f t="array" ref="Q42">TheilElementSeparateSum(POP!Q$10:Q$89,GDP!Q$10:Q$89,POP!Q$90,GDP!Q$90,'Global Theil'!$A42)</f>
        <v>-6.1314281765782622E-4</v>
      </c>
      <c r="R42" cm="1">
        <f t="array" ref="R42">TheilElementSeparateSum(POP!R$10:R$89,GDP!R$10:R$89,POP!R$90,GDP!R$90,'Global Theil'!$A42)</f>
        <v>-6.1543919135302052E-4</v>
      </c>
      <c r="S42" cm="1">
        <f t="array" ref="S42">TheilElementSeparateSum(POP!S$10:S$89,GDP!S$10:S$89,POP!S$90,GDP!S$90,'Global Theil'!$A42)</f>
        <v>-6.1559166706571437E-4</v>
      </c>
      <c r="T42" cm="1">
        <f t="array" ref="T42">TheilElementSeparateSum(POP!T$10:T$89,GDP!T$10:T$89,POP!T$90,GDP!T$90,'Global Theil'!$A42)</f>
        <v>-6.4166257584338457E-4</v>
      </c>
      <c r="U42" cm="1">
        <f t="array" ref="U42">TheilElementSeparateSum(POP!U$10:U$89,GDP!U$10:U$89,POP!U$90,GDP!U$90,'Global Theil'!$A42)</f>
        <v>-6.4532354947757396E-4</v>
      </c>
      <c r="V42" cm="1">
        <f t="array" ref="V42">TheilElementSeparateSum(POP!V$10:V$89,GDP!V$10:V$89,POP!V$90,GDP!V$90,'Global Theil'!$A42)</f>
        <v>-6.3776333095271137E-4</v>
      </c>
      <c r="W42" cm="1">
        <f t="array" ref="W42">TheilElementSeparateSum(POP!W$10:W$89,GDP!W$10:W$89,POP!W$90,GDP!W$90,'Global Theil'!$A42)</f>
        <v>-6.3054919486442548E-4</v>
      </c>
      <c r="X42" cm="1">
        <f t="array" ref="X42">TheilElementSeparateSum(POP!X$10:X$89,GDP!X$10:X$89,POP!X$90,GDP!X$90,'Global Theil'!$A42)</f>
        <v>-6.0577856621413912E-4</v>
      </c>
      <c r="Y42" cm="1">
        <f t="array" ref="Y42">TheilElementSeparateSum(POP!Y$10:Y$89,GDP!Y$10:Y$89,POP!Y$90,GDP!Y$90,'Global Theil'!$A42)</f>
        <v>-5.7420363683463507E-4</v>
      </c>
      <c r="Z42" cm="1">
        <f t="array" ref="Z42">TheilElementSeparateSum(POP!Z$10:Z$89,GDP!Z$10:Z$89,POP!Z$90,GDP!Z$90,'Global Theil'!$A42)</f>
        <v>-4.7051407110492322E-4</v>
      </c>
      <c r="AA42" cm="1">
        <f t="array" ref="AA42">TheilElementSeparateSum(POP!AA$10:AA$89,GDP!AA$10:AA$89,POP!AA$90,GDP!AA$90,'Global Theil'!$A42)</f>
        <v>-6.4628813202719535E-4</v>
      </c>
      <c r="AB42" cm="1">
        <f t="array" ref="AB42">TheilElementSeparateSum(POP!AB$10:AB$89,GDP!AB$10:AB$89,POP!AB$90,GDP!AB$90,'Global Theil'!$A42)</f>
        <v>-6.5176161126177606E-4</v>
      </c>
      <c r="AC42" cm="1">
        <f t="array" ref="AC42">TheilElementSeparateSum(POP!AC$10:AC$89,GDP!AC$10:AC$89,POP!AC$90,GDP!AC$90,'Global Theil'!$A42)</f>
        <v>-6.2425913618180872E-4</v>
      </c>
      <c r="AD42" cm="1">
        <f t="array" ref="AD42">TheilElementSeparateSum(POP!AD$10:AD$89,GDP!AD$10:AD$89,POP!AD$90,GDP!AD$90,'Global Theil'!$A42)</f>
        <v>-5.8323833935962225E-4</v>
      </c>
      <c r="AE42" cm="1">
        <f t="array" ref="AE42">TheilElementSeparateSum(POP!AE$10:AE$89,GDP!AE$10:AE$89,POP!AE$90,GDP!AE$90,'Global Theil'!$A42)</f>
        <v>-6.185523957990246E-4</v>
      </c>
      <c r="AF42" cm="1">
        <f t="array" ref="AF42">TheilElementSeparateSum(POP!AF$10:AF$89,GDP!AF$10:AF$89,POP!AF$90,GDP!AF$90,'Global Theil'!$A42)</f>
        <v>-6.0966344350912535E-4</v>
      </c>
      <c r="AG42" cm="1">
        <f t="array" ref="AG42">TheilElementSeparateSum(POP!AG$10:AG$89,GDP!AG$10:AG$89,POP!AG$90,GDP!AG$90,'Global Theil'!$A42)</f>
        <v>-6.5566509384223741E-4</v>
      </c>
      <c r="AH42" cm="1">
        <f t="array" ref="AH42">TheilElementSeparateSum(POP!AH$10:AH$89,GDP!AH$10:AH$89,POP!AH$90,GDP!AH$90,'Global Theil'!$A42)</f>
        <v>-6.6826814454743388E-4</v>
      </c>
      <c r="AI42" cm="1">
        <f t="array" ref="AI42">TheilElementSeparateSum(POP!AI$10:AI$89,GDP!AI$10:AI$89,POP!AI$90,GDP!AI$90,'Global Theil'!$A42)</f>
        <v>-6.7780200873573872E-4</v>
      </c>
      <c r="AJ42" cm="1">
        <f t="array" ref="AJ42">TheilElementSeparateSum(POP!AJ$10:AJ$89,GDP!AJ$10:AJ$89,POP!AJ$90,GDP!AJ$90,'Global Theil'!$A42)</f>
        <v>-6.8027747779692319E-4</v>
      </c>
      <c r="AK42" cm="1">
        <f t="array" ref="AK42">TheilElementSeparateSum(POP!AK$10:AK$89,GDP!AK$10:AK$89,POP!AK$90,GDP!AK$90,'Global Theil'!$A42)</f>
        <v>-6.8186410588168809E-4</v>
      </c>
      <c r="AL42" cm="1">
        <f t="array" ref="AL42">TheilElementSeparateSum(POP!AL$10:AL$89,GDP!AL$10:AL$89,POP!AL$90,GDP!AL$90,'Global Theil'!$A42)</f>
        <v>-6.8129913015697538E-4</v>
      </c>
      <c r="AM42" cm="1">
        <f t="array" ref="AM42">TheilElementSeparateSum(POP!AM$10:AM$89,GDP!AM$10:AM$89,POP!AM$90,GDP!AM$90,'Global Theil'!$A42)</f>
        <v>-6.7452315305485525E-4</v>
      </c>
      <c r="AN42" cm="1">
        <f t="array" ref="AN42">TheilElementSeparateSum(POP!AN$10:AN$89,GDP!AN$10:AN$89,POP!AN$90,GDP!AN$90,'Global Theil'!$A42)</f>
        <v>-6.6397441226072643E-4</v>
      </c>
      <c r="AO42" cm="1">
        <f t="array" ref="AO42">TheilElementSeparateSum(POP!AO$10:AO$89,GDP!AO$10:AO$89,POP!AO$90,GDP!AO$90,'Global Theil'!$A42)</f>
        <v>-6.6946315147589988E-4</v>
      </c>
      <c r="AP42" cm="1">
        <f t="array" ref="AP42">TheilElementSeparateSum(POP!AP$10:AP$89,GDP!AP$10:AP$89,POP!AP$90,GDP!AP$90,'Global Theil'!$A42)</f>
        <v>-6.5991142921127991E-4</v>
      </c>
      <c r="AQ42" cm="1">
        <f t="array" ref="AQ42">TheilElementSeparateSum(POP!AQ$10:AQ$89,GDP!AQ$10:AQ$89,POP!AQ$90,GDP!AQ$90,'Global Theil'!$A42)</f>
        <v>-6.45009749194175E-4</v>
      </c>
      <c r="AR42" cm="1">
        <f t="array" ref="AR42">TheilElementSeparateSum(POP!AR$10:AR$89,GDP!AR$10:AR$89,POP!AR$90,GDP!AR$90,'Global Theil'!$A42)</f>
        <v>-6.3785169520236425E-4</v>
      </c>
      <c r="AS42" cm="1">
        <f t="array" ref="AS42">TheilElementSeparateSum(POP!AS$10:AS$89,GDP!AS$10:AS$89,POP!AS$90,GDP!AS$90,'Global Theil'!$A42)</f>
        <v>-6.8999948699936223E-4</v>
      </c>
      <c r="AT42" cm="1">
        <f t="array" ref="AT42">TheilElementSeparateSum(POP!AT$10:AT$89,GDP!AT$10:AT$89,POP!AT$90,GDP!AT$90,'Global Theil'!$A42)</f>
        <v>-6.8966516943304269E-4</v>
      </c>
      <c r="AU42" cm="1">
        <f t="array" ref="AU42">TheilElementSeparateSum(POP!AU$10:AU$89,GDP!AU$10:AU$89,POP!AU$90,GDP!AU$90,'Global Theil'!$A42)</f>
        <v>-6.4464960856285285E-4</v>
      </c>
      <c r="AV42" cm="1">
        <f t="array" ref="AV42">TheilElementSeparateSum(POP!AV$10:AV$89,GDP!AV$10:AV$89,POP!AV$90,GDP!AV$90,'Global Theil'!$A42)</f>
        <v>-6.5049099769085765E-4</v>
      </c>
      <c r="AW42" cm="1">
        <f t="array" ref="AW42">TheilElementSeparateSum(POP!AW$10:AW$89,GDP!AW$10:AW$89,POP!AW$90,GDP!AW$90,'Global Theil'!$A42)</f>
        <v>-6.3956053670841107E-4</v>
      </c>
      <c r="AX42" cm="1">
        <f t="array" ref="AX42">TheilElementSeparateSum(POP!AX$10:AX$89,GDP!AX$10:AX$89,POP!AX$90,GDP!AX$90,'Global Theil'!$A42)</f>
        <v>-6.3500069410919529E-4</v>
      </c>
      <c r="AY42" cm="1">
        <f t="array" ref="AY42">TheilElementSeparateSum(POP!AY$10:AY$89,GDP!AY$10:AY$89,POP!AY$90,GDP!AY$90,'Global Theil'!$A42)</f>
        <v>-6.2174758455766526E-4</v>
      </c>
      <c r="AZ42" cm="1">
        <f t="array" ref="AZ42">TheilElementSeparateSum(POP!AZ$10:AZ$89,GDP!AZ$10:AZ$89,POP!AZ$90,GDP!AZ$90,'Global Theil'!$A42)</f>
        <v>-6.1189403569456588E-4</v>
      </c>
      <c r="BA42" cm="1">
        <f t="array" ref="BA42">TheilElementSeparateSum(POP!BA$10:BA$89,GDP!BA$10:BA$89,POP!BA$90,GDP!BA$90,'Global Theil'!$A42)</f>
        <v>-6.2137584944131662E-4</v>
      </c>
      <c r="BB42" cm="1">
        <f t="array" ref="BB42">TheilElementSeparateSum(POP!BB$10:BB$89,GDP!BB$10:BB$89,POP!BB$90,GDP!BB$90,'Global Theil'!$A42)</f>
        <v>-6.1310751864857027E-4</v>
      </c>
      <c r="BC42" cm="1">
        <f t="array" ref="BC42">TheilElementSeparateSum(POP!BC$10:BC$89,GDP!BC$10:BC$89,POP!BC$90,GDP!BC$90,'Global Theil'!$A42)</f>
        <v>-6.118212628130334E-4</v>
      </c>
      <c r="BD42" cm="1">
        <f t="array" ref="BD42">TheilElementSeparateSum(POP!BD$10:BD$89,GDP!BD$10:BD$89,POP!BD$90,GDP!BD$90,'Global Theil'!$A42)</f>
        <v>-5.9561449333777705E-4</v>
      </c>
      <c r="BE42" cm="1">
        <f t="array" ref="BE42">TheilElementSeparateSum(POP!BE$10:BE$89,GDP!BE$10:BE$89,POP!BE$90,GDP!BE$90,'Global Theil'!$A42)</f>
        <v>-5.4337017754740576E-4</v>
      </c>
      <c r="BF42" cm="1">
        <f t="array" ref="BF42">TheilElementSeparateSum(POP!BF$10:BF$89,GDP!BF$10:BF$89,POP!BF$90,GDP!BF$90,'Global Theil'!$A42)</f>
        <v>-5.1307695949961876E-4</v>
      </c>
      <c r="BG42" cm="1">
        <f t="array" ref="BG42">TheilElementSeparateSum(POP!BG$10:BG$89,GDP!BG$10:BG$89,POP!BG$90,GDP!BG$90,'Global Theil'!$A42)</f>
        <v>-5.1517805666877637E-4</v>
      </c>
      <c r="BH42" cm="1">
        <f t="array" ref="BH42">TheilElementSeparateSum(POP!BH$10:BH$89,GDP!BH$10:BH$89,POP!BH$90,GDP!BH$90,'Global Theil'!$A42)</f>
        <v>-5.1126001004365941E-4</v>
      </c>
      <c r="BI42" cm="1">
        <f t="array" ref="BI42">TheilElementSeparateSum(POP!BI$10:BI$89,GDP!BI$10:BI$89,POP!BI$90,GDP!BI$90,'Global Theil'!$A42)</f>
        <v>-4.9571086575067667E-4</v>
      </c>
    </row>
    <row r="43" spans="1:61" x14ac:dyDescent="0.45">
      <c r="A43">
        <f t="shared" si="0"/>
        <v>40</v>
      </c>
      <c r="B43" t="str" vm="107">
        <f>GDP!B49</f>
        <v>Ecuador</v>
      </c>
      <c r="C43" cm="1">
        <f t="array" ref="C43">TheilElementSeparateSum(POP!C$10:C$89,GDP!C$10:C$89,POP!C$90,GDP!C$90,'Global Theil'!$A43)</f>
        <v>-4.5151109450321638E-4</v>
      </c>
      <c r="D43" cm="1">
        <f t="array" ref="D43">TheilElementSeparateSum(POP!D$10:D$89,GDP!D$10:D$89,POP!D$90,GDP!D$90,'Global Theil'!$A43)</f>
        <v>-6.523818516746626E-4</v>
      </c>
      <c r="E43" cm="1">
        <f t="array" ref="E43">TheilElementSeparateSum(POP!E$10:E$89,GDP!E$10:E$89,POP!E$90,GDP!E$90,'Global Theil'!$A43)</f>
        <v>-5.8859208392126759E-4</v>
      </c>
      <c r="F43" cm="1">
        <f t="array" ref="F43">TheilElementSeparateSum(POP!F$10:F$89,GDP!F$10:F$89,POP!F$90,GDP!F$90,'Global Theil'!$A43)</f>
        <v>-4.881608378243184E-4</v>
      </c>
      <c r="G43" cm="1">
        <f t="array" ref="G43">TheilElementSeparateSum(POP!G$10:G$89,GDP!G$10:G$89,POP!G$90,GDP!G$90,'Global Theil'!$A43)</f>
        <v>-5.2632904159866372E-4</v>
      </c>
      <c r="H43" cm="1">
        <f t="array" ref="H43">TheilElementSeparateSum(POP!H$10:H$89,GDP!H$10:H$89,POP!H$90,GDP!H$90,'Global Theil'!$A43)</f>
        <v>-5.9756754654729832E-4</v>
      </c>
      <c r="I43" cm="1">
        <f t="array" ref="I43">TheilElementSeparateSum(POP!I$10:I$89,GDP!I$10:I$89,POP!I$90,GDP!I$90,'Global Theil'!$A43)</f>
        <v>-6.2156560645154439E-4</v>
      </c>
      <c r="J43" cm="1">
        <f t="array" ref="J43">TheilElementSeparateSum(POP!J$10:J$89,GDP!J$10:J$89,POP!J$90,GDP!J$90,'Global Theil'!$A43)</f>
        <v>-6.8042121870856597E-4</v>
      </c>
      <c r="K43" cm="1">
        <f t="array" ref="K43">TheilElementSeparateSum(POP!K$10:K$89,GDP!K$10:K$89,POP!K$90,GDP!K$90,'Global Theil'!$A43)</f>
        <v>-6.2421582548040811E-4</v>
      </c>
      <c r="L43" cm="1">
        <f t="array" ref="L43">TheilElementSeparateSum(POP!L$10:L$89,GDP!L$10:L$89,POP!L$90,GDP!L$90,'Global Theil'!$A43)</f>
        <v>-7.4576233173211624E-4</v>
      </c>
      <c r="M43" cm="1">
        <f t="array" ref="M43">TheilElementSeparateSum(POP!M$10:M$89,GDP!M$10:M$89,POP!M$90,GDP!M$90,'Global Theil'!$A43)</f>
        <v>-8.0244084545819203E-4</v>
      </c>
      <c r="N43" cm="1">
        <f t="array" ref="N43">TheilElementSeparateSum(POP!N$10:N$89,GDP!N$10:N$89,POP!N$90,GDP!N$90,'Global Theil'!$A43)</f>
        <v>-8.0884176268233117E-4</v>
      </c>
      <c r="O43" cm="1">
        <f t="array" ref="O43">TheilElementSeparateSum(POP!O$10:O$89,GDP!O$10:O$89,POP!O$90,GDP!O$90,'Global Theil'!$A43)</f>
        <v>-8.1294063654946489E-4</v>
      </c>
      <c r="P43" cm="1">
        <f t="array" ref="P43">TheilElementSeparateSum(POP!P$10:P$89,GDP!P$10:P$89,POP!P$90,GDP!P$90,'Global Theil'!$A43)</f>
        <v>-5.626279400513458E-4</v>
      </c>
      <c r="Q43" cm="1">
        <f t="array" ref="Q43">TheilElementSeparateSum(POP!Q$10:Q$89,GDP!Q$10:Q$89,POP!Q$90,GDP!Q$90,'Global Theil'!$A43)</f>
        <v>-5.2856707768654824E-4</v>
      </c>
      <c r="R43" cm="1">
        <f t="array" ref="R43">TheilElementSeparateSum(POP!R$10:R$89,GDP!R$10:R$89,POP!R$90,GDP!R$90,'Global Theil'!$A43)</f>
        <v>-4.3170969412139958E-4</v>
      </c>
      <c r="S43" cm="1">
        <f t="array" ref="S43">TheilElementSeparateSum(POP!S$10:S$89,GDP!S$10:S$89,POP!S$90,GDP!S$90,'Global Theil'!$A43)</f>
        <v>-3.402512707480142E-4</v>
      </c>
      <c r="T43" cm="1">
        <f t="array" ref="T43">TheilElementSeparateSum(POP!T$10:T$89,GDP!T$10:T$89,POP!T$90,GDP!T$90,'Global Theil'!$A43)</f>
        <v>-4.9461389142027991E-4</v>
      </c>
      <c r="U43" cm="1">
        <f t="array" ref="U43">TheilElementSeparateSum(POP!U$10:U$89,GDP!U$10:U$89,POP!U$90,GDP!U$90,'Global Theil'!$A43)</f>
        <v>-4.6891658125414399E-4</v>
      </c>
      <c r="V43" cm="1">
        <f t="array" ref="V43">TheilElementSeparateSum(POP!V$10:V$89,GDP!V$10:V$89,POP!V$90,GDP!V$90,'Global Theil'!$A43)</f>
        <v>-2.9425399302958712E-4</v>
      </c>
      <c r="W43" cm="1">
        <f t="array" ref="W43">TheilElementSeparateSum(POP!W$10:W$89,GDP!W$10:W$89,POP!W$90,GDP!W$90,'Global Theil'!$A43)</f>
        <v>-4.327412334389472E-6</v>
      </c>
      <c r="X43" cm="1">
        <f t="array" ref="X43">TheilElementSeparateSum(POP!X$10:X$89,GDP!X$10:X$89,POP!X$90,GDP!X$90,'Global Theil'!$A43)</f>
        <v>-1.995473726790403E-4</v>
      </c>
      <c r="Y43" cm="1">
        <f t="array" ref="Y43">TheilElementSeparateSum(POP!Y$10:Y$89,GDP!Y$10:Y$89,POP!Y$90,GDP!Y$90,'Global Theil'!$A43)</f>
        <v>-5.1021890065913625E-4</v>
      </c>
      <c r="Z43" cm="1">
        <f t="array" ref="Z43">TheilElementSeparateSum(POP!Z$10:Z$89,GDP!Z$10:Z$89,POP!Z$90,GDP!Z$90,'Global Theil'!$A43)</f>
        <v>-6.0810080555783526E-4</v>
      </c>
      <c r="AA43" cm="1">
        <f t="array" ref="AA43">TheilElementSeparateSum(POP!AA$10:AA$89,GDP!AA$10:AA$89,POP!AA$90,GDP!AA$90,'Global Theil'!$A43)</f>
        <v>-6.6745837547634295E-4</v>
      </c>
      <c r="AB43" cm="1">
        <f t="array" ref="AB43">TheilElementSeparateSum(POP!AB$10:AB$89,GDP!AB$10:AB$89,POP!AB$90,GDP!AB$90,'Global Theil'!$A43)</f>
        <v>-8.7699774600980115E-4</v>
      </c>
      <c r="AC43" cm="1">
        <f t="array" ref="AC43">TheilElementSeparateSum(POP!AC$10:AC$89,GDP!AC$10:AC$89,POP!AC$90,GDP!AC$90,'Global Theil'!$A43)</f>
        <v>-9.4255534463508217E-4</v>
      </c>
      <c r="AD43" cm="1">
        <f t="array" ref="AD43">TheilElementSeparateSum(POP!AD$10:AD$89,GDP!AD$10:AD$89,POP!AD$90,GDP!AD$90,'Global Theil'!$A43)</f>
        <v>-9.5005911588456448E-4</v>
      </c>
      <c r="AE43" cm="1">
        <f t="array" ref="AE43">TheilElementSeparateSum(POP!AE$10:AE$89,GDP!AE$10:AE$89,POP!AE$90,GDP!AE$90,'Global Theil'!$A43)</f>
        <v>-9.5622735014383995E-4</v>
      </c>
      <c r="AF43" cm="1">
        <f t="array" ref="AF43">TheilElementSeparateSum(POP!AF$10:AF$89,GDP!AF$10:AF$89,POP!AF$90,GDP!AF$90,'Global Theil'!$A43)</f>
        <v>-9.6081112173608248E-4</v>
      </c>
      <c r="AG43" cm="1">
        <f t="array" ref="AG43">TheilElementSeparateSum(POP!AG$10:AG$89,GDP!AG$10:AG$89,POP!AG$90,GDP!AG$90,'Global Theil'!$A43)</f>
        <v>-9.7015498877817726E-4</v>
      </c>
      <c r="AH43" cm="1">
        <f t="array" ref="AH43">TheilElementSeparateSum(POP!AH$10:AH$89,GDP!AH$10:AH$89,POP!AH$90,GDP!AH$90,'Global Theil'!$A43)</f>
        <v>-9.7663694028797716E-4</v>
      </c>
      <c r="AI43" cm="1">
        <f t="array" ref="AI43">TheilElementSeparateSum(POP!AI$10:AI$89,GDP!AI$10:AI$89,POP!AI$90,GDP!AI$90,'Global Theil'!$A43)</f>
        <v>-9.8436534321088209E-4</v>
      </c>
      <c r="AJ43" cm="1">
        <f t="array" ref="AJ43">TheilElementSeparateSum(POP!AJ$10:AJ$89,GDP!AJ$10:AJ$89,POP!AJ$90,GDP!AJ$90,'Global Theil'!$A43)</f>
        <v>-9.9154064957031589E-4</v>
      </c>
      <c r="AK43" cm="1">
        <f t="array" ref="AK43">TheilElementSeparateSum(POP!AK$10:AK$89,GDP!AK$10:AK$89,POP!AK$90,GDP!AK$90,'Global Theil'!$A43)</f>
        <v>-9.9891121981467374E-4</v>
      </c>
      <c r="AL43" cm="1">
        <f t="array" ref="AL43">TheilElementSeparateSum(POP!AL$10:AL$89,GDP!AL$10:AL$89,POP!AL$90,GDP!AL$90,'Global Theil'!$A43)</f>
        <v>-1.0052262200393486E-3</v>
      </c>
      <c r="AM43" cm="1">
        <f t="array" ref="AM43">TheilElementSeparateSum(POP!AM$10:AM$89,GDP!AM$10:AM$89,POP!AM$90,GDP!AM$90,'Global Theil'!$A43)</f>
        <v>-1.0048609012028665E-3</v>
      </c>
      <c r="AN43" cm="1">
        <f t="array" ref="AN43">TheilElementSeparateSum(POP!AN$10:AN$89,GDP!AN$10:AN$89,POP!AN$90,GDP!AN$90,'Global Theil'!$A43)</f>
        <v>-1.0129158400869118E-3</v>
      </c>
      <c r="AO43" cm="1">
        <f t="array" ref="AO43">TheilElementSeparateSum(POP!AO$10:AO$89,GDP!AO$10:AO$89,POP!AO$90,GDP!AO$90,'Global Theil'!$A43)</f>
        <v>-9.8183339921314766E-4</v>
      </c>
      <c r="AP43" cm="1">
        <f t="array" ref="AP43">TheilElementSeparateSum(POP!AP$10:AP$89,GDP!AP$10:AP$89,POP!AP$90,GDP!AP$90,'Global Theil'!$A43)</f>
        <v>-9.5695900742660356E-4</v>
      </c>
      <c r="AQ43" cm="1">
        <f t="array" ref="AQ43">TheilElementSeparateSum(POP!AQ$10:AQ$89,GDP!AQ$10:AQ$89,POP!AQ$90,GDP!AQ$90,'Global Theil'!$A43)</f>
        <v>-1.0246882790048014E-3</v>
      </c>
      <c r="AR43" cm="1">
        <f t="array" ref="AR43">TheilElementSeparateSum(POP!AR$10:AR$89,GDP!AR$10:AR$89,POP!AR$90,GDP!AR$90,'Global Theil'!$A43)</f>
        <v>-1.0375846617192901E-3</v>
      </c>
      <c r="AS43" cm="1">
        <f t="array" ref="AS43">TheilElementSeparateSum(POP!AS$10:AS$89,GDP!AS$10:AS$89,POP!AS$90,GDP!AS$90,'Global Theil'!$A43)</f>
        <v>-1.0423376094747495E-3</v>
      </c>
      <c r="AT43" cm="1">
        <f t="array" ref="AT43">TheilElementSeparateSum(POP!AT$10:AT$89,GDP!AT$10:AT$89,POP!AT$90,GDP!AT$90,'Global Theil'!$A43)</f>
        <v>-1.0467617266439067E-3</v>
      </c>
      <c r="AU43" cm="1">
        <f t="array" ref="AU43">TheilElementSeparateSum(POP!AU$10:AU$89,GDP!AU$10:AU$89,POP!AU$90,GDP!AU$90,'Global Theil'!$A43)</f>
        <v>-1.0498764829845262E-3</v>
      </c>
      <c r="AV43" cm="1">
        <f t="array" ref="AV43">TheilElementSeparateSum(POP!AV$10:AV$89,GDP!AV$10:AV$89,POP!AV$90,GDP!AV$90,'Global Theil'!$A43)</f>
        <v>-1.0507198470751601E-3</v>
      </c>
      <c r="AW43" cm="1">
        <f t="array" ref="AW43">TheilElementSeparateSum(POP!AW$10:AW$89,GDP!AW$10:AW$89,POP!AW$90,GDP!AW$90,'Global Theil'!$A43)</f>
        <v>-1.0579386567649766E-3</v>
      </c>
      <c r="AX43" cm="1">
        <f t="array" ref="AX43">TheilElementSeparateSum(POP!AX$10:AX$89,GDP!AX$10:AX$89,POP!AX$90,GDP!AX$90,'Global Theil'!$A43)</f>
        <v>-1.0454922248525522E-3</v>
      </c>
      <c r="AY43" cm="1">
        <f t="array" ref="AY43">TheilElementSeparateSum(POP!AY$10:AY$89,GDP!AY$10:AY$89,POP!AY$90,GDP!AY$90,'Global Theil'!$A43)</f>
        <v>-1.0393413945734068E-3</v>
      </c>
      <c r="AZ43" cm="1">
        <f t="array" ref="AZ43">TheilElementSeparateSum(POP!AZ$10:AZ$89,GDP!AZ$10:AZ$89,POP!AZ$90,GDP!AZ$90,'Global Theil'!$A43)</f>
        <v>-1.0384902757261609E-3</v>
      </c>
      <c r="BA43" cm="1">
        <f t="array" ref="BA43">TheilElementSeparateSum(POP!BA$10:BA$89,GDP!BA$10:BA$89,POP!BA$90,GDP!BA$90,'Global Theil'!$A43)</f>
        <v>-1.0312318829986471E-3</v>
      </c>
      <c r="BB43" cm="1">
        <f t="array" ref="BB43">TheilElementSeparateSum(POP!BB$10:BB$89,GDP!BB$10:BB$89,POP!BB$90,GDP!BB$90,'Global Theil'!$A43)</f>
        <v>-1.0001356365170395E-3</v>
      </c>
      <c r="BC43" cm="1">
        <f t="array" ref="BC43">TheilElementSeparateSum(POP!BC$10:BC$89,GDP!BC$10:BC$89,POP!BC$90,GDP!BC$90,'Global Theil'!$A43)</f>
        <v>-9.7639826822462845E-4</v>
      </c>
      <c r="BD43" cm="1">
        <f t="array" ref="BD43">TheilElementSeparateSum(POP!BD$10:BD$89,GDP!BD$10:BD$89,POP!BD$90,GDP!BD$90,'Global Theil'!$A43)</f>
        <v>-9.615925120110793E-4</v>
      </c>
      <c r="BE43" cm="1">
        <f t="array" ref="BE43">TheilElementSeparateSum(POP!BE$10:BE$89,GDP!BE$10:BE$89,POP!BE$90,GDP!BE$90,'Global Theil'!$A43)</f>
        <v>-9.6445146082145571E-4</v>
      </c>
      <c r="BF43" cm="1">
        <f t="array" ref="BF43">TheilElementSeparateSum(POP!BF$10:BF$89,GDP!BF$10:BF$89,POP!BF$90,GDP!BF$90,'Global Theil'!$A43)</f>
        <v>-9.8317161099140994E-4</v>
      </c>
      <c r="BG43" cm="1">
        <f t="array" ref="BG43">TheilElementSeparateSum(POP!BG$10:BG$89,GDP!BG$10:BG$89,POP!BG$90,GDP!BG$90,'Global Theil'!$A43)</f>
        <v>-1.0043831533731826E-3</v>
      </c>
      <c r="BH43" cm="1">
        <f t="array" ref="BH43">TheilElementSeparateSum(POP!BH$10:BH$89,GDP!BH$10:BH$89,POP!BH$90,GDP!BH$90,'Global Theil'!$A43)</f>
        <v>-1.0343080615189402E-3</v>
      </c>
      <c r="BI43" cm="1">
        <f t="array" ref="BI43">TheilElementSeparateSum(POP!BI$10:BI$89,GDP!BI$10:BI$89,POP!BI$90,GDP!BI$90,'Global Theil'!$A43)</f>
        <v>-1.0552390588483569E-3</v>
      </c>
    </row>
    <row r="44" spans="1:61" x14ac:dyDescent="0.45">
      <c r="A44">
        <f t="shared" si="0"/>
        <v>41</v>
      </c>
      <c r="B44" t="str" vm="108">
        <f>GDP!B50</f>
        <v>Fiji</v>
      </c>
      <c r="C44" cm="1">
        <f t="array" ref="C44">TheilElementSeparateSum(POP!C$10:C$89,GDP!C$10:C$89,POP!C$90,GDP!C$90,'Global Theil'!$A44)</f>
        <v>-5.8089003570202238E-5</v>
      </c>
      <c r="D44" cm="1">
        <f t="array" ref="D44">TheilElementSeparateSum(POP!D$10:D$89,GDP!D$10:D$89,POP!D$90,GDP!D$90,'Global Theil'!$A44)</f>
        <v>-6.0983186079282071E-5</v>
      </c>
      <c r="E44" cm="1">
        <f t="array" ref="E44">TheilElementSeparateSum(POP!E$10:E$89,GDP!E$10:E$89,POP!E$90,GDP!E$90,'Global Theil'!$A44)</f>
        <v>-6.3373331922916132E-5</v>
      </c>
      <c r="F44" cm="1">
        <f t="array" ref="F44">TheilElementSeparateSum(POP!F$10:F$89,GDP!F$10:F$89,POP!F$90,GDP!F$90,'Global Theil'!$A44)</f>
        <v>-6.4845930309220332E-5</v>
      </c>
      <c r="G44" cm="1">
        <f t="array" ref="G44">TheilElementSeparateSum(POP!G$10:G$89,GDP!G$10:G$89,POP!G$90,GDP!G$90,'Global Theil'!$A44)</f>
        <v>-6.6800434299109449E-5</v>
      </c>
      <c r="H44" cm="1">
        <f t="array" ref="H44">TheilElementSeparateSum(POP!H$10:H$89,GDP!H$10:H$89,POP!H$90,GDP!H$90,'Global Theil'!$A44)</f>
        <v>-6.8655943074109961E-5</v>
      </c>
      <c r="I44" cm="1">
        <f t="array" ref="I44">TheilElementSeparateSum(POP!I$10:I$89,GDP!I$10:I$89,POP!I$90,GDP!I$90,'Global Theil'!$A44)</f>
        <v>-6.8650135470123172E-5</v>
      </c>
      <c r="J44" cm="1">
        <f t="array" ref="J44">TheilElementSeparateSum(POP!J$10:J$89,GDP!J$10:J$89,POP!J$90,GDP!J$90,'Global Theil'!$A44)</f>
        <v>-6.9715595079661633E-5</v>
      </c>
      <c r="K44" cm="1">
        <f t="array" ref="K44">TheilElementSeparateSum(POP!K$10:K$89,GDP!K$10:K$89,POP!K$90,GDP!K$90,'Global Theil'!$A44)</f>
        <v>-6.9812810442350222E-5</v>
      </c>
      <c r="L44" cm="1">
        <f t="array" ref="L44">TheilElementSeparateSum(POP!L$10:L$89,GDP!L$10:L$89,POP!L$90,GDP!L$90,'Global Theil'!$A44)</f>
        <v>-6.7671479640121643E-5</v>
      </c>
      <c r="M44" cm="1">
        <f t="array" ref="M44">TheilElementSeparateSum(POP!M$10:M$89,GDP!M$10:M$89,POP!M$90,GDP!M$90,'Global Theil'!$A44)</f>
        <v>-6.6813135655112779E-5</v>
      </c>
      <c r="N44" cm="1">
        <f t="array" ref="N44">TheilElementSeparateSum(POP!N$10:N$89,GDP!N$10:N$89,POP!N$90,GDP!N$90,'Global Theil'!$A44)</f>
        <v>-6.2841892234183661E-5</v>
      </c>
      <c r="O44" cm="1">
        <f t="array" ref="O44">TheilElementSeparateSum(POP!O$10:O$89,GDP!O$10:O$89,POP!O$90,GDP!O$90,'Global Theil'!$A44)</f>
        <v>-5.6749327523325621E-5</v>
      </c>
      <c r="P44" cm="1">
        <f t="array" ref="P44">TheilElementSeparateSum(POP!P$10:P$89,GDP!P$10:P$89,POP!P$90,GDP!P$90,'Global Theil'!$A44)</f>
        <v>-4.5063650482477153E-5</v>
      </c>
      <c r="Q44" cm="1">
        <f t="array" ref="Q44">TheilElementSeparateSum(POP!Q$10:Q$89,GDP!Q$10:Q$89,POP!Q$90,GDP!Q$90,'Global Theil'!$A44)</f>
        <v>-3.595829399235561E-5</v>
      </c>
      <c r="R44" cm="1">
        <f t="array" ref="R44">TheilElementSeparateSum(POP!R$10:R$89,GDP!R$10:R$89,POP!R$90,GDP!R$90,'Global Theil'!$A44)</f>
        <v>-4.2695153055892766E-5</v>
      </c>
      <c r="S44" cm="1">
        <f t="array" ref="S44">TheilElementSeparateSum(POP!S$10:S$89,GDP!S$10:S$89,POP!S$90,GDP!S$90,'Global Theil'!$A44)</f>
        <v>-5.0667856442575958E-5</v>
      </c>
      <c r="T44" cm="1">
        <f t="array" ref="T44">TheilElementSeparateSum(POP!T$10:T$89,GDP!T$10:T$89,POP!T$90,GDP!T$90,'Global Theil'!$A44)</f>
        <v>-5.2890936016956038E-5</v>
      </c>
      <c r="U44" cm="1">
        <f t="array" ref="U44">TheilElementSeparateSum(POP!U$10:U$89,GDP!U$10:U$89,POP!U$90,GDP!U$90,'Global Theil'!$A44)</f>
        <v>-4.7963135711040477E-5</v>
      </c>
      <c r="V44" cm="1">
        <f t="array" ref="V44">TheilElementSeparateSum(POP!V$10:V$89,GDP!V$10:V$89,POP!V$90,GDP!V$90,'Global Theil'!$A44)</f>
        <v>-4.3820080353002576E-5</v>
      </c>
      <c r="W44" cm="1">
        <f t="array" ref="W44">TheilElementSeparateSum(POP!W$10:W$89,GDP!W$10:W$89,POP!W$90,GDP!W$90,'Global Theil'!$A44)</f>
        <v>-4.7365569220725661E-5</v>
      </c>
      <c r="X44" cm="1">
        <f t="array" ref="X44">TheilElementSeparateSum(POP!X$10:X$89,GDP!X$10:X$89,POP!X$90,GDP!X$90,'Global Theil'!$A44)</f>
        <v>-5.0503933172373048E-5</v>
      </c>
      <c r="Y44" cm="1">
        <f t="array" ref="Y44">TheilElementSeparateSum(POP!Y$10:Y$89,GDP!Y$10:Y$89,POP!Y$90,GDP!Y$90,'Global Theil'!$A44)</f>
        <v>-5.7774868859030207E-5</v>
      </c>
      <c r="Z44" cm="1">
        <f t="array" ref="Z44">TheilElementSeparateSum(POP!Z$10:Z$89,GDP!Z$10:Z$89,POP!Z$90,GDP!Z$90,'Global Theil'!$A44)</f>
        <v>-5.8478149587649008E-5</v>
      </c>
      <c r="AA44" cm="1">
        <f t="array" ref="AA44">TheilElementSeparateSum(POP!AA$10:AA$89,GDP!AA$10:AA$89,POP!AA$90,GDP!AA$90,'Global Theil'!$A44)</f>
        <v>-6.3423420489671612E-5</v>
      </c>
      <c r="AB44" cm="1">
        <f t="array" ref="AB44">TheilElementSeparateSum(POP!AB$10:AB$89,GDP!AB$10:AB$89,POP!AB$90,GDP!AB$90,'Global Theil'!$A44)</f>
        <v>-6.4422249280802557E-5</v>
      </c>
      <c r="AC44" cm="1">
        <f t="array" ref="AC44">TheilElementSeparateSum(POP!AC$10:AC$89,GDP!AC$10:AC$89,POP!AC$90,GDP!AC$90,'Global Theil'!$A44)</f>
        <v>-7.0018810556258729E-5</v>
      </c>
      <c r="AD44" cm="1">
        <f t="array" ref="AD44">TheilElementSeparateSum(POP!AD$10:AD$89,GDP!AD$10:AD$89,POP!AD$90,GDP!AD$90,'Global Theil'!$A44)</f>
        <v>-7.0601536912007445E-5</v>
      </c>
      <c r="AE44" cm="1">
        <f t="array" ref="AE44">TheilElementSeparateSum(POP!AE$10:AE$89,GDP!AE$10:AE$89,POP!AE$90,GDP!AE$90,'Global Theil'!$A44)</f>
        <v>-6.9434962517104213E-5</v>
      </c>
      <c r="AF44" cm="1">
        <f t="array" ref="AF44">TheilElementSeparateSum(POP!AF$10:AF$89,GDP!AF$10:AF$89,POP!AF$90,GDP!AF$90,'Global Theil'!$A44)</f>
        <v>-6.8431866085582791E-5</v>
      </c>
      <c r="AG44" cm="1">
        <f t="array" ref="AG44">TheilElementSeparateSum(POP!AG$10:AG$89,GDP!AG$10:AG$89,POP!AG$90,GDP!AG$90,'Global Theil'!$A44)</f>
        <v>-6.8059081505869362E-5</v>
      </c>
      <c r="AH44" cm="1">
        <f t="array" ref="AH44">TheilElementSeparateSum(POP!AH$10:AH$89,GDP!AH$10:AH$89,POP!AH$90,GDP!AH$90,'Global Theil'!$A44)</f>
        <v>-6.7423334281235499E-5</v>
      </c>
      <c r="AI44" cm="1">
        <f t="array" ref="AI44">TheilElementSeparateSum(POP!AI$10:AI$89,GDP!AI$10:AI$89,POP!AI$90,GDP!AI$90,'Global Theil'!$A44)</f>
        <v>-6.6779916154486115E-5</v>
      </c>
      <c r="AJ44" cm="1">
        <f t="array" ref="AJ44">TheilElementSeparateSum(POP!AJ$10:AJ$89,GDP!AJ$10:AJ$89,POP!AJ$90,GDP!AJ$90,'Global Theil'!$A44)</f>
        <v>-6.6159243587337165E-5</v>
      </c>
      <c r="AK44" cm="1">
        <f t="array" ref="AK44">TheilElementSeparateSum(POP!AK$10:AK$89,GDP!AK$10:AK$89,POP!AK$90,GDP!AK$90,'Global Theil'!$A44)</f>
        <v>-6.6358544287515697E-5</v>
      </c>
      <c r="AL44" cm="1">
        <f t="array" ref="AL44">TheilElementSeparateSum(POP!AL$10:AL$89,GDP!AL$10:AL$89,POP!AL$90,GDP!AL$90,'Global Theil'!$A44)</f>
        <v>-6.5101554286095984E-5</v>
      </c>
      <c r="AM44" cm="1">
        <f t="array" ref="AM44">TheilElementSeparateSum(POP!AM$10:AM$89,GDP!AM$10:AM$89,POP!AM$90,GDP!AM$90,'Global Theil'!$A44)</f>
        <v>-6.5136918939660133E-5</v>
      </c>
      <c r="AN44" cm="1">
        <f t="array" ref="AN44">TheilElementSeparateSum(POP!AN$10:AN$89,GDP!AN$10:AN$89,POP!AN$90,GDP!AN$90,'Global Theil'!$A44)</f>
        <v>-6.6720485122180693E-5</v>
      </c>
      <c r="AO44" cm="1">
        <f t="array" ref="AO44">TheilElementSeparateSum(POP!AO$10:AO$89,GDP!AO$10:AO$89,POP!AO$90,GDP!AO$90,'Global Theil'!$A44)</f>
        <v>-6.5875756613777899E-5</v>
      </c>
      <c r="AP44" cm="1">
        <f t="array" ref="AP44">TheilElementSeparateSum(POP!AP$10:AP$89,GDP!AP$10:AP$89,POP!AP$90,GDP!AP$90,'Global Theil'!$A44)</f>
        <v>-6.5625135165530958E-5</v>
      </c>
      <c r="AQ44" cm="1">
        <f t="array" ref="AQ44">TheilElementSeparateSum(POP!AQ$10:AQ$89,GDP!AQ$10:AQ$89,POP!AQ$90,GDP!AQ$90,'Global Theil'!$A44)</f>
        <v>-6.5002922179458879E-5</v>
      </c>
      <c r="AR44" cm="1">
        <f t="array" ref="AR44">TheilElementSeparateSum(POP!AR$10:AR$89,GDP!AR$10:AR$89,POP!AR$90,GDP!AR$90,'Global Theil'!$A44)</f>
        <v>-6.4369613833009629E-5</v>
      </c>
      <c r="AS44" cm="1">
        <f t="array" ref="AS44">TheilElementSeparateSum(POP!AS$10:AS$89,GDP!AS$10:AS$89,POP!AS$90,GDP!AS$90,'Global Theil'!$A44)</f>
        <v>-6.280879448974946E-5</v>
      </c>
      <c r="AT44" cm="1">
        <f t="array" ref="AT44">TheilElementSeparateSum(POP!AT$10:AT$89,GDP!AT$10:AT$89,POP!AT$90,GDP!AT$90,'Global Theil'!$A44)</f>
        <v>-6.1281950749370194E-5</v>
      </c>
      <c r="AU44" cm="1">
        <f t="array" ref="AU44">TheilElementSeparateSum(POP!AU$10:AU$89,GDP!AU$10:AU$89,POP!AU$90,GDP!AU$90,'Global Theil'!$A44)</f>
        <v>-6.0191347310441969E-5</v>
      </c>
      <c r="AV44" cm="1">
        <f t="array" ref="AV44">TheilElementSeparateSum(POP!AV$10:AV$89,GDP!AV$10:AV$89,POP!AV$90,GDP!AV$90,'Global Theil'!$A44)</f>
        <v>-6.0521205151139246E-5</v>
      </c>
      <c r="AW44" cm="1">
        <f t="array" ref="AW44">TheilElementSeparateSum(POP!AW$10:AW$89,GDP!AW$10:AW$89,POP!AW$90,GDP!AW$90,'Global Theil'!$A44)</f>
        <v>-6.0567198515333449E-5</v>
      </c>
      <c r="AX44" cm="1">
        <f t="array" ref="AX44">TheilElementSeparateSum(POP!AX$10:AX$89,GDP!AX$10:AX$89,POP!AX$90,GDP!AX$90,'Global Theil'!$A44)</f>
        <v>-6.1049622687369066E-5</v>
      </c>
      <c r="AY44" cm="1">
        <f t="array" ref="AY44">TheilElementSeparateSum(POP!AY$10:AY$89,GDP!AY$10:AY$89,POP!AY$90,GDP!AY$90,'Global Theil'!$A44)</f>
        <v>-6.184879226834523E-5</v>
      </c>
      <c r="AZ44" cm="1">
        <f t="array" ref="AZ44">TheilElementSeparateSum(POP!AZ$10:AZ$89,GDP!AZ$10:AZ$89,POP!AZ$90,GDP!AZ$90,'Global Theil'!$A44)</f>
        <v>-6.1589016754561398E-5</v>
      </c>
      <c r="BA44" cm="1">
        <f t="array" ref="BA44">TheilElementSeparateSum(POP!BA$10:BA$89,GDP!BA$10:BA$89,POP!BA$90,GDP!BA$90,'Global Theil'!$A44)</f>
        <v>-6.0836398378350333E-5</v>
      </c>
      <c r="BB44" cm="1">
        <f t="array" ref="BB44">TheilElementSeparateSum(POP!BB$10:BB$89,GDP!BB$10:BB$89,POP!BB$90,GDP!BB$90,'Global Theil'!$A44)</f>
        <v>-5.9986581533608003E-5</v>
      </c>
      <c r="BC44" cm="1">
        <f t="array" ref="BC44">TheilElementSeparateSum(POP!BC$10:BC$89,GDP!BC$10:BC$89,POP!BC$90,GDP!BC$90,'Global Theil'!$A44)</f>
        <v>-5.897814106075216E-5</v>
      </c>
      <c r="BD44" cm="1">
        <f t="array" ref="BD44">TheilElementSeparateSum(POP!BD$10:BD$89,GDP!BD$10:BD$89,POP!BD$90,GDP!BD$90,'Global Theil'!$A44)</f>
        <v>-5.6207571793683967E-5</v>
      </c>
      <c r="BE44" cm="1">
        <f t="array" ref="BE44">TheilElementSeparateSum(POP!BE$10:BE$89,GDP!BE$10:BE$89,POP!BE$90,GDP!BE$90,'Global Theil'!$A44)</f>
        <v>-5.5633699425928518E-5</v>
      </c>
      <c r="BF44" cm="1">
        <f t="array" ref="BF44">TheilElementSeparateSum(POP!BF$10:BF$89,GDP!BF$10:BF$89,POP!BF$90,GDP!BF$90,'Global Theil'!$A44)</f>
        <v>-5.4244286759693469E-5</v>
      </c>
      <c r="BG44" cm="1">
        <f t="array" ref="BG44">TheilElementSeparateSum(POP!BG$10:BG$89,GDP!BG$10:BG$89,POP!BG$90,GDP!BG$90,'Global Theil'!$A44)</f>
        <v>-5.309346024787173E-5</v>
      </c>
      <c r="BH44" cm="1">
        <f t="array" ref="BH44">TheilElementSeparateSum(POP!BH$10:BH$89,GDP!BH$10:BH$89,POP!BH$90,GDP!BH$90,'Global Theil'!$A44)</f>
        <v>-5.361912350066546E-5</v>
      </c>
      <c r="BI44" cm="1">
        <f t="array" ref="BI44">TheilElementSeparateSum(POP!BI$10:BI$89,GDP!BI$10:BI$89,POP!BI$90,GDP!BI$90,'Global Theil'!$A44)</f>
        <v>-5.3900318942238358E-5</v>
      </c>
    </row>
    <row r="45" spans="1:61" x14ac:dyDescent="0.45">
      <c r="A45">
        <f t="shared" si="0"/>
        <v>42</v>
      </c>
      <c r="B45" t="str" vm="109">
        <f>GDP!B51</f>
        <v>Gabon</v>
      </c>
      <c r="C45" cm="1">
        <f t="array" ref="C45">TheilElementSeparateSum(POP!C$10:C$89,GDP!C$10:C$89,POP!C$90,GDP!C$90,'Global Theil'!$A45)</f>
        <v>-6.1777637643439435E-5</v>
      </c>
      <c r="D45" cm="1">
        <f t="array" ref="D45">TheilElementSeparateSum(POP!D$10:D$89,GDP!D$10:D$89,POP!D$90,GDP!D$90,'Global Theil'!$A45)</f>
        <v>-5.9597649495956934E-5</v>
      </c>
      <c r="E45" cm="1">
        <f t="array" ref="E45">TheilElementSeparateSum(POP!E$10:E$89,GDP!E$10:E$89,POP!E$90,GDP!E$90,'Global Theil'!$A45)</f>
        <v>-7.4925154298870263E-5</v>
      </c>
      <c r="F45" cm="1">
        <f t="array" ref="F45">TheilElementSeparateSum(POP!F$10:F$89,GDP!F$10:F$89,POP!F$90,GDP!F$90,'Global Theil'!$A45)</f>
        <v>-5.7496052268081444E-5</v>
      </c>
      <c r="G45" cm="1">
        <f t="array" ref="G45">TheilElementSeparateSum(POP!G$10:G$89,GDP!G$10:G$89,POP!G$90,GDP!G$90,'Global Theil'!$A45)</f>
        <v>-6.0108782753059887E-5</v>
      </c>
      <c r="H45" cm="1">
        <f t="array" ref="H45">TheilElementSeparateSum(POP!H$10:H$89,GDP!H$10:H$89,POP!H$90,GDP!H$90,'Global Theil'!$A45)</f>
        <v>-5.9584327735856924E-5</v>
      </c>
      <c r="I45" cm="1">
        <f t="array" ref="I45">TheilElementSeparateSum(POP!I$10:I$89,GDP!I$10:I$89,POP!I$90,GDP!I$90,'Global Theil'!$A45)</f>
        <v>-5.6267742045011417E-5</v>
      </c>
      <c r="J45" cm="1">
        <f t="array" ref="J45">TheilElementSeparateSum(POP!J$10:J$89,GDP!J$10:J$89,POP!J$90,GDP!J$90,'Global Theil'!$A45)</f>
        <v>-5.5816283554276233E-5</v>
      </c>
      <c r="K45" cm="1">
        <f t="array" ref="K45">TheilElementSeparateSum(POP!K$10:K$89,GDP!K$10:K$89,POP!K$90,GDP!K$90,'Global Theil'!$A45)</f>
        <v>-5.7500771277628266E-5</v>
      </c>
      <c r="L45" cm="1">
        <f t="array" ref="L45">TheilElementSeparateSum(POP!L$10:L$89,GDP!L$10:L$89,POP!L$90,GDP!L$90,'Global Theil'!$A45)</f>
        <v>-6.3173816263038931E-5</v>
      </c>
      <c r="M45" cm="1">
        <f t="array" ref="M45">TheilElementSeparateSum(POP!M$10:M$89,GDP!M$10:M$89,POP!M$90,GDP!M$90,'Global Theil'!$A45)</f>
        <v>-5.6702873505390084E-5</v>
      </c>
      <c r="N45" cm="1">
        <f t="array" ref="N45">TheilElementSeparateSum(POP!N$10:N$89,GDP!N$10:N$89,POP!N$90,GDP!N$90,'Global Theil'!$A45)</f>
        <v>-5.7974927648804679E-5</v>
      </c>
      <c r="O45" cm="1">
        <f t="array" ref="O45">TheilElementSeparateSum(POP!O$10:O$89,GDP!O$10:O$89,POP!O$90,GDP!O$90,'Global Theil'!$A45)</f>
        <v>-1.2083279675496621E-5</v>
      </c>
      <c r="P45" cm="1">
        <f t="array" ref="P45">TheilElementSeparateSum(POP!P$10:P$89,GDP!P$10:P$89,POP!P$90,GDP!P$90,'Global Theil'!$A45)</f>
        <v>2.2382984869104579E-4</v>
      </c>
      <c r="Q45" cm="1">
        <f t="array" ref="Q45">TheilElementSeparateSum(POP!Q$10:Q$89,GDP!Q$10:Q$89,POP!Q$90,GDP!Q$90,'Global Theil'!$A45)</f>
        <v>3.8324233524675684E-4</v>
      </c>
      <c r="R45" cm="1">
        <f t="array" ref="R45">TheilElementSeparateSum(POP!R$10:R$89,GDP!R$10:R$89,POP!R$90,GDP!R$90,'Global Theil'!$A45)</f>
        <v>6.5302340762257109E-4</v>
      </c>
      <c r="S45" cm="1">
        <f t="array" ref="S45">TheilElementSeparateSum(POP!S$10:S$89,GDP!S$10:S$89,POP!S$90,GDP!S$90,'Global Theil'!$A45)</f>
        <v>4.3853418322387544E-4</v>
      </c>
      <c r="T45" cm="1">
        <f t="array" ref="T45">TheilElementSeparateSum(POP!T$10:T$89,GDP!T$10:T$89,POP!T$90,GDP!T$90,'Global Theil'!$A45)</f>
        <v>1.9078198790835774E-4</v>
      </c>
      <c r="U45" cm="1">
        <f t="array" ref="U45">TheilElementSeparateSum(POP!U$10:U$89,GDP!U$10:U$89,POP!U$90,GDP!U$90,'Global Theil'!$A45)</f>
        <v>2.4549818512577964E-4</v>
      </c>
      <c r="V45" cm="1">
        <f t="array" ref="V45">TheilElementSeparateSum(POP!V$10:V$89,GDP!V$10:V$89,POP!V$90,GDP!V$90,'Global Theil'!$A45)</f>
        <v>4.2356059805322355E-4</v>
      </c>
      <c r="W45" cm="1">
        <f t="array" ref="W45">TheilElementSeparateSum(POP!W$10:W$89,GDP!W$10:W$89,POP!W$90,GDP!W$90,'Global Theil'!$A45)</f>
        <v>2.9042291263502358E-4</v>
      </c>
      <c r="X45" cm="1">
        <f t="array" ref="X45">TheilElementSeparateSum(POP!X$10:X$89,GDP!X$10:X$89,POP!X$90,GDP!X$90,'Global Theil'!$A45)</f>
        <v>2.5004069153457145E-4</v>
      </c>
      <c r="Y45" cm="1">
        <f t="array" ref="Y45">TheilElementSeparateSum(POP!Y$10:Y$89,GDP!Y$10:Y$89,POP!Y$90,GDP!Y$90,'Global Theil'!$A45)</f>
        <v>1.9407214415402107E-4</v>
      </c>
      <c r="Z45" cm="1">
        <f t="array" ref="Z45">TheilElementSeparateSum(POP!Z$10:Z$89,GDP!Z$10:Z$89,POP!Z$90,GDP!Z$90,'Global Theil'!$A45)</f>
        <v>1.8984914392453027E-4</v>
      </c>
      <c r="AA45" cm="1">
        <f t="array" ref="AA45">TheilElementSeparateSum(POP!AA$10:AA$89,GDP!AA$10:AA$89,POP!AA$90,GDP!AA$90,'Global Theil'!$A45)</f>
        <v>1.251744262650567E-4</v>
      </c>
      <c r="AB45" cm="1">
        <f t="array" ref="AB45">TheilElementSeparateSum(POP!AB$10:AB$89,GDP!AB$10:AB$89,POP!AB$90,GDP!AB$90,'Global Theil'!$A45)</f>
        <v>6.390998569265738E-5</v>
      </c>
      <c r="AC45" cm="1">
        <f t="array" ref="AC45">TheilElementSeparateSum(POP!AC$10:AC$89,GDP!AC$10:AC$89,POP!AC$90,GDP!AC$90,'Global Theil'!$A45)</f>
        <v>1.0712504886495579E-5</v>
      </c>
      <c r="AD45" cm="1">
        <f t="array" ref="AD45">TheilElementSeparateSum(POP!AD$10:AD$89,GDP!AD$10:AD$89,POP!AD$90,GDP!AD$90,'Global Theil'!$A45)</f>
        <v>1.75941352337963E-5</v>
      </c>
      <c r="AE45" cm="1">
        <f t="array" ref="AE45">TheilElementSeparateSum(POP!AE$10:AE$89,GDP!AE$10:AE$89,POP!AE$90,GDP!AE$90,'Global Theil'!$A45)</f>
        <v>2.4084766527938286E-5</v>
      </c>
      <c r="AF45" cm="1">
        <f t="array" ref="AF45">TheilElementSeparateSum(POP!AF$10:AF$89,GDP!AF$10:AF$89,POP!AF$90,GDP!AF$90,'Global Theil'!$A45)</f>
        <v>1.1120206813606344E-4</v>
      </c>
      <c r="AG45" cm="1">
        <f t="array" ref="AG45">TheilElementSeparateSum(POP!AG$10:AG$89,GDP!AG$10:AG$89,POP!AG$90,GDP!AG$90,'Global Theil'!$A45)</f>
        <v>4.56529931696802E-5</v>
      </c>
      <c r="AH45" cm="1">
        <f t="array" ref="AH45">TheilElementSeparateSum(POP!AH$10:AH$89,GDP!AH$10:AH$89,POP!AH$90,GDP!AH$90,'Global Theil'!$A45)</f>
        <v>3.482975321989813E-5</v>
      </c>
      <c r="AI45" cm="1">
        <f t="array" ref="AI45">TheilElementSeparateSum(POP!AI$10:AI$89,GDP!AI$10:AI$89,POP!AI$90,GDP!AI$90,'Global Theil'!$A45)</f>
        <v>-3.3304724437127364E-5</v>
      </c>
      <c r="AJ45" cm="1">
        <f t="array" ref="AJ45">TheilElementSeparateSum(POP!AJ$10:AJ$89,GDP!AJ$10:AJ$89,POP!AJ$90,GDP!AJ$90,'Global Theil'!$A45)</f>
        <v>-5.476547283883053E-5</v>
      </c>
      <c r="AK45" cm="1">
        <f t="array" ref="AK45">TheilElementSeparateSum(POP!AK$10:AK$89,GDP!AK$10:AK$89,POP!AK$90,GDP!AK$90,'Global Theil'!$A45)</f>
        <v>-4.7187212132429882E-5</v>
      </c>
      <c r="AL45" cm="1">
        <f t="array" ref="AL45">TheilElementSeparateSum(POP!AL$10:AL$89,GDP!AL$10:AL$89,POP!AL$90,GDP!AL$90,'Global Theil'!$A45)</f>
        <v>-2.8969841377527359E-5</v>
      </c>
      <c r="AM45" cm="1">
        <f t="array" ref="AM45">TheilElementSeparateSum(POP!AM$10:AM$89,GDP!AM$10:AM$89,POP!AM$90,GDP!AM$90,'Global Theil'!$A45)</f>
        <v>-4.4250094585644484E-5</v>
      </c>
      <c r="AN45" cm="1">
        <f t="array" ref="AN45">TheilElementSeparateSum(POP!AN$10:AN$89,GDP!AN$10:AN$89,POP!AN$90,GDP!AN$90,'Global Theil'!$A45)</f>
        <v>-7.0838286275838459E-5</v>
      </c>
      <c r="AO45" cm="1">
        <f t="array" ref="AO45">TheilElementSeparateSum(POP!AO$10:AO$89,GDP!AO$10:AO$89,POP!AO$90,GDP!AO$90,'Global Theil'!$A45)</f>
        <v>-7.3228865477794437E-5</v>
      </c>
      <c r="AP45" cm="1">
        <f t="array" ref="AP45">TheilElementSeparateSum(POP!AP$10:AP$89,GDP!AP$10:AP$89,POP!AP$90,GDP!AP$90,'Global Theil'!$A45)</f>
        <v>-7.0314663663388261E-5</v>
      </c>
      <c r="AQ45" cm="1">
        <f t="array" ref="AQ45">TheilElementSeparateSum(POP!AQ$10:AQ$89,GDP!AQ$10:AQ$89,POP!AQ$90,GDP!AQ$90,'Global Theil'!$A45)</f>
        <v>-7.2232113199307318E-5</v>
      </c>
      <c r="AR45" cm="1">
        <f t="array" ref="AR45">TheilElementSeparateSum(POP!AR$10:AR$89,GDP!AR$10:AR$89,POP!AR$90,GDP!AR$90,'Global Theil'!$A45)</f>
        <v>-7.2285282387101892E-5</v>
      </c>
      <c r="AS45" cm="1">
        <f t="array" ref="AS45">TheilElementSeparateSum(POP!AS$10:AS$89,GDP!AS$10:AS$89,POP!AS$90,GDP!AS$90,'Global Theil'!$A45)</f>
        <v>-6.175153037328175E-5</v>
      </c>
      <c r="AT45" cm="1">
        <f t="array" ref="AT45">TheilElementSeparateSum(POP!AT$10:AT$89,GDP!AT$10:AT$89,POP!AT$90,GDP!AT$90,'Global Theil'!$A45)</f>
        <v>-5.4118884147225891E-5</v>
      </c>
      <c r="AU45" cm="1">
        <f t="array" ref="AU45">TheilElementSeparateSum(POP!AU$10:AU$89,GDP!AU$10:AU$89,POP!AU$90,GDP!AU$90,'Global Theil'!$A45)</f>
        <v>-3.0361567147754913E-5</v>
      </c>
      <c r="AV45" cm="1">
        <f t="array" ref="AV45">TheilElementSeparateSum(POP!AV$10:AV$89,GDP!AV$10:AV$89,POP!AV$90,GDP!AV$90,'Global Theil'!$A45)</f>
        <v>-3.340374759271809E-5</v>
      </c>
      <c r="AW45" cm="1">
        <f t="array" ref="AW45">TheilElementSeparateSum(POP!AW$10:AW$89,GDP!AW$10:AW$89,POP!AW$90,GDP!AW$90,'Global Theil'!$A45)</f>
        <v>-1.849940944065758E-5</v>
      </c>
      <c r="AX45" cm="1">
        <f t="array" ref="AX45">TheilElementSeparateSum(POP!AX$10:AX$89,GDP!AX$10:AX$89,POP!AX$90,GDP!AX$90,'Global Theil'!$A45)</f>
        <v>1.9161239571836963E-5</v>
      </c>
      <c r="AY45" cm="1">
        <f t="array" ref="AY45">TheilElementSeparateSum(POP!AY$10:AY$89,GDP!AY$10:AY$89,POP!AY$90,GDP!AY$90,'Global Theil'!$A45)</f>
        <v>-4.6237703122067742E-5</v>
      </c>
      <c r="AZ45" cm="1">
        <f t="array" ref="AZ45">TheilElementSeparateSum(POP!AZ$10:AZ$89,GDP!AZ$10:AZ$89,POP!AZ$90,GDP!AZ$90,'Global Theil'!$A45)</f>
        <v>-3.163322428391782E-5</v>
      </c>
      <c r="BA45" cm="1">
        <f t="array" ref="BA45">TheilElementSeparateSum(POP!BA$10:BA$89,GDP!BA$10:BA$89,POP!BA$90,GDP!BA$90,'Global Theil'!$A45)</f>
        <v>1.6900454015342438E-6</v>
      </c>
      <c r="BB45" cm="1">
        <f t="array" ref="BB45">TheilElementSeparateSum(POP!BB$10:BB$89,GDP!BB$10:BB$89,POP!BB$90,GDP!BB$90,'Global Theil'!$A45)</f>
        <v>-3.1191469662799252E-5</v>
      </c>
      <c r="BC45" cm="1">
        <f t="array" ref="BC45">TheilElementSeparateSum(POP!BC$10:BC$89,GDP!BC$10:BC$89,POP!BC$90,GDP!BC$90,'Global Theil'!$A45)</f>
        <v>-4.0108607370110962E-5</v>
      </c>
      <c r="BD45" cm="1">
        <f t="array" ref="BD45">TheilElementSeparateSum(POP!BD$10:BD$89,GDP!BD$10:BD$89,POP!BD$90,GDP!BD$90,'Global Theil'!$A45)</f>
        <v>-4.7695795842104365E-5</v>
      </c>
      <c r="BE45" cm="1">
        <f t="array" ref="BE45">TheilElementSeparateSum(POP!BE$10:BE$89,GDP!BE$10:BE$89,POP!BE$90,GDP!BE$90,'Global Theil'!$A45)</f>
        <v>-9.3994444580201871E-5</v>
      </c>
      <c r="BF45" cm="1">
        <f t="array" ref="BF45">TheilElementSeparateSum(POP!BF$10:BF$89,GDP!BF$10:BF$89,POP!BF$90,GDP!BF$90,'Global Theil'!$A45)</f>
        <v>-1.047653480663856E-4</v>
      </c>
      <c r="BG45" cm="1">
        <f t="array" ref="BG45">TheilElementSeparateSum(POP!BG$10:BG$89,GDP!BG$10:BG$89,POP!BG$90,GDP!BG$90,'Global Theil'!$A45)</f>
        <v>-1.081500236598175E-4</v>
      </c>
      <c r="BH45" cm="1">
        <f t="array" ref="BH45">TheilElementSeparateSum(POP!BH$10:BH$89,GDP!BH$10:BH$89,POP!BH$90,GDP!BH$90,'Global Theil'!$A45)</f>
        <v>-1.0369771370291332E-4</v>
      </c>
      <c r="BI45" cm="1">
        <f t="array" ref="BI45">TheilElementSeparateSum(POP!BI$10:BI$89,GDP!BI$10:BI$89,POP!BI$90,GDP!BI$90,'Global Theil'!$A45)</f>
        <v>-1.1152523074429928E-4</v>
      </c>
    </row>
    <row r="46" spans="1:61" x14ac:dyDescent="0.45">
      <c r="A46">
        <f t="shared" si="0"/>
        <v>43</v>
      </c>
      <c r="B46" t="str" vm="110">
        <f>GDP!B52</f>
        <v>Ghana</v>
      </c>
      <c r="C46" cm="1">
        <f t="array" ref="C46">TheilElementSeparateSum(POP!C$10:C$89,GDP!C$10:C$89,POP!C$90,GDP!C$90,'Global Theil'!$A46)</f>
        <v>-1.127498743553065E-3</v>
      </c>
      <c r="D46" cm="1">
        <f t="array" ref="D46">TheilElementSeparateSum(POP!D$10:D$89,GDP!D$10:D$89,POP!D$90,GDP!D$90,'Global Theil'!$A46)</f>
        <v>-1.1460390644246058E-3</v>
      </c>
      <c r="E46" cm="1">
        <f t="array" ref="E46">TheilElementSeparateSum(POP!E$10:E$89,GDP!E$10:E$89,POP!E$90,GDP!E$90,'Global Theil'!$A46)</f>
        <v>-1.1579061370730231E-3</v>
      </c>
      <c r="F46" cm="1">
        <f t="array" ref="F46">TheilElementSeparateSum(POP!F$10:F$89,GDP!F$10:F$89,POP!F$90,GDP!F$90,'Global Theil'!$A46)</f>
        <v>-1.1681689123825033E-3</v>
      </c>
      <c r="G46" cm="1">
        <f t="array" ref="G46">TheilElementSeparateSum(POP!G$10:G$89,GDP!G$10:G$89,POP!G$90,GDP!G$90,'Global Theil'!$A46)</f>
        <v>-1.1686857061770095E-3</v>
      </c>
      <c r="H46" cm="1">
        <f t="array" ref="H46">TheilElementSeparateSum(POP!H$10:H$89,GDP!H$10:H$89,POP!H$90,GDP!H$90,'Global Theil'!$A46)</f>
        <v>-1.179349045949663E-3</v>
      </c>
      <c r="I46" cm="1">
        <f t="array" ref="I46">TheilElementSeparateSum(POP!I$10:I$89,GDP!I$10:I$89,POP!I$90,GDP!I$90,'Global Theil'!$A46)</f>
        <v>-1.165047344439653E-3</v>
      </c>
      <c r="J46" cm="1">
        <f t="array" ref="J46">TheilElementSeparateSum(POP!J$10:J$89,GDP!J$10:J$89,POP!J$90,GDP!J$90,'Global Theil'!$A46)</f>
        <v>-1.1375652733134312E-3</v>
      </c>
      <c r="K46" cm="1">
        <f t="array" ref="K46">TheilElementSeparateSum(POP!K$10:K$89,GDP!K$10:K$89,POP!K$90,GDP!K$90,'Global Theil'!$A46)</f>
        <v>-1.1557967617885228E-3</v>
      </c>
      <c r="L46" cm="1">
        <f t="array" ref="L46">TheilElementSeparateSum(POP!L$10:L$89,GDP!L$10:L$89,POP!L$90,GDP!L$90,'Global Theil'!$A46)</f>
        <v>-1.1659210202869896E-3</v>
      </c>
      <c r="M46" cm="1">
        <f t="array" ref="M46">TheilElementSeparateSum(POP!M$10:M$89,GDP!M$10:M$89,POP!M$90,GDP!M$90,'Global Theil'!$A46)</f>
        <v>-1.1691900195029451E-3</v>
      </c>
      <c r="N46" cm="1">
        <f t="array" ref="N46">TheilElementSeparateSum(POP!N$10:N$89,GDP!N$10:N$89,POP!N$90,GDP!N$90,'Global Theil'!$A46)</f>
        <v>-1.0907238480833811E-3</v>
      </c>
      <c r="O46" cm="1">
        <f t="array" ref="O46">TheilElementSeparateSum(POP!O$10:O$89,GDP!O$10:O$89,POP!O$90,GDP!O$90,'Global Theil'!$A46)</f>
        <v>-1.0855135206944966E-3</v>
      </c>
      <c r="P46" cm="1">
        <f t="array" ref="P46">TheilElementSeparateSum(POP!P$10:P$89,GDP!P$10:P$89,POP!P$90,GDP!P$90,'Global Theil'!$A46)</f>
        <v>-1.1046969665924136E-3</v>
      </c>
      <c r="Q46" cm="1">
        <f t="array" ref="Q46">TheilElementSeparateSum(POP!Q$10:Q$89,GDP!Q$10:Q$89,POP!Q$90,GDP!Q$90,'Global Theil'!$A46)</f>
        <v>-1.0492838839149343E-3</v>
      </c>
      <c r="R46" cm="1">
        <f t="array" ref="R46">TheilElementSeparateSum(POP!R$10:R$89,GDP!R$10:R$89,POP!R$90,GDP!R$90,'Global Theil'!$A46)</f>
        <v>-1.0112098914672573E-3</v>
      </c>
      <c r="S46" cm="1">
        <f t="array" ref="S46">TheilElementSeparateSum(POP!S$10:S$89,GDP!S$10:S$89,POP!S$90,GDP!S$90,'Global Theil'!$A46)</f>
        <v>-1.0207278388533812E-3</v>
      </c>
      <c r="T46" cm="1">
        <f t="array" ref="T46">TheilElementSeparateSum(POP!T$10:T$89,GDP!T$10:T$89,POP!T$90,GDP!T$90,'Global Theil'!$A46)</f>
        <v>-1.007523763600247E-3</v>
      </c>
      <c r="U46" cm="1">
        <f t="array" ref="U46">TheilElementSeparateSum(POP!U$10:U$89,GDP!U$10:U$89,POP!U$90,GDP!U$90,'Global Theil'!$A46)</f>
        <v>-9.8654720813029831E-4</v>
      </c>
      <c r="V46" cm="1">
        <f t="array" ref="V46">TheilElementSeparateSum(POP!V$10:V$89,GDP!V$10:V$89,POP!V$90,GDP!V$90,'Global Theil'!$A46)</f>
        <v>-9.8322770082819445E-4</v>
      </c>
      <c r="W46" cm="1">
        <f t="array" ref="W46">TheilElementSeparateSum(POP!W$10:W$89,GDP!W$10:W$89,POP!W$90,GDP!W$90,'Global Theil'!$A46)</f>
        <v>-9.3906926315425409E-4</v>
      </c>
      <c r="X46" cm="1">
        <f t="array" ref="X46">TheilElementSeparateSum(POP!X$10:X$89,GDP!X$10:X$89,POP!X$90,GDP!X$90,'Global Theil'!$A46)</f>
        <v>-9.2841691328864886E-4</v>
      </c>
      <c r="Y46" cm="1">
        <f t="array" ref="Y46">TheilElementSeparateSum(POP!Y$10:Y$89,GDP!Y$10:Y$89,POP!Y$90,GDP!Y$90,'Global Theil'!$A46)</f>
        <v>-9.2672359986623759E-4</v>
      </c>
      <c r="Z46" cm="1">
        <f t="array" ref="Z46">TheilElementSeparateSum(POP!Z$10:Z$89,GDP!Z$10:Z$89,POP!Z$90,GDP!Z$90,'Global Theil'!$A46)</f>
        <v>-9.4870089057081742E-4</v>
      </c>
      <c r="AA46" cm="1">
        <f t="array" ref="AA46">TheilElementSeparateSum(POP!AA$10:AA$89,GDP!AA$10:AA$89,POP!AA$90,GDP!AA$90,'Global Theil'!$A46)</f>
        <v>-9.3789776787639109E-4</v>
      </c>
      <c r="AB46" cm="1">
        <f t="array" ref="AB46">TheilElementSeparateSum(POP!AB$10:AB$89,GDP!AB$10:AB$89,POP!AB$90,GDP!AB$90,'Global Theil'!$A46)</f>
        <v>-9.8143809436529905E-4</v>
      </c>
      <c r="AC46" cm="1">
        <f t="array" ref="AC46">TheilElementSeparateSum(POP!AC$10:AC$89,GDP!AC$10:AC$89,POP!AC$90,GDP!AC$90,'Global Theil'!$A46)</f>
        <v>-8.6371507828432448E-4</v>
      </c>
      <c r="AD46" cm="1">
        <f t="array" ref="AD46">TheilElementSeparateSum(POP!AD$10:AD$89,GDP!AD$10:AD$89,POP!AD$90,GDP!AD$90,'Global Theil'!$A46)</f>
        <v>-8.2151214453818084E-4</v>
      </c>
      <c r="AE46" cm="1">
        <f t="array" ref="AE46">TheilElementSeparateSum(POP!AE$10:AE$89,GDP!AE$10:AE$89,POP!AE$90,GDP!AE$90,'Global Theil'!$A46)</f>
        <v>-8.0402760363212174E-4</v>
      </c>
      <c r="AF46" cm="1">
        <f t="array" ref="AF46">TheilElementSeparateSum(POP!AF$10:AF$89,GDP!AF$10:AF$89,POP!AF$90,GDP!AF$90,'Global Theil'!$A46)</f>
        <v>-8.1277832475358796E-4</v>
      </c>
      <c r="AG46" cm="1">
        <f t="array" ref="AG46">TheilElementSeparateSum(POP!AG$10:AG$89,GDP!AG$10:AG$89,POP!AG$90,GDP!AG$90,'Global Theil'!$A46)</f>
        <v>-8.41329463698437E-4</v>
      </c>
      <c r="AH46" cm="1">
        <f t="array" ref="AH46">TheilElementSeparateSum(POP!AH$10:AH$89,GDP!AH$10:AH$89,POP!AH$90,GDP!AH$90,'Global Theil'!$A46)</f>
        <v>-8.037623115361638E-4</v>
      </c>
      <c r="AI46" cm="1">
        <f t="array" ref="AI46">TheilElementSeparateSum(POP!AI$10:AI$89,GDP!AI$10:AI$89,POP!AI$90,GDP!AI$90,'Global Theil'!$A46)</f>
        <v>-7.6277044246232726E-4</v>
      </c>
      <c r="AJ46" cm="1">
        <f t="array" ref="AJ46">TheilElementSeparateSum(POP!AJ$10:AJ$89,GDP!AJ$10:AJ$89,POP!AJ$90,GDP!AJ$90,'Global Theil'!$A46)</f>
        <v>-6.8913614994107564E-4</v>
      </c>
      <c r="AK46" cm="1">
        <f t="array" ref="AK46">TheilElementSeparateSum(POP!AK$10:AK$89,GDP!AK$10:AK$89,POP!AK$90,GDP!AK$90,'Global Theil'!$A46)</f>
        <v>-7.233450336721571E-4</v>
      </c>
      <c r="AL46" cm="1">
        <f t="array" ref="AL46">TheilElementSeparateSum(POP!AL$10:AL$89,GDP!AL$10:AL$89,POP!AL$90,GDP!AL$90,'Global Theil'!$A46)</f>
        <v>-7.4808876416215548E-4</v>
      </c>
      <c r="AM46" cm="1">
        <f t="array" ref="AM46">TheilElementSeparateSum(POP!AM$10:AM$89,GDP!AM$10:AM$89,POP!AM$90,GDP!AM$90,'Global Theil'!$A46)</f>
        <v>-7.4609733993511048E-4</v>
      </c>
      <c r="AN46" cm="1">
        <f t="array" ref="AN46">TheilElementSeparateSum(POP!AN$10:AN$89,GDP!AN$10:AN$89,POP!AN$90,GDP!AN$90,'Global Theil'!$A46)</f>
        <v>-7.8472767408547064E-4</v>
      </c>
      <c r="AO46" cm="1">
        <f t="array" ref="AO46">TheilElementSeparateSum(POP!AO$10:AO$89,GDP!AO$10:AO$89,POP!AO$90,GDP!AO$90,'Global Theil'!$A46)</f>
        <v>-7.813264004754868E-4</v>
      </c>
      <c r="AP46" cm="1">
        <f t="array" ref="AP46">TheilElementSeparateSum(POP!AP$10:AP$89,GDP!AP$10:AP$89,POP!AP$90,GDP!AP$90,'Global Theil'!$A46)</f>
        <v>-5.7367966390248508E-4</v>
      </c>
      <c r="AQ46" cm="1">
        <f t="array" ref="AQ46">TheilElementSeparateSum(POP!AQ$10:AQ$89,GDP!AQ$10:AQ$89,POP!AQ$90,GDP!AQ$90,'Global Theil'!$A46)</f>
        <v>-6.0551668377681008E-4</v>
      </c>
      <c r="AR46" cm="1">
        <f t="array" ref="AR46">TheilElementSeparateSum(POP!AR$10:AR$89,GDP!AR$10:AR$89,POP!AR$90,GDP!AR$90,'Global Theil'!$A46)</f>
        <v>-6.539643559373699E-4</v>
      </c>
      <c r="AS46" cm="1">
        <f t="array" ref="AS46">TheilElementSeparateSum(POP!AS$10:AS$89,GDP!AS$10:AS$89,POP!AS$90,GDP!AS$90,'Global Theil'!$A46)</f>
        <v>-7.0581695267314388E-4</v>
      </c>
      <c r="AT46" cm="1">
        <f t="array" ref="AT46">TheilElementSeparateSum(POP!AT$10:AT$89,GDP!AT$10:AT$89,POP!AT$90,GDP!AT$90,'Global Theil'!$A46)</f>
        <v>-7.2783003445007089E-4</v>
      </c>
      <c r="AU46" cm="1">
        <f t="array" ref="AU46">TheilElementSeparateSum(POP!AU$10:AU$89,GDP!AU$10:AU$89,POP!AU$90,GDP!AU$90,'Global Theil'!$A46)</f>
        <v>-7.885037916036165E-4</v>
      </c>
      <c r="AV46" cm="1">
        <f t="array" ref="AV46">TheilElementSeparateSum(POP!AV$10:AV$89,GDP!AV$10:AV$89,POP!AV$90,GDP!AV$90,'Global Theil'!$A46)</f>
        <v>-1.1145758120127938E-3</v>
      </c>
      <c r="AW46" cm="1">
        <f t="array" ref="AW46">TheilElementSeparateSum(POP!AW$10:AW$89,GDP!AW$10:AW$89,POP!AW$90,GDP!AW$90,'Global Theil'!$A46)</f>
        <v>-1.1754109037006035E-3</v>
      </c>
      <c r="AX46" cm="1">
        <f t="array" ref="AX46">TheilElementSeparateSum(POP!AX$10:AX$89,GDP!AX$10:AX$89,POP!AX$90,GDP!AX$90,'Global Theil'!$A46)</f>
        <v>-1.2247178545696129E-3</v>
      </c>
      <c r="AY46" cm="1">
        <f t="array" ref="AY46">TheilElementSeparateSum(POP!AY$10:AY$89,GDP!AY$10:AY$89,POP!AY$90,GDP!AY$90,'Global Theil'!$A46)</f>
        <v>-1.1942734300323409E-3</v>
      </c>
      <c r="AZ46" cm="1">
        <f t="array" ref="AZ46">TheilElementSeparateSum(POP!AZ$10:AZ$89,GDP!AZ$10:AZ$89,POP!AZ$90,GDP!AZ$90,'Global Theil'!$A46)</f>
        <v>-1.2861404941965468E-3</v>
      </c>
      <c r="BA46" cm="1">
        <f t="array" ref="BA46">TheilElementSeparateSum(POP!BA$10:BA$89,GDP!BA$10:BA$89,POP!BA$90,GDP!BA$90,'Global Theil'!$A46)</f>
        <v>-1.364562486083446E-3</v>
      </c>
      <c r="BB46" cm="1">
        <f t="array" ref="BB46">TheilElementSeparateSum(POP!BB$10:BB$89,GDP!BB$10:BB$89,POP!BB$90,GDP!BB$90,'Global Theil'!$A46)</f>
        <v>-1.3899656538032676E-3</v>
      </c>
      <c r="BC46" cm="1">
        <f t="array" ref="BC46">TheilElementSeparateSum(POP!BC$10:BC$89,GDP!BC$10:BC$89,POP!BC$90,GDP!BC$90,'Global Theil'!$A46)</f>
        <v>-1.6476751762947456E-3</v>
      </c>
      <c r="BD46" cm="1">
        <f t="array" ref="BD46">TheilElementSeparateSum(POP!BD$10:BD$89,GDP!BD$10:BD$89,POP!BD$90,GDP!BD$90,'Global Theil'!$A46)</f>
        <v>-1.5429871893273045E-3</v>
      </c>
      <c r="BE46" cm="1">
        <f t="array" ref="BE46">TheilElementSeparateSum(POP!BE$10:BE$89,GDP!BE$10:BE$89,POP!BE$90,GDP!BE$90,'Global Theil'!$A46)</f>
        <v>-1.5080066537657667E-3</v>
      </c>
      <c r="BF46" cm="1">
        <f t="array" ref="BF46">TheilElementSeparateSum(POP!BF$10:BF$89,GDP!BF$10:BF$89,POP!BF$90,GDP!BF$90,'Global Theil'!$A46)</f>
        <v>-1.5901490728209666E-3</v>
      </c>
      <c r="BG46" cm="1">
        <f t="array" ref="BG46">TheilElementSeparateSum(POP!BG$10:BG$89,GDP!BG$10:BG$89,POP!BG$90,GDP!BG$90,'Global Theil'!$A46)</f>
        <v>-1.6090369398798399E-3</v>
      </c>
      <c r="BH46" cm="1">
        <f t="array" ref="BH46">TheilElementSeparateSum(POP!BH$10:BH$89,GDP!BH$10:BH$89,POP!BH$90,GDP!BH$90,'Global Theil'!$A46)</f>
        <v>-1.649972585443391E-3</v>
      </c>
      <c r="BI46" cm="1">
        <f t="array" ref="BI46">TheilElementSeparateSum(POP!BI$10:BI$89,GDP!BI$10:BI$89,POP!BI$90,GDP!BI$90,'Global Theil'!$A46)</f>
        <v>-1.6636632761885906E-3</v>
      </c>
    </row>
    <row r="47" spans="1:61" x14ac:dyDescent="0.45">
      <c r="A47">
        <f t="shared" si="0"/>
        <v>44</v>
      </c>
      <c r="B47" t="str" vm="111">
        <f>GDP!B53</f>
        <v>Guatemala</v>
      </c>
      <c r="C47" cm="1">
        <f t="array" ref="C47">TheilElementSeparateSum(POP!C$10:C$89,GDP!C$10:C$89,POP!C$90,GDP!C$90,'Global Theil'!$A47)</f>
        <v>-6.5616648386107113E-4</v>
      </c>
      <c r="D47" cm="1">
        <f t="array" ref="D47">TheilElementSeparateSum(POP!D$10:D$89,GDP!D$10:D$89,POP!D$90,GDP!D$90,'Global Theil'!$A47)</f>
        <v>-6.7199858720049476E-4</v>
      </c>
      <c r="E47" cm="1">
        <f t="array" ref="E47">TheilElementSeparateSum(POP!E$10:E$89,GDP!E$10:E$89,POP!E$90,GDP!E$90,'Global Theil'!$A47)</f>
        <v>-6.7416991663554532E-4</v>
      </c>
      <c r="F47" cm="1">
        <f t="array" ref="F47">TheilElementSeparateSum(POP!F$10:F$89,GDP!F$10:F$89,POP!F$90,GDP!F$90,'Global Theil'!$A47)</f>
        <v>-6.9726266606055288E-4</v>
      </c>
      <c r="G47" cm="1">
        <f t="array" ref="G47">TheilElementSeparateSum(POP!G$10:G$89,GDP!G$10:G$89,POP!G$90,GDP!G$90,'Global Theil'!$A47)</f>
        <v>-7.15046432050902E-4</v>
      </c>
      <c r="H47" cm="1">
        <f t="array" ref="H47">TheilElementSeparateSum(POP!H$10:H$89,GDP!H$10:H$89,POP!H$90,GDP!H$90,'Global Theil'!$A47)</f>
        <v>-7.2496816053890507E-4</v>
      </c>
      <c r="I47" cm="1">
        <f t="array" ref="I47">TheilElementSeparateSum(POP!I$10:I$89,GDP!I$10:I$89,POP!I$90,GDP!I$90,'Global Theil'!$A47)</f>
        <v>-7.3189617605657915E-4</v>
      </c>
      <c r="J47" cm="1">
        <f t="array" ref="J47">TheilElementSeparateSum(POP!J$10:J$89,GDP!J$10:J$89,POP!J$90,GDP!J$90,'Global Theil'!$A47)</f>
        <v>-7.3425257022377945E-4</v>
      </c>
      <c r="K47" cm="1">
        <f t="array" ref="K47">TheilElementSeparateSum(POP!K$10:K$89,GDP!K$10:K$89,POP!K$90,GDP!K$90,'Global Theil'!$A47)</f>
        <v>-7.4010957653644052E-4</v>
      </c>
      <c r="L47" cm="1">
        <f t="array" ref="L47">TheilElementSeparateSum(POP!L$10:L$89,GDP!L$10:L$89,POP!L$90,GDP!L$90,'Global Theil'!$A47)</f>
        <v>-7.415950306459677E-4</v>
      </c>
      <c r="M47" cm="1">
        <f t="array" ref="M47">TheilElementSeparateSum(POP!M$10:M$89,GDP!M$10:M$89,POP!M$90,GDP!M$90,'Global Theil'!$A47)</f>
        <v>-7.4594490152352858E-4</v>
      </c>
      <c r="N47" cm="1">
        <f t="array" ref="N47">TheilElementSeparateSum(POP!N$10:N$89,GDP!N$10:N$89,POP!N$90,GDP!N$90,'Global Theil'!$A47)</f>
        <v>-7.4763192307136144E-4</v>
      </c>
      <c r="O47" cm="1">
        <f t="array" ref="O47">TheilElementSeparateSum(POP!O$10:O$89,GDP!O$10:O$89,POP!O$90,GDP!O$90,'Global Theil'!$A47)</f>
        <v>-7.5028870345704424E-4</v>
      </c>
      <c r="P47" cm="1">
        <f t="array" ref="P47">TheilElementSeparateSum(POP!P$10:P$89,GDP!P$10:P$89,POP!P$90,GDP!P$90,'Global Theil'!$A47)</f>
        <v>-7.5181281113271062E-4</v>
      </c>
      <c r="Q47" cm="1">
        <f t="array" ref="Q47">TheilElementSeparateSum(POP!Q$10:Q$89,GDP!Q$10:Q$89,POP!Q$90,GDP!Q$90,'Global Theil'!$A47)</f>
        <v>-7.5321488031718231E-4</v>
      </c>
      <c r="R47" cm="1">
        <f t="array" ref="R47">TheilElementSeparateSum(POP!R$10:R$89,GDP!R$10:R$89,POP!R$90,GDP!R$90,'Global Theil'!$A47)</f>
        <v>-7.4577631569613132E-4</v>
      </c>
      <c r="S47" cm="1">
        <f t="array" ref="S47">TheilElementSeparateSum(POP!S$10:S$89,GDP!S$10:S$89,POP!S$90,GDP!S$90,'Global Theil'!$A47)</f>
        <v>-7.2801572570429542E-4</v>
      </c>
      <c r="T47" cm="1">
        <f t="array" ref="T47">TheilElementSeparateSum(POP!T$10:T$89,GDP!T$10:T$89,POP!T$90,GDP!T$90,'Global Theil'!$A47)</f>
        <v>-7.4855727643875422E-4</v>
      </c>
      <c r="U47" cm="1">
        <f t="array" ref="U47">TheilElementSeparateSum(POP!U$10:U$89,GDP!U$10:U$89,POP!U$90,GDP!U$90,'Global Theil'!$A47)</f>
        <v>-7.5682365791933512E-4</v>
      </c>
      <c r="V47" cm="1">
        <f t="array" ref="V47">TheilElementSeparateSum(POP!V$10:V$89,GDP!V$10:V$89,POP!V$90,GDP!V$90,'Global Theil'!$A47)</f>
        <v>-7.606744537575409E-4</v>
      </c>
      <c r="W47" cm="1">
        <f t="array" ref="W47">TheilElementSeparateSum(POP!W$10:W$89,GDP!W$10:W$89,POP!W$90,GDP!W$90,'Global Theil'!$A47)</f>
        <v>-7.6194992211414268E-4</v>
      </c>
      <c r="X47" cm="1">
        <f t="array" ref="X47">TheilElementSeparateSum(POP!X$10:X$89,GDP!X$10:X$89,POP!X$90,GDP!X$90,'Global Theil'!$A47)</f>
        <v>-7.6504153939957616E-4</v>
      </c>
      <c r="Y47" cm="1">
        <f t="array" ref="Y47">TheilElementSeparateSum(POP!Y$10:Y$89,GDP!Y$10:Y$89,POP!Y$90,GDP!Y$90,'Global Theil'!$A47)</f>
        <v>-7.7032987743124999E-4</v>
      </c>
      <c r="Z47" cm="1">
        <f t="array" ref="Z47">TheilElementSeparateSum(POP!Z$10:Z$89,GDP!Z$10:Z$89,POP!Z$90,GDP!Z$90,'Global Theil'!$A47)</f>
        <v>-7.815683023167534E-4</v>
      </c>
      <c r="AA47" cm="1">
        <f t="array" ref="AA47">TheilElementSeparateSum(POP!AA$10:AA$89,GDP!AA$10:AA$89,POP!AA$90,GDP!AA$90,'Global Theil'!$A47)</f>
        <v>-7.9743955959640529E-4</v>
      </c>
      <c r="AB47" cm="1">
        <f t="array" ref="AB47">TheilElementSeparateSum(POP!AB$10:AB$89,GDP!AB$10:AB$89,POP!AB$90,GDP!AB$90,'Global Theil'!$A47)</f>
        <v>-7.9423519631339188E-4</v>
      </c>
      <c r="AC47" cm="1">
        <f t="array" ref="AC47">TheilElementSeparateSum(POP!AC$10:AC$89,GDP!AC$10:AC$89,POP!AC$90,GDP!AC$90,'Global Theil'!$A47)</f>
        <v>-7.6866805755566186E-4</v>
      </c>
      <c r="AD47" cm="1">
        <f t="array" ref="AD47">TheilElementSeparateSum(POP!AD$10:AD$89,GDP!AD$10:AD$89,POP!AD$90,GDP!AD$90,'Global Theil'!$A47)</f>
        <v>-7.6930109932269082E-4</v>
      </c>
      <c r="AE47" cm="1">
        <f t="array" ref="AE47">TheilElementSeparateSum(POP!AE$10:AE$89,GDP!AE$10:AE$89,POP!AE$90,GDP!AE$90,'Global Theil'!$A47)</f>
        <v>-7.7826913847012854E-4</v>
      </c>
      <c r="AF47" cm="1">
        <f t="array" ref="AF47">TheilElementSeparateSum(POP!AF$10:AF$89,GDP!AF$10:AF$89,POP!AF$90,GDP!AF$90,'Global Theil'!$A47)</f>
        <v>-7.287972117113829E-4</v>
      </c>
      <c r="AG47" cm="1">
        <f t="array" ref="AG47">TheilElementSeparateSum(POP!AG$10:AG$89,GDP!AG$10:AG$89,POP!AG$90,GDP!AG$90,'Global Theil'!$A47)</f>
        <v>-7.7427440301766257E-4</v>
      </c>
      <c r="AH47" cm="1">
        <f t="array" ref="AH47">TheilElementSeparateSum(POP!AH$10:AH$89,GDP!AH$10:AH$89,POP!AH$90,GDP!AH$90,'Global Theil'!$A47)</f>
        <v>-7.9185074692256577E-4</v>
      </c>
      <c r="AI47" cm="1">
        <f t="array" ref="AI47">TheilElementSeparateSum(POP!AI$10:AI$89,GDP!AI$10:AI$89,POP!AI$90,GDP!AI$90,'Global Theil'!$A47)</f>
        <v>-8.1418065788108778E-4</v>
      </c>
      <c r="AJ47" cm="1">
        <f t="array" ref="AJ47">TheilElementSeparateSum(POP!AJ$10:AJ$89,GDP!AJ$10:AJ$89,POP!AJ$90,GDP!AJ$90,'Global Theil'!$A47)</f>
        <v>-8.3253579812430343E-4</v>
      </c>
      <c r="AK47" cm="1">
        <f t="array" ref="AK47">TheilElementSeparateSum(POP!AK$10:AK$89,GDP!AK$10:AK$89,POP!AK$90,GDP!AK$90,'Global Theil'!$A47)</f>
        <v>-8.4257233477355717E-4</v>
      </c>
      <c r="AL47" cm="1">
        <f t="array" ref="AL47">TheilElementSeparateSum(POP!AL$10:AL$89,GDP!AL$10:AL$89,POP!AL$90,GDP!AL$90,'Global Theil'!$A47)</f>
        <v>-8.5838994239678256E-4</v>
      </c>
      <c r="AM47" cm="1">
        <f t="array" ref="AM47">TheilElementSeparateSum(POP!AM$10:AM$89,GDP!AM$10:AM$89,POP!AM$90,GDP!AM$90,'Global Theil'!$A47)</f>
        <v>-8.891256358684634E-4</v>
      </c>
      <c r="AN47" cm="1">
        <f t="array" ref="AN47">TheilElementSeparateSum(POP!AN$10:AN$89,GDP!AN$10:AN$89,POP!AN$90,GDP!AN$90,'Global Theil'!$A47)</f>
        <v>-9.0821421779338919E-4</v>
      </c>
      <c r="AO47" cm="1">
        <f t="array" ref="AO47">TheilElementSeparateSum(POP!AO$10:AO$89,GDP!AO$10:AO$89,POP!AO$90,GDP!AO$90,'Global Theil'!$A47)</f>
        <v>-8.9784519254370275E-4</v>
      </c>
      <c r="AP47" cm="1">
        <f t="array" ref="AP47">TheilElementSeparateSum(POP!AP$10:AP$89,GDP!AP$10:AP$89,POP!AP$90,GDP!AP$90,'Global Theil'!$A47)</f>
        <v>-9.0766121276432095E-4</v>
      </c>
      <c r="AQ47" cm="1">
        <f t="array" ref="AQ47">TheilElementSeparateSum(POP!AQ$10:AQ$89,GDP!AQ$10:AQ$89,POP!AQ$90,GDP!AQ$90,'Global Theil'!$A47)</f>
        <v>-9.1059730401158671E-4</v>
      </c>
      <c r="AR47" cm="1">
        <f t="array" ref="AR47">TheilElementSeparateSum(POP!AR$10:AR$89,GDP!AR$10:AR$89,POP!AR$90,GDP!AR$90,'Global Theil'!$A47)</f>
        <v>-9.3129673445173833E-4</v>
      </c>
      <c r="AS47" cm="1">
        <f t="array" ref="AS47">TheilElementSeparateSum(POP!AS$10:AS$89,GDP!AS$10:AS$89,POP!AS$90,GDP!AS$90,'Global Theil'!$A47)</f>
        <v>-9.2721206649288104E-4</v>
      </c>
      <c r="AT47" cm="1">
        <f t="array" ref="AT47">TheilElementSeparateSum(POP!AT$10:AT$89,GDP!AT$10:AT$89,POP!AT$90,GDP!AT$90,'Global Theil'!$A47)</f>
        <v>-9.2814624364906569E-4</v>
      </c>
      <c r="AU47" cm="1">
        <f t="array" ref="AU47">TheilElementSeparateSum(POP!AU$10:AU$89,GDP!AU$10:AU$89,POP!AU$90,GDP!AU$90,'Global Theil'!$A47)</f>
        <v>-9.4680659235562041E-4</v>
      </c>
      <c r="AV47" cm="1">
        <f t="array" ref="AV47">TheilElementSeparateSum(POP!AV$10:AV$89,GDP!AV$10:AV$89,POP!AV$90,GDP!AV$90,'Global Theil'!$A47)</f>
        <v>-9.6027909756459071E-4</v>
      </c>
      <c r="AW47" cm="1">
        <f t="array" ref="AW47">TheilElementSeparateSum(POP!AW$10:AW$89,GDP!AW$10:AW$89,POP!AW$90,GDP!AW$90,'Global Theil'!$A47)</f>
        <v>-9.6912109554105671E-4</v>
      </c>
      <c r="AX47" cm="1">
        <f t="array" ref="AX47">TheilElementSeparateSum(POP!AX$10:AX$89,GDP!AX$10:AX$89,POP!AX$90,GDP!AX$90,'Global Theil'!$A47)</f>
        <v>-9.8663037441415512E-4</v>
      </c>
      <c r="AY47" cm="1">
        <f t="array" ref="AY47">TheilElementSeparateSum(POP!AY$10:AY$89,GDP!AY$10:AY$89,POP!AY$90,GDP!AY$90,'Global Theil'!$A47)</f>
        <v>-9.918066899556354E-4</v>
      </c>
      <c r="AZ47" cm="1">
        <f t="array" ref="AZ47">TheilElementSeparateSum(POP!AZ$10:AZ$89,GDP!AZ$10:AZ$89,POP!AZ$90,GDP!AZ$90,'Global Theil'!$A47)</f>
        <v>-9.9861672917564556E-4</v>
      </c>
      <c r="BA47" cm="1">
        <f t="array" ref="BA47">TheilElementSeparateSum(POP!BA$10:BA$89,GDP!BA$10:BA$89,POP!BA$90,GDP!BA$90,'Global Theil'!$A47)</f>
        <v>-1.0127524885189525E-3</v>
      </c>
      <c r="BB47" cm="1">
        <f t="array" ref="BB47">TheilElementSeparateSum(POP!BB$10:BB$89,GDP!BB$10:BB$89,POP!BB$90,GDP!BB$90,'Global Theil'!$A47)</f>
        <v>-1.0235153795711406E-3</v>
      </c>
      <c r="BC47" cm="1">
        <f t="array" ref="BC47">TheilElementSeparateSum(POP!BC$10:BC$89,GDP!BC$10:BC$89,POP!BC$90,GDP!BC$90,'Global Theil'!$A47)</f>
        <v>-1.0324877792217146E-3</v>
      </c>
      <c r="BD47" cm="1">
        <f t="array" ref="BD47">TheilElementSeparateSum(POP!BD$10:BD$89,GDP!BD$10:BD$89,POP!BD$90,GDP!BD$90,'Global Theil'!$A47)</f>
        <v>-1.0443350863539444E-3</v>
      </c>
      <c r="BE47" cm="1">
        <f t="array" ref="BE47">TheilElementSeparateSum(POP!BE$10:BE$89,GDP!BE$10:BE$89,POP!BE$90,GDP!BE$90,'Global Theil'!$A47)</f>
        <v>-1.055445092316267E-3</v>
      </c>
      <c r="BF47" cm="1">
        <f t="array" ref="BF47">TheilElementSeparateSum(POP!BF$10:BF$89,GDP!BF$10:BF$89,POP!BF$90,GDP!BF$90,'Global Theil'!$A47)</f>
        <v>-1.060711461640099E-3</v>
      </c>
      <c r="BG47" cm="1">
        <f t="array" ref="BG47">TheilElementSeparateSum(POP!BG$10:BG$89,GDP!BG$10:BG$89,POP!BG$90,GDP!BG$90,'Global Theil'!$A47)</f>
        <v>-1.0656042244528367E-3</v>
      </c>
      <c r="BH47" cm="1">
        <f t="array" ref="BH47">TheilElementSeparateSum(POP!BH$10:BH$89,GDP!BH$10:BH$89,POP!BH$90,GDP!BH$90,'Global Theil'!$A47)</f>
        <v>-1.0732166151521676E-3</v>
      </c>
      <c r="BI47" cm="1">
        <f t="array" ref="BI47">TheilElementSeparateSum(POP!BI$10:BI$89,GDP!BI$10:BI$89,POP!BI$90,GDP!BI$90,'Global Theil'!$A47)</f>
        <v>-1.078676932926854E-3</v>
      </c>
    </row>
    <row r="48" spans="1:61" x14ac:dyDescent="0.45">
      <c r="A48">
        <f t="shared" si="0"/>
        <v>45</v>
      </c>
      <c r="B48" t="str" vm="112">
        <f>GDP!B54</f>
        <v>Guyana</v>
      </c>
      <c r="C48" cm="1">
        <f t="array" ref="C48">TheilElementSeparateSum(POP!C$10:C$89,GDP!C$10:C$89,POP!C$90,GDP!C$90,'Global Theil'!$A48)</f>
        <v>-7.6744201416267409E-5</v>
      </c>
      <c r="D48" cm="1">
        <f t="array" ref="D48">TheilElementSeparateSum(POP!D$10:D$89,GDP!D$10:D$89,POP!D$90,GDP!D$90,'Global Theil'!$A48)</f>
        <v>-8.0784453897053479E-5</v>
      </c>
      <c r="E48" cm="1">
        <f t="array" ref="E48">TheilElementSeparateSum(POP!E$10:E$89,GDP!E$10:E$89,POP!E$90,GDP!E$90,'Global Theil'!$A48)</f>
        <v>-9.2768962036325592E-5</v>
      </c>
      <c r="F48" cm="1">
        <f t="array" ref="F48">TheilElementSeparateSum(POP!F$10:F$89,GDP!F$10:F$89,POP!F$90,GDP!F$90,'Global Theil'!$A48)</f>
        <v>-9.26193285171029E-5</v>
      </c>
      <c r="G48" cm="1">
        <f t="array" ref="G48">TheilElementSeparateSum(POP!G$10:G$89,GDP!G$10:G$89,POP!G$90,GDP!G$90,'Global Theil'!$A48)</f>
        <v>-9.2524409913218234E-5</v>
      </c>
      <c r="H48" cm="1">
        <f t="array" ref="H48">TheilElementSeparateSum(POP!H$10:H$89,GDP!H$10:H$89,POP!H$90,GDP!H$90,'Global Theil'!$A48)</f>
        <v>-9.2701548860134417E-5</v>
      </c>
      <c r="I48" cm="1">
        <f t="array" ref="I48">TheilElementSeparateSum(POP!I$10:I$89,GDP!I$10:I$89,POP!I$90,GDP!I$90,'Global Theil'!$A48)</f>
        <v>-9.0971599761131987E-5</v>
      </c>
      <c r="J48" cm="1">
        <f t="array" ref="J48">TheilElementSeparateSum(POP!J$10:J$89,GDP!J$10:J$89,POP!J$90,GDP!J$90,'Global Theil'!$A48)</f>
        <v>-9.5858088799419331E-5</v>
      </c>
      <c r="K48" cm="1">
        <f t="array" ref="K48">TheilElementSeparateSum(POP!K$10:K$89,GDP!K$10:K$89,POP!K$90,GDP!K$90,'Global Theil'!$A48)</f>
        <v>-9.5241067829620818E-5</v>
      </c>
      <c r="L48" cm="1">
        <f t="array" ref="L48">TheilElementSeparateSum(POP!L$10:L$89,GDP!L$10:L$89,POP!L$90,GDP!L$90,'Global Theil'!$A48)</f>
        <v>-9.4583948337725716E-5</v>
      </c>
      <c r="M48" cm="1">
        <f t="array" ref="M48">TheilElementSeparateSum(POP!M$10:M$89,GDP!M$10:M$89,POP!M$90,GDP!M$90,'Global Theil'!$A48)</f>
        <v>-9.4215200784690257E-5</v>
      </c>
      <c r="N48" cm="1">
        <f t="array" ref="N48">TheilElementSeparateSum(POP!N$10:N$89,GDP!N$10:N$89,POP!N$90,GDP!N$90,'Global Theil'!$A48)</f>
        <v>-9.4367112028083383E-5</v>
      </c>
      <c r="O48" cm="1">
        <f t="array" ref="O48">TheilElementSeparateSum(POP!O$10:O$89,GDP!O$10:O$89,POP!O$90,GDP!O$90,'Global Theil'!$A48)</f>
        <v>-9.3284934966900583E-5</v>
      </c>
      <c r="P48" cm="1">
        <f t="array" ref="P48">TheilElementSeparateSum(POP!P$10:P$89,GDP!P$10:P$89,POP!P$90,GDP!P$90,'Global Theil'!$A48)</f>
        <v>-9.1357074560563547E-5</v>
      </c>
      <c r="Q48" cm="1">
        <f t="array" ref="Q48">TheilElementSeparateSum(POP!Q$10:Q$89,GDP!Q$10:Q$89,POP!Q$90,GDP!Q$90,'Global Theil'!$A48)</f>
        <v>-9.0151558925039346E-5</v>
      </c>
      <c r="R48" cm="1">
        <f t="array" ref="R48">TheilElementSeparateSum(POP!R$10:R$89,GDP!R$10:R$89,POP!R$90,GDP!R$90,'Global Theil'!$A48)</f>
        <v>-9.1192311557432106E-5</v>
      </c>
      <c r="S48" cm="1">
        <f t="array" ref="S48">TheilElementSeparateSum(POP!S$10:S$89,GDP!S$10:S$89,POP!S$90,GDP!S$90,'Global Theil'!$A48)</f>
        <v>-9.0213757598938524E-5</v>
      </c>
      <c r="T48" cm="1">
        <f t="array" ref="T48">TheilElementSeparateSum(POP!T$10:T$89,GDP!T$10:T$89,POP!T$90,GDP!T$90,'Global Theil'!$A48)</f>
        <v>-8.9127043993742584E-5</v>
      </c>
      <c r="U48" cm="1">
        <f t="array" ref="U48">TheilElementSeparateSum(POP!U$10:U$89,GDP!U$10:U$89,POP!U$90,GDP!U$90,'Global Theil'!$A48)</f>
        <v>-8.7056732776631205E-5</v>
      </c>
      <c r="V48" cm="1">
        <f t="array" ref="V48">TheilElementSeparateSum(POP!V$10:V$89,GDP!V$10:V$89,POP!V$90,GDP!V$90,'Global Theil'!$A48)</f>
        <v>-8.6383398800898977E-5</v>
      </c>
      <c r="W48" cm="1">
        <f t="array" ref="W48">TheilElementSeparateSum(POP!W$10:W$89,GDP!W$10:W$89,POP!W$90,GDP!W$90,'Global Theil'!$A48)</f>
        <v>-8.3464302021375058E-5</v>
      </c>
      <c r="X48" cm="1">
        <f t="array" ref="X48">TheilElementSeparateSum(POP!X$10:X$89,GDP!X$10:X$89,POP!X$90,GDP!X$90,'Global Theil'!$A48)</f>
        <v>-7.8959971151854288E-5</v>
      </c>
      <c r="Y48" cm="1">
        <f t="array" ref="Y48">TheilElementSeparateSum(POP!Y$10:Y$89,GDP!Y$10:Y$89,POP!Y$90,GDP!Y$90,'Global Theil'!$A48)</f>
        <v>-7.7681849475254303E-5</v>
      </c>
      <c r="Z48" cm="1">
        <f t="array" ref="Z48">TheilElementSeparateSum(POP!Z$10:Z$89,GDP!Z$10:Z$89,POP!Z$90,GDP!Z$90,'Global Theil'!$A48)</f>
        <v>-7.2575102112110775E-5</v>
      </c>
      <c r="AA48" cm="1">
        <f t="array" ref="AA48">TheilElementSeparateSum(POP!AA$10:AA$89,GDP!AA$10:AA$89,POP!AA$90,GDP!AA$90,'Global Theil'!$A48)</f>
        <v>-7.0982835332848905E-5</v>
      </c>
      <c r="AB48" cm="1">
        <f t="array" ref="AB48">TheilElementSeparateSum(POP!AB$10:AB$89,GDP!AB$10:AB$89,POP!AB$90,GDP!AB$90,'Global Theil'!$A48)</f>
        <v>-6.8448098475094581E-5</v>
      </c>
      <c r="AC48" cm="1">
        <f t="array" ref="AC48">TheilElementSeparateSum(POP!AC$10:AC$89,GDP!AC$10:AC$89,POP!AC$90,GDP!AC$90,'Global Theil'!$A48)</f>
        <v>-5.4393828121381188E-5</v>
      </c>
      <c r="AD48" cm="1">
        <f t="array" ref="AD48">TheilElementSeparateSum(POP!AD$10:AD$89,GDP!AD$10:AD$89,POP!AD$90,GDP!AD$90,'Global Theil'!$A48)</f>
        <v>-5.4594547843539515E-5</v>
      </c>
      <c r="AE48" cm="1">
        <f t="array" ref="AE48">TheilElementSeparateSum(POP!AE$10:AE$89,GDP!AE$10:AE$89,POP!AE$90,GDP!AE$90,'Global Theil'!$A48)</f>
        <v>-5.0212029750318772E-5</v>
      </c>
      <c r="AF48" cm="1">
        <f t="array" ref="AF48">TheilElementSeparateSum(POP!AF$10:AF$89,GDP!AF$10:AF$89,POP!AF$90,GDP!AF$90,'Global Theil'!$A48)</f>
        <v>-4.8159385037787282E-5</v>
      </c>
      <c r="AG48" cm="1">
        <f t="array" ref="AG48">TheilElementSeparateSum(POP!AG$10:AG$89,GDP!AG$10:AG$89,POP!AG$90,GDP!AG$90,'Global Theil'!$A48)</f>
        <v>-4.3032386675844959E-5</v>
      </c>
      <c r="AH48" cm="1">
        <f t="array" ref="AH48">TheilElementSeparateSum(POP!AH$10:AH$89,GDP!AH$10:AH$89,POP!AH$90,GDP!AH$90,'Global Theil'!$A48)</f>
        <v>-4.3104619168086999E-5</v>
      </c>
      <c r="AI48" cm="1">
        <f t="array" ref="AI48">TheilElementSeparateSum(POP!AI$10:AI$89,GDP!AI$10:AI$89,POP!AI$90,GDP!AI$90,'Global Theil'!$A48)</f>
        <v>-4.7185603798938816E-5</v>
      </c>
      <c r="AJ48" cm="1">
        <f t="array" ref="AJ48">TheilElementSeparateSum(POP!AJ$10:AJ$89,GDP!AJ$10:AJ$89,POP!AJ$90,GDP!AJ$90,'Global Theil'!$A48)</f>
        <v>-4.937962990072601E-5</v>
      </c>
      <c r="AK48" cm="1">
        <f t="array" ref="AK48">TheilElementSeparateSum(POP!AK$10:AK$89,GDP!AK$10:AK$89,POP!AK$90,GDP!AK$90,'Global Theil'!$A48)</f>
        <v>-4.9979593787491396E-5</v>
      </c>
      <c r="AL48" cm="1">
        <f t="array" ref="AL48">TheilElementSeparateSum(POP!AL$10:AL$89,GDP!AL$10:AL$89,POP!AL$90,GDP!AL$90,'Global Theil'!$A48)</f>
        <v>-5.2040763645257438E-5</v>
      </c>
      <c r="AM48" cm="1">
        <f t="array" ref="AM48">TheilElementSeparateSum(POP!AM$10:AM$89,GDP!AM$10:AM$89,POP!AM$90,GDP!AM$90,'Global Theil'!$A48)</f>
        <v>-5.2800987827043481E-5</v>
      </c>
      <c r="AN48" cm="1">
        <f t="array" ref="AN48">TheilElementSeparateSum(POP!AN$10:AN$89,GDP!AN$10:AN$89,POP!AN$90,GDP!AN$90,'Global Theil'!$A48)</f>
        <v>-5.1064577359711592E-5</v>
      </c>
      <c r="AO48" cm="1">
        <f t="array" ref="AO48">TheilElementSeparateSum(POP!AO$10:AO$89,GDP!AO$10:AO$89,POP!AO$90,GDP!AO$90,'Global Theil'!$A48)</f>
        <v>-4.8798426584099597E-5</v>
      </c>
      <c r="AP48" cm="1">
        <f t="array" ref="AP48">TheilElementSeparateSum(POP!AP$10:AP$89,GDP!AP$10:AP$89,POP!AP$90,GDP!AP$90,'Global Theil'!$A48)</f>
        <v>-4.8020235290837742E-5</v>
      </c>
      <c r="AQ48" cm="1">
        <f t="array" ref="AQ48">TheilElementSeparateSum(POP!AQ$10:AQ$89,GDP!AQ$10:AQ$89,POP!AQ$90,GDP!AQ$90,'Global Theil'!$A48)</f>
        <v>-4.781383271342216E-5</v>
      </c>
      <c r="AR48" cm="1">
        <f t="array" ref="AR48">TheilElementSeparateSum(POP!AR$10:AR$89,GDP!AR$10:AR$89,POP!AR$90,GDP!AR$90,'Global Theil'!$A48)</f>
        <v>-4.703064037707905E-5</v>
      </c>
      <c r="AS48" cm="1">
        <f t="array" ref="AS48">TheilElementSeparateSum(POP!AS$10:AS$89,GDP!AS$10:AS$89,POP!AS$90,GDP!AS$90,'Global Theil'!$A48)</f>
        <v>-4.5010250269245707E-5</v>
      </c>
      <c r="AT48" cm="1">
        <f t="array" ref="AT48">TheilElementSeparateSum(POP!AT$10:AT$89,GDP!AT$10:AT$89,POP!AT$90,GDP!AT$90,'Global Theil'!$A48)</f>
        <v>-4.362562935741034E-5</v>
      </c>
      <c r="AU48" cm="1">
        <f t="array" ref="AU48">TheilElementSeparateSum(POP!AU$10:AU$89,GDP!AU$10:AU$89,POP!AU$90,GDP!AU$90,'Global Theil'!$A48)</f>
        <v>-4.2816485684823751E-5</v>
      </c>
      <c r="AV48" cm="1">
        <f t="array" ref="AV48">TheilElementSeparateSum(POP!AV$10:AV$89,GDP!AV$10:AV$89,POP!AV$90,GDP!AV$90,'Global Theil'!$A48)</f>
        <v>-5.2039936983102002E-5</v>
      </c>
      <c r="AW48" cm="1">
        <f t="array" ref="AW48">TheilElementSeparateSum(POP!AW$10:AW$89,GDP!AW$10:AW$89,POP!AW$90,GDP!AW$90,'Global Theil'!$A48)</f>
        <v>-5.2636756575933388E-5</v>
      </c>
      <c r="AX48" cm="1">
        <f t="array" ref="AX48">TheilElementSeparateSum(POP!AX$10:AX$89,GDP!AX$10:AX$89,POP!AX$90,GDP!AX$90,'Global Theil'!$A48)</f>
        <v>-5.2460650986292503E-5</v>
      </c>
      <c r="AY48" cm="1">
        <f t="array" ref="AY48">TheilElementSeparateSum(POP!AY$10:AY$89,GDP!AY$10:AY$89,POP!AY$90,GDP!AY$90,'Global Theil'!$A48)</f>
        <v>-5.3183228097955931E-5</v>
      </c>
      <c r="AZ48" cm="1">
        <f t="array" ref="AZ48">TheilElementSeparateSum(POP!AZ$10:AZ$89,GDP!AZ$10:AZ$89,POP!AZ$90,GDP!AZ$90,'Global Theil'!$A48)</f>
        <v>-5.288963504526733E-5</v>
      </c>
      <c r="BA48" cm="1">
        <f t="array" ref="BA48">TheilElementSeparateSum(POP!BA$10:BA$89,GDP!BA$10:BA$89,POP!BA$90,GDP!BA$90,'Global Theil'!$A48)</f>
        <v>-5.2767599304958448E-5</v>
      </c>
      <c r="BB48" cm="1">
        <f t="array" ref="BB48">TheilElementSeparateSum(POP!BB$10:BB$89,GDP!BB$10:BB$89,POP!BB$90,GDP!BB$90,'Global Theil'!$A48)</f>
        <v>-5.2843713575664502E-5</v>
      </c>
      <c r="BC48" cm="1">
        <f t="array" ref="BC48">TheilElementSeparateSum(POP!BC$10:BC$89,GDP!BC$10:BC$89,POP!BC$90,GDP!BC$90,'Global Theil'!$A48)</f>
        <v>-5.2583590498432359E-5</v>
      </c>
      <c r="BD48" cm="1">
        <f t="array" ref="BD48">TheilElementSeparateSum(POP!BD$10:BD$89,GDP!BD$10:BD$89,POP!BD$90,GDP!BD$90,'Global Theil'!$A48)</f>
        <v>-5.2291737251644307E-5</v>
      </c>
      <c r="BE48" cm="1">
        <f t="array" ref="BE48">TheilElementSeparateSum(POP!BE$10:BE$89,GDP!BE$10:BE$89,POP!BE$90,GDP!BE$90,'Global Theil'!$A48)</f>
        <v>-5.198148619098709E-5</v>
      </c>
      <c r="BF48" cm="1">
        <f t="array" ref="BF48">TheilElementSeparateSum(POP!BF$10:BF$89,GDP!BF$10:BF$89,POP!BF$90,GDP!BF$90,'Global Theil'!$A48)</f>
        <v>-5.1313754475158233E-5</v>
      </c>
      <c r="BG48" cm="1">
        <f t="array" ref="BG48">TheilElementSeparateSum(POP!BG$10:BG$89,GDP!BG$10:BG$89,POP!BG$90,GDP!BG$90,'Global Theil'!$A48)</f>
        <v>-5.1234797714988098E-5</v>
      </c>
      <c r="BH48" cm="1">
        <f t="array" ref="BH48">TheilElementSeparateSum(POP!BH$10:BH$89,GDP!BH$10:BH$89,POP!BH$90,GDP!BH$90,'Global Theil'!$A48)</f>
        <v>-5.0774252023303762E-5</v>
      </c>
      <c r="BI48" cm="1">
        <f t="array" ref="BI48">TheilElementSeparateSum(POP!BI$10:BI$89,GDP!BI$10:BI$89,POP!BI$90,GDP!BI$90,'Global Theil'!$A48)</f>
        <v>-4.9696428859949736E-5</v>
      </c>
    </row>
    <row r="49" spans="1:61" x14ac:dyDescent="0.45">
      <c r="A49">
        <f t="shared" si="0"/>
        <v>46</v>
      </c>
      <c r="B49" t="str" vm="113">
        <f>GDP!B55</f>
        <v>Haiti</v>
      </c>
      <c r="C49" cm="1">
        <f t="array" ref="C49">TheilElementSeparateSum(POP!C$10:C$89,GDP!C$10:C$89,POP!C$90,GDP!C$90,'Global Theil'!$A49)</f>
        <v>-4.8149163225357904E-4</v>
      </c>
      <c r="D49" cm="1">
        <f t="array" ref="D49">TheilElementSeparateSum(POP!D$10:D$89,GDP!D$10:D$89,POP!D$90,GDP!D$90,'Global Theil'!$A49)</f>
        <v>-4.7440949086525238E-4</v>
      </c>
      <c r="E49" cm="1">
        <f t="array" ref="E49">TheilElementSeparateSum(POP!E$10:E$89,GDP!E$10:E$89,POP!E$90,GDP!E$90,'Global Theil'!$A49)</f>
        <v>-4.65637643955037E-4</v>
      </c>
      <c r="F49" cm="1">
        <f t="array" ref="F49">TheilElementSeparateSum(POP!F$10:F$89,GDP!F$10:F$89,POP!F$90,GDP!F$90,'Global Theil'!$A49)</f>
        <v>-4.67551820770506E-4</v>
      </c>
      <c r="G49" cm="1">
        <f t="array" ref="G49">TheilElementSeparateSum(POP!G$10:G$89,GDP!G$10:G$89,POP!G$90,GDP!G$90,'Global Theil'!$A49)</f>
        <v>-4.6633476865499978E-4</v>
      </c>
      <c r="H49" cm="1">
        <f t="array" ref="H49">TheilElementSeparateSum(POP!H$10:H$89,GDP!H$10:H$89,POP!H$90,GDP!H$90,'Global Theil'!$A49)</f>
        <v>-4.564315616757565E-4</v>
      </c>
      <c r="I49" cm="1">
        <f t="array" ref="I49">TheilElementSeparateSum(POP!I$10:I$89,GDP!I$10:I$89,POP!I$90,GDP!I$90,'Global Theil'!$A49)</f>
        <v>-4.4073946194688666E-4</v>
      </c>
      <c r="J49" cm="1">
        <f t="array" ref="J49">TheilElementSeparateSum(POP!J$10:J$89,GDP!J$10:J$89,POP!J$90,GDP!J$90,'Global Theil'!$A49)</f>
        <v>-4.2169910641133508E-4</v>
      </c>
      <c r="K49" cm="1">
        <f t="array" ref="K49">TheilElementSeparateSum(POP!K$10:K$89,GDP!K$10:K$89,POP!K$90,GDP!K$90,'Global Theil'!$A49)</f>
        <v>-4.1305922501370002E-4</v>
      </c>
      <c r="L49" cm="1">
        <f t="array" ref="L49">TheilElementSeparateSum(POP!L$10:L$89,GDP!L$10:L$89,POP!L$90,GDP!L$90,'Global Theil'!$A49)</f>
        <v>-3.5528598286087266E-4</v>
      </c>
      <c r="M49" cm="1">
        <f t="array" ref="M49">TheilElementSeparateSum(POP!M$10:M$89,GDP!M$10:M$89,POP!M$90,GDP!M$90,'Global Theil'!$A49)</f>
        <v>-3.5425610182800529E-4</v>
      </c>
      <c r="N49" cm="1">
        <f t="array" ref="N49">TheilElementSeparateSum(POP!N$10:N$89,GDP!N$10:N$89,POP!N$90,GDP!N$90,'Global Theil'!$A49)</f>
        <v>-3.2993929651196571E-4</v>
      </c>
      <c r="O49" cm="1">
        <f t="array" ref="O49">TheilElementSeparateSum(POP!O$10:O$89,GDP!O$10:O$89,POP!O$90,GDP!O$90,'Global Theil'!$A49)</f>
        <v>-3.3848936022063889E-4</v>
      </c>
      <c r="P49" cm="1">
        <f t="array" ref="P49">TheilElementSeparateSum(POP!P$10:P$89,GDP!P$10:P$89,POP!P$90,GDP!P$90,'Global Theil'!$A49)</f>
        <v>-3.5253395922690107E-4</v>
      </c>
      <c r="Q49" cm="1">
        <f t="array" ref="Q49">TheilElementSeparateSum(POP!Q$10:Q$89,GDP!Q$10:Q$89,POP!Q$90,GDP!Q$90,'Global Theil'!$A49)</f>
        <v>-3.6743175554633772E-4</v>
      </c>
      <c r="R49" cm="1">
        <f t="array" ref="R49">TheilElementSeparateSum(POP!R$10:R$89,GDP!R$10:R$89,POP!R$90,GDP!R$90,'Global Theil'!$A49)</f>
        <v>-4.0694287262632583E-4</v>
      </c>
      <c r="S49" cm="1">
        <f t="array" ref="S49">TheilElementSeparateSum(POP!S$10:S$89,GDP!S$10:S$89,POP!S$90,GDP!S$90,'Global Theil'!$A49)</f>
        <v>-3.9645163746426662E-4</v>
      </c>
      <c r="T49" cm="1">
        <f t="array" ref="T49">TheilElementSeparateSum(POP!T$10:T$89,GDP!T$10:T$89,POP!T$90,GDP!T$90,'Global Theil'!$A49)</f>
        <v>-3.659000950773279E-4</v>
      </c>
      <c r="U49" cm="1">
        <f t="array" ref="U49">TheilElementSeparateSum(POP!U$10:U$89,GDP!U$10:U$89,POP!U$90,GDP!U$90,'Global Theil'!$A49)</f>
        <v>-3.5795031829493403E-4</v>
      </c>
      <c r="V49" cm="1">
        <f t="array" ref="V49">TheilElementSeparateSum(POP!V$10:V$89,GDP!V$10:V$89,POP!V$90,GDP!V$90,'Global Theil'!$A49)</f>
        <v>-3.8767361841319755E-4</v>
      </c>
      <c r="W49" cm="1">
        <f t="array" ref="W49">TheilElementSeparateSum(POP!W$10:W$89,GDP!W$10:W$89,POP!W$90,GDP!W$90,'Global Theil'!$A49)</f>
        <v>-3.9134112719125505E-4</v>
      </c>
      <c r="X49" cm="1">
        <f t="array" ref="X49">TheilElementSeparateSum(POP!X$10:X$89,GDP!X$10:X$89,POP!X$90,GDP!X$90,'Global Theil'!$A49)</f>
        <v>-3.9407637654264194E-4</v>
      </c>
      <c r="Y49" cm="1">
        <f t="array" ref="Y49">TheilElementSeparateSum(POP!Y$10:Y$89,GDP!Y$10:Y$89,POP!Y$90,GDP!Y$90,'Global Theil'!$A49)</f>
        <v>-4.1237495386838041E-4</v>
      </c>
      <c r="Z49" cm="1">
        <f t="array" ref="Z49">TheilElementSeparateSum(POP!Z$10:Z$89,GDP!Z$10:Z$89,POP!Z$90,GDP!Z$90,'Global Theil'!$A49)</f>
        <v>-4.2785605640012394E-4</v>
      </c>
      <c r="AA49" cm="1">
        <f t="array" ref="AA49">TheilElementSeparateSum(POP!AA$10:AA$89,GDP!AA$10:AA$89,POP!AA$90,GDP!AA$90,'Global Theil'!$A49)</f>
        <v>-4.3975343915780054E-4</v>
      </c>
      <c r="AB49" cm="1">
        <f t="array" ref="AB49">TheilElementSeparateSum(POP!AB$10:AB$89,GDP!AB$10:AB$89,POP!AB$90,GDP!AB$90,'Global Theil'!$A49)</f>
        <v>-4.3602114408152197E-4</v>
      </c>
      <c r="AC49" cm="1">
        <f t="array" ref="AC49">TheilElementSeparateSum(POP!AC$10:AC$89,GDP!AC$10:AC$89,POP!AC$90,GDP!AC$90,'Global Theil'!$A49)</f>
        <v>-3.778737490616753E-4</v>
      </c>
      <c r="AD49" cm="1">
        <f t="array" ref="AD49">TheilElementSeparateSum(POP!AD$10:AD$89,GDP!AD$10:AD$89,POP!AD$90,GDP!AD$90,'Global Theil'!$A49)</f>
        <v>-4.0665582095392432E-4</v>
      </c>
      <c r="AE49" cm="1">
        <f t="array" ref="AE49">TheilElementSeparateSum(POP!AE$10:AE$89,GDP!AE$10:AE$89,POP!AE$90,GDP!AE$90,'Global Theil'!$A49)</f>
        <v>-4.0495230592327378E-4</v>
      </c>
      <c r="AF49" cm="1">
        <f t="array" ref="AF49">TheilElementSeparateSum(POP!AF$10:AF$89,GDP!AF$10:AF$89,POP!AF$90,GDP!AF$90,'Global Theil'!$A49)</f>
        <v>-4.0996452289018625E-4</v>
      </c>
      <c r="AG49" cm="1">
        <f t="array" ref="AG49">TheilElementSeparateSum(POP!AG$10:AG$89,GDP!AG$10:AG$89,POP!AG$90,GDP!AG$90,'Global Theil'!$A49)</f>
        <v>-4.2274463281261537E-4</v>
      </c>
      <c r="AH49" cm="1">
        <f t="array" ref="AH49">TheilElementSeparateSum(POP!AH$10:AH$89,GDP!AH$10:AH$89,POP!AH$90,GDP!AH$90,'Global Theil'!$A49)</f>
        <v>-3.1517385332236104E-4</v>
      </c>
      <c r="AI49" cm="1">
        <f t="array" ref="AI49">TheilElementSeparateSum(POP!AI$10:AI$89,GDP!AI$10:AI$89,POP!AI$90,GDP!AI$90,'Global Theil'!$A49)</f>
        <v>-2.7586674477684533E-4</v>
      </c>
      <c r="AJ49" cm="1">
        <f t="array" ref="AJ49">TheilElementSeparateSum(POP!AJ$10:AJ$89,GDP!AJ$10:AJ$89,POP!AJ$90,GDP!AJ$90,'Global Theil'!$A49)</f>
        <v>-2.8842524857331848E-4</v>
      </c>
      <c r="AK49" cm="1">
        <f t="array" ref="AK49">TheilElementSeparateSum(POP!AK$10:AK$89,GDP!AK$10:AK$89,POP!AK$90,GDP!AK$90,'Global Theil'!$A49)</f>
        <v>-3.1997556554844506E-4</v>
      </c>
      <c r="AL49" cm="1">
        <f t="array" ref="AL49">TheilElementSeparateSum(POP!AL$10:AL$89,GDP!AL$10:AL$89,POP!AL$90,GDP!AL$90,'Global Theil'!$A49)</f>
        <v>-3.2234708291402217E-4</v>
      </c>
      <c r="AM49" cm="1">
        <f t="array" ref="AM49">TheilElementSeparateSum(POP!AM$10:AM$89,GDP!AM$10:AM$89,POP!AM$90,GDP!AM$90,'Global Theil'!$A49)</f>
        <v>-3.5114095288030759E-4</v>
      </c>
      <c r="AN49" cm="1">
        <f t="array" ref="AN49">TheilElementSeparateSum(POP!AN$10:AN$89,GDP!AN$10:AN$89,POP!AN$90,GDP!AN$90,'Global Theil'!$A49)</f>
        <v>-3.7413347792759042E-4</v>
      </c>
      <c r="AO49" cm="1">
        <f t="array" ref="AO49">TheilElementSeparateSum(POP!AO$10:AO$89,GDP!AO$10:AO$89,POP!AO$90,GDP!AO$90,'Global Theil'!$A49)</f>
        <v>-3.8943203095952731E-4</v>
      </c>
      <c r="AP49" cm="1">
        <f t="array" ref="AP49">TheilElementSeparateSum(POP!AP$10:AP$89,GDP!AP$10:AP$89,POP!AP$90,GDP!AP$90,'Global Theil'!$A49)</f>
        <v>-3.6966108292728919E-4</v>
      </c>
      <c r="AQ49" cm="1">
        <f t="array" ref="AQ49">TheilElementSeparateSum(POP!AQ$10:AQ$89,GDP!AQ$10:AQ$89,POP!AQ$90,GDP!AQ$90,'Global Theil'!$A49)</f>
        <v>-3.5130712886223157E-4</v>
      </c>
      <c r="AR49" cm="1">
        <f t="array" ref="AR49">TheilElementSeparateSum(POP!AR$10:AR$89,GDP!AR$10:AR$89,POP!AR$90,GDP!AR$90,'Global Theil'!$A49)</f>
        <v>-3.3569761034885678E-4</v>
      </c>
      <c r="AS49" cm="1">
        <f t="array" ref="AS49">TheilElementSeparateSum(POP!AS$10:AS$89,GDP!AS$10:AS$89,POP!AS$90,GDP!AS$90,'Global Theil'!$A49)</f>
        <v>-2.8328535176916548E-4</v>
      </c>
      <c r="AT49" cm="1">
        <f t="array" ref="AT49">TheilElementSeparateSum(POP!AT$10:AT$89,GDP!AT$10:AT$89,POP!AT$90,GDP!AT$90,'Global Theil'!$A49)</f>
        <v>-2.9655098591090193E-4</v>
      </c>
      <c r="AU49" cm="1">
        <f t="array" ref="AU49">TheilElementSeparateSum(POP!AU$10:AU$89,GDP!AU$10:AU$89,POP!AU$90,GDP!AU$90,'Global Theil'!$A49)</f>
        <v>-3.2224640541894678E-4</v>
      </c>
      <c r="AV49" cm="1">
        <f t="array" ref="AV49">TheilElementSeparateSum(POP!AV$10:AV$89,GDP!AV$10:AV$89,POP!AV$90,GDP!AV$90,'Global Theil'!$A49)</f>
        <v>-3.2864112442219955E-4</v>
      </c>
      <c r="AW49" cm="1">
        <f t="array" ref="AW49">TheilElementSeparateSum(POP!AW$10:AW$89,GDP!AW$10:AW$89,POP!AW$90,GDP!AW$90,'Global Theil'!$A49)</f>
        <v>-3.5218629973884924E-4</v>
      </c>
      <c r="AX49" cm="1">
        <f t="array" ref="AX49">TheilElementSeparateSum(POP!AX$10:AX$89,GDP!AX$10:AX$89,POP!AX$90,GDP!AX$90,'Global Theil'!$A49)</f>
        <v>-3.5960355085489182E-4</v>
      </c>
      <c r="AY49" cm="1">
        <f t="array" ref="AY49">TheilElementSeparateSum(POP!AY$10:AY$89,GDP!AY$10:AY$89,POP!AY$90,GDP!AY$90,'Global Theil'!$A49)</f>
        <v>-3.689225855544349E-4</v>
      </c>
      <c r="AZ49" cm="1">
        <f t="array" ref="AZ49">TheilElementSeparateSum(POP!AZ$10:AZ$89,GDP!AZ$10:AZ$89,POP!AZ$90,GDP!AZ$90,'Global Theil'!$A49)</f>
        <v>-3.5169294857510694E-4</v>
      </c>
      <c r="BA49" cm="1">
        <f t="array" ref="BA49">TheilElementSeparateSum(POP!BA$10:BA$89,GDP!BA$10:BA$89,POP!BA$90,GDP!BA$90,'Global Theil'!$A49)</f>
        <v>-3.5944933131754634E-4</v>
      </c>
      <c r="BB49" cm="1">
        <f t="array" ref="BB49">TheilElementSeparateSum(POP!BB$10:BB$89,GDP!BB$10:BB$89,POP!BB$90,GDP!BB$90,'Global Theil'!$A49)</f>
        <v>-3.6566210559541088E-4</v>
      </c>
      <c r="BC49" cm="1">
        <f t="array" ref="BC49">TheilElementSeparateSum(POP!BC$10:BC$89,GDP!BC$10:BC$89,POP!BC$90,GDP!BC$90,'Global Theil'!$A49)</f>
        <v>-3.7646760370399094E-4</v>
      </c>
      <c r="BD49" cm="1">
        <f t="array" ref="BD49">TheilElementSeparateSum(POP!BD$10:BD$89,GDP!BD$10:BD$89,POP!BD$90,GDP!BD$90,'Global Theil'!$A49)</f>
        <v>-3.7677851953034781E-4</v>
      </c>
      <c r="BE49" cm="1">
        <f t="array" ref="BE49">TheilElementSeparateSum(POP!BE$10:BE$89,GDP!BE$10:BE$89,POP!BE$90,GDP!BE$90,'Global Theil'!$A49)</f>
        <v>-3.8350908405932708E-4</v>
      </c>
      <c r="BF49" cm="1">
        <f t="array" ref="BF49">TheilElementSeparateSum(POP!BF$10:BF$89,GDP!BF$10:BF$89,POP!BF$90,GDP!BF$90,'Global Theil'!$A49)</f>
        <v>-3.5876687328085285E-4</v>
      </c>
      <c r="BG49" cm="1">
        <f t="array" ref="BG49">TheilElementSeparateSum(POP!BG$10:BG$89,GDP!BG$10:BG$89,POP!BG$90,GDP!BG$90,'Global Theil'!$A49)</f>
        <v>-3.5815622943983523E-4</v>
      </c>
      <c r="BH49" cm="1">
        <f t="array" ref="BH49">TheilElementSeparateSum(POP!BH$10:BH$89,GDP!BH$10:BH$89,POP!BH$90,GDP!BH$90,'Global Theil'!$A49)</f>
        <v>-3.7619649411705551E-4</v>
      </c>
      <c r="BI49" cm="1">
        <f t="array" ref="BI49">TheilElementSeparateSum(POP!BI$10:BI$89,GDP!BI$10:BI$89,POP!BI$90,GDP!BI$90,'Global Theil'!$A49)</f>
        <v>-3.4345487295987489E-4</v>
      </c>
    </row>
    <row r="50" spans="1:61" x14ac:dyDescent="0.45">
      <c r="A50">
        <f t="shared" si="0"/>
        <v>47</v>
      </c>
      <c r="B50" t="str" vm="114">
        <f>GDP!B56</f>
        <v>Honduras</v>
      </c>
      <c r="C50" cm="1">
        <f t="array" ref="C50">TheilElementSeparateSum(POP!C$10:C$89,GDP!C$10:C$89,POP!C$90,GDP!C$90,'Global Theil'!$A50)</f>
        <v>-3.4429996646373424E-4</v>
      </c>
      <c r="D50" cm="1">
        <f t="array" ref="D50">TheilElementSeparateSum(POP!D$10:D$89,GDP!D$10:D$89,POP!D$90,GDP!D$90,'Global Theil'!$A50)</f>
        <v>-3.4831883075348691E-4</v>
      </c>
      <c r="E50" cm="1">
        <f t="array" ref="E50">TheilElementSeparateSum(POP!E$10:E$89,GDP!E$10:E$89,POP!E$90,GDP!E$90,'Global Theil'!$A50)</f>
        <v>-3.4976330022898469E-4</v>
      </c>
      <c r="F50" cm="1">
        <f t="array" ref="F50">TheilElementSeparateSum(POP!F$10:F$89,GDP!F$10:F$89,POP!F$90,GDP!F$90,'Global Theil'!$A50)</f>
        <v>-3.5273685958029771E-4</v>
      </c>
      <c r="G50" cm="1">
        <f t="array" ref="G50">TheilElementSeparateSum(POP!G$10:G$89,GDP!G$10:G$89,POP!G$90,GDP!G$90,'Global Theil'!$A50)</f>
        <v>-3.5581957259910404E-4</v>
      </c>
      <c r="H50" cm="1">
        <f t="array" ref="H50">TheilElementSeparateSum(POP!H$10:H$89,GDP!H$10:H$89,POP!H$90,GDP!H$90,'Global Theil'!$A50)</f>
        <v>-3.5795941066815734E-4</v>
      </c>
      <c r="I50" cm="1">
        <f t="array" ref="I50">TheilElementSeparateSum(POP!I$10:I$89,GDP!I$10:I$89,POP!I$90,GDP!I$90,'Global Theil'!$A50)</f>
        <v>-3.6113871516805428E-4</v>
      </c>
      <c r="J50" cm="1">
        <f t="array" ref="J50">TheilElementSeparateSum(POP!J$10:J$89,GDP!J$10:J$89,POP!J$90,GDP!J$90,'Global Theil'!$A50)</f>
        <v>-3.639816979353093E-4</v>
      </c>
      <c r="K50" cm="1">
        <f t="array" ref="K50">TheilElementSeparateSum(POP!K$10:K$89,GDP!K$10:K$89,POP!K$90,GDP!K$90,'Global Theil'!$A50)</f>
        <v>-3.6374463563033628E-4</v>
      </c>
      <c r="L50" cm="1">
        <f t="array" ref="L50">TheilElementSeparateSum(POP!L$10:L$89,GDP!L$10:L$89,POP!L$90,GDP!L$90,'Global Theil'!$A50)</f>
        <v>-3.655793908674591E-4</v>
      </c>
      <c r="M50" cm="1">
        <f t="array" ref="M50">TheilElementSeparateSum(POP!M$10:M$89,GDP!M$10:M$89,POP!M$90,GDP!M$90,'Global Theil'!$A50)</f>
        <v>-3.6233399821336836E-4</v>
      </c>
      <c r="N50" cm="1">
        <f t="array" ref="N50">TheilElementSeparateSum(POP!N$10:N$89,GDP!N$10:N$89,POP!N$90,GDP!N$90,'Global Theil'!$A50)</f>
        <v>-3.6096984233257413E-4</v>
      </c>
      <c r="O50" cm="1">
        <f t="array" ref="O50">TheilElementSeparateSum(POP!O$10:O$89,GDP!O$10:O$89,POP!O$90,GDP!O$90,'Global Theil'!$A50)</f>
        <v>-3.5826836912237347E-4</v>
      </c>
      <c r="P50" cm="1">
        <f t="array" ref="P50">TheilElementSeparateSum(POP!P$10:P$89,GDP!P$10:P$89,POP!P$90,GDP!P$90,'Global Theil'!$A50)</f>
        <v>-3.6112602751341675E-4</v>
      </c>
      <c r="Q50" cm="1">
        <f t="array" ref="Q50">TheilElementSeparateSum(POP!Q$10:Q$89,GDP!Q$10:Q$89,POP!Q$90,GDP!Q$90,'Global Theil'!$A50)</f>
        <v>-3.6045360690097349E-4</v>
      </c>
      <c r="R50" cm="1">
        <f t="array" ref="R50">TheilElementSeparateSum(POP!R$10:R$89,GDP!R$10:R$89,POP!R$90,GDP!R$90,'Global Theil'!$A50)</f>
        <v>-3.7463987177447928E-4</v>
      </c>
      <c r="S50" cm="1">
        <f t="array" ref="S50">TheilElementSeparateSum(POP!S$10:S$89,GDP!S$10:S$89,POP!S$90,GDP!S$90,'Global Theil'!$A50)</f>
        <v>-3.8656971421819426E-4</v>
      </c>
      <c r="T50" cm="1">
        <f t="array" ref="T50">TheilElementSeparateSum(POP!T$10:T$89,GDP!T$10:T$89,POP!T$90,GDP!T$90,'Global Theil'!$A50)</f>
        <v>-3.9738701124416935E-4</v>
      </c>
      <c r="U50" cm="1">
        <f t="array" ref="U50">TheilElementSeparateSum(POP!U$10:U$89,GDP!U$10:U$89,POP!U$90,GDP!U$90,'Global Theil'!$A50)</f>
        <v>-4.0425075812628553E-4</v>
      </c>
      <c r="V50" cm="1">
        <f t="array" ref="V50">TheilElementSeparateSum(POP!V$10:V$89,GDP!V$10:V$89,POP!V$90,GDP!V$90,'Global Theil'!$A50)</f>
        <v>-4.1065158192783404E-4</v>
      </c>
      <c r="W50" cm="1">
        <f t="array" ref="W50">TheilElementSeparateSum(POP!W$10:W$89,GDP!W$10:W$89,POP!W$90,GDP!W$90,'Global Theil'!$A50)</f>
        <v>-4.1850912796999757E-4</v>
      </c>
      <c r="X50" cm="1">
        <f t="array" ref="X50">TheilElementSeparateSum(POP!X$10:X$89,GDP!X$10:X$89,POP!X$90,GDP!X$90,'Global Theil'!$A50)</f>
        <v>-4.2098045655271593E-4</v>
      </c>
      <c r="Y50" cm="1">
        <f t="array" ref="Y50">TheilElementSeparateSum(POP!Y$10:Y$89,GDP!Y$10:Y$89,POP!Y$90,GDP!Y$90,'Global Theil'!$A50)</f>
        <v>-4.2518905875841569E-4</v>
      </c>
      <c r="Z50" cm="1">
        <f t="array" ref="Z50">TheilElementSeparateSum(POP!Z$10:Z$89,GDP!Z$10:Z$89,POP!Z$90,GDP!Z$90,'Global Theil'!$A50)</f>
        <v>-4.2803502256649224E-4</v>
      </c>
      <c r="AA50" cm="1">
        <f t="array" ref="AA50">TheilElementSeparateSum(POP!AA$10:AA$89,GDP!AA$10:AA$89,POP!AA$90,GDP!AA$90,'Global Theil'!$A50)</f>
        <v>-4.3303966709548158E-4</v>
      </c>
      <c r="AB50" cm="1">
        <f t="array" ref="AB50">TheilElementSeparateSum(POP!AB$10:AB$89,GDP!AB$10:AB$89,POP!AB$90,GDP!AB$90,'Global Theil'!$A50)</f>
        <v>-4.4525620143635511E-4</v>
      </c>
      <c r="AC50" cm="1">
        <f t="array" ref="AC50">TheilElementSeparateSum(POP!AC$10:AC$89,GDP!AC$10:AC$89,POP!AC$90,GDP!AC$90,'Global Theil'!$A50)</f>
        <v>-4.5190083828741646E-4</v>
      </c>
      <c r="AD50" cm="1">
        <f t="array" ref="AD50">TheilElementSeparateSum(POP!AD$10:AD$89,GDP!AD$10:AD$89,POP!AD$90,GDP!AD$90,'Global Theil'!$A50)</f>
        <v>-4.526364532832869E-4</v>
      </c>
      <c r="AE50" cm="1">
        <f t="array" ref="AE50">TheilElementSeparateSum(POP!AE$10:AE$89,GDP!AE$10:AE$89,POP!AE$90,GDP!AE$90,'Global Theil'!$A50)</f>
        <v>-4.4553782477065317E-4</v>
      </c>
      <c r="AF50" cm="1">
        <f t="array" ref="AF50">TheilElementSeparateSum(POP!AF$10:AF$89,GDP!AF$10:AF$89,POP!AF$90,GDP!AF$90,'Global Theil'!$A50)</f>
        <v>-4.2377550923876491E-4</v>
      </c>
      <c r="AG50" cm="1">
        <f t="array" ref="AG50">TheilElementSeparateSum(POP!AG$10:AG$89,GDP!AG$10:AG$89,POP!AG$90,GDP!AG$90,'Global Theil'!$A50)</f>
        <v>-4.0849451268377068E-4</v>
      </c>
      <c r="AH50" cm="1">
        <f t="array" ref="AH50">TheilElementSeparateSum(POP!AH$10:AH$89,GDP!AH$10:AH$89,POP!AH$90,GDP!AH$90,'Global Theil'!$A50)</f>
        <v>-4.1202537983476569E-4</v>
      </c>
      <c r="AI50" cm="1">
        <f t="array" ref="AI50">TheilElementSeparateSum(POP!AI$10:AI$89,GDP!AI$10:AI$89,POP!AI$90,GDP!AI$90,'Global Theil'!$A50)</f>
        <v>-4.1081885125338784E-4</v>
      </c>
      <c r="AJ50" cm="1">
        <f t="array" ref="AJ50">TheilElementSeparateSum(POP!AJ$10:AJ$89,GDP!AJ$10:AJ$89,POP!AJ$90,GDP!AJ$90,'Global Theil'!$A50)</f>
        <v>-3.8990063107575376E-4</v>
      </c>
      <c r="AK50" cm="1">
        <f t="array" ref="AK50">TheilElementSeparateSum(POP!AK$10:AK$89,GDP!AK$10:AK$89,POP!AK$90,GDP!AK$90,'Global Theil'!$A50)</f>
        <v>-3.9973516577400652E-4</v>
      </c>
      <c r="AL50" cm="1">
        <f t="array" ref="AL50">TheilElementSeparateSum(POP!AL$10:AL$89,GDP!AL$10:AL$89,POP!AL$90,GDP!AL$90,'Global Theil'!$A50)</f>
        <v>-3.9386551775880618E-4</v>
      </c>
      <c r="AM50" cm="1">
        <f t="array" ref="AM50">TheilElementSeparateSum(POP!AM$10:AM$89,GDP!AM$10:AM$89,POP!AM$90,GDP!AM$90,'Global Theil'!$A50)</f>
        <v>-4.1371054728928634E-4</v>
      </c>
      <c r="AN50" cm="1">
        <f t="array" ref="AN50">TheilElementSeparateSum(POP!AN$10:AN$89,GDP!AN$10:AN$89,POP!AN$90,GDP!AN$90,'Global Theil'!$A50)</f>
        <v>-4.3473055739271877E-4</v>
      </c>
      <c r="AO50" cm="1">
        <f t="array" ref="AO50">TheilElementSeparateSum(POP!AO$10:AO$89,GDP!AO$10:AO$89,POP!AO$90,GDP!AO$90,'Global Theil'!$A50)</f>
        <v>-4.3132771521172937E-4</v>
      </c>
      <c r="AP50" cm="1">
        <f t="array" ref="AP50">TheilElementSeparateSum(POP!AP$10:AP$89,GDP!AP$10:AP$89,POP!AP$90,GDP!AP$90,'Global Theil'!$A50)</f>
        <v>-4.4643147224059077E-4</v>
      </c>
      <c r="AQ50" cm="1">
        <f t="array" ref="AQ50">TheilElementSeparateSum(POP!AQ$10:AQ$89,GDP!AQ$10:AQ$89,POP!AQ$90,GDP!AQ$90,'Global Theil'!$A50)</f>
        <v>-4.6351108847027473E-4</v>
      </c>
      <c r="AR50" cm="1">
        <f t="array" ref="AR50">TheilElementSeparateSum(POP!AR$10:AR$89,GDP!AR$10:AR$89,POP!AR$90,GDP!AR$90,'Global Theil'!$A50)</f>
        <v>-4.6480903575476688E-4</v>
      </c>
      <c r="AS50" cm="1">
        <f t="array" ref="AS50">TheilElementSeparateSum(POP!AS$10:AS$89,GDP!AS$10:AS$89,POP!AS$90,GDP!AS$90,'Global Theil'!$A50)</f>
        <v>-4.5699011362727865E-4</v>
      </c>
      <c r="AT50" cm="1">
        <f t="array" ref="AT50">TheilElementSeparateSum(POP!AT$10:AT$89,GDP!AT$10:AT$89,POP!AT$90,GDP!AT$90,'Global Theil'!$A50)</f>
        <v>-4.5282744676754353E-4</v>
      </c>
      <c r="AU50" cm="1">
        <f t="array" ref="AU50">TheilElementSeparateSum(POP!AU$10:AU$89,GDP!AU$10:AU$89,POP!AU$90,GDP!AU$90,'Global Theil'!$A50)</f>
        <v>-4.6093850212773548E-4</v>
      </c>
      <c r="AV50" cm="1">
        <f t="array" ref="AV50">TheilElementSeparateSum(POP!AV$10:AV$89,GDP!AV$10:AV$89,POP!AV$90,GDP!AV$90,'Global Theil'!$A50)</f>
        <v>-4.7280753271333991E-4</v>
      </c>
      <c r="AW50" cm="1">
        <f t="array" ref="AW50">TheilElementSeparateSum(POP!AW$10:AW$89,GDP!AW$10:AW$89,POP!AW$90,GDP!AW$90,'Global Theil'!$A50)</f>
        <v>-4.7935175170664949E-4</v>
      </c>
      <c r="AX50" cm="1">
        <f t="array" ref="AX50">TheilElementSeparateSum(POP!AX$10:AX$89,GDP!AX$10:AX$89,POP!AX$90,GDP!AX$90,'Global Theil'!$A50)</f>
        <v>-4.9042183613932835E-4</v>
      </c>
      <c r="AY50" cm="1">
        <f t="array" ref="AY50">TheilElementSeparateSum(POP!AY$10:AY$89,GDP!AY$10:AY$89,POP!AY$90,GDP!AY$90,'Global Theil'!$A50)</f>
        <v>-5.1132374207844562E-4</v>
      </c>
      <c r="AZ50" cm="1">
        <f t="array" ref="AZ50">TheilElementSeparateSum(POP!AZ$10:AZ$89,GDP!AZ$10:AZ$89,POP!AZ$90,GDP!AZ$90,'Global Theil'!$A50)</f>
        <v>-5.1358437278944502E-4</v>
      </c>
      <c r="BA50" cm="1">
        <f t="array" ref="BA50">TheilElementSeparateSum(POP!BA$10:BA$89,GDP!BA$10:BA$89,POP!BA$90,GDP!BA$90,'Global Theil'!$A50)</f>
        <v>-5.1970804595416313E-4</v>
      </c>
      <c r="BB50" cm="1">
        <f t="array" ref="BB50">TheilElementSeparateSum(POP!BB$10:BB$89,GDP!BB$10:BB$89,POP!BB$90,GDP!BB$90,'Global Theil'!$A50)</f>
        <v>-5.2658986145380016E-4</v>
      </c>
      <c r="BC50" cm="1">
        <f t="array" ref="BC50">TheilElementSeparateSum(POP!BC$10:BC$89,GDP!BC$10:BC$89,POP!BC$90,GDP!BC$90,'Global Theil'!$A50)</f>
        <v>-5.228374543283376E-4</v>
      </c>
      <c r="BD50" cm="1">
        <f t="array" ref="BD50">TheilElementSeparateSum(POP!BD$10:BD$89,GDP!BD$10:BD$89,POP!BD$90,GDP!BD$90,'Global Theil'!$A50)</f>
        <v>-5.3150705754105684E-4</v>
      </c>
      <c r="BE50" cm="1">
        <f t="array" ref="BE50">TheilElementSeparateSum(POP!BE$10:BE$89,GDP!BE$10:BE$89,POP!BE$90,GDP!BE$90,'Global Theil'!$A50)</f>
        <v>-5.5246364193407361E-4</v>
      </c>
      <c r="BF50" cm="1">
        <f t="array" ref="BF50">TheilElementSeparateSum(POP!BF$10:BF$89,GDP!BF$10:BF$89,POP!BF$90,GDP!BF$90,'Global Theil'!$A50)</f>
        <v>-5.5788125672638926E-4</v>
      </c>
      <c r="BG50" cm="1">
        <f t="array" ref="BG50">TheilElementSeparateSum(POP!BG$10:BG$89,GDP!BG$10:BG$89,POP!BG$90,GDP!BG$90,'Global Theil'!$A50)</f>
        <v>-5.6120981625014583E-4</v>
      </c>
      <c r="BH50" cm="1">
        <f t="array" ref="BH50">TheilElementSeparateSum(POP!BH$10:BH$89,GDP!BH$10:BH$89,POP!BH$90,GDP!BH$90,'Global Theil'!$A50)</f>
        <v>-5.5873841062665532E-4</v>
      </c>
      <c r="BI50" cm="1">
        <f t="array" ref="BI50">TheilElementSeparateSum(POP!BI$10:BI$89,GDP!BI$10:BI$89,POP!BI$90,GDP!BI$90,'Global Theil'!$A50)</f>
        <v>-5.6621610173950053E-4</v>
      </c>
    </row>
    <row r="51" spans="1:61" x14ac:dyDescent="0.45">
      <c r="A51">
        <f t="shared" si="0"/>
        <v>48</v>
      </c>
      <c r="B51" t="str" vm="115">
        <f>GDP!B57</f>
        <v>India</v>
      </c>
      <c r="C51" cm="1">
        <f t="array" ref="C51">TheilElementSeparateSum(POP!C$10:C$89,GDP!C$10:C$89,POP!C$90,GDP!C$90,'Global Theil'!$A51)</f>
        <v>-6.2098501948738928E-2</v>
      </c>
      <c r="D51" cm="1">
        <f t="array" ref="D51">TheilElementSeparateSum(POP!D$10:D$89,GDP!D$10:D$89,POP!D$90,GDP!D$90,'Global Theil'!$A51)</f>
        <v>-6.2242442325226209E-2</v>
      </c>
      <c r="E51" cm="1">
        <f t="array" ref="E51">TheilElementSeparateSum(POP!E$10:E$89,GDP!E$10:E$89,POP!E$90,GDP!E$90,'Global Theil'!$A51)</f>
        <v>-6.3790509952636909E-2</v>
      </c>
      <c r="F51" cm="1">
        <f t="array" ref="F51">TheilElementSeparateSum(POP!F$10:F$89,GDP!F$10:F$89,POP!F$90,GDP!F$90,'Global Theil'!$A51)</f>
        <v>-6.5494576941578259E-2</v>
      </c>
      <c r="G51" cm="1">
        <f t="array" ref="G51">TheilElementSeparateSum(POP!G$10:G$89,GDP!G$10:G$89,POP!G$90,GDP!G$90,'Global Theil'!$A51)</f>
        <v>-6.4633940423627079E-2</v>
      </c>
      <c r="H51" cm="1">
        <f t="array" ref="H51">TheilElementSeparateSum(POP!H$10:H$89,GDP!H$10:H$89,POP!H$90,GDP!H$90,'Global Theil'!$A51)</f>
        <v>-5.5177863300242373E-2</v>
      </c>
      <c r="I51" cm="1">
        <f t="array" ref="I51">TheilElementSeparateSum(POP!I$10:I$89,GDP!I$10:I$89,POP!I$90,GDP!I$90,'Global Theil'!$A51)</f>
        <v>-5.5836495437349747E-2</v>
      </c>
      <c r="J51" cm="1">
        <f t="array" ref="J51">TheilElementSeparateSum(POP!J$10:J$89,GDP!J$10:J$89,POP!J$90,GDP!J$90,'Global Theil'!$A51)</f>
        <v>-5.5296758611342291E-2</v>
      </c>
      <c r="K51" cm="1">
        <f t="array" ref="K51">TheilElementSeparateSum(POP!K$10:K$89,GDP!K$10:K$89,POP!K$90,GDP!K$90,'Global Theil'!$A51)</f>
        <v>-5.5252124074612496E-2</v>
      </c>
      <c r="L51" cm="1">
        <f t="array" ref="L51">TheilElementSeparateSum(POP!L$10:L$89,GDP!L$10:L$89,POP!L$90,GDP!L$90,'Global Theil'!$A51)</f>
        <v>-5.4604142813193306E-2</v>
      </c>
      <c r="M51" cm="1">
        <f t="array" ref="M51">TheilElementSeparateSum(POP!M$10:M$89,GDP!M$10:M$89,POP!M$90,GDP!M$90,'Global Theil'!$A51)</f>
        <v>-5.4151582812776669E-2</v>
      </c>
      <c r="N51" cm="1">
        <f t="array" ref="N51">TheilElementSeparateSum(POP!N$10:N$89,GDP!N$10:N$89,POP!N$90,GDP!N$90,'Global Theil'!$A51)</f>
        <v>-5.1982452312159227E-2</v>
      </c>
      <c r="O51" cm="1">
        <f t="array" ref="O51">TheilElementSeparateSum(POP!O$10:O$89,GDP!O$10:O$89,POP!O$90,GDP!O$90,'Global Theil'!$A51)</f>
        <v>-5.19577790311158E-2</v>
      </c>
      <c r="P51" cm="1">
        <f t="array" ref="P51">TheilElementSeparateSum(POP!P$10:P$89,GDP!P$10:P$89,POP!P$90,GDP!P$90,'Global Theil'!$A51)</f>
        <v>-5.2853158587970739E-2</v>
      </c>
      <c r="Q51" cm="1">
        <f t="array" ref="Q51">TheilElementSeparateSum(POP!Q$10:Q$89,GDP!Q$10:Q$89,POP!Q$90,GDP!Q$90,'Global Theil'!$A51)</f>
        <v>-4.9436457043163198E-2</v>
      </c>
      <c r="R51" cm="1">
        <f t="array" ref="R51">TheilElementSeparateSum(POP!R$10:R$89,GDP!R$10:R$89,POP!R$90,GDP!R$90,'Global Theil'!$A51)</f>
        <v>-4.8610049374650417E-2</v>
      </c>
      <c r="S51" cm="1">
        <f t="array" ref="S51">TheilElementSeparateSum(POP!S$10:S$89,GDP!S$10:S$89,POP!S$90,GDP!S$90,'Global Theil'!$A51)</f>
        <v>-4.9965075535244423E-2</v>
      </c>
      <c r="T51" cm="1">
        <f t="array" ref="T51">TheilElementSeparateSum(POP!T$10:T$89,GDP!T$10:T$89,POP!T$90,GDP!T$90,'Global Theil'!$A51)</f>
        <v>-4.8774793982543717E-2</v>
      </c>
      <c r="U51" cm="1">
        <f t="array" ref="U51">TheilElementSeparateSum(POP!U$10:U$89,GDP!U$10:U$89,POP!U$90,GDP!U$90,'Global Theil'!$A51)</f>
        <v>-4.7921755867612409E-2</v>
      </c>
      <c r="V51" cm="1">
        <f t="array" ref="V51">TheilElementSeparateSum(POP!V$10:V$89,GDP!V$10:V$89,POP!V$90,GDP!V$90,'Global Theil'!$A51)</f>
        <v>-5.0343477543325021E-2</v>
      </c>
      <c r="W51" cm="1">
        <f t="array" ref="W51">TheilElementSeparateSum(POP!W$10:W$89,GDP!W$10:W$89,POP!W$90,GDP!W$90,'Global Theil'!$A51)</f>
        <v>-5.000270947228809E-2</v>
      </c>
      <c r="X51" cm="1">
        <f t="array" ref="X51">TheilElementSeparateSum(POP!X$10:X$89,GDP!X$10:X$89,POP!X$90,GDP!X$90,'Global Theil'!$A51)</f>
        <v>-5.1490051592162384E-2</v>
      </c>
      <c r="Y51" cm="1">
        <f t="array" ref="Y51">TheilElementSeparateSum(POP!Y$10:Y$89,GDP!Y$10:Y$89,POP!Y$90,GDP!Y$90,'Global Theil'!$A51)</f>
        <v>-5.3430906895076152E-2</v>
      </c>
      <c r="Z51" cm="1">
        <f t="array" ref="Z51">TheilElementSeparateSum(POP!Z$10:Z$89,GDP!Z$10:Z$89,POP!Z$90,GDP!Z$90,'Global Theil'!$A51)</f>
        <v>-5.1289388384324348E-2</v>
      </c>
      <c r="AA51" cm="1">
        <f t="array" ref="AA51">TheilElementSeparateSum(POP!AA$10:AA$89,GDP!AA$10:AA$89,POP!AA$90,GDP!AA$90,'Global Theil'!$A51)</f>
        <v>-5.2461547972005841E-2</v>
      </c>
      <c r="AB51" cm="1">
        <f t="array" ref="AB51">TheilElementSeparateSum(POP!AB$10:AB$89,GDP!AB$10:AB$89,POP!AB$90,GDP!AB$90,'Global Theil'!$A51)</f>
        <v>-4.9861127126132436E-2</v>
      </c>
      <c r="AC51" cm="1">
        <f t="array" ref="AC51">TheilElementSeparateSum(POP!AC$10:AC$89,GDP!AC$10:AC$89,POP!AC$90,GDP!AC$90,'Global Theil'!$A51)</f>
        <v>-4.9491981964651002E-2</v>
      </c>
      <c r="AD51" cm="1">
        <f t="array" ref="AD51">TheilElementSeparateSum(POP!AD$10:AD$89,GDP!AD$10:AD$89,POP!AD$90,GDP!AD$90,'Global Theil'!$A51)</f>
        <v>-4.7884759545408849E-2</v>
      </c>
      <c r="AE51" cm="1">
        <f t="array" ref="AE51">TheilElementSeparateSum(POP!AE$10:AE$89,GDP!AE$10:AE$89,POP!AE$90,GDP!AE$90,'Global Theil'!$A51)</f>
        <v>-4.636143388838098E-2</v>
      </c>
      <c r="AF51" cm="1">
        <f t="array" ref="AF51">TheilElementSeparateSum(POP!AF$10:AF$89,GDP!AF$10:AF$89,POP!AF$90,GDP!AF$90,'Global Theil'!$A51)</f>
        <v>-4.5780794306614088E-2</v>
      </c>
      <c r="AG51" cm="1">
        <f t="array" ref="AG51">TheilElementSeparateSum(POP!AG$10:AG$89,GDP!AG$10:AG$89,POP!AG$90,GDP!AG$90,'Global Theil'!$A51)</f>
        <v>-3.9621769885851477E-2</v>
      </c>
      <c r="AH51" cm="1">
        <f t="array" ref="AH51">TheilElementSeparateSum(POP!AH$10:AH$89,GDP!AH$10:AH$89,POP!AH$90,GDP!AH$90,'Global Theil'!$A51)</f>
        <v>-3.9845471233301406E-2</v>
      </c>
      <c r="AI51" cm="1">
        <f t="array" ref="AI51">TheilElementSeparateSum(POP!AI$10:AI$89,GDP!AI$10:AI$89,POP!AI$90,GDP!AI$90,'Global Theil'!$A51)</f>
        <v>-3.8555676471232231E-2</v>
      </c>
      <c r="AJ51" cm="1">
        <f t="array" ref="AJ51">TheilElementSeparateSum(POP!AJ$10:AJ$89,GDP!AJ$10:AJ$89,POP!AJ$90,GDP!AJ$90,'Global Theil'!$A51)</f>
        <v>-4.0656620128765711E-2</v>
      </c>
      <c r="AK51" cm="1">
        <f t="array" ref="AK51">TheilElementSeparateSum(POP!AK$10:AK$89,GDP!AK$10:AK$89,POP!AK$90,GDP!AK$90,'Global Theil'!$A51)</f>
        <v>-4.0554553407939078E-2</v>
      </c>
      <c r="AL51" cm="1">
        <f t="array" ref="AL51">TheilElementSeparateSum(POP!AL$10:AL$89,GDP!AL$10:AL$89,POP!AL$90,GDP!AL$90,'Global Theil'!$A51)</f>
        <v>-4.2270916981068614E-2</v>
      </c>
      <c r="AM51" cm="1">
        <f t="array" ref="AM51">TheilElementSeparateSum(POP!AM$10:AM$89,GDP!AM$10:AM$89,POP!AM$90,GDP!AM$90,'Global Theil'!$A51)</f>
        <v>-4.3746002142753308E-2</v>
      </c>
      <c r="AN51" cm="1">
        <f t="array" ref="AN51">TheilElementSeparateSum(POP!AN$10:AN$89,GDP!AN$10:AN$89,POP!AN$90,GDP!AN$90,'Global Theil'!$A51)</f>
        <v>-4.3962558490008984E-2</v>
      </c>
      <c r="AO51" cm="1">
        <f t="array" ref="AO51">TheilElementSeparateSum(POP!AO$10:AO$89,GDP!AO$10:AO$89,POP!AO$90,GDP!AO$90,'Global Theil'!$A51)</f>
        <v>-4.5143355823234622E-2</v>
      </c>
      <c r="AP51" cm="1">
        <f t="array" ref="AP51">TheilElementSeparateSum(POP!AP$10:AP$89,GDP!AP$10:AP$89,POP!AP$90,GDP!AP$90,'Global Theil'!$A51)</f>
        <v>-4.4688650139293178E-2</v>
      </c>
      <c r="AQ51" cm="1">
        <f t="array" ref="AQ51">TheilElementSeparateSum(POP!AQ$10:AQ$89,GDP!AQ$10:AQ$89,POP!AQ$90,GDP!AQ$90,'Global Theil'!$A51)</f>
        <v>-4.6024326742289456E-2</v>
      </c>
      <c r="AR51" cm="1">
        <f t="array" ref="AR51">TheilElementSeparateSum(POP!AR$10:AR$89,GDP!AR$10:AR$89,POP!AR$90,GDP!AR$90,'Global Theil'!$A51)</f>
        <v>-4.6645695017017888E-2</v>
      </c>
      <c r="AS51" cm="1">
        <f t="array" ref="AS51">TheilElementSeparateSum(POP!AS$10:AS$89,GDP!AS$10:AS$89,POP!AS$90,GDP!AS$90,'Global Theil'!$A51)</f>
        <v>-4.8493383998286475E-2</v>
      </c>
      <c r="AT51" cm="1">
        <f t="array" ref="AT51">TheilElementSeparateSum(POP!AT$10:AT$89,GDP!AT$10:AT$89,POP!AT$90,GDP!AT$90,'Global Theil'!$A51)</f>
        <v>-4.9834939613202206E-2</v>
      </c>
      <c r="AU51" cm="1">
        <f t="array" ref="AU51">TheilElementSeparateSum(POP!AU$10:AU$89,GDP!AU$10:AU$89,POP!AU$90,GDP!AU$90,'Global Theil'!$A51)</f>
        <v>-5.2110252792237528E-2</v>
      </c>
      <c r="AV51" cm="1">
        <f t="array" ref="AV51">TheilElementSeparateSum(POP!AV$10:AV$89,GDP!AV$10:AV$89,POP!AV$90,GDP!AV$90,'Global Theil'!$A51)</f>
        <v>-5.4211543904588239E-2</v>
      </c>
      <c r="AW51" cm="1">
        <f t="array" ref="AW51">TheilElementSeparateSum(POP!AW$10:AW$89,GDP!AW$10:AW$89,POP!AW$90,GDP!AW$90,'Global Theil'!$A51)</f>
        <v>-5.9049921255907717E-2</v>
      </c>
      <c r="AX51" cm="1">
        <f t="array" ref="AX51">TheilElementSeparateSum(POP!AX$10:AX$89,GDP!AX$10:AX$89,POP!AX$90,GDP!AX$90,'Global Theil'!$A51)</f>
        <v>-5.6253820520087525E-2</v>
      </c>
      <c r="AY51" cm="1">
        <f t="array" ref="AY51">TheilElementSeparateSum(POP!AY$10:AY$89,GDP!AY$10:AY$89,POP!AY$90,GDP!AY$90,'Global Theil'!$A51)</f>
        <v>-6.0971888196143423E-2</v>
      </c>
      <c r="AZ51" cm="1">
        <f t="array" ref="AZ51">TheilElementSeparateSum(POP!AZ$10:AZ$89,GDP!AZ$10:AZ$89,POP!AZ$90,GDP!AZ$90,'Global Theil'!$A51)</f>
        <v>-6.5488548934749827E-2</v>
      </c>
      <c r="BA51" cm="1">
        <f t="array" ref="BA51">TheilElementSeparateSum(POP!BA$10:BA$89,GDP!BA$10:BA$89,POP!BA$90,GDP!BA$90,'Global Theil'!$A51)</f>
        <v>-6.5223074433588879E-2</v>
      </c>
      <c r="BB51" cm="1">
        <f t="array" ref="BB51">TheilElementSeparateSum(POP!BB$10:BB$89,GDP!BB$10:BB$89,POP!BB$90,GDP!BB$90,'Global Theil'!$A51)</f>
        <v>-6.4585800704045196E-2</v>
      </c>
      <c r="BC51" cm="1">
        <f t="array" ref="BC51">TheilElementSeparateSum(POP!BC$10:BC$89,GDP!BC$10:BC$89,POP!BC$90,GDP!BC$90,'Global Theil'!$A51)</f>
        <v>-6.4221273316496838E-2</v>
      </c>
      <c r="BD51" cm="1">
        <f t="array" ref="BD51">TheilElementSeparateSum(POP!BD$10:BD$89,GDP!BD$10:BD$89,POP!BD$90,GDP!BD$90,'Global Theil'!$A51)</f>
        <v>-6.6177235331124143E-2</v>
      </c>
      <c r="BE51" cm="1">
        <f t="array" ref="BE51">TheilElementSeparateSum(POP!BE$10:BE$89,GDP!BE$10:BE$89,POP!BE$90,GDP!BE$90,'Global Theil'!$A51)</f>
        <v>-6.8270598760059531E-2</v>
      </c>
      <c r="BF51" cm="1">
        <f t="array" ref="BF51">TheilElementSeparateSum(POP!BF$10:BF$89,GDP!BF$10:BF$89,POP!BF$90,GDP!BF$90,'Global Theil'!$A51)</f>
        <v>-7.0492356372076181E-2</v>
      </c>
      <c r="BG51" cm="1">
        <f t="array" ref="BG51">TheilElementSeparateSum(POP!BG$10:BG$89,GDP!BG$10:BG$89,POP!BG$90,GDP!BG$90,'Global Theil'!$A51)</f>
        <v>-7.3270621643643119E-2</v>
      </c>
      <c r="BH51" cm="1">
        <f t="array" ref="BH51">TheilElementSeparateSum(POP!BH$10:BH$89,GDP!BH$10:BH$89,POP!BH$90,GDP!BH$90,'Global Theil'!$A51)</f>
        <v>-7.2040380090743233E-2</v>
      </c>
      <c r="BI51" cm="1">
        <f t="array" ref="BI51">TheilElementSeparateSum(POP!BI$10:BI$89,GDP!BI$10:BI$89,POP!BI$90,GDP!BI$90,'Global Theil'!$A51)</f>
        <v>-7.3312247397166574E-2</v>
      </c>
    </row>
    <row r="52" spans="1:61" x14ac:dyDescent="0.45">
      <c r="A52">
        <f t="shared" si="0"/>
        <v>49</v>
      </c>
      <c r="B52" t="str" vm="116">
        <f>GDP!B58</f>
        <v>Kenya</v>
      </c>
      <c r="C52" cm="1">
        <f t="array" ref="C52">TheilElementSeparateSum(POP!C$10:C$89,GDP!C$10:C$89,POP!C$90,GDP!C$90,'Global Theil'!$A52)</f>
        <v>-1.1817409674089558E-3</v>
      </c>
      <c r="D52" cm="1">
        <f t="array" ref="D52">TheilElementSeparateSum(POP!D$10:D$89,GDP!D$10:D$89,POP!D$90,GDP!D$90,'Global Theil'!$A52)</f>
        <v>-1.2015853876326027E-3</v>
      </c>
      <c r="E52" cm="1">
        <f t="array" ref="E52">TheilElementSeparateSum(POP!E$10:E$89,GDP!E$10:E$89,POP!E$90,GDP!E$90,'Global Theil'!$A52)</f>
        <v>-1.2022291190413009E-3</v>
      </c>
      <c r="F52" cm="1">
        <f t="array" ref="F52">TheilElementSeparateSum(POP!F$10:F$89,GDP!F$10:F$89,POP!F$90,GDP!F$90,'Global Theil'!$A52)</f>
        <v>-1.2036787269542766E-3</v>
      </c>
      <c r="G52" cm="1">
        <f t="array" ref="G52">TheilElementSeparateSum(POP!G$10:G$89,GDP!G$10:G$89,POP!G$90,GDP!G$90,'Global Theil'!$A52)</f>
        <v>-1.167196268566148E-3</v>
      </c>
      <c r="H52" cm="1">
        <f t="array" ref="H52">TheilElementSeparateSum(POP!H$10:H$89,GDP!H$10:H$89,POP!H$90,GDP!H$90,'Global Theil'!$A52)</f>
        <v>-1.2121265140966947E-3</v>
      </c>
      <c r="I52" cm="1">
        <f t="array" ref="I52">TheilElementSeparateSum(POP!I$10:I$89,GDP!I$10:I$89,POP!I$90,GDP!I$90,'Global Theil'!$A52)</f>
        <v>-1.21625622127903E-3</v>
      </c>
      <c r="J52" cm="1">
        <f t="array" ref="J52">TheilElementSeparateSum(POP!J$10:J$89,GDP!J$10:J$89,POP!J$90,GDP!J$90,'Global Theil'!$A52)</f>
        <v>-1.234195114636168E-3</v>
      </c>
      <c r="K52" cm="1">
        <f t="array" ref="K52">TheilElementSeparateSum(POP!K$10:K$89,GDP!K$10:K$89,POP!K$90,GDP!K$90,'Global Theil'!$A52)</f>
        <v>-1.2306277626483457E-3</v>
      </c>
      <c r="L52" cm="1">
        <f t="array" ref="L52">TheilElementSeparateSum(POP!L$10:L$89,GDP!L$10:L$89,POP!L$90,GDP!L$90,'Global Theil'!$A52)</f>
        <v>-1.2428380061446629E-3</v>
      </c>
      <c r="M52" cm="1">
        <f t="array" ref="M52">TheilElementSeparateSum(POP!M$10:M$89,GDP!M$10:M$89,POP!M$90,GDP!M$90,'Global Theil'!$A52)</f>
        <v>-1.2583574132766938E-3</v>
      </c>
      <c r="N52" cm="1">
        <f t="array" ref="N52">TheilElementSeparateSum(POP!N$10:N$89,GDP!N$10:N$89,POP!N$90,GDP!N$90,'Global Theil'!$A52)</f>
        <v>-1.2864470554701357E-3</v>
      </c>
      <c r="O52" cm="1">
        <f t="array" ref="O52">TheilElementSeparateSum(POP!O$10:O$89,GDP!O$10:O$89,POP!O$90,GDP!O$90,'Global Theil'!$A52)</f>
        <v>-1.2916720271730201E-3</v>
      </c>
      <c r="P52" cm="1">
        <f t="array" ref="P52">TheilElementSeparateSum(POP!P$10:P$89,GDP!P$10:P$89,POP!P$90,GDP!P$90,'Global Theil'!$A52)</f>
        <v>-1.3334215724123662E-3</v>
      </c>
      <c r="Q52" cm="1">
        <f t="array" ref="Q52">TheilElementSeparateSum(POP!Q$10:Q$89,GDP!Q$10:Q$89,POP!Q$90,GDP!Q$90,'Global Theil'!$A52)</f>
        <v>-1.3324322509655892E-3</v>
      </c>
      <c r="R52" cm="1">
        <f t="array" ref="R52">TheilElementSeparateSum(POP!R$10:R$89,GDP!R$10:R$89,POP!R$90,GDP!R$90,'Global Theil'!$A52)</f>
        <v>-1.338976910778537E-3</v>
      </c>
      <c r="S52" cm="1">
        <f t="array" ref="S52">TheilElementSeparateSum(POP!S$10:S$89,GDP!S$10:S$89,POP!S$90,GDP!S$90,'Global Theil'!$A52)</f>
        <v>-1.4378050295277773E-3</v>
      </c>
      <c r="T52" cm="1">
        <f t="array" ref="T52">TheilElementSeparateSum(POP!T$10:T$89,GDP!T$10:T$89,POP!T$90,GDP!T$90,'Global Theil'!$A52)</f>
        <v>-1.4520217860975486E-3</v>
      </c>
      <c r="U52" cm="1">
        <f t="array" ref="U52">TheilElementSeparateSum(POP!U$10:U$89,GDP!U$10:U$89,POP!U$90,GDP!U$90,'Global Theil'!$A52)</f>
        <v>-1.4807923460442799E-3</v>
      </c>
      <c r="V52" cm="1">
        <f t="array" ref="V52">TheilElementSeparateSum(POP!V$10:V$89,GDP!V$10:V$89,POP!V$90,GDP!V$90,'Global Theil'!$A52)</f>
        <v>-1.52387834177056E-3</v>
      </c>
      <c r="W52" cm="1">
        <f t="array" ref="W52">TheilElementSeparateSum(POP!W$10:W$89,GDP!W$10:W$89,POP!W$90,GDP!W$90,'Global Theil'!$A52)</f>
        <v>-1.4651346621076605E-3</v>
      </c>
      <c r="X52" cm="1">
        <f t="array" ref="X52">TheilElementSeparateSum(POP!X$10:X$89,GDP!X$10:X$89,POP!X$90,GDP!X$90,'Global Theil'!$A52)</f>
        <v>-1.4442327456891887E-3</v>
      </c>
      <c r="Y52" cm="1">
        <f t="array" ref="Y52">TheilElementSeparateSum(POP!Y$10:Y$89,GDP!Y$10:Y$89,POP!Y$90,GDP!Y$90,'Global Theil'!$A52)</f>
        <v>-1.3915463339807411E-3</v>
      </c>
      <c r="Z52" cm="1">
        <f t="array" ref="Z52">TheilElementSeparateSum(POP!Z$10:Z$89,GDP!Z$10:Z$89,POP!Z$90,GDP!Z$90,'Global Theil'!$A52)</f>
        <v>-1.3939775080364254E-3</v>
      </c>
      <c r="AA52" cm="1">
        <f t="array" ref="AA52">TheilElementSeparateSum(POP!AA$10:AA$89,GDP!AA$10:AA$89,POP!AA$90,GDP!AA$90,'Global Theil'!$A52)</f>
        <v>-1.3592909252594829E-3</v>
      </c>
      <c r="AB52" cm="1">
        <f t="array" ref="AB52">TheilElementSeparateSum(POP!AB$10:AB$89,GDP!AB$10:AB$89,POP!AB$90,GDP!AB$90,'Global Theil'!$A52)</f>
        <v>-1.3735370181953489E-3</v>
      </c>
      <c r="AC52" cm="1">
        <f t="array" ref="AC52">TheilElementSeparateSum(POP!AC$10:AC$89,GDP!AC$10:AC$89,POP!AC$90,GDP!AC$90,'Global Theil'!$A52)</f>
        <v>-1.3593141838047838E-3</v>
      </c>
      <c r="AD52" cm="1">
        <f t="array" ref="AD52">TheilElementSeparateSum(POP!AD$10:AD$89,GDP!AD$10:AD$89,POP!AD$90,GDP!AD$90,'Global Theil'!$A52)</f>
        <v>-1.3139100966333341E-3</v>
      </c>
      <c r="AE52" cm="1">
        <f t="array" ref="AE52">TheilElementSeparateSum(POP!AE$10:AE$89,GDP!AE$10:AE$89,POP!AE$90,GDP!AE$90,'Global Theil'!$A52)</f>
        <v>-1.2749274339033615E-3</v>
      </c>
      <c r="AF52" cm="1">
        <f t="array" ref="AF52">TheilElementSeparateSum(POP!AF$10:AF$89,GDP!AF$10:AF$89,POP!AF$90,GDP!AF$90,'Global Theil'!$A52)</f>
        <v>-1.2309955672275314E-3</v>
      </c>
      <c r="AG52" cm="1">
        <f t="array" ref="AG52">TheilElementSeparateSum(POP!AG$10:AG$89,GDP!AG$10:AG$89,POP!AG$90,GDP!AG$90,'Global Theil'!$A52)</f>
        <v>-1.1554862830306151E-3</v>
      </c>
      <c r="AH52" cm="1">
        <f t="array" ref="AH52">TheilElementSeparateSum(POP!AH$10:AH$89,GDP!AH$10:AH$89,POP!AH$90,GDP!AH$90,'Global Theil'!$A52)</f>
        <v>-1.1256621688391262E-3</v>
      </c>
      <c r="AI52" cm="1">
        <f t="array" ref="AI52">TheilElementSeparateSum(POP!AI$10:AI$89,GDP!AI$10:AI$89,POP!AI$90,GDP!AI$90,'Global Theil'!$A52)</f>
        <v>-8.8290691972622783E-4</v>
      </c>
      <c r="AJ52" cm="1">
        <f t="array" ref="AJ52">TheilElementSeparateSum(POP!AJ$10:AJ$89,GDP!AJ$10:AJ$89,POP!AJ$90,GDP!AJ$90,'Global Theil'!$A52)</f>
        <v>-9.7472380315507818E-4</v>
      </c>
      <c r="AK52" cm="1">
        <f t="array" ref="AK52">TheilElementSeparateSum(POP!AK$10:AK$89,GDP!AK$10:AK$89,POP!AK$90,GDP!AK$90,'Global Theil'!$A52)</f>
        <v>-1.069446305435199E-3</v>
      </c>
      <c r="AL52" cm="1">
        <f t="array" ref="AL52">TheilElementSeparateSum(POP!AL$10:AL$89,GDP!AL$10:AL$89,POP!AL$90,GDP!AL$90,'Global Theil'!$A52)</f>
        <v>-1.2707493443033257E-3</v>
      </c>
      <c r="AM52" cm="1">
        <f t="array" ref="AM52">TheilElementSeparateSum(POP!AM$10:AM$89,GDP!AM$10:AM$89,POP!AM$90,GDP!AM$90,'Global Theil'!$A52)</f>
        <v>-1.3425990999974583E-3</v>
      </c>
      <c r="AN52" cm="1">
        <f t="array" ref="AN52">TheilElementSeparateSum(POP!AN$10:AN$89,GDP!AN$10:AN$89,POP!AN$90,GDP!AN$90,'Global Theil'!$A52)</f>
        <v>-1.4033848236603174E-3</v>
      </c>
      <c r="AO52" cm="1">
        <f t="array" ref="AO52">TheilElementSeparateSum(POP!AO$10:AO$89,GDP!AO$10:AO$89,POP!AO$90,GDP!AO$90,'Global Theil'!$A52)</f>
        <v>-1.3001245903688531E-3</v>
      </c>
      <c r="AP52" cm="1">
        <f t="array" ref="AP52">TheilElementSeparateSum(POP!AP$10:AP$89,GDP!AP$10:AP$89,POP!AP$90,GDP!AP$90,'Global Theil'!$A52)</f>
        <v>-1.2628705539772397E-3</v>
      </c>
      <c r="AQ52" cm="1">
        <f t="array" ref="AQ52">TheilElementSeparateSum(POP!AQ$10:AQ$89,GDP!AQ$10:AQ$89,POP!AQ$90,GDP!AQ$90,'Global Theil'!$A52)</f>
        <v>-1.2949525835768531E-3</v>
      </c>
      <c r="AR52" cm="1">
        <f t="array" ref="AR52">TheilElementSeparateSum(POP!AR$10:AR$89,GDP!AR$10:AR$89,POP!AR$90,GDP!AR$90,'Global Theil'!$A52)</f>
        <v>-1.2795631581305504E-3</v>
      </c>
      <c r="AS52" cm="1">
        <f t="array" ref="AS52">TheilElementSeparateSum(POP!AS$10:AS$89,GDP!AS$10:AS$89,POP!AS$90,GDP!AS$90,'Global Theil'!$A52)</f>
        <v>-1.3040883532129182E-3</v>
      </c>
      <c r="AT52" cm="1">
        <f t="array" ref="AT52">TheilElementSeparateSum(POP!AT$10:AT$89,GDP!AT$10:AT$89,POP!AT$90,GDP!AT$90,'Global Theil'!$A52)</f>
        <v>-1.2827810768988146E-3</v>
      </c>
      <c r="AU52" cm="1">
        <f t="array" ref="AU52">TheilElementSeparateSum(POP!AU$10:AU$89,GDP!AU$10:AU$89,POP!AU$90,GDP!AU$90,'Global Theil'!$A52)</f>
        <v>-1.3571926208819376E-3</v>
      </c>
      <c r="AV52" cm="1">
        <f t="array" ref="AV52">TheilElementSeparateSum(POP!AV$10:AV$89,GDP!AV$10:AV$89,POP!AV$90,GDP!AV$90,'Global Theil'!$A52)</f>
        <v>-1.5930449593052473E-3</v>
      </c>
      <c r="AW52" cm="1">
        <f t="array" ref="AW52">TheilElementSeparateSum(POP!AW$10:AW$89,GDP!AW$10:AW$89,POP!AW$90,GDP!AW$90,'Global Theil'!$A52)</f>
        <v>-1.7076880735486385E-3</v>
      </c>
      <c r="AX52" cm="1">
        <f t="array" ref="AX52">TheilElementSeparateSum(POP!AX$10:AX$89,GDP!AX$10:AX$89,POP!AX$90,GDP!AX$90,'Global Theil'!$A52)</f>
        <v>-1.75977197988404E-3</v>
      </c>
      <c r="AY52" cm="1">
        <f t="array" ref="AY52">TheilElementSeparateSum(POP!AY$10:AY$89,GDP!AY$10:AY$89,POP!AY$90,GDP!AY$90,'Global Theil'!$A52)</f>
        <v>-1.838158952488908E-3</v>
      </c>
      <c r="AZ52" cm="1">
        <f t="array" ref="AZ52">TheilElementSeparateSum(POP!AZ$10:AZ$89,GDP!AZ$10:AZ$89,POP!AZ$90,GDP!AZ$90,'Global Theil'!$A52)</f>
        <v>-1.8428745354338845E-3</v>
      </c>
      <c r="BA52" cm="1">
        <f t="array" ref="BA52">TheilElementSeparateSum(POP!BA$10:BA$89,GDP!BA$10:BA$89,POP!BA$90,GDP!BA$90,'Global Theil'!$A52)</f>
        <v>-1.8058806421443832E-3</v>
      </c>
      <c r="BB52" cm="1">
        <f t="array" ref="BB52">TheilElementSeparateSum(POP!BB$10:BB$89,GDP!BB$10:BB$89,POP!BB$90,GDP!BB$90,'Global Theil'!$A52)</f>
        <v>-1.9923066926520313E-3</v>
      </c>
      <c r="BC52" cm="1">
        <f t="array" ref="BC52">TheilElementSeparateSum(POP!BC$10:BC$89,GDP!BC$10:BC$89,POP!BC$90,GDP!BC$90,'Global Theil'!$A52)</f>
        <v>-2.0747629137249052E-3</v>
      </c>
      <c r="BD52" cm="1">
        <f t="array" ref="BD52">TheilElementSeparateSum(POP!BD$10:BD$89,GDP!BD$10:BD$89,POP!BD$90,GDP!BD$90,'Global Theil'!$A52)</f>
        <v>-2.1751303969103231E-3</v>
      </c>
      <c r="BE52" cm="1">
        <f t="array" ref="BE52">TheilElementSeparateSum(POP!BE$10:BE$89,GDP!BE$10:BE$89,POP!BE$90,GDP!BE$90,'Global Theil'!$A52)</f>
        <v>-2.2764698427222658E-3</v>
      </c>
      <c r="BF52" cm="1">
        <f t="array" ref="BF52">TheilElementSeparateSum(POP!BF$10:BF$89,GDP!BF$10:BF$89,POP!BF$90,GDP!BF$90,'Global Theil'!$A52)</f>
        <v>-2.3626281161124862E-3</v>
      </c>
      <c r="BG52" cm="1">
        <f t="array" ref="BG52">TheilElementSeparateSum(POP!BG$10:BG$89,GDP!BG$10:BG$89,POP!BG$90,GDP!BG$90,'Global Theil'!$A52)</f>
        <v>-2.4686747467348941E-3</v>
      </c>
      <c r="BH52" cm="1">
        <f t="array" ref="BH52">TheilElementSeparateSum(POP!BH$10:BH$89,GDP!BH$10:BH$89,POP!BH$90,GDP!BH$90,'Global Theil'!$A52)</f>
        <v>-2.5396494132877692E-3</v>
      </c>
      <c r="BI52" cm="1">
        <f t="array" ref="BI52">TheilElementSeparateSum(POP!BI$10:BI$89,GDP!BI$10:BI$89,POP!BI$90,GDP!BI$90,'Global Theil'!$A52)</f>
        <v>-2.639314626715559E-3</v>
      </c>
    </row>
    <row r="53" spans="1:61" x14ac:dyDescent="0.45">
      <c r="A53">
        <f t="shared" si="0"/>
        <v>50</v>
      </c>
      <c r="B53" t="str" vm="117">
        <f>GDP!B59</f>
        <v>Lesotho</v>
      </c>
      <c r="C53" cm="1">
        <f t="array" ref="C53">TheilElementSeparateSum(POP!C$10:C$89,GDP!C$10:C$89,POP!C$90,GDP!C$90,'Global Theil'!$A53)</f>
        <v>-7.9275686579046196E-5</v>
      </c>
      <c r="D53" cm="1">
        <f t="array" ref="D53">TheilElementSeparateSum(POP!D$10:D$89,GDP!D$10:D$89,POP!D$90,GDP!D$90,'Global Theil'!$A53)</f>
        <v>-8.3554134477207073E-5</v>
      </c>
      <c r="E53" cm="1">
        <f t="array" ref="E53">TheilElementSeparateSum(POP!E$10:E$89,GDP!E$10:E$89,POP!E$90,GDP!E$90,'Global Theil'!$A53)</f>
        <v>-8.5282047759167607E-5</v>
      </c>
      <c r="F53" cm="1">
        <f t="array" ref="F53">TheilElementSeparateSum(POP!F$10:F$89,GDP!F$10:F$89,POP!F$90,GDP!F$90,'Global Theil'!$A53)</f>
        <v>-8.5757904688938766E-5</v>
      </c>
      <c r="G53" cm="1">
        <f t="array" ref="G53">TheilElementSeparateSum(POP!G$10:G$89,GDP!G$10:G$89,POP!G$90,GDP!G$90,'Global Theil'!$A53)</f>
        <v>-8.4221723176554331E-5</v>
      </c>
      <c r="H53" cm="1">
        <f t="array" ref="H53">TheilElementSeparateSum(POP!H$10:H$89,GDP!H$10:H$89,POP!H$90,GDP!H$90,'Global Theil'!$A53)</f>
        <v>-8.1767867390059116E-5</v>
      </c>
      <c r="I53" cm="1">
        <f t="array" ref="I53">TheilElementSeparateSum(POP!I$10:I$89,GDP!I$10:I$89,POP!I$90,GDP!I$90,'Global Theil'!$A53)</f>
        <v>-8.0777232978719192E-5</v>
      </c>
      <c r="J53" cm="1">
        <f t="array" ref="J53">TheilElementSeparateSum(POP!J$10:J$89,GDP!J$10:J$89,POP!J$90,GDP!J$90,'Global Theil'!$A53)</f>
        <v>-7.888993791183111E-5</v>
      </c>
      <c r="K53" cm="1">
        <f t="array" ref="K53">TheilElementSeparateSum(POP!K$10:K$89,GDP!K$10:K$89,POP!K$90,GDP!K$90,'Global Theil'!$A53)</f>
        <v>-7.7663177723533689E-5</v>
      </c>
      <c r="L53" cm="1">
        <f t="array" ref="L53">TheilElementSeparateSum(POP!L$10:L$89,GDP!L$10:L$89,POP!L$90,GDP!L$90,'Global Theil'!$A53)</f>
        <v>-7.5458208432814826E-5</v>
      </c>
      <c r="M53" cm="1">
        <f t="array" ref="M53">TheilElementSeparateSum(POP!M$10:M$89,GDP!M$10:M$89,POP!M$90,GDP!M$90,'Global Theil'!$A53)</f>
        <v>-7.6126878295905022E-5</v>
      </c>
      <c r="N53" cm="1">
        <f t="array" ref="N53">TheilElementSeparateSum(POP!N$10:N$89,GDP!N$10:N$89,POP!N$90,GDP!N$90,'Global Theil'!$A53)</f>
        <v>-7.2410018461348206E-5</v>
      </c>
      <c r="O53" cm="1">
        <f t="array" ref="O53">TheilElementSeparateSum(POP!O$10:O$89,GDP!O$10:O$89,POP!O$90,GDP!O$90,'Global Theil'!$A53)</f>
        <v>-8.284880644199473E-5</v>
      </c>
      <c r="P53" cm="1">
        <f t="array" ref="P53">TheilElementSeparateSum(POP!P$10:P$89,GDP!P$10:P$89,POP!P$90,GDP!P$90,'Global Theil'!$A53)</f>
        <v>-8.7780615765039127E-5</v>
      </c>
      <c r="Q53" cm="1">
        <f t="array" ref="Q53">TheilElementSeparateSum(POP!Q$10:Q$89,GDP!Q$10:Q$89,POP!Q$90,GDP!Q$90,'Global Theil'!$A53)</f>
        <v>-8.1893824586689765E-5</v>
      </c>
      <c r="R53" cm="1">
        <f t="array" ref="R53">TheilElementSeparateSum(POP!R$10:R$89,GDP!R$10:R$89,POP!R$90,GDP!R$90,'Global Theil'!$A53)</f>
        <v>-7.7929871177727944E-5</v>
      </c>
      <c r="S53" cm="1">
        <f t="array" ref="S53">TheilElementSeparateSum(POP!S$10:S$89,GDP!S$10:S$89,POP!S$90,GDP!S$90,'Global Theil'!$A53)</f>
        <v>-8.5452719096926381E-5</v>
      </c>
      <c r="T53" cm="1">
        <f t="array" ref="T53">TheilElementSeparateSum(POP!T$10:T$89,GDP!T$10:T$89,POP!T$90,GDP!T$90,'Global Theil'!$A53)</f>
        <v>-9.3707036865457196E-5</v>
      </c>
      <c r="U53" cm="1">
        <f t="array" ref="U53">TheilElementSeparateSum(POP!U$10:U$89,GDP!U$10:U$89,POP!U$90,GDP!U$90,'Global Theil'!$A53)</f>
        <v>-9.1102479479499923E-5</v>
      </c>
      <c r="V53" cm="1">
        <f t="array" ref="V53">TheilElementSeparateSum(POP!V$10:V$89,GDP!V$10:V$89,POP!V$90,GDP!V$90,'Global Theil'!$A53)</f>
        <v>-1.0688349147659422E-4</v>
      </c>
      <c r="W53" cm="1">
        <f t="array" ref="W53">TheilElementSeparateSum(POP!W$10:W$89,GDP!W$10:W$89,POP!W$90,GDP!W$90,'Global Theil'!$A53)</f>
        <v>-1.0470977597473276E-4</v>
      </c>
      <c r="X53" cm="1">
        <f t="array" ref="X53">TheilElementSeparateSum(POP!X$10:X$89,GDP!X$10:X$89,POP!X$90,GDP!X$90,'Global Theil'!$A53)</f>
        <v>-9.3712802703016266E-5</v>
      </c>
      <c r="Y53" cm="1">
        <f t="array" ref="Y53">TheilElementSeparateSum(POP!Y$10:Y$89,GDP!Y$10:Y$89,POP!Y$90,GDP!Y$90,'Global Theil'!$A53)</f>
        <v>-9.8557691702714473E-5</v>
      </c>
      <c r="Z53" cm="1">
        <f t="array" ref="Z53">TheilElementSeparateSum(POP!Z$10:Z$89,GDP!Z$10:Z$89,POP!Z$90,GDP!Z$90,'Global Theil'!$A53)</f>
        <v>-8.8086821930157666E-5</v>
      </c>
      <c r="AA53" cm="1">
        <f t="array" ref="AA53">TheilElementSeparateSum(POP!AA$10:AA$89,GDP!AA$10:AA$89,POP!AA$90,GDP!AA$90,'Global Theil'!$A53)</f>
        <v>-7.4716032903270502E-5</v>
      </c>
      <c r="AB53" cm="1">
        <f t="array" ref="AB53">TheilElementSeparateSum(POP!AB$10:AB$89,GDP!AB$10:AB$89,POP!AB$90,GDP!AB$90,'Global Theil'!$A53)</f>
        <v>-7.530129819348953E-5</v>
      </c>
      <c r="AC53" cm="1">
        <f t="array" ref="AC53">TheilElementSeparateSum(POP!AC$10:AC$89,GDP!AC$10:AC$89,POP!AC$90,GDP!AC$90,'Global Theil'!$A53)</f>
        <v>-8.0517241202679075E-5</v>
      </c>
      <c r="AD53" cm="1">
        <f t="array" ref="AD53">TheilElementSeparateSum(POP!AD$10:AD$89,GDP!AD$10:AD$89,POP!AD$90,GDP!AD$90,'Global Theil'!$A53)</f>
        <v>-8.2388441550101778E-5</v>
      </c>
      <c r="AE53" cm="1">
        <f t="array" ref="AE53">TheilElementSeparateSum(POP!AE$10:AE$89,GDP!AE$10:AE$89,POP!AE$90,GDP!AE$90,'Global Theil'!$A53)</f>
        <v>-8.2340248239281576E-5</v>
      </c>
      <c r="AF53" cm="1">
        <f t="array" ref="AF53">TheilElementSeparateSum(POP!AF$10:AF$89,GDP!AF$10:AF$89,POP!AF$90,GDP!AF$90,'Global Theil'!$A53)</f>
        <v>-8.6720055395840228E-5</v>
      </c>
      <c r="AG53" cm="1">
        <f t="array" ref="AG53">TheilElementSeparateSum(POP!AG$10:AG$89,GDP!AG$10:AG$89,POP!AG$90,GDP!AG$90,'Global Theil'!$A53)</f>
        <v>-9.2486794818696382E-5</v>
      </c>
      <c r="AH53" cm="1">
        <f t="array" ref="AH53">TheilElementSeparateSum(POP!AH$10:AH$89,GDP!AH$10:AH$89,POP!AH$90,GDP!AH$90,'Global Theil'!$A53)</f>
        <v>-9.873083608688733E-5</v>
      </c>
      <c r="AI53" cm="1">
        <f t="array" ref="AI53">TheilElementSeparateSum(POP!AI$10:AI$89,GDP!AI$10:AI$89,POP!AI$90,GDP!AI$90,'Global Theil'!$A53)</f>
        <v>-9.8041290121598002E-5</v>
      </c>
      <c r="AJ53" cm="1">
        <f t="array" ref="AJ53">TheilElementSeparateSum(POP!AJ$10:AJ$89,GDP!AJ$10:AJ$89,POP!AJ$90,GDP!AJ$90,'Global Theil'!$A53)</f>
        <v>-9.6694295729489595E-5</v>
      </c>
      <c r="AK53" cm="1">
        <f t="array" ref="AK53">TheilElementSeparateSum(POP!AK$10:AK$89,GDP!AK$10:AK$89,POP!AK$90,GDP!AK$90,'Global Theil'!$A53)</f>
        <v>-9.8554366032097012E-5</v>
      </c>
      <c r="AL53" cm="1">
        <f t="array" ref="AL53">TheilElementSeparateSum(POP!AL$10:AL$89,GDP!AL$10:AL$89,POP!AL$90,GDP!AL$90,'Global Theil'!$A53)</f>
        <v>-9.4132498074903749E-5</v>
      </c>
      <c r="AM53" cm="1">
        <f t="array" ref="AM53">TheilElementSeparateSum(POP!AM$10:AM$89,GDP!AM$10:AM$89,POP!AM$90,GDP!AM$90,'Global Theil'!$A53)</f>
        <v>-9.7016802906161202E-5</v>
      </c>
      <c r="AN53" cm="1">
        <f t="array" ref="AN53">TheilElementSeparateSum(POP!AN$10:AN$89,GDP!AN$10:AN$89,POP!AN$90,GDP!AN$90,'Global Theil'!$A53)</f>
        <v>-9.2537093941898855E-5</v>
      </c>
      <c r="AO53" cm="1">
        <f t="array" ref="AO53">TheilElementSeparateSum(POP!AO$10:AO$89,GDP!AO$10:AO$89,POP!AO$90,GDP!AO$90,'Global Theil'!$A53)</f>
        <v>-8.9036612943002959E-5</v>
      </c>
      <c r="AP53" cm="1">
        <f t="array" ref="AP53">TheilElementSeparateSum(POP!AP$10:AP$89,GDP!AP$10:AP$89,POP!AP$90,GDP!AP$90,'Global Theil'!$A53)</f>
        <v>-8.5158351249454354E-5</v>
      </c>
      <c r="AQ53" cm="1">
        <f t="array" ref="AQ53">TheilElementSeparateSum(POP!AQ$10:AQ$89,GDP!AQ$10:AQ$89,POP!AQ$90,GDP!AQ$90,'Global Theil'!$A53)</f>
        <v>-8.1556651941307325E-5</v>
      </c>
      <c r="AR53" cm="1">
        <f t="array" ref="AR53">TheilElementSeparateSum(POP!AR$10:AR$89,GDP!AR$10:AR$89,POP!AR$90,GDP!AR$90,'Global Theil'!$A53)</f>
        <v>-7.6024974692871094E-5</v>
      </c>
      <c r="AS53" cm="1">
        <f t="array" ref="AS53">TheilElementSeparateSum(POP!AS$10:AS$89,GDP!AS$10:AS$89,POP!AS$90,GDP!AS$90,'Global Theil'!$A53)</f>
        <v>-9.0612572151246173E-5</v>
      </c>
      <c r="AT53" cm="1">
        <f t="array" ref="AT53">TheilElementSeparateSum(POP!AT$10:AT$89,GDP!AT$10:AT$89,POP!AT$90,GDP!AT$90,'Global Theil'!$A53)</f>
        <v>-9.831082287116781E-5</v>
      </c>
      <c r="AU53" cm="1">
        <f t="array" ref="AU53">TheilElementSeparateSum(POP!AU$10:AU$89,GDP!AU$10:AU$89,POP!AU$90,GDP!AU$90,'Global Theil'!$A53)</f>
        <v>-9.948305986315703E-5</v>
      </c>
      <c r="AV53" cm="1">
        <f t="array" ref="AV53">TheilElementSeparateSum(POP!AV$10:AV$89,GDP!AV$10:AV$89,POP!AV$90,GDP!AV$90,'Global Theil'!$A53)</f>
        <v>-9.8668146040469402E-5</v>
      </c>
      <c r="AW53" cm="1">
        <f t="array" ref="AW53">TheilElementSeparateSum(POP!AW$10:AW$89,GDP!AW$10:AW$89,POP!AW$90,GDP!AW$90,'Global Theil'!$A53)</f>
        <v>-8.9978433512109197E-5</v>
      </c>
      <c r="AX53" cm="1">
        <f t="array" ref="AX53">TheilElementSeparateSum(POP!AX$10:AX$89,GDP!AX$10:AX$89,POP!AX$90,GDP!AX$90,'Global Theil'!$A53)</f>
        <v>-8.6910133704606001E-5</v>
      </c>
      <c r="AY53" cm="1">
        <f t="array" ref="AY53">TheilElementSeparateSum(POP!AY$10:AY$89,GDP!AY$10:AY$89,POP!AY$90,GDP!AY$90,'Global Theil'!$A53)</f>
        <v>-8.8639006219671618E-5</v>
      </c>
      <c r="AZ53" cm="1">
        <f t="array" ref="AZ53">TheilElementSeparateSum(POP!AZ$10:AZ$89,GDP!AZ$10:AZ$89,POP!AZ$90,GDP!AZ$90,'Global Theil'!$A53)</f>
        <v>-9.660627653300246E-5</v>
      </c>
      <c r="BA53" cm="1">
        <f t="array" ref="BA53">TheilElementSeparateSum(POP!BA$10:BA$89,GDP!BA$10:BA$89,POP!BA$90,GDP!BA$90,'Global Theil'!$A53)</f>
        <v>-9.8895192053154651E-5</v>
      </c>
      <c r="BB53" cm="1">
        <f t="array" ref="BB53">TheilElementSeparateSum(POP!BB$10:BB$89,GDP!BB$10:BB$89,POP!BB$90,GDP!BB$90,'Global Theil'!$A53)</f>
        <v>-9.5512309656079711E-5</v>
      </c>
      <c r="BC53" cm="1">
        <f t="array" ref="BC53">TheilElementSeparateSum(POP!BC$10:BC$89,GDP!BC$10:BC$89,POP!BC$90,GDP!BC$90,'Global Theil'!$A53)</f>
        <v>-9.1756120158361322E-5</v>
      </c>
      <c r="BD53" cm="1">
        <f t="array" ref="BD53">TheilElementSeparateSum(POP!BD$10:BD$89,GDP!BD$10:BD$89,POP!BD$90,GDP!BD$90,'Global Theil'!$A53)</f>
        <v>-9.1482263942325789E-5</v>
      </c>
      <c r="BE53" cm="1">
        <f t="array" ref="BE53">TheilElementSeparateSum(POP!BE$10:BE$89,GDP!BE$10:BE$89,POP!BE$90,GDP!BE$90,'Global Theil'!$A53)</f>
        <v>-9.0364207021647645E-5</v>
      </c>
      <c r="BF53" cm="1">
        <f t="array" ref="BF53">TheilElementSeparateSum(POP!BF$10:BF$89,GDP!BF$10:BF$89,POP!BF$90,GDP!BF$90,'Global Theil'!$A53)</f>
        <v>-8.4824124504213024E-5</v>
      </c>
      <c r="BG53" cm="1">
        <f t="array" ref="BG53">TheilElementSeparateSum(POP!BG$10:BG$89,GDP!BG$10:BG$89,POP!BG$90,GDP!BG$90,'Global Theil'!$A53)</f>
        <v>-8.7037973674910447E-5</v>
      </c>
      <c r="BH53" cm="1">
        <f t="array" ref="BH53">TheilElementSeparateSum(POP!BH$10:BH$89,GDP!BH$10:BH$89,POP!BH$90,GDP!BH$90,'Global Theil'!$A53)</f>
        <v>-8.7300853649416015E-5</v>
      </c>
      <c r="BI53" cm="1">
        <f t="array" ref="BI53">TheilElementSeparateSum(POP!BI$10:BI$89,GDP!BI$10:BI$89,POP!BI$90,GDP!BI$90,'Global Theil'!$A53)</f>
        <v>-8.4107782912338285E-5</v>
      </c>
    </row>
    <row r="54" spans="1:61" x14ac:dyDescent="0.45">
      <c r="A54">
        <f t="shared" si="0"/>
        <v>51</v>
      </c>
      <c r="B54" t="str" vm="118">
        <f>GDP!B60</f>
        <v>Madagascar</v>
      </c>
      <c r="C54" cm="1">
        <f t="array" ref="C54">TheilElementSeparateSum(POP!C$10:C$89,GDP!C$10:C$89,POP!C$90,GDP!C$90,'Global Theil'!$A54)</f>
        <v>-8.2510450503269232E-4</v>
      </c>
      <c r="D54" cm="1">
        <f t="array" ref="D54">TheilElementSeparateSum(POP!D$10:D$89,GDP!D$10:D$89,POP!D$90,GDP!D$90,'Global Theil'!$A54)</f>
        <v>-8.2679461977970114E-4</v>
      </c>
      <c r="E54" cm="1">
        <f t="array" ref="E54">TheilElementSeparateSum(POP!E$10:E$89,GDP!E$10:E$89,POP!E$90,GDP!E$90,'Global Theil'!$A54)</f>
        <v>-8.1707664557398318E-4</v>
      </c>
      <c r="F54" cm="1">
        <f t="array" ref="F54">TheilElementSeparateSum(POP!F$10:F$89,GDP!F$10:F$89,POP!F$90,GDP!F$90,'Global Theil'!$A54)</f>
        <v>-8.1145616099265649E-4</v>
      </c>
      <c r="G54" cm="1">
        <f t="array" ref="G54">TheilElementSeparateSum(POP!G$10:G$89,GDP!G$10:G$89,POP!G$90,GDP!G$90,'Global Theil'!$A54)</f>
        <v>-8.0162116181767078E-4</v>
      </c>
      <c r="H54" cm="1">
        <f t="array" ref="H54">TheilElementSeparateSum(POP!H$10:H$89,GDP!H$10:H$89,POP!H$90,GDP!H$90,'Global Theil'!$A54)</f>
        <v>-8.0207248287311218E-4</v>
      </c>
      <c r="I54" cm="1">
        <f t="array" ref="I54">TheilElementSeparateSum(POP!I$10:I$89,GDP!I$10:I$89,POP!I$90,GDP!I$90,'Global Theil'!$A54)</f>
        <v>-8.032989753222156E-4</v>
      </c>
      <c r="J54" cm="1">
        <f t="array" ref="J54">TheilElementSeparateSum(POP!J$10:J$89,GDP!J$10:J$89,POP!J$90,GDP!J$90,'Global Theil'!$A54)</f>
        <v>-8.0576909470117389E-4</v>
      </c>
      <c r="K54" cm="1">
        <f t="array" ref="K54">TheilElementSeparateSum(POP!K$10:K$89,GDP!K$10:K$89,POP!K$90,GDP!K$90,'Global Theil'!$A54)</f>
        <v>-7.8719094632145284E-4</v>
      </c>
      <c r="L54" cm="1">
        <f t="array" ref="L54">TheilElementSeparateSum(POP!L$10:L$89,GDP!L$10:L$89,POP!L$90,GDP!L$90,'Global Theil'!$A54)</f>
        <v>-7.7829646058331307E-4</v>
      </c>
      <c r="M54" cm="1">
        <f t="array" ref="M54">TheilElementSeparateSum(POP!M$10:M$89,GDP!M$10:M$89,POP!M$90,GDP!M$90,'Global Theil'!$A54)</f>
        <v>-7.7558867971188445E-4</v>
      </c>
      <c r="N54" cm="1">
        <f t="array" ref="N54">TheilElementSeparateSum(POP!N$10:N$89,GDP!N$10:N$89,POP!N$90,GDP!N$90,'Global Theil'!$A54)</f>
        <v>-7.7013977308667961E-4</v>
      </c>
      <c r="O54" cm="1">
        <f t="array" ref="O54">TheilElementSeparateSum(POP!O$10:O$89,GDP!O$10:O$89,POP!O$90,GDP!O$90,'Global Theil'!$A54)</f>
        <v>-7.8171313923799262E-4</v>
      </c>
      <c r="P54" cm="1">
        <f t="array" ref="P54">TheilElementSeparateSum(POP!P$10:P$89,GDP!P$10:P$89,POP!P$90,GDP!P$90,'Global Theil'!$A54)</f>
        <v>-7.9363361249516534E-4</v>
      </c>
      <c r="Q54" cm="1">
        <f t="array" ref="Q54">TheilElementSeparateSum(POP!Q$10:Q$89,GDP!Q$10:Q$89,POP!Q$90,GDP!Q$90,'Global Theil'!$A54)</f>
        <v>-8.1628102680013511E-4</v>
      </c>
      <c r="R54" cm="1">
        <f t="array" ref="R54">TheilElementSeparateSum(POP!R$10:R$89,GDP!R$10:R$89,POP!R$90,GDP!R$90,'Global Theil'!$A54)</f>
        <v>-7.8225595845010795E-4</v>
      </c>
      <c r="S54" cm="1">
        <f t="array" ref="S54">TheilElementSeparateSum(POP!S$10:S$89,GDP!S$10:S$89,POP!S$90,GDP!S$90,'Global Theil'!$A54)</f>
        <v>-7.7195609917831808E-4</v>
      </c>
      <c r="T54" cm="1">
        <f t="array" ref="T54">TheilElementSeparateSum(POP!T$10:T$89,GDP!T$10:T$89,POP!T$90,GDP!T$90,'Global Theil'!$A54)</f>
        <v>-7.6080205438838224E-4</v>
      </c>
      <c r="U54" cm="1">
        <f t="array" ref="U54">TheilElementSeparateSum(POP!U$10:U$89,GDP!U$10:U$89,POP!U$90,GDP!U$90,'Global Theil'!$A54)</f>
        <v>-8.0618383922945126E-4</v>
      </c>
      <c r="V54" cm="1">
        <f t="array" ref="V54">TheilElementSeparateSum(POP!V$10:V$89,GDP!V$10:V$89,POP!V$90,GDP!V$90,'Global Theil'!$A54)</f>
        <v>-9.0559052362205246E-4</v>
      </c>
      <c r="W54" cm="1">
        <f t="array" ref="W54">TheilElementSeparateSum(POP!W$10:W$89,GDP!W$10:W$89,POP!W$90,GDP!W$90,'Global Theil'!$A54)</f>
        <v>-8.6778102508464289E-4</v>
      </c>
      <c r="X54" cm="1">
        <f t="array" ref="X54">TheilElementSeparateSum(POP!X$10:X$89,GDP!X$10:X$89,POP!X$90,GDP!X$90,'Global Theil'!$A54)</f>
        <v>-8.7927547269056887E-4</v>
      </c>
      <c r="Y54" cm="1">
        <f t="array" ref="Y54">TheilElementSeparateSum(POP!Y$10:Y$89,GDP!Y$10:Y$89,POP!Y$90,GDP!Y$90,'Global Theil'!$A54)</f>
        <v>-8.71018851072518E-4</v>
      </c>
      <c r="Z54" cm="1">
        <f t="array" ref="Z54">TheilElementSeparateSum(POP!Z$10:Z$89,GDP!Z$10:Z$89,POP!Z$90,GDP!Z$90,'Global Theil'!$A54)</f>
        <v>-7.9167103944920213E-4</v>
      </c>
      <c r="AA54" cm="1">
        <f t="array" ref="AA54">TheilElementSeparateSum(POP!AA$10:AA$89,GDP!AA$10:AA$89,POP!AA$90,GDP!AA$90,'Global Theil'!$A54)</f>
        <v>-7.6500152318169433E-4</v>
      </c>
      <c r="AB54" cm="1">
        <f t="array" ref="AB54">TheilElementSeparateSum(POP!AB$10:AB$89,GDP!AB$10:AB$89,POP!AB$90,GDP!AB$90,'Global Theil'!$A54)</f>
        <v>-7.5815799148875001E-4</v>
      </c>
      <c r="AC54" cm="1">
        <f t="array" ref="AC54">TheilElementSeparateSum(POP!AC$10:AC$89,GDP!AC$10:AC$89,POP!AC$90,GDP!AC$90,'Global Theil'!$A54)</f>
        <v>-5.9902071604214617E-4</v>
      </c>
      <c r="AD54" cm="1">
        <f t="array" ref="AD54">TheilElementSeparateSum(POP!AD$10:AD$89,GDP!AD$10:AD$89,POP!AD$90,GDP!AD$90,'Global Theil'!$A54)</f>
        <v>-5.5657276048514878E-4</v>
      </c>
      <c r="AE54" cm="1">
        <f t="array" ref="AE54">TheilElementSeparateSum(POP!AE$10:AE$89,GDP!AE$10:AE$89,POP!AE$90,GDP!AE$90,'Global Theil'!$A54)</f>
        <v>-5.3851494213536172E-4</v>
      </c>
      <c r="AF54" cm="1">
        <f t="array" ref="AF54">TheilElementSeparateSum(POP!AF$10:AF$89,GDP!AF$10:AF$89,POP!AF$90,GDP!AF$90,'Global Theil'!$A54)</f>
        <v>-5.7883715804344087E-4</v>
      </c>
      <c r="AG54" cm="1">
        <f t="array" ref="AG54">TheilElementSeparateSum(POP!AG$10:AG$89,GDP!AG$10:AG$89,POP!AG$90,GDP!AG$90,'Global Theil'!$A54)</f>
        <v>-4.9588920925450479E-4</v>
      </c>
      <c r="AH54" cm="1">
        <f t="array" ref="AH54">TheilElementSeparateSum(POP!AH$10:AH$89,GDP!AH$10:AH$89,POP!AH$90,GDP!AH$90,'Global Theil'!$A54)</f>
        <v>-5.2264976869183428E-4</v>
      </c>
      <c r="AI54" cm="1">
        <f t="array" ref="AI54">TheilElementSeparateSum(POP!AI$10:AI$89,GDP!AI$10:AI$89,POP!AI$90,GDP!AI$90,'Global Theil'!$A54)</f>
        <v>-5.4842089070480818E-4</v>
      </c>
      <c r="AJ54" cm="1">
        <f t="array" ref="AJ54">TheilElementSeparateSum(POP!AJ$10:AJ$89,GDP!AJ$10:AJ$89,POP!AJ$90,GDP!AJ$90,'Global Theil'!$A54)</f>
        <v>-4.7769279055733226E-4</v>
      </c>
      <c r="AK54" cm="1">
        <f t="array" ref="AK54">TheilElementSeparateSum(POP!AK$10:AK$89,GDP!AK$10:AK$89,POP!AK$90,GDP!AK$90,'Global Theil'!$A54)</f>
        <v>-4.7495876763677244E-4</v>
      </c>
      <c r="AL54" cm="1">
        <f t="array" ref="AL54">TheilElementSeparateSum(POP!AL$10:AL$89,GDP!AL$10:AL$89,POP!AL$90,GDP!AL$90,'Global Theil'!$A54)</f>
        <v>-5.5439805647451398E-4</v>
      </c>
      <c r="AM54" cm="1">
        <f t="array" ref="AM54">TheilElementSeparateSum(POP!AM$10:AM$89,GDP!AM$10:AM$89,POP!AM$90,GDP!AM$90,'Global Theil'!$A54)</f>
        <v>-5.0569098659182131E-4</v>
      </c>
      <c r="AN54" cm="1">
        <f t="array" ref="AN54">TheilElementSeparateSum(POP!AN$10:AN$89,GDP!AN$10:AN$89,POP!AN$90,GDP!AN$90,'Global Theil'!$A54)</f>
        <v>-5.1696958056636814E-4</v>
      </c>
      <c r="AO54" cm="1">
        <f t="array" ref="AO54">TheilElementSeparateSum(POP!AO$10:AO$89,GDP!AO$10:AO$89,POP!AO$90,GDP!AO$90,'Global Theil'!$A54)</f>
        <v>-4.9520708474036718E-4</v>
      </c>
      <c r="AP54" cm="1">
        <f t="array" ref="AP54">TheilElementSeparateSum(POP!AP$10:AP$89,GDP!AP$10:AP$89,POP!AP$90,GDP!AP$90,'Global Theil'!$A54)</f>
        <v>-5.1138419619068179E-4</v>
      </c>
      <c r="AQ54" cm="1">
        <f t="array" ref="AQ54">TheilElementSeparateSum(POP!AQ$10:AQ$89,GDP!AQ$10:AQ$89,POP!AQ$90,GDP!AQ$90,'Global Theil'!$A54)</f>
        <v>-5.7587946590787365E-4</v>
      </c>
      <c r="AR54" cm="1">
        <f t="array" ref="AR54">TheilElementSeparateSum(POP!AR$10:AR$89,GDP!AR$10:AR$89,POP!AR$90,GDP!AR$90,'Global Theil'!$A54)</f>
        <v>-5.586470641971372E-4</v>
      </c>
      <c r="AS54" cm="1">
        <f t="array" ref="AS54">TheilElementSeparateSum(POP!AS$10:AS$89,GDP!AS$10:AS$89,POP!AS$90,GDP!AS$90,'Global Theil'!$A54)</f>
        <v>-5.8876531905030039E-4</v>
      </c>
      <c r="AT54" cm="1">
        <f t="array" ref="AT54">TheilElementSeparateSum(POP!AT$10:AT$89,GDP!AT$10:AT$89,POP!AT$90,GDP!AT$90,'Global Theil'!$A54)</f>
        <v>-4.7067351155066799E-4</v>
      </c>
      <c r="AU54" cm="1">
        <f t="array" ref="AU54">TheilElementSeparateSum(POP!AU$10:AU$89,GDP!AU$10:AU$89,POP!AU$90,GDP!AU$90,'Global Theil'!$A54)</f>
        <v>-4.9785620280065981E-4</v>
      </c>
      <c r="AV54" cm="1">
        <f t="array" ref="AV54">TheilElementSeparateSum(POP!AV$10:AV$89,GDP!AV$10:AV$89,POP!AV$90,GDP!AV$90,'Global Theil'!$A54)</f>
        <v>-5.0660232977440525E-4</v>
      </c>
      <c r="AW54" cm="1">
        <f t="array" ref="AW54">TheilElementSeparateSum(POP!AW$10:AW$89,GDP!AW$10:AW$89,POP!AW$90,GDP!AW$90,'Global Theil'!$A54)</f>
        <v>-5.7595969438024061E-4</v>
      </c>
      <c r="AX54" cm="1">
        <f t="array" ref="AX54">TheilElementSeparateSum(POP!AX$10:AX$89,GDP!AX$10:AX$89,POP!AX$90,GDP!AX$90,'Global Theil'!$A54)</f>
        <v>-6.4129161530114521E-4</v>
      </c>
      <c r="AY54" cm="1">
        <f t="array" ref="AY54">TheilElementSeparateSum(POP!AY$10:AY$89,GDP!AY$10:AY$89,POP!AY$90,GDP!AY$90,'Global Theil'!$A54)</f>
        <v>-6.1353305381193308E-4</v>
      </c>
      <c r="AZ54" cm="1">
        <f t="array" ref="AZ54">TheilElementSeparateSum(POP!AZ$10:AZ$89,GDP!AZ$10:AZ$89,POP!AZ$90,GDP!AZ$90,'Global Theil'!$A54)</f>
        <v>-5.9766663018667168E-4</v>
      </c>
      <c r="BA54" cm="1">
        <f t="array" ref="BA54">TheilElementSeparateSum(POP!BA$10:BA$89,GDP!BA$10:BA$89,POP!BA$90,GDP!BA$90,'Global Theil'!$A54)</f>
        <v>-6.2211869973153775E-4</v>
      </c>
      <c r="BB54" cm="1">
        <f t="array" ref="BB54">TheilElementSeparateSum(POP!BB$10:BB$89,GDP!BB$10:BB$89,POP!BB$90,GDP!BB$90,'Global Theil'!$A54)</f>
        <v>-6.1674723721335319E-4</v>
      </c>
      <c r="BC54" cm="1">
        <f t="array" ref="BC54">TheilElementSeparateSum(POP!BC$10:BC$89,GDP!BC$10:BC$89,POP!BC$90,GDP!BC$90,'Global Theil'!$A54)</f>
        <v>-6.3800450469897376E-4</v>
      </c>
      <c r="BD54" cm="1">
        <f t="array" ref="BD54">TheilElementSeparateSum(POP!BD$10:BD$89,GDP!BD$10:BD$89,POP!BD$90,GDP!BD$90,'Global Theil'!$A54)</f>
        <v>-6.30150730219428E-4</v>
      </c>
      <c r="BE54" cm="1">
        <f t="array" ref="BE54">TheilElementSeparateSum(POP!BE$10:BE$89,GDP!BE$10:BE$89,POP!BE$90,GDP!BE$90,'Global Theil'!$A54)</f>
        <v>-6.0490316535544131E-4</v>
      </c>
      <c r="BF54" cm="1">
        <f t="array" ref="BF54">TheilElementSeparateSum(POP!BF$10:BF$89,GDP!BF$10:BF$89,POP!BF$90,GDP!BF$90,'Global Theil'!$A54)</f>
        <v>-6.1926036168265177E-4</v>
      </c>
      <c r="BG54" cm="1">
        <f t="array" ref="BG54">TheilElementSeparateSum(POP!BG$10:BG$89,GDP!BG$10:BG$89,POP!BG$90,GDP!BG$90,'Global Theil'!$A54)</f>
        <v>-6.4333290873765938E-4</v>
      </c>
      <c r="BH54" cm="1">
        <f t="array" ref="BH54">TheilElementSeparateSum(POP!BH$10:BH$89,GDP!BH$10:BH$89,POP!BH$90,GDP!BH$90,'Global Theil'!$A54)</f>
        <v>-6.4181587067829976E-4</v>
      </c>
      <c r="BI54" cm="1">
        <f t="array" ref="BI54">TheilElementSeparateSum(POP!BI$10:BI$89,GDP!BI$10:BI$89,POP!BI$90,GDP!BI$90,'Global Theil'!$A54)</f>
        <v>-6.4453499756178523E-4</v>
      </c>
    </row>
    <row r="55" spans="1:61" x14ac:dyDescent="0.45">
      <c r="A55">
        <f t="shared" si="0"/>
        <v>52</v>
      </c>
      <c r="B55" t="str" vm="119">
        <f>GDP!B61</f>
        <v>Malawi</v>
      </c>
      <c r="C55" cm="1">
        <f t="array" ref="C55">TheilElementSeparateSum(POP!C$10:C$89,GDP!C$10:C$89,POP!C$90,GDP!C$90,'Global Theil'!$A55)</f>
        <v>-3.7096087394310011E-4</v>
      </c>
      <c r="D55" cm="1">
        <f t="array" ref="D55">TheilElementSeparateSum(POP!D$10:D$89,GDP!D$10:D$89,POP!D$90,GDP!D$90,'Global Theil'!$A55)</f>
        <v>-3.6698925466554919E-4</v>
      </c>
      <c r="E55" cm="1">
        <f t="array" ref="E55">TheilElementSeparateSum(POP!E$10:E$89,GDP!E$10:E$89,POP!E$90,GDP!E$90,'Global Theil'!$A55)</f>
        <v>-3.5919896436484018E-4</v>
      </c>
      <c r="F55" cm="1">
        <f t="array" ref="F55">TheilElementSeparateSum(POP!F$10:F$89,GDP!F$10:F$89,POP!F$90,GDP!F$90,'Global Theil'!$A55)</f>
        <v>-3.4537923393496064E-4</v>
      </c>
      <c r="G55" cm="1">
        <f t="array" ref="G55">TheilElementSeparateSum(POP!G$10:G$89,GDP!G$10:G$89,POP!G$90,GDP!G$90,'Global Theil'!$A55)</f>
        <v>-3.6246428451847676E-4</v>
      </c>
      <c r="H55" cm="1">
        <f t="array" ref="H55">TheilElementSeparateSum(POP!H$10:H$89,GDP!H$10:H$89,POP!H$90,GDP!H$90,'Global Theil'!$A55)</f>
        <v>-3.7245853347842283E-4</v>
      </c>
      <c r="I55" cm="1">
        <f t="array" ref="I55">TheilElementSeparateSum(POP!I$10:I$89,GDP!I$10:I$89,POP!I$90,GDP!I$90,'Global Theil'!$A55)</f>
        <v>-3.6671918689055885E-4</v>
      </c>
      <c r="J55" cm="1">
        <f t="array" ref="J55">TheilElementSeparateSum(POP!J$10:J$89,GDP!J$10:J$89,POP!J$90,GDP!J$90,'Global Theil'!$A55)</f>
        <v>-3.3107422445393661E-4</v>
      </c>
      <c r="K55" cm="1">
        <f t="array" ref="K55">TheilElementSeparateSum(POP!K$10:K$89,GDP!K$10:K$89,POP!K$90,GDP!K$90,'Global Theil'!$A55)</f>
        <v>-3.2820943378611937E-4</v>
      </c>
      <c r="L55" cm="1">
        <f t="array" ref="L55">TheilElementSeparateSum(POP!L$10:L$89,GDP!L$10:L$89,POP!L$90,GDP!L$90,'Global Theil'!$A55)</f>
        <v>-3.2869646872745172E-4</v>
      </c>
      <c r="M55" cm="1">
        <f t="array" ref="M55">TheilElementSeparateSum(POP!M$10:M$89,GDP!M$10:M$89,POP!M$90,GDP!M$90,'Global Theil'!$A55)</f>
        <v>-3.579088810342011E-4</v>
      </c>
      <c r="N55" cm="1">
        <f t="array" ref="N55">TheilElementSeparateSum(POP!N$10:N$89,GDP!N$10:N$89,POP!N$90,GDP!N$90,'Global Theil'!$A55)</f>
        <v>-3.5147712767109732E-4</v>
      </c>
      <c r="O55" cm="1">
        <f t="array" ref="O55">TheilElementSeparateSum(POP!O$10:O$89,GDP!O$10:O$89,POP!O$90,GDP!O$90,'Global Theil'!$A55)</f>
        <v>-3.3276485614880369E-4</v>
      </c>
      <c r="P55" cm="1">
        <f t="array" ref="P55">TheilElementSeparateSum(POP!P$10:P$89,GDP!P$10:P$89,POP!P$90,GDP!P$90,'Global Theil'!$A55)</f>
        <v>-3.5241825524398747E-4</v>
      </c>
      <c r="Q55" cm="1">
        <f t="array" ref="Q55">TheilElementSeparateSum(POP!Q$10:Q$89,GDP!Q$10:Q$89,POP!Q$90,GDP!Q$90,'Global Theil'!$A55)</f>
        <v>-3.5265503078427547E-4</v>
      </c>
      <c r="R55" cm="1">
        <f t="array" ref="R55">TheilElementSeparateSum(POP!R$10:R$89,GDP!R$10:R$89,POP!R$90,GDP!R$90,'Global Theil'!$A55)</f>
        <v>-3.5700139717143416E-4</v>
      </c>
      <c r="S55" cm="1">
        <f t="array" ref="S55">TheilElementSeparateSum(POP!S$10:S$89,GDP!S$10:S$89,POP!S$90,GDP!S$90,'Global Theil'!$A55)</f>
        <v>-3.7257734161410687E-4</v>
      </c>
      <c r="T55" cm="1">
        <f t="array" ref="T55">TheilElementSeparateSum(POP!T$10:T$89,GDP!T$10:T$89,POP!T$90,GDP!T$90,'Global Theil'!$A55)</f>
        <v>-3.7305659396323827E-4</v>
      </c>
      <c r="U55" cm="1">
        <f t="array" ref="U55">TheilElementSeparateSum(POP!U$10:U$89,GDP!U$10:U$89,POP!U$90,GDP!U$90,'Global Theil'!$A55)</f>
        <v>-3.6706869576818706E-4</v>
      </c>
      <c r="V55" cm="1">
        <f t="array" ref="V55">TheilElementSeparateSum(POP!V$10:V$89,GDP!V$10:V$89,POP!V$90,GDP!V$90,'Global Theil'!$A55)</f>
        <v>-3.7828865722746972E-4</v>
      </c>
      <c r="W55" cm="1">
        <f t="array" ref="W55">TheilElementSeparateSum(POP!W$10:W$89,GDP!W$10:W$89,POP!W$90,GDP!W$90,'Global Theil'!$A55)</f>
        <v>-3.6701609925858997E-4</v>
      </c>
      <c r="X55" cm="1">
        <f t="array" ref="X55">TheilElementSeparateSum(POP!X$10:X$89,GDP!X$10:X$89,POP!X$90,GDP!X$90,'Global Theil'!$A55)</f>
        <v>-3.5966006853010611E-4</v>
      </c>
      <c r="Y55" cm="1">
        <f t="array" ref="Y55">TheilElementSeparateSum(POP!Y$10:Y$89,GDP!Y$10:Y$89,POP!Y$90,GDP!Y$90,'Global Theil'!$A55)</f>
        <v>-3.6415950087240591E-4</v>
      </c>
      <c r="Z55" cm="1">
        <f t="array" ref="Z55">TheilElementSeparateSum(POP!Z$10:Z$89,GDP!Z$10:Z$89,POP!Z$90,GDP!Z$90,'Global Theil'!$A55)</f>
        <v>-3.5207891910333822E-4</v>
      </c>
      <c r="AA55" cm="1">
        <f t="array" ref="AA55">TheilElementSeparateSum(POP!AA$10:AA$89,GDP!AA$10:AA$89,POP!AA$90,GDP!AA$90,'Global Theil'!$A55)</f>
        <v>-3.2868579729766376E-4</v>
      </c>
      <c r="AB55" cm="1">
        <f t="array" ref="AB55">TheilElementSeparateSum(POP!AB$10:AB$89,GDP!AB$10:AB$89,POP!AB$90,GDP!AB$90,'Global Theil'!$A55)</f>
        <v>-3.0786363751989047E-4</v>
      </c>
      <c r="AC55" cm="1">
        <f t="array" ref="AC55">TheilElementSeparateSum(POP!AC$10:AC$89,GDP!AC$10:AC$89,POP!AC$90,GDP!AC$90,'Global Theil'!$A55)</f>
        <v>-2.8561493251341144E-4</v>
      </c>
      <c r="AD55" cm="1">
        <f t="array" ref="AD55">TheilElementSeparateSum(POP!AD$10:AD$89,GDP!AD$10:AD$89,POP!AD$90,GDP!AD$90,'Global Theil'!$A55)</f>
        <v>-2.9605760744180857E-4</v>
      </c>
      <c r="AE55" cm="1">
        <f t="array" ref="AE55">TheilElementSeparateSum(POP!AE$10:AE$89,GDP!AE$10:AE$89,POP!AE$90,GDP!AE$90,'Global Theil'!$A55)</f>
        <v>-3.1736193242074933E-4</v>
      </c>
      <c r="AF55" cm="1">
        <f t="array" ref="AF55">TheilElementSeparateSum(POP!AF$10:AF$89,GDP!AF$10:AF$89,POP!AF$90,GDP!AF$90,'Global Theil'!$A55)</f>
        <v>-3.3335032411171598E-4</v>
      </c>
      <c r="AG55" cm="1">
        <f t="array" ref="AG55">TheilElementSeparateSum(POP!AG$10:AG$89,GDP!AG$10:AG$89,POP!AG$90,GDP!AG$90,'Global Theil'!$A55)</f>
        <v>-3.5593718408999251E-4</v>
      </c>
      <c r="AH55" cm="1">
        <f t="array" ref="AH55">TheilElementSeparateSum(POP!AH$10:AH$89,GDP!AH$10:AH$89,POP!AH$90,GDP!AH$90,'Global Theil'!$A55)</f>
        <v>-2.9721393102801348E-4</v>
      </c>
      <c r="AI55" cm="1">
        <f t="array" ref="AI55">TheilElementSeparateSum(POP!AI$10:AI$89,GDP!AI$10:AI$89,POP!AI$90,GDP!AI$90,'Global Theil'!$A55)</f>
        <v>-3.2106127662041931E-4</v>
      </c>
      <c r="AJ55" cm="1">
        <f t="array" ref="AJ55">TheilElementSeparateSum(POP!AJ$10:AJ$89,GDP!AJ$10:AJ$89,POP!AJ$90,GDP!AJ$90,'Global Theil'!$A55)</f>
        <v>-2.0331822436925394E-4</v>
      </c>
      <c r="AK55" cm="1">
        <f t="array" ref="AK55">TheilElementSeparateSum(POP!AK$10:AK$89,GDP!AK$10:AK$89,POP!AK$90,GDP!AK$90,'Global Theil'!$A55)</f>
        <v>-2.1298452666886937E-4</v>
      </c>
      <c r="AL55" cm="1">
        <f t="array" ref="AL55">TheilElementSeparateSum(POP!AL$10:AL$89,GDP!AL$10:AL$89,POP!AL$90,GDP!AL$90,'Global Theil'!$A55)</f>
        <v>-2.9713097728192688E-4</v>
      </c>
      <c r="AM55" cm="1">
        <f t="array" ref="AM55">TheilElementSeparateSum(POP!AM$10:AM$89,GDP!AM$10:AM$89,POP!AM$90,GDP!AM$90,'Global Theil'!$A55)</f>
        <v>-3.3038429521621543E-4</v>
      </c>
      <c r="AN55" cm="1">
        <f t="array" ref="AN55">TheilElementSeparateSum(POP!AN$10:AN$89,GDP!AN$10:AN$89,POP!AN$90,GDP!AN$90,'Global Theil'!$A55)</f>
        <v>-2.4618184890910582E-4</v>
      </c>
      <c r="AO55" cm="1">
        <f t="array" ref="AO55">TheilElementSeparateSum(POP!AO$10:AO$89,GDP!AO$10:AO$89,POP!AO$90,GDP!AO$90,'Global Theil'!$A55)</f>
        <v>-2.4184146659734035E-4</v>
      </c>
      <c r="AP55" cm="1">
        <f t="array" ref="AP55">TheilElementSeparateSum(POP!AP$10:AP$89,GDP!AP$10:AP$89,POP!AP$90,GDP!AP$90,'Global Theil'!$A55)</f>
        <v>-2.3274383590572728E-4</v>
      </c>
      <c r="AQ55" cm="1">
        <f t="array" ref="AQ55">TheilElementSeparateSum(POP!AQ$10:AQ$89,GDP!AQ$10:AQ$89,POP!AQ$90,GDP!AQ$90,'Global Theil'!$A55)</f>
        <v>-2.3250372815019669E-4</v>
      </c>
      <c r="AR55" cm="1">
        <f t="array" ref="AR55">TheilElementSeparateSum(POP!AR$10:AR$89,GDP!AR$10:AR$89,POP!AR$90,GDP!AR$90,'Global Theil'!$A55)</f>
        <v>-3.7326086751270706E-4</v>
      </c>
      <c r="AS55" cm="1">
        <f t="array" ref="AS55">TheilElementSeparateSum(POP!AS$10:AS$89,GDP!AS$10:AS$89,POP!AS$90,GDP!AS$90,'Global Theil'!$A55)</f>
        <v>-3.2946897424392043E-4</v>
      </c>
      <c r="AT55" cm="1">
        <f t="array" ref="AT55">TheilElementSeparateSum(POP!AT$10:AT$89,GDP!AT$10:AT$89,POP!AT$90,GDP!AT$90,'Global Theil'!$A55)</f>
        <v>-3.2371293205970549E-4</v>
      </c>
      <c r="AU55" cm="1">
        <f t="array" ref="AU55">TheilElementSeparateSum(POP!AU$10:AU$89,GDP!AU$10:AU$89,POP!AU$90,GDP!AU$90,'Global Theil'!$A55)</f>
        <v>-3.2023433130630186E-4</v>
      </c>
      <c r="AV55" cm="1">
        <f t="array" ref="AV55">TheilElementSeparateSum(POP!AV$10:AV$89,GDP!AV$10:AV$89,POP!AV$90,GDP!AV$90,'Global Theil'!$A55)</f>
        <v>-3.2607967963234845E-4</v>
      </c>
      <c r="AW55" cm="1">
        <f t="array" ref="AW55">TheilElementSeparateSum(POP!AW$10:AW$89,GDP!AW$10:AW$89,POP!AW$90,GDP!AW$90,'Global Theil'!$A55)</f>
        <v>-3.2701834879561798E-4</v>
      </c>
      <c r="AX55" cm="1">
        <f t="array" ref="AX55">TheilElementSeparateSum(POP!AX$10:AX$89,GDP!AX$10:AX$89,POP!AX$90,GDP!AX$90,'Global Theil'!$A55)</f>
        <v>-3.5395609490955021E-4</v>
      </c>
      <c r="AY55" cm="1">
        <f t="array" ref="AY55">TheilElementSeparateSum(POP!AY$10:AY$89,GDP!AY$10:AY$89,POP!AY$90,GDP!AY$90,'Global Theil'!$A55)</f>
        <v>-4.0356734662916815E-4</v>
      </c>
      <c r="AZ55" cm="1">
        <f t="array" ref="AZ55">TheilElementSeparateSum(POP!AZ$10:AZ$89,GDP!AZ$10:AZ$89,POP!AZ$90,GDP!AZ$90,'Global Theil'!$A55)</f>
        <v>-4.1474294248371125E-4</v>
      </c>
      <c r="BA55" cm="1">
        <f t="array" ref="BA55">TheilElementSeparateSum(POP!BA$10:BA$89,GDP!BA$10:BA$89,POP!BA$90,GDP!BA$90,'Global Theil'!$A55)</f>
        <v>-4.300614396551315E-4</v>
      </c>
      <c r="BB55" cm="1">
        <f t="array" ref="BB55">TheilElementSeparateSum(POP!BB$10:BB$89,GDP!BB$10:BB$89,POP!BB$90,GDP!BB$90,'Global Theil'!$A55)</f>
        <v>-3.5064300440550524E-4</v>
      </c>
      <c r="BC55" cm="1">
        <f t="array" ref="BC55">TheilElementSeparateSum(POP!BC$10:BC$89,GDP!BC$10:BC$89,POP!BC$90,GDP!BC$90,'Global Theil'!$A55)</f>
        <v>-3.2474012477126966E-4</v>
      </c>
      <c r="BD55" cm="1">
        <f t="array" ref="BD55">TheilElementSeparateSum(POP!BD$10:BD$89,GDP!BD$10:BD$89,POP!BD$90,GDP!BD$90,'Global Theil'!$A55)</f>
        <v>-3.3987365933512521E-4</v>
      </c>
      <c r="BE55" cm="1">
        <f t="array" ref="BE55">TheilElementSeparateSum(POP!BE$10:BE$89,GDP!BE$10:BE$89,POP!BE$90,GDP!BE$90,'Global Theil'!$A55)</f>
        <v>-3.6267482192399198E-4</v>
      </c>
      <c r="BF55" cm="1">
        <f t="array" ref="BF55">TheilElementSeparateSum(POP!BF$10:BF$89,GDP!BF$10:BF$89,POP!BF$90,GDP!BF$90,'Global Theil'!$A55)</f>
        <v>-3.2112711707528609E-4</v>
      </c>
      <c r="BG55" cm="1">
        <f t="array" ref="BG55">TheilElementSeparateSum(POP!BG$10:BG$89,GDP!BG$10:BG$89,POP!BG$90,GDP!BG$90,'Global Theil'!$A55)</f>
        <v>-3.4425371606566318E-4</v>
      </c>
      <c r="BH55" cm="1">
        <f t="array" ref="BH55">TheilElementSeparateSum(POP!BH$10:BH$89,GDP!BH$10:BH$89,POP!BH$90,GDP!BH$90,'Global Theil'!$A55)</f>
        <v>-3.5372526039578696E-4</v>
      </c>
      <c r="BI55" cm="1">
        <f t="array" ref="BI55">TheilElementSeparateSum(POP!BI$10:BI$89,GDP!BI$10:BI$89,POP!BI$90,GDP!BI$90,'Global Theil'!$A55)</f>
        <v>-3.7740986317223474E-4</v>
      </c>
    </row>
    <row r="56" spans="1:61" x14ac:dyDescent="0.45">
      <c r="A56">
        <f t="shared" si="0"/>
        <v>53</v>
      </c>
      <c r="B56" t="str" vm="120">
        <f>GDP!B62</f>
        <v>Malaysia</v>
      </c>
      <c r="C56" cm="1">
        <f t="array" ref="C56">TheilElementSeparateSum(POP!C$10:C$89,GDP!C$10:C$89,POP!C$90,GDP!C$90,'Global Theil'!$A56)</f>
        <v>-1.3531950129491812E-3</v>
      </c>
      <c r="D56" cm="1">
        <f t="array" ref="D56">TheilElementSeparateSum(POP!D$10:D$89,GDP!D$10:D$89,POP!D$90,GDP!D$90,'Global Theil'!$A56)</f>
        <v>-1.3862061549528358E-3</v>
      </c>
      <c r="E56" cm="1">
        <f t="array" ref="E56">TheilElementSeparateSum(POP!E$10:E$89,GDP!E$10:E$89,POP!E$90,GDP!E$90,'Global Theil'!$A56)</f>
        <v>-1.3426930877551968E-3</v>
      </c>
      <c r="F56" cm="1">
        <f t="array" ref="F56">TheilElementSeparateSum(POP!F$10:F$89,GDP!F$10:F$89,POP!F$90,GDP!F$90,'Global Theil'!$A56)</f>
        <v>-1.3753675033549547E-3</v>
      </c>
      <c r="G56" cm="1">
        <f t="array" ref="G56">TheilElementSeparateSum(POP!G$10:G$89,GDP!G$10:G$89,POP!G$90,GDP!G$90,'Global Theil'!$A56)</f>
        <v>-1.3833754337541217E-3</v>
      </c>
      <c r="H56" cm="1">
        <f t="array" ref="H56">TheilElementSeparateSum(POP!H$10:H$89,GDP!H$10:H$89,POP!H$90,GDP!H$90,'Global Theil'!$A56)</f>
        <v>-1.403898884831326E-3</v>
      </c>
      <c r="I56" cm="1">
        <f t="array" ref="I56">TheilElementSeparateSum(POP!I$10:I$89,GDP!I$10:I$89,POP!I$90,GDP!I$90,'Global Theil'!$A56)</f>
        <v>-1.4326964344207234E-3</v>
      </c>
      <c r="J56" cm="1">
        <f t="array" ref="J56">TheilElementSeparateSum(POP!J$10:J$89,GDP!J$10:J$89,POP!J$90,GDP!J$90,'Global Theil'!$A56)</f>
        <v>-1.4492853300038025E-3</v>
      </c>
      <c r="K56" cm="1">
        <f t="array" ref="K56">TheilElementSeparateSum(POP!K$10:K$89,GDP!K$10:K$89,POP!K$90,GDP!K$90,'Global Theil'!$A56)</f>
        <v>-1.4532452443827303E-3</v>
      </c>
      <c r="L56" cm="1">
        <f t="array" ref="L56">TheilElementSeparateSum(POP!L$10:L$89,GDP!L$10:L$89,POP!L$90,GDP!L$90,'Global Theil'!$A56)</f>
        <v>-1.464627740184738E-3</v>
      </c>
      <c r="M56" cm="1">
        <f t="array" ref="M56">TheilElementSeparateSum(POP!M$10:M$89,GDP!M$10:M$89,POP!M$90,GDP!M$90,'Global Theil'!$A56)</f>
        <v>-1.4668451000656758E-3</v>
      </c>
      <c r="N56" cm="1">
        <f t="array" ref="N56">TheilElementSeparateSum(POP!N$10:N$89,GDP!N$10:N$89,POP!N$90,GDP!N$90,'Global Theil'!$A56)</f>
        <v>-1.4633381421225596E-3</v>
      </c>
      <c r="O56" cm="1">
        <f t="array" ref="O56">TheilElementSeparateSum(POP!O$10:O$89,GDP!O$10:O$89,POP!O$90,GDP!O$90,'Global Theil'!$A56)</f>
        <v>-1.3481229075348843E-3</v>
      </c>
      <c r="P56" cm="1">
        <f t="array" ref="P56">TheilElementSeparateSum(POP!P$10:P$89,GDP!P$10:P$89,POP!P$90,GDP!P$90,'Global Theil'!$A56)</f>
        <v>-1.267919647491283E-3</v>
      </c>
      <c r="Q56" cm="1">
        <f t="array" ref="Q56">TheilElementSeparateSum(POP!Q$10:Q$89,GDP!Q$10:Q$89,POP!Q$90,GDP!Q$90,'Global Theil'!$A56)</f>
        <v>-1.4000111982510413E-3</v>
      </c>
      <c r="R56" cm="1">
        <f t="array" ref="R56">TheilElementSeparateSum(POP!R$10:R$89,GDP!R$10:R$89,POP!R$90,GDP!R$90,'Global Theil'!$A56)</f>
        <v>-1.3369277709669653E-3</v>
      </c>
      <c r="S56" cm="1">
        <f t="array" ref="S56">TheilElementSeparateSum(POP!S$10:S$89,GDP!S$10:S$89,POP!S$90,GDP!S$90,'Global Theil'!$A56)</f>
        <v>-1.3036128834008744E-3</v>
      </c>
      <c r="T56" cm="1">
        <f t="array" ref="T56">TheilElementSeparateSum(POP!T$10:T$89,GDP!T$10:T$89,POP!T$90,GDP!T$90,'Global Theil'!$A56)</f>
        <v>-1.2646198878389723E-3</v>
      </c>
      <c r="U56" cm="1">
        <f t="array" ref="U56">TheilElementSeparateSum(POP!U$10:U$89,GDP!U$10:U$89,POP!U$90,GDP!U$90,'Global Theil'!$A56)</f>
        <v>-1.1115373189140626E-3</v>
      </c>
      <c r="V56" cm="1">
        <f t="array" ref="V56">TheilElementSeparateSum(POP!V$10:V$89,GDP!V$10:V$89,POP!V$90,GDP!V$90,'Global Theil'!$A56)</f>
        <v>-1.0805225930182237E-3</v>
      </c>
      <c r="W56" cm="1">
        <f t="array" ref="W56">TheilElementSeparateSum(POP!W$10:W$89,GDP!W$10:W$89,POP!W$90,GDP!W$90,'Global Theil'!$A56)</f>
        <v>-1.1575272108620216E-3</v>
      </c>
      <c r="X56" cm="1">
        <f t="array" ref="X56">TheilElementSeparateSum(POP!X$10:X$89,GDP!X$10:X$89,POP!X$90,GDP!X$90,'Global Theil'!$A56)</f>
        <v>-1.0233745987751311E-3</v>
      </c>
      <c r="Y56" cm="1">
        <f t="array" ref="Y56">TheilElementSeparateSum(POP!Y$10:Y$89,GDP!Y$10:Y$89,POP!Y$90,GDP!Y$90,'Global Theil'!$A56)</f>
        <v>-8.0341190897381426E-4</v>
      </c>
      <c r="Z56" cm="1">
        <f t="array" ref="Z56">TheilElementSeparateSum(POP!Z$10:Z$89,GDP!Z$10:Z$89,POP!Z$90,GDP!Z$90,'Global Theil'!$A56)</f>
        <v>-6.5849133147628954E-4</v>
      </c>
      <c r="AA56" cm="1">
        <f t="array" ref="AA56">TheilElementSeparateSum(POP!AA$10:AA$89,GDP!AA$10:AA$89,POP!AA$90,GDP!AA$90,'Global Theil'!$A56)</f>
        <v>-1.0388899605137799E-3</v>
      </c>
      <c r="AB56" cm="1">
        <f t="array" ref="AB56">TheilElementSeparateSum(POP!AB$10:AB$89,GDP!AB$10:AB$89,POP!AB$90,GDP!AB$90,'Global Theil'!$A56)</f>
        <v>-1.4747441485974805E-3</v>
      </c>
      <c r="AC56" cm="1">
        <f t="array" ref="AC56">TheilElementSeparateSum(POP!AC$10:AC$89,GDP!AC$10:AC$89,POP!AC$90,GDP!AC$90,'Global Theil'!$A56)</f>
        <v>-1.4845751587074562E-3</v>
      </c>
      <c r="AD56" cm="1">
        <f t="array" ref="AD56">TheilElementSeparateSum(POP!AD$10:AD$89,GDP!AD$10:AD$89,POP!AD$90,GDP!AD$90,'Global Theil'!$A56)</f>
        <v>-1.5382039825501722E-3</v>
      </c>
      <c r="AE56" cm="1">
        <f t="array" ref="AE56">TheilElementSeparateSum(POP!AE$10:AE$89,GDP!AE$10:AE$89,POP!AE$90,GDP!AE$90,'Global Theil'!$A56)</f>
        <v>-1.5307126530011324E-3</v>
      </c>
      <c r="AF56" cm="1">
        <f t="array" ref="AF56">TheilElementSeparateSum(POP!AF$10:AF$89,GDP!AF$10:AF$89,POP!AF$90,GDP!AF$90,'Global Theil'!$A56)</f>
        <v>-1.5382175931869038E-3</v>
      </c>
      <c r="AG56" cm="1">
        <f t="array" ref="AG56">TheilElementSeparateSum(POP!AG$10:AG$89,GDP!AG$10:AG$89,POP!AG$90,GDP!AG$90,'Global Theil'!$A56)</f>
        <v>-1.5150212215859619E-3</v>
      </c>
      <c r="AH56" cm="1">
        <f t="array" ref="AH56">TheilElementSeparateSum(POP!AH$10:AH$89,GDP!AH$10:AH$89,POP!AH$90,GDP!AH$90,'Global Theil'!$A56)</f>
        <v>-1.3694409773654264E-3</v>
      </c>
      <c r="AI56" cm="1">
        <f t="array" ref="AI56">TheilElementSeparateSum(POP!AI$10:AI$89,GDP!AI$10:AI$89,POP!AI$90,GDP!AI$90,'Global Theil'!$A56)</f>
        <v>-1.2138372187311505E-3</v>
      </c>
      <c r="AJ56" cm="1">
        <f t="array" ref="AJ56">TheilElementSeparateSum(POP!AJ$10:AJ$89,GDP!AJ$10:AJ$89,POP!AJ$90,GDP!AJ$90,'Global Theil'!$A56)</f>
        <v>-1.1814855290225748E-3</v>
      </c>
      <c r="AK56" cm="1">
        <f t="array" ref="AK56">TheilElementSeparateSum(POP!AK$10:AK$89,GDP!AK$10:AK$89,POP!AK$90,GDP!AK$90,'Global Theil'!$A56)</f>
        <v>-1.0417667658571142E-3</v>
      </c>
      <c r="AL56" cm="1">
        <f t="array" ref="AL56">TheilElementSeparateSum(POP!AL$10:AL$89,GDP!AL$10:AL$89,POP!AL$90,GDP!AL$90,'Global Theil'!$A56)</f>
        <v>-7.7300490182143956E-4</v>
      </c>
      <c r="AM56" cm="1">
        <f t="array" ref="AM56">TheilElementSeparateSum(POP!AM$10:AM$89,GDP!AM$10:AM$89,POP!AM$90,GDP!AM$90,'Global Theil'!$A56)</f>
        <v>-8.5597764832667301E-4</v>
      </c>
      <c r="AN56" cm="1">
        <f t="array" ref="AN56">TheilElementSeparateSum(POP!AN$10:AN$89,GDP!AN$10:AN$89,POP!AN$90,GDP!AN$90,'Global Theil'!$A56)</f>
        <v>-1.6009903736647014E-3</v>
      </c>
      <c r="AO56" cm="1">
        <f t="array" ref="AO56">TheilElementSeparateSum(POP!AO$10:AO$89,GDP!AO$10:AO$89,POP!AO$90,GDP!AO$90,'Global Theil'!$A56)</f>
        <v>-1.566371288728478E-3</v>
      </c>
      <c r="AP56" cm="1">
        <f t="array" ref="AP56">TheilElementSeparateSum(POP!AP$10:AP$89,GDP!AP$10:AP$89,POP!AP$90,GDP!AP$90,'Global Theil'!$A56)</f>
        <v>-1.3701621026245691E-3</v>
      </c>
      <c r="AQ56" cm="1">
        <f t="array" ref="AQ56">TheilElementSeparateSum(POP!AQ$10:AQ$89,GDP!AQ$10:AQ$89,POP!AQ$90,GDP!AQ$90,'Global Theil'!$A56)</f>
        <v>-1.4013369566020727E-3</v>
      </c>
      <c r="AR56" cm="1">
        <f t="array" ref="AR56">TheilElementSeparateSum(POP!AR$10:AR$89,GDP!AR$10:AR$89,POP!AR$90,GDP!AR$90,'Global Theil'!$A56)</f>
        <v>-1.3349212803164079E-3</v>
      </c>
      <c r="AS56" cm="1">
        <f t="array" ref="AS56">TheilElementSeparateSum(POP!AS$10:AS$89,GDP!AS$10:AS$89,POP!AS$90,GDP!AS$90,'Global Theil'!$A56)</f>
        <v>-1.3936402667123976E-3</v>
      </c>
      <c r="AT56" cm="1">
        <f t="array" ref="AT56">TheilElementSeparateSum(POP!AT$10:AT$89,GDP!AT$10:AT$89,POP!AT$90,GDP!AT$90,'Global Theil'!$A56)</f>
        <v>-1.3909435597098002E-3</v>
      </c>
      <c r="AU56" cm="1">
        <f t="array" ref="AU56">TheilElementSeparateSum(POP!AU$10:AU$89,GDP!AU$10:AU$89,POP!AU$90,GDP!AU$90,'Global Theil'!$A56)</f>
        <v>-1.2556806320557514E-3</v>
      </c>
      <c r="AV56" cm="1">
        <f t="array" ref="AV56">TheilElementSeparateSum(POP!AV$10:AV$89,GDP!AV$10:AV$89,POP!AV$90,GDP!AV$90,'Global Theil'!$A56)</f>
        <v>-1.1333596654940828E-3</v>
      </c>
      <c r="AW56" cm="1">
        <f t="array" ref="AW56">TheilElementSeparateSum(POP!AW$10:AW$89,GDP!AW$10:AW$89,POP!AW$90,GDP!AW$90,'Global Theil'!$A56)</f>
        <v>-9.5250438253561263E-4</v>
      </c>
      <c r="AX56" cm="1">
        <f t="array" ref="AX56">TheilElementSeparateSum(POP!AX$10:AX$89,GDP!AX$10:AX$89,POP!AX$90,GDP!AX$90,'Global Theil'!$A56)</f>
        <v>-6.0673301512128598E-4</v>
      </c>
      <c r="AY56" cm="1">
        <f t="array" ref="AY56">TheilElementSeparateSum(POP!AY$10:AY$89,GDP!AY$10:AY$89,POP!AY$90,GDP!AY$90,'Global Theil'!$A56)</f>
        <v>-1.0050319816008893E-3</v>
      </c>
      <c r="AZ56" cm="1">
        <f t="array" ref="AZ56">TheilElementSeparateSum(POP!AZ$10:AZ$89,GDP!AZ$10:AZ$89,POP!AZ$90,GDP!AZ$90,'Global Theil'!$A56)</f>
        <v>-4.5402157547425108E-4</v>
      </c>
      <c r="BA56" cm="1">
        <f t="array" ref="BA56">TheilElementSeparateSum(POP!BA$10:BA$89,GDP!BA$10:BA$89,POP!BA$90,GDP!BA$90,'Global Theil'!$A56)</f>
        <v>-1.7877424369540219E-4</v>
      </c>
      <c r="BB56" cm="1">
        <f t="array" ref="BB56">TheilElementSeparateSum(POP!BB$10:BB$89,GDP!BB$10:BB$89,POP!BB$90,GDP!BB$90,'Global Theil'!$A56)</f>
        <v>-3.5473748568589735E-5</v>
      </c>
      <c r="BC56" cm="1">
        <f t="array" ref="BC56">TheilElementSeparateSum(POP!BC$10:BC$89,GDP!BC$10:BC$89,POP!BC$90,GDP!BC$90,'Global Theil'!$A56)</f>
        <v>-5.0832430451909608E-5</v>
      </c>
      <c r="BD56" cm="1">
        <f t="array" ref="BD56">TheilElementSeparateSum(POP!BD$10:BD$89,GDP!BD$10:BD$89,POP!BD$90,GDP!BD$90,'Global Theil'!$A56)</f>
        <v>-6.8926423074862606E-6</v>
      </c>
      <c r="BE56" cm="1">
        <f t="array" ref="BE56">TheilElementSeparateSum(POP!BE$10:BE$89,GDP!BE$10:BE$89,POP!BE$90,GDP!BE$90,'Global Theil'!$A56)</f>
        <v>-4.4043946864987627E-4</v>
      </c>
      <c r="BF56" cm="1">
        <f t="array" ref="BF56">TheilElementSeparateSum(POP!BF$10:BF$89,GDP!BF$10:BF$89,POP!BF$90,GDP!BF$90,'Global Theil'!$A56)</f>
        <v>-5.3991380418957761E-4</v>
      </c>
      <c r="BG56" cm="1">
        <f t="array" ref="BG56">TheilElementSeparateSum(POP!BG$10:BG$89,GDP!BG$10:BG$89,POP!BG$90,GDP!BG$90,'Global Theil'!$A56)</f>
        <v>-5.5615857215128052E-4</v>
      </c>
      <c r="BH56" cm="1">
        <f t="array" ref="BH56">TheilElementSeparateSum(POP!BH$10:BH$89,GDP!BH$10:BH$89,POP!BH$90,GDP!BH$90,'Global Theil'!$A56)</f>
        <v>-3.0835110429626509E-4</v>
      </c>
      <c r="BI56" cm="1">
        <f t="array" ref="BI56">TheilElementSeparateSum(POP!BI$10:BI$89,GDP!BI$10:BI$89,POP!BI$90,GDP!BI$90,'Global Theil'!$A56)</f>
        <v>-3.3121614823156066E-4</v>
      </c>
    </row>
    <row r="57" spans="1:61" x14ac:dyDescent="0.45">
      <c r="A57">
        <f t="shared" si="0"/>
        <v>54</v>
      </c>
      <c r="B57" t="str" vm="121">
        <f>GDP!B63</f>
        <v>Mauritania</v>
      </c>
      <c r="C57" cm="1">
        <f t="array" ref="C57">TheilElementSeparateSum(POP!C$10:C$89,GDP!C$10:C$89,POP!C$90,GDP!C$90,'Global Theil'!$A57)</f>
        <v>-1.4422529308268632E-4</v>
      </c>
      <c r="D57" cm="1">
        <f t="array" ref="D57">TheilElementSeparateSum(POP!D$10:D$89,GDP!D$10:D$89,POP!D$90,GDP!D$90,'Global Theil'!$A57)</f>
        <v>-1.4582290901503795E-4</v>
      </c>
      <c r="E57" cm="1">
        <f t="array" ref="E57">TheilElementSeparateSum(POP!E$10:E$89,GDP!E$10:E$89,POP!E$90,GDP!E$90,'Global Theil'!$A57)</f>
        <v>-1.4620294794421985E-4</v>
      </c>
      <c r="F57" cm="1">
        <f t="array" ref="F57">TheilElementSeparateSum(POP!F$10:F$89,GDP!F$10:F$89,POP!F$90,GDP!F$90,'Global Theil'!$A57)</f>
        <v>-1.483857716552504E-4</v>
      </c>
      <c r="G57" cm="1">
        <f t="array" ref="G57">TheilElementSeparateSum(POP!G$10:G$89,GDP!G$10:G$89,POP!G$90,GDP!G$90,'Global Theil'!$A57)</f>
        <v>-1.4930637131223404E-4</v>
      </c>
      <c r="H57" cm="1">
        <f t="array" ref="H57">TheilElementSeparateSum(POP!H$10:H$89,GDP!H$10:H$89,POP!H$90,GDP!H$90,'Global Theil'!$A57)</f>
        <v>-1.5108490721246786E-4</v>
      </c>
      <c r="I57" cm="1">
        <f t="array" ref="I57">TheilElementSeparateSum(POP!I$10:I$89,GDP!I$10:I$89,POP!I$90,GDP!I$90,'Global Theil'!$A57)</f>
        <v>-1.5254829361594329E-4</v>
      </c>
      <c r="J57" cm="1">
        <f t="array" ref="J57">TheilElementSeparateSum(POP!J$10:J$89,GDP!J$10:J$89,POP!J$90,GDP!J$90,'Global Theil'!$A57)</f>
        <v>-1.5389867347128232E-4</v>
      </c>
      <c r="K57" cm="1">
        <f t="array" ref="K57">TheilElementSeparateSum(POP!K$10:K$89,GDP!K$10:K$89,POP!K$90,GDP!K$90,'Global Theil'!$A57)</f>
        <v>-1.5432644555715225E-4</v>
      </c>
      <c r="L57" cm="1">
        <f t="array" ref="L57">TheilElementSeparateSum(POP!L$10:L$89,GDP!L$10:L$89,POP!L$90,GDP!L$90,'Global Theil'!$A57)</f>
        <v>-1.546344500527634E-4</v>
      </c>
      <c r="M57" cm="1">
        <f t="array" ref="M57">TheilElementSeparateSum(POP!M$10:M$89,GDP!M$10:M$89,POP!M$90,GDP!M$90,'Global Theil'!$A57)</f>
        <v>-1.5539904152246062E-4</v>
      </c>
      <c r="N57" cm="1">
        <f t="array" ref="N57">TheilElementSeparateSum(POP!N$10:N$89,GDP!N$10:N$89,POP!N$90,GDP!N$90,'Global Theil'!$A57)</f>
        <v>-1.5692410590853993E-4</v>
      </c>
      <c r="O57" cm="1">
        <f t="array" ref="O57">TheilElementSeparateSum(POP!O$10:O$89,GDP!O$10:O$89,POP!O$90,GDP!O$90,'Global Theil'!$A57)</f>
        <v>-1.5924478694606109E-4</v>
      </c>
      <c r="P57" cm="1">
        <f t="array" ref="P57">TheilElementSeparateSum(POP!P$10:P$89,GDP!P$10:P$89,POP!P$90,GDP!P$90,'Global Theil'!$A57)</f>
        <v>-1.6199587612801382E-4</v>
      </c>
      <c r="Q57" cm="1">
        <f t="array" ref="Q57">TheilElementSeparateSum(POP!Q$10:Q$89,GDP!Q$10:Q$89,POP!Q$90,GDP!Q$90,'Global Theil'!$A57)</f>
        <v>-1.6377134805252579E-4</v>
      </c>
      <c r="R57" cm="1">
        <f t="array" ref="R57">TheilElementSeparateSum(POP!R$10:R$89,GDP!R$10:R$89,POP!R$90,GDP!R$90,'Global Theil'!$A57)</f>
        <v>-1.6568713943094205E-4</v>
      </c>
      <c r="S57" cm="1">
        <f t="array" ref="S57">TheilElementSeparateSum(POP!S$10:S$89,GDP!S$10:S$89,POP!S$90,GDP!S$90,'Global Theil'!$A57)</f>
        <v>-1.6624852595437508E-4</v>
      </c>
      <c r="T57" cm="1">
        <f t="array" ref="T57">TheilElementSeparateSum(POP!T$10:T$89,GDP!T$10:T$89,POP!T$90,GDP!T$90,'Global Theil'!$A57)</f>
        <v>-1.6291632852351862E-4</v>
      </c>
      <c r="U57" cm="1">
        <f t="array" ref="U57">TheilElementSeparateSum(POP!U$10:U$89,GDP!U$10:U$89,POP!U$90,GDP!U$90,'Global Theil'!$A57)</f>
        <v>-1.653190950232198E-4</v>
      </c>
      <c r="V57" cm="1">
        <f t="array" ref="V57">TheilElementSeparateSum(POP!V$10:V$89,GDP!V$10:V$89,POP!V$90,GDP!V$90,'Global Theil'!$A57)</f>
        <v>-1.660853634389751E-4</v>
      </c>
      <c r="W57" cm="1">
        <f t="array" ref="W57">TheilElementSeparateSum(POP!W$10:W$89,GDP!W$10:W$89,POP!W$90,GDP!W$90,'Global Theil'!$A57)</f>
        <v>-1.6751662397771039E-4</v>
      </c>
      <c r="X57" cm="1">
        <f t="array" ref="X57">TheilElementSeparateSum(POP!X$10:X$89,GDP!X$10:X$89,POP!X$90,GDP!X$90,'Global Theil'!$A57)</f>
        <v>-1.6955008413691957E-4</v>
      </c>
      <c r="Y57" cm="1">
        <f t="array" ref="Y57">TheilElementSeparateSum(POP!Y$10:Y$89,GDP!Y$10:Y$89,POP!Y$90,GDP!Y$90,'Global Theil'!$A57)</f>
        <v>-1.7220653692473568E-4</v>
      </c>
      <c r="Z57" cm="1">
        <f t="array" ref="Z57">TheilElementSeparateSum(POP!Z$10:Z$89,GDP!Z$10:Z$89,POP!Z$90,GDP!Z$90,'Global Theil'!$A57)</f>
        <v>-1.6731015232502016E-4</v>
      </c>
      <c r="AA57" cm="1">
        <f t="array" ref="AA57">TheilElementSeparateSum(POP!AA$10:AA$89,GDP!AA$10:AA$89,POP!AA$90,GDP!AA$90,'Global Theil'!$A57)</f>
        <v>-1.6180868020048661E-4</v>
      </c>
      <c r="AB57" cm="1">
        <f t="array" ref="AB57">TheilElementSeparateSum(POP!AB$10:AB$89,GDP!AB$10:AB$89,POP!AB$90,GDP!AB$90,'Global Theil'!$A57)</f>
        <v>-1.6275081065168814E-4</v>
      </c>
      <c r="AC57" cm="1">
        <f t="array" ref="AC57">TheilElementSeparateSum(POP!AC$10:AC$89,GDP!AC$10:AC$89,POP!AC$90,GDP!AC$90,'Global Theil'!$A57)</f>
        <v>-1.6337435178151029E-4</v>
      </c>
      <c r="AD57" cm="1">
        <f t="array" ref="AD57">TheilElementSeparateSum(POP!AD$10:AD$89,GDP!AD$10:AD$89,POP!AD$90,GDP!AD$90,'Global Theil'!$A57)</f>
        <v>-1.5979136892224838E-4</v>
      </c>
      <c r="AE57" cm="1">
        <f t="array" ref="AE57">TheilElementSeparateSum(POP!AE$10:AE$89,GDP!AE$10:AE$89,POP!AE$90,GDP!AE$90,'Global Theil'!$A57)</f>
        <v>-1.5860001840849443E-4</v>
      </c>
      <c r="AF57" cm="1">
        <f t="array" ref="AF57">TheilElementSeparateSum(POP!AF$10:AF$89,GDP!AF$10:AF$89,POP!AF$90,GDP!AF$90,'Global Theil'!$A57)</f>
        <v>-1.5487463422398198E-4</v>
      </c>
      <c r="AG57" cm="1">
        <f t="array" ref="AG57">TheilElementSeparateSum(POP!AG$10:AG$89,GDP!AG$10:AG$89,POP!AG$90,GDP!AG$90,'Global Theil'!$A57)</f>
        <v>-1.7449780371415742E-4</v>
      </c>
      <c r="AH57" cm="1">
        <f t="array" ref="AH57">TheilElementSeparateSum(POP!AH$10:AH$89,GDP!AH$10:AH$89,POP!AH$90,GDP!AH$90,'Global Theil'!$A57)</f>
        <v>-1.7283963299428548E-4</v>
      </c>
      <c r="AI57" cm="1">
        <f t="array" ref="AI57">TheilElementSeparateSum(POP!AI$10:AI$89,GDP!AI$10:AI$89,POP!AI$90,GDP!AI$90,'Global Theil'!$A57)</f>
        <v>-1.6162882431435259E-4</v>
      </c>
      <c r="AJ57" cm="1">
        <f t="array" ref="AJ57">TheilElementSeparateSum(POP!AJ$10:AJ$89,GDP!AJ$10:AJ$89,POP!AJ$90,GDP!AJ$90,'Global Theil'!$A57)</f>
        <v>-1.606683830000351E-4</v>
      </c>
      <c r="AK57" cm="1">
        <f t="array" ref="AK57">TheilElementSeparateSum(POP!AK$10:AK$89,GDP!AK$10:AK$89,POP!AK$90,GDP!AK$90,'Global Theil'!$A57)</f>
        <v>-1.5940966613537487E-4</v>
      </c>
      <c r="AL57" cm="1">
        <f t="array" ref="AL57">TheilElementSeparateSum(POP!AL$10:AL$89,GDP!AL$10:AL$89,POP!AL$90,GDP!AL$90,'Global Theil'!$A57)</f>
        <v>-1.5998695883336723E-4</v>
      </c>
      <c r="AM57" cm="1">
        <f t="array" ref="AM57">TheilElementSeparateSum(POP!AM$10:AM$89,GDP!AM$10:AM$89,POP!AM$90,GDP!AM$90,'Global Theil'!$A57)</f>
        <v>-1.5841539816307545E-4</v>
      </c>
      <c r="AN57" cm="1">
        <f t="array" ref="AN57">TheilElementSeparateSum(POP!AN$10:AN$89,GDP!AN$10:AN$89,POP!AN$90,GDP!AN$90,'Global Theil'!$A57)</f>
        <v>-1.5726566405489687E-4</v>
      </c>
      <c r="AO57" cm="1">
        <f t="array" ref="AO57">TheilElementSeparateSum(POP!AO$10:AO$89,GDP!AO$10:AO$89,POP!AO$90,GDP!AO$90,'Global Theil'!$A57)</f>
        <v>-1.5296416165654485E-4</v>
      </c>
      <c r="AP57" cm="1">
        <f t="array" ref="AP57">TheilElementSeparateSum(POP!AP$10:AP$89,GDP!AP$10:AP$89,POP!AP$90,GDP!AP$90,'Global Theil'!$A57)</f>
        <v>-1.4228385971694994E-4</v>
      </c>
      <c r="AQ57" cm="1">
        <f t="array" ref="AQ57">TheilElementSeparateSum(POP!AQ$10:AQ$89,GDP!AQ$10:AQ$89,POP!AQ$90,GDP!AQ$90,'Global Theil'!$A57)</f>
        <v>-1.4245503053720532E-4</v>
      </c>
      <c r="AR57" cm="1">
        <f t="array" ref="AR57">TheilElementSeparateSum(POP!AR$10:AR$89,GDP!AR$10:AR$89,POP!AR$90,GDP!AR$90,'Global Theil'!$A57)</f>
        <v>-1.4167226738736143E-4</v>
      </c>
      <c r="AS57" cm="1">
        <f t="array" ref="AS57">TheilElementSeparateSum(POP!AS$10:AS$89,GDP!AS$10:AS$89,POP!AS$90,GDP!AS$90,'Global Theil'!$A57)</f>
        <v>-1.4580725232580798E-4</v>
      </c>
      <c r="AT57" cm="1">
        <f t="array" ref="AT57">TheilElementSeparateSum(POP!AT$10:AT$89,GDP!AT$10:AT$89,POP!AT$90,GDP!AT$90,'Global Theil'!$A57)</f>
        <v>-1.4930921995818603E-4</v>
      </c>
      <c r="AU57" cm="1">
        <f t="array" ref="AU57">TheilElementSeparateSum(POP!AU$10:AU$89,GDP!AU$10:AU$89,POP!AU$90,GDP!AU$90,'Global Theil'!$A57)</f>
        <v>-1.6255616354493924E-4</v>
      </c>
      <c r="AV57" cm="1">
        <f t="array" ref="AV57">TheilElementSeparateSum(POP!AV$10:AV$89,GDP!AV$10:AV$89,POP!AV$90,GDP!AV$90,'Global Theil'!$A57)</f>
        <v>-1.8452686669594937E-4</v>
      </c>
      <c r="AW57" cm="1">
        <f t="array" ref="AW57">TheilElementSeparateSum(POP!AW$10:AW$89,GDP!AW$10:AW$89,POP!AW$90,GDP!AW$90,'Global Theil'!$A57)</f>
        <v>-1.8362826530142129E-4</v>
      </c>
      <c r="AX57" cm="1">
        <f t="array" ref="AX57">TheilElementSeparateSum(POP!AX$10:AX$89,GDP!AX$10:AX$89,POP!AX$90,GDP!AX$90,'Global Theil'!$A57)</f>
        <v>-1.9369649964575431E-4</v>
      </c>
      <c r="AY57" cm="1">
        <f t="array" ref="AY57">TheilElementSeparateSum(POP!AY$10:AY$89,GDP!AY$10:AY$89,POP!AY$90,GDP!AY$90,'Global Theil'!$A57)</f>
        <v>-1.9102456562461936E-4</v>
      </c>
      <c r="AZ57" cm="1">
        <f t="array" ref="AZ57">TheilElementSeparateSum(POP!AZ$10:AZ$89,GDP!AZ$10:AZ$89,POP!AZ$90,GDP!AZ$90,'Global Theil'!$A57)</f>
        <v>-2.0104513286310681E-4</v>
      </c>
      <c r="BA57" cm="1">
        <f t="array" ref="BA57">TheilElementSeparateSum(POP!BA$10:BA$89,GDP!BA$10:BA$89,POP!BA$90,GDP!BA$90,'Global Theil'!$A57)</f>
        <v>-2.1125080933619286E-4</v>
      </c>
      <c r="BB57" cm="1">
        <f t="array" ref="BB57">TheilElementSeparateSum(POP!BB$10:BB$89,GDP!BB$10:BB$89,POP!BB$90,GDP!BB$90,'Global Theil'!$A57)</f>
        <v>-2.1082835469679064E-4</v>
      </c>
      <c r="BC57" cm="1">
        <f t="array" ref="BC57">TheilElementSeparateSum(POP!BC$10:BC$89,GDP!BC$10:BC$89,POP!BC$90,GDP!BC$90,'Global Theil'!$A57)</f>
        <v>-2.1710009021321395E-4</v>
      </c>
      <c r="BD57" cm="1">
        <f t="array" ref="BD57">TheilElementSeparateSum(POP!BD$10:BD$89,GDP!BD$10:BD$89,POP!BD$90,GDP!BD$90,'Global Theil'!$A57)</f>
        <v>-2.0706760993597701E-4</v>
      </c>
      <c r="BE57" cm="1">
        <f t="array" ref="BE57">TheilElementSeparateSum(POP!BE$10:BE$89,GDP!BE$10:BE$89,POP!BE$90,GDP!BE$90,'Global Theil'!$A57)</f>
        <v>-2.0560048019727581E-4</v>
      </c>
      <c r="BF57" cm="1">
        <f t="array" ref="BF57">TheilElementSeparateSum(POP!BF$10:BF$89,GDP!BF$10:BF$89,POP!BF$90,GDP!BF$90,'Global Theil'!$A57)</f>
        <v>-2.0934902865784387E-4</v>
      </c>
      <c r="BG57" cm="1">
        <f t="array" ref="BG57">TheilElementSeparateSum(POP!BG$10:BG$89,GDP!BG$10:BG$89,POP!BG$90,GDP!BG$90,'Global Theil'!$A57)</f>
        <v>-2.1089656428980951E-4</v>
      </c>
      <c r="BH57" cm="1">
        <f t="array" ref="BH57">TheilElementSeparateSum(POP!BH$10:BH$89,GDP!BH$10:BH$89,POP!BH$90,GDP!BH$90,'Global Theil'!$A57)</f>
        <v>-2.1070945801673682E-4</v>
      </c>
      <c r="BI57" cm="1">
        <f t="array" ref="BI57">TheilElementSeparateSum(POP!BI$10:BI$89,GDP!BI$10:BI$89,POP!BI$90,GDP!BI$90,'Global Theil'!$A57)</f>
        <v>-2.1862633213719552E-4</v>
      </c>
    </row>
    <row r="58" spans="1:61" x14ac:dyDescent="0.45">
      <c r="A58">
        <f t="shared" si="0"/>
        <v>55</v>
      </c>
      <c r="B58" t="str" vm="122">
        <f>GDP!B64</f>
        <v>Mexico</v>
      </c>
      <c r="C58" cm="1">
        <f t="array" ref="C58">TheilElementSeparateSum(POP!C$10:C$89,GDP!C$10:C$89,POP!C$90,GDP!C$90,'Global Theil'!$A58)</f>
        <v>-4.0513393801079262E-3</v>
      </c>
      <c r="D58" cm="1">
        <f t="array" ref="D58">TheilElementSeparateSum(POP!D$10:D$89,GDP!D$10:D$89,POP!D$90,GDP!D$90,'Global Theil'!$A58)</f>
        <v>-4.2452741420684319E-3</v>
      </c>
      <c r="E58" cm="1">
        <f t="array" ref="E58">TheilElementSeparateSum(POP!E$10:E$89,GDP!E$10:E$89,POP!E$90,GDP!E$90,'Global Theil'!$A58)</f>
        <v>-4.1148542379870314E-3</v>
      </c>
      <c r="F58" cm="1">
        <f t="array" ref="F58">TheilElementSeparateSum(POP!F$10:F$89,GDP!F$10:F$89,POP!F$90,GDP!F$90,'Global Theil'!$A58)</f>
        <v>-3.4694471229230663E-3</v>
      </c>
      <c r="G58" cm="1">
        <f t="array" ref="G58">TheilElementSeparateSum(POP!G$10:G$89,GDP!G$10:G$89,POP!G$90,GDP!G$90,'Global Theil'!$A58)</f>
        <v>-3.6339867713977084E-3</v>
      </c>
      <c r="H58" cm="1">
        <f t="array" ref="H58">TheilElementSeparateSum(POP!H$10:H$89,GDP!H$10:H$89,POP!H$90,GDP!H$90,'Global Theil'!$A58)</f>
        <v>-3.4969585760638751E-3</v>
      </c>
      <c r="I58" cm="1">
        <f t="array" ref="I58">TheilElementSeparateSum(POP!I$10:I$89,GDP!I$10:I$89,POP!I$90,GDP!I$90,'Global Theil'!$A58)</f>
        <v>-3.3820833529807515E-3</v>
      </c>
      <c r="J58" cm="1">
        <f t="array" ref="J58">TheilElementSeparateSum(POP!J$10:J$89,GDP!J$10:J$89,POP!J$90,GDP!J$90,'Global Theil'!$A58)</f>
        <v>-3.2543381045681118E-3</v>
      </c>
      <c r="K58" cm="1">
        <f t="array" ref="K58">TheilElementSeparateSum(POP!K$10:K$89,GDP!K$10:K$89,POP!K$90,GDP!K$90,'Global Theil'!$A58)</f>
        <v>-3.3424803312277966E-3</v>
      </c>
      <c r="L58" cm="1">
        <f t="array" ref="L58">TheilElementSeparateSum(POP!L$10:L$89,GDP!L$10:L$89,POP!L$90,GDP!L$90,'Global Theil'!$A58)</f>
        <v>-3.4688266130931738E-3</v>
      </c>
      <c r="M58" cm="1">
        <f t="array" ref="M58">TheilElementSeparateSum(POP!M$10:M$89,GDP!M$10:M$89,POP!M$90,GDP!M$90,'Global Theil'!$A58)</f>
        <v>-3.5229850939125173E-3</v>
      </c>
      <c r="N58" cm="1">
        <f t="array" ref="N58">TheilElementSeparateSum(POP!N$10:N$89,GDP!N$10:N$89,POP!N$90,GDP!N$90,'Global Theil'!$A58)</f>
        <v>-3.6188430349379272E-3</v>
      </c>
      <c r="O58" cm="1">
        <f t="array" ref="O58">TheilElementSeparateSum(POP!O$10:O$89,GDP!O$10:O$89,POP!O$90,GDP!O$90,'Global Theil'!$A58)</f>
        <v>-3.5426713362007407E-3</v>
      </c>
      <c r="P58" cm="1">
        <f t="array" ref="P58">TheilElementSeparateSum(POP!P$10:P$89,GDP!P$10:P$89,POP!P$90,GDP!P$90,'Global Theil'!$A58)</f>
        <v>-1.6817180370676708E-3</v>
      </c>
      <c r="Q58" cm="1">
        <f t="array" ref="Q58">TheilElementSeparateSum(POP!Q$10:Q$89,GDP!Q$10:Q$89,POP!Q$90,GDP!Q$90,'Global Theil'!$A58)</f>
        <v>-3.3969073995201602E-4</v>
      </c>
      <c r="R58" cm="1">
        <f t="array" ref="R58">TheilElementSeparateSum(POP!R$10:R$89,GDP!R$10:R$89,POP!R$90,GDP!R$90,'Global Theil'!$A58)</f>
        <v>-1.6689679128498215E-3</v>
      </c>
      <c r="S58" cm="1">
        <f t="array" ref="S58">TheilElementSeparateSum(POP!S$10:S$89,GDP!S$10:S$89,POP!S$90,GDP!S$90,'Global Theil'!$A58)</f>
        <v>-4.582128185535145E-3</v>
      </c>
      <c r="T58" cm="1">
        <f t="array" ref="T58">TheilElementSeparateSum(POP!T$10:T$89,GDP!T$10:T$89,POP!T$90,GDP!T$90,'Global Theil'!$A58)</f>
        <v>-4.0835315737782138E-3</v>
      </c>
      <c r="U58" cm="1">
        <f t="array" ref="U58">TheilElementSeparateSum(POP!U$10:U$89,GDP!U$10:U$89,POP!U$90,GDP!U$90,'Global Theil'!$A58)</f>
        <v>-2.4530533514174426E-3</v>
      </c>
      <c r="V58" cm="1">
        <f t="array" ref="V58">TheilElementSeparateSum(POP!V$10:V$89,GDP!V$10:V$89,POP!V$90,GDP!V$90,'Global Theil'!$A58)</f>
        <v>4.0124553597107879E-3</v>
      </c>
      <c r="W58" cm="1">
        <f t="array" ref="W58">TheilElementSeparateSum(POP!W$10:W$89,GDP!W$10:W$89,POP!W$90,GDP!W$90,'Global Theil'!$A58)</f>
        <v>1.0598757809661146E-2</v>
      </c>
      <c r="X58" cm="1">
        <f t="array" ref="X58">TheilElementSeparateSum(POP!X$10:X$89,GDP!X$10:X$89,POP!X$90,GDP!X$90,'Global Theil'!$A58)</f>
        <v>8.978266194839306E-5</v>
      </c>
      <c r="Y58" cm="1">
        <f t="array" ref="Y58">TheilElementSeparateSum(POP!Y$10:Y$89,GDP!Y$10:Y$89,POP!Y$90,GDP!Y$90,'Global Theil'!$A58)</f>
        <v>-3.3011761283163509E-3</v>
      </c>
      <c r="Z58" cm="1">
        <f t="array" ref="Z58">TheilElementSeparateSum(POP!Z$10:Z$89,GDP!Z$10:Z$89,POP!Z$90,GDP!Z$90,'Global Theil'!$A58)</f>
        <v>-1.5420415770294408E-3</v>
      </c>
      <c r="AA58" cm="1">
        <f t="array" ref="AA58">TheilElementSeparateSum(POP!AA$10:AA$89,GDP!AA$10:AA$89,POP!AA$90,GDP!AA$90,'Global Theil'!$A58)</f>
        <v>-1.5759775241538723E-3</v>
      </c>
      <c r="AB58" cm="1">
        <f t="array" ref="AB58">TheilElementSeparateSum(POP!AB$10:AB$89,GDP!AB$10:AB$89,POP!AB$90,GDP!AB$90,'Global Theil'!$A58)</f>
        <v>-7.1196984481166018E-3</v>
      </c>
      <c r="AC58" cm="1">
        <f t="array" ref="AC58">TheilElementSeparateSum(POP!AC$10:AC$89,GDP!AC$10:AC$89,POP!AC$90,GDP!AC$90,'Global Theil'!$A58)</f>
        <v>-7.3010588417055031E-3</v>
      </c>
      <c r="AD58" cm="1">
        <f t="array" ref="AD58">TheilElementSeparateSum(POP!AD$10:AD$89,GDP!AD$10:AD$89,POP!AD$90,GDP!AD$90,'Global Theil'!$A58)</f>
        <v>-6.9329670278682155E-3</v>
      </c>
      <c r="AE58" cm="1">
        <f t="array" ref="AE58">TheilElementSeparateSum(POP!AE$10:AE$89,GDP!AE$10:AE$89,POP!AE$90,GDP!AE$90,'Global Theil'!$A58)</f>
        <v>-6.0272048175953052E-3</v>
      </c>
      <c r="AF58" cm="1">
        <f t="array" ref="AF58">TheilElementSeparateSum(POP!AF$10:AF$89,GDP!AF$10:AF$89,POP!AF$90,GDP!AF$90,'Global Theil'!$A58)</f>
        <v>-5.5232557750289667E-3</v>
      </c>
      <c r="AG58" cm="1">
        <f t="array" ref="AG58">TheilElementSeparateSum(POP!AG$10:AG$89,GDP!AG$10:AG$89,POP!AG$90,GDP!AG$90,'Global Theil'!$A58)</f>
        <v>-4.2677055554381704E-3</v>
      </c>
      <c r="AH58" cm="1">
        <f t="array" ref="AH58">TheilElementSeparateSum(POP!AH$10:AH$89,GDP!AH$10:AH$89,POP!AH$90,GDP!AH$90,'Global Theil'!$A58)</f>
        <v>-3.0580118014278137E-3</v>
      </c>
      <c r="AI58" cm="1">
        <f t="array" ref="AI58">TheilElementSeparateSum(POP!AI$10:AI$89,GDP!AI$10:AI$89,POP!AI$90,GDP!AI$90,'Global Theil'!$A58)</f>
        <v>3.2042988574058602E-3</v>
      </c>
      <c r="AJ58" cm="1">
        <f t="array" ref="AJ58">TheilElementSeparateSum(POP!AJ$10:AJ$89,GDP!AJ$10:AJ$89,POP!AJ$90,GDP!AJ$90,'Global Theil'!$A58)</f>
        <v>2.4865721816468241E-3</v>
      </c>
      <c r="AK58" cm="1">
        <f t="array" ref="AK58">TheilElementSeparateSum(POP!AK$10:AK$89,GDP!AK$10:AK$89,POP!AK$90,GDP!AK$90,'Global Theil'!$A58)</f>
        <v>-5.6708836647736283E-3</v>
      </c>
      <c r="AL58" cm="1">
        <f t="array" ref="AL58">TheilElementSeparateSum(POP!AL$10:AL$89,GDP!AL$10:AL$89,POP!AL$90,GDP!AL$90,'Global Theil'!$A58)</f>
        <v>-4.5377531166413097E-3</v>
      </c>
      <c r="AM58" cm="1">
        <f t="array" ref="AM58">TheilElementSeparateSum(POP!AM$10:AM$89,GDP!AM$10:AM$89,POP!AM$90,GDP!AM$90,'Global Theil'!$A58)</f>
        <v>-1.6493161864407834E-3</v>
      </c>
      <c r="AN58" cm="1">
        <f t="array" ref="AN58">TheilElementSeparateSum(POP!AN$10:AN$89,GDP!AN$10:AN$89,POP!AN$90,GDP!AN$90,'Global Theil'!$A58)</f>
        <v>-8.25116410073159E-4</v>
      </c>
      <c r="AO58" cm="1">
        <f t="array" ref="AO58">TheilElementSeparateSum(POP!AO$10:AO$89,GDP!AO$10:AO$89,POP!AO$90,GDP!AO$90,'Global Theil'!$A58)</f>
        <v>1.0609212154510971E-3</v>
      </c>
      <c r="AP58" cm="1">
        <f t="array" ref="AP58">TheilElementSeparateSum(POP!AP$10:AP$89,GDP!AP$10:AP$89,POP!AP$90,GDP!AP$90,'Global Theil'!$A58)</f>
        <v>4.4338660489892682E-3</v>
      </c>
      <c r="AQ58" cm="1">
        <f t="array" ref="AQ58">TheilElementSeparateSum(POP!AQ$10:AQ$89,GDP!AQ$10:AQ$89,POP!AQ$90,GDP!AQ$90,'Global Theil'!$A58)</f>
        <v>6.9052914800922975E-3</v>
      </c>
      <c r="AR58" cm="1">
        <f t="array" ref="AR58">TheilElementSeparateSum(POP!AR$10:AR$89,GDP!AR$10:AR$89,POP!AR$90,GDP!AR$90,'Global Theil'!$A58)</f>
        <v>6.2273971947430923E-3</v>
      </c>
      <c r="AS58" cm="1">
        <f t="array" ref="AS58">TheilElementSeparateSum(POP!AS$10:AS$89,GDP!AS$10:AS$89,POP!AS$90,GDP!AS$90,'Global Theil'!$A58)</f>
        <v>1.5327311247396022E-3</v>
      </c>
      <c r="AT58" cm="1">
        <f t="array" ref="AT58">TheilElementSeparateSum(POP!AT$10:AT$89,GDP!AT$10:AT$89,POP!AT$90,GDP!AT$90,'Global Theil'!$A58)</f>
        <v>5.2612674597843313E-4</v>
      </c>
      <c r="AU58" cm="1">
        <f t="array" ref="AU58">TheilElementSeparateSum(POP!AU$10:AU$89,GDP!AU$10:AU$89,POP!AU$90,GDP!AU$90,'Global Theil'!$A58)</f>
        <v>1.5123900012129214E-3</v>
      </c>
      <c r="AV58" cm="1">
        <f t="array" ref="AV58">TheilElementSeparateSum(POP!AV$10:AV$89,GDP!AV$10:AV$89,POP!AV$90,GDP!AV$90,'Global Theil'!$A58)</f>
        <v>2.3815613494502872E-3</v>
      </c>
      <c r="AW58" cm="1">
        <f t="array" ref="AW58">TheilElementSeparateSum(POP!AW$10:AW$89,GDP!AW$10:AW$89,POP!AW$90,GDP!AW$90,'Global Theil'!$A58)</f>
        <v>1.5475144594172033E-3</v>
      </c>
      <c r="AX58" cm="1">
        <f t="array" ref="AX58">TheilElementSeparateSum(POP!AX$10:AX$89,GDP!AX$10:AX$89,POP!AX$90,GDP!AX$90,'Global Theil'!$A58)</f>
        <v>9.2535304669000252E-4</v>
      </c>
      <c r="AY58" cm="1">
        <f t="array" ref="AY58">TheilElementSeparateSum(POP!AY$10:AY$89,GDP!AY$10:AY$89,POP!AY$90,GDP!AY$90,'Global Theil'!$A58)</f>
        <v>-2.6805235877476233E-3</v>
      </c>
      <c r="AZ58" cm="1">
        <f t="array" ref="AZ58">TheilElementSeparateSum(POP!AZ$10:AZ$89,GDP!AZ$10:AZ$89,POP!AZ$90,GDP!AZ$90,'Global Theil'!$A58)</f>
        <v>-1.3585612968702661E-3</v>
      </c>
      <c r="BA58" cm="1">
        <f t="array" ref="BA58">TheilElementSeparateSum(POP!BA$10:BA$89,GDP!BA$10:BA$89,POP!BA$90,GDP!BA$90,'Global Theil'!$A58)</f>
        <v>-1.1103818290871068E-3</v>
      </c>
      <c r="BB58" cm="1">
        <f t="array" ref="BB58">TheilElementSeparateSum(POP!BB$10:BB$89,GDP!BB$10:BB$89,POP!BB$90,GDP!BB$90,'Global Theil'!$A58)</f>
        <v>-1.2844891576012213E-3</v>
      </c>
      <c r="BC58" cm="1">
        <f t="array" ref="BC58">TheilElementSeparateSum(POP!BC$10:BC$89,GDP!BC$10:BC$89,POP!BC$90,GDP!BC$90,'Global Theil'!$A58)</f>
        <v>-6.8998242136812313E-4</v>
      </c>
      <c r="BD58" cm="1">
        <f t="array" ref="BD58">TheilElementSeparateSum(POP!BD$10:BD$89,GDP!BD$10:BD$89,POP!BD$90,GDP!BD$90,'Global Theil'!$A58)</f>
        <v>-7.9777052706637281E-4</v>
      </c>
      <c r="BE58" cm="1">
        <f t="array" ref="BE58">TheilElementSeparateSum(POP!BE$10:BE$89,GDP!BE$10:BE$89,POP!BE$90,GDP!BE$90,'Global Theil'!$A58)</f>
        <v>-2.4209764032657121E-3</v>
      </c>
      <c r="BF58" cm="1">
        <f t="array" ref="BF58">TheilElementSeparateSum(POP!BF$10:BF$89,GDP!BF$10:BF$89,POP!BF$90,GDP!BF$90,'Global Theil'!$A58)</f>
        <v>-4.0225051118067227E-3</v>
      </c>
      <c r="BG58" cm="1">
        <f t="array" ref="BG58">TheilElementSeparateSum(POP!BG$10:BG$89,GDP!BG$10:BG$89,POP!BG$90,GDP!BG$90,'Global Theil'!$A58)</f>
        <v>-3.8412732795397564E-3</v>
      </c>
      <c r="BH58" cm="1">
        <f t="array" ref="BH58">TheilElementSeparateSum(POP!BH$10:BH$89,GDP!BH$10:BH$89,POP!BH$90,GDP!BH$90,'Global Theil'!$A58)</f>
        <v>-3.975554344061473E-3</v>
      </c>
      <c r="BI58" cm="1">
        <f t="array" ref="BI58">TheilElementSeparateSum(POP!BI$10:BI$89,GDP!BI$10:BI$89,POP!BI$90,GDP!BI$90,'Global Theil'!$A58)</f>
        <v>-3.8163798301748234E-3</v>
      </c>
    </row>
    <row r="59" spans="1:61" x14ac:dyDescent="0.45">
      <c r="A59">
        <f t="shared" si="0"/>
        <v>56</v>
      </c>
      <c r="B59" t="str" vm="123">
        <f>GDP!B65</f>
        <v>Nepal</v>
      </c>
      <c r="C59" cm="1">
        <f t="array" ref="C59">TheilElementSeparateSum(POP!C$10:C$89,GDP!C$10:C$89,POP!C$90,GDP!C$90,'Global Theil'!$A59)</f>
        <v>-1.0797069157167855E-3</v>
      </c>
      <c r="D59" cm="1">
        <f t="array" ref="D59">TheilElementSeparateSum(POP!D$10:D$89,GDP!D$10:D$89,POP!D$90,GDP!D$90,'Global Theil'!$A59)</f>
        <v>-1.0822083141432649E-3</v>
      </c>
      <c r="E59" cm="1">
        <f t="array" ref="E59">TheilElementSeparateSum(POP!E$10:E$89,GDP!E$10:E$89,POP!E$90,GDP!E$90,'Global Theil'!$A59)</f>
        <v>-9.4865078081397824E-4</v>
      </c>
      <c r="F59" cm="1">
        <f t="array" ref="F59">TheilElementSeparateSum(POP!F$10:F$89,GDP!F$10:F$89,POP!F$90,GDP!F$90,'Global Theil'!$A59)</f>
        <v>-8.9683065961807462E-4</v>
      </c>
      <c r="G59" cm="1">
        <f t="array" ref="G59">TheilElementSeparateSum(POP!G$10:G$89,GDP!G$10:G$89,POP!G$90,GDP!G$90,'Global Theil'!$A59)</f>
        <v>-1.0719859090238656E-3</v>
      </c>
      <c r="H59" cm="1">
        <f t="array" ref="H59">TheilElementSeparateSum(POP!H$10:H$89,GDP!H$10:H$89,POP!H$90,GDP!H$90,'Global Theil'!$A59)</f>
        <v>-1.1466383572202262E-3</v>
      </c>
      <c r="I59" cm="1">
        <f t="array" ref="I59">TheilElementSeparateSum(POP!I$10:I$89,GDP!I$10:I$89,POP!I$90,GDP!I$90,'Global Theil'!$A59)</f>
        <v>-1.0617090509723115E-3</v>
      </c>
      <c r="J59" cm="1">
        <f t="array" ref="J59">TheilElementSeparateSum(POP!J$10:J$89,GDP!J$10:J$89,POP!J$90,GDP!J$90,'Global Theil'!$A59)</f>
        <v>-9.6622590168283411E-4</v>
      </c>
      <c r="K59" cm="1">
        <f t="array" ref="K59">TheilElementSeparateSum(POP!K$10:K$89,GDP!K$10:K$89,POP!K$90,GDP!K$90,'Global Theil'!$A59)</f>
        <v>-9.2255791194690141E-4</v>
      </c>
      <c r="L59" cm="1">
        <f t="array" ref="L59">TheilElementSeparateSum(POP!L$10:L$89,GDP!L$10:L$89,POP!L$90,GDP!L$90,'Global Theil'!$A59)</f>
        <v>-9.2430744980806165E-4</v>
      </c>
      <c r="M59" cm="1">
        <f t="array" ref="M59">TheilElementSeparateSum(POP!M$10:M$89,GDP!M$10:M$89,POP!M$90,GDP!M$90,'Global Theil'!$A59)</f>
        <v>-8.8358347265126238E-4</v>
      </c>
      <c r="N59" cm="1">
        <f t="array" ref="N59">TheilElementSeparateSum(POP!N$10:N$89,GDP!N$10:N$89,POP!N$90,GDP!N$90,'Global Theil'!$A59)</f>
        <v>-8.885844526823792E-4</v>
      </c>
      <c r="O59" cm="1">
        <f t="array" ref="O59">TheilElementSeparateSum(POP!O$10:O$89,GDP!O$10:O$89,POP!O$90,GDP!O$90,'Global Theil'!$A59)</f>
        <v>-7.6731710842320845E-4</v>
      </c>
      <c r="P59" cm="1">
        <f t="array" ref="P59">TheilElementSeparateSum(POP!P$10:P$89,GDP!P$10:P$89,POP!P$90,GDP!P$90,'Global Theil'!$A59)</f>
        <v>-8.1960785362102649E-4</v>
      </c>
      <c r="Q59" cm="1">
        <f t="array" ref="Q59">TheilElementSeparateSum(POP!Q$10:Q$89,GDP!Q$10:Q$89,POP!Q$90,GDP!Q$90,'Global Theil'!$A59)</f>
        <v>-8.954677749597312E-4</v>
      </c>
      <c r="R59" cm="1">
        <f t="array" ref="R59">TheilElementSeparateSum(POP!R$10:R$89,GDP!R$10:R$89,POP!R$90,GDP!R$90,'Global Theil'!$A59)</f>
        <v>-8.1344909693602512E-4</v>
      </c>
      <c r="S59" cm="1">
        <f t="array" ref="S59">TheilElementSeparateSum(POP!S$10:S$89,GDP!S$10:S$89,POP!S$90,GDP!S$90,'Global Theil'!$A59)</f>
        <v>-7.293119970850383E-4</v>
      </c>
      <c r="T59" cm="1">
        <f t="array" ref="T59">TheilElementSeparateSum(POP!T$10:T$89,GDP!T$10:T$89,POP!T$90,GDP!T$90,'Global Theil'!$A59)</f>
        <v>-7.207174530157516E-4</v>
      </c>
      <c r="U59" cm="1">
        <f t="array" ref="U59">TheilElementSeparateSum(POP!U$10:U$89,GDP!U$10:U$89,POP!U$90,GDP!U$90,'Global Theil'!$A59)</f>
        <v>-7.2200828886345421E-4</v>
      </c>
      <c r="V59" cm="1">
        <f t="array" ref="V59">TheilElementSeparateSum(POP!V$10:V$89,GDP!V$10:V$89,POP!V$90,GDP!V$90,'Global Theil'!$A59)</f>
        <v>-6.9315202045749761E-4</v>
      </c>
      <c r="W59" cm="1">
        <f t="array" ref="W59">TheilElementSeparateSum(POP!W$10:W$89,GDP!W$10:W$89,POP!W$90,GDP!W$90,'Global Theil'!$A59)</f>
        <v>-7.4290524533402759E-4</v>
      </c>
      <c r="X59" cm="1">
        <f t="array" ref="X59">TheilElementSeparateSum(POP!X$10:X$89,GDP!X$10:X$89,POP!X$90,GDP!X$90,'Global Theil'!$A59)</f>
        <v>-7.754085032358665E-4</v>
      </c>
      <c r="Y59" cm="1">
        <f t="array" ref="Y59">TheilElementSeparateSum(POP!Y$10:Y$89,GDP!Y$10:Y$89,POP!Y$90,GDP!Y$90,'Global Theil'!$A59)</f>
        <v>-7.7721791164920542E-4</v>
      </c>
      <c r="Z59" cm="1">
        <f t="array" ref="Z59">TheilElementSeparateSum(POP!Z$10:Z$89,GDP!Z$10:Z$89,POP!Z$90,GDP!Z$90,'Global Theil'!$A59)</f>
        <v>-7.8029265945099276E-4</v>
      </c>
      <c r="AA59" cm="1">
        <f t="array" ref="AA59">TheilElementSeparateSum(POP!AA$10:AA$89,GDP!AA$10:AA$89,POP!AA$90,GDP!AA$90,'Global Theil'!$A59)</f>
        <v>-7.6157347168728654E-4</v>
      </c>
      <c r="AB59" cm="1">
        <f t="array" ref="AB59">TheilElementSeparateSum(POP!AB$10:AB$89,GDP!AB$10:AB$89,POP!AB$90,GDP!AB$90,'Global Theil'!$A59)</f>
        <v>-7.2472003038201655E-4</v>
      </c>
      <c r="AC59" cm="1">
        <f t="array" ref="AC59">TheilElementSeparateSum(POP!AC$10:AC$89,GDP!AC$10:AC$89,POP!AC$90,GDP!AC$90,'Global Theil'!$A59)</f>
        <v>-6.8192252372995942E-4</v>
      </c>
      <c r="AD59" cm="1">
        <f t="array" ref="AD59">TheilElementSeparateSum(POP!AD$10:AD$89,GDP!AD$10:AD$89,POP!AD$90,GDP!AD$90,'Global Theil'!$A59)</f>
        <v>-7.0357872967849997E-4</v>
      </c>
      <c r="AE59" cm="1">
        <f t="array" ref="AE59">TheilElementSeparateSum(POP!AE$10:AE$89,GDP!AE$10:AE$89,POP!AE$90,GDP!AE$90,'Global Theil'!$A59)</f>
        <v>-6.8420648815141537E-4</v>
      </c>
      <c r="AF59" cm="1">
        <f t="array" ref="AF59">TheilElementSeparateSum(POP!AF$10:AF$89,GDP!AF$10:AF$89,POP!AF$90,GDP!AF$90,'Global Theil'!$A59)</f>
        <v>-6.5149135661158577E-4</v>
      </c>
      <c r="AG59" cm="1">
        <f t="array" ref="AG59">TheilElementSeparateSum(POP!AG$10:AG$89,GDP!AG$10:AG$89,POP!AG$90,GDP!AG$90,'Global Theil'!$A59)</f>
        <v>-6.601020088043073E-4</v>
      </c>
      <c r="AH59" cm="1">
        <f t="array" ref="AH59">TheilElementSeparateSum(POP!AH$10:AH$89,GDP!AH$10:AH$89,POP!AH$90,GDP!AH$90,'Global Theil'!$A59)</f>
        <v>-5.7637999546722809E-4</v>
      </c>
      <c r="AI59" cm="1">
        <f t="array" ref="AI59">TheilElementSeparateSum(POP!AI$10:AI$89,GDP!AI$10:AI$89,POP!AI$90,GDP!AI$90,'Global Theil'!$A59)</f>
        <v>-5.994460088159264E-4</v>
      </c>
      <c r="AJ59" cm="1">
        <f t="array" ref="AJ59">TheilElementSeparateSum(POP!AJ$10:AJ$89,GDP!AJ$10:AJ$89,POP!AJ$90,GDP!AJ$90,'Global Theil'!$A59)</f>
        <v>-6.1322178842577947E-4</v>
      </c>
      <c r="AK59" cm="1">
        <f t="array" ref="AK59">TheilElementSeparateSum(POP!AK$10:AK$89,GDP!AK$10:AK$89,POP!AK$90,GDP!AK$90,'Global Theil'!$A59)</f>
        <v>-6.0510033614354769E-4</v>
      </c>
      <c r="AL59" cm="1">
        <f t="array" ref="AL59">TheilElementSeparateSum(POP!AL$10:AL$89,GDP!AL$10:AL$89,POP!AL$90,GDP!AL$90,'Global Theil'!$A59)</f>
        <v>-6.0827088620188309E-4</v>
      </c>
      <c r="AM59" cm="1">
        <f t="array" ref="AM59">TheilElementSeparateSum(POP!AM$10:AM$89,GDP!AM$10:AM$89,POP!AM$90,GDP!AM$90,'Global Theil'!$A59)</f>
        <v>-6.4466851631848421E-4</v>
      </c>
      <c r="AN59" cm="1">
        <f t="array" ref="AN59">TheilElementSeparateSum(POP!AN$10:AN$89,GDP!AN$10:AN$89,POP!AN$90,GDP!AN$90,'Global Theil'!$A59)</f>
        <v>-6.3684884067084226E-4</v>
      </c>
      <c r="AO59" cm="1">
        <f t="array" ref="AO59">TheilElementSeparateSum(POP!AO$10:AO$89,GDP!AO$10:AO$89,POP!AO$90,GDP!AO$90,'Global Theil'!$A59)</f>
        <v>-6.3399216193738049E-4</v>
      </c>
      <c r="AP59" cm="1">
        <f t="array" ref="AP59">TheilElementSeparateSum(POP!AP$10:AP$89,GDP!AP$10:AP$89,POP!AP$90,GDP!AP$90,'Global Theil'!$A59)</f>
        <v>-6.5641731505191236E-4</v>
      </c>
      <c r="AQ59" cm="1">
        <f t="array" ref="AQ59">TheilElementSeparateSum(POP!AQ$10:AQ$89,GDP!AQ$10:AQ$89,POP!AQ$90,GDP!AQ$90,'Global Theil'!$A59)</f>
        <v>-7.0354829848854759E-4</v>
      </c>
      <c r="AR59" cm="1">
        <f t="array" ref="AR59">TheilElementSeparateSum(POP!AR$10:AR$89,GDP!AR$10:AR$89,POP!AR$90,GDP!AR$90,'Global Theil'!$A59)</f>
        <v>-6.8869036357465643E-4</v>
      </c>
      <c r="AS59" cm="1">
        <f t="array" ref="AS59">TheilElementSeparateSum(POP!AS$10:AS$89,GDP!AS$10:AS$89,POP!AS$90,GDP!AS$90,'Global Theil'!$A59)</f>
        <v>-6.6167180503688466E-4</v>
      </c>
      <c r="AT59" cm="1">
        <f t="array" ref="AT59">TheilElementSeparateSum(POP!AT$10:AT$89,GDP!AT$10:AT$89,POP!AT$90,GDP!AT$90,'Global Theil'!$A59)</f>
        <v>-6.7475975284048151E-4</v>
      </c>
      <c r="AU59" cm="1">
        <f t="array" ref="AU59">TheilElementSeparateSum(POP!AU$10:AU$89,GDP!AU$10:AU$89,POP!AU$90,GDP!AU$90,'Global Theil'!$A59)</f>
        <v>-6.9336399778177952E-4</v>
      </c>
      <c r="AV59" cm="1">
        <f t="array" ref="AV59">TheilElementSeparateSum(POP!AV$10:AV$89,GDP!AV$10:AV$89,POP!AV$90,GDP!AV$90,'Global Theil'!$A59)</f>
        <v>-7.1098074655277408E-4</v>
      </c>
      <c r="AW59" cm="1">
        <f t="array" ref="AW59">TheilElementSeparateSum(POP!AW$10:AW$89,GDP!AW$10:AW$89,POP!AW$90,GDP!AW$90,'Global Theil'!$A59)</f>
        <v>-7.2394693144210232E-4</v>
      </c>
      <c r="AX59" cm="1">
        <f t="array" ref="AX59">TheilElementSeparateSum(POP!AX$10:AX$89,GDP!AX$10:AX$89,POP!AX$90,GDP!AX$90,'Global Theil'!$A59)</f>
        <v>-7.8419485187958293E-4</v>
      </c>
      <c r="AY59" cm="1">
        <f t="array" ref="AY59">TheilElementSeparateSum(POP!AY$10:AY$89,GDP!AY$10:AY$89,POP!AY$90,GDP!AY$90,'Global Theil'!$A59)</f>
        <v>-8.1392543488300305E-4</v>
      </c>
      <c r="AZ59" cm="1">
        <f t="array" ref="AZ59">TheilElementSeparateSum(POP!AZ$10:AZ$89,GDP!AZ$10:AZ$89,POP!AZ$90,GDP!AZ$90,'Global Theil'!$A59)</f>
        <v>-8.8652141550440012E-4</v>
      </c>
      <c r="BA59" cm="1">
        <f t="array" ref="BA59">TheilElementSeparateSum(POP!BA$10:BA$89,GDP!BA$10:BA$89,POP!BA$90,GDP!BA$90,'Global Theil'!$A59)</f>
        <v>-9.254524988620915E-4</v>
      </c>
      <c r="BB59" cm="1">
        <f t="array" ref="BB59">TheilElementSeparateSum(POP!BB$10:BB$89,GDP!BB$10:BB$89,POP!BB$90,GDP!BB$90,'Global Theil'!$A59)</f>
        <v>-9.0564612405748127E-4</v>
      </c>
      <c r="BC59" cm="1">
        <f t="array" ref="BC59">TheilElementSeparateSum(POP!BC$10:BC$89,GDP!BC$10:BC$89,POP!BC$90,GDP!BC$90,'Global Theil'!$A59)</f>
        <v>-8.9785089860081665E-4</v>
      </c>
      <c r="BD59" cm="1">
        <f t="array" ref="BD59">TheilElementSeparateSum(POP!BD$10:BD$89,GDP!BD$10:BD$89,POP!BD$90,GDP!BD$90,'Global Theil'!$A59)</f>
        <v>-8.9580830437999527E-4</v>
      </c>
      <c r="BE59" cm="1">
        <f t="array" ref="BE59">TheilElementSeparateSum(POP!BE$10:BE$89,GDP!BE$10:BE$89,POP!BE$90,GDP!BE$90,'Global Theil'!$A59)</f>
        <v>-9.5163701416398788E-4</v>
      </c>
      <c r="BF59" cm="1">
        <f t="array" ref="BF59">TheilElementSeparateSum(POP!BF$10:BF$89,GDP!BF$10:BF$89,POP!BF$90,GDP!BF$90,'Global Theil'!$A59)</f>
        <v>-9.3404475859287133E-4</v>
      </c>
      <c r="BG59" cm="1">
        <f t="array" ref="BG59">TheilElementSeparateSum(POP!BG$10:BG$89,GDP!BG$10:BG$89,POP!BG$90,GDP!BG$90,'Global Theil'!$A59)</f>
        <v>-1.0033727164134724E-3</v>
      </c>
      <c r="BH59" cm="1">
        <f t="array" ref="BH59">TheilElementSeparateSum(POP!BH$10:BH$89,GDP!BH$10:BH$89,POP!BH$90,GDP!BH$90,'Global Theil'!$A59)</f>
        <v>-1.0589149672241731E-3</v>
      </c>
      <c r="BI59" cm="1">
        <f t="array" ref="BI59">TheilElementSeparateSum(POP!BI$10:BI$89,GDP!BI$10:BI$89,POP!BI$90,GDP!BI$90,'Global Theil'!$A59)</f>
        <v>-1.0822035958532401E-3</v>
      </c>
    </row>
    <row r="60" spans="1:61" x14ac:dyDescent="0.45">
      <c r="A60">
        <f t="shared" si="0"/>
        <v>57</v>
      </c>
      <c r="B60" t="str" vm="124">
        <f>GDP!B66</f>
        <v>Nicaragua</v>
      </c>
      <c r="C60" cm="1">
        <f t="array" ref="C60">TheilElementSeparateSum(POP!C$10:C$89,GDP!C$10:C$89,POP!C$90,GDP!C$90,'Global Theil'!$A60)</f>
        <v>-2.8774245969905238E-4</v>
      </c>
      <c r="D60" cm="1">
        <f t="array" ref="D60">TheilElementSeparateSum(POP!D$10:D$89,GDP!D$10:D$89,POP!D$90,GDP!D$90,'Global Theil'!$A60)</f>
        <v>-2.9282708720808597E-4</v>
      </c>
      <c r="E60" cm="1">
        <f t="array" ref="E60">TheilElementSeparateSum(POP!E$10:E$89,GDP!E$10:E$89,POP!E$90,GDP!E$90,'Global Theil'!$A60)</f>
        <v>-2.9630953046359132E-4</v>
      </c>
      <c r="F60" cm="1">
        <f t="array" ref="F60">TheilElementSeparateSum(POP!F$10:F$89,GDP!F$10:F$89,POP!F$90,GDP!F$90,'Global Theil'!$A60)</f>
        <v>-3.029794239066609E-4</v>
      </c>
      <c r="G60" cm="1">
        <f t="array" ref="G60">TheilElementSeparateSum(POP!G$10:G$89,GDP!G$10:G$89,POP!G$90,GDP!G$90,'Global Theil'!$A60)</f>
        <v>-3.1078622036514699E-4</v>
      </c>
      <c r="H60" cm="1">
        <f t="array" ref="H60">TheilElementSeparateSum(POP!H$10:H$89,GDP!H$10:H$89,POP!H$90,GDP!H$90,'Global Theil'!$A60)</f>
        <v>-3.1452062447721488E-4</v>
      </c>
      <c r="I60" cm="1">
        <f t="array" ref="I60">TheilElementSeparateSum(POP!I$10:I$89,GDP!I$10:I$89,POP!I$90,GDP!I$90,'Global Theil'!$A60)</f>
        <v>-3.1704504081482413E-4</v>
      </c>
      <c r="J60" cm="1">
        <f t="array" ref="J60">TheilElementSeparateSum(POP!J$10:J$89,GDP!J$10:J$89,POP!J$90,GDP!J$90,'Global Theil'!$A60)</f>
        <v>-3.2118972625350047E-4</v>
      </c>
      <c r="K60" cm="1">
        <f t="array" ref="K60">TheilElementSeparateSum(POP!K$10:K$89,GDP!K$10:K$89,POP!K$90,GDP!K$90,'Global Theil'!$A60)</f>
        <v>-3.2490086986446196E-4</v>
      </c>
      <c r="L60" cm="1">
        <f t="array" ref="L60">TheilElementSeparateSum(POP!L$10:L$89,GDP!L$10:L$89,POP!L$90,GDP!L$90,'Global Theil'!$A60)</f>
        <v>-3.2856159919957196E-4</v>
      </c>
      <c r="M60" cm="1">
        <f t="array" ref="M60">TheilElementSeparateSum(POP!M$10:M$89,GDP!M$10:M$89,POP!M$90,GDP!M$90,'Global Theil'!$A60)</f>
        <v>-3.3126865125551372E-4</v>
      </c>
      <c r="N60" cm="1">
        <f t="array" ref="N60">TheilElementSeparateSum(POP!N$10:N$89,GDP!N$10:N$89,POP!N$90,GDP!N$90,'Global Theil'!$A60)</f>
        <v>-3.3264593776389265E-4</v>
      </c>
      <c r="O60" cm="1">
        <f t="array" ref="O60">TheilElementSeparateSum(POP!O$10:O$89,GDP!O$10:O$89,POP!O$90,GDP!O$90,'Global Theil'!$A60)</f>
        <v>-3.3685463102849002E-4</v>
      </c>
      <c r="P60" cm="1">
        <f t="array" ref="P60">TheilElementSeparateSum(POP!P$10:P$89,GDP!P$10:P$89,POP!P$90,GDP!P$90,'Global Theil'!$A60)</f>
        <v>-3.3962260258202961E-4</v>
      </c>
      <c r="Q60" cm="1">
        <f t="array" ref="Q60">TheilElementSeparateSum(POP!Q$10:Q$89,GDP!Q$10:Q$89,POP!Q$90,GDP!Q$90,'Global Theil'!$A60)</f>
        <v>-3.4569043857471404E-4</v>
      </c>
      <c r="R60" cm="1">
        <f t="array" ref="R60">TheilElementSeparateSum(POP!R$10:R$89,GDP!R$10:R$89,POP!R$90,GDP!R$90,'Global Theil'!$A60)</f>
        <v>-3.4885244021727238E-4</v>
      </c>
      <c r="S60" cm="1">
        <f t="array" ref="S60">TheilElementSeparateSum(POP!S$10:S$89,GDP!S$10:S$89,POP!S$90,GDP!S$90,'Global Theil'!$A60)</f>
        <v>-3.5085605751251171E-4</v>
      </c>
      <c r="T60" cm="1">
        <f t="array" ref="T60">TheilElementSeparateSum(POP!T$10:T$89,GDP!T$10:T$89,POP!T$90,GDP!T$90,'Global Theil'!$A60)</f>
        <v>-3.5818968705556253E-4</v>
      </c>
      <c r="U60" cm="1">
        <f t="array" ref="U60">TheilElementSeparateSum(POP!U$10:U$89,GDP!U$10:U$89,POP!U$90,GDP!U$90,'Global Theil'!$A60)</f>
        <v>-3.2215063939540809E-4</v>
      </c>
      <c r="V60" cm="1">
        <f t="array" ref="V60">TheilElementSeparateSum(POP!V$10:V$89,GDP!V$10:V$89,POP!V$90,GDP!V$90,'Global Theil'!$A60)</f>
        <v>-3.5075631588428019E-4</v>
      </c>
      <c r="W60" cm="1">
        <f t="array" ref="W60">TheilElementSeparateSum(POP!W$10:W$89,GDP!W$10:W$89,POP!W$90,GDP!W$90,'Global Theil'!$A60)</f>
        <v>-3.5864675256773183E-4</v>
      </c>
      <c r="X60" cm="1">
        <f t="array" ref="X60">TheilElementSeparateSum(POP!X$10:X$89,GDP!X$10:X$89,POP!X$90,GDP!X$90,'Global Theil'!$A60)</f>
        <v>-3.6288855158340787E-4</v>
      </c>
      <c r="Y60" cm="1">
        <f t="array" ref="Y60">TheilElementSeparateSum(POP!Y$10:Y$89,GDP!Y$10:Y$89,POP!Y$90,GDP!Y$90,'Global Theil'!$A60)</f>
        <v>-3.7187328711671701E-4</v>
      </c>
      <c r="Z60" cm="1">
        <f t="array" ref="Z60">TheilElementSeparateSum(POP!Z$10:Z$89,GDP!Z$10:Z$89,POP!Z$90,GDP!Z$90,'Global Theil'!$A60)</f>
        <v>-3.7876216681595893E-4</v>
      </c>
      <c r="AA60" cm="1">
        <f t="array" ref="AA60">TheilElementSeparateSum(POP!AA$10:AA$89,GDP!AA$10:AA$89,POP!AA$90,GDP!AA$90,'Global Theil'!$A60)</f>
        <v>-3.6610646371159245E-4</v>
      </c>
      <c r="AB60" cm="1">
        <f t="array" ref="AB60">TheilElementSeparateSum(POP!AB$10:AB$89,GDP!AB$10:AB$89,POP!AB$90,GDP!AB$90,'Global Theil'!$A60)</f>
        <v>-3.5828163418802361E-4</v>
      </c>
      <c r="AC60" cm="1">
        <f t="array" ref="AC60">TheilElementSeparateSum(POP!AC$10:AC$89,GDP!AC$10:AC$89,POP!AC$90,GDP!AC$90,'Global Theil'!$A60)</f>
        <v>-3.7521059530320599E-4</v>
      </c>
      <c r="AD60" cm="1">
        <f t="array" ref="AD60">TheilElementSeparateSum(POP!AD$10:AD$89,GDP!AD$10:AD$89,POP!AD$90,GDP!AD$90,'Global Theil'!$A60)</f>
        <v>-3.159229324047244E-4</v>
      </c>
      <c r="AE60" cm="1">
        <f t="array" ref="AE60">TheilElementSeparateSum(POP!AE$10:AE$89,GDP!AE$10:AE$89,POP!AE$90,GDP!AE$90,'Global Theil'!$A60)</f>
        <v>-1.7994791165332048E-4</v>
      </c>
      <c r="AF60" cm="1">
        <f t="array" ref="AF60">TheilElementSeparateSum(POP!AF$10:AF$89,GDP!AF$10:AF$89,POP!AF$90,GDP!AF$90,'Global Theil'!$A60)</f>
        <v>-1.6799948332585647E-4</v>
      </c>
      <c r="AG60" cm="1">
        <f t="array" ref="AG60">TheilElementSeparateSum(POP!AG$10:AG$89,GDP!AG$10:AG$89,POP!AG$90,GDP!AG$90,'Global Theil'!$A60)</f>
        <v>-2.0720161596385139E-4</v>
      </c>
      <c r="AH60" cm="1">
        <f t="array" ref="AH60">TheilElementSeparateSum(POP!AH$10:AH$89,GDP!AH$10:AH$89,POP!AH$90,GDP!AH$90,'Global Theil'!$A60)</f>
        <v>-2.2444114227864435E-4</v>
      </c>
      <c r="AI60" cm="1">
        <f t="array" ref="AI60">TheilElementSeparateSum(POP!AI$10:AI$89,GDP!AI$10:AI$89,POP!AI$90,GDP!AI$90,'Global Theil'!$A60)</f>
        <v>-2.1930454646942196E-4</v>
      </c>
      <c r="AJ60" cm="1">
        <f t="array" ref="AJ60">TheilElementSeparateSum(POP!AJ$10:AJ$89,GDP!AJ$10:AJ$89,POP!AJ$90,GDP!AJ$90,'Global Theil'!$A60)</f>
        <v>-3.2221217429402534E-4</v>
      </c>
      <c r="AK60" cm="1">
        <f t="array" ref="AK60">TheilElementSeparateSum(POP!AK$10:AK$89,GDP!AK$10:AK$89,POP!AK$90,GDP!AK$90,'Global Theil'!$A60)</f>
        <v>-3.182186613453184E-4</v>
      </c>
      <c r="AL60" cm="1">
        <f t="array" ref="AL60">TheilElementSeparateSum(POP!AL$10:AL$89,GDP!AL$10:AL$89,POP!AL$90,GDP!AL$90,'Global Theil'!$A60)</f>
        <v>-3.2134923544473144E-4</v>
      </c>
      <c r="AM60" cm="1">
        <f t="array" ref="AM60">TheilElementSeparateSum(POP!AM$10:AM$89,GDP!AM$10:AM$89,POP!AM$90,GDP!AM$90,'Global Theil'!$A60)</f>
        <v>-3.2406576382855174E-4</v>
      </c>
      <c r="AN60" cm="1">
        <f t="array" ref="AN60">TheilElementSeparateSum(POP!AN$10:AN$89,GDP!AN$10:AN$89,POP!AN$90,GDP!AN$90,'Global Theil'!$A60)</f>
        <v>-3.3143199995465448E-4</v>
      </c>
      <c r="AO60" cm="1">
        <f t="array" ref="AO60">TheilElementSeparateSum(POP!AO$10:AO$89,GDP!AO$10:AO$89,POP!AO$90,GDP!AO$90,'Global Theil'!$A60)</f>
        <v>-3.3208581429672578E-4</v>
      </c>
      <c r="AP60" cm="1">
        <f t="array" ref="AP60">TheilElementSeparateSum(POP!AP$10:AP$89,GDP!AP$10:AP$89,POP!AP$90,GDP!AP$90,'Global Theil'!$A60)</f>
        <v>-3.3402980365343E-4</v>
      </c>
      <c r="AQ60" cm="1">
        <f t="array" ref="AQ60">TheilElementSeparateSum(POP!AQ$10:AQ$89,GDP!AQ$10:AQ$89,POP!AQ$90,GDP!AQ$90,'Global Theil'!$A60)</f>
        <v>-3.4180387414305932E-4</v>
      </c>
      <c r="AR60" cm="1">
        <f t="array" ref="AR60">TheilElementSeparateSum(POP!AR$10:AR$89,GDP!AR$10:AR$89,POP!AR$90,GDP!AR$90,'Global Theil'!$A60)</f>
        <v>-3.3348950527395036E-4</v>
      </c>
      <c r="AS60" cm="1">
        <f t="array" ref="AS60">TheilElementSeparateSum(POP!AS$10:AS$89,GDP!AS$10:AS$89,POP!AS$90,GDP!AS$90,'Global Theil'!$A60)</f>
        <v>-3.2095277182918254E-4</v>
      </c>
      <c r="AT60" cm="1">
        <f t="array" ref="AT60">TheilElementSeparateSum(POP!AT$10:AT$89,GDP!AT$10:AT$89,POP!AT$90,GDP!AT$90,'Global Theil'!$A60)</f>
        <v>-3.1722964883415837E-4</v>
      </c>
      <c r="AU60" cm="1">
        <f t="array" ref="AU60">TheilElementSeparateSum(POP!AU$10:AU$89,GDP!AU$10:AU$89,POP!AU$90,GDP!AU$90,'Global Theil'!$A60)</f>
        <v>-3.1968113205445037E-4</v>
      </c>
      <c r="AV60" cm="1">
        <f t="array" ref="AV60">TheilElementSeparateSum(POP!AV$10:AV$89,GDP!AV$10:AV$89,POP!AV$90,GDP!AV$90,'Global Theil'!$A60)</f>
        <v>-3.195584982148993E-4</v>
      </c>
      <c r="AW60" cm="1">
        <f t="array" ref="AW60">TheilElementSeparateSum(POP!AW$10:AW$89,GDP!AW$10:AW$89,POP!AW$90,GDP!AW$90,'Global Theil'!$A60)</f>
        <v>-3.1786245865317422E-4</v>
      </c>
      <c r="AX60" cm="1">
        <f t="array" ref="AX60">TheilElementSeparateSum(POP!AX$10:AX$89,GDP!AX$10:AX$89,POP!AX$90,GDP!AX$90,'Global Theil'!$A60)</f>
        <v>-3.2715936302963661E-4</v>
      </c>
      <c r="AY60" cm="1">
        <f t="array" ref="AY60">TheilElementSeparateSum(POP!AY$10:AY$89,GDP!AY$10:AY$89,POP!AY$90,GDP!AY$90,'Global Theil'!$A60)</f>
        <v>-3.2898447567554013E-4</v>
      </c>
      <c r="AZ60" cm="1">
        <f t="array" ref="AZ60">TheilElementSeparateSum(POP!AZ$10:AZ$89,GDP!AZ$10:AZ$89,POP!AZ$90,GDP!AZ$90,'Global Theil'!$A60)</f>
        <v>-3.2467940890810667E-4</v>
      </c>
      <c r="BA60" cm="1">
        <f t="array" ref="BA60">TheilElementSeparateSum(POP!BA$10:BA$89,GDP!BA$10:BA$89,POP!BA$90,GDP!BA$90,'Global Theil'!$A60)</f>
        <v>-3.274402885398118E-4</v>
      </c>
      <c r="BB60" cm="1">
        <f t="array" ref="BB60">TheilElementSeparateSum(POP!BB$10:BB$89,GDP!BB$10:BB$89,POP!BB$90,GDP!BB$90,'Global Theil'!$A60)</f>
        <v>-3.3566256895291172E-4</v>
      </c>
      <c r="BC60" cm="1">
        <f t="array" ref="BC60">TheilElementSeparateSum(POP!BC$10:BC$89,GDP!BC$10:BC$89,POP!BC$90,GDP!BC$90,'Global Theil'!$A60)</f>
        <v>-3.382291326906207E-4</v>
      </c>
      <c r="BD60" cm="1">
        <f t="array" ref="BD60">TheilElementSeparateSum(POP!BD$10:BD$89,GDP!BD$10:BD$89,POP!BD$90,GDP!BD$90,'Global Theil'!$A60)</f>
        <v>-3.4531687346033723E-4</v>
      </c>
      <c r="BE60" cm="1">
        <f t="array" ref="BE60">TheilElementSeparateSum(POP!BE$10:BE$89,GDP!BE$10:BE$89,POP!BE$90,GDP!BE$90,'Global Theil'!$A60)</f>
        <v>-3.6108162519944183E-4</v>
      </c>
      <c r="BF60" cm="1">
        <f t="array" ref="BF60">TheilElementSeparateSum(POP!BF$10:BF$89,GDP!BF$10:BF$89,POP!BF$90,GDP!BF$90,'Global Theil'!$A60)</f>
        <v>-3.6471474396555125E-4</v>
      </c>
      <c r="BG60" cm="1">
        <f t="array" ref="BG60">TheilElementSeparateSum(POP!BG$10:BG$89,GDP!BG$10:BG$89,POP!BG$90,GDP!BG$90,'Global Theil'!$A60)</f>
        <v>-3.6215707139714747E-4</v>
      </c>
      <c r="BH60" cm="1">
        <f t="array" ref="BH60">TheilElementSeparateSum(POP!BH$10:BH$89,GDP!BH$10:BH$89,POP!BH$90,GDP!BH$90,'Global Theil'!$A60)</f>
        <v>-3.4546312758978515E-4</v>
      </c>
      <c r="BI60" cm="1">
        <f t="array" ref="BI60">TheilElementSeparateSum(POP!BI$10:BI$89,GDP!BI$10:BI$89,POP!BI$90,GDP!BI$90,'Global Theil'!$A60)</f>
        <v>-3.3661615861348544E-4</v>
      </c>
    </row>
    <row r="61" spans="1:61" x14ac:dyDescent="0.45">
      <c r="A61">
        <f t="shared" si="0"/>
        <v>58</v>
      </c>
      <c r="B61" t="str" vm="125">
        <f>GDP!B67</f>
        <v>Niger</v>
      </c>
      <c r="C61" cm="1">
        <f t="array" ref="C61">TheilElementSeparateSum(POP!C$10:C$89,GDP!C$10:C$89,POP!C$90,GDP!C$90,'Global Theil'!$A61)</f>
        <v>-5.558041005738275E-4</v>
      </c>
      <c r="D61" cm="1">
        <f t="array" ref="D61">TheilElementSeparateSum(POP!D$10:D$89,GDP!D$10:D$89,POP!D$90,GDP!D$90,'Global Theil'!$A61)</f>
        <v>-5.6350498527501375E-4</v>
      </c>
      <c r="E61" cm="1">
        <f t="array" ref="E61">TheilElementSeparateSum(POP!E$10:E$89,GDP!E$10:E$89,POP!E$90,GDP!E$90,'Global Theil'!$A61)</f>
        <v>-5.6913070914161971E-4</v>
      </c>
      <c r="F61" cm="1">
        <f t="array" ref="F61">TheilElementSeparateSum(POP!F$10:F$89,GDP!F$10:F$89,POP!F$90,GDP!F$90,'Global Theil'!$A61)</f>
        <v>-5.599318540105558E-4</v>
      </c>
      <c r="G61" cm="1">
        <f t="array" ref="G61">TheilElementSeparateSum(POP!G$10:G$89,GDP!G$10:G$89,POP!G$90,GDP!G$90,'Global Theil'!$A61)</f>
        <v>-5.7166230237901149E-4</v>
      </c>
      <c r="H61" cm="1">
        <f t="array" ref="H61">TheilElementSeparateSum(POP!H$10:H$89,GDP!H$10:H$89,POP!H$90,GDP!H$90,'Global Theil'!$A61)</f>
        <v>-5.6868397819745452E-4</v>
      </c>
      <c r="I61" cm="1">
        <f t="array" ref="I61">TheilElementSeparateSum(POP!I$10:I$89,GDP!I$10:I$89,POP!I$90,GDP!I$90,'Global Theil'!$A61)</f>
        <v>-5.5175206305594466E-4</v>
      </c>
      <c r="J61" cm="1">
        <f t="array" ref="J61">TheilElementSeparateSum(POP!J$10:J$89,GDP!J$10:J$89,POP!J$90,GDP!J$90,'Global Theil'!$A61)</f>
        <v>-5.3247401915151437E-4</v>
      </c>
      <c r="K61" cm="1">
        <f t="array" ref="K61">TheilElementSeparateSum(POP!K$10:K$89,GDP!K$10:K$89,POP!K$90,GDP!K$90,'Global Theil'!$A61)</f>
        <v>-5.0895906029580884E-4</v>
      </c>
      <c r="L61" cm="1">
        <f t="array" ref="L61">TheilElementSeparateSum(POP!L$10:L$89,GDP!L$10:L$89,POP!L$90,GDP!L$90,'Global Theil'!$A61)</f>
        <v>-4.9945999530924166E-4</v>
      </c>
      <c r="M61" cm="1">
        <f t="array" ref="M61">TheilElementSeparateSum(POP!M$10:M$89,GDP!M$10:M$89,POP!M$90,GDP!M$90,'Global Theil'!$A61)</f>
        <v>-4.9487236497368174E-4</v>
      </c>
      <c r="N61" cm="1">
        <f t="array" ref="N61">TheilElementSeparateSum(POP!N$10:N$89,GDP!N$10:N$89,POP!N$90,GDP!N$90,'Global Theil'!$A61)</f>
        <v>-4.8063816527555147E-4</v>
      </c>
      <c r="O61" cm="1">
        <f t="array" ref="O61">TheilElementSeparateSum(POP!O$10:O$89,GDP!O$10:O$89,POP!O$90,GDP!O$90,'Global Theil'!$A61)</f>
        <v>-4.9609179354423579E-4</v>
      </c>
      <c r="P61" cm="1">
        <f t="array" ref="P61">TheilElementSeparateSum(POP!P$10:P$89,GDP!P$10:P$89,POP!P$90,GDP!P$90,'Global Theil'!$A61)</f>
        <v>-4.885876337205582E-4</v>
      </c>
      <c r="Q61" cm="1">
        <f t="array" ref="Q61">TheilElementSeparateSum(POP!Q$10:Q$89,GDP!Q$10:Q$89,POP!Q$90,GDP!Q$90,'Global Theil'!$A61)</f>
        <v>-4.6879317154508034E-4</v>
      </c>
      <c r="R61" cm="1">
        <f t="array" ref="R61">TheilElementSeparateSum(POP!R$10:R$89,GDP!R$10:R$89,POP!R$90,GDP!R$90,'Global Theil'!$A61)</f>
        <v>-4.5671001320437302E-4</v>
      </c>
      <c r="S61" cm="1">
        <f t="array" ref="S61">TheilElementSeparateSum(POP!S$10:S$89,GDP!S$10:S$89,POP!S$90,GDP!S$90,'Global Theil'!$A61)</f>
        <v>-4.7604637988150959E-4</v>
      </c>
      <c r="T61" cm="1">
        <f t="array" ref="T61">TheilElementSeparateSum(POP!T$10:T$89,GDP!T$10:T$89,POP!T$90,GDP!T$90,'Global Theil'!$A61)</f>
        <v>-5.1463524643169042E-4</v>
      </c>
      <c r="U61" cm="1">
        <f t="array" ref="U61">TheilElementSeparateSum(POP!U$10:U$89,GDP!U$10:U$89,POP!U$90,GDP!U$90,'Global Theil'!$A61)</f>
        <v>-5.2495181622037629E-4</v>
      </c>
      <c r="V61" cm="1">
        <f t="array" ref="V61">TheilElementSeparateSum(POP!V$10:V$89,GDP!V$10:V$89,POP!V$90,GDP!V$90,'Global Theil'!$A61)</f>
        <v>-5.4261208748238878E-4</v>
      </c>
      <c r="W61" cm="1">
        <f t="array" ref="W61">TheilElementSeparateSum(POP!W$10:W$89,GDP!W$10:W$89,POP!W$90,GDP!W$90,'Global Theil'!$A61)</f>
        <v>-4.9626417747792911E-4</v>
      </c>
      <c r="X61" cm="1">
        <f t="array" ref="X61">TheilElementSeparateSum(POP!X$10:X$89,GDP!X$10:X$89,POP!X$90,GDP!X$90,'Global Theil'!$A61)</f>
        <v>-4.8329638835255132E-4</v>
      </c>
      <c r="Y61" cm="1">
        <f t="array" ref="Y61">TheilElementSeparateSum(POP!Y$10:Y$89,GDP!Y$10:Y$89,POP!Y$90,GDP!Y$90,'Global Theil'!$A61)</f>
        <v>-4.5211457392689807E-4</v>
      </c>
      <c r="Z61" cm="1">
        <f t="array" ref="Z61">TheilElementSeparateSum(POP!Z$10:Z$89,GDP!Z$10:Z$89,POP!Z$90,GDP!Z$90,'Global Theil'!$A61)</f>
        <v>-3.9070550738633047E-4</v>
      </c>
      <c r="AA61" cm="1">
        <f t="array" ref="AA61">TheilElementSeparateSum(POP!AA$10:AA$89,GDP!AA$10:AA$89,POP!AA$90,GDP!AA$90,'Global Theil'!$A61)</f>
        <v>-3.7624793371101499E-4</v>
      </c>
      <c r="AB61" cm="1">
        <f t="array" ref="AB61">TheilElementSeparateSum(POP!AB$10:AB$89,GDP!AB$10:AB$89,POP!AB$90,GDP!AB$90,'Global Theil'!$A61)</f>
        <v>-4.056212499333204E-4</v>
      </c>
      <c r="AC61" cm="1">
        <f t="array" ref="AC61">TheilElementSeparateSum(POP!AC$10:AC$89,GDP!AC$10:AC$89,POP!AC$90,GDP!AC$90,'Global Theil'!$A61)</f>
        <v>-4.1469847862600273E-4</v>
      </c>
      <c r="AD61" cm="1">
        <f t="array" ref="AD61">TheilElementSeparateSum(POP!AD$10:AD$89,GDP!AD$10:AD$89,POP!AD$90,GDP!AD$90,'Global Theil'!$A61)</f>
        <v>-3.923487167107798E-4</v>
      </c>
      <c r="AE61" cm="1">
        <f t="array" ref="AE61">TheilElementSeparateSum(POP!AE$10:AE$89,GDP!AE$10:AE$89,POP!AE$90,GDP!AE$90,'Global Theil'!$A61)</f>
        <v>-3.704221402861169E-4</v>
      </c>
      <c r="AF61" cm="1">
        <f t="array" ref="AF61">TheilElementSeparateSum(POP!AF$10:AF$89,GDP!AF$10:AF$89,POP!AF$90,GDP!AF$90,'Global Theil'!$A61)</f>
        <v>-4.6793942321913043E-4</v>
      </c>
      <c r="AG61" cm="1">
        <f t="array" ref="AG61">TheilElementSeparateSum(POP!AG$10:AG$89,GDP!AG$10:AG$89,POP!AG$90,GDP!AG$90,'Global Theil'!$A61)</f>
        <v>-4.3671160339196156E-4</v>
      </c>
      <c r="AH61" cm="1">
        <f t="array" ref="AH61">TheilElementSeparateSum(POP!AH$10:AH$89,GDP!AH$10:AH$89,POP!AH$90,GDP!AH$90,'Global Theil'!$A61)</f>
        <v>-4.3239338775756092E-4</v>
      </c>
      <c r="AI61" cm="1">
        <f t="array" ref="AI61">TheilElementSeparateSum(POP!AI$10:AI$89,GDP!AI$10:AI$89,POP!AI$90,GDP!AI$90,'Global Theil'!$A61)</f>
        <v>-3.2709771074154579E-4</v>
      </c>
      <c r="AJ61" cm="1">
        <f t="array" ref="AJ61">TheilElementSeparateSum(POP!AJ$10:AJ$89,GDP!AJ$10:AJ$89,POP!AJ$90,GDP!AJ$90,'Global Theil'!$A61)</f>
        <v>-2.8525302459487205E-4</v>
      </c>
      <c r="AK61" cm="1">
        <f t="array" ref="AK61">TheilElementSeparateSum(POP!AK$10:AK$89,GDP!AK$10:AK$89,POP!AK$90,GDP!AK$90,'Global Theil'!$A61)</f>
        <v>-3.0111442481146742E-4</v>
      </c>
      <c r="AL61" cm="1">
        <f t="array" ref="AL61">TheilElementSeparateSum(POP!AL$10:AL$89,GDP!AL$10:AL$89,POP!AL$90,GDP!AL$90,'Global Theil'!$A61)</f>
        <v>-3.0730569470723348E-4</v>
      </c>
      <c r="AM61" cm="1">
        <f t="array" ref="AM61">TheilElementSeparateSum(POP!AM$10:AM$89,GDP!AM$10:AM$89,POP!AM$90,GDP!AM$90,'Global Theil'!$A61)</f>
        <v>-2.9780244436673694E-4</v>
      </c>
      <c r="AN61" cm="1">
        <f t="array" ref="AN61">TheilElementSeparateSum(POP!AN$10:AN$89,GDP!AN$10:AN$89,POP!AN$90,GDP!AN$90,'Global Theil'!$A61)</f>
        <v>-3.2680710809139524E-4</v>
      </c>
      <c r="AO61" cm="1">
        <f t="array" ref="AO61">TheilElementSeparateSum(POP!AO$10:AO$89,GDP!AO$10:AO$89,POP!AO$90,GDP!AO$90,'Global Theil'!$A61)</f>
        <v>-3.1037626957995722E-4</v>
      </c>
      <c r="AP61" cm="1">
        <f t="array" ref="AP61">TheilElementSeparateSum(POP!AP$10:AP$89,GDP!AP$10:AP$89,POP!AP$90,GDP!AP$90,'Global Theil'!$A61)</f>
        <v>-2.7968386781861441E-4</v>
      </c>
      <c r="AQ61" cm="1">
        <f t="array" ref="AQ61">TheilElementSeparateSum(POP!AQ$10:AQ$89,GDP!AQ$10:AQ$89,POP!AQ$90,GDP!AQ$90,'Global Theil'!$A61)</f>
        <v>-3.0174822354545045E-4</v>
      </c>
      <c r="AR61" cm="1">
        <f t="array" ref="AR61">TheilElementSeparateSum(POP!AR$10:AR$89,GDP!AR$10:AR$89,POP!AR$90,GDP!AR$90,'Global Theil'!$A61)</f>
        <v>-3.2246012373695146E-4</v>
      </c>
      <c r="AS61" cm="1">
        <f t="array" ref="AS61">TheilElementSeparateSum(POP!AS$10:AS$89,GDP!AS$10:AS$89,POP!AS$90,GDP!AS$90,'Global Theil'!$A61)</f>
        <v>-3.4766058131239114E-4</v>
      </c>
      <c r="AT61" cm="1">
        <f t="array" ref="AT61">TheilElementSeparateSum(POP!AT$10:AT$89,GDP!AT$10:AT$89,POP!AT$90,GDP!AT$90,'Global Theil'!$A61)</f>
        <v>-3.4753389524401588E-4</v>
      </c>
      <c r="AU61" cm="1">
        <f t="array" ref="AU61">TheilElementSeparateSum(POP!AU$10:AU$89,GDP!AU$10:AU$89,POP!AU$90,GDP!AU$90,'Global Theil'!$A61)</f>
        <v>-3.7114716980990854E-4</v>
      </c>
      <c r="AV61" cm="1">
        <f t="array" ref="AV61">TheilElementSeparateSum(POP!AV$10:AV$89,GDP!AV$10:AV$89,POP!AV$90,GDP!AV$90,'Global Theil'!$A61)</f>
        <v>-3.7688805597483927E-4</v>
      </c>
      <c r="AW61" cm="1">
        <f t="array" ref="AW61">TheilElementSeparateSum(POP!AW$10:AW$89,GDP!AW$10:AW$89,POP!AW$90,GDP!AW$90,'Global Theil'!$A61)</f>
        <v>-4.0044180242230956E-4</v>
      </c>
      <c r="AX61" cm="1">
        <f t="array" ref="AX61">TheilElementSeparateSum(POP!AX$10:AX$89,GDP!AX$10:AX$89,POP!AX$90,GDP!AX$90,'Global Theil'!$A61)</f>
        <v>-4.5037299365705588E-4</v>
      </c>
      <c r="AY61" cm="1">
        <f t="array" ref="AY61">TheilElementSeparateSum(POP!AY$10:AY$89,GDP!AY$10:AY$89,POP!AY$90,GDP!AY$90,'Global Theil'!$A61)</f>
        <v>-4.6709354813250192E-4</v>
      </c>
      <c r="AZ61" cm="1">
        <f t="array" ref="AZ61">TheilElementSeparateSum(POP!AZ$10:AZ$89,GDP!AZ$10:AZ$89,POP!AZ$90,GDP!AZ$90,'Global Theil'!$A61)</f>
        <v>-4.6609870576369669E-4</v>
      </c>
      <c r="BA61" cm="1">
        <f t="array" ref="BA61">TheilElementSeparateSum(POP!BA$10:BA$89,GDP!BA$10:BA$89,POP!BA$90,GDP!BA$90,'Global Theil'!$A61)</f>
        <v>-4.7544851550588636E-4</v>
      </c>
      <c r="BB61" cm="1">
        <f t="array" ref="BB61">TheilElementSeparateSum(POP!BB$10:BB$89,GDP!BB$10:BB$89,POP!BB$90,GDP!BB$90,'Global Theil'!$A61)</f>
        <v>-4.9632990162527054E-4</v>
      </c>
      <c r="BC61" cm="1">
        <f t="array" ref="BC61">TheilElementSeparateSum(POP!BC$10:BC$89,GDP!BC$10:BC$89,POP!BC$90,GDP!BC$90,'Global Theil'!$A61)</f>
        <v>-5.1911771156320911E-4</v>
      </c>
      <c r="BD61" cm="1">
        <f t="array" ref="BD61">TheilElementSeparateSum(POP!BD$10:BD$89,GDP!BD$10:BD$89,POP!BD$90,GDP!BD$90,'Global Theil'!$A61)</f>
        <v>-5.3404964403829371E-4</v>
      </c>
      <c r="BE61" cm="1">
        <f t="array" ref="BE61">TheilElementSeparateSum(POP!BE$10:BE$89,GDP!BE$10:BE$89,POP!BE$90,GDP!BE$90,'Global Theil'!$A61)</f>
        <v>-5.1090136627950848E-4</v>
      </c>
      <c r="BF61" cm="1">
        <f t="array" ref="BF61">TheilElementSeparateSum(POP!BF$10:BF$89,GDP!BF$10:BF$89,POP!BF$90,GDP!BF$90,'Global Theil'!$A61)</f>
        <v>-5.3088817249537104E-4</v>
      </c>
      <c r="BG61" cm="1">
        <f t="array" ref="BG61">TheilElementSeparateSum(POP!BG$10:BG$89,GDP!BG$10:BG$89,POP!BG$90,GDP!BG$90,'Global Theil'!$A61)</f>
        <v>-5.4463913623889557E-4</v>
      </c>
      <c r="BH61" cm="1">
        <f t="array" ref="BH61">TheilElementSeparateSum(POP!BH$10:BH$89,GDP!BH$10:BH$89,POP!BH$90,GDP!BH$90,'Global Theil'!$A61)</f>
        <v>-5.7902656623398056E-4</v>
      </c>
      <c r="BI61" cm="1">
        <f t="array" ref="BI61">TheilElementSeparateSum(POP!BI$10:BI$89,GDP!BI$10:BI$89,POP!BI$90,GDP!BI$90,'Global Theil'!$A61)</f>
        <v>-5.8033267373893598E-4</v>
      </c>
    </row>
    <row r="62" spans="1:61" x14ac:dyDescent="0.45">
      <c r="A62">
        <f t="shared" si="0"/>
        <v>59</v>
      </c>
      <c r="B62" t="str" vm="126">
        <f>GDP!B68</f>
        <v>Nigeria</v>
      </c>
      <c r="C62" cm="1">
        <f t="array" ref="C62">TheilElementSeparateSum(POP!C$10:C$89,GDP!C$10:C$89,POP!C$90,GDP!C$90,'Global Theil'!$A62)</f>
        <v>-6.5602820741886237E-3</v>
      </c>
      <c r="D62" cm="1">
        <f t="array" ref="D62">TheilElementSeparateSum(POP!D$10:D$89,GDP!D$10:D$89,POP!D$90,GDP!D$90,'Global Theil'!$A62)</f>
        <v>-6.6356471840979163E-3</v>
      </c>
      <c r="E62" cm="1">
        <f t="array" ref="E62">TheilElementSeparateSum(POP!E$10:E$89,GDP!E$10:E$89,POP!E$90,GDP!E$90,'Global Theil'!$A62)</f>
        <v>-6.5606495393667179E-3</v>
      </c>
      <c r="F62" cm="1">
        <f t="array" ref="F62">TheilElementSeparateSum(POP!F$10:F$89,GDP!F$10:F$89,POP!F$90,GDP!F$90,'Global Theil'!$A62)</f>
        <v>-6.5200194483382087E-3</v>
      </c>
      <c r="G62" cm="1">
        <f t="array" ref="G62">TheilElementSeparateSum(POP!G$10:G$89,GDP!G$10:G$89,POP!G$90,GDP!G$90,'Global Theil'!$A62)</f>
        <v>-6.4437696461987241E-3</v>
      </c>
      <c r="H62" cm="1">
        <f t="array" ref="H62">TheilElementSeparateSum(POP!H$10:H$89,GDP!H$10:H$89,POP!H$90,GDP!H$90,'Global Theil'!$A62)</f>
        <v>-6.436564100390803E-3</v>
      </c>
      <c r="I62" cm="1">
        <f t="array" ref="I62">TheilElementSeparateSum(POP!I$10:I$89,GDP!I$10:I$89,POP!I$90,GDP!I$90,'Global Theil'!$A62)</f>
        <v>-5.7039922000194868E-3</v>
      </c>
      <c r="J62" cm="1">
        <f t="array" ref="J62">TheilElementSeparateSum(POP!J$10:J$89,GDP!J$10:J$89,POP!J$90,GDP!J$90,'Global Theil'!$A62)</f>
        <v>-5.4904019282049354E-3</v>
      </c>
      <c r="K62" cm="1">
        <f t="array" ref="K62">TheilElementSeparateSum(POP!K$10:K$89,GDP!K$10:K$89,POP!K$90,GDP!K$90,'Global Theil'!$A62)</f>
        <v>-5.9011343243349085E-3</v>
      </c>
      <c r="L62" cm="1">
        <f t="array" ref="L62">TheilElementSeparateSum(POP!L$10:L$89,GDP!L$10:L$89,POP!L$90,GDP!L$90,'Global Theil'!$A62)</f>
        <v>-7.267549524550174E-3</v>
      </c>
      <c r="M62" cm="1">
        <f t="array" ref="M62">TheilElementSeparateSum(POP!M$10:M$89,GDP!M$10:M$89,POP!M$90,GDP!M$90,'Global Theil'!$A62)</f>
        <v>-6.3033705091142186E-3</v>
      </c>
      <c r="N62" cm="1">
        <f t="array" ref="N62">TheilElementSeparateSum(POP!N$10:N$89,GDP!N$10:N$89,POP!N$90,GDP!N$90,'Global Theil'!$A62)</f>
        <v>-6.7122238671923932E-3</v>
      </c>
      <c r="O62" cm="1">
        <f t="array" ref="O62">TheilElementSeparateSum(POP!O$10:O$89,GDP!O$10:O$89,POP!O$90,GDP!O$90,'Global Theil'!$A62)</f>
        <v>-6.8011518107705653E-3</v>
      </c>
      <c r="P62" cm="1">
        <f t="array" ref="P62">TheilElementSeparateSum(POP!P$10:P$89,GDP!P$10:P$89,POP!P$90,GDP!P$90,'Global Theil'!$A62)</f>
        <v>-7.5845866362384464E-3</v>
      </c>
      <c r="Q62" cm="1">
        <f t="array" ref="Q62">TheilElementSeparateSum(POP!Q$10:Q$89,GDP!Q$10:Q$89,POP!Q$90,GDP!Q$90,'Global Theil'!$A62)</f>
        <v>-7.6278602207631475E-3</v>
      </c>
      <c r="R62" cm="1">
        <f t="array" ref="R62">TheilElementSeparateSum(POP!R$10:R$89,GDP!R$10:R$89,POP!R$90,GDP!R$90,'Global Theil'!$A62)</f>
        <v>-7.8806877679752849E-3</v>
      </c>
      <c r="S62" cm="1">
        <f t="array" ref="S62">TheilElementSeparateSum(POP!S$10:S$89,GDP!S$10:S$89,POP!S$90,GDP!S$90,'Global Theil'!$A62)</f>
        <v>-7.8562588396687248E-3</v>
      </c>
      <c r="T62" cm="1">
        <f t="array" ref="T62">TheilElementSeparateSum(POP!T$10:T$89,GDP!T$10:T$89,POP!T$90,GDP!T$90,'Global Theil'!$A62)</f>
        <v>-7.6716855631616268E-3</v>
      </c>
      <c r="U62" cm="1">
        <f t="array" ref="U62">TheilElementSeparateSum(POP!U$10:U$89,GDP!U$10:U$89,POP!U$90,GDP!U$90,'Global Theil'!$A62)</f>
        <v>-7.9542520346177099E-3</v>
      </c>
      <c r="V62" cm="1">
        <f t="array" ref="V62">TheilElementSeparateSum(POP!V$10:V$89,GDP!V$10:V$89,POP!V$90,GDP!V$90,'Global Theil'!$A62)</f>
        <v>-8.2523497987043986E-3</v>
      </c>
      <c r="W62" cm="1">
        <f t="array" ref="W62">TheilElementSeparateSum(POP!W$10:W$89,GDP!W$10:W$89,POP!W$90,GDP!W$90,'Global Theil'!$A62)</f>
        <v>-3.7322414802986714E-3</v>
      </c>
      <c r="X62" cm="1">
        <f t="array" ref="X62">TheilElementSeparateSum(POP!X$10:X$89,GDP!X$10:X$89,POP!X$90,GDP!X$90,'Global Theil'!$A62)</f>
        <v>-5.5245421919411768E-3</v>
      </c>
      <c r="Y62" cm="1">
        <f t="array" ref="Y62">TheilElementSeparateSum(POP!Y$10:Y$89,GDP!Y$10:Y$89,POP!Y$90,GDP!Y$90,'Global Theil'!$A62)</f>
        <v>-8.1761710312199445E-3</v>
      </c>
      <c r="Z62" cm="1">
        <f t="array" ref="Z62">TheilElementSeparateSum(POP!Z$10:Z$89,GDP!Z$10:Z$89,POP!Z$90,GDP!Z$90,'Global Theil'!$A62)</f>
        <v>-8.5187991980294336E-3</v>
      </c>
      <c r="AA62" cm="1">
        <f t="array" ref="AA62">TheilElementSeparateSum(POP!AA$10:AA$89,GDP!AA$10:AA$89,POP!AA$90,GDP!AA$90,'Global Theil'!$A62)</f>
        <v>-8.5341935387905771E-3</v>
      </c>
      <c r="AB62" cm="1">
        <f t="array" ref="AB62">TheilElementSeparateSum(POP!AB$10:AB$89,GDP!AB$10:AB$89,POP!AB$90,GDP!AB$90,'Global Theil'!$A62)</f>
        <v>-7.5863593823043852E-3</v>
      </c>
      <c r="AC62" cm="1">
        <f t="array" ref="AC62">TheilElementSeparateSum(POP!AC$10:AC$89,GDP!AC$10:AC$89,POP!AC$90,GDP!AC$90,'Global Theil'!$A62)</f>
        <v>-7.1083643925004287E-3</v>
      </c>
      <c r="AD62" cm="1">
        <f t="array" ref="AD62">TheilElementSeparateSum(POP!AD$10:AD$89,GDP!AD$10:AD$89,POP!AD$90,GDP!AD$90,'Global Theil'!$A62)</f>
        <v>-6.5625476324891116E-3</v>
      </c>
      <c r="AE62" cm="1">
        <f t="array" ref="AE62">TheilElementSeparateSum(POP!AE$10:AE$89,GDP!AE$10:AE$89,POP!AE$90,GDP!AE$90,'Global Theil'!$A62)</f>
        <v>-6.016340285203395E-3</v>
      </c>
      <c r="AF62" cm="1">
        <f t="array" ref="AF62">TheilElementSeparateSum(POP!AF$10:AF$89,GDP!AF$10:AF$89,POP!AF$90,GDP!AF$90,'Global Theil'!$A62)</f>
        <v>-6.3720910766544075E-3</v>
      </c>
      <c r="AG62" cm="1">
        <f t="array" ref="AG62">TheilElementSeparateSum(POP!AG$10:AG$89,GDP!AG$10:AG$89,POP!AG$90,GDP!AG$90,'Global Theil'!$A62)</f>
        <v>-5.8766916198042356E-3</v>
      </c>
      <c r="AH62" cm="1">
        <f t="array" ref="AH62">TheilElementSeparateSum(POP!AH$10:AH$89,GDP!AH$10:AH$89,POP!AH$90,GDP!AH$90,'Global Theil'!$A62)</f>
        <v>-5.62261060392996E-3</v>
      </c>
      <c r="AI62" cm="1">
        <f t="array" ref="AI62">TheilElementSeparateSum(POP!AI$10:AI$89,GDP!AI$10:AI$89,POP!AI$90,GDP!AI$90,'Global Theil'!$A62)</f>
        <v>-3.9792784642425517E-3</v>
      </c>
      <c r="AJ62" cm="1">
        <f t="array" ref="AJ62">TheilElementSeparateSum(POP!AJ$10:AJ$89,GDP!AJ$10:AJ$89,POP!AJ$90,GDP!AJ$90,'Global Theil'!$A62)</f>
        <v>-4.317592561042527E-3</v>
      </c>
      <c r="AK62" cm="1">
        <f t="array" ref="AK62">TheilElementSeparateSum(POP!AK$10:AK$89,GDP!AK$10:AK$89,POP!AK$90,GDP!AK$90,'Global Theil'!$A62)</f>
        <v>-4.8000892727610945E-3</v>
      </c>
      <c r="AL62" cm="1">
        <f t="array" ref="AL62">TheilElementSeparateSum(POP!AL$10:AL$89,GDP!AL$10:AL$89,POP!AL$90,GDP!AL$90,'Global Theil'!$A62)</f>
        <v>-5.2010310793655949E-3</v>
      </c>
      <c r="AM62" cm="1">
        <f t="array" ref="AM62">TheilElementSeparateSum(POP!AM$10:AM$89,GDP!AM$10:AM$89,POP!AM$90,GDP!AM$90,'Global Theil'!$A62)</f>
        <v>-5.4138099333962929E-3</v>
      </c>
      <c r="AN62" cm="1">
        <f t="array" ref="AN62">TheilElementSeparateSum(POP!AN$10:AN$89,GDP!AN$10:AN$89,POP!AN$90,GDP!AN$90,'Global Theil'!$A62)</f>
        <v>-5.4207574729219186E-3</v>
      </c>
      <c r="AO62" cm="1">
        <f t="array" ref="AO62">TheilElementSeparateSum(POP!AO$10:AO$89,GDP!AO$10:AO$89,POP!AO$90,GDP!AO$90,'Global Theil'!$A62)</f>
        <v>-5.5730785970549311E-3</v>
      </c>
      <c r="AP62" cm="1">
        <f t="array" ref="AP62">TheilElementSeparateSum(POP!AP$10:AP$89,GDP!AP$10:AP$89,POP!AP$90,GDP!AP$90,'Global Theil'!$A62)</f>
        <v>-5.9971623623900133E-3</v>
      </c>
      <c r="AQ62" cm="1">
        <f t="array" ref="AQ62">TheilElementSeparateSum(POP!AQ$10:AQ$89,GDP!AQ$10:AQ$89,POP!AQ$90,GDP!AQ$90,'Global Theil'!$A62)</f>
        <v>-6.2863665036000608E-3</v>
      </c>
      <c r="AR62" cm="1">
        <f t="array" ref="AR62">TheilElementSeparateSum(POP!AR$10:AR$89,GDP!AR$10:AR$89,POP!AR$90,GDP!AR$90,'Global Theil'!$A62)</f>
        <v>-7.1033020584568736E-3</v>
      </c>
      <c r="AS62" cm="1">
        <f t="array" ref="AS62">TheilElementSeparateSum(POP!AS$10:AS$89,GDP!AS$10:AS$89,POP!AS$90,GDP!AS$90,'Global Theil'!$A62)</f>
        <v>-7.1137791079717285E-3</v>
      </c>
      <c r="AT62" cm="1">
        <f t="array" ref="AT62">TheilElementSeparateSum(POP!AT$10:AT$89,GDP!AT$10:AT$89,POP!AT$90,GDP!AT$90,'Global Theil'!$A62)</f>
        <v>-7.7361204544481952E-3</v>
      </c>
      <c r="AU62" cm="1">
        <f t="array" ref="AU62">TheilElementSeparateSum(POP!AU$10:AU$89,GDP!AU$10:AU$89,POP!AU$90,GDP!AU$90,'Global Theil'!$A62)</f>
        <v>-8.4975712655800846E-3</v>
      </c>
      <c r="AV62" cm="1">
        <f t="array" ref="AV62">TheilElementSeparateSum(POP!AV$10:AV$89,GDP!AV$10:AV$89,POP!AV$90,GDP!AV$90,'Global Theil'!$A62)</f>
        <v>-9.393878263774089E-3</v>
      </c>
      <c r="AW62" cm="1">
        <f t="array" ref="AW62">TheilElementSeparateSum(POP!AW$10:AW$89,GDP!AW$10:AW$89,POP!AW$90,GDP!AW$90,'Global Theil'!$A62)</f>
        <v>-9.6502772473200243E-3</v>
      </c>
      <c r="AX62" cm="1">
        <f t="array" ref="AX62">TheilElementSeparateSum(POP!AX$10:AX$89,GDP!AX$10:AX$89,POP!AX$90,GDP!AX$90,'Global Theil'!$A62)</f>
        <v>-1.0165273155545575E-2</v>
      </c>
      <c r="AY62" cm="1">
        <f t="array" ref="AY62">TheilElementSeparateSum(POP!AY$10:AY$89,GDP!AY$10:AY$89,POP!AY$90,GDP!AY$90,'Global Theil'!$A62)</f>
        <v>-9.8858171668972372E-3</v>
      </c>
      <c r="AZ62" cm="1">
        <f t="array" ref="AZ62">TheilElementSeparateSum(POP!AZ$10:AZ$89,GDP!AZ$10:AZ$89,POP!AZ$90,GDP!AZ$90,'Global Theil'!$A62)</f>
        <v>-1.0455833532778654E-2</v>
      </c>
      <c r="BA62" cm="1">
        <f t="array" ref="BA62">TheilElementSeparateSum(POP!BA$10:BA$89,GDP!BA$10:BA$89,POP!BA$90,GDP!BA$90,'Global Theil'!$A62)</f>
        <v>-1.0659523430566423E-2</v>
      </c>
      <c r="BB62" cm="1">
        <f t="array" ref="BB62">TheilElementSeparateSum(POP!BB$10:BB$89,GDP!BB$10:BB$89,POP!BB$90,GDP!BB$90,'Global Theil'!$A62)</f>
        <v>-1.1065499203082696E-2</v>
      </c>
      <c r="BC62" cm="1">
        <f t="array" ref="BC62">TheilElementSeparateSum(POP!BC$10:BC$89,GDP!BC$10:BC$89,POP!BC$90,GDP!BC$90,'Global Theil'!$A62)</f>
        <v>-1.144560404618707E-2</v>
      </c>
      <c r="BD62" cm="1">
        <f t="array" ref="BD62">TheilElementSeparateSum(POP!BD$10:BD$89,GDP!BD$10:BD$89,POP!BD$90,GDP!BD$90,'Global Theil'!$A62)</f>
        <v>-1.1752176484949662E-2</v>
      </c>
      <c r="BE62" cm="1">
        <f t="array" ref="BE62">TheilElementSeparateSum(POP!BE$10:BE$89,GDP!BE$10:BE$89,POP!BE$90,GDP!BE$90,'Global Theil'!$A62)</f>
        <v>-1.1590776111214084E-2</v>
      </c>
      <c r="BF62" cm="1">
        <f t="array" ref="BF62">TheilElementSeparateSum(POP!BF$10:BF$89,GDP!BF$10:BF$89,POP!BF$90,GDP!BF$90,'Global Theil'!$A62)</f>
        <v>-1.0892392969368685E-2</v>
      </c>
      <c r="BG62" cm="1">
        <f t="array" ref="BG62">TheilElementSeparateSum(POP!BG$10:BG$89,GDP!BG$10:BG$89,POP!BG$90,GDP!BG$90,'Global Theil'!$A62)</f>
        <v>-1.0417515432649325E-2</v>
      </c>
      <c r="BH62" cm="1">
        <f t="array" ref="BH62">TheilElementSeparateSum(POP!BH$10:BH$89,GDP!BH$10:BH$89,POP!BH$90,GDP!BH$90,'Global Theil'!$A62)</f>
        <v>-1.0493577377432218E-2</v>
      </c>
      <c r="BI62" cm="1">
        <f t="array" ref="BI62">TheilElementSeparateSum(POP!BI$10:BI$89,GDP!BI$10:BI$89,POP!BI$90,GDP!BI$90,'Global Theil'!$A62)</f>
        <v>-1.1048320232676481E-2</v>
      </c>
    </row>
    <row r="63" spans="1:61" x14ac:dyDescent="0.45">
      <c r="A63">
        <f t="shared" si="0"/>
        <v>60</v>
      </c>
      <c r="B63" t="str" vm="127">
        <f>GDP!B69</f>
        <v>Pakistan</v>
      </c>
      <c r="C63" cm="1">
        <f t="array" ref="C63">TheilElementSeparateSum(POP!C$10:C$89,GDP!C$10:C$89,POP!C$90,GDP!C$90,'Global Theil'!$A63)</f>
        <v>-6.3480424313291425E-3</v>
      </c>
      <c r="D63" cm="1">
        <f t="array" ref="D63">TheilElementSeparateSum(POP!D$10:D$89,GDP!D$10:D$89,POP!D$90,GDP!D$90,'Global Theil'!$A63)</f>
        <v>-6.3060670387616036E-3</v>
      </c>
      <c r="E63" cm="1">
        <f t="array" ref="E63">TheilElementSeparateSum(POP!E$10:E$89,GDP!E$10:E$89,POP!E$90,GDP!E$90,'Global Theil'!$A63)</f>
        <v>-6.2969052151368816E-3</v>
      </c>
      <c r="F63" cm="1">
        <f t="array" ref="F63">TheilElementSeparateSum(POP!F$10:F$89,GDP!F$10:F$89,POP!F$90,GDP!F$90,'Global Theil'!$A63)</f>
        <v>-6.3902125123704422E-3</v>
      </c>
      <c r="G63" cm="1">
        <f t="array" ref="G63">TheilElementSeparateSum(POP!G$10:G$89,GDP!G$10:G$89,POP!G$90,GDP!G$90,'Global Theil'!$A63)</f>
        <v>-6.5282125161031891E-3</v>
      </c>
      <c r="H63" cm="1">
        <f t="array" ref="H63">TheilElementSeparateSum(POP!H$10:H$89,GDP!H$10:H$89,POP!H$90,GDP!H$90,'Global Theil'!$A63)</f>
        <v>-6.59430490573879E-3</v>
      </c>
      <c r="I63" cm="1">
        <f t="array" ref="I63">TheilElementSeparateSum(POP!I$10:I$89,GDP!I$10:I$89,POP!I$90,GDP!I$90,'Global Theil'!$A63)</f>
        <v>-6.7849341733085449E-3</v>
      </c>
      <c r="J63" cm="1">
        <f t="array" ref="J63">TheilElementSeparateSum(POP!J$10:J$89,GDP!J$10:J$89,POP!J$90,GDP!J$90,'Global Theil'!$A63)</f>
        <v>-6.802474555941994E-3</v>
      </c>
      <c r="K63" cm="1">
        <f t="array" ref="K63">TheilElementSeparateSum(POP!K$10:K$89,GDP!K$10:K$89,POP!K$90,GDP!K$90,'Global Theil'!$A63)</f>
        <v>-6.7666609551460177E-3</v>
      </c>
      <c r="L63" cm="1">
        <f t="array" ref="L63">TheilElementSeparateSum(POP!L$10:L$89,GDP!L$10:L$89,POP!L$90,GDP!L$90,'Global Theil'!$A63)</f>
        <v>-6.933804150814191E-3</v>
      </c>
      <c r="M63" cm="1">
        <f t="array" ref="M63">TheilElementSeparateSum(POP!M$10:M$89,GDP!M$10:M$89,POP!M$90,GDP!M$90,'Global Theil'!$A63)</f>
        <v>-6.8717331274117605E-3</v>
      </c>
      <c r="N63" cm="1">
        <f t="array" ref="N63">TheilElementSeparateSum(POP!N$10:N$89,GDP!N$10:N$89,POP!N$90,GDP!N$90,'Global Theil'!$A63)</f>
        <v>-6.1417949456116488E-3</v>
      </c>
      <c r="O63" cm="1">
        <f t="array" ref="O63">TheilElementSeparateSum(POP!O$10:O$89,GDP!O$10:O$89,POP!O$90,GDP!O$90,'Global Theil'!$A63)</f>
        <v>-4.5134192911578507E-3</v>
      </c>
      <c r="P63" cm="1">
        <f t="array" ref="P63">TheilElementSeparateSum(POP!P$10:P$89,GDP!P$10:P$89,POP!P$90,GDP!P$90,'Global Theil'!$A63)</f>
        <v>-5.1178179602106985E-3</v>
      </c>
      <c r="Q63" cm="1">
        <f t="array" ref="Q63">TheilElementSeparateSum(POP!Q$10:Q$89,GDP!Q$10:Q$89,POP!Q$90,GDP!Q$90,'Global Theil'!$A63)</f>
        <v>-5.4838370286622298E-3</v>
      </c>
      <c r="R63" cm="1">
        <f t="array" ref="R63">TheilElementSeparateSum(POP!R$10:R$89,GDP!R$10:R$89,POP!R$90,GDP!R$90,'Global Theil'!$A63)</f>
        <v>-5.7641011619882707E-3</v>
      </c>
      <c r="S63" cm="1">
        <f t="array" ref="S63">TheilElementSeparateSum(POP!S$10:S$89,GDP!S$10:S$89,POP!S$90,GDP!S$90,'Global Theil'!$A63)</f>
        <v>-5.8473547410640443E-3</v>
      </c>
      <c r="T63" cm="1">
        <f t="array" ref="T63">TheilElementSeparateSum(POP!T$10:T$89,GDP!T$10:T$89,POP!T$90,GDP!T$90,'Global Theil'!$A63)</f>
        <v>-5.865649338867851E-3</v>
      </c>
      <c r="U63" cm="1">
        <f t="array" ref="U63">TheilElementSeparateSum(POP!U$10:U$89,GDP!U$10:U$89,POP!U$90,GDP!U$90,'Global Theil'!$A63)</f>
        <v>-5.7690567631003224E-3</v>
      </c>
      <c r="V63" cm="1">
        <f t="array" ref="V63">TheilElementSeparateSum(POP!V$10:V$89,GDP!V$10:V$89,POP!V$90,GDP!V$90,'Global Theil'!$A63)</f>
        <v>-6.0295015560278683E-3</v>
      </c>
      <c r="W63" cm="1">
        <f t="array" ref="W63">TheilElementSeparateSum(POP!W$10:W$89,GDP!W$10:W$89,POP!W$90,GDP!W$90,'Global Theil'!$A63)</f>
        <v>-6.4592135601008347E-3</v>
      </c>
      <c r="X63" cm="1">
        <f t="array" ref="X63">TheilElementSeparateSum(POP!X$10:X$89,GDP!X$10:X$89,POP!X$90,GDP!X$90,'Global Theil'!$A63)</f>
        <v>-6.8452774005492989E-3</v>
      </c>
      <c r="Y63" cm="1">
        <f t="array" ref="Y63">TheilElementSeparateSum(POP!Y$10:Y$89,GDP!Y$10:Y$89,POP!Y$90,GDP!Y$90,'Global Theil'!$A63)</f>
        <v>-6.5980499825155393E-3</v>
      </c>
      <c r="Z63" cm="1">
        <f t="array" ref="Z63">TheilElementSeparateSum(POP!Z$10:Z$89,GDP!Z$10:Z$89,POP!Z$90,GDP!Z$90,'Global Theil'!$A63)</f>
        <v>-6.7590875263110247E-3</v>
      </c>
      <c r="AA63" cm="1">
        <f t="array" ref="AA63">TheilElementSeparateSum(POP!AA$10:AA$89,GDP!AA$10:AA$89,POP!AA$90,GDP!AA$90,'Global Theil'!$A63)</f>
        <v>-6.6170973108991343E-3</v>
      </c>
      <c r="AB63" cm="1">
        <f t="array" ref="AB63">TheilElementSeparateSum(POP!AB$10:AB$89,GDP!AB$10:AB$89,POP!AB$90,GDP!AB$90,'Global Theil'!$A63)</f>
        <v>-6.1800159554009663E-3</v>
      </c>
      <c r="AC63" cm="1">
        <f t="array" ref="AC63">TheilElementSeparateSum(POP!AC$10:AC$89,GDP!AC$10:AC$89,POP!AC$90,GDP!AC$90,'Global Theil'!$A63)</f>
        <v>-5.9235435192259061E-3</v>
      </c>
      <c r="AD63" cm="1">
        <f t="array" ref="AD63">TheilElementSeparateSum(POP!AD$10:AD$89,GDP!AD$10:AD$89,POP!AD$90,GDP!AD$90,'Global Theil'!$A63)</f>
        <v>-6.0343642965150802E-3</v>
      </c>
      <c r="AE63" cm="1">
        <f t="array" ref="AE63">TheilElementSeparateSum(POP!AE$10:AE$89,GDP!AE$10:AE$89,POP!AE$90,GDP!AE$90,'Global Theil'!$A63)</f>
        <v>-6.0251477290974983E-3</v>
      </c>
      <c r="AF63" cm="1">
        <f t="array" ref="AF63">TheilElementSeparateSum(POP!AF$10:AF$89,GDP!AF$10:AF$89,POP!AF$90,GDP!AF$90,'Global Theil'!$A63)</f>
        <v>-5.6812559216172275E-3</v>
      </c>
      <c r="AG63" cm="1">
        <f t="array" ref="AG63">TheilElementSeparateSum(POP!AG$10:AG$89,GDP!AG$10:AG$89,POP!AG$90,GDP!AG$90,'Global Theil'!$A63)</f>
        <v>-5.9453819349744317E-3</v>
      </c>
      <c r="AH63" cm="1">
        <f t="array" ref="AH63">TheilElementSeparateSum(POP!AH$10:AH$89,GDP!AH$10:AH$89,POP!AH$90,GDP!AH$90,'Global Theil'!$A63)</f>
        <v>-6.0120770936024628E-3</v>
      </c>
      <c r="AI63" cm="1">
        <f t="array" ref="AI63">TheilElementSeparateSum(POP!AI$10:AI$89,GDP!AI$10:AI$89,POP!AI$90,GDP!AI$90,'Global Theil'!$A63)</f>
        <v>-6.1699460719661882E-3</v>
      </c>
      <c r="AJ63" cm="1">
        <f t="array" ref="AJ63">TheilElementSeparateSum(POP!AJ$10:AJ$89,GDP!AJ$10:AJ$89,POP!AJ$90,GDP!AJ$90,'Global Theil'!$A63)</f>
        <v>-5.9541958308541292E-3</v>
      </c>
      <c r="AK63" cm="1">
        <f t="array" ref="AK63">TheilElementSeparateSum(POP!AK$10:AK$89,GDP!AK$10:AK$89,POP!AK$90,GDP!AK$90,'Global Theil'!$A63)</f>
        <v>-6.150253661426866E-3</v>
      </c>
      <c r="AL63" cm="1">
        <f t="array" ref="AL63">TheilElementSeparateSum(POP!AL$10:AL$89,GDP!AL$10:AL$89,POP!AL$90,GDP!AL$90,'Global Theil'!$A63)</f>
        <v>-6.2581565174751417E-3</v>
      </c>
      <c r="AM63" cm="1">
        <f t="array" ref="AM63">TheilElementSeparateSum(POP!AM$10:AM$89,GDP!AM$10:AM$89,POP!AM$90,GDP!AM$90,'Global Theil'!$A63)</f>
        <v>-6.225513846214557E-3</v>
      </c>
      <c r="AN63" cm="1">
        <f t="array" ref="AN63">TheilElementSeparateSum(POP!AN$10:AN$89,GDP!AN$10:AN$89,POP!AN$90,GDP!AN$90,'Global Theil'!$A63)</f>
        <v>-6.217685754767859E-3</v>
      </c>
      <c r="AO63" cm="1">
        <f t="array" ref="AO63">TheilElementSeparateSum(POP!AO$10:AO$89,GDP!AO$10:AO$89,POP!AO$90,GDP!AO$90,'Global Theil'!$A63)</f>
        <v>-6.1303944351213131E-3</v>
      </c>
      <c r="AP63" cm="1">
        <f t="array" ref="AP63">TheilElementSeparateSum(POP!AP$10:AP$89,GDP!AP$10:AP$89,POP!AP$90,GDP!AP$90,'Global Theil'!$A63)</f>
        <v>-7.0392313332794162E-3</v>
      </c>
      <c r="AQ63" cm="1">
        <f t="array" ref="AQ63">TheilElementSeparateSum(POP!AQ$10:AQ$89,GDP!AQ$10:AQ$89,POP!AQ$90,GDP!AQ$90,'Global Theil'!$A63)</f>
        <v>-6.9868833906823599E-3</v>
      </c>
      <c r="AR63" cm="1">
        <f t="array" ref="AR63">TheilElementSeparateSum(POP!AR$10:AR$89,GDP!AR$10:AR$89,POP!AR$90,GDP!AR$90,'Global Theil'!$A63)</f>
        <v>-6.8805672543667956E-3</v>
      </c>
      <c r="AS63" cm="1">
        <f t="array" ref="AS63">TheilElementSeparateSum(POP!AS$10:AS$89,GDP!AS$10:AS$89,POP!AS$90,GDP!AS$90,'Global Theil'!$A63)</f>
        <v>-7.052479576053451E-3</v>
      </c>
      <c r="AT63" cm="1">
        <f t="array" ref="AT63">TheilElementSeparateSum(POP!AT$10:AT$89,GDP!AT$10:AT$89,POP!AT$90,GDP!AT$90,'Global Theil'!$A63)</f>
        <v>-7.2908868634542759E-3</v>
      </c>
      <c r="AU63" cm="1">
        <f t="array" ref="AU63">TheilElementSeparateSum(POP!AU$10:AU$89,GDP!AU$10:AU$89,POP!AU$90,GDP!AU$90,'Global Theil'!$A63)</f>
        <v>-7.4769936121555436E-3</v>
      </c>
      <c r="AV63" cm="1">
        <f t="array" ref="AV63">TheilElementSeparateSum(POP!AV$10:AV$89,GDP!AV$10:AV$89,POP!AV$90,GDP!AV$90,'Global Theil'!$A63)</f>
        <v>-7.7891643492055285E-3</v>
      </c>
      <c r="AW63" cm="1">
        <f t="array" ref="AW63">TheilElementSeparateSum(POP!AW$10:AW$89,GDP!AW$10:AW$89,POP!AW$90,GDP!AW$90,'Global Theil'!$A63)</f>
        <v>-7.8188017561881228E-3</v>
      </c>
      <c r="AX63" cm="1">
        <f t="array" ref="AX63">TheilElementSeparateSum(POP!AX$10:AX$89,GDP!AX$10:AX$89,POP!AX$90,GDP!AX$90,'Global Theil'!$A63)</f>
        <v>-8.0074668222458074E-3</v>
      </c>
      <c r="AY63" cm="1">
        <f t="array" ref="AY63">TheilElementSeparateSum(POP!AY$10:AY$89,GDP!AY$10:AY$89,POP!AY$90,GDP!AY$90,'Global Theil'!$A63)</f>
        <v>-8.1445727800613706E-3</v>
      </c>
      <c r="AZ63" cm="1">
        <f t="array" ref="AZ63">TheilElementSeparateSum(POP!AZ$10:AZ$89,GDP!AZ$10:AZ$89,POP!AZ$90,GDP!AZ$90,'Global Theil'!$A63)</f>
        <v>-8.0338958028054377E-3</v>
      </c>
      <c r="BA63" cm="1">
        <f t="array" ref="BA63">TheilElementSeparateSum(POP!BA$10:BA$89,GDP!BA$10:BA$89,POP!BA$90,GDP!BA$90,'Global Theil'!$A63)</f>
        <v>-8.4998137188990724E-3</v>
      </c>
      <c r="BB63" cm="1">
        <f t="array" ref="BB63">TheilElementSeparateSum(POP!BB$10:BB$89,GDP!BB$10:BB$89,POP!BB$90,GDP!BB$90,'Global Theil'!$A63)</f>
        <v>-8.6617000851900317E-3</v>
      </c>
      <c r="BC63" cm="1">
        <f t="array" ref="BC63">TheilElementSeparateSum(POP!BC$10:BC$89,GDP!BC$10:BC$89,POP!BC$90,GDP!BC$90,'Global Theil'!$A63)</f>
        <v>-8.7117609012663418E-3</v>
      </c>
      <c r="BD63" cm="1">
        <f t="array" ref="BD63">TheilElementSeparateSum(POP!BD$10:BD$89,GDP!BD$10:BD$89,POP!BD$90,GDP!BD$90,'Global Theil'!$A63)</f>
        <v>-8.8522115686405015E-3</v>
      </c>
      <c r="BE63" cm="1">
        <f t="array" ref="BE63">TheilElementSeparateSum(POP!BE$10:BE$89,GDP!BE$10:BE$89,POP!BE$90,GDP!BE$90,'Global Theil'!$A63)</f>
        <v>-9.5549605063968476E-3</v>
      </c>
      <c r="BF63" cm="1">
        <f t="array" ref="BF63">TheilElementSeparateSum(POP!BF$10:BF$89,GDP!BF$10:BF$89,POP!BF$90,GDP!BF$90,'Global Theil'!$A63)</f>
        <v>-9.6560956132739576E-3</v>
      </c>
      <c r="BG63" cm="1">
        <f t="array" ref="BG63">TheilElementSeparateSum(POP!BG$10:BG$89,GDP!BG$10:BG$89,POP!BG$90,GDP!BG$90,'Global Theil'!$A63)</f>
        <v>-9.8606911424897574E-3</v>
      </c>
      <c r="BH63" cm="1">
        <f t="array" ref="BH63">TheilElementSeparateSum(POP!BH$10:BH$89,GDP!BH$10:BH$89,POP!BH$90,GDP!BH$90,'Global Theil'!$A63)</f>
        <v>-9.7612798338749442E-3</v>
      </c>
      <c r="BI63" cm="1">
        <f t="array" ref="BI63">TheilElementSeparateSum(POP!BI$10:BI$89,GDP!BI$10:BI$89,POP!BI$90,GDP!BI$90,'Global Theil'!$A63)</f>
        <v>-9.090451898942184E-3</v>
      </c>
    </row>
    <row r="64" spans="1:61" x14ac:dyDescent="0.45">
      <c r="A64">
        <f t="shared" si="0"/>
        <v>61</v>
      </c>
      <c r="B64" t="str" vm="128">
        <f>GDP!B70</f>
        <v>Panama</v>
      </c>
      <c r="C64" cm="1">
        <f t="array" ref="C64">TheilElementSeparateSum(POP!C$10:C$89,GDP!C$10:C$89,POP!C$90,GDP!C$90,'Global Theil'!$A64)</f>
        <v>1.3752717317064627E-5</v>
      </c>
      <c r="D64" cm="1">
        <f t="array" ref="D64">TheilElementSeparateSum(POP!D$10:D$89,GDP!D$10:D$89,POP!D$90,GDP!D$90,'Global Theil'!$A64)</f>
        <v>1.3755605191180372E-5</v>
      </c>
      <c r="E64" cm="1">
        <f t="array" ref="E64">TheilElementSeparateSum(POP!E$10:E$89,GDP!E$10:E$89,POP!E$90,GDP!E$90,'Global Theil'!$A64)</f>
        <v>2.2015287471080593E-5</v>
      </c>
      <c r="F64" cm="1">
        <f t="array" ref="F64">TheilElementSeparateSum(POP!F$10:F$89,GDP!F$10:F$89,POP!F$90,GDP!F$90,'Global Theil'!$A64)</f>
        <v>7.235011158077142E-6</v>
      </c>
      <c r="G64" cm="1">
        <f t="array" ref="G64">TheilElementSeparateSum(POP!G$10:G$89,GDP!G$10:G$89,POP!G$90,GDP!G$90,'Global Theil'!$A64)</f>
        <v>6.853733085440949E-6</v>
      </c>
      <c r="H64" cm="1">
        <f t="array" ref="H64">TheilElementSeparateSum(POP!H$10:H$89,GDP!H$10:H$89,POP!H$90,GDP!H$90,'Global Theil'!$A64)</f>
        <v>4.5802575283425953E-6</v>
      </c>
      <c r="I64" cm="1">
        <f t="array" ref="I64">TheilElementSeparateSum(POP!I$10:I$89,GDP!I$10:I$89,POP!I$90,GDP!I$90,'Global Theil'!$A64)</f>
        <v>2.4813993664032384E-5</v>
      </c>
      <c r="J64" cm="1">
        <f t="array" ref="J64">TheilElementSeparateSum(POP!J$10:J$89,GDP!J$10:J$89,POP!J$90,GDP!J$90,'Global Theil'!$A64)</f>
        <v>1.8222327057482187E-5</v>
      </c>
      <c r="K64" cm="1">
        <f t="array" ref="K64">TheilElementSeparateSum(POP!K$10:K$89,GDP!K$10:K$89,POP!K$90,GDP!K$90,'Global Theil'!$A64)</f>
        <v>1.1907270398079329E-5</v>
      </c>
      <c r="L64" cm="1">
        <f t="array" ref="L64">TheilElementSeparateSum(POP!L$10:L$89,GDP!L$10:L$89,POP!L$90,GDP!L$90,'Global Theil'!$A64)</f>
        <v>1.5047313465260879E-5</v>
      </c>
      <c r="M64" cm="1">
        <f t="array" ref="M64">TheilElementSeparateSum(POP!M$10:M$89,GDP!M$10:M$89,POP!M$90,GDP!M$90,'Global Theil'!$A64)</f>
        <v>2.8272559797315534E-5</v>
      </c>
      <c r="N64" cm="1">
        <f t="array" ref="N64">TheilElementSeparateSum(POP!N$10:N$89,GDP!N$10:N$89,POP!N$90,GDP!N$90,'Global Theil'!$A64)</f>
        <v>-2.8681870745946762E-6</v>
      </c>
      <c r="O64" cm="1">
        <f t="array" ref="O64">TheilElementSeparateSum(POP!O$10:O$89,GDP!O$10:O$89,POP!O$90,GDP!O$90,'Global Theil'!$A64)</f>
        <v>-3.3250928307087309E-5</v>
      </c>
      <c r="P64" cm="1">
        <f t="array" ref="P64">TheilElementSeparateSum(POP!P$10:P$89,GDP!P$10:P$89,POP!P$90,GDP!P$90,'Global Theil'!$A64)</f>
        <v>-3.1246662508039563E-5</v>
      </c>
      <c r="Q64" cm="1">
        <f t="array" ref="Q64">TheilElementSeparateSum(POP!Q$10:Q$89,GDP!Q$10:Q$89,POP!Q$90,GDP!Q$90,'Global Theil'!$A64)</f>
        <v>-3.9973709325936121E-5</v>
      </c>
      <c r="R64" cm="1">
        <f t="array" ref="R64">TheilElementSeparateSum(POP!R$10:R$89,GDP!R$10:R$89,POP!R$90,GDP!R$90,'Global Theil'!$A64)</f>
        <v>-5.1808511461238178E-5</v>
      </c>
      <c r="S64" cm="1">
        <f t="array" ref="S64">TheilElementSeparateSum(POP!S$10:S$89,GDP!S$10:S$89,POP!S$90,GDP!S$90,'Global Theil'!$A64)</f>
        <v>-8.5625799205937616E-5</v>
      </c>
      <c r="T64" cm="1">
        <f t="array" ref="T64">TheilElementSeparateSum(POP!T$10:T$89,GDP!T$10:T$89,POP!T$90,GDP!T$90,'Global Theil'!$A64)</f>
        <v>-8.9181167071953669E-5</v>
      </c>
      <c r="U64" cm="1">
        <f t="array" ref="U64">TheilElementSeparateSum(POP!U$10:U$89,GDP!U$10:U$89,POP!U$90,GDP!U$90,'Global Theil'!$A64)</f>
        <v>-9.6815755305495313E-5</v>
      </c>
      <c r="V64" cm="1">
        <f t="array" ref="V64">TheilElementSeparateSum(POP!V$10:V$89,GDP!V$10:V$89,POP!V$90,GDP!V$90,'Global Theil'!$A64)</f>
        <v>-5.3312319096880044E-5</v>
      </c>
      <c r="W64" cm="1">
        <f t="array" ref="W64">TheilElementSeparateSum(POP!W$10:W$89,GDP!W$10:W$89,POP!W$90,GDP!W$90,'Global Theil'!$A64)</f>
        <v>-1.9702454845125623E-5</v>
      </c>
      <c r="X64" cm="1">
        <f t="array" ref="X64">TheilElementSeparateSum(POP!X$10:X$89,GDP!X$10:X$89,POP!X$90,GDP!X$90,'Global Theil'!$A64)</f>
        <v>4.7997205217048807E-5</v>
      </c>
      <c r="Y64" cm="1">
        <f t="array" ref="Y64">TheilElementSeparateSum(POP!Y$10:Y$89,GDP!Y$10:Y$89,POP!Y$90,GDP!Y$90,'Global Theil'!$A64)</f>
        <v>4.8688557853366066E-5</v>
      </c>
      <c r="Z64" cm="1">
        <f t="array" ref="Z64">TheilElementSeparateSum(POP!Z$10:Z$89,GDP!Z$10:Z$89,POP!Z$90,GDP!Z$90,'Global Theil'!$A64)</f>
        <v>4.0040526745199931E-5</v>
      </c>
      <c r="AA64" cm="1">
        <f t="array" ref="AA64">TheilElementSeparateSum(POP!AA$10:AA$89,GDP!AA$10:AA$89,POP!AA$90,GDP!AA$90,'Global Theil'!$A64)</f>
        <v>3.7746906078831777E-5</v>
      </c>
      <c r="AB64" cm="1">
        <f t="array" ref="AB64">TheilElementSeparateSum(POP!AB$10:AB$89,GDP!AB$10:AB$89,POP!AB$90,GDP!AB$90,'Global Theil'!$A64)</f>
        <v>-4.1123090541022798E-5</v>
      </c>
      <c r="AC64" cm="1">
        <f t="array" ref="AC64">TheilElementSeparateSum(POP!AC$10:AC$89,GDP!AC$10:AC$89,POP!AC$90,GDP!AC$90,'Global Theil'!$A64)</f>
        <v>-1.0257117308384277E-4</v>
      </c>
      <c r="AD64" cm="1">
        <f t="array" ref="AD64">TheilElementSeparateSum(POP!AD$10:AD$89,GDP!AD$10:AD$89,POP!AD$90,GDP!AD$90,'Global Theil'!$A64)</f>
        <v>-1.8473632805009421E-4</v>
      </c>
      <c r="AE64" cm="1">
        <f t="array" ref="AE64">TheilElementSeparateSum(POP!AE$10:AE$89,GDP!AE$10:AE$89,POP!AE$90,GDP!AE$90,'Global Theil'!$A64)</f>
        <v>-1.9631642624067086E-4</v>
      </c>
      <c r="AF64" cm="1">
        <f t="array" ref="AF64">TheilElementSeparateSum(POP!AF$10:AF$89,GDP!AF$10:AF$89,POP!AF$90,GDP!AF$90,'Global Theil'!$A64)</f>
        <v>-2.0128535653939186E-4</v>
      </c>
      <c r="AG64" cm="1">
        <f t="array" ref="AG64">TheilElementSeparateSum(POP!AG$10:AG$89,GDP!AG$10:AG$89,POP!AG$90,GDP!AG$90,'Global Theil'!$A64)</f>
        <v>-1.9727382039766677E-4</v>
      </c>
      <c r="AH64" cm="1">
        <f t="array" ref="AH64">TheilElementSeparateSum(POP!AH$10:AH$89,GDP!AH$10:AH$89,POP!AH$90,GDP!AH$90,'Global Theil'!$A64)</f>
        <v>-1.850448701129231E-4</v>
      </c>
      <c r="AI64" cm="1">
        <f t="array" ref="AI64">TheilElementSeparateSum(POP!AI$10:AI$89,GDP!AI$10:AI$89,POP!AI$90,GDP!AI$90,'Global Theil'!$A64)</f>
        <v>-1.7127875132013886E-4</v>
      </c>
      <c r="AJ64" cm="1">
        <f t="array" ref="AJ64">TheilElementSeparateSum(POP!AJ$10:AJ$89,GDP!AJ$10:AJ$89,POP!AJ$90,GDP!AJ$90,'Global Theil'!$A64)</f>
        <v>-1.7684945501710898E-4</v>
      </c>
      <c r="AK64" cm="1">
        <f t="array" ref="AK64">TheilElementSeparateSum(POP!AK$10:AK$89,GDP!AK$10:AK$89,POP!AK$90,GDP!AK$90,'Global Theil'!$A64)</f>
        <v>-1.9687864325956071E-4</v>
      </c>
      <c r="AL64" cm="1">
        <f t="array" ref="AL64">TheilElementSeparateSum(POP!AL$10:AL$89,GDP!AL$10:AL$89,POP!AL$90,GDP!AL$90,'Global Theil'!$A64)</f>
        <v>-1.9754083418532616E-4</v>
      </c>
      <c r="AM64" cm="1">
        <f t="array" ref="AM64">TheilElementSeparateSum(POP!AM$10:AM$89,GDP!AM$10:AM$89,POP!AM$90,GDP!AM$90,'Global Theil'!$A64)</f>
        <v>-1.8326554259380322E-4</v>
      </c>
      <c r="AN64" cm="1">
        <f t="array" ref="AN64">TheilElementSeparateSum(POP!AN$10:AN$89,GDP!AN$10:AN$89,POP!AN$90,GDP!AN$90,'Global Theil'!$A64)</f>
        <v>-1.6604436210992168E-4</v>
      </c>
      <c r="AO64" cm="1">
        <f t="array" ref="AO64">TheilElementSeparateSum(POP!AO$10:AO$89,GDP!AO$10:AO$89,POP!AO$90,GDP!AO$90,'Global Theil'!$A64)</f>
        <v>-1.6807499007648815E-4</v>
      </c>
      <c r="AP64" cm="1">
        <f t="array" ref="AP64">TheilElementSeparateSum(POP!AP$10:AP$89,GDP!AP$10:AP$89,POP!AP$90,GDP!AP$90,'Global Theil'!$A64)</f>
        <v>-1.7789991392178818E-4</v>
      </c>
      <c r="AQ64" cm="1">
        <f t="array" ref="AQ64">TheilElementSeparateSum(POP!AQ$10:AQ$89,GDP!AQ$10:AQ$89,POP!AQ$90,GDP!AQ$90,'Global Theil'!$A64)</f>
        <v>-1.7339943360876697E-4</v>
      </c>
      <c r="AR64" cm="1">
        <f t="array" ref="AR64">TheilElementSeparateSum(POP!AR$10:AR$89,GDP!AR$10:AR$89,POP!AR$90,GDP!AR$90,'Global Theil'!$A64)</f>
        <v>-1.7640062803972714E-4</v>
      </c>
      <c r="AS64" cm="1">
        <f t="array" ref="AS64">TheilElementSeparateSum(POP!AS$10:AS$89,GDP!AS$10:AS$89,POP!AS$90,GDP!AS$90,'Global Theil'!$A64)</f>
        <v>-1.9270430879442452E-4</v>
      </c>
      <c r="AT64" cm="1">
        <f t="array" ref="AT64">TheilElementSeparateSum(POP!AT$10:AT$89,GDP!AT$10:AT$89,POP!AT$90,GDP!AT$90,'Global Theil'!$A64)</f>
        <v>-1.9983933971128842E-4</v>
      </c>
      <c r="AU64" cm="1">
        <f t="array" ref="AU64">TheilElementSeparateSum(POP!AU$10:AU$89,GDP!AU$10:AU$89,POP!AU$90,GDP!AU$90,'Global Theil'!$A64)</f>
        <v>-1.9897769177078354E-4</v>
      </c>
      <c r="AV64" cm="1">
        <f t="array" ref="AV64">TheilElementSeparateSum(POP!AV$10:AV$89,GDP!AV$10:AV$89,POP!AV$90,GDP!AV$90,'Global Theil'!$A64)</f>
        <v>-1.9358071658015174E-4</v>
      </c>
      <c r="AW64" cm="1">
        <f t="array" ref="AW64">TheilElementSeparateSum(POP!AW$10:AW$89,GDP!AW$10:AW$89,POP!AW$90,GDP!AW$90,'Global Theil'!$A64)</f>
        <v>-1.8140686776902223E-4</v>
      </c>
      <c r="AX64" cm="1">
        <f t="array" ref="AX64">TheilElementSeparateSum(POP!AX$10:AX$89,GDP!AX$10:AX$89,POP!AX$90,GDP!AX$90,'Global Theil'!$A64)</f>
        <v>-1.5436695446894379E-4</v>
      </c>
      <c r="AY64" cm="1">
        <f t="array" ref="AY64">TheilElementSeparateSum(POP!AY$10:AY$89,GDP!AY$10:AY$89,POP!AY$90,GDP!AY$90,'Global Theil'!$A64)</f>
        <v>-1.1258622086812721E-4</v>
      </c>
      <c r="AZ64" cm="1">
        <f t="array" ref="AZ64">TheilElementSeparateSum(POP!AZ$10:AZ$89,GDP!AZ$10:AZ$89,POP!AZ$90,GDP!AZ$90,'Global Theil'!$A64)</f>
        <v>-1.1733216800550733E-4</v>
      </c>
      <c r="BA64" cm="1">
        <f t="array" ref="BA64">TheilElementSeparateSum(POP!BA$10:BA$89,GDP!BA$10:BA$89,POP!BA$90,GDP!BA$90,'Global Theil'!$A64)</f>
        <v>-8.6326446166986332E-5</v>
      </c>
      <c r="BB64" cm="1">
        <f t="array" ref="BB64">TheilElementSeparateSum(POP!BB$10:BB$89,GDP!BB$10:BB$89,POP!BB$90,GDP!BB$90,'Global Theil'!$A64)</f>
        <v>-1.0809586811400896E-5</v>
      </c>
      <c r="BC64" cm="1">
        <f t="array" ref="BC64">TheilElementSeparateSum(POP!BC$10:BC$89,GDP!BC$10:BC$89,POP!BC$90,GDP!BC$90,'Global Theil'!$A64)</f>
        <v>5.5239477323748965E-5</v>
      </c>
      <c r="BD64" cm="1">
        <f t="array" ref="BD64">TheilElementSeparateSum(POP!BD$10:BD$89,GDP!BD$10:BD$89,POP!BD$90,GDP!BD$90,'Global Theil'!$A64)</f>
        <v>9.963494641655209E-5</v>
      </c>
      <c r="BE64" cm="1">
        <f t="array" ref="BE64">TheilElementSeparateSum(POP!BE$10:BE$89,GDP!BE$10:BE$89,POP!BE$90,GDP!BE$90,'Global Theil'!$A64)</f>
        <v>2.0962947825043185E-4</v>
      </c>
      <c r="BF64" cm="1">
        <f t="array" ref="BF64">TheilElementSeparateSum(POP!BF$10:BF$89,GDP!BF$10:BF$89,POP!BF$90,GDP!BF$90,'Global Theil'!$A64)</f>
        <v>2.6234044507337725E-4</v>
      </c>
      <c r="BG64" cm="1">
        <f t="array" ref="BG64">TheilElementSeparateSum(POP!BG$10:BG$89,GDP!BG$10:BG$89,POP!BG$90,GDP!BG$90,'Global Theil'!$A64)</f>
        <v>2.7383469002703544E-4</v>
      </c>
      <c r="BH64" cm="1">
        <f t="array" ref="BH64">TheilElementSeparateSum(POP!BH$10:BH$89,GDP!BH$10:BH$89,POP!BH$90,GDP!BH$90,'Global Theil'!$A64)</f>
        <v>2.4827128178716749E-4</v>
      </c>
      <c r="BI64" cm="1">
        <f t="array" ref="BI64">TheilElementSeparateSum(POP!BI$10:BI$89,GDP!BI$10:BI$89,POP!BI$90,GDP!BI$90,'Global Theil'!$A64)</f>
        <v>2.5088417388453583E-4</v>
      </c>
    </row>
    <row r="65" spans="1:61" x14ac:dyDescent="0.45">
      <c r="A65">
        <f t="shared" si="0"/>
        <v>62</v>
      </c>
      <c r="B65" t="str" vm="129">
        <f>GDP!B71</f>
        <v>Papua New Guinea</v>
      </c>
      <c r="C65" cm="1">
        <f t="array" ref="C65">TheilElementSeparateSum(POP!C$10:C$89,GDP!C$10:C$89,POP!C$90,GDP!C$90,'Global Theil'!$A65)</f>
        <v>-3.3884828403154177E-4</v>
      </c>
      <c r="D65" cm="1">
        <f t="array" ref="D65">TheilElementSeparateSum(POP!D$10:D$89,GDP!D$10:D$89,POP!D$90,GDP!D$90,'Global Theil'!$A65)</f>
        <v>-3.3848964871726651E-4</v>
      </c>
      <c r="E65" cm="1">
        <f t="array" ref="E65">TheilElementSeparateSum(POP!E$10:E$89,GDP!E$10:E$89,POP!E$90,GDP!E$90,'Global Theil'!$A65)</f>
        <v>-3.3504908656886516E-4</v>
      </c>
      <c r="F65" cm="1">
        <f t="array" ref="F65">TheilElementSeparateSum(POP!F$10:F$89,GDP!F$10:F$89,POP!F$90,GDP!F$90,'Global Theil'!$A65)</f>
        <v>-3.3639463444750073E-4</v>
      </c>
      <c r="G65" cm="1">
        <f t="array" ref="G65">TheilElementSeparateSum(POP!G$10:G$89,GDP!G$10:G$89,POP!G$90,GDP!G$90,'Global Theil'!$A65)</f>
        <v>-3.4042207983653035E-4</v>
      </c>
      <c r="H65" cm="1">
        <f t="array" ref="H65">TheilElementSeparateSum(POP!H$10:H$89,GDP!H$10:H$89,POP!H$90,GDP!H$90,'Global Theil'!$A65)</f>
        <v>-3.4553631311054711E-4</v>
      </c>
      <c r="I65" cm="1">
        <f t="array" ref="I65">TheilElementSeparateSum(POP!I$10:I$89,GDP!I$10:I$89,POP!I$90,GDP!I$90,'Global Theil'!$A65)</f>
        <v>-3.5201022785848982E-4</v>
      </c>
      <c r="J65" cm="1">
        <f t="array" ref="J65">TheilElementSeparateSum(POP!J$10:J$89,GDP!J$10:J$89,POP!J$90,GDP!J$90,'Global Theil'!$A65)</f>
        <v>-3.5424009498122354E-4</v>
      </c>
      <c r="K65" cm="1">
        <f t="array" ref="K65">TheilElementSeparateSum(POP!K$10:K$89,GDP!K$10:K$89,POP!K$90,GDP!K$90,'Global Theil'!$A65)</f>
        <v>-3.5759789203579221E-4</v>
      </c>
      <c r="L65" cm="1">
        <f t="array" ref="L65">TheilElementSeparateSum(POP!L$10:L$89,GDP!L$10:L$89,POP!L$90,GDP!L$90,'Global Theil'!$A65)</f>
        <v>-3.6443412596314038E-4</v>
      </c>
      <c r="M65" cm="1">
        <f t="array" ref="M65">TheilElementSeparateSum(POP!M$10:M$89,GDP!M$10:M$89,POP!M$90,GDP!M$90,'Global Theil'!$A65)</f>
        <v>-3.659914534417938E-4</v>
      </c>
      <c r="N65" cm="1">
        <f t="array" ref="N65">TheilElementSeparateSum(POP!N$10:N$89,GDP!N$10:N$89,POP!N$90,GDP!N$90,'Global Theil'!$A65)</f>
        <v>-3.7007448933474608E-4</v>
      </c>
      <c r="O65" cm="1">
        <f t="array" ref="O65">TheilElementSeparateSum(POP!O$10:O$89,GDP!O$10:O$89,POP!O$90,GDP!O$90,'Global Theil'!$A65)</f>
        <v>-3.8270247333123701E-4</v>
      </c>
      <c r="P65" cm="1">
        <f t="array" ref="P65">TheilElementSeparateSum(POP!P$10:P$89,GDP!P$10:P$89,POP!P$90,GDP!P$90,'Global Theil'!$A65)</f>
        <v>-3.8427617955232463E-4</v>
      </c>
      <c r="Q65" cm="1">
        <f t="array" ref="Q65">TheilElementSeparateSum(POP!Q$10:Q$89,GDP!Q$10:Q$89,POP!Q$90,GDP!Q$90,'Global Theil'!$A65)</f>
        <v>-3.7687878920406379E-4</v>
      </c>
      <c r="R65" cm="1">
        <f t="array" ref="R65">TheilElementSeparateSum(POP!R$10:R$89,GDP!R$10:R$89,POP!R$90,GDP!R$90,'Global Theil'!$A65)</f>
        <v>-3.8132437387834955E-4</v>
      </c>
      <c r="S65" cm="1">
        <f t="array" ref="S65">TheilElementSeparateSum(POP!S$10:S$89,GDP!S$10:S$89,POP!S$90,GDP!S$90,'Global Theil'!$A65)</f>
        <v>-3.8059918033686585E-4</v>
      </c>
      <c r="T65" cm="1">
        <f t="array" ref="T65">TheilElementSeparateSum(POP!T$10:T$89,GDP!T$10:T$89,POP!T$90,GDP!T$90,'Global Theil'!$A65)</f>
        <v>-3.83176014016385E-4</v>
      </c>
      <c r="U65" cm="1">
        <f t="array" ref="U65">TheilElementSeparateSum(POP!U$10:U$89,GDP!U$10:U$89,POP!U$90,GDP!U$90,'Global Theil'!$A65)</f>
        <v>-3.8734363388471128E-4</v>
      </c>
      <c r="V65" cm="1">
        <f t="array" ref="V65">TheilElementSeparateSum(POP!V$10:V$89,GDP!V$10:V$89,POP!V$90,GDP!V$90,'Global Theil'!$A65)</f>
        <v>-3.8924277503725761E-4</v>
      </c>
      <c r="W65" cm="1">
        <f t="array" ref="W65">TheilElementSeparateSum(POP!W$10:W$89,GDP!W$10:W$89,POP!W$90,GDP!W$90,'Global Theil'!$A65)</f>
        <v>-3.8500286028524008E-4</v>
      </c>
      <c r="X65" cm="1">
        <f t="array" ref="X65">TheilElementSeparateSum(POP!X$10:X$89,GDP!X$10:X$89,POP!X$90,GDP!X$90,'Global Theil'!$A65)</f>
        <v>-3.8298966502612057E-4</v>
      </c>
      <c r="Y65" cm="1">
        <f t="array" ref="Y65">TheilElementSeparateSum(POP!Y$10:Y$89,GDP!Y$10:Y$89,POP!Y$90,GDP!Y$90,'Global Theil'!$A65)</f>
        <v>-3.9181138508719297E-4</v>
      </c>
      <c r="Z65" cm="1">
        <f t="array" ref="Z65">TheilElementSeparateSum(POP!Z$10:Z$89,GDP!Z$10:Z$89,POP!Z$90,GDP!Z$90,'Global Theil'!$A65)</f>
        <v>-3.8836290426020226E-4</v>
      </c>
      <c r="AA65" cm="1">
        <f t="array" ref="AA65">TheilElementSeparateSum(POP!AA$10:AA$89,GDP!AA$10:AA$89,POP!AA$90,GDP!AA$90,'Global Theil'!$A65)</f>
        <v>-3.7717391863251773E-4</v>
      </c>
      <c r="AB65" cm="1">
        <f t="array" ref="AB65">TheilElementSeparateSum(POP!AB$10:AB$89,GDP!AB$10:AB$89,POP!AB$90,GDP!AB$90,'Global Theil'!$A65)</f>
        <v>-3.6886484812355879E-4</v>
      </c>
      <c r="AC65" cm="1">
        <f t="array" ref="AC65">TheilElementSeparateSum(POP!AC$10:AC$89,GDP!AC$10:AC$89,POP!AC$90,GDP!AC$90,'Global Theil'!$A65)</f>
        <v>-3.7639791983932536E-4</v>
      </c>
      <c r="AD65" cm="1">
        <f t="array" ref="AD65">TheilElementSeparateSum(POP!AD$10:AD$89,GDP!AD$10:AD$89,POP!AD$90,GDP!AD$90,'Global Theil'!$A65)</f>
        <v>-3.8225058284628317E-4</v>
      </c>
      <c r="AE65" cm="1">
        <f t="array" ref="AE65">TheilElementSeparateSum(POP!AE$10:AE$89,GDP!AE$10:AE$89,POP!AE$90,GDP!AE$90,'Global Theil'!$A65)</f>
        <v>-3.7153702535172757E-4</v>
      </c>
      <c r="AF65" cm="1">
        <f t="array" ref="AF65">TheilElementSeparateSum(POP!AF$10:AF$89,GDP!AF$10:AF$89,POP!AF$90,GDP!AF$90,'Global Theil'!$A65)</f>
        <v>-3.4191306175139301E-4</v>
      </c>
      <c r="AG65" cm="1">
        <f t="array" ref="AG65">TheilElementSeparateSum(POP!AG$10:AG$89,GDP!AG$10:AG$89,POP!AG$90,GDP!AG$90,'Global Theil'!$A65)</f>
        <v>-3.5888491926754128E-4</v>
      </c>
      <c r="AH65" cm="1">
        <f t="array" ref="AH65">TheilElementSeparateSum(POP!AH$10:AH$89,GDP!AH$10:AH$89,POP!AH$90,GDP!AH$90,'Global Theil'!$A65)</f>
        <v>-3.7379700400668207E-4</v>
      </c>
      <c r="AI65" cm="1">
        <f t="array" ref="AI65">TheilElementSeparateSum(POP!AI$10:AI$89,GDP!AI$10:AI$89,POP!AI$90,GDP!AI$90,'Global Theil'!$A65)</f>
        <v>-3.913201246538773E-4</v>
      </c>
      <c r="AJ65" cm="1">
        <f t="array" ref="AJ65">TheilElementSeparateSum(POP!AJ$10:AJ$89,GDP!AJ$10:AJ$89,POP!AJ$90,GDP!AJ$90,'Global Theil'!$A65)</f>
        <v>-3.9665213346202577E-4</v>
      </c>
      <c r="AK65" cm="1">
        <f t="array" ref="AK65">TheilElementSeparateSum(POP!AK$10:AK$89,GDP!AK$10:AK$89,POP!AK$90,GDP!AK$90,'Global Theil'!$A65)</f>
        <v>-3.5550123230762782E-4</v>
      </c>
      <c r="AL65" cm="1">
        <f t="array" ref="AL65">TheilElementSeparateSum(POP!AL$10:AL$89,GDP!AL$10:AL$89,POP!AL$90,GDP!AL$90,'Global Theil'!$A65)</f>
        <v>-3.7095264320819295E-4</v>
      </c>
      <c r="AM65" cm="1">
        <f t="array" ref="AM65">TheilElementSeparateSum(POP!AM$10:AM$89,GDP!AM$10:AM$89,POP!AM$90,GDP!AM$90,'Global Theil'!$A65)</f>
        <v>-3.6506751328907423E-4</v>
      </c>
      <c r="AN65" cm="1">
        <f t="array" ref="AN65">TheilElementSeparateSum(POP!AN$10:AN$89,GDP!AN$10:AN$89,POP!AN$90,GDP!AN$90,'Global Theil'!$A65)</f>
        <v>-3.2060707673599146E-4</v>
      </c>
      <c r="AO65" cm="1">
        <f t="array" ref="AO65">TheilElementSeparateSum(POP!AO$10:AO$89,GDP!AO$10:AO$89,POP!AO$90,GDP!AO$90,'Global Theil'!$A65)</f>
        <v>-2.9988689715376021E-4</v>
      </c>
      <c r="AP65" cm="1">
        <f t="array" ref="AP65">TheilElementSeparateSum(POP!AP$10:AP$89,GDP!AP$10:AP$89,POP!AP$90,GDP!AP$90,'Global Theil'!$A65)</f>
        <v>-2.9654287241485732E-4</v>
      </c>
      <c r="AQ65" cm="1">
        <f t="array" ref="AQ65">TheilElementSeparateSum(POP!AQ$10:AQ$89,GDP!AQ$10:AQ$89,POP!AQ$90,GDP!AQ$90,'Global Theil'!$A65)</f>
        <v>-2.7701215091919531E-4</v>
      </c>
      <c r="AR65" cm="1">
        <f t="array" ref="AR65">TheilElementSeparateSum(POP!AR$10:AR$89,GDP!AR$10:AR$89,POP!AR$90,GDP!AR$90,'Global Theil'!$A65)</f>
        <v>-2.6710110685906582E-4</v>
      </c>
      <c r="AS65" cm="1">
        <f t="array" ref="AS65">TheilElementSeparateSum(POP!AS$10:AS$89,GDP!AS$10:AS$89,POP!AS$90,GDP!AS$90,'Global Theil'!$A65)</f>
        <v>-2.7783264616548862E-4</v>
      </c>
      <c r="AT65" cm="1">
        <f t="array" ref="AT65">TheilElementSeparateSum(POP!AT$10:AT$89,GDP!AT$10:AT$89,POP!AT$90,GDP!AT$90,'Global Theil'!$A65)</f>
        <v>-2.7773578044157398E-4</v>
      </c>
      <c r="AU65" cm="1">
        <f t="array" ref="AU65">TheilElementSeparateSum(POP!AU$10:AU$89,GDP!AU$10:AU$89,POP!AU$90,GDP!AU$90,'Global Theil'!$A65)</f>
        <v>-3.0300014083570756E-4</v>
      </c>
      <c r="AV65" cm="1">
        <f t="array" ref="AV65">TheilElementSeparateSum(POP!AV$10:AV$89,GDP!AV$10:AV$89,POP!AV$90,GDP!AV$90,'Global Theil'!$A65)</f>
        <v>-3.8968808482473498E-4</v>
      </c>
      <c r="AW65" cm="1">
        <f t="array" ref="AW65">TheilElementSeparateSum(POP!AW$10:AW$89,GDP!AW$10:AW$89,POP!AW$90,GDP!AW$90,'Global Theil'!$A65)</f>
        <v>-3.971553624589531E-4</v>
      </c>
      <c r="AX65" cm="1">
        <f t="array" ref="AX65">TheilElementSeparateSum(POP!AX$10:AX$89,GDP!AX$10:AX$89,POP!AX$90,GDP!AX$90,'Global Theil'!$A65)</f>
        <v>-4.2286730152941261E-4</v>
      </c>
      <c r="AY65" cm="1">
        <f t="array" ref="AY65">TheilElementSeparateSum(POP!AY$10:AY$89,GDP!AY$10:AY$89,POP!AY$90,GDP!AY$90,'Global Theil'!$A65)</f>
        <v>-4.3111594737625794E-4</v>
      </c>
      <c r="AZ65" cm="1">
        <f t="array" ref="AZ65">TheilElementSeparateSum(POP!AZ$10:AZ$89,GDP!AZ$10:AZ$89,POP!AZ$90,GDP!AZ$90,'Global Theil'!$A65)</f>
        <v>-4.5552594830051523E-4</v>
      </c>
      <c r="BA65" cm="1">
        <f t="array" ref="BA65">TheilElementSeparateSum(POP!BA$10:BA$89,GDP!BA$10:BA$89,POP!BA$90,GDP!BA$90,'Global Theil'!$A65)</f>
        <v>-4.8204301177197286E-4</v>
      </c>
      <c r="BB65" cm="1">
        <f t="array" ref="BB65">TheilElementSeparateSum(POP!BB$10:BB$89,GDP!BB$10:BB$89,POP!BB$90,GDP!BB$90,'Global Theil'!$A65)</f>
        <v>-5.0709490762008915E-4</v>
      </c>
      <c r="BC65" cm="1">
        <f t="array" ref="BC65">TheilElementSeparateSum(POP!BC$10:BC$89,GDP!BC$10:BC$89,POP!BC$90,GDP!BC$90,'Global Theil'!$A65)</f>
        <v>-5.0645005303384769E-4</v>
      </c>
      <c r="BD65" cm="1">
        <f t="array" ref="BD65">TheilElementSeparateSum(POP!BD$10:BD$89,GDP!BD$10:BD$89,POP!BD$90,GDP!BD$90,'Global Theil'!$A65)</f>
        <v>-5.1735051896775242E-4</v>
      </c>
      <c r="BE65" cm="1">
        <f t="array" ref="BE65">TheilElementSeparateSum(POP!BE$10:BE$89,GDP!BE$10:BE$89,POP!BE$90,GDP!BE$90,'Global Theil'!$A65)</f>
        <v>-5.1606973910437619E-4</v>
      </c>
      <c r="BF65" cm="1">
        <f t="array" ref="BF65">TheilElementSeparateSum(POP!BF$10:BF$89,GDP!BF$10:BF$89,POP!BF$90,GDP!BF$90,'Global Theil'!$A65)</f>
        <v>-5.094127699983575E-4</v>
      </c>
      <c r="BG65" cm="1">
        <f t="array" ref="BG65">TheilElementSeparateSum(POP!BG$10:BG$89,GDP!BG$10:BG$89,POP!BG$90,GDP!BG$90,'Global Theil'!$A65)</f>
        <v>-5.180493124035887E-4</v>
      </c>
      <c r="BH65" cm="1">
        <f t="array" ref="BH65">TheilElementSeparateSum(POP!BH$10:BH$89,GDP!BH$10:BH$89,POP!BH$90,GDP!BH$90,'Global Theil'!$A65)</f>
        <v>-5.1602538071390531E-4</v>
      </c>
      <c r="BI65" cm="1">
        <f t="array" ref="BI65">TheilElementSeparateSum(POP!BI$10:BI$89,GDP!BI$10:BI$89,POP!BI$90,GDP!BI$90,'Global Theil'!$A65)</f>
        <v>-5.2713610316532772E-4</v>
      </c>
    </row>
    <row r="66" spans="1:61" x14ac:dyDescent="0.45">
      <c r="A66">
        <f t="shared" si="0"/>
        <v>63</v>
      </c>
      <c r="B66" t="str" vm="130">
        <f>GDP!B72</f>
        <v>Peru</v>
      </c>
      <c r="C66" cm="1">
        <f t="array" ref="C66">TheilElementSeparateSum(POP!C$10:C$89,GDP!C$10:C$89,POP!C$90,GDP!C$90,'Global Theil'!$A66)</f>
        <v>-1.5288996689571956E-3</v>
      </c>
      <c r="D66" cm="1">
        <f t="array" ref="D66">TheilElementSeparateSum(POP!D$10:D$89,GDP!D$10:D$89,POP!D$90,GDP!D$90,'Global Theil'!$A66)</f>
        <v>-1.4998274937306395E-3</v>
      </c>
      <c r="E66" cm="1">
        <f t="array" ref="E66">TheilElementSeparateSum(POP!E$10:E$89,GDP!E$10:E$89,POP!E$90,GDP!E$90,'Global Theil'!$A66)</f>
        <v>-1.5062528128495433E-3</v>
      </c>
      <c r="F66" cm="1">
        <f t="array" ref="F66">TheilElementSeparateSum(POP!F$10:F$89,GDP!F$10:F$89,POP!F$90,GDP!F$90,'Global Theil'!$A66)</f>
        <v>-1.3791587024525407E-3</v>
      </c>
      <c r="G66" cm="1">
        <f t="array" ref="G66">TheilElementSeparateSum(POP!G$10:G$89,GDP!G$10:G$89,POP!G$90,GDP!G$90,'Global Theil'!$A66)</f>
        <v>-1.2436270432384768E-3</v>
      </c>
      <c r="H66" cm="1">
        <f t="array" ref="H66">TheilElementSeparateSum(POP!H$10:H$89,GDP!H$10:H$89,POP!H$90,GDP!H$90,'Global Theil'!$A66)</f>
        <v>-1.065773949488471E-3</v>
      </c>
      <c r="I66" cm="1">
        <f t="array" ref="I66">TheilElementSeparateSum(POP!I$10:I$89,GDP!I$10:I$89,POP!I$90,GDP!I$90,'Global Theil'!$A66)</f>
        <v>-1.2104278968914763E-3</v>
      </c>
      <c r="J66" cm="1">
        <f t="array" ref="J66">TheilElementSeparateSum(POP!J$10:J$89,GDP!J$10:J$89,POP!J$90,GDP!J$90,'Global Theil'!$A66)</f>
        <v>-1.5154243359429345E-3</v>
      </c>
      <c r="K66" cm="1">
        <f t="array" ref="K66">TheilElementSeparateSum(POP!K$10:K$89,GDP!K$10:K$89,POP!K$90,GDP!K$90,'Global Theil'!$A66)</f>
        <v>-1.5093518761987511E-3</v>
      </c>
      <c r="L66" cm="1">
        <f t="array" ref="L66">TheilElementSeparateSum(POP!L$10:L$89,GDP!L$10:L$89,POP!L$90,GDP!L$90,'Global Theil'!$A66)</f>
        <v>-1.4342864596598101E-3</v>
      </c>
      <c r="M66" cm="1">
        <f t="array" ref="M66">TheilElementSeparateSum(POP!M$10:M$89,GDP!M$10:M$89,POP!M$90,GDP!M$90,'Global Theil'!$A66)</f>
        <v>-1.4223061043914409E-3</v>
      </c>
      <c r="N66" cm="1">
        <f t="array" ref="N66">TheilElementSeparateSum(POP!N$10:N$89,GDP!N$10:N$89,POP!N$90,GDP!N$90,'Global Theil'!$A66)</f>
        <v>-1.5043262859224949E-3</v>
      </c>
      <c r="O66" cm="1">
        <f t="array" ref="O66">TheilElementSeparateSum(POP!O$10:O$89,GDP!O$10:O$89,POP!O$90,GDP!O$90,'Global Theil'!$A66)</f>
        <v>-1.5321236346875361E-3</v>
      </c>
      <c r="P66" cm="1">
        <f t="array" ref="P66">TheilElementSeparateSum(POP!P$10:P$89,GDP!P$10:P$89,POP!P$90,GDP!P$90,'Global Theil'!$A66)</f>
        <v>-1.3544573008647295E-3</v>
      </c>
      <c r="Q66" cm="1">
        <f t="array" ref="Q66">TheilElementSeparateSum(POP!Q$10:Q$89,GDP!Q$10:Q$89,POP!Q$90,GDP!Q$90,'Global Theil'!$A66)</f>
        <v>-1.1923063642522475E-3</v>
      </c>
      <c r="R66" cm="1">
        <f t="array" ref="R66">TheilElementSeparateSum(POP!R$10:R$89,GDP!R$10:R$89,POP!R$90,GDP!R$90,'Global Theil'!$A66)</f>
        <v>-1.5089062602455078E-3</v>
      </c>
      <c r="S66" cm="1">
        <f t="array" ref="S66">TheilElementSeparateSum(POP!S$10:S$89,GDP!S$10:S$89,POP!S$90,GDP!S$90,'Global Theil'!$A66)</f>
        <v>-1.8061757291182546E-3</v>
      </c>
      <c r="T66" cm="1">
        <f t="array" ref="T66">TheilElementSeparateSum(POP!T$10:T$89,GDP!T$10:T$89,POP!T$90,GDP!T$90,'Global Theil'!$A66)</f>
        <v>-1.9479420454562156E-3</v>
      </c>
      <c r="U66" cm="1">
        <f t="array" ref="U66">TheilElementSeparateSum(POP!U$10:U$89,GDP!U$10:U$89,POP!U$90,GDP!U$90,'Global Theil'!$A66)</f>
        <v>-1.9557791936809341E-3</v>
      </c>
      <c r="V66" cm="1">
        <f t="array" ref="V66">TheilElementSeparateSum(POP!V$10:V$89,GDP!V$10:V$89,POP!V$90,GDP!V$90,'Global Theil'!$A66)</f>
        <v>-1.9695840754237947E-3</v>
      </c>
      <c r="W66" cm="1">
        <f t="array" ref="W66">TheilElementSeparateSum(POP!W$10:W$89,GDP!W$10:W$89,POP!W$90,GDP!W$90,'Global Theil'!$A66)</f>
        <v>-1.9438044523857857E-3</v>
      </c>
      <c r="X66" cm="1">
        <f t="array" ref="X66">TheilElementSeparateSum(POP!X$10:X$89,GDP!X$10:X$89,POP!X$90,GDP!X$90,'Global Theil'!$A66)</f>
        <v>-1.9493110903853635E-3</v>
      </c>
      <c r="Y66" cm="1">
        <f t="array" ref="Y66">TheilElementSeparateSum(POP!Y$10:Y$89,GDP!Y$10:Y$89,POP!Y$90,GDP!Y$90,'Global Theil'!$A66)</f>
        <v>-2.0145861300643331E-3</v>
      </c>
      <c r="Z66" cm="1">
        <f t="array" ref="Z66">TheilElementSeparateSum(POP!Z$10:Z$89,GDP!Z$10:Z$89,POP!Z$90,GDP!Z$90,'Global Theil'!$A66)</f>
        <v>-2.0221856660050008E-3</v>
      </c>
      <c r="AA66" cm="1">
        <f t="array" ref="AA66">TheilElementSeparateSum(POP!AA$10:AA$89,GDP!AA$10:AA$89,POP!AA$90,GDP!AA$90,'Global Theil'!$A66)</f>
        <v>-2.0034997907658115E-3</v>
      </c>
      <c r="AB66" cm="1">
        <f t="array" ref="AB66">TheilElementSeparateSum(POP!AB$10:AB$89,GDP!AB$10:AB$89,POP!AB$90,GDP!AB$90,'Global Theil'!$A66)</f>
        <v>-1.8948824191753863E-3</v>
      </c>
      <c r="AC66" cm="1">
        <f t="array" ref="AC66">TheilElementSeparateSum(POP!AC$10:AC$89,GDP!AC$10:AC$89,POP!AC$90,GDP!AC$90,'Global Theil'!$A66)</f>
        <v>-1.9926599652033503E-3</v>
      </c>
      <c r="AD66" cm="1">
        <f t="array" ref="AD66">TheilElementSeparateSum(POP!AD$10:AD$89,GDP!AD$10:AD$89,POP!AD$90,GDP!AD$90,'Global Theil'!$A66)</f>
        <v>-1.7479396833081477E-3</v>
      </c>
      <c r="AE66" cm="1">
        <f t="array" ref="AE66">TheilElementSeparateSum(POP!AE$10:AE$89,GDP!AE$10:AE$89,POP!AE$90,GDP!AE$90,'Global Theil'!$A66)</f>
        <v>-1.9597149870401189E-3</v>
      </c>
      <c r="AF66" cm="1">
        <f t="array" ref="AF66">TheilElementSeparateSum(POP!AF$10:AF$89,GDP!AF$10:AF$89,POP!AF$90,GDP!AF$90,'Global Theil'!$A66)</f>
        <v>-1.994040045847011E-3</v>
      </c>
      <c r="AG66" cm="1">
        <f t="array" ref="AG66">TheilElementSeparateSum(POP!AG$10:AG$89,GDP!AG$10:AG$89,POP!AG$90,GDP!AG$90,'Global Theil'!$A66)</f>
        <v>-2.0747125360164966E-3</v>
      </c>
      <c r="AH66" cm="1">
        <f t="array" ref="AH66">TheilElementSeparateSum(POP!AH$10:AH$89,GDP!AH$10:AH$89,POP!AH$90,GDP!AH$90,'Global Theil'!$A66)</f>
        <v>-2.0777444338505933E-3</v>
      </c>
      <c r="AI66" cm="1">
        <f t="array" ref="AI66">TheilElementSeparateSum(POP!AI$10:AI$89,GDP!AI$10:AI$89,POP!AI$90,GDP!AI$90,'Global Theil'!$A66)</f>
        <v>-2.0667780968711591E-3</v>
      </c>
      <c r="AJ66" cm="1">
        <f t="array" ref="AJ66">TheilElementSeparateSum(POP!AJ$10:AJ$89,GDP!AJ$10:AJ$89,POP!AJ$90,GDP!AJ$90,'Global Theil'!$A66)</f>
        <v>-2.1109706386432665E-3</v>
      </c>
      <c r="AK66" cm="1">
        <f t="array" ref="AK66">TheilElementSeparateSum(POP!AK$10:AK$89,GDP!AK$10:AK$89,POP!AK$90,GDP!AK$90,'Global Theil'!$A66)</f>
        <v>-2.1176508290550854E-3</v>
      </c>
      <c r="AL66" cm="1">
        <f t="array" ref="AL66">TheilElementSeparateSum(POP!AL$10:AL$89,GDP!AL$10:AL$89,POP!AL$90,GDP!AL$90,'Global Theil'!$A66)</f>
        <v>-2.124159495782897E-3</v>
      </c>
      <c r="AM66" cm="1">
        <f t="array" ref="AM66">TheilElementSeparateSum(POP!AM$10:AM$89,GDP!AM$10:AM$89,POP!AM$90,GDP!AM$90,'Global Theil'!$A66)</f>
        <v>-2.1246675634935454E-3</v>
      </c>
      <c r="AN66" cm="1">
        <f t="array" ref="AN66">TheilElementSeparateSum(POP!AN$10:AN$89,GDP!AN$10:AN$89,POP!AN$90,GDP!AN$90,'Global Theil'!$A66)</f>
        <v>-2.1386180576136466E-3</v>
      </c>
      <c r="AO66" cm="1">
        <f t="array" ref="AO66">TheilElementSeparateSum(POP!AO$10:AO$89,GDP!AO$10:AO$89,POP!AO$90,GDP!AO$90,'Global Theil'!$A66)</f>
        <v>-2.1305928378049653E-3</v>
      </c>
      <c r="AP66" cm="1">
        <f t="array" ref="AP66">TheilElementSeparateSum(POP!AP$10:AP$89,GDP!AP$10:AP$89,POP!AP$90,GDP!AP$90,'Global Theil'!$A66)</f>
        <v>-2.129877326740586E-3</v>
      </c>
      <c r="AQ66" cm="1">
        <f t="array" ref="AQ66">TheilElementSeparateSum(POP!AQ$10:AQ$89,GDP!AQ$10:AQ$89,POP!AQ$90,GDP!AQ$90,'Global Theil'!$A66)</f>
        <v>-2.1320050163136546E-3</v>
      </c>
      <c r="AR66" cm="1">
        <f t="array" ref="AR66">TheilElementSeparateSum(POP!AR$10:AR$89,GDP!AR$10:AR$89,POP!AR$90,GDP!AR$90,'Global Theil'!$A66)</f>
        <v>-2.1307551368300709E-3</v>
      </c>
      <c r="AS66" cm="1">
        <f t="array" ref="AS66">TheilElementSeparateSum(POP!AS$10:AS$89,GDP!AS$10:AS$89,POP!AS$90,GDP!AS$90,'Global Theil'!$A66)</f>
        <v>-2.1181046740795522E-3</v>
      </c>
      <c r="AT66" cm="1">
        <f t="array" ref="AT66">TheilElementSeparateSum(POP!AT$10:AT$89,GDP!AT$10:AT$89,POP!AT$90,GDP!AT$90,'Global Theil'!$A66)</f>
        <v>-2.1154413984770496E-3</v>
      </c>
      <c r="AU66" cm="1">
        <f t="array" ref="AU66">TheilElementSeparateSum(POP!AU$10:AU$89,GDP!AU$10:AU$89,POP!AU$90,GDP!AU$90,'Global Theil'!$A66)</f>
        <v>-2.1167695064941501E-3</v>
      </c>
      <c r="AV66" cm="1">
        <f t="array" ref="AV66">TheilElementSeparateSum(POP!AV$10:AV$89,GDP!AV$10:AV$89,POP!AV$90,GDP!AV$90,'Global Theil'!$A66)</f>
        <v>-2.1086543510306318E-3</v>
      </c>
      <c r="AW66" cm="1">
        <f t="array" ref="AW66">TheilElementSeparateSum(POP!AW$10:AW$89,GDP!AW$10:AW$89,POP!AW$90,GDP!AW$90,'Global Theil'!$A66)</f>
        <v>-2.0947717580160896E-3</v>
      </c>
      <c r="AX66" cm="1">
        <f t="array" ref="AX66">TheilElementSeparateSum(POP!AX$10:AX$89,GDP!AX$10:AX$89,POP!AX$90,GDP!AX$90,'Global Theil'!$A66)</f>
        <v>-2.0573760432451519E-3</v>
      </c>
      <c r="AY66" cm="1">
        <f t="array" ref="AY66">TheilElementSeparateSum(POP!AY$10:AY$89,GDP!AY$10:AY$89,POP!AY$90,GDP!AY$90,'Global Theil'!$A66)</f>
        <v>-2.030264919633751E-3</v>
      </c>
      <c r="AZ66" cm="1">
        <f t="array" ref="AZ66">TheilElementSeparateSum(POP!AZ$10:AZ$89,GDP!AZ$10:AZ$89,POP!AZ$90,GDP!AZ$90,'Global Theil'!$A66)</f>
        <v>-1.9343512725441432E-3</v>
      </c>
      <c r="BA66" cm="1">
        <f t="array" ref="BA66">TheilElementSeparateSum(POP!BA$10:BA$89,GDP!BA$10:BA$89,POP!BA$90,GDP!BA$90,'Global Theil'!$A66)</f>
        <v>-1.8622309491355053E-3</v>
      </c>
      <c r="BB66" cm="1">
        <f t="array" ref="BB66">TheilElementSeparateSum(POP!BB$10:BB$89,GDP!BB$10:BB$89,POP!BB$90,GDP!BB$90,'Global Theil'!$A66)</f>
        <v>-1.7231759296999711E-3</v>
      </c>
      <c r="BC66" cm="1">
        <f t="array" ref="BC66">TheilElementSeparateSum(POP!BC$10:BC$89,GDP!BC$10:BC$89,POP!BC$90,GDP!BC$90,'Global Theil'!$A66)</f>
        <v>-1.6902868145937684E-3</v>
      </c>
      <c r="BD66" cm="1">
        <f t="array" ref="BD66">TheilElementSeparateSum(POP!BD$10:BD$89,GDP!BD$10:BD$89,POP!BD$90,GDP!BD$90,'Global Theil'!$A66)</f>
        <v>-1.7483538888621968E-3</v>
      </c>
      <c r="BE66" cm="1">
        <f t="array" ref="BE66">TheilElementSeparateSum(POP!BE$10:BE$89,GDP!BE$10:BE$89,POP!BE$90,GDP!BE$90,'Global Theil'!$A66)</f>
        <v>-1.789059231599724E-3</v>
      </c>
      <c r="BF66" cm="1">
        <f t="array" ref="BF66">TheilElementSeparateSum(POP!BF$10:BF$89,GDP!BF$10:BF$89,POP!BF$90,GDP!BF$90,'Global Theil'!$A66)</f>
        <v>-1.8122257267554416E-3</v>
      </c>
      <c r="BG66" cm="1">
        <f t="array" ref="BG66">TheilElementSeparateSum(POP!BG$10:BG$89,GDP!BG$10:BG$89,POP!BG$90,GDP!BG$90,'Global Theil'!$A66)</f>
        <v>-1.7764162514336814E-3</v>
      </c>
      <c r="BH66" cm="1">
        <f t="array" ref="BH66">TheilElementSeparateSum(POP!BH$10:BH$89,GDP!BH$10:BH$89,POP!BH$90,GDP!BH$90,'Global Theil'!$A66)</f>
        <v>-1.8143654671927407E-3</v>
      </c>
      <c r="BI66" cm="1">
        <f t="array" ref="BI66">TheilElementSeparateSum(POP!BI$10:BI$89,GDP!BI$10:BI$89,POP!BI$90,GDP!BI$90,'Global Theil'!$A66)</f>
        <v>-1.8296776632801921E-3</v>
      </c>
    </row>
    <row r="67" spans="1:61" x14ac:dyDescent="0.45">
      <c r="A67">
        <f t="shared" si="0"/>
        <v>64</v>
      </c>
      <c r="B67" t="str" vm="131">
        <f>GDP!B73</f>
        <v>Philippines</v>
      </c>
      <c r="C67" cm="1">
        <f t="array" ref="C67">TheilElementSeparateSum(POP!C$10:C$89,GDP!C$10:C$89,POP!C$90,GDP!C$90,'Global Theil'!$A67)</f>
        <v>-4.0740955004760051E-3</v>
      </c>
      <c r="D67" cm="1">
        <f t="array" ref="D67">TheilElementSeparateSum(POP!D$10:D$89,GDP!D$10:D$89,POP!D$90,GDP!D$90,'Global Theil'!$A67)</f>
        <v>-4.4579114307880877E-3</v>
      </c>
      <c r="E67" cm="1">
        <f t="array" ref="E67">TheilElementSeparateSum(POP!E$10:E$89,GDP!E$10:E$89,POP!E$90,GDP!E$90,'Global Theil'!$A67)</f>
        <v>-4.5185222884470714E-3</v>
      </c>
      <c r="F67" cm="1">
        <f t="array" ref="F67">TheilElementSeparateSum(POP!F$10:F$89,GDP!F$10:F$89,POP!F$90,GDP!F$90,'Global Theil'!$A67)</f>
        <v>-4.552031853212922E-3</v>
      </c>
      <c r="G67" cm="1">
        <f t="array" ref="G67">TheilElementSeparateSum(POP!G$10:G$89,GDP!G$10:G$89,POP!G$90,GDP!G$90,'Global Theil'!$A67)</f>
        <v>-4.59635175571397E-3</v>
      </c>
      <c r="H67" cm="1">
        <f t="array" ref="H67">TheilElementSeparateSum(POP!H$10:H$89,GDP!H$10:H$89,POP!H$90,GDP!H$90,'Global Theil'!$A67)</f>
        <v>-4.6401471715972952E-3</v>
      </c>
      <c r="I67" cm="1">
        <f t="array" ref="I67">TheilElementSeparateSum(POP!I$10:I$89,GDP!I$10:I$89,POP!I$90,GDP!I$90,'Global Theil'!$A67)</f>
        <v>-4.6732085136620321E-3</v>
      </c>
      <c r="J67" cm="1">
        <f t="array" ref="J67">TheilElementSeparateSum(POP!J$10:J$89,GDP!J$10:J$89,POP!J$90,GDP!J$90,'Global Theil'!$A67)</f>
        <v>-4.7316331072525582E-3</v>
      </c>
      <c r="K67" cm="1">
        <f t="array" ref="K67">TheilElementSeparateSum(POP!K$10:K$89,GDP!K$10:K$89,POP!K$90,GDP!K$90,'Global Theil'!$A67)</f>
        <v>-4.7624418035474821E-3</v>
      </c>
      <c r="L67" cm="1">
        <f t="array" ref="L67">TheilElementSeparateSum(POP!L$10:L$89,GDP!L$10:L$89,POP!L$90,GDP!L$90,'Global Theil'!$A67)</f>
        <v>-4.3957282978580575E-3</v>
      </c>
      <c r="M67" cm="1">
        <f t="array" ref="M67">TheilElementSeparateSum(POP!M$10:M$89,GDP!M$10:M$89,POP!M$90,GDP!M$90,'Global Theil'!$A67)</f>
        <v>-4.4298404133794314E-3</v>
      </c>
      <c r="N67" cm="1">
        <f t="array" ref="N67">TheilElementSeparateSum(POP!N$10:N$89,GDP!N$10:N$89,POP!N$90,GDP!N$90,'Global Theil'!$A67)</f>
        <v>-4.3560094466952659E-3</v>
      </c>
      <c r="O67" cm="1">
        <f t="array" ref="O67">TheilElementSeparateSum(POP!O$10:O$89,GDP!O$10:O$89,POP!O$90,GDP!O$90,'Global Theil'!$A67)</f>
        <v>-4.4538242905344484E-3</v>
      </c>
      <c r="P67" cm="1">
        <f t="array" ref="P67">TheilElementSeparateSum(POP!P$10:P$89,GDP!P$10:P$89,POP!P$90,GDP!P$90,'Global Theil'!$A67)</f>
        <v>-4.7587633979544706E-3</v>
      </c>
      <c r="Q67" cm="1">
        <f t="array" ref="Q67">TheilElementSeparateSum(POP!Q$10:Q$89,GDP!Q$10:Q$89,POP!Q$90,GDP!Q$90,'Global Theil'!$A67)</f>
        <v>-4.736540702153241E-3</v>
      </c>
      <c r="R67" cm="1">
        <f t="array" ref="R67">TheilElementSeparateSum(POP!R$10:R$89,GDP!R$10:R$89,POP!R$90,GDP!R$90,'Global Theil'!$A67)</f>
        <v>-4.8539821504208899E-3</v>
      </c>
      <c r="S67" cm="1">
        <f t="array" ref="S67">TheilElementSeparateSum(POP!S$10:S$89,GDP!S$10:S$89,POP!S$90,GDP!S$90,'Global Theil'!$A67)</f>
        <v>-4.9102059884775272E-3</v>
      </c>
      <c r="T67" cm="1">
        <f t="array" ref="T67">TheilElementSeparateSum(POP!T$10:T$89,GDP!T$10:T$89,POP!T$90,GDP!T$90,'Global Theil'!$A67)</f>
        <v>-4.9105490883091458E-3</v>
      </c>
      <c r="U67" cm="1">
        <f t="array" ref="U67">TheilElementSeparateSum(POP!U$10:U$89,GDP!U$10:U$89,POP!U$90,GDP!U$90,'Global Theil'!$A67)</f>
        <v>-5.0113118318769441E-3</v>
      </c>
      <c r="V67" cm="1">
        <f t="array" ref="V67">TheilElementSeparateSum(POP!V$10:V$89,GDP!V$10:V$89,POP!V$90,GDP!V$90,'Global Theil'!$A67)</f>
        <v>-5.1145482298698757E-3</v>
      </c>
      <c r="W67" cm="1">
        <f t="array" ref="W67">TheilElementSeparateSum(POP!W$10:W$89,GDP!W$10:W$89,POP!W$90,GDP!W$90,'Global Theil'!$A67)</f>
        <v>-5.2011803075083301E-3</v>
      </c>
      <c r="X67" cm="1">
        <f t="array" ref="X67">TheilElementSeparateSum(POP!X$10:X$89,GDP!X$10:X$89,POP!X$90,GDP!X$90,'Global Theil'!$A67)</f>
        <v>-5.2983278121709904E-3</v>
      </c>
      <c r="Y67" cm="1">
        <f t="array" ref="Y67">TheilElementSeparateSum(POP!Y$10:Y$89,GDP!Y$10:Y$89,POP!Y$90,GDP!Y$90,'Global Theil'!$A67)</f>
        <v>-5.1683264511449877E-3</v>
      </c>
      <c r="Z67" cm="1">
        <f t="array" ref="Z67">TheilElementSeparateSum(POP!Z$10:Z$89,GDP!Z$10:Z$89,POP!Z$90,GDP!Z$90,'Global Theil'!$A67)</f>
        <v>-5.0353982955424681E-3</v>
      </c>
      <c r="AA67" cm="1">
        <f t="array" ref="AA67">TheilElementSeparateSum(POP!AA$10:AA$89,GDP!AA$10:AA$89,POP!AA$90,GDP!AA$90,'Global Theil'!$A67)</f>
        <v>-4.9305947106945561E-3</v>
      </c>
      <c r="AB67" cm="1">
        <f t="array" ref="AB67">TheilElementSeparateSum(POP!AB$10:AB$89,GDP!AB$10:AB$89,POP!AB$90,GDP!AB$90,'Global Theil'!$A67)</f>
        <v>-4.5856327281195318E-3</v>
      </c>
      <c r="AC67" cm="1">
        <f t="array" ref="AC67">TheilElementSeparateSum(POP!AC$10:AC$89,GDP!AC$10:AC$89,POP!AC$90,GDP!AC$90,'Global Theil'!$A67)</f>
        <v>-4.5583480986666567E-3</v>
      </c>
      <c r="AD67" cm="1">
        <f t="array" ref="AD67">TheilElementSeparateSum(POP!AD$10:AD$89,GDP!AD$10:AD$89,POP!AD$90,GDP!AD$90,'Global Theil'!$A67)</f>
        <v>-4.604030006032999E-3</v>
      </c>
      <c r="AE67" cm="1">
        <f t="array" ref="AE67">TheilElementSeparateSum(POP!AE$10:AE$89,GDP!AE$10:AE$89,POP!AE$90,GDP!AE$90,'Global Theil'!$A67)</f>
        <v>-4.7533683768029526E-3</v>
      </c>
      <c r="AF67" cm="1">
        <f t="array" ref="AF67">TheilElementSeparateSum(POP!AF$10:AF$89,GDP!AF$10:AF$89,POP!AF$90,GDP!AF$90,'Global Theil'!$A67)</f>
        <v>-4.6400632901704205E-3</v>
      </c>
      <c r="AG67" cm="1">
        <f t="array" ref="AG67">TheilElementSeparateSum(POP!AG$10:AG$89,GDP!AG$10:AG$89,POP!AG$90,GDP!AG$90,'Global Theil'!$A67)</f>
        <v>-4.578018514495105E-3</v>
      </c>
      <c r="AH67" cm="1">
        <f t="array" ref="AH67">TheilElementSeparateSum(POP!AH$10:AH$89,GDP!AH$10:AH$89,POP!AH$90,GDP!AH$90,'Global Theil'!$A67)</f>
        <v>-4.8042355301462971E-3</v>
      </c>
      <c r="AI67" cm="1">
        <f t="array" ref="AI67">TheilElementSeparateSum(POP!AI$10:AI$89,GDP!AI$10:AI$89,POP!AI$90,GDP!AI$90,'Global Theil'!$A67)</f>
        <v>-4.8339256636446577E-3</v>
      </c>
      <c r="AJ67" cm="1">
        <f t="array" ref="AJ67">TheilElementSeparateSum(POP!AJ$10:AJ$89,GDP!AJ$10:AJ$89,POP!AJ$90,GDP!AJ$90,'Global Theil'!$A67)</f>
        <v>-5.042190300719839E-3</v>
      </c>
      <c r="AK67" cm="1">
        <f t="array" ref="AK67">TheilElementSeparateSum(POP!AK$10:AK$89,GDP!AK$10:AK$89,POP!AK$90,GDP!AK$90,'Global Theil'!$A67)</f>
        <v>-5.1571826128028811E-3</v>
      </c>
      <c r="AL67" cm="1">
        <f t="array" ref="AL67">TheilElementSeparateSum(POP!AL$10:AL$89,GDP!AL$10:AL$89,POP!AL$90,GDP!AL$90,'Global Theil'!$A67)</f>
        <v>-5.3648267634804564E-3</v>
      </c>
      <c r="AM67" cm="1">
        <f t="array" ref="AM67">TheilElementSeparateSum(POP!AM$10:AM$89,GDP!AM$10:AM$89,POP!AM$90,GDP!AM$90,'Global Theil'!$A67)</f>
        <v>-5.369281165394731E-3</v>
      </c>
      <c r="AN67" cm="1">
        <f t="array" ref="AN67">TheilElementSeparateSum(POP!AN$10:AN$89,GDP!AN$10:AN$89,POP!AN$90,GDP!AN$90,'Global Theil'!$A67)</f>
        <v>-5.0936528669760584E-3</v>
      </c>
      <c r="AO67" cm="1">
        <f t="array" ref="AO67">TheilElementSeparateSum(POP!AO$10:AO$89,GDP!AO$10:AO$89,POP!AO$90,GDP!AO$90,'Global Theil'!$A67)</f>
        <v>-5.3249898865082614E-3</v>
      </c>
      <c r="AP67" cm="1">
        <f t="array" ref="AP67">TheilElementSeparateSum(POP!AP$10:AP$89,GDP!AP$10:AP$89,POP!AP$90,GDP!AP$90,'Global Theil'!$A67)</f>
        <v>-5.2801316654753939E-3</v>
      </c>
      <c r="AQ67" cm="1">
        <f t="array" ref="AQ67">TheilElementSeparateSum(POP!AQ$10:AQ$89,GDP!AQ$10:AQ$89,POP!AQ$90,GDP!AQ$90,'Global Theil'!$A67)</f>
        <v>-5.1941588068227544E-3</v>
      </c>
      <c r="AR67" cm="1">
        <f t="array" ref="AR67">TheilElementSeparateSum(POP!AR$10:AR$89,GDP!AR$10:AR$89,POP!AR$90,GDP!AR$90,'Global Theil'!$A67)</f>
        <v>-5.2783277012208724E-3</v>
      </c>
      <c r="AS67" cm="1">
        <f t="array" ref="AS67">TheilElementSeparateSum(POP!AS$10:AS$89,GDP!AS$10:AS$89,POP!AS$90,GDP!AS$90,'Global Theil'!$A67)</f>
        <v>-5.1339669868007169E-3</v>
      </c>
      <c r="AT67" cm="1">
        <f t="array" ref="AT67">TheilElementSeparateSum(POP!AT$10:AT$89,GDP!AT$10:AT$89,POP!AT$90,GDP!AT$90,'Global Theil'!$A67)</f>
        <v>-5.0982429690584023E-3</v>
      </c>
      <c r="AU67" cm="1">
        <f t="array" ref="AU67">TheilElementSeparateSum(POP!AU$10:AU$89,GDP!AU$10:AU$89,POP!AU$90,GDP!AU$90,'Global Theil'!$A67)</f>
        <v>-5.2372080096612763E-3</v>
      </c>
      <c r="AV67" cm="1">
        <f t="array" ref="AV67">TheilElementSeparateSum(POP!AV$10:AV$89,GDP!AV$10:AV$89,POP!AV$90,GDP!AV$90,'Global Theil'!$A67)</f>
        <v>-5.4956196676461521E-3</v>
      </c>
      <c r="AW67" cm="1">
        <f t="array" ref="AW67">TheilElementSeparateSum(POP!AW$10:AW$89,GDP!AW$10:AW$89,POP!AW$90,GDP!AW$90,'Global Theil'!$A67)</f>
        <v>-5.7280105013075488E-3</v>
      </c>
      <c r="AX67" cm="1">
        <f t="array" ref="AX67">TheilElementSeparateSum(POP!AX$10:AX$89,GDP!AX$10:AX$89,POP!AX$90,GDP!AX$90,'Global Theil'!$A67)</f>
        <v>-5.9054559668095521E-3</v>
      </c>
      <c r="AY67" cm="1">
        <f t="array" ref="AY67">TheilElementSeparateSum(POP!AY$10:AY$89,GDP!AY$10:AY$89,POP!AY$90,GDP!AY$90,'Global Theil'!$A67)</f>
        <v>-5.9365557916647247E-3</v>
      </c>
      <c r="AZ67" cm="1">
        <f t="array" ref="AZ67">TheilElementSeparateSum(POP!AZ$10:AZ$89,GDP!AZ$10:AZ$89,POP!AZ$90,GDP!AZ$90,'Global Theil'!$A67)</f>
        <v>-6.1322120045717307E-3</v>
      </c>
      <c r="BA67" cm="1">
        <f t="array" ref="BA67">TheilElementSeparateSum(POP!BA$10:BA$89,GDP!BA$10:BA$89,POP!BA$90,GDP!BA$90,'Global Theil'!$A67)</f>
        <v>-6.2019552007846262E-3</v>
      </c>
      <c r="BB67" cm="1">
        <f t="array" ref="BB67">TheilElementSeparateSum(POP!BB$10:BB$89,GDP!BB$10:BB$89,POP!BB$90,GDP!BB$90,'Global Theil'!$A67)</f>
        <v>-6.3978947650597424E-3</v>
      </c>
      <c r="BC67" cm="1">
        <f t="array" ref="BC67">TheilElementSeparateSum(POP!BC$10:BC$89,GDP!BC$10:BC$89,POP!BC$90,GDP!BC$90,'Global Theil'!$A67)</f>
        <v>-6.5184582432099465E-3</v>
      </c>
      <c r="BD67" cm="1">
        <f t="array" ref="BD67">TheilElementSeparateSum(POP!BD$10:BD$89,GDP!BD$10:BD$89,POP!BD$90,GDP!BD$90,'Global Theil'!$A67)</f>
        <v>-6.5660654381271815E-3</v>
      </c>
      <c r="BE67" cm="1">
        <f t="array" ref="BE67">TheilElementSeparateSum(POP!BE$10:BE$89,GDP!BE$10:BE$89,POP!BE$90,GDP!BE$90,'Global Theil'!$A67)</f>
        <v>-6.6897932991743384E-3</v>
      </c>
      <c r="BF67" cm="1">
        <f t="array" ref="BF67">TheilElementSeparateSum(POP!BF$10:BF$89,GDP!BF$10:BF$89,POP!BF$90,GDP!BF$90,'Global Theil'!$A67)</f>
        <v>-6.7416794393984269E-3</v>
      </c>
      <c r="BG67" cm="1">
        <f t="array" ref="BG67">TheilElementSeparateSum(POP!BG$10:BG$89,GDP!BG$10:BG$89,POP!BG$90,GDP!BG$90,'Global Theil'!$A67)</f>
        <v>-6.7202902964735274E-3</v>
      </c>
      <c r="BH67" cm="1">
        <f t="array" ref="BH67">TheilElementSeparateSum(POP!BH$10:BH$89,GDP!BH$10:BH$89,POP!BH$90,GDP!BH$90,'Global Theil'!$A67)</f>
        <v>-6.7277783732246814E-3</v>
      </c>
      <c r="BI67" cm="1">
        <f t="array" ref="BI67">TheilElementSeparateSum(POP!BI$10:BI$89,GDP!BI$10:BI$89,POP!BI$90,GDP!BI$90,'Global Theil'!$A67)</f>
        <v>-6.8430004295164243E-3</v>
      </c>
    </row>
    <row r="68" spans="1:61" x14ac:dyDescent="0.45">
      <c r="A68">
        <f t="shared" si="0"/>
        <v>65</v>
      </c>
      <c r="B68" t="str" vm="132">
        <f>GDP!B74</f>
        <v>Puerto Rico</v>
      </c>
      <c r="C68" cm="1">
        <f t="array" ref="C68">TheilElementSeparateSum(POP!C$10:C$89,GDP!C$10:C$89,POP!C$90,GDP!C$90,'Global Theil'!$A68)</f>
        <v>7.3555805261050166E-4</v>
      </c>
      <c r="D68" cm="1">
        <f t="array" ref="D68">TheilElementSeparateSum(POP!D$10:D$89,GDP!D$10:D$89,POP!D$90,GDP!D$90,'Global Theil'!$A68)</f>
        <v>8.3795990475414009E-4</v>
      </c>
      <c r="E68" cm="1">
        <f t="array" ref="E68">TheilElementSeparateSum(POP!E$10:E$89,GDP!E$10:E$89,POP!E$90,GDP!E$90,'Global Theil'!$A68)</f>
        <v>9.1132611914885545E-4</v>
      </c>
      <c r="F68" cm="1">
        <f t="array" ref="F68">TheilElementSeparateSum(POP!F$10:F$89,GDP!F$10:F$89,POP!F$90,GDP!F$90,'Global Theil'!$A68)</f>
        <v>9.3551817375940832E-4</v>
      </c>
      <c r="G68" cm="1">
        <f t="array" ref="G68">TheilElementSeparateSum(POP!G$10:G$89,GDP!G$10:G$89,POP!G$90,GDP!G$90,'Global Theil'!$A68)</f>
        <v>1.0249992825053153E-3</v>
      </c>
      <c r="H68" cm="1">
        <f t="array" ref="H68">TheilElementSeparateSum(POP!H$10:H$89,GDP!H$10:H$89,POP!H$90,GDP!H$90,'Global Theil'!$A68)</f>
        <v>1.082050085310408E-3</v>
      </c>
      <c r="I68" cm="1">
        <f t="array" ref="I68">TheilElementSeparateSum(POP!I$10:I$89,GDP!I$10:I$89,POP!I$90,GDP!I$90,'Global Theil'!$A68)</f>
        <v>1.2410973192079442E-3</v>
      </c>
      <c r="J68" cm="1">
        <f t="array" ref="J68">TheilElementSeparateSum(POP!J$10:J$89,GDP!J$10:J$89,POP!J$90,GDP!J$90,'Global Theil'!$A68)</f>
        <v>1.3800619652147921E-3</v>
      </c>
      <c r="K68" cm="1">
        <f t="array" ref="K68">TheilElementSeparateSum(POP!K$10:K$89,GDP!K$10:K$89,POP!K$90,GDP!K$90,'Global Theil'!$A68)</f>
        <v>1.5009513245308227E-3</v>
      </c>
      <c r="L68" cm="1">
        <f t="array" ref="L68">TheilElementSeparateSum(POP!L$10:L$89,GDP!L$10:L$89,POP!L$90,GDP!L$90,'Global Theil'!$A68)</f>
        <v>1.638815134268811E-3</v>
      </c>
      <c r="M68" cm="1">
        <f t="array" ref="M68">TheilElementSeparateSum(POP!M$10:M$89,GDP!M$10:M$89,POP!M$90,GDP!M$90,'Global Theil'!$A68)</f>
        <v>1.7374063598946836E-3</v>
      </c>
      <c r="N68" cm="1">
        <f t="array" ref="N68">TheilElementSeparateSum(POP!N$10:N$89,GDP!N$10:N$89,POP!N$90,GDP!N$90,'Global Theil'!$A68)</f>
        <v>1.6436467735126995E-3</v>
      </c>
      <c r="O68" cm="1">
        <f t="array" ref="O68">TheilElementSeparateSum(POP!O$10:O$89,GDP!O$10:O$89,POP!O$90,GDP!O$90,'Global Theil'!$A68)</f>
        <v>1.3495579121970075E-3</v>
      </c>
      <c r="P68" cm="1">
        <f t="array" ref="P68">TheilElementSeparateSum(POP!P$10:P$89,GDP!P$10:P$89,POP!P$90,GDP!P$90,'Global Theil'!$A68)</f>
        <v>1.2524533449958936E-3</v>
      </c>
      <c r="Q68" cm="1">
        <f t="array" ref="Q68">TheilElementSeparateSum(POP!Q$10:Q$89,GDP!Q$10:Q$89,POP!Q$90,GDP!Q$90,'Global Theil'!$A68)</f>
        <v>1.0975051478688933E-3</v>
      </c>
      <c r="R68" cm="1">
        <f t="array" ref="R68">TheilElementSeparateSum(POP!R$10:R$89,GDP!R$10:R$89,POP!R$90,GDP!R$90,'Global Theil'!$A68)</f>
        <v>1.1409774888469855E-3</v>
      </c>
      <c r="S68" cm="1">
        <f t="array" ref="S68">TheilElementSeparateSum(POP!S$10:S$89,GDP!S$10:S$89,POP!S$90,GDP!S$90,'Global Theil'!$A68)</f>
        <v>1.0793780455162134E-3</v>
      </c>
      <c r="T68" cm="1">
        <f t="array" ref="T68">TheilElementSeparateSum(POP!T$10:T$89,GDP!T$10:T$89,POP!T$90,GDP!T$90,'Global Theil'!$A68)</f>
        <v>9.4793659190294639E-4</v>
      </c>
      <c r="U68" cm="1">
        <f t="array" ref="U68">TheilElementSeparateSum(POP!U$10:U$89,GDP!U$10:U$89,POP!U$90,GDP!U$90,'Global Theil'!$A68)</f>
        <v>9.2992587540636194E-4</v>
      </c>
      <c r="V68" cm="1">
        <f t="array" ref="V68">TheilElementSeparateSum(POP!V$10:V$89,GDP!V$10:V$89,POP!V$90,GDP!V$90,'Global Theil'!$A68)</f>
        <v>9.6582170815587677E-4</v>
      </c>
      <c r="W68" cm="1">
        <f t="array" ref="W68">TheilElementSeparateSum(POP!W$10:W$89,GDP!W$10:W$89,POP!W$90,GDP!W$90,'Global Theil'!$A68)</f>
        <v>1.1050280056038903E-3</v>
      </c>
      <c r="X68" cm="1">
        <f t="array" ref="X68">TheilElementSeparateSum(POP!X$10:X$89,GDP!X$10:X$89,POP!X$90,GDP!X$90,'Global Theil'!$A68)</f>
        <v>1.3060519524588053E-3</v>
      </c>
      <c r="Y68" cm="1">
        <f t="array" ref="Y68">TheilElementSeparateSum(POP!Y$10:Y$89,GDP!Y$10:Y$89,POP!Y$90,GDP!Y$90,'Global Theil'!$A68)</f>
        <v>1.3514724503337436E-3</v>
      </c>
      <c r="Z68" cm="1">
        <f t="array" ref="Z68">TheilElementSeparateSum(POP!Z$10:Z$89,GDP!Z$10:Z$89,POP!Z$90,GDP!Z$90,'Global Theil'!$A68)</f>
        <v>1.5493891615915841E-3</v>
      </c>
      <c r="AA68" cm="1">
        <f t="array" ref="AA68">TheilElementSeparateSum(POP!AA$10:AA$89,GDP!AA$10:AA$89,POP!AA$90,GDP!AA$90,'Global Theil'!$A68)</f>
        <v>1.5725518462189009E-3</v>
      </c>
      <c r="AB68" cm="1">
        <f t="array" ref="AB68">TheilElementSeparateSum(POP!AB$10:AB$89,GDP!AB$10:AB$89,POP!AB$90,GDP!AB$90,'Global Theil'!$A68)</f>
        <v>1.3136588509294878E-3</v>
      </c>
      <c r="AC68" cm="1">
        <f t="array" ref="AC68">TheilElementSeparateSum(POP!AC$10:AC$89,GDP!AC$10:AC$89,POP!AC$90,GDP!AC$90,'Global Theil'!$A68)</f>
        <v>1.1990030642017918E-3</v>
      </c>
      <c r="AD68" cm="1">
        <f t="array" ref="AD68">TheilElementSeparateSum(POP!AD$10:AD$89,GDP!AD$10:AD$89,POP!AD$90,GDP!AD$90,'Global Theil'!$A68)</f>
        <v>1.1356609676335901E-3</v>
      </c>
      <c r="AE68" cm="1">
        <f t="array" ref="AE68">TheilElementSeparateSum(POP!AE$10:AE$89,GDP!AE$10:AE$89,POP!AE$90,GDP!AE$90,'Global Theil'!$A68)</f>
        <v>1.1794230726437207E-3</v>
      </c>
      <c r="AF68" cm="1">
        <f t="array" ref="AF68">TheilElementSeparateSum(POP!AF$10:AF$89,GDP!AF$10:AF$89,POP!AF$90,GDP!AF$90,'Global Theil'!$A68)</f>
        <v>1.1325896964513357E-3</v>
      </c>
      <c r="AG68" cm="1">
        <f t="array" ref="AG68">TheilElementSeparateSum(POP!AG$10:AG$89,GDP!AG$10:AG$89,POP!AG$90,GDP!AG$90,'Global Theil'!$A68)</f>
        <v>1.1225493447862937E-3</v>
      </c>
      <c r="AH68" cm="1">
        <f t="array" ref="AH68">TheilElementSeparateSum(POP!AH$10:AH$89,GDP!AH$10:AH$89,POP!AH$90,GDP!AH$90,'Global Theil'!$A68)</f>
        <v>1.1736682473339874E-3</v>
      </c>
      <c r="AI68" cm="1">
        <f t="array" ref="AI68">TheilElementSeparateSum(POP!AI$10:AI$89,GDP!AI$10:AI$89,POP!AI$90,GDP!AI$90,'Global Theil'!$A68)</f>
        <v>1.3130683375504274E-3</v>
      </c>
      <c r="AJ68" cm="1">
        <f t="array" ref="AJ68">TheilElementSeparateSum(POP!AJ$10:AJ$89,GDP!AJ$10:AJ$89,POP!AJ$90,GDP!AJ$90,'Global Theil'!$A68)</f>
        <v>1.3077901725713128E-3</v>
      </c>
      <c r="AK68" cm="1">
        <f t="array" ref="AK68">TheilElementSeparateSum(POP!AK$10:AK$89,GDP!AK$10:AK$89,POP!AK$90,GDP!AK$90,'Global Theil'!$A68)</f>
        <v>1.2257875973892053E-3</v>
      </c>
      <c r="AL68" cm="1">
        <f t="array" ref="AL68">TheilElementSeparateSum(POP!AL$10:AL$89,GDP!AL$10:AL$89,POP!AL$90,GDP!AL$90,'Global Theil'!$A68)</f>
        <v>1.3498734053759569E-3</v>
      </c>
      <c r="AM68" cm="1">
        <f t="array" ref="AM68">TheilElementSeparateSum(POP!AM$10:AM$89,GDP!AM$10:AM$89,POP!AM$90,GDP!AM$90,'Global Theil'!$A68)</f>
        <v>1.5496309174750438E-3</v>
      </c>
      <c r="AN68" cm="1">
        <f t="array" ref="AN68">TheilElementSeparateSum(POP!AN$10:AN$89,GDP!AN$10:AN$89,POP!AN$90,GDP!AN$90,'Global Theil'!$A68)</f>
        <v>1.9779546886181366E-3</v>
      </c>
      <c r="AO68" cm="1">
        <f t="array" ref="AO68">TheilElementSeparateSum(POP!AO$10:AO$89,GDP!AO$10:AO$89,POP!AO$90,GDP!AO$90,'Global Theil'!$A68)</f>
        <v>2.0927573084006603E-3</v>
      </c>
      <c r="AP68" cm="1">
        <f t="array" ref="AP68">TheilElementSeparateSum(POP!AP$10:AP$89,GDP!AP$10:AP$89,POP!AP$90,GDP!AP$90,'Global Theil'!$A68)</f>
        <v>2.2274435969286376E-3</v>
      </c>
      <c r="AQ68" cm="1">
        <f t="array" ref="AQ68">TheilElementSeparateSum(POP!AQ$10:AQ$89,GDP!AQ$10:AQ$89,POP!AQ$90,GDP!AQ$90,'Global Theil'!$A68)</f>
        <v>2.8702572319147428E-3</v>
      </c>
      <c r="AR68" cm="1">
        <f t="array" ref="AR68">TheilElementSeparateSum(POP!AR$10:AR$89,GDP!AR$10:AR$89,POP!AR$90,GDP!AR$90,'Global Theil'!$A68)</f>
        <v>2.8725144408623163E-3</v>
      </c>
      <c r="AS68" cm="1">
        <f t="array" ref="AS68">TheilElementSeparateSum(POP!AS$10:AS$89,GDP!AS$10:AS$89,POP!AS$90,GDP!AS$90,'Global Theil'!$A68)</f>
        <v>2.5907614619656411E-3</v>
      </c>
      <c r="AT68" cm="1">
        <f t="array" ref="AT68">TheilElementSeparateSum(POP!AT$10:AT$89,GDP!AT$10:AT$89,POP!AT$90,GDP!AT$90,'Global Theil'!$A68)</f>
        <v>2.4249914283912891E-3</v>
      </c>
      <c r="AU68" cm="1">
        <f t="array" ref="AU68">TheilElementSeparateSum(POP!AU$10:AU$89,GDP!AU$10:AU$89,POP!AU$90,GDP!AU$90,'Global Theil'!$A68)</f>
        <v>2.3254908487961106E-3</v>
      </c>
      <c r="AV68" cm="1">
        <f t="array" ref="AV68">TheilElementSeparateSum(POP!AV$10:AV$89,GDP!AV$10:AV$89,POP!AV$90,GDP!AV$90,'Global Theil'!$A68)</f>
        <v>2.2246637053396404E-3</v>
      </c>
      <c r="AW68" cm="1">
        <f t="array" ref="AW68">TheilElementSeparateSum(POP!AW$10:AW$89,GDP!AW$10:AW$89,POP!AW$90,GDP!AW$90,'Global Theil'!$A68)</f>
        <v>1.9271199201709569E-3</v>
      </c>
      <c r="AX68" cm="1">
        <f t="array" ref="AX68">TheilElementSeparateSum(POP!AX$10:AX$89,GDP!AX$10:AX$89,POP!AX$90,GDP!AX$90,'Global Theil'!$A68)</f>
        <v>1.8440175286272222E-3</v>
      </c>
      <c r="AY68" cm="1">
        <f t="array" ref="AY68">TheilElementSeparateSum(POP!AY$10:AY$89,GDP!AY$10:AY$89,POP!AY$90,GDP!AY$90,'Global Theil'!$A68)</f>
        <v>2.1265499523228262E-3</v>
      </c>
      <c r="AZ68" cm="1">
        <f t="array" ref="AZ68">TheilElementSeparateSum(POP!AZ$10:AZ$89,GDP!AZ$10:AZ$89,POP!AZ$90,GDP!AZ$90,'Global Theil'!$A68)</f>
        <v>1.9017097699348814E-3</v>
      </c>
      <c r="BA68" cm="1">
        <f t="array" ref="BA68">TheilElementSeparateSum(POP!BA$10:BA$89,GDP!BA$10:BA$89,POP!BA$90,GDP!BA$90,'Global Theil'!$A68)</f>
        <v>1.67258809824922E-3</v>
      </c>
      <c r="BB68" cm="1">
        <f t="array" ref="BB68">TheilElementSeparateSum(POP!BB$10:BB$89,GDP!BB$10:BB$89,POP!BB$90,GDP!BB$90,'Global Theil'!$A68)</f>
        <v>1.6746183649196916E-3</v>
      </c>
      <c r="BC68" cm="1">
        <f t="array" ref="BC68">TheilElementSeparateSum(POP!BC$10:BC$89,GDP!BC$10:BC$89,POP!BC$90,GDP!BC$90,'Global Theil'!$A68)</f>
        <v>1.6487193892225091E-3</v>
      </c>
      <c r="BD68" cm="1">
        <f t="array" ref="BD68">TheilElementSeparateSum(POP!BD$10:BD$89,GDP!BD$10:BD$89,POP!BD$90,GDP!BD$90,'Global Theil'!$A68)</f>
        <v>1.5812554043474003E-3</v>
      </c>
      <c r="BE68" cm="1">
        <f t="array" ref="BE68">TheilElementSeparateSum(POP!BE$10:BE$89,GDP!BE$10:BE$89,POP!BE$90,GDP!BE$90,'Global Theil'!$A68)</f>
        <v>1.7719979724259245E-3</v>
      </c>
      <c r="BF68" cm="1">
        <f t="array" ref="BF68">TheilElementSeparateSum(POP!BF$10:BF$89,GDP!BF$10:BF$89,POP!BF$90,GDP!BF$90,'Global Theil'!$A68)</f>
        <v>1.79251367391487E-3</v>
      </c>
      <c r="BG68" cm="1">
        <f t="array" ref="BG68">TheilElementSeparateSum(POP!BG$10:BG$89,GDP!BG$10:BG$89,POP!BG$90,GDP!BG$90,'Global Theil'!$A68)</f>
        <v>1.6269224770137094E-3</v>
      </c>
      <c r="BH68" cm="1">
        <f t="array" ref="BH68">TheilElementSeparateSum(POP!BH$10:BH$89,GDP!BH$10:BH$89,POP!BH$90,GDP!BH$90,'Global Theil'!$A68)</f>
        <v>1.4421060824041092E-3</v>
      </c>
      <c r="BI68" cm="1">
        <f t="array" ref="BI68">TheilElementSeparateSum(POP!BI$10:BI$89,GDP!BI$10:BI$89,POP!BI$90,GDP!BI$90,'Global Theil'!$A68)</f>
        <v>1.5195710895669595E-3</v>
      </c>
    </row>
    <row r="69" spans="1:61" x14ac:dyDescent="0.45">
      <c r="A69">
        <f t="shared" si="0"/>
        <v>66</v>
      </c>
      <c r="B69" t="str" vm="133">
        <f>GDP!B75</f>
        <v>Rwanda</v>
      </c>
      <c r="C69" cm="1">
        <f t="array" ref="C69">TheilElementSeparateSum(POP!C$10:C$89,GDP!C$10:C$89,POP!C$90,GDP!C$90,'Global Theil'!$A69)</f>
        <v>-2.7400870612346022E-4</v>
      </c>
      <c r="D69" cm="1">
        <f t="array" ref="D69">TheilElementSeparateSum(POP!D$10:D$89,GDP!D$10:D$89,POP!D$90,GDP!D$90,'Global Theil'!$A69)</f>
        <v>-2.6641694777125997E-4</v>
      </c>
      <c r="E69" cm="1">
        <f t="array" ref="E69">TheilElementSeparateSum(POP!E$10:E$89,GDP!E$10:E$89,POP!E$90,GDP!E$90,'Global Theil'!$A69)</f>
        <v>-2.5697778059474881E-4</v>
      </c>
      <c r="F69" cm="1">
        <f t="array" ref="F69">TheilElementSeparateSum(POP!F$10:F$89,GDP!F$10:F$89,POP!F$90,GDP!F$90,'Global Theil'!$A69)</f>
        <v>-2.4535840446932532E-4</v>
      </c>
      <c r="G69" cm="1">
        <f t="array" ref="G69">TheilElementSeparateSum(POP!G$10:G$89,GDP!G$10:G$89,POP!G$90,GDP!G$90,'Global Theil'!$A69)</f>
        <v>-2.5311771340990398E-4</v>
      </c>
      <c r="H69" cm="1">
        <f t="array" ref="H69">TheilElementSeparateSum(POP!H$10:H$89,GDP!H$10:H$89,POP!H$90,GDP!H$90,'Global Theil'!$A69)</f>
        <v>-2.146628836848977E-4</v>
      </c>
      <c r="I69" cm="1">
        <f t="array" ref="I69">TheilElementSeparateSum(POP!I$10:I$89,GDP!I$10:I$89,POP!I$90,GDP!I$90,'Global Theil'!$A69)</f>
        <v>-2.4220173983019607E-4</v>
      </c>
      <c r="J69" cm="1">
        <f t="array" ref="J69">TheilElementSeparateSum(POP!J$10:J$89,GDP!J$10:J$89,POP!J$90,GDP!J$90,'Global Theil'!$A69)</f>
        <v>-2.4306139583955442E-4</v>
      </c>
      <c r="K69" cm="1">
        <f t="array" ref="K69">TheilElementSeparateSum(POP!K$10:K$89,GDP!K$10:K$89,POP!K$90,GDP!K$90,'Global Theil'!$A69)</f>
        <v>-2.4301128651692266E-4</v>
      </c>
      <c r="L69" cm="1">
        <f t="array" ref="L69">TheilElementSeparateSum(POP!L$10:L$89,GDP!L$10:L$89,POP!L$90,GDP!L$90,'Global Theil'!$A69)</f>
        <v>-2.5386289790698633E-4</v>
      </c>
      <c r="M69" cm="1">
        <f t="array" ref="M69">TheilElementSeparateSum(POP!M$10:M$89,GDP!M$10:M$89,POP!M$90,GDP!M$90,'Global Theil'!$A69)</f>
        <v>-2.4215339435359931E-4</v>
      </c>
      <c r="N69" cm="1">
        <f t="array" ref="N69">TheilElementSeparateSum(POP!N$10:N$89,GDP!N$10:N$89,POP!N$90,GDP!N$90,'Global Theil'!$A69)</f>
        <v>-2.3688412234743777E-4</v>
      </c>
      <c r="O69" cm="1">
        <f t="array" ref="O69">TheilElementSeparateSum(POP!O$10:O$89,GDP!O$10:O$89,POP!O$90,GDP!O$90,'Global Theil'!$A69)</f>
        <v>-2.349303763673221E-4</v>
      </c>
      <c r="P69" cm="1">
        <f t="array" ref="P69">TheilElementSeparateSum(POP!P$10:P$89,GDP!P$10:P$89,POP!P$90,GDP!P$90,'Global Theil'!$A69)</f>
        <v>-2.2617851421638023E-4</v>
      </c>
      <c r="Q69" cm="1">
        <f t="array" ref="Q69">TheilElementSeparateSum(POP!Q$10:Q$89,GDP!Q$10:Q$89,POP!Q$90,GDP!Q$90,'Global Theil'!$A69)</f>
        <v>-3.1099564094224237E-4</v>
      </c>
      <c r="R69" cm="1">
        <f t="array" ref="R69">TheilElementSeparateSum(POP!R$10:R$89,GDP!R$10:R$89,POP!R$90,GDP!R$90,'Global Theil'!$A69)</f>
        <v>-3.1886925422977915E-4</v>
      </c>
      <c r="S69" cm="1">
        <f t="array" ref="S69">TheilElementSeparateSum(POP!S$10:S$89,GDP!S$10:S$89,POP!S$90,GDP!S$90,'Global Theil'!$A69)</f>
        <v>-3.2745367072104957E-4</v>
      </c>
      <c r="T69" cm="1">
        <f t="array" ref="T69">TheilElementSeparateSum(POP!T$10:T$89,GDP!T$10:T$89,POP!T$90,GDP!T$90,'Global Theil'!$A69)</f>
        <v>-3.3417485404259865E-4</v>
      </c>
      <c r="U69" cm="1">
        <f t="array" ref="U69">TheilElementSeparateSum(POP!U$10:U$89,GDP!U$10:U$89,POP!U$90,GDP!U$90,'Global Theil'!$A69)</f>
        <v>-3.4827035779152825E-4</v>
      </c>
      <c r="V69" cm="1">
        <f t="array" ref="V69">TheilElementSeparateSum(POP!V$10:V$89,GDP!V$10:V$89,POP!V$90,GDP!V$90,'Global Theil'!$A69)</f>
        <v>-3.5258341909668467E-4</v>
      </c>
      <c r="W69" cm="1">
        <f t="array" ref="W69">TheilElementSeparateSum(POP!W$10:W$89,GDP!W$10:W$89,POP!W$90,GDP!W$90,'Global Theil'!$A69)</f>
        <v>-3.6745199682346533E-4</v>
      </c>
      <c r="X69" cm="1">
        <f t="array" ref="X69">TheilElementSeparateSum(POP!X$10:X$89,GDP!X$10:X$89,POP!X$90,GDP!X$90,'Global Theil'!$A69)</f>
        <v>-3.7222568964352854E-4</v>
      </c>
      <c r="Y69" cm="1">
        <f t="array" ref="Y69">TheilElementSeparateSum(POP!Y$10:Y$89,GDP!Y$10:Y$89,POP!Y$90,GDP!Y$90,'Global Theil'!$A69)</f>
        <v>-3.810192507780309E-4</v>
      </c>
      <c r="Z69" cm="1">
        <f t="array" ref="Z69">TheilElementSeparateSum(POP!Z$10:Z$89,GDP!Z$10:Z$89,POP!Z$90,GDP!Z$90,'Global Theil'!$A69)</f>
        <v>-3.8855551759422579E-4</v>
      </c>
      <c r="AA69" cm="1">
        <f t="array" ref="AA69">TheilElementSeparateSum(POP!AA$10:AA$89,GDP!AA$10:AA$89,POP!AA$90,GDP!AA$90,'Global Theil'!$A69)</f>
        <v>-3.975078081698286E-4</v>
      </c>
      <c r="AB69" cm="1">
        <f t="array" ref="AB69">TheilElementSeparateSum(POP!AB$10:AB$89,GDP!AB$10:AB$89,POP!AB$90,GDP!AB$90,'Global Theil'!$A69)</f>
        <v>-3.9415861578970122E-4</v>
      </c>
      <c r="AC69" cm="1">
        <f t="array" ref="AC69">TheilElementSeparateSum(POP!AC$10:AC$89,GDP!AC$10:AC$89,POP!AC$90,GDP!AC$90,'Global Theil'!$A69)</f>
        <v>-3.9361451216653724E-4</v>
      </c>
      <c r="AD69" cm="1">
        <f t="array" ref="AD69">TheilElementSeparateSum(POP!AD$10:AD$89,GDP!AD$10:AD$89,POP!AD$90,GDP!AD$90,'Global Theil'!$A69)</f>
        <v>-3.9423519550074298E-4</v>
      </c>
      <c r="AE69" cm="1">
        <f t="array" ref="AE69">TheilElementSeparateSum(POP!AE$10:AE$89,GDP!AE$10:AE$89,POP!AE$90,GDP!AE$90,'Global Theil'!$A69)</f>
        <v>-3.8364463959527164E-4</v>
      </c>
      <c r="AF69" cm="1">
        <f t="array" ref="AF69">TheilElementSeparateSum(POP!AF$10:AF$89,GDP!AF$10:AF$89,POP!AF$90,GDP!AF$90,'Global Theil'!$A69)</f>
        <v>-3.7088024772004269E-4</v>
      </c>
      <c r="AG69" cm="1">
        <f t="array" ref="AG69">TheilElementSeparateSum(POP!AG$10:AG$89,GDP!AG$10:AG$89,POP!AG$90,GDP!AG$90,'Global Theil'!$A69)</f>
        <v>-2.9225891849365764E-4</v>
      </c>
      <c r="AH69" cm="1">
        <f t="array" ref="AH69">TheilElementSeparateSum(POP!AH$10:AH$89,GDP!AH$10:AH$89,POP!AH$90,GDP!AH$90,'Global Theil'!$A69)</f>
        <v>-2.8520824361200103E-4</v>
      </c>
      <c r="AI69" cm="1">
        <f t="array" ref="AI69">TheilElementSeparateSum(POP!AI$10:AI$89,GDP!AI$10:AI$89,POP!AI$90,GDP!AI$90,'Global Theil'!$A69)</f>
        <v>-2.6787315627092845E-4</v>
      </c>
      <c r="AJ69" cm="1">
        <f t="array" ref="AJ69">TheilElementSeparateSum(POP!AJ$10:AJ$89,GDP!AJ$10:AJ$89,POP!AJ$90,GDP!AJ$90,'Global Theil'!$A69)</f>
        <v>-1.2808051898505755E-4</v>
      </c>
      <c r="AK69" cm="1">
        <f t="array" ref="AK69">TheilElementSeparateSum(POP!AK$10:AK$89,GDP!AK$10:AK$89,POP!AK$90,GDP!AK$90,'Global Theil'!$A69)</f>
        <v>-1.7342834437442586E-4</v>
      </c>
      <c r="AL69" cm="1">
        <f t="array" ref="AL69">TheilElementSeparateSum(POP!AL$10:AL$89,GDP!AL$10:AL$89,POP!AL$90,GDP!AL$90,'Global Theil'!$A69)</f>
        <v>-1.795055251089845E-4</v>
      </c>
      <c r="AM69" cm="1">
        <f t="array" ref="AM69">TheilElementSeparateSum(POP!AM$10:AM$89,GDP!AM$10:AM$89,POP!AM$90,GDP!AM$90,'Global Theil'!$A69)</f>
        <v>-2.2184526578746509E-4</v>
      </c>
      <c r="AN69" cm="1">
        <f t="array" ref="AN69">TheilElementSeparateSum(POP!AN$10:AN$89,GDP!AN$10:AN$89,POP!AN$90,GDP!AN$90,'Global Theil'!$A69)</f>
        <v>-2.367622900773528E-4</v>
      </c>
      <c r="AO69" cm="1">
        <f t="array" ref="AO69">TheilElementSeparateSum(POP!AO$10:AO$89,GDP!AO$10:AO$89,POP!AO$90,GDP!AO$90,'Global Theil'!$A69)</f>
        <v>-2.2038177822032969E-4</v>
      </c>
      <c r="AP69" cm="1">
        <f t="array" ref="AP69">TheilElementSeparateSum(POP!AP$10:AP$89,GDP!AP$10:AP$89,POP!AP$90,GDP!AP$90,'Global Theil'!$A69)</f>
        <v>-2.1033881296354454E-4</v>
      </c>
      <c r="AQ69" cm="1">
        <f t="array" ref="AQ69">TheilElementSeparateSum(POP!AQ$10:AQ$89,GDP!AQ$10:AQ$89,POP!AQ$90,GDP!AQ$90,'Global Theil'!$A69)</f>
        <v>-2.0805881159427383E-4</v>
      </c>
      <c r="AR69" cm="1">
        <f t="array" ref="AR69">TheilElementSeparateSum(POP!AR$10:AR$89,GDP!AR$10:AR$89,POP!AR$90,GDP!AR$90,'Global Theil'!$A69)</f>
        <v>-2.0322392990145541E-4</v>
      </c>
      <c r="AS69" cm="1">
        <f t="array" ref="AS69">TheilElementSeparateSum(POP!AS$10:AS$89,GDP!AS$10:AS$89,POP!AS$90,GDP!AS$90,'Global Theil'!$A69)</f>
        <v>-2.0223395186459933E-4</v>
      </c>
      <c r="AT69" cm="1">
        <f t="array" ref="AT69">TheilElementSeparateSum(POP!AT$10:AT$89,GDP!AT$10:AT$89,POP!AT$90,GDP!AT$90,'Global Theil'!$A69)</f>
        <v>-2.0413775158581218E-4</v>
      </c>
      <c r="AU69" cm="1">
        <f t="array" ref="AU69">TheilElementSeparateSum(POP!AU$10:AU$89,GDP!AU$10:AU$89,POP!AU$90,GDP!AU$90,'Global Theil'!$A69)</f>
        <v>-2.2552921122852813E-4</v>
      </c>
      <c r="AV69" cm="1">
        <f t="array" ref="AV69">TheilElementSeparateSum(POP!AV$10:AV$89,GDP!AV$10:AV$89,POP!AV$90,GDP!AV$90,'Global Theil'!$A69)</f>
        <v>-2.5687761692374205E-4</v>
      </c>
      <c r="AW69" cm="1">
        <f t="array" ref="AW69">TheilElementSeparateSum(POP!AW$10:AW$89,GDP!AW$10:AW$89,POP!AW$90,GDP!AW$90,'Global Theil'!$A69)</f>
        <v>-2.755520273462567E-4</v>
      </c>
      <c r="AX69" cm="1">
        <f t="array" ref="AX69">TheilElementSeparateSum(POP!AX$10:AX$89,GDP!AX$10:AX$89,POP!AX$90,GDP!AX$90,'Global Theil'!$A69)</f>
        <v>-3.0893826988885359E-4</v>
      </c>
      <c r="AY69" cm="1">
        <f t="array" ref="AY69">TheilElementSeparateSum(POP!AY$10:AY$89,GDP!AY$10:AY$89,POP!AY$90,GDP!AY$90,'Global Theil'!$A69)</f>
        <v>-3.365568635572195E-4</v>
      </c>
      <c r="AZ69" cm="1">
        <f t="array" ref="AZ69">TheilElementSeparateSum(POP!AZ$10:AZ$89,GDP!AZ$10:AZ$89,POP!AZ$90,GDP!AZ$90,'Global Theil'!$A69)</f>
        <v>-3.3655845058918758E-4</v>
      </c>
      <c r="BA69" cm="1">
        <f t="array" ref="BA69">TheilElementSeparateSum(POP!BA$10:BA$89,GDP!BA$10:BA$89,POP!BA$90,GDP!BA$90,'Global Theil'!$A69)</f>
        <v>-3.4325350921445046E-4</v>
      </c>
      <c r="BB69" cm="1">
        <f t="array" ref="BB69">TheilElementSeparateSum(POP!BB$10:BB$89,GDP!BB$10:BB$89,POP!BB$90,GDP!BB$90,'Global Theil'!$A69)</f>
        <v>-3.6361882940751545E-4</v>
      </c>
      <c r="BC69" cm="1">
        <f t="array" ref="BC69">TheilElementSeparateSum(POP!BC$10:BC$89,GDP!BC$10:BC$89,POP!BC$90,GDP!BC$90,'Global Theil'!$A69)</f>
        <v>-3.638870505152662E-4</v>
      </c>
      <c r="BD69" cm="1">
        <f t="array" ref="BD69">TheilElementSeparateSum(POP!BD$10:BD$89,GDP!BD$10:BD$89,POP!BD$90,GDP!BD$90,'Global Theil'!$A69)</f>
        <v>-3.7013117328809606E-4</v>
      </c>
      <c r="BE69" cm="1">
        <f t="array" ref="BE69">TheilElementSeparateSum(POP!BE$10:BE$89,GDP!BE$10:BE$89,POP!BE$90,GDP!BE$90,'Global Theil'!$A69)</f>
        <v>-3.8856067750632305E-4</v>
      </c>
      <c r="BF69" cm="1">
        <f t="array" ref="BF69">TheilElementSeparateSum(POP!BF$10:BF$89,GDP!BF$10:BF$89,POP!BF$90,GDP!BF$90,'Global Theil'!$A69)</f>
        <v>-3.9054131477318782E-4</v>
      </c>
      <c r="BG69" cm="1">
        <f t="array" ref="BG69">TheilElementSeparateSum(POP!BG$10:BG$89,GDP!BG$10:BG$89,POP!BG$90,GDP!BG$90,'Global Theil'!$A69)</f>
        <v>-3.9283627667199887E-4</v>
      </c>
      <c r="BH69" cm="1">
        <f t="array" ref="BH69">TheilElementSeparateSum(POP!BH$10:BH$89,GDP!BH$10:BH$89,POP!BH$90,GDP!BH$90,'Global Theil'!$A69)</f>
        <v>-3.8980621123146345E-4</v>
      </c>
      <c r="BI69" cm="1">
        <f t="array" ref="BI69">TheilElementSeparateSum(POP!BI$10:BI$89,GDP!BI$10:BI$89,POP!BI$90,GDP!BI$90,'Global Theil'!$A69)</f>
        <v>-4.0015543640126177E-4</v>
      </c>
    </row>
    <row r="70" spans="1:61" x14ac:dyDescent="0.45">
      <c r="A70">
        <f t="shared" ref="A70:A83" si="1">A69+1</f>
        <v>67</v>
      </c>
      <c r="B70" t="str" vm="134">
        <f>GDP!B76</f>
        <v>Senegal</v>
      </c>
      <c r="C70" cm="1">
        <f t="array" ref="C70">TheilElementSeparateSum(POP!C$10:C$89,GDP!C$10:C$89,POP!C$90,GDP!C$90,'Global Theil'!$A70)</f>
        <v>-4.1949996899822052E-4</v>
      </c>
      <c r="D70" cm="1">
        <f t="array" ref="D70">TheilElementSeparateSum(POP!D$10:D$89,GDP!D$10:D$89,POP!D$90,GDP!D$90,'Global Theil'!$A70)</f>
        <v>-4.527513936759692E-4</v>
      </c>
      <c r="E70" cm="1">
        <f t="array" ref="E70">TheilElementSeparateSum(POP!E$10:E$89,GDP!E$10:E$89,POP!E$90,GDP!E$90,'Global Theil'!$A70)</f>
        <v>-4.7794970572896867E-4</v>
      </c>
      <c r="F70" cm="1">
        <f t="array" ref="F70">TheilElementSeparateSum(POP!F$10:F$89,GDP!F$10:F$89,POP!F$90,GDP!F$90,'Global Theil'!$A70)</f>
        <v>-4.9516814311805369E-4</v>
      </c>
      <c r="G70" cm="1">
        <f t="array" ref="G70">TheilElementSeparateSum(POP!G$10:G$89,GDP!G$10:G$89,POP!G$90,GDP!G$90,'Global Theil'!$A70)</f>
        <v>-5.2159864842136149E-4</v>
      </c>
      <c r="H70" cm="1">
        <f t="array" ref="H70">TheilElementSeparateSum(POP!H$10:H$89,GDP!H$10:H$89,POP!H$90,GDP!H$90,'Global Theil'!$A70)</f>
        <v>-5.3871046625748702E-4</v>
      </c>
      <c r="I70" cm="1">
        <f t="array" ref="I70">TheilElementSeparateSum(POP!I$10:I$89,GDP!I$10:I$89,POP!I$90,GDP!I$90,'Global Theil'!$A70)</f>
        <v>-5.5517457403326403E-4</v>
      </c>
      <c r="J70" cm="1">
        <f t="array" ref="J70">TheilElementSeparateSum(POP!J$10:J$89,GDP!J$10:J$89,POP!J$90,GDP!J$90,'Global Theil'!$A70)</f>
        <v>-5.6399098790411149E-4</v>
      </c>
      <c r="K70" cm="1">
        <f t="array" ref="K70">TheilElementSeparateSum(POP!K$10:K$89,GDP!K$10:K$89,POP!K$90,GDP!K$90,'Global Theil'!$A70)</f>
        <v>-5.7685997751780735E-4</v>
      </c>
      <c r="L70" cm="1">
        <f t="array" ref="L70">TheilElementSeparateSum(POP!L$10:L$89,GDP!L$10:L$89,POP!L$90,GDP!L$90,'Global Theil'!$A70)</f>
        <v>-5.807532662434672E-4</v>
      </c>
      <c r="M70" cm="1">
        <f t="array" ref="M70">TheilElementSeparateSum(POP!M$10:M$89,GDP!M$10:M$89,POP!M$90,GDP!M$90,'Global Theil'!$A70)</f>
        <v>-5.8245100387325046E-4</v>
      </c>
      <c r="N70" cm="1">
        <f t="array" ref="N70">TheilElementSeparateSum(POP!N$10:N$89,GDP!N$10:N$89,POP!N$90,GDP!N$90,'Global Theil'!$A70)</f>
        <v>-5.899807000286217E-4</v>
      </c>
      <c r="O70" cm="1">
        <f t="array" ref="O70">TheilElementSeparateSum(POP!O$10:O$89,GDP!O$10:O$89,POP!O$90,GDP!O$90,'Global Theil'!$A70)</f>
        <v>-5.9293144448556553E-4</v>
      </c>
      <c r="P70" cm="1">
        <f t="array" ref="P70">TheilElementSeparateSum(POP!P$10:P$89,GDP!P$10:P$89,POP!P$90,GDP!P$90,'Global Theil'!$A70)</f>
        <v>-5.9732529175022674E-4</v>
      </c>
      <c r="Q70" cm="1">
        <f t="array" ref="Q70">TheilElementSeparateSum(POP!Q$10:Q$89,GDP!Q$10:Q$89,POP!Q$90,GDP!Q$90,'Global Theil'!$A70)</f>
        <v>-6.0689472520670845E-4</v>
      </c>
      <c r="R70" cm="1">
        <f t="array" ref="R70">TheilElementSeparateSum(POP!R$10:R$89,GDP!R$10:R$89,POP!R$90,GDP!R$90,'Global Theil'!$A70)</f>
        <v>-6.1154195822699282E-4</v>
      </c>
      <c r="S70" cm="1">
        <f t="array" ref="S70">TheilElementSeparateSum(POP!S$10:S$89,GDP!S$10:S$89,POP!S$90,GDP!S$90,'Global Theil'!$A70)</f>
        <v>-6.1054575006918123E-4</v>
      </c>
      <c r="T70" cm="1">
        <f t="array" ref="T70">TheilElementSeparateSum(POP!T$10:T$89,GDP!T$10:T$89,POP!T$90,GDP!T$90,'Global Theil'!$A70)</f>
        <v>-6.0851789882561045E-4</v>
      </c>
      <c r="U70" cm="1">
        <f t="array" ref="U70">TheilElementSeparateSum(POP!U$10:U$89,GDP!U$10:U$89,POP!U$90,GDP!U$90,'Global Theil'!$A70)</f>
        <v>-6.1883310820804208E-4</v>
      </c>
      <c r="V70" cm="1">
        <f t="array" ref="V70">TheilElementSeparateSum(POP!V$10:V$89,GDP!V$10:V$89,POP!V$90,GDP!V$90,'Global Theil'!$A70)</f>
        <v>-6.2084453763690793E-4</v>
      </c>
      <c r="W70" cm="1">
        <f t="array" ref="W70">TheilElementSeparateSum(POP!W$10:W$89,GDP!W$10:W$89,POP!W$90,GDP!W$90,'Global Theil'!$A70)</f>
        <v>-6.0695815445176474E-4</v>
      </c>
      <c r="X70" cm="1">
        <f t="array" ref="X70">TheilElementSeparateSum(POP!X$10:X$89,GDP!X$10:X$89,POP!X$90,GDP!X$90,'Global Theil'!$A70)</f>
        <v>-6.1040061144237263E-4</v>
      </c>
      <c r="Y70" cm="1">
        <f t="array" ref="Y70">TheilElementSeparateSum(POP!Y$10:Y$89,GDP!Y$10:Y$89,POP!Y$90,GDP!Y$90,'Global Theil'!$A70)</f>
        <v>-5.9114443346923993E-4</v>
      </c>
      <c r="Z70" cm="1">
        <f t="array" ref="Z70">TheilElementSeparateSum(POP!Z$10:Z$89,GDP!Z$10:Z$89,POP!Z$90,GDP!Z$90,'Global Theil'!$A70)</f>
        <v>-5.8042513086148351E-4</v>
      </c>
      <c r="AA70" cm="1">
        <f t="array" ref="AA70">TheilElementSeparateSum(POP!AA$10:AA$89,GDP!AA$10:AA$89,POP!AA$90,GDP!AA$90,'Global Theil'!$A70)</f>
        <v>-5.9288509578215296E-4</v>
      </c>
      <c r="AB70" cm="1">
        <f t="array" ref="AB70">TheilElementSeparateSum(POP!AB$10:AB$89,GDP!AB$10:AB$89,POP!AB$90,GDP!AB$90,'Global Theil'!$A70)</f>
        <v>-6.3489344512535995E-4</v>
      </c>
      <c r="AC70" cm="1">
        <f t="array" ref="AC70">TheilElementSeparateSum(POP!AC$10:AC$89,GDP!AC$10:AC$89,POP!AC$90,GDP!AC$90,'Global Theil'!$A70)</f>
        <v>-6.5030876987647545E-4</v>
      </c>
      <c r="AD70" cm="1">
        <f t="array" ref="AD70">TheilElementSeparateSum(POP!AD$10:AD$89,GDP!AD$10:AD$89,POP!AD$90,GDP!AD$90,'Global Theil'!$A70)</f>
        <v>-6.3072798036577747E-4</v>
      </c>
      <c r="AE70" cm="1">
        <f t="array" ref="AE70">TheilElementSeparateSum(POP!AE$10:AE$89,GDP!AE$10:AE$89,POP!AE$90,GDP!AE$90,'Global Theil'!$A70)</f>
        <v>-6.2056414391651162E-4</v>
      </c>
      <c r="AF70" cm="1">
        <f t="array" ref="AF70">TheilElementSeparateSum(POP!AF$10:AF$89,GDP!AF$10:AF$89,POP!AF$90,GDP!AF$90,'Global Theil'!$A70)</f>
        <v>-6.3640984578205604E-4</v>
      </c>
      <c r="AG70" cm="1">
        <f t="array" ref="AG70">TheilElementSeparateSum(POP!AG$10:AG$89,GDP!AG$10:AG$89,POP!AG$90,GDP!AG$90,'Global Theil'!$A70)</f>
        <v>-6.2274095502446911E-4</v>
      </c>
      <c r="AH70" cm="1">
        <f t="array" ref="AH70">TheilElementSeparateSum(POP!AH$10:AH$89,GDP!AH$10:AH$89,POP!AH$90,GDP!AH$90,'Global Theil'!$A70)</f>
        <v>-6.3001263285046192E-4</v>
      </c>
      <c r="AI70" cm="1">
        <f t="array" ref="AI70">TheilElementSeparateSum(POP!AI$10:AI$89,GDP!AI$10:AI$89,POP!AI$90,GDP!AI$90,'Global Theil'!$A70)</f>
        <v>-6.1510647529091126E-4</v>
      </c>
      <c r="AJ70" cm="1">
        <f t="array" ref="AJ70">TheilElementSeparateSum(POP!AJ$10:AJ$89,GDP!AJ$10:AJ$89,POP!AJ$90,GDP!AJ$90,'Global Theil'!$A70)</f>
        <v>-4.941814408345349E-4</v>
      </c>
      <c r="AK70" cm="1">
        <f t="array" ref="AK70">TheilElementSeparateSum(POP!AK$10:AK$89,GDP!AK$10:AK$89,POP!AK$90,GDP!AK$90,'Global Theil'!$A70)</f>
        <v>-5.3186486420851926E-4</v>
      </c>
      <c r="AL70" cm="1">
        <f t="array" ref="AL70">TheilElementSeparateSum(POP!AL$10:AL$89,GDP!AL$10:AL$89,POP!AL$90,GDP!AL$90,'Global Theil'!$A70)</f>
        <v>-5.3851920134699094E-4</v>
      </c>
      <c r="AM70" cm="1">
        <f t="array" ref="AM70">TheilElementSeparateSum(POP!AM$10:AM$89,GDP!AM$10:AM$89,POP!AM$90,GDP!AM$90,'Global Theil'!$A70)</f>
        <v>-5.1700218169446895E-4</v>
      </c>
      <c r="AN70" cm="1">
        <f t="array" ref="AN70">TheilElementSeparateSum(POP!AN$10:AN$89,GDP!AN$10:AN$89,POP!AN$90,GDP!AN$90,'Global Theil'!$A70)</f>
        <v>-5.37909524637936E-4</v>
      </c>
      <c r="AO70" cm="1">
        <f t="array" ref="AO70">TheilElementSeparateSum(POP!AO$10:AO$89,GDP!AO$10:AO$89,POP!AO$90,GDP!AO$90,'Global Theil'!$A70)</f>
        <v>-5.3385707009192651E-4</v>
      </c>
      <c r="AP70" cm="1">
        <f t="array" ref="AP70">TheilElementSeparateSum(POP!AP$10:AP$89,GDP!AP$10:AP$89,POP!AP$90,GDP!AP$90,'Global Theil'!$A70)</f>
        <v>-4.9801317721114664E-4</v>
      </c>
      <c r="AQ70" cm="1">
        <f t="array" ref="AQ70">TheilElementSeparateSum(POP!AQ$10:AQ$89,GDP!AQ$10:AQ$89,POP!AQ$90,GDP!AQ$90,'Global Theil'!$A70)</f>
        <v>-5.149373597483041E-4</v>
      </c>
      <c r="AR70" cm="1">
        <f t="array" ref="AR70">TheilElementSeparateSum(POP!AR$10:AR$89,GDP!AR$10:AR$89,POP!AR$90,GDP!AR$90,'Global Theil'!$A70)</f>
        <v>-5.3206129601943316E-4</v>
      </c>
      <c r="AS70" cm="1">
        <f t="array" ref="AS70">TheilElementSeparateSum(POP!AS$10:AS$89,GDP!AS$10:AS$89,POP!AS$90,GDP!AS$90,'Global Theil'!$A70)</f>
        <v>-5.7906256237074414E-4</v>
      </c>
      <c r="AT70" cm="1">
        <f t="array" ref="AT70">TheilElementSeparateSum(POP!AT$10:AT$89,GDP!AT$10:AT$89,POP!AT$90,GDP!AT$90,'Global Theil'!$A70)</f>
        <v>-5.9684138924495731E-4</v>
      </c>
      <c r="AU70" cm="1">
        <f t="array" ref="AU70">TheilElementSeparateSum(POP!AU$10:AU$89,GDP!AU$10:AU$89,POP!AU$90,GDP!AU$90,'Global Theil'!$A70)</f>
        <v>-6.0339017869242943E-4</v>
      </c>
      <c r="AV70" cm="1">
        <f t="array" ref="AV70">TheilElementSeparateSum(POP!AV$10:AV$89,GDP!AV$10:AV$89,POP!AV$90,GDP!AV$90,'Global Theil'!$A70)</f>
        <v>-6.0810697811497397E-4</v>
      </c>
      <c r="AW70" cm="1">
        <f t="array" ref="AW70">TheilElementSeparateSum(POP!AW$10:AW$89,GDP!AW$10:AW$89,POP!AW$90,GDP!AW$90,'Global Theil'!$A70)</f>
        <v>-6.381541485354959E-4</v>
      </c>
      <c r="AX70" cm="1">
        <f t="array" ref="AX70">TheilElementSeparateSum(POP!AX$10:AX$89,GDP!AX$10:AX$89,POP!AX$90,GDP!AX$90,'Global Theil'!$A70)</f>
        <v>-6.7368878209247344E-4</v>
      </c>
      <c r="AY70" cm="1">
        <f t="array" ref="AY70">TheilElementSeparateSum(POP!AY$10:AY$89,GDP!AY$10:AY$89,POP!AY$90,GDP!AY$90,'Global Theil'!$A70)</f>
        <v>-6.7618763275757038E-4</v>
      </c>
      <c r="AZ70" cm="1">
        <f t="array" ref="AZ70">TheilElementSeparateSum(POP!AZ$10:AZ$89,GDP!AZ$10:AZ$89,POP!AZ$90,GDP!AZ$90,'Global Theil'!$A70)</f>
        <v>-6.5308687231693666E-4</v>
      </c>
      <c r="BA70" cm="1">
        <f t="array" ref="BA70">TheilElementSeparateSum(POP!BA$10:BA$89,GDP!BA$10:BA$89,POP!BA$90,GDP!BA$90,'Global Theil'!$A70)</f>
        <v>-6.5964077602748085E-4</v>
      </c>
      <c r="BB70" cm="1">
        <f t="array" ref="BB70">TheilElementSeparateSum(POP!BB$10:BB$89,GDP!BB$10:BB$89,POP!BB$90,GDP!BB$90,'Global Theil'!$A70)</f>
        <v>-6.555044943082018E-4</v>
      </c>
      <c r="BC70" cm="1">
        <f t="array" ref="BC70">TheilElementSeparateSum(POP!BC$10:BC$89,GDP!BC$10:BC$89,POP!BC$90,GDP!BC$90,'Global Theil'!$A70)</f>
        <v>-6.7278841099865103E-4</v>
      </c>
      <c r="BD70" cm="1">
        <f t="array" ref="BD70">TheilElementSeparateSum(POP!BD$10:BD$89,GDP!BD$10:BD$89,POP!BD$90,GDP!BD$90,'Global Theil'!$A70)</f>
        <v>-6.8137298035327043E-4</v>
      </c>
      <c r="BE70" cm="1">
        <f t="array" ref="BE70">TheilElementSeparateSum(POP!BE$10:BE$89,GDP!BE$10:BE$89,POP!BE$90,GDP!BE$90,'Global Theil'!$A70)</f>
        <v>-6.5997816145338709E-4</v>
      </c>
      <c r="BF70" cm="1">
        <f t="array" ref="BF70">TheilElementSeparateSum(POP!BF$10:BF$89,GDP!BF$10:BF$89,POP!BF$90,GDP!BF$90,'Global Theil'!$A70)</f>
        <v>-6.8352743521452107E-4</v>
      </c>
      <c r="BG70" cm="1">
        <f t="array" ref="BG70">TheilElementSeparateSum(POP!BG$10:BG$89,GDP!BG$10:BG$89,POP!BG$90,GDP!BG$90,'Global Theil'!$A70)</f>
        <v>-7.0395428508945705E-4</v>
      </c>
      <c r="BH70" cm="1">
        <f t="array" ref="BH70">TheilElementSeparateSum(POP!BH$10:BH$89,GDP!BH$10:BH$89,POP!BH$90,GDP!BH$90,'Global Theil'!$A70)</f>
        <v>-7.2493325067406644E-4</v>
      </c>
      <c r="BI70" cm="1">
        <f t="array" ref="BI70">TheilElementSeparateSum(POP!BI$10:BI$89,GDP!BI$10:BI$89,POP!BI$90,GDP!BI$90,'Global Theil'!$A70)</f>
        <v>-7.2962605556513803E-4</v>
      </c>
    </row>
    <row r="71" spans="1:61" x14ac:dyDescent="0.45">
      <c r="A71">
        <f t="shared" si="1"/>
        <v>68</v>
      </c>
      <c r="B71" t="str" vm="135">
        <f>GDP!B77</f>
        <v>Seychelles</v>
      </c>
      <c r="C71" cm="1">
        <f t="array" ref="C71">TheilElementSeparateSum(POP!C$10:C$89,GDP!C$10:C$89,POP!C$90,GDP!C$90,'Global Theil'!$A71)</f>
        <v>-6.3882443322329649E-6</v>
      </c>
      <c r="D71" cm="1">
        <f t="array" ref="D71">TheilElementSeparateSum(POP!D$10:D$89,GDP!D$10:D$89,POP!D$90,GDP!D$90,'Global Theil'!$A71)</f>
        <v>-6.4341133677718628E-6</v>
      </c>
      <c r="E71" cm="1">
        <f t="array" ref="E71">TheilElementSeparateSum(POP!E$10:E$89,GDP!E$10:E$89,POP!E$90,GDP!E$90,'Global Theil'!$A71)</f>
        <v>-6.4093974263481371E-6</v>
      </c>
      <c r="F71" cm="1">
        <f t="array" ref="F71">TheilElementSeparateSum(POP!F$10:F$89,GDP!F$10:F$89,POP!F$90,GDP!F$90,'Global Theil'!$A71)</f>
        <v>-6.4036257624172425E-6</v>
      </c>
      <c r="G71" cm="1">
        <f t="array" ref="G71">TheilElementSeparateSum(POP!G$10:G$89,GDP!G$10:G$89,POP!G$90,GDP!G$90,'Global Theil'!$A71)</f>
        <v>-6.7281346890106243E-6</v>
      </c>
      <c r="H71" cm="1">
        <f t="array" ref="H71">TheilElementSeparateSum(POP!H$10:H$89,GDP!H$10:H$89,POP!H$90,GDP!H$90,'Global Theil'!$A71)</f>
        <v>-6.851906512163808E-6</v>
      </c>
      <c r="I71" cm="1">
        <f t="array" ref="I71">TheilElementSeparateSum(POP!I$10:I$89,GDP!I$10:I$89,POP!I$90,GDP!I$90,'Global Theil'!$A71)</f>
        <v>-7.0217735976737928E-6</v>
      </c>
      <c r="J71" cm="1">
        <f t="array" ref="J71">TheilElementSeparateSum(POP!J$10:J$89,GDP!J$10:J$89,POP!J$90,GDP!J$90,'Global Theil'!$A71)</f>
        <v>-7.2304531393947148E-6</v>
      </c>
      <c r="K71" cm="1">
        <f t="array" ref="K71">TheilElementSeparateSum(POP!K$10:K$89,GDP!K$10:K$89,POP!K$90,GDP!K$90,'Global Theil'!$A71)</f>
        <v>-7.2981194178656076E-6</v>
      </c>
      <c r="L71" cm="1">
        <f t="array" ref="L71">TheilElementSeparateSum(POP!L$10:L$89,GDP!L$10:L$89,POP!L$90,GDP!L$90,'Global Theil'!$A71)</f>
        <v>-7.2963837428278822E-6</v>
      </c>
      <c r="M71" cm="1">
        <f t="array" ref="M71">TheilElementSeparateSum(POP!M$10:M$89,GDP!M$10:M$89,POP!M$90,GDP!M$90,'Global Theil'!$A71)</f>
        <v>-7.1995481742071079E-6</v>
      </c>
      <c r="N71" cm="1">
        <f t="array" ref="N71">TheilElementSeparateSum(POP!N$10:N$89,GDP!N$10:N$89,POP!N$90,GDP!N$90,'Global Theil'!$A71)</f>
        <v>-6.7520744665945668E-6</v>
      </c>
      <c r="O71" cm="1">
        <f t="array" ref="O71">TheilElementSeparateSum(POP!O$10:O$89,GDP!O$10:O$89,POP!O$90,GDP!O$90,'Global Theil'!$A71)</f>
        <v>-6.6901929818705895E-6</v>
      </c>
      <c r="P71" cm="1">
        <f t="array" ref="P71">TheilElementSeparateSum(POP!P$10:P$89,GDP!P$10:P$89,POP!P$90,GDP!P$90,'Global Theil'!$A71)</f>
        <v>-6.5347528151415851E-6</v>
      </c>
      <c r="Q71" cm="1">
        <f t="array" ref="Q71">TheilElementSeparateSum(POP!Q$10:Q$89,GDP!Q$10:Q$89,POP!Q$90,GDP!Q$90,'Global Theil'!$A71)</f>
        <v>-6.6316309867383626E-6</v>
      </c>
      <c r="R71" cm="1">
        <f t="array" ref="R71">TheilElementSeparateSum(POP!R$10:R$89,GDP!R$10:R$89,POP!R$90,GDP!R$90,'Global Theil'!$A71)</f>
        <v>-6.8217625707106412E-6</v>
      </c>
      <c r="S71" cm="1">
        <f t="array" ref="S71">TheilElementSeparateSum(POP!S$10:S$89,GDP!S$10:S$89,POP!S$90,GDP!S$90,'Global Theil'!$A71)</f>
        <v>-6.207723775100859E-6</v>
      </c>
      <c r="T71" cm="1">
        <f t="array" ref="T71">TheilElementSeparateSum(POP!T$10:T$89,GDP!T$10:T$89,POP!T$90,GDP!T$90,'Global Theil'!$A71)</f>
        <v>-5.3047649296495817E-6</v>
      </c>
      <c r="U71" cm="1">
        <f t="array" ref="U71">TheilElementSeparateSum(POP!U$10:U$89,GDP!U$10:U$89,POP!U$90,GDP!U$90,'Global Theil'!$A71)</f>
        <v>-2.3605929343143533E-6</v>
      </c>
      <c r="V71" cm="1">
        <f t="array" ref="V71">TheilElementSeparateSum(POP!V$10:V$89,GDP!V$10:V$89,POP!V$90,GDP!V$90,'Global Theil'!$A71)</f>
        <v>-1.7235287872454486E-6</v>
      </c>
      <c r="W71" cm="1">
        <f t="array" ref="W71">TheilElementSeparateSum(POP!W$10:W$89,GDP!W$10:W$89,POP!W$90,GDP!W$90,'Global Theil'!$A71)</f>
        <v>-1.6961988528566548E-6</v>
      </c>
      <c r="X71" cm="1">
        <f t="array" ref="X71">TheilElementSeparateSum(POP!X$10:X$89,GDP!X$10:X$89,POP!X$90,GDP!X$90,'Global Theil'!$A71)</f>
        <v>-2.0145674026243669E-6</v>
      </c>
      <c r="Y71" cm="1">
        <f t="array" ref="Y71">TheilElementSeparateSum(POP!Y$10:Y$89,GDP!Y$10:Y$89,POP!Y$90,GDP!Y$90,'Global Theil'!$A71)</f>
        <v>-2.1166327487715305E-6</v>
      </c>
      <c r="Z71" cm="1">
        <f t="array" ref="Z71">TheilElementSeparateSum(POP!Z$10:Z$89,GDP!Z$10:Z$89,POP!Z$90,GDP!Z$90,'Global Theil'!$A71)</f>
        <v>-2.2038599621893284E-6</v>
      </c>
      <c r="AA71" cm="1">
        <f t="array" ref="AA71">TheilElementSeparateSum(POP!AA$10:AA$89,GDP!AA$10:AA$89,POP!AA$90,GDP!AA$90,'Global Theil'!$A71)</f>
        <v>-1.2359833188852233E-6</v>
      </c>
      <c r="AB71" cm="1">
        <f t="array" ref="AB71">TheilElementSeparateSum(POP!AB$10:AB$89,GDP!AB$10:AB$89,POP!AB$90,GDP!AB$90,'Global Theil'!$A71)</f>
        <v>-2.7872294711650832E-7</v>
      </c>
      <c r="AC71" cm="1">
        <f t="array" ref="AC71">TheilElementSeparateSum(POP!AC$10:AC$89,GDP!AC$10:AC$89,POP!AC$90,GDP!AC$90,'Global Theil'!$A71)</f>
        <v>2.2265687671434058E-7</v>
      </c>
      <c r="AD71" cm="1">
        <f t="array" ref="AD71">TheilElementSeparateSum(POP!AD$10:AD$89,GDP!AD$10:AD$89,POP!AD$90,GDP!AD$90,'Global Theil'!$A71)</f>
        <v>6.7219630615290082E-7</v>
      </c>
      <c r="AE71" cm="1">
        <f t="array" ref="AE71">TheilElementSeparateSum(POP!AE$10:AE$89,GDP!AE$10:AE$89,POP!AE$90,GDP!AE$90,'Global Theil'!$A71)</f>
        <v>1.2157433450436788E-6</v>
      </c>
      <c r="AF71" cm="1">
        <f t="array" ref="AF71">TheilElementSeparateSum(POP!AF$10:AF$89,GDP!AF$10:AF$89,POP!AF$90,GDP!AF$90,'Global Theil'!$A71)</f>
        <v>3.377761751769401E-6</v>
      </c>
      <c r="AG71" cm="1">
        <f t="array" ref="AG71">TheilElementSeparateSum(POP!AG$10:AG$89,GDP!AG$10:AG$89,POP!AG$90,GDP!AG$90,'Global Theil'!$A71)</f>
        <v>2.3439148537573971E-6</v>
      </c>
      <c r="AH71" cm="1">
        <f t="array" ref="AH71">TheilElementSeparateSum(POP!AH$10:AH$89,GDP!AH$10:AH$89,POP!AH$90,GDP!AH$90,'Global Theil'!$A71)</f>
        <v>4.7570218006862388E-6</v>
      </c>
      <c r="AI71" cm="1">
        <f t="array" ref="AI71">TheilElementSeparateSum(POP!AI$10:AI$89,GDP!AI$10:AI$89,POP!AI$90,GDP!AI$90,'Global Theil'!$A71)</f>
        <v>6.516343119302201E-6</v>
      </c>
      <c r="AJ71" cm="1">
        <f t="array" ref="AJ71">TheilElementSeparateSum(POP!AJ$10:AJ$89,GDP!AJ$10:AJ$89,POP!AJ$90,GDP!AJ$90,'Global Theil'!$A71)</f>
        <v>4.800157947366702E-6</v>
      </c>
      <c r="AK71" cm="1">
        <f t="array" ref="AK71">TheilElementSeparateSum(POP!AK$10:AK$89,GDP!AK$10:AK$89,POP!AK$90,GDP!AK$90,'Global Theil'!$A71)</f>
        <v>3.3160589230626267E-6</v>
      </c>
      <c r="AL71" cm="1">
        <f t="array" ref="AL71">TheilElementSeparateSum(POP!AL$10:AL$89,GDP!AL$10:AL$89,POP!AL$90,GDP!AL$90,'Global Theil'!$A71)</f>
        <v>2.5410887814329041E-6</v>
      </c>
      <c r="AM71" cm="1">
        <f t="array" ref="AM71">TheilElementSeparateSum(POP!AM$10:AM$89,GDP!AM$10:AM$89,POP!AM$90,GDP!AM$90,'Global Theil'!$A71)</f>
        <v>5.351314616576386E-6</v>
      </c>
      <c r="AN71" cm="1">
        <f t="array" ref="AN71">TheilElementSeparateSum(POP!AN$10:AN$89,GDP!AN$10:AN$89,POP!AN$90,GDP!AN$90,'Global Theil'!$A71)</f>
        <v>7.3178092894749837E-6</v>
      </c>
      <c r="AO71" cm="1">
        <f t="array" ref="AO71">TheilElementSeparateSum(POP!AO$10:AO$89,GDP!AO$10:AO$89,POP!AO$90,GDP!AO$90,'Global Theil'!$A71)</f>
        <v>6.5438555723608398E-6</v>
      </c>
      <c r="AP71" cm="1">
        <f t="array" ref="AP71">TheilElementSeparateSum(POP!AP$10:AP$89,GDP!AP$10:AP$89,POP!AP$90,GDP!AP$90,'Global Theil'!$A71)</f>
        <v>5.1357530380121957E-6</v>
      </c>
      <c r="AQ71" cm="1">
        <f t="array" ref="AQ71">TheilElementSeparateSum(POP!AQ$10:AQ$89,GDP!AQ$10:AQ$89,POP!AQ$90,GDP!AQ$90,'Global Theil'!$A71)</f>
        <v>6.0365802692404483E-6</v>
      </c>
      <c r="AR71" cm="1">
        <f t="array" ref="AR71">TheilElementSeparateSum(POP!AR$10:AR$89,GDP!AR$10:AR$89,POP!AR$90,GDP!AR$90,'Global Theil'!$A71)</f>
        <v>7.9219148021453962E-6</v>
      </c>
      <c r="AS71" cm="1">
        <f t="array" ref="AS71">TheilElementSeparateSum(POP!AS$10:AS$89,GDP!AS$10:AS$89,POP!AS$90,GDP!AS$90,'Global Theil'!$A71)</f>
        <v>5.6902445513826053E-6</v>
      </c>
      <c r="AT71" cm="1">
        <f t="array" ref="AT71">TheilElementSeparateSum(POP!AT$10:AT$89,GDP!AT$10:AT$89,POP!AT$90,GDP!AT$90,'Global Theil'!$A71)</f>
        <v>7.9469690488700374E-6</v>
      </c>
      <c r="AU71" cm="1">
        <f t="array" ref="AU71">TheilElementSeparateSum(POP!AU$10:AU$89,GDP!AU$10:AU$89,POP!AU$90,GDP!AU$90,'Global Theil'!$A71)</f>
        <v>8.750596835835173E-6</v>
      </c>
      <c r="AV71" cm="1">
        <f t="array" ref="AV71">TheilElementSeparateSum(POP!AV$10:AV$89,GDP!AV$10:AV$89,POP!AV$90,GDP!AV$90,'Global Theil'!$A71)</f>
        <v>9.5841138876889558E-6</v>
      </c>
      <c r="AW71" cm="1">
        <f t="array" ref="AW71">TheilElementSeparateSum(POP!AW$10:AW$89,GDP!AW$10:AW$89,POP!AW$90,GDP!AW$90,'Global Theil'!$A71)</f>
        <v>6.8651721802007386E-6</v>
      </c>
      <c r="AX71" cm="1">
        <f t="array" ref="AX71">TheilElementSeparateSum(POP!AX$10:AX$89,GDP!AX$10:AX$89,POP!AX$90,GDP!AX$90,'Global Theil'!$A71)</f>
        <v>2.9049265329621049E-6</v>
      </c>
      <c r="AY71" cm="1">
        <f t="array" ref="AY71">TheilElementSeparateSum(POP!AY$10:AY$89,GDP!AY$10:AY$89,POP!AY$90,GDP!AY$90,'Global Theil'!$A71)</f>
        <v>9.7912476437162545E-7</v>
      </c>
      <c r="AZ71" cm="1">
        <f t="array" ref="AZ71">TheilElementSeparateSum(POP!AZ$10:AZ$89,GDP!AZ$10:AZ$89,POP!AZ$90,GDP!AZ$90,'Global Theil'!$A71)</f>
        <v>1.6748152673044375E-6</v>
      </c>
      <c r="BA71" cm="1">
        <f t="array" ref="BA71">TheilElementSeparateSum(POP!BA$10:BA$89,GDP!BA$10:BA$89,POP!BA$90,GDP!BA$90,'Global Theil'!$A71)</f>
        <v>2.3909504476521933E-6</v>
      </c>
      <c r="BB71" cm="1">
        <f t="array" ref="BB71">TheilElementSeparateSum(POP!BB$10:BB$89,GDP!BB$10:BB$89,POP!BB$90,GDP!BB$90,'Global Theil'!$A71)</f>
        <v>1.8147358132153195E-6</v>
      </c>
      <c r="BC71" cm="1">
        <f t="array" ref="BC71">TheilElementSeparateSum(POP!BC$10:BC$89,GDP!BC$10:BC$89,POP!BC$90,GDP!BC$90,'Global Theil'!$A71)</f>
        <v>6.504877941581304E-6</v>
      </c>
      <c r="BD71" cm="1">
        <f t="array" ref="BD71">TheilElementSeparateSum(POP!BD$10:BD$89,GDP!BD$10:BD$89,POP!BD$90,GDP!BD$90,'Global Theil'!$A71)</f>
        <v>5.743313831776938E-6</v>
      </c>
      <c r="BE71" cm="1">
        <f t="array" ref="BE71">TheilElementSeparateSum(POP!BE$10:BE$89,GDP!BE$10:BE$89,POP!BE$90,GDP!BE$90,'Global Theil'!$A71)</f>
        <v>7.1782476067342372E-6</v>
      </c>
      <c r="BF71" cm="1">
        <f t="array" ref="BF71">TheilElementSeparateSum(POP!BF$10:BF$89,GDP!BF$10:BF$89,POP!BF$90,GDP!BF$90,'Global Theil'!$A71)</f>
        <v>7.6357328457610913E-6</v>
      </c>
      <c r="BG71" cm="1">
        <f t="array" ref="BG71">TheilElementSeparateSum(POP!BG$10:BG$89,GDP!BG$10:BG$89,POP!BG$90,GDP!BG$90,'Global Theil'!$A71)</f>
        <v>7.8777255286901923E-6</v>
      </c>
      <c r="BH71" cm="1">
        <f t="array" ref="BH71">TheilElementSeparateSum(POP!BH$10:BH$89,GDP!BH$10:BH$89,POP!BH$90,GDP!BH$90,'Global Theil'!$A71)</f>
        <v>7.2183842505345384E-6</v>
      </c>
      <c r="BI71" cm="1">
        <f t="array" ref="BI71">TheilElementSeparateSum(POP!BI$10:BI$89,GDP!BI$10:BI$89,POP!BI$90,GDP!BI$90,'Global Theil'!$A71)</f>
        <v>8.8738941894058032E-6</v>
      </c>
    </row>
    <row r="72" spans="1:61" x14ac:dyDescent="0.45">
      <c r="A72">
        <f t="shared" si="1"/>
        <v>69</v>
      </c>
      <c r="B72" t="str" vm="136">
        <f>GDP!B78</f>
        <v>Sierra Leone</v>
      </c>
      <c r="C72" cm="1">
        <f t="array" ref="C72">TheilElementSeparateSum(POP!C$10:C$89,GDP!C$10:C$89,POP!C$90,GDP!C$90,'Global Theil'!$A72)</f>
        <v>-3.7503711191658531E-4</v>
      </c>
      <c r="D72" cm="1">
        <f t="array" ref="D72">TheilElementSeparateSum(POP!D$10:D$89,GDP!D$10:D$89,POP!D$90,GDP!D$90,'Global Theil'!$A72)</f>
        <v>-3.7243376295201177E-4</v>
      </c>
      <c r="E72" cm="1">
        <f t="array" ref="E72">TheilElementSeparateSum(POP!E$10:E$89,GDP!E$10:E$89,POP!E$90,GDP!E$90,'Global Theil'!$A72)</f>
        <v>-3.6513396880695471E-4</v>
      </c>
      <c r="F72" cm="1">
        <f t="array" ref="F72">TheilElementSeparateSum(POP!F$10:F$89,GDP!F$10:F$89,POP!F$90,GDP!F$90,'Global Theil'!$A72)</f>
        <v>-3.6157006098743171E-4</v>
      </c>
      <c r="G72" cm="1">
        <f t="array" ref="G72">TheilElementSeparateSum(POP!G$10:G$89,GDP!G$10:G$89,POP!G$90,GDP!G$90,'Global Theil'!$A72)</f>
        <v>-3.4755032021957765E-4</v>
      </c>
      <c r="H72" cm="1">
        <f t="array" ref="H72">TheilElementSeparateSum(POP!H$10:H$89,GDP!H$10:H$89,POP!H$90,GDP!H$90,'Global Theil'!$A72)</f>
        <v>-3.4191667806102578E-4</v>
      </c>
      <c r="I72" cm="1">
        <f t="array" ref="I72">TheilElementSeparateSum(POP!I$10:I$89,GDP!I$10:I$89,POP!I$90,GDP!I$90,'Global Theil'!$A72)</f>
        <v>-3.2386734269672211E-4</v>
      </c>
      <c r="J72" cm="1">
        <f t="array" ref="J72">TheilElementSeparateSum(POP!J$10:J$89,GDP!J$10:J$89,POP!J$90,GDP!J$90,'Global Theil'!$A72)</f>
        <v>-3.0572709635850662E-4</v>
      </c>
      <c r="K72" cm="1">
        <f t="array" ref="K72">TheilElementSeparateSum(POP!K$10:K$89,GDP!K$10:K$89,POP!K$90,GDP!K$90,'Global Theil'!$A72)</f>
        <v>-3.2059084280879459E-4</v>
      </c>
      <c r="L72" cm="1">
        <f t="array" ref="L72">TheilElementSeparateSum(POP!L$10:L$89,GDP!L$10:L$89,POP!L$90,GDP!L$90,'Global Theil'!$A72)</f>
        <v>-3.1637998145882506E-4</v>
      </c>
      <c r="M72" cm="1">
        <f t="array" ref="M72">TheilElementSeparateSum(POP!M$10:M$89,GDP!M$10:M$89,POP!M$90,GDP!M$90,'Global Theil'!$A72)</f>
        <v>-2.9895322472254198E-4</v>
      </c>
      <c r="N72" cm="1">
        <f t="array" ref="N72">TheilElementSeparateSum(POP!N$10:N$89,GDP!N$10:N$89,POP!N$90,GDP!N$90,'Global Theil'!$A72)</f>
        <v>-2.9395912510697003E-4</v>
      </c>
      <c r="O72" cm="1">
        <f t="array" ref="O72">TheilElementSeparateSum(POP!O$10:O$89,GDP!O$10:O$89,POP!O$90,GDP!O$90,'Global Theil'!$A72)</f>
        <v>-2.9787253384261559E-4</v>
      </c>
      <c r="P72" cm="1">
        <f t="array" ref="P72">TheilElementSeparateSum(POP!P$10:P$89,GDP!P$10:P$89,POP!P$90,GDP!P$90,'Global Theil'!$A72)</f>
        <v>-2.9763916127045607E-4</v>
      </c>
      <c r="Q72" cm="1">
        <f t="array" ref="Q72">TheilElementSeparateSum(POP!Q$10:Q$89,GDP!Q$10:Q$89,POP!Q$90,GDP!Q$90,'Global Theil'!$A72)</f>
        <v>-2.884366113449285E-4</v>
      </c>
      <c r="R72" cm="1">
        <f t="array" ref="R72">TheilElementSeparateSum(POP!R$10:R$89,GDP!R$10:R$89,POP!R$90,GDP!R$90,'Global Theil'!$A72)</f>
        <v>-2.6012271861099048E-4</v>
      </c>
      <c r="S72" cm="1">
        <f t="array" ref="S72">TheilElementSeparateSum(POP!S$10:S$89,GDP!S$10:S$89,POP!S$90,GDP!S$90,'Global Theil'!$A72)</f>
        <v>-2.6447994710635257E-4</v>
      </c>
      <c r="T72" cm="1">
        <f t="array" ref="T72">TheilElementSeparateSum(POP!T$10:T$89,GDP!T$10:T$89,POP!T$90,GDP!T$90,'Global Theil'!$A72)</f>
        <v>-2.8712781520801132E-4</v>
      </c>
      <c r="U72" cm="1">
        <f t="array" ref="U72">TheilElementSeparateSum(POP!U$10:U$89,GDP!U$10:U$89,POP!U$90,GDP!U$90,'Global Theil'!$A72)</f>
        <v>-2.8788449116632563E-4</v>
      </c>
      <c r="V72" cm="1">
        <f t="array" ref="V72">TheilElementSeparateSum(POP!V$10:V$89,GDP!V$10:V$89,POP!V$90,GDP!V$90,'Global Theil'!$A72)</f>
        <v>-2.7145461494277484E-4</v>
      </c>
      <c r="W72" cm="1">
        <f t="array" ref="W72">TheilElementSeparateSum(POP!W$10:W$89,GDP!W$10:W$89,POP!W$90,GDP!W$90,'Global Theil'!$A72)</f>
        <v>-2.6620908589038833E-4</v>
      </c>
      <c r="X72" cm="1">
        <f t="array" ref="X72">TheilElementSeparateSum(POP!X$10:X$89,GDP!X$10:X$89,POP!X$90,GDP!X$90,'Global Theil'!$A72)</f>
        <v>-2.8954402865733245E-4</v>
      </c>
      <c r="Y72" cm="1">
        <f t="array" ref="Y72">TheilElementSeparateSum(POP!Y$10:Y$89,GDP!Y$10:Y$89,POP!Y$90,GDP!Y$90,'Global Theil'!$A72)</f>
        <v>-2.5003315247781573E-4</v>
      </c>
      <c r="Z72" cm="1">
        <f t="array" ref="Z72">TheilElementSeparateSum(POP!Z$10:Z$89,GDP!Z$10:Z$89,POP!Z$90,GDP!Z$90,'Global Theil'!$A72)</f>
        <v>-2.5613301455695679E-4</v>
      </c>
      <c r="AA72" cm="1">
        <f t="array" ref="AA72">TheilElementSeparateSum(POP!AA$10:AA$89,GDP!AA$10:AA$89,POP!AA$90,GDP!AA$90,'Global Theil'!$A72)</f>
        <v>-2.1707197017003155E-4</v>
      </c>
      <c r="AB72" cm="1">
        <f t="array" ref="AB72">TheilElementSeparateSum(POP!AB$10:AB$89,GDP!AB$10:AB$89,POP!AB$90,GDP!AB$90,'Global Theil'!$A72)</f>
        <v>-1.3631132454791498E-4</v>
      </c>
      <c r="AC72" cm="1">
        <f t="array" ref="AC72">TheilElementSeparateSum(POP!AC$10:AC$89,GDP!AC$10:AC$89,POP!AC$90,GDP!AC$90,'Global Theil'!$A72)</f>
        <v>-1.5990211484069234E-4</v>
      </c>
      <c r="AD72" cm="1">
        <f t="array" ref="AD72">TheilElementSeparateSum(POP!AD$10:AD$89,GDP!AD$10:AD$89,POP!AD$90,GDP!AD$90,'Global Theil'!$A72)</f>
        <v>-1.9378496763819276E-4</v>
      </c>
      <c r="AE72" cm="1">
        <f t="array" ref="AE72">TheilElementSeparateSum(POP!AE$10:AE$89,GDP!AE$10:AE$89,POP!AE$90,GDP!AE$90,'Global Theil'!$A72)</f>
        <v>-1.729818849352709E-4</v>
      </c>
      <c r="AF72" cm="1">
        <f t="array" ref="AF72">TheilElementSeparateSum(POP!AF$10:AF$89,GDP!AF$10:AF$89,POP!AF$90,GDP!AF$90,'Global Theil'!$A72)</f>
        <v>-1.2567413451219751E-4</v>
      </c>
      <c r="AG72" cm="1">
        <f t="array" ref="AG72">TheilElementSeparateSum(POP!AG$10:AG$89,GDP!AG$10:AG$89,POP!AG$90,GDP!AG$90,'Global Theil'!$A72)</f>
        <v>-1.3626164842700221E-4</v>
      </c>
      <c r="AH72" cm="1">
        <f t="array" ref="AH72">TheilElementSeparateSum(POP!AH$10:AH$89,GDP!AH$10:AH$89,POP!AH$90,GDP!AH$90,'Global Theil'!$A72)</f>
        <v>-1.1820840759717494E-4</v>
      </c>
      <c r="AI72" cm="1">
        <f t="array" ref="AI72">TheilElementSeparateSum(POP!AI$10:AI$89,GDP!AI$10:AI$89,POP!AI$90,GDP!AI$90,'Global Theil'!$A72)</f>
        <v>-1.2613570654668635E-4</v>
      </c>
      <c r="AJ72" cm="1">
        <f t="array" ref="AJ72">TheilElementSeparateSum(POP!AJ$10:AJ$89,GDP!AJ$10:AJ$89,POP!AJ$90,GDP!AJ$90,'Global Theil'!$A72)</f>
        <v>-1.3374266649490035E-4</v>
      </c>
      <c r="AK72" cm="1">
        <f t="array" ref="AK72">TheilElementSeparateSum(POP!AK$10:AK$89,GDP!AK$10:AK$89,POP!AK$90,GDP!AK$90,'Global Theil'!$A72)</f>
        <v>-1.2001285016676586E-4</v>
      </c>
      <c r="AL72" cm="1">
        <f t="array" ref="AL72">TheilElementSeparateSum(POP!AL$10:AL$89,GDP!AL$10:AL$89,POP!AL$90,GDP!AL$90,'Global Theil'!$A72)</f>
        <v>-1.2423867196411113E-4</v>
      </c>
      <c r="AM72" cm="1">
        <f t="array" ref="AM72">TheilElementSeparateSum(POP!AM$10:AM$89,GDP!AM$10:AM$89,POP!AM$90,GDP!AM$90,'Global Theil'!$A72)</f>
        <v>-1.1500349644543341E-4</v>
      </c>
      <c r="AN72" cm="1">
        <f t="array" ref="AN72">TheilElementSeparateSum(POP!AN$10:AN$89,GDP!AN$10:AN$89,POP!AN$90,GDP!AN$90,'Global Theil'!$A72)</f>
        <v>-9.6638299530422836E-5</v>
      </c>
      <c r="AO72" cm="1">
        <f t="array" ref="AO72">TheilElementSeparateSum(POP!AO$10:AO$89,GDP!AO$10:AO$89,POP!AO$90,GDP!AO$90,'Global Theil'!$A72)</f>
        <v>-9.3365639586039415E-5</v>
      </c>
      <c r="AP72" cm="1">
        <f t="array" ref="AP72">TheilElementSeparateSum(POP!AP$10:AP$89,GDP!AP$10:AP$89,POP!AP$90,GDP!AP$90,'Global Theil'!$A72)</f>
        <v>-8.7673438039336749E-5</v>
      </c>
      <c r="AQ72" cm="1">
        <f t="array" ref="AQ72">TheilElementSeparateSum(POP!AQ$10:AQ$89,GDP!AQ$10:AQ$89,POP!AQ$90,GDP!AQ$90,'Global Theil'!$A72)</f>
        <v>-1.3065082550612218E-4</v>
      </c>
      <c r="AR72" cm="1">
        <f t="array" ref="AR72">TheilElementSeparateSum(POP!AR$10:AR$89,GDP!AR$10:AR$89,POP!AR$90,GDP!AR$90,'Global Theil'!$A72)</f>
        <v>-1.4127758750310721E-4</v>
      </c>
      <c r="AS72" cm="1">
        <f t="array" ref="AS72">TheilElementSeparateSum(POP!AS$10:AS$89,GDP!AS$10:AS$89,POP!AS$90,GDP!AS$90,'Global Theil'!$A72)</f>
        <v>-1.4244683784734216E-4</v>
      </c>
      <c r="AT72" cm="1">
        <f t="array" ref="AT72">TheilElementSeparateSum(POP!AT$10:AT$89,GDP!AT$10:AT$89,POP!AT$90,GDP!AT$90,'Global Theil'!$A72)</f>
        <v>-1.3731231051703388E-4</v>
      </c>
      <c r="AU72" cm="1">
        <f t="array" ref="AU72">TheilElementSeparateSum(POP!AU$10:AU$89,GDP!AU$10:AU$89,POP!AU$90,GDP!AU$90,'Global Theil'!$A72)</f>
        <v>-1.4415052920027297E-4</v>
      </c>
      <c r="AV72" cm="1">
        <f t="array" ref="AV72">TheilElementSeparateSum(POP!AV$10:AV$89,GDP!AV$10:AV$89,POP!AV$90,GDP!AV$90,'Global Theil'!$A72)</f>
        <v>-1.5149217830460443E-4</v>
      </c>
      <c r="AW72" cm="1">
        <f t="array" ref="AW72">TheilElementSeparateSum(POP!AW$10:AW$89,GDP!AW$10:AW$89,POP!AW$90,GDP!AW$90,'Global Theil'!$A72)</f>
        <v>-1.5531609788701613E-4</v>
      </c>
      <c r="AX72" cm="1">
        <f t="array" ref="AX72">TheilElementSeparateSum(POP!AX$10:AX$89,GDP!AX$10:AX$89,POP!AX$90,GDP!AX$90,'Global Theil'!$A72)</f>
        <v>-1.6394220859536034E-4</v>
      </c>
      <c r="AY72" cm="1">
        <f t="array" ref="AY72">TheilElementSeparateSum(POP!AY$10:AY$89,GDP!AY$10:AY$89,POP!AY$90,GDP!AY$90,'Global Theil'!$A72)</f>
        <v>-1.6592031208380583E-4</v>
      </c>
      <c r="AZ72" cm="1">
        <f t="array" ref="AZ72">TheilElementSeparateSum(POP!AZ$10:AZ$89,GDP!AZ$10:AZ$89,POP!AZ$90,GDP!AZ$90,'Global Theil'!$A72)</f>
        <v>-1.6250534799849945E-4</v>
      </c>
      <c r="BA72" cm="1">
        <f t="array" ref="BA72">TheilElementSeparateSum(POP!BA$10:BA$89,GDP!BA$10:BA$89,POP!BA$90,GDP!BA$90,'Global Theil'!$A72)</f>
        <v>-1.6741150865491887E-4</v>
      </c>
      <c r="BB72" cm="1">
        <f t="array" ref="BB72">TheilElementSeparateSum(POP!BB$10:BB$89,GDP!BB$10:BB$89,POP!BB$90,GDP!BB$90,'Global Theil'!$A72)</f>
        <v>-1.9658576202242518E-4</v>
      </c>
      <c r="BC72" cm="1">
        <f t="array" ref="BC72">TheilElementSeparateSum(POP!BC$10:BC$89,GDP!BC$10:BC$89,POP!BC$90,GDP!BC$90,'Global Theil'!$A72)</f>
        <v>-2.2913410455924785E-4</v>
      </c>
      <c r="BD72" cm="1">
        <f t="array" ref="BD72">TheilElementSeparateSum(POP!BD$10:BD$89,GDP!BD$10:BD$89,POP!BD$90,GDP!BD$90,'Global Theil'!$A72)</f>
        <v>-2.2784500471964209E-4</v>
      </c>
      <c r="BE72" cm="1">
        <f t="array" ref="BE72">TheilElementSeparateSum(POP!BE$10:BE$89,GDP!BE$10:BE$89,POP!BE$90,GDP!BE$90,'Global Theil'!$A72)</f>
        <v>-2.0887242515968928E-4</v>
      </c>
      <c r="BF72" cm="1">
        <f t="array" ref="BF72">TheilElementSeparateSum(POP!BF$10:BF$89,GDP!BF$10:BF$89,POP!BF$90,GDP!BF$90,'Global Theil'!$A72)</f>
        <v>-1.8886736831276471E-4</v>
      </c>
      <c r="BG72" cm="1">
        <f t="array" ref="BG72">TheilElementSeparateSum(POP!BG$10:BG$89,GDP!BG$10:BG$89,POP!BG$90,GDP!BG$90,'Global Theil'!$A72)</f>
        <v>-1.8443127814881324E-4</v>
      </c>
      <c r="BH72" cm="1">
        <f t="array" ref="BH72">TheilElementSeparateSum(POP!BH$10:BH$89,GDP!BH$10:BH$89,POP!BH$90,GDP!BH$90,'Global Theil'!$A72)</f>
        <v>-1.8851969708548E-4</v>
      </c>
      <c r="BI72" cm="1">
        <f t="array" ref="BI72">TheilElementSeparateSum(POP!BI$10:BI$89,GDP!BI$10:BI$89,POP!BI$90,GDP!BI$90,'Global Theil'!$A72)</f>
        <v>-1.8236024522220328E-4</v>
      </c>
    </row>
    <row r="73" spans="1:61" x14ac:dyDescent="0.45">
      <c r="A73">
        <f t="shared" si="1"/>
        <v>70</v>
      </c>
      <c r="B73" t="str" vm="137">
        <f>GDP!B79</f>
        <v>South Africa</v>
      </c>
      <c r="C73" cm="1">
        <f t="array" ref="C73">TheilElementSeparateSum(POP!C$10:C$89,GDP!C$10:C$89,POP!C$90,GDP!C$90,'Global Theil'!$A73)</f>
        <v>-6.7734307511034932E-4</v>
      </c>
      <c r="D73" cm="1">
        <f t="array" ref="D73">TheilElementSeparateSum(POP!D$10:D$89,GDP!D$10:D$89,POP!D$90,GDP!D$90,'Global Theil'!$A73)</f>
        <v>-7.8888211956330248E-4</v>
      </c>
      <c r="E73" cm="1">
        <f t="array" ref="E73">TheilElementSeparateSum(POP!E$10:E$89,GDP!E$10:E$89,POP!E$90,GDP!E$90,'Global Theil'!$A73)</f>
        <v>-6.664009324475166E-4</v>
      </c>
      <c r="F73" cm="1">
        <f t="array" ref="F73">TheilElementSeparateSum(POP!F$10:F$89,GDP!F$10:F$89,POP!F$90,GDP!F$90,'Global Theil'!$A73)</f>
        <v>-6.4989632714777996E-4</v>
      </c>
      <c r="G73" cm="1">
        <f t="array" ref="G73">TheilElementSeparateSum(POP!G$10:G$89,GDP!G$10:G$89,POP!G$90,GDP!G$90,'Global Theil'!$A73)</f>
        <v>-6.6626358004858105E-4</v>
      </c>
      <c r="H73" cm="1">
        <f t="array" ref="H73">TheilElementSeparateSum(POP!H$10:H$89,GDP!H$10:H$89,POP!H$90,GDP!H$90,'Global Theil'!$A73)</f>
        <v>-6.6866055025626553E-4</v>
      </c>
      <c r="I73" cm="1">
        <f t="array" ref="I73">TheilElementSeparateSum(POP!I$10:I$89,GDP!I$10:I$89,POP!I$90,GDP!I$90,'Global Theil'!$A73)</f>
        <v>-3.9570335769099625E-4</v>
      </c>
      <c r="J73" cm="1">
        <f t="array" ref="J73">TheilElementSeparateSum(POP!J$10:J$89,GDP!J$10:J$89,POP!J$90,GDP!J$90,'Global Theil'!$A73)</f>
        <v>-4.2267932872190541E-4</v>
      </c>
      <c r="K73" cm="1">
        <f t="array" ref="K73">TheilElementSeparateSum(POP!K$10:K$89,GDP!K$10:K$89,POP!K$90,GDP!K$90,'Global Theil'!$A73)</f>
        <v>-2.9154658844891606E-4</v>
      </c>
      <c r="L73" cm="1">
        <f t="array" ref="L73">TheilElementSeparateSum(POP!L$10:L$89,GDP!L$10:L$89,POP!L$90,GDP!L$90,'Global Theil'!$A73)</f>
        <v>-2.9563678162469905E-4</v>
      </c>
      <c r="M73" cm="1">
        <f t="array" ref="M73">TheilElementSeparateSum(POP!M$10:M$89,GDP!M$10:M$89,POP!M$90,GDP!M$90,'Global Theil'!$A73)</f>
        <v>-2.8313148855483005E-4</v>
      </c>
      <c r="N73" cm="1">
        <f t="array" ref="N73">TheilElementSeparateSum(POP!N$10:N$89,GDP!N$10:N$89,POP!N$90,GDP!N$90,'Global Theil'!$A73)</f>
        <v>-9.5286722088507795E-4</v>
      </c>
      <c r="O73" cm="1">
        <f t="array" ref="O73">TheilElementSeparateSum(POP!O$10:O$89,GDP!O$10:O$89,POP!O$90,GDP!O$90,'Global Theil'!$A73)</f>
        <v>-3.9425349616968774E-5</v>
      </c>
      <c r="P73" cm="1">
        <f t="array" ref="P73">TheilElementSeparateSum(POP!P$10:P$89,GDP!P$10:P$89,POP!P$90,GDP!P$90,'Global Theil'!$A73)</f>
        <v>8.7360043241554097E-4</v>
      </c>
      <c r="Q73" cm="1">
        <f t="array" ref="Q73">TheilElementSeparateSum(POP!Q$10:Q$89,GDP!Q$10:Q$89,POP!Q$90,GDP!Q$90,'Global Theil'!$A73)</f>
        <v>6.0170565910227453E-5</v>
      </c>
      <c r="R73" cm="1">
        <f t="array" ref="R73">TheilElementSeparateSum(POP!R$10:R$89,GDP!R$10:R$89,POP!R$90,GDP!R$90,'Global Theil'!$A73)</f>
        <v>-8.8097021464703064E-4</v>
      </c>
      <c r="S73" cm="1">
        <f t="array" ref="S73">TheilElementSeparateSum(POP!S$10:S$89,GDP!S$10:S$89,POP!S$90,GDP!S$90,'Global Theil'!$A73)</f>
        <v>-1.049413362618204E-3</v>
      </c>
      <c r="T73" cm="1">
        <f t="array" ref="T73">TheilElementSeparateSum(POP!T$10:T$89,GDP!T$10:T$89,POP!T$90,GDP!T$90,'Global Theil'!$A73)</f>
        <v>-1.2828164162097806E-3</v>
      </c>
      <c r="U73" cm="1">
        <f t="array" ref="U73">TheilElementSeparateSum(POP!U$10:U$89,GDP!U$10:U$89,POP!U$90,GDP!U$90,'Global Theil'!$A73)</f>
        <v>-9.1364582975538553E-4</v>
      </c>
      <c r="V73" cm="1">
        <f t="array" ref="V73">TheilElementSeparateSum(POP!V$10:V$89,GDP!V$10:V$89,POP!V$90,GDP!V$90,'Global Theil'!$A73)</f>
        <v>1.2175160130977075E-3</v>
      </c>
      <c r="W73" cm="1">
        <f t="array" ref="W73">TheilElementSeparateSum(POP!W$10:W$89,GDP!W$10:W$89,POP!W$90,GDP!W$90,'Global Theil'!$A73)</f>
        <v>8.586085117605458E-4</v>
      </c>
      <c r="X73" cm="1">
        <f t="array" ref="X73">TheilElementSeparateSum(POP!X$10:X$89,GDP!X$10:X$89,POP!X$90,GDP!X$90,'Global Theil'!$A73)</f>
        <v>4.8742081400815933E-5</v>
      </c>
      <c r="Y73" cm="1">
        <f t="array" ref="Y73">TheilElementSeparateSum(POP!Y$10:Y$89,GDP!Y$10:Y$89,POP!Y$90,GDP!Y$90,'Global Theil'!$A73)</f>
        <v>8.1842887063762943E-4</v>
      </c>
      <c r="Z73" cm="1">
        <f t="array" ref="Z73">TheilElementSeparateSum(POP!Z$10:Z$89,GDP!Z$10:Z$89,POP!Z$90,GDP!Z$90,'Global Theil'!$A73)</f>
        <v>-8.1231365343154081E-4</v>
      </c>
      <c r="AA73" cm="1">
        <f t="array" ref="AA73">TheilElementSeparateSum(POP!AA$10:AA$89,GDP!AA$10:AA$89,POP!AA$90,GDP!AA$90,'Global Theil'!$A73)</f>
        <v>-2.568549784133357E-3</v>
      </c>
      <c r="AB73" cm="1">
        <f t="array" ref="AB73">TheilElementSeparateSum(POP!AB$10:AB$89,GDP!AB$10:AB$89,POP!AB$90,GDP!AB$90,'Global Theil'!$A73)</f>
        <v>-2.7015879914850855E-3</v>
      </c>
      <c r="AC73" cm="1">
        <f t="array" ref="AC73">TheilElementSeparateSum(POP!AC$10:AC$89,GDP!AC$10:AC$89,POP!AC$90,GDP!AC$90,'Global Theil'!$A73)</f>
        <v>-2.2063601933808817E-3</v>
      </c>
      <c r="AD73" cm="1">
        <f t="array" ref="AD73">TheilElementSeparateSum(POP!AD$10:AD$89,GDP!AD$10:AD$89,POP!AD$90,GDP!AD$90,'Global Theil'!$A73)</f>
        <v>-2.443094337397032E-3</v>
      </c>
      <c r="AE73" cm="1">
        <f t="array" ref="AE73">TheilElementSeparateSum(POP!AE$10:AE$89,GDP!AE$10:AE$89,POP!AE$90,GDP!AE$90,'Global Theil'!$A73)</f>
        <v>-2.5390783328590569E-3</v>
      </c>
      <c r="AF73" cm="1">
        <f t="array" ref="AF73">TheilElementSeparateSum(POP!AF$10:AF$89,GDP!AF$10:AF$89,POP!AF$90,GDP!AF$90,'Global Theil'!$A73)</f>
        <v>-2.3847098809160476E-3</v>
      </c>
      <c r="AG73" cm="1">
        <f t="array" ref="AG73">TheilElementSeparateSum(POP!AG$10:AG$89,GDP!AG$10:AG$89,POP!AG$90,GDP!AG$90,'Global Theil'!$A73)</f>
        <v>-2.4061960758859934E-3</v>
      </c>
      <c r="AH73" cm="1">
        <f t="array" ref="AH73">TheilElementSeparateSum(POP!AH$10:AH$89,GDP!AH$10:AH$89,POP!AH$90,GDP!AH$90,'Global Theil'!$A73)</f>
        <v>-2.3618669007765252E-3</v>
      </c>
      <c r="AI73" cm="1">
        <f t="array" ref="AI73">TheilElementSeparateSum(POP!AI$10:AI$89,GDP!AI$10:AI$89,POP!AI$90,GDP!AI$90,'Global Theil'!$A73)</f>
        <v>-2.5232834334581759E-3</v>
      </c>
      <c r="AJ73" cm="1">
        <f t="array" ref="AJ73">TheilElementSeparateSum(POP!AJ$10:AJ$89,GDP!AJ$10:AJ$89,POP!AJ$90,GDP!AJ$90,'Global Theil'!$A73)</f>
        <v>-2.7197297653581442E-3</v>
      </c>
      <c r="AK73" cm="1">
        <f t="array" ref="AK73">TheilElementSeparateSum(POP!AK$10:AK$89,GDP!AK$10:AK$89,POP!AK$90,GDP!AK$90,'Global Theil'!$A73)</f>
        <v>-2.7423091863487902E-3</v>
      </c>
      <c r="AL73" cm="1">
        <f t="array" ref="AL73">TheilElementSeparateSum(POP!AL$10:AL$89,GDP!AL$10:AL$89,POP!AL$90,GDP!AL$90,'Global Theil'!$A73)</f>
        <v>-3.0140316348621168E-3</v>
      </c>
      <c r="AM73" cm="1">
        <f t="array" ref="AM73">TheilElementSeparateSum(POP!AM$10:AM$89,GDP!AM$10:AM$89,POP!AM$90,GDP!AM$90,'Global Theil'!$A73)</f>
        <v>-2.9404895075937302E-3</v>
      </c>
      <c r="AN73" cm="1">
        <f t="array" ref="AN73">TheilElementSeparateSum(POP!AN$10:AN$89,GDP!AN$10:AN$89,POP!AN$90,GDP!AN$90,'Global Theil'!$A73)</f>
        <v>-3.2430747050512456E-3</v>
      </c>
      <c r="AO73" cm="1">
        <f t="array" ref="AO73">TheilElementSeparateSum(POP!AO$10:AO$89,GDP!AO$10:AO$89,POP!AO$90,GDP!AO$90,'Global Theil'!$A73)</f>
        <v>-3.3545865593144768E-3</v>
      </c>
      <c r="AP73" cm="1">
        <f t="array" ref="AP73">TheilElementSeparateSum(POP!AP$10:AP$89,GDP!AP$10:AP$89,POP!AP$90,GDP!AP$90,'Global Theil'!$A73)</f>
        <v>-3.4264320473216137E-3</v>
      </c>
      <c r="AQ73" cm="1">
        <f t="array" ref="AQ73">TheilElementSeparateSum(POP!AQ$10:AQ$89,GDP!AQ$10:AQ$89,POP!AQ$90,GDP!AQ$90,'Global Theil'!$A73)</f>
        <v>-3.5560344854294462E-3</v>
      </c>
      <c r="AR73" cm="1">
        <f t="array" ref="AR73">TheilElementSeparateSum(POP!AR$10:AR$89,GDP!AR$10:AR$89,POP!AR$90,GDP!AR$90,'Global Theil'!$A73)</f>
        <v>-3.6172451715440358E-3</v>
      </c>
      <c r="AS73" cm="1">
        <f t="array" ref="AS73">TheilElementSeparateSum(POP!AS$10:AS$89,GDP!AS$10:AS$89,POP!AS$90,GDP!AS$90,'Global Theil'!$A73)</f>
        <v>-3.1887622137948776E-3</v>
      </c>
      <c r="AT73" cm="1">
        <f t="array" ref="AT73">TheilElementSeparateSum(POP!AT$10:AT$89,GDP!AT$10:AT$89,POP!AT$90,GDP!AT$90,'Global Theil'!$A73)</f>
        <v>-2.7073543706163201E-3</v>
      </c>
      <c r="AU73" cm="1">
        <f t="array" ref="AU73">TheilElementSeparateSum(POP!AU$10:AU$89,GDP!AU$10:AU$89,POP!AU$90,GDP!AU$90,'Global Theil'!$A73)</f>
        <v>-2.5096832271414831E-3</v>
      </c>
      <c r="AV73" cm="1">
        <f t="array" ref="AV73">TheilElementSeparateSum(POP!AV$10:AV$89,GDP!AV$10:AV$89,POP!AV$90,GDP!AV$90,'Global Theil'!$A73)</f>
        <v>-2.5865621317421304E-3</v>
      </c>
      <c r="AW73" cm="1">
        <f t="array" ref="AW73">TheilElementSeparateSum(POP!AW$10:AW$89,GDP!AW$10:AW$89,POP!AW$90,GDP!AW$90,'Global Theil'!$A73)</f>
        <v>-2.6275089847695747E-3</v>
      </c>
      <c r="AX73" cm="1">
        <f t="array" ref="AX73">TheilElementSeparateSum(POP!AX$10:AX$89,GDP!AX$10:AX$89,POP!AX$90,GDP!AX$90,'Global Theil'!$A73)</f>
        <v>-3.0464176611883016E-3</v>
      </c>
      <c r="AY73" cm="1">
        <f t="array" ref="AY73">TheilElementSeparateSum(POP!AY$10:AY$89,GDP!AY$10:AY$89,POP!AY$90,GDP!AY$90,'Global Theil'!$A73)</f>
        <v>-2.8534614048042078E-3</v>
      </c>
      <c r="AZ73" cm="1">
        <f t="array" ref="AZ73">TheilElementSeparateSum(POP!AZ$10:AZ$89,GDP!AZ$10:AZ$89,POP!AZ$90,GDP!AZ$90,'Global Theil'!$A73)</f>
        <v>-2.2185675939511203E-3</v>
      </c>
      <c r="BA73" cm="1">
        <f t="array" ref="BA73">TheilElementSeparateSum(POP!BA$10:BA$89,GDP!BA$10:BA$89,POP!BA$90,GDP!BA$90,'Global Theil'!$A73)</f>
        <v>-2.1987133715030533E-3</v>
      </c>
      <c r="BB73" cm="1">
        <f t="array" ref="BB73">TheilElementSeparateSum(POP!BB$10:BB$89,GDP!BB$10:BB$89,POP!BB$90,GDP!BB$90,'Global Theil'!$A73)</f>
        <v>-2.5824655097195686E-3</v>
      </c>
      <c r="BC73" cm="1">
        <f t="array" ref="BC73">TheilElementSeparateSum(POP!BC$10:BC$89,GDP!BC$10:BC$89,POP!BC$90,GDP!BC$90,'Global Theil'!$A73)</f>
        <v>-3.0125862550698301E-3</v>
      </c>
      <c r="BD73" cm="1">
        <f t="array" ref="BD73">TheilElementSeparateSum(POP!BD$10:BD$89,GDP!BD$10:BD$89,POP!BD$90,GDP!BD$90,'Global Theil'!$A73)</f>
        <v>-3.2664888914046152E-3</v>
      </c>
      <c r="BE73" cm="1">
        <f t="array" ref="BE73">TheilElementSeparateSum(POP!BE$10:BE$89,GDP!BE$10:BE$89,POP!BE$90,GDP!BE$90,'Global Theil'!$A73)</f>
        <v>-3.4400373987894107E-3</v>
      </c>
      <c r="BF73" cm="1">
        <f t="array" ref="BF73">TheilElementSeparateSum(POP!BF$10:BF$89,GDP!BF$10:BF$89,POP!BF$90,GDP!BF$90,'Global Theil'!$A73)</f>
        <v>-3.6031634556909094E-3</v>
      </c>
      <c r="BG73" cm="1">
        <f t="array" ref="BG73">TheilElementSeparateSum(POP!BG$10:BG$89,GDP!BG$10:BG$89,POP!BG$90,GDP!BG$90,'Global Theil'!$A73)</f>
        <v>-3.4384803117800894E-3</v>
      </c>
      <c r="BH73" cm="1">
        <f t="array" ref="BH73">TheilElementSeparateSum(POP!BH$10:BH$89,GDP!BH$10:BH$89,POP!BH$90,GDP!BH$90,'Global Theil'!$A73)</f>
        <v>-3.4742163760840055E-3</v>
      </c>
      <c r="BI73" cm="1">
        <f t="array" ref="BI73">TheilElementSeparateSum(POP!BI$10:BI$89,GDP!BI$10:BI$89,POP!BI$90,GDP!BI$90,'Global Theil'!$A73)</f>
        <v>-3.6048094377803316E-3</v>
      </c>
    </row>
    <row r="74" spans="1:61" x14ac:dyDescent="0.45">
      <c r="A74">
        <f t="shared" si="1"/>
        <v>71</v>
      </c>
      <c r="B74" t="str" vm="138">
        <f>GDP!B80</f>
        <v>Sri Lanka</v>
      </c>
      <c r="C74" cm="1">
        <f t="array" ref="C74">TheilElementSeparateSum(POP!C$10:C$89,GDP!C$10:C$89,POP!C$90,GDP!C$90,'Global Theil'!$A74)</f>
        <v>-1.620451808947342E-3</v>
      </c>
      <c r="D74" cm="1">
        <f t="array" ref="D74">TheilElementSeparateSum(POP!D$10:D$89,GDP!D$10:D$89,POP!D$90,GDP!D$90,'Global Theil'!$A74)</f>
        <v>-1.6003140248556772E-3</v>
      </c>
      <c r="E74" cm="1">
        <f t="array" ref="E74">TheilElementSeparateSum(POP!E$10:E$89,GDP!E$10:E$89,POP!E$90,GDP!E$90,'Global Theil'!$A74)</f>
        <v>-1.4947377315714873E-3</v>
      </c>
      <c r="F74" cm="1">
        <f t="array" ref="F74">TheilElementSeparateSum(POP!F$10:F$89,GDP!F$10:F$89,POP!F$90,GDP!F$90,'Global Theil'!$A74)</f>
        <v>-1.4783768983419325E-3</v>
      </c>
      <c r="G74" cm="1">
        <f t="array" ref="G74">TheilElementSeparateSum(POP!G$10:G$89,GDP!G$10:G$89,POP!G$90,GDP!G$90,'Global Theil'!$A74)</f>
        <v>-1.5714814666375678E-3</v>
      </c>
      <c r="H74" cm="1">
        <f t="array" ref="H74">TheilElementSeparateSum(POP!H$10:H$89,GDP!H$10:H$89,POP!H$90,GDP!H$90,'Global Theil'!$A74)</f>
        <v>-1.5482450369819923E-3</v>
      </c>
      <c r="I74" cm="1">
        <f t="array" ref="I74">TheilElementSeparateSum(POP!I$10:I$89,GDP!I$10:I$89,POP!I$90,GDP!I$90,'Global Theil'!$A74)</f>
        <v>-1.5484709802998822E-3</v>
      </c>
      <c r="J74" cm="1">
        <f t="array" ref="J74">TheilElementSeparateSum(POP!J$10:J$89,GDP!J$10:J$89,POP!J$90,GDP!J$90,'Global Theil'!$A74)</f>
        <v>-1.4926815736511373E-3</v>
      </c>
      <c r="K74" cm="1">
        <f t="array" ref="K74">TheilElementSeparateSum(POP!K$10:K$89,GDP!K$10:K$89,POP!K$90,GDP!K$90,'Global Theil'!$A74)</f>
        <v>-1.4878176248157417E-3</v>
      </c>
      <c r="L74" cm="1">
        <f t="array" ref="L74">TheilElementSeparateSum(POP!L$10:L$89,GDP!L$10:L$89,POP!L$90,GDP!L$90,'Global Theil'!$A74)</f>
        <v>-1.5246607058980188E-3</v>
      </c>
      <c r="M74" cm="1">
        <f t="array" ref="M74">TheilElementSeparateSum(POP!M$10:M$89,GDP!M$10:M$89,POP!M$90,GDP!M$90,'Global Theil'!$A74)</f>
        <v>-1.4893829813133301E-3</v>
      </c>
      <c r="N74" cm="1">
        <f t="array" ref="N74">TheilElementSeparateSum(POP!N$10:N$89,GDP!N$10:N$89,POP!N$90,GDP!N$90,'Global Theil'!$A74)</f>
        <v>-1.4514085697663276E-3</v>
      </c>
      <c r="O74" cm="1">
        <f t="array" ref="O74">TheilElementSeparateSum(POP!O$10:O$89,GDP!O$10:O$89,POP!O$90,GDP!O$90,'Global Theil'!$A74)</f>
        <v>-1.4122739786497349E-3</v>
      </c>
      <c r="P74" cm="1">
        <f t="array" ref="P74">TheilElementSeparateSum(POP!P$10:P$89,GDP!P$10:P$89,POP!P$90,GDP!P$90,'Global Theil'!$A74)</f>
        <v>-1.4668456861975647E-3</v>
      </c>
      <c r="Q74" cm="1">
        <f t="array" ref="Q74">TheilElementSeparateSum(POP!Q$10:Q$89,GDP!Q$10:Q$89,POP!Q$90,GDP!Q$90,'Global Theil'!$A74)</f>
        <v>-1.433195042425851E-3</v>
      </c>
      <c r="R74" cm="1">
        <f t="array" ref="R74">TheilElementSeparateSum(POP!R$10:R$89,GDP!R$10:R$89,POP!R$90,GDP!R$90,'Global Theil'!$A74)</f>
        <v>-1.3550509598142129E-3</v>
      </c>
      <c r="S74" cm="1">
        <f t="array" ref="S74">TheilElementSeparateSum(POP!S$10:S$89,GDP!S$10:S$89,POP!S$90,GDP!S$90,'Global Theil'!$A74)</f>
        <v>-1.3621802016401945E-3</v>
      </c>
      <c r="T74" cm="1">
        <f t="array" ref="T74">TheilElementSeparateSum(POP!T$10:T$89,GDP!T$10:T$89,POP!T$90,GDP!T$90,'Global Theil'!$A74)</f>
        <v>-1.0087317861591663E-3</v>
      </c>
      <c r="U74" cm="1">
        <f t="array" ref="U74">TheilElementSeparateSum(POP!U$10:U$89,GDP!U$10:U$89,POP!U$90,GDP!U$90,'Global Theil'!$A74)</f>
        <v>-1.046909794503585E-3</v>
      </c>
      <c r="V74" cm="1">
        <f t="array" ref="V74">TheilElementSeparateSum(POP!V$10:V$89,GDP!V$10:V$89,POP!V$90,GDP!V$90,'Global Theil'!$A74)</f>
        <v>-1.0854577028913109E-3</v>
      </c>
      <c r="W74" cm="1">
        <f t="array" ref="W74">TheilElementSeparateSum(POP!W$10:W$89,GDP!W$10:W$89,POP!W$90,GDP!W$90,'Global Theil'!$A74)</f>
        <v>-1.1078858614855206E-3</v>
      </c>
      <c r="X74" cm="1">
        <f t="array" ref="X74">TheilElementSeparateSum(POP!X$10:X$89,GDP!X$10:X$89,POP!X$90,GDP!X$90,'Global Theil'!$A74)</f>
        <v>-1.1604585196647956E-3</v>
      </c>
      <c r="Y74" cm="1">
        <f t="array" ref="Y74">TheilElementSeparateSum(POP!Y$10:Y$89,GDP!Y$10:Y$89,POP!Y$90,GDP!Y$90,'Global Theil'!$A74)</f>
        <v>-1.195198119207851E-3</v>
      </c>
      <c r="Z74" cm="1">
        <f t="array" ref="Z74">TheilElementSeparateSum(POP!Z$10:Z$89,GDP!Z$10:Z$89,POP!Z$90,GDP!Z$90,'Global Theil'!$A74)</f>
        <v>-1.2586596447970108E-3</v>
      </c>
      <c r="AA74" cm="1">
        <f t="array" ref="AA74">TheilElementSeparateSum(POP!AA$10:AA$89,GDP!AA$10:AA$89,POP!AA$90,GDP!AA$90,'Global Theil'!$A74)</f>
        <v>-1.2160873122502337E-3</v>
      </c>
      <c r="AB74" cm="1">
        <f t="array" ref="AB74">TheilElementSeparateSum(POP!AB$10:AB$89,GDP!AB$10:AB$89,POP!AB$90,GDP!AB$90,'Global Theil'!$A74)</f>
        <v>-1.1570556144748897E-3</v>
      </c>
      <c r="AC74" cm="1">
        <f t="array" ref="AC74">TheilElementSeparateSum(POP!AC$10:AC$89,GDP!AC$10:AC$89,POP!AC$90,GDP!AC$90,'Global Theil'!$A74)</f>
        <v>-1.102266119812083E-3</v>
      </c>
      <c r="AD74" cm="1">
        <f t="array" ref="AD74">TheilElementSeparateSum(POP!AD$10:AD$89,GDP!AD$10:AD$89,POP!AD$90,GDP!AD$90,'Global Theil'!$A74)</f>
        <v>-1.0545959342617352E-3</v>
      </c>
      <c r="AE74" cm="1">
        <f t="array" ref="AE74">TheilElementSeparateSum(POP!AE$10:AE$89,GDP!AE$10:AE$89,POP!AE$90,GDP!AE$90,'Global Theil'!$A74)</f>
        <v>-1.0211956814374608E-3</v>
      </c>
      <c r="AF74" cm="1">
        <f t="array" ref="AF74">TheilElementSeparateSum(POP!AF$10:AF$89,GDP!AF$10:AF$89,POP!AF$90,GDP!AF$90,'Global Theil'!$A74)</f>
        <v>-1.0396070381498835E-3</v>
      </c>
      <c r="AG74" cm="1">
        <f t="array" ref="AG74">TheilElementSeparateSum(POP!AG$10:AG$89,GDP!AG$10:AG$89,POP!AG$90,GDP!AG$90,'Global Theil'!$A74)</f>
        <v>-1.0670477791876788E-3</v>
      </c>
      <c r="AH74" cm="1">
        <f t="array" ref="AH74">TheilElementSeparateSum(POP!AH$10:AH$89,GDP!AH$10:AH$89,POP!AH$90,GDP!AH$90,'Global Theil'!$A74)</f>
        <v>-1.0746612323076512E-3</v>
      </c>
      <c r="AI74" cm="1">
        <f t="array" ref="AI74">TheilElementSeparateSum(POP!AI$10:AI$89,GDP!AI$10:AI$89,POP!AI$90,GDP!AI$90,'Global Theil'!$A74)</f>
        <v>-1.0962097685642699E-3</v>
      </c>
      <c r="AJ74" cm="1">
        <f t="array" ref="AJ74">TheilElementSeparateSum(POP!AJ$10:AJ$89,GDP!AJ$10:AJ$89,POP!AJ$90,GDP!AJ$90,'Global Theil'!$A74)</f>
        <v>-1.1209655931016995E-3</v>
      </c>
      <c r="AK74" cm="1">
        <f t="array" ref="AK74">TheilElementSeparateSum(POP!AK$10:AK$89,GDP!AK$10:AK$89,POP!AK$90,GDP!AK$90,'Global Theil'!$A74)</f>
        <v>-1.1193938625929285E-3</v>
      </c>
      <c r="AL74" cm="1">
        <f t="array" ref="AL74">TheilElementSeparateSum(POP!AL$10:AL$89,GDP!AL$10:AL$89,POP!AL$90,GDP!AL$90,'Global Theil'!$A74)</f>
        <v>-1.1388923549959988E-3</v>
      </c>
      <c r="AM74" cm="1">
        <f t="array" ref="AM74">TheilElementSeparateSum(POP!AM$10:AM$89,GDP!AM$10:AM$89,POP!AM$90,GDP!AM$90,'Global Theil'!$A74)</f>
        <v>-1.178759076159684E-3</v>
      </c>
      <c r="AN74" cm="1">
        <f t="array" ref="AN74">TheilElementSeparateSum(POP!AN$10:AN$89,GDP!AN$10:AN$89,POP!AN$90,GDP!AN$90,'Global Theil'!$A74)</f>
        <v>-1.1945927113116185E-3</v>
      </c>
      <c r="AO74" cm="1">
        <f t="array" ref="AO74">TheilElementSeparateSum(POP!AO$10:AO$89,GDP!AO$10:AO$89,POP!AO$90,GDP!AO$90,'Global Theil'!$A74)</f>
        <v>-1.1589698232201229E-3</v>
      </c>
      <c r="AP74" cm="1">
        <f t="array" ref="AP74">TheilElementSeparateSum(POP!AP$10:AP$89,GDP!AP$10:AP$89,POP!AP$90,GDP!AP$90,'Global Theil'!$A74)</f>
        <v>-1.1558629674353177E-3</v>
      </c>
      <c r="AQ74" cm="1">
        <f t="array" ref="AQ74">TheilElementSeparateSum(POP!AQ$10:AQ$89,GDP!AQ$10:AQ$89,POP!AQ$90,GDP!AQ$90,'Global Theil'!$A74)</f>
        <v>-1.1374116704669353E-3</v>
      </c>
      <c r="AR74" cm="1">
        <f t="array" ref="AR74">TheilElementSeparateSum(POP!AR$10:AR$89,GDP!AR$10:AR$89,POP!AR$90,GDP!AR$90,'Global Theil'!$A74)</f>
        <v>-1.139574820034576E-3</v>
      </c>
      <c r="AS74" cm="1">
        <f t="array" ref="AS74">TheilElementSeparateSum(POP!AS$10:AS$89,GDP!AS$10:AS$89,POP!AS$90,GDP!AS$90,'Global Theil'!$A74)</f>
        <v>-1.1529038876498354E-3</v>
      </c>
      <c r="AT74" cm="1">
        <f t="array" ref="AT74">TheilElementSeparateSum(POP!AT$10:AT$89,GDP!AT$10:AT$89,POP!AT$90,GDP!AT$90,'Global Theil'!$A74)</f>
        <v>-1.1389801953801981E-3</v>
      </c>
      <c r="AU74" cm="1">
        <f t="array" ref="AU74">TheilElementSeparateSum(POP!AU$10:AU$89,GDP!AU$10:AU$89,POP!AU$90,GDP!AU$90,'Global Theil'!$A74)</f>
        <v>-1.187623917467397E-3</v>
      </c>
      <c r="AV74" cm="1">
        <f t="array" ref="AV74">TheilElementSeparateSum(POP!AV$10:AV$89,GDP!AV$10:AV$89,POP!AV$90,GDP!AV$90,'Global Theil'!$A74)</f>
        <v>-1.2255667980773902E-3</v>
      </c>
      <c r="AW74" cm="1">
        <f t="array" ref="AW74">TheilElementSeparateSum(POP!AW$10:AW$89,GDP!AW$10:AW$89,POP!AW$90,GDP!AW$90,'Global Theil'!$A74)</f>
        <v>-1.2369336185120581E-3</v>
      </c>
      <c r="AX74" cm="1">
        <f t="array" ref="AX74">TheilElementSeparateSum(POP!AX$10:AX$89,GDP!AX$10:AX$89,POP!AX$90,GDP!AX$90,'Global Theil'!$A74)</f>
        <v>-1.3090162704828348E-3</v>
      </c>
      <c r="AY74" cm="1">
        <f t="array" ref="AY74">TheilElementSeparateSum(POP!AY$10:AY$89,GDP!AY$10:AY$89,POP!AY$90,GDP!AY$90,'Global Theil'!$A74)</f>
        <v>-1.3346098831134481E-3</v>
      </c>
      <c r="AZ74" cm="1">
        <f t="array" ref="AZ74">TheilElementSeparateSum(POP!AZ$10:AZ$89,GDP!AZ$10:AZ$89,POP!AZ$90,GDP!AZ$90,'Global Theil'!$A74)</f>
        <v>-1.4092396695953111E-3</v>
      </c>
      <c r="BA74" cm="1">
        <f t="array" ref="BA74">TheilElementSeparateSum(POP!BA$10:BA$89,GDP!BA$10:BA$89,POP!BA$90,GDP!BA$90,'Global Theil'!$A74)</f>
        <v>-1.4167494022819273E-3</v>
      </c>
      <c r="BB74" cm="1">
        <f t="array" ref="BB74">TheilElementSeparateSum(POP!BB$10:BB$89,GDP!BB$10:BB$89,POP!BB$90,GDP!BB$90,'Global Theil'!$A74)</f>
        <v>-1.4107104298362177E-3</v>
      </c>
      <c r="BC74" cm="1">
        <f t="array" ref="BC74">TheilElementSeparateSum(POP!BC$10:BC$89,GDP!BC$10:BC$89,POP!BC$90,GDP!BC$90,'Global Theil'!$A74)</f>
        <v>-1.416846639482456E-3</v>
      </c>
      <c r="BD74" cm="1">
        <f t="array" ref="BD74">TheilElementSeparateSum(POP!BD$10:BD$89,GDP!BD$10:BD$89,POP!BD$90,GDP!BD$90,'Global Theil'!$A74)</f>
        <v>-1.4189194304705156E-3</v>
      </c>
      <c r="BE74" cm="1">
        <f t="array" ref="BE74">TheilElementSeparateSum(POP!BE$10:BE$89,GDP!BE$10:BE$89,POP!BE$90,GDP!BE$90,'Global Theil'!$A74)</f>
        <v>-1.4207469939787277E-3</v>
      </c>
      <c r="BF74" cm="1">
        <f t="array" ref="BF74">TheilElementSeparateSum(POP!BF$10:BF$89,GDP!BF$10:BF$89,POP!BF$90,GDP!BF$90,'Global Theil'!$A74)</f>
        <v>-1.4211311102853552E-3</v>
      </c>
      <c r="BG74" cm="1">
        <f t="array" ref="BG74">TheilElementSeparateSum(POP!BG$10:BG$89,GDP!BG$10:BG$89,POP!BG$90,GDP!BG$90,'Global Theil'!$A74)</f>
        <v>-1.4218678986157298E-3</v>
      </c>
      <c r="BH74" cm="1">
        <f t="array" ref="BH74">TheilElementSeparateSum(POP!BH$10:BH$89,GDP!BH$10:BH$89,POP!BH$90,GDP!BH$90,'Global Theil'!$A74)</f>
        <v>-1.4180928119519336E-3</v>
      </c>
      <c r="BI74" cm="1">
        <f t="array" ref="BI74">TheilElementSeparateSum(POP!BI$10:BI$89,GDP!BI$10:BI$89,POP!BI$90,GDP!BI$90,'Global Theil'!$A74)</f>
        <v>-1.4030562241423793E-3</v>
      </c>
    </row>
    <row r="75" spans="1:61" x14ac:dyDescent="0.45">
      <c r="A75">
        <f t="shared" si="1"/>
        <v>72</v>
      </c>
      <c r="B75" t="str" vm="139">
        <f>GDP!B81</f>
        <v>Sudan (Former)</v>
      </c>
      <c r="C75" cm="1">
        <f t="array" ref="C75">TheilElementSeparateSum(POP!C$10:C$89,GDP!C$10:C$89,POP!C$90,GDP!C$90,'Global Theil'!$A75)</f>
        <v>-1.2798422905523721E-3</v>
      </c>
      <c r="D75" cm="1">
        <f t="array" ref="D75">TheilElementSeparateSum(POP!D$10:D$89,GDP!D$10:D$89,POP!D$90,GDP!D$90,'Global Theil'!$A75)</f>
        <v>-1.2970505150564071E-3</v>
      </c>
      <c r="E75" cm="1">
        <f t="array" ref="E75">TheilElementSeparateSum(POP!E$10:E$89,GDP!E$10:E$89,POP!E$90,GDP!E$90,'Global Theil'!$A75)</f>
        <v>-1.3046044665138681E-3</v>
      </c>
      <c r="F75" cm="1">
        <f t="array" ref="F75">TheilElementSeparateSum(POP!F$10:F$89,GDP!F$10:F$89,POP!F$90,GDP!F$90,'Global Theil'!$A75)</f>
        <v>-1.307457794687781E-3</v>
      </c>
      <c r="G75" cm="1">
        <f t="array" ref="G75">TheilElementSeparateSum(POP!G$10:G$89,GDP!G$10:G$89,POP!G$90,GDP!G$90,'Global Theil'!$A75)</f>
        <v>-1.3095103229415052E-3</v>
      </c>
      <c r="H75" cm="1">
        <f t="array" ref="H75">TheilElementSeparateSum(POP!H$10:H$89,GDP!H$10:H$89,POP!H$90,GDP!H$90,'Global Theil'!$A75)</f>
        <v>-1.304815198681363E-3</v>
      </c>
      <c r="I75" cm="1">
        <f t="array" ref="I75">TheilElementSeparateSum(POP!I$10:I$89,GDP!I$10:I$89,POP!I$90,GDP!I$90,'Global Theil'!$A75)</f>
        <v>-1.3194661398277312E-3</v>
      </c>
      <c r="J75" cm="1">
        <f t="array" ref="J75">TheilElementSeparateSum(POP!J$10:J$89,GDP!J$10:J$89,POP!J$90,GDP!J$90,'Global Theil'!$A75)</f>
        <v>-1.3204337963717667E-3</v>
      </c>
      <c r="K75" cm="1">
        <f t="array" ref="K75">TheilElementSeparateSum(POP!K$10:K$89,GDP!K$10:K$89,POP!K$90,GDP!K$90,'Global Theil'!$A75)</f>
        <v>-1.3302156888786688E-3</v>
      </c>
      <c r="L75" cm="1">
        <f t="array" ref="L75">TheilElementSeparateSum(POP!L$10:L$89,GDP!L$10:L$89,POP!L$90,GDP!L$90,'Global Theil'!$A75)</f>
        <v>-1.3532789198455201E-3</v>
      </c>
      <c r="M75" cm="1">
        <f t="array" ref="M75">TheilElementSeparateSum(POP!M$10:M$89,GDP!M$10:M$89,POP!M$90,GDP!M$90,'Global Theil'!$A75)</f>
        <v>-1.3618863765263961E-3</v>
      </c>
      <c r="N75" cm="1">
        <f t="array" ref="N75">TheilElementSeparateSum(POP!N$10:N$89,GDP!N$10:N$89,POP!N$90,GDP!N$90,'Global Theil'!$A75)</f>
        <v>-1.3534852648366272E-3</v>
      </c>
      <c r="O75" cm="1">
        <f t="array" ref="O75">TheilElementSeparateSum(POP!O$10:O$89,GDP!O$10:O$89,POP!O$90,GDP!O$90,'Global Theil'!$A75)</f>
        <v>-1.377922688071445E-3</v>
      </c>
      <c r="P75" cm="1">
        <f t="array" ref="P75">TheilElementSeparateSum(POP!P$10:P$89,GDP!P$10:P$89,POP!P$90,GDP!P$90,'Global Theil'!$A75)</f>
        <v>-1.4351403469498509E-3</v>
      </c>
      <c r="Q75" cm="1">
        <f t="array" ref="Q75">TheilElementSeparateSum(POP!Q$10:Q$89,GDP!Q$10:Q$89,POP!Q$90,GDP!Q$90,'Global Theil'!$A75)</f>
        <v>-1.4743317933759831E-3</v>
      </c>
      <c r="R75" cm="1">
        <f t="array" ref="R75">TheilElementSeparateSum(POP!R$10:R$89,GDP!R$10:R$89,POP!R$90,GDP!R$90,'Global Theil'!$A75)</f>
        <v>-1.5195976908229855E-3</v>
      </c>
      <c r="S75" cm="1">
        <f t="array" ref="S75">TheilElementSeparateSum(POP!S$10:S$89,GDP!S$10:S$89,POP!S$90,GDP!S$90,'Global Theil'!$A75)</f>
        <v>-1.5486648406914179E-3</v>
      </c>
      <c r="T75" cm="1">
        <f t="array" ref="T75">TheilElementSeparateSum(POP!T$10:T$89,GDP!T$10:T$89,POP!T$90,GDP!T$90,'Global Theil'!$A75)</f>
        <v>-1.5235572374681081E-3</v>
      </c>
      <c r="U75" cm="1">
        <f t="array" ref="U75">TheilElementSeparateSum(POP!U$10:U$89,GDP!U$10:U$89,POP!U$90,GDP!U$90,'Global Theil'!$A75)</f>
        <v>-1.5519993467867945E-3</v>
      </c>
      <c r="V75" cm="1">
        <f t="array" ref="V75">TheilElementSeparateSum(POP!V$10:V$89,GDP!V$10:V$89,POP!V$90,GDP!V$90,'Global Theil'!$A75)</f>
        <v>-1.4311629929486321E-3</v>
      </c>
      <c r="W75" cm="1">
        <f t="array" ref="W75">TheilElementSeparateSum(POP!W$10:W$89,GDP!W$10:W$89,POP!W$90,GDP!W$90,'Global Theil'!$A75)</f>
        <v>-1.5680409421651603E-3</v>
      </c>
      <c r="X75" cm="1">
        <f t="array" ref="X75">TheilElementSeparateSum(POP!X$10:X$89,GDP!X$10:X$89,POP!X$90,GDP!X$90,'Global Theil'!$A75)</f>
        <v>-1.5541717825392374E-3</v>
      </c>
      <c r="Y75" cm="1">
        <f t="array" ref="Y75">TheilElementSeparateSum(POP!Y$10:Y$89,GDP!Y$10:Y$89,POP!Y$90,GDP!Y$90,'Global Theil'!$A75)</f>
        <v>-1.496868162127287E-3</v>
      </c>
      <c r="Z75" cm="1">
        <f t="array" ref="Z75">TheilElementSeparateSum(POP!Z$10:Z$89,GDP!Z$10:Z$89,POP!Z$90,GDP!Z$90,'Global Theil'!$A75)</f>
        <v>-1.5766713136574702E-3</v>
      </c>
      <c r="AA75" cm="1">
        <f t="array" ref="AA75">TheilElementSeparateSum(POP!AA$10:AA$89,GDP!AA$10:AA$89,POP!AA$90,GDP!AA$90,'Global Theil'!$A75)</f>
        <v>-1.6884927575280717E-3</v>
      </c>
      <c r="AB75" cm="1">
        <f t="array" ref="AB75">TheilElementSeparateSum(POP!AB$10:AB$89,GDP!AB$10:AB$89,POP!AB$90,GDP!AB$90,'Global Theil'!$A75)</f>
        <v>-1.7382835228754434E-3</v>
      </c>
      <c r="AC75" cm="1">
        <f t="array" ref="AC75">TheilElementSeparateSum(POP!AC$10:AC$89,GDP!AC$10:AC$89,POP!AC$90,GDP!AC$90,'Global Theil'!$A75)</f>
        <v>-1.794666107856192E-3</v>
      </c>
      <c r="AD75" cm="1">
        <f t="array" ref="AD75">TheilElementSeparateSum(POP!AD$10:AD$89,GDP!AD$10:AD$89,POP!AD$90,GDP!AD$90,'Global Theil'!$A75)</f>
        <v>-1.6285931779522727E-3</v>
      </c>
      <c r="AE75" cm="1">
        <f t="array" ref="AE75">TheilElementSeparateSum(POP!AE$10:AE$89,GDP!AE$10:AE$89,POP!AE$90,GDP!AE$90,'Global Theil'!$A75)</f>
        <v>-1.6041417613499699E-3</v>
      </c>
      <c r="AF75" cm="1">
        <f t="array" ref="AF75">TheilElementSeparateSum(POP!AF$10:AF$89,GDP!AF$10:AF$89,POP!AF$90,GDP!AF$90,'Global Theil'!$A75)</f>
        <v>-1.4055659385670773E-3</v>
      </c>
      <c r="AG75" cm="1">
        <f t="array" ref="AG75">TheilElementSeparateSum(POP!AG$10:AG$89,GDP!AG$10:AG$89,POP!AG$90,GDP!AG$90,'Global Theil'!$A75)</f>
        <v>-1.3129670405828727E-3</v>
      </c>
      <c r="AH75" cm="1">
        <f t="array" ref="AH75">TheilElementSeparateSum(POP!AH$10:AH$89,GDP!AH$10:AH$89,POP!AH$90,GDP!AH$90,'Global Theil'!$A75)</f>
        <v>-9.6447139386194778E-4</v>
      </c>
      <c r="AI75" cm="1">
        <f t="array" ref="AI75">TheilElementSeparateSum(POP!AI$10:AI$89,GDP!AI$10:AI$89,POP!AI$90,GDP!AI$90,'Global Theil'!$A75)</f>
        <v>-1.1082203171116271E-3</v>
      </c>
      <c r="AJ75" cm="1">
        <f t="array" ref="AJ75">TheilElementSeparateSum(POP!AJ$10:AJ$89,GDP!AJ$10:AJ$89,POP!AJ$90,GDP!AJ$90,'Global Theil'!$A75)</f>
        <v>-1.3211315827959895E-3</v>
      </c>
      <c r="AK75" cm="1">
        <f t="array" ref="AK75">TheilElementSeparateSum(POP!AK$10:AK$89,GDP!AK$10:AK$89,POP!AK$90,GDP!AK$90,'Global Theil'!$A75)</f>
        <v>-1.3125671178580356E-3</v>
      </c>
      <c r="AL75" cm="1">
        <f t="array" ref="AL75">TheilElementSeparateSum(POP!AL$10:AL$89,GDP!AL$10:AL$89,POP!AL$90,GDP!AL$90,'Global Theil'!$A75)</f>
        <v>-1.0045129753758395E-3</v>
      </c>
      <c r="AM75" cm="1">
        <f t="array" ref="AM75">TheilElementSeparateSum(POP!AM$10:AM$89,GDP!AM$10:AM$89,POP!AM$90,GDP!AM$90,'Global Theil'!$A75)</f>
        <v>-1.1815451719712437E-3</v>
      </c>
      <c r="AN75" cm="1">
        <f t="array" ref="AN75">TheilElementSeparateSum(POP!AN$10:AN$89,GDP!AN$10:AN$89,POP!AN$90,GDP!AN$90,'Global Theil'!$A75)</f>
        <v>-1.1535688738006351E-3</v>
      </c>
      <c r="AO75" cm="1">
        <f t="array" ref="AO75">TheilElementSeparateSum(POP!AO$10:AO$89,GDP!AO$10:AO$89,POP!AO$90,GDP!AO$90,'Global Theil'!$A75)</f>
        <v>-1.0903629805564582E-3</v>
      </c>
      <c r="AP75" cm="1">
        <f t="array" ref="AP75">TheilElementSeparateSum(POP!AP$10:AP$89,GDP!AP$10:AP$89,POP!AP$90,GDP!AP$90,'Global Theil'!$A75)</f>
        <v>-1.1633470137899947E-3</v>
      </c>
      <c r="AQ75" cm="1">
        <f t="array" ref="AQ75">TheilElementSeparateSum(POP!AQ$10:AQ$89,GDP!AQ$10:AQ$89,POP!AQ$90,GDP!AQ$90,'Global Theil'!$A75)</f>
        <v>-1.2290558922294747E-3</v>
      </c>
      <c r="AR75" cm="1">
        <f t="array" ref="AR75">TheilElementSeparateSum(POP!AR$10:AR$89,GDP!AR$10:AR$89,POP!AR$90,GDP!AR$90,'Global Theil'!$A75)</f>
        <v>-1.2933036886314852E-3</v>
      </c>
      <c r="AS75" cm="1">
        <f t="array" ref="AS75">TheilElementSeparateSum(POP!AS$10:AS$89,GDP!AS$10:AS$89,POP!AS$90,GDP!AS$90,'Global Theil'!$A75)</f>
        <v>-1.3566305795678602E-3</v>
      </c>
      <c r="AT75" cm="1">
        <f t="array" ref="AT75">TheilElementSeparateSum(POP!AT$10:AT$89,GDP!AT$10:AT$89,POP!AT$90,GDP!AT$90,'Global Theil'!$A75)</f>
        <v>-1.4321513958449146E-3</v>
      </c>
      <c r="AU75" cm="1">
        <f t="array" ref="AU75">TheilElementSeparateSum(POP!AU$10:AU$89,GDP!AU$10:AU$89,POP!AU$90,GDP!AU$90,'Global Theil'!$A75)</f>
        <v>-1.5566690830280975E-3</v>
      </c>
      <c r="AV75" cm="1">
        <f t="array" ref="AV75">TheilElementSeparateSum(POP!AV$10:AV$89,GDP!AV$10:AV$89,POP!AV$90,GDP!AV$90,'Global Theil'!$A75)</f>
        <v>-1.7644509758432772E-3</v>
      </c>
      <c r="AW75" cm="1">
        <f t="array" ref="AW75">TheilElementSeparateSum(POP!AW$10:AW$89,GDP!AW$10:AW$89,POP!AW$90,GDP!AW$90,'Global Theil'!$A75)</f>
        <v>-1.8978287478848411E-3</v>
      </c>
      <c r="AX75" cm="1">
        <f t="array" ref="AX75">TheilElementSeparateSum(POP!AX$10:AX$89,GDP!AX$10:AX$89,POP!AX$90,GDP!AX$90,'Global Theil'!$A75)</f>
        <v>-1.9917439389330041E-3</v>
      </c>
      <c r="AY75" cm="1">
        <f t="array" ref="AY75">TheilElementSeparateSum(POP!AY$10:AY$89,GDP!AY$10:AY$89,POP!AY$90,GDP!AY$90,'Global Theil'!$A75)</f>
        <v>-1.9553008240441256E-3</v>
      </c>
      <c r="AZ75" cm="1">
        <f t="array" ref="AZ75">TheilElementSeparateSum(POP!AZ$10:AZ$89,GDP!AZ$10:AZ$89,POP!AZ$90,GDP!AZ$90,'Global Theil'!$A75)</f>
        <v>-2.0789882617006715E-3</v>
      </c>
      <c r="BA75" cm="1">
        <f t="array" ref="BA75">TheilElementSeparateSum(POP!BA$10:BA$89,GDP!BA$10:BA$89,POP!BA$90,GDP!BA$90,'Global Theil'!$A75)</f>
        <v>-1.9507941561877117E-3</v>
      </c>
      <c r="BB75" cm="1">
        <f t="array" ref="BB75">TheilElementSeparateSum(POP!BB$10:BB$89,GDP!BB$10:BB$89,POP!BB$90,GDP!BB$90,'Global Theil'!$A75)</f>
        <v>-1.855775784842412E-3</v>
      </c>
      <c r="BC75" cm="1">
        <f t="array" ref="BC75">TheilElementSeparateSum(POP!BC$10:BC$89,GDP!BC$10:BC$89,POP!BC$90,GDP!BC$90,'Global Theil'!$A75)</f>
        <v>-1.9264735482749451E-3</v>
      </c>
      <c r="BD75" cm="1">
        <f t="array" ref="BD75">TheilElementSeparateSum(POP!BD$10:BD$89,GDP!BD$10:BD$89,POP!BD$90,GDP!BD$90,'Global Theil'!$A75)</f>
        <v>-2.0190471024728487E-3</v>
      </c>
      <c r="BE75" cm="1">
        <f t="array" ref="BE75">TheilElementSeparateSum(POP!BE$10:BE$89,GDP!BE$10:BE$89,POP!BE$90,GDP!BE$90,'Global Theil'!$A75)</f>
        <v>-2.1922705805413542E-3</v>
      </c>
      <c r="BF75" cm="1">
        <f t="array" ref="BF75">TheilElementSeparateSum(POP!BF$10:BF$89,GDP!BF$10:BF$89,POP!BF$90,GDP!BF$90,'Global Theil'!$A75)</f>
        <v>-1.8388364093997384E-3</v>
      </c>
      <c r="BG75" cm="1">
        <f t="array" ref="BG75">TheilElementSeparateSum(POP!BG$10:BG$89,GDP!BG$10:BG$89,POP!BG$90,GDP!BG$90,'Global Theil'!$A75)</f>
        <v>-1.6662305091208834E-3</v>
      </c>
      <c r="BH75" cm="1">
        <f t="array" ref="BH75">TheilElementSeparateSum(POP!BH$10:BH$89,GDP!BH$10:BH$89,POP!BH$90,GDP!BH$90,'Global Theil'!$A75)</f>
        <v>-1.143407822359455E-3</v>
      </c>
      <c r="BI75" cm="1">
        <f t="array" ref="BI75">TheilElementSeparateSum(POP!BI$10:BI$89,GDP!BI$10:BI$89,POP!BI$90,GDP!BI$90,'Global Theil'!$A75)</f>
        <v>-9.1119397605405987E-4</v>
      </c>
    </row>
    <row r="76" spans="1:61" x14ac:dyDescent="0.45">
      <c r="A76">
        <f t="shared" si="1"/>
        <v>73</v>
      </c>
      <c r="B76" t="str" vm="140">
        <f>GDP!B82</f>
        <v>Suriname</v>
      </c>
      <c r="C76" cm="1">
        <f t="array" ref="C76">TheilElementSeparateSum(POP!C$10:C$89,GDP!C$10:C$89,POP!C$90,GDP!C$90,'Global Theil'!$A76)</f>
        <v>-3.0665387571995634E-5</v>
      </c>
      <c r="D76" cm="1">
        <f t="array" ref="D76">TheilElementSeparateSum(POP!D$10:D$89,GDP!D$10:D$89,POP!D$90,GDP!D$90,'Global Theil'!$A76)</f>
        <v>-3.1408986594094088E-5</v>
      </c>
      <c r="E76" cm="1">
        <f t="array" ref="E76">TheilElementSeparateSum(POP!E$10:E$89,GDP!E$10:E$89,POP!E$90,GDP!E$90,'Global Theil'!$A76)</f>
        <v>-3.1819307906996925E-5</v>
      </c>
      <c r="F76" cm="1">
        <f t="array" ref="F76">TheilElementSeparateSum(POP!F$10:F$89,GDP!F$10:F$89,POP!F$90,GDP!F$90,'Global Theil'!$A76)</f>
        <v>-3.3836273510860335E-5</v>
      </c>
      <c r="G76" cm="1">
        <f t="array" ref="G76">TheilElementSeparateSum(POP!G$10:G$89,GDP!G$10:G$89,POP!G$90,GDP!G$90,'Global Theil'!$A76)</f>
        <v>-3.1093267161707791E-5</v>
      </c>
      <c r="H76" cm="1">
        <f t="array" ref="H76">TheilElementSeparateSum(POP!H$10:H$89,GDP!H$10:H$89,POP!H$90,GDP!H$90,'Global Theil'!$A76)</f>
        <v>-2.1461362261404529E-5</v>
      </c>
      <c r="I76" cm="1">
        <f t="array" ref="I76">TheilElementSeparateSum(POP!I$10:I$89,GDP!I$10:I$89,POP!I$90,GDP!I$90,'Global Theil'!$A76)</f>
        <v>-1.3912121504493787E-5</v>
      </c>
      <c r="J76" cm="1">
        <f t="array" ref="J76">TheilElementSeparateSum(POP!J$10:J$89,GDP!J$10:J$89,POP!J$90,GDP!J$90,'Global Theil'!$A76)</f>
        <v>-1.3010807471989808E-5</v>
      </c>
      <c r="K76" cm="1">
        <f t="array" ref="K76">TheilElementSeparateSum(POP!K$10:K$89,GDP!K$10:K$89,POP!K$90,GDP!K$90,'Global Theil'!$A76)</f>
        <v>-1.5332392232358238E-5</v>
      </c>
      <c r="L76" cm="1">
        <f t="array" ref="L76">TheilElementSeparateSum(POP!L$10:L$89,GDP!L$10:L$89,POP!L$90,GDP!L$90,'Global Theil'!$A76)</f>
        <v>-1.7440315322227268E-5</v>
      </c>
      <c r="M76" cm="1">
        <f t="array" ref="M76">TheilElementSeparateSum(POP!M$10:M$89,GDP!M$10:M$89,POP!M$90,GDP!M$90,'Global Theil'!$A76)</f>
        <v>-1.5447491639235805E-5</v>
      </c>
      <c r="N76" cm="1">
        <f t="array" ref="N76">TheilElementSeparateSum(POP!N$10:N$89,GDP!N$10:N$89,POP!N$90,GDP!N$90,'Global Theil'!$A76)</f>
        <v>-2.2262586768915843E-5</v>
      </c>
      <c r="O76" cm="1">
        <f t="array" ref="O76">TheilElementSeparateSum(POP!O$10:O$89,GDP!O$10:O$89,POP!O$90,GDP!O$90,'Global Theil'!$A76)</f>
        <v>-2.6904487672911946E-5</v>
      </c>
      <c r="P76" cm="1">
        <f t="array" ref="P76">TheilElementSeparateSum(POP!P$10:P$89,GDP!P$10:P$89,POP!P$90,GDP!P$90,'Global Theil'!$A76)</f>
        <v>-1.8985077902608076E-5</v>
      </c>
      <c r="Q76" cm="1">
        <f t="array" ref="Q76">TheilElementSeparateSum(POP!Q$10:Q$89,GDP!Q$10:Q$89,POP!Q$90,GDP!Q$90,'Global Theil'!$A76)</f>
        <v>-1.5328767767678945E-5</v>
      </c>
      <c r="R76" cm="1">
        <f t="array" ref="R76">TheilElementSeparateSum(POP!R$10:R$89,GDP!R$10:R$89,POP!R$90,GDP!R$90,'Global Theil'!$A76)</f>
        <v>-1.2499559405323391E-5</v>
      </c>
      <c r="S76" cm="1">
        <f t="array" ref="S76">TheilElementSeparateSum(POP!S$10:S$89,GDP!S$10:S$89,POP!S$90,GDP!S$90,'Global Theil'!$A76)</f>
        <v>1.6818237235985543E-6</v>
      </c>
      <c r="T76" cm="1">
        <f t="array" ref="T76">TheilElementSeparateSum(POP!T$10:T$89,GDP!T$10:T$89,POP!T$90,GDP!T$90,'Global Theil'!$A76)</f>
        <v>-2.0431201668540619E-7</v>
      </c>
      <c r="U76" cm="1">
        <f t="array" ref="U76">TheilElementSeparateSum(POP!U$10:U$89,GDP!U$10:U$89,POP!U$90,GDP!U$90,'Global Theil'!$A76)</f>
        <v>-7.0269938472840847E-6</v>
      </c>
      <c r="V76" cm="1">
        <f t="array" ref="V76">TheilElementSeparateSum(POP!V$10:V$89,GDP!V$10:V$89,POP!V$90,GDP!V$90,'Global Theil'!$A76)</f>
        <v>-1.4229784516968919E-5</v>
      </c>
      <c r="W76" cm="1">
        <f t="array" ref="W76">TheilElementSeparateSum(POP!W$10:W$89,GDP!W$10:W$89,POP!W$90,GDP!W$90,'Global Theil'!$A76)</f>
        <v>-7.7034689951940234E-6</v>
      </c>
      <c r="X76" cm="1">
        <f t="array" ref="X76">TheilElementSeparateSum(POP!X$10:X$89,GDP!X$10:X$89,POP!X$90,GDP!X$90,'Global Theil'!$A76)</f>
        <v>-2.1135622220190658E-6</v>
      </c>
      <c r="Y76" cm="1">
        <f t="array" ref="Y76">TheilElementSeparateSum(POP!Y$10:Y$89,GDP!Y$10:Y$89,POP!Y$90,GDP!Y$90,'Global Theil'!$A76)</f>
        <v>-6.1089394413858916E-6</v>
      </c>
      <c r="Z76" cm="1">
        <f t="array" ref="Z76">TheilElementSeparateSum(POP!Z$10:Z$89,GDP!Z$10:Z$89,POP!Z$90,GDP!Z$90,'Global Theil'!$A76)</f>
        <v>-1.1381190336794504E-5</v>
      </c>
      <c r="AA76" cm="1">
        <f t="array" ref="AA76">TheilElementSeparateSum(POP!AA$10:AA$89,GDP!AA$10:AA$89,POP!AA$90,GDP!AA$90,'Global Theil'!$A76)</f>
        <v>-1.4214431483710347E-5</v>
      </c>
      <c r="AB76" cm="1">
        <f t="array" ref="AB76">TheilElementSeparateSum(POP!AB$10:AB$89,GDP!AB$10:AB$89,POP!AB$90,GDP!AB$90,'Global Theil'!$A76)</f>
        <v>-2.292703445714593E-5</v>
      </c>
      <c r="AC76" cm="1">
        <f t="array" ref="AC76">TheilElementSeparateSum(POP!AC$10:AC$89,GDP!AC$10:AC$89,POP!AC$90,GDP!AC$90,'Global Theil'!$A76)</f>
        <v>-2.4713973496094722E-5</v>
      </c>
      <c r="AD76" cm="1">
        <f t="array" ref="AD76">TheilElementSeparateSum(POP!AD$10:AD$89,GDP!AD$10:AD$89,POP!AD$90,GDP!AD$90,'Global Theil'!$A76)</f>
        <v>-2.2347187151064165E-5</v>
      </c>
      <c r="AE76" cm="1">
        <f t="array" ref="AE76">TheilElementSeparateSum(POP!AE$10:AE$89,GDP!AE$10:AE$89,POP!AE$90,GDP!AE$90,'Global Theil'!$A76)</f>
        <v>-3.7942190797535191E-5</v>
      </c>
      <c r="AF76" cm="1">
        <f t="array" ref="AF76">TheilElementSeparateSum(POP!AF$10:AF$89,GDP!AF$10:AF$89,POP!AF$90,GDP!AF$90,'Global Theil'!$A76)</f>
        <v>-3.4222862051373948E-5</v>
      </c>
      <c r="AG76" cm="1">
        <f t="array" ref="AG76">TheilElementSeparateSum(POP!AG$10:AG$89,GDP!AG$10:AG$89,POP!AG$90,GDP!AG$90,'Global Theil'!$A76)</f>
        <v>-3.5214035315436311E-5</v>
      </c>
      <c r="AH76" cm="1">
        <f t="array" ref="AH76">TheilElementSeparateSum(POP!AH$10:AH$89,GDP!AH$10:AH$89,POP!AH$90,GDP!AH$90,'Global Theil'!$A76)</f>
        <v>-3.3309330698135734E-5</v>
      </c>
      <c r="AI76" cm="1">
        <f t="array" ref="AI76">TheilElementSeparateSum(POP!AI$10:AI$89,GDP!AI$10:AI$89,POP!AI$90,GDP!AI$90,'Global Theil'!$A76)</f>
        <v>-3.3800860804610848E-5</v>
      </c>
      <c r="AJ76" cm="1">
        <f t="array" ref="AJ76">TheilElementSeparateSum(POP!AJ$10:AJ$89,GDP!AJ$10:AJ$89,POP!AJ$90,GDP!AJ$90,'Global Theil'!$A76)</f>
        <v>-3.6807939773367085E-5</v>
      </c>
      <c r="AK76" cm="1">
        <f t="array" ref="AK76">TheilElementSeparateSum(POP!AK$10:AK$89,GDP!AK$10:AK$89,POP!AK$90,GDP!AK$90,'Global Theil'!$A76)</f>
        <v>-3.7083446310563787E-5</v>
      </c>
      <c r="AL76" cm="1">
        <f t="array" ref="AL76">TheilElementSeparateSum(POP!AL$10:AL$89,GDP!AL$10:AL$89,POP!AL$90,GDP!AL$90,'Global Theil'!$A76)</f>
        <v>-3.8299999604896714E-5</v>
      </c>
      <c r="AM76" cm="1">
        <f t="array" ref="AM76">TheilElementSeparateSum(POP!AM$10:AM$89,GDP!AM$10:AM$89,POP!AM$90,GDP!AM$90,'Global Theil'!$A76)</f>
        <v>-3.8408531035121023E-5</v>
      </c>
      <c r="AN76" cm="1">
        <f t="array" ref="AN76">TheilElementSeparateSum(POP!AN$10:AN$89,GDP!AN$10:AN$89,POP!AN$90,GDP!AN$90,'Global Theil'!$A76)</f>
        <v>-3.792508888594554E-5</v>
      </c>
      <c r="AO76" cm="1">
        <f t="array" ref="AO76">TheilElementSeparateSum(POP!AO$10:AO$89,GDP!AO$10:AO$89,POP!AO$90,GDP!AO$90,'Global Theil'!$A76)</f>
        <v>-3.7978682236473615E-5</v>
      </c>
      <c r="AP76" cm="1">
        <f t="array" ref="AP76">TheilElementSeparateSum(POP!AP$10:AP$89,GDP!AP$10:AP$89,POP!AP$90,GDP!AP$90,'Global Theil'!$A76)</f>
        <v>-3.8017820431592433E-5</v>
      </c>
      <c r="AQ76" cm="1">
        <f t="array" ref="AQ76">TheilElementSeparateSum(POP!AQ$10:AQ$89,GDP!AQ$10:AQ$89,POP!AQ$90,GDP!AQ$90,'Global Theil'!$A76)</f>
        <v>-3.7373283927578473E-5</v>
      </c>
      <c r="AR76" cm="1">
        <f t="array" ref="AR76">TheilElementSeparateSum(POP!AR$10:AR$89,GDP!AR$10:AR$89,POP!AR$90,GDP!AR$90,'Global Theil'!$A76)</f>
        <v>-3.8073259966354819E-5</v>
      </c>
      <c r="AS76" cm="1">
        <f t="array" ref="AS76">TheilElementSeparateSum(POP!AS$10:AS$89,GDP!AS$10:AS$89,POP!AS$90,GDP!AS$90,'Global Theil'!$A76)</f>
        <v>-3.7947058610285219E-5</v>
      </c>
      <c r="AT76" cm="1">
        <f t="array" ref="AT76">TheilElementSeparateSum(POP!AT$10:AT$89,GDP!AT$10:AT$89,POP!AT$90,GDP!AT$90,'Global Theil'!$A76)</f>
        <v>-3.7753672574129219E-5</v>
      </c>
      <c r="AU76" cm="1">
        <f t="array" ref="AU76">TheilElementSeparateSum(POP!AU$10:AU$89,GDP!AU$10:AU$89,POP!AU$90,GDP!AU$90,'Global Theil'!$A76)</f>
        <v>-3.6810389037140822E-5</v>
      </c>
      <c r="AV76" cm="1">
        <f t="array" ref="AV76">TheilElementSeparateSum(POP!AV$10:AV$89,GDP!AV$10:AV$89,POP!AV$90,GDP!AV$90,'Global Theil'!$A76)</f>
        <v>-2.9895140910979551E-5</v>
      </c>
      <c r="AW76" cm="1">
        <f t="array" ref="AW76">TheilElementSeparateSum(POP!AW$10:AW$89,GDP!AW$10:AW$89,POP!AW$90,GDP!AW$90,'Global Theil'!$A76)</f>
        <v>-2.965921006211547E-5</v>
      </c>
      <c r="AX76" cm="1">
        <f t="array" ref="AX76">TheilElementSeparateSum(POP!AX$10:AX$89,GDP!AX$10:AX$89,POP!AX$90,GDP!AX$90,'Global Theil'!$A76)</f>
        <v>-2.5052823501765314E-5</v>
      </c>
      <c r="AY76" cm="1">
        <f t="array" ref="AY76">TheilElementSeparateSum(POP!AY$10:AY$89,GDP!AY$10:AY$89,POP!AY$90,GDP!AY$90,'Global Theil'!$A76)</f>
        <v>-1.7948636706744428E-5</v>
      </c>
      <c r="AZ76" cm="1">
        <f t="array" ref="AZ76">TheilElementSeparateSum(POP!AZ$10:AZ$89,GDP!AZ$10:AZ$89,POP!AZ$90,GDP!AZ$90,'Global Theil'!$A76)</f>
        <v>-1.5581652805119357E-5</v>
      </c>
      <c r="BA76" cm="1">
        <f t="array" ref="BA76">TheilElementSeparateSum(POP!BA$10:BA$89,GDP!BA$10:BA$89,POP!BA$90,GDP!BA$90,'Global Theil'!$A76)</f>
        <v>-2.0860294071108691E-5</v>
      </c>
      <c r="BB76" cm="1">
        <f t="array" ref="BB76">TheilElementSeparateSum(POP!BB$10:BB$89,GDP!BB$10:BB$89,POP!BB$90,GDP!BB$90,'Global Theil'!$A76)</f>
        <v>-1.4660208370235746E-5</v>
      </c>
      <c r="BC76" cm="1">
        <f t="array" ref="BC76">TheilElementSeparateSum(POP!BC$10:BC$89,GDP!BC$10:BC$89,POP!BC$90,GDP!BC$90,'Global Theil'!$A76)</f>
        <v>-1.431058976585324E-5</v>
      </c>
      <c r="BD76" cm="1">
        <f t="array" ref="BD76">TheilElementSeparateSum(POP!BD$10:BD$89,GDP!BD$10:BD$89,POP!BD$90,GDP!BD$90,'Global Theil'!$A76)</f>
        <v>-1.5454460340141191E-5</v>
      </c>
      <c r="BE76" cm="1">
        <f t="array" ref="BE76">TheilElementSeparateSum(POP!BE$10:BE$89,GDP!BE$10:BE$89,POP!BE$90,GDP!BE$90,'Global Theil'!$A76)</f>
        <v>-1.9257191578161316E-5</v>
      </c>
      <c r="BF76" cm="1">
        <f t="array" ref="BF76">TheilElementSeparateSum(POP!BF$10:BF$89,GDP!BF$10:BF$89,POP!BF$90,GDP!BF$90,'Global Theil'!$A76)</f>
        <v>-3.5472957926021405E-5</v>
      </c>
      <c r="BG76" cm="1">
        <f t="array" ref="BG76">TheilElementSeparateSum(POP!BG$10:BG$89,GDP!BG$10:BG$89,POP!BG$90,GDP!BG$90,'Global Theil'!$A76)</f>
        <v>-3.5925585008251198E-5</v>
      </c>
      <c r="BH76" cm="1">
        <f t="array" ref="BH76">TheilElementSeparateSum(POP!BH$10:BH$89,GDP!BH$10:BH$89,POP!BH$90,GDP!BH$90,'Global Theil'!$A76)</f>
        <v>-3.5686111041595214E-5</v>
      </c>
      <c r="BI76" cm="1">
        <f t="array" ref="BI76">TheilElementSeparateSum(POP!BI$10:BI$89,GDP!BI$10:BI$89,POP!BI$90,GDP!BI$90,'Global Theil'!$A76)</f>
        <v>-3.317255575381922E-5</v>
      </c>
    </row>
    <row r="77" spans="1:61" x14ac:dyDescent="0.45">
      <c r="A77">
        <f t="shared" si="1"/>
        <v>74</v>
      </c>
      <c r="B77" t="str" vm="141">
        <f>GDP!B83</f>
        <v>Thailand</v>
      </c>
      <c r="C77" cm="1">
        <f t="array" ref="C77">TheilElementSeparateSum(POP!C$10:C$89,GDP!C$10:C$89,POP!C$90,GDP!C$90,'Global Theil'!$A77)</f>
        <v>-4.1759614754929954E-3</v>
      </c>
      <c r="D77" cm="1">
        <f t="array" ref="D77">TheilElementSeparateSum(POP!D$10:D$89,GDP!D$10:D$89,POP!D$90,GDP!D$90,'Global Theil'!$A77)</f>
        <v>-4.2348986835794326E-3</v>
      </c>
      <c r="E77" cm="1">
        <f t="array" ref="E77">TheilElementSeparateSum(POP!E$10:E$89,GDP!E$10:E$89,POP!E$90,GDP!E$90,'Global Theil'!$A77)</f>
        <v>-4.2405919750932546E-3</v>
      </c>
      <c r="F77" cm="1">
        <f t="array" ref="F77">TheilElementSeparateSum(POP!F$10:F$89,GDP!F$10:F$89,POP!F$90,GDP!F$90,'Global Theil'!$A77)</f>
        <v>-4.2738750977815024E-3</v>
      </c>
      <c r="G77" cm="1">
        <f t="array" ref="G77">TheilElementSeparateSum(POP!G$10:G$89,GDP!G$10:G$89,POP!G$90,GDP!G$90,'Global Theil'!$A77)</f>
        <v>-4.3525944373397716E-3</v>
      </c>
      <c r="H77" cm="1">
        <f t="array" ref="H77">TheilElementSeparateSum(POP!H$10:H$89,GDP!H$10:H$89,POP!H$90,GDP!H$90,'Global Theil'!$A77)</f>
        <v>-4.5249411174546851E-3</v>
      </c>
      <c r="I77" cm="1">
        <f t="array" ref="I77">TheilElementSeparateSum(POP!I$10:I$89,GDP!I$10:I$89,POP!I$90,GDP!I$90,'Global Theil'!$A77)</f>
        <v>-4.5526207052497911E-3</v>
      </c>
      <c r="J77" cm="1">
        <f t="array" ref="J77">TheilElementSeparateSum(POP!J$10:J$89,GDP!J$10:J$89,POP!J$90,GDP!J$90,'Global Theil'!$A77)</f>
        <v>-4.5777348027997667E-3</v>
      </c>
      <c r="K77" cm="1">
        <f t="array" ref="K77">TheilElementSeparateSum(POP!K$10:K$89,GDP!K$10:K$89,POP!K$90,GDP!K$90,'Global Theil'!$A77)</f>
        <v>-4.5989604534330489E-3</v>
      </c>
      <c r="L77" cm="1">
        <f t="array" ref="L77">TheilElementSeparateSum(POP!L$10:L$89,GDP!L$10:L$89,POP!L$90,GDP!L$90,'Global Theil'!$A77)</f>
        <v>-4.5724435009218845E-3</v>
      </c>
      <c r="M77" cm="1">
        <f t="array" ref="M77">TheilElementSeparateSum(POP!M$10:M$89,GDP!M$10:M$89,POP!M$90,GDP!M$90,'Global Theil'!$A77)</f>
        <v>-4.5086387936663442E-3</v>
      </c>
      <c r="N77" cm="1">
        <f t="array" ref="N77">TheilElementSeparateSum(POP!N$10:N$89,GDP!N$10:N$89,POP!N$90,GDP!N$90,'Global Theil'!$A77)</f>
        <v>-4.4700755303319645E-3</v>
      </c>
      <c r="O77" cm="1">
        <f t="array" ref="O77">TheilElementSeparateSum(POP!O$10:O$89,GDP!O$10:O$89,POP!O$90,GDP!O$90,'Global Theil'!$A77)</f>
        <v>-4.654048577326271E-3</v>
      </c>
      <c r="P77" cm="1">
        <f t="array" ref="P77">TheilElementSeparateSum(POP!P$10:P$89,GDP!P$10:P$89,POP!P$90,GDP!P$90,'Global Theil'!$A77)</f>
        <v>-4.8446987117354325E-3</v>
      </c>
      <c r="Q77" cm="1">
        <f t="array" ref="Q77">TheilElementSeparateSum(POP!Q$10:Q$89,GDP!Q$10:Q$89,POP!Q$90,GDP!Q$90,'Global Theil'!$A77)</f>
        <v>-4.8180653025155975E-3</v>
      </c>
      <c r="R77" cm="1">
        <f t="array" ref="R77">TheilElementSeparateSum(POP!R$10:R$89,GDP!R$10:R$89,POP!R$90,GDP!R$90,'Global Theil'!$A77)</f>
        <v>-4.9213261529899022E-3</v>
      </c>
      <c r="S77" cm="1">
        <f t="array" ref="S77">TheilElementSeparateSum(POP!S$10:S$89,GDP!S$10:S$89,POP!S$90,GDP!S$90,'Global Theil'!$A77)</f>
        <v>-4.9826995160013642E-3</v>
      </c>
      <c r="T77" cm="1">
        <f t="array" ref="T77">TheilElementSeparateSum(POP!T$10:T$89,GDP!T$10:T$89,POP!T$90,GDP!T$90,'Global Theil'!$A77)</f>
        <v>-5.0327009529243854E-3</v>
      </c>
      <c r="U77" cm="1">
        <f t="array" ref="U77">TheilElementSeparateSum(POP!U$10:U$89,GDP!U$10:U$89,POP!U$90,GDP!U$90,'Global Theil'!$A77)</f>
        <v>-5.0304139085620876E-3</v>
      </c>
      <c r="V77" cm="1">
        <f t="array" ref="V77">TheilElementSeparateSum(POP!V$10:V$89,GDP!V$10:V$89,POP!V$90,GDP!V$90,'Global Theil'!$A77)</f>
        <v>-5.1121685249602951E-3</v>
      </c>
      <c r="W77" cm="1">
        <f t="array" ref="W77">TheilElementSeparateSum(POP!W$10:W$89,GDP!W$10:W$89,POP!W$90,GDP!W$90,'Global Theil'!$A77)</f>
        <v>-5.1456557431705701E-3</v>
      </c>
      <c r="X77" cm="1">
        <f t="array" ref="X77">TheilElementSeparateSum(POP!X$10:X$89,GDP!X$10:X$89,POP!X$90,GDP!X$90,'Global Theil'!$A77)</f>
        <v>-5.2175745934849955E-3</v>
      </c>
      <c r="Y77" cm="1">
        <f t="array" ref="Y77">TheilElementSeparateSum(POP!Y$10:Y$89,GDP!Y$10:Y$89,POP!Y$90,GDP!Y$90,'Global Theil'!$A77)</f>
        <v>-5.2839176435507118E-3</v>
      </c>
      <c r="Z77" cm="1">
        <f t="array" ref="Z77">TheilElementSeparateSum(POP!Z$10:Z$89,GDP!Z$10:Z$89,POP!Z$90,GDP!Z$90,'Global Theil'!$A77)</f>
        <v>-5.2812308473136069E-3</v>
      </c>
      <c r="AA77" cm="1">
        <f t="array" ref="AA77">TheilElementSeparateSum(POP!AA$10:AA$89,GDP!AA$10:AA$89,POP!AA$90,GDP!AA$90,'Global Theil'!$A77)</f>
        <v>-5.1514234946142727E-3</v>
      </c>
      <c r="AB77" cm="1">
        <f t="array" ref="AB77">TheilElementSeparateSum(POP!AB$10:AB$89,GDP!AB$10:AB$89,POP!AB$90,GDP!AB$90,'Global Theil'!$A77)</f>
        <v>-5.0745215102442846E-3</v>
      </c>
      <c r="AC77" cm="1">
        <f t="array" ref="AC77">TheilElementSeparateSum(POP!AC$10:AC$89,GDP!AC$10:AC$89,POP!AC$90,GDP!AC$90,'Global Theil'!$A77)</f>
        <v>-5.1145250257749316E-3</v>
      </c>
      <c r="AD77" cm="1">
        <f t="array" ref="AD77">TheilElementSeparateSum(POP!AD$10:AD$89,GDP!AD$10:AD$89,POP!AD$90,GDP!AD$90,'Global Theil'!$A77)</f>
        <v>-5.207452184839134E-3</v>
      </c>
      <c r="AE77" cm="1">
        <f t="array" ref="AE77">TheilElementSeparateSum(POP!AE$10:AE$89,GDP!AE$10:AE$89,POP!AE$90,GDP!AE$90,'Global Theil'!$A77)</f>
        <v>-5.2955741661102158E-3</v>
      </c>
      <c r="AF77" cm="1">
        <f t="array" ref="AF77">TheilElementSeparateSum(POP!AF$10:AF$89,GDP!AF$10:AF$89,POP!AF$90,GDP!AF$90,'Global Theil'!$A77)</f>
        <v>-5.3178909109078513E-3</v>
      </c>
      <c r="AG77" cm="1">
        <f t="array" ref="AG77">TheilElementSeparateSum(POP!AG$10:AG$89,GDP!AG$10:AG$89,POP!AG$90,GDP!AG$90,'Global Theil'!$A77)</f>
        <v>-5.3137198093763591E-3</v>
      </c>
      <c r="AH77" cm="1">
        <f t="array" ref="AH77">TheilElementSeparateSum(POP!AH$10:AH$89,GDP!AH$10:AH$89,POP!AH$90,GDP!AH$90,'Global Theil'!$A77)</f>
        <v>-5.2712466156613477E-3</v>
      </c>
      <c r="AI77" cm="1">
        <f t="array" ref="AI77">TheilElementSeparateSum(POP!AI$10:AI$89,GDP!AI$10:AI$89,POP!AI$90,GDP!AI$90,'Global Theil'!$A77)</f>
        <v>-5.137791486425106E-3</v>
      </c>
      <c r="AJ77" cm="1">
        <f t="array" ref="AJ77">TheilElementSeparateSum(POP!AJ$10:AJ$89,GDP!AJ$10:AJ$89,POP!AJ$90,GDP!AJ$90,'Global Theil'!$A77)</f>
        <v>-5.0222030432115362E-3</v>
      </c>
      <c r="AK77" cm="1">
        <f t="array" ref="AK77">TheilElementSeparateSum(POP!AK$10:AK$89,GDP!AK$10:AK$89,POP!AK$90,GDP!AK$90,'Global Theil'!$A77)</f>
        <v>-4.9098508466983368E-3</v>
      </c>
      <c r="AL77" cm="1">
        <f t="array" ref="AL77">TheilElementSeparateSum(POP!AL$10:AL$89,GDP!AL$10:AL$89,POP!AL$90,GDP!AL$90,'Global Theil'!$A77)</f>
        <v>-4.75317753469619E-3</v>
      </c>
      <c r="AM77" cm="1">
        <f t="array" ref="AM77">TheilElementSeparateSum(POP!AM$10:AM$89,GDP!AM$10:AM$89,POP!AM$90,GDP!AM$90,'Global Theil'!$A77)</f>
        <v>-5.0797761282455126E-3</v>
      </c>
      <c r="AN77" cm="1">
        <f t="array" ref="AN77">TheilElementSeparateSum(POP!AN$10:AN$89,GDP!AN$10:AN$89,POP!AN$90,GDP!AN$90,'Global Theil'!$A77)</f>
        <v>-5.0971136096400809E-3</v>
      </c>
      <c r="AO77" cm="1">
        <f t="array" ref="AO77">TheilElementSeparateSum(POP!AO$10:AO$89,GDP!AO$10:AO$89,POP!AO$90,GDP!AO$90,'Global Theil'!$A77)</f>
        <v>-5.1126483213444866E-3</v>
      </c>
      <c r="AP77" cm="1">
        <f t="array" ref="AP77">TheilElementSeparateSum(POP!AP$10:AP$89,GDP!AP$10:AP$89,POP!AP$90,GDP!AP$90,'Global Theil'!$A77)</f>
        <v>-5.0808859005550561E-3</v>
      </c>
      <c r="AQ77" cm="1">
        <f t="array" ref="AQ77">TheilElementSeparateSum(POP!AQ$10:AQ$89,GDP!AQ$10:AQ$89,POP!AQ$90,GDP!AQ$90,'Global Theil'!$A77)</f>
        <v>-5.0409621085479341E-3</v>
      </c>
      <c r="AR77" cm="1">
        <f t="array" ref="AR77">TheilElementSeparateSum(POP!AR$10:AR$89,GDP!AR$10:AR$89,POP!AR$90,GDP!AR$90,'Global Theil'!$A77)</f>
        <v>-5.0505700215532912E-3</v>
      </c>
      <c r="AS77" cm="1">
        <f t="array" ref="AS77">TheilElementSeparateSum(POP!AS$10:AS$89,GDP!AS$10:AS$89,POP!AS$90,GDP!AS$90,'Global Theil'!$A77)</f>
        <v>-5.029922926384209E-3</v>
      </c>
      <c r="AT77" cm="1">
        <f t="array" ref="AT77">TheilElementSeparateSum(POP!AT$10:AT$89,GDP!AT$10:AT$89,POP!AT$90,GDP!AT$90,'Global Theil'!$A77)</f>
        <v>-5.0035751839271744E-3</v>
      </c>
      <c r="AU77" cm="1">
        <f t="array" ref="AU77">TheilElementSeparateSum(POP!AU$10:AU$89,GDP!AU$10:AU$89,POP!AU$90,GDP!AU$90,'Global Theil'!$A77)</f>
        <v>-4.9735020740665674E-3</v>
      </c>
      <c r="AV77" cm="1">
        <f t="array" ref="AV77">TheilElementSeparateSum(POP!AV$10:AV$89,GDP!AV$10:AV$89,POP!AV$90,GDP!AV$90,'Global Theil'!$A77)</f>
        <v>-4.9116660621708903E-3</v>
      </c>
      <c r="AW77" cm="1">
        <f t="array" ref="AW77">TheilElementSeparateSum(POP!AW$10:AW$89,GDP!AW$10:AW$89,POP!AW$90,GDP!AW$90,'Global Theil'!$A77)</f>
        <v>-4.8217754844456255E-3</v>
      </c>
      <c r="AX77" cm="1">
        <f t="array" ref="AX77">TheilElementSeparateSum(POP!AX$10:AX$89,GDP!AX$10:AX$89,POP!AX$90,GDP!AX$90,'Global Theil'!$A77)</f>
        <v>-4.749655136788441E-3</v>
      </c>
      <c r="AY77" cm="1">
        <f t="array" ref="AY77">TheilElementSeparateSum(POP!AY$10:AY$89,GDP!AY$10:AY$89,POP!AY$90,GDP!AY$90,'Global Theil'!$A77)</f>
        <v>-4.7098063920619762E-3</v>
      </c>
      <c r="AZ77" cm="1">
        <f t="array" ref="AZ77">TheilElementSeparateSum(POP!AZ$10:AZ$89,GDP!AZ$10:AZ$89,POP!AZ$90,GDP!AZ$90,'Global Theil'!$A77)</f>
        <v>-4.4804013744253E-3</v>
      </c>
      <c r="BA77" cm="1">
        <f t="array" ref="BA77">TheilElementSeparateSum(POP!BA$10:BA$89,GDP!BA$10:BA$89,POP!BA$90,GDP!BA$90,'Global Theil'!$A77)</f>
        <v>-4.4614352546349795E-3</v>
      </c>
      <c r="BB77" cm="1">
        <f t="array" ref="BB77">TheilElementSeparateSum(POP!BB$10:BB$89,GDP!BB$10:BB$89,POP!BB$90,GDP!BB$90,'Global Theil'!$A77)</f>
        <v>-4.307055266090239E-3</v>
      </c>
      <c r="BC77" cm="1">
        <f t="array" ref="BC77">TheilElementSeparateSum(POP!BC$10:BC$89,GDP!BC$10:BC$89,POP!BC$90,GDP!BC$90,'Global Theil'!$A77)</f>
        <v>-4.1832893463962916E-3</v>
      </c>
      <c r="BD77" cm="1">
        <f t="array" ref="BD77">TheilElementSeparateSum(POP!BD$10:BD$89,GDP!BD$10:BD$89,POP!BD$90,GDP!BD$90,'Global Theil'!$A77)</f>
        <v>-4.312544272362712E-3</v>
      </c>
      <c r="BE77" cm="1">
        <f t="array" ref="BE77">TheilElementSeparateSum(POP!BE$10:BE$89,GDP!BE$10:BE$89,POP!BE$90,GDP!BE$90,'Global Theil'!$A77)</f>
        <v>-4.2221356683245182E-3</v>
      </c>
      <c r="BF77" cm="1">
        <f t="array" ref="BF77">TheilElementSeparateSum(POP!BF$10:BF$89,GDP!BF$10:BF$89,POP!BF$90,GDP!BF$90,'Global Theil'!$A77)</f>
        <v>-4.1426006605241881E-3</v>
      </c>
      <c r="BG77" cm="1">
        <f t="array" ref="BG77">TheilElementSeparateSum(POP!BG$10:BG$89,GDP!BG$10:BG$89,POP!BG$90,GDP!BG$90,'Global Theil'!$A77)</f>
        <v>-3.9684225113936628E-3</v>
      </c>
      <c r="BH77" cm="1">
        <f t="array" ref="BH77">TheilElementSeparateSum(POP!BH$10:BH$89,GDP!BH$10:BH$89,POP!BH$90,GDP!BH$90,'Global Theil'!$A77)</f>
        <v>-3.765512438248434E-3</v>
      </c>
      <c r="BI77" cm="1">
        <f t="array" ref="BI77">TheilElementSeparateSum(POP!BI$10:BI$89,GDP!BI$10:BI$89,POP!BI$90,GDP!BI$90,'Global Theil'!$A77)</f>
        <v>-3.4958562638384154E-3</v>
      </c>
    </row>
    <row r="78" spans="1:61" x14ac:dyDescent="0.45">
      <c r="A78">
        <f t="shared" si="1"/>
        <v>75</v>
      </c>
      <c r="B78" t="str" vm="142">
        <f>GDP!B84</f>
        <v>Togo</v>
      </c>
      <c r="C78" cm="1">
        <f t="array" ref="C78">TheilElementSeparateSum(POP!C$10:C$89,GDP!C$10:C$89,POP!C$90,GDP!C$90,'Global Theil'!$A78)</f>
        <v>-2.0864569608965671E-4</v>
      </c>
      <c r="D78" cm="1">
        <f t="array" ref="D78">TheilElementSeparateSum(POP!D$10:D$89,GDP!D$10:D$89,POP!D$90,GDP!D$90,'Global Theil'!$A78)</f>
        <v>-2.0533802696630257E-4</v>
      </c>
      <c r="E78" cm="1">
        <f t="array" ref="E78">TheilElementSeparateSum(POP!E$10:E$89,GDP!E$10:E$89,POP!E$90,GDP!E$90,'Global Theil'!$A78)</f>
        <v>-2.0430271202011684E-4</v>
      </c>
      <c r="F78" cm="1">
        <f t="array" ref="F78">TheilElementSeparateSum(POP!F$10:F$89,GDP!F$10:F$89,POP!F$90,GDP!F$90,'Global Theil'!$A78)</f>
        <v>-2.0957217323931468E-4</v>
      </c>
      <c r="G78" cm="1">
        <f t="array" ref="G78">TheilElementSeparateSum(POP!G$10:G$89,GDP!G$10:G$89,POP!G$90,GDP!G$90,'Global Theil'!$A78)</f>
        <v>-2.1353003527915088E-4</v>
      </c>
      <c r="H78" cm="1">
        <f t="array" ref="H78">TheilElementSeparateSum(POP!H$10:H$89,GDP!H$10:H$89,POP!H$90,GDP!H$90,'Global Theil'!$A78)</f>
        <v>-2.2108904257816091E-4</v>
      </c>
      <c r="I78" cm="1">
        <f t="array" ref="I78">TheilElementSeparateSum(POP!I$10:I$89,GDP!I$10:I$89,POP!I$90,GDP!I$90,'Global Theil'!$A78)</f>
        <v>-2.2455376253424864E-4</v>
      </c>
      <c r="J78" cm="1">
        <f t="array" ref="J78">TheilElementSeparateSum(POP!J$10:J$89,GDP!J$10:J$89,POP!J$90,GDP!J$90,'Global Theil'!$A78)</f>
        <v>-2.2466359394131256E-4</v>
      </c>
      <c r="K78" cm="1">
        <f t="array" ref="K78">TheilElementSeparateSum(POP!K$10:K$89,GDP!K$10:K$89,POP!K$90,GDP!K$90,'Global Theil'!$A78)</f>
        <v>-2.2790252879320233E-4</v>
      </c>
      <c r="L78" cm="1">
        <f t="array" ref="L78">TheilElementSeparateSum(POP!L$10:L$89,GDP!L$10:L$89,POP!L$90,GDP!L$90,'Global Theil'!$A78)</f>
        <v>-2.1503244990048328E-4</v>
      </c>
      <c r="M78" cm="1">
        <f t="array" ref="M78">TheilElementSeparateSum(POP!M$10:M$89,GDP!M$10:M$89,POP!M$90,GDP!M$90,'Global Theil'!$A78)</f>
        <v>-2.1917479171914542E-4</v>
      </c>
      <c r="N78" cm="1">
        <f t="array" ref="N78">TheilElementSeparateSum(POP!N$10:N$89,GDP!N$10:N$89,POP!N$90,GDP!N$90,'Global Theil'!$A78)</f>
        <v>-2.2201554384417477E-4</v>
      </c>
      <c r="O78" cm="1">
        <f t="array" ref="O78">TheilElementSeparateSum(POP!O$10:O$89,GDP!O$10:O$89,POP!O$90,GDP!O$90,'Global Theil'!$A78)</f>
        <v>-2.2340431845179382E-4</v>
      </c>
      <c r="P78" cm="1">
        <f t="array" ref="P78">TheilElementSeparateSum(POP!P$10:P$89,GDP!P$10:P$89,POP!P$90,GDP!P$90,'Global Theil'!$A78)</f>
        <v>-2.4503065777142644E-4</v>
      </c>
      <c r="Q78" cm="1">
        <f t="array" ref="Q78">TheilElementSeparateSum(POP!Q$10:Q$89,GDP!Q$10:Q$89,POP!Q$90,GDP!Q$90,'Global Theil'!$A78)</f>
        <v>-2.434733422560408E-4</v>
      </c>
      <c r="R78" cm="1">
        <f t="array" ref="R78">TheilElementSeparateSum(POP!R$10:R$89,GDP!R$10:R$89,POP!R$90,GDP!R$90,'Global Theil'!$A78)</f>
        <v>-2.3619899956385523E-4</v>
      </c>
      <c r="S78" cm="1">
        <f t="array" ref="S78">TheilElementSeparateSum(POP!S$10:S$89,GDP!S$10:S$89,POP!S$90,GDP!S$90,'Global Theil'!$A78)</f>
        <v>-2.4793606801715146E-4</v>
      </c>
      <c r="T78" cm="1">
        <f t="array" ref="T78">TheilElementSeparateSum(POP!T$10:T$89,GDP!T$10:T$89,POP!T$90,GDP!T$90,'Global Theil'!$A78)</f>
        <v>-2.366444554878769E-4</v>
      </c>
      <c r="U78" cm="1">
        <f t="array" ref="U78">TheilElementSeparateSum(POP!U$10:U$89,GDP!U$10:U$89,POP!U$90,GDP!U$90,'Global Theil'!$A78)</f>
        <v>-2.3047901849333473E-4</v>
      </c>
      <c r="V78" cm="1">
        <f t="array" ref="V78">TheilElementSeparateSum(POP!V$10:V$89,GDP!V$10:V$89,POP!V$90,GDP!V$90,'Global Theil'!$A78)</f>
        <v>-2.4619792868875451E-4</v>
      </c>
      <c r="W78" cm="1">
        <f t="array" ref="W78">TheilElementSeparateSum(POP!W$10:W$89,GDP!W$10:W$89,POP!W$90,GDP!W$90,'Global Theil'!$A78)</f>
        <v>-2.2312718387954925E-4</v>
      </c>
      <c r="X78" cm="1">
        <f t="array" ref="X78">TheilElementSeparateSum(POP!X$10:X$89,GDP!X$10:X$89,POP!X$90,GDP!X$90,'Global Theil'!$A78)</f>
        <v>-2.0817973270483014E-4</v>
      </c>
      <c r="Y78" cm="1">
        <f t="array" ref="Y78">TheilElementSeparateSum(POP!Y$10:Y$89,GDP!Y$10:Y$89,POP!Y$90,GDP!Y$90,'Global Theil'!$A78)</f>
        <v>-1.9952958467455114E-4</v>
      </c>
      <c r="Z78" cm="1">
        <f t="array" ref="Z78">TheilElementSeparateSum(POP!Z$10:Z$89,GDP!Z$10:Z$89,POP!Z$90,GDP!Z$90,'Global Theil'!$A78)</f>
        <v>-1.8818586006167409E-4</v>
      </c>
      <c r="AA78" cm="1">
        <f t="array" ref="AA78">TheilElementSeparateSum(POP!AA$10:AA$89,GDP!AA$10:AA$89,POP!AA$90,GDP!AA$90,'Global Theil'!$A78)</f>
        <v>-1.9005822245888525E-4</v>
      </c>
      <c r="AB78" cm="1">
        <f t="array" ref="AB78">TheilElementSeparateSum(POP!AB$10:AB$89,GDP!AB$10:AB$89,POP!AB$90,GDP!AB$90,'Global Theil'!$A78)</f>
        <v>-2.1100397318083157E-4</v>
      </c>
      <c r="AC78" cm="1">
        <f t="array" ref="AC78">TheilElementSeparateSum(POP!AC$10:AC$89,GDP!AC$10:AC$89,POP!AC$90,GDP!AC$90,'Global Theil'!$A78)</f>
        <v>-2.1634983349613874E-4</v>
      </c>
      <c r="AD78" cm="1">
        <f t="array" ref="AD78">TheilElementSeparateSum(POP!AD$10:AD$89,GDP!AD$10:AD$89,POP!AD$90,GDP!AD$90,'Global Theil'!$A78)</f>
        <v>-2.1483311564070873E-4</v>
      </c>
      <c r="AE78" cm="1">
        <f t="array" ref="AE78">TheilElementSeparateSum(POP!AE$10:AE$89,GDP!AE$10:AE$89,POP!AE$90,GDP!AE$90,'Global Theil'!$A78)</f>
        <v>-2.0668909077016089E-4</v>
      </c>
      <c r="AF78" cm="1">
        <f t="array" ref="AF78">TheilElementSeparateSum(POP!AF$10:AF$89,GDP!AF$10:AF$89,POP!AF$90,GDP!AF$90,'Global Theil'!$A78)</f>
        <v>-2.1741754751047163E-4</v>
      </c>
      <c r="AG78" cm="1">
        <f t="array" ref="AG78">TheilElementSeparateSum(POP!AG$10:AG$89,GDP!AG$10:AG$89,POP!AG$90,GDP!AG$90,'Global Theil'!$A78)</f>
        <v>-2.0818920176207277E-4</v>
      </c>
      <c r="AH78" cm="1">
        <f t="array" ref="AH78">TheilElementSeparateSum(POP!AH$10:AH$89,GDP!AH$10:AH$89,POP!AH$90,GDP!AH$90,'Global Theil'!$A78)</f>
        <v>-2.0822955229675256E-4</v>
      </c>
      <c r="AI78" cm="1">
        <f t="array" ref="AI78">TheilElementSeparateSum(POP!AI$10:AI$89,GDP!AI$10:AI$89,POP!AI$90,GDP!AI$90,'Global Theil'!$A78)</f>
        <v>-1.6928018600827677E-4</v>
      </c>
      <c r="AJ78" cm="1">
        <f t="array" ref="AJ78">TheilElementSeparateSum(POP!AJ$10:AJ$89,GDP!AJ$10:AJ$89,POP!AJ$90,GDP!AJ$90,'Global Theil'!$A78)</f>
        <v>-1.3875670539026519E-4</v>
      </c>
      <c r="AK78" cm="1">
        <f t="array" ref="AK78">TheilElementSeparateSum(POP!AK$10:AK$89,GDP!AK$10:AK$89,POP!AK$90,GDP!AK$90,'Global Theil'!$A78)</f>
        <v>-1.5750079557231005E-4</v>
      </c>
      <c r="AL78" cm="1">
        <f t="array" ref="AL78">TheilElementSeparateSum(POP!AL$10:AL$89,GDP!AL$10:AL$89,POP!AL$90,GDP!AL$90,'Global Theil'!$A78)</f>
        <v>-1.6776090187738539E-4</v>
      </c>
      <c r="AM78" cm="1">
        <f t="array" ref="AM78">TheilElementSeparateSum(POP!AM$10:AM$89,GDP!AM$10:AM$89,POP!AM$90,GDP!AM$90,'Global Theil'!$A78)</f>
        <v>-1.7076024349142179E-4</v>
      </c>
      <c r="AN78" cm="1">
        <f t="array" ref="AN78">TheilElementSeparateSum(POP!AN$10:AN$89,GDP!AN$10:AN$89,POP!AN$90,GDP!AN$90,'Global Theil'!$A78)</f>
        <v>-1.774479763357323E-4</v>
      </c>
      <c r="AO78" cm="1">
        <f t="array" ref="AO78">TheilElementSeparateSum(POP!AO$10:AO$89,GDP!AO$10:AO$89,POP!AO$90,GDP!AO$90,'Global Theil'!$A78)</f>
        <v>-1.7263941842541049E-4</v>
      </c>
      <c r="AP78" cm="1">
        <f t="array" ref="AP78">TheilElementSeparateSum(POP!AP$10:AP$89,GDP!AP$10:AP$89,POP!AP$90,GDP!AP$90,'Global Theil'!$A78)</f>
        <v>-1.6282686329922673E-4</v>
      </c>
      <c r="AQ78" cm="1">
        <f t="array" ref="AQ78">TheilElementSeparateSum(POP!AQ$10:AQ$89,GDP!AQ$10:AQ$89,POP!AQ$90,GDP!AQ$90,'Global Theil'!$A78)</f>
        <v>-1.6415509394811622E-4</v>
      </c>
      <c r="AR78" cm="1">
        <f t="array" ref="AR78">TheilElementSeparateSum(POP!AR$10:AR$89,GDP!AR$10:AR$89,POP!AR$90,GDP!AR$90,'Global Theil'!$A78)</f>
        <v>-1.7589420097442708E-4</v>
      </c>
      <c r="AS78" cm="1">
        <f t="array" ref="AS78">TheilElementSeparateSum(POP!AS$10:AS$89,GDP!AS$10:AS$89,POP!AS$90,GDP!AS$90,'Global Theil'!$A78)</f>
        <v>-1.9023642038265567E-4</v>
      </c>
      <c r="AT78" cm="1">
        <f t="array" ref="AT78">TheilElementSeparateSum(POP!AT$10:AT$89,GDP!AT$10:AT$89,POP!AT$90,GDP!AT$90,'Global Theil'!$A78)</f>
        <v>-1.8564027837041539E-4</v>
      </c>
      <c r="AU78" cm="1">
        <f t="array" ref="AU78">TheilElementSeparateSum(POP!AU$10:AU$89,GDP!AU$10:AU$89,POP!AU$90,GDP!AU$90,'Global Theil'!$A78)</f>
        <v>-1.7916979899964175E-4</v>
      </c>
      <c r="AV78" cm="1">
        <f t="array" ref="AV78">TheilElementSeparateSum(POP!AV$10:AV$89,GDP!AV$10:AV$89,POP!AV$90,GDP!AV$90,'Global Theil'!$A78)</f>
        <v>-1.752917619835199E-4</v>
      </c>
      <c r="AW78" cm="1">
        <f t="array" ref="AW78">TheilElementSeparateSum(POP!AW$10:AW$89,GDP!AW$10:AW$89,POP!AW$90,GDP!AW$90,'Global Theil'!$A78)</f>
        <v>-1.7825609227082348E-4</v>
      </c>
      <c r="AX78" cm="1">
        <f t="array" ref="AX78">TheilElementSeparateSum(POP!AX$10:AX$89,GDP!AX$10:AX$89,POP!AX$90,GDP!AX$90,'Global Theil'!$A78)</f>
        <v>-1.9694313615036408E-4</v>
      </c>
      <c r="AY78" cm="1">
        <f t="array" ref="AY78">TheilElementSeparateSum(POP!AY$10:AY$89,GDP!AY$10:AY$89,POP!AY$90,GDP!AY$90,'Global Theil'!$A78)</f>
        <v>-2.0454735143840138E-4</v>
      </c>
      <c r="AZ78" cm="1">
        <f t="array" ref="AZ78">TheilElementSeparateSum(POP!AZ$10:AZ$89,GDP!AZ$10:AZ$89,POP!AZ$90,GDP!AZ$90,'Global Theil'!$A78)</f>
        <v>-1.9698383445280985E-4</v>
      </c>
      <c r="BA78" cm="1">
        <f t="array" ref="BA78">TheilElementSeparateSum(POP!BA$10:BA$89,GDP!BA$10:BA$89,POP!BA$90,GDP!BA$90,'Global Theil'!$A78)</f>
        <v>-2.0162096963140887E-4</v>
      </c>
      <c r="BB78" cm="1">
        <f t="array" ref="BB78">TheilElementSeparateSum(POP!BB$10:BB$89,GDP!BB$10:BB$89,POP!BB$90,GDP!BB$90,'Global Theil'!$A78)</f>
        <v>-1.9963383672223434E-4</v>
      </c>
      <c r="BC78" cm="1">
        <f t="array" ref="BC78">TheilElementSeparateSum(POP!BC$10:BC$89,GDP!BC$10:BC$89,POP!BC$90,GDP!BC$90,'Global Theil'!$A78)</f>
        <v>-2.117583155402638E-4</v>
      </c>
      <c r="BD78" cm="1">
        <f t="array" ref="BD78">TheilElementSeparateSum(POP!BD$10:BD$89,GDP!BD$10:BD$89,POP!BD$90,GDP!BD$90,'Global Theil'!$A78)</f>
        <v>-2.1604044870198653E-4</v>
      </c>
      <c r="BE78" cm="1">
        <f t="array" ref="BE78">TheilElementSeparateSum(POP!BE$10:BE$89,GDP!BE$10:BE$89,POP!BE$90,GDP!BE$90,'Global Theil'!$A78)</f>
        <v>-2.0912027944677844E-4</v>
      </c>
      <c r="BF78" cm="1">
        <f t="array" ref="BF78">TheilElementSeparateSum(POP!BF$10:BF$89,GDP!BF$10:BF$89,POP!BF$90,GDP!BF$90,'Global Theil'!$A78)</f>
        <v>-2.1749524993406873E-4</v>
      </c>
      <c r="BG78" cm="1">
        <f t="array" ref="BG78">TheilElementSeparateSum(POP!BG$10:BG$89,GDP!BG$10:BG$89,POP!BG$90,GDP!BG$90,'Global Theil'!$A78)</f>
        <v>-2.2055572535229862E-4</v>
      </c>
      <c r="BH78" cm="1">
        <f t="array" ref="BH78">TheilElementSeparateSum(POP!BH$10:BH$89,GDP!BH$10:BH$89,POP!BH$90,GDP!BH$90,'Global Theil'!$A78)</f>
        <v>-2.281361453821076E-4</v>
      </c>
      <c r="BI78" cm="1">
        <f t="array" ref="BI78">TheilElementSeparateSum(POP!BI$10:BI$89,GDP!BI$10:BI$89,POP!BI$90,GDP!BI$90,'Global Theil'!$A78)</f>
        <v>-2.2943078721544095E-4</v>
      </c>
    </row>
    <row r="79" spans="1:61" x14ac:dyDescent="0.45">
      <c r="A79">
        <f t="shared" si="1"/>
        <v>76</v>
      </c>
      <c r="B79" t="str" vm="143">
        <f>GDP!B85</f>
        <v>Trinidad and Tobago</v>
      </c>
      <c r="C79" cm="1">
        <f t="array" ref="C79">TheilElementSeparateSum(POP!C$10:C$89,GDP!C$10:C$89,POP!C$90,GDP!C$90,'Global Theil'!$A79)</f>
        <v>1.5794973369428298E-4</v>
      </c>
      <c r="D79" cm="1">
        <f t="array" ref="D79">TheilElementSeparateSum(POP!D$10:D$89,GDP!D$10:D$89,POP!D$90,GDP!D$90,'Global Theil'!$A79)</f>
        <v>1.4784024885226805E-4</v>
      </c>
      <c r="E79" cm="1">
        <f t="array" ref="E79">TheilElementSeparateSum(POP!E$10:E$89,GDP!E$10:E$89,POP!E$90,GDP!E$90,'Global Theil'!$A79)</f>
        <v>1.5886265696679725E-4</v>
      </c>
      <c r="F79" cm="1">
        <f t="array" ref="F79">TheilElementSeparateSum(POP!F$10:F$89,GDP!F$10:F$89,POP!F$90,GDP!F$90,'Global Theil'!$A79)</f>
        <v>1.3693889568733463E-4</v>
      </c>
      <c r="G79" cm="1">
        <f t="array" ref="G79">TheilElementSeparateSum(POP!G$10:G$89,GDP!G$10:G$89,POP!G$90,GDP!G$90,'Global Theil'!$A79)</f>
        <v>1.105081491307644E-4</v>
      </c>
      <c r="H79" cm="1">
        <f t="array" ref="H79">TheilElementSeparateSum(POP!H$10:H$89,GDP!H$10:H$89,POP!H$90,GDP!H$90,'Global Theil'!$A79)</f>
        <v>6.2826302485994285E-5</v>
      </c>
      <c r="I79" cm="1">
        <f t="array" ref="I79">TheilElementSeparateSum(POP!I$10:I$89,GDP!I$10:I$89,POP!I$90,GDP!I$90,'Global Theil'!$A79)</f>
        <v>6.2494109879102035E-5</v>
      </c>
      <c r="J79" cm="1">
        <f t="array" ref="J79">TheilElementSeparateSum(POP!J$10:J$89,GDP!J$10:J$89,POP!J$90,GDP!J$90,'Global Theil'!$A79)</f>
        <v>3.1971780861654501E-5</v>
      </c>
      <c r="K79" cm="1">
        <f t="array" ref="K79">TheilElementSeparateSum(POP!K$10:K$89,GDP!K$10:K$89,POP!K$90,GDP!K$90,'Global Theil'!$A79)</f>
        <v>9.4677900961826041E-6</v>
      </c>
      <c r="L79" cm="1">
        <f t="array" ref="L79">TheilElementSeparateSum(POP!L$10:L$89,GDP!L$10:L$89,POP!L$90,GDP!L$90,'Global Theil'!$A79)</f>
        <v>1.1906650741514173E-6</v>
      </c>
      <c r="M79" cm="1">
        <f t="array" ref="M79">TheilElementSeparateSum(POP!M$10:M$89,GDP!M$10:M$89,POP!M$90,GDP!M$90,'Global Theil'!$A79)</f>
        <v>3.2179907298848518E-6</v>
      </c>
      <c r="N79" cm="1">
        <f t="array" ref="N79">TheilElementSeparateSum(POP!N$10:N$89,GDP!N$10:N$89,POP!N$90,GDP!N$90,'Global Theil'!$A79)</f>
        <v>2.4820332518481201E-5</v>
      </c>
      <c r="O79" cm="1">
        <f t="array" ref="O79">TheilElementSeparateSum(POP!O$10:O$89,GDP!O$10:O$89,POP!O$90,GDP!O$90,'Global Theil'!$A79)</f>
        <v>2.9439795236981962E-5</v>
      </c>
      <c r="P79" cm="1">
        <f t="array" ref="P79">TheilElementSeparateSum(POP!P$10:P$89,GDP!P$10:P$89,POP!P$90,GDP!P$90,'Global Theil'!$A79)</f>
        <v>2.0826136144747693E-4</v>
      </c>
      <c r="Q79" cm="1">
        <f t="array" ref="Q79">TheilElementSeparateSum(POP!Q$10:Q$89,GDP!Q$10:Q$89,POP!Q$90,GDP!Q$90,'Global Theil'!$A79)</f>
        <v>2.5887037926609674E-4</v>
      </c>
      <c r="R79" cm="1">
        <f t="array" ref="R79">TheilElementSeparateSum(POP!R$10:R$89,GDP!R$10:R$89,POP!R$90,GDP!R$90,'Global Theil'!$A79)</f>
        <v>2.2049256559728047E-4</v>
      </c>
      <c r="S79" cm="1">
        <f t="array" ref="S79">TheilElementSeparateSum(POP!S$10:S$89,GDP!S$10:S$89,POP!S$90,GDP!S$90,'Global Theil'!$A79)</f>
        <v>3.0709779182667123E-4</v>
      </c>
      <c r="T79" cm="1">
        <f t="array" ref="T79">TheilElementSeparateSum(POP!T$10:T$89,GDP!T$10:T$89,POP!T$90,GDP!T$90,'Global Theil'!$A79)</f>
        <v>2.7294580243828847E-4</v>
      </c>
      <c r="U79" cm="1">
        <f t="array" ref="U79">TheilElementSeparateSum(POP!U$10:U$89,GDP!U$10:U$89,POP!U$90,GDP!U$90,'Global Theil'!$A79)</f>
        <v>3.7739115799511534E-4</v>
      </c>
      <c r="V79" cm="1">
        <f t="array" ref="V79">TheilElementSeparateSum(POP!V$10:V$89,GDP!V$10:V$89,POP!V$90,GDP!V$90,'Global Theil'!$A79)</f>
        <v>5.9883438061712031E-4</v>
      </c>
      <c r="W79" cm="1">
        <f t="array" ref="W79">TheilElementSeparateSum(POP!W$10:W$89,GDP!W$10:W$89,POP!W$90,GDP!W$90,'Global Theil'!$A79)</f>
        <v>6.8501344810860962E-4</v>
      </c>
      <c r="X79" cm="1">
        <f t="array" ref="X79">TheilElementSeparateSum(POP!X$10:X$89,GDP!X$10:X$89,POP!X$90,GDP!X$90,'Global Theil'!$A79)</f>
        <v>9.6103242373788073E-4</v>
      </c>
      <c r="Y79" cm="1">
        <f t="array" ref="Y79">TheilElementSeparateSum(POP!Y$10:Y$89,GDP!Y$10:Y$89,POP!Y$90,GDP!Y$90,'Global Theil'!$A79)</f>
        <v>8.402996744190451E-4</v>
      </c>
      <c r="Z79" cm="1">
        <f t="array" ref="Z79">TheilElementSeparateSum(POP!Z$10:Z$89,GDP!Z$10:Z$89,POP!Z$90,GDP!Z$90,'Global Theil'!$A79)</f>
        <v>7.5824406164204188E-4</v>
      </c>
      <c r="AA79" cm="1">
        <f t="array" ref="AA79">TheilElementSeparateSum(POP!AA$10:AA$89,GDP!AA$10:AA$89,POP!AA$90,GDP!AA$90,'Global Theil'!$A79)</f>
        <v>6.0725637912575751E-4</v>
      </c>
      <c r="AB79" cm="1">
        <f t="array" ref="AB79">TheilElementSeparateSum(POP!AB$10:AB$89,GDP!AB$10:AB$89,POP!AB$90,GDP!AB$90,'Global Theil'!$A79)</f>
        <v>9.4860965267404876E-5</v>
      </c>
      <c r="AC79" cm="1">
        <f t="array" ref="AC79">TheilElementSeparateSum(POP!AC$10:AC$89,GDP!AC$10:AC$89,POP!AC$90,GDP!AC$90,'Global Theil'!$A79)</f>
        <v>3.9908897167161951E-5</v>
      </c>
      <c r="AD79" cm="1">
        <f t="array" ref="AD79">TheilElementSeparateSum(POP!AD$10:AD$89,GDP!AD$10:AD$89,POP!AD$90,GDP!AD$90,'Global Theil'!$A79)</f>
        <v>-1.9412760922093977E-5</v>
      </c>
      <c r="AE79" cm="1">
        <f t="array" ref="AE79">TheilElementSeparateSum(POP!AE$10:AE$89,GDP!AE$10:AE$89,POP!AE$90,GDP!AE$90,'Global Theil'!$A79)</f>
        <v>-4.0677245583476085E-5</v>
      </c>
      <c r="AF79" cm="1">
        <f t="array" ref="AF79">TheilElementSeparateSum(POP!AF$10:AF$89,GDP!AF$10:AF$89,POP!AF$90,GDP!AF$90,'Global Theil'!$A79)</f>
        <v>-2.4187180695454805E-5</v>
      </c>
      <c r="AG79" cm="1">
        <f t="array" ref="AG79">TheilElementSeparateSum(POP!AG$10:AG$89,GDP!AG$10:AG$89,POP!AG$90,GDP!AG$90,'Global Theil'!$A79)</f>
        <v>-2.5595749122877156E-5</v>
      </c>
      <c r="AH79" cm="1">
        <f t="array" ref="AH79">TheilElementSeparateSum(POP!AH$10:AH$89,GDP!AH$10:AH$89,POP!AH$90,GDP!AH$90,'Global Theil'!$A79)</f>
        <v>-3.1225702758045984E-5</v>
      </c>
      <c r="AI79" cm="1">
        <f t="array" ref="AI79">TheilElementSeparateSum(POP!AI$10:AI$89,GDP!AI$10:AI$89,POP!AI$90,GDP!AI$90,'Global Theil'!$A79)</f>
        <v>-6.4129444680005175E-5</v>
      </c>
      <c r="AJ79" cm="1">
        <f t="array" ref="AJ79">TheilElementSeparateSum(POP!AJ$10:AJ$89,GDP!AJ$10:AJ$89,POP!AJ$90,GDP!AJ$90,'Global Theil'!$A79)</f>
        <v>-6.4910834981279282E-5</v>
      </c>
      <c r="AK79" cm="1">
        <f t="array" ref="AK79">TheilElementSeparateSum(POP!AK$10:AK$89,GDP!AK$10:AK$89,POP!AK$90,GDP!AK$90,'Global Theil'!$A79)</f>
        <v>-6.6709155184102657E-5</v>
      </c>
      <c r="AL79" cm="1">
        <f t="array" ref="AL79">TheilElementSeparateSum(POP!AL$10:AL$89,GDP!AL$10:AL$89,POP!AL$90,GDP!AL$90,'Global Theil'!$A79)</f>
        <v>-5.4945273517189085E-5</v>
      </c>
      <c r="AM79" cm="1">
        <f t="array" ref="AM79">TheilElementSeparateSum(POP!AM$10:AM$89,GDP!AM$10:AM$89,POP!AM$90,GDP!AM$90,'Global Theil'!$A79)</f>
        <v>-5.3288921075921469E-5</v>
      </c>
      <c r="AN79" cm="1">
        <f t="array" ref="AN79">TheilElementSeparateSum(POP!AN$10:AN$89,GDP!AN$10:AN$89,POP!AN$90,GDP!AN$90,'Global Theil'!$A79)</f>
        <v>-4.1852374735721571E-5</v>
      </c>
      <c r="AO79" cm="1">
        <f t="array" ref="AO79">TheilElementSeparateSum(POP!AO$10:AO$89,GDP!AO$10:AO$89,POP!AO$90,GDP!AO$90,'Global Theil'!$A79)</f>
        <v>-2.2556273475422675E-5</v>
      </c>
      <c r="AP79" cm="1">
        <f t="array" ref="AP79">TheilElementSeparateSum(POP!AP$10:AP$89,GDP!AP$10:AP$89,POP!AP$90,GDP!AP$90,'Global Theil'!$A79)</f>
        <v>1.9353464227152405E-5</v>
      </c>
      <c r="AQ79" cm="1">
        <f t="array" ref="AQ79">TheilElementSeparateSum(POP!AQ$10:AQ$89,GDP!AQ$10:AQ$89,POP!AQ$90,GDP!AQ$90,'Global Theil'!$A79)</f>
        <v>5.3314518724637894E-5</v>
      </c>
      <c r="AR79" cm="1">
        <f t="array" ref="AR79">TheilElementSeparateSum(POP!AR$10:AR$89,GDP!AR$10:AR$89,POP!AR$90,GDP!AR$90,'Global Theil'!$A79)</f>
        <v>4.9071838617127921E-5</v>
      </c>
      <c r="AS79" cm="1">
        <f t="array" ref="AS79">TheilElementSeparateSum(POP!AS$10:AS$89,GDP!AS$10:AS$89,POP!AS$90,GDP!AS$90,'Global Theil'!$A79)</f>
        <v>1.029655552052028E-4</v>
      </c>
      <c r="AT79" cm="1">
        <f t="array" ref="AT79">TheilElementSeparateSum(POP!AT$10:AT$89,GDP!AT$10:AT$89,POP!AT$90,GDP!AT$90,'Global Theil'!$A79)</f>
        <v>1.3009336953574168E-4</v>
      </c>
      <c r="AU79" cm="1">
        <f t="array" ref="AU79">TheilElementSeparateSum(POP!AU$10:AU$89,GDP!AU$10:AU$89,POP!AU$90,GDP!AU$90,'Global Theil'!$A79)</f>
        <v>1.9709697376205947E-4</v>
      </c>
      <c r="AV79" cm="1">
        <f t="array" ref="AV79">TheilElementSeparateSum(POP!AV$10:AV$89,GDP!AV$10:AV$89,POP!AV$90,GDP!AV$90,'Global Theil'!$A79)</f>
        <v>2.4632557970842155E-4</v>
      </c>
      <c r="AW79" cm="1">
        <f t="array" ref="AW79">TheilElementSeparateSum(POP!AW$10:AW$89,GDP!AW$10:AW$89,POP!AW$90,GDP!AW$90,'Global Theil'!$A79)</f>
        <v>2.9267836495658843E-4</v>
      </c>
      <c r="AX79" cm="1">
        <f t="array" ref="AX79">TheilElementSeparateSum(POP!AX$10:AX$89,GDP!AX$10:AX$89,POP!AX$90,GDP!AX$90,'Global Theil'!$A79)</f>
        <v>4.5615675564443151E-4</v>
      </c>
      <c r="AY79" cm="1">
        <f t="array" ref="AY79">TheilElementSeparateSum(POP!AY$10:AY$89,GDP!AY$10:AY$89,POP!AY$90,GDP!AY$90,'Global Theil'!$A79)</f>
        <v>1.8731469455499905E-4</v>
      </c>
      <c r="AZ79" cm="1">
        <f t="array" ref="AZ79">TheilElementSeparateSum(POP!AZ$10:AZ$89,GDP!AZ$10:AZ$89,POP!AZ$90,GDP!AZ$90,'Global Theil'!$A79)</f>
        <v>2.2764712091023011E-4</v>
      </c>
      <c r="BA79" cm="1">
        <f t="array" ref="BA79">TheilElementSeparateSum(POP!BA$10:BA$89,GDP!BA$10:BA$89,POP!BA$90,GDP!BA$90,'Global Theil'!$A79)</f>
        <v>2.6001547913172106E-4</v>
      </c>
      <c r="BB79" cm="1">
        <f t="array" ref="BB79">TheilElementSeparateSum(POP!BB$10:BB$89,GDP!BB$10:BB$89,POP!BB$90,GDP!BB$90,'Global Theil'!$A79)</f>
        <v>2.5465179689471498E-4</v>
      </c>
      <c r="BC79" cm="1">
        <f t="array" ref="BC79">TheilElementSeparateSum(POP!BC$10:BC$89,GDP!BC$10:BC$89,POP!BC$90,GDP!BC$90,'Global Theil'!$A79)</f>
        <v>2.7763364171142006E-4</v>
      </c>
      <c r="BD79" cm="1">
        <f t="array" ref="BD79">TheilElementSeparateSum(POP!BD$10:BD$89,GDP!BD$10:BD$89,POP!BD$90,GDP!BD$90,'Global Theil'!$A79)</f>
        <v>2.6396739923443473E-4</v>
      </c>
      <c r="BE79" cm="1">
        <f t="array" ref="BE79">TheilElementSeparateSum(POP!BE$10:BE$89,GDP!BE$10:BE$89,POP!BE$90,GDP!BE$90,'Global Theil'!$A79)</f>
        <v>2.2230998353189548E-4</v>
      </c>
      <c r="BF79" cm="1">
        <f t="array" ref="BF79">TheilElementSeparateSum(POP!BF$10:BF$89,GDP!BF$10:BF$89,POP!BF$90,GDP!BF$90,'Global Theil'!$A79)</f>
        <v>1.4564777051903903E-4</v>
      </c>
      <c r="BG79" cm="1">
        <f t="array" ref="BG79">TheilElementSeparateSum(POP!BG$10:BG$89,GDP!BG$10:BG$89,POP!BG$90,GDP!BG$90,'Global Theil'!$A79)</f>
        <v>1.2344905480026619E-4</v>
      </c>
      <c r="BH79" cm="1">
        <f t="array" ref="BH79">TheilElementSeparateSum(POP!BH$10:BH$89,GDP!BH$10:BH$89,POP!BH$90,GDP!BH$90,'Global Theil'!$A79)</f>
        <v>1.2390538923619818E-4</v>
      </c>
      <c r="BI79" cm="1">
        <f t="array" ref="BI79">TheilElementSeparateSum(POP!BI$10:BI$89,GDP!BI$10:BI$89,POP!BI$90,GDP!BI$90,'Global Theil'!$A79)</f>
        <v>1.2335551270354454E-4</v>
      </c>
    </row>
    <row r="80" spans="1:61" x14ac:dyDescent="0.45">
      <c r="A80">
        <f t="shared" si="1"/>
        <v>77</v>
      </c>
      <c r="B80" t="str" vm="144">
        <f>GDP!B86</f>
        <v>Turkey</v>
      </c>
      <c r="C80" cm="1">
        <f t="array" ref="C80">TheilElementSeparateSum(POP!C$10:C$89,GDP!C$10:C$89,POP!C$90,GDP!C$90,'Global Theil'!$A80)</f>
        <v>-4.052825491987517E-3</v>
      </c>
      <c r="D80" cm="1">
        <f t="array" ref="D80">TheilElementSeparateSum(POP!D$10:D$89,GDP!D$10:D$89,POP!D$90,GDP!D$90,'Global Theil'!$A80)</f>
        <v>-3.9823581962912255E-3</v>
      </c>
      <c r="E80" cm="1">
        <f t="array" ref="E80">TheilElementSeparateSum(POP!E$10:E$89,GDP!E$10:E$89,POP!E$90,GDP!E$90,'Global Theil'!$A80)</f>
        <v>-3.7389952624176915E-3</v>
      </c>
      <c r="F80" cm="1">
        <f t="array" ref="F80">TheilElementSeparateSum(POP!F$10:F$89,GDP!F$10:F$89,POP!F$90,GDP!F$90,'Global Theil'!$A80)</f>
        <v>-3.8135441203564261E-3</v>
      </c>
      <c r="G80" cm="1">
        <f t="array" ref="G80">TheilElementSeparateSum(POP!G$10:G$89,GDP!G$10:G$89,POP!G$90,GDP!G$90,'Global Theil'!$A80)</f>
        <v>-3.9058890379531693E-3</v>
      </c>
      <c r="H80" cm="1">
        <f t="array" ref="H80">TheilElementSeparateSum(POP!H$10:H$89,GDP!H$10:H$89,POP!H$90,GDP!H$90,'Global Theil'!$A80)</f>
        <v>-3.5690540333742486E-3</v>
      </c>
      <c r="I80" cm="1">
        <f t="array" ref="I80">TheilElementSeparateSum(POP!I$10:I$89,GDP!I$10:I$89,POP!I$90,GDP!I$90,'Global Theil'!$A80)</f>
        <v>-3.3925625741977861E-3</v>
      </c>
      <c r="J80" cm="1">
        <f t="array" ref="J80">TheilElementSeparateSum(POP!J$10:J$89,GDP!J$10:J$89,POP!J$90,GDP!J$90,'Global Theil'!$A80)</f>
        <v>-3.2181091421966865E-3</v>
      </c>
      <c r="K80" cm="1">
        <f t="array" ref="K80">TheilElementSeparateSum(POP!K$10:K$89,GDP!K$10:K$89,POP!K$90,GDP!K$90,'Global Theil'!$A80)</f>
        <v>-3.1791495524359464E-3</v>
      </c>
      <c r="L80" cm="1">
        <f t="array" ref="L80">TheilElementSeparateSum(POP!L$10:L$89,GDP!L$10:L$89,POP!L$90,GDP!L$90,'Global Theil'!$A80)</f>
        <v>-4.172991691053343E-3</v>
      </c>
      <c r="M80" cm="1">
        <f t="array" ref="M80">TheilElementSeparateSum(POP!M$10:M$89,GDP!M$10:M$89,POP!M$90,GDP!M$90,'Global Theil'!$A80)</f>
        <v>-4.534456696047403E-3</v>
      </c>
      <c r="N80" cm="1">
        <f t="array" ref="N80">TheilElementSeparateSum(POP!N$10:N$89,GDP!N$10:N$89,POP!N$90,GDP!N$90,'Global Theil'!$A80)</f>
        <v>-4.3575287227415544E-3</v>
      </c>
      <c r="O80" cm="1">
        <f t="array" ref="O80">TheilElementSeparateSum(POP!O$10:O$89,GDP!O$10:O$89,POP!O$90,GDP!O$90,'Global Theil'!$A80)</f>
        <v>-4.2504267785270925E-3</v>
      </c>
      <c r="P80" cm="1">
        <f t="array" ref="P80">TheilElementSeparateSum(POP!P$10:P$89,GDP!P$10:P$89,POP!P$90,GDP!P$90,'Global Theil'!$A80)</f>
        <v>-3.4316640208673119E-3</v>
      </c>
      <c r="Q80" cm="1">
        <f t="array" ref="Q80">TheilElementSeparateSum(POP!Q$10:Q$89,GDP!Q$10:Q$89,POP!Q$90,GDP!Q$90,'Global Theil'!$A80)</f>
        <v>-2.7765024293380644E-3</v>
      </c>
      <c r="R80" cm="1">
        <f t="array" ref="R80">TheilElementSeparateSum(POP!R$10:R$89,GDP!R$10:R$89,POP!R$90,GDP!R$90,'Global Theil'!$A80)</f>
        <v>-2.3428270427975958E-3</v>
      </c>
      <c r="S80" cm="1">
        <f t="array" ref="S80">TheilElementSeparateSum(POP!S$10:S$89,GDP!S$10:S$89,POP!S$90,GDP!S$90,'Global Theil'!$A80)</f>
        <v>-2.2950147657641914E-3</v>
      </c>
      <c r="T80" cm="1">
        <f t="array" ref="T80">TheilElementSeparateSum(POP!T$10:T$89,GDP!T$10:T$89,POP!T$90,GDP!T$90,'Global Theil'!$A80)</f>
        <v>-2.8491809991909663E-3</v>
      </c>
      <c r="U80" cm="1">
        <f t="array" ref="U80">TheilElementSeparateSum(POP!U$10:U$89,GDP!U$10:U$89,POP!U$90,GDP!U$90,'Global Theil'!$A80)</f>
        <v>-1.3726729223636817E-3</v>
      </c>
      <c r="V80" cm="1">
        <f t="array" ref="V80">TheilElementSeparateSum(POP!V$10:V$89,GDP!V$10:V$89,POP!V$90,GDP!V$90,'Global Theil'!$A80)</f>
        <v>-4.0709359608011369E-3</v>
      </c>
      <c r="W80" cm="1">
        <f t="array" ref="W80">TheilElementSeparateSum(POP!W$10:W$89,GDP!W$10:W$89,POP!W$90,GDP!W$90,'Global Theil'!$A80)</f>
        <v>-4.2004337987651547E-3</v>
      </c>
      <c r="X80" cm="1">
        <f t="array" ref="X80">TheilElementSeparateSum(POP!X$10:X$89,GDP!X$10:X$89,POP!X$90,GDP!X$90,'Global Theil'!$A80)</f>
        <v>-4.5166202013303515E-3</v>
      </c>
      <c r="Y80" cm="1">
        <f t="array" ref="Y80">TheilElementSeparateSum(POP!Y$10:Y$89,GDP!Y$10:Y$89,POP!Y$90,GDP!Y$90,'Global Theil'!$A80)</f>
        <v>-4.7158965441379879E-3</v>
      </c>
      <c r="Z80" cm="1">
        <f t="array" ref="Z80">TheilElementSeparateSum(POP!Z$10:Z$89,GDP!Z$10:Z$89,POP!Z$90,GDP!Z$90,'Global Theil'!$A80)</f>
        <v>-4.8886383098712656E-3</v>
      </c>
      <c r="AA80" cm="1">
        <f t="array" ref="AA80">TheilElementSeparateSum(POP!AA$10:AA$89,GDP!AA$10:AA$89,POP!AA$90,GDP!AA$90,'Global Theil'!$A80)</f>
        <v>-4.8097957109281509E-3</v>
      </c>
      <c r="AB80" cm="1">
        <f t="array" ref="AB80">TheilElementSeparateSum(POP!AB$10:AB$89,GDP!AB$10:AB$89,POP!AB$90,GDP!AB$90,'Global Theil'!$A80)</f>
        <v>-4.9011849787503371E-3</v>
      </c>
      <c r="AC80" cm="1">
        <f t="array" ref="AC80">TheilElementSeparateSum(POP!AC$10:AC$89,GDP!AC$10:AC$89,POP!AC$90,GDP!AC$90,'Global Theil'!$A80)</f>
        <v>-4.8911658973924384E-3</v>
      </c>
      <c r="AD80" cm="1">
        <f t="array" ref="AD80">TheilElementSeparateSum(POP!AD$10:AD$89,GDP!AD$10:AD$89,POP!AD$90,GDP!AD$90,'Global Theil'!$A80)</f>
        <v>-5.0019801831196822E-3</v>
      </c>
      <c r="AE80" cm="1">
        <f t="array" ref="AE80">TheilElementSeparateSum(POP!AE$10:AE$89,GDP!AE$10:AE$89,POP!AE$90,GDP!AE$90,'Global Theil'!$A80)</f>
        <v>-4.8424968501907563E-3</v>
      </c>
      <c r="AF80" cm="1">
        <f t="array" ref="AF80">TheilElementSeparateSum(POP!AF$10:AF$89,GDP!AF$10:AF$89,POP!AF$90,GDP!AF$90,'Global Theil'!$A80)</f>
        <v>-4.1088251020197754E-3</v>
      </c>
      <c r="AG80" cm="1">
        <f t="array" ref="AG80">TheilElementSeparateSum(POP!AG$10:AG$89,GDP!AG$10:AG$89,POP!AG$90,GDP!AG$90,'Global Theil'!$A80)</f>
        <v>-4.380818898665039E-3</v>
      </c>
      <c r="AH80" cm="1">
        <f t="array" ref="AH80">TheilElementSeparateSum(POP!AH$10:AH$89,GDP!AH$10:AH$89,POP!AH$90,GDP!AH$90,'Global Theil'!$A80)</f>
        <v>-4.3952699098231737E-3</v>
      </c>
      <c r="AI80" cm="1">
        <f t="array" ref="AI80">TheilElementSeparateSum(POP!AI$10:AI$89,GDP!AI$10:AI$89,POP!AI$90,GDP!AI$90,'Global Theil'!$A80)</f>
        <v>-3.9487039274759706E-3</v>
      </c>
      <c r="AJ80" cm="1">
        <f t="array" ref="AJ80">TheilElementSeparateSum(POP!AJ$10:AJ$89,GDP!AJ$10:AJ$89,POP!AJ$90,GDP!AJ$90,'Global Theil'!$A80)</f>
        <v>-5.0282964530070327E-3</v>
      </c>
      <c r="AK80" cm="1">
        <f t="array" ref="AK80">TheilElementSeparateSum(POP!AK$10:AK$89,GDP!AK$10:AK$89,POP!AK$90,GDP!AK$90,'Global Theil'!$A80)</f>
        <v>-4.7913182175128152E-3</v>
      </c>
      <c r="AL80" cm="1">
        <f t="array" ref="AL80">TheilElementSeparateSum(POP!AL$10:AL$89,GDP!AL$10:AL$89,POP!AL$90,GDP!AL$90,'Global Theil'!$A80)</f>
        <v>-4.6888220363337386E-3</v>
      </c>
      <c r="AM80" cm="1">
        <f t="array" ref="AM80">TheilElementSeparateSum(POP!AM$10:AM$89,GDP!AM$10:AM$89,POP!AM$90,GDP!AM$90,'Global Theil'!$A80)</f>
        <v>-4.5799250316939178E-3</v>
      </c>
      <c r="AN80" cm="1">
        <f t="array" ref="AN80">TheilElementSeparateSum(POP!AN$10:AN$89,GDP!AN$10:AN$89,POP!AN$90,GDP!AN$90,'Global Theil'!$A80)</f>
        <v>-2.6032748064640011E-3</v>
      </c>
      <c r="AO80" cm="1">
        <f t="array" ref="AO80">TheilElementSeparateSum(POP!AO$10:AO$89,GDP!AO$10:AO$89,POP!AO$90,GDP!AO$90,'Global Theil'!$A80)</f>
        <v>-3.4848950553001438E-3</v>
      </c>
      <c r="AP80" cm="1">
        <f t="array" ref="AP80">TheilElementSeparateSum(POP!AP$10:AP$89,GDP!AP$10:AP$89,POP!AP$90,GDP!AP$90,'Global Theil'!$A80)</f>
        <v>-3.3363353774612395E-3</v>
      </c>
      <c r="AQ80" cm="1">
        <f t="array" ref="AQ80">TheilElementSeparateSum(POP!AQ$10:AQ$89,GDP!AQ$10:AQ$89,POP!AQ$90,GDP!AQ$90,'Global Theil'!$A80)</f>
        <v>-4.7002358618247015E-3</v>
      </c>
      <c r="AR80" cm="1">
        <f t="array" ref="AR80">TheilElementSeparateSum(POP!AR$10:AR$89,GDP!AR$10:AR$89,POP!AR$90,GDP!AR$90,'Global Theil'!$A80)</f>
        <v>-4.2512751932202589E-3</v>
      </c>
      <c r="AS80" cm="1">
        <f t="array" ref="AS80">TheilElementSeparateSum(POP!AS$10:AS$89,GDP!AS$10:AS$89,POP!AS$90,GDP!AS$90,'Global Theil'!$A80)</f>
        <v>-3.3861691422351686E-3</v>
      </c>
      <c r="AT80" cm="1">
        <f t="array" ref="AT80">TheilElementSeparateSum(POP!AT$10:AT$89,GDP!AT$10:AT$89,POP!AT$90,GDP!AT$90,'Global Theil'!$A80)</f>
        <v>-2.2112532316871077E-3</v>
      </c>
      <c r="AU80" cm="1">
        <f t="array" ref="AU80">TheilElementSeparateSum(POP!AU$10:AU$89,GDP!AU$10:AU$89,POP!AU$90,GDP!AU$90,'Global Theil'!$A80)</f>
        <v>-6.6128891809165912E-4</v>
      </c>
      <c r="AV80" cm="1">
        <f t="array" ref="AV80">TheilElementSeparateSum(POP!AV$10:AV$89,GDP!AV$10:AV$89,POP!AV$90,GDP!AV$90,'Global Theil'!$A80)</f>
        <v>-3.105428298322516E-4</v>
      </c>
      <c r="AW80" cm="1">
        <f t="array" ref="AW80">TheilElementSeparateSum(POP!AW$10:AW$89,GDP!AW$10:AW$89,POP!AW$90,GDP!AW$90,'Global Theil'!$A80)</f>
        <v>1.1013551881073754E-3</v>
      </c>
      <c r="AX80" cm="1">
        <f t="array" ref="AX80">TheilElementSeparateSum(POP!AX$10:AX$89,GDP!AX$10:AX$89,POP!AX$90,GDP!AX$90,'Global Theil'!$A80)</f>
        <v>1.9085295602305416E-3</v>
      </c>
      <c r="AY80" cm="1">
        <f t="array" ref="AY80">TheilElementSeparateSum(POP!AY$10:AY$89,GDP!AY$10:AY$89,POP!AY$90,GDP!AY$90,'Global Theil'!$A80)</f>
        <v>-2.4008088566171984E-4</v>
      </c>
      <c r="AZ80" cm="1">
        <f t="array" ref="AZ80">TheilElementSeparateSum(POP!AZ$10:AZ$89,GDP!AZ$10:AZ$89,POP!AZ$90,GDP!AZ$90,'Global Theil'!$A80)</f>
        <v>1.1457665019681681E-3</v>
      </c>
      <c r="BA80" cm="1">
        <f t="array" ref="BA80">TheilElementSeparateSum(POP!BA$10:BA$89,GDP!BA$10:BA$89,POP!BA$90,GDP!BA$90,'Global Theil'!$A80)</f>
        <v>7.8534716510720453E-4</v>
      </c>
      <c r="BB80" cm="1">
        <f t="array" ref="BB80">TheilElementSeparateSum(POP!BB$10:BB$89,GDP!BB$10:BB$89,POP!BB$90,GDP!BB$90,'Global Theil'!$A80)</f>
        <v>1.1098752565570599E-3</v>
      </c>
      <c r="BC80" cm="1">
        <f t="array" ref="BC80">TheilElementSeparateSum(POP!BC$10:BC$89,GDP!BC$10:BC$89,POP!BC$90,GDP!BC$90,'Global Theil'!$A80)</f>
        <v>1.9868666888052848E-3</v>
      </c>
      <c r="BD80" cm="1">
        <f t="array" ref="BD80">TheilElementSeparateSum(POP!BD$10:BD$89,GDP!BD$10:BD$89,POP!BD$90,GDP!BD$90,'Global Theil'!$A80)</f>
        <v>1.0002532592044088E-3</v>
      </c>
      <c r="BE80" cm="1">
        <f t="array" ref="BE80">TheilElementSeparateSum(POP!BE$10:BE$89,GDP!BE$10:BE$89,POP!BE$90,GDP!BE$90,'Global Theil'!$A80)</f>
        <v>1.3262459378233935E-4</v>
      </c>
      <c r="BF80" cm="1">
        <f t="array" ref="BF80">TheilElementSeparateSum(POP!BF$10:BF$89,GDP!BF$10:BF$89,POP!BF$90,GDP!BF$90,'Global Theil'!$A80)</f>
        <v>-1.4703677800352358E-4</v>
      </c>
      <c r="BG80" cm="1">
        <f t="array" ref="BG80">TheilElementSeparateSum(POP!BG$10:BG$89,GDP!BG$10:BG$89,POP!BG$90,GDP!BG$90,'Global Theil'!$A80)</f>
        <v>-1.1514271009441532E-3</v>
      </c>
      <c r="BH80" cm="1">
        <f t="array" ref="BH80">TheilElementSeparateSum(POP!BH$10:BH$89,GDP!BH$10:BH$89,POP!BH$90,GDP!BH$90,'Global Theil'!$A80)</f>
        <v>-2.8759114953047136E-3</v>
      </c>
      <c r="BI80" cm="1">
        <f t="array" ref="BI80">TheilElementSeparateSum(POP!BI$10:BI$89,GDP!BI$10:BI$89,POP!BI$90,GDP!BI$90,'Global Theil'!$A80)</f>
        <v>-3.2410665033222982E-3</v>
      </c>
    </row>
    <row r="81" spans="1:61" x14ac:dyDescent="0.45">
      <c r="A81">
        <f t="shared" si="1"/>
        <v>78</v>
      </c>
      <c r="B81" t="str" vm="145">
        <f>GDP!B87</f>
        <v>Uruguay</v>
      </c>
      <c r="C81" cm="1">
        <f t="array" ref="C81">TheilElementSeparateSum(POP!C$10:C$89,GDP!C$10:C$89,POP!C$90,GDP!C$90,'Global Theil'!$A81)</f>
        <v>2.5574304062744629E-4</v>
      </c>
      <c r="D81" cm="1">
        <f t="array" ref="D81">TheilElementSeparateSum(POP!D$10:D$89,GDP!D$10:D$89,POP!D$90,GDP!D$90,'Global Theil'!$A81)</f>
        <v>3.0870614221989153E-4</v>
      </c>
      <c r="E81" cm="1">
        <f t="array" ref="E81">TheilElementSeparateSum(POP!E$10:E$89,GDP!E$10:E$89,POP!E$90,GDP!E$90,'Global Theil'!$A81)</f>
        <v>4.8677828654015829E-5</v>
      </c>
      <c r="F81" cm="1">
        <f t="array" ref="F81">TheilElementSeparateSum(POP!F$10:F$89,GDP!F$10:F$89,POP!F$90,GDP!F$90,'Global Theil'!$A81)</f>
        <v>2.937421081650276E-4</v>
      </c>
      <c r="G81" cm="1">
        <f t="array" ref="G81">TheilElementSeparateSum(POP!G$10:G$89,GDP!G$10:G$89,POP!G$90,GDP!G$90,'Global Theil'!$A81)</f>
        <v>1.1161346723788779E-4</v>
      </c>
      <c r="H81" cm="1">
        <f t="array" ref="H81">TheilElementSeparateSum(POP!H$10:H$89,GDP!H$10:H$89,POP!H$90,GDP!H$90,'Global Theil'!$A81)</f>
        <v>-2.5551034367333981E-5</v>
      </c>
      <c r="I81" cm="1">
        <f t="array" ref="I81">TheilElementSeparateSum(POP!I$10:I$89,GDP!I$10:I$89,POP!I$90,GDP!I$90,'Global Theil'!$A81)</f>
        <v>-1.7962845819765816E-4</v>
      </c>
      <c r="J81" cm="1">
        <f t="array" ref="J81">TheilElementSeparateSum(POP!J$10:J$89,GDP!J$10:J$89,POP!J$90,GDP!J$90,'Global Theil'!$A81)</f>
        <v>-2.2106317596585576E-4</v>
      </c>
      <c r="K81" cm="1">
        <f t="array" ref="K81">TheilElementSeparateSum(POP!K$10:K$89,GDP!K$10:K$89,POP!K$90,GDP!K$90,'Global Theil'!$A81)</f>
        <v>-1.1445140793732443E-4</v>
      </c>
      <c r="L81" cm="1">
        <f t="array" ref="L81">TheilElementSeparateSum(POP!L$10:L$89,GDP!L$10:L$89,POP!L$90,GDP!L$90,'Global Theil'!$A81)</f>
        <v>-1.192634624621076E-4</v>
      </c>
      <c r="M81" cm="1">
        <f t="array" ref="M81">TheilElementSeparateSum(POP!M$10:M$89,GDP!M$10:M$89,POP!M$90,GDP!M$90,'Global Theil'!$A81)</f>
        <v>7.560947720702364E-5</v>
      </c>
      <c r="N81" cm="1">
        <f t="array" ref="N81">TheilElementSeparateSum(POP!N$10:N$89,GDP!N$10:N$89,POP!N$90,GDP!N$90,'Global Theil'!$A81)</f>
        <v>-2.2218600907249151E-4</v>
      </c>
      <c r="O81" cm="1">
        <f t="array" ref="O81">TheilElementSeparateSum(POP!O$10:O$89,GDP!O$10:O$89,POP!O$90,GDP!O$90,'Global Theil'!$A81)</f>
        <v>1.4814910335246548E-4</v>
      </c>
      <c r="P81" cm="1">
        <f t="array" ref="P81">TheilElementSeparateSum(POP!P$10:P$89,GDP!P$10:P$89,POP!P$90,GDP!P$90,'Global Theil'!$A81)</f>
        <v>6.1765620370595229E-5</v>
      </c>
      <c r="Q81" cm="1">
        <f t="array" ref="Q81">TheilElementSeparateSum(POP!Q$10:Q$89,GDP!Q$10:Q$89,POP!Q$90,GDP!Q$90,'Global Theil'!$A81)</f>
        <v>-1.448008826668222E-4</v>
      </c>
      <c r="R81" cm="1">
        <f t="array" ref="R81">TheilElementSeparateSum(POP!R$10:R$89,GDP!R$10:R$89,POP!R$90,GDP!R$90,'Global Theil'!$A81)</f>
        <v>-1.5887749430315096E-4</v>
      </c>
      <c r="S81" cm="1">
        <f t="array" ref="S81">TheilElementSeparateSum(POP!S$10:S$89,GDP!S$10:S$89,POP!S$90,GDP!S$90,'Global Theil'!$A81)</f>
        <v>-1.5419503966288261E-4</v>
      </c>
      <c r="T81" cm="1">
        <f t="array" ref="T81">TheilElementSeparateSum(POP!T$10:T$89,GDP!T$10:T$89,POP!T$90,GDP!T$90,'Global Theil'!$A81)</f>
        <v>-1.4127974799004839E-4</v>
      </c>
      <c r="U81" cm="1">
        <f t="array" ref="U81">TheilElementSeparateSum(POP!U$10:U$89,GDP!U$10:U$89,POP!U$90,GDP!U$90,'Global Theil'!$A81)</f>
        <v>5.8939598554517087E-5</v>
      </c>
      <c r="V81" cm="1">
        <f t="array" ref="V81">TheilElementSeparateSum(POP!V$10:V$89,GDP!V$10:V$89,POP!V$90,GDP!V$90,'Global Theil'!$A81)</f>
        <v>3.6973695057567369E-4</v>
      </c>
      <c r="W81" cm="1">
        <f t="array" ref="W81">TheilElementSeparateSum(POP!W$10:W$89,GDP!W$10:W$89,POP!W$90,GDP!W$90,'Global Theil'!$A81)</f>
        <v>4.3102690908969235E-4</v>
      </c>
      <c r="X81" cm="1">
        <f t="array" ref="X81">TheilElementSeparateSum(POP!X$10:X$89,GDP!X$10:X$89,POP!X$90,GDP!X$90,'Global Theil'!$A81)</f>
        <v>1.9228684671226376E-4</v>
      </c>
      <c r="Y81" cm="1">
        <f t="array" ref="Y81">TheilElementSeparateSum(POP!Y$10:Y$89,GDP!Y$10:Y$89,POP!Y$90,GDP!Y$90,'Global Theil'!$A81)</f>
        <v>-2.359733740910936E-4</v>
      </c>
      <c r="Z81" cm="1">
        <f t="array" ref="Z81">TheilElementSeparateSum(POP!Z$10:Z$89,GDP!Z$10:Z$89,POP!Z$90,GDP!Z$90,'Global Theil'!$A81)</f>
        <v>-2.5977364760683234E-4</v>
      </c>
      <c r="AA81" cm="1">
        <f t="array" ref="AA81">TheilElementSeparateSum(POP!AA$10:AA$89,GDP!AA$10:AA$89,POP!AA$90,GDP!AA$90,'Global Theil'!$A81)</f>
        <v>-2.7260262948301773E-4</v>
      </c>
      <c r="AB81" cm="1">
        <f t="array" ref="AB81">TheilElementSeparateSum(POP!AB$10:AB$89,GDP!AB$10:AB$89,POP!AB$90,GDP!AB$90,'Global Theil'!$A81)</f>
        <v>-2.5452071705292485E-4</v>
      </c>
      <c r="AC81" cm="1">
        <f t="array" ref="AC81">TheilElementSeparateSum(POP!AC$10:AC$89,GDP!AC$10:AC$89,POP!AC$90,GDP!AC$90,'Global Theil'!$A81)</f>
        <v>-2.204868734500308E-4</v>
      </c>
      <c r="AD81" cm="1">
        <f t="array" ref="AD81">TheilElementSeparateSum(POP!AD$10:AD$89,GDP!AD$10:AD$89,POP!AD$90,GDP!AD$90,'Global Theil'!$A81)</f>
        <v>-2.1794595483641576E-4</v>
      </c>
      <c r="AE81" cm="1">
        <f t="array" ref="AE81">TheilElementSeparateSum(POP!AE$10:AE$89,GDP!AE$10:AE$89,POP!AE$90,GDP!AE$90,'Global Theil'!$A81)</f>
        <v>-2.2101113752422144E-4</v>
      </c>
      <c r="AF81" cm="1">
        <f t="array" ref="AF81">TheilElementSeparateSum(POP!AF$10:AF$89,GDP!AF$10:AF$89,POP!AF$90,GDP!AF$90,'Global Theil'!$A81)</f>
        <v>-2.177201825435354E-4</v>
      </c>
      <c r="AG81" cm="1">
        <f t="array" ref="AG81">TheilElementSeparateSum(POP!AG$10:AG$89,GDP!AG$10:AG$89,POP!AG$90,GDP!AG$90,'Global Theil'!$A81)</f>
        <v>-1.6655171772703712E-4</v>
      </c>
      <c r="AH81" cm="1">
        <f t="array" ref="AH81">TheilElementSeparateSum(POP!AH$10:AH$89,GDP!AH$10:AH$89,POP!AH$90,GDP!AH$90,'Global Theil'!$A81)</f>
        <v>-1.2229307538680565E-4</v>
      </c>
      <c r="AI81" cm="1">
        <f t="array" ref="AI81">TheilElementSeparateSum(POP!AI$10:AI$89,GDP!AI$10:AI$89,POP!AI$90,GDP!AI$90,'Global Theil'!$A81)</f>
        <v>-3.6778193341118119E-5</v>
      </c>
      <c r="AJ81" cm="1">
        <f t="array" ref="AJ81">TheilElementSeparateSum(POP!AJ$10:AJ$89,GDP!AJ$10:AJ$89,POP!AJ$90,GDP!AJ$90,'Global Theil'!$A81)</f>
        <v>2.6592746655236037E-5</v>
      </c>
      <c r="AK81" cm="1">
        <f t="array" ref="AK81">TheilElementSeparateSum(POP!AK$10:AK$89,GDP!AK$10:AK$89,POP!AK$90,GDP!AK$90,'Global Theil'!$A81)</f>
        <v>3.0518375733004166E-5</v>
      </c>
      <c r="AL81" cm="1">
        <f t="array" ref="AL81">TheilElementSeparateSum(POP!AL$10:AL$89,GDP!AL$10:AL$89,POP!AL$90,GDP!AL$90,'Global Theil'!$A81)</f>
        <v>6.9647153208856076E-5</v>
      </c>
      <c r="AM81" cm="1">
        <f t="array" ref="AM81">TheilElementSeparateSum(POP!AM$10:AM$89,GDP!AM$10:AM$89,POP!AM$90,GDP!AM$90,'Global Theil'!$A81)</f>
        <v>2.3427159936648982E-4</v>
      </c>
      <c r="AN81" cm="1">
        <f t="array" ref="AN81">TheilElementSeparateSum(POP!AN$10:AN$89,GDP!AN$10:AN$89,POP!AN$90,GDP!AN$90,'Global Theil'!$A81)</f>
        <v>3.0505549525114526E-4</v>
      </c>
      <c r="AO81" cm="1">
        <f t="array" ref="AO81">TheilElementSeparateSum(POP!AO$10:AO$89,GDP!AO$10:AO$89,POP!AO$90,GDP!AO$90,'Global Theil'!$A81)</f>
        <v>1.9142164417007128E-4</v>
      </c>
      <c r="AP81" cm="1">
        <f t="array" ref="AP81">TheilElementSeparateSum(POP!AP$10:AP$89,GDP!AP$10:AP$89,POP!AP$90,GDP!AP$90,'Global Theil'!$A81)</f>
        <v>1.0932352000206887E-4</v>
      </c>
      <c r="AQ81" cm="1">
        <f t="array" ref="AQ81">TheilElementSeparateSum(POP!AQ$10:AQ$89,GDP!AQ$10:AQ$89,POP!AQ$90,GDP!AQ$90,'Global Theil'!$A81)</f>
        <v>4.9740862244697911E-5</v>
      </c>
      <c r="AR81" cm="1">
        <f t="array" ref="AR81">TheilElementSeparateSum(POP!AR$10:AR$89,GDP!AR$10:AR$89,POP!AR$90,GDP!AR$90,'Global Theil'!$A81)</f>
        <v>-1.8886434847214392E-4</v>
      </c>
      <c r="AS81" cm="1">
        <f t="array" ref="AS81">TheilElementSeparateSum(POP!AS$10:AS$89,GDP!AS$10:AS$89,POP!AS$90,GDP!AS$90,'Global Theil'!$A81)</f>
        <v>-2.3244702205405663E-4</v>
      </c>
      <c r="AT81" cm="1">
        <f t="array" ref="AT81">TheilElementSeparateSum(POP!AT$10:AT$89,GDP!AT$10:AT$89,POP!AT$90,GDP!AT$90,'Global Theil'!$A81)</f>
        <v>-2.2462937273729286E-4</v>
      </c>
      <c r="AU81" cm="1">
        <f t="array" ref="AU81">TheilElementSeparateSum(POP!AU$10:AU$89,GDP!AU$10:AU$89,POP!AU$90,GDP!AU$90,'Global Theil'!$A81)</f>
        <v>-1.8270906684163309E-4</v>
      </c>
      <c r="AV81" cm="1">
        <f t="array" ref="AV81">TheilElementSeparateSum(POP!AV$10:AV$89,GDP!AV$10:AV$89,POP!AV$90,GDP!AV$90,'Global Theil'!$A81)</f>
        <v>-1.622350000767431E-4</v>
      </c>
      <c r="AW81" cm="1">
        <f t="array" ref="AW81">TheilElementSeparateSum(POP!AW$10:AW$89,GDP!AW$10:AW$89,POP!AW$90,GDP!AW$90,'Global Theil'!$A81)</f>
        <v>-1.3111295428512397E-4</v>
      </c>
      <c r="AX81" cm="1">
        <f t="array" ref="AX81">TheilElementSeparateSum(POP!AX$10:AX$89,GDP!AX$10:AX$89,POP!AX$90,GDP!AX$90,'Global Theil'!$A81)</f>
        <v>-3.5658054215613515E-5</v>
      </c>
      <c r="AY81" cm="1">
        <f t="array" ref="AY81">TheilElementSeparateSum(POP!AY$10:AY$89,GDP!AY$10:AY$89,POP!AY$90,GDP!AY$90,'Global Theil'!$A81)</f>
        <v>1.8531641631600355E-5</v>
      </c>
      <c r="AZ81" cm="1">
        <f t="array" ref="AZ81">TheilElementSeparateSum(POP!AZ$10:AZ$89,GDP!AZ$10:AZ$89,POP!AZ$90,GDP!AZ$90,'Global Theil'!$A81)</f>
        <v>1.5219434997939372E-4</v>
      </c>
      <c r="BA81" cm="1">
        <f t="array" ref="BA81">TheilElementSeparateSum(POP!BA$10:BA$89,GDP!BA$10:BA$89,POP!BA$90,GDP!BA$90,'Global Theil'!$A81)</f>
        <v>2.4094491957430783E-4</v>
      </c>
      <c r="BB81" cm="1">
        <f t="array" ref="BB81">TheilElementSeparateSum(POP!BB$10:BB$89,GDP!BB$10:BB$89,POP!BB$90,GDP!BB$90,'Global Theil'!$A81)</f>
        <v>2.9754171305918165E-4</v>
      </c>
      <c r="BC81" cm="1">
        <f t="array" ref="BC81">TheilElementSeparateSum(POP!BC$10:BC$89,GDP!BC$10:BC$89,POP!BC$90,GDP!BC$90,'Global Theil'!$A81)</f>
        <v>4.1816590831584828E-4</v>
      </c>
      <c r="BD81" cm="1">
        <f t="array" ref="BD81">TheilElementSeparateSum(POP!BD$10:BD$89,GDP!BD$10:BD$89,POP!BD$90,GDP!BD$90,'Global Theil'!$A81)</f>
        <v>3.721751895939918E-4</v>
      </c>
      <c r="BE81" cm="1">
        <f t="array" ref="BE81">TheilElementSeparateSum(POP!BE$10:BE$89,GDP!BE$10:BE$89,POP!BE$90,GDP!BE$90,'Global Theil'!$A81)</f>
        <v>3.2940191411967796E-4</v>
      </c>
      <c r="BF81" cm="1">
        <f t="array" ref="BF81">TheilElementSeparateSum(POP!BF$10:BF$89,GDP!BF$10:BF$89,POP!BF$90,GDP!BF$90,'Global Theil'!$A81)</f>
        <v>3.0037386741304216E-4</v>
      </c>
      <c r="BG81" cm="1">
        <f t="array" ref="BG81">TheilElementSeparateSum(POP!BG$10:BG$89,GDP!BG$10:BG$89,POP!BG$90,GDP!BG$90,'Global Theil'!$A81)</f>
        <v>3.8754373332429101E-4</v>
      </c>
      <c r="BH81" cm="1">
        <f t="array" ref="BH81">TheilElementSeparateSum(POP!BH$10:BH$89,GDP!BH$10:BH$89,POP!BH$90,GDP!BH$90,'Global Theil'!$A81)</f>
        <v>3.1775589351762211E-4</v>
      </c>
      <c r="BI81" cm="1">
        <f t="array" ref="BI81">TheilElementSeparateSum(POP!BI$10:BI$89,GDP!BI$10:BI$89,POP!BI$90,GDP!BI$90,'Global Theil'!$A81)</f>
        <v>2.3393776691557795E-4</v>
      </c>
    </row>
    <row r="82" spans="1:61" x14ac:dyDescent="0.45">
      <c r="A82">
        <f t="shared" si="1"/>
        <v>79</v>
      </c>
      <c r="B82" t="str" vm="146">
        <f>GDP!B88</f>
        <v>Zambia</v>
      </c>
      <c r="C82" cm="1">
        <f t="array" ref="C82">TheilElementSeparateSum(POP!C$10:C$89,GDP!C$10:C$89,POP!C$90,GDP!C$90,'Global Theil'!$A82)</f>
        <v>-5.1188038181106555E-4</v>
      </c>
      <c r="D82" cm="1">
        <f t="array" ref="D82">TheilElementSeparateSum(POP!D$10:D$89,GDP!D$10:D$89,POP!D$90,GDP!D$90,'Global Theil'!$A82)</f>
        <v>-5.2619811726345835E-4</v>
      </c>
      <c r="E82" cm="1">
        <f t="array" ref="E82">TheilElementSeparateSum(POP!E$10:E$89,GDP!E$10:E$89,POP!E$90,GDP!E$90,'Global Theil'!$A82)</f>
        <v>-5.3274584105713772E-4</v>
      </c>
      <c r="F82" cm="1">
        <f t="array" ref="F82">TheilElementSeparateSum(POP!F$10:F$89,GDP!F$10:F$89,POP!F$90,GDP!F$90,'Global Theil'!$A82)</f>
        <v>-5.3563452604850402E-4</v>
      </c>
      <c r="G82" cm="1">
        <f t="array" ref="G82">TheilElementSeparateSum(POP!G$10:G$89,GDP!G$10:G$89,POP!G$90,GDP!G$90,'Global Theil'!$A82)</f>
        <v>-5.2276691086826713E-4</v>
      </c>
      <c r="H82" cm="1">
        <f t="array" ref="H82">TheilElementSeparateSum(POP!H$10:H$89,GDP!H$10:H$89,POP!H$90,GDP!H$90,'Global Theil'!$A82)</f>
        <v>-5.1418851029259491E-4</v>
      </c>
      <c r="I82" cm="1">
        <f t="array" ref="I82">TheilElementSeparateSum(POP!I$10:I$89,GDP!I$10:I$89,POP!I$90,GDP!I$90,'Global Theil'!$A82)</f>
        <v>-5.1822324249129153E-4</v>
      </c>
      <c r="J82" cm="1">
        <f t="array" ref="J82">TheilElementSeparateSum(POP!J$10:J$89,GDP!J$10:J$89,POP!J$90,GDP!J$90,'Global Theil'!$A82)</f>
        <v>-5.0261008479453968E-4</v>
      </c>
      <c r="K82" cm="1">
        <f t="array" ref="K82">TheilElementSeparateSum(POP!K$10:K$89,GDP!K$10:K$89,POP!K$90,GDP!K$90,'Global Theil'!$A82)</f>
        <v>-4.7064025055136669E-4</v>
      </c>
      <c r="L82" cm="1">
        <f t="array" ref="L82">TheilElementSeparateSum(POP!L$10:L$89,GDP!L$10:L$89,POP!L$90,GDP!L$90,'Global Theil'!$A82)</f>
        <v>-5.3558332820362266E-4</v>
      </c>
      <c r="M82" cm="1">
        <f t="array" ref="M82">TheilElementSeparateSum(POP!M$10:M$89,GDP!M$10:M$89,POP!M$90,GDP!M$90,'Global Theil'!$A82)</f>
        <v>-5.7127279247295678E-4</v>
      </c>
      <c r="N82" cm="1">
        <f t="array" ref="N82">TheilElementSeparateSum(POP!N$10:N$89,GDP!N$10:N$89,POP!N$90,GDP!N$90,'Global Theil'!$A82)</f>
        <v>-5.8048015078432055E-4</v>
      </c>
      <c r="O82" cm="1">
        <f t="array" ref="O82">TheilElementSeparateSum(POP!O$10:O$89,GDP!O$10:O$89,POP!O$90,GDP!O$90,'Global Theil'!$A82)</f>
        <v>-5.8986154318999061E-4</v>
      </c>
      <c r="P82" cm="1">
        <f t="array" ref="P82">TheilElementSeparateSum(POP!P$10:P$89,GDP!P$10:P$89,POP!P$90,GDP!P$90,'Global Theil'!$A82)</f>
        <v>-5.7511607199482002E-4</v>
      </c>
      <c r="Q82" cm="1">
        <f t="array" ref="Q82">TheilElementSeparateSum(POP!Q$10:Q$89,GDP!Q$10:Q$89,POP!Q$90,GDP!Q$90,'Global Theil'!$A82)</f>
        <v>-6.0847789603422887E-4</v>
      </c>
      <c r="R82" cm="1">
        <f t="array" ref="R82">TheilElementSeparateSum(POP!R$10:R$89,GDP!R$10:R$89,POP!R$90,GDP!R$90,'Global Theil'!$A82)</f>
        <v>-6.1637680736962674E-4</v>
      </c>
      <c r="S82" cm="1">
        <f t="array" ref="S82">TheilElementSeparateSum(POP!S$10:S$89,GDP!S$10:S$89,POP!S$90,GDP!S$90,'Global Theil'!$A82)</f>
        <v>-6.0152571972031503E-4</v>
      </c>
      <c r="T82" cm="1">
        <f t="array" ref="T82">TheilElementSeparateSum(POP!T$10:T$89,GDP!T$10:T$89,POP!T$90,GDP!T$90,'Global Theil'!$A82)</f>
        <v>-6.0155412384522739E-4</v>
      </c>
      <c r="U82" cm="1">
        <f t="array" ref="U82">TheilElementSeparateSum(POP!U$10:U$89,GDP!U$10:U$89,POP!U$90,GDP!U$90,'Global Theil'!$A82)</f>
        <v>-6.1263002734438443E-4</v>
      </c>
      <c r="V82" cm="1">
        <f t="array" ref="V82">TheilElementSeparateSum(POP!V$10:V$89,GDP!V$10:V$89,POP!V$90,GDP!V$90,'Global Theil'!$A82)</f>
        <v>-6.2457910541802684E-4</v>
      </c>
      <c r="W82" cm="1">
        <f t="array" ref="W82">TheilElementSeparateSum(POP!W$10:W$89,GDP!W$10:W$89,POP!W$90,GDP!W$90,'Global Theil'!$A82)</f>
        <v>-6.243461061939626E-4</v>
      </c>
      <c r="X82" cm="1">
        <f t="array" ref="X82">TheilElementSeparateSum(POP!X$10:X$89,GDP!X$10:X$89,POP!X$90,GDP!X$90,'Global Theil'!$A82)</f>
        <v>-6.3943156288415919E-4</v>
      </c>
      <c r="Y82" cm="1">
        <f t="array" ref="Y82">TheilElementSeparateSum(POP!Y$10:Y$89,GDP!Y$10:Y$89,POP!Y$90,GDP!Y$90,'Global Theil'!$A82)</f>
        <v>-5.9551656133102824E-4</v>
      </c>
      <c r="Z82" cm="1">
        <f t="array" ref="Z82">TheilElementSeparateSum(POP!Z$10:Z$89,GDP!Z$10:Z$89,POP!Z$90,GDP!Z$90,'Global Theil'!$A82)</f>
        <v>-5.4843292841813898E-4</v>
      </c>
      <c r="AA82" cm="1">
        <f t="array" ref="AA82">TheilElementSeparateSum(POP!AA$10:AA$89,GDP!AA$10:AA$89,POP!AA$90,GDP!AA$90,'Global Theil'!$A82)</f>
        <v>-4.9040819931007833E-4</v>
      </c>
      <c r="AB82" cm="1">
        <f t="array" ref="AB82">TheilElementSeparateSum(POP!AB$10:AB$89,GDP!AB$10:AB$89,POP!AB$90,GDP!AB$90,'Global Theil'!$A82)</f>
        <v>-3.7396195198946081E-4</v>
      </c>
      <c r="AC82" cm="1">
        <f t="array" ref="AC82">TheilElementSeparateSum(POP!AC$10:AC$89,GDP!AC$10:AC$89,POP!AC$90,GDP!AC$90,'Global Theil'!$A82)</f>
        <v>-4.19770745449245E-4</v>
      </c>
      <c r="AD82" cm="1">
        <f t="array" ref="AD82">TheilElementSeparateSum(POP!AD$10:AD$89,GDP!AD$10:AD$89,POP!AD$90,GDP!AD$90,'Global Theil'!$A82)</f>
        <v>-5.1977318333985931E-4</v>
      </c>
      <c r="AE82" cm="1">
        <f t="array" ref="AE82">TheilElementSeparateSum(POP!AE$10:AE$89,GDP!AE$10:AE$89,POP!AE$90,GDP!AE$90,'Global Theil'!$A82)</f>
        <v>-5.2771003937085003E-4</v>
      </c>
      <c r="AF82" cm="1">
        <f t="array" ref="AF82">TheilElementSeparateSum(POP!AF$10:AF$89,GDP!AF$10:AF$89,POP!AF$90,GDP!AF$90,'Global Theil'!$A82)</f>
        <v>-4.4871076831280656E-4</v>
      </c>
      <c r="AG82" cm="1">
        <f t="array" ref="AG82">TheilElementSeparateSum(POP!AG$10:AG$89,GDP!AG$10:AG$89,POP!AG$90,GDP!AG$90,'Global Theil'!$A82)</f>
        <v>-4.4123539547977046E-4</v>
      </c>
      <c r="AH82" cm="1">
        <f t="array" ref="AH82">TheilElementSeparateSum(POP!AH$10:AH$89,GDP!AH$10:AH$89,POP!AH$90,GDP!AH$90,'Global Theil'!$A82)</f>
        <v>-4.1231023187909897E-4</v>
      </c>
      <c r="AI82" cm="1">
        <f t="array" ref="AI82">TheilElementSeparateSum(POP!AI$10:AI$89,GDP!AI$10:AI$89,POP!AI$90,GDP!AI$90,'Global Theil'!$A82)</f>
        <v>-4.15154417182897E-4</v>
      </c>
      <c r="AJ82" cm="1">
        <f t="array" ref="AJ82">TheilElementSeparateSum(POP!AJ$10:AJ$89,GDP!AJ$10:AJ$89,POP!AJ$90,GDP!AJ$90,'Global Theil'!$A82)</f>
        <v>-4.2509570461873078E-4</v>
      </c>
      <c r="AK82" cm="1">
        <f t="array" ref="AK82">TheilElementSeparateSum(POP!AK$10:AK$89,GDP!AK$10:AK$89,POP!AK$90,GDP!AK$90,'Global Theil'!$A82)</f>
        <v>-4.1081783451992436E-4</v>
      </c>
      <c r="AL82" cm="1">
        <f t="array" ref="AL82">TheilElementSeparateSum(POP!AL$10:AL$89,GDP!AL$10:AL$89,POP!AL$90,GDP!AL$90,'Global Theil'!$A82)</f>
        <v>-3.924707637252256E-4</v>
      </c>
      <c r="AM82" cm="1">
        <f t="array" ref="AM82">TheilElementSeparateSum(POP!AM$10:AM$89,GDP!AM$10:AM$89,POP!AM$90,GDP!AM$90,'Global Theil'!$A82)</f>
        <v>-4.3954539480185062E-4</v>
      </c>
      <c r="AN82" cm="1">
        <f t="array" ref="AN82">TheilElementSeparateSum(POP!AN$10:AN$89,GDP!AN$10:AN$89,POP!AN$90,GDP!AN$90,'Global Theil'!$A82)</f>
        <v>-3.8909579853758198E-4</v>
      </c>
      <c r="AO82" cm="1">
        <f t="array" ref="AO82">TheilElementSeparateSum(POP!AO$10:AO$89,GDP!AO$10:AO$89,POP!AO$90,GDP!AO$90,'Global Theil'!$A82)</f>
        <v>-3.705545572172567E-4</v>
      </c>
      <c r="AP82" cm="1">
        <f t="array" ref="AP82">TheilElementSeparateSum(POP!AP$10:AP$89,GDP!AP$10:AP$89,POP!AP$90,GDP!AP$90,'Global Theil'!$A82)</f>
        <v>-3.7626958016627677E-4</v>
      </c>
      <c r="AQ82" cm="1">
        <f t="array" ref="AQ82">TheilElementSeparateSum(POP!AQ$10:AQ$89,GDP!AQ$10:AQ$89,POP!AQ$90,GDP!AQ$90,'Global Theil'!$A82)</f>
        <v>-4.1310954796702586E-4</v>
      </c>
      <c r="AR82" cm="1">
        <f t="array" ref="AR82">TheilElementSeparateSum(POP!AR$10:AR$89,GDP!AR$10:AR$89,POP!AR$90,GDP!AR$90,'Global Theil'!$A82)</f>
        <v>-4.1096835387190763E-4</v>
      </c>
      <c r="AS82" cm="1">
        <f t="array" ref="AS82">TheilElementSeparateSum(POP!AS$10:AS$89,GDP!AS$10:AS$89,POP!AS$90,GDP!AS$90,'Global Theil'!$A82)</f>
        <v>-4.2683717598845293E-4</v>
      </c>
      <c r="AT82" cm="1">
        <f t="array" ref="AT82">TheilElementSeparateSum(POP!AT$10:AT$89,GDP!AT$10:AT$89,POP!AT$90,GDP!AT$90,'Global Theil'!$A82)</f>
        <v>-4.6446878407772717E-4</v>
      </c>
      <c r="AU82" cm="1">
        <f t="array" ref="AU82">TheilElementSeparateSum(POP!AU$10:AU$89,GDP!AU$10:AU$89,POP!AU$90,GDP!AU$90,'Global Theil'!$A82)</f>
        <v>-5.3303169425850832E-4</v>
      </c>
      <c r="AV82" cm="1">
        <f t="array" ref="AV82">TheilElementSeparateSum(POP!AV$10:AV$89,GDP!AV$10:AV$89,POP!AV$90,GDP!AV$90,'Global Theil'!$A82)</f>
        <v>-6.5263486034481647E-4</v>
      </c>
      <c r="AW82" cm="1">
        <f t="array" ref="AW82">TheilElementSeparateSum(POP!AW$10:AW$89,GDP!AW$10:AW$89,POP!AW$90,GDP!AW$90,'Global Theil'!$A82)</f>
        <v>-6.54189757128992E-4</v>
      </c>
      <c r="AX82" cm="1">
        <f t="array" ref="AX82">TheilElementSeparateSum(POP!AX$10:AX$89,GDP!AX$10:AX$89,POP!AX$90,GDP!AX$90,'Global Theil'!$A82)</f>
        <v>-7.166281996654018E-4</v>
      </c>
      <c r="AY82" cm="1">
        <f t="array" ref="AY82">TheilElementSeparateSum(POP!AY$10:AY$89,GDP!AY$10:AY$89,POP!AY$90,GDP!AY$90,'Global Theil'!$A82)</f>
        <v>-6.7965798005679371E-4</v>
      </c>
      <c r="AZ82" cm="1">
        <f t="array" ref="AZ82">TheilElementSeparateSum(POP!AZ$10:AZ$89,GDP!AZ$10:AZ$89,POP!AZ$90,GDP!AZ$90,'Global Theil'!$A82)</f>
        <v>-7.5507571577260331E-4</v>
      </c>
      <c r="BA82" cm="1">
        <f t="array" ref="BA82">TheilElementSeparateSum(POP!BA$10:BA$89,GDP!BA$10:BA$89,POP!BA$90,GDP!BA$90,'Global Theil'!$A82)</f>
        <v>-7.8158238207056698E-4</v>
      </c>
      <c r="BB82" cm="1">
        <f t="array" ref="BB82">TheilElementSeparateSum(POP!BB$10:BB$89,GDP!BB$10:BB$89,POP!BB$90,GDP!BB$90,'Global Theil'!$A82)</f>
        <v>-8.1214102851957781E-4</v>
      </c>
      <c r="BC82" cm="1">
        <f t="array" ref="BC82">TheilElementSeparateSum(POP!BC$10:BC$89,GDP!BC$10:BC$89,POP!BC$90,GDP!BC$90,'Global Theil'!$A82)</f>
        <v>-8.4628766266614422E-4</v>
      </c>
      <c r="BD82" cm="1">
        <f t="array" ref="BD82">TheilElementSeparateSum(POP!BD$10:BD$89,GDP!BD$10:BD$89,POP!BD$90,GDP!BD$90,'Global Theil'!$A82)</f>
        <v>-8.3047846168906279E-4</v>
      </c>
      <c r="BE82" cm="1">
        <f t="array" ref="BE82">TheilElementSeparateSum(POP!BE$10:BE$89,GDP!BE$10:BE$89,POP!BE$90,GDP!BE$90,'Global Theil'!$A82)</f>
        <v>-7.5528471608143433E-4</v>
      </c>
      <c r="BF82" cm="1">
        <f t="array" ref="BF82">TheilElementSeparateSum(POP!BF$10:BF$89,GDP!BF$10:BF$89,POP!BF$90,GDP!BF$90,'Global Theil'!$A82)</f>
        <v>-7.4932845589814948E-4</v>
      </c>
      <c r="BG82" cm="1">
        <f t="array" ref="BG82">TheilElementSeparateSum(POP!BG$10:BG$89,GDP!BG$10:BG$89,POP!BG$90,GDP!BG$90,'Global Theil'!$A82)</f>
        <v>-8.1853518615614986E-4</v>
      </c>
      <c r="BH82" cm="1">
        <f t="array" ref="BH82">TheilElementSeparateSum(POP!BH$10:BH$89,GDP!BH$10:BH$89,POP!BH$90,GDP!BH$90,'Global Theil'!$A82)</f>
        <v>-8.185071233660962E-4</v>
      </c>
      <c r="BI82" cm="1">
        <f t="array" ref="BI82">TheilElementSeparateSum(POP!BI$10:BI$89,GDP!BI$10:BI$89,POP!BI$90,GDP!BI$90,'Global Theil'!$A82)</f>
        <v>-7.5187318347351277E-4</v>
      </c>
    </row>
    <row r="83" spans="1:61" x14ac:dyDescent="0.45">
      <c r="A83">
        <f t="shared" si="1"/>
        <v>80</v>
      </c>
      <c r="B83" t="str" vm="147">
        <f>GDP!B89</f>
        <v>Zimbabwe</v>
      </c>
      <c r="C83" cm="1">
        <f t="array" ref="C83">TheilElementSeparateSum(POP!C$10:C$89,GDP!C$10:C$89,POP!C$90,GDP!C$90,'Global Theil'!$A83)</f>
        <v>-5.6676570164769199E-4</v>
      </c>
      <c r="D83" cm="1">
        <f t="array" ref="D83">TheilElementSeparateSum(POP!D$10:D$89,GDP!D$10:D$89,POP!D$90,GDP!D$90,'Global Theil'!$A83)</f>
        <v>-6.0301124903614921E-4</v>
      </c>
      <c r="E83" cm="1">
        <f t="array" ref="E83">TheilElementSeparateSum(POP!E$10:E$89,GDP!E$10:E$89,POP!E$90,GDP!E$90,'Global Theil'!$A83)</f>
        <v>-6.2739837413188892E-4</v>
      </c>
      <c r="F83" cm="1">
        <f t="array" ref="F83">TheilElementSeparateSum(POP!F$10:F$89,GDP!F$10:F$89,POP!F$90,GDP!F$90,'Global Theil'!$A83)</f>
        <v>-6.4830369256416197E-4</v>
      </c>
      <c r="G83" cm="1">
        <f t="array" ref="G83">TheilElementSeparateSum(POP!G$10:G$89,GDP!G$10:G$89,POP!G$90,GDP!G$90,'Global Theil'!$A83)</f>
        <v>-6.6143880618684783E-4</v>
      </c>
      <c r="H83" cm="1">
        <f t="array" ref="H83">TheilElementSeparateSum(POP!H$10:H$89,GDP!H$10:H$89,POP!H$90,GDP!H$90,'Global Theil'!$A83)</f>
        <v>-6.8438303591454152E-4</v>
      </c>
      <c r="I83" cm="1">
        <f t="array" ref="I83">TheilElementSeparateSum(POP!I$10:I$89,GDP!I$10:I$89,POP!I$90,GDP!I$90,'Global Theil'!$A83)</f>
        <v>-6.9190219812890151E-4</v>
      </c>
      <c r="J83" cm="1">
        <f t="array" ref="J83">TheilElementSeparateSum(POP!J$10:J$89,GDP!J$10:J$89,POP!J$90,GDP!J$90,'Global Theil'!$A83)</f>
        <v>-7.0277668664049252E-4</v>
      </c>
      <c r="K83" cm="1">
        <f t="array" ref="K83">TheilElementSeparateSum(POP!K$10:K$89,GDP!K$10:K$89,POP!K$90,GDP!K$90,'Global Theil'!$A83)</f>
        <v>-7.0599388560714624E-4</v>
      </c>
      <c r="L83" cm="1">
        <f t="array" ref="L83">TheilElementSeparateSum(POP!L$10:L$89,GDP!L$10:L$89,POP!L$90,GDP!L$90,'Global Theil'!$A83)</f>
        <v>-7.1739368009038362E-4</v>
      </c>
      <c r="M83" cm="1">
        <f t="array" ref="M83">TheilElementSeparateSum(POP!M$10:M$89,GDP!M$10:M$89,POP!M$90,GDP!M$90,'Global Theil'!$A83)</f>
        <v>-7.2221060092996512E-4</v>
      </c>
      <c r="N83" cm="1">
        <f t="array" ref="N83">TheilElementSeparateSum(POP!N$10:N$89,GDP!N$10:N$89,POP!N$90,GDP!N$90,'Global Theil'!$A83)</f>
        <v>-7.2420316544710738E-4</v>
      </c>
      <c r="O83" cm="1">
        <f t="array" ref="O83">TheilElementSeparateSum(POP!O$10:O$89,GDP!O$10:O$89,POP!O$90,GDP!O$90,'Global Theil'!$A83)</f>
        <v>-7.3244992351953117E-4</v>
      </c>
      <c r="P83" cm="1">
        <f t="array" ref="P83">TheilElementSeparateSum(POP!P$10:P$89,GDP!P$10:P$89,POP!P$90,GDP!P$90,'Global Theil'!$A83)</f>
        <v>-7.3187529060028634E-4</v>
      </c>
      <c r="Q83" cm="1">
        <f t="array" ref="Q83">TheilElementSeparateSum(POP!Q$10:Q$89,GDP!Q$10:Q$89,POP!Q$90,GDP!Q$90,'Global Theil'!$A83)</f>
        <v>-7.5176242430396718E-4</v>
      </c>
      <c r="R83" cm="1">
        <f t="array" ref="R83">TheilElementSeparateSum(POP!R$10:R$89,GDP!R$10:R$89,POP!R$90,GDP!R$90,'Global Theil'!$A83)</f>
        <v>-7.79898541722083E-4</v>
      </c>
      <c r="S83" cm="1">
        <f t="array" ref="S83">TheilElementSeparateSum(POP!S$10:S$89,GDP!S$10:S$89,POP!S$90,GDP!S$90,'Global Theil'!$A83)</f>
        <v>-7.9784237711126387E-4</v>
      </c>
      <c r="T83" cm="1">
        <f t="array" ref="T83">TheilElementSeparateSum(POP!T$10:T$89,GDP!T$10:T$89,POP!T$90,GDP!T$90,'Global Theil'!$A83)</f>
        <v>-7.96667230255819E-4</v>
      </c>
      <c r="U83" cm="1">
        <f t="array" ref="U83">TheilElementSeparateSum(POP!U$10:U$89,GDP!U$10:U$89,POP!U$90,GDP!U$90,'Global Theil'!$A83)</f>
        <v>-8.1057418177654943E-4</v>
      </c>
      <c r="V83" cm="1">
        <f t="array" ref="V83">TheilElementSeparateSum(POP!V$10:V$89,GDP!V$10:V$89,POP!V$90,GDP!V$90,'Global Theil'!$A83)</f>
        <v>-8.341797002213619E-4</v>
      </c>
      <c r="W83" cm="1">
        <f t="array" ref="W83">TheilElementSeparateSum(POP!W$10:W$89,GDP!W$10:W$89,POP!W$90,GDP!W$90,'Global Theil'!$A83)</f>
        <v>-8.4834398591492554E-4</v>
      </c>
      <c r="X83" cm="1">
        <f t="array" ref="X83">TheilElementSeparateSum(POP!X$10:X$89,GDP!X$10:X$89,POP!X$90,GDP!X$90,'Global Theil'!$A83)</f>
        <v>-8.5879836583714825E-4</v>
      </c>
      <c r="Y83" cm="1">
        <f t="array" ref="Y83">TheilElementSeparateSum(POP!Y$10:Y$89,GDP!Y$10:Y$89,POP!Y$90,GDP!Y$90,'Global Theil'!$A83)</f>
        <v>-8.8175511914150831E-4</v>
      </c>
      <c r="Z83" cm="1">
        <f t="array" ref="Z83">TheilElementSeparateSum(POP!Z$10:Z$89,GDP!Z$10:Z$89,POP!Z$90,GDP!Z$90,'Global Theil'!$A83)</f>
        <v>-8.6868720463378131E-4</v>
      </c>
      <c r="AA83" cm="1">
        <f t="array" ref="AA83">TheilElementSeparateSum(POP!AA$10:AA$89,GDP!AA$10:AA$89,POP!AA$90,GDP!AA$90,'Global Theil'!$A83)</f>
        <v>-8.3929457748418935E-4</v>
      </c>
      <c r="AB83" cm="1">
        <f t="array" ref="AB83">TheilElementSeparateSum(POP!AB$10:AB$89,GDP!AB$10:AB$89,POP!AB$90,GDP!AB$90,'Global Theil'!$A83)</f>
        <v>-8.308286495402157E-4</v>
      </c>
      <c r="AC83" cm="1">
        <f t="array" ref="AC83">TheilElementSeparateSum(POP!AC$10:AC$89,GDP!AC$10:AC$89,POP!AC$90,GDP!AC$90,'Global Theil'!$A83)</f>
        <v>-8.2457899045897554E-4</v>
      </c>
      <c r="AD83" cm="1">
        <f t="array" ref="AD83">TheilElementSeparateSum(POP!AD$10:AD$89,GDP!AD$10:AD$89,POP!AD$90,GDP!AD$90,'Global Theil'!$A83)</f>
        <v>-8.4119850281531405E-4</v>
      </c>
      <c r="AE83" cm="1">
        <f t="array" ref="AE83">TheilElementSeparateSum(POP!AE$10:AE$89,GDP!AE$10:AE$89,POP!AE$90,GDP!AE$90,'Global Theil'!$A83)</f>
        <v>-8.4904253253269876E-4</v>
      </c>
      <c r="AF83" cm="1">
        <f t="array" ref="AF83">TheilElementSeparateSum(POP!AF$10:AF$89,GDP!AF$10:AF$89,POP!AF$90,GDP!AF$90,'Global Theil'!$A83)</f>
        <v>-8.3877362743995179E-4</v>
      </c>
      <c r="AG83" cm="1">
        <f t="array" ref="AG83">TheilElementSeparateSum(POP!AG$10:AG$89,GDP!AG$10:AG$89,POP!AG$90,GDP!AG$90,'Global Theil'!$A83)</f>
        <v>-8.1450353961814146E-4</v>
      </c>
      <c r="AH83" cm="1">
        <f t="array" ref="AH83">TheilElementSeparateSum(POP!AH$10:AH$89,GDP!AH$10:AH$89,POP!AH$90,GDP!AH$90,'Global Theil'!$A83)</f>
        <v>-7.0553145032429838E-4</v>
      </c>
      <c r="AI83" cm="1">
        <f t="array" ref="AI83">TheilElementSeparateSum(POP!AI$10:AI$89,GDP!AI$10:AI$89,POP!AI$90,GDP!AI$90,'Global Theil'!$A83)</f>
        <v>-6.8769078317336397E-4</v>
      </c>
      <c r="AJ83" cm="1">
        <f t="array" ref="AJ83">TheilElementSeparateSum(POP!AJ$10:AJ$89,GDP!AJ$10:AJ$89,POP!AJ$90,GDP!AJ$90,'Global Theil'!$A83)</f>
        <v>-6.7701793590930212E-4</v>
      </c>
      <c r="AK83" cm="1">
        <f t="array" ref="AK83">TheilElementSeparateSum(POP!AK$10:AK$89,GDP!AK$10:AK$89,POP!AK$90,GDP!AK$90,'Global Theil'!$A83)</f>
        <v>-6.5083595473776421E-4</v>
      </c>
      <c r="AL83" cm="1">
        <f t="array" ref="AL83">TheilElementSeparateSum(POP!AL$10:AL$89,GDP!AL$10:AL$89,POP!AL$90,GDP!AL$90,'Global Theil'!$A83)</f>
        <v>-7.0806121241212333E-4</v>
      </c>
      <c r="AM83" cm="1">
        <f t="array" ref="AM83">TheilElementSeparateSum(POP!AM$10:AM$89,GDP!AM$10:AM$89,POP!AM$90,GDP!AM$90,'Global Theil'!$A83)</f>
        <v>-7.0378889881037628E-4</v>
      </c>
      <c r="AN83" cm="1">
        <f t="array" ref="AN83">TheilElementSeparateSum(POP!AN$10:AN$89,GDP!AN$10:AN$89,POP!AN$90,GDP!AN$90,'Global Theil'!$A83)</f>
        <v>-5.9756364584484414E-4</v>
      </c>
      <c r="AO83" cm="1">
        <f t="array" ref="AO83">TheilElementSeparateSum(POP!AO$10:AO$89,GDP!AO$10:AO$89,POP!AO$90,GDP!AO$90,'Global Theil'!$A83)</f>
        <v>-6.0387210170099591E-4</v>
      </c>
      <c r="AP83" cm="1">
        <f t="array" ref="AP83">TheilElementSeparateSum(POP!AP$10:AP$89,GDP!AP$10:AP$89,POP!AP$90,GDP!AP$90,'Global Theil'!$A83)</f>
        <v>-5.7981020805410221E-4</v>
      </c>
      <c r="AQ83" cm="1">
        <f t="array" ref="AQ83">TheilElementSeparateSum(POP!AQ$10:AQ$89,GDP!AQ$10:AQ$89,POP!AQ$90,GDP!AQ$90,'Global Theil'!$A83)</f>
        <v>-5.8500695404913711E-4</v>
      </c>
      <c r="AR83" cm="1">
        <f t="array" ref="AR83">TheilElementSeparateSum(POP!AR$10:AR$89,GDP!AR$10:AR$89,POP!AR$90,GDP!AR$90,'Global Theil'!$A83)</f>
        <v>-5.4771048179228768E-4</v>
      </c>
      <c r="AS83" cm="1">
        <f t="array" ref="AS83">TheilElementSeparateSum(POP!AS$10:AS$89,GDP!AS$10:AS$89,POP!AS$90,GDP!AS$90,'Global Theil'!$A83)</f>
        <v>-4.8166113148842435E-4</v>
      </c>
      <c r="AT83" cm="1">
        <f t="array" ref="AT83">TheilElementSeparateSum(POP!AT$10:AT$89,GDP!AT$10:AT$89,POP!AT$90,GDP!AT$90,'Global Theil'!$A83)</f>
        <v>-4.5155442771559174E-4</v>
      </c>
      <c r="AU83" cm="1">
        <f t="array" ref="AU83">TheilElementSeparateSum(POP!AU$10:AU$89,GDP!AU$10:AU$89,POP!AU$90,GDP!AU$90,'Global Theil'!$A83)</f>
        <v>-4.2773588825928584E-4</v>
      </c>
      <c r="AV83" cm="1">
        <f t="array" ref="AV83">TheilElementSeparateSum(POP!AV$10:AV$89,GDP!AV$10:AV$89,POP!AV$90,GDP!AV$90,'Global Theil'!$A83)</f>
        <v>-3.93455689541365E-4</v>
      </c>
      <c r="AW83" cm="1">
        <f t="array" ref="AW83">TheilElementSeparateSum(POP!AW$10:AW$89,GDP!AW$10:AW$89,POP!AW$90,GDP!AW$90,'Global Theil'!$A83)</f>
        <v>-3.5941231516775624E-4</v>
      </c>
      <c r="AX83" cm="1">
        <f t="array" ref="AX83">TheilElementSeparateSum(POP!AX$10:AX$89,GDP!AX$10:AX$89,POP!AX$90,GDP!AX$90,'Global Theil'!$A83)</f>
        <v>-3.0133569519486913E-4</v>
      </c>
      <c r="AY83" cm="1">
        <f t="array" ref="AY83">TheilElementSeparateSum(POP!AY$10:AY$89,GDP!AY$10:AY$89,POP!AY$90,GDP!AY$90,'Global Theil'!$A83)</f>
        <v>-5.1295607089360811E-4</v>
      </c>
      <c r="AZ83" cm="1">
        <f t="array" ref="AZ83">TheilElementSeparateSum(POP!AZ$10:AZ$89,GDP!AZ$10:AZ$89,POP!AZ$90,GDP!AZ$90,'Global Theil'!$A83)</f>
        <v>-5.5561719181275882E-4</v>
      </c>
      <c r="BA83" cm="1">
        <f t="array" ref="BA83">TheilElementSeparateSum(POP!BA$10:BA$89,GDP!BA$10:BA$89,POP!BA$90,GDP!BA$90,'Global Theil'!$A83)</f>
        <v>-5.7714463063183357E-4</v>
      </c>
      <c r="BB83" cm="1">
        <f t="array" ref="BB83">TheilElementSeparateSum(POP!BB$10:BB$89,GDP!BB$10:BB$89,POP!BB$90,GDP!BB$90,'Global Theil'!$A83)</f>
        <v>-6.3509391563259751E-4</v>
      </c>
      <c r="BC83" cm="1">
        <f t="array" ref="BC83">TheilElementSeparateSum(POP!BC$10:BC$89,GDP!BC$10:BC$89,POP!BC$90,GDP!BC$90,'Global Theil'!$A83)</f>
        <v>-6.647526716333105E-4</v>
      </c>
      <c r="BD83" cm="1">
        <f t="array" ref="BD83">TheilElementSeparateSum(POP!BD$10:BD$89,GDP!BD$10:BD$89,POP!BD$90,GDP!BD$90,'Global Theil'!$A83)</f>
        <v>-6.6233091414322957E-4</v>
      </c>
      <c r="BE83" cm="1">
        <f t="array" ref="BE83">TheilElementSeparateSum(POP!BE$10:BE$89,GDP!BE$10:BE$89,POP!BE$90,GDP!BE$90,'Global Theil'!$A83)</f>
        <v>-6.8361146957133167E-4</v>
      </c>
      <c r="BF83" cm="1">
        <f t="array" ref="BF83">TheilElementSeparateSum(POP!BF$10:BF$89,GDP!BF$10:BF$89,POP!BF$90,GDP!BF$90,'Global Theil'!$A83)</f>
        <v>-6.8880059899699994E-4</v>
      </c>
      <c r="BG83" cm="1">
        <f t="array" ref="BG83">TheilElementSeparateSum(POP!BG$10:BG$89,GDP!BG$10:BG$89,POP!BG$90,GDP!BG$90,'Global Theil'!$A83)</f>
        <v>-6.9443660403495399E-4</v>
      </c>
      <c r="BH83" cm="1">
        <f t="array" ref="BH83">TheilElementSeparateSum(POP!BH$10:BH$89,GDP!BH$10:BH$89,POP!BH$90,GDP!BH$90,'Global Theil'!$A83)</f>
        <v>-7.0853970579798028E-4</v>
      </c>
      <c r="BI83" cm="1">
        <f t="array" ref="BI83">TheilElementSeparateSum(POP!BI$10:BI$89,GDP!BI$10:BI$89,POP!BI$90,GDP!BI$90,'Global Theil'!$A83)</f>
        <v>-6.5981122856671704E-4</v>
      </c>
    </row>
    <row r="84" spans="1:61" x14ac:dyDescent="0.45">
      <c r="B84" t="s">
        <v>48</v>
      </c>
      <c r="C84">
        <f>SUM(C4:C83)</f>
        <v>0.94351461810335369</v>
      </c>
      <c r="D84">
        <f t="shared" ref="D84:BI84" si="2">SUM(D4:D83)</f>
        <v>0.95569234660952274</v>
      </c>
      <c r="E84">
        <f t="shared" si="2"/>
        <v>0.93715025900252691</v>
      </c>
      <c r="F84">
        <f t="shared" si="2"/>
        <v>0.92759913996121879</v>
      </c>
      <c r="G84">
        <f t="shared" si="2"/>
        <v>0.92610272061621601</v>
      </c>
      <c r="H84">
        <f t="shared" si="2"/>
        <v>0.95976559245342374</v>
      </c>
      <c r="I84">
        <f t="shared" si="2"/>
        <v>0.9748686691112699</v>
      </c>
      <c r="J84">
        <f t="shared" si="2"/>
        <v>1.002032560976212</v>
      </c>
      <c r="K84">
        <f t="shared" si="2"/>
        <v>0.99627645664634146</v>
      </c>
      <c r="L84">
        <f t="shared" si="2"/>
        <v>0.98095996256326912</v>
      </c>
      <c r="M84">
        <f t="shared" si="2"/>
        <v>0.99504045104418937</v>
      </c>
      <c r="N84">
        <f t="shared" si="2"/>
        <v>1.002477606800213</v>
      </c>
      <c r="O84">
        <f t="shared" si="2"/>
        <v>0.98526010115738827</v>
      </c>
      <c r="P84">
        <f t="shared" si="2"/>
        <v>0.96114507314032982</v>
      </c>
      <c r="Q84">
        <f t="shared" si="2"/>
        <v>0.97031945835540512</v>
      </c>
      <c r="R84">
        <f t="shared" si="2"/>
        <v>0.99909255315245105</v>
      </c>
      <c r="S84">
        <f t="shared" si="2"/>
        <v>1.0014205429713636</v>
      </c>
      <c r="T84">
        <f t="shared" si="2"/>
        <v>1.0446960560205398</v>
      </c>
      <c r="U84">
        <f t="shared" si="2"/>
        <v>1.0323239574806158</v>
      </c>
      <c r="V84">
        <f t="shared" si="2"/>
        <v>1.0265535670168775</v>
      </c>
      <c r="W84">
        <f t="shared" si="2"/>
        <v>1.0120192714002219</v>
      </c>
      <c r="X84">
        <f t="shared" si="2"/>
        <v>1.0269293459987512</v>
      </c>
      <c r="Y84">
        <f t="shared" si="2"/>
        <v>1.0708290614736027</v>
      </c>
      <c r="Z84">
        <f t="shared" si="2"/>
        <v>1.1040258548122408</v>
      </c>
      <c r="AA84">
        <f t="shared" si="2"/>
        <v>1.1128122200764141</v>
      </c>
      <c r="AB84">
        <f t="shared" si="2"/>
        <v>1.1636024705150454</v>
      </c>
      <c r="AC84">
        <f t="shared" si="2"/>
        <v>1.1923156310301559</v>
      </c>
      <c r="AD84">
        <f t="shared" si="2"/>
        <v>1.2081725482581349</v>
      </c>
      <c r="AE84">
        <f t="shared" si="2"/>
        <v>1.1976541148846962</v>
      </c>
      <c r="AF84">
        <f t="shared" si="2"/>
        <v>1.1987820889803931</v>
      </c>
      <c r="AG84">
        <f t="shared" si="2"/>
        <v>1.2084132660315343</v>
      </c>
      <c r="AH84">
        <f t="shared" si="2"/>
        <v>1.231090844623747</v>
      </c>
      <c r="AI84">
        <f t="shared" si="2"/>
        <v>1.238902272567497</v>
      </c>
      <c r="AJ84">
        <f t="shared" si="2"/>
        <v>1.226014975270602</v>
      </c>
      <c r="AK84">
        <f t="shared" si="2"/>
        <v>1.2081739887871654</v>
      </c>
      <c r="AL84">
        <f t="shared" si="2"/>
        <v>1.1659629023661691</v>
      </c>
      <c r="AM84">
        <f t="shared" si="2"/>
        <v>1.1452292721136916</v>
      </c>
      <c r="AN84">
        <f t="shared" si="2"/>
        <v>1.151831782531318</v>
      </c>
      <c r="AO84">
        <f t="shared" si="2"/>
        <v>1.1795197096019761</v>
      </c>
      <c r="AP84">
        <f t="shared" si="2"/>
        <v>1.1719405890301655</v>
      </c>
      <c r="AQ84">
        <f t="shared" si="2"/>
        <v>1.166708735805758</v>
      </c>
      <c r="AR84">
        <f t="shared" si="2"/>
        <v>1.1567147685355454</v>
      </c>
      <c r="AS84">
        <f t="shared" si="2"/>
        <v>1.1456133289489179</v>
      </c>
      <c r="AT84">
        <f t="shared" si="2"/>
        <v>1.1222848368632095</v>
      </c>
      <c r="AU84">
        <f t="shared" si="2"/>
        <v>1.0788936541696013</v>
      </c>
      <c r="AV84">
        <f t="shared" si="2"/>
        <v>1.0326219807458525</v>
      </c>
      <c r="AW84">
        <f t="shared" si="2"/>
        <v>0.97482114179899215</v>
      </c>
      <c r="AX84">
        <f t="shared" si="2"/>
        <v>0.9286470925437702</v>
      </c>
      <c r="AY84">
        <f t="shared" si="2"/>
        <v>0.89089547930335344</v>
      </c>
      <c r="AZ84">
        <f t="shared" si="2"/>
        <v>0.82627338516251714</v>
      </c>
      <c r="BA84">
        <f t="shared" si="2"/>
        <v>0.78944637239604609</v>
      </c>
      <c r="BB84">
        <f t="shared" si="2"/>
        <v>0.76970885152456103</v>
      </c>
      <c r="BC84">
        <f t="shared" si="2"/>
        <v>0.74250052104727737</v>
      </c>
      <c r="BD84">
        <f t="shared" si="2"/>
        <v>0.72500094329693454</v>
      </c>
      <c r="BE84">
        <f t="shared" si="2"/>
        <v>0.72007020785660381</v>
      </c>
      <c r="BF84">
        <f t="shared" si="2"/>
        <v>0.72499064163231575</v>
      </c>
      <c r="BG84">
        <f t="shared" si="2"/>
        <v>0.70311762003716638</v>
      </c>
      <c r="BH84">
        <f t="shared" si="2"/>
        <v>0.70377055698209723</v>
      </c>
      <c r="BI84">
        <f t="shared" si="2"/>
        <v>0.70472648574372199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C233D-3512-4B80-8C42-E5BCB88AAF1D}">
  <sheetPr codeName="Sheet10"/>
  <dimension ref="A1:BI58"/>
  <sheetViews>
    <sheetView workbookViewId="0">
      <selection activeCell="B1" sqref="B1"/>
    </sheetView>
  </sheetViews>
  <sheetFormatPr defaultRowHeight="14.25" x14ac:dyDescent="0.45"/>
  <cols>
    <col min="1" max="1" width="37.9296875" customWidth="1"/>
    <col min="2" max="2" width="19.33203125" customWidth="1"/>
    <col min="3" max="4" width="17.9296875" bestFit="1" customWidth="1"/>
    <col min="5" max="27" width="19.3984375" bestFit="1" customWidth="1"/>
    <col min="28" max="61" width="20.3984375" bestFit="1" customWidth="1"/>
  </cols>
  <sheetData>
    <row r="1" spans="1:61" x14ac:dyDescent="0.45">
      <c r="A1" s="20" t="s">
        <v>90</v>
      </c>
    </row>
    <row r="2" spans="1:61" x14ac:dyDescent="0.45">
      <c r="A2" s="20" t="s">
        <v>82</v>
      </c>
    </row>
    <row r="3" spans="1:61" x14ac:dyDescent="0.45">
      <c r="A3" s="20" t="s">
        <v>83</v>
      </c>
    </row>
    <row r="4" spans="1:61" x14ac:dyDescent="0.45">
      <c r="A4" s="20" t="s">
        <v>81</v>
      </c>
    </row>
    <row r="5" spans="1:61" x14ac:dyDescent="0.45">
      <c r="A5" s="20" t="s">
        <v>89</v>
      </c>
    </row>
    <row r="6" spans="1:61" x14ac:dyDescent="0.45">
      <c r="C6" t="str" vm="6">
        <f>GDP!C9</f>
        <v>1961</v>
      </c>
      <c r="D6" t="str" vm="7">
        <f>GDP!D9</f>
        <v>1962</v>
      </c>
      <c r="E6" t="str" vm="8">
        <f>GDP!E9</f>
        <v>1963</v>
      </c>
      <c r="F6" t="str" vm="9">
        <f>GDP!F9</f>
        <v>1964</v>
      </c>
      <c r="G6" t="str" vm="10">
        <f>GDP!G9</f>
        <v>1965</v>
      </c>
      <c r="H6" t="str" vm="11">
        <f>GDP!H9</f>
        <v>1966</v>
      </c>
      <c r="I6" t="str" vm="12">
        <f>GDP!I9</f>
        <v>1967</v>
      </c>
      <c r="J6" t="str" vm="13">
        <f>GDP!J9</f>
        <v>1968</v>
      </c>
      <c r="K6" t="str" vm="14">
        <f>GDP!K9</f>
        <v>1969</v>
      </c>
      <c r="L6" t="str" vm="15">
        <f>GDP!L9</f>
        <v>1970</v>
      </c>
      <c r="M6" t="str" vm="16">
        <f>GDP!M9</f>
        <v>1971</v>
      </c>
      <c r="N6" t="str" vm="17">
        <f>GDP!N9</f>
        <v>1972</v>
      </c>
      <c r="O6" t="str" vm="18">
        <f>GDP!O9</f>
        <v>1973</v>
      </c>
      <c r="P6" t="str" vm="19">
        <f>GDP!P9</f>
        <v>1974</v>
      </c>
      <c r="Q6" t="str" vm="20">
        <f>GDP!Q9</f>
        <v>1975</v>
      </c>
      <c r="R6" t="str" vm="21">
        <f>GDP!R9</f>
        <v>1976</v>
      </c>
      <c r="S6" t="str" vm="22">
        <f>GDP!S9</f>
        <v>1977</v>
      </c>
      <c r="T6" t="str" vm="23">
        <f>GDP!T9</f>
        <v>1978</v>
      </c>
      <c r="U6" t="str" vm="24">
        <f>GDP!U9</f>
        <v>1979</v>
      </c>
      <c r="V6" t="str" vm="25">
        <f>GDP!V9</f>
        <v>1980</v>
      </c>
      <c r="W6" t="str" vm="26">
        <f>GDP!W9</f>
        <v>1981</v>
      </c>
      <c r="X6" t="str" vm="27">
        <f>GDP!X9</f>
        <v>1982</v>
      </c>
      <c r="Y6" t="str" vm="28">
        <f>GDP!Y9</f>
        <v>1983</v>
      </c>
      <c r="Z6" t="str" vm="29">
        <f>GDP!Z9</f>
        <v>1984</v>
      </c>
      <c r="AA6" t="str" vm="30">
        <f>GDP!AA9</f>
        <v>1985</v>
      </c>
      <c r="AB6" t="str" vm="31">
        <f>GDP!AB9</f>
        <v>1986</v>
      </c>
      <c r="AC6" t="str" vm="32">
        <f>GDP!AC9</f>
        <v>1987</v>
      </c>
      <c r="AD6" t="str" vm="33">
        <f>GDP!AD9</f>
        <v>1988</v>
      </c>
      <c r="AE6" t="str" vm="34">
        <f>GDP!AE9</f>
        <v>1989</v>
      </c>
      <c r="AF6" t="str" vm="35">
        <f>GDP!AF9</f>
        <v>1990</v>
      </c>
      <c r="AG6" t="str" vm="36">
        <f>GDP!AG9</f>
        <v>1991</v>
      </c>
      <c r="AH6" t="str" vm="37">
        <f>GDP!AH9</f>
        <v>1992</v>
      </c>
      <c r="AI6" t="str" vm="38">
        <f>GDP!AI9</f>
        <v>1993</v>
      </c>
      <c r="AJ6" t="str" vm="39">
        <f>GDP!AJ9</f>
        <v>1994</v>
      </c>
      <c r="AK6" t="str" vm="40">
        <f>GDP!AK9</f>
        <v>1995</v>
      </c>
      <c r="AL6" t="str" vm="41">
        <f>GDP!AL9</f>
        <v>1996</v>
      </c>
      <c r="AM6" t="str" vm="42">
        <f>GDP!AM9</f>
        <v>1997</v>
      </c>
      <c r="AN6" t="str" vm="43">
        <f>GDP!AN9</f>
        <v>1998</v>
      </c>
      <c r="AO6" t="str" vm="44">
        <f>GDP!AO9</f>
        <v>1999</v>
      </c>
      <c r="AP6" t="str" vm="45">
        <f>GDP!AP9</f>
        <v>2000</v>
      </c>
      <c r="AQ6" t="str" vm="46">
        <f>GDP!AQ9</f>
        <v>2001</v>
      </c>
      <c r="AR6" t="str" vm="47">
        <f>GDP!AR9</f>
        <v>2002</v>
      </c>
      <c r="AS6" t="str" vm="48">
        <f>GDP!AS9</f>
        <v>2003</v>
      </c>
      <c r="AT6" t="str" vm="49">
        <f>GDP!AT9</f>
        <v>2004</v>
      </c>
      <c r="AU6" t="str" vm="50">
        <f>GDP!AU9</f>
        <v>2005</v>
      </c>
      <c r="AV6" t="str" vm="51">
        <f>GDP!AV9</f>
        <v>2006</v>
      </c>
      <c r="AW6" t="str" vm="52">
        <f>GDP!AW9</f>
        <v>2007</v>
      </c>
      <c r="AX6" t="str" vm="53">
        <f>GDP!AX9</f>
        <v>2008</v>
      </c>
      <c r="AY6" t="str" vm="54">
        <f>GDP!AY9</f>
        <v>2009</v>
      </c>
      <c r="AZ6" t="str" vm="55">
        <f>GDP!AZ9</f>
        <v>2010</v>
      </c>
      <c r="BA6" t="str" vm="56">
        <f>GDP!BA9</f>
        <v>2011</v>
      </c>
      <c r="BB6" t="str" vm="57">
        <f>GDP!BB9</f>
        <v>2012</v>
      </c>
      <c r="BC6" t="str" vm="58">
        <f>GDP!BC9</f>
        <v>2013</v>
      </c>
      <c r="BD6" t="str" vm="59">
        <f>GDP!BD9</f>
        <v>2014</v>
      </c>
      <c r="BE6" t="str" vm="60">
        <f>GDP!BE9</f>
        <v>2015</v>
      </c>
      <c r="BF6" t="str" vm="61">
        <f>GDP!BF9</f>
        <v>2016</v>
      </c>
      <c r="BG6" t="str" vm="62">
        <f>GDP!BG9</f>
        <v>2017</v>
      </c>
      <c r="BH6" t="str" vm="63">
        <f>GDP!BH9</f>
        <v>2018</v>
      </c>
      <c r="BI6" t="str" vm="64">
        <f>GDP!BI9</f>
        <v>2019</v>
      </c>
    </row>
    <row r="7" spans="1:61" x14ac:dyDescent="0.45">
      <c r="B7" t="s">
        <v>58</v>
      </c>
      <c r="C7" s="10" vm="1218">
        <f>GDP!C91</f>
        <v>917718404224</v>
      </c>
      <c r="D7" s="10" vm="1314">
        <f>GDP!D91</f>
        <v>991608361344</v>
      </c>
      <c r="E7" s="10" vm="1414">
        <f>GDP!E91</f>
        <v>1068329762752</v>
      </c>
      <c r="F7" s="10" vm="1522">
        <f>GDP!F91</f>
        <v>1165102469696</v>
      </c>
      <c r="G7" s="10" vm="1632">
        <f>GDP!G91</f>
        <v>1267550881344</v>
      </c>
      <c r="H7" s="10" vm="1743">
        <f>GDP!H91</f>
        <v>1389874987712</v>
      </c>
      <c r="I7" s="10" vm="1852">
        <f>GDP!I91</f>
        <v>1491682598400</v>
      </c>
      <c r="J7" s="10" vm="1954">
        <f>GDP!J91</f>
        <v>1620089447936</v>
      </c>
      <c r="K7" s="10" vm="2028">
        <f>GDP!K91</f>
        <v>1780913526912</v>
      </c>
      <c r="L7" s="10" vm="2125">
        <f>GDP!L91</f>
        <v>1943939481344</v>
      </c>
      <c r="M7" s="10" vm="2226">
        <f>GDP!M91</f>
        <v>2140704497920</v>
      </c>
      <c r="N7" s="10" vm="2336">
        <f>GDP!N91</f>
        <v>2474444143744</v>
      </c>
      <c r="O7" s="10" vm="903">
        <f>GDP!O91</f>
        <v>2951846527744</v>
      </c>
      <c r="P7" s="10" vm="957">
        <f>GDP!P91</f>
        <v>3285962257664</v>
      </c>
      <c r="Q7" s="10" vm="1032">
        <f>GDP!Q91</f>
        <v>3693785925120</v>
      </c>
      <c r="R7" s="10" vm="1127">
        <f>GDP!R91</f>
        <v>3999492140288</v>
      </c>
      <c r="S7" s="10" vm="1219">
        <f>GDP!S91</f>
        <v>4531686935552</v>
      </c>
      <c r="T7" s="10" vm="1315">
        <f>GDP!T91</f>
        <v>5457153799680</v>
      </c>
      <c r="U7" s="10" vm="1415">
        <f>GDP!U91</f>
        <v>6253764610560</v>
      </c>
      <c r="V7" s="10" vm="1523">
        <f>GDP!V91</f>
        <v>6950362182656</v>
      </c>
      <c r="W7" s="10" vm="1633">
        <f>GDP!W91</f>
        <v>7180375587840</v>
      </c>
      <c r="X7" s="10" vm="1744">
        <f>GDP!X91</f>
        <v>7159140354560</v>
      </c>
      <c r="Y7" s="10" vm="1853">
        <f>GDP!Y91</f>
        <v>7466227553792</v>
      </c>
      <c r="Z7" s="10" vm="1955">
        <f>GDP!Z91</f>
        <v>7895046888448</v>
      </c>
      <c r="AA7" s="10" vm="2029">
        <f>GDP!AA91</f>
        <v>8356090895872</v>
      </c>
      <c r="AB7" s="10" vm="2126">
        <f>GDP!AB91</f>
        <v>10099459888128</v>
      </c>
      <c r="AC7" s="10" vm="2227">
        <f>GDP!AC91</f>
        <v>11600605321216</v>
      </c>
      <c r="AD7" s="10" vm="2337">
        <f>GDP!AD91</f>
        <v>13133434789888</v>
      </c>
      <c r="AE7" s="10" vm="986">
        <f>GDP!AE91</f>
        <v>13763984291840</v>
      </c>
      <c r="AF7" s="10" vm="224">
        <f>GDP!AF91</f>
        <v>15268428614656</v>
      </c>
      <c r="AG7" s="10" vm="1033">
        <f>GDP!AG91</f>
        <v>16191372101632</v>
      </c>
      <c r="AH7" s="10" vm="1128">
        <f>GDP!AH91</f>
        <v>17329877905408</v>
      </c>
      <c r="AI7" s="10" vm="1220">
        <f>GDP!AI91</f>
        <v>17539444568064</v>
      </c>
      <c r="AJ7" s="10" vm="1316">
        <f>GDP!AJ91</f>
        <v>18826020831232</v>
      </c>
      <c r="AK7" s="10" vm="1416">
        <f>GDP!AK91</f>
        <v>20754290759680</v>
      </c>
      <c r="AL7" s="10" vm="1524">
        <f>GDP!AL91</f>
        <v>20944252014592</v>
      </c>
      <c r="AM7" s="10" vm="1634">
        <f>GDP!AM91</f>
        <v>20773978986496</v>
      </c>
      <c r="AN7" s="10" vm="1745">
        <f>GDP!AN91</f>
        <v>20884158953472</v>
      </c>
      <c r="AO7" s="10" vm="1854">
        <f>GDP!AO91</f>
        <v>22130045769728</v>
      </c>
      <c r="AP7" s="10" vm="1956">
        <f>GDP!AP91</f>
        <v>22799401328640</v>
      </c>
      <c r="AQ7" s="10" vm="2030">
        <f>GDP!AQ91</f>
        <v>22532806506496</v>
      </c>
      <c r="AR7" s="10" vm="2127">
        <f>GDP!AR91</f>
        <v>23397823830016</v>
      </c>
      <c r="AS7" s="10" vm="2228">
        <f>GDP!AS91</f>
        <v>25959540056064</v>
      </c>
      <c r="AT7" s="10" vm="2338">
        <f>GDP!AT91</f>
        <v>28725651619840</v>
      </c>
      <c r="AU7" s="10" vm="742">
        <f>GDP!AU91</f>
        <v>30211172564992</v>
      </c>
      <c r="AV7" s="10" vm="4976">
        <f>GDP!AV91</f>
        <v>31673685147648</v>
      </c>
      <c r="AW7" s="10" vm="1034">
        <f>GDP!AW91</f>
        <v>34257573187584</v>
      </c>
      <c r="AX7" s="10" vm="1129">
        <f>GDP!AX91</f>
        <v>35957617364992</v>
      </c>
      <c r="AY7" s="10" vm="1221">
        <f>GDP!AY91</f>
        <v>34181532553216</v>
      </c>
      <c r="AZ7" s="10" vm="1317">
        <f>GDP!AZ91</f>
        <v>35612360290304</v>
      </c>
      <c r="BA7" s="10" vm="1417">
        <f>GDP!BA91</f>
        <v>37980287795200</v>
      </c>
      <c r="BB7" s="10" vm="1525">
        <f>GDP!BB91</f>
        <v>38161135423488</v>
      </c>
      <c r="BC7" s="10" vm="1635">
        <f>GDP!BC91</f>
        <v>38318426832896</v>
      </c>
      <c r="BD7" s="10" vm="1746">
        <f>GDP!BD91</f>
        <v>39148130385920</v>
      </c>
      <c r="BE7" s="10" vm="1855">
        <f>GDP!BE91</f>
        <v>37620102266880</v>
      </c>
      <c r="BF7" s="10" vm="1957">
        <f>GDP!BF91</f>
        <v>38491668172800</v>
      </c>
      <c r="BG7" s="10" vm="2031">
        <f>GDP!BG91</f>
        <v>39976778661888</v>
      </c>
      <c r="BH7" s="10" vm="2128">
        <f>GDP!BH91</f>
        <v>42244322041856</v>
      </c>
      <c r="BI7" s="10" vm="2229">
        <f>GDP!BI91</f>
        <v>42802971230208</v>
      </c>
    </row>
    <row r="8" spans="1:61" x14ac:dyDescent="0.45">
      <c r="B8" t="s">
        <v>59</v>
      </c>
      <c r="C8" s="10" vm="4376">
        <f>GDP!C92</f>
        <v>149404923146</v>
      </c>
      <c r="D8" s="10" vm="4411">
        <f>GDP!D92</f>
        <v>161528262849</v>
      </c>
      <c r="E8" s="10" vm="4450">
        <f>GDP!E92</f>
        <v>181202499237</v>
      </c>
      <c r="F8" s="10" vm="4488">
        <f>GDP!F92</f>
        <v>195937866100</v>
      </c>
      <c r="G8" s="10" vm="4526">
        <f>GDP!G92</f>
        <v>210286993409</v>
      </c>
      <c r="H8" s="10" vm="4565">
        <f>GDP!H92</f>
        <v>214907792499</v>
      </c>
      <c r="I8" s="10" vm="4604">
        <f>GDP!I92</f>
        <v>229936435613</v>
      </c>
      <c r="J8" s="10" vm="4642">
        <f>GDP!J92</f>
        <v>246401954947</v>
      </c>
      <c r="K8" s="10" vm="4679">
        <f>GDP!K92</f>
        <v>274705391616</v>
      </c>
      <c r="L8" s="10" vm="4717">
        <f>GDP!L92</f>
        <v>297829347700</v>
      </c>
      <c r="M8" s="10" vm="4755">
        <f>GDP!M92</f>
        <v>320469176500</v>
      </c>
      <c r="N8" s="10" vm="4794">
        <f>GDP!N92</f>
        <v>354894940108</v>
      </c>
      <c r="O8" s="10" vm="4833">
        <f>GDP!O92</f>
        <v>443683031800</v>
      </c>
      <c r="P8" s="10" vm="4871">
        <f>GDP!P92</f>
        <v>564150211164</v>
      </c>
      <c r="Q8" s="10" vm="4908">
        <f>GDP!Q92</f>
        <v>628144016704</v>
      </c>
      <c r="R8" s="10" vm="4946">
        <f>GDP!R92</f>
        <v>686822977660</v>
      </c>
      <c r="S8" s="10" vm="3193">
        <f>GDP!S92</f>
        <v>765932654480</v>
      </c>
      <c r="T8" s="10" vm="4412">
        <f>GDP!T92</f>
        <v>875963077248</v>
      </c>
      <c r="U8" s="10" vm="4451">
        <f>GDP!U92</f>
        <v>1047907904680</v>
      </c>
      <c r="V8" s="10" vm="4489">
        <f>GDP!V92</f>
        <v>1244259235568</v>
      </c>
      <c r="W8" s="10" vm="4527">
        <f>GDP!W92</f>
        <v>1477039104144</v>
      </c>
      <c r="X8" s="10" vm="4566">
        <f>GDP!X92</f>
        <v>1385914827248</v>
      </c>
      <c r="Y8" s="10" vm="4605">
        <f>GDP!Y92</f>
        <v>1236318044832</v>
      </c>
      <c r="Z8" s="10" vm="4643">
        <f>GDP!Z92</f>
        <v>1239369699744</v>
      </c>
      <c r="AA8" s="10" vm="4680">
        <f>GDP!AA92</f>
        <v>1260737971312</v>
      </c>
      <c r="AB8" s="10" vm="4718">
        <f>GDP!AB92</f>
        <v>1273731184368</v>
      </c>
      <c r="AC8" s="10" vm="4756">
        <f>GDP!AC92</f>
        <v>1417438489728</v>
      </c>
      <c r="AD8" s="10" vm="4795">
        <f>GDP!AD92</f>
        <v>1545422679328</v>
      </c>
      <c r="AE8" s="10" vm="4834">
        <f>GDP!AE92</f>
        <v>1731038997696</v>
      </c>
      <c r="AF8" s="10" vm="4872">
        <f>GDP!AF92</f>
        <v>1954696995552</v>
      </c>
      <c r="AG8" s="10" vm="4909">
        <f>GDP!AG92</f>
        <v>2152199438688</v>
      </c>
      <c r="AH8" s="10" vm="4947">
        <f>GDP!AH92</f>
        <v>2092481597792</v>
      </c>
      <c r="AI8" s="10" vm="3695">
        <f>GDP!AI92</f>
        <v>2312650315904</v>
      </c>
      <c r="AJ8" s="10" vm="4413">
        <f>GDP!AJ92</f>
        <v>2544253171968</v>
      </c>
      <c r="AK8" s="10" vm="4452">
        <f>GDP!AK92</f>
        <v>2808346478464</v>
      </c>
      <c r="AL8" s="10" vm="4490">
        <f>GDP!AL92</f>
        <v>3058504611456</v>
      </c>
      <c r="AM8" s="10" vm="4528">
        <f>GDP!AM92</f>
        <v>3230498422784</v>
      </c>
      <c r="AN8" s="10" vm="4567">
        <f>GDP!AN92</f>
        <v>3239162490368</v>
      </c>
      <c r="AO8" s="10" vm="4606">
        <f>GDP!AO92</f>
        <v>3075214398144</v>
      </c>
      <c r="AP8" s="10" vm="4644">
        <f>GDP!AP92</f>
        <v>3348776020864</v>
      </c>
      <c r="AQ8" s="10" vm="4681">
        <f>GDP!AQ92</f>
        <v>3220235329856</v>
      </c>
      <c r="AR8" s="10" vm="4719">
        <f>GDP!AR92</f>
        <v>3313631188992</v>
      </c>
      <c r="AS8" s="10" vm="4757">
        <f>GDP!AS92</f>
        <v>3643056673728</v>
      </c>
      <c r="AT8" s="10" vm="4796">
        <f>GDP!AT92</f>
        <v>4252258302336</v>
      </c>
      <c r="AU8" s="10" vm="4835">
        <f>GDP!AU92</f>
        <v>5042908847680</v>
      </c>
      <c r="AV8" s="10" vm="4873">
        <f>GDP!AV92</f>
        <v>5834071544640</v>
      </c>
      <c r="AW8" s="10" vm="4910">
        <f>GDP!AW92</f>
        <v>6955921554240</v>
      </c>
      <c r="AX8" s="10" vm="4948">
        <f>GDP!AX92</f>
        <v>7730312327424</v>
      </c>
      <c r="AY8" s="10" vm="3730">
        <f>GDP!AY92</f>
        <v>7413840409024</v>
      </c>
      <c r="AZ8" s="10" vm="4414">
        <f>GDP!AZ92</f>
        <v>9128398550016</v>
      </c>
      <c r="BA8" s="10" vm="4453">
        <f>GDP!BA92</f>
        <v>10317645792384</v>
      </c>
      <c r="BB8" s="10" vm="4491">
        <f>GDP!BB92</f>
        <v>10476048509760</v>
      </c>
      <c r="BC8" s="10" vm="4529">
        <f>GDP!BC92</f>
        <v>10891547975936</v>
      </c>
      <c r="BD8" s="10" vm="4568">
        <f>GDP!BD92</f>
        <v>11207001025408</v>
      </c>
      <c r="BE8" s="10" vm="4607">
        <f>GDP!BE92</f>
        <v>10189972700928</v>
      </c>
      <c r="BF8" s="10" vm="4645">
        <f>GDP!BF92</f>
        <v>10241231370880</v>
      </c>
      <c r="BG8" s="10" vm="4682">
        <f>GDP!BG92</f>
        <v>11235098759552</v>
      </c>
      <c r="BH8" s="10" vm="4720">
        <f>GDP!BH92</f>
        <v>11398311357312</v>
      </c>
      <c r="BI8" s="10" vm="4758">
        <f>GDP!BI92</f>
        <v>11620798615552</v>
      </c>
    </row>
    <row r="9" spans="1:61" x14ac:dyDescent="0.45">
      <c r="B9" t="s">
        <v>77</v>
      </c>
      <c r="C9" s="10" vm="801">
        <f>GDP!C10</f>
        <v>50056867840</v>
      </c>
      <c r="D9" s="10" vm="860">
        <f>GDP!D10</f>
        <v>47209357312</v>
      </c>
      <c r="E9" s="10" vm="656">
        <f>GDP!E10</f>
        <v>50706800640</v>
      </c>
      <c r="F9" s="10" vm="291">
        <f>GDP!F10</f>
        <v>59708342272</v>
      </c>
      <c r="G9" s="10" vm="263">
        <f>GDP!G10</f>
        <v>70436265984</v>
      </c>
      <c r="H9" s="10" vm="330">
        <f>GDP!H10</f>
        <v>76720283648</v>
      </c>
      <c r="I9" s="10" vm="215">
        <f>GDP!I10</f>
        <v>72881635328</v>
      </c>
      <c r="J9" s="10" vm="307">
        <f>GDP!J10</f>
        <v>70846537728</v>
      </c>
      <c r="K9" s="10" vm="333">
        <f>GDP!K10</f>
        <v>79705907200</v>
      </c>
      <c r="L9" s="10" vm="547">
        <f>GDP!L10</f>
        <v>92602974208</v>
      </c>
      <c r="M9" s="10" vm="444">
        <f>GDP!M10</f>
        <v>99800956928</v>
      </c>
      <c r="N9" s="10" vm="488">
        <f>GDP!N10</f>
        <v>113687584768</v>
      </c>
      <c r="O9" s="10" vm="564">
        <f>GDP!O10</f>
        <v>138544283648</v>
      </c>
      <c r="P9" s="10" vm="664">
        <f>GDP!P10</f>
        <v>144182132736</v>
      </c>
      <c r="Q9" s="10" vm="686">
        <f>GDP!Q10</f>
        <v>163431546880</v>
      </c>
      <c r="R9" s="10" vm="743">
        <f>GDP!R10</f>
        <v>153940459520</v>
      </c>
      <c r="S9" s="10" vm="802">
        <f>GDP!S10</f>
        <v>174938095616</v>
      </c>
      <c r="T9" s="10" vm="912">
        <f>GDP!T10</f>
        <v>149540749312</v>
      </c>
      <c r="U9" s="10" vm="298">
        <f>GDP!U10</f>
        <v>178280595456</v>
      </c>
      <c r="V9" s="10" vm="290">
        <f>GDP!V10</f>
        <v>191149211648</v>
      </c>
      <c r="W9" s="10" vm="262">
        <f>GDP!W10</f>
        <v>195866378240</v>
      </c>
      <c r="X9" s="10" vm="299">
        <f>GDP!X10</f>
        <v>205089701888</v>
      </c>
      <c r="Y9" s="10" vm="173">
        <f>GDP!Y10</f>
        <v>230686752768</v>
      </c>
      <c r="Z9" s="10" vm="171">
        <f>GDP!Z10</f>
        <v>259946512384</v>
      </c>
      <c r="AA9" s="10" vm="334">
        <f>GDP!AA10</f>
        <v>309488025600</v>
      </c>
      <c r="AB9" s="10" vm="439">
        <f>GDP!AB10</f>
        <v>300758106112</v>
      </c>
      <c r="AC9" s="10" vm="468">
        <f>GDP!AC10</f>
        <v>272972972032</v>
      </c>
      <c r="AD9" s="10" vm="489">
        <f>GDP!AD10</f>
        <v>312353619968</v>
      </c>
      <c r="AE9" s="10" vm="565">
        <f>GDP!AE10</f>
        <v>347768061952</v>
      </c>
      <c r="AF9" s="10" vm="622">
        <f>GDP!AF10</f>
        <v>360857927680</v>
      </c>
      <c r="AG9" s="10" vm="294">
        <f>GDP!AG10</f>
        <v>383373312000</v>
      </c>
      <c r="AH9" s="10" vm="744">
        <f>GDP!AH10</f>
        <v>426915725312</v>
      </c>
      <c r="AI9" s="10" vm="803">
        <f>GDP!AI10</f>
        <v>444731293696</v>
      </c>
      <c r="AJ9" s="10" vm="293">
        <f>GDP!AJ10</f>
        <v>564324663296</v>
      </c>
      <c r="AK9" s="10" vm="541">
        <f>GDP!AK10</f>
        <v>734547869696</v>
      </c>
      <c r="AL9" s="10" vm="663">
        <f>GDP!AL10</f>
        <v>863746719744</v>
      </c>
      <c r="AM9" s="10" vm="261">
        <f>GDP!AM10</f>
        <v>961603960832</v>
      </c>
      <c r="AN9" s="10" vm="331">
        <f>GDP!AN10</f>
        <v>1029043126272</v>
      </c>
      <c r="AO9" s="10" vm="306">
        <f>GDP!AO10</f>
        <v>1093997297664</v>
      </c>
      <c r="AP9" s="10" vm="308">
        <f>GDP!AP10</f>
        <v>1211346845696</v>
      </c>
      <c r="AQ9" s="10" vm="335">
        <f>GDP!AQ10</f>
        <v>1339395670016</v>
      </c>
      <c r="AR9" s="10" vm="392">
        <f>GDP!AR10</f>
        <v>1470549983232</v>
      </c>
      <c r="AS9" s="10" vm="549">
        <f>GDP!AS10</f>
        <v>1660287975424</v>
      </c>
      <c r="AT9" s="10" vm="490">
        <f>GDP!AT10</f>
        <v>1955347038208</v>
      </c>
      <c r="AU9" s="10" vm="566">
        <f>GDP!AU10</f>
        <v>2285965934592</v>
      </c>
      <c r="AV9" s="10" vm="623">
        <f>GDP!AV10</f>
        <v>2752131891200</v>
      </c>
      <c r="AW9" s="10" vm="687">
        <f>GDP!AW10</f>
        <v>3550342545408</v>
      </c>
      <c r="AX9" s="10" vm="745">
        <f>GDP!AX10</f>
        <v>4594306908160</v>
      </c>
      <c r="AY9" s="10" vm="804">
        <f>GDP!AY10</f>
        <v>5101702348800</v>
      </c>
      <c r="AZ9" s="10" vm="861">
        <f>GDP!AZ10</f>
        <v>6087164559360</v>
      </c>
      <c r="BA9" s="10" vm="914">
        <f>GDP!BA10</f>
        <v>7551500419072</v>
      </c>
      <c r="BB9" s="10" vm="289">
        <f>GDP!BB10</f>
        <v>8532230930432</v>
      </c>
      <c r="BC9" s="10" vm="260">
        <f>GDP!BC10</f>
        <v>9570405580800</v>
      </c>
      <c r="BD9" s="10" vm="332">
        <f>GDP!BD10</f>
        <v>10475683184640</v>
      </c>
      <c r="BE9" s="10" vm="214">
        <f>GDP!BE10</f>
        <v>11061553004544</v>
      </c>
      <c r="BF9" s="10" vm="170">
        <f>GDP!BF10</f>
        <v>11233277247488</v>
      </c>
      <c r="BG9" s="10" vm="336">
        <f>GDP!BG10</f>
        <v>12310409117696</v>
      </c>
      <c r="BH9" s="10" vm="467">
        <f>GDP!BH10</f>
        <v>13894816890880</v>
      </c>
      <c r="BI9" s="10" vm="469">
        <f>GDP!BI10</f>
        <v>14342902775808</v>
      </c>
    </row>
    <row r="10" spans="1:61" x14ac:dyDescent="0.45">
      <c r="B10" t="s">
        <v>64</v>
      </c>
      <c r="C10" s="10">
        <f>C7+C8+C9</f>
        <v>1117180195210</v>
      </c>
      <c r="D10" s="10">
        <f t="shared" ref="D10:BI10" si="0">D7+D8+D9</f>
        <v>1200345981505</v>
      </c>
      <c r="E10" s="10">
        <f t="shared" si="0"/>
        <v>1300239062629</v>
      </c>
      <c r="F10" s="10">
        <f t="shared" si="0"/>
        <v>1420748678068</v>
      </c>
      <c r="G10" s="10">
        <f t="shared" si="0"/>
        <v>1548274140737</v>
      </c>
      <c r="H10" s="10">
        <f t="shared" si="0"/>
        <v>1681503063859</v>
      </c>
      <c r="I10" s="10">
        <f t="shared" si="0"/>
        <v>1794500669341</v>
      </c>
      <c r="J10" s="10">
        <f t="shared" si="0"/>
        <v>1937337940611</v>
      </c>
      <c r="K10" s="10">
        <f t="shared" si="0"/>
        <v>2135324825728</v>
      </c>
      <c r="L10" s="10">
        <f t="shared" si="0"/>
        <v>2334371803252</v>
      </c>
      <c r="M10" s="10">
        <f t="shared" si="0"/>
        <v>2560974631348</v>
      </c>
      <c r="N10" s="10">
        <f t="shared" si="0"/>
        <v>2943026668620</v>
      </c>
      <c r="O10" s="10">
        <f t="shared" si="0"/>
        <v>3534073843192</v>
      </c>
      <c r="P10" s="10">
        <f t="shared" si="0"/>
        <v>3994294601564</v>
      </c>
      <c r="Q10" s="10">
        <f t="shared" si="0"/>
        <v>4485361488704</v>
      </c>
      <c r="R10" s="10">
        <f t="shared" si="0"/>
        <v>4840255577468</v>
      </c>
      <c r="S10" s="10">
        <f t="shared" si="0"/>
        <v>5472557685648</v>
      </c>
      <c r="T10" s="10">
        <f t="shared" si="0"/>
        <v>6482657626240</v>
      </c>
      <c r="U10" s="10">
        <f t="shared" si="0"/>
        <v>7479953110696</v>
      </c>
      <c r="V10" s="10">
        <f t="shared" si="0"/>
        <v>8385770629872</v>
      </c>
      <c r="W10" s="10">
        <f t="shared" si="0"/>
        <v>8853281070224</v>
      </c>
      <c r="X10" s="10">
        <f t="shared" si="0"/>
        <v>8750144883696</v>
      </c>
      <c r="Y10" s="10">
        <f t="shared" si="0"/>
        <v>8933232351392</v>
      </c>
      <c r="Z10" s="10">
        <f t="shared" si="0"/>
        <v>9394363100576</v>
      </c>
      <c r="AA10" s="10">
        <f t="shared" si="0"/>
        <v>9926316892784</v>
      </c>
      <c r="AB10" s="10">
        <f t="shared" si="0"/>
        <v>11673949178608</v>
      </c>
      <c r="AC10" s="10">
        <f t="shared" si="0"/>
        <v>13291016782976</v>
      </c>
      <c r="AD10" s="10">
        <f t="shared" si="0"/>
        <v>14991211089184</v>
      </c>
      <c r="AE10" s="10">
        <f t="shared" si="0"/>
        <v>15842791351488</v>
      </c>
      <c r="AF10" s="10">
        <f t="shared" si="0"/>
        <v>17583983537888</v>
      </c>
      <c r="AG10" s="10">
        <f t="shared" si="0"/>
        <v>18726944852320</v>
      </c>
      <c r="AH10" s="10">
        <f t="shared" si="0"/>
        <v>19849275228512</v>
      </c>
      <c r="AI10" s="10">
        <f t="shared" si="0"/>
        <v>20296826177664</v>
      </c>
      <c r="AJ10" s="10">
        <f t="shared" si="0"/>
        <v>21934598666496</v>
      </c>
      <c r="AK10" s="10">
        <f t="shared" si="0"/>
        <v>24297185107840</v>
      </c>
      <c r="AL10" s="10">
        <f t="shared" si="0"/>
        <v>24866503345792</v>
      </c>
      <c r="AM10" s="10">
        <f t="shared" si="0"/>
        <v>24966081370112</v>
      </c>
      <c r="AN10" s="10">
        <f t="shared" si="0"/>
        <v>25152364570112</v>
      </c>
      <c r="AO10" s="10">
        <f t="shared" si="0"/>
        <v>26299257465536</v>
      </c>
      <c r="AP10" s="10">
        <f t="shared" si="0"/>
        <v>27359524195200</v>
      </c>
      <c r="AQ10" s="10">
        <f t="shared" si="0"/>
        <v>27092437506368</v>
      </c>
      <c r="AR10" s="10">
        <f t="shared" si="0"/>
        <v>28182005002240</v>
      </c>
      <c r="AS10" s="10">
        <f t="shared" si="0"/>
        <v>31262884705216</v>
      </c>
      <c r="AT10" s="10">
        <f t="shared" si="0"/>
        <v>34933256960384</v>
      </c>
      <c r="AU10" s="10">
        <f t="shared" si="0"/>
        <v>37540047347264</v>
      </c>
      <c r="AV10" s="10">
        <f t="shared" si="0"/>
        <v>40259888583488</v>
      </c>
      <c r="AW10" s="10">
        <f t="shared" si="0"/>
        <v>44763837287232</v>
      </c>
      <c r="AX10" s="10">
        <f t="shared" si="0"/>
        <v>48282236600576</v>
      </c>
      <c r="AY10" s="10">
        <f t="shared" si="0"/>
        <v>46697075311040</v>
      </c>
      <c r="AZ10" s="10">
        <f t="shared" si="0"/>
        <v>50827923399680</v>
      </c>
      <c r="BA10" s="10">
        <f t="shared" si="0"/>
        <v>55849434006656</v>
      </c>
      <c r="BB10" s="10">
        <f t="shared" si="0"/>
        <v>57169414863680</v>
      </c>
      <c r="BC10" s="10">
        <f t="shared" si="0"/>
        <v>58780380389632</v>
      </c>
      <c r="BD10" s="10">
        <f t="shared" si="0"/>
        <v>60830814595968</v>
      </c>
      <c r="BE10" s="10">
        <f t="shared" si="0"/>
        <v>58871627972352</v>
      </c>
      <c r="BF10" s="10">
        <f t="shared" si="0"/>
        <v>59966176791168</v>
      </c>
      <c r="BG10" s="10">
        <f t="shared" si="0"/>
        <v>63522286539136</v>
      </c>
      <c r="BH10" s="10">
        <f t="shared" si="0"/>
        <v>67537450290048</v>
      </c>
      <c r="BI10" s="10">
        <f t="shared" si="0"/>
        <v>68766672621568</v>
      </c>
    </row>
    <row r="11" spans="1:61" x14ac:dyDescent="0.45">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row>
    <row r="12" spans="1:61" x14ac:dyDescent="0.45">
      <c r="B12" t="s">
        <v>60</v>
      </c>
      <c r="C12" s="10" vm="7344">
        <f>POP!C91</f>
        <v>561230199</v>
      </c>
      <c r="D12" s="10" vm="7456">
        <f>POP!D91</f>
        <v>568336968</v>
      </c>
      <c r="E12" s="10" vm="7568">
        <f>POP!E91</f>
        <v>575280813</v>
      </c>
      <c r="F12" s="10" vm="6088">
        <f>POP!F91</f>
        <v>582204706</v>
      </c>
      <c r="G12" s="10" vm="5630">
        <f>POP!G91</f>
        <v>588891771</v>
      </c>
      <c r="H12" s="10" vm="6203">
        <f>POP!H91</f>
        <v>595107268</v>
      </c>
      <c r="I12" s="10" vm="5696">
        <f>POP!I91</f>
        <v>601100431</v>
      </c>
      <c r="J12" s="10" vm="6343">
        <f>POP!J91</f>
        <v>606197769</v>
      </c>
      <c r="K12" s="10" vm="6455">
        <f>POP!K91</f>
        <v>612830956</v>
      </c>
      <c r="L12" s="10" vm="6565">
        <f>POP!L91</f>
        <v>618949139</v>
      </c>
      <c r="M12" s="10" vm="6673">
        <f>POP!M91</f>
        <v>625723991</v>
      </c>
      <c r="N12" s="10" vm="6789">
        <f>POP!N91</f>
        <v>632076346</v>
      </c>
      <c r="O12" s="10" vm="6899">
        <f>POP!O91</f>
        <v>637527558</v>
      </c>
      <c r="P12" s="10" vm="7011">
        <f>POP!P91</f>
        <v>644168213</v>
      </c>
      <c r="Q12" s="10" vm="7122">
        <f>POP!Q91</f>
        <v>650616497</v>
      </c>
      <c r="R12" s="10" vm="7232">
        <f>POP!R91</f>
        <v>655838478</v>
      </c>
      <c r="S12" s="10" vm="7345">
        <f>POP!S91</f>
        <v>661186484</v>
      </c>
      <c r="T12" s="10" vm="7457">
        <f>POP!T91</f>
        <v>666542725</v>
      </c>
      <c r="U12" s="10" vm="7569">
        <f>POP!U91</f>
        <v>671955233</v>
      </c>
      <c r="V12" s="10" vm="6089">
        <f>POP!V91</f>
        <v>677022633</v>
      </c>
      <c r="W12" s="10" vm="5764">
        <f>POP!W91</f>
        <v>682118521</v>
      </c>
      <c r="X12" s="10" vm="6204">
        <f>POP!X91</f>
        <v>686933875</v>
      </c>
      <c r="Y12" s="10" vm="5832">
        <f>POP!Y91</f>
        <v>691476543</v>
      </c>
      <c r="Z12" s="10" vm="6344">
        <f>POP!Z91</f>
        <v>695808544</v>
      </c>
      <c r="AA12" s="10" vm="6456">
        <f>POP!AA91</f>
        <v>700122901</v>
      </c>
      <c r="AB12" s="10" vm="6566">
        <f>POP!AB91</f>
        <v>704555271</v>
      </c>
      <c r="AC12" s="10" vm="6674">
        <f>POP!AC91</f>
        <v>708828894</v>
      </c>
      <c r="AD12" s="10" vm="6790">
        <f>POP!AD91</f>
        <v>713184800</v>
      </c>
      <c r="AE12" s="10" vm="6900">
        <f>POP!AE91</f>
        <v>717725822</v>
      </c>
      <c r="AF12" s="10" vm="7012">
        <f>POP!AF91</f>
        <v>722816702</v>
      </c>
      <c r="AG12" s="10" vm="7123">
        <f>POP!AG91</f>
        <v>728664067</v>
      </c>
      <c r="AH12" s="10" vm="7233">
        <f>POP!AH91</f>
        <v>734536269</v>
      </c>
      <c r="AI12" s="10" vm="7346">
        <f>POP!AI91</f>
        <v>740109615</v>
      </c>
      <c r="AJ12" s="10" vm="7458">
        <f>POP!AJ91</f>
        <v>745534654</v>
      </c>
      <c r="AK12" s="10" vm="7570">
        <f>POP!AK91</f>
        <v>750915744</v>
      </c>
      <c r="AL12" s="10" vm="6090">
        <f>POP!AL91</f>
        <v>756099581</v>
      </c>
      <c r="AM12" s="10" vm="5897">
        <f>POP!AM91</f>
        <v>761386850</v>
      </c>
      <c r="AN12" s="10" vm="6205">
        <f>POP!AN91</f>
        <v>766581760</v>
      </c>
      <c r="AO12" s="10" vm="5959">
        <f>POP!AO91</f>
        <v>771705868</v>
      </c>
      <c r="AP12" s="10" vm="6345">
        <f>POP!AP91</f>
        <v>777058003</v>
      </c>
      <c r="AQ12" s="10" vm="6457">
        <f>POP!AQ91</f>
        <v>782418893</v>
      </c>
      <c r="AR12" s="10" vm="6567">
        <f>POP!AR91</f>
        <v>787773800</v>
      </c>
      <c r="AS12" s="10" vm="6675">
        <f>POP!AS91</f>
        <v>793108979</v>
      </c>
      <c r="AT12" s="10" vm="6791">
        <f>POP!AT91</f>
        <v>798637512</v>
      </c>
      <c r="AU12" s="10" vm="6901">
        <f>POP!AU91</f>
        <v>804149105</v>
      </c>
      <c r="AV12" s="10" vm="7013">
        <f>POP!AV91</f>
        <v>810020098</v>
      </c>
      <c r="AW12" s="10" vm="7124">
        <f>POP!AW91</f>
        <v>816036221</v>
      </c>
      <c r="AX12" s="10" vm="7234">
        <f>POP!AX91</f>
        <v>822474850</v>
      </c>
      <c r="AY12" s="10" vm="7347">
        <f>POP!AY91</f>
        <v>828042212</v>
      </c>
      <c r="AZ12" s="10" vm="7459">
        <f>POP!AZ91</f>
        <v>833032550</v>
      </c>
      <c r="BA12" s="10" vm="7571">
        <f>POP!BA91</f>
        <v>837434108</v>
      </c>
      <c r="BB12" s="10" vm="6091">
        <f>POP!BB91</f>
        <v>841623629</v>
      </c>
      <c r="BC12" s="10" vm="6006">
        <f>POP!BC91</f>
        <v>845963864</v>
      </c>
      <c r="BD12" s="10" vm="6206">
        <f>POP!BD91</f>
        <v>850434215</v>
      </c>
      <c r="BE12" s="10" vm="6061">
        <f>POP!BE91</f>
        <v>854434828</v>
      </c>
      <c r="BF12" s="10" vm="6346">
        <f>POP!BF91</f>
        <v>858379823</v>
      </c>
      <c r="BG12" s="10" vm="6458">
        <f>POP!BG91</f>
        <v>861912060</v>
      </c>
      <c r="BH12" s="10" vm="6568">
        <f>POP!BH91</f>
        <v>865099664</v>
      </c>
      <c r="BI12" s="10" vm="6676">
        <f>POP!BI91</f>
        <v>868056459</v>
      </c>
    </row>
    <row r="13" spans="1:61" x14ac:dyDescent="0.45">
      <c r="B13" t="s">
        <v>61</v>
      </c>
      <c r="C13" s="10" vm="9657">
        <f>POP!C92</f>
        <v>1011648681</v>
      </c>
      <c r="D13" s="10" vm="9712">
        <f>POP!D92</f>
        <v>1035973163</v>
      </c>
      <c r="E13" s="10" vm="9767">
        <f>POP!E92</f>
        <v>1061094848</v>
      </c>
      <c r="F13" s="10" vm="9302">
        <f>POP!F92</f>
        <v>1086960549</v>
      </c>
      <c r="G13" s="10" vm="9331">
        <f>POP!G92</f>
        <v>1113531715</v>
      </c>
      <c r="H13" s="10" vm="9403">
        <f>POP!H92</f>
        <v>1140813336</v>
      </c>
      <c r="I13" s="10" vm="9822">
        <f>POP!I92</f>
        <v>1168813438</v>
      </c>
      <c r="J13" s="10" vm="9435">
        <f>POP!J92</f>
        <v>1197519968</v>
      </c>
      <c r="K13" s="10" vm="9463">
        <f>POP!K92</f>
        <v>1226922005</v>
      </c>
      <c r="L13" s="10" vm="9495">
        <f>POP!L92</f>
        <v>1257020412</v>
      </c>
      <c r="M13" s="10" vm="9521">
        <f>POP!M92</f>
        <v>1287800522</v>
      </c>
      <c r="N13" s="10" vm="9557">
        <f>POP!N92</f>
        <v>1319294627</v>
      </c>
      <c r="O13" s="10" vm="9604">
        <f>POP!O92</f>
        <v>1351593691</v>
      </c>
      <c r="P13" s="10" vm="7775">
        <f>POP!P92</f>
        <v>1384818163</v>
      </c>
      <c r="Q13" s="10" vm="7864">
        <f>POP!Q92</f>
        <v>1419055614</v>
      </c>
      <c r="R13" s="10" vm="9090">
        <f>POP!R92</f>
        <v>1454322013</v>
      </c>
      <c r="S13" s="10" vm="9658">
        <f>POP!S92</f>
        <v>1490595009</v>
      </c>
      <c r="T13" s="10" vm="9713">
        <f>POP!T92</f>
        <v>1527878889</v>
      </c>
      <c r="U13" s="10" vm="9768">
        <f>POP!U92</f>
        <v>1566170176</v>
      </c>
      <c r="V13" s="10" vm="9117">
        <f>POP!V92</f>
        <v>1605448693</v>
      </c>
      <c r="W13" s="10" vm="9143">
        <f>POP!W92</f>
        <v>1645692711</v>
      </c>
      <c r="X13" s="10" vm="9179">
        <f>POP!X92</f>
        <v>1686853049</v>
      </c>
      <c r="Y13" s="10" vm="9823">
        <f>POP!Y92</f>
        <v>1728838462</v>
      </c>
      <c r="Z13" s="10" vm="9229">
        <f>POP!Z92</f>
        <v>1771536709</v>
      </c>
      <c r="AA13" s="10" vm="9303">
        <f>POP!AA92</f>
        <v>1814842365</v>
      </c>
      <c r="AB13" s="10" vm="9332">
        <f>POP!AB92</f>
        <v>1858731098</v>
      </c>
      <c r="AC13" s="10" vm="9404">
        <f>POP!AC92</f>
        <v>1903150025</v>
      </c>
      <c r="AD13" s="10" vm="9436">
        <f>POP!AD92</f>
        <v>1947921301</v>
      </c>
      <c r="AE13" s="10" vm="9464">
        <f>POP!AE92</f>
        <v>1992837991</v>
      </c>
      <c r="AF13" s="10" vm="9496">
        <f>POP!AF92</f>
        <v>2037752356</v>
      </c>
      <c r="AG13" s="10" vm="9522">
        <f>POP!AG92</f>
        <v>2082542866</v>
      </c>
      <c r="AH13" s="10" vm="9558">
        <f>POP!AH92</f>
        <v>2127240609</v>
      </c>
      <c r="AI13" s="10" vm="9659">
        <f>POP!AI92</f>
        <v>2172032700</v>
      </c>
      <c r="AJ13" s="10" vm="9714">
        <f>POP!AJ92</f>
        <v>2217181411</v>
      </c>
      <c r="AK13" s="10" vm="9769">
        <f>POP!AK92</f>
        <v>2262863209</v>
      </c>
      <c r="AL13" s="10" vm="9605">
        <f>POP!AL92</f>
        <v>2309144820</v>
      </c>
      <c r="AM13" s="10" vm="7952">
        <f>POP!AM92</f>
        <v>2355909084</v>
      </c>
      <c r="AN13" s="10" vm="8047">
        <f>POP!AN92</f>
        <v>2402976675</v>
      </c>
      <c r="AO13" s="10" vm="9824">
        <f>POP!AO92</f>
        <v>2450101765</v>
      </c>
      <c r="AP13" s="10" vm="9091">
        <f>POP!AP92</f>
        <v>2497098348</v>
      </c>
      <c r="AQ13" s="10" vm="9118">
        <f>POP!AQ92</f>
        <v>2543897354</v>
      </c>
      <c r="AR13" s="10" vm="9144">
        <f>POP!AR92</f>
        <v>2590541752</v>
      </c>
      <c r="AS13" s="10" vm="9180">
        <f>POP!AS92</f>
        <v>2637091430</v>
      </c>
      <c r="AT13" s="10" vm="9230">
        <f>POP!AT92</f>
        <v>2683672414</v>
      </c>
      <c r="AU13" s="10" vm="9304">
        <f>POP!AU92</f>
        <v>2730363023</v>
      </c>
      <c r="AV13" s="10" vm="9333">
        <f>POP!AV92</f>
        <v>2777182175</v>
      </c>
      <c r="AW13" s="10" vm="9405">
        <f>POP!AW92</f>
        <v>2824098694</v>
      </c>
      <c r="AX13" s="10" vm="9437">
        <f>POP!AX92</f>
        <v>2871083146</v>
      </c>
      <c r="AY13" s="10" vm="9660">
        <f>POP!AY92</f>
        <v>2918075296</v>
      </c>
      <c r="AZ13" s="10" vm="9715">
        <f>POP!AZ92</f>
        <v>2965044053</v>
      </c>
      <c r="BA13" s="10" vm="9770">
        <f>POP!BA92</f>
        <v>3011914450</v>
      </c>
      <c r="BB13" s="10" vm="9465">
        <f>POP!BB92</f>
        <v>3058634795</v>
      </c>
      <c r="BC13" s="10" vm="9497">
        <f>POP!BC92</f>
        <v>3105584149</v>
      </c>
      <c r="BD13" s="10" vm="9523">
        <f>POP!BD92</f>
        <v>3152818710</v>
      </c>
      <c r="BE13" s="10" vm="9825">
        <f>POP!BE92</f>
        <v>3200427111</v>
      </c>
      <c r="BF13" s="10" vm="9559">
        <f>POP!BF92</f>
        <v>3248505938</v>
      </c>
      <c r="BG13" s="10" vm="9606">
        <f>POP!BG92</f>
        <v>3296922777</v>
      </c>
      <c r="BH13" s="10" vm="8166">
        <f>POP!BH92</f>
        <v>3345399044</v>
      </c>
      <c r="BI13" s="10" vm="8265">
        <f>POP!BI92</f>
        <v>3393823566</v>
      </c>
    </row>
    <row r="14" spans="1:61" x14ac:dyDescent="0.45">
      <c r="B14" t="s">
        <v>78</v>
      </c>
      <c r="C14" s="10" vm="5018">
        <f>POP!C10</f>
        <v>660329984</v>
      </c>
      <c r="D14" s="10" vm="5036">
        <f>POP!D10</f>
        <v>665769984</v>
      </c>
      <c r="E14" s="10" vm="5039">
        <f>POP!E10</f>
        <v>682334976</v>
      </c>
      <c r="F14" s="10" vm="5641">
        <f>POP!F10</f>
        <v>698355008</v>
      </c>
      <c r="G14" s="10" vm="5707">
        <f>POP!G10</f>
        <v>715185024</v>
      </c>
      <c r="H14" s="10" vm="5032">
        <f>POP!H10</f>
        <v>735400000</v>
      </c>
      <c r="I14" s="10" vm="6016">
        <f>POP!I10</f>
        <v>754550016</v>
      </c>
      <c r="J14" s="10" vm="5106">
        <f>POP!J10</f>
        <v>774510016</v>
      </c>
      <c r="K14" s="10" vm="5024">
        <f>POP!K10</f>
        <v>796025024</v>
      </c>
      <c r="L14" s="10" vm="5042">
        <f>POP!L10</f>
        <v>818315008</v>
      </c>
      <c r="M14" s="10" vm="5110">
        <f>POP!M10</f>
        <v>841105024</v>
      </c>
      <c r="N14" s="10" vm="5053">
        <f>POP!N10</f>
        <v>862030016</v>
      </c>
      <c r="O14" s="10" vm="5020">
        <f>POP!O10</f>
        <v>881939968</v>
      </c>
      <c r="P14" s="10" vm="5442">
        <f>POP!P10</f>
        <v>900350016</v>
      </c>
      <c r="Q14" s="10" vm="5422">
        <f>POP!Q10</f>
        <v>916395008</v>
      </c>
      <c r="R14" s="10" vm="5426">
        <f>POP!R10</f>
        <v>930684992</v>
      </c>
      <c r="S14" s="10" vm="5057">
        <f>POP!S10</f>
        <v>943454976</v>
      </c>
      <c r="T14" s="10" vm="5063">
        <f>POP!T10</f>
        <v>956164992</v>
      </c>
      <c r="U14" s="10" vm="5048">
        <f>POP!U10</f>
        <v>969004992</v>
      </c>
      <c r="V14" s="10" vm="5642">
        <f>POP!V10</f>
        <v>981235008</v>
      </c>
      <c r="W14" s="10" vm="5708">
        <f>POP!W10</f>
        <v>993884992</v>
      </c>
      <c r="X14" s="10" vm="5775">
        <f>POP!X10</f>
        <v>1008630016</v>
      </c>
      <c r="Y14" s="10" vm="5083">
        <f>POP!Y10</f>
        <v>1023310016</v>
      </c>
      <c r="Z14" s="10" vm="5107">
        <f>POP!Z10</f>
        <v>1036825024</v>
      </c>
      <c r="AA14" s="10" vm="5049">
        <f>POP!AA10</f>
        <v>1051040000</v>
      </c>
      <c r="AB14" s="10" vm="5085">
        <f>POP!AB10</f>
        <v>1066790016</v>
      </c>
      <c r="AC14" s="10" vm="5111">
        <f>POP!AC10</f>
        <v>1084034944</v>
      </c>
      <c r="AD14" s="10" vm="5022">
        <f>POP!AD10</f>
        <v>1101629952</v>
      </c>
      <c r="AE14" s="10" vm="5176">
        <f>POP!AE10</f>
        <v>1118649984</v>
      </c>
      <c r="AF14" s="10" vm="5355">
        <f>POP!AF10</f>
        <v>1135185024</v>
      </c>
      <c r="AG14" s="10" vm="5479">
        <f>POP!AG10</f>
        <v>1150780032</v>
      </c>
      <c r="AH14" s="10" vm="5361">
        <f>POP!AH10</f>
        <v>1164969984</v>
      </c>
      <c r="AI14" s="10" vm="5050">
        <f>POP!AI10</f>
        <v>1178439936</v>
      </c>
      <c r="AJ14" s="10" vm="5072">
        <f>POP!AJ10</f>
        <v>1191835008</v>
      </c>
      <c r="AK14" s="10" vm="4996">
        <f>POP!AK10</f>
        <v>1204855040</v>
      </c>
      <c r="AL14" s="10" vm="5073">
        <f>POP!AL10</f>
        <v>1217549952</v>
      </c>
      <c r="AM14" s="10" vm="5074">
        <f>POP!AM10</f>
        <v>1230075008</v>
      </c>
      <c r="AN14" s="10" vm="5776">
        <f>POP!AN10</f>
        <v>1241934976</v>
      </c>
      <c r="AO14" s="10" vm="5906">
        <f>POP!AO10</f>
        <v>1252734976</v>
      </c>
      <c r="AP14" s="10" vm="5108">
        <f>POP!AP10</f>
        <v>1262644992</v>
      </c>
      <c r="AQ14" s="10" vm="5003">
        <f>POP!AQ10</f>
        <v>1271849984</v>
      </c>
      <c r="AR14" s="10" vm="4995">
        <f>POP!AR10</f>
        <v>1280400000</v>
      </c>
      <c r="AS14" s="10" vm="5112">
        <f>POP!AS10</f>
        <v>1288400000</v>
      </c>
      <c r="AT14" s="10" vm="5025">
        <f>POP!AT10</f>
        <v>1296075008</v>
      </c>
      <c r="AU14" s="10" vm="5177">
        <f>POP!AU10</f>
        <v>1303719936</v>
      </c>
      <c r="AV14" s="10" vm="5241">
        <f>POP!AV10</f>
        <v>1311020032</v>
      </c>
      <c r="AW14" s="10" vm="5302">
        <f>POP!AW10</f>
        <v>1317885056</v>
      </c>
      <c r="AX14" s="10" vm="5551">
        <f>POP!AX10</f>
        <v>1324654976</v>
      </c>
      <c r="AY14" s="10" vm="5448">
        <f>POP!AY10</f>
        <v>1331260032</v>
      </c>
      <c r="AZ14" s="10" vm="5480">
        <f>POP!AZ10</f>
        <v>1337704960</v>
      </c>
      <c r="BA14" s="10" vm="5574">
        <f>POP!BA10</f>
        <v>1344130048</v>
      </c>
      <c r="BB14" s="10" vm="5643">
        <f>POP!BB10</f>
        <v>1350695040</v>
      </c>
      <c r="BC14" s="10" vm="5709">
        <f>POP!BC10</f>
        <v>1357379968</v>
      </c>
      <c r="BD14" s="10" vm="5076">
        <f>POP!BD10</f>
        <v>1364269952</v>
      </c>
      <c r="BE14" s="10" vm="5084">
        <f>POP!BE10</f>
        <v>1371219968</v>
      </c>
      <c r="BF14" s="10" vm="5109">
        <f>POP!BF10</f>
        <v>1378664960</v>
      </c>
      <c r="BG14" s="10" vm="5012">
        <f>POP!BG10</f>
        <v>1386395008</v>
      </c>
      <c r="BH14" s="10" vm="5354">
        <f>POP!BH10</f>
        <v>1392729984</v>
      </c>
      <c r="BI14" s="10" vm="5113">
        <f>POP!BI10</f>
        <v>1397714944</v>
      </c>
    </row>
    <row r="15" spans="1:61" x14ac:dyDescent="0.45">
      <c r="B15" t="s">
        <v>65</v>
      </c>
      <c r="C15" s="10">
        <f>C12+C13+C14</f>
        <v>2233208864</v>
      </c>
      <c r="D15" s="10">
        <f t="shared" ref="D15:BI15" si="1">D12+D13+D14</f>
        <v>2270080115</v>
      </c>
      <c r="E15" s="10">
        <f t="shared" si="1"/>
        <v>2318710637</v>
      </c>
      <c r="F15" s="10">
        <f t="shared" si="1"/>
        <v>2367520263</v>
      </c>
      <c r="G15" s="10">
        <f t="shared" si="1"/>
        <v>2417608510</v>
      </c>
      <c r="H15" s="10">
        <f t="shared" si="1"/>
        <v>2471320604</v>
      </c>
      <c r="I15" s="10">
        <f t="shared" si="1"/>
        <v>2524463885</v>
      </c>
      <c r="J15" s="10">
        <f t="shared" si="1"/>
        <v>2578227753</v>
      </c>
      <c r="K15" s="10">
        <f t="shared" si="1"/>
        <v>2635777985</v>
      </c>
      <c r="L15" s="10">
        <f t="shared" si="1"/>
        <v>2694284559</v>
      </c>
      <c r="M15" s="10">
        <f t="shared" si="1"/>
        <v>2754629537</v>
      </c>
      <c r="N15" s="10">
        <f t="shared" si="1"/>
        <v>2813400989</v>
      </c>
      <c r="O15" s="10">
        <f t="shared" si="1"/>
        <v>2871061217</v>
      </c>
      <c r="P15" s="10">
        <f t="shared" si="1"/>
        <v>2929336392</v>
      </c>
      <c r="Q15" s="10">
        <f t="shared" si="1"/>
        <v>2986067119</v>
      </c>
      <c r="R15" s="10">
        <f t="shared" si="1"/>
        <v>3040845483</v>
      </c>
      <c r="S15" s="10">
        <f t="shared" si="1"/>
        <v>3095236469</v>
      </c>
      <c r="T15" s="10">
        <f t="shared" si="1"/>
        <v>3150586606</v>
      </c>
      <c r="U15" s="10">
        <f t="shared" si="1"/>
        <v>3207130401</v>
      </c>
      <c r="V15" s="10">
        <f t="shared" si="1"/>
        <v>3263706334</v>
      </c>
      <c r="W15" s="10">
        <f t="shared" si="1"/>
        <v>3321696224</v>
      </c>
      <c r="X15" s="10">
        <f t="shared" si="1"/>
        <v>3382416940</v>
      </c>
      <c r="Y15" s="10">
        <f t="shared" si="1"/>
        <v>3443625021</v>
      </c>
      <c r="Z15" s="10">
        <f t="shared" si="1"/>
        <v>3504170277</v>
      </c>
      <c r="AA15" s="10">
        <f t="shared" si="1"/>
        <v>3566005266</v>
      </c>
      <c r="AB15" s="10">
        <f t="shared" si="1"/>
        <v>3630076385</v>
      </c>
      <c r="AC15" s="10">
        <f t="shared" si="1"/>
        <v>3696013863</v>
      </c>
      <c r="AD15" s="10">
        <f t="shared" si="1"/>
        <v>3762736053</v>
      </c>
      <c r="AE15" s="10">
        <f t="shared" si="1"/>
        <v>3829213797</v>
      </c>
      <c r="AF15" s="10">
        <f t="shared" si="1"/>
        <v>3895754082</v>
      </c>
      <c r="AG15" s="10">
        <f t="shared" si="1"/>
        <v>3961986965</v>
      </c>
      <c r="AH15" s="10">
        <f t="shared" si="1"/>
        <v>4026746862</v>
      </c>
      <c r="AI15" s="10">
        <f t="shared" si="1"/>
        <v>4090582251</v>
      </c>
      <c r="AJ15" s="10">
        <f t="shared" si="1"/>
        <v>4154551073</v>
      </c>
      <c r="AK15" s="10">
        <f t="shared" si="1"/>
        <v>4218633993</v>
      </c>
      <c r="AL15" s="10">
        <f t="shared" si="1"/>
        <v>4282794353</v>
      </c>
      <c r="AM15" s="10">
        <f t="shared" si="1"/>
        <v>4347370942</v>
      </c>
      <c r="AN15" s="10">
        <f t="shared" si="1"/>
        <v>4411493411</v>
      </c>
      <c r="AO15" s="10">
        <f t="shared" si="1"/>
        <v>4474542609</v>
      </c>
      <c r="AP15" s="10">
        <f t="shared" si="1"/>
        <v>4536801343</v>
      </c>
      <c r="AQ15" s="10">
        <f t="shared" si="1"/>
        <v>4598166231</v>
      </c>
      <c r="AR15" s="10">
        <f t="shared" si="1"/>
        <v>4658715552</v>
      </c>
      <c r="AS15" s="10">
        <f t="shared" si="1"/>
        <v>4718600409</v>
      </c>
      <c r="AT15" s="10">
        <f t="shared" si="1"/>
        <v>4778384934</v>
      </c>
      <c r="AU15" s="10">
        <f t="shared" si="1"/>
        <v>4838232064</v>
      </c>
      <c r="AV15" s="10">
        <f t="shared" si="1"/>
        <v>4898222305</v>
      </c>
      <c r="AW15" s="10">
        <f t="shared" si="1"/>
        <v>4958019971</v>
      </c>
      <c r="AX15" s="10">
        <f t="shared" si="1"/>
        <v>5018212972</v>
      </c>
      <c r="AY15" s="10">
        <f t="shared" si="1"/>
        <v>5077377540</v>
      </c>
      <c r="AZ15" s="10">
        <f t="shared" si="1"/>
        <v>5135781563</v>
      </c>
      <c r="BA15" s="10">
        <f t="shared" si="1"/>
        <v>5193478606</v>
      </c>
      <c r="BB15" s="10">
        <f t="shared" si="1"/>
        <v>5250953464</v>
      </c>
      <c r="BC15" s="10">
        <f t="shared" si="1"/>
        <v>5308927981</v>
      </c>
      <c r="BD15" s="10">
        <f t="shared" si="1"/>
        <v>5367522877</v>
      </c>
      <c r="BE15" s="10">
        <f t="shared" si="1"/>
        <v>5426081907</v>
      </c>
      <c r="BF15" s="10">
        <f t="shared" si="1"/>
        <v>5485550721</v>
      </c>
      <c r="BG15" s="10">
        <f t="shared" si="1"/>
        <v>5545229845</v>
      </c>
      <c r="BH15" s="10">
        <f t="shared" si="1"/>
        <v>5603228692</v>
      </c>
      <c r="BI15" s="10">
        <f t="shared" si="1"/>
        <v>5659594969</v>
      </c>
    </row>
    <row r="17" spans="1:61" x14ac:dyDescent="0.45">
      <c r="B17" t="s">
        <v>62</v>
      </c>
      <c r="C17" s="16" cm="1">
        <f t="array" ref="C17">TheilElementSeparateSum(C$12:C$14,C$7:C$9,C$15,C$10,1)</f>
        <v>0.97292945749794857</v>
      </c>
      <c r="D17" s="16" cm="1">
        <f t="array" ref="D17">TheilElementSeparateSum(D$12:D$14,D$7:D$9,D$15,D$10,1)</f>
        <v>0.98621643007404036</v>
      </c>
      <c r="E17" s="16" cm="1">
        <f t="array" ref="E17">TheilElementSeparateSum(E$12:E$14,E$7:E$9,E$15,E$10,1)</f>
        <v>0.98387945443940938</v>
      </c>
      <c r="F17" s="16" cm="1">
        <f t="array" ref="F17">TheilElementSeparateSum(F$12:F$14,F$7:F$9,F$15,F$10,1)</f>
        <v>0.9876841666860201</v>
      </c>
      <c r="G17" s="16" cm="1">
        <f t="array" ref="G17">TheilElementSeparateSum(G$12:G$14,G$7:G$9,G$15,G$10,1)</f>
        <v>0.9924422272818012</v>
      </c>
      <c r="H17" s="16" cm="1">
        <f t="array" ref="H17">TheilElementSeparateSum(H$12:H$14,H$7:H$9,H$15,H$10,1)</f>
        <v>1.0193985050793266</v>
      </c>
      <c r="I17" s="16" cm="1">
        <f t="array" ref="I17">TheilElementSeparateSum(I$12:I$14,I$7:I$9,I$15,I$10,1)</f>
        <v>1.0392314026278384</v>
      </c>
      <c r="J17" s="16" cm="1">
        <f t="array" ref="J17">TheilElementSeparateSum(J$12:J$14,J$7:J$9,J$15,J$10,1)</f>
        <v>1.0610426984752988</v>
      </c>
      <c r="K17" s="16" cm="1">
        <f t="array" ref="K17">TheilElementSeparateSum(K$12:K$14,K$7:K$9,K$15,K$10,1)</f>
        <v>1.0653432191001779</v>
      </c>
      <c r="L17" s="16" cm="1">
        <f t="array" ref="L17">TheilElementSeparateSum(L$12:L$14,L$7:L$9,L$15,L$10,1)</f>
        <v>1.0724428538379769</v>
      </c>
      <c r="M17" s="16" cm="1">
        <f t="array" ref="M17">TheilElementSeparateSum(M$12:M$14,M$7:M$9,M$15,M$10,1)</f>
        <v>1.0890667896147295</v>
      </c>
      <c r="N17" s="16" cm="1">
        <f t="array" ref="N17">TheilElementSeparateSum(N$12:N$14,N$7:N$9,N$15,N$10,1)</f>
        <v>1.1095939357508504</v>
      </c>
      <c r="O17" s="16" cm="1">
        <f t="array" ref="O17">TheilElementSeparateSum(O$12:O$14,O$7:O$9,O$15,O$10,1)</f>
        <v>1.1065594461234125</v>
      </c>
      <c r="P17" s="16" cm="1">
        <f t="array" ref="P17">TheilElementSeparateSum(P$12:P$14,P$7:P$9,P$15,P$10,1)</f>
        <v>1.0853930932423215</v>
      </c>
      <c r="Q17" s="16" cm="1">
        <f t="array" ref="Q17">TheilElementSeparateSum(Q$12:Q$14,Q$7:Q$9,Q$15,Q$10,1)</f>
        <v>1.094973021445715</v>
      </c>
      <c r="R17" s="16" cm="1">
        <f t="array" ref="R17">TheilElementSeparateSum(R$12:R$14,R$7:R$9,R$15,R$10,1)</f>
        <v>1.1098634316679961</v>
      </c>
      <c r="S17" s="16" cm="1">
        <f t="array" ref="S17">TheilElementSeparateSum(S$12:S$14,S$7:S$9,S$15,S$10,1)</f>
        <v>1.1219848626835172</v>
      </c>
      <c r="T17" s="16" cm="1">
        <f t="array" ref="T17">TheilElementSeparateSum(T$12:T$14,T$7:T$9,T$15,T$10,1)</f>
        <v>1.1625677464955415</v>
      </c>
      <c r="U17" s="16" cm="1">
        <f t="array" ref="U17">TheilElementSeparateSum(U$12:U$14,U$7:U$9,U$15,U$10,1)</f>
        <v>1.1570350017750106</v>
      </c>
      <c r="V17" s="16" cm="1">
        <f t="array" ref="V17">TheilElementSeparateSum(V$12:V$14,V$7:V$9,V$15,V$10,1)</f>
        <v>1.1480690460917145</v>
      </c>
      <c r="W17" s="16" cm="1">
        <f t="array" ref="W17">TheilElementSeparateSum(W$12:W$14,W$7:W$9,W$15,W$10,1)</f>
        <v>1.1140388542562305</v>
      </c>
      <c r="X17" s="16" cm="1">
        <f t="array" ref="X17">TheilElementSeparateSum(X$12:X$14,X$7:X$9,X$15,X$10,1)</f>
        <v>1.1400659778737516</v>
      </c>
      <c r="Y17" s="16" cm="1">
        <f t="array" ref="Y17">TheilElementSeparateSum(Y$12:Y$14,Y$7:Y$9,Y$15,Y$10,1)</f>
        <v>1.191876057616208</v>
      </c>
      <c r="Z17" s="16" cm="1">
        <f t="array" ref="Z17">TheilElementSeparateSum(Z$12:Z$14,Z$7:Z$9,Z$15,Z$10,1)</f>
        <v>1.2124994223691301</v>
      </c>
      <c r="AA17" s="16" cm="1">
        <f t="array" ref="AA17">TheilElementSeparateSum(AA$12:AA$14,AA$7:AA$9,AA$15,AA$10,1)</f>
        <v>1.2254646974579098</v>
      </c>
      <c r="AB17" s="16" cm="1">
        <f t="array" ref="AB17">TheilElementSeparateSum(AB$12:AB$14,AB$7:AB$9,AB$15,AB$10,1)</f>
        <v>1.2929894048436659</v>
      </c>
      <c r="AC17" s="16" cm="1">
        <f t="array" ref="AC17">TheilElementSeparateSum(AC$12:AC$14,AC$7:AC$9,AC$15,AC$10,1)</f>
        <v>1.3226339771407121</v>
      </c>
      <c r="AD17" s="16" cm="1">
        <f t="array" ref="AD17">TheilElementSeparateSum(AD$12:AD$14,AD$7:AD$9,AD$15,AD$10,1)</f>
        <v>1.341147591212724</v>
      </c>
      <c r="AE17" s="16" cm="1">
        <f t="array" ref="AE17">TheilElementSeparateSum(AE$12:AE$14,AE$7:AE$9,AE$15,AE$10,1)</f>
        <v>1.3324281385843306</v>
      </c>
      <c r="AF17" s="16" cm="1">
        <f t="array" ref="AF17">TheilElementSeparateSum(AF$12:AF$14,AF$7:AF$9,AF$15,AF$10,1)</f>
        <v>1.3400573483350595</v>
      </c>
      <c r="AG17" s="16" cm="1">
        <f t="array" ref="AG17">TheilElementSeparateSum(AG$12:AG$14,AG$7:AG$9,AG$15,AG$10,1)</f>
        <v>1.3382352847408483</v>
      </c>
      <c r="AH17" s="16" cm="1">
        <f t="array" ref="AH17">TheilElementSeparateSum(AH$12:AH$14,AH$7:AH$9,AH$15,AH$10,1)</f>
        <v>1.367005616392402</v>
      </c>
      <c r="AI17" s="16" cm="1">
        <f t="array" ref="AI17">TheilElementSeparateSum(AI$12:AI$14,AI$7:AI$9,AI$15,AI$10,1)</f>
        <v>1.3512082171481896</v>
      </c>
      <c r="AJ17" s="16" cm="1">
        <f t="array" ref="AJ17">TheilElementSeparateSum(AJ$12:AJ$14,AJ$7:AJ$9,AJ$15,AJ$10,1)</f>
        <v>1.3432358875880146</v>
      </c>
      <c r="AK17" s="16" cm="1">
        <f t="array" ref="AK17">TheilElementSeparateSum(AK$12:AK$14,AK$7:AK$9,AK$15,AK$10,1)</f>
        <v>1.3396744419680364</v>
      </c>
      <c r="AL17" s="16" cm="1">
        <f t="array" ref="AL17">TheilElementSeparateSum(AL$12:AL$14,AL$7:AL$9,AL$15,AL$10,1)</f>
        <v>1.3160689050382264</v>
      </c>
      <c r="AM17" s="16" cm="1">
        <f t="array" ref="AM17">TheilElementSeparateSum(AM$12:AM$14,AM$7:AM$9,AM$15,AM$10,1)</f>
        <v>1.2966994725149081</v>
      </c>
      <c r="AN17" s="16" cm="1">
        <f t="array" ref="AN17">TheilElementSeparateSum(AN$12:AN$14,AN$7:AN$9,AN$15,AN$10,1)</f>
        <v>1.2986535419656755</v>
      </c>
      <c r="AO17" s="16" cm="1">
        <f t="array" ref="AO17">TheilElementSeparateSum(AO$12:AO$14,AO$7:AO$9,AO$15,AO$10,1)</f>
        <v>1.3336896784034147</v>
      </c>
      <c r="AP17" s="16" cm="1">
        <f t="array" ref="AP17">TheilElementSeparateSum(AP$12:AP$14,AP$7:AP$9,AP$15,AP$10,1)</f>
        <v>1.3184317018641121</v>
      </c>
      <c r="AQ17" s="16" cm="1">
        <f t="array" ref="AQ17">TheilElementSeparateSum(AQ$12:AQ$14,AQ$7:AQ$9,AQ$15,AQ$10,1)</f>
        <v>1.3196934236896491</v>
      </c>
      <c r="AR17" s="16" cm="1">
        <f t="array" ref="AR17">TheilElementSeparateSum(AR$12:AR$14,AR$7:AR$9,AR$15,AR$10,1)</f>
        <v>1.3211137186739799</v>
      </c>
      <c r="AS17" s="16" cm="1">
        <f t="array" ref="AS17">TheilElementSeparateSum(AS$12:AS$14,AS$7:AS$9,AS$15,AS$10,1)</f>
        <v>1.3264337141767948</v>
      </c>
      <c r="AT17" s="16" cm="1">
        <f t="array" ref="AT17">TheilElementSeparateSum(AT$12:AT$14,AT$7:AT$9,AT$15,AT$10,1)</f>
        <v>1.3101737502978563</v>
      </c>
      <c r="AU17" s="16" cm="1">
        <f t="array" ref="AU17">TheilElementSeparateSum(AU$12:AU$14,AU$7:AU$9,AU$15,AU$10,1)</f>
        <v>1.2693854915078231</v>
      </c>
      <c r="AV17" s="16" cm="1">
        <f t="array" ref="AV17">TheilElementSeparateSum(AV$12:AV$14,AV$7:AV$9,AV$15,AV$10,1)</f>
        <v>1.2270629841364817</v>
      </c>
      <c r="AW17" s="16" cm="1">
        <f t="array" ref="AW17">TheilElementSeparateSum(AW$12:AW$14,AW$7:AW$9,AW$15,AW$10,1)</f>
        <v>1.1761141520910607</v>
      </c>
      <c r="AX17" s="16" cm="1">
        <f t="array" ref="AX17">TheilElementSeparateSum(AX$12:AX$14,AX$7:AX$9,AX$15,AX$10,1)</f>
        <v>1.1273758464390262</v>
      </c>
      <c r="AY17" s="16" cm="1">
        <f t="array" ref="AY17">TheilElementSeparateSum(AY$12:AY$14,AY$7:AY$9,AY$15,AY$10,1)</f>
        <v>1.0990673325529816</v>
      </c>
      <c r="AZ17" s="16" cm="1">
        <f t="array" ref="AZ17">TheilElementSeparateSum(AZ$12:AZ$14,AZ$7:AZ$9,AZ$15,AZ$10,1)</f>
        <v>1.0251576476670499</v>
      </c>
      <c r="BA17" s="16" cm="1">
        <f t="array" ref="BA17">TheilElementSeparateSum(BA$12:BA$14,BA$7:BA$9,BA$15,BA$10,1)</f>
        <v>0.97874140565856727</v>
      </c>
      <c r="BB17" s="16" cm="1">
        <f t="array" ref="BB17">TheilElementSeparateSum(BB$12:BB$14,BB$7:BB$9,BB$15,BB$10,1)</f>
        <v>0.95228966452163888</v>
      </c>
      <c r="BC17" s="16" cm="1">
        <f t="array" ref="BC17">TheilElementSeparateSum(BC$12:BC$14,BC$7:BC$9,BC$15,BC$10,1)</f>
        <v>0.91837900836268449</v>
      </c>
      <c r="BD17" s="16" cm="1">
        <f t="array" ref="BD17">TheilElementSeparateSum(BD$12:BD$14,BD$7:BD$9,BD$15,BD$10,1)</f>
        <v>0.90203016847976614</v>
      </c>
      <c r="BE17" s="16" cm="1">
        <f t="array" ref="BE17">TheilElementSeparateSum(BE$12:BE$14,BE$7:BE$9,BE$15,BE$10,1)</f>
        <v>0.89508166073389128</v>
      </c>
      <c r="BF17" s="16" cm="1">
        <f t="array" ref="BF17">TheilElementSeparateSum(BF$12:BF$14,BF$7:BF$9,BF$15,BF$10,1)</f>
        <v>0.90601903016649454</v>
      </c>
      <c r="BG17" s="16" cm="1">
        <f t="array" ref="BG17">TheilElementSeparateSum(BG$12:BG$14,BG$7:BG$9,BG$15,BG$10,1)</f>
        <v>0.88009186810086459</v>
      </c>
      <c r="BH17" s="16" cm="1">
        <f t="array" ref="BH17">TheilElementSeparateSum(BH$12:BH$14,BH$7:BH$9,BH$15,BH$10,1)</f>
        <v>0.8750929783511886</v>
      </c>
      <c r="BI17" s="16" cm="1">
        <f t="array" ref="BI17">TheilElementSeparateSum(BI$12:BI$14,BI$7:BI$9,BI$15,BI$10,1)</f>
        <v>0.87187289189860895</v>
      </c>
    </row>
    <row r="18" spans="1:61" x14ac:dyDescent="0.45">
      <c r="B18" t="s">
        <v>63</v>
      </c>
      <c r="C18" s="16" cm="1">
        <f t="array" ref="C18">TheilElementSeparateSum(C$12:C$14,C$7:C$9,C$15,C$10,2)</f>
        <v>-0.16316140470324561</v>
      </c>
      <c r="D18" s="16" cm="1">
        <f t="array" ref="D18">TheilElementSeparateSum(D$12:D$14,D$7:D$9,D$15,D$10,2)</f>
        <v>-0.16433604164963303</v>
      </c>
      <c r="E18" s="16" cm="1">
        <f t="array" ref="E18">TheilElementSeparateSum(E$12:E$14,E$7:E$9,E$15,E$10,2)</f>
        <v>-0.16569708609409672</v>
      </c>
      <c r="F18" s="16" cm="1">
        <f t="array" ref="F18">TheilElementSeparateSum(F$12:F$14,F$7:F$9,F$15,F$10,2)</f>
        <v>-0.1658641761781515</v>
      </c>
      <c r="G18" s="16" cm="1">
        <f t="array" ref="G18">TheilElementSeparateSum(G$12:G$14,G$7:G$9,G$15,G$10,2)</f>
        <v>-0.16586108546893524</v>
      </c>
      <c r="H18" s="16" cm="1">
        <f t="array" ref="H18">TheilElementSeparateSum(H$12:H$14,H$7:H$9,H$15,H$10,2)</f>
        <v>-0.16413264663506852</v>
      </c>
      <c r="I18" s="16" cm="1">
        <f t="array" ref="I18">TheilElementSeparateSum(I$12:I$14,I$7:I$9,I$15,I$10,2)</f>
        <v>-0.16460592194291504</v>
      </c>
      <c r="J18" s="16" cm="1">
        <f t="array" ref="J18">TheilElementSeparateSum(J$12:J$14,J$7:J$9,J$15,J$10,2)</f>
        <v>-0.16473827787889772</v>
      </c>
      <c r="K18" s="16" cm="1">
        <f t="array" ref="K18">TheilElementSeparateSum(K$12:K$14,K$7:K$9,K$15,K$10,2)</f>
        <v>-0.1654420515362984</v>
      </c>
      <c r="L18" s="16" cm="1">
        <f t="array" ref="L18">TheilElementSeparateSum(L$12:L$14,L$7:L$9,L$15,L$10,2)</f>
        <v>-0.16542447392235987</v>
      </c>
      <c r="M18" s="16" cm="1">
        <f t="array" ref="M18">TheilElementSeparateSum(M$12:M$14,M$7:M$9,M$15,M$10,2)</f>
        <v>-0.16492999539267469</v>
      </c>
      <c r="N18" s="16" cm="1">
        <f t="array" ref="N18">TheilElementSeparateSum(N$12:N$14,N$7:N$9,N$15,N$10,2)</f>
        <v>-0.16376813968728091</v>
      </c>
      <c r="O18" s="16" cm="1">
        <f t="array" ref="O18">TheilElementSeparateSum(O$12:O$14,O$7:O$9,O$15,O$10,2)</f>
        <v>-0.16593182948498791</v>
      </c>
      <c r="P18" s="16" cm="1">
        <f t="array" ref="P18">TheilElementSeparateSum(P$12:P$14,P$7:P$9,P$15,P$10,2)</f>
        <v>-0.1706300918686795</v>
      </c>
      <c r="Q18" s="16" cm="1">
        <f t="array" ref="Q18">TheilElementSeparateSum(Q$12:Q$14,Q$7:Q$9,Q$15,Q$10,2)</f>
        <v>-0.17111019004310513</v>
      </c>
      <c r="R18" s="16" cm="1">
        <f t="array" ref="R18">TheilElementSeparateSum(R$12:R$14,R$7:R$9,R$15,R$10,2)</f>
        <v>-0.17241332629802864</v>
      </c>
      <c r="S18" s="16" cm="1">
        <f t="array" ref="S18">TheilElementSeparateSum(S$12:S$14,S$7:S$9,S$15,S$10,2)</f>
        <v>-0.17294964599736726</v>
      </c>
      <c r="T18" s="16" cm="1">
        <f t="array" ref="T18">TheilElementSeparateSum(T$12:T$14,T$7:T$9,T$15,T$10,2)</f>
        <v>-0.17266878613727216</v>
      </c>
      <c r="U18" s="16" cm="1">
        <f t="array" ref="U18">TheilElementSeparateSum(U$12:U$14,U$7:U$9,U$15,U$10,2)</f>
        <v>-0.1749355217107556</v>
      </c>
      <c r="V18" s="16" cm="1">
        <f t="array" ref="V18">TheilElementSeparateSum(V$12:V$14,V$7:V$9,V$15,V$10,2)</f>
        <v>-0.17783567458880181</v>
      </c>
      <c r="W18" s="16" cm="1">
        <f t="array" ref="W18">TheilElementSeparateSum(W$12:W$14,W$7:W$9,W$15,W$10,2)</f>
        <v>-0.18158920826217087</v>
      </c>
      <c r="X18" s="16" cm="1">
        <f t="array" ref="X18">TheilElementSeparateSum(X$12:X$14,X$7:X$9,X$15,X$10,2)</f>
        <v>-0.18166808935298898</v>
      </c>
      <c r="Y18" s="16" cm="1">
        <f t="array" ref="Y18">TheilElementSeparateSum(Y$12:Y$14,Y$7:Y$9,Y$15,Y$10,2)</f>
        <v>-0.17833153698289608</v>
      </c>
      <c r="Z18" s="16" cm="1">
        <f t="array" ref="Z18">TheilElementSeparateSum(Z$12:Z$14,Z$7:Z$9,Z$15,Z$10,2)</f>
        <v>-0.17723073412806684</v>
      </c>
      <c r="AA18" s="16" cm="1">
        <f t="array" ref="AA18">TheilElementSeparateSum(AA$12:AA$14,AA$7:AA$9,AA$15,AA$10,2)</f>
        <v>-0.17629508528638857</v>
      </c>
      <c r="AB18" s="16" cm="1">
        <f t="array" ref="AB18">TheilElementSeparateSum(AB$12:AB$14,AB$7:AB$9,AB$15,AB$10,2)</f>
        <v>-0.16868769784960566</v>
      </c>
      <c r="AC18" s="16" cm="1">
        <f t="array" ref="AC18">TheilElementSeparateSum(AC$12:AC$14,AC$7:AC$9,AC$15,AC$10,2)</f>
        <v>-0.16791388895191944</v>
      </c>
      <c r="AD18" s="16" cm="1">
        <f t="array" ref="AD18">TheilElementSeparateSum(AD$12:AD$14,AD$7:AD$9,AD$15,AD$10,2)</f>
        <v>-0.16636260868354449</v>
      </c>
      <c r="AE18" s="16" cm="1">
        <f t="array" ref="AE18">TheilElementSeparateSum(AE$12:AE$14,AE$7:AE$9,AE$15,AE$10,2)</f>
        <v>-0.17054865175379483</v>
      </c>
      <c r="AF18" s="16" cm="1">
        <f t="array" ref="AF18">TheilElementSeparateSum(AF$12:AF$14,AF$7:AF$9,AF$15,AF$10,2)</f>
        <v>-0.17216039036785177</v>
      </c>
      <c r="AG18" s="16" cm="1">
        <f t="array" ref="AG18">TheilElementSeparateSum(AG$12:AG$14,AG$7:AG$9,AG$15,AG$10,2)</f>
        <v>-0.17472287247875543</v>
      </c>
      <c r="AH18" s="16" cm="1">
        <f t="array" ref="AH18">TheilElementSeparateSum(AH$12:AH$14,AH$7:AH$9,AH$15,AH$10,2)</f>
        <v>-0.169901330315188</v>
      </c>
      <c r="AI18" s="16" cm="1">
        <f t="array" ref="AI18">TheilElementSeparateSum(AI$12:AI$14,AI$7:AI$9,AI$15,AI$10,2)</f>
        <v>-0.17536122579956356</v>
      </c>
      <c r="AJ18" s="16" cm="1">
        <f t="array" ref="AJ18">TheilElementSeparateSum(AJ$12:AJ$14,AJ$7:AJ$9,AJ$15,AJ$10,2)</f>
        <v>-0.1770350608446587</v>
      </c>
      <c r="AK18" s="16" cm="1">
        <f t="array" ref="AK18">TheilElementSeparateSum(AK$12:AK$14,AK$7:AK$9,AK$15,AK$10,2)</f>
        <v>-0.17740682938875796</v>
      </c>
      <c r="AL18" s="16" cm="1">
        <f t="array" ref="AL18">TheilElementSeparateSum(AL$12:AL$14,AL$7:AL$9,AL$15,AL$10,2)</f>
        <v>-0.18177317912440935</v>
      </c>
      <c r="AM18" s="16" cm="1">
        <f t="array" ref="AM18">TheilElementSeparateSum(AM$12:AM$14,AM$7:AM$9,AM$15,AM$10,2)</f>
        <v>-0.18532502878753507</v>
      </c>
      <c r="AN18" s="16" cm="1">
        <f t="array" ref="AN18">TheilElementSeparateSum(AN$12:AN$14,AN$7:AN$9,AN$15,AN$10,2)</f>
        <v>-0.18572011908133504</v>
      </c>
      <c r="AO18" s="16" cm="1">
        <f t="array" ref="AO18">TheilElementSeparateSum(AO$12:AO$14,AO$7:AO$9,AO$15,AO$10,2)</f>
        <v>-0.1805297126965679</v>
      </c>
      <c r="AP18" s="16" cm="1">
        <f t="array" ref="AP18">TheilElementSeparateSum(AP$12:AP$14,AP$7:AP$9,AP$15,AP$10,2)</f>
        <v>-0.18401170729783134</v>
      </c>
      <c r="AQ18" s="16" cm="1">
        <f t="array" ref="AQ18">TheilElementSeparateSum(AQ$12:AQ$14,AQ$7:AQ$9,AQ$15,AQ$10,2)</f>
        <v>-0.18278925253027498</v>
      </c>
      <c r="AR18" s="16" cm="1">
        <f t="array" ref="AR18">TheilElementSeparateSum(AR$12:AR$14,AR$7:AR$9,AR$15,AR$10,2)</f>
        <v>-0.18269134486654628</v>
      </c>
      <c r="AS18" s="16" cm="1">
        <f t="array" ref="AS18">TheilElementSeparateSum(AS$12:AS$14,AS$7:AS$9,AS$15,AS$10,2)</f>
        <v>-0.18269220783646517</v>
      </c>
      <c r="AT18" s="16" cm="1">
        <f t="array" ref="AT18">TheilElementSeparateSum(AT$12:AT$14,AT$7:AT$9,AT$15,AT$10,2)</f>
        <v>-0.18612669979393157</v>
      </c>
      <c r="AU18" s="16" cm="1">
        <f t="array" ref="AU18">TheilElementSeparateSum(AU$12:AU$14,AU$7:AU$9,AU$15,AU$10,2)</f>
        <v>-0.19281114807977989</v>
      </c>
      <c r="AV18" s="16" cm="1">
        <f t="array" ref="AV18">TheilElementSeparateSum(AV$12:AV$14,AV$7:AV$9,AV$15,AV$10,2)</f>
        <v>-0.19768731960553199</v>
      </c>
      <c r="AW18" s="16" cm="1">
        <f t="array" ref="AW18">TheilElementSeparateSum(AW$12:AW$14,AW$7:AW$9,AW$15,AW$10,2)</f>
        <v>-0.20185206988751678</v>
      </c>
      <c r="AX18" s="16" cm="1">
        <f t="array" ref="AX18">TheilElementSeparateSum(AX$12:AX$14,AX$7:AX$9,AX$15,AX$10,2)</f>
        <v>-0.20390074669330946</v>
      </c>
      <c r="AY18" s="16" cm="1">
        <f t="array" ref="AY18">TheilElementSeparateSum(AY$12:AY$14,AY$7:AY$9,AY$15,AY$10,2)</f>
        <v>-0.20424461762631596</v>
      </c>
      <c r="AZ18" s="16" cm="1">
        <f t="array" ref="AZ18">TheilElementSeparateSum(AZ$12:AZ$14,AZ$7:AZ$9,AZ$15,AZ$10,2)</f>
        <v>-0.20971488465340585</v>
      </c>
      <c r="BA18" s="16" cm="1">
        <f t="array" ref="BA18">TheilElementSeparateSum(BA$12:BA$14,BA$7:BA$9,BA$15,BA$10,2)</f>
        <v>-0.21133855631175499</v>
      </c>
      <c r="BB18" s="16" cm="1">
        <f t="array" ref="BB18">TheilElementSeparateSum(BB$12:BB$14,BB$7:BB$9,BB$15,BB$10,2)</f>
        <v>-0.21192115778469101</v>
      </c>
      <c r="BC18" s="16" cm="1">
        <f t="array" ref="BC18">TheilElementSeparateSum(BC$12:BC$14,BC$7:BC$9,BC$15,BC$10,2)</f>
        <v>-0.21301805907600474</v>
      </c>
      <c r="BD18" s="16" cm="1">
        <f t="array" ref="BD18">TheilElementSeparateSum(BD$12:BD$14,BD$7:BD$9,BD$15,BD$10,2)</f>
        <v>-0.21361517570981778</v>
      </c>
      <c r="BE18" s="16" cm="1">
        <f t="array" ref="BE18">TheilElementSeparateSum(BE$12:BE$14,BE$7:BE$9,BE$15,BE$10,2)</f>
        <v>-0.21220971582824369</v>
      </c>
      <c r="BF18" s="16" cm="1">
        <f t="array" ref="BF18">TheilElementSeparateSum(BF$12:BF$14,BF$7:BF$9,BF$15,BF$10,2)</f>
        <v>-0.21235839313911065</v>
      </c>
      <c r="BG18" s="16" cm="1">
        <f t="array" ref="BG18">TheilElementSeparateSum(BG$12:BG$14,BG$7:BG$9,BG$15,BG$10,2)</f>
        <v>-0.21443543444115362</v>
      </c>
      <c r="BH18" s="16" cm="1">
        <f t="array" ref="BH18">TheilElementSeparateSum(BH$12:BH$14,BH$7:BH$9,BH$15,BH$10,2)</f>
        <v>-0.21323444848982068</v>
      </c>
      <c r="BI18" s="16" cm="1">
        <f t="array" ref="BI18">TheilElementSeparateSum(BI$12:BI$14,BI$7:BI$9,BI$15,BI$10,2)</f>
        <v>-0.21402899894565489</v>
      </c>
    </row>
    <row r="19" spans="1:61" x14ac:dyDescent="0.45">
      <c r="B19" t="s">
        <v>79</v>
      </c>
      <c r="C19" s="16" cm="1">
        <f t="array" ref="C19">TheilElementSeparateSum(C$12:C$14,C$7:C$9,C$15,C$10,3)</f>
        <v>-8.4547436286655619E-2</v>
      </c>
      <c r="D19" s="16" cm="1">
        <f t="array" ref="D19">TheilElementSeparateSum(D$12:D$14,D$7:D$9,D$15,D$10,3)</f>
        <v>-7.9019326128151379E-2</v>
      </c>
      <c r="E19" s="16" cm="1">
        <f t="array" ref="E19">TheilElementSeparateSum(E$12:E$14,E$7:E$9,E$15,E$10,3)</f>
        <v>-7.8814982740568335E-2</v>
      </c>
      <c r="F19" s="16" cm="1">
        <f t="array" ref="F19">TheilElementSeparateSum(F$12:F$14,F$7:F$9,F$15,F$10,3)</f>
        <v>-8.1891667743197574E-2</v>
      </c>
      <c r="G19" s="16" cm="1">
        <f t="array" ref="G19">TheilElementSeparateSum(G$12:G$14,G$7:G$9,G$15,G$10,3)</f>
        <v>-8.5172531005937829E-2</v>
      </c>
      <c r="H19" s="16" cm="1">
        <f t="array" ref="H19">TheilElementSeparateSum(H$12:H$14,H$7:H$9,H$15,H$10,3)</f>
        <v>-8.5557166066718579E-2</v>
      </c>
      <c r="I19" s="16" cm="1">
        <f t="array" ref="I19">TheilElementSeparateSum(I$12:I$14,I$7:I$9,I$15,I$10,3)</f>
        <v>-8.1064613043347E-2</v>
      </c>
      <c r="J19" s="16" cm="1">
        <f t="array" ref="J19">TheilElementSeparateSum(J$12:J$14,J$7:J$9,J$15,J$10,3)</f>
        <v>-7.7011676440650934E-2</v>
      </c>
      <c r="K19" s="16" cm="1">
        <f t="array" ref="K19">TheilElementSeparateSum(K$12:K$14,K$7:K$9,K$15,K$10,3)</f>
        <v>-7.8041202453174557E-2</v>
      </c>
      <c r="L19" s="16" cm="1">
        <f t="array" ref="L19">TheilElementSeparateSum(L$12:L$14,L$7:L$9,L$15,L$10,3)</f>
        <v>-8.0748365648754261E-2</v>
      </c>
      <c r="M19" s="16" cm="1">
        <f t="array" ref="M19">TheilElementSeparateSum(M$12:M$14,M$7:M$9,M$15,M$10,3)</f>
        <v>-8.0225164463561704E-2</v>
      </c>
      <c r="N19" s="16" cm="1">
        <f t="array" ref="N19">TheilElementSeparateSum(N$12:N$14,N$7:N$9,N$15,N$10,3)</f>
        <v>-7.9997027595914136E-2</v>
      </c>
      <c r="O19" s="16" cm="1">
        <f t="array" ref="O19">TheilElementSeparateSum(O$12:O$14,O$7:O$9,O$15,O$10,3)</f>
        <v>-8.0706181465233673E-2</v>
      </c>
      <c r="P19" s="16" cm="1">
        <f t="array" ref="P19">TheilElementSeparateSum(P$12:P$14,P$7:P$9,P$15,P$10,3)</f>
        <v>-7.7312502710784006E-2</v>
      </c>
      <c r="Q19" s="16" cm="1">
        <f t="array" ref="Q19">TheilElementSeparateSum(Q$12:Q$14,Q$7:Q$9,Q$15,Q$10,3)</f>
        <v>-7.764341101274766E-2</v>
      </c>
      <c r="R19" s="16" cm="1">
        <f t="array" ref="R19">TheilElementSeparateSum(R$12:R$14,R$7:R$9,R$15,R$10,3)</f>
        <v>-7.201065421955051E-2</v>
      </c>
      <c r="S19" s="16" cm="1">
        <f t="array" ref="S19">TheilElementSeparateSum(S$12:S$14,S$7:S$9,S$15,S$10,3)</f>
        <v>-7.2084228836546832E-2</v>
      </c>
      <c r="T19" s="16" cm="1">
        <f t="array" ref="T19">TheilElementSeparateSum(T$12:T$14,T$7:T$9,T$15,T$10,3)</f>
        <v>-5.9443533084484038E-2</v>
      </c>
      <c r="U19" s="16" cm="1">
        <f t="array" ref="U19">TheilElementSeparateSum(U$12:U$14,U$7:U$9,U$15,U$10,3)</f>
        <v>-6.0533816165972892E-2</v>
      </c>
      <c r="V19" s="16" cm="1">
        <f t="array" ref="V19">TheilElementSeparateSum(V$12:V$14,V$7:V$9,V$15,V$10,3)</f>
        <v>-5.8796755402733672E-2</v>
      </c>
      <c r="W19" s="16" cm="1">
        <f t="array" ref="W19">TheilElementSeparateSum(W$12:W$14,W$7:W$9,W$15,W$10,3)</f>
        <v>-5.7620925979551374E-2</v>
      </c>
      <c r="X19" s="16" cm="1">
        <f t="array" ref="X19">TheilElementSeparateSum(X$12:X$14,X$7:X$9,X$15,X$10,3)</f>
        <v>-5.9612859618517172E-2</v>
      </c>
      <c r="Y19" s="16" cm="1">
        <f t="array" ref="Y19">TheilElementSeparateSum(Y$12:Y$14,Y$7:Y$9,Y$15,Y$10,3)</f>
        <v>-6.3086411549499441E-2</v>
      </c>
      <c r="Z19" s="16" cm="1">
        <f t="array" ref="Z19">TheilElementSeparateSum(Z$12:Z$14,Z$7:Z$9,Z$15,Z$10,3)</f>
        <v>-6.5567925890220785E-2</v>
      </c>
      <c r="AA19" s="16" cm="1">
        <f t="array" ref="AA19">TheilElementSeparateSum(AA$12:AA$14,AA$7:AA$9,AA$15,AA$10,3)</f>
        <v>-7.0038200901051353E-2</v>
      </c>
      <c r="AB19" s="16" cm="1">
        <f t="array" ref="AB19">TheilElementSeparateSum(AB$12:AB$14,AB$7:AB$9,AB$15,AB$10,3)</f>
        <v>-6.2712981380056293E-2</v>
      </c>
      <c r="AC19" s="16" cm="1">
        <f t="array" ref="AC19">TheilElementSeparateSum(AC$12:AC$14,AC$7:AC$9,AC$15,AC$10,3)</f>
        <v>-5.4609027531561341E-2</v>
      </c>
      <c r="AD19" s="16" cm="1">
        <f t="array" ref="AD19">TheilElementSeparateSum(AD$12:AD$14,AD$7:AD$9,AD$15,AD$10,3)</f>
        <v>-5.5063305442139998E-2</v>
      </c>
      <c r="AE19" s="16" cm="1">
        <f t="array" ref="AE19">TheilElementSeparateSum(AE$12:AE$14,AE$7:AE$9,AE$15,AE$10,3)</f>
        <v>-5.6818388354756832E-2</v>
      </c>
      <c r="AF19" s="16" cm="1">
        <f t="array" ref="AF19">TheilElementSeparateSum(AF$12:AF$14,AF$7:AF$9,AF$15,AF$10,3)</f>
        <v>-5.4448221763532312E-2</v>
      </c>
      <c r="AG19" s="16" cm="1">
        <f t="array" ref="AG19">TheilElementSeparateSum(AG$12:AG$14,AG$7:AG$9,AG$15,AG$10,3)</f>
        <v>-5.4299344281642362E-2</v>
      </c>
      <c r="AH19" s="16" cm="1">
        <f t="array" ref="AH19">TheilElementSeparateSum(AH$12:AH$14,AH$7:AH$9,AH$15,AH$10,3)</f>
        <v>-5.5900528914098378E-2</v>
      </c>
      <c r="AI19" s="16" cm="1">
        <f t="array" ref="AI19">TheilElementSeparateSum(AI$12:AI$14,AI$7:AI$9,AI$15,AI$10,3)</f>
        <v>-5.6449251215774085E-2</v>
      </c>
      <c r="AJ19" s="16" cm="1">
        <f t="array" ref="AJ19">TheilElementSeparateSum(AJ$12:AJ$14,AJ$7:AJ$9,AJ$15,AJ$10,3)</f>
        <v>-6.2041616146117903E-2</v>
      </c>
      <c r="AK19" s="16" cm="1">
        <f t="array" ref="AK19">TheilElementSeparateSum(AK$12:AK$14,AK$7:AK$9,AK$15,AK$10,3)</f>
        <v>-6.7891831404265468E-2</v>
      </c>
      <c r="AL19" s="16" cm="1">
        <f t="array" ref="AL19">TheilElementSeparateSum(AL$12:AL$14,AL$7:AL$9,AL$15,AL$10,3)</f>
        <v>-7.3021775705799069E-2</v>
      </c>
      <c r="AM19" s="16" cm="1">
        <f t="array" ref="AM19">TheilElementSeparateSum(AM$12:AM$14,AM$7:AM$9,AM$15,AM$10,3)</f>
        <v>-7.6808458151892967E-2</v>
      </c>
      <c r="AN19" s="16" cm="1">
        <f t="array" ref="AN19">TheilElementSeparateSum(AN$12:AN$14,AN$7:AN$9,AN$15,AN$10,3)</f>
        <v>-7.8910978344324881E-2</v>
      </c>
      <c r="AO19" s="16" cm="1">
        <f t="array" ref="AO19">TheilElementSeparateSum(AO$12:AO$14,AO$7:AO$9,AO$15,AO$10,3)</f>
        <v>-7.9311946760903321E-2</v>
      </c>
      <c r="AP19" s="16" cm="1">
        <f t="array" ref="AP19">TheilElementSeparateSum(AP$12:AP$14,AP$7:AP$9,AP$15,AP$10,3)</f>
        <v>-8.1391808807263322E-2</v>
      </c>
      <c r="AQ19" s="16" cm="1">
        <f t="array" ref="AQ19">TheilElementSeparateSum(AQ$12:AQ$14,AQ$7:AQ$9,AQ$15,AQ$10,3)</f>
        <v>-8.5124856110103328E-2</v>
      </c>
      <c r="AR19" s="16" cm="1">
        <f t="array" ref="AR19">TheilElementSeparateSum(AR$12:AR$14,AR$7:AR$9,AR$15,AR$10,3)</f>
        <v>-8.6696787267361561E-2</v>
      </c>
      <c r="AS19" s="16" cm="1">
        <f t="array" ref="AS19">TheilElementSeparateSum(AS$12:AS$14,AS$7:AS$9,AS$15,AS$10,3)</f>
        <v>-8.695417615500757E-2</v>
      </c>
      <c r="AT19" s="16" cm="1">
        <f t="array" ref="AT19">TheilElementSeparateSum(AT$12:AT$14,AT$7:AT$9,AT$15,AT$10,3)</f>
        <v>-8.8332779292149943E-2</v>
      </c>
      <c r="AU19" s="16" cm="1">
        <f t="array" ref="AU19">TheilElementSeparateSum(AU$12:AU$14,AU$7:AU$9,AU$15,AU$10,3)</f>
        <v>-9.056724486043001E-2</v>
      </c>
      <c r="AV19" s="16" cm="1">
        <f t="array" ref="AV19">TheilElementSeparateSum(AV$12:AV$14,AV$7:AV$9,AV$15,AV$10,3)</f>
        <v>-9.3304293340562131E-2</v>
      </c>
      <c r="AW19" s="16" cm="1">
        <f t="array" ref="AW19">TheilElementSeparateSum(AW$12:AW$14,AW$7:AW$9,AW$15,AW$10,3)</f>
        <v>-9.5919103869567882E-2</v>
      </c>
      <c r="AX19" s="16" cm="1">
        <f t="array" ref="AX19">TheilElementSeparateSum(AX$12:AX$14,AX$7:AX$9,AX$15,AX$10,3)</f>
        <v>-9.7089151615696367E-2</v>
      </c>
      <c r="AY19" s="16" cm="1">
        <f t="array" ref="AY19">TheilElementSeparateSum(AY$12:AY$14,AY$7:AY$9,AY$15,AY$10,3)</f>
        <v>-9.5642507275993216E-2</v>
      </c>
      <c r="AZ19" s="16" cm="1">
        <f t="array" ref="AZ19">TheilElementSeparateSum(AZ$12:AZ$14,AZ$7:AZ$9,AZ$15,AZ$10,3)</f>
        <v>-9.3052139992375132E-2</v>
      </c>
      <c r="BA19" s="16" cm="1">
        <f t="array" ref="BA19">TheilElementSeparateSum(BA$12:BA$14,BA$7:BA$9,BA$15,BA$10,3)</f>
        <v>-8.7787101194231068E-2</v>
      </c>
      <c r="BB19" s="16" cm="1">
        <f t="array" ref="BB19">TheilElementSeparateSum(BB$12:BB$14,BB$7:BB$9,BB$15,BB$10,3)</f>
        <v>-8.1245491978254369E-2</v>
      </c>
      <c r="BC19" s="16" cm="1">
        <f t="array" ref="BC19">TheilElementSeparateSum(BC$12:BC$14,BC$7:BC$9,BC$15,BC$10,3)</f>
        <v>-7.3478839751768055E-2</v>
      </c>
      <c r="BD19" s="16" cm="1">
        <f t="array" ref="BD19">TheilElementSeparateSum(BD$12:BD$14,BD$7:BD$9,BD$15,BD$10,3)</f>
        <v>-6.7040156845658214E-2</v>
      </c>
      <c r="BE19" s="16" cm="1">
        <f t="array" ref="BE19">TheilElementSeparateSum(BE$12:BE$14,BE$7:BE$9,BE$15,BE$10,3)</f>
        <v>-5.5685289632650216E-2</v>
      </c>
      <c r="BF19" s="16" cm="1">
        <f t="array" ref="BF19">TheilElementSeparateSum(BF$12:BF$14,BF$7:BF$9,BF$15,BF$10,3)</f>
        <v>-5.5055043310882908E-2</v>
      </c>
      <c r="BG19" s="16" cm="1">
        <f t="array" ref="BG19">TheilElementSeparateSum(BG$12:BG$14,BG$7:BG$9,BG$15,BG$10,3)</f>
        <v>-4.936281385785192E-2</v>
      </c>
      <c r="BH19" s="16" cm="1">
        <f t="array" ref="BH19">TheilElementSeparateSum(BH$12:BH$14,BH$7:BH$9,BH$15,BH$10,3)</f>
        <v>-3.8902272022818554E-2</v>
      </c>
      <c r="BI19" s="16" cm="1">
        <f t="array" ref="BI19">TheilElementSeparateSum(BI$12:BI$14,BI$7:BI$9,BI$15,BI$10,3)</f>
        <v>-3.5238562895113262E-2</v>
      </c>
    </row>
    <row r="20" spans="1:61" x14ac:dyDescent="0.45">
      <c r="B20" t="s">
        <v>66</v>
      </c>
      <c r="C20" s="16">
        <f>C18+C17</f>
        <v>0.80976805279470299</v>
      </c>
      <c r="D20" s="16">
        <f t="shared" ref="D20:BI20" si="2">D18+D17</f>
        <v>0.82188038842440736</v>
      </c>
      <c r="E20" s="16">
        <f t="shared" si="2"/>
        <v>0.81818236834531266</v>
      </c>
      <c r="F20" s="16">
        <f t="shared" si="2"/>
        <v>0.82181999050786858</v>
      </c>
      <c r="G20" s="16">
        <f t="shared" si="2"/>
        <v>0.8265811418128659</v>
      </c>
      <c r="H20" s="16">
        <f t="shared" si="2"/>
        <v>0.85526585844425806</v>
      </c>
      <c r="I20" s="16">
        <f t="shared" si="2"/>
        <v>0.87462548068492341</v>
      </c>
      <c r="J20" s="16">
        <f t="shared" si="2"/>
        <v>0.89630442059640103</v>
      </c>
      <c r="K20" s="16">
        <f t="shared" si="2"/>
        <v>0.8999011675638795</v>
      </c>
      <c r="L20" s="16">
        <f t="shared" si="2"/>
        <v>0.90701837991561707</v>
      </c>
      <c r="M20" s="16">
        <f t="shared" si="2"/>
        <v>0.92413679422205475</v>
      </c>
      <c r="N20" s="16">
        <f t="shared" si="2"/>
        <v>0.94582579606356953</v>
      </c>
      <c r="O20" s="16">
        <f t="shared" si="2"/>
        <v>0.94062761663842465</v>
      </c>
      <c r="P20" s="16">
        <f t="shared" si="2"/>
        <v>0.91476300137364197</v>
      </c>
      <c r="Q20" s="16">
        <f t="shared" si="2"/>
        <v>0.92386283140260983</v>
      </c>
      <c r="R20" s="16">
        <f t="shared" si="2"/>
        <v>0.93745010536996742</v>
      </c>
      <c r="S20" s="16">
        <f t="shared" si="2"/>
        <v>0.94903521668614987</v>
      </c>
      <c r="T20" s="16">
        <f t="shared" si="2"/>
        <v>0.9898989603582693</v>
      </c>
      <c r="U20" s="16">
        <f t="shared" si="2"/>
        <v>0.98209948006425507</v>
      </c>
      <c r="V20" s="16">
        <f t="shared" si="2"/>
        <v>0.97023337150291267</v>
      </c>
      <c r="W20" s="16">
        <f t="shared" si="2"/>
        <v>0.93244964599405966</v>
      </c>
      <c r="X20" s="16">
        <f t="shared" si="2"/>
        <v>0.95839788852076269</v>
      </c>
      <c r="Y20" s="16">
        <f t="shared" si="2"/>
        <v>1.0135445206333118</v>
      </c>
      <c r="Z20" s="16">
        <f t="shared" si="2"/>
        <v>1.0352686882410633</v>
      </c>
      <c r="AA20" s="16">
        <f t="shared" si="2"/>
        <v>1.0491696121715213</v>
      </c>
      <c r="AB20" s="16">
        <f t="shared" si="2"/>
        <v>1.1243017069940602</v>
      </c>
      <c r="AC20" s="16">
        <f t="shared" si="2"/>
        <v>1.1547200881887927</v>
      </c>
      <c r="AD20" s="16">
        <f t="shared" si="2"/>
        <v>1.1747849825291794</v>
      </c>
      <c r="AE20" s="16">
        <f t="shared" si="2"/>
        <v>1.1618794868305358</v>
      </c>
      <c r="AF20" s="16">
        <f t="shared" si="2"/>
        <v>1.1678969579672078</v>
      </c>
      <c r="AG20" s="16">
        <f t="shared" si="2"/>
        <v>1.1635124122620928</v>
      </c>
      <c r="AH20" s="16">
        <f t="shared" si="2"/>
        <v>1.1971042860772141</v>
      </c>
      <c r="AI20" s="16">
        <f t="shared" si="2"/>
        <v>1.175846991348626</v>
      </c>
      <c r="AJ20" s="16">
        <f t="shared" si="2"/>
        <v>1.1662008267433559</v>
      </c>
      <c r="AK20" s="16">
        <f t="shared" si="2"/>
        <v>1.1622676125792784</v>
      </c>
      <c r="AL20" s="16">
        <f t="shared" si="2"/>
        <v>1.1342957259138171</v>
      </c>
      <c r="AM20" s="16">
        <f t="shared" si="2"/>
        <v>1.1113744437273732</v>
      </c>
      <c r="AN20" s="16">
        <f t="shared" si="2"/>
        <v>1.1129334228843404</v>
      </c>
      <c r="AO20" s="16">
        <f t="shared" si="2"/>
        <v>1.1531599657068468</v>
      </c>
      <c r="AP20" s="16">
        <f t="shared" si="2"/>
        <v>1.1344199945662807</v>
      </c>
      <c r="AQ20" s="16">
        <f t="shared" si="2"/>
        <v>1.1369041711593741</v>
      </c>
      <c r="AR20" s="16">
        <f t="shared" si="2"/>
        <v>1.1384223738074335</v>
      </c>
      <c r="AS20" s="16">
        <f t="shared" si="2"/>
        <v>1.1437415063403296</v>
      </c>
      <c r="AT20" s="16">
        <f t="shared" si="2"/>
        <v>1.1240470505039248</v>
      </c>
      <c r="AU20" s="16">
        <f t="shared" si="2"/>
        <v>1.0765743434280433</v>
      </c>
      <c r="AV20" s="16">
        <f t="shared" si="2"/>
        <v>1.0293756645309498</v>
      </c>
      <c r="AW20" s="16">
        <f t="shared" si="2"/>
        <v>0.97426208220354393</v>
      </c>
      <c r="AX20" s="16">
        <f t="shared" si="2"/>
        <v>0.92347509974571673</v>
      </c>
      <c r="AY20" s="16">
        <f t="shared" si="2"/>
        <v>0.89482271492666565</v>
      </c>
      <c r="AZ20" s="16">
        <f t="shared" si="2"/>
        <v>0.81544276301364405</v>
      </c>
      <c r="BA20" s="16">
        <f t="shared" si="2"/>
        <v>0.76740284934681224</v>
      </c>
      <c r="BB20" s="16">
        <f t="shared" si="2"/>
        <v>0.74036850673694787</v>
      </c>
      <c r="BC20" s="16">
        <f t="shared" si="2"/>
        <v>0.70536094928667969</v>
      </c>
      <c r="BD20" s="16">
        <f t="shared" si="2"/>
        <v>0.68841499276994833</v>
      </c>
      <c r="BE20" s="16">
        <f t="shared" si="2"/>
        <v>0.68287194490564762</v>
      </c>
      <c r="BF20" s="16">
        <f t="shared" si="2"/>
        <v>0.6936606370273839</v>
      </c>
      <c r="BG20" s="16">
        <f t="shared" si="2"/>
        <v>0.66565643365971094</v>
      </c>
      <c r="BH20" s="16">
        <f t="shared" si="2"/>
        <v>0.66185852986136795</v>
      </c>
      <c r="BI20" s="16">
        <f t="shared" si="2"/>
        <v>0.65784389295295409</v>
      </c>
    </row>
    <row r="21" spans="1:61" x14ac:dyDescent="0.45">
      <c r="A21" t="s">
        <v>67</v>
      </c>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row>
    <row r="22" spans="1:61" x14ac:dyDescent="0.45">
      <c r="B22" t="s">
        <v>68</v>
      </c>
      <c r="C22" s="16">
        <f>'Interbloc Theil'!C86</f>
        <v>0.23225728713974048</v>
      </c>
      <c r="D22" s="16">
        <f>'Interbloc Theil'!D86</f>
        <v>0.22322886857938615</v>
      </c>
      <c r="E22" s="16">
        <f>'Interbloc Theil'!E86</f>
        <v>0.20486230463118457</v>
      </c>
      <c r="F22" s="16">
        <f>'Interbloc Theil'!F86</f>
        <v>0.19534307528767003</v>
      </c>
      <c r="G22" s="16">
        <f>'Interbloc Theil'!G86</f>
        <v>0.1929320108333242</v>
      </c>
      <c r="H22" s="16">
        <f>'Interbloc Theil'!H86</f>
        <v>0.18760331306036371</v>
      </c>
      <c r="I22" s="16">
        <f>'Interbloc Theil'!I86</f>
        <v>0.17542033864736131</v>
      </c>
      <c r="J22" s="16">
        <f>'Interbloc Theil'!J86</f>
        <v>0.17509325101944223</v>
      </c>
      <c r="K22" s="16">
        <f>'Interbloc Theil'!K86</f>
        <v>0.16461986817046367</v>
      </c>
      <c r="L22" s="16">
        <f>'Interbloc Theil'!L86</f>
        <v>0.1428498557736031</v>
      </c>
      <c r="M22" s="16">
        <f>'Interbloc Theil'!M86</f>
        <v>0.13566695384950214</v>
      </c>
      <c r="N22" s="16">
        <f>'Interbloc Theil'!N86</f>
        <v>0.1154165637358492</v>
      </c>
      <c r="O22" s="16">
        <f>'Interbloc Theil'!O86</f>
        <v>9.4766918085226332E-2</v>
      </c>
      <c r="P22" s="16">
        <f>'Interbloc Theil'!P86</f>
        <v>8.6562623135920294E-2</v>
      </c>
      <c r="Q22" s="16">
        <f>'Interbloc Theil'!Q86</f>
        <v>8.4230429500342277E-2</v>
      </c>
      <c r="R22" s="16">
        <f>'Interbloc Theil'!R86</f>
        <v>8.9136969768421712E-2</v>
      </c>
      <c r="S22" s="16">
        <f>'Interbloc Theil'!S86</f>
        <v>8.2011059139624781E-2</v>
      </c>
      <c r="T22" s="16">
        <f>'Interbloc Theil'!T86</f>
        <v>7.0324330554189324E-2</v>
      </c>
      <c r="U22" s="16">
        <f>'Interbloc Theil'!U86</f>
        <v>5.9372237078321573E-2</v>
      </c>
      <c r="V22" s="16">
        <f>'Interbloc Theil'!V86</f>
        <v>5.8868682838364467E-2</v>
      </c>
      <c r="W22" s="16">
        <f>'Interbloc Theil'!W86</f>
        <v>6.7553280703203045E-2</v>
      </c>
      <c r="X22" s="16">
        <f>'Interbloc Theil'!X86</f>
        <v>7.3248123736114029E-2</v>
      </c>
      <c r="Y22" s="16">
        <f>'Interbloc Theil'!Y86</f>
        <v>8.3399837735782301E-2</v>
      </c>
      <c r="Z22" s="16">
        <f>'Interbloc Theil'!Z86</f>
        <v>9.8632377145429717E-2</v>
      </c>
      <c r="AA22" s="16">
        <f>'Interbloc Theil'!AA86</f>
        <v>0.10314801439024122</v>
      </c>
      <c r="AB22" s="16">
        <f>'Interbloc Theil'!AB86</f>
        <v>7.4897792479270184E-2</v>
      </c>
      <c r="AC22" s="16">
        <f>'Interbloc Theil'!AC86</f>
        <v>6.2589288377732907E-2</v>
      </c>
      <c r="AD22" s="16">
        <f>'Interbloc Theil'!AD86</f>
        <v>5.7298446531876879E-2</v>
      </c>
      <c r="AE22" s="16">
        <f>'Interbloc Theil'!AE86</f>
        <v>5.1177722637423435E-2</v>
      </c>
      <c r="AF22" s="16">
        <f>'Interbloc Theil'!AF86</f>
        <v>3.870721847074679E-2</v>
      </c>
      <c r="AG22" s="16">
        <f>'Interbloc Theil'!AG86</f>
        <v>3.7949930290087273E-2</v>
      </c>
      <c r="AH22" s="16">
        <f>'Interbloc Theil'!AH86</f>
        <v>3.7960720265014673E-2</v>
      </c>
      <c r="AI22" s="16">
        <f>'Interbloc Theil'!AI86</f>
        <v>5.4536572807869235E-2</v>
      </c>
      <c r="AJ22" s="16">
        <f>'Interbloc Theil'!AJ86</f>
        <v>5.6631414798965961E-2</v>
      </c>
      <c r="AK22" s="16">
        <f>'Interbloc Theil'!AK86</f>
        <v>5.1816975185750569E-2</v>
      </c>
      <c r="AL22" s="16">
        <f>'Interbloc Theil'!AL86</f>
        <v>3.597466301099693E-2</v>
      </c>
      <c r="AM22" s="16">
        <f>'Interbloc Theil'!AM86</f>
        <v>3.6439134700754397E-2</v>
      </c>
      <c r="AN22" s="16">
        <f>'Interbloc Theil'!AN86</f>
        <v>4.342754491270906E-2</v>
      </c>
      <c r="AO22" s="16">
        <f>'Interbloc Theil'!AO86</f>
        <v>4.4585816048702112E-2</v>
      </c>
      <c r="AP22" s="16">
        <f>'Interbloc Theil'!AP86</f>
        <v>5.330140912194678E-2</v>
      </c>
      <c r="AQ22" s="16">
        <f>'Interbloc Theil'!AQ86</f>
        <v>5.1543814324237172E-2</v>
      </c>
      <c r="AR22" s="16">
        <f>'Interbloc Theil'!AR86</f>
        <v>4.3586711503730557E-2</v>
      </c>
      <c r="AS22" s="16">
        <f>'Interbloc Theil'!AS86</f>
        <v>3.1398660243602196E-2</v>
      </c>
      <c r="AT22" s="16">
        <f>'Interbloc Theil'!AT86</f>
        <v>2.6087623879924589E-2</v>
      </c>
      <c r="AU22" s="16">
        <f>'Interbloc Theil'!AU86</f>
        <v>2.4581379886806524E-2</v>
      </c>
      <c r="AV22" s="16">
        <f>'Interbloc Theil'!AV86</f>
        <v>2.431845941180602E-2</v>
      </c>
      <c r="AW22" s="16">
        <f>'Interbloc Theil'!AW86</f>
        <v>2.261045124895146E-2</v>
      </c>
      <c r="AX22" s="16">
        <f>'Interbloc Theil'!AX86</f>
        <v>2.2185372402706897E-2</v>
      </c>
      <c r="AY22" s="16">
        <f>'Interbloc Theil'!AY86</f>
        <v>2.2433333815242512E-2</v>
      </c>
      <c r="AZ22" s="16">
        <f>'Interbloc Theil'!AZ86</f>
        <v>2.2145685619337399E-2</v>
      </c>
      <c r="BA22" s="16">
        <f>'Interbloc Theil'!BA86</f>
        <v>2.3418491874559647E-2</v>
      </c>
      <c r="BB22" s="16">
        <f>'Interbloc Theil'!BB86</f>
        <v>2.9935724157291253E-2</v>
      </c>
      <c r="BC22" s="16">
        <f>'Interbloc Theil'!BC86</f>
        <v>3.045006981712433E-2</v>
      </c>
      <c r="BD22" s="16">
        <f>'Interbloc Theil'!BD86</f>
        <v>3.0343844864544368E-2</v>
      </c>
      <c r="BE22" s="16">
        <f>'Interbloc Theil'!BE86</f>
        <v>4.1505007515458714E-2</v>
      </c>
      <c r="BF22" s="16">
        <f>'Interbloc Theil'!BF86</f>
        <v>3.8049683473195955E-2</v>
      </c>
      <c r="BG22" s="16">
        <f>'Interbloc Theil'!BG86</f>
        <v>3.8043551745226806E-2</v>
      </c>
      <c r="BH22" s="16">
        <f>'Interbloc Theil'!BH86</f>
        <v>3.7407344990651889E-2</v>
      </c>
      <c r="BI22" s="16">
        <f>'Interbloc Theil'!BI86</f>
        <v>4.2805841326036848E-2</v>
      </c>
    </row>
    <row r="23" spans="1:61" x14ac:dyDescent="0.45">
      <c r="B23" t="s">
        <v>69</v>
      </c>
      <c r="C23" s="16">
        <f>'Interbloc Theil'!C87</f>
        <v>0.20566222146582872</v>
      </c>
      <c r="D23" s="16">
        <f>'Interbloc Theil'!D87</f>
        <v>0.21120492281397724</v>
      </c>
      <c r="E23" s="16">
        <f>'Interbloc Theil'!E87</f>
        <v>0.21139068593773214</v>
      </c>
      <c r="F23" s="16">
        <f>'Interbloc Theil'!F87</f>
        <v>0.19923849720981029</v>
      </c>
      <c r="G23" s="16">
        <f>'Interbloc Theil'!G87</f>
        <v>0.19690221026831572</v>
      </c>
      <c r="H23" s="16">
        <f>'Interbloc Theil'!H87</f>
        <v>0.27377372717145398</v>
      </c>
      <c r="I23" s="16">
        <f>'Interbloc Theil'!I87</f>
        <v>0.27697004330185099</v>
      </c>
      <c r="J23" s="16">
        <f>'Interbloc Theil'!J87</f>
        <v>0.28555801036689665</v>
      </c>
      <c r="K23" s="16">
        <f>'Interbloc Theil'!K87</f>
        <v>0.28853497888374746</v>
      </c>
      <c r="L23" s="16">
        <f>'Interbloc Theil'!L87</f>
        <v>0.28006769531341436</v>
      </c>
      <c r="M23" s="16">
        <f>'Interbloc Theil'!M87</f>
        <v>0.30147741542144124</v>
      </c>
      <c r="N23" s="16">
        <f>'Interbloc Theil'!N87</f>
        <v>0.32846153057566507</v>
      </c>
      <c r="O23" s="16">
        <f>'Interbloc Theil'!O87</f>
        <v>0.36787231244405638</v>
      </c>
      <c r="P23" s="16">
        <f>'Interbloc Theil'!P87</f>
        <v>0.37158730845206783</v>
      </c>
      <c r="Q23" s="16">
        <f>'Interbloc Theil'!Q87</f>
        <v>0.39084087335637707</v>
      </c>
      <c r="R23" s="16">
        <f>'Interbloc Theil'!R87</f>
        <v>0.4228346631657301</v>
      </c>
      <c r="S23" s="16">
        <f>'Interbloc Theil'!S87</f>
        <v>0.40410651436070733</v>
      </c>
      <c r="T23" s="16">
        <f>'Interbloc Theil'!T87</f>
        <v>0.40733702680579392</v>
      </c>
      <c r="U23" s="16">
        <f>'Interbloc Theil'!U87</f>
        <v>0.43626624580714163</v>
      </c>
      <c r="V23" s="16">
        <f>'Interbloc Theil'!V87</f>
        <v>0.44700144725164564</v>
      </c>
      <c r="W23" s="16">
        <f>'Interbloc Theil'!W87</f>
        <v>0.49391284354636988</v>
      </c>
      <c r="X23" s="16">
        <f>'Interbloc Theil'!X87</f>
        <v>0.43068140288745205</v>
      </c>
      <c r="Y23" s="16">
        <f>'Interbloc Theil'!Y87</f>
        <v>0.36610281752635021</v>
      </c>
      <c r="Z23" s="16">
        <f>'Interbloc Theil'!Z87</f>
        <v>0.38986869690163223</v>
      </c>
      <c r="AA23" s="16">
        <f>'Interbloc Theil'!AA87</f>
        <v>0.3688664078499625</v>
      </c>
      <c r="AB23" s="16">
        <f>'Interbloc Theil'!AB87</f>
        <v>0.34110495838734733</v>
      </c>
      <c r="AC23" s="16">
        <f>'Interbloc Theil'!AC87</f>
        <v>0.35233900032135701</v>
      </c>
      <c r="AD23" s="16">
        <f>'Interbloc Theil'!AD87</f>
        <v>0.37107017861881408</v>
      </c>
      <c r="AE23" s="16">
        <f>'Interbloc Theil'!AE87</f>
        <v>0.44049987903949334</v>
      </c>
      <c r="AF23" s="16">
        <f>'Interbloc Theil'!AF87</f>
        <v>0.46529046212057479</v>
      </c>
      <c r="AG23" s="16">
        <f>'Interbloc Theil'!AG87</f>
        <v>0.57766727996266654</v>
      </c>
      <c r="AH23" s="16">
        <f>'Interbloc Theil'!AH87</f>
        <v>0.53827899480209518</v>
      </c>
      <c r="AI23" s="16">
        <f>'Interbloc Theil'!AI87</f>
        <v>0.63521126236456105</v>
      </c>
      <c r="AJ23" s="16">
        <f>'Interbloc Theil'!AJ87</f>
        <v>0.63150676839245101</v>
      </c>
      <c r="AK23" s="16">
        <f>'Interbloc Theil'!AK87</f>
        <v>0.60161791251796337</v>
      </c>
      <c r="AL23" s="16">
        <f>'Interbloc Theil'!AL87</f>
        <v>0.60480071337384755</v>
      </c>
      <c r="AM23" s="16">
        <f>'Interbloc Theil'!AM87</f>
        <v>0.62090814955694862</v>
      </c>
      <c r="AN23" s="16">
        <f>'Interbloc Theil'!AN87</f>
        <v>0.63480472934567667</v>
      </c>
      <c r="AO23" s="16">
        <f>'Interbloc Theil'!AO87</f>
        <v>0.58285394690685377</v>
      </c>
      <c r="AP23" s="16">
        <f>'Interbloc Theil'!AP87</f>
        <v>0.60862432833808422</v>
      </c>
      <c r="AQ23" s="16">
        <f>'Interbloc Theil'!AQ87</f>
        <v>0.60625735535940228</v>
      </c>
      <c r="AR23" s="16">
        <f>'Interbloc Theil'!AR87</f>
        <v>0.58515004974749307</v>
      </c>
      <c r="AS23" s="16">
        <f>'Interbloc Theil'!AS87</f>
        <v>0.53852090581500744</v>
      </c>
      <c r="AT23" s="16">
        <f>'Interbloc Theil'!AT87</f>
        <v>0.53496463718902731</v>
      </c>
      <c r="AU23" s="16">
        <f>'Interbloc Theil'!AU87</f>
        <v>0.54419650810057441</v>
      </c>
      <c r="AV23" s="16">
        <f>'Interbloc Theil'!AV87</f>
        <v>0.53425151420178718</v>
      </c>
      <c r="AW23" s="16">
        <f>'Interbloc Theil'!AW87</f>
        <v>0.50951604255705829</v>
      </c>
      <c r="AX23" s="16">
        <f>'Interbloc Theil'!AX87</f>
        <v>0.53551052820830036</v>
      </c>
      <c r="AY23" s="16">
        <f>'Interbloc Theil'!AY87</f>
        <v>0.47425207766479843</v>
      </c>
      <c r="AZ23" s="16">
        <f>'Interbloc Theil'!AZ87</f>
        <v>0.49203427270416611</v>
      </c>
      <c r="BA23" s="16">
        <f>'Interbloc Theil'!BA87</f>
        <v>0.50830753885165969</v>
      </c>
      <c r="BB23" s="16">
        <f>'Interbloc Theil'!BB87</f>
        <v>0.49443703431907521</v>
      </c>
      <c r="BC23" s="16">
        <f>'Interbloc Theil'!BC87</f>
        <v>0.48986549444007288</v>
      </c>
      <c r="BD23" s="16">
        <f>'Interbloc Theil'!BD87</f>
        <v>0.45647856354449068</v>
      </c>
      <c r="BE23" s="16">
        <f>'Interbloc Theil'!BE87</f>
        <v>0.38339487649240628</v>
      </c>
      <c r="BF23" s="16">
        <f>'Interbloc Theil'!BF87</f>
        <v>0.36280649567862333</v>
      </c>
      <c r="BG23" s="16">
        <f>'Interbloc Theil'!BG87</f>
        <v>0.35552872825387033</v>
      </c>
      <c r="BH23" s="16">
        <f>'Interbloc Theil'!BH87</f>
        <v>0.34020335653745387</v>
      </c>
      <c r="BI23" s="16">
        <f>'Interbloc Theil'!BI87</f>
        <v>0.32828909266933565</v>
      </c>
    </row>
    <row r="24" spans="1:61" x14ac:dyDescent="0.45">
      <c r="B24" t="s">
        <v>80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row>
    <row r="25" spans="1:61" x14ac:dyDescent="0.45">
      <c r="A25" t="s">
        <v>70</v>
      </c>
    </row>
    <row r="26" spans="1:61" x14ac:dyDescent="0.45">
      <c r="B26" t="s">
        <v>40</v>
      </c>
      <c r="C26">
        <f>COUNT(GDP!C11:C29)</f>
        <v>19</v>
      </c>
      <c r="D26">
        <f>COUNT(GDP!D11:D29)</f>
        <v>19</v>
      </c>
      <c r="E26">
        <f>COUNT(GDP!E11:E29)</f>
        <v>19</v>
      </c>
      <c r="F26">
        <f>COUNT(GDP!F11:F29)</f>
        <v>19</v>
      </c>
      <c r="G26">
        <f>COUNT(GDP!G11:G29)</f>
        <v>19</v>
      </c>
      <c r="H26">
        <f>COUNT(GDP!H11:H29)</f>
        <v>19</v>
      </c>
      <c r="I26">
        <f>COUNT(GDP!I11:I29)</f>
        <v>19</v>
      </c>
      <c r="J26">
        <f>COUNT(GDP!J11:J29)</f>
        <v>19</v>
      </c>
      <c r="K26">
        <f>COUNT(GDP!K11:K29)</f>
        <v>19</v>
      </c>
      <c r="L26">
        <f>COUNT(GDP!L11:L29)</f>
        <v>19</v>
      </c>
      <c r="M26">
        <f>COUNT(GDP!M11:M29)</f>
        <v>19</v>
      </c>
      <c r="N26">
        <f>COUNT(GDP!N11:N29)</f>
        <v>19</v>
      </c>
      <c r="O26">
        <f>COUNT(GDP!O11:O29)</f>
        <v>19</v>
      </c>
      <c r="P26">
        <f>COUNT(GDP!P11:P29)</f>
        <v>19</v>
      </c>
      <c r="Q26">
        <f>COUNT(GDP!Q11:Q29)</f>
        <v>19</v>
      </c>
      <c r="R26">
        <f>COUNT(GDP!R11:R29)</f>
        <v>19</v>
      </c>
      <c r="S26">
        <f>COUNT(GDP!S11:S29)</f>
        <v>19</v>
      </c>
      <c r="T26">
        <f>COUNT(GDP!T11:T29)</f>
        <v>19</v>
      </c>
      <c r="U26">
        <f>COUNT(GDP!U11:U29)</f>
        <v>19</v>
      </c>
      <c r="V26">
        <f>COUNT(GDP!V11:V29)</f>
        <v>19</v>
      </c>
      <c r="W26">
        <f>COUNT(GDP!W11:W29)</f>
        <v>19</v>
      </c>
      <c r="X26">
        <f>COUNT(GDP!X11:X29)</f>
        <v>19</v>
      </c>
      <c r="Y26">
        <f>COUNT(GDP!Y11:Y29)</f>
        <v>19</v>
      </c>
      <c r="Z26">
        <f>COUNT(GDP!Z11:Z29)</f>
        <v>19</v>
      </c>
      <c r="AA26">
        <f>COUNT(GDP!AA11:AA29)</f>
        <v>19</v>
      </c>
      <c r="AB26">
        <f>COUNT(GDP!AB11:AB29)</f>
        <v>19</v>
      </c>
      <c r="AC26">
        <f>COUNT(GDP!AC11:AC29)</f>
        <v>19</v>
      </c>
      <c r="AD26">
        <f>COUNT(GDP!AD11:AD29)</f>
        <v>19</v>
      </c>
      <c r="AE26">
        <f>COUNT(GDP!AE11:AE29)</f>
        <v>19</v>
      </c>
      <c r="AF26">
        <f>COUNT(GDP!AF11:AF29)</f>
        <v>19</v>
      </c>
      <c r="AG26">
        <f>COUNT(GDP!AG11:AG29)</f>
        <v>19</v>
      </c>
      <c r="AH26">
        <f>COUNT(GDP!AH11:AH29)</f>
        <v>19</v>
      </c>
      <c r="AI26">
        <f>COUNT(GDP!AI11:AI29)</f>
        <v>19</v>
      </c>
      <c r="AJ26">
        <f>COUNT(GDP!AJ11:AJ29)</f>
        <v>19</v>
      </c>
      <c r="AK26">
        <f>COUNT(GDP!AK11:AK29)</f>
        <v>19</v>
      </c>
      <c r="AL26">
        <f>COUNT(GDP!AL11:AL29)</f>
        <v>19</v>
      </c>
      <c r="AM26">
        <f>COUNT(GDP!AM11:AM29)</f>
        <v>19</v>
      </c>
      <c r="AN26">
        <f>COUNT(GDP!AN11:AN29)</f>
        <v>19</v>
      </c>
      <c r="AO26">
        <f>COUNT(GDP!AO11:AO29)</f>
        <v>19</v>
      </c>
      <c r="AP26">
        <f>COUNT(GDP!AP11:AP29)</f>
        <v>19</v>
      </c>
      <c r="AQ26">
        <f>COUNT(GDP!AQ11:AQ29)</f>
        <v>19</v>
      </c>
      <c r="AR26">
        <f>COUNT(GDP!AR11:AR29)</f>
        <v>19</v>
      </c>
      <c r="AS26">
        <f>COUNT(GDP!AS11:AS29)</f>
        <v>19</v>
      </c>
      <c r="AT26">
        <f>COUNT(GDP!AT11:AT29)</f>
        <v>19</v>
      </c>
      <c r="AU26">
        <f>COUNT(GDP!AU11:AU29)</f>
        <v>19</v>
      </c>
      <c r="AV26">
        <f>COUNT(GDP!AV11:AV29)</f>
        <v>19</v>
      </c>
      <c r="AW26">
        <f>COUNT(GDP!AW11:AW29)</f>
        <v>19</v>
      </c>
      <c r="AX26">
        <f>COUNT(GDP!AX11:AX29)</f>
        <v>19</v>
      </c>
      <c r="AY26">
        <f>COUNT(GDP!AY11:AY29)</f>
        <v>19</v>
      </c>
      <c r="AZ26">
        <f>COUNT(GDP!AZ11:AZ29)</f>
        <v>19</v>
      </c>
      <c r="BA26">
        <f>COUNT(GDP!BA11:BA29)</f>
        <v>19</v>
      </c>
      <c r="BB26">
        <f>COUNT(GDP!BB11:BB29)</f>
        <v>19</v>
      </c>
      <c r="BC26">
        <f>COUNT(GDP!BC11:BC29)</f>
        <v>19</v>
      </c>
      <c r="BD26">
        <f>COUNT(GDP!BD11:BD29)</f>
        <v>19</v>
      </c>
      <c r="BE26">
        <f>COUNT(GDP!BE11:BE29)</f>
        <v>19</v>
      </c>
      <c r="BF26">
        <f>COUNT(GDP!BF11:BF29)</f>
        <v>19</v>
      </c>
      <c r="BG26">
        <f>COUNT(GDP!BG11:BG29)</f>
        <v>19</v>
      </c>
      <c r="BH26">
        <f>COUNT(GDP!BH11:BH29)</f>
        <v>19</v>
      </c>
      <c r="BI26">
        <f>COUNT(GDP!BI11:BI29)</f>
        <v>19</v>
      </c>
    </row>
    <row r="27" spans="1:61" x14ac:dyDescent="0.45">
      <c r="B27" t="s">
        <v>41</v>
      </c>
      <c r="C27">
        <f>COUNT(POP!C30:C89)</f>
        <v>60</v>
      </c>
      <c r="D27">
        <f>COUNT(POP!D30:D89)</f>
        <v>60</v>
      </c>
      <c r="E27">
        <f>COUNT(POP!E30:E89)</f>
        <v>60</v>
      </c>
      <c r="F27">
        <f>COUNT(POP!F30:F89)</f>
        <v>60</v>
      </c>
      <c r="G27">
        <f>COUNT(POP!G30:G89)</f>
        <v>60</v>
      </c>
      <c r="H27">
        <f>COUNT(POP!H30:H89)</f>
        <v>60</v>
      </c>
      <c r="I27">
        <f>COUNT(POP!I30:I89)</f>
        <v>60</v>
      </c>
      <c r="J27">
        <f>COUNT(POP!J30:J89)</f>
        <v>60</v>
      </c>
      <c r="K27">
        <f>COUNT(POP!K30:K89)</f>
        <v>60</v>
      </c>
      <c r="L27">
        <f>COUNT(POP!L30:L89)</f>
        <v>60</v>
      </c>
      <c r="M27">
        <f>COUNT(POP!M30:M89)</f>
        <v>60</v>
      </c>
      <c r="N27">
        <f>COUNT(POP!N30:N89)</f>
        <v>60</v>
      </c>
      <c r="O27">
        <f>COUNT(POP!O30:O89)</f>
        <v>60</v>
      </c>
      <c r="P27">
        <f>COUNT(POP!P30:P89)</f>
        <v>60</v>
      </c>
      <c r="Q27">
        <f>COUNT(POP!Q30:Q89)</f>
        <v>60</v>
      </c>
      <c r="R27">
        <f>COUNT(POP!R30:R89)</f>
        <v>60</v>
      </c>
      <c r="S27">
        <f>COUNT(POP!S30:S89)</f>
        <v>60</v>
      </c>
      <c r="T27">
        <f>COUNT(POP!T30:T89)</f>
        <v>60</v>
      </c>
      <c r="U27">
        <f>COUNT(POP!U30:U89)</f>
        <v>60</v>
      </c>
      <c r="V27">
        <f>COUNT(POP!V30:V89)</f>
        <v>60</v>
      </c>
      <c r="W27">
        <f>COUNT(POP!W30:W89)</f>
        <v>60</v>
      </c>
      <c r="X27">
        <f>COUNT(POP!X30:X89)</f>
        <v>60</v>
      </c>
      <c r="Y27">
        <f>COUNT(POP!Y30:Y89)</f>
        <v>60</v>
      </c>
      <c r="Z27">
        <f>COUNT(POP!Z30:Z89)</f>
        <v>60</v>
      </c>
      <c r="AA27">
        <f>COUNT(POP!AA30:AA89)</f>
        <v>60</v>
      </c>
      <c r="AB27">
        <f>COUNT(POP!AB30:AB89)</f>
        <v>60</v>
      </c>
      <c r="AC27">
        <f>COUNT(POP!AC30:AC89)</f>
        <v>60</v>
      </c>
      <c r="AD27">
        <f>COUNT(POP!AD30:AD89)</f>
        <v>60</v>
      </c>
      <c r="AE27">
        <f>COUNT(POP!AE30:AE89)</f>
        <v>60</v>
      </c>
      <c r="AF27">
        <f>COUNT(POP!AF30:AF89)</f>
        <v>60</v>
      </c>
      <c r="AG27">
        <f>COUNT(POP!AG30:AG89)</f>
        <v>60</v>
      </c>
      <c r="AH27">
        <f>COUNT(POP!AH30:AH89)</f>
        <v>60</v>
      </c>
      <c r="AI27">
        <f>COUNT(POP!AI30:AI89)</f>
        <v>60</v>
      </c>
      <c r="AJ27">
        <f>COUNT(POP!AJ30:AJ89)</f>
        <v>60</v>
      </c>
      <c r="AK27">
        <f>COUNT(POP!AK30:AK89)</f>
        <v>60</v>
      </c>
      <c r="AL27">
        <f>COUNT(POP!AL30:AL89)</f>
        <v>60</v>
      </c>
      <c r="AM27">
        <f>COUNT(POP!AM30:AM89)</f>
        <v>60</v>
      </c>
      <c r="AN27">
        <f>COUNT(POP!AN30:AN89)</f>
        <v>60</v>
      </c>
      <c r="AO27">
        <f>COUNT(POP!AO30:AO89)</f>
        <v>60</v>
      </c>
      <c r="AP27">
        <f>COUNT(POP!AP30:AP89)</f>
        <v>60</v>
      </c>
      <c r="AQ27">
        <f>COUNT(POP!AQ30:AQ89)</f>
        <v>60</v>
      </c>
      <c r="AR27">
        <f>COUNT(POP!AR30:AR89)</f>
        <v>60</v>
      </c>
      <c r="AS27">
        <f>COUNT(POP!AS30:AS89)</f>
        <v>60</v>
      </c>
      <c r="AT27">
        <f>COUNT(POP!AT30:AT89)</f>
        <v>60</v>
      </c>
      <c r="AU27">
        <f>COUNT(POP!AU30:AU89)</f>
        <v>60</v>
      </c>
      <c r="AV27">
        <f>COUNT(POP!AV30:AV89)</f>
        <v>60</v>
      </c>
      <c r="AW27">
        <f>COUNT(POP!AW30:AW89)</f>
        <v>60</v>
      </c>
      <c r="AX27">
        <f>COUNT(POP!AX30:AX89)</f>
        <v>60</v>
      </c>
      <c r="AY27">
        <f>COUNT(POP!AY30:AY89)</f>
        <v>60</v>
      </c>
      <c r="AZ27">
        <f>COUNT(POP!AZ30:AZ89)</f>
        <v>60</v>
      </c>
      <c r="BA27">
        <f>COUNT(POP!BA30:BA89)</f>
        <v>60</v>
      </c>
      <c r="BB27">
        <f>COUNT(POP!BB30:BB89)</f>
        <v>60</v>
      </c>
      <c r="BC27">
        <f>COUNT(POP!BC30:BC89)</f>
        <v>60</v>
      </c>
      <c r="BD27">
        <f>COUNT(POP!BD30:BD89)</f>
        <v>60</v>
      </c>
      <c r="BE27">
        <f>COUNT(POP!BE30:BE89)</f>
        <v>60</v>
      </c>
      <c r="BF27">
        <f>COUNT(POP!BF30:BF89)</f>
        <v>60</v>
      </c>
      <c r="BG27">
        <f>COUNT(POP!BG30:BG89)</f>
        <v>60</v>
      </c>
      <c r="BH27">
        <f>COUNT(POP!BH30:BH89)</f>
        <v>60</v>
      </c>
      <c r="BI27">
        <f>COUNT(POP!BI30:BI89)</f>
        <v>60</v>
      </c>
    </row>
    <row r="28" spans="1:61" x14ac:dyDescent="0.45">
      <c r="B28" t="s">
        <v>39</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c r="AG28">
        <v>1</v>
      </c>
      <c r="AH28">
        <v>1</v>
      </c>
      <c r="AI28">
        <v>1</v>
      </c>
      <c r="AJ28">
        <v>1</v>
      </c>
      <c r="AK28">
        <v>1</v>
      </c>
      <c r="AL28">
        <v>1</v>
      </c>
      <c r="AM28">
        <v>1</v>
      </c>
      <c r="AN28">
        <v>1</v>
      </c>
      <c r="AO28">
        <v>1</v>
      </c>
      <c r="AP28">
        <v>1</v>
      </c>
      <c r="AQ28">
        <v>1</v>
      </c>
      <c r="AR28">
        <v>1</v>
      </c>
      <c r="AS28">
        <v>1</v>
      </c>
      <c r="AT28">
        <v>1</v>
      </c>
      <c r="AU28">
        <v>1</v>
      </c>
      <c r="AV28">
        <v>1</v>
      </c>
      <c r="AW28">
        <v>1</v>
      </c>
      <c r="AX28">
        <v>1</v>
      </c>
      <c r="AY28">
        <v>1</v>
      </c>
      <c r="AZ28">
        <v>1</v>
      </c>
      <c r="BA28">
        <v>1</v>
      </c>
      <c r="BB28">
        <v>1</v>
      </c>
      <c r="BC28">
        <v>1</v>
      </c>
      <c r="BD28">
        <v>1</v>
      </c>
      <c r="BE28">
        <v>1</v>
      </c>
      <c r="BF28">
        <v>1</v>
      </c>
      <c r="BG28">
        <v>1</v>
      </c>
      <c r="BH28">
        <v>1</v>
      </c>
      <c r="BI28">
        <v>1</v>
      </c>
    </row>
    <row r="29" spans="1:61" x14ac:dyDescent="0.45">
      <c r="A29" t="s">
        <v>71</v>
      </c>
    </row>
    <row r="30" spans="1:61" x14ac:dyDescent="0.45">
      <c r="B30" t="s">
        <v>40</v>
      </c>
      <c r="C30" s="16">
        <f>C26/(C26+C27+1)</f>
        <v>0.23749999999999999</v>
      </c>
      <c r="D30" s="16">
        <f t="shared" ref="D30:BI30" si="3">D26/(D26+D27+1)</f>
        <v>0.23749999999999999</v>
      </c>
      <c r="E30" s="16">
        <f t="shared" si="3"/>
        <v>0.23749999999999999</v>
      </c>
      <c r="F30" s="16">
        <f t="shared" si="3"/>
        <v>0.23749999999999999</v>
      </c>
      <c r="G30" s="16">
        <f t="shared" si="3"/>
        <v>0.23749999999999999</v>
      </c>
      <c r="H30" s="16">
        <f t="shared" si="3"/>
        <v>0.23749999999999999</v>
      </c>
      <c r="I30" s="16">
        <f t="shared" si="3"/>
        <v>0.23749999999999999</v>
      </c>
      <c r="J30" s="16">
        <f t="shared" si="3"/>
        <v>0.23749999999999999</v>
      </c>
      <c r="K30" s="16">
        <f t="shared" si="3"/>
        <v>0.23749999999999999</v>
      </c>
      <c r="L30" s="16">
        <f t="shared" si="3"/>
        <v>0.23749999999999999</v>
      </c>
      <c r="M30" s="16">
        <f t="shared" si="3"/>
        <v>0.23749999999999999</v>
      </c>
      <c r="N30" s="16">
        <f t="shared" si="3"/>
        <v>0.23749999999999999</v>
      </c>
      <c r="O30" s="16">
        <f t="shared" si="3"/>
        <v>0.23749999999999999</v>
      </c>
      <c r="P30" s="16">
        <f t="shared" si="3"/>
        <v>0.23749999999999999</v>
      </c>
      <c r="Q30" s="16">
        <f t="shared" si="3"/>
        <v>0.23749999999999999</v>
      </c>
      <c r="R30" s="16">
        <f t="shared" si="3"/>
        <v>0.23749999999999999</v>
      </c>
      <c r="S30" s="16">
        <f t="shared" si="3"/>
        <v>0.23749999999999999</v>
      </c>
      <c r="T30" s="16">
        <f t="shared" si="3"/>
        <v>0.23749999999999999</v>
      </c>
      <c r="U30" s="16">
        <f t="shared" si="3"/>
        <v>0.23749999999999999</v>
      </c>
      <c r="V30" s="16">
        <f t="shared" si="3"/>
        <v>0.23749999999999999</v>
      </c>
      <c r="W30" s="16">
        <f t="shared" si="3"/>
        <v>0.23749999999999999</v>
      </c>
      <c r="X30" s="16">
        <f t="shared" si="3"/>
        <v>0.23749999999999999</v>
      </c>
      <c r="Y30" s="16">
        <f t="shared" si="3"/>
        <v>0.23749999999999999</v>
      </c>
      <c r="Z30" s="16">
        <f t="shared" si="3"/>
        <v>0.23749999999999999</v>
      </c>
      <c r="AA30" s="16">
        <f t="shared" si="3"/>
        <v>0.23749999999999999</v>
      </c>
      <c r="AB30" s="16">
        <f t="shared" si="3"/>
        <v>0.23749999999999999</v>
      </c>
      <c r="AC30" s="16">
        <f t="shared" si="3"/>
        <v>0.23749999999999999</v>
      </c>
      <c r="AD30" s="16">
        <f t="shared" si="3"/>
        <v>0.23749999999999999</v>
      </c>
      <c r="AE30" s="16">
        <f t="shared" si="3"/>
        <v>0.23749999999999999</v>
      </c>
      <c r="AF30" s="16">
        <f t="shared" si="3"/>
        <v>0.23749999999999999</v>
      </c>
      <c r="AG30" s="16">
        <f t="shared" si="3"/>
        <v>0.23749999999999999</v>
      </c>
      <c r="AH30" s="16">
        <f t="shared" si="3"/>
        <v>0.23749999999999999</v>
      </c>
      <c r="AI30" s="16">
        <f t="shared" si="3"/>
        <v>0.23749999999999999</v>
      </c>
      <c r="AJ30" s="16">
        <f t="shared" si="3"/>
        <v>0.23749999999999999</v>
      </c>
      <c r="AK30" s="16">
        <f t="shared" si="3"/>
        <v>0.23749999999999999</v>
      </c>
      <c r="AL30" s="16">
        <f t="shared" si="3"/>
        <v>0.23749999999999999</v>
      </c>
      <c r="AM30" s="16">
        <f t="shared" si="3"/>
        <v>0.23749999999999999</v>
      </c>
      <c r="AN30" s="16">
        <f t="shared" si="3"/>
        <v>0.23749999999999999</v>
      </c>
      <c r="AO30" s="16">
        <f t="shared" si="3"/>
        <v>0.23749999999999999</v>
      </c>
      <c r="AP30" s="16">
        <f t="shared" si="3"/>
        <v>0.23749999999999999</v>
      </c>
      <c r="AQ30" s="16">
        <f t="shared" si="3"/>
        <v>0.23749999999999999</v>
      </c>
      <c r="AR30" s="16">
        <f t="shared" si="3"/>
        <v>0.23749999999999999</v>
      </c>
      <c r="AS30" s="16">
        <f t="shared" si="3"/>
        <v>0.23749999999999999</v>
      </c>
      <c r="AT30" s="16">
        <f t="shared" si="3"/>
        <v>0.23749999999999999</v>
      </c>
      <c r="AU30" s="16">
        <f t="shared" si="3"/>
        <v>0.23749999999999999</v>
      </c>
      <c r="AV30" s="16">
        <f t="shared" si="3"/>
        <v>0.23749999999999999</v>
      </c>
      <c r="AW30" s="16">
        <f t="shared" si="3"/>
        <v>0.23749999999999999</v>
      </c>
      <c r="AX30" s="16">
        <f t="shared" si="3"/>
        <v>0.23749999999999999</v>
      </c>
      <c r="AY30" s="16">
        <f t="shared" si="3"/>
        <v>0.23749999999999999</v>
      </c>
      <c r="AZ30" s="16">
        <f t="shared" si="3"/>
        <v>0.23749999999999999</v>
      </c>
      <c r="BA30" s="16">
        <f t="shared" si="3"/>
        <v>0.23749999999999999</v>
      </c>
      <c r="BB30" s="16">
        <f t="shared" si="3"/>
        <v>0.23749999999999999</v>
      </c>
      <c r="BC30" s="16">
        <f t="shared" si="3"/>
        <v>0.23749999999999999</v>
      </c>
      <c r="BD30" s="16">
        <f t="shared" si="3"/>
        <v>0.23749999999999999</v>
      </c>
      <c r="BE30" s="16">
        <f t="shared" si="3"/>
        <v>0.23749999999999999</v>
      </c>
      <c r="BF30" s="16">
        <f t="shared" si="3"/>
        <v>0.23749999999999999</v>
      </c>
      <c r="BG30" s="16">
        <f t="shared" si="3"/>
        <v>0.23749999999999999</v>
      </c>
      <c r="BH30" s="16">
        <f t="shared" si="3"/>
        <v>0.23749999999999999</v>
      </c>
      <c r="BI30" s="16">
        <f t="shared" si="3"/>
        <v>0.23749999999999999</v>
      </c>
    </row>
    <row r="31" spans="1:61" x14ac:dyDescent="0.45">
      <c r="B31" t="s">
        <v>41</v>
      </c>
      <c r="C31" s="16">
        <f>C27/(C26+C27+1)</f>
        <v>0.75</v>
      </c>
      <c r="D31" s="16">
        <f t="shared" ref="D31:BI31" si="4">D27/(D26+D27+1)</f>
        <v>0.75</v>
      </c>
      <c r="E31" s="16">
        <f t="shared" si="4"/>
        <v>0.75</v>
      </c>
      <c r="F31" s="16">
        <f t="shared" si="4"/>
        <v>0.75</v>
      </c>
      <c r="G31" s="16">
        <f t="shared" si="4"/>
        <v>0.75</v>
      </c>
      <c r="H31" s="16">
        <f t="shared" si="4"/>
        <v>0.75</v>
      </c>
      <c r="I31" s="16">
        <f t="shared" si="4"/>
        <v>0.75</v>
      </c>
      <c r="J31" s="16">
        <f t="shared" si="4"/>
        <v>0.75</v>
      </c>
      <c r="K31" s="16">
        <f t="shared" si="4"/>
        <v>0.75</v>
      </c>
      <c r="L31" s="16">
        <f t="shared" si="4"/>
        <v>0.75</v>
      </c>
      <c r="M31" s="16">
        <f t="shared" si="4"/>
        <v>0.75</v>
      </c>
      <c r="N31" s="16">
        <f t="shared" si="4"/>
        <v>0.75</v>
      </c>
      <c r="O31" s="16">
        <f t="shared" si="4"/>
        <v>0.75</v>
      </c>
      <c r="P31" s="16">
        <f t="shared" si="4"/>
        <v>0.75</v>
      </c>
      <c r="Q31" s="16">
        <f t="shared" si="4"/>
        <v>0.75</v>
      </c>
      <c r="R31" s="16">
        <f t="shared" si="4"/>
        <v>0.75</v>
      </c>
      <c r="S31" s="16">
        <f t="shared" si="4"/>
        <v>0.75</v>
      </c>
      <c r="T31" s="16">
        <f t="shared" si="4"/>
        <v>0.75</v>
      </c>
      <c r="U31" s="16">
        <f t="shared" si="4"/>
        <v>0.75</v>
      </c>
      <c r="V31" s="16">
        <f t="shared" si="4"/>
        <v>0.75</v>
      </c>
      <c r="W31" s="16">
        <f t="shared" si="4"/>
        <v>0.75</v>
      </c>
      <c r="X31" s="16">
        <f t="shared" si="4"/>
        <v>0.75</v>
      </c>
      <c r="Y31" s="16">
        <f t="shared" si="4"/>
        <v>0.75</v>
      </c>
      <c r="Z31" s="16">
        <f t="shared" si="4"/>
        <v>0.75</v>
      </c>
      <c r="AA31" s="16">
        <f t="shared" si="4"/>
        <v>0.75</v>
      </c>
      <c r="AB31" s="16">
        <f t="shared" si="4"/>
        <v>0.75</v>
      </c>
      <c r="AC31" s="16">
        <f t="shared" si="4"/>
        <v>0.75</v>
      </c>
      <c r="AD31" s="16">
        <f t="shared" si="4"/>
        <v>0.75</v>
      </c>
      <c r="AE31" s="16">
        <f t="shared" si="4"/>
        <v>0.75</v>
      </c>
      <c r="AF31" s="16">
        <f t="shared" si="4"/>
        <v>0.75</v>
      </c>
      <c r="AG31" s="16">
        <f t="shared" si="4"/>
        <v>0.75</v>
      </c>
      <c r="AH31" s="16">
        <f t="shared" si="4"/>
        <v>0.75</v>
      </c>
      <c r="AI31" s="16">
        <f t="shared" si="4"/>
        <v>0.75</v>
      </c>
      <c r="AJ31" s="16">
        <f t="shared" si="4"/>
        <v>0.75</v>
      </c>
      <c r="AK31" s="16">
        <f t="shared" si="4"/>
        <v>0.75</v>
      </c>
      <c r="AL31" s="16">
        <f t="shared" si="4"/>
        <v>0.75</v>
      </c>
      <c r="AM31" s="16">
        <f t="shared" si="4"/>
        <v>0.75</v>
      </c>
      <c r="AN31" s="16">
        <f t="shared" si="4"/>
        <v>0.75</v>
      </c>
      <c r="AO31" s="16">
        <f t="shared" si="4"/>
        <v>0.75</v>
      </c>
      <c r="AP31" s="16">
        <f t="shared" si="4"/>
        <v>0.75</v>
      </c>
      <c r="AQ31" s="16">
        <f t="shared" si="4"/>
        <v>0.75</v>
      </c>
      <c r="AR31" s="16">
        <f t="shared" si="4"/>
        <v>0.75</v>
      </c>
      <c r="AS31" s="16">
        <f t="shared" si="4"/>
        <v>0.75</v>
      </c>
      <c r="AT31" s="16">
        <f t="shared" si="4"/>
        <v>0.75</v>
      </c>
      <c r="AU31" s="16">
        <f t="shared" si="4"/>
        <v>0.75</v>
      </c>
      <c r="AV31" s="16">
        <f t="shared" si="4"/>
        <v>0.75</v>
      </c>
      <c r="AW31" s="16">
        <f t="shared" si="4"/>
        <v>0.75</v>
      </c>
      <c r="AX31" s="16">
        <f t="shared" si="4"/>
        <v>0.75</v>
      </c>
      <c r="AY31" s="16">
        <f t="shared" si="4"/>
        <v>0.75</v>
      </c>
      <c r="AZ31" s="16">
        <f t="shared" si="4"/>
        <v>0.75</v>
      </c>
      <c r="BA31" s="16">
        <f t="shared" si="4"/>
        <v>0.75</v>
      </c>
      <c r="BB31" s="16">
        <f t="shared" si="4"/>
        <v>0.75</v>
      </c>
      <c r="BC31" s="16">
        <f t="shared" si="4"/>
        <v>0.75</v>
      </c>
      <c r="BD31" s="16">
        <f t="shared" si="4"/>
        <v>0.75</v>
      </c>
      <c r="BE31" s="16">
        <f t="shared" si="4"/>
        <v>0.75</v>
      </c>
      <c r="BF31" s="16">
        <f t="shared" si="4"/>
        <v>0.75</v>
      </c>
      <c r="BG31" s="16">
        <f t="shared" si="4"/>
        <v>0.75</v>
      </c>
      <c r="BH31" s="16">
        <f t="shared" si="4"/>
        <v>0.75</v>
      </c>
      <c r="BI31" s="16">
        <f t="shared" si="4"/>
        <v>0.75</v>
      </c>
    </row>
    <row r="32" spans="1:61" x14ac:dyDescent="0.45">
      <c r="B32" t="s">
        <v>39</v>
      </c>
      <c r="C32" s="16">
        <f>C28/(C26+C27+1)</f>
        <v>1.2500000000000001E-2</v>
      </c>
      <c r="D32" s="16">
        <f t="shared" ref="D32:BI32" si="5">D28/(D26+D27+1)</f>
        <v>1.2500000000000001E-2</v>
      </c>
      <c r="E32" s="16">
        <f t="shared" si="5"/>
        <v>1.2500000000000001E-2</v>
      </c>
      <c r="F32" s="16">
        <f t="shared" si="5"/>
        <v>1.2500000000000001E-2</v>
      </c>
      <c r="G32" s="16">
        <f t="shared" si="5"/>
        <v>1.2500000000000001E-2</v>
      </c>
      <c r="H32" s="16">
        <f t="shared" si="5"/>
        <v>1.2500000000000001E-2</v>
      </c>
      <c r="I32" s="16">
        <f t="shared" si="5"/>
        <v>1.2500000000000001E-2</v>
      </c>
      <c r="J32" s="16">
        <f t="shared" si="5"/>
        <v>1.2500000000000001E-2</v>
      </c>
      <c r="K32" s="16">
        <f t="shared" si="5"/>
        <v>1.2500000000000001E-2</v>
      </c>
      <c r="L32" s="16">
        <f t="shared" si="5"/>
        <v>1.2500000000000001E-2</v>
      </c>
      <c r="M32" s="16">
        <f t="shared" si="5"/>
        <v>1.2500000000000001E-2</v>
      </c>
      <c r="N32" s="16">
        <f t="shared" si="5"/>
        <v>1.2500000000000001E-2</v>
      </c>
      <c r="O32" s="16">
        <f t="shared" si="5"/>
        <v>1.2500000000000001E-2</v>
      </c>
      <c r="P32" s="16">
        <f t="shared" si="5"/>
        <v>1.2500000000000001E-2</v>
      </c>
      <c r="Q32" s="16">
        <f t="shared" si="5"/>
        <v>1.2500000000000001E-2</v>
      </c>
      <c r="R32" s="16">
        <f t="shared" si="5"/>
        <v>1.2500000000000001E-2</v>
      </c>
      <c r="S32" s="16">
        <f t="shared" si="5"/>
        <v>1.2500000000000001E-2</v>
      </c>
      <c r="T32" s="16">
        <f t="shared" si="5"/>
        <v>1.2500000000000001E-2</v>
      </c>
      <c r="U32" s="16">
        <f t="shared" si="5"/>
        <v>1.2500000000000001E-2</v>
      </c>
      <c r="V32" s="16">
        <f t="shared" si="5"/>
        <v>1.2500000000000001E-2</v>
      </c>
      <c r="W32" s="16">
        <f t="shared" si="5"/>
        <v>1.2500000000000001E-2</v>
      </c>
      <c r="X32" s="16">
        <f t="shared" si="5"/>
        <v>1.2500000000000001E-2</v>
      </c>
      <c r="Y32" s="16">
        <f t="shared" si="5"/>
        <v>1.2500000000000001E-2</v>
      </c>
      <c r="Z32" s="16">
        <f t="shared" si="5"/>
        <v>1.2500000000000001E-2</v>
      </c>
      <c r="AA32" s="16">
        <f t="shared" si="5"/>
        <v>1.2500000000000001E-2</v>
      </c>
      <c r="AB32" s="16">
        <f t="shared" si="5"/>
        <v>1.2500000000000001E-2</v>
      </c>
      <c r="AC32" s="16">
        <f t="shared" si="5"/>
        <v>1.2500000000000001E-2</v>
      </c>
      <c r="AD32" s="16">
        <f t="shared" si="5"/>
        <v>1.2500000000000001E-2</v>
      </c>
      <c r="AE32" s="16">
        <f t="shared" si="5"/>
        <v>1.2500000000000001E-2</v>
      </c>
      <c r="AF32" s="16">
        <f t="shared" si="5"/>
        <v>1.2500000000000001E-2</v>
      </c>
      <c r="AG32" s="16">
        <f t="shared" si="5"/>
        <v>1.2500000000000001E-2</v>
      </c>
      <c r="AH32" s="16">
        <f t="shared" si="5"/>
        <v>1.2500000000000001E-2</v>
      </c>
      <c r="AI32" s="16">
        <f t="shared" si="5"/>
        <v>1.2500000000000001E-2</v>
      </c>
      <c r="AJ32" s="16">
        <f t="shared" si="5"/>
        <v>1.2500000000000001E-2</v>
      </c>
      <c r="AK32" s="16">
        <f t="shared" si="5"/>
        <v>1.2500000000000001E-2</v>
      </c>
      <c r="AL32" s="16">
        <f t="shared" si="5"/>
        <v>1.2500000000000001E-2</v>
      </c>
      <c r="AM32" s="16">
        <f t="shared" si="5"/>
        <v>1.2500000000000001E-2</v>
      </c>
      <c r="AN32" s="16">
        <f t="shared" si="5"/>
        <v>1.2500000000000001E-2</v>
      </c>
      <c r="AO32" s="16">
        <f t="shared" si="5"/>
        <v>1.2500000000000001E-2</v>
      </c>
      <c r="AP32" s="16">
        <f t="shared" si="5"/>
        <v>1.2500000000000001E-2</v>
      </c>
      <c r="AQ32" s="16">
        <f t="shared" si="5"/>
        <v>1.2500000000000001E-2</v>
      </c>
      <c r="AR32" s="16">
        <f t="shared" si="5"/>
        <v>1.2500000000000001E-2</v>
      </c>
      <c r="AS32" s="16">
        <f t="shared" si="5"/>
        <v>1.2500000000000001E-2</v>
      </c>
      <c r="AT32" s="16">
        <f t="shared" si="5"/>
        <v>1.2500000000000001E-2</v>
      </c>
      <c r="AU32" s="16">
        <f t="shared" si="5"/>
        <v>1.2500000000000001E-2</v>
      </c>
      <c r="AV32" s="16">
        <f t="shared" si="5"/>
        <v>1.2500000000000001E-2</v>
      </c>
      <c r="AW32" s="16">
        <f t="shared" si="5"/>
        <v>1.2500000000000001E-2</v>
      </c>
      <c r="AX32" s="16">
        <f t="shared" si="5"/>
        <v>1.2500000000000001E-2</v>
      </c>
      <c r="AY32" s="16">
        <f t="shared" si="5"/>
        <v>1.2500000000000001E-2</v>
      </c>
      <c r="AZ32" s="16">
        <f t="shared" si="5"/>
        <v>1.2500000000000001E-2</v>
      </c>
      <c r="BA32" s="16">
        <f t="shared" si="5"/>
        <v>1.2500000000000001E-2</v>
      </c>
      <c r="BB32" s="16">
        <f t="shared" si="5"/>
        <v>1.2500000000000001E-2</v>
      </c>
      <c r="BC32" s="16">
        <f t="shared" si="5"/>
        <v>1.2500000000000001E-2</v>
      </c>
      <c r="BD32" s="16">
        <f t="shared" si="5"/>
        <v>1.2500000000000001E-2</v>
      </c>
      <c r="BE32" s="16">
        <f t="shared" si="5"/>
        <v>1.2500000000000001E-2</v>
      </c>
      <c r="BF32" s="16">
        <f t="shared" si="5"/>
        <v>1.2500000000000001E-2</v>
      </c>
      <c r="BG32" s="16">
        <f t="shared" si="5"/>
        <v>1.2500000000000001E-2</v>
      </c>
      <c r="BH32" s="16">
        <f t="shared" si="5"/>
        <v>1.2500000000000001E-2</v>
      </c>
      <c r="BI32" s="16">
        <f t="shared" si="5"/>
        <v>1.2500000000000001E-2</v>
      </c>
    </row>
    <row r="33" spans="1:61" x14ac:dyDescent="0.45">
      <c r="A33" t="s">
        <v>49</v>
      </c>
    </row>
    <row r="34" spans="1:61" x14ac:dyDescent="0.45">
      <c r="B34" t="s">
        <v>40</v>
      </c>
      <c r="C34" s="10">
        <f>GDP!C91/POP!C91</f>
        <v>1635.1907040269584</v>
      </c>
      <c r="D34" s="10">
        <f>GDP!D91/POP!D91</f>
        <v>1744.7542869391525</v>
      </c>
      <c r="E34" s="10">
        <f>GDP!E91/POP!E91</f>
        <v>1857.0578726254164</v>
      </c>
      <c r="F34" s="10">
        <f>GDP!F91/POP!F91</f>
        <v>2001.1904020851387</v>
      </c>
      <c r="G34" s="10">
        <f>GDP!G91/POP!G91</f>
        <v>2152.4343585096558</v>
      </c>
      <c r="H34" s="10">
        <f>GDP!H91/POP!H91</f>
        <v>2335.503299065741</v>
      </c>
      <c r="I34" s="10">
        <f>GDP!I91/POP!I91</f>
        <v>2481.5863064985892</v>
      </c>
      <c r="J34" s="10">
        <f>GDP!J91/POP!J91</f>
        <v>2672.5427422943881</v>
      </c>
      <c r="K34" s="10">
        <f>GDP!K91/POP!K91</f>
        <v>2906.0436805219088</v>
      </c>
      <c r="L34" s="10">
        <f>GDP!L91/POP!L91</f>
        <v>3140.7095653848223</v>
      </c>
      <c r="M34" s="10">
        <f>GDP!M91/POP!M91</f>
        <v>3421.164169362974</v>
      </c>
      <c r="N34" s="10">
        <f>GDP!N91/POP!N91</f>
        <v>3914.7868123892745</v>
      </c>
      <c r="O34" s="10">
        <f>GDP!O91/POP!O91</f>
        <v>4630.1473414016718</v>
      </c>
      <c r="P34" s="10">
        <f>GDP!P91/POP!P91</f>
        <v>5101.0934587422744</v>
      </c>
      <c r="Q34" s="10">
        <f>GDP!Q91/POP!Q91</f>
        <v>5677.3628430144154</v>
      </c>
      <c r="R34" s="10">
        <f>GDP!R91/POP!R91</f>
        <v>6098.2883353910202</v>
      </c>
      <c r="S34" s="10">
        <f>GDP!S91/POP!S91</f>
        <v>6853.871101745026</v>
      </c>
      <c r="T34" s="10">
        <f>GDP!T91/POP!T91</f>
        <v>8187.2528121584401</v>
      </c>
      <c r="U34" s="10">
        <f>GDP!U91/POP!U91</f>
        <v>9306.8173346006224</v>
      </c>
      <c r="V34" s="10">
        <f>GDP!V91/POP!V91</f>
        <v>10266.070650929036</v>
      </c>
      <c r="W34" s="10">
        <f>GDP!W91/POP!W91</f>
        <v>10526.580596746471</v>
      </c>
      <c r="X34" s="10">
        <f>GDP!X91/POP!X91</f>
        <v>10421.877003168609</v>
      </c>
      <c r="Y34" s="10">
        <f>GDP!Y91/POP!Y91</f>
        <v>10797.51385549459</v>
      </c>
      <c r="Z34" s="10">
        <f>GDP!Z91/POP!Z91</f>
        <v>11346.579395334358</v>
      </c>
      <c r="AA34" s="10">
        <f>GDP!AA91/POP!AA91</f>
        <v>11935.177215224388</v>
      </c>
      <c r="AB34" s="10">
        <f>GDP!AB91/POP!AB91</f>
        <v>14334.517537273523</v>
      </c>
      <c r="AC34" s="10">
        <f>GDP!AC91/POP!AC91</f>
        <v>16365.87534652051</v>
      </c>
      <c r="AD34" s="10">
        <f>GDP!AD91/POP!AD91</f>
        <v>18415.191672464134</v>
      </c>
      <c r="AE34" s="10">
        <f>GDP!AE91/POP!AE91</f>
        <v>19177.217636514128</v>
      </c>
      <c r="AF34" s="10">
        <f>GDP!AF91/POP!AF91</f>
        <v>21123.513848544135</v>
      </c>
      <c r="AG34" s="10">
        <f>GDP!AG91/POP!AG91</f>
        <v>22220.626534109029</v>
      </c>
      <c r="AH34" s="10">
        <f>GDP!AH91/POP!AH91</f>
        <v>23592.950595892224</v>
      </c>
      <c r="AI34" s="10">
        <f>GDP!AI91/POP!AI91</f>
        <v>23698.441707265214</v>
      </c>
      <c r="AJ34" s="10">
        <f>GDP!AJ91/POP!AJ91</f>
        <v>25251.704572316234</v>
      </c>
      <c r="AK34" s="10">
        <f>GDP!AK91/POP!AK91</f>
        <v>27638.641119875094</v>
      </c>
      <c r="AL34" s="10">
        <f>GDP!AL91/POP!AL91</f>
        <v>27700.388336271277</v>
      </c>
      <c r="AM34" s="10">
        <f>GDP!AM91/POP!AM91</f>
        <v>27284.394242553572</v>
      </c>
      <c r="AN34" s="10">
        <f>GDP!AN91/POP!AN91</f>
        <v>27243.22445850003</v>
      </c>
      <c r="AO34" s="10">
        <f>GDP!AO91/POP!AO91</f>
        <v>28676.788252344868</v>
      </c>
      <c r="AP34" s="10">
        <f>GDP!AP91/POP!AP91</f>
        <v>29340.668573797571</v>
      </c>
      <c r="AQ34" s="10">
        <f>GDP!AQ91/POP!AQ91</f>
        <v>28798.903896733998</v>
      </c>
      <c r="AR34" s="10">
        <f>GDP!AR91/POP!AR91</f>
        <v>29701.195736664511</v>
      </c>
      <c r="AS34" s="10">
        <f>GDP!AS91/POP!AS91</f>
        <v>32731.365730842394</v>
      </c>
      <c r="AT34" s="10">
        <f>GDP!AT91/POP!AT91</f>
        <v>35968.322534591891</v>
      </c>
      <c r="AU34" s="10">
        <f>GDP!AU91/POP!AU91</f>
        <v>37569.117937390482</v>
      </c>
      <c r="AV34" s="10">
        <f>GDP!AV91/POP!AV91</f>
        <v>39102.344776200851</v>
      </c>
      <c r="AW34" s="10">
        <f>GDP!AW91/POP!AW91</f>
        <v>41980.456634147369</v>
      </c>
      <c r="AX34" s="10">
        <f>GDP!AX91/POP!AX91</f>
        <v>43718.804733046854</v>
      </c>
      <c r="AY34" s="10">
        <f>GDP!AY91/POP!AY91</f>
        <v>41279.939667153107</v>
      </c>
      <c r="AZ34" s="10">
        <f>GDP!AZ91/POP!AZ91</f>
        <v>42750.262628157805</v>
      </c>
      <c r="BA34" s="10">
        <f>GDP!BA91/POP!BA91</f>
        <v>45353.165619091313</v>
      </c>
      <c r="BB34" s="10">
        <f>GDP!BB91/POP!BB91</f>
        <v>45342.281405323993</v>
      </c>
      <c r="BC34" s="10">
        <f>GDP!BC91/POP!BC91</f>
        <v>45295.583491845224</v>
      </c>
      <c r="BD34" s="10">
        <f>GDP!BD91/POP!BD91</f>
        <v>46033.1083761958</v>
      </c>
      <c r="BE34" s="10">
        <f>GDP!BE91/POP!BE91</f>
        <v>44029.223802754444</v>
      </c>
      <c r="BF34" s="10">
        <f>GDP!BF91/POP!BF91</f>
        <v>44842.233171643413</v>
      </c>
      <c r="BG34" s="10">
        <f>GDP!BG91/POP!BG91</f>
        <v>46381.505164097602</v>
      </c>
      <c r="BH34" s="10">
        <f>GDP!BH91/POP!BH91</f>
        <v>48831.740202659472</v>
      </c>
      <c r="BI34" s="10">
        <f>GDP!BI91/POP!BI91</f>
        <v>49308.971537999925</v>
      </c>
    </row>
    <row r="35" spans="1:61" x14ac:dyDescent="0.45">
      <c r="B35" t="s">
        <v>41</v>
      </c>
      <c r="C35" s="10">
        <f>GDP!C92/POP!C92</f>
        <v>147.68459244005084</v>
      </c>
      <c r="D35" s="10">
        <f>GDP!D92/POP!D92</f>
        <v>155.91935063379628</v>
      </c>
      <c r="E35" s="10">
        <f>GDP!E92/POP!E92</f>
        <v>170.76937050305986</v>
      </c>
      <c r="F35" s="10">
        <f>GDP!F92/POP!F92</f>
        <v>180.26216892624316</v>
      </c>
      <c r="G35" s="10">
        <f>GDP!G92/POP!G92</f>
        <v>188.84688291882193</v>
      </c>
      <c r="H35" s="10">
        <f>GDP!H92/POP!H92</f>
        <v>188.38120638782576</v>
      </c>
      <c r="I35" s="10">
        <f>GDP!I92/POP!I92</f>
        <v>196.72637919568479</v>
      </c>
      <c r="J35" s="10">
        <f>GDP!J92/POP!J92</f>
        <v>205.76020570122134</v>
      </c>
      <c r="K35" s="10">
        <f>GDP!K92/POP!K92</f>
        <v>223.89800696092331</v>
      </c>
      <c r="L35" s="10">
        <f>GDP!L92/POP!L92</f>
        <v>236.93278554334248</v>
      </c>
      <c r="M35" s="10">
        <f>GDP!M92/POP!M92</f>
        <v>248.85001289042808</v>
      </c>
      <c r="N35" s="10">
        <f>GDP!N92/POP!N92</f>
        <v>269.00355147736082</v>
      </c>
      <c r="O35" s="10">
        <f>GDP!O92/POP!O92</f>
        <v>328.26657504721959</v>
      </c>
      <c r="P35" s="10">
        <f>GDP!P92/POP!P92</f>
        <v>407.38215762700105</v>
      </c>
      <c r="Q35" s="10">
        <f>GDP!Q92/POP!Q92</f>
        <v>442.64932995360391</v>
      </c>
      <c r="R35" s="10">
        <f>GDP!R92/POP!R92</f>
        <v>472.26334437667623</v>
      </c>
      <c r="S35" s="10">
        <f>GDP!S92/POP!S92</f>
        <v>513.84356572738261</v>
      </c>
      <c r="T35" s="10">
        <f>GDP!T92/POP!T92</f>
        <v>573.31970718001071</v>
      </c>
      <c r="U35" s="10">
        <f>GDP!U92/POP!U92</f>
        <v>669.08942638427561</v>
      </c>
      <c r="V35" s="10">
        <f>GDP!V92/POP!V92</f>
        <v>775.02273413853652</v>
      </c>
      <c r="W35" s="10">
        <f>GDP!W92/POP!W92</f>
        <v>897.51816622343904</v>
      </c>
      <c r="X35" s="10">
        <f>GDP!X92/POP!X92</f>
        <v>821.5978434337228</v>
      </c>
      <c r="Y35" s="10">
        <f>GDP!Y92/POP!Y92</f>
        <v>715.11484271455322</v>
      </c>
      <c r="Z35" s="10">
        <f>GDP!Z92/POP!Z92</f>
        <v>699.60147788504003</v>
      </c>
      <c r="AA35" s="10">
        <f>GDP!AA92/POP!AA92</f>
        <v>694.68180577325234</v>
      </c>
      <c r="AB35" s="10">
        <f>GDP!AB92/POP!AB92</f>
        <v>685.26920636263003</v>
      </c>
      <c r="AC35" s="10">
        <f>GDP!AC92/POP!AC92</f>
        <v>744.78547203760252</v>
      </c>
      <c r="AD35" s="10">
        <f>GDP!AD92/POP!AD92</f>
        <v>793.3701831458128</v>
      </c>
      <c r="AE35" s="10">
        <f>GDP!AE92/POP!AE92</f>
        <v>868.63006702685846</v>
      </c>
      <c r="AF35" s="10">
        <f>GDP!AF92/POP!AF92</f>
        <v>959.24168105930528</v>
      </c>
      <c r="AG35" s="10">
        <f>GDP!AG92/POP!AG92</f>
        <v>1033.4478458163944</v>
      </c>
      <c r="AH35" s="10">
        <f>GDP!AH92/POP!AH92</f>
        <v>983.6600471705267</v>
      </c>
      <c r="AI35" s="10">
        <f>GDP!AI92/POP!AI92</f>
        <v>1064.7401007839339</v>
      </c>
      <c r="AJ35" s="10">
        <f>GDP!AJ92/POP!AJ92</f>
        <v>1147.5169146490739</v>
      </c>
      <c r="AK35" s="10">
        <f>GDP!AK92/POP!AK92</f>
        <v>1241.0588794295961</v>
      </c>
      <c r="AL35" s="10">
        <f>GDP!AL92/POP!AL92</f>
        <v>1324.5183173292701</v>
      </c>
      <c r="AM35" s="10">
        <f>GDP!AM92/POP!AM92</f>
        <v>1371.2322112613408</v>
      </c>
      <c r="AN35" s="10">
        <f>GDP!AN92/POP!AN92</f>
        <v>1347.9791643703741</v>
      </c>
      <c r="AO35" s="10">
        <f>GDP!AO92/POP!AO92</f>
        <v>1255.1374159530064</v>
      </c>
      <c r="AP35" s="10">
        <f>GDP!AP92/POP!AP92</f>
        <v>1341.0669321639389</v>
      </c>
      <c r="AQ35" s="10">
        <f>GDP!AQ92/POP!AQ92</f>
        <v>1265.8668498524646</v>
      </c>
      <c r="AR35" s="10">
        <f>GDP!AR92/POP!AR92</f>
        <v>1279.1267256872993</v>
      </c>
      <c r="AS35" s="10">
        <f>GDP!AS92/POP!AS92</f>
        <v>1381.4677156369962</v>
      </c>
      <c r="AT35" s="10">
        <f>GDP!AT92/POP!AT92</f>
        <v>1584.4923099231887</v>
      </c>
      <c r="AU35" s="10">
        <f>GDP!AU92/POP!AU92</f>
        <v>1846.9737559436617</v>
      </c>
      <c r="AV35" s="10">
        <f>GDP!AV92/POP!AV92</f>
        <v>2100.7161853327107</v>
      </c>
      <c r="AW35" s="10">
        <f>GDP!AW92/POP!AW92</f>
        <v>2463.058946565272</v>
      </c>
      <c r="AX35" s="10">
        <f>GDP!AX92/POP!AX92</f>
        <v>2692.4724692121472</v>
      </c>
      <c r="AY35" s="10">
        <f>GDP!AY92/POP!AY92</f>
        <v>2540.6611060333653</v>
      </c>
      <c r="AZ35" s="10">
        <f>GDP!AZ92/POP!AZ92</f>
        <v>3078.6721501759757</v>
      </c>
      <c r="BA35" s="10">
        <f>GDP!BA92/POP!BA92</f>
        <v>3425.6105090846786</v>
      </c>
      <c r="BB35" s="10">
        <f>GDP!BB92/POP!BB92</f>
        <v>3425.0733454302444</v>
      </c>
      <c r="BC35" s="10">
        <f>GDP!BC92/POP!BC92</f>
        <v>3507.0851258186276</v>
      </c>
      <c r="BD35" s="10">
        <f>GDP!BD92/POP!BD92</f>
        <v>3554.597348037179</v>
      </c>
      <c r="BE35" s="10">
        <f>GDP!BE92/POP!BE92</f>
        <v>3183.9415014029355</v>
      </c>
      <c r="BF35" s="10">
        <f>GDP!BF92/POP!BF92</f>
        <v>3152.5973990323673</v>
      </c>
      <c r="BG35" s="10">
        <f>GDP!BG92/POP!BG92</f>
        <v>3407.7530835512198</v>
      </c>
      <c r="BH35" s="10">
        <f>GDP!BH92/POP!BH92</f>
        <v>3407.1604634893893</v>
      </c>
      <c r="BI35" s="10">
        <f>GDP!BI92/POP!BI92</f>
        <v>3424.1021636986297</v>
      </c>
    </row>
    <row r="36" spans="1:61" x14ac:dyDescent="0.45">
      <c r="B36" t="s">
        <v>39</v>
      </c>
      <c r="C36" s="10">
        <f>C9/C14</f>
        <v>75.805838070197339</v>
      </c>
      <c r="D36" s="10">
        <f t="shared" ref="D36:BI36" si="6">D9/D14</f>
        <v>70.909410827388697</v>
      </c>
      <c r="E36" s="10">
        <f t="shared" si="6"/>
        <v>74.313647143305758</v>
      </c>
      <c r="F36" s="10">
        <f t="shared" si="6"/>
        <v>85.498552438246421</v>
      </c>
      <c r="G36" s="10">
        <f t="shared" si="6"/>
        <v>98.486774219701786</v>
      </c>
      <c r="H36" s="10">
        <f t="shared" si="6"/>
        <v>104.32456302420451</v>
      </c>
      <c r="I36" s="10">
        <f t="shared" si="6"/>
        <v>96.5895351965641</v>
      </c>
      <c r="J36" s="10">
        <f t="shared" si="6"/>
        <v>91.47271986731802</v>
      </c>
      <c r="K36" s="10">
        <f t="shared" si="6"/>
        <v>100.12990144390234</v>
      </c>
      <c r="L36" s="10">
        <f t="shared" si="6"/>
        <v>113.16299139414048</v>
      </c>
      <c r="M36" s="10">
        <f t="shared" si="6"/>
        <v>118.65457235456959</v>
      </c>
      <c r="N36" s="10">
        <f t="shared" si="6"/>
        <v>131.88355701989849</v>
      </c>
      <c r="O36" s="10">
        <f t="shared" si="6"/>
        <v>157.09037879548737</v>
      </c>
      <c r="P36" s="10">
        <f t="shared" si="6"/>
        <v>160.14009015800363</v>
      </c>
      <c r="Q36" s="10">
        <f t="shared" si="6"/>
        <v>178.3418127044184</v>
      </c>
      <c r="R36" s="10">
        <f t="shared" si="6"/>
        <v>165.40554628391385</v>
      </c>
      <c r="S36" s="10">
        <f t="shared" si="6"/>
        <v>185.42283422754451</v>
      </c>
      <c r="T36" s="10">
        <f t="shared" si="6"/>
        <v>156.39638615005893</v>
      </c>
      <c r="U36" s="10">
        <f t="shared" si="6"/>
        <v>183.98315481123961</v>
      </c>
      <c r="V36" s="10">
        <f t="shared" si="6"/>
        <v>194.8047206729909</v>
      </c>
      <c r="W36" s="10">
        <f t="shared" si="6"/>
        <v>197.07147186703872</v>
      </c>
      <c r="X36" s="10">
        <f t="shared" si="6"/>
        <v>203.33491828980033</v>
      </c>
      <c r="Y36" s="10">
        <f t="shared" si="6"/>
        <v>225.43193085290781</v>
      </c>
      <c r="Z36" s="10">
        <f t="shared" si="6"/>
        <v>250.71396461974282</v>
      </c>
      <c r="AA36" s="10">
        <f t="shared" si="6"/>
        <v>294.45884609529611</v>
      </c>
      <c r="AB36" s="10">
        <f t="shared" si="6"/>
        <v>281.92812231193585</v>
      </c>
      <c r="AC36" s="10">
        <f t="shared" si="6"/>
        <v>251.81196744890173</v>
      </c>
      <c r="AD36" s="10">
        <f t="shared" si="6"/>
        <v>283.53769739187339</v>
      </c>
      <c r="AE36" s="10">
        <f t="shared" si="6"/>
        <v>310.88192636312596</v>
      </c>
      <c r="AF36" s="10">
        <f t="shared" si="6"/>
        <v>317.88467963439234</v>
      </c>
      <c r="AG36" s="10">
        <f t="shared" si="6"/>
        <v>333.14213084990337</v>
      </c>
      <c r="AH36" s="10">
        <f t="shared" si="6"/>
        <v>366.46070815160164</v>
      </c>
      <c r="AI36" s="10">
        <f t="shared" si="6"/>
        <v>377.38986953001563</v>
      </c>
      <c r="AJ36" s="10">
        <f t="shared" si="6"/>
        <v>473.49226990989678</v>
      </c>
      <c r="AK36" s="10">
        <f t="shared" si="6"/>
        <v>609.65663528784341</v>
      </c>
      <c r="AL36" s="10">
        <f t="shared" si="6"/>
        <v>709.4137848924986</v>
      </c>
      <c r="AM36" s="10">
        <f t="shared" si="6"/>
        <v>781.74416566310731</v>
      </c>
      <c r="AN36" s="10">
        <f t="shared" si="6"/>
        <v>828.58051843126452</v>
      </c>
      <c r="AO36" s="10">
        <f t="shared" si="6"/>
        <v>873.28710271756631</v>
      </c>
      <c r="AP36" s="10">
        <f t="shared" si="6"/>
        <v>959.37247078234952</v>
      </c>
      <c r="AQ36" s="10">
        <f t="shared" si="6"/>
        <v>1053.1082178446604</v>
      </c>
      <c r="AR36" s="10">
        <f t="shared" si="6"/>
        <v>1148.5082655670103</v>
      </c>
      <c r="AS36" s="10">
        <f t="shared" si="6"/>
        <v>1288.6432594101211</v>
      </c>
      <c r="AT36" s="10">
        <f t="shared" si="6"/>
        <v>1508.6681142207474</v>
      </c>
      <c r="AU36" s="10">
        <f t="shared" si="6"/>
        <v>1753.41794772708</v>
      </c>
      <c r="AV36" s="10">
        <f t="shared" si="6"/>
        <v>2099.2294732533883</v>
      </c>
      <c r="AW36" s="10">
        <f t="shared" si="6"/>
        <v>2693.9698035455986</v>
      </c>
      <c r="AX36" s="10">
        <f t="shared" si="6"/>
        <v>3468.3045709254934</v>
      </c>
      <c r="AY36" s="10">
        <f t="shared" si="6"/>
        <v>3832.2357962895712</v>
      </c>
      <c r="AZ36" s="10">
        <f t="shared" si="6"/>
        <v>4550.453755781843</v>
      </c>
      <c r="BA36" s="10">
        <f t="shared" si="6"/>
        <v>5618.1322858664344</v>
      </c>
      <c r="BB36" s="10">
        <f t="shared" si="6"/>
        <v>6316.9188290141346</v>
      </c>
      <c r="BC36" s="10">
        <f t="shared" si="6"/>
        <v>7050.6459550167756</v>
      </c>
      <c r="BD36" s="10">
        <f t="shared" si="6"/>
        <v>7678.5999495794804</v>
      </c>
      <c r="BE36" s="10">
        <f t="shared" si="6"/>
        <v>8066.9427682546702</v>
      </c>
      <c r="BF36" s="10">
        <f t="shared" si="6"/>
        <v>8147.9384574247833</v>
      </c>
      <c r="BG36" s="10">
        <f t="shared" si="6"/>
        <v>8879.4384332462923</v>
      </c>
      <c r="BH36" s="10">
        <f t="shared" si="6"/>
        <v>9976.6767790647355</v>
      </c>
      <c r="BI36" s="10">
        <f t="shared" si="6"/>
        <v>10261.679491500092</v>
      </c>
    </row>
    <row r="37" spans="1:61" x14ac:dyDescent="0.45">
      <c r="B37" t="s">
        <v>48</v>
      </c>
      <c r="C37" s="10">
        <f>C10/C15</f>
        <v>500.25781879128346</v>
      </c>
      <c r="D37" s="10">
        <f>D10/D15</f>
        <v>528.7681142059605</v>
      </c>
      <c r="E37" s="10">
        <f t="shared" ref="E37:BI37" si="7">E10/E15</f>
        <v>560.75951948505246</v>
      </c>
      <c r="F37" s="10">
        <f t="shared" si="7"/>
        <v>600.09990210926446</v>
      </c>
      <c r="G37" s="10">
        <f t="shared" si="7"/>
        <v>640.41557362693106</v>
      </c>
      <c r="H37" s="10">
        <f t="shared" si="7"/>
        <v>680.40668666678584</v>
      </c>
      <c r="I37" s="10">
        <f t="shared" si="7"/>
        <v>710.84426281701394</v>
      </c>
      <c r="J37" s="10">
        <f t="shared" si="7"/>
        <v>751.42234364544913</v>
      </c>
      <c r="K37" s="10">
        <f t="shared" si="7"/>
        <v>810.1307613463506</v>
      </c>
      <c r="L37" s="10">
        <f t="shared" si="7"/>
        <v>866.41620516817875</v>
      </c>
      <c r="M37" s="10">
        <f t="shared" si="7"/>
        <v>929.69838482785428</v>
      </c>
      <c r="N37" s="10">
        <f t="shared" si="7"/>
        <v>1046.0743705311891</v>
      </c>
      <c r="O37" s="10">
        <f t="shared" si="7"/>
        <v>1230.9294633866386</v>
      </c>
      <c r="P37" s="10">
        <f t="shared" si="7"/>
        <v>1363.5493050481994</v>
      </c>
      <c r="Q37" s="10">
        <f t="shared" si="7"/>
        <v>1502.0966743058664</v>
      </c>
      <c r="R37" s="10">
        <f t="shared" si="7"/>
        <v>1591.7466390606471</v>
      </c>
      <c r="S37" s="10">
        <f t="shared" si="7"/>
        <v>1768.0580273778107</v>
      </c>
      <c r="T37" s="10">
        <f t="shared" si="7"/>
        <v>2057.6033726209525</v>
      </c>
      <c r="U37" s="10">
        <f t="shared" si="7"/>
        <v>2332.2884246813637</v>
      </c>
      <c r="V37" s="10">
        <f t="shared" si="7"/>
        <v>2569.401095470007</v>
      </c>
      <c r="W37" s="10">
        <f t="shared" si="7"/>
        <v>2665.2891996134563</v>
      </c>
      <c r="X37" s="10">
        <f t="shared" si="7"/>
        <v>2586.9504082178587</v>
      </c>
      <c r="Y37" s="10">
        <f t="shared" si="7"/>
        <v>2594.1362073150067</v>
      </c>
      <c r="Z37" s="10">
        <f t="shared" si="7"/>
        <v>2680.9094187679511</v>
      </c>
      <c r="AA37" s="10">
        <f t="shared" si="7"/>
        <v>2783.5956910737777</v>
      </c>
      <c r="AB37" s="10">
        <f t="shared" si="7"/>
        <v>3215.896289909062</v>
      </c>
      <c r="AC37" s="10">
        <f t="shared" si="7"/>
        <v>3596.0408363262677</v>
      </c>
      <c r="AD37" s="10">
        <f t="shared" si="7"/>
        <v>3984.1250829251298</v>
      </c>
      <c r="AE37" s="10">
        <f t="shared" si="7"/>
        <v>4137.3483412965988</v>
      </c>
      <c r="AF37" s="10">
        <f t="shared" si="7"/>
        <v>4513.6277002527695</v>
      </c>
      <c r="AG37" s="10">
        <f t="shared" si="7"/>
        <v>4726.6548370181226</v>
      </c>
      <c r="AH37" s="10">
        <f t="shared" si="7"/>
        <v>4929.3575952905285</v>
      </c>
      <c r="AI37" s="10">
        <f t="shared" si="7"/>
        <v>4961.8428214472788</v>
      </c>
      <c r="AJ37" s="10">
        <f t="shared" si="7"/>
        <v>5279.6555587068597</v>
      </c>
      <c r="AK37" s="10">
        <f t="shared" si="7"/>
        <v>5759.49114053422</v>
      </c>
      <c r="AL37" s="10">
        <f t="shared" si="7"/>
        <v>5806.1399395405433</v>
      </c>
      <c r="AM37" s="10">
        <f t="shared" si="7"/>
        <v>5742.7998905992599</v>
      </c>
      <c r="AN37" s="10">
        <f t="shared" si="7"/>
        <v>5701.5532443944976</v>
      </c>
      <c r="AO37" s="10">
        <f t="shared" si="7"/>
        <v>5877.5297865391276</v>
      </c>
      <c r="AP37" s="10">
        <f t="shared" si="7"/>
        <v>6030.575757392161</v>
      </c>
      <c r="AQ37" s="10">
        <f t="shared" si="7"/>
        <v>5892.0091500206572</v>
      </c>
      <c r="AR37" s="10">
        <f t="shared" si="7"/>
        <v>6049.3079450067271</v>
      </c>
      <c r="AS37" s="10">
        <f t="shared" si="7"/>
        <v>6625.4571261399642</v>
      </c>
      <c r="AT37" s="10">
        <f t="shared" si="7"/>
        <v>7310.6828861402064</v>
      </c>
      <c r="AU37" s="10">
        <f t="shared" si="7"/>
        <v>7759.0423217996349</v>
      </c>
      <c r="AV37" s="10">
        <f t="shared" si="7"/>
        <v>8219.2857074681106</v>
      </c>
      <c r="AW37" s="10">
        <f t="shared" si="7"/>
        <v>9028.5713952466049</v>
      </c>
      <c r="AX37" s="10">
        <f t="shared" si="7"/>
        <v>9621.4004606769813</v>
      </c>
      <c r="AY37" s="10">
        <f t="shared" si="7"/>
        <v>9197.0854920983475</v>
      </c>
      <c r="AZ37" s="10">
        <f t="shared" si="7"/>
        <v>9896.8234486183119</v>
      </c>
      <c r="BA37" s="10">
        <f t="shared" si="7"/>
        <v>10753.762216741092</v>
      </c>
      <c r="BB37" s="10">
        <f t="shared" si="7"/>
        <v>10887.435064056017</v>
      </c>
      <c r="BC37" s="10">
        <f t="shared" si="7"/>
        <v>11071.986773977675</v>
      </c>
      <c r="BD37" s="10">
        <f t="shared" si="7"/>
        <v>11333.126283751841</v>
      </c>
      <c r="BE37" s="10">
        <f t="shared" si="7"/>
        <v>10849.749226307062</v>
      </c>
      <c r="BF37" s="10">
        <f t="shared" si="7"/>
        <v>10931.660254567174</v>
      </c>
      <c r="BG37" s="10">
        <f t="shared" si="7"/>
        <v>11455.302722287068</v>
      </c>
      <c r="BH37" s="10">
        <f t="shared" si="7"/>
        <v>12053.30961887643</v>
      </c>
      <c r="BI37" s="10">
        <f t="shared" si="7"/>
        <v>12150.458292197976</v>
      </c>
    </row>
    <row r="38" spans="1:61" x14ac:dyDescent="0.45">
      <c r="A38" t="s">
        <v>72</v>
      </c>
    </row>
    <row r="39" spans="1:61" x14ac:dyDescent="0.45">
      <c r="B39" t="s">
        <v>40</v>
      </c>
      <c r="C39" s="16">
        <f>C34/C37</f>
        <v>3.2686959455783926</v>
      </c>
      <c r="D39" s="16">
        <f t="shared" ref="D39:BI39" si="8">D34/D37</f>
        <v>3.2996586595604613</v>
      </c>
      <c r="E39" s="16">
        <f t="shared" si="8"/>
        <v>3.3116831869938821</v>
      </c>
      <c r="F39" s="16">
        <f t="shared" si="8"/>
        <v>3.3347620871978876</v>
      </c>
      <c r="G39" s="16">
        <f t="shared" si="8"/>
        <v>3.3609962767138124</v>
      </c>
      <c r="H39" s="16">
        <f t="shared" si="8"/>
        <v>3.4325107980743614</v>
      </c>
      <c r="I39" s="16">
        <f t="shared" si="8"/>
        <v>3.4910407754636421</v>
      </c>
      <c r="J39" s="16">
        <f t="shared" si="8"/>
        <v>3.5566452939485651</v>
      </c>
      <c r="K39" s="16">
        <f t="shared" si="8"/>
        <v>3.5871291638060692</v>
      </c>
      <c r="L39" s="16">
        <f t="shared" si="8"/>
        <v>3.6249432393467109</v>
      </c>
      <c r="M39" s="16">
        <f t="shared" si="8"/>
        <v>3.6798645939311241</v>
      </c>
      <c r="N39" s="16">
        <f t="shared" si="8"/>
        <v>3.7423599341233968</v>
      </c>
      <c r="O39" s="16">
        <f t="shared" si="8"/>
        <v>3.7615050083071484</v>
      </c>
      <c r="P39" s="16">
        <f t="shared" si="8"/>
        <v>3.7410407088740798</v>
      </c>
      <c r="Q39" s="16">
        <f t="shared" si="8"/>
        <v>3.7796254662756512</v>
      </c>
      <c r="R39" s="16">
        <f t="shared" si="8"/>
        <v>3.8311928454831619</v>
      </c>
      <c r="S39" s="16">
        <f t="shared" si="8"/>
        <v>3.8764966961576111</v>
      </c>
      <c r="T39" s="16">
        <f t="shared" si="8"/>
        <v>3.979023810468199</v>
      </c>
      <c r="U39" s="16">
        <f t="shared" si="8"/>
        <v>3.9904229837577296</v>
      </c>
      <c r="V39" s="16">
        <f t="shared" si="8"/>
        <v>3.9955111208711918</v>
      </c>
      <c r="W39" s="16">
        <f t="shared" si="8"/>
        <v>3.9495078426285328</v>
      </c>
      <c r="X39" s="16">
        <f t="shared" si="8"/>
        <v>4.0286342444222596</v>
      </c>
      <c r="Y39" s="16">
        <f t="shared" si="8"/>
        <v>4.1622771483808387</v>
      </c>
      <c r="Z39" s="16">
        <f t="shared" si="8"/>
        <v>4.2323620917221572</v>
      </c>
      <c r="AA39" s="16">
        <f t="shared" si="8"/>
        <v>4.2876834640523418</v>
      </c>
      <c r="AB39" s="16">
        <f t="shared" si="8"/>
        <v>4.4573942207815627</v>
      </c>
      <c r="AC39" s="16">
        <f t="shared" si="8"/>
        <v>4.551081617649249</v>
      </c>
      <c r="AD39" s="16">
        <f t="shared" si="8"/>
        <v>4.6221419481498227</v>
      </c>
      <c r="AE39" s="16">
        <f t="shared" si="8"/>
        <v>4.6351469720589691</v>
      </c>
      <c r="AF39" s="16">
        <f t="shared" si="8"/>
        <v>4.6799415572890934</v>
      </c>
      <c r="AG39" s="16">
        <f t="shared" si="8"/>
        <v>4.7011316248611941</v>
      </c>
      <c r="AH39" s="16">
        <f t="shared" si="8"/>
        <v>4.7862120245511814</v>
      </c>
      <c r="AI39" s="16">
        <f t="shared" si="8"/>
        <v>4.776137124866203</v>
      </c>
      <c r="AJ39" s="16">
        <f t="shared" si="8"/>
        <v>4.7828318138430053</v>
      </c>
      <c r="AK39" s="16">
        <f t="shared" si="8"/>
        <v>4.7987991378890253</v>
      </c>
      <c r="AL39" s="16">
        <f t="shared" si="8"/>
        <v>4.7708785225151304</v>
      </c>
      <c r="AM39" s="16">
        <f t="shared" si="8"/>
        <v>4.7510612875815266</v>
      </c>
      <c r="AN39" s="16">
        <f t="shared" si="8"/>
        <v>4.7782110050948488</v>
      </c>
      <c r="AO39" s="16">
        <f t="shared" si="8"/>
        <v>4.8790545167497408</v>
      </c>
      <c r="AP39" s="16">
        <f t="shared" si="8"/>
        <v>4.8653179653422569</v>
      </c>
      <c r="AQ39" s="16">
        <f t="shared" si="8"/>
        <v>4.8877900837328179</v>
      </c>
      <c r="AR39" s="16">
        <f t="shared" si="8"/>
        <v>4.9098501856201144</v>
      </c>
      <c r="AS39" s="16">
        <f t="shared" si="8"/>
        <v>4.9402426289507826</v>
      </c>
      <c r="AT39" s="16">
        <f t="shared" si="8"/>
        <v>4.9199675454096941</v>
      </c>
      <c r="AU39" s="16">
        <f t="shared" si="8"/>
        <v>4.8419787364527078</v>
      </c>
      <c r="AV39" s="16">
        <f t="shared" si="8"/>
        <v>4.7573896525670278</v>
      </c>
      <c r="AW39" s="16">
        <f t="shared" si="8"/>
        <v>4.6497341380331108</v>
      </c>
      <c r="AX39" s="16">
        <f t="shared" si="8"/>
        <v>4.5439128026868048</v>
      </c>
      <c r="AY39" s="16">
        <f t="shared" si="8"/>
        <v>4.4883718546074904</v>
      </c>
      <c r="AZ39" s="16">
        <f t="shared" si="8"/>
        <v>4.3195943476314245</v>
      </c>
      <c r="BA39" s="16">
        <f t="shared" si="8"/>
        <v>4.2174231403858871</v>
      </c>
      <c r="BB39" s="16">
        <f t="shared" si="8"/>
        <v>4.164643108184209</v>
      </c>
      <c r="BC39" s="16">
        <f t="shared" si="8"/>
        <v>4.0910077311781805</v>
      </c>
      <c r="BD39" s="16">
        <f t="shared" si="8"/>
        <v>4.0618190624234805</v>
      </c>
      <c r="BE39" s="16">
        <f t="shared" si="8"/>
        <v>4.0580867708903448</v>
      </c>
      <c r="BF39" s="16">
        <f t="shared" si="8"/>
        <v>4.102051484165786</v>
      </c>
      <c r="BG39" s="16">
        <f t="shared" si="8"/>
        <v>4.0489113459969275</v>
      </c>
      <c r="BH39" s="16">
        <f t="shared" si="8"/>
        <v>4.0513138504452861</v>
      </c>
      <c r="BI39" s="16">
        <f t="shared" si="8"/>
        <v>4.0581984936043183</v>
      </c>
    </row>
    <row r="40" spans="1:61" x14ac:dyDescent="0.45">
      <c r="B40" t="s">
        <v>41</v>
      </c>
      <c r="C40" s="16">
        <f>C35/C37</f>
        <v>0.29521695992055547</v>
      </c>
      <c r="D40" s="16">
        <f t="shared" ref="D40:BI40" si="9">D35/D37</f>
        <v>0.29487283072644604</v>
      </c>
      <c r="E40" s="16">
        <f t="shared" si="9"/>
        <v>0.30453227197975702</v>
      </c>
      <c r="F40" s="16">
        <f t="shared" si="9"/>
        <v>0.30038693273011324</v>
      </c>
      <c r="G40" s="16">
        <f t="shared" si="9"/>
        <v>0.29488177785762776</v>
      </c>
      <c r="H40" s="16">
        <f t="shared" si="9"/>
        <v>0.27686560123428255</v>
      </c>
      <c r="I40" s="16">
        <f t="shared" si="9"/>
        <v>0.27675032280077111</v>
      </c>
      <c r="J40" s="16">
        <f t="shared" si="9"/>
        <v>0.27382763826664591</v>
      </c>
      <c r="K40" s="16">
        <f t="shared" si="9"/>
        <v>0.27637267666373855</v>
      </c>
      <c r="L40" s="16">
        <f t="shared" si="9"/>
        <v>0.2734630124991162</v>
      </c>
      <c r="M40" s="16">
        <f t="shared" si="9"/>
        <v>0.26766746823649251</v>
      </c>
      <c r="N40" s="16">
        <f t="shared" si="9"/>
        <v>0.25715528365422313</v>
      </c>
      <c r="O40" s="16">
        <f t="shared" si="9"/>
        <v>0.26668187317904019</v>
      </c>
      <c r="P40" s="16">
        <f t="shared" si="9"/>
        <v>0.29876598969965423</v>
      </c>
      <c r="Q40" s="16">
        <f t="shared" si="9"/>
        <v>0.29468764396150238</v>
      </c>
      <c r="R40" s="16">
        <f t="shared" si="9"/>
        <v>0.29669504730688645</v>
      </c>
      <c r="S40" s="16">
        <f t="shared" si="9"/>
        <v>0.29062596236700383</v>
      </c>
      <c r="T40" s="16">
        <f t="shared" si="9"/>
        <v>0.27863470424318093</v>
      </c>
      <c r="U40" s="16">
        <f t="shared" si="9"/>
        <v>0.28688108181803729</v>
      </c>
      <c r="V40" s="16">
        <f t="shared" si="9"/>
        <v>0.3016355583816569</v>
      </c>
      <c r="W40" s="16">
        <f t="shared" si="9"/>
        <v>0.3367432571120631</v>
      </c>
      <c r="X40" s="16">
        <f t="shared" si="9"/>
        <v>0.31759319421964444</v>
      </c>
      <c r="Y40" s="16">
        <f t="shared" si="9"/>
        <v>0.2756658808809096</v>
      </c>
      <c r="Z40" s="16">
        <f t="shared" si="9"/>
        <v>0.26095677570730885</v>
      </c>
      <c r="AA40" s="16">
        <f t="shared" si="9"/>
        <v>0.24956275367177244</v>
      </c>
      <c r="AB40" s="16">
        <f t="shared" si="9"/>
        <v>0.2130880925833612</v>
      </c>
      <c r="AC40" s="16">
        <f t="shared" si="9"/>
        <v>0.20711262912088588</v>
      </c>
      <c r="AD40" s="16">
        <f t="shared" si="9"/>
        <v>0.19913285015723536</v>
      </c>
      <c r="AE40" s="16">
        <f t="shared" si="9"/>
        <v>0.20994849729153806</v>
      </c>
      <c r="AF40" s="16">
        <f t="shared" si="9"/>
        <v>0.21252122345083677</v>
      </c>
      <c r="AG40" s="16">
        <f t="shared" si="9"/>
        <v>0.21864254561654425</v>
      </c>
      <c r="AH40" s="16">
        <f t="shared" si="9"/>
        <v>0.19955136712140911</v>
      </c>
      <c r="AI40" s="16">
        <f t="shared" si="9"/>
        <v>0.21458561649346417</v>
      </c>
      <c r="AJ40" s="16">
        <f t="shared" si="9"/>
        <v>0.21734692763369093</v>
      </c>
      <c r="AK40" s="16">
        <f t="shared" si="9"/>
        <v>0.21548064736053785</v>
      </c>
      <c r="AL40" s="16">
        <f t="shared" si="9"/>
        <v>0.22812373300015276</v>
      </c>
      <c r="AM40" s="16">
        <f t="shared" si="9"/>
        <v>0.2387741584912256</v>
      </c>
      <c r="AN40" s="16">
        <f t="shared" si="9"/>
        <v>0.23642314762133365</v>
      </c>
      <c r="AO40" s="16">
        <f t="shared" si="9"/>
        <v>0.21354845684109588</v>
      </c>
      <c r="AP40" s="16">
        <f t="shared" si="9"/>
        <v>0.22237792643929322</v>
      </c>
      <c r="AQ40" s="16">
        <f t="shared" si="9"/>
        <v>0.21484468499985723</v>
      </c>
      <c r="AR40" s="16">
        <f t="shared" si="9"/>
        <v>0.21145009269087175</v>
      </c>
      <c r="AS40" s="16">
        <f t="shared" si="9"/>
        <v>0.20850904161564601</v>
      </c>
      <c r="AT40" s="16">
        <f t="shared" si="9"/>
        <v>0.21673656682977083</v>
      </c>
      <c r="AU40" s="16">
        <f t="shared" si="9"/>
        <v>0.23804145915720099</v>
      </c>
      <c r="AV40" s="16">
        <f t="shared" si="9"/>
        <v>0.25558378916357449</v>
      </c>
      <c r="AW40" s="16">
        <f t="shared" si="9"/>
        <v>0.2728071628100579</v>
      </c>
      <c r="AX40" s="16">
        <f t="shared" si="9"/>
        <v>0.27984205420160835</v>
      </c>
      <c r="AY40" s="16">
        <f t="shared" si="9"/>
        <v>0.27624632914591996</v>
      </c>
      <c r="AZ40" s="16">
        <f t="shared" si="9"/>
        <v>0.31107679814231576</v>
      </c>
      <c r="BA40" s="16">
        <f t="shared" si="9"/>
        <v>0.31854995861372165</v>
      </c>
      <c r="BB40" s="16">
        <f t="shared" si="9"/>
        <v>0.31458955440642267</v>
      </c>
      <c r="BC40" s="16">
        <f t="shared" si="9"/>
        <v>0.31675300895962749</v>
      </c>
      <c r="BD40" s="16">
        <f t="shared" si="9"/>
        <v>0.31364667251024636</v>
      </c>
      <c r="BE40" s="16">
        <f t="shared" si="9"/>
        <v>0.29345761224443123</v>
      </c>
      <c r="BF40" s="16">
        <f t="shared" si="9"/>
        <v>0.28839145432783037</v>
      </c>
      <c r="BG40" s="16">
        <f t="shared" si="9"/>
        <v>0.29748258655104814</v>
      </c>
      <c r="BH40" s="16">
        <f t="shared" si="9"/>
        <v>0.28267426717003175</v>
      </c>
      <c r="BI40" s="16">
        <f t="shared" si="9"/>
        <v>0.28180847844210999</v>
      </c>
    </row>
    <row r="41" spans="1:61" x14ac:dyDescent="0.45">
      <c r="B41" t="s">
        <v>39</v>
      </c>
      <c r="C41" s="16">
        <f>C36/C37</f>
        <v>0.15153353975227901</v>
      </c>
      <c r="D41" s="16">
        <f t="shared" ref="D41:BI41" si="10">D36/D37</f>
        <v>0.13410303859541872</v>
      </c>
      <c r="E41" s="16">
        <f t="shared" si="10"/>
        <v>0.13252320212334204</v>
      </c>
      <c r="F41" s="16">
        <f t="shared" si="10"/>
        <v>0.14247386499769682</v>
      </c>
      <c r="G41" s="16">
        <f t="shared" si="10"/>
        <v>0.15378572644936092</v>
      </c>
      <c r="H41" s="16">
        <f t="shared" si="10"/>
        <v>0.15332677510163148</v>
      </c>
      <c r="I41" s="16">
        <f t="shared" si="10"/>
        <v>0.13588002358461498</v>
      </c>
      <c r="J41" s="16">
        <f t="shared" si="10"/>
        <v>0.12173276538936467</v>
      </c>
      <c r="K41" s="16">
        <f t="shared" si="10"/>
        <v>0.12359720951405075</v>
      </c>
      <c r="L41" s="16">
        <f t="shared" si="10"/>
        <v>0.13061042801268311</v>
      </c>
      <c r="M41" s="16">
        <f t="shared" si="10"/>
        <v>0.12762695331189591</v>
      </c>
      <c r="N41" s="16">
        <f t="shared" si="10"/>
        <v>0.12607474261407339</v>
      </c>
      <c r="O41" s="16">
        <f t="shared" si="10"/>
        <v>0.12761931813971439</v>
      </c>
      <c r="P41" s="16">
        <f t="shared" si="10"/>
        <v>0.11744356406117851</v>
      </c>
      <c r="Q41" s="16">
        <f t="shared" si="10"/>
        <v>0.11872858502055596</v>
      </c>
      <c r="R41" s="16">
        <f t="shared" si="10"/>
        <v>0.10391449381763811</v>
      </c>
      <c r="S41" s="16">
        <f t="shared" si="10"/>
        <v>0.10487372662906504</v>
      </c>
      <c r="T41" s="16">
        <f t="shared" si="10"/>
        <v>7.6009005540675675E-2</v>
      </c>
      <c r="U41" s="16">
        <f t="shared" si="10"/>
        <v>7.8885249724795645E-2</v>
      </c>
      <c r="V41" s="16">
        <f t="shared" si="10"/>
        <v>7.5817170396806535E-2</v>
      </c>
      <c r="W41" s="16">
        <f t="shared" si="10"/>
        <v>7.3939995665618485E-2</v>
      </c>
      <c r="X41" s="16">
        <f t="shared" si="10"/>
        <v>7.8600238197019417E-2</v>
      </c>
      <c r="Y41" s="16">
        <f t="shared" si="10"/>
        <v>8.6900576082793765E-2</v>
      </c>
      <c r="Z41" s="16">
        <f t="shared" si="10"/>
        <v>9.3518252748338609E-2</v>
      </c>
      <c r="AA41" s="16">
        <f t="shared" si="10"/>
        <v>0.10578362620675993</v>
      </c>
      <c r="AB41" s="16">
        <f t="shared" si="10"/>
        <v>8.7667044237893663E-2</v>
      </c>
      <c r="AC41" s="16">
        <f t="shared" si="10"/>
        <v>7.0024779725848169E-2</v>
      </c>
      <c r="AD41" s="16">
        <f t="shared" si="10"/>
        <v>7.1166866373507803E-2</v>
      </c>
      <c r="AE41" s="16">
        <f t="shared" si="10"/>
        <v>7.5140379953044761E-2</v>
      </c>
      <c r="AF41" s="16">
        <f t="shared" si="10"/>
        <v>7.0427758057358236E-2</v>
      </c>
      <c r="AG41" s="16">
        <f t="shared" si="10"/>
        <v>7.0481586309371985E-2</v>
      </c>
      <c r="AH41" s="16">
        <f t="shared" si="10"/>
        <v>7.4342488055992417E-2</v>
      </c>
      <c r="AI41" s="16">
        <f t="shared" si="10"/>
        <v>7.6058408762722129E-2</v>
      </c>
      <c r="AJ41" s="16">
        <f t="shared" si="10"/>
        <v>8.9682416711644106E-2</v>
      </c>
      <c r="AK41" s="16">
        <f t="shared" si="10"/>
        <v>0.10585251724708702</v>
      </c>
      <c r="AL41" s="16">
        <f t="shared" si="10"/>
        <v>0.12218337695605673</v>
      </c>
      <c r="AM41" s="16">
        <f t="shared" si="10"/>
        <v>0.13612596304161531</v>
      </c>
      <c r="AN41" s="16">
        <f t="shared" si="10"/>
        <v>0.1453254022043706</v>
      </c>
      <c r="AO41" s="16">
        <f t="shared" si="10"/>
        <v>0.14858063411564348</v>
      </c>
      <c r="AP41" s="16">
        <f t="shared" si="10"/>
        <v>0.15908472248381419</v>
      </c>
      <c r="AQ41" s="16">
        <f t="shared" si="10"/>
        <v>0.17873499362114334</v>
      </c>
      <c r="AR41" s="16">
        <f t="shared" si="10"/>
        <v>0.18985779464492664</v>
      </c>
      <c r="AS41" s="16">
        <f t="shared" si="10"/>
        <v>0.19449876965106758</v>
      </c>
      <c r="AT41" s="16">
        <f t="shared" si="10"/>
        <v>0.20636486874309948</v>
      </c>
      <c r="AU41" s="16">
        <f t="shared" si="10"/>
        <v>0.22598381024430236</v>
      </c>
      <c r="AV41" s="16">
        <f t="shared" si="10"/>
        <v>0.2554029082291191</v>
      </c>
      <c r="AW41" s="16">
        <f t="shared" si="10"/>
        <v>0.29838273250670971</v>
      </c>
      <c r="AX41" s="16">
        <f t="shared" si="10"/>
        <v>0.36047814297934921</v>
      </c>
      <c r="AY41" s="16">
        <f t="shared" si="10"/>
        <v>0.41667937082698936</v>
      </c>
      <c r="AZ41" s="16">
        <f t="shared" si="10"/>
        <v>0.45978932325170746</v>
      </c>
      <c r="BA41" s="16">
        <f t="shared" si="10"/>
        <v>0.52243411864922185</v>
      </c>
      <c r="BB41" s="16">
        <f t="shared" si="10"/>
        <v>0.58020266406629872</v>
      </c>
      <c r="BC41" s="16">
        <f t="shared" si="10"/>
        <v>0.63680043148062671</v>
      </c>
      <c r="BD41" s="16">
        <f t="shared" si="10"/>
        <v>0.67753590292099641</v>
      </c>
      <c r="BE41" s="16">
        <f t="shared" si="10"/>
        <v>0.74351421401473461</v>
      </c>
      <c r="BF41" s="16">
        <f t="shared" si="10"/>
        <v>0.7453523314558399</v>
      </c>
      <c r="BG41" s="16">
        <f t="shared" si="10"/>
        <v>0.77513782468365</v>
      </c>
      <c r="BH41" s="16">
        <f t="shared" si="10"/>
        <v>0.82771264445414028</v>
      </c>
      <c r="BI41" s="16">
        <f t="shared" si="10"/>
        <v>0.84455081814397881</v>
      </c>
    </row>
    <row r="42" spans="1:61" x14ac:dyDescent="0.45">
      <c r="A42" t="s">
        <v>73</v>
      </c>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row>
    <row r="43" spans="1:61" x14ac:dyDescent="0.45">
      <c r="B43" t="s">
        <v>40</v>
      </c>
      <c r="C43" s="16">
        <f>C30*C39</f>
        <v>0.77631528707486819</v>
      </c>
      <c r="D43" s="16">
        <f t="shared" ref="D43:BI43" si="11">D30*D39</f>
        <v>0.78366893164560958</v>
      </c>
      <c r="E43" s="16">
        <f t="shared" si="11"/>
        <v>0.78652475691104695</v>
      </c>
      <c r="F43" s="16">
        <f t="shared" si="11"/>
        <v>0.79200599570949826</v>
      </c>
      <c r="G43" s="16">
        <f t="shared" si="11"/>
        <v>0.79823661571953042</v>
      </c>
      <c r="H43" s="16">
        <f t="shared" si="11"/>
        <v>0.81522131454266078</v>
      </c>
      <c r="I43" s="16">
        <f t="shared" si="11"/>
        <v>0.82912218417261496</v>
      </c>
      <c r="J43" s="16">
        <f t="shared" si="11"/>
        <v>0.84470325731278417</v>
      </c>
      <c r="K43" s="16">
        <f t="shared" si="11"/>
        <v>0.85194317640394135</v>
      </c>
      <c r="L43" s="16">
        <f t="shared" si="11"/>
        <v>0.86092401934484375</v>
      </c>
      <c r="M43" s="16">
        <f t="shared" si="11"/>
        <v>0.87396784105864189</v>
      </c>
      <c r="N43" s="16">
        <f t="shared" si="11"/>
        <v>0.88881048435430676</v>
      </c>
      <c r="O43" s="16">
        <f t="shared" si="11"/>
        <v>0.89335743947294766</v>
      </c>
      <c r="P43" s="16">
        <f t="shared" si="11"/>
        <v>0.88849716835759396</v>
      </c>
      <c r="Q43" s="16">
        <f t="shared" si="11"/>
        <v>0.89766104824046711</v>
      </c>
      <c r="R43" s="16">
        <f t="shared" si="11"/>
        <v>0.90990830080225094</v>
      </c>
      <c r="S43" s="16">
        <f t="shared" si="11"/>
        <v>0.92066796533743256</v>
      </c>
      <c r="T43" s="16">
        <f t="shared" si="11"/>
        <v>0.94501815498619723</v>
      </c>
      <c r="U43" s="16">
        <f t="shared" si="11"/>
        <v>0.94772545864246072</v>
      </c>
      <c r="V43" s="16">
        <f t="shared" si="11"/>
        <v>0.94893389120690796</v>
      </c>
      <c r="W43" s="16">
        <f t="shared" si="11"/>
        <v>0.93800811262427652</v>
      </c>
      <c r="X43" s="16">
        <f t="shared" si="11"/>
        <v>0.95680063305028662</v>
      </c>
      <c r="Y43" s="16">
        <f t="shared" si="11"/>
        <v>0.98854082274044919</v>
      </c>
      <c r="Z43" s="16">
        <f t="shared" si="11"/>
        <v>1.0051859967840122</v>
      </c>
      <c r="AA43" s="16">
        <f t="shared" si="11"/>
        <v>1.0183248227124311</v>
      </c>
      <c r="AB43" s="16">
        <f t="shared" si="11"/>
        <v>1.058631127435621</v>
      </c>
      <c r="AC43" s="16">
        <f t="shared" si="11"/>
        <v>1.0808818841916965</v>
      </c>
      <c r="AD43" s="16">
        <f t="shared" si="11"/>
        <v>1.0977587126855828</v>
      </c>
      <c r="AE43" s="16">
        <f t="shared" si="11"/>
        <v>1.1008474058640052</v>
      </c>
      <c r="AF43" s="16">
        <f t="shared" si="11"/>
        <v>1.1114861198561596</v>
      </c>
      <c r="AG43" s="16">
        <f t="shared" si="11"/>
        <v>1.1165187609045335</v>
      </c>
      <c r="AH43" s="16">
        <f t="shared" si="11"/>
        <v>1.1367253558309056</v>
      </c>
      <c r="AI43" s="16">
        <f t="shared" si="11"/>
        <v>1.1343325671557232</v>
      </c>
      <c r="AJ43" s="16">
        <f t="shared" si="11"/>
        <v>1.1359225557877137</v>
      </c>
      <c r="AK43" s="16">
        <f t="shared" si="11"/>
        <v>1.1397147952486435</v>
      </c>
      <c r="AL43" s="16">
        <f t="shared" si="11"/>
        <v>1.1330836490973435</v>
      </c>
      <c r="AM43" s="16">
        <f t="shared" si="11"/>
        <v>1.1283770558006125</v>
      </c>
      <c r="AN43" s="16">
        <f t="shared" si="11"/>
        <v>1.1348251137100265</v>
      </c>
      <c r="AO43" s="16">
        <f t="shared" si="11"/>
        <v>1.1587754477280634</v>
      </c>
      <c r="AP43" s="16">
        <f t="shared" si="11"/>
        <v>1.1555130167687859</v>
      </c>
      <c r="AQ43" s="16">
        <f t="shared" si="11"/>
        <v>1.1608501448865443</v>
      </c>
      <c r="AR43" s="16">
        <f t="shared" si="11"/>
        <v>1.166089419084777</v>
      </c>
      <c r="AS43" s="16">
        <f t="shared" si="11"/>
        <v>1.1733076243758107</v>
      </c>
      <c r="AT43" s="16">
        <f t="shared" si="11"/>
        <v>1.1684922920348022</v>
      </c>
      <c r="AU43" s="16">
        <f t="shared" si="11"/>
        <v>1.149969949907518</v>
      </c>
      <c r="AV43" s="16">
        <f t="shared" si="11"/>
        <v>1.1298800424846691</v>
      </c>
      <c r="AW43" s="16">
        <f t="shared" si="11"/>
        <v>1.1043118577828637</v>
      </c>
      <c r="AX43" s="16">
        <f t="shared" si="11"/>
        <v>1.0791792906381161</v>
      </c>
      <c r="AY43" s="16">
        <f t="shared" si="11"/>
        <v>1.0659883154692789</v>
      </c>
      <c r="AZ43" s="16">
        <f t="shared" si="11"/>
        <v>1.0259036575624632</v>
      </c>
      <c r="BA43" s="16">
        <f t="shared" si="11"/>
        <v>1.0016379958416481</v>
      </c>
      <c r="BB43" s="16">
        <f t="shared" si="11"/>
        <v>0.98910273819374961</v>
      </c>
      <c r="BC43" s="16">
        <f t="shared" si="11"/>
        <v>0.97161433615481785</v>
      </c>
      <c r="BD43" s="16">
        <f t="shared" si="11"/>
        <v>0.96468202732557651</v>
      </c>
      <c r="BE43" s="16">
        <f t="shared" si="11"/>
        <v>0.96379560808645681</v>
      </c>
      <c r="BF43" s="16">
        <f t="shared" si="11"/>
        <v>0.97423722748937414</v>
      </c>
      <c r="BG43" s="16">
        <f t="shared" si="11"/>
        <v>0.96161644467427021</v>
      </c>
      <c r="BH43" s="16">
        <f t="shared" si="11"/>
        <v>0.96218703948075546</v>
      </c>
      <c r="BI43" s="16">
        <f t="shared" si="11"/>
        <v>0.96382214223102558</v>
      </c>
    </row>
    <row r="44" spans="1:61" x14ac:dyDescent="0.45">
      <c r="B44" t="s">
        <v>41</v>
      </c>
      <c r="C44" s="16">
        <f>C31*C40</f>
        <v>0.22141271994041661</v>
      </c>
      <c r="D44" s="16">
        <f t="shared" ref="D44:BI44" si="12">D31*D40</f>
        <v>0.22115462304483452</v>
      </c>
      <c r="E44" s="16">
        <f t="shared" si="12"/>
        <v>0.22839920398481778</v>
      </c>
      <c r="F44" s="16">
        <f t="shared" si="12"/>
        <v>0.22529019954758495</v>
      </c>
      <c r="G44" s="16">
        <f t="shared" si="12"/>
        <v>0.2211613333932208</v>
      </c>
      <c r="H44" s="16">
        <f t="shared" si="12"/>
        <v>0.20764920092571193</v>
      </c>
      <c r="I44" s="16">
        <f t="shared" si="12"/>
        <v>0.20756274210057835</v>
      </c>
      <c r="J44" s="16">
        <f t="shared" si="12"/>
        <v>0.20537072869998443</v>
      </c>
      <c r="K44" s="16">
        <f t="shared" si="12"/>
        <v>0.20727950749780391</v>
      </c>
      <c r="L44" s="16">
        <f t="shared" si="12"/>
        <v>0.20509725937433715</v>
      </c>
      <c r="M44" s="16">
        <f t="shared" si="12"/>
        <v>0.20075060117736937</v>
      </c>
      <c r="N44" s="16">
        <f t="shared" si="12"/>
        <v>0.19286646274066735</v>
      </c>
      <c r="O44" s="16">
        <f t="shared" si="12"/>
        <v>0.20001140488428015</v>
      </c>
      <c r="P44" s="16">
        <f t="shared" si="12"/>
        <v>0.22407449227474069</v>
      </c>
      <c r="Q44" s="16">
        <f t="shared" si="12"/>
        <v>0.22101573297112678</v>
      </c>
      <c r="R44" s="16">
        <f t="shared" si="12"/>
        <v>0.22252128548016484</v>
      </c>
      <c r="S44" s="16">
        <f t="shared" si="12"/>
        <v>0.21796947177525289</v>
      </c>
      <c r="T44" s="16">
        <f t="shared" si="12"/>
        <v>0.2089760281823857</v>
      </c>
      <c r="U44" s="16">
        <f t="shared" si="12"/>
        <v>0.21516081136352797</v>
      </c>
      <c r="V44" s="16">
        <f t="shared" si="12"/>
        <v>0.22622666878624267</v>
      </c>
      <c r="W44" s="16">
        <f t="shared" si="12"/>
        <v>0.25255744283404735</v>
      </c>
      <c r="X44" s="16">
        <f t="shared" si="12"/>
        <v>0.23819489566473334</v>
      </c>
      <c r="Y44" s="16">
        <f t="shared" si="12"/>
        <v>0.2067494106606822</v>
      </c>
      <c r="Z44" s="16">
        <f t="shared" si="12"/>
        <v>0.19571758178048165</v>
      </c>
      <c r="AA44" s="16">
        <f t="shared" si="12"/>
        <v>0.18717206525382935</v>
      </c>
      <c r="AB44" s="16">
        <f t="shared" si="12"/>
        <v>0.15981606943752091</v>
      </c>
      <c r="AC44" s="16">
        <f t="shared" si="12"/>
        <v>0.1553344718406644</v>
      </c>
      <c r="AD44" s="16">
        <f t="shared" si="12"/>
        <v>0.14934963761792652</v>
      </c>
      <c r="AE44" s="16">
        <f t="shared" si="12"/>
        <v>0.15746137296865353</v>
      </c>
      <c r="AF44" s="16">
        <f t="shared" si="12"/>
        <v>0.15939091758812757</v>
      </c>
      <c r="AG44" s="16">
        <f t="shared" si="12"/>
        <v>0.16398190921240818</v>
      </c>
      <c r="AH44" s="16">
        <f t="shared" si="12"/>
        <v>0.14966352534105684</v>
      </c>
      <c r="AI44" s="16">
        <f t="shared" si="12"/>
        <v>0.16093921237009812</v>
      </c>
      <c r="AJ44" s="16">
        <f t="shared" si="12"/>
        <v>0.1630101957252682</v>
      </c>
      <c r="AK44" s="16">
        <f t="shared" si="12"/>
        <v>0.16161048552040339</v>
      </c>
      <c r="AL44" s="16">
        <f t="shared" si="12"/>
        <v>0.17109279975011457</v>
      </c>
      <c r="AM44" s="16">
        <f t="shared" si="12"/>
        <v>0.17908061886841919</v>
      </c>
      <c r="AN44" s="16">
        <f t="shared" si="12"/>
        <v>0.17731736071600024</v>
      </c>
      <c r="AO44" s="16">
        <f t="shared" si="12"/>
        <v>0.16016134263082191</v>
      </c>
      <c r="AP44" s="16">
        <f t="shared" si="12"/>
        <v>0.16678344482946991</v>
      </c>
      <c r="AQ44" s="16">
        <f t="shared" si="12"/>
        <v>0.16113351374989293</v>
      </c>
      <c r="AR44" s="16">
        <f t="shared" si="12"/>
        <v>0.15858756951815381</v>
      </c>
      <c r="AS44" s="16">
        <f t="shared" si="12"/>
        <v>0.15638178121173452</v>
      </c>
      <c r="AT44" s="16">
        <f t="shared" si="12"/>
        <v>0.16255242512232812</v>
      </c>
      <c r="AU44" s="16">
        <f t="shared" si="12"/>
        <v>0.17853109436790074</v>
      </c>
      <c r="AV44" s="16">
        <f t="shared" si="12"/>
        <v>0.19168784187268087</v>
      </c>
      <c r="AW44" s="16">
        <f t="shared" si="12"/>
        <v>0.20460537210754343</v>
      </c>
      <c r="AX44" s="16">
        <f t="shared" si="12"/>
        <v>0.20988154065120626</v>
      </c>
      <c r="AY44" s="16">
        <f t="shared" si="12"/>
        <v>0.20718474685943997</v>
      </c>
      <c r="AZ44" s="16">
        <f t="shared" si="12"/>
        <v>0.23330759860673683</v>
      </c>
      <c r="BA44" s="16">
        <f t="shared" si="12"/>
        <v>0.23891246896029122</v>
      </c>
      <c r="BB44" s="16">
        <f t="shared" si="12"/>
        <v>0.235942165804817</v>
      </c>
      <c r="BC44" s="16">
        <f t="shared" si="12"/>
        <v>0.2375647567197206</v>
      </c>
      <c r="BD44" s="16">
        <f t="shared" si="12"/>
        <v>0.23523500438268477</v>
      </c>
      <c r="BE44" s="16">
        <f t="shared" si="12"/>
        <v>0.22009320918332342</v>
      </c>
      <c r="BF44" s="16">
        <f t="shared" si="12"/>
        <v>0.21629359074587279</v>
      </c>
      <c r="BG44" s="16">
        <f t="shared" si="12"/>
        <v>0.22311193991328609</v>
      </c>
      <c r="BH44" s="16">
        <f t="shared" si="12"/>
        <v>0.21200570037752381</v>
      </c>
      <c r="BI44" s="16">
        <f t="shared" si="12"/>
        <v>0.21135635883158249</v>
      </c>
    </row>
    <row r="45" spans="1:61" x14ac:dyDescent="0.45">
      <c r="B45" t="s">
        <v>39</v>
      </c>
      <c r="C45" s="16">
        <f>C32*C41</f>
        <v>1.8941692469034877E-3</v>
      </c>
      <c r="D45" s="16">
        <f t="shared" ref="D45:BI45" si="13">D32*D41</f>
        <v>1.6762879824427342E-3</v>
      </c>
      <c r="E45" s="16">
        <f t="shared" si="13"/>
        <v>1.6565400265417755E-3</v>
      </c>
      <c r="F45" s="16">
        <f t="shared" si="13"/>
        <v>1.7809233124712104E-3</v>
      </c>
      <c r="G45" s="16">
        <f t="shared" si="13"/>
        <v>1.9223215806170116E-3</v>
      </c>
      <c r="H45" s="16">
        <f t="shared" si="13"/>
        <v>1.9165846887703936E-3</v>
      </c>
      <c r="I45" s="16">
        <f t="shared" si="13"/>
        <v>1.6985002948076873E-3</v>
      </c>
      <c r="J45" s="16">
        <f t="shared" si="13"/>
        <v>1.5216595673670586E-3</v>
      </c>
      <c r="K45" s="16">
        <f t="shared" si="13"/>
        <v>1.5449651189256345E-3</v>
      </c>
      <c r="L45" s="16">
        <f t="shared" si="13"/>
        <v>1.6326303501585388E-3</v>
      </c>
      <c r="M45" s="16">
        <f t="shared" si="13"/>
        <v>1.595336916398699E-3</v>
      </c>
      <c r="N45" s="16">
        <f t="shared" si="13"/>
        <v>1.5759342826759176E-3</v>
      </c>
      <c r="O45" s="16">
        <f t="shared" si="13"/>
        <v>1.5952414767464299E-3</v>
      </c>
      <c r="P45" s="16">
        <f t="shared" si="13"/>
        <v>1.4680445507647315E-3</v>
      </c>
      <c r="Q45" s="16">
        <f t="shared" si="13"/>
        <v>1.4841073127569496E-3</v>
      </c>
      <c r="R45" s="16">
        <f t="shared" si="13"/>
        <v>1.2989311727204765E-3</v>
      </c>
      <c r="S45" s="16">
        <f t="shared" si="13"/>
        <v>1.310921582863313E-3</v>
      </c>
      <c r="T45" s="16">
        <f t="shared" si="13"/>
        <v>9.5011256925844596E-4</v>
      </c>
      <c r="U45" s="16">
        <f t="shared" si="13"/>
        <v>9.860656215599456E-4</v>
      </c>
      <c r="V45" s="16">
        <f t="shared" si="13"/>
        <v>9.4771462996008171E-4</v>
      </c>
      <c r="W45" s="16">
        <f t="shared" si="13"/>
        <v>9.2424994582023109E-4</v>
      </c>
      <c r="X45" s="16">
        <f t="shared" si="13"/>
        <v>9.8250297746274281E-4</v>
      </c>
      <c r="Y45" s="16">
        <f t="shared" si="13"/>
        <v>1.0862572010349222E-3</v>
      </c>
      <c r="Z45" s="16">
        <f t="shared" si="13"/>
        <v>1.1689781593542327E-3</v>
      </c>
      <c r="AA45" s="16">
        <f t="shared" si="13"/>
        <v>1.3222953275844993E-3</v>
      </c>
      <c r="AB45" s="16">
        <f t="shared" si="13"/>
        <v>1.0958380529736708E-3</v>
      </c>
      <c r="AC45" s="16">
        <f t="shared" si="13"/>
        <v>8.7530974657310217E-4</v>
      </c>
      <c r="AD45" s="16">
        <f t="shared" si="13"/>
        <v>8.8958582966884754E-4</v>
      </c>
      <c r="AE45" s="16">
        <f t="shared" si="13"/>
        <v>9.3925474941305954E-4</v>
      </c>
      <c r="AF45" s="16">
        <f t="shared" si="13"/>
        <v>8.8034697571697797E-4</v>
      </c>
      <c r="AG45" s="16">
        <f t="shared" si="13"/>
        <v>8.8101982886714986E-4</v>
      </c>
      <c r="AH45" s="16">
        <f t="shared" si="13"/>
        <v>9.2928110069990524E-4</v>
      </c>
      <c r="AI45" s="16">
        <f t="shared" si="13"/>
        <v>9.5073010953402671E-4</v>
      </c>
      <c r="AJ45" s="16">
        <f t="shared" si="13"/>
        <v>1.1210302088955513E-3</v>
      </c>
      <c r="AK45" s="16">
        <f t="shared" si="13"/>
        <v>1.3231564655885879E-3</v>
      </c>
      <c r="AL45" s="16">
        <f t="shared" si="13"/>
        <v>1.5272922119507091E-3</v>
      </c>
      <c r="AM45" s="16">
        <f t="shared" si="13"/>
        <v>1.7015745380201915E-3</v>
      </c>
      <c r="AN45" s="16">
        <f t="shared" si="13"/>
        <v>1.8165675275546326E-3</v>
      </c>
      <c r="AO45" s="16">
        <f t="shared" si="13"/>
        <v>1.8572579264455437E-3</v>
      </c>
      <c r="AP45" s="16">
        <f t="shared" si="13"/>
        <v>1.9885590310476774E-3</v>
      </c>
      <c r="AQ45" s="16">
        <f t="shared" si="13"/>
        <v>2.234187420264292E-3</v>
      </c>
      <c r="AR45" s="16">
        <f t="shared" si="13"/>
        <v>2.373222433061583E-3</v>
      </c>
      <c r="AS45" s="16">
        <f t="shared" si="13"/>
        <v>2.431234620638345E-3</v>
      </c>
      <c r="AT45" s="16">
        <f t="shared" si="13"/>
        <v>2.5795608592887437E-3</v>
      </c>
      <c r="AU45" s="16">
        <f t="shared" si="13"/>
        <v>2.8247976280537795E-3</v>
      </c>
      <c r="AV45" s="16">
        <f t="shared" si="13"/>
        <v>3.1925363528639891E-3</v>
      </c>
      <c r="AW45" s="16">
        <f t="shared" si="13"/>
        <v>3.7297841563338715E-3</v>
      </c>
      <c r="AX45" s="16">
        <f t="shared" si="13"/>
        <v>4.5059767872418655E-3</v>
      </c>
      <c r="AY45" s="16">
        <f t="shared" si="13"/>
        <v>5.2084921353373675E-3</v>
      </c>
      <c r="AZ45" s="16">
        <f t="shared" si="13"/>
        <v>5.7473665406463439E-3</v>
      </c>
      <c r="BA45" s="16">
        <f t="shared" si="13"/>
        <v>6.5304264831152732E-3</v>
      </c>
      <c r="BB45" s="16">
        <f t="shared" si="13"/>
        <v>7.2525333008287346E-3</v>
      </c>
      <c r="BC45" s="16">
        <f t="shared" si="13"/>
        <v>7.9600053935078349E-3</v>
      </c>
      <c r="BD45" s="16">
        <f t="shared" si="13"/>
        <v>8.4691987865124548E-3</v>
      </c>
      <c r="BE45" s="16">
        <f t="shared" si="13"/>
        <v>9.2939276751841833E-3</v>
      </c>
      <c r="BF45" s="16">
        <f t="shared" si="13"/>
        <v>9.3169041431979994E-3</v>
      </c>
      <c r="BG45" s="16">
        <f t="shared" si="13"/>
        <v>9.6892228085456254E-3</v>
      </c>
      <c r="BH45" s="16">
        <f t="shared" si="13"/>
        <v>1.0346408055676755E-2</v>
      </c>
      <c r="BI45" s="16">
        <f t="shared" si="13"/>
        <v>1.0556885226799735E-2</v>
      </c>
    </row>
    <row r="46" spans="1:61" x14ac:dyDescent="0.45">
      <c r="A46" t="s">
        <v>74</v>
      </c>
      <c r="C46" t="str" vm="6">
        <f>C6</f>
        <v>1961</v>
      </c>
      <c r="D46" t="str" vm="7">
        <f t="shared" ref="D46:BI46" si="14">D6</f>
        <v>1962</v>
      </c>
      <c r="E46" t="str" vm="8">
        <f t="shared" si="14"/>
        <v>1963</v>
      </c>
      <c r="F46" t="str" vm="9">
        <f t="shared" si="14"/>
        <v>1964</v>
      </c>
      <c r="G46" t="str" vm="10">
        <f t="shared" si="14"/>
        <v>1965</v>
      </c>
      <c r="H46" t="str" vm="11">
        <f t="shared" si="14"/>
        <v>1966</v>
      </c>
      <c r="I46" t="str" vm="12">
        <f t="shared" si="14"/>
        <v>1967</v>
      </c>
      <c r="J46" t="str" vm="13">
        <f t="shared" si="14"/>
        <v>1968</v>
      </c>
      <c r="K46" t="str" vm="14">
        <f t="shared" si="14"/>
        <v>1969</v>
      </c>
      <c r="L46" t="str" vm="15">
        <f t="shared" si="14"/>
        <v>1970</v>
      </c>
      <c r="M46" t="str" vm="16">
        <f t="shared" si="14"/>
        <v>1971</v>
      </c>
      <c r="N46" t="str" vm="17">
        <f t="shared" si="14"/>
        <v>1972</v>
      </c>
      <c r="O46" t="str" vm="18">
        <f t="shared" si="14"/>
        <v>1973</v>
      </c>
      <c r="P46" t="str" vm="19">
        <f t="shared" si="14"/>
        <v>1974</v>
      </c>
      <c r="Q46" t="str" vm="20">
        <f t="shared" si="14"/>
        <v>1975</v>
      </c>
      <c r="R46" t="str" vm="21">
        <f t="shared" si="14"/>
        <v>1976</v>
      </c>
      <c r="S46" t="str" vm="22">
        <f t="shared" si="14"/>
        <v>1977</v>
      </c>
      <c r="T46" t="str" vm="23">
        <f t="shared" si="14"/>
        <v>1978</v>
      </c>
      <c r="U46" t="str" vm="24">
        <f t="shared" si="14"/>
        <v>1979</v>
      </c>
      <c r="V46" t="str" vm="25">
        <f t="shared" si="14"/>
        <v>1980</v>
      </c>
      <c r="W46" t="str" vm="26">
        <f t="shared" si="14"/>
        <v>1981</v>
      </c>
      <c r="X46" t="str" vm="27">
        <f t="shared" si="14"/>
        <v>1982</v>
      </c>
      <c r="Y46" t="str" vm="28">
        <f t="shared" si="14"/>
        <v>1983</v>
      </c>
      <c r="Z46" t="str" vm="29">
        <f t="shared" si="14"/>
        <v>1984</v>
      </c>
      <c r="AA46" t="str" vm="30">
        <f t="shared" si="14"/>
        <v>1985</v>
      </c>
      <c r="AB46" t="str" vm="31">
        <f t="shared" si="14"/>
        <v>1986</v>
      </c>
      <c r="AC46" t="str" vm="32">
        <f t="shared" si="14"/>
        <v>1987</v>
      </c>
      <c r="AD46" t="str" vm="33">
        <f t="shared" si="14"/>
        <v>1988</v>
      </c>
      <c r="AE46" t="str" vm="34">
        <f t="shared" si="14"/>
        <v>1989</v>
      </c>
      <c r="AF46" t="str" vm="35">
        <f t="shared" si="14"/>
        <v>1990</v>
      </c>
      <c r="AG46" t="str" vm="36">
        <f t="shared" si="14"/>
        <v>1991</v>
      </c>
      <c r="AH46" t="str" vm="37">
        <f t="shared" si="14"/>
        <v>1992</v>
      </c>
      <c r="AI46" t="str" vm="38">
        <f t="shared" si="14"/>
        <v>1993</v>
      </c>
      <c r="AJ46" t="str" vm="39">
        <f t="shared" si="14"/>
        <v>1994</v>
      </c>
      <c r="AK46" t="str" vm="40">
        <f t="shared" si="14"/>
        <v>1995</v>
      </c>
      <c r="AL46" t="str" vm="41">
        <f t="shared" si="14"/>
        <v>1996</v>
      </c>
      <c r="AM46" t="str" vm="42">
        <f t="shared" si="14"/>
        <v>1997</v>
      </c>
      <c r="AN46" t="str" vm="43">
        <f t="shared" si="14"/>
        <v>1998</v>
      </c>
      <c r="AO46" t="str" vm="44">
        <f t="shared" si="14"/>
        <v>1999</v>
      </c>
      <c r="AP46" t="str" vm="45">
        <f t="shared" si="14"/>
        <v>2000</v>
      </c>
      <c r="AQ46" t="str" vm="46">
        <f t="shared" si="14"/>
        <v>2001</v>
      </c>
      <c r="AR46" t="str" vm="47">
        <f t="shared" si="14"/>
        <v>2002</v>
      </c>
      <c r="AS46" t="str" vm="48">
        <f t="shared" si="14"/>
        <v>2003</v>
      </c>
      <c r="AT46" t="str" vm="49">
        <f t="shared" si="14"/>
        <v>2004</v>
      </c>
      <c r="AU46" t="str" vm="50">
        <f t="shared" si="14"/>
        <v>2005</v>
      </c>
      <c r="AV46" t="str" vm="51">
        <f t="shared" si="14"/>
        <v>2006</v>
      </c>
      <c r="AW46" t="str" vm="52">
        <f t="shared" si="14"/>
        <v>2007</v>
      </c>
      <c r="AX46" t="str" vm="53">
        <f t="shared" si="14"/>
        <v>2008</v>
      </c>
      <c r="AY46" t="str" vm="54">
        <f t="shared" si="14"/>
        <v>2009</v>
      </c>
      <c r="AZ46" t="str" vm="55">
        <f t="shared" si="14"/>
        <v>2010</v>
      </c>
      <c r="BA46" t="str" vm="56">
        <f t="shared" si="14"/>
        <v>2011</v>
      </c>
      <c r="BB46" t="str" vm="57">
        <f t="shared" si="14"/>
        <v>2012</v>
      </c>
      <c r="BC46" t="str" vm="58">
        <f t="shared" si="14"/>
        <v>2013</v>
      </c>
      <c r="BD46" t="str" vm="59">
        <f t="shared" si="14"/>
        <v>2014</v>
      </c>
      <c r="BE46" t="str" vm="60">
        <f t="shared" si="14"/>
        <v>2015</v>
      </c>
      <c r="BF46" t="str" vm="61">
        <f t="shared" si="14"/>
        <v>2016</v>
      </c>
      <c r="BG46" t="str" vm="62">
        <f t="shared" si="14"/>
        <v>2017</v>
      </c>
      <c r="BH46" t="str" vm="63">
        <f t="shared" si="14"/>
        <v>2018</v>
      </c>
      <c r="BI46" t="str" vm="64">
        <f t="shared" si="14"/>
        <v>2019</v>
      </c>
    </row>
    <row r="47" spans="1:61" x14ac:dyDescent="0.45">
      <c r="B47" t="s">
        <v>40</v>
      </c>
      <c r="C47" s="16">
        <f>C22*C43</f>
        <v>0.18030488254111771</v>
      </c>
      <c r="D47" s="16">
        <f t="shared" ref="D47:BI47" si="15">D22*D43</f>
        <v>0.17493752895206571</v>
      </c>
      <c r="E47" s="16">
        <f t="shared" si="15"/>
        <v>0.16112927435027929</v>
      </c>
      <c r="F47" s="16">
        <f t="shared" si="15"/>
        <v>0.15471288684816659</v>
      </c>
      <c r="G47" s="16">
        <f t="shared" si="15"/>
        <v>0.1540053953915565</v>
      </c>
      <c r="H47" s="16">
        <f t="shared" si="15"/>
        <v>0.15293821948562802</v>
      </c>
      <c r="I47" s="16">
        <f t="shared" si="15"/>
        <v>0.14544489432759999</v>
      </c>
      <c r="J47" s="16">
        <f t="shared" si="15"/>
        <v>0.14790183946960783</v>
      </c>
      <c r="K47" s="16">
        <f t="shared" si="15"/>
        <v>0.1402467733883429</v>
      </c>
      <c r="L47" s="16">
        <f t="shared" si="15"/>
        <v>0.12298287199544161</v>
      </c>
      <c r="M47" s="16">
        <f t="shared" si="15"/>
        <v>0.11856855475885179</v>
      </c>
      <c r="N47" s="16">
        <f t="shared" si="15"/>
        <v>0.10258345191656984</v>
      </c>
      <c r="O47" s="16">
        <f t="shared" si="15"/>
        <v>8.4660731287360375E-2</v>
      </c>
      <c r="P47" s="16">
        <f t="shared" si="15"/>
        <v>7.6910645541870729E-2</v>
      </c>
      <c r="Q47" s="16">
        <f t="shared" si="15"/>
        <v>7.5610375639022009E-2</v>
      </c>
      <c r="R47" s="16">
        <f t="shared" si="15"/>
        <v>8.1106468700646209E-2</v>
      </c>
      <c r="S47" s="16">
        <f t="shared" si="15"/>
        <v>7.5504954953246203E-2</v>
      </c>
      <c r="T47" s="16">
        <f t="shared" si="15"/>
        <v>6.645776911095945E-2</v>
      </c>
      <c r="U47" s="16">
        <f t="shared" si="15"/>
        <v>5.6268580615681227E-2</v>
      </c>
      <c r="V47" s="16">
        <f t="shared" si="15"/>
        <v>5.5862488276034516E-2</v>
      </c>
      <c r="W47" s="16">
        <f t="shared" si="15"/>
        <v>6.3365525333989453E-2</v>
      </c>
      <c r="X47" s="16">
        <f t="shared" si="15"/>
        <v>7.0083851160459634E-2</v>
      </c>
      <c r="Y47" s="16">
        <f t="shared" si="15"/>
        <v>8.2444144211750198E-2</v>
      </c>
      <c r="Z47" s="16">
        <f t="shared" si="15"/>
        <v>9.9143884336105395E-2</v>
      </c>
      <c r="AA47" s="16">
        <f t="shared" si="15"/>
        <v>0.10503818346708169</v>
      </c>
      <c r="AB47" s="16">
        <f t="shared" si="15"/>
        <v>7.9289134494768973E-2</v>
      </c>
      <c r="AC47" s="16">
        <f t="shared" si="15"/>
        <v>6.7651627951941393E-2</v>
      </c>
      <c r="AD47" s="16">
        <f t="shared" si="15"/>
        <v>6.2899868903716863E-2</v>
      </c>
      <c r="AE47" s="16">
        <f t="shared" si="15"/>
        <v>5.6338863203435161E-2</v>
      </c>
      <c r="AF47" s="16">
        <f t="shared" si="15"/>
        <v>4.3022536068475024E-2</v>
      </c>
      <c r="AG47" s="16">
        <f t="shared" si="15"/>
        <v>4.2371809143901665E-2</v>
      </c>
      <c r="AH47" s="16">
        <f t="shared" si="15"/>
        <v>4.3150913250846273E-2</v>
      </c>
      <c r="AI47" s="16">
        <f t="shared" si="15"/>
        <v>6.1862610637025313E-2</v>
      </c>
      <c r="AJ47" s="16">
        <f t="shared" si="15"/>
        <v>6.4328901436315575E-2</v>
      </c>
      <c r="AK47" s="16">
        <f t="shared" si="15"/>
        <v>5.9056573264231749E-2</v>
      </c>
      <c r="AL47" s="16">
        <f t="shared" si="15"/>
        <v>4.0762302439547628E-2</v>
      </c>
      <c r="AM47" s="16">
        <f t="shared" si="15"/>
        <v>4.111708352955918E-2</v>
      </c>
      <c r="AN47" s="16">
        <f t="shared" si="15"/>
        <v>4.9282668593712338E-2</v>
      </c>
      <c r="AO47" s="16">
        <f t="shared" si="15"/>
        <v>5.1664948954155868E-2</v>
      </c>
      <c r="AP47" s="16">
        <f t="shared" si="15"/>
        <v>6.159047205252801E-2</v>
      </c>
      <c r="AQ47" s="16">
        <f t="shared" si="15"/>
        <v>5.9834644326295858E-2</v>
      </c>
      <c r="AR47" s="16">
        <f t="shared" si="15"/>
        <v>5.0826003097200936E-2</v>
      </c>
      <c r="AS47" s="16">
        <f t="shared" si="15"/>
        <v>3.6840287459004105E-2</v>
      </c>
      <c r="AT47" s="16">
        <f t="shared" si="15"/>
        <v>3.0483187421194921E-2</v>
      </c>
      <c r="AU47" s="16">
        <f t="shared" si="15"/>
        <v>2.8267848197088569E-2</v>
      </c>
      <c r="AV47" s="16">
        <f t="shared" si="15"/>
        <v>2.7476941953373087E-2</v>
      </c>
      <c r="AW47" s="16">
        <f t="shared" si="15"/>
        <v>2.4968989424038458E-2</v>
      </c>
      <c r="AX47" s="16">
        <f t="shared" si="15"/>
        <v>2.3941994452095668E-2</v>
      </c>
      <c r="AY47" s="16">
        <f t="shared" si="15"/>
        <v>2.3913671724070378E-2</v>
      </c>
      <c r="AZ47" s="16">
        <f t="shared" si="15"/>
        <v>2.2719339876106678E-2</v>
      </c>
      <c r="BA47" s="16">
        <f t="shared" si="15"/>
        <v>2.3456851266867845E-2</v>
      </c>
      <c r="BB47" s="16">
        <f t="shared" si="15"/>
        <v>2.9609506733789558E-2</v>
      </c>
      <c r="BC47" s="16">
        <f t="shared" si="15"/>
        <v>2.9585724371233111E-2</v>
      </c>
      <c r="BD47" s="16">
        <f t="shared" si="15"/>
        <v>2.9272161780781444E-2</v>
      </c>
      <c r="BE47" s="16">
        <f t="shared" si="15"/>
        <v>4.0002343956994493E-2</v>
      </c>
      <c r="BF47" s="16">
        <f t="shared" si="15"/>
        <v>3.7069418133774686E-2</v>
      </c>
      <c r="BG47" s="16">
        <f t="shared" si="15"/>
        <v>3.658330497202663E-2</v>
      </c>
      <c r="BH47" s="16">
        <f t="shared" si="15"/>
        <v>3.5992862531390606E-2</v>
      </c>
      <c r="BI47" s="16">
        <f t="shared" si="15"/>
        <v>4.1257217686862198E-2</v>
      </c>
    </row>
    <row r="48" spans="1:61" x14ac:dyDescent="0.45">
      <c r="B48" t="s">
        <v>41</v>
      </c>
      <c r="C48" s="16">
        <f>C23*C44</f>
        <v>4.5536231843737472E-2</v>
      </c>
      <c r="D48" s="16">
        <f t="shared" ref="D48:BI48" si="16">D23*D44</f>
        <v>4.6708945090138509E-2</v>
      </c>
      <c r="E48" s="16">
        <f t="shared" si="16"/>
        <v>4.8281464397982636E-2</v>
      </c>
      <c r="F48" s="16">
        <f t="shared" si="16"/>
        <v>4.4886480793959106E-2</v>
      </c>
      <c r="G48" s="16">
        <f t="shared" si="16"/>
        <v>4.3547155371013037E-2</v>
      </c>
      <c r="H48" s="16">
        <f t="shared" si="16"/>
        <v>5.6848895681606289E-2</v>
      </c>
      <c r="I48" s="16">
        <f t="shared" si="16"/>
        <v>5.7488661667448114E-2</v>
      </c>
      <c r="J48" s="16">
        <f t="shared" si="16"/>
        <v>5.8645256675167276E-2</v>
      </c>
      <c r="K48" s="16">
        <f t="shared" si="16"/>
        <v>5.9807388318912427E-2</v>
      </c>
      <c r="L48" s="16">
        <f t="shared" si="16"/>
        <v>5.744111674806817E-2</v>
      </c>
      <c r="M48" s="16">
        <f t="shared" si="16"/>
        <v>6.0521772387253855E-2</v>
      </c>
      <c r="N48" s="16">
        <f t="shared" si="16"/>
        <v>6.3349213548514083E-2</v>
      </c>
      <c r="O48" s="16">
        <f t="shared" si="16"/>
        <v>7.3578658029964578E-2</v>
      </c>
      <c r="P48" s="16">
        <f t="shared" si="16"/>
        <v>8.3263237477134558E-2</v>
      </c>
      <c r="Q48" s="16">
        <f t="shared" si="16"/>
        <v>8.6381982099935015E-2</v>
      </c>
      <c r="R48" s="16">
        <f t="shared" si="16"/>
        <v>9.4089712793210767E-2</v>
      </c>
      <c r="S48" s="16">
        <f t="shared" si="16"/>
        <v>8.8082883476142015E-2</v>
      </c>
      <c r="T48" s="16">
        <f t="shared" si="16"/>
        <v>8.5123673993496796E-2</v>
      </c>
      <c r="U48" s="16">
        <f t="shared" si="16"/>
        <v>9.3867399418384928E-2</v>
      </c>
      <c r="V48" s="16">
        <f t="shared" si="16"/>
        <v>0.10112364835436917</v>
      </c>
      <c r="W48" s="16">
        <f t="shared" si="16"/>
        <v>0.12474136474896409</v>
      </c>
      <c r="X48" s="16">
        <f t="shared" si="16"/>
        <v>0.10258611182551762</v>
      </c>
      <c r="Y48" s="16">
        <f t="shared" si="16"/>
        <v>7.5691541764788178E-2</v>
      </c>
      <c r="Z48" s="16">
        <f t="shared" si="16"/>
        <v>7.6304158569495018E-2</v>
      </c>
      <c r="AA48" s="16">
        <f t="shared" si="16"/>
        <v>6.9041487360038803E-2</v>
      </c>
      <c r="AB48" s="16">
        <f t="shared" si="16"/>
        <v>5.4514053715114981E-2</v>
      </c>
      <c r="AC48" s="16">
        <f t="shared" si="16"/>
        <v>5.4730392523785677E-2</v>
      </c>
      <c r="AD48" s="16">
        <f t="shared" si="16"/>
        <v>5.5419196707539149E-2</v>
      </c>
      <c r="AE48" s="16">
        <f t="shared" si="16"/>
        <v>6.9361715746084421E-2</v>
      </c>
      <c r="AF48" s="16">
        <f t="shared" si="16"/>
        <v>7.4163073702402327E-2</v>
      </c>
      <c r="AG48" s="16">
        <f t="shared" si="16"/>
        <v>9.4726983457816771E-2</v>
      </c>
      <c r="AH48" s="16">
        <f t="shared" si="16"/>
        <v>8.0560731979121974E-2</v>
      </c>
      <c r="AI48" s="16">
        <f t="shared" si="16"/>
        <v>0.10223040025356821</v>
      </c>
      <c r="AJ48" s="16">
        <f t="shared" si="16"/>
        <v>0.10294204191748506</v>
      </c>
      <c r="AK48" s="16">
        <f t="shared" si="16"/>
        <v>9.7227762939799636E-2</v>
      </c>
      <c r="AL48" s="16">
        <f t="shared" si="16"/>
        <v>0.10347704734199814</v>
      </c>
      <c r="AM48" s="16">
        <f t="shared" si="16"/>
        <v>0.11119261568310335</v>
      </c>
      <c r="AN48" s="16">
        <f t="shared" si="16"/>
        <v>0.11256189917761025</v>
      </c>
      <c r="AO48" s="16">
        <f t="shared" si="16"/>
        <v>9.3350670694275481E-2</v>
      </c>
      <c r="AP48" s="16">
        <f t="shared" si="16"/>
        <v>0.10150846208724805</v>
      </c>
      <c r="AQ48" s="16">
        <f t="shared" si="16"/>
        <v>9.7688377905777973E-2</v>
      </c>
      <c r="AR48" s="16">
        <f t="shared" si="16"/>
        <v>9.2797524192881717E-2</v>
      </c>
      <c r="AS48" s="16">
        <f t="shared" si="16"/>
        <v>8.4214858471107587E-2</v>
      </c>
      <c r="AT48" s="16">
        <f t="shared" si="16"/>
        <v>8.6959799129762788E-2</v>
      </c>
      <c r="AU48" s="16">
        <f t="shared" si="16"/>
        <v>9.7155998142385708E-2</v>
      </c>
      <c r="AV48" s="16">
        <f t="shared" si="16"/>
        <v>0.1024095197745525</v>
      </c>
      <c r="AW48" s="16">
        <f t="shared" si="16"/>
        <v>0.10424971948214984</v>
      </c>
      <c r="AX48" s="16">
        <f t="shared" si="16"/>
        <v>0.11239377469529933</v>
      </c>
      <c r="AY48" s="16">
        <f t="shared" si="16"/>
        <v>9.8257796658544727E-2</v>
      </c>
      <c r="AZ48" s="16">
        <f t="shared" si="16"/>
        <v>0.11479533459682127</v>
      </c>
      <c r="BA48" s="16">
        <f t="shared" si="16"/>
        <v>0.12144100909817918</v>
      </c>
      <c r="BB48" s="16">
        <f t="shared" si="16"/>
        <v>0.11665854473135323</v>
      </c>
      <c r="BC48" s="16">
        <f t="shared" si="16"/>
        <v>0.11637477701204156</v>
      </c>
      <c r="BD48" s="16">
        <f t="shared" si="16"/>
        <v>0.10737973689598991</v>
      </c>
      <c r="BE48" s="16">
        <f t="shared" si="16"/>
        <v>8.4382608751657623E-2</v>
      </c>
      <c r="BF48" s="16">
        <f t="shared" si="16"/>
        <v>7.8472719696256424E-2</v>
      </c>
      <c r="BG48" s="16">
        <f t="shared" si="16"/>
        <v>7.9322704255624543E-2</v>
      </c>
      <c r="BH48" s="16">
        <f t="shared" si="16"/>
        <v>7.2125050873507346E-2</v>
      </c>
      <c r="BI48" s="16">
        <f t="shared" si="16"/>
        <v>6.9385987270714738E-2</v>
      </c>
    </row>
    <row r="49" spans="1:61" x14ac:dyDescent="0.45">
      <c r="B49" t="s">
        <v>39</v>
      </c>
      <c r="C49" s="16">
        <f>C24*C45</f>
        <v>0</v>
      </c>
      <c r="D49" s="16">
        <f t="shared" ref="D49:BI49" si="17">D24*D45</f>
        <v>0</v>
      </c>
      <c r="E49" s="16">
        <f t="shared" si="17"/>
        <v>0</v>
      </c>
      <c r="F49" s="16">
        <f t="shared" si="17"/>
        <v>0</v>
      </c>
      <c r="G49" s="16">
        <f t="shared" si="17"/>
        <v>0</v>
      </c>
      <c r="H49" s="16">
        <f t="shared" si="17"/>
        <v>0</v>
      </c>
      <c r="I49" s="16">
        <f t="shared" si="17"/>
        <v>0</v>
      </c>
      <c r="J49" s="16">
        <f t="shared" si="17"/>
        <v>0</v>
      </c>
      <c r="K49" s="16">
        <f t="shared" si="17"/>
        <v>0</v>
      </c>
      <c r="L49" s="16">
        <f t="shared" si="17"/>
        <v>0</v>
      </c>
      <c r="M49" s="16">
        <f t="shared" si="17"/>
        <v>0</v>
      </c>
      <c r="N49" s="16">
        <f t="shared" si="17"/>
        <v>0</v>
      </c>
      <c r="O49" s="16">
        <f t="shared" si="17"/>
        <v>0</v>
      </c>
      <c r="P49" s="16">
        <f t="shared" si="17"/>
        <v>0</v>
      </c>
      <c r="Q49" s="16">
        <f t="shared" si="17"/>
        <v>0</v>
      </c>
      <c r="R49" s="16">
        <f t="shared" si="17"/>
        <v>0</v>
      </c>
      <c r="S49" s="16">
        <f t="shared" si="17"/>
        <v>0</v>
      </c>
      <c r="T49" s="16">
        <f t="shared" si="17"/>
        <v>0</v>
      </c>
      <c r="U49" s="16">
        <f t="shared" si="17"/>
        <v>0</v>
      </c>
      <c r="V49" s="16">
        <f t="shared" si="17"/>
        <v>0</v>
      </c>
      <c r="W49" s="16">
        <f t="shared" si="17"/>
        <v>0</v>
      </c>
      <c r="X49" s="16">
        <f t="shared" si="17"/>
        <v>0</v>
      </c>
      <c r="Y49" s="16">
        <f t="shared" si="17"/>
        <v>0</v>
      </c>
      <c r="Z49" s="16">
        <f t="shared" si="17"/>
        <v>0</v>
      </c>
      <c r="AA49" s="16">
        <f t="shared" si="17"/>
        <v>0</v>
      </c>
      <c r="AB49" s="16">
        <f t="shared" si="17"/>
        <v>0</v>
      </c>
      <c r="AC49" s="16">
        <f t="shared" si="17"/>
        <v>0</v>
      </c>
      <c r="AD49" s="16">
        <f t="shared" si="17"/>
        <v>0</v>
      </c>
      <c r="AE49" s="16">
        <f t="shared" si="17"/>
        <v>0</v>
      </c>
      <c r="AF49" s="16">
        <f t="shared" si="17"/>
        <v>0</v>
      </c>
      <c r="AG49" s="16">
        <f t="shared" si="17"/>
        <v>0</v>
      </c>
      <c r="AH49" s="16">
        <f t="shared" si="17"/>
        <v>0</v>
      </c>
      <c r="AI49" s="16">
        <f t="shared" si="17"/>
        <v>0</v>
      </c>
      <c r="AJ49" s="16">
        <f t="shared" si="17"/>
        <v>0</v>
      </c>
      <c r="AK49" s="16">
        <f t="shared" si="17"/>
        <v>0</v>
      </c>
      <c r="AL49" s="16">
        <f t="shared" si="17"/>
        <v>0</v>
      </c>
      <c r="AM49" s="16">
        <f t="shared" si="17"/>
        <v>0</v>
      </c>
      <c r="AN49" s="16">
        <f t="shared" si="17"/>
        <v>0</v>
      </c>
      <c r="AO49" s="16">
        <f t="shared" si="17"/>
        <v>0</v>
      </c>
      <c r="AP49" s="16">
        <f t="shared" si="17"/>
        <v>0</v>
      </c>
      <c r="AQ49" s="16">
        <f t="shared" si="17"/>
        <v>0</v>
      </c>
      <c r="AR49" s="16">
        <f t="shared" si="17"/>
        <v>0</v>
      </c>
      <c r="AS49" s="16">
        <f t="shared" si="17"/>
        <v>0</v>
      </c>
      <c r="AT49" s="16">
        <f t="shared" si="17"/>
        <v>0</v>
      </c>
      <c r="AU49" s="16">
        <f t="shared" si="17"/>
        <v>0</v>
      </c>
      <c r="AV49" s="16">
        <f t="shared" si="17"/>
        <v>0</v>
      </c>
      <c r="AW49" s="16">
        <f t="shared" si="17"/>
        <v>0</v>
      </c>
      <c r="AX49" s="16">
        <f t="shared" si="17"/>
        <v>0</v>
      </c>
      <c r="AY49" s="16">
        <f t="shared" si="17"/>
        <v>0</v>
      </c>
      <c r="AZ49" s="16">
        <f t="shared" si="17"/>
        <v>0</v>
      </c>
      <c r="BA49" s="16">
        <f t="shared" si="17"/>
        <v>0</v>
      </c>
      <c r="BB49" s="16">
        <f t="shared" si="17"/>
        <v>0</v>
      </c>
      <c r="BC49" s="16">
        <f t="shared" si="17"/>
        <v>0</v>
      </c>
      <c r="BD49" s="16">
        <f t="shared" si="17"/>
        <v>0</v>
      </c>
      <c r="BE49" s="16">
        <f t="shared" si="17"/>
        <v>0</v>
      </c>
      <c r="BF49" s="16">
        <f t="shared" si="17"/>
        <v>0</v>
      </c>
      <c r="BG49" s="16">
        <f t="shared" si="17"/>
        <v>0</v>
      </c>
      <c r="BH49" s="16">
        <f t="shared" si="17"/>
        <v>0</v>
      </c>
      <c r="BI49" s="16">
        <f t="shared" si="17"/>
        <v>0</v>
      </c>
    </row>
    <row r="50" spans="1:61" x14ac:dyDescent="0.45">
      <c r="B50" t="s">
        <v>57</v>
      </c>
      <c r="C50" s="16">
        <f>C20</f>
        <v>0.80976805279470299</v>
      </c>
      <c r="D50" s="16">
        <f t="shared" ref="D50:BI50" si="18">D20</f>
        <v>0.82188038842440736</v>
      </c>
      <c r="E50" s="16">
        <f t="shared" si="18"/>
        <v>0.81818236834531266</v>
      </c>
      <c r="F50" s="16">
        <f t="shared" si="18"/>
        <v>0.82181999050786858</v>
      </c>
      <c r="G50" s="16">
        <f t="shared" si="18"/>
        <v>0.8265811418128659</v>
      </c>
      <c r="H50" s="16">
        <f t="shared" si="18"/>
        <v>0.85526585844425806</v>
      </c>
      <c r="I50" s="16">
        <f t="shared" si="18"/>
        <v>0.87462548068492341</v>
      </c>
      <c r="J50" s="16">
        <f t="shared" si="18"/>
        <v>0.89630442059640103</v>
      </c>
      <c r="K50" s="16">
        <f t="shared" si="18"/>
        <v>0.8999011675638795</v>
      </c>
      <c r="L50" s="16">
        <f t="shared" si="18"/>
        <v>0.90701837991561707</v>
      </c>
      <c r="M50" s="16">
        <f t="shared" si="18"/>
        <v>0.92413679422205475</v>
      </c>
      <c r="N50" s="16">
        <f t="shared" si="18"/>
        <v>0.94582579606356953</v>
      </c>
      <c r="O50" s="16">
        <f t="shared" si="18"/>
        <v>0.94062761663842465</v>
      </c>
      <c r="P50" s="16">
        <f t="shared" si="18"/>
        <v>0.91476300137364197</v>
      </c>
      <c r="Q50" s="16">
        <f t="shared" si="18"/>
        <v>0.92386283140260983</v>
      </c>
      <c r="R50" s="16">
        <f t="shared" si="18"/>
        <v>0.93745010536996742</v>
      </c>
      <c r="S50" s="16">
        <f t="shared" si="18"/>
        <v>0.94903521668614987</v>
      </c>
      <c r="T50" s="16">
        <f t="shared" si="18"/>
        <v>0.9898989603582693</v>
      </c>
      <c r="U50" s="16">
        <f t="shared" si="18"/>
        <v>0.98209948006425507</v>
      </c>
      <c r="V50" s="16">
        <f t="shared" si="18"/>
        <v>0.97023337150291267</v>
      </c>
      <c r="W50" s="16">
        <f t="shared" si="18"/>
        <v>0.93244964599405966</v>
      </c>
      <c r="X50" s="16">
        <f t="shared" si="18"/>
        <v>0.95839788852076269</v>
      </c>
      <c r="Y50" s="16">
        <f t="shared" si="18"/>
        <v>1.0135445206333118</v>
      </c>
      <c r="Z50" s="16">
        <f t="shared" si="18"/>
        <v>1.0352686882410633</v>
      </c>
      <c r="AA50" s="16">
        <f t="shared" si="18"/>
        <v>1.0491696121715213</v>
      </c>
      <c r="AB50" s="16">
        <f t="shared" si="18"/>
        <v>1.1243017069940602</v>
      </c>
      <c r="AC50" s="16">
        <f t="shared" si="18"/>
        <v>1.1547200881887927</v>
      </c>
      <c r="AD50" s="16">
        <f t="shared" si="18"/>
        <v>1.1747849825291794</v>
      </c>
      <c r="AE50" s="16">
        <f t="shared" si="18"/>
        <v>1.1618794868305358</v>
      </c>
      <c r="AF50" s="16">
        <f t="shared" si="18"/>
        <v>1.1678969579672078</v>
      </c>
      <c r="AG50" s="16">
        <f t="shared" si="18"/>
        <v>1.1635124122620928</v>
      </c>
      <c r="AH50" s="16">
        <f t="shared" si="18"/>
        <v>1.1971042860772141</v>
      </c>
      <c r="AI50" s="16">
        <f t="shared" si="18"/>
        <v>1.175846991348626</v>
      </c>
      <c r="AJ50" s="16">
        <f t="shared" si="18"/>
        <v>1.1662008267433559</v>
      </c>
      <c r="AK50" s="16">
        <f t="shared" si="18"/>
        <v>1.1622676125792784</v>
      </c>
      <c r="AL50" s="16">
        <f t="shared" si="18"/>
        <v>1.1342957259138171</v>
      </c>
      <c r="AM50" s="16">
        <f t="shared" si="18"/>
        <v>1.1113744437273732</v>
      </c>
      <c r="AN50" s="16">
        <f t="shared" si="18"/>
        <v>1.1129334228843404</v>
      </c>
      <c r="AO50" s="16">
        <f t="shared" si="18"/>
        <v>1.1531599657068468</v>
      </c>
      <c r="AP50" s="16">
        <f t="shared" si="18"/>
        <v>1.1344199945662807</v>
      </c>
      <c r="AQ50" s="16">
        <f t="shared" si="18"/>
        <v>1.1369041711593741</v>
      </c>
      <c r="AR50" s="16">
        <f t="shared" si="18"/>
        <v>1.1384223738074335</v>
      </c>
      <c r="AS50" s="16">
        <f t="shared" si="18"/>
        <v>1.1437415063403296</v>
      </c>
      <c r="AT50" s="16">
        <f t="shared" si="18"/>
        <v>1.1240470505039248</v>
      </c>
      <c r="AU50" s="16">
        <f t="shared" si="18"/>
        <v>1.0765743434280433</v>
      </c>
      <c r="AV50" s="16">
        <f t="shared" si="18"/>
        <v>1.0293756645309498</v>
      </c>
      <c r="AW50" s="16">
        <f t="shared" si="18"/>
        <v>0.97426208220354393</v>
      </c>
      <c r="AX50" s="16">
        <f t="shared" si="18"/>
        <v>0.92347509974571673</v>
      </c>
      <c r="AY50" s="16">
        <f t="shared" si="18"/>
        <v>0.89482271492666565</v>
      </c>
      <c r="AZ50" s="16">
        <f t="shared" si="18"/>
        <v>0.81544276301364405</v>
      </c>
      <c r="BA50" s="16">
        <f t="shared" si="18"/>
        <v>0.76740284934681224</v>
      </c>
      <c r="BB50" s="16">
        <f t="shared" si="18"/>
        <v>0.74036850673694787</v>
      </c>
      <c r="BC50" s="16">
        <f t="shared" si="18"/>
        <v>0.70536094928667969</v>
      </c>
      <c r="BD50" s="16">
        <f t="shared" si="18"/>
        <v>0.68841499276994833</v>
      </c>
      <c r="BE50" s="16">
        <f t="shared" si="18"/>
        <v>0.68287194490564762</v>
      </c>
      <c r="BF50" s="16">
        <f t="shared" si="18"/>
        <v>0.6936606370273839</v>
      </c>
      <c r="BG50" s="16">
        <f t="shared" si="18"/>
        <v>0.66565643365971094</v>
      </c>
      <c r="BH50" s="16">
        <f t="shared" si="18"/>
        <v>0.66185852986136795</v>
      </c>
      <c r="BI50" s="16">
        <f t="shared" si="18"/>
        <v>0.65784389295295409</v>
      </c>
    </row>
    <row r="51" spans="1:61" x14ac:dyDescent="0.45">
      <c r="B51" t="s">
        <v>75</v>
      </c>
      <c r="C51" s="16">
        <f>SUM(C47:C50)</f>
        <v>1.0356091671795582</v>
      </c>
      <c r="D51" s="16">
        <f t="shared" ref="D51:BI51" si="19">SUM(D47:D50)</f>
        <v>1.0435268624666116</v>
      </c>
      <c r="E51" s="16">
        <f t="shared" si="19"/>
        <v>1.0275931070935747</v>
      </c>
      <c r="F51" s="16">
        <f t="shared" si="19"/>
        <v>1.0214193581499942</v>
      </c>
      <c r="G51" s="16">
        <f t="shared" si="19"/>
        <v>1.0241336925754354</v>
      </c>
      <c r="H51" s="16">
        <f t="shared" si="19"/>
        <v>1.0650529736114924</v>
      </c>
      <c r="I51" s="16">
        <f t="shared" si="19"/>
        <v>1.0775590366799714</v>
      </c>
      <c r="J51" s="16">
        <f t="shared" si="19"/>
        <v>1.1028515167411761</v>
      </c>
      <c r="K51" s="16">
        <f t="shared" si="19"/>
        <v>1.0999553292711348</v>
      </c>
      <c r="L51" s="16">
        <f t="shared" si="19"/>
        <v>1.0874423686591268</v>
      </c>
      <c r="M51" s="16">
        <f t="shared" si="19"/>
        <v>1.1032271213681604</v>
      </c>
      <c r="N51" s="16">
        <f t="shared" si="19"/>
        <v>1.1117584615286535</v>
      </c>
      <c r="O51" s="16">
        <f t="shared" si="19"/>
        <v>1.0988670059557495</v>
      </c>
      <c r="P51" s="16">
        <f t="shared" si="19"/>
        <v>1.0749368843926472</v>
      </c>
      <c r="Q51" s="16">
        <f t="shared" si="19"/>
        <v>1.0858551891415669</v>
      </c>
      <c r="R51" s="16">
        <f t="shared" si="19"/>
        <v>1.1126462868638245</v>
      </c>
      <c r="S51" s="16">
        <f t="shared" si="19"/>
        <v>1.1126230551155381</v>
      </c>
      <c r="T51" s="16">
        <f t="shared" si="19"/>
        <v>1.1414804034627255</v>
      </c>
      <c r="U51" s="16">
        <f t="shared" si="19"/>
        <v>1.1322354600983213</v>
      </c>
      <c r="V51" s="16">
        <f t="shared" si="19"/>
        <v>1.1272195081333163</v>
      </c>
      <c r="W51" s="16">
        <f t="shared" si="19"/>
        <v>1.1205565360770131</v>
      </c>
      <c r="X51" s="16">
        <f t="shared" si="19"/>
        <v>1.1310678515067401</v>
      </c>
      <c r="Y51" s="16">
        <f t="shared" si="19"/>
        <v>1.1716802066098502</v>
      </c>
      <c r="Z51" s="16">
        <f t="shared" si="19"/>
        <v>1.2107167311466638</v>
      </c>
      <c r="AA51" s="16">
        <f t="shared" si="19"/>
        <v>1.2232492829986419</v>
      </c>
      <c r="AB51" s="16">
        <f t="shared" si="19"/>
        <v>1.2581048952039442</v>
      </c>
      <c r="AC51" s="16">
        <f t="shared" si="19"/>
        <v>1.2771021086645198</v>
      </c>
      <c r="AD51" s="16">
        <f t="shared" si="19"/>
        <v>1.2931040481404354</v>
      </c>
      <c r="AE51" s="16">
        <f t="shared" si="19"/>
        <v>1.2875800657800553</v>
      </c>
      <c r="AF51" s="16">
        <f t="shared" si="19"/>
        <v>1.2850825677380853</v>
      </c>
      <c r="AG51" s="16">
        <f t="shared" si="19"/>
        <v>1.3006112048638112</v>
      </c>
      <c r="AH51" s="16">
        <f t="shared" si="19"/>
        <v>1.3208159313071823</v>
      </c>
      <c r="AI51" s="16">
        <f t="shared" si="19"/>
        <v>1.3399400022392196</v>
      </c>
      <c r="AJ51" s="16">
        <f t="shared" si="19"/>
        <v>1.3334717700971566</v>
      </c>
      <c r="AK51" s="16">
        <f t="shared" si="19"/>
        <v>1.3185519487833097</v>
      </c>
      <c r="AL51" s="16">
        <f t="shared" si="19"/>
        <v>1.2785350756953628</v>
      </c>
      <c r="AM51" s="16">
        <f t="shared" si="19"/>
        <v>1.2636841429400356</v>
      </c>
      <c r="AN51" s="16">
        <f t="shared" si="19"/>
        <v>1.2747779906556629</v>
      </c>
      <c r="AO51" s="16">
        <f t="shared" si="19"/>
        <v>1.2981755853552781</v>
      </c>
      <c r="AP51" s="16">
        <f t="shared" si="19"/>
        <v>1.2975189287060567</v>
      </c>
      <c r="AQ51" s="16">
        <f t="shared" si="19"/>
        <v>1.294427193391448</v>
      </c>
      <c r="AR51" s="16">
        <f t="shared" si="19"/>
        <v>1.2820459010975163</v>
      </c>
      <c r="AS51" s="16">
        <f t="shared" si="19"/>
        <v>1.2647966522704412</v>
      </c>
      <c r="AT51" s="16">
        <f t="shared" si="19"/>
        <v>1.2414900370548825</v>
      </c>
      <c r="AU51" s="16">
        <f t="shared" si="19"/>
        <v>1.2019981897675176</v>
      </c>
      <c r="AV51" s="16">
        <f t="shared" si="19"/>
        <v>1.1592621262588754</v>
      </c>
      <c r="AW51" s="16">
        <f t="shared" si="19"/>
        <v>1.1034807911097322</v>
      </c>
      <c r="AX51" s="16">
        <f t="shared" si="19"/>
        <v>1.0598108688931118</v>
      </c>
      <c r="AY51" s="16">
        <f t="shared" si="19"/>
        <v>1.0169941833092808</v>
      </c>
      <c r="AZ51" s="16">
        <f t="shared" si="19"/>
        <v>0.95295743748657202</v>
      </c>
      <c r="BA51" s="16">
        <f t="shared" si="19"/>
        <v>0.91230070971185928</v>
      </c>
      <c r="BB51" s="16">
        <f t="shared" si="19"/>
        <v>0.88663655820209064</v>
      </c>
      <c r="BC51" s="16">
        <f t="shared" si="19"/>
        <v>0.85132145066995435</v>
      </c>
      <c r="BD51" s="16">
        <f t="shared" si="19"/>
        <v>0.82506689144671963</v>
      </c>
      <c r="BE51" s="16">
        <f t="shared" si="19"/>
        <v>0.80725689761429975</v>
      </c>
      <c r="BF51" s="16">
        <f t="shared" si="19"/>
        <v>0.80920277485741499</v>
      </c>
      <c r="BG51" s="16">
        <f t="shared" si="19"/>
        <v>0.7815624428873621</v>
      </c>
      <c r="BH51" s="16">
        <f t="shared" si="19"/>
        <v>0.76997644326626591</v>
      </c>
      <c r="BI51" s="16">
        <f t="shared" si="19"/>
        <v>0.76848709791053105</v>
      </c>
    </row>
    <row r="52" spans="1:61" x14ac:dyDescent="0.45">
      <c r="A52" t="s">
        <v>85</v>
      </c>
      <c r="B52" t="s">
        <v>76</v>
      </c>
      <c r="C52" s="16">
        <f>'Global Theil'!C84</f>
        <v>0.94351461810335369</v>
      </c>
      <c r="D52" s="16">
        <f>'Global Theil'!D84</f>
        <v>0.95569234660952274</v>
      </c>
      <c r="E52" s="16">
        <f>'Global Theil'!E84</f>
        <v>0.93715025900252691</v>
      </c>
      <c r="F52" s="16">
        <f>'Global Theil'!F84</f>
        <v>0.92759913996121879</v>
      </c>
      <c r="G52" s="16">
        <f>'Global Theil'!G84</f>
        <v>0.92610272061621601</v>
      </c>
      <c r="H52" s="16">
        <f>'Global Theil'!H84</f>
        <v>0.95976559245342374</v>
      </c>
      <c r="I52" s="16">
        <f>'Global Theil'!I84</f>
        <v>0.9748686691112699</v>
      </c>
      <c r="J52" s="16">
        <f>'Global Theil'!J84</f>
        <v>1.002032560976212</v>
      </c>
      <c r="K52" s="16">
        <f>'Global Theil'!K84</f>
        <v>0.99627645664634146</v>
      </c>
      <c r="L52" s="16">
        <f>'Global Theil'!L84</f>
        <v>0.98095996256326912</v>
      </c>
      <c r="M52" s="16">
        <f>'Global Theil'!M84</f>
        <v>0.99504045104418937</v>
      </c>
      <c r="N52" s="16">
        <f>'Global Theil'!N84</f>
        <v>1.002477606800213</v>
      </c>
      <c r="O52" s="16">
        <f>'Global Theil'!O84</f>
        <v>0.98526010115738827</v>
      </c>
      <c r="P52" s="16">
        <f>'Global Theil'!P84</f>
        <v>0.96114507314032982</v>
      </c>
      <c r="Q52" s="16">
        <f>'Global Theil'!Q84</f>
        <v>0.97031945835540512</v>
      </c>
      <c r="R52" s="16">
        <f>'Global Theil'!R84</f>
        <v>0.99909255315245105</v>
      </c>
      <c r="S52" s="16">
        <f>'Global Theil'!S84</f>
        <v>1.0014205429713636</v>
      </c>
      <c r="T52" s="16">
        <f>'Global Theil'!T84</f>
        <v>1.0446960560205398</v>
      </c>
      <c r="U52" s="16">
        <f>'Global Theil'!U84</f>
        <v>1.0323239574806158</v>
      </c>
      <c r="V52" s="16">
        <f>'Global Theil'!V84</f>
        <v>1.0265535670168775</v>
      </c>
      <c r="W52" s="16">
        <f>'Global Theil'!W84</f>
        <v>1.0120192714002219</v>
      </c>
      <c r="X52" s="16">
        <f>'Global Theil'!X84</f>
        <v>1.0269293459987512</v>
      </c>
      <c r="Y52" s="16">
        <f>'Global Theil'!Y84</f>
        <v>1.0708290614736027</v>
      </c>
      <c r="Z52" s="16">
        <f>'Global Theil'!Z84</f>
        <v>1.1040258548122408</v>
      </c>
      <c r="AA52" s="16">
        <f>'Global Theil'!AA84</f>
        <v>1.1128122200764141</v>
      </c>
      <c r="AB52" s="16">
        <f>'Global Theil'!AB84</f>
        <v>1.1636024705150454</v>
      </c>
      <c r="AC52" s="16">
        <f>'Global Theil'!AC84</f>
        <v>1.1923156310301559</v>
      </c>
      <c r="AD52" s="16">
        <f>'Global Theil'!AD84</f>
        <v>1.2081725482581349</v>
      </c>
      <c r="AE52" s="16">
        <f>'Global Theil'!AE84</f>
        <v>1.1976541148846962</v>
      </c>
      <c r="AF52" s="16">
        <f>'Global Theil'!AF84</f>
        <v>1.1987820889803931</v>
      </c>
      <c r="AG52" s="16">
        <f>'Global Theil'!AG84</f>
        <v>1.2084132660315343</v>
      </c>
      <c r="AH52" s="16">
        <f>'Global Theil'!AH84</f>
        <v>1.231090844623747</v>
      </c>
      <c r="AI52" s="16">
        <f>'Global Theil'!AI84</f>
        <v>1.238902272567497</v>
      </c>
      <c r="AJ52" s="16">
        <f>'Global Theil'!AJ84</f>
        <v>1.226014975270602</v>
      </c>
      <c r="AK52" s="16">
        <f>'Global Theil'!AK84</f>
        <v>1.2081739887871654</v>
      </c>
      <c r="AL52" s="16">
        <f>'Global Theil'!AL84</f>
        <v>1.1659629023661691</v>
      </c>
      <c r="AM52" s="16">
        <f>'Global Theil'!AM84</f>
        <v>1.1452292721136916</v>
      </c>
      <c r="AN52" s="16">
        <f>'Global Theil'!AN84</f>
        <v>1.151831782531318</v>
      </c>
      <c r="AO52" s="16">
        <f>'Global Theil'!AO84</f>
        <v>1.1795197096019761</v>
      </c>
      <c r="AP52" s="16">
        <f>'Global Theil'!AP84</f>
        <v>1.1719405890301655</v>
      </c>
      <c r="AQ52" s="16">
        <f>'Global Theil'!AQ84</f>
        <v>1.166708735805758</v>
      </c>
      <c r="AR52" s="16">
        <f>'Global Theil'!AR84</f>
        <v>1.1567147685355454</v>
      </c>
      <c r="AS52" s="16">
        <f>'Global Theil'!AS84</f>
        <v>1.1456133289489179</v>
      </c>
      <c r="AT52" s="16">
        <f>'Global Theil'!AT84</f>
        <v>1.1222848368632095</v>
      </c>
      <c r="AU52" s="16">
        <f>'Global Theil'!AU84</f>
        <v>1.0788936541696013</v>
      </c>
      <c r="AV52" s="16">
        <f>'Global Theil'!AV84</f>
        <v>1.0326219807458525</v>
      </c>
      <c r="AW52" s="16">
        <f>'Global Theil'!AW84</f>
        <v>0.97482114179899215</v>
      </c>
      <c r="AX52" s="16">
        <f>'Global Theil'!AX84</f>
        <v>0.9286470925437702</v>
      </c>
      <c r="AY52" s="16">
        <f>'Global Theil'!AY84</f>
        <v>0.89089547930335344</v>
      </c>
      <c r="AZ52" s="16">
        <f>'Global Theil'!AZ84</f>
        <v>0.82627338516251714</v>
      </c>
      <c r="BA52" s="16">
        <f>'Global Theil'!BA84</f>
        <v>0.78944637239604609</v>
      </c>
      <c r="BB52" s="16">
        <f>'Global Theil'!BB84</f>
        <v>0.76970885152456103</v>
      </c>
      <c r="BC52" s="16">
        <f>'Global Theil'!BC84</f>
        <v>0.74250052104727737</v>
      </c>
      <c r="BD52" s="16">
        <f>'Global Theil'!BD84</f>
        <v>0.72500094329693454</v>
      </c>
      <c r="BE52" s="16">
        <f>'Global Theil'!BE84</f>
        <v>0.72007020785660381</v>
      </c>
      <c r="BF52" s="16">
        <f>'Global Theil'!BF84</f>
        <v>0.72499064163231575</v>
      </c>
      <c r="BG52" s="16">
        <f>'Global Theil'!BG84</f>
        <v>0.70311762003716638</v>
      </c>
      <c r="BH52" s="16">
        <f>'Global Theil'!BH84</f>
        <v>0.70377055698209723</v>
      </c>
      <c r="BI52" s="16">
        <f>'Global Theil'!BI84</f>
        <v>0.70472648574372199</v>
      </c>
    </row>
    <row r="53" spans="1:61" x14ac:dyDescent="0.4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row>
    <row r="54" spans="1:61" x14ac:dyDescent="0.45">
      <c r="B54" t="s">
        <v>84</v>
      </c>
      <c r="C54" s="16">
        <f>C51/C52</f>
        <v>1.0976079726897421</v>
      </c>
      <c r="D54" s="16">
        <f t="shared" ref="D54:BI54" si="20">D51/D52</f>
        <v>1.091906685418897</v>
      </c>
      <c r="E54" s="16">
        <f t="shared" si="20"/>
        <v>1.0965083744279303</v>
      </c>
      <c r="F54" s="16">
        <f t="shared" si="20"/>
        <v>1.1011430629320094</v>
      </c>
      <c r="G54" s="16">
        <f t="shared" si="20"/>
        <v>1.1058532382822404</v>
      </c>
      <c r="H54" s="16">
        <f t="shared" si="20"/>
        <v>1.1097011415974241</v>
      </c>
      <c r="I54" s="16">
        <f t="shared" si="20"/>
        <v>1.1053376427230124</v>
      </c>
      <c r="J54" s="16">
        <f t="shared" si="20"/>
        <v>1.100614450758709</v>
      </c>
      <c r="K54" s="16">
        <f t="shared" si="20"/>
        <v>1.1040663682586622</v>
      </c>
      <c r="L54" s="16">
        <f t="shared" si="20"/>
        <v>1.1085491866738546</v>
      </c>
      <c r="M54" s="16">
        <f t="shared" si="20"/>
        <v>1.108725901756497</v>
      </c>
      <c r="N54" s="16">
        <f t="shared" si="20"/>
        <v>1.1090107689061024</v>
      </c>
      <c r="O54" s="16">
        <f t="shared" si="20"/>
        <v>1.1153065111079874</v>
      </c>
      <c r="P54" s="16">
        <f t="shared" si="20"/>
        <v>1.1183919206707555</v>
      </c>
      <c r="Q54" s="16">
        <f t="shared" si="20"/>
        <v>1.1190697865443029</v>
      </c>
      <c r="R54" s="16">
        <f t="shared" si="20"/>
        <v>1.1136568712809196</v>
      </c>
      <c r="S54" s="16">
        <f t="shared" si="20"/>
        <v>1.1110447682790889</v>
      </c>
      <c r="T54" s="16">
        <f t="shared" si="20"/>
        <v>1.0926435463065276</v>
      </c>
      <c r="U54" s="16">
        <f t="shared" si="20"/>
        <v>1.096783090127579</v>
      </c>
      <c r="V54" s="16">
        <f t="shared" si="20"/>
        <v>1.0980620440577396</v>
      </c>
      <c r="W54" s="16">
        <f t="shared" si="20"/>
        <v>1.1072482192227624</v>
      </c>
      <c r="X54" s="16">
        <f t="shared" si="20"/>
        <v>1.1014076634519661</v>
      </c>
      <c r="Y54" s="16">
        <f t="shared" si="20"/>
        <v>1.0941804334274072</v>
      </c>
      <c r="Z54" s="16">
        <f t="shared" si="20"/>
        <v>1.0966380233482553</v>
      </c>
      <c r="AA54" s="16">
        <f t="shared" si="20"/>
        <v>1.0992414182103827</v>
      </c>
      <c r="AB54" s="16">
        <f t="shared" si="20"/>
        <v>1.0812153867695633</v>
      </c>
      <c r="AC54" s="16">
        <f t="shared" si="20"/>
        <v>1.071110765830612</v>
      </c>
      <c r="AD54" s="16">
        <f t="shared" si="20"/>
        <v>1.0702974918646755</v>
      </c>
      <c r="AE54" s="16">
        <f t="shared" si="20"/>
        <v>1.0750850765490141</v>
      </c>
      <c r="AF54" s="16">
        <f t="shared" si="20"/>
        <v>1.0719901302755481</v>
      </c>
      <c r="AG54" s="16">
        <f t="shared" si="20"/>
        <v>1.0762966953640436</v>
      </c>
      <c r="AH54" s="16">
        <f t="shared" si="20"/>
        <v>1.0728825878896513</v>
      </c>
      <c r="AI54" s="16">
        <f t="shared" si="20"/>
        <v>1.0815542370927551</v>
      </c>
      <c r="AJ54" s="16">
        <f t="shared" si="20"/>
        <v>1.0876472123049208</v>
      </c>
      <c r="AK54" s="16">
        <f t="shared" si="20"/>
        <v>1.091359324915568</v>
      </c>
      <c r="AL54" s="16">
        <f t="shared" si="20"/>
        <v>1.0965486750056483</v>
      </c>
      <c r="AM54" s="16">
        <f t="shared" si="20"/>
        <v>1.1034333244099828</v>
      </c>
      <c r="AN54" s="16">
        <f t="shared" si="20"/>
        <v>1.1067397253565556</v>
      </c>
      <c r="AO54" s="16">
        <f t="shared" si="20"/>
        <v>1.1005967723874168</v>
      </c>
      <c r="AP54" s="16">
        <f t="shared" si="20"/>
        <v>1.1071541858447047</v>
      </c>
      <c r="AQ54" s="16">
        <f t="shared" si="20"/>
        <v>1.1094690162729299</v>
      </c>
      <c r="AR54" s="16">
        <f t="shared" si="20"/>
        <v>1.1083509400685234</v>
      </c>
      <c r="AS54" s="16">
        <f t="shared" si="20"/>
        <v>1.1040345117412977</v>
      </c>
      <c r="AT54" s="16">
        <f t="shared" si="20"/>
        <v>1.1062165292412325</v>
      </c>
      <c r="AU54" s="16">
        <f t="shared" si="20"/>
        <v>1.1141025671271252</v>
      </c>
      <c r="AV54" s="16">
        <f t="shared" si="20"/>
        <v>1.1226394051979718</v>
      </c>
      <c r="AW54" s="16">
        <f t="shared" si="20"/>
        <v>1.1319828261759937</v>
      </c>
      <c r="AX54" s="16">
        <f t="shared" si="20"/>
        <v>1.1412417886218271</v>
      </c>
      <c r="AY54" s="16">
        <f t="shared" si="20"/>
        <v>1.1415415241578415</v>
      </c>
      <c r="AZ54" s="16">
        <f t="shared" si="20"/>
        <v>1.1533197784158784</v>
      </c>
      <c r="BA54" s="16">
        <f t="shared" si="20"/>
        <v>1.1556208776321797</v>
      </c>
      <c r="BB54" s="16">
        <f t="shared" si="20"/>
        <v>1.1519116045579196</v>
      </c>
      <c r="BC54" s="16">
        <f t="shared" si="20"/>
        <v>1.1465600717278797</v>
      </c>
      <c r="BD54" s="16">
        <f t="shared" si="20"/>
        <v>1.1380218178678998</v>
      </c>
      <c r="BE54" s="16">
        <f t="shared" si="20"/>
        <v>1.1210808179624874</v>
      </c>
      <c r="BF54" s="16">
        <f t="shared" si="20"/>
        <v>1.1161561658720114</v>
      </c>
      <c r="BG54" s="16">
        <f t="shared" si="20"/>
        <v>1.1115671412786514</v>
      </c>
      <c r="BH54" s="16">
        <f t="shared" si="20"/>
        <v>1.0940731117938098</v>
      </c>
      <c r="BI54" s="16">
        <f t="shared" si="20"/>
        <v>1.0904756858960967</v>
      </c>
    </row>
    <row r="56" spans="1:61" x14ac:dyDescent="0.45">
      <c r="A56" t="s">
        <v>86</v>
      </c>
      <c r="C56" t="str" vm="6">
        <f>C46</f>
        <v>1961</v>
      </c>
      <c r="D56" t="str" vm="7">
        <f t="shared" ref="D56:BI56" si="21">D46</f>
        <v>1962</v>
      </c>
      <c r="E56" t="str" vm="8">
        <f t="shared" si="21"/>
        <v>1963</v>
      </c>
      <c r="F56" t="str" vm="9">
        <f t="shared" si="21"/>
        <v>1964</v>
      </c>
      <c r="G56" t="str" vm="10">
        <f t="shared" si="21"/>
        <v>1965</v>
      </c>
      <c r="H56" t="str" vm="11">
        <f t="shared" si="21"/>
        <v>1966</v>
      </c>
      <c r="I56" t="str" vm="12">
        <f t="shared" si="21"/>
        <v>1967</v>
      </c>
      <c r="J56" t="str" vm="13">
        <f t="shared" si="21"/>
        <v>1968</v>
      </c>
      <c r="K56" t="str" vm="14">
        <f t="shared" si="21"/>
        <v>1969</v>
      </c>
      <c r="L56" t="str" vm="15">
        <f t="shared" si="21"/>
        <v>1970</v>
      </c>
      <c r="M56" t="str" vm="16">
        <f t="shared" si="21"/>
        <v>1971</v>
      </c>
      <c r="N56" t="str" vm="17">
        <f t="shared" si="21"/>
        <v>1972</v>
      </c>
      <c r="O56" t="str" vm="18">
        <f t="shared" si="21"/>
        <v>1973</v>
      </c>
      <c r="P56" t="str" vm="19">
        <f t="shared" si="21"/>
        <v>1974</v>
      </c>
      <c r="Q56" t="str" vm="20">
        <f t="shared" si="21"/>
        <v>1975</v>
      </c>
      <c r="R56" t="str" vm="21">
        <f t="shared" si="21"/>
        <v>1976</v>
      </c>
      <c r="S56" t="str" vm="22">
        <f t="shared" si="21"/>
        <v>1977</v>
      </c>
      <c r="T56" t="str" vm="23">
        <f t="shared" si="21"/>
        <v>1978</v>
      </c>
      <c r="U56" t="str" vm="24">
        <f t="shared" si="21"/>
        <v>1979</v>
      </c>
      <c r="V56" t="str" vm="25">
        <f t="shared" si="21"/>
        <v>1980</v>
      </c>
      <c r="W56" t="str" vm="26">
        <f t="shared" si="21"/>
        <v>1981</v>
      </c>
      <c r="X56" t="str" vm="27">
        <f t="shared" si="21"/>
        <v>1982</v>
      </c>
      <c r="Y56" t="str" vm="28">
        <f t="shared" si="21"/>
        <v>1983</v>
      </c>
      <c r="Z56" t="str" vm="29">
        <f t="shared" si="21"/>
        <v>1984</v>
      </c>
      <c r="AA56" t="str" vm="30">
        <f t="shared" si="21"/>
        <v>1985</v>
      </c>
      <c r="AB56" t="str" vm="31">
        <f t="shared" si="21"/>
        <v>1986</v>
      </c>
      <c r="AC56" t="str" vm="32">
        <f t="shared" si="21"/>
        <v>1987</v>
      </c>
      <c r="AD56" t="str" vm="33">
        <f t="shared" si="21"/>
        <v>1988</v>
      </c>
      <c r="AE56" t="str" vm="34">
        <f t="shared" si="21"/>
        <v>1989</v>
      </c>
      <c r="AF56" t="str" vm="35">
        <f t="shared" si="21"/>
        <v>1990</v>
      </c>
      <c r="AG56" t="str" vm="36">
        <f t="shared" si="21"/>
        <v>1991</v>
      </c>
      <c r="AH56" t="str" vm="37">
        <f t="shared" si="21"/>
        <v>1992</v>
      </c>
      <c r="AI56" t="str" vm="38">
        <f t="shared" si="21"/>
        <v>1993</v>
      </c>
      <c r="AJ56" t="str" vm="39">
        <f t="shared" si="21"/>
        <v>1994</v>
      </c>
      <c r="AK56" t="str" vm="40">
        <f t="shared" si="21"/>
        <v>1995</v>
      </c>
      <c r="AL56" t="str" vm="41">
        <f t="shared" si="21"/>
        <v>1996</v>
      </c>
      <c r="AM56" t="str" vm="42">
        <f t="shared" si="21"/>
        <v>1997</v>
      </c>
      <c r="AN56" t="str" vm="43">
        <f t="shared" si="21"/>
        <v>1998</v>
      </c>
      <c r="AO56" t="str" vm="44">
        <f t="shared" si="21"/>
        <v>1999</v>
      </c>
      <c r="AP56" t="str" vm="45">
        <f t="shared" si="21"/>
        <v>2000</v>
      </c>
      <c r="AQ56" t="str" vm="46">
        <f t="shared" si="21"/>
        <v>2001</v>
      </c>
      <c r="AR56" t="str" vm="47">
        <f t="shared" si="21"/>
        <v>2002</v>
      </c>
      <c r="AS56" t="str" vm="48">
        <f t="shared" si="21"/>
        <v>2003</v>
      </c>
      <c r="AT56" t="str" vm="49">
        <f t="shared" si="21"/>
        <v>2004</v>
      </c>
      <c r="AU56" t="str" vm="50">
        <f t="shared" si="21"/>
        <v>2005</v>
      </c>
      <c r="AV56" t="str" vm="51">
        <f t="shared" si="21"/>
        <v>2006</v>
      </c>
      <c r="AW56" t="str" vm="52">
        <f t="shared" si="21"/>
        <v>2007</v>
      </c>
      <c r="AX56" t="str" vm="53">
        <f t="shared" si="21"/>
        <v>2008</v>
      </c>
      <c r="AY56" t="str" vm="54">
        <f t="shared" si="21"/>
        <v>2009</v>
      </c>
      <c r="AZ56" t="str" vm="55">
        <f t="shared" si="21"/>
        <v>2010</v>
      </c>
      <c r="BA56" t="str" vm="56">
        <f t="shared" si="21"/>
        <v>2011</v>
      </c>
      <c r="BB56" t="str" vm="57">
        <f t="shared" si="21"/>
        <v>2012</v>
      </c>
      <c r="BC56" t="str" vm="58">
        <f t="shared" si="21"/>
        <v>2013</v>
      </c>
      <c r="BD56" t="str" vm="59">
        <f t="shared" si="21"/>
        <v>2014</v>
      </c>
      <c r="BE56" t="str" vm="60">
        <f t="shared" si="21"/>
        <v>2015</v>
      </c>
      <c r="BF56" t="str" vm="61">
        <f t="shared" si="21"/>
        <v>2016</v>
      </c>
      <c r="BG56" t="str" vm="62">
        <f t="shared" si="21"/>
        <v>2017</v>
      </c>
      <c r="BH56" t="str" vm="63">
        <f t="shared" si="21"/>
        <v>2018</v>
      </c>
      <c r="BI56" t="str" vm="64">
        <f t="shared" si="21"/>
        <v>2019</v>
      </c>
    </row>
    <row r="57" spans="1:61" x14ac:dyDescent="0.45">
      <c r="B57" t="s">
        <v>87</v>
      </c>
      <c r="C57" s="21">
        <f>C51</f>
        <v>1.0356091671795582</v>
      </c>
      <c r="D57" s="21">
        <f t="shared" ref="D57:BI57" si="22">D51</f>
        <v>1.0435268624666116</v>
      </c>
      <c r="E57" s="21">
        <f t="shared" si="22"/>
        <v>1.0275931070935747</v>
      </c>
      <c r="F57" s="21">
        <f t="shared" si="22"/>
        <v>1.0214193581499942</v>
      </c>
      <c r="G57" s="21">
        <f t="shared" si="22"/>
        <v>1.0241336925754354</v>
      </c>
      <c r="H57" s="21">
        <f t="shared" si="22"/>
        <v>1.0650529736114924</v>
      </c>
      <c r="I57" s="21">
        <f t="shared" si="22"/>
        <v>1.0775590366799714</v>
      </c>
      <c r="J57" s="21">
        <f t="shared" si="22"/>
        <v>1.1028515167411761</v>
      </c>
      <c r="K57" s="21">
        <f t="shared" si="22"/>
        <v>1.0999553292711348</v>
      </c>
      <c r="L57" s="21">
        <f t="shared" si="22"/>
        <v>1.0874423686591268</v>
      </c>
      <c r="M57" s="21">
        <f t="shared" si="22"/>
        <v>1.1032271213681604</v>
      </c>
      <c r="N57" s="21">
        <f t="shared" si="22"/>
        <v>1.1117584615286535</v>
      </c>
      <c r="O57" s="21">
        <f t="shared" si="22"/>
        <v>1.0988670059557495</v>
      </c>
      <c r="P57" s="21">
        <f t="shared" si="22"/>
        <v>1.0749368843926472</v>
      </c>
      <c r="Q57" s="21">
        <f t="shared" si="22"/>
        <v>1.0858551891415669</v>
      </c>
      <c r="R57" s="21">
        <f t="shared" si="22"/>
        <v>1.1126462868638245</v>
      </c>
      <c r="S57" s="21">
        <f t="shared" si="22"/>
        <v>1.1126230551155381</v>
      </c>
      <c r="T57" s="21">
        <f t="shared" si="22"/>
        <v>1.1414804034627255</v>
      </c>
      <c r="U57" s="21">
        <f t="shared" si="22"/>
        <v>1.1322354600983213</v>
      </c>
      <c r="V57" s="21">
        <f t="shared" si="22"/>
        <v>1.1272195081333163</v>
      </c>
      <c r="W57" s="21">
        <f t="shared" si="22"/>
        <v>1.1205565360770131</v>
      </c>
      <c r="X57" s="21">
        <f t="shared" si="22"/>
        <v>1.1310678515067401</v>
      </c>
      <c r="Y57" s="21">
        <f t="shared" si="22"/>
        <v>1.1716802066098502</v>
      </c>
      <c r="Z57" s="21">
        <f t="shared" si="22"/>
        <v>1.2107167311466638</v>
      </c>
      <c r="AA57" s="21">
        <f t="shared" si="22"/>
        <v>1.2232492829986419</v>
      </c>
      <c r="AB57" s="21">
        <f t="shared" si="22"/>
        <v>1.2581048952039442</v>
      </c>
      <c r="AC57" s="21">
        <f t="shared" si="22"/>
        <v>1.2771021086645198</v>
      </c>
      <c r="AD57" s="21">
        <f t="shared" si="22"/>
        <v>1.2931040481404354</v>
      </c>
      <c r="AE57" s="21">
        <f t="shared" si="22"/>
        <v>1.2875800657800553</v>
      </c>
      <c r="AF57" s="21">
        <f t="shared" si="22"/>
        <v>1.2850825677380853</v>
      </c>
      <c r="AG57" s="21">
        <f t="shared" si="22"/>
        <v>1.3006112048638112</v>
      </c>
      <c r="AH57" s="21">
        <f t="shared" si="22"/>
        <v>1.3208159313071823</v>
      </c>
      <c r="AI57" s="21">
        <f t="shared" si="22"/>
        <v>1.3399400022392196</v>
      </c>
      <c r="AJ57" s="21">
        <f t="shared" si="22"/>
        <v>1.3334717700971566</v>
      </c>
      <c r="AK57" s="21">
        <f t="shared" si="22"/>
        <v>1.3185519487833097</v>
      </c>
      <c r="AL57" s="21">
        <f t="shared" si="22"/>
        <v>1.2785350756953628</v>
      </c>
      <c r="AM57" s="21">
        <f t="shared" si="22"/>
        <v>1.2636841429400356</v>
      </c>
      <c r="AN57" s="21">
        <f t="shared" si="22"/>
        <v>1.2747779906556629</v>
      </c>
      <c r="AO57" s="21">
        <f t="shared" si="22"/>
        <v>1.2981755853552781</v>
      </c>
      <c r="AP57" s="21">
        <f t="shared" si="22"/>
        <v>1.2975189287060567</v>
      </c>
      <c r="AQ57" s="21">
        <f t="shared" si="22"/>
        <v>1.294427193391448</v>
      </c>
      <c r="AR57" s="21">
        <f t="shared" si="22"/>
        <v>1.2820459010975163</v>
      </c>
      <c r="AS57" s="21">
        <f t="shared" si="22"/>
        <v>1.2647966522704412</v>
      </c>
      <c r="AT57" s="21">
        <f t="shared" si="22"/>
        <v>1.2414900370548825</v>
      </c>
      <c r="AU57" s="21">
        <f t="shared" si="22"/>
        <v>1.2019981897675176</v>
      </c>
      <c r="AV57" s="21">
        <f t="shared" si="22"/>
        <v>1.1592621262588754</v>
      </c>
      <c r="AW57" s="21">
        <f t="shared" si="22"/>
        <v>1.1034807911097322</v>
      </c>
      <c r="AX57" s="21">
        <f t="shared" si="22"/>
        <v>1.0598108688931118</v>
      </c>
      <c r="AY57" s="21">
        <f t="shared" si="22"/>
        <v>1.0169941833092808</v>
      </c>
      <c r="AZ57" s="21">
        <f t="shared" si="22"/>
        <v>0.95295743748657202</v>
      </c>
      <c r="BA57" s="21">
        <f t="shared" si="22"/>
        <v>0.91230070971185928</v>
      </c>
      <c r="BB57" s="21">
        <f t="shared" si="22"/>
        <v>0.88663655820209064</v>
      </c>
      <c r="BC57" s="21">
        <f t="shared" si="22"/>
        <v>0.85132145066995435</v>
      </c>
      <c r="BD57" s="21">
        <f t="shared" si="22"/>
        <v>0.82506689144671963</v>
      </c>
      <c r="BE57" s="21">
        <f t="shared" si="22"/>
        <v>0.80725689761429975</v>
      </c>
      <c r="BF57" s="21">
        <f t="shared" si="22"/>
        <v>0.80920277485741499</v>
      </c>
      <c r="BG57" s="21">
        <f t="shared" si="22"/>
        <v>0.7815624428873621</v>
      </c>
      <c r="BH57" s="21">
        <f t="shared" si="22"/>
        <v>0.76997644326626591</v>
      </c>
      <c r="BI57" s="21">
        <f t="shared" si="22"/>
        <v>0.76848709791053105</v>
      </c>
    </row>
    <row r="58" spans="1:61" x14ac:dyDescent="0.45">
      <c r="B58" t="s">
        <v>88</v>
      </c>
      <c r="C58" s="21">
        <f>C52</f>
        <v>0.94351461810335369</v>
      </c>
      <c r="D58" s="21">
        <f t="shared" ref="D58:BI58" si="23">D52</f>
        <v>0.95569234660952274</v>
      </c>
      <c r="E58" s="21">
        <f t="shared" si="23"/>
        <v>0.93715025900252691</v>
      </c>
      <c r="F58" s="21">
        <f t="shared" si="23"/>
        <v>0.92759913996121879</v>
      </c>
      <c r="G58" s="21">
        <f t="shared" si="23"/>
        <v>0.92610272061621601</v>
      </c>
      <c r="H58" s="21">
        <f t="shared" si="23"/>
        <v>0.95976559245342374</v>
      </c>
      <c r="I58" s="21">
        <f t="shared" si="23"/>
        <v>0.9748686691112699</v>
      </c>
      <c r="J58" s="21">
        <f t="shared" si="23"/>
        <v>1.002032560976212</v>
      </c>
      <c r="K58" s="21">
        <f t="shared" si="23"/>
        <v>0.99627645664634146</v>
      </c>
      <c r="L58" s="21">
        <f t="shared" si="23"/>
        <v>0.98095996256326912</v>
      </c>
      <c r="M58" s="21">
        <f t="shared" si="23"/>
        <v>0.99504045104418937</v>
      </c>
      <c r="N58" s="21">
        <f t="shared" si="23"/>
        <v>1.002477606800213</v>
      </c>
      <c r="O58" s="21">
        <f t="shared" si="23"/>
        <v>0.98526010115738827</v>
      </c>
      <c r="P58" s="21">
        <f t="shared" si="23"/>
        <v>0.96114507314032982</v>
      </c>
      <c r="Q58" s="21">
        <f t="shared" si="23"/>
        <v>0.97031945835540512</v>
      </c>
      <c r="R58" s="21">
        <f t="shared" si="23"/>
        <v>0.99909255315245105</v>
      </c>
      <c r="S58" s="21">
        <f t="shared" si="23"/>
        <v>1.0014205429713636</v>
      </c>
      <c r="T58" s="21">
        <f t="shared" si="23"/>
        <v>1.0446960560205398</v>
      </c>
      <c r="U58" s="21">
        <f t="shared" si="23"/>
        <v>1.0323239574806158</v>
      </c>
      <c r="V58" s="21">
        <f t="shared" si="23"/>
        <v>1.0265535670168775</v>
      </c>
      <c r="W58" s="21">
        <f t="shared" si="23"/>
        <v>1.0120192714002219</v>
      </c>
      <c r="X58" s="21">
        <f t="shared" si="23"/>
        <v>1.0269293459987512</v>
      </c>
      <c r="Y58" s="21">
        <f t="shared" si="23"/>
        <v>1.0708290614736027</v>
      </c>
      <c r="Z58" s="21">
        <f t="shared" si="23"/>
        <v>1.1040258548122408</v>
      </c>
      <c r="AA58" s="21">
        <f t="shared" si="23"/>
        <v>1.1128122200764141</v>
      </c>
      <c r="AB58" s="21">
        <f t="shared" si="23"/>
        <v>1.1636024705150454</v>
      </c>
      <c r="AC58" s="21">
        <f t="shared" si="23"/>
        <v>1.1923156310301559</v>
      </c>
      <c r="AD58" s="21">
        <f t="shared" si="23"/>
        <v>1.2081725482581349</v>
      </c>
      <c r="AE58" s="21">
        <f t="shared" si="23"/>
        <v>1.1976541148846962</v>
      </c>
      <c r="AF58" s="21">
        <f t="shared" si="23"/>
        <v>1.1987820889803931</v>
      </c>
      <c r="AG58" s="21">
        <f t="shared" si="23"/>
        <v>1.2084132660315343</v>
      </c>
      <c r="AH58" s="21">
        <f t="shared" si="23"/>
        <v>1.231090844623747</v>
      </c>
      <c r="AI58" s="21">
        <f t="shared" si="23"/>
        <v>1.238902272567497</v>
      </c>
      <c r="AJ58" s="21">
        <f t="shared" si="23"/>
        <v>1.226014975270602</v>
      </c>
      <c r="AK58" s="21">
        <f t="shared" si="23"/>
        <v>1.2081739887871654</v>
      </c>
      <c r="AL58" s="21">
        <f t="shared" si="23"/>
        <v>1.1659629023661691</v>
      </c>
      <c r="AM58" s="21">
        <f t="shared" si="23"/>
        <v>1.1452292721136916</v>
      </c>
      <c r="AN58" s="21">
        <f t="shared" si="23"/>
        <v>1.151831782531318</v>
      </c>
      <c r="AO58" s="21">
        <f t="shared" si="23"/>
        <v>1.1795197096019761</v>
      </c>
      <c r="AP58" s="21">
        <f t="shared" si="23"/>
        <v>1.1719405890301655</v>
      </c>
      <c r="AQ58" s="21">
        <f t="shared" si="23"/>
        <v>1.166708735805758</v>
      </c>
      <c r="AR58" s="21">
        <f t="shared" si="23"/>
        <v>1.1567147685355454</v>
      </c>
      <c r="AS58" s="21">
        <f t="shared" si="23"/>
        <v>1.1456133289489179</v>
      </c>
      <c r="AT58" s="21">
        <f t="shared" si="23"/>
        <v>1.1222848368632095</v>
      </c>
      <c r="AU58" s="21">
        <f t="shared" si="23"/>
        <v>1.0788936541696013</v>
      </c>
      <c r="AV58" s="21">
        <f t="shared" si="23"/>
        <v>1.0326219807458525</v>
      </c>
      <c r="AW58" s="21">
        <f t="shared" si="23"/>
        <v>0.97482114179899215</v>
      </c>
      <c r="AX58" s="21">
        <f t="shared" si="23"/>
        <v>0.9286470925437702</v>
      </c>
      <c r="AY58" s="21">
        <f t="shared" si="23"/>
        <v>0.89089547930335344</v>
      </c>
      <c r="AZ58" s="21">
        <f t="shared" si="23"/>
        <v>0.82627338516251714</v>
      </c>
      <c r="BA58" s="21">
        <f t="shared" si="23"/>
        <v>0.78944637239604609</v>
      </c>
      <c r="BB58" s="21">
        <f t="shared" si="23"/>
        <v>0.76970885152456103</v>
      </c>
      <c r="BC58" s="21">
        <f t="shared" si="23"/>
        <v>0.74250052104727737</v>
      </c>
      <c r="BD58" s="21">
        <f t="shared" si="23"/>
        <v>0.72500094329693454</v>
      </c>
      <c r="BE58" s="21">
        <f t="shared" si="23"/>
        <v>0.72007020785660381</v>
      </c>
      <c r="BF58" s="21">
        <f t="shared" si="23"/>
        <v>0.72499064163231575</v>
      </c>
      <c r="BG58" s="21">
        <f t="shared" si="23"/>
        <v>0.70311762003716638</v>
      </c>
      <c r="BH58" s="21">
        <f t="shared" si="23"/>
        <v>0.70377055698209723</v>
      </c>
      <c r="BI58" s="21">
        <f t="shared" si="23"/>
        <v>0.70472648574372199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vt:i4>
      </vt:variant>
      <vt:variant>
        <vt:lpstr>Named Ranges</vt:lpstr>
      </vt:variant>
      <vt:variant>
        <vt:i4>2</vt:i4>
      </vt:variant>
    </vt:vector>
  </HeadingPairs>
  <TitlesOfParts>
    <vt:vector size="11" baseType="lpstr">
      <vt:lpstr>Copyright</vt:lpstr>
      <vt:lpstr>Explanation</vt:lpstr>
      <vt:lpstr>GDP</vt:lpstr>
      <vt:lpstr>POP</vt:lpstr>
      <vt:lpstr>Interbloc Theil</vt:lpstr>
      <vt:lpstr>Global Theil</vt:lpstr>
      <vt:lpstr>Decomposition</vt:lpstr>
      <vt:lpstr>Chart Decomposition</vt:lpstr>
      <vt:lpstr>Discrepancy</vt:lpstr>
      <vt:lpstr>North_GDP</vt:lpstr>
      <vt:lpstr>North_Pop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2020-12-06T10:31:33Z</dcterms:modified>
</cp:coreProperties>
</file>